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Ex1.xml" ContentType="application/vnd.ms-office.chartex+xml"/>
  <Override PartName="/xl/charts/style4.xml" ContentType="application/vnd.ms-office.chartstyle+xml"/>
  <Override PartName="/xl/charts/colors4.xml" ContentType="application/vnd.ms-office.chartcolorstyle+xml"/>
  <Override PartName="/xl/charts/chart4.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charts/chartEx2.xml" ContentType="application/vnd.ms-office.chartex+xml"/>
  <Override PartName="/xl/charts/style6.xml" ContentType="application/vnd.ms-office.chartstyle+xml"/>
  <Override PartName="/xl/charts/colors6.xml" ContentType="application/vnd.ms-office.chartcolorstyle+xml"/>
  <Override PartName="/xl/charts/chart5.xml" ContentType="application/vnd.openxmlformats-officedocument.drawingml.chart+xml"/>
  <Override PartName="/xl/charts/style7.xml" ContentType="application/vnd.ms-office.chartstyle+xml"/>
  <Override PartName="/xl/charts/colors7.xml" ContentType="application/vnd.ms-office.chartcolorstyle+xml"/>
  <Override PartName="/xl/charts/chart6.xml" ContentType="application/vnd.openxmlformats-officedocument.drawingml.chart+xml"/>
  <Override PartName="/xl/charts/style8.xml" ContentType="application/vnd.ms-office.chartstyle+xml"/>
  <Override PartName="/xl/charts/colors8.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codeName="{60716B99-48EF-4627-542C-1B4CF24DBC83}"/>
  <workbookPr codeName="ThisWorkbook" defaultThemeVersion="166925"/>
  <mc:AlternateContent xmlns:mc="http://schemas.openxmlformats.org/markup-compatibility/2006">
    <mc:Choice Requires="x15">
      <x15ac:absPath xmlns:x15ac="http://schemas.microsoft.com/office/spreadsheetml/2010/11/ac" url="https://vlaamseoverheid.sharepoint.com/sites/vipa/projecten/GRO/2_Regelgeving_MB/tijdelijk MB/6_aanpassingAkoestiek_2024/voor website/"/>
    </mc:Choice>
  </mc:AlternateContent>
  <xr:revisionPtr revIDLastSave="10" documentId="8_{47DE8584-9C6F-44C3-837C-402762A76FC7}" xr6:coauthVersionLast="47" xr6:coauthVersionMax="47" xr10:uidLastSave="{E84756F3-E1D9-4307-A6CC-D93F2821755E}"/>
  <bookViews>
    <workbookView xWindow="-108" yWindow="-108" windowWidth="23256" windowHeight="12720" tabRatio="899" activeTab="9" xr2:uid="{06354018-75CF-4EAA-B13F-C05BF926C92F}"/>
  </bookViews>
  <sheets>
    <sheet name="Handleiding" sheetId="1" r:id="rId1"/>
    <sheet name="Classificatietabel" sheetId="2" r:id="rId2"/>
    <sheet name="Afwijkingen" sheetId="3" state="hidden" r:id="rId3"/>
    <sheet name="Afwijkingen hulptabel" sheetId="4" state="hidden" r:id="rId4"/>
    <sheet name="Kruistabel" sheetId="5" state="hidden" r:id="rId5"/>
    <sheet name="Plananalyse" sheetId="7" state="hidden" r:id="rId6"/>
    <sheet name="Gebruikte lokalen" sheetId="8" state="hidden" r:id="rId7"/>
    <sheet name="Controlemetingen" sheetId="6" state="hidden" r:id="rId8"/>
    <sheet name="Luchtgeluidsisolatie" sheetId="9" r:id="rId9"/>
    <sheet name="Contactgeluidsisolatie" sheetId="10" r:id="rId10"/>
    <sheet name="Gevelgeluidsisolatie" sheetId="11" r:id="rId11"/>
    <sheet name="Ruimteakoestiek" sheetId="13" r:id="rId12"/>
    <sheet name="Installatielawaai" sheetId="12" r:id="rId13"/>
    <sheet name="Buitengeluid in de omgeving" sheetId="14" r:id="rId14"/>
    <sheet name="Resultaten_voorb" sheetId="15" r:id="rId15"/>
    <sheet name="Resultaten" sheetId="16" r:id="rId16"/>
  </sheets>
  <externalReferences>
    <externalReference r:id="rId17"/>
  </externalReferences>
  <definedNames>
    <definedName name="_xlnm._FilterDatabase" localSheetId="3" hidden="1">'Afwijkingen hulptabel'!$B$6:$C$154</definedName>
    <definedName name="_xlnm._FilterDatabase" localSheetId="1" hidden="1">Classificatietabel!$A$1:$O$91</definedName>
    <definedName name="_xlnm._FilterDatabase" localSheetId="9" hidden="1">Contactgeluidsisolatie!$E$7:$E$152</definedName>
    <definedName name="_xlnm._FilterDatabase" localSheetId="10" hidden="1">Gevelgeluidsisolatie!$A$1:$E$152</definedName>
    <definedName name="_xlnm._FilterDatabase" localSheetId="12" hidden="1">Installatielawaai!$A$1:$F$152</definedName>
    <definedName name="_xlnm._FilterDatabase" localSheetId="8" hidden="1">Luchtgeluidsisolatie!$E$7:$E$152</definedName>
    <definedName name="_xlnm._FilterDatabase" localSheetId="5" hidden="1">Plananalyse!$E$7:$E$152</definedName>
    <definedName name="_xlnm._FilterDatabase" localSheetId="11" hidden="1">Ruimteakoestiek!$A$1:$E$152</definedName>
    <definedName name="_xlchart.v5.0" hidden="1">Resultaten_voorb!$AG$8:$AG$15</definedName>
    <definedName name="_xlchart.v5.1" hidden="1">Resultaten_voorb!$AH$8:$AH$15</definedName>
    <definedName name="_xlchart.v5.2" hidden="1">Resultaten_voorb!$AG$8:$AG$15</definedName>
    <definedName name="_xlchart.v5.3" hidden="1">Resultaten_voorb!$AH$8:$AH$15</definedName>
    <definedName name="_xlnm.Print_Area" localSheetId="13">'Buitengeluid in de omgeving'!$B$2:$F$227</definedName>
    <definedName name="_xlnm.Print_Area" localSheetId="1">Classificatietabel!$B$2:$N$91</definedName>
    <definedName name="_xlnm.Print_Area" localSheetId="9">Contactgeluidsisolatie!$B$2:$DL$1048576</definedName>
    <definedName name="_xlnm.Print_Area" localSheetId="10">Gevelgeluidsisolatie!$B$3:$D$123</definedName>
    <definedName name="_xlnm.Print_Area" localSheetId="12">Installatielawaai!$B$3:$E$1048576</definedName>
    <definedName name="_xlnm.Print_Area" localSheetId="8">Luchtgeluidsisolatie!$B$2:$DC$114</definedName>
    <definedName name="_xlnm.Print_Area" localSheetId="11">Ruimteakoestiek!$B$3:$D$124</definedName>
    <definedName name="_xlnm.Print_Titles" localSheetId="9">Contactgeluidsisolatie!$B:$F</definedName>
    <definedName name="_xlnm.Print_Titles" localSheetId="8">Luchtgeluidsisolatie!$B:$F</definedName>
    <definedName name="_xlnm.Criteria" localSheetId="6">'Gebruikte lokalen'!#REF!</definedName>
    <definedName name="kruis_lucht">[1]Kruistabellen!$C$8:$G$12</definedName>
    <definedName name="lokalentabel">'[1]Classificatie van ruimten'!$B$5:$H$54</definedName>
    <definedName name="lucht_privacy">[1]Kruistabellen!$G$17</definedName>
    <definedName name="lucht_zendlokaal">[1]Kruistabellen!$D$8:$G$8</definedName>
    <definedName name="_xlnm.Extract" localSheetId="6">'Gebruikte lokalen'!#REF!</definedName>
    <definedName name="Z_0239FED1_E19C_4428_AF3A_D0A54FC88C9F_.wvu.Cols" localSheetId="2" hidden="1">Afwijkingen!$B:$B,Afwijkingen!$E:$F,Afwijkingen!$L:$R,Afwijkingen!$AB:$XFD</definedName>
    <definedName name="Z_0239FED1_E19C_4428_AF3A_D0A54FC88C9F_.wvu.Cols" localSheetId="3" hidden="1">'Afwijkingen hulptabel'!$V:$XFD</definedName>
    <definedName name="Z_0239FED1_E19C_4428_AF3A_D0A54FC88C9F_.wvu.Cols" localSheetId="13" hidden="1">'Buitengeluid in de omgeving'!$I:$XFD</definedName>
    <definedName name="Z_0239FED1_E19C_4428_AF3A_D0A54FC88C9F_.wvu.Cols" localSheetId="1" hidden="1">Classificatietabel!$D:$D</definedName>
    <definedName name="Z_0239FED1_E19C_4428_AF3A_D0A54FC88C9F_.wvu.Cols" localSheetId="9" hidden="1">Contactgeluidsisolatie!$D:$E</definedName>
    <definedName name="Z_0239FED1_E19C_4428_AF3A_D0A54FC88C9F_.wvu.Cols" localSheetId="7" hidden="1">Controlemetingen!$J:$XFD</definedName>
    <definedName name="Z_0239FED1_E19C_4428_AF3A_D0A54FC88C9F_.wvu.Cols" localSheetId="10" hidden="1">Gevelgeluidsisolatie!$C:$C,Gevelgeluidsisolatie!$F:$XFD</definedName>
    <definedName name="Z_0239FED1_E19C_4428_AF3A_D0A54FC88C9F_.wvu.Cols" localSheetId="0" hidden="1">Handleiding!$I:$XFD</definedName>
    <definedName name="Z_0239FED1_E19C_4428_AF3A_D0A54FC88C9F_.wvu.Cols" localSheetId="12" hidden="1">Installatielawaai!$C:$C,Installatielawaai!$G:$XFD</definedName>
    <definedName name="Z_0239FED1_E19C_4428_AF3A_D0A54FC88C9F_.wvu.Cols" localSheetId="4" hidden="1">Kruistabel!$I:$XFD</definedName>
    <definedName name="Z_0239FED1_E19C_4428_AF3A_D0A54FC88C9F_.wvu.Cols" localSheetId="8" hidden="1">Luchtgeluidsisolatie!$D:$E,Luchtgeluidsisolatie!$EK:$XFD</definedName>
    <definedName name="Z_0239FED1_E19C_4428_AF3A_D0A54FC88C9F_.wvu.Cols" localSheetId="5" hidden="1">Plananalyse!$D:$E</definedName>
    <definedName name="Z_0239FED1_E19C_4428_AF3A_D0A54FC88C9F_.wvu.Cols" localSheetId="11" hidden="1">Ruimteakoestiek!$C:$C,Ruimteakoestiek!$F:$XFD</definedName>
    <definedName name="Z_0239FED1_E19C_4428_AF3A_D0A54FC88C9F_.wvu.FilterData" localSheetId="3" hidden="1">'Afwijkingen hulptabel'!$B$6:$C$154</definedName>
    <definedName name="Z_0239FED1_E19C_4428_AF3A_D0A54FC88C9F_.wvu.FilterData" localSheetId="1" hidden="1">Classificatietabel!$A$1:$O$91</definedName>
    <definedName name="Z_0239FED1_E19C_4428_AF3A_D0A54FC88C9F_.wvu.FilterData" localSheetId="9" hidden="1">Contactgeluidsisolatie!$E$7:$E$151</definedName>
    <definedName name="Z_0239FED1_E19C_4428_AF3A_D0A54FC88C9F_.wvu.FilterData" localSheetId="10" hidden="1">Gevelgeluidsisolatie!$A$1:$E$152</definedName>
    <definedName name="Z_0239FED1_E19C_4428_AF3A_D0A54FC88C9F_.wvu.FilterData" localSheetId="12" hidden="1">Installatielawaai!$A$1:$F$152</definedName>
    <definedName name="Z_0239FED1_E19C_4428_AF3A_D0A54FC88C9F_.wvu.FilterData" localSheetId="8" hidden="1">Luchtgeluidsisolatie!$E$7:$E$151</definedName>
    <definedName name="Z_0239FED1_E19C_4428_AF3A_D0A54FC88C9F_.wvu.FilterData" localSheetId="5" hidden="1">Plananalyse!$E$7:$E$152</definedName>
    <definedName name="Z_0239FED1_E19C_4428_AF3A_D0A54FC88C9F_.wvu.FilterData" localSheetId="11" hidden="1">Ruimteakoestiek!$A$1:$E$152</definedName>
    <definedName name="Z_0239FED1_E19C_4428_AF3A_D0A54FC88C9F_.wvu.Rows" localSheetId="13" hidden="1">'Buitengeluid in de omgeving'!$236:$1048576,'Buitengeluid in de omgeving'!$10:$226,'Buitengeluid in de omgeving'!$229:$234</definedName>
    <definedName name="Z_0239FED1_E19C_4428_AF3A_D0A54FC88C9F_.wvu.Rows" localSheetId="9" hidden="1">Contactgeluidsisolatie!$154:$1048576</definedName>
    <definedName name="Z_0239FED1_E19C_4428_AF3A_D0A54FC88C9F_.wvu.Rows" localSheetId="7" hidden="1">Controlemetingen!$75:$1048576</definedName>
    <definedName name="Z_0239FED1_E19C_4428_AF3A_D0A54FC88C9F_.wvu.Rows" localSheetId="10" hidden="1">Gevelgeluidsisolatie!$154:$1048576,Gevelgeluidsisolatie!$1:$1</definedName>
    <definedName name="Z_0239FED1_E19C_4428_AF3A_D0A54FC88C9F_.wvu.Rows" localSheetId="12" hidden="1">Installatielawaai!$154:$1048576,Installatielawaai!$1:$1</definedName>
    <definedName name="Z_0239FED1_E19C_4428_AF3A_D0A54FC88C9F_.wvu.Rows" localSheetId="8" hidden="1">Luchtgeluidsisolatie!$154:$1048576</definedName>
    <definedName name="Z_0239FED1_E19C_4428_AF3A_D0A54FC88C9F_.wvu.Rows" localSheetId="5" hidden="1">Plananalyse!$160:$1048576,Plananalyse!$154:$158</definedName>
    <definedName name="Z_0239FED1_E19C_4428_AF3A_D0A54FC88C9F_.wvu.Rows" localSheetId="11" hidden="1">Ruimteakoestiek!$154:$1048576,Ruimteakoestiek!$1:$1</definedName>
    <definedName name="Z_0BAF80B5_F2A6_44C5_9CD5_AEDE37DCB9A3_.wvu.Cols" localSheetId="2" hidden="1">Afwijkingen!$B:$B,Afwijkingen!$E:$F,Afwijkingen!$L:$R,Afwijkingen!$AB:$XFD</definedName>
    <definedName name="Z_0BAF80B5_F2A6_44C5_9CD5_AEDE37DCB9A3_.wvu.Cols" localSheetId="3" hidden="1">'Afwijkingen hulptabel'!$V:$XFD</definedName>
    <definedName name="Z_0BAF80B5_F2A6_44C5_9CD5_AEDE37DCB9A3_.wvu.Cols" localSheetId="13" hidden="1">'Buitengeluid in de omgeving'!$I:$XFD</definedName>
    <definedName name="Z_0BAF80B5_F2A6_44C5_9CD5_AEDE37DCB9A3_.wvu.Cols" localSheetId="1" hidden="1">Classificatietabel!$D:$D</definedName>
    <definedName name="Z_0BAF80B5_F2A6_44C5_9CD5_AEDE37DCB9A3_.wvu.Cols" localSheetId="9" hidden="1">Contactgeluidsisolatie!$D:$E</definedName>
    <definedName name="Z_0BAF80B5_F2A6_44C5_9CD5_AEDE37DCB9A3_.wvu.Cols" localSheetId="7" hidden="1">Controlemetingen!$J:$XFD</definedName>
    <definedName name="Z_0BAF80B5_F2A6_44C5_9CD5_AEDE37DCB9A3_.wvu.Cols" localSheetId="10" hidden="1">Gevelgeluidsisolatie!$C:$C,Gevelgeluidsisolatie!$F:$XFD</definedName>
    <definedName name="Z_0BAF80B5_F2A6_44C5_9CD5_AEDE37DCB9A3_.wvu.Cols" localSheetId="0" hidden="1">Handleiding!$I:$XFD</definedName>
    <definedName name="Z_0BAF80B5_F2A6_44C5_9CD5_AEDE37DCB9A3_.wvu.Cols" localSheetId="12" hidden="1">Installatielawaai!$C:$C,Installatielawaai!$G:$XFD</definedName>
    <definedName name="Z_0BAF80B5_F2A6_44C5_9CD5_AEDE37DCB9A3_.wvu.Cols" localSheetId="4" hidden="1">Kruistabel!$I:$XFD</definedName>
    <definedName name="Z_0BAF80B5_F2A6_44C5_9CD5_AEDE37DCB9A3_.wvu.Cols" localSheetId="8" hidden="1">Luchtgeluidsisolatie!$D:$E,Luchtgeluidsisolatie!$EK:$XFD</definedName>
    <definedName name="Z_0BAF80B5_F2A6_44C5_9CD5_AEDE37DCB9A3_.wvu.Cols" localSheetId="5" hidden="1">Plananalyse!$D:$E</definedName>
    <definedName name="Z_0BAF80B5_F2A6_44C5_9CD5_AEDE37DCB9A3_.wvu.Cols" localSheetId="11" hidden="1">Ruimteakoestiek!$C:$C,Ruimteakoestiek!$F:$XFD</definedName>
    <definedName name="Z_0BAF80B5_F2A6_44C5_9CD5_AEDE37DCB9A3_.wvu.FilterData" localSheetId="3" hidden="1">'Afwijkingen hulptabel'!$B$6:$C$154</definedName>
    <definedName name="Z_0BAF80B5_F2A6_44C5_9CD5_AEDE37DCB9A3_.wvu.FilterData" localSheetId="1" hidden="1">Classificatietabel!$A$1:$O$91</definedName>
    <definedName name="Z_0BAF80B5_F2A6_44C5_9CD5_AEDE37DCB9A3_.wvu.FilterData" localSheetId="9" hidden="1">Contactgeluidsisolatie!$E$7:$E$151</definedName>
    <definedName name="Z_0BAF80B5_F2A6_44C5_9CD5_AEDE37DCB9A3_.wvu.FilterData" localSheetId="10" hidden="1">Gevelgeluidsisolatie!$A$1:$E$152</definedName>
    <definedName name="Z_0BAF80B5_F2A6_44C5_9CD5_AEDE37DCB9A3_.wvu.FilterData" localSheetId="12" hidden="1">Installatielawaai!$A$1:$F$152</definedName>
    <definedName name="Z_0BAF80B5_F2A6_44C5_9CD5_AEDE37DCB9A3_.wvu.FilterData" localSheetId="8" hidden="1">Luchtgeluidsisolatie!$E$7:$E$151</definedName>
    <definedName name="Z_0BAF80B5_F2A6_44C5_9CD5_AEDE37DCB9A3_.wvu.FilterData" localSheetId="5" hidden="1">Plananalyse!$E$7:$E$152</definedName>
    <definedName name="Z_0BAF80B5_F2A6_44C5_9CD5_AEDE37DCB9A3_.wvu.FilterData" localSheetId="11" hidden="1">Ruimteakoestiek!$A$1:$E$152</definedName>
    <definedName name="Z_0BAF80B5_F2A6_44C5_9CD5_AEDE37DCB9A3_.wvu.Rows" localSheetId="13" hidden="1">'Buitengeluid in de omgeving'!$236:$1048576,'Buitengeluid in de omgeving'!$10:$226,'Buitengeluid in de omgeving'!$229:$234</definedName>
    <definedName name="Z_0BAF80B5_F2A6_44C5_9CD5_AEDE37DCB9A3_.wvu.Rows" localSheetId="9" hidden="1">Contactgeluidsisolatie!$154:$1048576</definedName>
    <definedName name="Z_0BAF80B5_F2A6_44C5_9CD5_AEDE37DCB9A3_.wvu.Rows" localSheetId="7" hidden="1">Controlemetingen!$75:$1048576</definedName>
    <definedName name="Z_0BAF80B5_F2A6_44C5_9CD5_AEDE37DCB9A3_.wvu.Rows" localSheetId="10" hidden="1">Gevelgeluidsisolatie!$154:$1048576,Gevelgeluidsisolatie!$1:$1</definedName>
    <definedName name="Z_0BAF80B5_F2A6_44C5_9CD5_AEDE37DCB9A3_.wvu.Rows" localSheetId="12" hidden="1">Installatielawaai!$154:$1048576,Installatielawaai!$1:$1</definedName>
    <definedName name="Z_0BAF80B5_F2A6_44C5_9CD5_AEDE37DCB9A3_.wvu.Rows" localSheetId="8" hidden="1">Luchtgeluidsisolatie!$154:$1048576</definedName>
    <definedName name="Z_0BAF80B5_F2A6_44C5_9CD5_AEDE37DCB9A3_.wvu.Rows" localSheetId="5" hidden="1">Plananalyse!$160:$1048576,Plananalyse!$154:$158</definedName>
    <definedName name="Z_0BAF80B5_F2A6_44C5_9CD5_AEDE37DCB9A3_.wvu.Rows" localSheetId="11" hidden="1">Ruimteakoestiek!$154:$1048576,Ruimteakoestiek!$1:$1</definedName>
    <definedName name="Z_7B059D31_20F7_419C_8D23_FFF37CBEC363_.wvu.Cols" localSheetId="2" hidden="1">Afwijkingen!$B:$B,Afwijkingen!$E:$F,Afwijkingen!$L:$R,Afwijkingen!$AB:$XFD</definedName>
    <definedName name="Z_7B059D31_20F7_419C_8D23_FFF37CBEC363_.wvu.Cols" localSheetId="3" hidden="1">'Afwijkingen hulptabel'!$V:$XFD</definedName>
    <definedName name="Z_7B059D31_20F7_419C_8D23_FFF37CBEC363_.wvu.Cols" localSheetId="13" hidden="1">'Buitengeluid in de omgeving'!$I:$XFD</definedName>
    <definedName name="Z_7B059D31_20F7_419C_8D23_FFF37CBEC363_.wvu.Cols" localSheetId="1" hidden="1">Classificatietabel!$D:$D</definedName>
    <definedName name="Z_7B059D31_20F7_419C_8D23_FFF37CBEC363_.wvu.Cols" localSheetId="9" hidden="1">Contactgeluidsisolatie!$D:$E</definedName>
    <definedName name="Z_7B059D31_20F7_419C_8D23_FFF37CBEC363_.wvu.Cols" localSheetId="7" hidden="1">Controlemetingen!$J:$XFD</definedName>
    <definedName name="Z_7B059D31_20F7_419C_8D23_FFF37CBEC363_.wvu.Cols" localSheetId="10" hidden="1">Gevelgeluidsisolatie!$C:$C,Gevelgeluidsisolatie!$F:$XFD</definedName>
    <definedName name="Z_7B059D31_20F7_419C_8D23_FFF37CBEC363_.wvu.Cols" localSheetId="0" hidden="1">Handleiding!$I:$XFD</definedName>
    <definedName name="Z_7B059D31_20F7_419C_8D23_FFF37CBEC363_.wvu.Cols" localSheetId="12" hidden="1">Installatielawaai!$C:$C,Installatielawaai!$G:$XFD</definedName>
    <definedName name="Z_7B059D31_20F7_419C_8D23_FFF37CBEC363_.wvu.Cols" localSheetId="4" hidden="1">Kruistabel!$I:$XFD</definedName>
    <definedName name="Z_7B059D31_20F7_419C_8D23_FFF37CBEC363_.wvu.Cols" localSheetId="8" hidden="1">Luchtgeluidsisolatie!$D:$E,Luchtgeluidsisolatie!$EK:$XFD</definedName>
    <definedName name="Z_7B059D31_20F7_419C_8D23_FFF37CBEC363_.wvu.Cols" localSheetId="5" hidden="1">Plananalyse!$D:$E</definedName>
    <definedName name="Z_7B059D31_20F7_419C_8D23_FFF37CBEC363_.wvu.Cols" localSheetId="11" hidden="1">Ruimteakoestiek!$C:$C,Ruimteakoestiek!$F:$XFD</definedName>
    <definedName name="Z_7B059D31_20F7_419C_8D23_FFF37CBEC363_.wvu.FilterData" localSheetId="3" hidden="1">'Afwijkingen hulptabel'!$B$6:$C$154</definedName>
    <definedName name="Z_7B059D31_20F7_419C_8D23_FFF37CBEC363_.wvu.FilterData" localSheetId="1" hidden="1">Classificatietabel!$A$1:$O$91</definedName>
    <definedName name="Z_7B059D31_20F7_419C_8D23_FFF37CBEC363_.wvu.FilterData" localSheetId="9" hidden="1">Contactgeluidsisolatie!$E$7:$E$151</definedName>
    <definedName name="Z_7B059D31_20F7_419C_8D23_FFF37CBEC363_.wvu.FilterData" localSheetId="10" hidden="1">Gevelgeluidsisolatie!$A$1:$E$152</definedName>
    <definedName name="Z_7B059D31_20F7_419C_8D23_FFF37CBEC363_.wvu.FilterData" localSheetId="12" hidden="1">Installatielawaai!$A$1:$F$152</definedName>
    <definedName name="Z_7B059D31_20F7_419C_8D23_FFF37CBEC363_.wvu.FilterData" localSheetId="8" hidden="1">Luchtgeluidsisolatie!$E$7:$E$151</definedName>
    <definedName name="Z_7B059D31_20F7_419C_8D23_FFF37CBEC363_.wvu.FilterData" localSheetId="5" hidden="1">Plananalyse!$E$7:$E$152</definedName>
    <definedName name="Z_7B059D31_20F7_419C_8D23_FFF37CBEC363_.wvu.FilterData" localSheetId="11" hidden="1">Ruimteakoestiek!$A$1:$E$152</definedName>
    <definedName name="Z_7B059D31_20F7_419C_8D23_FFF37CBEC363_.wvu.Rows" localSheetId="13" hidden="1">'Buitengeluid in de omgeving'!$236:$1048576,'Buitengeluid in de omgeving'!$10:$226,'Buitengeluid in de omgeving'!$229:$234</definedName>
    <definedName name="Z_7B059D31_20F7_419C_8D23_FFF37CBEC363_.wvu.Rows" localSheetId="9" hidden="1">Contactgeluidsisolatie!$154:$1048576</definedName>
    <definedName name="Z_7B059D31_20F7_419C_8D23_FFF37CBEC363_.wvu.Rows" localSheetId="7" hidden="1">Controlemetingen!$75:$1048576</definedName>
    <definedName name="Z_7B059D31_20F7_419C_8D23_FFF37CBEC363_.wvu.Rows" localSheetId="10" hidden="1">Gevelgeluidsisolatie!$154:$1048576,Gevelgeluidsisolatie!$1:$1</definedName>
    <definedName name="Z_7B059D31_20F7_419C_8D23_FFF37CBEC363_.wvu.Rows" localSheetId="12" hidden="1">Installatielawaai!$154:$1048576,Installatielawaai!$1:$1</definedName>
    <definedName name="Z_7B059D31_20F7_419C_8D23_FFF37CBEC363_.wvu.Rows" localSheetId="8" hidden="1">Luchtgeluidsisolatie!$154:$1048576</definedName>
    <definedName name="Z_7B059D31_20F7_419C_8D23_FFF37CBEC363_.wvu.Rows" localSheetId="5" hidden="1">Plananalyse!$160:$1048576,Plananalyse!$154:$158</definedName>
    <definedName name="Z_7B059D31_20F7_419C_8D23_FFF37CBEC363_.wvu.Rows" localSheetId="11" hidden="1">Ruimteakoestiek!$154:$1048576,Ruimteakoestiek!$1:$1</definedName>
    <definedName name="Z_F1632253_70CC_431C_B294_106D5B75890C_.wvu.Cols" localSheetId="2" hidden="1">Afwijkingen!$B:$B,Afwijkingen!$E:$F,Afwijkingen!$L:$R,Afwijkingen!$AB:$XFD</definedName>
    <definedName name="Z_F1632253_70CC_431C_B294_106D5B75890C_.wvu.Cols" localSheetId="3" hidden="1">'Afwijkingen hulptabel'!$V:$XFD</definedName>
    <definedName name="Z_F1632253_70CC_431C_B294_106D5B75890C_.wvu.Cols" localSheetId="13" hidden="1">'Buitengeluid in de omgeving'!$I:$XFD</definedName>
    <definedName name="Z_F1632253_70CC_431C_B294_106D5B75890C_.wvu.Cols" localSheetId="1" hidden="1">Classificatietabel!$D:$M</definedName>
    <definedName name="Z_F1632253_70CC_431C_B294_106D5B75890C_.wvu.Cols" localSheetId="9" hidden="1">Contactgeluidsisolatie!$D:$E</definedName>
    <definedName name="Z_F1632253_70CC_431C_B294_106D5B75890C_.wvu.Cols" localSheetId="7" hidden="1">Controlemetingen!$J:$XFD</definedName>
    <definedName name="Z_F1632253_70CC_431C_B294_106D5B75890C_.wvu.Cols" localSheetId="10" hidden="1">Gevelgeluidsisolatie!$C:$C,Gevelgeluidsisolatie!$F:$XFD</definedName>
    <definedName name="Z_F1632253_70CC_431C_B294_106D5B75890C_.wvu.Cols" localSheetId="0" hidden="1">Handleiding!$I:$XFD</definedName>
    <definedName name="Z_F1632253_70CC_431C_B294_106D5B75890C_.wvu.Cols" localSheetId="12" hidden="1">Installatielawaai!$C:$C,Installatielawaai!$G:$XFD</definedName>
    <definedName name="Z_F1632253_70CC_431C_B294_106D5B75890C_.wvu.Cols" localSheetId="4" hidden="1">Kruistabel!$I:$XFD</definedName>
    <definedName name="Z_F1632253_70CC_431C_B294_106D5B75890C_.wvu.Cols" localSheetId="8" hidden="1">Luchtgeluidsisolatie!$D:$E,Luchtgeluidsisolatie!$EK:$XFD</definedName>
    <definedName name="Z_F1632253_70CC_431C_B294_106D5B75890C_.wvu.Cols" localSheetId="5" hidden="1">Plananalyse!$D:$E</definedName>
    <definedName name="Z_F1632253_70CC_431C_B294_106D5B75890C_.wvu.Cols" localSheetId="11" hidden="1">Ruimteakoestiek!$C:$C,Ruimteakoestiek!$F:$XFD</definedName>
    <definedName name="Z_F1632253_70CC_431C_B294_106D5B75890C_.wvu.FilterData" localSheetId="3" hidden="1">'Afwijkingen hulptabel'!$B$6:$C$154</definedName>
    <definedName name="Z_F1632253_70CC_431C_B294_106D5B75890C_.wvu.FilterData" localSheetId="1" hidden="1">Classificatietabel!$A$1:$O$91</definedName>
    <definedName name="Z_F1632253_70CC_431C_B294_106D5B75890C_.wvu.FilterData" localSheetId="9" hidden="1">Contactgeluidsisolatie!$E$7:$E$151</definedName>
    <definedName name="Z_F1632253_70CC_431C_B294_106D5B75890C_.wvu.FilterData" localSheetId="10" hidden="1">Gevelgeluidsisolatie!$A$1:$E$152</definedName>
    <definedName name="Z_F1632253_70CC_431C_B294_106D5B75890C_.wvu.FilterData" localSheetId="12" hidden="1">Installatielawaai!$A$1:$F$152</definedName>
    <definedName name="Z_F1632253_70CC_431C_B294_106D5B75890C_.wvu.FilterData" localSheetId="8" hidden="1">Luchtgeluidsisolatie!$E$7:$E$151</definedName>
    <definedName name="Z_F1632253_70CC_431C_B294_106D5B75890C_.wvu.FilterData" localSheetId="5" hidden="1">Plananalyse!$E$7:$E$152</definedName>
    <definedName name="Z_F1632253_70CC_431C_B294_106D5B75890C_.wvu.FilterData" localSheetId="11" hidden="1">Ruimteakoestiek!$A$1:$E$152</definedName>
    <definedName name="Z_F1632253_70CC_431C_B294_106D5B75890C_.wvu.Rows" localSheetId="13" hidden="1">'Buitengeluid in de omgeving'!$236:$1048576,'Buitengeluid in de omgeving'!$10:$226,'Buitengeluid in de omgeving'!$229:$234</definedName>
    <definedName name="Z_F1632253_70CC_431C_B294_106D5B75890C_.wvu.Rows" localSheetId="1" hidden="1">Classificatietabel!$92:$1048576,Classificatietabel!$1:$1</definedName>
    <definedName name="Z_F1632253_70CC_431C_B294_106D5B75890C_.wvu.Rows" localSheetId="9" hidden="1">Contactgeluidsisolatie!$154:$1048576</definedName>
    <definedName name="Z_F1632253_70CC_431C_B294_106D5B75890C_.wvu.Rows" localSheetId="7" hidden="1">Controlemetingen!$75:$1048576</definedName>
    <definedName name="Z_F1632253_70CC_431C_B294_106D5B75890C_.wvu.Rows" localSheetId="10" hidden="1">Gevelgeluidsisolatie!$154:$1048576,Gevelgeluidsisolatie!$1:$1</definedName>
    <definedName name="Z_F1632253_70CC_431C_B294_106D5B75890C_.wvu.Rows" localSheetId="0" hidden="1">Handleiding!$71:$1048576,Handleiding!$7:$17,Handleiding!$20:$21,Handleiding!$29:$31,Handleiding!$34:$34,Handleiding!$37:$38,Handleiding!$41:$41,Handleiding!$44:$44,Handleiding!$47:$47,Handleiding!$50:$50,Handleiding!$53:$53,Handleiding!$56:$56,Handleiding!$60:$65,Handleiding!#REF!</definedName>
    <definedName name="Z_F1632253_70CC_431C_B294_106D5B75890C_.wvu.Rows" localSheetId="12" hidden="1">Installatielawaai!$154:$1048576,Installatielawaai!$1:$1</definedName>
    <definedName name="Z_F1632253_70CC_431C_B294_106D5B75890C_.wvu.Rows" localSheetId="8" hidden="1">Luchtgeluidsisolatie!$154:$1048576</definedName>
    <definedName name="Z_F1632253_70CC_431C_B294_106D5B75890C_.wvu.Rows" localSheetId="5" hidden="1">Plananalyse!$160:$1048576,Plananalyse!$154:$158</definedName>
    <definedName name="Z_F1632253_70CC_431C_B294_106D5B75890C_.wvu.Rows" localSheetId="11" hidden="1">Ruimteakoestiek!$154:$1048576,Ruimteakoestiek!$1:$1</definedName>
    <definedName name="Z_F939F98C_AA3B_4203_9884_0BAA8DF56057_.wvu.Cols" localSheetId="2" hidden="1">Afwijkingen!$B:$B,Afwijkingen!$E:$F,Afwijkingen!$L:$R,Afwijkingen!$AB:$XFD</definedName>
    <definedName name="Z_F939F98C_AA3B_4203_9884_0BAA8DF56057_.wvu.Cols" localSheetId="3" hidden="1">'Afwijkingen hulptabel'!$V:$XFD</definedName>
    <definedName name="Z_F939F98C_AA3B_4203_9884_0BAA8DF56057_.wvu.Cols" localSheetId="13" hidden="1">'Buitengeluid in de omgeving'!$I:$XFD</definedName>
    <definedName name="Z_F939F98C_AA3B_4203_9884_0BAA8DF56057_.wvu.Cols" localSheetId="1" hidden="1">Classificatietabel!$D:$D</definedName>
    <definedName name="Z_F939F98C_AA3B_4203_9884_0BAA8DF56057_.wvu.Cols" localSheetId="9" hidden="1">Contactgeluidsisolatie!$D:$E</definedName>
    <definedName name="Z_F939F98C_AA3B_4203_9884_0BAA8DF56057_.wvu.Cols" localSheetId="7" hidden="1">Controlemetingen!$J:$XFD</definedName>
    <definedName name="Z_F939F98C_AA3B_4203_9884_0BAA8DF56057_.wvu.Cols" localSheetId="10" hidden="1">Gevelgeluidsisolatie!$C:$C,Gevelgeluidsisolatie!$F:$XFD</definedName>
    <definedName name="Z_F939F98C_AA3B_4203_9884_0BAA8DF56057_.wvu.Cols" localSheetId="0" hidden="1">Handleiding!$I:$XFD</definedName>
    <definedName name="Z_F939F98C_AA3B_4203_9884_0BAA8DF56057_.wvu.Cols" localSheetId="12" hidden="1">Installatielawaai!$C:$C,Installatielawaai!$G:$XFD</definedName>
    <definedName name="Z_F939F98C_AA3B_4203_9884_0BAA8DF56057_.wvu.Cols" localSheetId="4" hidden="1">Kruistabel!$I:$XFD</definedName>
    <definedName name="Z_F939F98C_AA3B_4203_9884_0BAA8DF56057_.wvu.Cols" localSheetId="8" hidden="1">Luchtgeluidsisolatie!$D:$E,Luchtgeluidsisolatie!$EK:$XFD</definedName>
    <definedName name="Z_F939F98C_AA3B_4203_9884_0BAA8DF56057_.wvu.Cols" localSheetId="5" hidden="1">Plananalyse!$D:$E</definedName>
    <definedName name="Z_F939F98C_AA3B_4203_9884_0BAA8DF56057_.wvu.Cols" localSheetId="11" hidden="1">Ruimteakoestiek!$C:$C,Ruimteakoestiek!$F:$XFD</definedName>
    <definedName name="Z_F939F98C_AA3B_4203_9884_0BAA8DF56057_.wvu.FilterData" localSheetId="3" hidden="1">'Afwijkingen hulptabel'!$B$6:$C$154</definedName>
    <definedName name="Z_F939F98C_AA3B_4203_9884_0BAA8DF56057_.wvu.FilterData" localSheetId="1" hidden="1">Classificatietabel!$A$1:$O$91</definedName>
    <definedName name="Z_F939F98C_AA3B_4203_9884_0BAA8DF56057_.wvu.FilterData" localSheetId="9" hidden="1">Contactgeluidsisolatie!$E$7:$E$151</definedName>
    <definedName name="Z_F939F98C_AA3B_4203_9884_0BAA8DF56057_.wvu.FilterData" localSheetId="10" hidden="1">Gevelgeluidsisolatie!$A$1:$E$152</definedName>
    <definedName name="Z_F939F98C_AA3B_4203_9884_0BAA8DF56057_.wvu.FilterData" localSheetId="12" hidden="1">Installatielawaai!$A$1:$F$152</definedName>
    <definedName name="Z_F939F98C_AA3B_4203_9884_0BAA8DF56057_.wvu.FilterData" localSheetId="8" hidden="1">Luchtgeluidsisolatie!$E$7:$E$151</definedName>
    <definedName name="Z_F939F98C_AA3B_4203_9884_0BAA8DF56057_.wvu.FilterData" localSheetId="5" hidden="1">Plananalyse!$E$7:$E$152</definedName>
    <definedName name="Z_F939F98C_AA3B_4203_9884_0BAA8DF56057_.wvu.FilterData" localSheetId="11" hidden="1">Ruimteakoestiek!$A$1:$E$152</definedName>
    <definedName name="Z_F939F98C_AA3B_4203_9884_0BAA8DF56057_.wvu.Rows" localSheetId="13" hidden="1">'Buitengeluid in de omgeving'!$236:$1048576,'Buitengeluid in de omgeving'!$10:$226,'Buitengeluid in de omgeving'!$229:$234</definedName>
    <definedName name="Z_F939F98C_AA3B_4203_9884_0BAA8DF56057_.wvu.Rows" localSheetId="9" hidden="1">Contactgeluidsisolatie!$154:$1048576</definedName>
    <definedName name="Z_F939F98C_AA3B_4203_9884_0BAA8DF56057_.wvu.Rows" localSheetId="7" hidden="1">Controlemetingen!$75:$1048576</definedName>
    <definedName name="Z_F939F98C_AA3B_4203_9884_0BAA8DF56057_.wvu.Rows" localSheetId="10" hidden="1">Gevelgeluidsisolatie!$154:$1048576,Gevelgeluidsisolatie!$1:$1</definedName>
    <definedName name="Z_F939F98C_AA3B_4203_9884_0BAA8DF56057_.wvu.Rows" localSheetId="12" hidden="1">Installatielawaai!$154:$1048576,Installatielawaai!$1:$1</definedName>
    <definedName name="Z_F939F98C_AA3B_4203_9884_0BAA8DF56057_.wvu.Rows" localSheetId="8" hidden="1">Luchtgeluidsisolatie!$154:$1048576</definedName>
    <definedName name="Z_F939F98C_AA3B_4203_9884_0BAA8DF56057_.wvu.Rows" localSheetId="5" hidden="1">Plananalyse!$160:$1048576,Plananalyse!$154:$158</definedName>
    <definedName name="Z_F939F98C_AA3B_4203_9884_0BAA8DF56057_.wvu.Rows" localSheetId="11" hidden="1">Ruimteakoestiek!$154:$1048576,Ruimteakoestiek!$1:$1</definedName>
  </definedNames>
  <calcPr calcId="191028"/>
  <customWorkbookViews>
    <customWorkbookView name="  - Persoonlijke weergave" guid="{7B059D31-20F7-419C-8D23-FFF37CBEC363}" mergeInterval="0" personalView="1" maximized="1" xWindow="601" yWindow="-1088" windowWidth="2576" windowHeight="1048" tabRatio="800" activeSheetId="9" showComments="commIndAndComment"/>
    <customWorkbookView name="Wendy - Personal View" guid="{0BAF80B5-F2A6-44C5-9CD5-AEDE37DCB9A3}" mergeInterval="0" personalView="1" maximized="1" xWindow="1912" yWindow="-8" windowWidth="1616" windowHeight="876" tabRatio="800" activeSheetId="1"/>
    <customWorkbookView name="Liesbet Temmerman - Affichage personnalisé" guid="{F1632253-70CC-431C-B294-106D5B75890C}" mergeInterval="0" personalView="1" maximized="1" xWindow="-16" yWindow="-16" windowWidth="3872" windowHeight="2312" tabRatio="800" activeSheetId="1"/>
    <customWorkbookView name="Fuhr, Almut - Persoonlijke weergave" guid="{F939F98C-AA3B-4203-9884-0BAA8DF56057}" mergeInterval="0" personalView="1" maximized="1" xWindow="-1928" yWindow="-150" windowWidth="1936" windowHeight="1056" tabRatio="800" activeSheetId="1" showComments="commIndAndComment"/>
    <customWorkbookView name="CERAA_WBO - Personal View" guid="{0239FED1-E19C-4428-AF3A-D0A54FC88C9F}" mergeInterval="0" personalView="1" maximized="1" xWindow="-8" yWindow="-8" windowWidth="1696" windowHeight="1026" tabRatio="800"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 l="1"/>
  <c r="F6" i="3"/>
  <c r="F7" i="3"/>
  <c r="F8" i="3"/>
  <c r="J9" i="3"/>
  <c r="X45" i="15" l="1"/>
  <c r="B37" i="4"/>
  <c r="B39" i="13"/>
  <c r="D39" i="13" s="1"/>
  <c r="B39" i="12"/>
  <c r="E39" i="12" s="1"/>
  <c r="B39" i="11"/>
  <c r="D39" i="11" s="1"/>
  <c r="AL151" i="10"/>
  <c r="AL6" i="10"/>
  <c r="B40" i="10"/>
  <c r="C40" i="10" s="1"/>
  <c r="DM40" i="10"/>
  <c r="DY40" i="10"/>
  <c r="EJ40" i="10"/>
  <c r="AL151" i="9"/>
  <c r="B40" i="9"/>
  <c r="C40" i="9" s="1"/>
  <c r="D39" i="12" l="1"/>
  <c r="D37" i="4"/>
  <c r="AL5" i="10"/>
  <c r="D40" i="10"/>
  <c r="AL5" i="9"/>
  <c r="AL6" i="9"/>
  <c r="D40" i="9"/>
  <c r="AL40" i="10" l="1"/>
  <c r="AL40" i="9"/>
  <c r="AL6" i="7"/>
  <c r="AL5" i="7"/>
  <c r="B40" i="7"/>
  <c r="D40" i="7" s="1"/>
  <c r="D38" i="2"/>
  <c r="E37" i="4" s="1"/>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D9" i="14"/>
  <c r="Z14" i="15" s="1"/>
  <c r="V32" i="15" l="1"/>
  <c r="X14" i="15"/>
  <c r="V14" i="15"/>
  <c r="C39" i="11"/>
  <c r="C39" i="13"/>
  <c r="C39" i="12"/>
  <c r="C37" i="4"/>
  <c r="F37" i="4"/>
  <c r="N37" i="4" s="1"/>
  <c r="K37" i="4"/>
  <c r="S37" i="4" s="1"/>
  <c r="J37" i="4"/>
  <c r="R37" i="4" s="1"/>
  <c r="I37" i="4"/>
  <c r="Q37" i="4" s="1"/>
  <c r="G37" i="4"/>
  <c r="O37" i="4" s="1"/>
  <c r="H37" i="4"/>
  <c r="P37" i="4" s="1"/>
  <c r="C40" i="7"/>
  <c r="X32" i="15"/>
  <c r="Z32" i="15"/>
  <c r="D41" i="2" l="1"/>
  <c r="P6" i="3"/>
  <c r="Q6" i="3"/>
  <c r="R6" i="3"/>
  <c r="P7" i="3"/>
  <c r="Q7" i="3"/>
  <c r="R7" i="3"/>
  <c r="P8" i="3"/>
  <c r="Q8" i="3"/>
  <c r="R8" i="3"/>
  <c r="P9" i="3"/>
  <c r="Q9" i="3"/>
  <c r="R9" i="3"/>
  <c r="P10" i="3"/>
  <c r="Q10" i="3"/>
  <c r="R10" i="3"/>
  <c r="P11" i="3"/>
  <c r="Q11" i="3"/>
  <c r="R11" i="3"/>
  <c r="P12" i="3"/>
  <c r="Q12" i="3"/>
  <c r="R12" i="3"/>
  <c r="P13" i="3"/>
  <c r="Q13" i="3"/>
  <c r="R13" i="3"/>
  <c r="P14" i="3"/>
  <c r="Q14" i="3"/>
  <c r="R14" i="3"/>
  <c r="P15" i="3"/>
  <c r="Q15" i="3"/>
  <c r="R15" i="3"/>
  <c r="P16" i="3"/>
  <c r="Q16" i="3"/>
  <c r="R16" i="3"/>
  <c r="P17" i="3"/>
  <c r="Q17" i="3"/>
  <c r="R17" i="3"/>
  <c r="P18" i="3"/>
  <c r="Q18" i="3"/>
  <c r="R18" i="3"/>
  <c r="P19" i="3"/>
  <c r="Q19" i="3"/>
  <c r="R19" i="3"/>
  <c r="P20" i="3"/>
  <c r="Q20" i="3"/>
  <c r="R20" i="3"/>
  <c r="P21" i="3"/>
  <c r="Q21" i="3"/>
  <c r="R21" i="3"/>
  <c r="P22" i="3"/>
  <c r="Q22" i="3"/>
  <c r="R22" i="3"/>
  <c r="P23" i="3"/>
  <c r="Q23" i="3"/>
  <c r="R23" i="3"/>
  <c r="P24" i="3"/>
  <c r="Q24" i="3"/>
  <c r="R24" i="3"/>
  <c r="P25" i="3"/>
  <c r="Q25" i="3"/>
  <c r="R25" i="3"/>
  <c r="P26" i="3"/>
  <c r="Q26" i="3"/>
  <c r="R26" i="3"/>
  <c r="P27" i="3"/>
  <c r="Q27" i="3"/>
  <c r="R27" i="3"/>
  <c r="P28" i="3"/>
  <c r="Q28" i="3"/>
  <c r="R28" i="3"/>
  <c r="P29" i="3"/>
  <c r="Q29" i="3"/>
  <c r="R29" i="3"/>
  <c r="P30" i="3"/>
  <c r="Q30" i="3"/>
  <c r="R30" i="3"/>
  <c r="P31" i="3"/>
  <c r="Q31" i="3"/>
  <c r="R31" i="3"/>
  <c r="P32" i="3"/>
  <c r="Q32" i="3"/>
  <c r="R32" i="3"/>
  <c r="P33" i="3"/>
  <c r="Q33" i="3"/>
  <c r="R33" i="3"/>
  <c r="P34" i="3"/>
  <c r="Q34" i="3"/>
  <c r="R34" i="3"/>
  <c r="P35" i="3"/>
  <c r="Q35" i="3"/>
  <c r="R35" i="3"/>
  <c r="P36" i="3"/>
  <c r="Q36" i="3"/>
  <c r="R36" i="3"/>
  <c r="P37" i="3"/>
  <c r="Q37" i="3"/>
  <c r="R37" i="3"/>
  <c r="P38" i="3"/>
  <c r="Q38" i="3"/>
  <c r="R38" i="3"/>
  <c r="P39" i="3"/>
  <c r="Q39" i="3"/>
  <c r="R39" i="3"/>
  <c r="P40" i="3"/>
  <c r="Q40" i="3"/>
  <c r="R40" i="3"/>
  <c r="P41" i="3"/>
  <c r="Q41" i="3"/>
  <c r="R41" i="3"/>
  <c r="P42" i="3"/>
  <c r="Q42" i="3"/>
  <c r="R42" i="3"/>
  <c r="P43" i="3"/>
  <c r="Q43" i="3"/>
  <c r="R43" i="3"/>
  <c r="P44" i="3"/>
  <c r="Q44" i="3"/>
  <c r="R44" i="3"/>
  <c r="P45" i="3"/>
  <c r="Q45" i="3"/>
  <c r="R45" i="3"/>
  <c r="P46" i="3"/>
  <c r="Q46" i="3"/>
  <c r="R46" i="3"/>
  <c r="P47" i="3"/>
  <c r="Q47" i="3"/>
  <c r="R47" i="3"/>
  <c r="P48" i="3"/>
  <c r="Q48" i="3"/>
  <c r="R48" i="3"/>
  <c r="P49" i="3"/>
  <c r="Q49" i="3"/>
  <c r="R49" i="3"/>
  <c r="P50" i="3"/>
  <c r="Q50" i="3"/>
  <c r="R50" i="3"/>
  <c r="P51" i="3"/>
  <c r="Q51" i="3"/>
  <c r="R51" i="3"/>
  <c r="P52" i="3"/>
  <c r="Q52" i="3"/>
  <c r="R52" i="3"/>
  <c r="P53" i="3"/>
  <c r="Q53" i="3"/>
  <c r="R53" i="3"/>
  <c r="P54" i="3"/>
  <c r="Q54" i="3"/>
  <c r="R54" i="3"/>
  <c r="P55" i="3"/>
  <c r="Q55" i="3"/>
  <c r="R55" i="3"/>
  <c r="P56" i="3"/>
  <c r="Q56" i="3"/>
  <c r="R56" i="3"/>
  <c r="P57" i="3"/>
  <c r="Q57" i="3"/>
  <c r="R57" i="3"/>
  <c r="P58" i="3"/>
  <c r="Q58" i="3"/>
  <c r="R58" i="3"/>
  <c r="P59" i="3"/>
  <c r="Q59" i="3"/>
  <c r="R59" i="3"/>
  <c r="P60" i="3"/>
  <c r="Q60" i="3"/>
  <c r="R60" i="3"/>
  <c r="P61" i="3"/>
  <c r="Q61" i="3"/>
  <c r="R61" i="3"/>
  <c r="P62" i="3"/>
  <c r="Q62" i="3"/>
  <c r="R62" i="3"/>
  <c r="P63" i="3"/>
  <c r="Q63" i="3"/>
  <c r="R63" i="3"/>
  <c r="P64" i="3"/>
  <c r="Q64" i="3"/>
  <c r="R64" i="3"/>
  <c r="P65" i="3"/>
  <c r="Q65" i="3"/>
  <c r="R65" i="3"/>
  <c r="P66" i="3"/>
  <c r="Q66" i="3"/>
  <c r="R66" i="3"/>
  <c r="P67" i="3"/>
  <c r="Q67" i="3"/>
  <c r="R67" i="3"/>
  <c r="P68" i="3"/>
  <c r="Q68" i="3"/>
  <c r="R68" i="3"/>
  <c r="P69" i="3"/>
  <c r="Q69" i="3"/>
  <c r="R69" i="3"/>
  <c r="P70" i="3"/>
  <c r="Q70" i="3"/>
  <c r="R70" i="3"/>
  <c r="P71" i="3"/>
  <c r="Q71" i="3"/>
  <c r="R71" i="3"/>
  <c r="P72" i="3"/>
  <c r="Q72" i="3"/>
  <c r="R72" i="3"/>
  <c r="P73" i="3"/>
  <c r="Q73" i="3"/>
  <c r="R73" i="3"/>
  <c r="P74" i="3"/>
  <c r="Q74" i="3"/>
  <c r="R74" i="3"/>
  <c r="P75" i="3"/>
  <c r="Q75" i="3"/>
  <c r="R75" i="3"/>
  <c r="P76" i="3"/>
  <c r="Q76" i="3"/>
  <c r="R76" i="3"/>
  <c r="P77" i="3"/>
  <c r="Q77" i="3"/>
  <c r="R77" i="3"/>
  <c r="P78" i="3"/>
  <c r="Q78" i="3"/>
  <c r="R78" i="3"/>
  <c r="P79" i="3"/>
  <c r="Q79" i="3"/>
  <c r="R79" i="3"/>
  <c r="P80" i="3"/>
  <c r="Q80" i="3"/>
  <c r="R80" i="3"/>
  <c r="P81" i="3"/>
  <c r="Q81" i="3"/>
  <c r="R81" i="3"/>
  <c r="P82" i="3"/>
  <c r="Q82" i="3"/>
  <c r="R82" i="3"/>
  <c r="P83" i="3"/>
  <c r="Q83" i="3"/>
  <c r="R83" i="3"/>
  <c r="P84" i="3"/>
  <c r="Q84" i="3"/>
  <c r="R84" i="3"/>
  <c r="P85" i="3"/>
  <c r="Q85" i="3"/>
  <c r="R85" i="3"/>
  <c r="P86" i="3"/>
  <c r="Q86" i="3"/>
  <c r="R86" i="3"/>
  <c r="P87" i="3"/>
  <c r="Q87" i="3"/>
  <c r="R87" i="3"/>
  <c r="P88" i="3"/>
  <c r="Q88" i="3"/>
  <c r="R88" i="3"/>
  <c r="P89" i="3"/>
  <c r="Q89" i="3"/>
  <c r="R89" i="3"/>
  <c r="P90" i="3"/>
  <c r="Q90" i="3"/>
  <c r="R90" i="3"/>
  <c r="P91" i="3"/>
  <c r="Q91" i="3"/>
  <c r="R91" i="3"/>
  <c r="P92" i="3"/>
  <c r="Q92" i="3"/>
  <c r="R92" i="3"/>
  <c r="P93" i="3"/>
  <c r="Q93" i="3"/>
  <c r="R93" i="3"/>
  <c r="P94" i="3"/>
  <c r="Q94" i="3"/>
  <c r="R94" i="3"/>
  <c r="P95" i="3"/>
  <c r="Q95" i="3"/>
  <c r="R95" i="3"/>
  <c r="P96" i="3"/>
  <c r="Q96" i="3"/>
  <c r="R96" i="3"/>
  <c r="P97" i="3"/>
  <c r="Q97" i="3"/>
  <c r="R97" i="3"/>
  <c r="P98" i="3"/>
  <c r="Q98" i="3"/>
  <c r="R98" i="3"/>
  <c r="P99" i="3"/>
  <c r="Q99" i="3"/>
  <c r="R99" i="3"/>
  <c r="P100" i="3"/>
  <c r="Q100" i="3"/>
  <c r="R100" i="3"/>
  <c r="P101" i="3"/>
  <c r="Q101" i="3"/>
  <c r="R101" i="3"/>
  <c r="P102" i="3"/>
  <c r="Q102" i="3"/>
  <c r="R102" i="3"/>
  <c r="P103" i="3"/>
  <c r="Q103" i="3"/>
  <c r="R103" i="3"/>
  <c r="P104" i="3"/>
  <c r="Q104" i="3"/>
  <c r="R104" i="3"/>
  <c r="P105" i="3"/>
  <c r="Q105" i="3"/>
  <c r="R105" i="3"/>
  <c r="P106" i="3"/>
  <c r="Q106" i="3"/>
  <c r="R106" i="3"/>
  <c r="P107" i="3"/>
  <c r="Q107" i="3"/>
  <c r="R107" i="3"/>
  <c r="P108" i="3"/>
  <c r="Q108" i="3"/>
  <c r="R108" i="3"/>
  <c r="P109" i="3"/>
  <c r="Q109" i="3"/>
  <c r="R109" i="3"/>
  <c r="P110" i="3"/>
  <c r="Q110" i="3"/>
  <c r="R110" i="3"/>
  <c r="P111" i="3"/>
  <c r="Q111" i="3"/>
  <c r="R111" i="3"/>
  <c r="P112" i="3"/>
  <c r="Q112" i="3"/>
  <c r="R112" i="3"/>
  <c r="P113" i="3"/>
  <c r="Q113" i="3"/>
  <c r="R113" i="3"/>
  <c r="P114" i="3"/>
  <c r="Q114" i="3"/>
  <c r="R114" i="3"/>
  <c r="P115" i="3"/>
  <c r="Q115" i="3"/>
  <c r="R115" i="3"/>
  <c r="P116" i="3"/>
  <c r="Q116" i="3"/>
  <c r="R116" i="3"/>
  <c r="P117" i="3"/>
  <c r="Q117" i="3"/>
  <c r="R117" i="3"/>
  <c r="P118" i="3"/>
  <c r="Q118" i="3"/>
  <c r="R118" i="3"/>
  <c r="P119" i="3"/>
  <c r="Q119" i="3"/>
  <c r="R119" i="3"/>
  <c r="P120" i="3"/>
  <c r="Q120" i="3"/>
  <c r="R120" i="3"/>
  <c r="P121" i="3"/>
  <c r="Q121" i="3"/>
  <c r="R121" i="3"/>
  <c r="P122" i="3"/>
  <c r="Q122" i="3"/>
  <c r="R122" i="3"/>
  <c r="P123" i="3"/>
  <c r="Q123" i="3"/>
  <c r="R123" i="3"/>
  <c r="P124" i="3"/>
  <c r="Q124" i="3"/>
  <c r="R124" i="3"/>
  <c r="P125" i="3"/>
  <c r="Q125" i="3"/>
  <c r="R125" i="3"/>
  <c r="P126" i="3"/>
  <c r="Q126" i="3"/>
  <c r="R126" i="3"/>
  <c r="P127" i="3"/>
  <c r="Q127" i="3"/>
  <c r="R127" i="3"/>
  <c r="P128" i="3"/>
  <c r="Q128" i="3"/>
  <c r="R128" i="3"/>
  <c r="P129" i="3"/>
  <c r="Q129" i="3"/>
  <c r="R129" i="3"/>
  <c r="P130" i="3"/>
  <c r="Q130" i="3"/>
  <c r="R130" i="3"/>
  <c r="P131" i="3"/>
  <c r="Q131" i="3"/>
  <c r="R131" i="3"/>
  <c r="P132" i="3"/>
  <c r="Q132" i="3"/>
  <c r="R132" i="3"/>
  <c r="P133" i="3"/>
  <c r="Q133" i="3"/>
  <c r="R133" i="3"/>
  <c r="P134" i="3"/>
  <c r="Q134" i="3"/>
  <c r="R134" i="3"/>
  <c r="R5" i="3"/>
  <c r="Q5" i="3"/>
  <c r="P5" i="3"/>
  <c r="C144" i="7" l="1"/>
  <c r="D144" i="7"/>
  <c r="C138" i="7"/>
  <c r="D138" i="7"/>
  <c r="C125" i="7"/>
  <c r="D125" i="7"/>
  <c r="C115" i="7"/>
  <c r="D115" i="7"/>
  <c r="C93" i="7"/>
  <c r="D93" i="7"/>
  <c r="AJ6" i="7"/>
  <c r="AJ5" i="7"/>
  <c r="B81" i="11" l="1"/>
  <c r="D81" i="11" s="1"/>
  <c r="B80" i="11"/>
  <c r="D80" i="11" s="1"/>
  <c r="E146" i="4" l="1"/>
  <c r="E145" i="4"/>
  <c r="E144" i="4"/>
  <c r="E139" i="4"/>
  <c r="E138" i="4"/>
  <c r="E133" i="4"/>
  <c r="E132" i="4"/>
  <c r="E131" i="4"/>
  <c r="E130" i="4"/>
  <c r="E129" i="4"/>
  <c r="E128" i="4"/>
  <c r="E127" i="4"/>
  <c r="E126" i="4"/>
  <c r="E125" i="4"/>
  <c r="E86" i="4"/>
  <c r="E87" i="4"/>
  <c r="E88" i="4"/>
  <c r="E85" i="4"/>
  <c r="E84" i="4"/>
  <c r="E83" i="4"/>
  <c r="E82" i="4"/>
  <c r="E76" i="4"/>
  <c r="E62" i="4"/>
  <c r="J26" i="4"/>
  <c r="F20" i="6"/>
  <c r="J123" i="3"/>
  <c r="J113" i="3"/>
  <c r="J114" i="3"/>
  <c r="J91" i="3"/>
  <c r="J80" i="3"/>
  <c r="J74" i="3"/>
  <c r="J62" i="3"/>
  <c r="J51" i="3"/>
  <c r="J39" i="3"/>
  <c r="J5" i="3"/>
  <c r="J124" i="3"/>
  <c r="J125" i="3"/>
  <c r="J126" i="3"/>
  <c r="J127" i="3"/>
  <c r="J128" i="3"/>
  <c r="J129" i="3"/>
  <c r="J130" i="3"/>
  <c r="J131" i="3"/>
  <c r="J132" i="3"/>
  <c r="J133" i="3"/>
  <c r="J134" i="3"/>
  <c r="B150" i="13"/>
  <c r="B149" i="13"/>
  <c r="B143" i="13"/>
  <c r="B142" i="13"/>
  <c r="B137" i="13"/>
  <c r="B136" i="13"/>
  <c r="B124" i="13"/>
  <c r="B123" i="13"/>
  <c r="D123" i="13" s="1"/>
  <c r="B114" i="13"/>
  <c r="B113" i="13"/>
  <c r="D113" i="13" s="1"/>
  <c r="B92" i="13"/>
  <c r="B91" i="13"/>
  <c r="B81" i="13"/>
  <c r="B80" i="13"/>
  <c r="B75" i="13"/>
  <c r="B74" i="13"/>
  <c r="B63" i="13"/>
  <c r="B62" i="13"/>
  <c r="B52" i="13"/>
  <c r="B51" i="13"/>
  <c r="B40" i="13"/>
  <c r="B38" i="13"/>
  <c r="D38" i="13" s="1"/>
  <c r="B150" i="12"/>
  <c r="B149" i="12"/>
  <c r="B143" i="12"/>
  <c r="B142" i="12"/>
  <c r="B137" i="12"/>
  <c r="B136" i="12"/>
  <c r="B124" i="12"/>
  <c r="B123" i="12"/>
  <c r="E123" i="12" s="1"/>
  <c r="B114" i="12"/>
  <c r="B113" i="12"/>
  <c r="D113" i="12" s="1"/>
  <c r="B92" i="12"/>
  <c r="B91" i="12"/>
  <c r="B81" i="12"/>
  <c r="B80" i="12"/>
  <c r="B75" i="12"/>
  <c r="B74" i="12"/>
  <c r="B63" i="12"/>
  <c r="B62" i="12"/>
  <c r="B52" i="12"/>
  <c r="B51" i="12"/>
  <c r="B40" i="12"/>
  <c r="B38" i="12"/>
  <c r="D38" i="12" s="1"/>
  <c r="D37" i="13"/>
  <c r="E37" i="12"/>
  <c r="D37" i="12"/>
  <c r="B150" i="11"/>
  <c r="B149" i="11"/>
  <c r="B143" i="11"/>
  <c r="B142" i="11"/>
  <c r="B137" i="11"/>
  <c r="B136" i="11"/>
  <c r="B124" i="11"/>
  <c r="B123" i="11"/>
  <c r="D123" i="11" s="1"/>
  <c r="B114" i="11"/>
  <c r="B113" i="11"/>
  <c r="D113" i="11" s="1"/>
  <c r="B92" i="11"/>
  <c r="B91" i="11"/>
  <c r="B75" i="11"/>
  <c r="B74" i="11"/>
  <c r="B63" i="11"/>
  <c r="B62" i="11"/>
  <c r="B52" i="11"/>
  <c r="B51" i="11"/>
  <c r="B40" i="11"/>
  <c r="B38" i="11"/>
  <c r="D38" i="11" s="1"/>
  <c r="D37" i="11"/>
  <c r="B148" i="4"/>
  <c r="E148" i="4" s="1"/>
  <c r="B147" i="4"/>
  <c r="E147" i="4" s="1"/>
  <c r="B141" i="4"/>
  <c r="E141" i="4" s="1"/>
  <c r="B140" i="4"/>
  <c r="E140" i="4" s="1"/>
  <c r="B135" i="4"/>
  <c r="E135" i="4" s="1"/>
  <c r="B134" i="4"/>
  <c r="E134" i="4" s="1"/>
  <c r="B122" i="4"/>
  <c r="B121" i="4"/>
  <c r="B112" i="4"/>
  <c r="B111" i="4"/>
  <c r="B90" i="4"/>
  <c r="E90" i="4" s="1"/>
  <c r="B89" i="4"/>
  <c r="E89" i="4" s="1"/>
  <c r="B79" i="4"/>
  <c r="B78" i="4"/>
  <c r="B73" i="4"/>
  <c r="B72" i="4"/>
  <c r="B61" i="4"/>
  <c r="B60" i="4"/>
  <c r="B50" i="4"/>
  <c r="B49" i="4"/>
  <c r="B38" i="4"/>
  <c r="B36" i="4"/>
  <c r="J73" i="3"/>
  <c r="J72" i="3"/>
  <c r="J71" i="3"/>
  <c r="J70" i="3"/>
  <c r="J69" i="3"/>
  <c r="J68" i="3"/>
  <c r="J67" i="3"/>
  <c r="J66" i="3"/>
  <c r="J65" i="3"/>
  <c r="J64" i="3"/>
  <c r="J63" i="3"/>
  <c r="J61" i="3"/>
  <c r="J60" i="3"/>
  <c r="J59" i="3"/>
  <c r="J58" i="3"/>
  <c r="J57" i="3"/>
  <c r="BV5" i="9"/>
  <c r="EI4" i="10"/>
  <c r="EH4" i="10"/>
  <c r="EC4" i="10"/>
  <c r="EB4" i="10"/>
  <c r="DX4" i="10"/>
  <c r="DW4" i="10"/>
  <c r="DL4" i="10"/>
  <c r="DK4" i="10"/>
  <c r="DK6" i="10" s="1"/>
  <c r="DC4" i="10"/>
  <c r="DB4" i="10"/>
  <c r="DB6" i="10" s="1"/>
  <c r="CH4" i="10"/>
  <c r="CG4" i="10"/>
  <c r="BX4" i="10"/>
  <c r="BW4" i="10"/>
  <c r="BS4" i="10"/>
  <c r="BR4" i="10"/>
  <c r="BH4" i="10"/>
  <c r="BG4" i="10"/>
  <c r="AX4" i="10"/>
  <c r="AW4" i="10"/>
  <c r="AM4" i="10"/>
  <c r="AK4" i="10"/>
  <c r="AK6" i="10" s="1"/>
  <c r="AJ6" i="10"/>
  <c r="AJ5" i="10"/>
  <c r="AJ40" i="10" s="1"/>
  <c r="EI4" i="9"/>
  <c r="EH4" i="9"/>
  <c r="EC4" i="9"/>
  <c r="EB4" i="9"/>
  <c r="DX4" i="9"/>
  <c r="DW4" i="9"/>
  <c r="DL4" i="9"/>
  <c r="DK4" i="9"/>
  <c r="DK6" i="9" s="1"/>
  <c r="DC4" i="9"/>
  <c r="DB4" i="9"/>
  <c r="DB5" i="9" s="1"/>
  <c r="CH4" i="9"/>
  <c r="CG4" i="9"/>
  <c r="BX4" i="9"/>
  <c r="BW4" i="9"/>
  <c r="BS4" i="9"/>
  <c r="BR4" i="9"/>
  <c r="BH4" i="9"/>
  <c r="BG4" i="9"/>
  <c r="AX4" i="9"/>
  <c r="AW4" i="9"/>
  <c r="AM4" i="9"/>
  <c r="AK4" i="9"/>
  <c r="AK6" i="9" s="1"/>
  <c r="AH6" i="7"/>
  <c r="AH5" i="7"/>
  <c r="AJ6" i="9"/>
  <c r="EI4" i="7"/>
  <c r="EH4" i="7"/>
  <c r="EC4" i="7"/>
  <c r="EB4" i="7"/>
  <c r="DX4" i="7"/>
  <c r="DW4" i="7"/>
  <c r="DL4" i="7"/>
  <c r="DK4" i="7"/>
  <c r="DK6" i="7" s="1"/>
  <c r="DC4" i="7"/>
  <c r="DB4" i="7"/>
  <c r="DB6" i="7" s="1"/>
  <c r="CH4" i="7"/>
  <c r="CG4" i="7"/>
  <c r="BX4" i="7"/>
  <c r="BW4" i="7"/>
  <c r="BS4" i="7"/>
  <c r="BR4" i="7"/>
  <c r="BH4" i="7"/>
  <c r="BG4" i="7"/>
  <c r="AX4" i="7"/>
  <c r="AW4" i="7"/>
  <c r="AM4" i="7"/>
  <c r="AK4" i="7"/>
  <c r="AK6" i="7" s="1"/>
  <c r="B150" i="10"/>
  <c r="B149" i="10"/>
  <c r="B143" i="10"/>
  <c r="B142" i="10"/>
  <c r="B137" i="10"/>
  <c r="B136" i="10"/>
  <c r="B124" i="10"/>
  <c r="B123" i="10"/>
  <c r="D123" i="10" s="1"/>
  <c r="B114" i="10"/>
  <c r="B113" i="10"/>
  <c r="C113" i="10" s="1"/>
  <c r="AL113" i="10" s="1"/>
  <c r="B92" i="10"/>
  <c r="B91" i="10"/>
  <c r="B81" i="10"/>
  <c r="B80" i="10"/>
  <c r="B75" i="10"/>
  <c r="B74" i="10"/>
  <c r="B63" i="10"/>
  <c r="B62" i="10"/>
  <c r="B52" i="10"/>
  <c r="B51" i="10"/>
  <c r="B41" i="10"/>
  <c r="B39" i="10"/>
  <c r="D38" i="10"/>
  <c r="B150" i="9"/>
  <c r="B149" i="9"/>
  <c r="B143" i="9"/>
  <c r="B142" i="9"/>
  <c r="B137" i="9"/>
  <c r="B136" i="9"/>
  <c r="B124" i="9"/>
  <c r="B123" i="9"/>
  <c r="B114" i="9"/>
  <c r="B113" i="9"/>
  <c r="B92" i="9"/>
  <c r="B91" i="9"/>
  <c r="B81" i="9"/>
  <c r="B80" i="9"/>
  <c r="B75" i="9"/>
  <c r="B74" i="9"/>
  <c r="B63" i="9"/>
  <c r="B62" i="9"/>
  <c r="B52" i="9"/>
  <c r="B51" i="9"/>
  <c r="B41" i="9"/>
  <c r="B39" i="9"/>
  <c r="C39" i="9" s="1"/>
  <c r="D38" i="9"/>
  <c r="C38" i="9"/>
  <c r="B150" i="7"/>
  <c r="B149" i="7"/>
  <c r="B143" i="7"/>
  <c r="B142" i="7"/>
  <c r="B137" i="7"/>
  <c r="B136" i="7"/>
  <c r="B124" i="7"/>
  <c r="B123" i="7"/>
  <c r="B114" i="7"/>
  <c r="B113" i="7"/>
  <c r="D113" i="7" s="1"/>
  <c r="B92" i="7"/>
  <c r="B91" i="7"/>
  <c r="B81" i="7"/>
  <c r="B80" i="7"/>
  <c r="B75" i="7"/>
  <c r="B74" i="7"/>
  <c r="B63" i="7"/>
  <c r="B62" i="7"/>
  <c r="B52" i="7"/>
  <c r="B51" i="7"/>
  <c r="B41" i="7"/>
  <c r="B39" i="7"/>
  <c r="C39" i="7" s="1"/>
  <c r="D38" i="7"/>
  <c r="C38" i="7"/>
  <c r="D89" i="2"/>
  <c r="D36" i="2"/>
  <c r="D37" i="2"/>
  <c r="DM86" i="10"/>
  <c r="DY86" i="10"/>
  <c r="DM74" i="10"/>
  <c r="DY74" i="10"/>
  <c r="D20" i="6"/>
  <c r="F66" i="6"/>
  <c r="D66" i="6"/>
  <c r="F56" i="6"/>
  <c r="D56" i="6"/>
  <c r="F47" i="6"/>
  <c r="D47" i="6"/>
  <c r="F38" i="6"/>
  <c r="D38" i="6"/>
  <c r="E111" i="4" l="1"/>
  <c r="E121" i="4"/>
  <c r="C111" i="4"/>
  <c r="DB6" i="9"/>
  <c r="D121" i="4"/>
  <c r="E113" i="12"/>
  <c r="D111" i="4"/>
  <c r="C123" i="13"/>
  <c r="C121" i="4"/>
  <c r="D123" i="12"/>
  <c r="C123" i="12"/>
  <c r="AK5" i="9"/>
  <c r="AK40" i="9" s="1"/>
  <c r="DB5" i="10"/>
  <c r="C38" i="13"/>
  <c r="E36" i="4"/>
  <c r="E38" i="12"/>
  <c r="G131" i="4"/>
  <c r="I35" i="4"/>
  <c r="H32" i="4"/>
  <c r="I58" i="4"/>
  <c r="F18" i="4"/>
  <c r="F34" i="4"/>
  <c r="J47" i="4"/>
  <c r="F19" i="4"/>
  <c r="F35" i="4"/>
  <c r="H35" i="4"/>
  <c r="G32" i="4"/>
  <c r="K21" i="4"/>
  <c r="F22" i="4"/>
  <c r="K38" i="4"/>
  <c r="J34" i="4"/>
  <c r="I31" i="4"/>
  <c r="I15" i="4"/>
  <c r="H66" i="4"/>
  <c r="F9" i="4"/>
  <c r="F25" i="4"/>
  <c r="H38" i="4"/>
  <c r="G34" i="4"/>
  <c r="K30" i="4"/>
  <c r="G9" i="4"/>
  <c r="H45" i="4"/>
  <c r="K60" i="4"/>
  <c r="F10" i="4"/>
  <c r="F26" i="4"/>
  <c r="G38" i="4"/>
  <c r="K33" i="4"/>
  <c r="J30" i="4"/>
  <c r="I77" i="4"/>
  <c r="F11" i="4"/>
  <c r="F27" i="4"/>
  <c r="K36" i="4"/>
  <c r="J33" i="4"/>
  <c r="I30" i="4"/>
  <c r="G56" i="4"/>
  <c r="F14" i="4"/>
  <c r="F30" i="4"/>
  <c r="H36" i="4"/>
  <c r="G33" i="4"/>
  <c r="K29" i="4"/>
  <c r="F43" i="4"/>
  <c r="F17" i="4"/>
  <c r="F33" i="4"/>
  <c r="J35" i="4"/>
  <c r="I32" i="4"/>
  <c r="K27" i="4"/>
  <c r="F64" i="4"/>
  <c r="K13" i="4"/>
  <c r="H110" i="4"/>
  <c r="K105" i="4"/>
  <c r="J118" i="4"/>
  <c r="H144" i="4"/>
  <c r="F12" i="4"/>
  <c r="F20" i="4"/>
  <c r="F28" i="4"/>
  <c r="F36" i="4"/>
  <c r="J36" i="4"/>
  <c r="G35" i="4"/>
  <c r="I33" i="4"/>
  <c r="K31" i="4"/>
  <c r="H30" i="4"/>
  <c r="G25" i="4"/>
  <c r="H12" i="4"/>
  <c r="K48" i="4"/>
  <c r="G44" i="4"/>
  <c r="F55" i="4"/>
  <c r="J59" i="4"/>
  <c r="G65" i="4"/>
  <c r="K69" i="4"/>
  <c r="H76" i="4"/>
  <c r="F88" i="4"/>
  <c r="G95" i="4"/>
  <c r="K99" i="4"/>
  <c r="I115" i="4"/>
  <c r="J126" i="4"/>
  <c r="J147" i="4"/>
  <c r="I146" i="4"/>
  <c r="H145" i="4"/>
  <c r="G144" i="4"/>
  <c r="J141" i="4"/>
  <c r="K138" i="4"/>
  <c r="F133" i="4"/>
  <c r="G134" i="4"/>
  <c r="H135" i="4"/>
  <c r="G132" i="4"/>
  <c r="F131" i="4"/>
  <c r="K128" i="4"/>
  <c r="J127" i="4"/>
  <c r="I126" i="4"/>
  <c r="H125" i="4"/>
  <c r="I116" i="4"/>
  <c r="J117" i="4"/>
  <c r="K118" i="4"/>
  <c r="F121" i="4"/>
  <c r="G122" i="4"/>
  <c r="H115" i="4"/>
  <c r="I102" i="4"/>
  <c r="J103" i="4"/>
  <c r="K104" i="4"/>
  <c r="F107" i="4"/>
  <c r="G108" i="4"/>
  <c r="H109" i="4"/>
  <c r="I110" i="4"/>
  <c r="J111" i="4"/>
  <c r="K112" i="4"/>
  <c r="K100" i="4"/>
  <c r="J99" i="4"/>
  <c r="I98" i="4"/>
  <c r="H97" i="4"/>
  <c r="G96" i="4"/>
  <c r="F95" i="4"/>
  <c r="F87" i="4"/>
  <c r="G88" i="4"/>
  <c r="H89" i="4"/>
  <c r="I90" i="4"/>
  <c r="F85" i="4"/>
  <c r="K82" i="4"/>
  <c r="F79" i="4"/>
  <c r="I78" i="4"/>
  <c r="H77" i="4"/>
  <c r="G76" i="4"/>
  <c r="F73" i="4"/>
  <c r="K70" i="4"/>
  <c r="J69" i="4"/>
  <c r="I68" i="4"/>
  <c r="H67" i="4"/>
  <c r="G66" i="4"/>
  <c r="F65" i="4"/>
  <c r="K61" i="4"/>
  <c r="J60" i="4"/>
  <c r="I59" i="4"/>
  <c r="H58" i="4"/>
  <c r="G57" i="4"/>
  <c r="F56" i="4"/>
  <c r="K53" i="4"/>
  <c r="F42" i="4"/>
  <c r="G43" i="4"/>
  <c r="H44" i="4"/>
  <c r="I45" i="4"/>
  <c r="J46" i="4"/>
  <c r="K47" i="4"/>
  <c r="F50" i="4"/>
  <c r="I41" i="4"/>
  <c r="J7" i="4"/>
  <c r="H9" i="4"/>
  <c r="K10" i="4"/>
  <c r="I12" i="4"/>
  <c r="G14" i="4"/>
  <c r="J15" i="4"/>
  <c r="H17" i="4"/>
  <c r="K18" i="4"/>
  <c r="I20" i="4"/>
  <c r="G22" i="4"/>
  <c r="J23" i="4"/>
  <c r="H25" i="4"/>
  <c r="K26" i="4"/>
  <c r="I28" i="4"/>
  <c r="F148" i="4"/>
  <c r="I147" i="4"/>
  <c r="H146" i="4"/>
  <c r="G145" i="4"/>
  <c r="F144" i="4"/>
  <c r="K141" i="4"/>
  <c r="K139" i="4"/>
  <c r="J138" i="4"/>
  <c r="G133" i="4"/>
  <c r="H134" i="4"/>
  <c r="I135" i="4"/>
  <c r="F132" i="4"/>
  <c r="K129" i="4"/>
  <c r="J128" i="4"/>
  <c r="I127" i="4"/>
  <c r="H126" i="4"/>
  <c r="G125" i="4"/>
  <c r="J116" i="4"/>
  <c r="K117" i="4"/>
  <c r="F120" i="4"/>
  <c r="G121" i="4"/>
  <c r="H122" i="4"/>
  <c r="G115" i="4"/>
  <c r="J102" i="4"/>
  <c r="K103" i="4"/>
  <c r="F106" i="4"/>
  <c r="G107" i="4"/>
  <c r="H108" i="4"/>
  <c r="I109" i="4"/>
  <c r="J110" i="4"/>
  <c r="K111" i="4"/>
  <c r="K101" i="4"/>
  <c r="J100" i="4"/>
  <c r="I99" i="4"/>
  <c r="H98" i="4"/>
  <c r="G97" i="4"/>
  <c r="F96" i="4"/>
  <c r="K93" i="4"/>
  <c r="F86" i="4"/>
  <c r="G87" i="4"/>
  <c r="H88" i="4"/>
  <c r="I89" i="4"/>
  <c r="J90" i="4"/>
  <c r="K83" i="4"/>
  <c r="J82" i="4"/>
  <c r="G79" i="4"/>
  <c r="H78" i="4"/>
  <c r="G77" i="4"/>
  <c r="F76" i="4"/>
  <c r="K71" i="4"/>
  <c r="J70" i="4"/>
  <c r="I69" i="4"/>
  <c r="H68" i="4"/>
  <c r="G67" i="4"/>
  <c r="F66" i="4"/>
  <c r="K62" i="4"/>
  <c r="J61" i="4"/>
  <c r="I60" i="4"/>
  <c r="H59" i="4"/>
  <c r="G58" i="4"/>
  <c r="F57" i="4"/>
  <c r="K54" i="4"/>
  <c r="J53" i="4"/>
  <c r="G42" i="4"/>
  <c r="H43" i="4"/>
  <c r="I44" i="4"/>
  <c r="J45" i="4"/>
  <c r="K46" i="4"/>
  <c r="F49" i="4"/>
  <c r="G50" i="4"/>
  <c r="H41" i="4"/>
  <c r="K7" i="4"/>
  <c r="I9" i="4"/>
  <c r="G11" i="4"/>
  <c r="J12" i="4"/>
  <c r="H14" i="4"/>
  <c r="K15" i="4"/>
  <c r="I17" i="4"/>
  <c r="G19" i="4"/>
  <c r="J20" i="4"/>
  <c r="H22" i="4"/>
  <c r="K23" i="4"/>
  <c r="I25" i="4"/>
  <c r="G27" i="4"/>
  <c r="J28" i="4"/>
  <c r="G148" i="4"/>
  <c r="H147" i="4"/>
  <c r="G146" i="4"/>
  <c r="F145" i="4"/>
  <c r="K140" i="4"/>
  <c r="J139" i="4"/>
  <c r="I138" i="4"/>
  <c r="H133" i="4"/>
  <c r="I134" i="4"/>
  <c r="J135" i="4"/>
  <c r="K130" i="4"/>
  <c r="J129" i="4"/>
  <c r="I128" i="4"/>
  <c r="H127" i="4"/>
  <c r="G126" i="4"/>
  <c r="F125" i="4"/>
  <c r="K116" i="4"/>
  <c r="F119" i="4"/>
  <c r="G120" i="4"/>
  <c r="H121" i="4"/>
  <c r="I122" i="4"/>
  <c r="F115" i="4"/>
  <c r="K102" i="4"/>
  <c r="F105" i="4"/>
  <c r="G106" i="4"/>
  <c r="H107" i="4"/>
  <c r="I108" i="4"/>
  <c r="J109" i="4"/>
  <c r="K110" i="4"/>
  <c r="J101" i="4"/>
  <c r="I100" i="4"/>
  <c r="H99" i="4"/>
  <c r="G98" i="4"/>
  <c r="F97" i="4"/>
  <c r="K94" i="4"/>
  <c r="J93" i="4"/>
  <c r="G86" i="4"/>
  <c r="H87" i="4"/>
  <c r="I88" i="4"/>
  <c r="J89" i="4"/>
  <c r="K90" i="4"/>
  <c r="K84" i="4"/>
  <c r="J83" i="4"/>
  <c r="I82" i="4"/>
  <c r="H79" i="4"/>
  <c r="G78" i="4"/>
  <c r="F77" i="4"/>
  <c r="K72" i="4"/>
  <c r="J71" i="4"/>
  <c r="I70" i="4"/>
  <c r="H69" i="4"/>
  <c r="G68" i="4"/>
  <c r="F67" i="4"/>
  <c r="K64" i="4"/>
  <c r="J62" i="4"/>
  <c r="I61" i="4"/>
  <c r="H60" i="4"/>
  <c r="G59" i="4"/>
  <c r="F58" i="4"/>
  <c r="K55" i="4"/>
  <c r="J54" i="4"/>
  <c r="I53" i="4"/>
  <c r="H42" i="4"/>
  <c r="I43" i="4"/>
  <c r="J44" i="4"/>
  <c r="K45" i="4"/>
  <c r="F48" i="4"/>
  <c r="G49" i="4"/>
  <c r="H50" i="4"/>
  <c r="G41" i="4"/>
  <c r="G8" i="4"/>
  <c r="J9" i="4"/>
  <c r="H11" i="4"/>
  <c r="K12" i="4"/>
  <c r="I14" i="4"/>
  <c r="G16" i="4"/>
  <c r="J17" i="4"/>
  <c r="H19" i="4"/>
  <c r="K20" i="4"/>
  <c r="I22" i="4"/>
  <c r="G24" i="4"/>
  <c r="J25" i="4"/>
  <c r="H27" i="4"/>
  <c r="K28" i="4"/>
  <c r="H148" i="4"/>
  <c r="G147" i="4"/>
  <c r="F146" i="4"/>
  <c r="J140" i="4"/>
  <c r="I139" i="4"/>
  <c r="H138" i="4"/>
  <c r="I133" i="4"/>
  <c r="J134" i="4"/>
  <c r="K135" i="4"/>
  <c r="K131" i="4"/>
  <c r="J130" i="4"/>
  <c r="I129" i="4"/>
  <c r="H128" i="4"/>
  <c r="G127" i="4"/>
  <c r="F126" i="4"/>
  <c r="F118" i="4"/>
  <c r="G119" i="4"/>
  <c r="H120" i="4"/>
  <c r="I121" i="4"/>
  <c r="J122" i="4"/>
  <c r="F104" i="4"/>
  <c r="G105" i="4"/>
  <c r="H106" i="4"/>
  <c r="I107" i="4"/>
  <c r="J108" i="4"/>
  <c r="K109" i="4"/>
  <c r="F112" i="4"/>
  <c r="I101" i="4"/>
  <c r="H100" i="4"/>
  <c r="G99" i="4"/>
  <c r="F98" i="4"/>
  <c r="K95" i="4"/>
  <c r="J94" i="4"/>
  <c r="I93" i="4"/>
  <c r="H86" i="4"/>
  <c r="I87" i="4"/>
  <c r="J88" i="4"/>
  <c r="K89" i="4"/>
  <c r="K85" i="4"/>
  <c r="J84" i="4"/>
  <c r="I83" i="4"/>
  <c r="H82" i="4"/>
  <c r="I79" i="4"/>
  <c r="F78" i="4"/>
  <c r="K73" i="4"/>
  <c r="J72" i="4"/>
  <c r="I71" i="4"/>
  <c r="H70" i="4"/>
  <c r="G69" i="4"/>
  <c r="F68" i="4"/>
  <c r="K65" i="4"/>
  <c r="J64" i="4"/>
  <c r="I62" i="4"/>
  <c r="H61" i="4"/>
  <c r="G60" i="4"/>
  <c r="F59" i="4"/>
  <c r="K56" i="4"/>
  <c r="J55" i="4"/>
  <c r="I54" i="4"/>
  <c r="H53" i="4"/>
  <c r="I42" i="4"/>
  <c r="J43" i="4"/>
  <c r="K44" i="4"/>
  <c r="F47" i="4"/>
  <c r="G48" i="4"/>
  <c r="H49" i="4"/>
  <c r="I50" i="4"/>
  <c r="F41" i="4"/>
  <c r="H8" i="4"/>
  <c r="K9" i="4"/>
  <c r="I11" i="4"/>
  <c r="G13" i="4"/>
  <c r="J14" i="4"/>
  <c r="H16" i="4"/>
  <c r="K17" i="4"/>
  <c r="I19" i="4"/>
  <c r="G21" i="4"/>
  <c r="J22" i="4"/>
  <c r="H24" i="4"/>
  <c r="K25" i="4"/>
  <c r="I27" i="4"/>
  <c r="G29" i="4"/>
  <c r="I148" i="4"/>
  <c r="F147" i="4"/>
  <c r="K144" i="4"/>
  <c r="F141" i="4"/>
  <c r="I140" i="4"/>
  <c r="H139" i="4"/>
  <c r="G138" i="4"/>
  <c r="J133" i="4"/>
  <c r="K134" i="4"/>
  <c r="K132" i="4"/>
  <c r="J131" i="4"/>
  <c r="I130" i="4"/>
  <c r="H129" i="4"/>
  <c r="G128" i="4"/>
  <c r="F127" i="4"/>
  <c r="F117" i="4"/>
  <c r="G118" i="4"/>
  <c r="H119" i="4"/>
  <c r="I120" i="4"/>
  <c r="J121" i="4"/>
  <c r="K122" i="4"/>
  <c r="F103" i="4"/>
  <c r="G104" i="4"/>
  <c r="H105" i="4"/>
  <c r="I106" i="4"/>
  <c r="J107" i="4"/>
  <c r="K108" i="4"/>
  <c r="F111" i="4"/>
  <c r="G112" i="4"/>
  <c r="H101" i="4"/>
  <c r="G100" i="4"/>
  <c r="F99" i="4"/>
  <c r="K96" i="4"/>
  <c r="J95" i="4"/>
  <c r="I94" i="4"/>
  <c r="H93" i="4"/>
  <c r="I86" i="4"/>
  <c r="J87" i="4"/>
  <c r="K88" i="4"/>
  <c r="J85" i="4"/>
  <c r="I84" i="4"/>
  <c r="H83" i="4"/>
  <c r="G82" i="4"/>
  <c r="J79" i="4"/>
  <c r="K76" i="4"/>
  <c r="J73" i="4"/>
  <c r="I72" i="4"/>
  <c r="H71" i="4"/>
  <c r="G70" i="4"/>
  <c r="F69" i="4"/>
  <c r="K66" i="4"/>
  <c r="J65" i="4"/>
  <c r="I64" i="4"/>
  <c r="H62" i="4"/>
  <c r="G61" i="4"/>
  <c r="F60" i="4"/>
  <c r="K57" i="4"/>
  <c r="J56" i="4"/>
  <c r="I55" i="4"/>
  <c r="H54" i="4"/>
  <c r="G53" i="4"/>
  <c r="J42" i="4"/>
  <c r="K43" i="4"/>
  <c r="F46" i="4"/>
  <c r="G47" i="4"/>
  <c r="H48" i="4"/>
  <c r="I49" i="4"/>
  <c r="J50" i="4"/>
  <c r="I8" i="4"/>
  <c r="G10" i="4"/>
  <c r="J11" i="4"/>
  <c r="H13" i="4"/>
  <c r="K14" i="4"/>
  <c r="I16" i="4"/>
  <c r="G18" i="4"/>
  <c r="J19" i="4"/>
  <c r="H21" i="4"/>
  <c r="K22" i="4"/>
  <c r="I24" i="4"/>
  <c r="G26" i="4"/>
  <c r="J27" i="4"/>
  <c r="H29" i="4"/>
  <c r="J148" i="4"/>
  <c r="K145" i="4"/>
  <c r="J144" i="4"/>
  <c r="G141" i="4"/>
  <c r="H140" i="4"/>
  <c r="G139" i="4"/>
  <c r="F138" i="4"/>
  <c r="K133" i="4"/>
  <c r="J132" i="4"/>
  <c r="I131" i="4"/>
  <c r="H130" i="4"/>
  <c r="G129" i="4"/>
  <c r="F128" i="4"/>
  <c r="K125" i="4"/>
  <c r="F116" i="4"/>
  <c r="G117" i="4"/>
  <c r="H118" i="4"/>
  <c r="I119" i="4"/>
  <c r="J120" i="4"/>
  <c r="K121" i="4"/>
  <c r="K115" i="4"/>
  <c r="F102" i="4"/>
  <c r="G103" i="4"/>
  <c r="H104" i="4"/>
  <c r="I105" i="4"/>
  <c r="J106" i="4"/>
  <c r="K107" i="4"/>
  <c r="F110" i="4"/>
  <c r="G111" i="4"/>
  <c r="H112" i="4"/>
  <c r="G101" i="4"/>
  <c r="F100" i="4"/>
  <c r="K97" i="4"/>
  <c r="J96" i="4"/>
  <c r="I95" i="4"/>
  <c r="H94" i="4"/>
  <c r="G93" i="4"/>
  <c r="J86" i="4"/>
  <c r="K87" i="4"/>
  <c r="F90" i="4"/>
  <c r="I85" i="4"/>
  <c r="H84" i="4"/>
  <c r="G83" i="4"/>
  <c r="F82" i="4"/>
  <c r="K79" i="4"/>
  <c r="K77" i="4"/>
  <c r="J76" i="4"/>
  <c r="I73" i="4"/>
  <c r="H72" i="4"/>
  <c r="G71" i="4"/>
  <c r="F70" i="4"/>
  <c r="K67" i="4"/>
  <c r="J66" i="4"/>
  <c r="I65" i="4"/>
  <c r="H64" i="4"/>
  <c r="G62" i="4"/>
  <c r="F61" i="4"/>
  <c r="K58" i="4"/>
  <c r="J57" i="4"/>
  <c r="I56" i="4"/>
  <c r="H55" i="4"/>
  <c r="G54" i="4"/>
  <c r="F53" i="4"/>
  <c r="K42" i="4"/>
  <c r="F45" i="4"/>
  <c r="G46" i="4"/>
  <c r="H47" i="4"/>
  <c r="I48" i="4"/>
  <c r="J49" i="4"/>
  <c r="K50" i="4"/>
  <c r="G7" i="4"/>
  <c r="J8" i="4"/>
  <c r="H10" i="4"/>
  <c r="K11" i="4"/>
  <c r="I13" i="4"/>
  <c r="G15" i="4"/>
  <c r="J16" i="4"/>
  <c r="H18" i="4"/>
  <c r="K19" i="4"/>
  <c r="I21" i="4"/>
  <c r="G23" i="4"/>
  <c r="J24" i="4"/>
  <c r="H26" i="4"/>
  <c r="K148" i="4"/>
  <c r="K146" i="4"/>
  <c r="J145" i="4"/>
  <c r="I144" i="4"/>
  <c r="H141" i="4"/>
  <c r="G140" i="4"/>
  <c r="F139" i="4"/>
  <c r="F135" i="4"/>
  <c r="I132" i="4"/>
  <c r="H131" i="4"/>
  <c r="G130" i="4"/>
  <c r="F129" i="4"/>
  <c r="K126" i="4"/>
  <c r="J125" i="4"/>
  <c r="G116" i="4"/>
  <c r="H117" i="4"/>
  <c r="I118" i="4"/>
  <c r="J119" i="4"/>
  <c r="K120" i="4"/>
  <c r="J115" i="4"/>
  <c r="G102" i="4"/>
  <c r="H103" i="4"/>
  <c r="I104" i="4"/>
  <c r="J105" i="4"/>
  <c r="K106" i="4"/>
  <c r="F109" i="4"/>
  <c r="G110" i="4"/>
  <c r="H111" i="4"/>
  <c r="I112" i="4"/>
  <c r="F101" i="4"/>
  <c r="K98" i="4"/>
  <c r="J97" i="4"/>
  <c r="I96" i="4"/>
  <c r="H95" i="4"/>
  <c r="G94" i="4"/>
  <c r="F93" i="4"/>
  <c r="K86" i="4"/>
  <c r="F89" i="4"/>
  <c r="G90" i="4"/>
  <c r="H85" i="4"/>
  <c r="G84" i="4"/>
  <c r="F83" i="4"/>
  <c r="K78" i="4"/>
  <c r="J77" i="4"/>
  <c r="I76" i="4"/>
  <c r="H73" i="4"/>
  <c r="G72" i="4"/>
  <c r="F71" i="4"/>
  <c r="K68" i="4"/>
  <c r="J67" i="4"/>
  <c r="I66" i="4"/>
  <c r="H65" i="4"/>
  <c r="G64" i="4"/>
  <c r="F62" i="4"/>
  <c r="K59" i="4"/>
  <c r="J58" i="4"/>
  <c r="I57" i="4"/>
  <c r="H56" i="4"/>
  <c r="G55" i="4"/>
  <c r="F54" i="4"/>
  <c r="F44" i="4"/>
  <c r="G45" i="4"/>
  <c r="H46" i="4"/>
  <c r="I47" i="4"/>
  <c r="J48" i="4"/>
  <c r="K49" i="4"/>
  <c r="K41" i="4"/>
  <c r="H7" i="4"/>
  <c r="K8" i="4"/>
  <c r="I10" i="4"/>
  <c r="G12" i="4"/>
  <c r="J13" i="4"/>
  <c r="H15" i="4"/>
  <c r="K16" i="4"/>
  <c r="I18" i="4"/>
  <c r="G20" i="4"/>
  <c r="J21" i="4"/>
  <c r="H23" i="4"/>
  <c r="K24" i="4"/>
  <c r="I26" i="4"/>
  <c r="G28" i="4"/>
  <c r="F13" i="4"/>
  <c r="F21" i="4"/>
  <c r="F29" i="4"/>
  <c r="F38" i="4"/>
  <c r="I36" i="4"/>
  <c r="K34" i="4"/>
  <c r="H33" i="4"/>
  <c r="J31" i="4"/>
  <c r="G30" i="4"/>
  <c r="I23" i="4"/>
  <c r="J10" i="4"/>
  <c r="F84" i="4"/>
  <c r="G109" i="4"/>
  <c r="J104" i="4"/>
  <c r="F122" i="4"/>
  <c r="I117" i="4"/>
  <c r="I145" i="4"/>
  <c r="H96" i="4"/>
  <c r="K127" i="4"/>
  <c r="H132" i="4"/>
  <c r="F7" i="4"/>
  <c r="F15" i="4"/>
  <c r="F23" i="4"/>
  <c r="F31" i="4"/>
  <c r="J38" i="4"/>
  <c r="G36" i="4"/>
  <c r="I34" i="4"/>
  <c r="K32" i="4"/>
  <c r="H31" i="4"/>
  <c r="J29" i="4"/>
  <c r="H20" i="4"/>
  <c r="I7" i="4"/>
  <c r="G85" i="4"/>
  <c r="J112" i="4"/>
  <c r="F108" i="4"/>
  <c r="I103" i="4"/>
  <c r="H116" i="4"/>
  <c r="G135" i="4"/>
  <c r="F140" i="4"/>
  <c r="J146" i="4"/>
  <c r="F8" i="4"/>
  <c r="F16" i="4"/>
  <c r="F24" i="4"/>
  <c r="F32" i="4"/>
  <c r="I38" i="4"/>
  <c r="K35" i="4"/>
  <c r="H34" i="4"/>
  <c r="J32" i="4"/>
  <c r="G31" i="4"/>
  <c r="I29" i="4"/>
  <c r="J18" i="4"/>
  <c r="I46" i="4"/>
  <c r="H57" i="4"/>
  <c r="I67" i="4"/>
  <c r="F72" i="4"/>
  <c r="J78" i="4"/>
  <c r="H90" i="4"/>
  <c r="I97" i="4"/>
  <c r="I141" i="4"/>
  <c r="H28" i="4"/>
  <c r="G17" i="4"/>
  <c r="J41" i="4"/>
  <c r="I111" i="4"/>
  <c r="H102" i="4"/>
  <c r="K119" i="4"/>
  <c r="F134" i="4"/>
  <c r="K147" i="4"/>
  <c r="J68" i="4"/>
  <c r="G73" i="4"/>
  <c r="G89" i="4"/>
  <c r="F94" i="4"/>
  <c r="J98" i="4"/>
  <c r="I125" i="4"/>
  <c r="F130" i="4"/>
  <c r="C113" i="13"/>
  <c r="AK5" i="10"/>
  <c r="AK40" i="10" s="1"/>
  <c r="DM38" i="10"/>
  <c r="C36" i="4"/>
  <c r="C37" i="12"/>
  <c r="C37" i="13"/>
  <c r="C37" i="11"/>
  <c r="C113" i="12"/>
  <c r="C38" i="12"/>
  <c r="C113" i="11"/>
  <c r="C123" i="11"/>
  <c r="C38" i="11"/>
  <c r="D36" i="4"/>
  <c r="DK5" i="10"/>
  <c r="D113" i="10"/>
  <c r="DK5" i="9"/>
  <c r="AJ5" i="9"/>
  <c r="AJ40" i="9" s="1"/>
  <c r="DK5" i="7"/>
  <c r="DB5" i="7"/>
  <c r="AK5" i="7"/>
  <c r="C123" i="9"/>
  <c r="D123" i="9"/>
  <c r="C113" i="9"/>
  <c r="D113" i="9"/>
  <c r="C38" i="10"/>
  <c r="D39" i="9"/>
  <c r="C123" i="10"/>
  <c r="AL123" i="10" s="1"/>
  <c r="C39" i="10"/>
  <c r="D39" i="10"/>
  <c r="D39" i="7"/>
  <c r="C123" i="7"/>
  <c r="D123" i="7"/>
  <c r="C113" i="7"/>
  <c r="AL123" i="9" l="1"/>
  <c r="AL113" i="9"/>
  <c r="N36" i="4"/>
  <c r="DM39" i="10"/>
  <c r="DY38" i="10"/>
  <c r="DY123" i="10"/>
  <c r="DM123" i="10"/>
  <c r="DY113" i="10" l="1"/>
  <c r="DY39" i="10"/>
  <c r="DM113" i="10"/>
  <c r="BV6" i="9" l="1"/>
  <c r="DM8" i="9"/>
  <c r="D3" i="7" l="1"/>
  <c r="E40" i="7" l="1"/>
  <c r="AL7" i="7"/>
  <c r="D3" i="9"/>
  <c r="AL7" i="9" s="1"/>
  <c r="D3" i="10"/>
  <c r="AJ7" i="7"/>
  <c r="E138" i="7"/>
  <c r="E115" i="7"/>
  <c r="E123" i="7"/>
  <c r="E144" i="7"/>
  <c r="E93" i="7"/>
  <c r="E125" i="7"/>
  <c r="E38" i="7"/>
  <c r="E39" i="7"/>
  <c r="E113" i="7"/>
  <c r="DB7" i="7"/>
  <c r="DK7" i="7"/>
  <c r="AK7" i="7"/>
  <c r="G6" i="14"/>
  <c r="G7" i="14"/>
  <c r="G8" i="14"/>
  <c r="G5" i="14"/>
  <c r="J36" i="3"/>
  <c r="J37" i="3"/>
  <c r="J40" i="3"/>
  <c r="J41" i="3"/>
  <c r="J42" i="3"/>
  <c r="J43" i="3"/>
  <c r="J44" i="3"/>
  <c r="J45" i="3"/>
  <c r="J46" i="3"/>
  <c r="J47" i="3"/>
  <c r="J48" i="3"/>
  <c r="J49" i="3"/>
  <c r="J50" i="3"/>
  <c r="J52" i="3"/>
  <c r="J53" i="3"/>
  <c r="J54" i="3"/>
  <c r="J55" i="3"/>
  <c r="J56" i="3"/>
  <c r="J75" i="3"/>
  <c r="J76" i="3"/>
  <c r="J77" i="3"/>
  <c r="J78" i="3"/>
  <c r="J79" i="3"/>
  <c r="J81" i="3"/>
  <c r="J82" i="3"/>
  <c r="J83" i="3"/>
  <c r="J84" i="3"/>
  <c r="J85" i="3"/>
  <c r="J86" i="3"/>
  <c r="J87" i="3"/>
  <c r="J88" i="3"/>
  <c r="J89" i="3"/>
  <c r="J90" i="3"/>
  <c r="J92" i="3"/>
  <c r="J93" i="3"/>
  <c r="J94" i="3"/>
  <c r="J95" i="3"/>
  <c r="J96" i="3"/>
  <c r="J97" i="3"/>
  <c r="J98" i="3"/>
  <c r="J99" i="3"/>
  <c r="J100" i="3"/>
  <c r="J101" i="3"/>
  <c r="J102" i="3"/>
  <c r="J103" i="3"/>
  <c r="J104" i="3"/>
  <c r="J105" i="3"/>
  <c r="J106" i="3"/>
  <c r="J107" i="3"/>
  <c r="J108" i="3"/>
  <c r="J109" i="3"/>
  <c r="J110" i="3"/>
  <c r="J111" i="3"/>
  <c r="J112" i="3"/>
  <c r="J115" i="3"/>
  <c r="J116" i="3"/>
  <c r="J117" i="3"/>
  <c r="J118" i="3"/>
  <c r="J119" i="3"/>
  <c r="J120" i="3"/>
  <c r="J121" i="3"/>
  <c r="J17" i="3"/>
  <c r="J18" i="3"/>
  <c r="J19" i="3"/>
  <c r="J20" i="3"/>
  <c r="J21" i="3"/>
  <c r="J22" i="3"/>
  <c r="J23" i="3"/>
  <c r="J24" i="3"/>
  <c r="J25" i="3"/>
  <c r="J26" i="3"/>
  <c r="J27" i="3"/>
  <c r="J28" i="3"/>
  <c r="J29" i="3"/>
  <c r="J30" i="3"/>
  <c r="J31" i="3"/>
  <c r="J32" i="3"/>
  <c r="J33" i="3"/>
  <c r="J34" i="3"/>
  <c r="J35" i="3"/>
  <c r="E152" i="4"/>
  <c r="C152" i="4" s="1"/>
  <c r="E153" i="4"/>
  <c r="C153" i="4" s="1"/>
  <c r="E154" i="4"/>
  <c r="C154" i="4" s="1"/>
  <c r="E151" i="4"/>
  <c r="C151" i="4" s="1"/>
  <c r="D152" i="4"/>
  <c r="D153" i="4"/>
  <c r="D154" i="4"/>
  <c r="D151" i="4"/>
  <c r="B154" i="4"/>
  <c r="B153" i="4"/>
  <c r="B152" i="4"/>
  <c r="B151" i="4"/>
  <c r="C150" i="4"/>
  <c r="E40" i="10" l="1"/>
  <c r="AL7" i="10"/>
  <c r="DK7" i="9"/>
  <c r="E40" i="9"/>
  <c r="E123" i="10"/>
  <c r="E38" i="10"/>
  <c r="E39" i="10"/>
  <c r="E113" i="10"/>
  <c r="E38" i="9"/>
  <c r="E39" i="9"/>
  <c r="E113" i="9"/>
  <c r="E123" i="9"/>
  <c r="AJ7" i="9"/>
  <c r="AK7" i="9"/>
  <c r="DB7" i="9"/>
  <c r="AJ7" i="10"/>
  <c r="DK7" i="10"/>
  <c r="AK7" i="10"/>
  <c r="DB7" i="10"/>
  <c r="G9" i="14"/>
  <c r="K62" i="3"/>
  <c r="K126" i="3"/>
  <c r="K27" i="3"/>
  <c r="K71" i="3"/>
  <c r="K14" i="3"/>
  <c r="K40" i="3"/>
  <c r="K104" i="3"/>
  <c r="K76" i="3"/>
  <c r="K57" i="3"/>
  <c r="K121" i="3"/>
  <c r="K45" i="3"/>
  <c r="K82" i="3"/>
  <c r="K17" i="3"/>
  <c r="K36" i="3"/>
  <c r="K99" i="3"/>
  <c r="K34" i="3"/>
  <c r="M39" i="3"/>
  <c r="N39" i="3" s="1"/>
  <c r="M124" i="3"/>
  <c r="N124" i="3" s="1"/>
  <c r="L113" i="3"/>
  <c r="M127" i="3"/>
  <c r="N127" i="3" s="1"/>
  <c r="L62" i="3"/>
  <c r="L134" i="3"/>
  <c r="M132" i="3"/>
  <c r="N132" i="3" s="1"/>
  <c r="L80" i="3"/>
  <c r="M131" i="3"/>
  <c r="N131" i="3" s="1"/>
  <c r="M51" i="3"/>
  <c r="N51" i="3" s="1"/>
  <c r="L123" i="3"/>
  <c r="K70" i="3"/>
  <c r="K134" i="3"/>
  <c r="K77" i="3"/>
  <c r="K79" i="3"/>
  <c r="K22" i="3"/>
  <c r="K48" i="3"/>
  <c r="K112" i="3"/>
  <c r="K116" i="3"/>
  <c r="K65" i="3"/>
  <c r="K129" i="3"/>
  <c r="K93" i="3"/>
  <c r="K90" i="3"/>
  <c r="K25" i="3"/>
  <c r="K43" i="3"/>
  <c r="K107" i="3"/>
  <c r="K44" i="3"/>
  <c r="M114" i="3"/>
  <c r="N114" i="3" s="1"/>
  <c r="M130" i="3"/>
  <c r="N130" i="3" s="1"/>
  <c r="K78" i="3"/>
  <c r="K13" i="3"/>
  <c r="K101" i="3"/>
  <c r="K87" i="3"/>
  <c r="K30" i="3"/>
  <c r="K56" i="3"/>
  <c r="K120" i="3"/>
  <c r="K35" i="3"/>
  <c r="K73" i="3"/>
  <c r="K8" i="3"/>
  <c r="K12" i="3"/>
  <c r="K98" i="3"/>
  <c r="K33" i="3"/>
  <c r="K51" i="3"/>
  <c r="K115" i="3"/>
  <c r="K132" i="3"/>
  <c r="M128" i="3"/>
  <c r="N128" i="3" s="1"/>
  <c r="M129" i="3"/>
  <c r="N129" i="3" s="1"/>
  <c r="L129" i="3"/>
  <c r="L127" i="3"/>
  <c r="L114" i="3"/>
  <c r="L126" i="3"/>
  <c r="M125" i="3"/>
  <c r="N125" i="3" s="1"/>
  <c r="K86" i="3"/>
  <c r="K21" i="3"/>
  <c r="K20" i="3"/>
  <c r="K95" i="3"/>
  <c r="K68" i="3"/>
  <c r="K64" i="3"/>
  <c r="K128" i="3"/>
  <c r="K85" i="3"/>
  <c r="K81" i="3"/>
  <c r="K16" i="3"/>
  <c r="K42" i="3"/>
  <c r="K106" i="3"/>
  <c r="K52" i="3"/>
  <c r="K59" i="3"/>
  <c r="K123" i="3"/>
  <c r="K53" i="3"/>
  <c r="K94" i="3"/>
  <c r="K29" i="3"/>
  <c r="K39" i="3"/>
  <c r="K103" i="3"/>
  <c r="K100" i="3"/>
  <c r="K72" i="3"/>
  <c r="K7" i="3"/>
  <c r="K109" i="3"/>
  <c r="K89" i="3"/>
  <c r="K24" i="3"/>
  <c r="K50" i="3"/>
  <c r="K114" i="3"/>
  <c r="K92" i="3"/>
  <c r="K67" i="3"/>
  <c r="K131" i="3"/>
  <c r="K125" i="3"/>
  <c r="M123" i="3"/>
  <c r="N123" i="3" s="1"/>
  <c r="L128" i="3"/>
  <c r="L124" i="3"/>
  <c r="M74" i="3"/>
  <c r="N74" i="3" s="1"/>
  <c r="M133" i="3"/>
  <c r="N133" i="3" s="1"/>
  <c r="K54" i="3"/>
  <c r="K108" i="3"/>
  <c r="K63" i="3"/>
  <c r="K127" i="3"/>
  <c r="K96" i="3"/>
  <c r="K49" i="3"/>
  <c r="K124" i="3"/>
  <c r="K9" i="3"/>
  <c r="K91" i="3"/>
  <c r="M80" i="3"/>
  <c r="N80" i="3" s="1"/>
  <c r="L132" i="3"/>
  <c r="K38" i="3"/>
  <c r="K102" i="3"/>
  <c r="K37" i="3"/>
  <c r="K47" i="3"/>
  <c r="K111" i="3"/>
  <c r="K19" i="3"/>
  <c r="K80" i="3"/>
  <c r="K15" i="3"/>
  <c r="K28" i="3"/>
  <c r="K97" i="3"/>
  <c r="K32" i="3"/>
  <c r="K58" i="3"/>
  <c r="K122" i="3"/>
  <c r="K11" i="3"/>
  <c r="K75" i="3"/>
  <c r="K10" i="3"/>
  <c r="M134" i="3"/>
  <c r="N134" i="3" s="1"/>
  <c r="L51" i="3"/>
  <c r="M91" i="3"/>
  <c r="N91" i="3" s="1"/>
  <c r="L130" i="3"/>
  <c r="L91" i="3"/>
  <c r="L39" i="3"/>
  <c r="K46" i="3"/>
  <c r="K110" i="3"/>
  <c r="K84" i="3"/>
  <c r="K55" i="3"/>
  <c r="K119" i="3"/>
  <c r="K61" i="3"/>
  <c r="K88" i="3"/>
  <c r="K23" i="3"/>
  <c r="K41" i="3"/>
  <c r="K105" i="3"/>
  <c r="K60" i="3"/>
  <c r="K66" i="3"/>
  <c r="K130" i="3"/>
  <c r="K69" i="3"/>
  <c r="K83" i="3"/>
  <c r="K18" i="3"/>
  <c r="M62" i="3"/>
  <c r="N62" i="3" s="1"/>
  <c r="L133" i="3"/>
  <c r="L131" i="3"/>
  <c r="L74" i="3"/>
  <c r="M113" i="3"/>
  <c r="N113" i="3" s="1"/>
  <c r="L125" i="3"/>
  <c r="K118" i="3"/>
  <c r="K133" i="3"/>
  <c r="K31" i="3"/>
  <c r="K113" i="3"/>
  <c r="K74" i="3"/>
  <c r="K117" i="3"/>
  <c r="K26" i="3"/>
  <c r="M126" i="3"/>
  <c r="N126" i="3" s="1"/>
  <c r="L73" i="3"/>
  <c r="M61" i="3"/>
  <c r="N61" i="3" s="1"/>
  <c r="M73" i="3"/>
  <c r="N73" i="3" s="1"/>
  <c r="L61" i="3"/>
  <c r="L110" i="3"/>
  <c r="L90" i="3"/>
  <c r="L79" i="3"/>
  <c r="L112" i="3"/>
  <c r="L120" i="3"/>
  <c r="DK152" i="7"/>
  <c r="DB152" i="7"/>
  <c r="M110" i="3"/>
  <c r="N110" i="3" s="1"/>
  <c r="M120" i="3"/>
  <c r="N120" i="3" s="1"/>
  <c r="M79" i="3"/>
  <c r="N79" i="3" s="1"/>
  <c r="M112" i="3"/>
  <c r="N112" i="3" s="1"/>
  <c r="M90" i="3"/>
  <c r="N90" i="3" s="1"/>
  <c r="W45" i="15"/>
  <c r="X44" i="15"/>
  <c r="W44" i="15"/>
  <c r="X43" i="15"/>
  <c r="W43" i="15"/>
  <c r="X42" i="15"/>
  <c r="W42" i="15"/>
  <c r="O134" i="3" l="1"/>
  <c r="O62" i="3"/>
  <c r="O126" i="3"/>
  <c r="O91" i="3"/>
  <c r="O113" i="3"/>
  <c r="O129" i="3"/>
  <c r="O128" i="3"/>
  <c r="O123" i="3"/>
  <c r="O51" i="3"/>
  <c r="O132" i="3"/>
  <c r="O130" i="3"/>
  <c r="O125" i="3"/>
  <c r="O114" i="3"/>
  <c r="O127" i="3"/>
  <c r="O80" i="3"/>
  <c r="O124" i="3"/>
  <c r="O133" i="3"/>
  <c r="O131" i="3"/>
  <c r="O39" i="3"/>
  <c r="O74" i="3"/>
  <c r="O73" i="3"/>
  <c r="O61" i="3"/>
  <c r="O120" i="3"/>
  <c r="O79" i="3"/>
  <c r="O90" i="3"/>
  <c r="O110" i="3"/>
  <c r="O112" i="3"/>
  <c r="X47" i="15"/>
  <c r="X46" i="15"/>
  <c r="E158" i="4" l="1"/>
  <c r="E159" i="4"/>
  <c r="E160" i="4"/>
  <c r="E157" i="4"/>
  <c r="D149" i="4"/>
  <c r="D148" i="4"/>
  <c r="D147" i="4"/>
  <c r="D146" i="4"/>
  <c r="D145" i="4"/>
  <c r="D144" i="4"/>
  <c r="D142" i="4"/>
  <c r="D141" i="4"/>
  <c r="D140" i="4"/>
  <c r="D139" i="4"/>
  <c r="D138" i="4"/>
  <c r="D136" i="4"/>
  <c r="D135" i="4"/>
  <c r="D134" i="4"/>
  <c r="D133" i="4"/>
  <c r="D132" i="4"/>
  <c r="D131" i="4"/>
  <c r="D130" i="4"/>
  <c r="D129" i="4"/>
  <c r="D128" i="4"/>
  <c r="D127" i="4"/>
  <c r="D126" i="4"/>
  <c r="D125" i="4"/>
  <c r="D123" i="4"/>
  <c r="D122" i="4"/>
  <c r="M121" i="3" s="1"/>
  <c r="N121" i="3" s="1"/>
  <c r="D120" i="4"/>
  <c r="M119" i="3" s="1"/>
  <c r="N119" i="3" s="1"/>
  <c r="D119" i="4"/>
  <c r="M118" i="3" s="1"/>
  <c r="N118" i="3" s="1"/>
  <c r="D118" i="4"/>
  <c r="M117" i="3" s="1"/>
  <c r="N117" i="3" s="1"/>
  <c r="D117" i="4"/>
  <c r="M116" i="3" s="1"/>
  <c r="N116" i="3" s="1"/>
  <c r="D116" i="4"/>
  <c r="M115" i="3" s="1"/>
  <c r="N115" i="3" s="1"/>
  <c r="D115" i="4"/>
  <c r="D113" i="4"/>
  <c r="D112" i="4"/>
  <c r="M111" i="3" s="1"/>
  <c r="N111" i="3" s="1"/>
  <c r="D110" i="4"/>
  <c r="D109" i="4"/>
  <c r="D108" i="4"/>
  <c r="D107" i="4"/>
  <c r="D106" i="4"/>
  <c r="D105" i="4"/>
  <c r="D104" i="4"/>
  <c r="D103" i="4"/>
  <c r="M102" i="3" s="1"/>
  <c r="N102" i="3" s="1"/>
  <c r="D102" i="4"/>
  <c r="M101" i="3" s="1"/>
  <c r="N101" i="3" s="1"/>
  <c r="D101" i="4"/>
  <c r="M100" i="3" s="1"/>
  <c r="N100" i="3" s="1"/>
  <c r="D100" i="4"/>
  <c r="M99" i="3" s="1"/>
  <c r="N99" i="3" s="1"/>
  <c r="D99" i="4"/>
  <c r="M98" i="3" s="1"/>
  <c r="N98" i="3" s="1"/>
  <c r="D98" i="4"/>
  <c r="M97" i="3" s="1"/>
  <c r="N97" i="3" s="1"/>
  <c r="D97" i="4"/>
  <c r="M96" i="3" s="1"/>
  <c r="N96" i="3" s="1"/>
  <c r="D96" i="4"/>
  <c r="M95" i="3" s="1"/>
  <c r="N95" i="3" s="1"/>
  <c r="D95" i="4"/>
  <c r="M94" i="3" s="1"/>
  <c r="N94" i="3" s="1"/>
  <c r="D94" i="4"/>
  <c r="M93" i="3" s="1"/>
  <c r="N93" i="3" s="1"/>
  <c r="D93" i="4"/>
  <c r="M92" i="3" s="1"/>
  <c r="N92" i="3" s="1"/>
  <c r="D91" i="4"/>
  <c r="D90" i="4"/>
  <c r="M89" i="3" s="1"/>
  <c r="N89" i="3" s="1"/>
  <c r="D89" i="4"/>
  <c r="M88" i="3" s="1"/>
  <c r="N88" i="3" s="1"/>
  <c r="D88" i="4"/>
  <c r="M87" i="3" s="1"/>
  <c r="N87" i="3" s="1"/>
  <c r="D87" i="4"/>
  <c r="M86" i="3" s="1"/>
  <c r="N86" i="3" s="1"/>
  <c r="D86" i="4"/>
  <c r="M85" i="3" s="1"/>
  <c r="N85" i="3" s="1"/>
  <c r="D85" i="4"/>
  <c r="M84" i="3" s="1"/>
  <c r="N84" i="3" s="1"/>
  <c r="D84" i="4"/>
  <c r="M83" i="3" s="1"/>
  <c r="N83" i="3" s="1"/>
  <c r="D83" i="4"/>
  <c r="M82" i="3" s="1"/>
  <c r="N82" i="3" s="1"/>
  <c r="D82" i="4"/>
  <c r="M81" i="3" s="1"/>
  <c r="N81" i="3" s="1"/>
  <c r="D80" i="4"/>
  <c r="D79" i="4"/>
  <c r="D78" i="4"/>
  <c r="D77" i="4"/>
  <c r="D76" i="4"/>
  <c r="D74" i="4"/>
  <c r="D73" i="4"/>
  <c r="M72" i="3" s="1"/>
  <c r="N72" i="3" s="1"/>
  <c r="D72" i="4"/>
  <c r="M71" i="3" s="1"/>
  <c r="N71" i="3" s="1"/>
  <c r="D71" i="4"/>
  <c r="M70" i="3" s="1"/>
  <c r="N70" i="3" s="1"/>
  <c r="D70" i="4"/>
  <c r="M69" i="3" s="1"/>
  <c r="N69" i="3" s="1"/>
  <c r="D69" i="4"/>
  <c r="M68" i="3" s="1"/>
  <c r="N68" i="3" s="1"/>
  <c r="D68" i="4"/>
  <c r="M67" i="3" s="1"/>
  <c r="N67" i="3" s="1"/>
  <c r="D67" i="4"/>
  <c r="M66" i="3" s="1"/>
  <c r="N66" i="3" s="1"/>
  <c r="D66" i="4"/>
  <c r="M65" i="3" s="1"/>
  <c r="N65" i="3" s="1"/>
  <c r="D65" i="4"/>
  <c r="M64" i="3" s="1"/>
  <c r="N64" i="3" s="1"/>
  <c r="D64" i="4"/>
  <c r="M63" i="3" s="1"/>
  <c r="N63" i="3" s="1"/>
  <c r="D62" i="4"/>
  <c r="D61" i="4"/>
  <c r="M60" i="3" s="1"/>
  <c r="N60" i="3" s="1"/>
  <c r="D60" i="4"/>
  <c r="M59" i="3" s="1"/>
  <c r="N59" i="3" s="1"/>
  <c r="D59" i="4"/>
  <c r="M58" i="3" s="1"/>
  <c r="N58" i="3" s="1"/>
  <c r="D58" i="4"/>
  <c r="M57" i="3" s="1"/>
  <c r="N57" i="3" s="1"/>
  <c r="D57" i="4"/>
  <c r="D56" i="4"/>
  <c r="D55" i="4"/>
  <c r="D54" i="4"/>
  <c r="D53" i="4"/>
  <c r="D51" i="4"/>
  <c r="D50" i="4"/>
  <c r="D49" i="4"/>
  <c r="D48" i="4"/>
  <c r="D47" i="4"/>
  <c r="D46" i="4"/>
  <c r="D45" i="4"/>
  <c r="D44" i="4"/>
  <c r="D43" i="4"/>
  <c r="D42" i="4"/>
  <c r="D41" i="4"/>
  <c r="D39" i="4"/>
  <c r="D38" i="4"/>
  <c r="D35" i="4"/>
  <c r="D34" i="4"/>
  <c r="D33" i="4"/>
  <c r="D32" i="4"/>
  <c r="D31" i="4"/>
  <c r="D30" i="4"/>
  <c r="D29" i="4"/>
  <c r="D28" i="4"/>
  <c r="D27" i="4"/>
  <c r="D26" i="4"/>
  <c r="D25" i="4"/>
  <c r="D24" i="4"/>
  <c r="D23" i="4"/>
  <c r="D22" i="4"/>
  <c r="D21" i="4"/>
  <c r="D20" i="4"/>
  <c r="D19" i="4"/>
  <c r="D18" i="4"/>
  <c r="D17" i="4"/>
  <c r="D16" i="4"/>
  <c r="D15" i="4"/>
  <c r="D14" i="4"/>
  <c r="D13" i="4"/>
  <c r="D12" i="4"/>
  <c r="D11" i="4"/>
  <c r="D10" i="4"/>
  <c r="D9" i="4"/>
  <c r="D8" i="4"/>
  <c r="D7" i="4"/>
  <c r="E149" i="4"/>
  <c r="E142" i="4"/>
  <c r="E136" i="4"/>
  <c r="E123" i="4"/>
  <c r="E113" i="4"/>
  <c r="E91" i="4"/>
  <c r="E80" i="4"/>
  <c r="E74" i="4"/>
  <c r="E51" i="4"/>
  <c r="E39" i="4"/>
  <c r="C149" i="4"/>
  <c r="C143" i="4"/>
  <c r="C142" i="4"/>
  <c r="C137" i="4"/>
  <c r="C136" i="4"/>
  <c r="C124" i="4"/>
  <c r="C123" i="4"/>
  <c r="C114" i="4"/>
  <c r="C113" i="4"/>
  <c r="C91" i="4"/>
  <c r="C81" i="4"/>
  <c r="C80" i="4"/>
  <c r="C74" i="4"/>
  <c r="C63" i="4"/>
  <c r="C62" i="4"/>
  <c r="C51" i="4"/>
  <c r="C40" i="4"/>
  <c r="C39" i="4"/>
  <c r="C6" i="4"/>
  <c r="K5" i="3" l="1"/>
  <c r="M5" i="3"/>
  <c r="N5" i="3" s="1"/>
  <c r="K6" i="3"/>
  <c r="Q121" i="4"/>
  <c r="R111" i="4"/>
  <c r="S36" i="4"/>
  <c r="P121" i="4"/>
  <c r="Q111" i="4"/>
  <c r="R36" i="4"/>
  <c r="R121" i="4"/>
  <c r="O121" i="4"/>
  <c r="P111" i="4"/>
  <c r="Q36" i="4"/>
  <c r="N121" i="4"/>
  <c r="O111" i="4"/>
  <c r="P36" i="4"/>
  <c r="S121" i="4"/>
  <c r="N111" i="4"/>
  <c r="O36" i="4"/>
  <c r="S111" i="4"/>
  <c r="O121" i="3"/>
  <c r="O111" i="3"/>
  <c r="O71" i="3"/>
  <c r="O89" i="3"/>
  <c r="O88" i="3"/>
  <c r="O72" i="3"/>
  <c r="O59" i="3"/>
  <c r="O60" i="3"/>
  <c r="O63" i="3"/>
  <c r="O81" i="3"/>
  <c r="O98" i="3"/>
  <c r="O116" i="3"/>
  <c r="O64" i="3"/>
  <c r="O82" i="3"/>
  <c r="O99" i="3"/>
  <c r="O117" i="3"/>
  <c r="O65" i="3"/>
  <c r="O83" i="3"/>
  <c r="O92" i="3"/>
  <c r="O100" i="3"/>
  <c r="O118" i="3"/>
  <c r="O57" i="3"/>
  <c r="O66" i="3"/>
  <c r="O84" i="3"/>
  <c r="O93" i="3"/>
  <c r="O101" i="3"/>
  <c r="O119" i="3"/>
  <c r="O58" i="3"/>
  <c r="O67" i="3"/>
  <c r="O85" i="3"/>
  <c r="O94" i="3"/>
  <c r="O102" i="3"/>
  <c r="O68" i="3"/>
  <c r="O86" i="3"/>
  <c r="O95" i="3"/>
  <c r="O69" i="3"/>
  <c r="O87" i="3"/>
  <c r="O96" i="3"/>
  <c r="O70" i="3"/>
  <c r="O97" i="3"/>
  <c r="O115" i="3"/>
  <c r="M53" i="3"/>
  <c r="N53" i="3" s="1"/>
  <c r="M106" i="3"/>
  <c r="N106" i="3" s="1"/>
  <c r="M54" i="3"/>
  <c r="N54" i="3" s="1"/>
  <c r="M107" i="3"/>
  <c r="N107" i="3" s="1"/>
  <c r="M55" i="3"/>
  <c r="N55" i="3" s="1"/>
  <c r="M108" i="3"/>
  <c r="N108" i="3" s="1"/>
  <c r="M56" i="3"/>
  <c r="N56" i="3" s="1"/>
  <c r="M109" i="3"/>
  <c r="N109" i="3" s="1"/>
  <c r="M50" i="3"/>
  <c r="N50" i="3" s="1"/>
  <c r="M103" i="3"/>
  <c r="N103" i="3" s="1"/>
  <c r="M104" i="3"/>
  <c r="N104" i="3" s="1"/>
  <c r="M52" i="3"/>
  <c r="N52" i="3" s="1"/>
  <c r="M105" i="3"/>
  <c r="N105" i="3" s="1"/>
  <c r="M46" i="3"/>
  <c r="N46" i="3" s="1"/>
  <c r="M75" i="3"/>
  <c r="N75" i="3" s="1"/>
  <c r="M47" i="3"/>
  <c r="N47" i="3" s="1"/>
  <c r="M76" i="3"/>
  <c r="N76" i="3" s="1"/>
  <c r="M48" i="3"/>
  <c r="N48" i="3" s="1"/>
  <c r="M77" i="3"/>
  <c r="N77" i="3" s="1"/>
  <c r="M49" i="3"/>
  <c r="N49" i="3" s="1"/>
  <c r="M78" i="3"/>
  <c r="N78" i="3" s="1"/>
  <c r="M45" i="3"/>
  <c r="N45" i="3" s="1"/>
  <c r="M24" i="3"/>
  <c r="N24" i="3" s="1"/>
  <c r="M19" i="3"/>
  <c r="N19" i="3" s="1"/>
  <c r="M26" i="3"/>
  <c r="N26" i="3" s="1"/>
  <c r="M16" i="3"/>
  <c r="M17" i="3"/>
  <c r="N17" i="3" s="1"/>
  <c r="M32" i="3"/>
  <c r="N32" i="3" s="1"/>
  <c r="M41" i="3"/>
  <c r="N41" i="3" s="1"/>
  <c r="M25" i="3"/>
  <c r="N25" i="3" s="1"/>
  <c r="M33" i="3"/>
  <c r="N33" i="3" s="1"/>
  <c r="M42" i="3"/>
  <c r="N42" i="3" s="1"/>
  <c r="M20" i="3"/>
  <c r="N20" i="3" s="1"/>
  <c r="M27" i="3"/>
  <c r="N27" i="3" s="1"/>
  <c r="M36" i="3"/>
  <c r="N36" i="3" s="1"/>
  <c r="M35" i="3"/>
  <c r="N35" i="3" s="1"/>
  <c r="M44" i="3"/>
  <c r="N44" i="3" s="1"/>
  <c r="M34" i="3"/>
  <c r="N34" i="3" s="1"/>
  <c r="M43" i="3"/>
  <c r="N43" i="3" s="1"/>
  <c r="M18" i="3"/>
  <c r="N18" i="3" s="1"/>
  <c r="M21" i="3"/>
  <c r="N21" i="3" s="1"/>
  <c r="M28" i="3"/>
  <c r="N28" i="3" s="1"/>
  <c r="M37" i="3"/>
  <c r="N37" i="3" s="1"/>
  <c r="M29" i="3"/>
  <c r="N29" i="3" s="1"/>
  <c r="M22" i="3"/>
  <c r="N22" i="3" s="1"/>
  <c r="M30" i="3"/>
  <c r="N30" i="3" s="1"/>
  <c r="M23" i="3"/>
  <c r="N23" i="3" s="1"/>
  <c r="M31" i="3"/>
  <c r="N31" i="3" s="1"/>
  <c r="M40" i="3"/>
  <c r="N40" i="3" s="1"/>
  <c r="M11" i="3"/>
  <c r="M9" i="3"/>
  <c r="M12" i="3"/>
  <c r="M7" i="3"/>
  <c r="M6" i="3"/>
  <c r="T157" i="4"/>
  <c r="L157" i="4"/>
  <c r="M15" i="3"/>
  <c r="M8" i="3"/>
  <c r="M10" i="3"/>
  <c r="M14" i="3"/>
  <c r="M13" i="3"/>
  <c r="L151" i="4"/>
  <c r="G62" i="6" s="1"/>
  <c r="L152" i="4"/>
  <c r="G63" i="6" s="1"/>
  <c r="L154" i="4"/>
  <c r="L153" i="4"/>
  <c r="G64" i="6" s="1"/>
  <c r="N76" i="4"/>
  <c r="R76" i="4"/>
  <c r="N82" i="4"/>
  <c r="R82" i="4"/>
  <c r="P83" i="4"/>
  <c r="N84" i="4"/>
  <c r="R84" i="4"/>
  <c r="P85" i="4"/>
  <c r="N86" i="4"/>
  <c r="R86" i="4"/>
  <c r="P87" i="4"/>
  <c r="N88" i="4"/>
  <c r="R88" i="4"/>
  <c r="P89" i="4"/>
  <c r="N90" i="4"/>
  <c r="R90" i="4"/>
  <c r="O76" i="4"/>
  <c r="S76" i="4"/>
  <c r="O82" i="4"/>
  <c r="S82" i="4"/>
  <c r="Q83" i="4"/>
  <c r="O84" i="4"/>
  <c r="P76" i="4"/>
  <c r="Q76" i="4"/>
  <c r="Q82" i="4"/>
  <c r="O83" i="4"/>
  <c r="S83" i="4"/>
  <c r="Q84" i="4"/>
  <c r="O85" i="4"/>
  <c r="S85" i="4"/>
  <c r="Q86" i="4"/>
  <c r="O87" i="4"/>
  <c r="S87" i="4"/>
  <c r="P82" i="4"/>
  <c r="S84" i="4"/>
  <c r="O86" i="4"/>
  <c r="Q87" i="4"/>
  <c r="Q88" i="4"/>
  <c r="Q89" i="4"/>
  <c r="P90" i="4"/>
  <c r="Q125" i="4"/>
  <c r="O126" i="4"/>
  <c r="S126" i="4"/>
  <c r="Q127" i="4"/>
  <c r="O128" i="4"/>
  <c r="S128" i="4"/>
  <c r="Q129" i="4"/>
  <c r="O130" i="4"/>
  <c r="S130" i="4"/>
  <c r="Q131" i="4"/>
  <c r="O132" i="4"/>
  <c r="S132" i="4"/>
  <c r="Q133" i="4"/>
  <c r="O134" i="4"/>
  <c r="S134" i="4"/>
  <c r="Q135" i="4"/>
  <c r="O138" i="4"/>
  <c r="S138" i="4"/>
  <c r="N83" i="4"/>
  <c r="N85" i="4"/>
  <c r="P86" i="4"/>
  <c r="R87" i="4"/>
  <c r="S88" i="4"/>
  <c r="R89" i="4"/>
  <c r="Q90" i="4"/>
  <c r="N125" i="4"/>
  <c r="R125" i="4"/>
  <c r="P126" i="4"/>
  <c r="N127" i="4"/>
  <c r="R127" i="4"/>
  <c r="P128" i="4"/>
  <c r="N129" i="4"/>
  <c r="R129" i="4"/>
  <c r="P130" i="4"/>
  <c r="N131" i="4"/>
  <c r="R131" i="4"/>
  <c r="P132" i="4"/>
  <c r="N133" i="4"/>
  <c r="R133" i="4"/>
  <c r="P134" i="4"/>
  <c r="N135" i="4"/>
  <c r="R135" i="4"/>
  <c r="P138" i="4"/>
  <c r="N139" i="4"/>
  <c r="R139" i="4"/>
  <c r="P140" i="4"/>
  <c r="N141" i="4"/>
  <c r="R141" i="4"/>
  <c r="P144" i="4"/>
  <c r="N145" i="4"/>
  <c r="R145" i="4"/>
  <c r="P146" i="4"/>
  <c r="N147" i="4"/>
  <c r="R147" i="4"/>
  <c r="P148" i="4"/>
  <c r="R83" i="4"/>
  <c r="Q85" i="4"/>
  <c r="S86" i="4"/>
  <c r="O88" i="4"/>
  <c r="N89" i="4"/>
  <c r="S89" i="4"/>
  <c r="S90" i="4"/>
  <c r="O125" i="4"/>
  <c r="S125" i="4"/>
  <c r="Q126" i="4"/>
  <c r="O127" i="4"/>
  <c r="S127" i="4"/>
  <c r="Q128" i="4"/>
  <c r="O129" i="4"/>
  <c r="S129" i="4"/>
  <c r="Q130" i="4"/>
  <c r="O131" i="4"/>
  <c r="S131" i="4"/>
  <c r="Q132" i="4"/>
  <c r="O133" i="4"/>
  <c r="S133" i="4"/>
  <c r="Q134" i="4"/>
  <c r="O135" i="4"/>
  <c r="S135" i="4"/>
  <c r="Q138" i="4"/>
  <c r="O139" i="4"/>
  <c r="S139" i="4"/>
  <c r="Q140" i="4"/>
  <c r="O141" i="4"/>
  <c r="S141" i="4"/>
  <c r="Q144" i="4"/>
  <c r="O145" i="4"/>
  <c r="S145" i="4"/>
  <c r="Q146" i="4"/>
  <c r="O147" i="4"/>
  <c r="S147" i="4"/>
  <c r="Q148" i="4"/>
  <c r="P84" i="4"/>
  <c r="R85" i="4"/>
  <c r="N87" i="4"/>
  <c r="P88" i="4"/>
  <c r="O89" i="4"/>
  <c r="O90" i="4"/>
  <c r="P125" i="4"/>
  <c r="N126" i="4"/>
  <c r="R126" i="4"/>
  <c r="P127" i="4"/>
  <c r="N128" i="4"/>
  <c r="R128" i="4"/>
  <c r="P129" i="4"/>
  <c r="N130" i="4"/>
  <c r="R130" i="4"/>
  <c r="P131" i="4"/>
  <c r="N132" i="4"/>
  <c r="R132" i="4"/>
  <c r="P133" i="4"/>
  <c r="N134" i="4"/>
  <c r="R134" i="4"/>
  <c r="P135" i="4"/>
  <c r="N138" i="4"/>
  <c r="R138" i="4"/>
  <c r="P139" i="4"/>
  <c r="N140" i="4"/>
  <c r="R140" i="4"/>
  <c r="P141" i="4"/>
  <c r="N144" i="4"/>
  <c r="R144" i="4"/>
  <c r="P145" i="4"/>
  <c r="N146" i="4"/>
  <c r="R146" i="4"/>
  <c r="P147" i="4"/>
  <c r="N148" i="4"/>
  <c r="R148" i="4"/>
  <c r="S148" i="4"/>
  <c r="O146" i="4"/>
  <c r="Q141" i="4"/>
  <c r="O148" i="4"/>
  <c r="Q145" i="4"/>
  <c r="S140" i="4"/>
  <c r="Q147" i="4"/>
  <c r="S144" i="4"/>
  <c r="O140" i="4"/>
  <c r="S146" i="4"/>
  <c r="O144" i="4"/>
  <c r="Q139" i="4"/>
  <c r="D72" i="6"/>
  <c r="C72" i="6"/>
  <c r="D71" i="6"/>
  <c r="C71" i="6"/>
  <c r="D70" i="6"/>
  <c r="C70" i="6"/>
  <c r="D69" i="6"/>
  <c r="C69" i="6"/>
  <c r="F29" i="6"/>
  <c r="D29" i="6"/>
  <c r="O5" i="3" l="1"/>
  <c r="D160" i="3"/>
  <c r="AB14" i="15" s="1"/>
  <c r="W14" i="15" s="1"/>
  <c r="O52" i="3"/>
  <c r="O50" i="3"/>
  <c r="O53" i="3"/>
  <c r="O107" i="3"/>
  <c r="O106" i="3"/>
  <c r="O54" i="3"/>
  <c r="O108" i="3"/>
  <c r="O104" i="3"/>
  <c r="O103" i="3"/>
  <c r="O56" i="3"/>
  <c r="O105" i="3"/>
  <c r="O55" i="3"/>
  <c r="O109" i="3"/>
  <c r="O47" i="3"/>
  <c r="O45" i="3"/>
  <c r="O46" i="3"/>
  <c r="O78" i="3"/>
  <c r="O48" i="3"/>
  <c r="O77" i="3"/>
  <c r="O49" i="3"/>
  <c r="O75" i="3"/>
  <c r="O76" i="3"/>
  <c r="O32" i="3"/>
  <c r="O24" i="3"/>
  <c r="O19" i="3"/>
  <c r="O18" i="3"/>
  <c r="O26" i="3"/>
  <c r="O20" i="3"/>
  <c r="O29" i="3"/>
  <c r="O30" i="3"/>
  <c r="O37" i="3"/>
  <c r="O28" i="3"/>
  <c r="O21" i="3"/>
  <c r="O27" i="3"/>
  <c r="O42" i="3"/>
  <c r="O33" i="3"/>
  <c r="O17" i="3"/>
  <c r="O23" i="3"/>
  <c r="O22" i="3"/>
  <c r="O25" i="3"/>
  <c r="O34" i="3"/>
  <c r="O35" i="3"/>
  <c r="O31" i="3"/>
  <c r="O43" i="3"/>
  <c r="O44" i="3"/>
  <c r="O40" i="3"/>
  <c r="O36" i="3"/>
  <c r="O41" i="3"/>
  <c r="T154" i="4"/>
  <c r="G65" i="6"/>
  <c r="G66" i="6" s="1"/>
  <c r="H157" i="4"/>
  <c r="G34" i="6" s="1"/>
  <c r="K157" i="4"/>
  <c r="G52" i="6" s="1"/>
  <c r="J157" i="4"/>
  <c r="G159" i="4"/>
  <c r="G27" i="6" s="1"/>
  <c r="K158" i="4"/>
  <c r="G53" i="6" s="1"/>
  <c r="G157" i="4"/>
  <c r="G25" i="6" s="1"/>
  <c r="F157" i="4"/>
  <c r="G16" i="6" s="1"/>
  <c r="F159" i="4"/>
  <c r="G18" i="6" s="1"/>
  <c r="H158" i="4"/>
  <c r="G35" i="6" s="1"/>
  <c r="G160" i="4"/>
  <c r="G28" i="6" s="1"/>
  <c r="H160" i="4"/>
  <c r="G37" i="6" s="1"/>
  <c r="J158" i="4"/>
  <c r="F160" i="4"/>
  <c r="G19" i="6" s="1"/>
  <c r="G158" i="4"/>
  <c r="G26" i="6" s="1"/>
  <c r="F158" i="4"/>
  <c r="G17" i="6" s="1"/>
  <c r="I157" i="4"/>
  <c r="H159" i="4"/>
  <c r="G36" i="6" s="1"/>
  <c r="I160" i="4"/>
  <c r="I159" i="4"/>
  <c r="J160" i="4"/>
  <c r="J159" i="4"/>
  <c r="K160" i="4"/>
  <c r="G55" i="6" s="1"/>
  <c r="I158" i="4"/>
  <c r="K159" i="4"/>
  <c r="T153" i="4"/>
  <c r="C64" i="6" s="1"/>
  <c r="E64" i="6" s="1"/>
  <c r="L158" i="4"/>
  <c r="T152" i="4"/>
  <c r="C63" i="6" s="1"/>
  <c r="E63" i="6" s="1"/>
  <c r="L159" i="4"/>
  <c r="T151" i="4"/>
  <c r="C62" i="6" s="1"/>
  <c r="E62" i="6" s="1"/>
  <c r="L160" i="4"/>
  <c r="D73" i="6"/>
  <c r="C73" i="6"/>
  <c r="D157" i="3" l="1"/>
  <c r="Y14" i="15"/>
  <c r="AC14" i="15"/>
  <c r="AA14" i="15"/>
  <c r="G20" i="6"/>
  <c r="C65" i="6"/>
  <c r="E65" i="6" s="1"/>
  <c r="T158" i="4"/>
  <c r="T160" i="4"/>
  <c r="T159" i="4"/>
  <c r="G43" i="6"/>
  <c r="F162" i="4"/>
  <c r="F161" i="4"/>
  <c r="I161" i="4"/>
  <c r="I162" i="4"/>
  <c r="K161" i="4"/>
  <c r="G45" i="6"/>
  <c r="H161" i="4"/>
  <c r="J162" i="4"/>
  <c r="K162" i="4"/>
  <c r="J161" i="4"/>
  <c r="G162" i="4"/>
  <c r="G161" i="4"/>
  <c r="H162" i="4"/>
  <c r="G46" i="6"/>
  <c r="G44" i="6"/>
  <c r="G29" i="6"/>
  <c r="G54" i="6"/>
  <c r="L161" i="4"/>
  <c r="L162" i="4"/>
  <c r="G38" i="6"/>
  <c r="H65" i="6" l="1"/>
  <c r="H62" i="6"/>
  <c r="H64" i="6"/>
  <c r="T161" i="4"/>
  <c r="T164" i="4" s="1"/>
  <c r="C66" i="6"/>
  <c r="H63" i="6"/>
  <c r="T162" i="4"/>
  <c r="T165" i="4" s="1"/>
  <c r="G47" i="6"/>
  <c r="G56" i="6"/>
  <c r="H66" i="6" l="1"/>
  <c r="C58" i="6" s="1"/>
  <c r="W32" i="15" s="1"/>
  <c r="AB32" i="15" s="1"/>
  <c r="J6" i="3"/>
  <c r="J7" i="3"/>
  <c r="J8" i="3"/>
  <c r="J10" i="3"/>
  <c r="J11" i="3"/>
  <c r="J12" i="3"/>
  <c r="J13" i="3"/>
  <c r="J14" i="3"/>
  <c r="J15" i="3"/>
  <c r="J16" i="3"/>
  <c r="D79" i="2"/>
  <c r="D78" i="2"/>
  <c r="C100" i="4" l="1"/>
  <c r="L99" i="3" s="1"/>
  <c r="E100" i="4"/>
  <c r="C101" i="4"/>
  <c r="L100" i="3" s="1"/>
  <c r="E101" i="4"/>
  <c r="AH14" i="15"/>
  <c r="Y32" i="15"/>
  <c r="D58" i="6"/>
  <c r="AA32" i="15" s="1"/>
  <c r="D72" i="2"/>
  <c r="C145" i="4"/>
  <c r="C146" i="4"/>
  <c r="C147" i="4"/>
  <c r="C148" i="4"/>
  <c r="C139" i="4"/>
  <c r="C140" i="4"/>
  <c r="C141" i="4"/>
  <c r="C126" i="4"/>
  <c r="C127" i="4"/>
  <c r="C128" i="4"/>
  <c r="C129" i="4"/>
  <c r="C130" i="4"/>
  <c r="C131" i="4"/>
  <c r="C132" i="4"/>
  <c r="C133" i="4"/>
  <c r="C134" i="4"/>
  <c r="C135" i="4"/>
  <c r="D74" i="2"/>
  <c r="D75" i="2"/>
  <c r="D76" i="2"/>
  <c r="D77" i="2"/>
  <c r="D80" i="2"/>
  <c r="D81" i="2"/>
  <c r="D82" i="2"/>
  <c r="D83" i="2"/>
  <c r="D84" i="2"/>
  <c r="D85" i="2"/>
  <c r="D86" i="2"/>
  <c r="D87" i="2"/>
  <c r="D88" i="2"/>
  <c r="D90" i="2"/>
  <c r="D73" i="2"/>
  <c r="C83" i="4"/>
  <c r="L82" i="3" s="1"/>
  <c r="C84" i="4"/>
  <c r="L83" i="3" s="1"/>
  <c r="C85" i="4"/>
  <c r="L84" i="3" s="1"/>
  <c r="C86" i="4"/>
  <c r="L85" i="3" s="1"/>
  <c r="C87" i="4"/>
  <c r="L86" i="3" s="1"/>
  <c r="C88" i="4"/>
  <c r="L87" i="3" s="1"/>
  <c r="C89" i="4"/>
  <c r="L88" i="3" s="1"/>
  <c r="C90" i="4"/>
  <c r="L89" i="3" s="1"/>
  <c r="D66" i="2"/>
  <c r="E77" i="4" s="1"/>
  <c r="D67" i="2"/>
  <c r="E78" i="4" s="1"/>
  <c r="D68" i="2"/>
  <c r="E79" i="4" s="1"/>
  <c r="D43" i="2"/>
  <c r="D44" i="2"/>
  <c r="D45" i="2"/>
  <c r="D46" i="2"/>
  <c r="D47" i="2"/>
  <c r="D48" i="2"/>
  <c r="D49" i="2"/>
  <c r="D50" i="2"/>
  <c r="D51" i="2"/>
  <c r="D8" i="2"/>
  <c r="E8" i="4" s="1"/>
  <c r="D9" i="2"/>
  <c r="E9" i="4" s="1"/>
  <c r="D10" i="2"/>
  <c r="E10" i="4" s="1"/>
  <c r="D11" i="2"/>
  <c r="E11" i="4" s="1"/>
  <c r="D12" i="2"/>
  <c r="E12" i="4" s="1"/>
  <c r="D13" i="2"/>
  <c r="E13" i="4" s="1"/>
  <c r="D14" i="2"/>
  <c r="E14" i="4" s="1"/>
  <c r="D15" i="2"/>
  <c r="E15" i="4" s="1"/>
  <c r="D16" i="2"/>
  <c r="E16" i="4" s="1"/>
  <c r="D17" i="2"/>
  <c r="E17" i="4" s="1"/>
  <c r="D18" i="2"/>
  <c r="E18" i="4" s="1"/>
  <c r="D19" i="2"/>
  <c r="E19" i="4" s="1"/>
  <c r="D20" i="2"/>
  <c r="E20" i="4" s="1"/>
  <c r="D21" i="2"/>
  <c r="E21" i="4" s="1"/>
  <c r="D22" i="2"/>
  <c r="E22" i="4" s="1"/>
  <c r="D23" i="2"/>
  <c r="E23" i="4" s="1"/>
  <c r="D24" i="2"/>
  <c r="E24" i="4" s="1"/>
  <c r="D25" i="2"/>
  <c r="E25" i="4" s="1"/>
  <c r="D26" i="2"/>
  <c r="E26" i="4" s="1"/>
  <c r="D27" i="2"/>
  <c r="E27" i="4" s="1"/>
  <c r="D28" i="2"/>
  <c r="E28" i="4" s="1"/>
  <c r="D29" i="2"/>
  <c r="E29" i="4" s="1"/>
  <c r="D30" i="2"/>
  <c r="E30" i="4" s="1"/>
  <c r="D31" i="2"/>
  <c r="E31" i="4" s="1"/>
  <c r="D32" i="2"/>
  <c r="E32" i="4" s="1"/>
  <c r="D33" i="2"/>
  <c r="E33" i="4" s="1"/>
  <c r="D34" i="2"/>
  <c r="D35" i="2"/>
  <c r="E35" i="4" s="1"/>
  <c r="D39" i="2"/>
  <c r="E38" i="4" s="1"/>
  <c r="N17" i="4" l="1"/>
  <c r="P17" i="4"/>
  <c r="O17" i="4"/>
  <c r="S17" i="4"/>
  <c r="R17" i="4"/>
  <c r="Q17" i="4"/>
  <c r="C112" i="4"/>
  <c r="L111" i="3" s="1"/>
  <c r="E112" i="4"/>
  <c r="C103" i="4"/>
  <c r="L102" i="3" s="1"/>
  <c r="E103" i="4"/>
  <c r="C119" i="4"/>
  <c r="L118" i="3" s="1"/>
  <c r="E119" i="4"/>
  <c r="N32" i="4"/>
  <c r="O32" i="4"/>
  <c r="S32" i="4"/>
  <c r="R32" i="4"/>
  <c r="Q32" i="4"/>
  <c r="P32" i="4"/>
  <c r="N24" i="4"/>
  <c r="R24" i="4"/>
  <c r="Q24" i="4"/>
  <c r="O24" i="4"/>
  <c r="P24" i="4"/>
  <c r="S24" i="4"/>
  <c r="N16" i="4"/>
  <c r="S16" i="4"/>
  <c r="P16" i="4"/>
  <c r="Q16" i="4"/>
  <c r="O16" i="4"/>
  <c r="R16" i="4"/>
  <c r="N8" i="4"/>
  <c r="S8" i="4"/>
  <c r="O8" i="4"/>
  <c r="P8" i="4"/>
  <c r="Q8" i="4"/>
  <c r="R8" i="4"/>
  <c r="C43" i="4"/>
  <c r="E43" i="4"/>
  <c r="C67" i="4"/>
  <c r="L66" i="3" s="1"/>
  <c r="E67" i="4"/>
  <c r="C102" i="4"/>
  <c r="L101" i="3" s="1"/>
  <c r="E102" i="4"/>
  <c r="N31" i="4"/>
  <c r="Q31" i="4"/>
  <c r="O31" i="4"/>
  <c r="P31" i="4"/>
  <c r="S31" i="4"/>
  <c r="R31" i="4"/>
  <c r="N23" i="4"/>
  <c r="R23" i="4"/>
  <c r="Q23" i="4"/>
  <c r="S23" i="4"/>
  <c r="P23" i="4"/>
  <c r="O23" i="4"/>
  <c r="N15" i="4"/>
  <c r="Q15" i="4"/>
  <c r="R15" i="4"/>
  <c r="O15" i="4"/>
  <c r="S15" i="4"/>
  <c r="P15" i="4"/>
  <c r="C50" i="4"/>
  <c r="E50" i="4"/>
  <c r="C42" i="4"/>
  <c r="E42" i="4"/>
  <c r="C66" i="4"/>
  <c r="L65" i="3" s="1"/>
  <c r="E66" i="4"/>
  <c r="C109" i="4"/>
  <c r="E109" i="4"/>
  <c r="C99" i="4"/>
  <c r="L98" i="3" s="1"/>
  <c r="E99" i="4"/>
  <c r="C117" i="4"/>
  <c r="L116" i="3" s="1"/>
  <c r="E117" i="4"/>
  <c r="C110" i="4"/>
  <c r="E110" i="4"/>
  <c r="C118" i="4"/>
  <c r="L117" i="3" s="1"/>
  <c r="E118" i="4"/>
  <c r="N30" i="4"/>
  <c r="Q30" i="4"/>
  <c r="P30" i="4"/>
  <c r="S30" i="4"/>
  <c r="R30" i="4"/>
  <c r="O30" i="4"/>
  <c r="N22" i="4"/>
  <c r="P22" i="4"/>
  <c r="Q22" i="4"/>
  <c r="R22" i="4"/>
  <c r="S22" i="4"/>
  <c r="O22" i="4"/>
  <c r="N14" i="4"/>
  <c r="P14" i="4"/>
  <c r="R14" i="4"/>
  <c r="S14" i="4"/>
  <c r="O14" i="4"/>
  <c r="Q14" i="4"/>
  <c r="C49" i="4"/>
  <c r="E49" i="4"/>
  <c r="C73" i="4"/>
  <c r="L72" i="3" s="1"/>
  <c r="E73" i="4"/>
  <c r="C65" i="4"/>
  <c r="L64" i="3" s="1"/>
  <c r="E65" i="4"/>
  <c r="C108" i="4"/>
  <c r="E108" i="4"/>
  <c r="C98" i="4"/>
  <c r="L97" i="3" s="1"/>
  <c r="E98" i="4"/>
  <c r="C116" i="4"/>
  <c r="L115" i="3" s="1"/>
  <c r="E116" i="4"/>
  <c r="N25" i="4"/>
  <c r="P25" i="4"/>
  <c r="O25" i="4"/>
  <c r="S25" i="4"/>
  <c r="Q25" i="4"/>
  <c r="R25" i="4"/>
  <c r="N29" i="4"/>
  <c r="O29" i="4"/>
  <c r="S29" i="4"/>
  <c r="R29" i="4"/>
  <c r="P29" i="4"/>
  <c r="Q29" i="4"/>
  <c r="Q79" i="4"/>
  <c r="P79" i="4"/>
  <c r="O79" i="4"/>
  <c r="S79" i="4"/>
  <c r="N79" i="4"/>
  <c r="R79" i="4"/>
  <c r="C107" i="4"/>
  <c r="E107" i="4"/>
  <c r="C97" i="4"/>
  <c r="L96" i="3" s="1"/>
  <c r="E97" i="4"/>
  <c r="P101" i="4"/>
  <c r="R101" i="4"/>
  <c r="S101" i="4"/>
  <c r="N101" i="4"/>
  <c r="O101" i="4"/>
  <c r="Q101" i="4"/>
  <c r="N33" i="4"/>
  <c r="P33" i="4"/>
  <c r="Q33" i="4"/>
  <c r="O33" i="4"/>
  <c r="S33" i="4"/>
  <c r="R33" i="4"/>
  <c r="N9" i="4"/>
  <c r="R9" i="4"/>
  <c r="S9" i="4"/>
  <c r="P9" i="4"/>
  <c r="Q9" i="4"/>
  <c r="O9" i="4"/>
  <c r="C44" i="4"/>
  <c r="E44" i="4"/>
  <c r="C68" i="4"/>
  <c r="L67" i="3" s="1"/>
  <c r="E68" i="4"/>
  <c r="N28" i="4"/>
  <c r="P28" i="4"/>
  <c r="R28" i="4"/>
  <c r="O28" i="4"/>
  <c r="S28" i="4"/>
  <c r="Q28" i="4"/>
  <c r="N20" i="4"/>
  <c r="R20" i="4"/>
  <c r="Q20" i="4"/>
  <c r="S20" i="4"/>
  <c r="O20" i="4"/>
  <c r="P20" i="4"/>
  <c r="S12" i="4"/>
  <c r="R12" i="4"/>
  <c r="N12" i="4"/>
  <c r="P12" i="4"/>
  <c r="Q12" i="4"/>
  <c r="O12" i="4"/>
  <c r="C47" i="4"/>
  <c r="E47" i="4"/>
  <c r="C71" i="4"/>
  <c r="L70" i="3" s="1"/>
  <c r="E71" i="4"/>
  <c r="S78" i="4"/>
  <c r="P78" i="4"/>
  <c r="N78" i="4"/>
  <c r="R78" i="4"/>
  <c r="Q78" i="4"/>
  <c r="O78" i="4"/>
  <c r="C106" i="4"/>
  <c r="E106" i="4"/>
  <c r="C96" i="4"/>
  <c r="L95" i="3" s="1"/>
  <c r="E96" i="4"/>
  <c r="C94" i="4"/>
  <c r="L93" i="3" s="1"/>
  <c r="E94" i="4"/>
  <c r="N38" i="4"/>
  <c r="S38" i="4"/>
  <c r="P38" i="4"/>
  <c r="R38" i="4"/>
  <c r="Q38" i="4"/>
  <c r="O38" i="4"/>
  <c r="N35" i="4"/>
  <c r="R35" i="4"/>
  <c r="O35" i="4"/>
  <c r="P35" i="4"/>
  <c r="S35" i="4"/>
  <c r="Q35" i="4"/>
  <c r="N19" i="4"/>
  <c r="S19" i="4"/>
  <c r="R19" i="4"/>
  <c r="Q19" i="4"/>
  <c r="O19" i="4"/>
  <c r="P19" i="4"/>
  <c r="N11" i="4"/>
  <c r="R11" i="4"/>
  <c r="O11" i="4"/>
  <c r="P11" i="4"/>
  <c r="S11" i="4"/>
  <c r="Q11" i="4"/>
  <c r="C46" i="4"/>
  <c r="E46" i="4"/>
  <c r="C70" i="4"/>
  <c r="L69" i="3" s="1"/>
  <c r="E70" i="4"/>
  <c r="C105" i="4"/>
  <c r="E105" i="4"/>
  <c r="C122" i="4"/>
  <c r="L121" i="3" s="1"/>
  <c r="E122" i="4"/>
  <c r="Q100" i="4"/>
  <c r="N100" i="4"/>
  <c r="S100" i="4"/>
  <c r="P100" i="4"/>
  <c r="O100" i="4"/>
  <c r="R100" i="4"/>
  <c r="N21" i="4"/>
  <c r="O21" i="4"/>
  <c r="R21" i="4"/>
  <c r="P21" i="4"/>
  <c r="S21" i="4"/>
  <c r="Q21" i="4"/>
  <c r="N13" i="4"/>
  <c r="O13" i="4"/>
  <c r="P13" i="4"/>
  <c r="S13" i="4"/>
  <c r="Q13" i="4"/>
  <c r="R13" i="4"/>
  <c r="C48" i="4"/>
  <c r="E48" i="4"/>
  <c r="C72" i="4"/>
  <c r="L71" i="3" s="1"/>
  <c r="E72" i="4"/>
  <c r="N27" i="4"/>
  <c r="R27" i="4"/>
  <c r="P27" i="4"/>
  <c r="Q27" i="4"/>
  <c r="S27" i="4"/>
  <c r="O27" i="4"/>
  <c r="N77" i="4"/>
  <c r="P77" i="4"/>
  <c r="S77" i="4"/>
  <c r="O77" i="4"/>
  <c r="Q77" i="4"/>
  <c r="R77" i="4"/>
  <c r="AH7" i="7"/>
  <c r="E34" i="4"/>
  <c r="N26" i="4"/>
  <c r="O26" i="4"/>
  <c r="P26" i="4"/>
  <c r="S26" i="4"/>
  <c r="Q26" i="4"/>
  <c r="R26" i="4"/>
  <c r="N18" i="4"/>
  <c r="Q18" i="4"/>
  <c r="S18" i="4"/>
  <c r="O18" i="4"/>
  <c r="P18" i="4"/>
  <c r="R18" i="4"/>
  <c r="N10" i="4"/>
  <c r="P10" i="4"/>
  <c r="R10" i="4"/>
  <c r="S10" i="4"/>
  <c r="O10" i="4"/>
  <c r="Q10" i="4"/>
  <c r="C45" i="4"/>
  <c r="E45" i="4"/>
  <c r="C69" i="4"/>
  <c r="L68" i="3" s="1"/>
  <c r="E69" i="4"/>
  <c r="C95" i="4"/>
  <c r="L94" i="3" s="1"/>
  <c r="E95" i="4"/>
  <c r="C104" i="4"/>
  <c r="L103" i="3" s="1"/>
  <c r="E104" i="4"/>
  <c r="C120" i="4"/>
  <c r="L119" i="3" s="1"/>
  <c r="E120" i="4"/>
  <c r="AN7" i="10"/>
  <c r="E42" i="7"/>
  <c r="E42" i="10"/>
  <c r="E42" i="9"/>
  <c r="C79" i="4"/>
  <c r="C81" i="11"/>
  <c r="C78" i="4"/>
  <c r="C80" i="11"/>
  <c r="AN7" i="7"/>
  <c r="AN7" i="9"/>
  <c r="C77" i="4"/>
  <c r="BV7" i="9"/>
  <c r="L109" i="3"/>
  <c r="L108" i="3"/>
  <c r="L107" i="3"/>
  <c r="L106" i="3"/>
  <c r="L105" i="3"/>
  <c r="L104" i="3"/>
  <c r="L50" i="3"/>
  <c r="L49" i="3"/>
  <c r="L78" i="3"/>
  <c r="L48" i="3"/>
  <c r="L77" i="3"/>
  <c r="L47" i="3"/>
  <c r="L76" i="3"/>
  <c r="L46" i="3"/>
  <c r="L44" i="3"/>
  <c r="L43" i="3"/>
  <c r="L42" i="3"/>
  <c r="L41" i="3"/>
  <c r="C32" i="4"/>
  <c r="C24" i="4"/>
  <c r="C16" i="4"/>
  <c r="C8" i="4"/>
  <c r="C15" i="4"/>
  <c r="C26" i="4"/>
  <c r="C18" i="4"/>
  <c r="C33" i="4"/>
  <c r="C25" i="4"/>
  <c r="C17" i="4"/>
  <c r="C9" i="4"/>
  <c r="C31" i="4"/>
  <c r="C23" i="4"/>
  <c r="C30" i="4"/>
  <c r="C22" i="4"/>
  <c r="C14" i="4"/>
  <c r="C29" i="4"/>
  <c r="C21" i="4"/>
  <c r="C13" i="4"/>
  <c r="C34" i="4"/>
  <c r="C10" i="4"/>
  <c r="C12" i="4"/>
  <c r="C38" i="4"/>
  <c r="C28" i="4"/>
  <c r="C20" i="4"/>
  <c r="L18" i="3" s="1"/>
  <c r="C35" i="4"/>
  <c r="L33" i="3" s="1"/>
  <c r="C27" i="4"/>
  <c r="C19" i="4"/>
  <c r="C11" i="4"/>
  <c r="N6" i="3"/>
  <c r="N7" i="3"/>
  <c r="N8" i="3"/>
  <c r="N9" i="3"/>
  <c r="N10" i="3"/>
  <c r="N11" i="3"/>
  <c r="N12" i="3"/>
  <c r="N13" i="3"/>
  <c r="N14" i="3"/>
  <c r="N15" i="3"/>
  <c r="N16" i="3"/>
  <c r="C41" i="11"/>
  <c r="C50" i="11"/>
  <c r="C53" i="11"/>
  <c r="C64" i="11"/>
  <c r="C76" i="11"/>
  <c r="C82" i="11"/>
  <c r="C89" i="11"/>
  <c r="C90" i="11"/>
  <c r="C93" i="11"/>
  <c r="C114" i="11"/>
  <c r="C115" i="11"/>
  <c r="C118" i="11"/>
  <c r="C119" i="11"/>
  <c r="C120" i="11"/>
  <c r="C121" i="11"/>
  <c r="C122" i="11"/>
  <c r="C124" i="11"/>
  <c r="C125" i="11"/>
  <c r="C128" i="11"/>
  <c r="C129" i="11"/>
  <c r="C130" i="11"/>
  <c r="C131" i="11"/>
  <c r="C132" i="11"/>
  <c r="C133" i="11"/>
  <c r="C134" i="11"/>
  <c r="C135" i="11"/>
  <c r="C136" i="11"/>
  <c r="C137" i="11"/>
  <c r="C138" i="11"/>
  <c r="C141" i="11"/>
  <c r="C142" i="11"/>
  <c r="C143" i="11"/>
  <c r="C144" i="11"/>
  <c r="C147" i="11"/>
  <c r="C148" i="11"/>
  <c r="C149" i="11"/>
  <c r="C150" i="11"/>
  <c r="C151" i="11"/>
  <c r="C152" i="11"/>
  <c r="E151" i="10"/>
  <c r="E151" i="9"/>
  <c r="Q97" i="4" l="1"/>
  <c r="S97" i="4"/>
  <c r="N97" i="4"/>
  <c r="P97" i="4"/>
  <c r="O97" i="4"/>
  <c r="R97" i="4"/>
  <c r="R160" i="4" s="1"/>
  <c r="S104" i="4"/>
  <c r="P104" i="4"/>
  <c r="O104" i="4"/>
  <c r="N104" i="4"/>
  <c r="Q104" i="4"/>
  <c r="R104" i="4"/>
  <c r="O72" i="4"/>
  <c r="S72" i="4"/>
  <c r="N72" i="4"/>
  <c r="R72" i="4"/>
  <c r="Q72" i="4"/>
  <c r="P72" i="4"/>
  <c r="S105" i="4"/>
  <c r="P105" i="4"/>
  <c r="N105" i="4"/>
  <c r="Q105" i="4"/>
  <c r="R105" i="4"/>
  <c r="O105" i="4"/>
  <c r="S96" i="4"/>
  <c r="S160" i="4" s="1"/>
  <c r="C55" i="6" s="1"/>
  <c r="E55" i="6" s="1"/>
  <c r="N96" i="4"/>
  <c r="P96" i="4"/>
  <c r="Q96" i="4"/>
  <c r="R96" i="4"/>
  <c r="O96" i="4"/>
  <c r="O68" i="4"/>
  <c r="S68" i="4"/>
  <c r="P68" i="4"/>
  <c r="N68" i="4"/>
  <c r="Q68" i="4"/>
  <c r="R68" i="4"/>
  <c r="P107" i="4"/>
  <c r="Q107" i="4"/>
  <c r="N107" i="4"/>
  <c r="R107" i="4"/>
  <c r="O107" i="4"/>
  <c r="S107" i="4"/>
  <c r="N108" i="4"/>
  <c r="R108" i="4"/>
  <c r="Q108" i="4"/>
  <c r="O108" i="4"/>
  <c r="P108" i="4"/>
  <c r="S108" i="4"/>
  <c r="Q99" i="4"/>
  <c r="N99" i="4"/>
  <c r="R99" i="4"/>
  <c r="O99" i="4"/>
  <c r="S99" i="4"/>
  <c r="P99" i="4"/>
  <c r="N50" i="4"/>
  <c r="P50" i="4"/>
  <c r="R50" i="4"/>
  <c r="Q50" i="4"/>
  <c r="S50" i="4"/>
  <c r="O50" i="4"/>
  <c r="S43" i="4"/>
  <c r="Q43" i="4"/>
  <c r="N43" i="4"/>
  <c r="R43" i="4"/>
  <c r="O43" i="4"/>
  <c r="P43" i="4"/>
  <c r="S122" i="4"/>
  <c r="R122" i="4"/>
  <c r="P122" i="4"/>
  <c r="N122" i="4"/>
  <c r="O122" i="4"/>
  <c r="Q122" i="4"/>
  <c r="O112" i="4"/>
  <c r="Q112" i="4"/>
  <c r="N112" i="4"/>
  <c r="R112" i="4"/>
  <c r="P112" i="4"/>
  <c r="S112" i="4"/>
  <c r="N45" i="4"/>
  <c r="P45" i="4"/>
  <c r="R45" i="4"/>
  <c r="O45" i="4"/>
  <c r="S45" i="4"/>
  <c r="Q45" i="4"/>
  <c r="N117" i="4"/>
  <c r="S117" i="4"/>
  <c r="Q117" i="4"/>
  <c r="R117" i="4"/>
  <c r="P117" i="4"/>
  <c r="O117" i="4"/>
  <c r="O95" i="4"/>
  <c r="Q95" i="4"/>
  <c r="P95" i="4"/>
  <c r="N95" i="4"/>
  <c r="R95" i="4"/>
  <c r="S95" i="4"/>
  <c r="N34" i="4"/>
  <c r="P34" i="4"/>
  <c r="Q34" i="4"/>
  <c r="R34" i="4"/>
  <c r="O34" i="4"/>
  <c r="S34" i="4"/>
  <c r="O48" i="4"/>
  <c r="S48" i="4"/>
  <c r="P48" i="4"/>
  <c r="R48" i="4"/>
  <c r="N48" i="4"/>
  <c r="Q48" i="4"/>
  <c r="N70" i="4"/>
  <c r="P70" i="4"/>
  <c r="R70" i="4"/>
  <c r="Q70" i="4"/>
  <c r="O70" i="4"/>
  <c r="S70" i="4"/>
  <c r="O106" i="4"/>
  <c r="N106" i="4"/>
  <c r="S106" i="4"/>
  <c r="P106" i="4"/>
  <c r="R106" i="4"/>
  <c r="Q106" i="4"/>
  <c r="Q71" i="4"/>
  <c r="Q160" i="4" s="1"/>
  <c r="N71" i="4"/>
  <c r="N160" i="4" s="1"/>
  <c r="P71" i="4"/>
  <c r="P160" i="4" s="1"/>
  <c r="R71" i="4"/>
  <c r="O71" i="4"/>
  <c r="S71" i="4"/>
  <c r="N44" i="4"/>
  <c r="P44" i="4"/>
  <c r="R44" i="4"/>
  <c r="Q44" i="4"/>
  <c r="O44" i="4"/>
  <c r="S44" i="4"/>
  <c r="N65" i="4"/>
  <c r="P65" i="4"/>
  <c r="R65" i="4"/>
  <c r="O65" i="4"/>
  <c r="S65" i="4"/>
  <c r="Q65" i="4"/>
  <c r="Q118" i="4"/>
  <c r="N118" i="4"/>
  <c r="S118" i="4"/>
  <c r="O118" i="4"/>
  <c r="P118" i="4"/>
  <c r="R118" i="4"/>
  <c r="R109" i="4"/>
  <c r="S109" i="4"/>
  <c r="Q109" i="4"/>
  <c r="N109" i="4"/>
  <c r="P109" i="4"/>
  <c r="O109" i="4"/>
  <c r="Q119" i="4"/>
  <c r="N119" i="4"/>
  <c r="S119" i="4"/>
  <c r="R119" i="4"/>
  <c r="O119" i="4"/>
  <c r="P119" i="4"/>
  <c r="P49" i="4"/>
  <c r="R49" i="4"/>
  <c r="O49" i="4"/>
  <c r="S49" i="4"/>
  <c r="Q49" i="4"/>
  <c r="N49" i="4"/>
  <c r="Q67" i="4"/>
  <c r="S67" i="4"/>
  <c r="O67" i="4"/>
  <c r="R67" i="4"/>
  <c r="P67" i="4"/>
  <c r="N67" i="4"/>
  <c r="O94" i="4"/>
  <c r="R94" i="4"/>
  <c r="N94" i="4"/>
  <c r="P94" i="4"/>
  <c r="Q94" i="4"/>
  <c r="S94" i="4"/>
  <c r="O42" i="4"/>
  <c r="S42" i="4"/>
  <c r="Q42" i="4"/>
  <c r="N42" i="4"/>
  <c r="R42" i="4"/>
  <c r="P42" i="4"/>
  <c r="O46" i="4"/>
  <c r="S46" i="4"/>
  <c r="N46" i="4"/>
  <c r="P46" i="4"/>
  <c r="R46" i="4"/>
  <c r="Q46" i="4"/>
  <c r="Q47" i="4"/>
  <c r="S47" i="4"/>
  <c r="N47" i="4"/>
  <c r="R47" i="4"/>
  <c r="O47" i="4"/>
  <c r="P47" i="4"/>
  <c r="P116" i="4"/>
  <c r="R116" i="4"/>
  <c r="Q116" i="4"/>
  <c r="N116" i="4"/>
  <c r="O116" i="4"/>
  <c r="S116" i="4"/>
  <c r="Q73" i="4"/>
  <c r="R73" i="4"/>
  <c r="S73" i="4"/>
  <c r="P73" i="4"/>
  <c r="N73" i="4"/>
  <c r="O73" i="4"/>
  <c r="O110" i="4"/>
  <c r="R110" i="4"/>
  <c r="Q110" i="4"/>
  <c r="S110" i="4"/>
  <c r="P110" i="4"/>
  <c r="N110" i="4"/>
  <c r="O66" i="4"/>
  <c r="S66" i="4"/>
  <c r="N66" i="4"/>
  <c r="P66" i="4"/>
  <c r="R66" i="4"/>
  <c r="Q66" i="4"/>
  <c r="N102" i="4"/>
  <c r="O102" i="4"/>
  <c r="S102" i="4"/>
  <c r="R102" i="4"/>
  <c r="P102" i="4"/>
  <c r="Q102" i="4"/>
  <c r="S103" i="4"/>
  <c r="R103" i="4"/>
  <c r="O103" i="4"/>
  <c r="P103" i="4"/>
  <c r="N103" i="4"/>
  <c r="Q103" i="4"/>
  <c r="N120" i="4"/>
  <c r="O120" i="4"/>
  <c r="R120" i="4"/>
  <c r="Q120" i="4"/>
  <c r="S120" i="4"/>
  <c r="P120" i="4"/>
  <c r="P98" i="4"/>
  <c r="O98" i="4"/>
  <c r="Q98" i="4"/>
  <c r="S98" i="4"/>
  <c r="N98" i="4"/>
  <c r="R98" i="4"/>
  <c r="P69" i="4"/>
  <c r="R69" i="4"/>
  <c r="O69" i="4"/>
  <c r="N69" i="4"/>
  <c r="Q69" i="4"/>
  <c r="S69" i="4"/>
  <c r="L32" i="3"/>
  <c r="L22" i="3"/>
  <c r="L12" i="3"/>
  <c r="L31" i="3"/>
  <c r="L29" i="3"/>
  <c r="L34" i="3"/>
  <c r="L20" i="3"/>
  <c r="L21" i="3"/>
  <c r="L13" i="3"/>
  <c r="L11" i="3"/>
  <c r="L30" i="3"/>
  <c r="O10" i="3"/>
  <c r="O11" i="3"/>
  <c r="O9" i="3"/>
  <c r="O16" i="3"/>
  <c r="O8" i="3"/>
  <c r="O15" i="3"/>
  <c r="O7" i="3"/>
  <c r="D158" i="3" s="1"/>
  <c r="O6" i="3"/>
  <c r="D154" i="3" s="1"/>
  <c r="AB9" i="15" s="1"/>
  <c r="W9" i="15" s="1"/>
  <c r="O13" i="3"/>
  <c r="O12" i="3"/>
  <c r="O14" i="3"/>
  <c r="D71" i="2"/>
  <c r="D7" i="2"/>
  <c r="E7" i="4" s="1"/>
  <c r="C152" i="12"/>
  <c r="C151" i="12"/>
  <c r="C144" i="12"/>
  <c r="C138" i="12"/>
  <c r="C125" i="12"/>
  <c r="C115" i="12"/>
  <c r="C93" i="12"/>
  <c r="C82" i="12"/>
  <c r="C76" i="12"/>
  <c r="C64" i="12"/>
  <c r="C53" i="12"/>
  <c r="C41" i="12"/>
  <c r="C152" i="13"/>
  <c r="C151" i="13"/>
  <c r="C144" i="13"/>
  <c r="C138" i="13"/>
  <c r="C125" i="13"/>
  <c r="C115" i="13"/>
  <c r="C93" i="13"/>
  <c r="C82" i="13"/>
  <c r="C76" i="13"/>
  <c r="C64" i="13"/>
  <c r="C53" i="13"/>
  <c r="C41" i="13"/>
  <c r="D70" i="2"/>
  <c r="D64" i="2"/>
  <c r="D53" i="2"/>
  <c r="D6" i="2"/>
  <c r="O160" i="4" l="1"/>
  <c r="H28" i="6" s="1"/>
  <c r="C37" i="6"/>
  <c r="E37" i="6" s="1"/>
  <c r="H37" i="6"/>
  <c r="H19" i="6"/>
  <c r="C19" i="6"/>
  <c r="E19" i="6" s="1"/>
  <c r="C46" i="6"/>
  <c r="E46" i="6" s="1"/>
  <c r="H46" i="6"/>
  <c r="H55" i="6"/>
  <c r="N7" i="4"/>
  <c r="R7" i="4"/>
  <c r="Q7" i="4"/>
  <c r="S7" i="4"/>
  <c r="O7" i="4"/>
  <c r="P7" i="4"/>
  <c r="C93" i="4"/>
  <c r="E93" i="4"/>
  <c r="D159" i="3"/>
  <c r="ED7" i="10"/>
  <c r="E145" i="7"/>
  <c r="E145" i="10"/>
  <c r="E145" i="9"/>
  <c r="DY7" i="10"/>
  <c r="E139" i="7"/>
  <c r="E139" i="10"/>
  <c r="E139" i="9"/>
  <c r="DM7" i="10"/>
  <c r="E126" i="7"/>
  <c r="E126" i="9"/>
  <c r="E126" i="10"/>
  <c r="DD7" i="10"/>
  <c r="E116" i="7"/>
  <c r="E116" i="10"/>
  <c r="E116" i="9"/>
  <c r="CI7" i="10"/>
  <c r="E94" i="7"/>
  <c r="E94" i="9"/>
  <c r="E94" i="10"/>
  <c r="BY7" i="10"/>
  <c r="E83" i="7"/>
  <c r="E83" i="10"/>
  <c r="E83" i="9"/>
  <c r="BT7" i="10"/>
  <c r="E77" i="7"/>
  <c r="E77" i="10"/>
  <c r="E77" i="9"/>
  <c r="BI7" i="7"/>
  <c r="BI7" i="10"/>
  <c r="E65" i="7"/>
  <c r="E65" i="10"/>
  <c r="E65" i="9"/>
  <c r="AY7" i="10"/>
  <c r="E54" i="7"/>
  <c r="E54" i="10"/>
  <c r="E54" i="9"/>
  <c r="DD7" i="7"/>
  <c r="DD7" i="9"/>
  <c r="DM7" i="7"/>
  <c r="DM7" i="9"/>
  <c r="DY7" i="9"/>
  <c r="DY7" i="7"/>
  <c r="E8" i="7"/>
  <c r="E8" i="10"/>
  <c r="D155" i="3"/>
  <c r="ED7" i="9"/>
  <c r="ED7" i="7"/>
  <c r="C92" i="4"/>
  <c r="CI7" i="9"/>
  <c r="CI7" i="7"/>
  <c r="BY7" i="9"/>
  <c r="BY7" i="7"/>
  <c r="C75" i="4"/>
  <c r="BT7" i="9"/>
  <c r="BT7" i="7"/>
  <c r="BI7" i="9"/>
  <c r="C52" i="4"/>
  <c r="AY7" i="9"/>
  <c r="AY7" i="7"/>
  <c r="F7" i="9"/>
  <c r="F7" i="7"/>
  <c r="F7" i="10"/>
  <c r="D156" i="3"/>
  <c r="AB11" i="15" s="1"/>
  <c r="W11" i="15" s="1"/>
  <c r="L92" i="3"/>
  <c r="L19" i="3"/>
  <c r="L28" i="3"/>
  <c r="C7" i="4"/>
  <c r="C116" i="11"/>
  <c r="C145" i="11"/>
  <c r="C126" i="11"/>
  <c r="C139" i="11"/>
  <c r="C108" i="11"/>
  <c r="C100" i="11"/>
  <c r="C107" i="11"/>
  <c r="C99" i="11"/>
  <c r="C106" i="11"/>
  <c r="C98" i="11"/>
  <c r="C105" i="11"/>
  <c r="C112" i="11"/>
  <c r="C104" i="11"/>
  <c r="C111" i="11"/>
  <c r="C103" i="11"/>
  <c r="C110" i="11"/>
  <c r="C102" i="11"/>
  <c r="C109" i="11"/>
  <c r="C101" i="11"/>
  <c r="C97" i="11"/>
  <c r="C96" i="11"/>
  <c r="C94" i="11"/>
  <c r="C95" i="11"/>
  <c r="C83" i="11"/>
  <c r="C65" i="11"/>
  <c r="C42" i="11"/>
  <c r="C54" i="11"/>
  <c r="C77" i="11"/>
  <c r="C7" i="11"/>
  <c r="E8" i="9"/>
  <c r="C32" i="11"/>
  <c r="C9" i="11"/>
  <c r="C17" i="11"/>
  <c r="C25" i="11"/>
  <c r="C33" i="11"/>
  <c r="C10" i="11"/>
  <c r="C18" i="11"/>
  <c r="C26" i="11"/>
  <c r="C34" i="11"/>
  <c r="C11" i="11"/>
  <c r="C19" i="11"/>
  <c r="C27" i="11"/>
  <c r="C35" i="11"/>
  <c r="C8" i="11"/>
  <c r="C12" i="11"/>
  <c r="C20" i="11"/>
  <c r="C28" i="11"/>
  <c r="C36" i="11"/>
  <c r="C24" i="11"/>
  <c r="C13" i="11"/>
  <c r="C21" i="11"/>
  <c r="C29" i="11"/>
  <c r="C40" i="11"/>
  <c r="C16" i="11"/>
  <c r="C14" i="11"/>
  <c r="C22" i="11"/>
  <c r="C30" i="11"/>
  <c r="C15" i="11"/>
  <c r="C23" i="11"/>
  <c r="C31" i="11"/>
  <c r="C138" i="4"/>
  <c r="L9" i="3" s="1"/>
  <c r="C28" i="6" l="1"/>
  <c r="E28" i="6" s="1"/>
  <c r="Q93" i="4"/>
  <c r="P93" i="4"/>
  <c r="N93" i="4"/>
  <c r="S93" i="4"/>
  <c r="R93" i="4"/>
  <c r="O93" i="4"/>
  <c r="L5" i="3"/>
  <c r="AC11" i="15"/>
  <c r="AB12" i="15"/>
  <c r="W12" i="15" s="1"/>
  <c r="AB13" i="15"/>
  <c r="W13" i="15" s="1"/>
  <c r="AB10" i="15"/>
  <c r="W10" i="15" s="1"/>
  <c r="AC9" i="15"/>
  <c r="C140" i="11"/>
  <c r="Y11" i="15" l="1"/>
  <c r="Y9" i="15"/>
  <c r="AA11" i="15"/>
  <c r="AA9" i="15"/>
  <c r="C91" i="11"/>
  <c r="C92" i="11"/>
  <c r="D152" i="13"/>
  <c r="D151" i="13"/>
  <c r="C145" i="13"/>
  <c r="D144" i="13"/>
  <c r="C142" i="13"/>
  <c r="C139" i="13"/>
  <c r="D138" i="13"/>
  <c r="C126" i="13"/>
  <c r="D125" i="13"/>
  <c r="C116" i="13"/>
  <c r="D115" i="13"/>
  <c r="C94" i="13"/>
  <c r="D93" i="13"/>
  <c r="C92" i="13"/>
  <c r="C83" i="13"/>
  <c r="D82" i="13"/>
  <c r="D78" i="13"/>
  <c r="C77" i="13"/>
  <c r="D76" i="13"/>
  <c r="C65" i="13"/>
  <c r="D64" i="13"/>
  <c r="C54" i="13"/>
  <c r="D53" i="13"/>
  <c r="C42" i="13"/>
  <c r="D41" i="13"/>
  <c r="C36" i="13"/>
  <c r="C33" i="13"/>
  <c r="C31" i="13"/>
  <c r="C25" i="13"/>
  <c r="C23" i="13"/>
  <c r="C17" i="13"/>
  <c r="C15" i="13"/>
  <c r="C9" i="13"/>
  <c r="C7" i="13"/>
  <c r="D152" i="12"/>
  <c r="D151" i="12"/>
  <c r="D144" i="12"/>
  <c r="D138" i="12"/>
  <c r="D125" i="12"/>
  <c r="D115" i="12"/>
  <c r="D93" i="12"/>
  <c r="D82" i="12"/>
  <c r="D76" i="12"/>
  <c r="D64" i="12"/>
  <c r="D53" i="12"/>
  <c r="D41" i="12"/>
  <c r="E152" i="12"/>
  <c r="E151" i="12"/>
  <c r="C145" i="12"/>
  <c r="E144" i="12"/>
  <c r="C142" i="12"/>
  <c r="C139" i="12"/>
  <c r="E138" i="12"/>
  <c r="C126" i="12"/>
  <c r="E125" i="12"/>
  <c r="C122" i="12"/>
  <c r="C116" i="12"/>
  <c r="E115" i="12"/>
  <c r="C94" i="12"/>
  <c r="E93" i="12"/>
  <c r="C92" i="12"/>
  <c r="C89" i="12"/>
  <c r="C83" i="12"/>
  <c r="E82" i="12"/>
  <c r="C77" i="12"/>
  <c r="E76" i="12"/>
  <c r="C65" i="12"/>
  <c r="E64" i="12"/>
  <c r="C54" i="12"/>
  <c r="E53" i="12"/>
  <c r="C50" i="12"/>
  <c r="C42" i="12"/>
  <c r="E41" i="12"/>
  <c r="C40" i="12"/>
  <c r="C36" i="12"/>
  <c r="C32" i="12"/>
  <c r="C28" i="12"/>
  <c r="C25" i="12"/>
  <c r="C24" i="12"/>
  <c r="C22" i="12"/>
  <c r="C20" i="12"/>
  <c r="C14" i="12"/>
  <c r="C12" i="12"/>
  <c r="C7" i="12"/>
  <c r="D64" i="11"/>
  <c r="D82" i="11"/>
  <c r="D93" i="11"/>
  <c r="D138" i="11"/>
  <c r="D144" i="11"/>
  <c r="D151" i="11"/>
  <c r="C144" i="4"/>
  <c r="C125" i="4"/>
  <c r="D65" i="2"/>
  <c r="C76" i="4" s="1"/>
  <c r="L75" i="3" s="1"/>
  <c r="AE5" i="10"/>
  <c r="AE40" i="10" s="1"/>
  <c r="AF5" i="10"/>
  <c r="AF40" i="10" s="1"/>
  <c r="AG5" i="10"/>
  <c r="AG40" i="10" s="1"/>
  <c r="AH5" i="10"/>
  <c r="AI5" i="10"/>
  <c r="AM5" i="10"/>
  <c r="AO5" i="10"/>
  <c r="AP5" i="10"/>
  <c r="AQ5" i="10"/>
  <c r="AR5" i="10"/>
  <c r="AS5" i="10"/>
  <c r="AT5" i="10"/>
  <c r="AU5" i="10"/>
  <c r="AV5" i="10"/>
  <c r="AW5" i="10"/>
  <c r="AX5" i="10"/>
  <c r="AZ5" i="10"/>
  <c r="BA5" i="10"/>
  <c r="BB5" i="10"/>
  <c r="BC5" i="10"/>
  <c r="BD5" i="10"/>
  <c r="BE5" i="10"/>
  <c r="BF5" i="10"/>
  <c r="BG5" i="10"/>
  <c r="BH5" i="10"/>
  <c r="BJ5" i="10"/>
  <c r="BK5" i="10"/>
  <c r="BL5" i="10"/>
  <c r="BM5" i="10"/>
  <c r="BN5" i="10"/>
  <c r="BO5" i="10"/>
  <c r="BP5" i="10"/>
  <c r="BQ5" i="10"/>
  <c r="BR5" i="10"/>
  <c r="BS5" i="10"/>
  <c r="BU5" i="10"/>
  <c r="BV5" i="10"/>
  <c r="BW5" i="10"/>
  <c r="BX5" i="10"/>
  <c r="BZ5" i="10"/>
  <c r="CA5" i="10"/>
  <c r="CB5" i="10"/>
  <c r="CC5" i="10"/>
  <c r="CD5" i="10"/>
  <c r="CE5" i="10"/>
  <c r="CF5" i="10"/>
  <c r="CG5" i="10"/>
  <c r="CH5" i="10"/>
  <c r="CJ5" i="10"/>
  <c r="CK5" i="10"/>
  <c r="CL5" i="10"/>
  <c r="CM5" i="10"/>
  <c r="CN5" i="10"/>
  <c r="CO5" i="10"/>
  <c r="CP5" i="10"/>
  <c r="CQ5" i="10"/>
  <c r="CR5" i="10"/>
  <c r="CS5" i="10"/>
  <c r="CT5" i="10"/>
  <c r="CU5" i="10"/>
  <c r="CV5" i="10"/>
  <c r="CW5" i="10"/>
  <c r="CX5" i="10"/>
  <c r="CY5" i="10"/>
  <c r="CZ5" i="10"/>
  <c r="DA5" i="10"/>
  <c r="DC5" i="10"/>
  <c r="DE5" i="10"/>
  <c r="DF5" i="10"/>
  <c r="DG5" i="10"/>
  <c r="DH5" i="10"/>
  <c r="DI5" i="10"/>
  <c r="DJ5" i="10"/>
  <c r="DL5" i="10"/>
  <c r="DN5" i="10"/>
  <c r="DO5" i="10"/>
  <c r="DP5" i="10"/>
  <c r="DQ5" i="10"/>
  <c r="DR5" i="10"/>
  <c r="DS5" i="10"/>
  <c r="DT5" i="10"/>
  <c r="DU5" i="10"/>
  <c r="DV5" i="10"/>
  <c r="DW5" i="10"/>
  <c r="DX5" i="10"/>
  <c r="DZ5" i="10"/>
  <c r="EA5" i="10"/>
  <c r="EB5" i="10"/>
  <c r="EC5" i="10"/>
  <c r="EE5" i="10"/>
  <c r="EF5" i="10"/>
  <c r="EG5" i="10"/>
  <c r="EH5" i="10"/>
  <c r="EI5" i="10"/>
  <c r="EJ5" i="10"/>
  <c r="EJ7" i="10" s="1"/>
  <c r="AE6" i="10"/>
  <c r="AF6" i="10"/>
  <c r="AG6" i="10"/>
  <c r="AH6" i="10"/>
  <c r="AI6" i="10"/>
  <c r="AM6" i="10"/>
  <c r="AO6" i="10"/>
  <c r="AP6" i="10"/>
  <c r="AQ6" i="10"/>
  <c r="AR6" i="10"/>
  <c r="AS6" i="10"/>
  <c r="AT6" i="10"/>
  <c r="AU6" i="10"/>
  <c r="AV6" i="10"/>
  <c r="AW6" i="10"/>
  <c r="AX6" i="10"/>
  <c r="AZ6" i="10"/>
  <c r="BA6" i="10"/>
  <c r="BB6" i="10"/>
  <c r="BC6" i="10"/>
  <c r="BD6" i="10"/>
  <c r="BE6" i="10"/>
  <c r="BF6" i="10"/>
  <c r="BG6" i="10"/>
  <c r="BH6" i="10"/>
  <c r="BJ6" i="10"/>
  <c r="BK6" i="10"/>
  <c r="BL6" i="10"/>
  <c r="BM6" i="10"/>
  <c r="BN6" i="10"/>
  <c r="BO6" i="10"/>
  <c r="BP6" i="10"/>
  <c r="BQ6" i="10"/>
  <c r="BR6" i="10"/>
  <c r="BS6" i="10"/>
  <c r="BU6" i="10"/>
  <c r="BV6" i="10"/>
  <c r="BW6" i="10"/>
  <c r="BX6" i="10"/>
  <c r="BZ6" i="10"/>
  <c r="CA6" i="10"/>
  <c r="CB6" i="10"/>
  <c r="CC6" i="10"/>
  <c r="CD6" i="10"/>
  <c r="CE6" i="10"/>
  <c r="CF6" i="10"/>
  <c r="CG6" i="10"/>
  <c r="CH6" i="10"/>
  <c r="CJ6" i="10"/>
  <c r="CK6" i="10"/>
  <c r="CL6" i="10"/>
  <c r="CM6" i="10"/>
  <c r="CN6" i="10"/>
  <c r="CO6" i="10"/>
  <c r="CP6" i="10"/>
  <c r="CQ6" i="10"/>
  <c r="CR6" i="10"/>
  <c r="CS6" i="10"/>
  <c r="CT6" i="10"/>
  <c r="CU6" i="10"/>
  <c r="CV6" i="10"/>
  <c r="CW6" i="10"/>
  <c r="CX6" i="10"/>
  <c r="CY6" i="10"/>
  <c r="CZ6" i="10"/>
  <c r="DA6" i="10"/>
  <c r="DC6" i="10"/>
  <c r="DE6" i="10"/>
  <c r="DF6" i="10"/>
  <c r="DG6" i="10"/>
  <c r="DH6" i="10"/>
  <c r="DI6" i="10"/>
  <c r="DJ6" i="10"/>
  <c r="DL6" i="10"/>
  <c r="DN6" i="10"/>
  <c r="DO6" i="10"/>
  <c r="DP6" i="10"/>
  <c r="DQ6" i="10"/>
  <c r="DR6" i="10"/>
  <c r="DS6" i="10"/>
  <c r="DT6" i="10"/>
  <c r="DU6" i="10"/>
  <c r="DV6" i="10"/>
  <c r="DW6" i="10"/>
  <c r="DX6" i="10"/>
  <c r="DZ6" i="10"/>
  <c r="EA6" i="10"/>
  <c r="EB6" i="10"/>
  <c r="EC6" i="10"/>
  <c r="EE6" i="10"/>
  <c r="EF6" i="10"/>
  <c r="EG6" i="10"/>
  <c r="EH6" i="10"/>
  <c r="EI6" i="10"/>
  <c r="EJ6" i="10"/>
  <c r="J5" i="10"/>
  <c r="J40" i="10" s="1"/>
  <c r="K5" i="10"/>
  <c r="K40" i="10" s="1"/>
  <c r="L5" i="10"/>
  <c r="L40" i="10" s="1"/>
  <c r="M5" i="10"/>
  <c r="M40" i="10" s="1"/>
  <c r="N5" i="10"/>
  <c r="N40" i="10" s="1"/>
  <c r="O5" i="10"/>
  <c r="O40" i="10" s="1"/>
  <c r="P5" i="10"/>
  <c r="P40" i="10" s="1"/>
  <c r="Q5" i="10"/>
  <c r="Q40" i="10" s="1"/>
  <c r="R5" i="10"/>
  <c r="R40" i="10" s="1"/>
  <c r="S5" i="10"/>
  <c r="S40" i="10" s="1"/>
  <c r="T5" i="10"/>
  <c r="T40" i="10" s="1"/>
  <c r="U5" i="10"/>
  <c r="U40" i="10" s="1"/>
  <c r="V5" i="10"/>
  <c r="V40" i="10" s="1"/>
  <c r="W5" i="10"/>
  <c r="W40" i="10" s="1"/>
  <c r="X5" i="10"/>
  <c r="X40" i="10" s="1"/>
  <c r="Y5" i="10"/>
  <c r="Y40" i="10" s="1"/>
  <c r="Z5" i="10"/>
  <c r="Z40" i="10" s="1"/>
  <c r="AA5" i="10"/>
  <c r="AA40" i="10" s="1"/>
  <c r="AB5" i="10"/>
  <c r="AB40" i="10" s="1"/>
  <c r="AC5" i="10"/>
  <c r="AC40" i="10" s="1"/>
  <c r="AD5" i="10"/>
  <c r="AD40" i="10" s="1"/>
  <c r="J6" i="10"/>
  <c r="K6" i="10"/>
  <c r="L6" i="10"/>
  <c r="M6" i="10"/>
  <c r="N6" i="10"/>
  <c r="O6" i="10"/>
  <c r="P6" i="10"/>
  <c r="Q6" i="10"/>
  <c r="R6" i="10"/>
  <c r="S6" i="10"/>
  <c r="T6" i="10"/>
  <c r="U6" i="10"/>
  <c r="V6" i="10"/>
  <c r="W6" i="10"/>
  <c r="X6" i="10"/>
  <c r="Y6" i="10"/>
  <c r="Z6" i="10"/>
  <c r="AA6" i="10"/>
  <c r="AB6" i="10"/>
  <c r="AC6" i="10"/>
  <c r="AD6" i="10"/>
  <c r="I6" i="10"/>
  <c r="H6" i="10"/>
  <c r="G6" i="10"/>
  <c r="I5" i="10"/>
  <c r="I40" i="10" s="1"/>
  <c r="H5" i="10"/>
  <c r="H40" i="10" s="1"/>
  <c r="G5" i="10"/>
  <c r="G40" i="10" s="1"/>
  <c r="C9" i="10"/>
  <c r="D13" i="10"/>
  <c r="E13" i="10" s="1"/>
  <c r="D14" i="10"/>
  <c r="E14" i="10" s="1"/>
  <c r="C24" i="10"/>
  <c r="D27" i="10"/>
  <c r="E27" i="10" s="1"/>
  <c r="D31" i="10"/>
  <c r="E31" i="10" s="1"/>
  <c r="D35" i="10"/>
  <c r="E35" i="10" s="1"/>
  <c r="D36" i="10"/>
  <c r="E36" i="10" s="1"/>
  <c r="D37" i="10"/>
  <c r="E37" i="10" s="1"/>
  <c r="D43" i="10"/>
  <c r="C45" i="10"/>
  <c r="AL45" i="10" s="1"/>
  <c r="D47" i="10"/>
  <c r="E47" i="10" s="1"/>
  <c r="C48" i="10"/>
  <c r="AL48" i="10" s="1"/>
  <c r="C49" i="10"/>
  <c r="AL49" i="10" s="1"/>
  <c r="D50" i="10"/>
  <c r="E50" i="10" s="1"/>
  <c r="D51" i="10"/>
  <c r="E51" i="10" s="1"/>
  <c r="D56" i="10"/>
  <c r="D57" i="10"/>
  <c r="D58" i="10"/>
  <c r="D60" i="10"/>
  <c r="D62" i="10"/>
  <c r="D63" i="10"/>
  <c r="D66" i="10"/>
  <c r="C67" i="10"/>
  <c r="AL67" i="10" s="1"/>
  <c r="D68" i="10"/>
  <c r="E68" i="10" s="1"/>
  <c r="C69" i="10"/>
  <c r="AL69" i="10" s="1"/>
  <c r="D70" i="10"/>
  <c r="E70" i="10" s="1"/>
  <c r="D71" i="10"/>
  <c r="E71" i="10" s="1"/>
  <c r="D72" i="10"/>
  <c r="E72" i="10" s="1"/>
  <c r="D73" i="10"/>
  <c r="E73" i="10" s="1"/>
  <c r="D74" i="10"/>
  <c r="E74" i="10" s="1"/>
  <c r="D75" i="10"/>
  <c r="E75" i="10" s="1"/>
  <c r="D78" i="10"/>
  <c r="D80" i="10"/>
  <c r="E80" i="10" s="1"/>
  <c r="D81" i="10"/>
  <c r="E81" i="10" s="1"/>
  <c r="D84" i="10"/>
  <c r="C85" i="10"/>
  <c r="AL85" i="10" s="1"/>
  <c r="C88" i="10"/>
  <c r="AL88" i="10" s="1"/>
  <c r="D89" i="10"/>
  <c r="E89" i="10" s="1"/>
  <c r="D90" i="10"/>
  <c r="E90" i="10" s="1"/>
  <c r="C91" i="10"/>
  <c r="AL91" i="10" s="1"/>
  <c r="D95" i="10"/>
  <c r="E95" i="10" s="1"/>
  <c r="C96" i="10"/>
  <c r="AL96" i="10" s="1"/>
  <c r="D97" i="10"/>
  <c r="E97" i="10" s="1"/>
  <c r="C98" i="10"/>
  <c r="AL98" i="10" s="1"/>
  <c r="D99" i="10"/>
  <c r="E99" i="10" s="1"/>
  <c r="D100" i="10"/>
  <c r="E100" i="10" s="1"/>
  <c r="D102" i="10"/>
  <c r="E102" i="10" s="1"/>
  <c r="D103" i="10"/>
  <c r="E103" i="10" s="1"/>
  <c r="D104" i="10"/>
  <c r="E104" i="10" s="1"/>
  <c r="C105" i="10"/>
  <c r="AL105" i="10" s="1"/>
  <c r="C106" i="10"/>
  <c r="AL106" i="10" s="1"/>
  <c r="D107" i="10"/>
  <c r="E107" i="10" s="1"/>
  <c r="C108" i="10"/>
  <c r="AL108" i="10" s="1"/>
  <c r="C110" i="10"/>
  <c r="AL110" i="10" s="1"/>
  <c r="D111" i="10"/>
  <c r="E111" i="10" s="1"/>
  <c r="D112" i="10"/>
  <c r="E112" i="10" s="1"/>
  <c r="D117" i="10"/>
  <c r="C119" i="10"/>
  <c r="AL119" i="10" s="1"/>
  <c r="C120" i="10"/>
  <c r="AL120" i="10" s="1"/>
  <c r="D121" i="10"/>
  <c r="E121" i="10" s="1"/>
  <c r="D122" i="10"/>
  <c r="E122" i="10" s="1"/>
  <c r="D124" i="10"/>
  <c r="E124" i="10" s="1"/>
  <c r="D132" i="10"/>
  <c r="E132" i="10" s="1"/>
  <c r="D134" i="10"/>
  <c r="E134" i="10" s="1"/>
  <c r="D136" i="10"/>
  <c r="E136" i="10" s="1"/>
  <c r="D137" i="10"/>
  <c r="E137" i="10" s="1"/>
  <c r="D141" i="10"/>
  <c r="E141" i="10" s="1"/>
  <c r="C142" i="10"/>
  <c r="AL142" i="10" s="1"/>
  <c r="C143" i="10"/>
  <c r="AL143" i="10" s="1"/>
  <c r="D146" i="10"/>
  <c r="D147" i="10"/>
  <c r="E147" i="10" s="1"/>
  <c r="W5" i="9"/>
  <c r="X5" i="9"/>
  <c r="Y5" i="9"/>
  <c r="Z5" i="9"/>
  <c r="AA5" i="9"/>
  <c r="AB5" i="9"/>
  <c r="AC5" i="9"/>
  <c r="AD5" i="9"/>
  <c r="AE5" i="9"/>
  <c r="AF5" i="9"/>
  <c r="AG5" i="9"/>
  <c r="AH5" i="9"/>
  <c r="AI5" i="9"/>
  <c r="AM5" i="9"/>
  <c r="AO5" i="9"/>
  <c r="AP5" i="9"/>
  <c r="AQ5" i="9"/>
  <c r="AR5" i="9"/>
  <c r="AS5" i="9"/>
  <c r="AT5" i="9"/>
  <c r="AU5" i="9"/>
  <c r="AV5" i="9"/>
  <c r="AW5" i="9"/>
  <c r="AX5" i="9"/>
  <c r="AZ5" i="9"/>
  <c r="BA5" i="9"/>
  <c r="BB5" i="9"/>
  <c r="BC5" i="9"/>
  <c r="BD5" i="9"/>
  <c r="BE5" i="9"/>
  <c r="BF5" i="9"/>
  <c r="BG5" i="9"/>
  <c r="BH5" i="9"/>
  <c r="BJ5" i="9"/>
  <c r="BK5" i="9"/>
  <c r="BL5" i="9"/>
  <c r="BM5" i="9"/>
  <c r="BN5" i="9"/>
  <c r="BO5" i="9"/>
  <c r="BP5" i="9"/>
  <c r="BQ5" i="9"/>
  <c r="BR5" i="9"/>
  <c r="BS5" i="9"/>
  <c r="BU5" i="9"/>
  <c r="BW5" i="9"/>
  <c r="BX5" i="9"/>
  <c r="BZ5" i="9"/>
  <c r="CA5" i="9"/>
  <c r="CB5" i="9"/>
  <c r="CC5" i="9"/>
  <c r="CD5" i="9"/>
  <c r="CE5" i="9"/>
  <c r="CF5" i="9"/>
  <c r="CG5" i="9"/>
  <c r="CH5" i="9"/>
  <c r="CJ5" i="9"/>
  <c r="CK5" i="9"/>
  <c r="CL5" i="9"/>
  <c r="CM5" i="9"/>
  <c r="CN5" i="9"/>
  <c r="CO5" i="9"/>
  <c r="CP5" i="9"/>
  <c r="CQ5" i="9"/>
  <c r="CR5" i="9"/>
  <c r="CS5" i="9"/>
  <c r="CT5" i="9"/>
  <c r="CU5" i="9"/>
  <c r="CV5" i="9"/>
  <c r="CW5" i="9"/>
  <c r="CX5" i="9"/>
  <c r="CY5" i="9"/>
  <c r="CZ5" i="9"/>
  <c r="DA5" i="9"/>
  <c r="DC5" i="9"/>
  <c r="DE5" i="9"/>
  <c r="DF5" i="9"/>
  <c r="DG5" i="9"/>
  <c r="DH5" i="9"/>
  <c r="DI5" i="9"/>
  <c r="DJ5" i="9"/>
  <c r="DL5" i="9"/>
  <c r="DN5" i="9"/>
  <c r="DO5" i="9"/>
  <c r="DP5" i="9"/>
  <c r="DQ5" i="9"/>
  <c r="DR5" i="9"/>
  <c r="DS5" i="9"/>
  <c r="DT5" i="9"/>
  <c r="DU5" i="9"/>
  <c r="DV5" i="9"/>
  <c r="DW5" i="9"/>
  <c r="DX5" i="9"/>
  <c r="DZ5" i="9"/>
  <c r="EA5" i="9"/>
  <c r="EB5" i="9"/>
  <c r="EC5" i="9"/>
  <c r="EE5" i="9"/>
  <c r="EF5" i="9"/>
  <c r="EG5" i="9"/>
  <c r="EH5" i="9"/>
  <c r="EI5" i="9"/>
  <c r="EJ5" i="9"/>
  <c r="W6" i="9"/>
  <c r="X6" i="9"/>
  <c r="Y6" i="9"/>
  <c r="Z6" i="9"/>
  <c r="AA6" i="9"/>
  <c r="AB6" i="9"/>
  <c r="AC6" i="9"/>
  <c r="AD6" i="9"/>
  <c r="AE6" i="9"/>
  <c r="AF6" i="9"/>
  <c r="AG6" i="9"/>
  <c r="AH6" i="9"/>
  <c r="AI6" i="9"/>
  <c r="AM6" i="9"/>
  <c r="AO6" i="9"/>
  <c r="AP6" i="9"/>
  <c r="AQ6" i="9"/>
  <c r="AR6" i="9"/>
  <c r="AS6" i="9"/>
  <c r="AT6" i="9"/>
  <c r="AU6" i="9"/>
  <c r="AV6" i="9"/>
  <c r="AW6" i="9"/>
  <c r="AX6" i="9"/>
  <c r="AZ6" i="9"/>
  <c r="BA6" i="9"/>
  <c r="BB6" i="9"/>
  <c r="BC6" i="9"/>
  <c r="BD6" i="9"/>
  <c r="BE6" i="9"/>
  <c r="BF6" i="9"/>
  <c r="BG6" i="9"/>
  <c r="BH6" i="9"/>
  <c r="BJ6" i="9"/>
  <c r="BK6" i="9"/>
  <c r="BL6" i="9"/>
  <c r="BM6" i="9"/>
  <c r="BN6" i="9"/>
  <c r="BO6" i="9"/>
  <c r="BP6" i="9"/>
  <c r="BQ6" i="9"/>
  <c r="BR6" i="9"/>
  <c r="BS6" i="9"/>
  <c r="BU6" i="9"/>
  <c r="BW6" i="9"/>
  <c r="BX6" i="9"/>
  <c r="BZ6" i="9"/>
  <c r="CA6" i="9"/>
  <c r="CB6" i="9"/>
  <c r="CC6" i="9"/>
  <c r="CD6" i="9"/>
  <c r="CE6" i="9"/>
  <c r="CF6" i="9"/>
  <c r="CG6" i="9"/>
  <c r="CH6" i="9"/>
  <c r="CJ6" i="9"/>
  <c r="CK6" i="9"/>
  <c r="CL6" i="9"/>
  <c r="CM6" i="9"/>
  <c r="CN6" i="9"/>
  <c r="CO6" i="9"/>
  <c r="CP6" i="9"/>
  <c r="CQ6" i="9"/>
  <c r="CR6" i="9"/>
  <c r="CS6" i="9"/>
  <c r="CT6" i="9"/>
  <c r="CU6" i="9"/>
  <c r="CV6" i="9"/>
  <c r="CW6" i="9"/>
  <c r="CX6" i="9"/>
  <c r="CY6" i="9"/>
  <c r="CZ6" i="9"/>
  <c r="DA6" i="9"/>
  <c r="DC6" i="9"/>
  <c r="DE6" i="9"/>
  <c r="DF6" i="9"/>
  <c r="DG6" i="9"/>
  <c r="DH6" i="9"/>
  <c r="DI6" i="9"/>
  <c r="DJ6" i="9"/>
  <c r="DL6" i="9"/>
  <c r="DN6" i="9"/>
  <c r="DO6" i="9"/>
  <c r="DP6" i="9"/>
  <c r="DQ6" i="9"/>
  <c r="DR6" i="9"/>
  <c r="DS6" i="9"/>
  <c r="DT6" i="9"/>
  <c r="DU6" i="9"/>
  <c r="DV6" i="9"/>
  <c r="DW6" i="9"/>
  <c r="DX6" i="9"/>
  <c r="DZ6" i="9"/>
  <c r="EA6" i="9"/>
  <c r="EB6" i="9"/>
  <c r="EC6" i="9"/>
  <c r="EE6" i="9"/>
  <c r="EF6" i="9"/>
  <c r="EG6" i="9"/>
  <c r="EH6" i="9"/>
  <c r="EI6" i="9"/>
  <c r="EJ6" i="9"/>
  <c r="C150" i="7"/>
  <c r="D149" i="7"/>
  <c r="E149" i="7" s="1"/>
  <c r="C147" i="7"/>
  <c r="C146" i="7"/>
  <c r="C143" i="7"/>
  <c r="C140" i="7"/>
  <c r="D137" i="7"/>
  <c r="E137" i="7" s="1"/>
  <c r="C135" i="7"/>
  <c r="C134" i="7"/>
  <c r="C133" i="7"/>
  <c r="C132" i="7"/>
  <c r="C131" i="7"/>
  <c r="C130" i="7"/>
  <c r="D129" i="7"/>
  <c r="E129" i="7" s="1"/>
  <c r="D127" i="7"/>
  <c r="D124" i="7"/>
  <c r="E124" i="7" s="1"/>
  <c r="D122" i="7"/>
  <c r="E122" i="7" s="1"/>
  <c r="D121" i="7"/>
  <c r="E121" i="7" s="1"/>
  <c r="D118" i="7"/>
  <c r="E118" i="7" s="1"/>
  <c r="D117" i="7"/>
  <c r="C112" i="7"/>
  <c r="C111" i="7"/>
  <c r="D109" i="7"/>
  <c r="E109" i="7" s="1"/>
  <c r="D108" i="7"/>
  <c r="E108" i="7" s="1"/>
  <c r="C107" i="7"/>
  <c r="D106" i="7"/>
  <c r="E106" i="7" s="1"/>
  <c r="C105" i="7"/>
  <c r="C104" i="7"/>
  <c r="C101" i="7"/>
  <c r="C100" i="7"/>
  <c r="D99" i="7"/>
  <c r="E99" i="7" s="1"/>
  <c r="C98" i="7"/>
  <c r="D97" i="7"/>
  <c r="E97" i="7" s="1"/>
  <c r="D96" i="7"/>
  <c r="E96" i="7" s="1"/>
  <c r="D95" i="7"/>
  <c r="E95" i="7" s="1"/>
  <c r="C89" i="7"/>
  <c r="D87" i="7"/>
  <c r="E87" i="7" s="1"/>
  <c r="C86" i="7"/>
  <c r="D85" i="7"/>
  <c r="E85" i="7" s="1"/>
  <c r="D84" i="7"/>
  <c r="C81" i="7"/>
  <c r="D79" i="7"/>
  <c r="E79" i="7" s="1"/>
  <c r="D78" i="7"/>
  <c r="E78" i="7" s="1"/>
  <c r="C73" i="7"/>
  <c r="D72" i="7"/>
  <c r="E72" i="7" s="1"/>
  <c r="C71" i="7"/>
  <c r="D70" i="7"/>
  <c r="E70" i="7" s="1"/>
  <c r="C69" i="7"/>
  <c r="D68" i="7"/>
  <c r="E68" i="7" s="1"/>
  <c r="C67" i="7"/>
  <c r="C63" i="7"/>
  <c r="C62" i="7"/>
  <c r="C61" i="7"/>
  <c r="C59" i="7"/>
  <c r="D58" i="7"/>
  <c r="C57" i="7"/>
  <c r="C56" i="7"/>
  <c r="C55" i="7"/>
  <c r="C52" i="7"/>
  <c r="C51" i="7"/>
  <c r="C49" i="7"/>
  <c r="D48" i="7"/>
  <c r="E48" i="7" s="1"/>
  <c r="D47" i="7"/>
  <c r="E47" i="7" s="1"/>
  <c r="C44" i="7"/>
  <c r="C43" i="7"/>
  <c r="D41" i="7"/>
  <c r="E41" i="7" s="1"/>
  <c r="D34" i="7"/>
  <c r="E34" i="7" s="1"/>
  <c r="C32" i="7"/>
  <c r="C31" i="7"/>
  <c r="D30" i="7"/>
  <c r="E30" i="7" s="1"/>
  <c r="D23" i="7"/>
  <c r="E23" i="7" s="1"/>
  <c r="C22" i="7"/>
  <c r="D21" i="7"/>
  <c r="E21" i="7" s="1"/>
  <c r="D19" i="7"/>
  <c r="E19" i="7" s="1"/>
  <c r="C16" i="7"/>
  <c r="D15" i="7"/>
  <c r="E15" i="7" s="1"/>
  <c r="D14" i="7"/>
  <c r="E14" i="7" s="1"/>
  <c r="C13" i="7"/>
  <c r="D12" i="7"/>
  <c r="E12" i="7" s="1"/>
  <c r="D11" i="7"/>
  <c r="E11" i="7" s="1"/>
  <c r="D10" i="7"/>
  <c r="E10" i="7" s="1"/>
  <c r="D9" i="7"/>
  <c r="E9" i="7" s="1"/>
  <c r="C9" i="9"/>
  <c r="C10" i="9"/>
  <c r="C11" i="9"/>
  <c r="C13" i="9"/>
  <c r="C14" i="9"/>
  <c r="C15" i="9"/>
  <c r="C21" i="9"/>
  <c r="C26" i="9"/>
  <c r="C29" i="9"/>
  <c r="C32" i="9"/>
  <c r="D34" i="9"/>
  <c r="E34" i="9" s="1"/>
  <c r="D35" i="9"/>
  <c r="E35" i="9" s="1"/>
  <c r="D41" i="9"/>
  <c r="E41" i="9" s="1"/>
  <c r="C43" i="9"/>
  <c r="C47" i="9"/>
  <c r="C49" i="9"/>
  <c r="C50" i="9"/>
  <c r="C51" i="9"/>
  <c r="C55" i="9"/>
  <c r="C56" i="9"/>
  <c r="C57" i="9"/>
  <c r="C58" i="9"/>
  <c r="C59" i="9"/>
  <c r="C60" i="9"/>
  <c r="C62" i="9"/>
  <c r="C63" i="9"/>
  <c r="C66" i="9"/>
  <c r="C68" i="9"/>
  <c r="C69" i="9"/>
  <c r="C70" i="9"/>
  <c r="C71" i="9"/>
  <c r="C72" i="9"/>
  <c r="C74" i="9"/>
  <c r="C78" i="9"/>
  <c r="C80" i="9"/>
  <c r="C81" i="9"/>
  <c r="D84" i="9"/>
  <c r="C85" i="9"/>
  <c r="C86" i="9"/>
  <c r="C88" i="9"/>
  <c r="C90" i="9"/>
  <c r="D91" i="9"/>
  <c r="E91" i="9" s="1"/>
  <c r="C96" i="9"/>
  <c r="C97" i="9"/>
  <c r="C98" i="9"/>
  <c r="D99" i="9"/>
  <c r="E99" i="9" s="1"/>
  <c r="D100" i="9"/>
  <c r="E100" i="9" s="1"/>
  <c r="C102" i="9"/>
  <c r="D103" i="9"/>
  <c r="E103" i="9" s="1"/>
  <c r="D104" i="9"/>
  <c r="E104" i="9" s="1"/>
  <c r="C105" i="9"/>
  <c r="C106" i="9"/>
  <c r="C107" i="9"/>
  <c r="C108" i="9"/>
  <c r="C110" i="9"/>
  <c r="C111" i="9"/>
  <c r="C112" i="9"/>
  <c r="C117" i="9"/>
  <c r="C119" i="9"/>
  <c r="C121" i="9"/>
  <c r="C122" i="9"/>
  <c r="C124" i="9"/>
  <c r="C132" i="9"/>
  <c r="D134" i="9"/>
  <c r="E134" i="9" s="1"/>
  <c r="C136" i="9"/>
  <c r="C146" i="9"/>
  <c r="C148" i="9"/>
  <c r="D150" i="9"/>
  <c r="E150" i="9" s="1"/>
  <c r="C31" i="9"/>
  <c r="V6" i="9"/>
  <c r="U6" i="9"/>
  <c r="T6" i="9"/>
  <c r="S6" i="9"/>
  <c r="R6" i="9"/>
  <c r="Q6" i="9"/>
  <c r="P6" i="9"/>
  <c r="O6" i="9"/>
  <c r="N6" i="9"/>
  <c r="M6" i="9"/>
  <c r="L6" i="9"/>
  <c r="K6" i="9"/>
  <c r="J6" i="9"/>
  <c r="I6" i="9"/>
  <c r="H6" i="9"/>
  <c r="G6" i="9"/>
  <c r="V5" i="9"/>
  <c r="U5" i="9"/>
  <c r="T5" i="9"/>
  <c r="S5" i="9"/>
  <c r="R5" i="9"/>
  <c r="Q5" i="9"/>
  <c r="P5" i="9"/>
  <c r="O5" i="9"/>
  <c r="N5" i="9"/>
  <c r="M5" i="9"/>
  <c r="L5" i="9"/>
  <c r="K5" i="9"/>
  <c r="J5" i="9"/>
  <c r="I5" i="9"/>
  <c r="H5" i="9"/>
  <c r="G5" i="9"/>
  <c r="D134" i="7"/>
  <c r="E134" i="7" s="1"/>
  <c r="AE5" i="7"/>
  <c r="AE7" i="7" s="1"/>
  <c r="AF5" i="7"/>
  <c r="AF7" i="7" s="1"/>
  <c r="AG5" i="7"/>
  <c r="AG7" i="7" s="1"/>
  <c r="AI5" i="7"/>
  <c r="AI7" i="7" s="1"/>
  <c r="AM5" i="7"/>
  <c r="AM7" i="7" s="1"/>
  <c r="AO5" i="7"/>
  <c r="AP5" i="7"/>
  <c r="AP7" i="7" s="1"/>
  <c r="AQ5" i="7"/>
  <c r="AQ7" i="7" s="1"/>
  <c r="AR5" i="7"/>
  <c r="AR7" i="7" s="1"/>
  <c r="AS5" i="7"/>
  <c r="AS7" i="7" s="1"/>
  <c r="AT5" i="7"/>
  <c r="AT7" i="7" s="1"/>
  <c r="AU5" i="7"/>
  <c r="AU7" i="7" s="1"/>
  <c r="AV5" i="7"/>
  <c r="AV7" i="7" s="1"/>
  <c r="AW5" i="7"/>
  <c r="AW7" i="7" s="1"/>
  <c r="AX5" i="7"/>
  <c r="AX7" i="7" s="1"/>
  <c r="AZ5" i="7"/>
  <c r="BA5" i="7"/>
  <c r="BB5" i="7"/>
  <c r="BC5" i="7"/>
  <c r="BD5" i="7"/>
  <c r="BE5" i="7"/>
  <c r="BF5" i="7"/>
  <c r="BG5" i="7"/>
  <c r="BH5" i="7"/>
  <c r="BJ5" i="7"/>
  <c r="BK5" i="7"/>
  <c r="BK7" i="7" s="1"/>
  <c r="BL5" i="7"/>
  <c r="BL7" i="7" s="1"/>
  <c r="BM5" i="7"/>
  <c r="BM7" i="7" s="1"/>
  <c r="BN5" i="7"/>
  <c r="BN7" i="7" s="1"/>
  <c r="BO5" i="7"/>
  <c r="BO7" i="7" s="1"/>
  <c r="BP5" i="7"/>
  <c r="BP7" i="7" s="1"/>
  <c r="BQ5" i="7"/>
  <c r="BQ7" i="7" s="1"/>
  <c r="BR5" i="7"/>
  <c r="BR7" i="7" s="1"/>
  <c r="BS5" i="7"/>
  <c r="BS7" i="7" s="1"/>
  <c r="BU5" i="7"/>
  <c r="BV5" i="7"/>
  <c r="BV7" i="7" s="1"/>
  <c r="BW5" i="7"/>
  <c r="BW7" i="7" s="1"/>
  <c r="BX5" i="7"/>
  <c r="BX7" i="7" s="1"/>
  <c r="BZ5" i="7"/>
  <c r="CA5" i="7"/>
  <c r="CA7" i="7" s="1"/>
  <c r="CB5" i="7"/>
  <c r="CB7" i="7" s="1"/>
  <c r="CC5" i="7"/>
  <c r="CC7" i="7" s="1"/>
  <c r="CD5" i="7"/>
  <c r="CD7" i="7" s="1"/>
  <c r="CE5" i="7"/>
  <c r="CE7" i="7" s="1"/>
  <c r="CF5" i="7"/>
  <c r="CF7" i="7" s="1"/>
  <c r="CG5" i="7"/>
  <c r="CG7" i="7" s="1"/>
  <c r="CH5" i="7"/>
  <c r="CH7" i="7" s="1"/>
  <c r="CJ5" i="7"/>
  <c r="CJ7" i="7" s="1"/>
  <c r="CK5" i="7"/>
  <c r="CK7" i="7" s="1"/>
  <c r="CL5" i="7"/>
  <c r="CL7" i="7" s="1"/>
  <c r="CM5" i="7"/>
  <c r="CM7" i="7" s="1"/>
  <c r="CN5" i="7"/>
  <c r="CN7" i="7" s="1"/>
  <c r="CO5" i="7"/>
  <c r="CO7" i="7" s="1"/>
  <c r="CP5" i="7"/>
  <c r="CP7" i="7" s="1"/>
  <c r="CQ5" i="7"/>
  <c r="CQ7" i="7" s="1"/>
  <c r="CR5" i="7"/>
  <c r="CR7" i="7" s="1"/>
  <c r="CS5" i="7"/>
  <c r="CS7" i="7" s="1"/>
  <c r="CT5" i="7"/>
  <c r="CT7" i="7" s="1"/>
  <c r="CU5" i="7"/>
  <c r="CU7" i="7" s="1"/>
  <c r="CV5" i="7"/>
  <c r="CV7" i="7" s="1"/>
  <c r="CW5" i="7"/>
  <c r="CW7" i="7" s="1"/>
  <c r="CX5" i="7"/>
  <c r="CX7" i="7" s="1"/>
  <c r="CY5" i="7"/>
  <c r="CY7" i="7" s="1"/>
  <c r="CZ5" i="7"/>
  <c r="CZ7" i="7" s="1"/>
  <c r="DA5" i="7"/>
  <c r="DA7" i="7" s="1"/>
  <c r="DC5" i="7"/>
  <c r="DC7" i="7" s="1"/>
  <c r="DE5" i="7"/>
  <c r="DF5" i="7"/>
  <c r="DF7" i="7" s="1"/>
  <c r="DG5" i="7"/>
  <c r="DG7" i="7" s="1"/>
  <c r="DH5" i="7"/>
  <c r="DH7" i="7" s="1"/>
  <c r="DI5" i="7"/>
  <c r="DI7" i="7" s="1"/>
  <c r="DJ5" i="7"/>
  <c r="DJ7" i="7" s="1"/>
  <c r="DL5" i="7"/>
  <c r="DL7" i="7" s="1"/>
  <c r="DN5" i="7"/>
  <c r="DO5" i="7"/>
  <c r="DO7" i="7" s="1"/>
  <c r="DP5" i="7"/>
  <c r="DP7" i="7" s="1"/>
  <c r="DQ5" i="7"/>
  <c r="DQ7" i="7" s="1"/>
  <c r="DR5" i="7"/>
  <c r="DR7" i="7" s="1"/>
  <c r="DS5" i="7"/>
  <c r="DS7" i="7" s="1"/>
  <c r="DT5" i="7"/>
  <c r="DT7" i="7" s="1"/>
  <c r="DU5" i="7"/>
  <c r="DU7" i="7" s="1"/>
  <c r="DV5" i="7"/>
  <c r="DV7" i="7" s="1"/>
  <c r="DW5" i="7"/>
  <c r="DW7" i="7" s="1"/>
  <c r="DX5" i="7"/>
  <c r="DX7" i="7" s="1"/>
  <c r="DZ5" i="7"/>
  <c r="DZ7" i="7" s="1"/>
  <c r="EA5" i="7"/>
  <c r="EA7" i="7" s="1"/>
  <c r="EB5" i="7"/>
  <c r="EB7" i="7" s="1"/>
  <c r="EC5" i="7"/>
  <c r="EC7" i="7" s="1"/>
  <c r="EE5" i="7"/>
  <c r="EF5" i="7"/>
  <c r="EF7" i="7" s="1"/>
  <c r="EF125" i="7" s="1"/>
  <c r="EG5" i="7"/>
  <c r="EG7" i="7" s="1"/>
  <c r="EG125" i="7" s="1"/>
  <c r="EH5" i="7"/>
  <c r="EH7" i="7" s="1"/>
  <c r="EH125" i="7" s="1"/>
  <c r="EI5" i="7"/>
  <c r="EI7" i="7" s="1"/>
  <c r="EJ7" i="7"/>
  <c r="AE6" i="7"/>
  <c r="AF6" i="7"/>
  <c r="AG6" i="7"/>
  <c r="AI6" i="7"/>
  <c r="AM6" i="7"/>
  <c r="AO6" i="7"/>
  <c r="AP6" i="7"/>
  <c r="AQ6" i="7"/>
  <c r="AR6" i="7"/>
  <c r="AS6" i="7"/>
  <c r="AT6" i="7"/>
  <c r="AU6" i="7"/>
  <c r="AV6" i="7"/>
  <c r="AW6" i="7"/>
  <c r="AX6" i="7"/>
  <c r="AZ6" i="7"/>
  <c r="BA6" i="7"/>
  <c r="BB6" i="7"/>
  <c r="BC6" i="7"/>
  <c r="BD6" i="7"/>
  <c r="BE6" i="7"/>
  <c r="BF6" i="7"/>
  <c r="BG6" i="7"/>
  <c r="BH6" i="7"/>
  <c r="BJ6" i="7"/>
  <c r="BK6" i="7"/>
  <c r="BL6" i="7"/>
  <c r="BM6" i="7"/>
  <c r="BN6" i="7"/>
  <c r="BO6" i="7"/>
  <c r="BP6" i="7"/>
  <c r="BQ6" i="7"/>
  <c r="BR6" i="7"/>
  <c r="BS6" i="7"/>
  <c r="BU6" i="7"/>
  <c r="BV6" i="7"/>
  <c r="BW6" i="7"/>
  <c r="BX6" i="7"/>
  <c r="BZ6" i="7"/>
  <c r="CA6" i="7"/>
  <c r="CB6" i="7"/>
  <c r="CC6" i="7"/>
  <c r="CD6" i="7"/>
  <c r="CE6" i="7"/>
  <c r="CF6" i="7"/>
  <c r="CG6" i="7"/>
  <c r="CH6" i="7"/>
  <c r="CJ6" i="7"/>
  <c r="CK6" i="7"/>
  <c r="CL6" i="7"/>
  <c r="CM6" i="7"/>
  <c r="CN6" i="7"/>
  <c r="CO6" i="7"/>
  <c r="CP6" i="7"/>
  <c r="CQ6" i="7"/>
  <c r="CR6" i="7"/>
  <c r="CS6" i="7"/>
  <c r="CT6" i="7"/>
  <c r="CU6" i="7"/>
  <c r="CV6" i="7"/>
  <c r="CW6" i="7"/>
  <c r="CX6" i="7"/>
  <c r="CY6" i="7"/>
  <c r="CZ6" i="7"/>
  <c r="DA6" i="7"/>
  <c r="DC6" i="7"/>
  <c r="DE6" i="7"/>
  <c r="DF6" i="7"/>
  <c r="DG6" i="7"/>
  <c r="DH6" i="7"/>
  <c r="DI6" i="7"/>
  <c r="DJ6" i="7"/>
  <c r="DL6" i="7"/>
  <c r="DN6" i="7"/>
  <c r="DO6" i="7"/>
  <c r="DP6" i="7"/>
  <c r="DQ6" i="7"/>
  <c r="DR6" i="7"/>
  <c r="DS6" i="7"/>
  <c r="DT6" i="7"/>
  <c r="DU6" i="7"/>
  <c r="DV6" i="7"/>
  <c r="DW6" i="7"/>
  <c r="DX6" i="7"/>
  <c r="DZ6" i="7"/>
  <c r="EA6" i="7"/>
  <c r="EB6" i="7"/>
  <c r="EC6" i="7"/>
  <c r="EE6" i="7"/>
  <c r="EF6" i="7"/>
  <c r="EG6" i="7"/>
  <c r="EH6" i="7"/>
  <c r="EI6" i="7"/>
  <c r="D17" i="7"/>
  <c r="E17" i="7" s="1"/>
  <c r="AD6" i="7"/>
  <c r="AC6" i="7"/>
  <c r="AB6" i="7"/>
  <c r="AA6" i="7"/>
  <c r="Z6" i="7"/>
  <c r="Y6" i="7"/>
  <c r="X6" i="7"/>
  <c r="W6" i="7"/>
  <c r="V6" i="7"/>
  <c r="U6" i="7"/>
  <c r="T6" i="7"/>
  <c r="S6" i="7"/>
  <c r="R6" i="7"/>
  <c r="Q6" i="7"/>
  <c r="P6" i="7"/>
  <c r="O6" i="7"/>
  <c r="N6" i="7"/>
  <c r="M6" i="7"/>
  <c r="L6" i="7"/>
  <c r="K6" i="7"/>
  <c r="J6" i="7"/>
  <c r="I6" i="7"/>
  <c r="H6" i="7"/>
  <c r="G6" i="7"/>
  <c r="AD5" i="7"/>
  <c r="AD7" i="7" s="1"/>
  <c r="AC5" i="7"/>
  <c r="AC7" i="7" s="1"/>
  <c r="AB5" i="7"/>
  <c r="AB7" i="7" s="1"/>
  <c r="AA5" i="7"/>
  <c r="AA7" i="7" s="1"/>
  <c r="Z5" i="7"/>
  <c r="Z7" i="7" s="1"/>
  <c r="Y5" i="7"/>
  <c r="Y7" i="7" s="1"/>
  <c r="X5" i="7"/>
  <c r="X7" i="7" s="1"/>
  <c r="W5" i="7"/>
  <c r="W7" i="7" s="1"/>
  <c r="V5" i="7"/>
  <c r="V7" i="7" s="1"/>
  <c r="U5" i="7"/>
  <c r="U7" i="7" s="1"/>
  <c r="T5" i="7"/>
  <c r="T7" i="7" s="1"/>
  <c r="S5" i="7"/>
  <c r="S7" i="7" s="1"/>
  <c r="R5" i="7"/>
  <c r="R7" i="7" s="1"/>
  <c r="Q5" i="7"/>
  <c r="Q7" i="7" s="1"/>
  <c r="P5" i="7"/>
  <c r="P7" i="7" s="1"/>
  <c r="O5" i="7"/>
  <c r="O7" i="7" s="1"/>
  <c r="N5" i="7"/>
  <c r="N7" i="7" s="1"/>
  <c r="M5" i="7"/>
  <c r="M7" i="7" s="1"/>
  <c r="L5" i="7"/>
  <c r="L7" i="7" s="1"/>
  <c r="K5" i="7"/>
  <c r="K7" i="7" s="1"/>
  <c r="J5" i="7"/>
  <c r="J7" i="7" s="1"/>
  <c r="I5" i="7"/>
  <c r="I7" i="7" s="1"/>
  <c r="H5" i="7"/>
  <c r="H7" i="7" s="1"/>
  <c r="G5" i="7"/>
  <c r="G7" i="7" s="1"/>
  <c r="C115" i="4" l="1"/>
  <c r="E115" i="4"/>
  <c r="E146" i="10"/>
  <c r="E78" i="10"/>
  <c r="AC12" i="15"/>
  <c r="AC13" i="15"/>
  <c r="AC10" i="15"/>
  <c r="AI40" i="9"/>
  <c r="AI38" i="9"/>
  <c r="AI113" i="9"/>
  <c r="AI123" i="9"/>
  <c r="AI39" i="9"/>
  <c r="AH123" i="9"/>
  <c r="AH38" i="9"/>
  <c r="AH113" i="9"/>
  <c r="AH40" i="9"/>
  <c r="AH39" i="9"/>
  <c r="AI38" i="10"/>
  <c r="AI69" i="10"/>
  <c r="AI91" i="10"/>
  <c r="AI96" i="10"/>
  <c r="AI108" i="10"/>
  <c r="AI143" i="10"/>
  <c r="AI39" i="10"/>
  <c r="AI48" i="10"/>
  <c r="AI88" i="10"/>
  <c r="AI105" i="10"/>
  <c r="AI113" i="10"/>
  <c r="AI40" i="10"/>
  <c r="AI45" i="10"/>
  <c r="AI49" i="10"/>
  <c r="AI67" i="10"/>
  <c r="AI85" i="10"/>
  <c r="AI98" i="10"/>
  <c r="AI106" i="10"/>
  <c r="AI110" i="10"/>
  <c r="AI119" i="10"/>
  <c r="AI123" i="10"/>
  <c r="AI120" i="10"/>
  <c r="AI142" i="10"/>
  <c r="AH39" i="10"/>
  <c r="AH48" i="10"/>
  <c r="AH88" i="10"/>
  <c r="AH105" i="10"/>
  <c r="AH113" i="10"/>
  <c r="AH40" i="10"/>
  <c r="AH45" i="10"/>
  <c r="AH49" i="10"/>
  <c r="AH67" i="10"/>
  <c r="AH85" i="10"/>
  <c r="AH98" i="10"/>
  <c r="AH106" i="10"/>
  <c r="AH110" i="10"/>
  <c r="AH119" i="10"/>
  <c r="AH123" i="10"/>
  <c r="AH108" i="10"/>
  <c r="AH38" i="10"/>
  <c r="AH120" i="10"/>
  <c r="AH142" i="10"/>
  <c r="AH96" i="10"/>
  <c r="AH143" i="10"/>
  <c r="AH69" i="10"/>
  <c r="AH91" i="10"/>
  <c r="AD7" i="10"/>
  <c r="V7" i="10"/>
  <c r="N7" i="10"/>
  <c r="EF7" i="10"/>
  <c r="DV7" i="10"/>
  <c r="DC7" i="10"/>
  <c r="CT7" i="10"/>
  <c r="CL7" i="10"/>
  <c r="CC7" i="10"/>
  <c r="BS7" i="10"/>
  <c r="BK7" i="10"/>
  <c r="AS7" i="10"/>
  <c r="AG7" i="10"/>
  <c r="AC7" i="10"/>
  <c r="U7" i="10"/>
  <c r="M7" i="10"/>
  <c r="EE7" i="10"/>
  <c r="DU7" i="10"/>
  <c r="DL7" i="10"/>
  <c r="DA7" i="10"/>
  <c r="CS7" i="10"/>
  <c r="CK7" i="10"/>
  <c r="CB7" i="10"/>
  <c r="BR7" i="10"/>
  <c r="AR7" i="10"/>
  <c r="AF7" i="10"/>
  <c r="AB7" i="10"/>
  <c r="T7" i="10"/>
  <c r="L7" i="10"/>
  <c r="EC7" i="10"/>
  <c r="DT7" i="10"/>
  <c r="DJ7" i="10"/>
  <c r="CZ7" i="10"/>
  <c r="CR7" i="10"/>
  <c r="CJ7" i="10"/>
  <c r="CA7" i="10"/>
  <c r="BQ7" i="10"/>
  <c r="AQ7" i="10"/>
  <c r="AE7" i="10"/>
  <c r="AA7" i="10"/>
  <c r="S7" i="10"/>
  <c r="K7" i="10"/>
  <c r="EB7" i="10"/>
  <c r="DS7" i="10"/>
  <c r="DI7" i="10"/>
  <c r="CY7" i="10"/>
  <c r="CQ7" i="10"/>
  <c r="CH7" i="10"/>
  <c r="BP7" i="10"/>
  <c r="AX7" i="10"/>
  <c r="AP7" i="10"/>
  <c r="Z7" i="10"/>
  <c r="R7" i="10"/>
  <c r="J7" i="10"/>
  <c r="EA7" i="10"/>
  <c r="DR7" i="10"/>
  <c r="DH7" i="10"/>
  <c r="CX7" i="10"/>
  <c r="CP7" i="10"/>
  <c r="CG7" i="10"/>
  <c r="BX7" i="10"/>
  <c r="BO7" i="10"/>
  <c r="AW7" i="10"/>
  <c r="G7" i="10"/>
  <c r="Y7" i="10"/>
  <c r="Q7" i="10"/>
  <c r="EI7" i="10"/>
  <c r="DZ7" i="10"/>
  <c r="DQ7" i="10"/>
  <c r="DG7" i="10"/>
  <c r="CW7" i="10"/>
  <c r="CO7" i="10"/>
  <c r="CF7" i="10"/>
  <c r="BW7" i="10"/>
  <c r="BN7" i="10"/>
  <c r="AV7" i="10"/>
  <c r="AM7" i="10"/>
  <c r="H7" i="10"/>
  <c r="X7" i="10"/>
  <c r="P7" i="10"/>
  <c r="EH7" i="10"/>
  <c r="DX7" i="10"/>
  <c r="DP7" i="10"/>
  <c r="DF7" i="10"/>
  <c r="CV7" i="10"/>
  <c r="CN7" i="10"/>
  <c r="CE7" i="10"/>
  <c r="BV7" i="10"/>
  <c r="BM7" i="10"/>
  <c r="AU7" i="10"/>
  <c r="AI7" i="10"/>
  <c r="I7" i="10"/>
  <c r="W7" i="10"/>
  <c r="O7" i="10"/>
  <c r="EG7" i="10"/>
  <c r="DW7" i="10"/>
  <c r="DO7" i="10"/>
  <c r="CU7" i="10"/>
  <c r="CM7" i="10"/>
  <c r="CD7" i="10"/>
  <c r="BU7" i="10"/>
  <c r="BL7" i="10"/>
  <c r="AT7" i="10"/>
  <c r="AH7" i="10"/>
  <c r="EE7" i="9"/>
  <c r="J7" i="9"/>
  <c r="J40" i="9"/>
  <c r="R7" i="9"/>
  <c r="R40" i="9"/>
  <c r="EC7" i="9"/>
  <c r="DT7" i="9"/>
  <c r="DJ7" i="9"/>
  <c r="CZ7" i="9"/>
  <c r="CR7" i="9"/>
  <c r="CJ7" i="9"/>
  <c r="CA7" i="9"/>
  <c r="BP7" i="9"/>
  <c r="AX7" i="9"/>
  <c r="AP7" i="9"/>
  <c r="AD7" i="9"/>
  <c r="AD40" i="9"/>
  <c r="DL7" i="9"/>
  <c r="CB7" i="9"/>
  <c r="AE7" i="9"/>
  <c r="AE40" i="9"/>
  <c r="K7" i="9"/>
  <c r="K40" i="9"/>
  <c r="S7" i="9"/>
  <c r="S40" i="9"/>
  <c r="EB7" i="9"/>
  <c r="DS7" i="9"/>
  <c r="DI7" i="9"/>
  <c r="CY7" i="9"/>
  <c r="CQ7" i="9"/>
  <c r="CH7" i="9"/>
  <c r="BO7" i="9"/>
  <c r="AW7" i="9"/>
  <c r="AC7" i="9"/>
  <c r="AC40" i="9"/>
  <c r="BQ7" i="9"/>
  <c r="L7" i="9"/>
  <c r="L40" i="9"/>
  <c r="T7" i="9"/>
  <c r="T40" i="9"/>
  <c r="EA7" i="9"/>
  <c r="DR7" i="9"/>
  <c r="DH7" i="9"/>
  <c r="CX7" i="9"/>
  <c r="CP7" i="9"/>
  <c r="CG7" i="9"/>
  <c r="BX7" i="9"/>
  <c r="BN7" i="9"/>
  <c r="AV7" i="9"/>
  <c r="AM7" i="9"/>
  <c r="AB7" i="9"/>
  <c r="AB40" i="9"/>
  <c r="DU7" i="9"/>
  <c r="M7" i="9"/>
  <c r="M40" i="9"/>
  <c r="U7" i="9"/>
  <c r="U40" i="9"/>
  <c r="EI7" i="9"/>
  <c r="DZ7" i="9"/>
  <c r="DQ7" i="9"/>
  <c r="DG7" i="9"/>
  <c r="CW7" i="9"/>
  <c r="CO7" i="9"/>
  <c r="CF7" i="9"/>
  <c r="BW7" i="9"/>
  <c r="BM7" i="9"/>
  <c r="AU7" i="9"/>
  <c r="AI7" i="9"/>
  <c r="AA7" i="9"/>
  <c r="AA40" i="9"/>
  <c r="Q7" i="9"/>
  <c r="Q40" i="9"/>
  <c r="DA7" i="9"/>
  <c r="N7" i="9"/>
  <c r="N40" i="9"/>
  <c r="V7" i="9"/>
  <c r="V40" i="9"/>
  <c r="EH7" i="9"/>
  <c r="DX7" i="9"/>
  <c r="DP7" i="9"/>
  <c r="DF7" i="9"/>
  <c r="CV7" i="9"/>
  <c r="CN7" i="9"/>
  <c r="CE7" i="9"/>
  <c r="BL7" i="9"/>
  <c r="AT7" i="9"/>
  <c r="AH7" i="9"/>
  <c r="Z7" i="9"/>
  <c r="Z40" i="9"/>
  <c r="I7" i="9"/>
  <c r="I40" i="9"/>
  <c r="CK7" i="9"/>
  <c r="G7" i="9"/>
  <c r="G40" i="9"/>
  <c r="O7" i="9"/>
  <c r="O40" i="9"/>
  <c r="EG7" i="9"/>
  <c r="DW7" i="9"/>
  <c r="DO7" i="9"/>
  <c r="CU7" i="9"/>
  <c r="CM7" i="9"/>
  <c r="CD7" i="9"/>
  <c r="BS7" i="9"/>
  <c r="BK7" i="9"/>
  <c r="AS7" i="9"/>
  <c r="AG7" i="9"/>
  <c r="AG40" i="9"/>
  <c r="Y7" i="9"/>
  <c r="Y40" i="9"/>
  <c r="CS7" i="9"/>
  <c r="AQ7" i="9"/>
  <c r="W7" i="9"/>
  <c r="W40" i="9"/>
  <c r="H7" i="9"/>
  <c r="H40" i="9"/>
  <c r="P7" i="9"/>
  <c r="P40" i="9"/>
  <c r="EF7" i="9"/>
  <c r="DV7" i="9"/>
  <c r="DC7" i="9"/>
  <c r="CT7" i="9"/>
  <c r="CL7" i="9"/>
  <c r="CC7" i="9"/>
  <c r="BR7" i="9"/>
  <c r="AR7" i="9"/>
  <c r="AF7" i="9"/>
  <c r="AF40" i="9"/>
  <c r="X7" i="9"/>
  <c r="X40" i="9"/>
  <c r="E127" i="7"/>
  <c r="DN7" i="9"/>
  <c r="DN7" i="10"/>
  <c r="DE7" i="10"/>
  <c r="E117" i="10"/>
  <c r="E117" i="7"/>
  <c r="CP93" i="7"/>
  <c r="EJ144" i="7"/>
  <c r="DS115" i="7"/>
  <c r="EJ115" i="7"/>
  <c r="EA115" i="7"/>
  <c r="DR93" i="7"/>
  <c r="DR115" i="7"/>
  <c r="EI115" i="7"/>
  <c r="DZ115" i="7"/>
  <c r="DQ93" i="7"/>
  <c r="DQ115" i="7"/>
  <c r="EB115" i="7"/>
  <c r="EH115" i="7"/>
  <c r="DX115" i="7"/>
  <c r="DP93" i="7"/>
  <c r="DP115" i="7"/>
  <c r="EG115" i="7"/>
  <c r="DW115" i="7"/>
  <c r="DO93" i="7"/>
  <c r="DO115" i="7"/>
  <c r="EF115" i="7"/>
  <c r="DV93" i="7"/>
  <c r="DV115" i="7"/>
  <c r="DU115" i="7"/>
  <c r="DL115" i="7"/>
  <c r="EC93" i="7"/>
  <c r="EC115" i="7"/>
  <c r="DT115" i="7"/>
  <c r="CQ93" i="7"/>
  <c r="CX93" i="7"/>
  <c r="CO93" i="7"/>
  <c r="CV93" i="7"/>
  <c r="BU7" i="9"/>
  <c r="BU7" i="7"/>
  <c r="DE7" i="9"/>
  <c r="DN7" i="7"/>
  <c r="EE7" i="7"/>
  <c r="EE125" i="7" s="1"/>
  <c r="DE7" i="7"/>
  <c r="Y10" i="15"/>
  <c r="Y12" i="15"/>
  <c r="Y13" i="15"/>
  <c r="L8" i="3"/>
  <c r="L45" i="3"/>
  <c r="L27" i="3"/>
  <c r="L17" i="3"/>
  <c r="L26" i="3"/>
  <c r="W15" i="15"/>
  <c r="AA10" i="15"/>
  <c r="AA12" i="15"/>
  <c r="AA13" i="15"/>
  <c r="C117" i="11"/>
  <c r="C127" i="11"/>
  <c r="C146" i="11"/>
  <c r="C69" i="11"/>
  <c r="C70" i="11"/>
  <c r="C68" i="11"/>
  <c r="C75" i="11"/>
  <c r="C67" i="11"/>
  <c r="C74" i="11"/>
  <c r="C73" i="11"/>
  <c r="C72" i="11"/>
  <c r="C71" i="11"/>
  <c r="C78" i="11"/>
  <c r="C79" i="11"/>
  <c r="C149" i="7"/>
  <c r="C78" i="12"/>
  <c r="C146" i="12"/>
  <c r="C101" i="13"/>
  <c r="C20" i="7"/>
  <c r="C73" i="12"/>
  <c r="C102" i="12"/>
  <c r="C110" i="12"/>
  <c r="D67" i="7"/>
  <c r="E67" i="7" s="1"/>
  <c r="C72" i="12"/>
  <c r="C80" i="12"/>
  <c r="D32" i="11"/>
  <c r="E86" i="12"/>
  <c r="E100" i="12"/>
  <c r="C100" i="12"/>
  <c r="E108" i="12"/>
  <c r="C108" i="12"/>
  <c r="D10" i="13"/>
  <c r="C10" i="13"/>
  <c r="D18" i="13"/>
  <c r="C18" i="13"/>
  <c r="D26" i="13"/>
  <c r="C26" i="13"/>
  <c r="D34" i="13"/>
  <c r="C34" i="13"/>
  <c r="D60" i="13"/>
  <c r="D74" i="13"/>
  <c r="C74" i="13"/>
  <c r="D100" i="13"/>
  <c r="C100" i="13"/>
  <c r="D121" i="11"/>
  <c r="D73" i="11"/>
  <c r="D51" i="11"/>
  <c r="D9" i="12"/>
  <c r="C9" i="12"/>
  <c r="E17" i="12"/>
  <c r="C17" i="12"/>
  <c r="E33" i="12"/>
  <c r="C33" i="12"/>
  <c r="E59" i="12"/>
  <c r="E79" i="12"/>
  <c r="C79" i="12"/>
  <c r="E101" i="12"/>
  <c r="C101" i="12"/>
  <c r="E109" i="12"/>
  <c r="C109" i="12"/>
  <c r="E118" i="12"/>
  <c r="C118" i="12"/>
  <c r="D127" i="12"/>
  <c r="C127" i="12"/>
  <c r="E135" i="12"/>
  <c r="C135" i="12"/>
  <c r="E141" i="12"/>
  <c r="C141" i="12"/>
  <c r="E147" i="12"/>
  <c r="C147" i="12"/>
  <c r="D11" i="13"/>
  <c r="C11" i="13"/>
  <c r="D19" i="13"/>
  <c r="C19" i="13"/>
  <c r="D27" i="13"/>
  <c r="C27" i="13"/>
  <c r="D35" i="13"/>
  <c r="C35" i="13"/>
  <c r="D46" i="13"/>
  <c r="D61" i="13"/>
  <c r="D67" i="13"/>
  <c r="C67" i="13"/>
  <c r="D75" i="13"/>
  <c r="C75" i="13"/>
  <c r="D80" i="13"/>
  <c r="C80" i="13"/>
  <c r="D87" i="13"/>
  <c r="D109" i="13"/>
  <c r="C109" i="13"/>
  <c r="D118" i="13"/>
  <c r="C118" i="13"/>
  <c r="D127" i="13"/>
  <c r="C127" i="13"/>
  <c r="D135" i="13"/>
  <c r="C135" i="13"/>
  <c r="D141" i="13"/>
  <c r="C141" i="13"/>
  <c r="D147" i="13"/>
  <c r="C147" i="13"/>
  <c r="C117" i="12"/>
  <c r="E134" i="12"/>
  <c r="C134" i="12"/>
  <c r="E140" i="12"/>
  <c r="C140" i="12"/>
  <c r="D79" i="13"/>
  <c r="C79" i="13"/>
  <c r="D134" i="13"/>
  <c r="C134" i="13"/>
  <c r="D140" i="13"/>
  <c r="C140" i="13"/>
  <c r="D146" i="13"/>
  <c r="C146" i="13"/>
  <c r="D102" i="13"/>
  <c r="C102" i="13"/>
  <c r="D110" i="13"/>
  <c r="C110" i="13"/>
  <c r="D119" i="13"/>
  <c r="C119" i="13"/>
  <c r="D128" i="13"/>
  <c r="C128" i="13"/>
  <c r="D136" i="13"/>
  <c r="C136" i="13"/>
  <c r="D148" i="13"/>
  <c r="C148" i="13"/>
  <c r="C9" i="7"/>
  <c r="D108" i="11"/>
  <c r="D78" i="11"/>
  <c r="D40" i="11"/>
  <c r="D21" i="11"/>
  <c r="D13" i="11"/>
  <c r="E11" i="12"/>
  <c r="C11" i="12"/>
  <c r="E19" i="12"/>
  <c r="C19" i="12"/>
  <c r="E27" i="12"/>
  <c r="C27" i="12"/>
  <c r="E35" i="12"/>
  <c r="C35" i="12"/>
  <c r="E46" i="12"/>
  <c r="C67" i="12"/>
  <c r="E75" i="12"/>
  <c r="C75" i="12"/>
  <c r="E81" i="12"/>
  <c r="C81" i="12"/>
  <c r="C95" i="12"/>
  <c r="C103" i="12"/>
  <c r="C111" i="12"/>
  <c r="E120" i="12"/>
  <c r="C120" i="12"/>
  <c r="E129" i="12"/>
  <c r="C129" i="12"/>
  <c r="E137" i="12"/>
  <c r="C137" i="12"/>
  <c r="E143" i="12"/>
  <c r="C143" i="12"/>
  <c r="E149" i="12"/>
  <c r="C149" i="12"/>
  <c r="D13" i="13"/>
  <c r="C13" i="13"/>
  <c r="D21" i="13"/>
  <c r="C21" i="13"/>
  <c r="D29" i="13"/>
  <c r="C29" i="13"/>
  <c r="D40" i="13"/>
  <c r="C40" i="13"/>
  <c r="D48" i="13"/>
  <c r="D55" i="13"/>
  <c r="D69" i="13"/>
  <c r="C69" i="13"/>
  <c r="D89" i="13"/>
  <c r="C89" i="13"/>
  <c r="C95" i="13"/>
  <c r="D103" i="13"/>
  <c r="C103" i="13"/>
  <c r="D111" i="13"/>
  <c r="C111" i="13"/>
  <c r="D120" i="13"/>
  <c r="C120" i="13"/>
  <c r="D129" i="13"/>
  <c r="C129" i="13"/>
  <c r="D137" i="13"/>
  <c r="C137" i="13"/>
  <c r="D143" i="13"/>
  <c r="C143" i="13"/>
  <c r="D149" i="13"/>
  <c r="C149" i="13"/>
  <c r="D16" i="11"/>
  <c r="E8" i="12"/>
  <c r="C8" i="12"/>
  <c r="D16" i="12"/>
  <c r="C16" i="12"/>
  <c r="E43" i="12"/>
  <c r="E51" i="12"/>
  <c r="D117" i="13"/>
  <c r="C117" i="13"/>
  <c r="C117" i="7"/>
  <c r="D118" i="11"/>
  <c r="D28" i="11"/>
  <c r="D20" i="11"/>
  <c r="D12" i="11"/>
  <c r="E47" i="12"/>
  <c r="E62" i="12"/>
  <c r="E68" i="12"/>
  <c r="C68" i="12"/>
  <c r="E90" i="12"/>
  <c r="C90" i="12"/>
  <c r="E96" i="12"/>
  <c r="C96" i="12"/>
  <c r="C104" i="12"/>
  <c r="E112" i="12"/>
  <c r="C112" i="12"/>
  <c r="C121" i="12"/>
  <c r="E130" i="12"/>
  <c r="C130" i="12"/>
  <c r="E150" i="12"/>
  <c r="C150" i="12"/>
  <c r="D14" i="13"/>
  <c r="C14" i="13"/>
  <c r="D22" i="13"/>
  <c r="C22" i="13"/>
  <c r="D30" i="13"/>
  <c r="C30" i="13"/>
  <c r="D49" i="13"/>
  <c r="D56" i="13"/>
  <c r="D70" i="13"/>
  <c r="C70" i="13"/>
  <c r="D90" i="13"/>
  <c r="C90" i="13"/>
  <c r="D96" i="13"/>
  <c r="C96" i="13"/>
  <c r="D104" i="13"/>
  <c r="C104" i="13"/>
  <c r="D112" i="13"/>
  <c r="C112" i="13"/>
  <c r="D121" i="13"/>
  <c r="C121" i="13"/>
  <c r="D130" i="13"/>
  <c r="C130" i="13"/>
  <c r="D150" i="13"/>
  <c r="C150" i="13"/>
  <c r="D52" i="11"/>
  <c r="D66" i="13"/>
  <c r="D86" i="13"/>
  <c r="E18" i="12"/>
  <c r="C18" i="12"/>
  <c r="E26" i="12"/>
  <c r="C26" i="12"/>
  <c r="E34" i="12"/>
  <c r="C34" i="12"/>
  <c r="E45" i="12"/>
  <c r="E66" i="12"/>
  <c r="E74" i="12"/>
  <c r="C74" i="12"/>
  <c r="E148" i="12"/>
  <c r="C148" i="12"/>
  <c r="C68" i="13"/>
  <c r="D81" i="13"/>
  <c r="C81" i="13"/>
  <c r="C78" i="7"/>
  <c r="D141" i="11"/>
  <c r="D135" i="11"/>
  <c r="D127" i="11"/>
  <c r="D117" i="11"/>
  <c r="D69" i="11"/>
  <c r="D63" i="11"/>
  <c r="D55" i="11"/>
  <c r="D47" i="11"/>
  <c r="E13" i="12"/>
  <c r="C13" i="12"/>
  <c r="D21" i="12"/>
  <c r="C21" i="12"/>
  <c r="E29" i="12"/>
  <c r="C29" i="12"/>
  <c r="E55" i="12"/>
  <c r="E63" i="12"/>
  <c r="E69" i="12"/>
  <c r="C69" i="12"/>
  <c r="E91" i="12"/>
  <c r="C91" i="12"/>
  <c r="E97" i="12"/>
  <c r="C97" i="12"/>
  <c r="E105" i="12"/>
  <c r="C105" i="12"/>
  <c r="E114" i="12"/>
  <c r="C114" i="12"/>
  <c r="C131" i="12"/>
  <c r="D50" i="13"/>
  <c r="C50" i="13"/>
  <c r="D57" i="13"/>
  <c r="D71" i="13"/>
  <c r="C71" i="13"/>
  <c r="D91" i="13"/>
  <c r="C91" i="13"/>
  <c r="D97" i="13"/>
  <c r="C97" i="13"/>
  <c r="D105" i="13"/>
  <c r="C105" i="13"/>
  <c r="D114" i="13"/>
  <c r="C114" i="13"/>
  <c r="D122" i="13"/>
  <c r="C122" i="13"/>
  <c r="D131" i="13"/>
  <c r="C131" i="13"/>
  <c r="D44" i="11"/>
  <c r="D108" i="13"/>
  <c r="C108" i="13"/>
  <c r="D130" i="11"/>
  <c r="D109" i="11"/>
  <c r="D101" i="11"/>
  <c r="D58" i="11"/>
  <c r="E119" i="12"/>
  <c r="C119" i="12"/>
  <c r="E136" i="12"/>
  <c r="C136" i="12"/>
  <c r="D12" i="13"/>
  <c r="C12" i="13"/>
  <c r="D20" i="13"/>
  <c r="C20" i="13"/>
  <c r="D28" i="13"/>
  <c r="C28" i="13"/>
  <c r="D62" i="13"/>
  <c r="D88" i="13"/>
  <c r="D13" i="7"/>
  <c r="E13" i="7" s="1"/>
  <c r="D146" i="11"/>
  <c r="D91" i="11"/>
  <c r="D68" i="11"/>
  <c r="D62" i="11"/>
  <c r="E30" i="12"/>
  <c r="C30" i="12"/>
  <c r="E49" i="12"/>
  <c r="E70" i="12"/>
  <c r="C70" i="12"/>
  <c r="E84" i="12"/>
  <c r="D98" i="12"/>
  <c r="C98" i="12"/>
  <c r="E106" i="12"/>
  <c r="C106" i="12"/>
  <c r="E124" i="12"/>
  <c r="C124" i="12"/>
  <c r="C132" i="12"/>
  <c r="D8" i="13"/>
  <c r="C8" i="13"/>
  <c r="D16" i="13"/>
  <c r="C16" i="13"/>
  <c r="D24" i="13"/>
  <c r="C24" i="13"/>
  <c r="D32" i="13"/>
  <c r="C32" i="13"/>
  <c r="D58" i="13"/>
  <c r="C72" i="13"/>
  <c r="C78" i="13"/>
  <c r="D84" i="13"/>
  <c r="D98" i="13"/>
  <c r="C98" i="13"/>
  <c r="D106" i="13"/>
  <c r="C106" i="13"/>
  <c r="D124" i="13"/>
  <c r="C124" i="13"/>
  <c r="D132" i="13"/>
  <c r="C132" i="13"/>
  <c r="D150" i="11"/>
  <c r="D87" i="11"/>
  <c r="D79" i="11"/>
  <c r="E10" i="12"/>
  <c r="C10" i="12"/>
  <c r="E128" i="12"/>
  <c r="C128" i="12"/>
  <c r="C17" i="7"/>
  <c r="D64" i="7"/>
  <c r="E64" i="7" s="1"/>
  <c r="D124" i="11"/>
  <c r="D112" i="11"/>
  <c r="D104" i="11"/>
  <c r="D96" i="11"/>
  <c r="D90" i="11"/>
  <c r="D33" i="11"/>
  <c r="E15" i="12"/>
  <c r="C15" i="12"/>
  <c r="E23" i="12"/>
  <c r="C23" i="12"/>
  <c r="E31" i="12"/>
  <c r="C31" i="12"/>
  <c r="E57" i="12"/>
  <c r="E71" i="12"/>
  <c r="C71" i="12"/>
  <c r="E85" i="12"/>
  <c r="E99" i="12"/>
  <c r="C99" i="12"/>
  <c r="E107" i="12"/>
  <c r="C107" i="12"/>
  <c r="E133" i="12"/>
  <c r="C133" i="12"/>
  <c r="D44" i="13"/>
  <c r="D52" i="13"/>
  <c r="D59" i="13"/>
  <c r="D73" i="13"/>
  <c r="C73" i="13"/>
  <c r="D85" i="13"/>
  <c r="C99" i="13"/>
  <c r="D107" i="13"/>
  <c r="C107" i="13"/>
  <c r="D133" i="13"/>
  <c r="C133" i="13"/>
  <c r="D31" i="9"/>
  <c r="E31" i="9" s="1"/>
  <c r="C18" i="7"/>
  <c r="D140" i="7"/>
  <c r="E140" i="7" s="1"/>
  <c r="C58" i="7"/>
  <c r="C109" i="7"/>
  <c r="D43" i="7"/>
  <c r="C10" i="7"/>
  <c r="D133" i="7"/>
  <c r="E133" i="7" s="1"/>
  <c r="C108" i="7"/>
  <c r="C33" i="7"/>
  <c r="D100" i="7"/>
  <c r="E100" i="7" s="1"/>
  <c r="D51" i="7"/>
  <c r="E51" i="7" s="1"/>
  <c r="D33" i="7"/>
  <c r="E33" i="7" s="1"/>
  <c r="D29" i="9"/>
  <c r="E29" i="9" s="1"/>
  <c r="C124" i="7"/>
  <c r="C15" i="7"/>
  <c r="C70" i="7"/>
  <c r="C106" i="7"/>
  <c r="C26" i="7"/>
  <c r="C99" i="7"/>
  <c r="D9" i="9"/>
  <c r="E9" i="9" s="1"/>
  <c r="C17" i="9"/>
  <c r="C84" i="7"/>
  <c r="D56" i="7"/>
  <c r="D135" i="12"/>
  <c r="C79" i="7"/>
  <c r="D52" i="7"/>
  <c r="E52" i="7" s="1"/>
  <c r="C68" i="7"/>
  <c r="C127" i="7"/>
  <c r="D29" i="7"/>
  <c r="D18" i="7"/>
  <c r="D59" i="7"/>
  <c r="C50" i="7"/>
  <c r="C25" i="7"/>
  <c r="D135" i="7"/>
  <c r="E135" i="7" s="1"/>
  <c r="D73" i="7"/>
  <c r="E73" i="7" s="1"/>
  <c r="C118" i="7"/>
  <c r="D101" i="7"/>
  <c r="E101" i="7" s="1"/>
  <c r="C85" i="7"/>
  <c r="D57" i="7"/>
  <c r="D141" i="7"/>
  <c r="C34" i="7"/>
  <c r="C141" i="7"/>
  <c r="C72" i="7"/>
  <c r="C23" i="7"/>
  <c r="D37" i="9"/>
  <c r="E37" i="9" s="1"/>
  <c r="C37" i="9"/>
  <c r="C47" i="10"/>
  <c r="AL47" i="10" s="1"/>
  <c r="C121" i="7"/>
  <c r="C47" i="7"/>
  <c r="C29" i="7"/>
  <c r="C35" i="9"/>
  <c r="C21" i="7"/>
  <c r="E9" i="12"/>
  <c r="D130" i="7"/>
  <c r="E130" i="7" s="1"/>
  <c r="C96" i="7"/>
  <c r="D72" i="11"/>
  <c r="D104" i="7"/>
  <c r="E104" i="7" s="1"/>
  <c r="D82" i="7"/>
  <c r="E82" i="7" s="1"/>
  <c r="D37" i="7"/>
  <c r="E37" i="7" s="1"/>
  <c r="C17" i="10"/>
  <c r="D150" i="7"/>
  <c r="E150" i="7" s="1"/>
  <c r="D112" i="7"/>
  <c r="E112" i="7" s="1"/>
  <c r="C21" i="10"/>
  <c r="C68" i="10"/>
  <c r="AL68" i="10" s="1"/>
  <c r="C90" i="7"/>
  <c r="D62" i="7"/>
  <c r="C19" i="9"/>
  <c r="C27" i="9"/>
  <c r="D32" i="10"/>
  <c r="E32" i="10" s="1"/>
  <c r="D21" i="10"/>
  <c r="E21" i="10" s="1"/>
  <c r="D142" i="13"/>
  <c r="C22" i="10"/>
  <c r="C130" i="10"/>
  <c r="AL130" i="10" s="1"/>
  <c r="D55" i="9"/>
  <c r="AL55" i="9" s="1"/>
  <c r="D22" i="10"/>
  <c r="E22" i="10" s="1"/>
  <c r="C114" i="7"/>
  <c r="D16" i="9"/>
  <c r="E16" i="9" s="1"/>
  <c r="C14" i="10"/>
  <c r="D29" i="10"/>
  <c r="E29" i="10" s="1"/>
  <c r="D55" i="10"/>
  <c r="D69" i="10"/>
  <c r="E69" i="10" s="1"/>
  <c r="C99" i="10"/>
  <c r="AL99" i="10" s="1"/>
  <c r="D25" i="7"/>
  <c r="C16" i="10"/>
  <c r="C30" i="10"/>
  <c r="C74" i="10"/>
  <c r="AL74" i="10" s="1"/>
  <c r="C114" i="10"/>
  <c r="AL114" i="10" s="1"/>
  <c r="D30" i="10"/>
  <c r="E30" i="10" s="1"/>
  <c r="D114" i="10"/>
  <c r="E114" i="10" s="1"/>
  <c r="D107" i="9"/>
  <c r="E107" i="9" s="1"/>
  <c r="D51" i="9"/>
  <c r="E51" i="9" s="1"/>
  <c r="C102" i="10"/>
  <c r="AL102" i="10" s="1"/>
  <c r="D69" i="7"/>
  <c r="E69" i="7" s="1"/>
  <c r="C122" i="7"/>
  <c r="D105" i="7"/>
  <c r="E105" i="7" s="1"/>
  <c r="C91" i="7"/>
  <c r="C150" i="9"/>
  <c r="AL150" i="9" s="1"/>
  <c r="C99" i="9"/>
  <c r="AL99" i="9" s="1"/>
  <c r="C103" i="10"/>
  <c r="AL103" i="10" s="1"/>
  <c r="C147" i="10"/>
  <c r="AL147" i="10" s="1"/>
  <c r="E16" i="12"/>
  <c r="D98" i="7"/>
  <c r="E98" i="7" s="1"/>
  <c r="D63" i="7"/>
  <c r="D49" i="7"/>
  <c r="E49" i="7" s="1"/>
  <c r="D32" i="7"/>
  <c r="E32" i="7" s="1"/>
  <c r="C25" i="9"/>
  <c r="C16" i="9"/>
  <c r="C13" i="10"/>
  <c r="C104" i="10"/>
  <c r="AL104" i="10" s="1"/>
  <c r="C131" i="10"/>
  <c r="AL131" i="10" s="1"/>
  <c r="D151" i="10"/>
  <c r="D151" i="7"/>
  <c r="E151" i="7" s="1"/>
  <c r="AJ151" i="7" s="1"/>
  <c r="AJ151" i="9" s="1"/>
  <c r="D132" i="7"/>
  <c r="E132" i="7" s="1"/>
  <c r="D76" i="7"/>
  <c r="D55" i="7"/>
  <c r="D24" i="9"/>
  <c r="E24" i="9" s="1"/>
  <c r="D133" i="9"/>
  <c r="E133" i="9" s="1"/>
  <c r="D74" i="9"/>
  <c r="E74" i="9" s="1"/>
  <c r="D33" i="10"/>
  <c r="E33" i="10" s="1"/>
  <c r="D61" i="10"/>
  <c r="D91" i="10"/>
  <c r="E91" i="10" s="1"/>
  <c r="D131" i="10"/>
  <c r="E131" i="10" s="1"/>
  <c r="C14" i="7"/>
  <c r="D91" i="7"/>
  <c r="E91" i="7" s="1"/>
  <c r="C151" i="7"/>
  <c r="C97" i="7"/>
  <c r="C76" i="7"/>
  <c r="D71" i="7"/>
  <c r="E71" i="7" s="1"/>
  <c r="C48" i="7"/>
  <c r="D31" i="7"/>
  <c r="E31" i="7" s="1"/>
  <c r="D24" i="7"/>
  <c r="E24" i="7" s="1"/>
  <c r="C24" i="9"/>
  <c r="D124" i="9"/>
  <c r="E124" i="9" s="1"/>
  <c r="D70" i="9"/>
  <c r="E70" i="9" s="1"/>
  <c r="C35" i="10"/>
  <c r="C80" i="10"/>
  <c r="AL80" i="10" s="1"/>
  <c r="D106" i="10"/>
  <c r="E106" i="10" s="1"/>
  <c r="D119" i="10"/>
  <c r="E119" i="10" s="1"/>
  <c r="C136" i="10"/>
  <c r="AL136" i="10" s="1"/>
  <c r="D114" i="11"/>
  <c r="D16" i="7"/>
  <c r="E16" i="7" s="1"/>
  <c r="D131" i="7"/>
  <c r="E131" i="7" s="1"/>
  <c r="D107" i="7"/>
  <c r="E107" i="7" s="1"/>
  <c r="C64" i="7"/>
  <c r="C24" i="7"/>
  <c r="C23" i="9"/>
  <c r="D119" i="9"/>
  <c r="E119" i="9" s="1"/>
  <c r="D66" i="9"/>
  <c r="AL66" i="9" s="1"/>
  <c r="C25" i="10"/>
  <c r="C72" i="10"/>
  <c r="AL72" i="10" s="1"/>
  <c r="C81" i="10"/>
  <c r="AL81" i="10" s="1"/>
  <c r="D96" i="10"/>
  <c r="E96" i="10" s="1"/>
  <c r="D108" i="10"/>
  <c r="E108" i="10" s="1"/>
  <c r="C121" i="10"/>
  <c r="AL121" i="10" s="1"/>
  <c r="D131" i="11"/>
  <c r="E92" i="12"/>
  <c r="D36" i="13"/>
  <c r="D114" i="7"/>
  <c r="C30" i="7"/>
  <c r="D33" i="9"/>
  <c r="E33" i="9" s="1"/>
  <c r="D63" i="9"/>
  <c r="AL63" i="9" s="1"/>
  <c r="C29" i="10"/>
  <c r="C73" i="10"/>
  <c r="AL73" i="10" s="1"/>
  <c r="D98" i="10"/>
  <c r="E98" i="10" s="1"/>
  <c r="C112" i="10"/>
  <c r="AL112" i="10" s="1"/>
  <c r="D24" i="11"/>
  <c r="C149" i="9"/>
  <c r="D149" i="9"/>
  <c r="E149" i="9" s="1"/>
  <c r="C143" i="9"/>
  <c r="D143" i="9"/>
  <c r="E143" i="9" s="1"/>
  <c r="C137" i="9"/>
  <c r="D137" i="9"/>
  <c r="E137" i="9" s="1"/>
  <c r="C129" i="9"/>
  <c r="C120" i="9"/>
  <c r="D120" i="9"/>
  <c r="E120" i="9" s="1"/>
  <c r="D95" i="9"/>
  <c r="E95" i="9" s="1"/>
  <c r="C95" i="9"/>
  <c r="C75" i="9"/>
  <c r="D75" i="9"/>
  <c r="E75" i="9" s="1"/>
  <c r="C67" i="9"/>
  <c r="D67" i="9"/>
  <c r="E67" i="9" s="1"/>
  <c r="C61" i="9"/>
  <c r="D61" i="9"/>
  <c r="C46" i="9"/>
  <c r="C28" i="9"/>
  <c r="D28" i="9"/>
  <c r="E28" i="9" s="1"/>
  <c r="C20" i="9"/>
  <c r="D12" i="9"/>
  <c r="E12" i="9" s="1"/>
  <c r="C28" i="7"/>
  <c r="D28" i="7"/>
  <c r="E28" i="7" s="1"/>
  <c r="C46" i="7"/>
  <c r="D46" i="7"/>
  <c r="E46" i="7" s="1"/>
  <c r="C53" i="7"/>
  <c r="C75" i="7"/>
  <c r="D75" i="7"/>
  <c r="E75" i="7" s="1"/>
  <c r="D89" i="7"/>
  <c r="E89" i="7" s="1"/>
  <c r="C103" i="7"/>
  <c r="D103" i="7"/>
  <c r="E103" i="7" s="1"/>
  <c r="C120" i="7"/>
  <c r="D120" i="7"/>
  <c r="E120" i="7" s="1"/>
  <c r="D143" i="7"/>
  <c r="E143" i="7" s="1"/>
  <c r="D129" i="9"/>
  <c r="E129" i="9" s="1"/>
  <c r="C95" i="7"/>
  <c r="D81" i="7"/>
  <c r="E81" i="7" s="1"/>
  <c r="D61" i="7"/>
  <c r="D59" i="9"/>
  <c r="AL59" i="9" s="1"/>
  <c r="C12" i="7"/>
  <c r="D20" i="7"/>
  <c r="C129" i="7"/>
  <c r="D147" i="9"/>
  <c r="E147" i="9" s="1"/>
  <c r="C147" i="9"/>
  <c r="D135" i="9"/>
  <c r="E135" i="9" s="1"/>
  <c r="C135" i="9"/>
  <c r="C127" i="9"/>
  <c r="D127" i="9"/>
  <c r="E127" i="9" s="1"/>
  <c r="C118" i="9"/>
  <c r="D118" i="9"/>
  <c r="E118" i="9" s="1"/>
  <c r="C109" i="9"/>
  <c r="D109" i="9"/>
  <c r="E109" i="9" s="1"/>
  <c r="C101" i="9"/>
  <c r="D101" i="9"/>
  <c r="E101" i="9" s="1"/>
  <c r="C87" i="9"/>
  <c r="C79" i="9"/>
  <c r="D79" i="9"/>
  <c r="E79" i="9" s="1"/>
  <c r="C73" i="9"/>
  <c r="D73" i="9"/>
  <c r="E73" i="9" s="1"/>
  <c r="C52" i="9"/>
  <c r="D52" i="9"/>
  <c r="E52" i="9" s="1"/>
  <c r="C44" i="9"/>
  <c r="D44" i="9"/>
  <c r="E44" i="9" s="1"/>
  <c r="C34" i="9"/>
  <c r="D26" i="9"/>
  <c r="E26" i="9" s="1"/>
  <c r="C18" i="9"/>
  <c r="D22" i="7"/>
  <c r="E22" i="7" s="1"/>
  <c r="D87" i="9"/>
  <c r="E87" i="9" s="1"/>
  <c r="D111" i="7"/>
  <c r="E111" i="7" s="1"/>
  <c r="D53" i="7"/>
  <c r="E53" i="7" s="1"/>
  <c r="D81" i="9"/>
  <c r="E81" i="9" s="1"/>
  <c r="D46" i="9"/>
  <c r="E46" i="9" s="1"/>
  <c r="C137" i="7"/>
  <c r="C12" i="9"/>
  <c r="D141" i="9"/>
  <c r="E141" i="9" s="1"/>
  <c r="D111" i="9"/>
  <c r="E111" i="9" s="1"/>
  <c r="D135" i="10"/>
  <c r="E135" i="10" s="1"/>
  <c r="C135" i="10"/>
  <c r="AL135" i="10" s="1"/>
  <c r="D127" i="10"/>
  <c r="E127" i="10" s="1"/>
  <c r="C127" i="10"/>
  <c r="AL127" i="10" s="1"/>
  <c r="D118" i="10"/>
  <c r="E118" i="10" s="1"/>
  <c r="C118" i="10"/>
  <c r="AL118" i="10" s="1"/>
  <c r="D109" i="10"/>
  <c r="E109" i="10" s="1"/>
  <c r="C109" i="10"/>
  <c r="AL109" i="10" s="1"/>
  <c r="C101" i="10"/>
  <c r="AL101" i="10" s="1"/>
  <c r="D101" i="10"/>
  <c r="E101" i="10" s="1"/>
  <c r="D87" i="10"/>
  <c r="E87" i="10" s="1"/>
  <c r="D79" i="10"/>
  <c r="E79" i="10" s="1"/>
  <c r="C79" i="10"/>
  <c r="AL79" i="10" s="1"/>
  <c r="D59" i="10"/>
  <c r="D52" i="10"/>
  <c r="E52" i="10" s="1"/>
  <c r="C52" i="10"/>
  <c r="AL52" i="10" s="1"/>
  <c r="D44" i="10"/>
  <c r="E44" i="10" s="1"/>
  <c r="C44" i="10"/>
  <c r="AL44" i="10" s="1"/>
  <c r="D34" i="10"/>
  <c r="E34" i="10" s="1"/>
  <c r="C34" i="10"/>
  <c r="D26" i="10"/>
  <c r="E26" i="10" s="1"/>
  <c r="C26" i="10"/>
  <c r="D18" i="10"/>
  <c r="E18" i="10" s="1"/>
  <c r="C18" i="10"/>
  <c r="D10" i="10"/>
  <c r="E10" i="10" s="1"/>
  <c r="C10" i="10"/>
  <c r="D20" i="9"/>
  <c r="E20" i="9" s="1"/>
  <c r="C36" i="9"/>
  <c r="D151" i="9"/>
  <c r="C151" i="9"/>
  <c r="C87" i="10"/>
  <c r="AL87" i="10" s="1"/>
  <c r="C103" i="9"/>
  <c r="AL103" i="9" s="1"/>
  <c r="D30" i="9"/>
  <c r="E30" i="9" s="1"/>
  <c r="D130" i="9"/>
  <c r="E130" i="9" s="1"/>
  <c r="D112" i="9"/>
  <c r="E112" i="9" s="1"/>
  <c r="D108" i="9"/>
  <c r="E108" i="9" s="1"/>
  <c r="C104" i="9"/>
  <c r="AL104" i="9" s="1"/>
  <c r="C100" i="9"/>
  <c r="AL100" i="9" s="1"/>
  <c r="D88" i="9"/>
  <c r="E88" i="9" s="1"/>
  <c r="D78" i="9"/>
  <c r="E78" i="9" s="1"/>
  <c r="D71" i="9"/>
  <c r="E71" i="9" s="1"/>
  <c r="D60" i="9"/>
  <c r="AL60" i="9" s="1"/>
  <c r="D56" i="9"/>
  <c r="AL56" i="9" s="1"/>
  <c r="D47" i="9"/>
  <c r="E47" i="9" s="1"/>
  <c r="D43" i="9"/>
  <c r="AL43" i="9" s="1"/>
  <c r="C129" i="10"/>
  <c r="AL129" i="10" s="1"/>
  <c r="C12" i="10"/>
  <c r="C20" i="10"/>
  <c r="C28" i="10"/>
  <c r="D46" i="10"/>
  <c r="E46" i="10" s="1"/>
  <c r="D67" i="10"/>
  <c r="E67" i="10" s="1"/>
  <c r="D86" i="11"/>
  <c r="D29" i="11"/>
  <c r="E48" i="12"/>
  <c r="C11" i="7"/>
  <c r="C19" i="7"/>
  <c r="C134" i="9"/>
  <c r="AL134" i="9" s="1"/>
  <c r="C130" i="9"/>
  <c r="AL130" i="9" s="1"/>
  <c r="D12" i="10"/>
  <c r="E12" i="10" s="1"/>
  <c r="D16" i="10"/>
  <c r="E16" i="10" s="1"/>
  <c r="D20" i="10"/>
  <c r="E20" i="10" s="1"/>
  <c r="D24" i="10"/>
  <c r="E24" i="10" s="1"/>
  <c r="D28" i="10"/>
  <c r="E28" i="10" s="1"/>
  <c r="C33" i="10"/>
  <c r="D120" i="10"/>
  <c r="E120" i="10" s="1"/>
  <c r="D130" i="10"/>
  <c r="E130" i="10" s="1"/>
  <c r="E32" i="12"/>
  <c r="D32" i="12"/>
  <c r="D43" i="11"/>
  <c r="D140" i="9"/>
  <c r="E140" i="9" s="1"/>
  <c r="C133" i="9"/>
  <c r="D106" i="9"/>
  <c r="E106" i="9" s="1"/>
  <c r="D102" i="9"/>
  <c r="E102" i="9" s="1"/>
  <c r="D98" i="9"/>
  <c r="E98" i="9" s="1"/>
  <c r="D9" i="10"/>
  <c r="E9" i="10" s="1"/>
  <c r="D17" i="10"/>
  <c r="E17" i="10" s="1"/>
  <c r="D25" i="10"/>
  <c r="E25" i="10" s="1"/>
  <c r="C117" i="10"/>
  <c r="AL117" i="10" s="1"/>
  <c r="C149" i="10"/>
  <c r="AL149" i="10" s="1"/>
  <c r="C140" i="9"/>
  <c r="D132" i="9"/>
  <c r="E132" i="9" s="1"/>
  <c r="D128" i="9"/>
  <c r="E128" i="9" s="1"/>
  <c r="D122" i="9"/>
  <c r="E122" i="9" s="1"/>
  <c r="D110" i="9"/>
  <c r="E110" i="9" s="1"/>
  <c r="D85" i="9"/>
  <c r="E85" i="9" s="1"/>
  <c r="D80" i="9"/>
  <c r="E80" i="9" s="1"/>
  <c r="D69" i="9"/>
  <c r="E69" i="9" s="1"/>
  <c r="D62" i="9"/>
  <c r="AL62" i="9" s="1"/>
  <c r="D58" i="9"/>
  <c r="AL58" i="9" s="1"/>
  <c r="D49" i="9"/>
  <c r="E49" i="9" s="1"/>
  <c r="D45" i="9"/>
  <c r="E45" i="9" s="1"/>
  <c r="C133" i="10"/>
  <c r="AL133" i="10" s="1"/>
  <c r="D85" i="10"/>
  <c r="E85" i="10" s="1"/>
  <c r="C78" i="10"/>
  <c r="AL78" i="10" s="1"/>
  <c r="C122" i="10"/>
  <c r="AL122" i="10" s="1"/>
  <c r="C132" i="10"/>
  <c r="AL132" i="10" s="1"/>
  <c r="C137" i="10"/>
  <c r="AL137" i="10" s="1"/>
  <c r="C140" i="10"/>
  <c r="AL140" i="10" s="1"/>
  <c r="D149" i="10"/>
  <c r="E149" i="10" s="1"/>
  <c r="D100" i="11"/>
  <c r="D48" i="11"/>
  <c r="D136" i="9"/>
  <c r="E136" i="9" s="1"/>
  <c r="C128" i="9"/>
  <c r="D105" i="9"/>
  <c r="E105" i="9" s="1"/>
  <c r="D96" i="9"/>
  <c r="E96" i="9" s="1"/>
  <c r="C92" i="9"/>
  <c r="C45" i="9"/>
  <c r="C92" i="10"/>
  <c r="AL92" i="10" s="1"/>
  <c r="D92" i="10"/>
  <c r="E92" i="10" s="1"/>
  <c r="D49" i="10"/>
  <c r="E49" i="10" s="1"/>
  <c r="C70" i="10"/>
  <c r="AL70" i="10" s="1"/>
  <c r="C75" i="10"/>
  <c r="AL75" i="10" s="1"/>
  <c r="D88" i="10"/>
  <c r="E88" i="10" s="1"/>
  <c r="C100" i="10"/>
  <c r="AL100" i="10" s="1"/>
  <c r="D110" i="10"/>
  <c r="E110" i="10" s="1"/>
  <c r="C128" i="10"/>
  <c r="AL128" i="10" s="1"/>
  <c r="D140" i="10"/>
  <c r="E140" i="10" s="1"/>
  <c r="C150" i="10"/>
  <c r="AL150" i="10" s="1"/>
  <c r="E104" i="12"/>
  <c r="C87" i="7"/>
  <c r="D32" i="9"/>
  <c r="E32" i="9" s="1"/>
  <c r="D146" i="9"/>
  <c r="E146" i="9" s="1"/>
  <c r="D131" i="9"/>
  <c r="E131" i="9" s="1"/>
  <c r="D121" i="9"/>
  <c r="E121" i="9" s="1"/>
  <c r="D117" i="9"/>
  <c r="E117" i="9" s="1"/>
  <c r="D114" i="9"/>
  <c r="E114" i="9" s="1"/>
  <c r="C91" i="9"/>
  <c r="AL91" i="9" s="1"/>
  <c r="D72" i="9"/>
  <c r="E72" i="9" s="1"/>
  <c r="D68" i="9"/>
  <c r="E68" i="9" s="1"/>
  <c r="D57" i="9"/>
  <c r="AL57" i="9" s="1"/>
  <c r="D48" i="9"/>
  <c r="E48" i="9" s="1"/>
  <c r="D48" i="10"/>
  <c r="E48" i="10" s="1"/>
  <c r="D41" i="10"/>
  <c r="E41" i="10" s="1"/>
  <c r="C41" i="10"/>
  <c r="AL41" i="10" s="1"/>
  <c r="C11" i="10"/>
  <c r="C15" i="10"/>
  <c r="C19" i="10"/>
  <c r="C23" i="10"/>
  <c r="C27" i="10"/>
  <c r="C31" i="10"/>
  <c r="D45" i="10"/>
  <c r="E45" i="10" s="1"/>
  <c r="C51" i="10"/>
  <c r="AL51" i="10" s="1"/>
  <c r="C71" i="10"/>
  <c r="AL71" i="10" s="1"/>
  <c r="C89" i="10"/>
  <c r="AL89" i="10" s="1"/>
  <c r="C95" i="10"/>
  <c r="AL95" i="10" s="1"/>
  <c r="D105" i="10"/>
  <c r="E105" i="10" s="1"/>
  <c r="C111" i="10"/>
  <c r="AL111" i="10" s="1"/>
  <c r="C124" i="10"/>
  <c r="AL124" i="10" s="1"/>
  <c r="D128" i="10"/>
  <c r="E128" i="10" s="1"/>
  <c r="D133" i="10"/>
  <c r="E133" i="10" s="1"/>
  <c r="D143" i="10"/>
  <c r="E143" i="10" s="1"/>
  <c r="D150" i="10"/>
  <c r="E150" i="10" s="1"/>
  <c r="C82" i="7"/>
  <c r="D44" i="7"/>
  <c r="E44" i="7" s="1"/>
  <c r="C41" i="7"/>
  <c r="D26" i="7"/>
  <c r="E26" i="7" s="1"/>
  <c r="C33" i="9"/>
  <c r="D27" i="9"/>
  <c r="E27" i="9" s="1"/>
  <c r="C131" i="9"/>
  <c r="C114" i="9"/>
  <c r="D90" i="9"/>
  <c r="E90" i="9" s="1"/>
  <c r="C84" i="9"/>
  <c r="AL84" i="9" s="1"/>
  <c r="C48" i="9"/>
  <c r="D11" i="10"/>
  <c r="E11" i="10" s="1"/>
  <c r="D15" i="10"/>
  <c r="E15" i="10" s="1"/>
  <c r="D19" i="10"/>
  <c r="E19" i="10" s="1"/>
  <c r="D23" i="10"/>
  <c r="E23" i="10" s="1"/>
  <c r="C32" i="10"/>
  <c r="C46" i="10"/>
  <c r="AL46" i="10" s="1"/>
  <c r="C90" i="10"/>
  <c r="AL90" i="10" s="1"/>
  <c r="D129" i="10"/>
  <c r="E129" i="10" s="1"/>
  <c r="C134" i="10"/>
  <c r="AL134" i="10" s="1"/>
  <c r="C151" i="10"/>
  <c r="D122" i="11"/>
  <c r="D105" i="11"/>
  <c r="D67" i="12"/>
  <c r="E117" i="12"/>
  <c r="D117" i="12"/>
  <c r="D43" i="13"/>
  <c r="D51" i="13"/>
  <c r="D72" i="13"/>
  <c r="D95" i="13"/>
  <c r="D140" i="11"/>
  <c r="D132" i="11"/>
  <c r="D59" i="11"/>
  <c r="D24" i="12"/>
  <c r="E24" i="12"/>
  <c r="E67" i="12"/>
  <c r="D17" i="11"/>
  <c r="E60" i="12"/>
  <c r="D60" i="12"/>
  <c r="D147" i="11"/>
  <c r="D61" i="12"/>
  <c r="E121" i="12"/>
  <c r="D142" i="12"/>
  <c r="E142" i="12"/>
  <c r="D15" i="13"/>
  <c r="D23" i="13"/>
  <c r="D31" i="13"/>
  <c r="D99" i="13"/>
  <c r="D44" i="12"/>
  <c r="E88" i="12"/>
  <c r="E52" i="12"/>
  <c r="D52" i="12"/>
  <c r="D134" i="11"/>
  <c r="D36" i="11"/>
  <c r="D25" i="11"/>
  <c r="E72" i="12"/>
  <c r="E89" i="12"/>
  <c r="D149" i="12"/>
  <c r="D75" i="12"/>
  <c r="E127" i="12"/>
  <c r="D9" i="13"/>
  <c r="D17" i="13"/>
  <c r="D25" i="13"/>
  <c r="D33" i="13"/>
  <c r="D45" i="13"/>
  <c r="D8" i="12"/>
  <c r="D106" i="12"/>
  <c r="D68" i="13"/>
  <c r="C37" i="7"/>
  <c r="C107" i="10"/>
  <c r="AL107" i="10" s="1"/>
  <c r="C37" i="10"/>
  <c r="E36" i="12"/>
  <c r="C97" i="10"/>
  <c r="AL97" i="10" s="1"/>
  <c r="D97" i="9"/>
  <c r="E97" i="9" s="1"/>
  <c r="D97" i="11"/>
  <c r="D92" i="7"/>
  <c r="E92" i="7" s="1"/>
  <c r="D89" i="9"/>
  <c r="E89" i="9" s="1"/>
  <c r="C92" i="7"/>
  <c r="C89" i="9"/>
  <c r="D92" i="9"/>
  <c r="E92" i="9" s="1"/>
  <c r="D92" i="13"/>
  <c r="D90" i="7"/>
  <c r="E90" i="7" s="1"/>
  <c r="D36" i="7"/>
  <c r="E36" i="7" s="1"/>
  <c r="C36" i="7"/>
  <c r="D36" i="9"/>
  <c r="E36" i="9" s="1"/>
  <c r="C36" i="10"/>
  <c r="C148" i="10"/>
  <c r="AL148" i="10" s="1"/>
  <c r="D148" i="10"/>
  <c r="E148" i="10" s="1"/>
  <c r="D147" i="7"/>
  <c r="E147" i="7" s="1"/>
  <c r="D146" i="7"/>
  <c r="E146" i="7" s="1"/>
  <c r="C146" i="10"/>
  <c r="AL146" i="10" s="1"/>
  <c r="D148" i="9"/>
  <c r="E148" i="9" s="1"/>
  <c r="D142" i="9"/>
  <c r="E142" i="9" s="1"/>
  <c r="D142" i="10"/>
  <c r="E142" i="10" s="1"/>
  <c r="C142" i="9"/>
  <c r="C141" i="9"/>
  <c r="C141" i="10"/>
  <c r="AL141" i="10" s="1"/>
  <c r="D86" i="10"/>
  <c r="E86" i="10" s="1"/>
  <c r="D86" i="7"/>
  <c r="E86" i="7" s="1"/>
  <c r="C86" i="10"/>
  <c r="AL86" i="10" s="1"/>
  <c r="D86" i="9"/>
  <c r="E86" i="9" s="1"/>
  <c r="D50" i="7"/>
  <c r="D50" i="9"/>
  <c r="E50" i="9" s="1"/>
  <c r="C50" i="10"/>
  <c r="AL50" i="10" s="1"/>
  <c r="D47" i="13"/>
  <c r="D63" i="13"/>
  <c r="D101" i="13"/>
  <c r="D91" i="12"/>
  <c r="E20" i="12"/>
  <c r="E58" i="12"/>
  <c r="E61" i="12"/>
  <c r="E87" i="12"/>
  <c r="E132" i="12"/>
  <c r="D17" i="12"/>
  <c r="D25" i="12"/>
  <c r="D33" i="12"/>
  <c r="D45" i="12"/>
  <c r="D68" i="12"/>
  <c r="D84" i="12"/>
  <c r="D92" i="12"/>
  <c r="D99" i="12"/>
  <c r="D107" i="12"/>
  <c r="D118" i="12"/>
  <c r="D128" i="12"/>
  <c r="D136" i="12"/>
  <c r="D143" i="12"/>
  <c r="D150" i="12"/>
  <c r="D10" i="12"/>
  <c r="D18" i="12"/>
  <c r="D26" i="12"/>
  <c r="D34" i="12"/>
  <c r="D46" i="12"/>
  <c r="D62" i="12"/>
  <c r="D69" i="12"/>
  <c r="D85" i="12"/>
  <c r="D100" i="12"/>
  <c r="D108" i="12"/>
  <c r="D119" i="12"/>
  <c r="D129" i="12"/>
  <c r="D137" i="12"/>
  <c r="D11" i="12"/>
  <c r="D19" i="12"/>
  <c r="D27" i="12"/>
  <c r="D35" i="12"/>
  <c r="D47" i="12"/>
  <c r="D55" i="12"/>
  <c r="D63" i="12"/>
  <c r="D70" i="12"/>
  <c r="D86" i="12"/>
  <c r="D101" i="12"/>
  <c r="D109" i="12"/>
  <c r="D120" i="12"/>
  <c r="D130" i="12"/>
  <c r="E21" i="12"/>
  <c r="E102" i="12"/>
  <c r="E122" i="12"/>
  <c r="D12" i="12"/>
  <c r="D20" i="12"/>
  <c r="D28" i="12"/>
  <c r="D36" i="12"/>
  <c r="D48" i="12"/>
  <c r="D56" i="12"/>
  <c r="D71" i="12"/>
  <c r="D78" i="12"/>
  <c r="D87" i="12"/>
  <c r="D102" i="12"/>
  <c r="D110" i="12"/>
  <c r="D121" i="12"/>
  <c r="D131" i="12"/>
  <c r="D13" i="12"/>
  <c r="D29" i="12"/>
  <c r="D40" i="12"/>
  <c r="D49" i="12"/>
  <c r="D57" i="12"/>
  <c r="D72" i="12"/>
  <c r="D79" i="12"/>
  <c r="D88" i="12"/>
  <c r="D95" i="12"/>
  <c r="D103" i="12"/>
  <c r="D111" i="12"/>
  <c r="D122" i="12"/>
  <c r="D132" i="12"/>
  <c r="D146" i="12"/>
  <c r="E80" i="12"/>
  <c r="E98" i="12"/>
  <c r="E103" i="12"/>
  <c r="D14" i="12"/>
  <c r="D22" i="12"/>
  <c r="D30" i="12"/>
  <c r="D50" i="12"/>
  <c r="D58" i="12"/>
  <c r="D73" i="12"/>
  <c r="D80" i="12"/>
  <c r="D89" i="12"/>
  <c r="D96" i="12"/>
  <c r="D104" i="12"/>
  <c r="D112" i="12"/>
  <c r="D124" i="12"/>
  <c r="D133" i="12"/>
  <c r="D140" i="12"/>
  <c r="D147" i="12"/>
  <c r="D15" i="12"/>
  <c r="D23" i="12"/>
  <c r="D31" i="12"/>
  <c r="D43" i="12"/>
  <c r="D51" i="12"/>
  <c r="D59" i="12"/>
  <c r="D66" i="12"/>
  <c r="D74" i="12"/>
  <c r="D81" i="12"/>
  <c r="D90" i="12"/>
  <c r="D97" i="12"/>
  <c r="D105" i="12"/>
  <c r="D114" i="12"/>
  <c r="D134" i="12"/>
  <c r="D141" i="12"/>
  <c r="D148" i="12"/>
  <c r="E22" i="12"/>
  <c r="E25" i="12"/>
  <c r="E40" i="12"/>
  <c r="E44" i="12"/>
  <c r="E78" i="12"/>
  <c r="E110" i="12"/>
  <c r="E14" i="12"/>
  <c r="E12" i="12"/>
  <c r="E56" i="12"/>
  <c r="E73" i="12"/>
  <c r="E111" i="12"/>
  <c r="E28" i="12"/>
  <c r="E50" i="12"/>
  <c r="E95" i="12"/>
  <c r="E131" i="12"/>
  <c r="E146" i="12"/>
  <c r="D115" i="11"/>
  <c r="D106" i="11"/>
  <c r="D98" i="11"/>
  <c r="D92" i="11"/>
  <c r="D84" i="11"/>
  <c r="D76" i="11"/>
  <c r="D70" i="11"/>
  <c r="D56" i="11"/>
  <c r="D49" i="11"/>
  <c r="D41" i="11"/>
  <c r="D30" i="11"/>
  <c r="D22" i="11"/>
  <c r="D14" i="11"/>
  <c r="D152" i="11"/>
  <c r="D149" i="11"/>
  <c r="D143" i="11"/>
  <c r="D137" i="11"/>
  <c r="D129" i="11"/>
  <c r="D120" i="11"/>
  <c r="D111" i="11"/>
  <c r="D103" i="11"/>
  <c r="D95" i="11"/>
  <c r="D89" i="11"/>
  <c r="D75" i="11"/>
  <c r="D67" i="11"/>
  <c r="D61" i="11"/>
  <c r="D53" i="11"/>
  <c r="D46" i="11"/>
  <c r="D35" i="11"/>
  <c r="D27" i="11"/>
  <c r="D19" i="11"/>
  <c r="D11" i="11"/>
  <c r="D142" i="11"/>
  <c r="D128" i="11"/>
  <c r="D110" i="11"/>
  <c r="D102" i="11"/>
  <c r="D88" i="11"/>
  <c r="D74" i="11"/>
  <c r="D66" i="11"/>
  <c r="D60" i="11"/>
  <c r="D45" i="11"/>
  <c r="D34" i="11"/>
  <c r="D26" i="11"/>
  <c r="D18" i="11"/>
  <c r="D10" i="11"/>
  <c r="D148" i="11"/>
  <c r="D136" i="11"/>
  <c r="D119" i="11"/>
  <c r="D133" i="11"/>
  <c r="D125" i="11"/>
  <c r="D107" i="11"/>
  <c r="D99" i="11"/>
  <c r="D85" i="11"/>
  <c r="D71" i="11"/>
  <c r="D57" i="11"/>
  <c r="D50" i="11"/>
  <c r="D31" i="11"/>
  <c r="D23" i="11"/>
  <c r="D15" i="11"/>
  <c r="DY141" i="10"/>
  <c r="DM141" i="10"/>
  <c r="DY92" i="10"/>
  <c r="DM92" i="10"/>
  <c r="DY90" i="10"/>
  <c r="DM90" i="10"/>
  <c r="DY91" i="10"/>
  <c r="DM91" i="10"/>
  <c r="DY114" i="10"/>
  <c r="DM114" i="10"/>
  <c r="ED151" i="10"/>
  <c r="DY50" i="10"/>
  <c r="DM50" i="10"/>
  <c r="DU152" i="7"/>
  <c r="EJ152" i="7"/>
  <c r="DQ152" i="7"/>
  <c r="CF152" i="7"/>
  <c r="EI152" i="7"/>
  <c r="DO152" i="7"/>
  <c r="CE152" i="7"/>
  <c r="EB152" i="7"/>
  <c r="DC152" i="7"/>
  <c r="DZ152" i="7"/>
  <c r="DV152" i="7"/>
  <c r="EA152" i="7"/>
  <c r="CH152" i="7"/>
  <c r="BY152" i="7"/>
  <c r="CG152" i="7"/>
  <c r="AV152" i="7"/>
  <c r="C27" i="7"/>
  <c r="D27" i="7"/>
  <c r="C35" i="7"/>
  <c r="D35" i="7"/>
  <c r="E35" i="7" s="1"/>
  <c r="C45" i="7"/>
  <c r="D45" i="7"/>
  <c r="E45" i="7" s="1"/>
  <c r="C60" i="7"/>
  <c r="D60" i="7"/>
  <c r="C66" i="7"/>
  <c r="D66" i="7"/>
  <c r="C74" i="7"/>
  <c r="D74" i="7"/>
  <c r="E74" i="7" s="1"/>
  <c r="C80" i="7"/>
  <c r="D80" i="7"/>
  <c r="E80" i="7" s="1"/>
  <c r="C88" i="7"/>
  <c r="D88" i="7"/>
  <c r="E88" i="7" s="1"/>
  <c r="C128" i="7"/>
  <c r="D128" i="7"/>
  <c r="E128" i="7" s="1"/>
  <c r="C136" i="7"/>
  <c r="D136" i="7"/>
  <c r="E136" i="7" s="1"/>
  <c r="C142" i="7"/>
  <c r="D142" i="7"/>
  <c r="E142" i="7" s="1"/>
  <c r="C148" i="7"/>
  <c r="D148" i="7"/>
  <c r="E148" i="7" s="1"/>
  <c r="C119" i="7"/>
  <c r="D119" i="7"/>
  <c r="E119" i="7" s="1"/>
  <c r="C110" i="7"/>
  <c r="D110" i="7"/>
  <c r="E110" i="7" s="1"/>
  <c r="C102" i="7"/>
  <c r="D102" i="7"/>
  <c r="E102" i="7" s="1"/>
  <c r="C22" i="9"/>
  <c r="C41" i="9"/>
  <c r="AL41" i="9" s="1"/>
  <c r="C30" i="9"/>
  <c r="D22" i="9"/>
  <c r="E22" i="9" s="1"/>
  <c r="D14" i="9"/>
  <c r="E14" i="9" s="1"/>
  <c r="D18" i="9"/>
  <c r="E18" i="9" s="1"/>
  <c r="D10" i="9"/>
  <c r="E10" i="9" s="1"/>
  <c r="D25" i="9"/>
  <c r="E25" i="9" s="1"/>
  <c r="D23" i="9"/>
  <c r="E23" i="9" s="1"/>
  <c r="D21" i="9"/>
  <c r="E21" i="9" s="1"/>
  <c r="D19" i="9"/>
  <c r="E19" i="9" s="1"/>
  <c r="D17" i="9"/>
  <c r="E17" i="9" s="1"/>
  <c r="D15" i="9"/>
  <c r="E15" i="9" s="1"/>
  <c r="D13" i="9"/>
  <c r="E13" i="9" s="1"/>
  <c r="D11" i="9"/>
  <c r="E11" i="9" s="1"/>
  <c r="O115" i="4" l="1"/>
  <c r="S115" i="4"/>
  <c r="P115" i="4"/>
  <c r="Q115" i="4"/>
  <c r="N115" i="4"/>
  <c r="R115" i="4"/>
  <c r="AL133" i="9"/>
  <c r="AI48" i="9"/>
  <c r="AL131" i="9"/>
  <c r="AL141" i="9"/>
  <c r="AH114" i="9"/>
  <c r="AI44" i="9"/>
  <c r="AH109" i="9"/>
  <c r="AI75" i="9"/>
  <c r="AI140" i="9"/>
  <c r="AH8" i="15"/>
  <c r="AC15" i="15"/>
  <c r="X3" i="3" s="1"/>
  <c r="AL143" i="9"/>
  <c r="AH135" i="9"/>
  <c r="AH129" i="9"/>
  <c r="AI104" i="10"/>
  <c r="AI137" i="10"/>
  <c r="AI97" i="10"/>
  <c r="AH68" i="10"/>
  <c r="AH97" i="10"/>
  <c r="AH41" i="10"/>
  <c r="AI103" i="10"/>
  <c r="AI52" i="10"/>
  <c r="AH147" i="10"/>
  <c r="AH130" i="10"/>
  <c r="AH78" i="10"/>
  <c r="AH70" i="10"/>
  <c r="AH148" i="10"/>
  <c r="AI68" i="10"/>
  <c r="AH137" i="10"/>
  <c r="AH140" i="10"/>
  <c r="AI41" i="10"/>
  <c r="AI89" i="10"/>
  <c r="AI131" i="10"/>
  <c r="AH131" i="10"/>
  <c r="AI147" i="10"/>
  <c r="AI150" i="10"/>
  <c r="AH103" i="10"/>
  <c r="AH128" i="10"/>
  <c r="AI80" i="10"/>
  <c r="AI130" i="10"/>
  <c r="AH37" i="9"/>
  <c r="AI46" i="9"/>
  <c r="AH132" i="9"/>
  <c r="AH87" i="9"/>
  <c r="AI45" i="9"/>
  <c r="AL101" i="9"/>
  <c r="AL67" i="9"/>
  <c r="AH63" i="9"/>
  <c r="AH101" i="9"/>
  <c r="AI97" i="9"/>
  <c r="AI142" i="9"/>
  <c r="AH89" i="9"/>
  <c r="AH92" i="9"/>
  <c r="AH52" i="9"/>
  <c r="AH147" i="9"/>
  <c r="AI137" i="9"/>
  <c r="AH70" i="9"/>
  <c r="AI57" i="9"/>
  <c r="AH58" i="9"/>
  <c r="AI98" i="9"/>
  <c r="AH73" i="9"/>
  <c r="AI95" i="9"/>
  <c r="AI58" i="9"/>
  <c r="AI112" i="9"/>
  <c r="AH69" i="9"/>
  <c r="AI74" i="9"/>
  <c r="AI79" i="9"/>
  <c r="AI149" i="9"/>
  <c r="AH48" i="9"/>
  <c r="AI133" i="9"/>
  <c r="AI111" i="9"/>
  <c r="AI87" i="9"/>
  <c r="AI127" i="9"/>
  <c r="AI61" i="9"/>
  <c r="AH120" i="9"/>
  <c r="AH45" i="9"/>
  <c r="AH131" i="9"/>
  <c r="AH43" i="9"/>
  <c r="AI143" i="9"/>
  <c r="AI37" i="9"/>
  <c r="AL128" i="9"/>
  <c r="AL118" i="9"/>
  <c r="AH142" i="9"/>
  <c r="AH140" i="9"/>
  <c r="AH44" i="9"/>
  <c r="AH112" i="9"/>
  <c r="AH49" i="9"/>
  <c r="AH149" i="9"/>
  <c r="AH71" i="9"/>
  <c r="AH117" i="9"/>
  <c r="AH134" i="9"/>
  <c r="AH91" i="9"/>
  <c r="AH136" i="9"/>
  <c r="AH66" i="9"/>
  <c r="AI130" i="9"/>
  <c r="AI92" i="9"/>
  <c r="AI52" i="9"/>
  <c r="AI129" i="9"/>
  <c r="AI91" i="9"/>
  <c r="AI51" i="9"/>
  <c r="AI148" i="9"/>
  <c r="AI108" i="9"/>
  <c r="AI70" i="9"/>
  <c r="AI147" i="9"/>
  <c r="AI107" i="9"/>
  <c r="AI69" i="9"/>
  <c r="AH122" i="9"/>
  <c r="AH124" i="9"/>
  <c r="AH96" i="9"/>
  <c r="AH137" i="9"/>
  <c r="AH61" i="9"/>
  <c r="AH107" i="9"/>
  <c r="AH102" i="9"/>
  <c r="AH81" i="9"/>
  <c r="AH118" i="9"/>
  <c r="AH60" i="9"/>
  <c r="AI124" i="9"/>
  <c r="AI88" i="9"/>
  <c r="AI47" i="9"/>
  <c r="AI104" i="9"/>
  <c r="AI66" i="9"/>
  <c r="AI141" i="9"/>
  <c r="AI103" i="9"/>
  <c r="AI63" i="9"/>
  <c r="AH100" i="9"/>
  <c r="AH110" i="9"/>
  <c r="AH146" i="9"/>
  <c r="AH141" i="9"/>
  <c r="AH150" i="9"/>
  <c r="AH95" i="9"/>
  <c r="AH72" i="9"/>
  <c r="AH75" i="9"/>
  <c r="AH108" i="9"/>
  <c r="AH56" i="9"/>
  <c r="AI120" i="9"/>
  <c r="AI84" i="9"/>
  <c r="AI119" i="9"/>
  <c r="AI81" i="9"/>
  <c r="AI43" i="9"/>
  <c r="AI136" i="9"/>
  <c r="AI100" i="9"/>
  <c r="AI60" i="9"/>
  <c r="AI135" i="9"/>
  <c r="AI99" i="9"/>
  <c r="AI59" i="9"/>
  <c r="AH36" i="9"/>
  <c r="AI73" i="9"/>
  <c r="AH121" i="9"/>
  <c r="AH130" i="9"/>
  <c r="AH119" i="9"/>
  <c r="AH148" i="9"/>
  <c r="AH85" i="9"/>
  <c r="AH143" i="9"/>
  <c r="AH67" i="9"/>
  <c r="AH90" i="9"/>
  <c r="AH50" i="9"/>
  <c r="AI114" i="9"/>
  <c r="AI78" i="9"/>
  <c r="AI132" i="9"/>
  <c r="AI96" i="9"/>
  <c r="AI56" i="9"/>
  <c r="AI131" i="9"/>
  <c r="AI55" i="9"/>
  <c r="AH127" i="9"/>
  <c r="AH84" i="9"/>
  <c r="AH106" i="9"/>
  <c r="AH103" i="9"/>
  <c r="AH128" i="9"/>
  <c r="AH133" i="9"/>
  <c r="AH57" i="9"/>
  <c r="AH86" i="9"/>
  <c r="AH46" i="9"/>
  <c r="AI110" i="9"/>
  <c r="AI72" i="9"/>
  <c r="AI109" i="9"/>
  <c r="AI71" i="9"/>
  <c r="AI146" i="9"/>
  <c r="AI128" i="9"/>
  <c r="AI90" i="9"/>
  <c r="AI50" i="9"/>
  <c r="AI89" i="9"/>
  <c r="AI49" i="9"/>
  <c r="AH111" i="9"/>
  <c r="AH68" i="9"/>
  <c r="AH88" i="9"/>
  <c r="AH98" i="9"/>
  <c r="AH105" i="9"/>
  <c r="AH104" i="9"/>
  <c r="AH59" i="9"/>
  <c r="AH51" i="9"/>
  <c r="AH80" i="9"/>
  <c r="AH41" i="9"/>
  <c r="AI106" i="9"/>
  <c r="AI68" i="9"/>
  <c r="AI105" i="9"/>
  <c r="AI67" i="9"/>
  <c r="AI150" i="9"/>
  <c r="AI122" i="9"/>
  <c r="AI86" i="9"/>
  <c r="AI121" i="9"/>
  <c r="AI85" i="9"/>
  <c r="AH99" i="9"/>
  <c r="AH62" i="9"/>
  <c r="AH79" i="9"/>
  <c r="AH78" i="9"/>
  <c r="AH97" i="9"/>
  <c r="AH55" i="9"/>
  <c r="AH47" i="9"/>
  <c r="AH74" i="9"/>
  <c r="AI102" i="9"/>
  <c r="AI62" i="9"/>
  <c r="AI101" i="9"/>
  <c r="AI134" i="9"/>
  <c r="AI118" i="9"/>
  <c r="AI80" i="9"/>
  <c r="AI41" i="9"/>
  <c r="AI117" i="9"/>
  <c r="AH111" i="10"/>
  <c r="AI111" i="10"/>
  <c r="AH112" i="10"/>
  <c r="AH107" i="10"/>
  <c r="AH72" i="10"/>
  <c r="AH37" i="10"/>
  <c r="AH89" i="10"/>
  <c r="AH135" i="10"/>
  <c r="AH101" i="10"/>
  <c r="AI107" i="10"/>
  <c r="AI72" i="10"/>
  <c r="AI37" i="10"/>
  <c r="AI127" i="10"/>
  <c r="AI92" i="10"/>
  <c r="AI134" i="10"/>
  <c r="AI100" i="10"/>
  <c r="AH133" i="10"/>
  <c r="AH99" i="10"/>
  <c r="AH104" i="10"/>
  <c r="AH150" i="10"/>
  <c r="AH114" i="10"/>
  <c r="AH80" i="10"/>
  <c r="AH121" i="10"/>
  <c r="AH127" i="10"/>
  <c r="AH92" i="10"/>
  <c r="AI133" i="10"/>
  <c r="AI99" i="10"/>
  <c r="AI146" i="10"/>
  <c r="AI75" i="10"/>
  <c r="AI118" i="10"/>
  <c r="AI114" i="10"/>
  <c r="AH47" i="10"/>
  <c r="AH129" i="10"/>
  <c r="AH95" i="10"/>
  <c r="AH73" i="10"/>
  <c r="AH146" i="10"/>
  <c r="AH75" i="10"/>
  <c r="AH87" i="10"/>
  <c r="AH122" i="10"/>
  <c r="AH52" i="10"/>
  <c r="AI129" i="10"/>
  <c r="AI95" i="10"/>
  <c r="AI141" i="10"/>
  <c r="AI71" i="10"/>
  <c r="AI149" i="10"/>
  <c r="AI79" i="10"/>
  <c r="AI44" i="10"/>
  <c r="AI121" i="10"/>
  <c r="AI87" i="10"/>
  <c r="AI51" i="10"/>
  <c r="AH124" i="10"/>
  <c r="AH90" i="10"/>
  <c r="AH141" i="10"/>
  <c r="AH71" i="10"/>
  <c r="AH134" i="10"/>
  <c r="AH118" i="10"/>
  <c r="AI124" i="10"/>
  <c r="AI90" i="10"/>
  <c r="AI136" i="10"/>
  <c r="AI102" i="10"/>
  <c r="AI109" i="10"/>
  <c r="AI74" i="10"/>
  <c r="AI117" i="10"/>
  <c r="AI47" i="10"/>
  <c r="AH86" i="10"/>
  <c r="AH50" i="10"/>
  <c r="AH136" i="10"/>
  <c r="AH102" i="10"/>
  <c r="AH117" i="10"/>
  <c r="AH149" i="10"/>
  <c r="AH79" i="10"/>
  <c r="AH44" i="10"/>
  <c r="AI86" i="10"/>
  <c r="AI50" i="10"/>
  <c r="AI132" i="10"/>
  <c r="AI140" i="10"/>
  <c r="AI70" i="10"/>
  <c r="AI148" i="10"/>
  <c r="AI112" i="10"/>
  <c r="AI78" i="10"/>
  <c r="AI122" i="10"/>
  <c r="AH51" i="10"/>
  <c r="AH81" i="10"/>
  <c r="AH46" i="10"/>
  <c r="AH132" i="10"/>
  <c r="AH100" i="10"/>
  <c r="AH109" i="10"/>
  <c r="AH74" i="10"/>
  <c r="AI81" i="10"/>
  <c r="AI46" i="10"/>
  <c r="AI128" i="10"/>
  <c r="AI135" i="10"/>
  <c r="AI101" i="10"/>
  <c r="AI73" i="10"/>
  <c r="AL127" i="9"/>
  <c r="AL61" i="9"/>
  <c r="AL120" i="9"/>
  <c r="AL45" i="9"/>
  <c r="AL114" i="9"/>
  <c r="AL147" i="9"/>
  <c r="AL46" i="9"/>
  <c r="AL97" i="9"/>
  <c r="AL69" i="9"/>
  <c r="AL47" i="9"/>
  <c r="AL88" i="9"/>
  <c r="AL146" i="9"/>
  <c r="AL92" i="9"/>
  <c r="AL52" i="9"/>
  <c r="AL137" i="9"/>
  <c r="AL106" i="9"/>
  <c r="AL98" i="9"/>
  <c r="AL70" i="9"/>
  <c r="AL102" i="9"/>
  <c r="AL105" i="9"/>
  <c r="AL50" i="9"/>
  <c r="AL109" i="9"/>
  <c r="AL75" i="9"/>
  <c r="AL121" i="9"/>
  <c r="AL107" i="9"/>
  <c r="AL85" i="9"/>
  <c r="AL71" i="9"/>
  <c r="AL111" i="9"/>
  <c r="AL96" i="9"/>
  <c r="AL73" i="9"/>
  <c r="AL95" i="9"/>
  <c r="AL122" i="9"/>
  <c r="AL108" i="9"/>
  <c r="AL86" i="9"/>
  <c r="AL74" i="9"/>
  <c r="AL124" i="9"/>
  <c r="AL110" i="9"/>
  <c r="AL148" i="9"/>
  <c r="AL90" i="9"/>
  <c r="AL51" i="9"/>
  <c r="AL48" i="9"/>
  <c r="AL140" i="9"/>
  <c r="AL79" i="9"/>
  <c r="AL149" i="9"/>
  <c r="AL80" i="9"/>
  <c r="AL132" i="9"/>
  <c r="AL49" i="9"/>
  <c r="AL112" i="9"/>
  <c r="AL87" i="9"/>
  <c r="AL68" i="9"/>
  <c r="AL136" i="9"/>
  <c r="AL78" i="9"/>
  <c r="AL142" i="9"/>
  <c r="AL89" i="9"/>
  <c r="AL44" i="9"/>
  <c r="AL135" i="9"/>
  <c r="AL129" i="9"/>
  <c r="AL81" i="9"/>
  <c r="AL72" i="9"/>
  <c r="AL117" i="9"/>
  <c r="AL119" i="9"/>
  <c r="X151" i="7"/>
  <c r="X151" i="10" s="1"/>
  <c r="EB151" i="7"/>
  <c r="EB151" i="9" s="1"/>
  <c r="DQ151" i="7"/>
  <c r="DQ151" i="10" s="1"/>
  <c r="DC151" i="7"/>
  <c r="DC151" i="9" s="1"/>
  <c r="AF151" i="7"/>
  <c r="AF151" i="10" s="1"/>
  <c r="S151" i="7"/>
  <c r="S151" i="10" s="1"/>
  <c r="Y151" i="7"/>
  <c r="Y151" i="10" s="1"/>
  <c r="W151" i="7"/>
  <c r="W151" i="10" s="1"/>
  <c r="AV151" i="7"/>
  <c r="AV151" i="10" s="1"/>
  <c r="AG151" i="7"/>
  <c r="AG151" i="10" s="1"/>
  <c r="AC151" i="7"/>
  <c r="AC151" i="10" s="1"/>
  <c r="AA151" i="7"/>
  <c r="AA151" i="10" s="1"/>
  <c r="EA151" i="7"/>
  <c r="EA151" i="10" s="1"/>
  <c r="CG151" i="7"/>
  <c r="CG151" i="9" s="1"/>
  <c r="DV151" i="7"/>
  <c r="DV151" i="10" s="1"/>
  <c r="O151" i="7"/>
  <c r="O151" i="10" s="1"/>
  <c r="EJ151" i="7"/>
  <c r="EJ151" i="10" s="1"/>
  <c r="CF151" i="7"/>
  <c r="CF151" i="10" s="1"/>
  <c r="DO151" i="7"/>
  <c r="DO151" i="9" s="1"/>
  <c r="P151" i="7"/>
  <c r="P151" i="10" s="1"/>
  <c r="AD151" i="7"/>
  <c r="AD151" i="10" s="1"/>
  <c r="BY151" i="7"/>
  <c r="CE151" i="7"/>
  <c r="CE151" i="10" s="1"/>
  <c r="Q151" i="7"/>
  <c r="Q151" i="9" s="1"/>
  <c r="DZ151" i="7"/>
  <c r="DZ151" i="9" s="1"/>
  <c r="V151" i="7"/>
  <c r="V151" i="9" s="1"/>
  <c r="AM151" i="7"/>
  <c r="AM151" i="10" s="1"/>
  <c r="AI151" i="7"/>
  <c r="DU151" i="7"/>
  <c r="DU151" i="10" s="1"/>
  <c r="N151" i="7"/>
  <c r="N151" i="10" s="1"/>
  <c r="AB151" i="7"/>
  <c r="AB151" i="10" s="1"/>
  <c r="Z151" i="7"/>
  <c r="Z151" i="10" s="1"/>
  <c r="AE151" i="7"/>
  <c r="AE151" i="10" s="1"/>
  <c r="CH151" i="7"/>
  <c r="CH151" i="10" s="1"/>
  <c r="T151" i="7"/>
  <c r="T151" i="10" s="1"/>
  <c r="R151" i="7"/>
  <c r="R151" i="10" s="1"/>
  <c r="E18" i="7"/>
  <c r="EF151" i="7"/>
  <c r="EF151" i="10" s="1"/>
  <c r="E141" i="7"/>
  <c r="AD141" i="9" s="1"/>
  <c r="E29" i="7"/>
  <c r="EJ29" i="10" s="1"/>
  <c r="DB151" i="7"/>
  <c r="DB151" i="9" s="1"/>
  <c r="EI151" i="7"/>
  <c r="EI151" i="10" s="1"/>
  <c r="E50" i="7"/>
  <c r="E114" i="7"/>
  <c r="V114" i="10" s="1"/>
  <c r="AK151" i="7"/>
  <c r="AK151" i="9" s="1"/>
  <c r="EH151" i="7"/>
  <c r="EH151" i="10" s="1"/>
  <c r="AH151" i="7"/>
  <c r="EG151" i="7"/>
  <c r="EG151" i="10" s="1"/>
  <c r="E27" i="7"/>
  <c r="DK151" i="7"/>
  <c r="DK151" i="9" s="1"/>
  <c r="E76" i="7"/>
  <c r="CG76" i="7" s="1"/>
  <c r="E25" i="7"/>
  <c r="EJ25" i="10" s="1"/>
  <c r="E20" i="7"/>
  <c r="CS93" i="7"/>
  <c r="DF93" i="7"/>
  <c r="DH93" i="7"/>
  <c r="DA93" i="7"/>
  <c r="DL93" i="7"/>
  <c r="EF93" i="7"/>
  <c r="DW93" i="7"/>
  <c r="DX93" i="7"/>
  <c r="EB93" i="7"/>
  <c r="DZ93" i="7"/>
  <c r="EA93" i="7"/>
  <c r="CR93" i="7"/>
  <c r="CT93" i="7"/>
  <c r="CW93" i="7"/>
  <c r="CY93" i="7"/>
  <c r="DU93" i="7"/>
  <c r="EG93" i="7"/>
  <c r="EH93" i="7"/>
  <c r="EI93" i="7"/>
  <c r="EJ93" i="7"/>
  <c r="DS93" i="7"/>
  <c r="CZ93" i="7"/>
  <c r="DG93" i="7"/>
  <c r="DI93" i="7"/>
  <c r="DJ93" i="7"/>
  <c r="CU93" i="7"/>
  <c r="DT93" i="7"/>
  <c r="DC93" i="7"/>
  <c r="M26" i="10"/>
  <c r="X26" i="10"/>
  <c r="N26" i="10"/>
  <c r="Q26" i="10"/>
  <c r="R26" i="10"/>
  <c r="V26" i="10"/>
  <c r="AJ123" i="9"/>
  <c r="DK115" i="7"/>
  <c r="DB93" i="7"/>
  <c r="DK93" i="7"/>
  <c r="BV123" i="9"/>
  <c r="EE115" i="7"/>
  <c r="DN115" i="7"/>
  <c r="DE93" i="7"/>
  <c r="EE93" i="7"/>
  <c r="DN93" i="7"/>
  <c r="DN127" i="10"/>
  <c r="EA142" i="10"/>
  <c r="DZ142" i="10"/>
  <c r="EB142" i="10"/>
  <c r="BV79" i="9"/>
  <c r="AJ103" i="10"/>
  <c r="T73" i="10"/>
  <c r="U73" i="10"/>
  <c r="EJ73" i="10"/>
  <c r="AD32" i="10"/>
  <c r="AC31" i="10"/>
  <c r="M31" i="10"/>
  <c r="T31" i="10"/>
  <c r="EG148" i="10"/>
  <c r="T22" i="10"/>
  <c r="V24" i="10"/>
  <c r="S21" i="10"/>
  <c r="DU134" i="10"/>
  <c r="U23" i="10"/>
  <c r="O23" i="10"/>
  <c r="EE146" i="10"/>
  <c r="AG35" i="10"/>
  <c r="Q19" i="10"/>
  <c r="N16" i="10"/>
  <c r="EI150" i="10"/>
  <c r="EE150" i="10"/>
  <c r="M15" i="10"/>
  <c r="DT135" i="10"/>
  <c r="DV135" i="10"/>
  <c r="DU135" i="10"/>
  <c r="DP136" i="10"/>
  <c r="DS136" i="10"/>
  <c r="BR74" i="10"/>
  <c r="EJ74" i="10"/>
  <c r="Z28" i="10"/>
  <c r="T28" i="10"/>
  <c r="AC41" i="10"/>
  <c r="AM41" i="10"/>
  <c r="AJ129" i="10"/>
  <c r="DO129" i="10"/>
  <c r="DN129" i="10"/>
  <c r="AF34" i="10"/>
  <c r="DZ143" i="10"/>
  <c r="DQ130" i="10"/>
  <c r="AJ118" i="10"/>
  <c r="EE151" i="7"/>
  <c r="EE151" i="10" s="1"/>
  <c r="EJ140" i="10"/>
  <c r="CG140" i="10"/>
  <c r="AV140" i="10"/>
  <c r="CE140" i="10"/>
  <c r="DN151" i="7"/>
  <c r="DN151" i="10" s="1"/>
  <c r="DN152" i="7"/>
  <c r="DN64" i="7"/>
  <c r="DN82" i="7"/>
  <c r="AA15" i="15"/>
  <c r="X4" i="3" s="1"/>
  <c r="AJ151" i="10"/>
  <c r="DK53" i="7"/>
  <c r="DB53" i="7"/>
  <c r="BN123" i="9"/>
  <c r="BN123" i="10"/>
  <c r="CW123" i="9"/>
  <c r="CW123" i="10"/>
  <c r="W123" i="9"/>
  <c r="W123" i="10"/>
  <c r="BO123" i="9"/>
  <c r="BO123" i="10"/>
  <c r="CX123" i="9"/>
  <c r="CX123" i="10"/>
  <c r="EJ123" i="9"/>
  <c r="EJ123" i="10"/>
  <c r="AP123" i="9"/>
  <c r="AP123" i="10"/>
  <c r="CQ123" i="9"/>
  <c r="CQ123" i="10"/>
  <c r="S123" i="9"/>
  <c r="S123" i="10"/>
  <c r="BQ123" i="9"/>
  <c r="BQ123" i="10"/>
  <c r="CZ123" i="9"/>
  <c r="CZ123" i="10"/>
  <c r="AC123" i="9"/>
  <c r="AC123" i="10"/>
  <c r="AA123" i="9"/>
  <c r="AA123" i="10"/>
  <c r="AF123" i="9"/>
  <c r="AF123" i="10"/>
  <c r="CK123" i="9"/>
  <c r="CK123" i="10"/>
  <c r="BM123" i="9"/>
  <c r="BM123" i="10"/>
  <c r="BK123" i="9"/>
  <c r="BK123" i="10"/>
  <c r="CT123" i="9"/>
  <c r="CT123" i="10"/>
  <c r="CM123" i="9"/>
  <c r="CM123" i="10"/>
  <c r="BV123" i="10"/>
  <c r="AV123" i="9"/>
  <c r="AV123" i="10"/>
  <c r="AW123" i="9"/>
  <c r="AW123" i="10"/>
  <c r="I123" i="9"/>
  <c r="I123" i="10"/>
  <c r="J123" i="9"/>
  <c r="J123" i="10"/>
  <c r="CP123" i="9"/>
  <c r="CP123" i="10"/>
  <c r="AQ123" i="9"/>
  <c r="AQ123" i="10"/>
  <c r="AB123" i="9"/>
  <c r="AB123" i="10"/>
  <c r="L123" i="9"/>
  <c r="L123" i="10"/>
  <c r="BW123" i="9"/>
  <c r="BW123" i="10"/>
  <c r="DG123" i="9"/>
  <c r="DG123" i="10"/>
  <c r="X123" i="9"/>
  <c r="X123" i="10"/>
  <c r="G123" i="9"/>
  <c r="G123" i="10"/>
  <c r="BX123" i="9"/>
  <c r="BX123" i="10"/>
  <c r="DH123" i="9"/>
  <c r="DH123" i="10"/>
  <c r="O123" i="9"/>
  <c r="O123" i="10"/>
  <c r="AX123" i="9"/>
  <c r="AX123" i="10"/>
  <c r="CY123" i="9"/>
  <c r="CY123" i="10"/>
  <c r="AD123" i="9"/>
  <c r="AD123" i="10"/>
  <c r="CN123" i="9"/>
  <c r="CN123" i="10"/>
  <c r="CA123" i="9"/>
  <c r="CA123" i="10"/>
  <c r="DJ123" i="9"/>
  <c r="DJ123" i="10"/>
  <c r="U123" i="9"/>
  <c r="U123" i="10"/>
  <c r="AR123" i="9"/>
  <c r="AR123" i="10"/>
  <c r="CS123" i="9"/>
  <c r="CS123" i="10"/>
  <c r="BS123" i="9"/>
  <c r="BS123" i="10"/>
  <c r="DC123" i="9"/>
  <c r="DC123" i="10"/>
  <c r="K123" i="9"/>
  <c r="K123" i="10"/>
  <c r="AT123" i="9"/>
  <c r="AT123" i="10"/>
  <c r="CU123" i="9"/>
  <c r="CU123" i="10"/>
  <c r="Z123" i="9"/>
  <c r="Z123" i="10"/>
  <c r="CL123" i="9"/>
  <c r="CL123" i="10"/>
  <c r="H123" i="9"/>
  <c r="H123" i="10"/>
  <c r="CH123" i="9"/>
  <c r="CH123" i="10"/>
  <c r="CR123" i="9"/>
  <c r="CR123" i="10"/>
  <c r="CD123" i="9"/>
  <c r="CD123" i="10"/>
  <c r="AM123" i="9"/>
  <c r="AM123" i="10"/>
  <c r="CF123" i="9"/>
  <c r="CF123" i="10"/>
  <c r="P123" i="9"/>
  <c r="P123" i="10"/>
  <c r="CE123" i="9"/>
  <c r="CE123" i="10"/>
  <c r="CG123" i="9"/>
  <c r="CG123" i="10"/>
  <c r="AU123" i="9"/>
  <c r="AU123" i="10"/>
  <c r="BP123" i="9"/>
  <c r="BP123" i="10"/>
  <c r="DI123" i="9"/>
  <c r="DI123" i="10"/>
  <c r="V123" i="9"/>
  <c r="V123" i="10"/>
  <c r="AE123" i="9"/>
  <c r="AE123" i="10"/>
  <c r="CJ123" i="9"/>
  <c r="CJ123" i="10"/>
  <c r="M123" i="9"/>
  <c r="M123" i="10"/>
  <c r="DF123" i="9"/>
  <c r="DF123" i="10"/>
  <c r="BR123" i="9"/>
  <c r="BR123" i="10"/>
  <c r="DA123" i="9"/>
  <c r="DA123" i="10"/>
  <c r="T123" i="9"/>
  <c r="T123" i="10"/>
  <c r="AG123" i="9"/>
  <c r="AG123" i="10"/>
  <c r="CC123" i="9"/>
  <c r="CC123" i="10"/>
  <c r="CV123" i="9"/>
  <c r="CV123" i="10"/>
  <c r="BL123" i="9"/>
  <c r="BL123" i="10"/>
  <c r="R123" i="9"/>
  <c r="R123" i="10"/>
  <c r="Q123" i="9"/>
  <c r="Q123" i="10"/>
  <c r="CO123" i="9"/>
  <c r="CO123" i="10"/>
  <c r="N123" i="9"/>
  <c r="N123" i="10"/>
  <c r="CB123" i="9"/>
  <c r="CB123" i="10"/>
  <c r="AS123" i="9"/>
  <c r="AS123" i="10"/>
  <c r="Y123" i="9"/>
  <c r="Y123" i="10"/>
  <c r="N17" i="10"/>
  <c r="O17" i="10"/>
  <c r="DS151" i="7"/>
  <c r="DS151" i="9" s="1"/>
  <c r="DS152" i="7"/>
  <c r="DS82" i="7"/>
  <c r="DS64" i="7"/>
  <c r="EH82" i="7"/>
  <c r="EH152" i="7"/>
  <c r="EH64" i="7"/>
  <c r="DR82" i="7"/>
  <c r="DR64" i="7"/>
  <c r="DY112" i="10"/>
  <c r="DM112" i="10"/>
  <c r="EI53" i="7"/>
  <c r="DQ53" i="7"/>
  <c r="CF53" i="7"/>
  <c r="EH53" i="7"/>
  <c r="DP53" i="7"/>
  <c r="CE53" i="7"/>
  <c r="EG53" i="7"/>
  <c r="EB53" i="7"/>
  <c r="DO53" i="7"/>
  <c r="EF53" i="7"/>
  <c r="EA53" i="7"/>
  <c r="DV53" i="7"/>
  <c r="DN53" i="7"/>
  <c r="DS53" i="7"/>
  <c r="CH53" i="7"/>
  <c r="DZ53" i="7"/>
  <c r="BY53" i="7"/>
  <c r="EJ53" i="7"/>
  <c r="DT53" i="7"/>
  <c r="EE53" i="7"/>
  <c r="DC53" i="7"/>
  <c r="DU53" i="7"/>
  <c r="DR53" i="7"/>
  <c r="CG53" i="7"/>
  <c r="DM41" i="10"/>
  <c r="DY41" i="10"/>
  <c r="DR151" i="7"/>
  <c r="DR151" i="9" s="1"/>
  <c r="DT152" i="7"/>
  <c r="DR152" i="7"/>
  <c r="DP82" i="7"/>
  <c r="DP152" i="7"/>
  <c r="DP64" i="7"/>
  <c r="DP151" i="7"/>
  <c r="DP151" i="9" s="1"/>
  <c r="DT151" i="7"/>
  <c r="DT151" i="10" s="1"/>
  <c r="DT82" i="7"/>
  <c r="DT64" i="7"/>
  <c r="DY143" i="10"/>
  <c r="DM143" i="10"/>
  <c r="EJ143" i="10"/>
  <c r="EJ118" i="10"/>
  <c r="EJ24" i="10"/>
  <c r="DM24" i="10"/>
  <c r="EJ121" i="10"/>
  <c r="DY95" i="10"/>
  <c r="EJ108" i="10"/>
  <c r="DY121" i="10"/>
  <c r="DY72" i="10"/>
  <c r="DY108" i="10"/>
  <c r="DM108" i="10"/>
  <c r="DM95" i="10"/>
  <c r="DM121" i="10"/>
  <c r="EJ28" i="10"/>
  <c r="DY118" i="10"/>
  <c r="DY130" i="10"/>
  <c r="DM69" i="10"/>
  <c r="DY69" i="10"/>
  <c r="DM133" i="10"/>
  <c r="EJ117" i="10"/>
  <c r="DY117" i="10"/>
  <c r="DM106" i="10"/>
  <c r="DY106" i="10"/>
  <c r="DY120" i="10"/>
  <c r="DM34" i="10"/>
  <c r="EJ104" i="10"/>
  <c r="DY32" i="10"/>
  <c r="EJ32" i="10"/>
  <c r="DM32" i="10"/>
  <c r="DM122" i="10"/>
  <c r="EJ122" i="10"/>
  <c r="DY22" i="10"/>
  <c r="M17" i="10"/>
  <c r="DM89" i="10"/>
  <c r="M151" i="7"/>
  <c r="EJ22" i="10"/>
  <c r="DM119" i="10"/>
  <c r="U151" i="7"/>
  <c r="U151" i="10" s="1"/>
  <c r="DM149" i="10"/>
  <c r="DY104" i="10"/>
  <c r="DM104" i="10"/>
  <c r="DY122" i="10"/>
  <c r="DY111" i="10"/>
  <c r="DY70" i="10"/>
  <c r="DY119" i="10"/>
  <c r="EJ124" i="10"/>
  <c r="DY124" i="10"/>
  <c r="DM124" i="10"/>
  <c r="EJ98" i="10"/>
  <c r="DM102" i="10"/>
  <c r="DY136" i="10"/>
  <c r="DM70" i="10"/>
  <c r="DY102" i="10"/>
  <c r="EJ102" i="10"/>
  <c r="EJ100" i="10"/>
  <c r="DM100" i="10"/>
  <c r="DY100" i="10"/>
  <c r="DM136" i="10"/>
  <c r="EJ136" i="10"/>
  <c r="DM99" i="10"/>
  <c r="DY99" i="10"/>
  <c r="DM137" i="10"/>
  <c r="DM118" i="10"/>
  <c r="EJ101" i="10"/>
  <c r="DM101" i="10"/>
  <c r="EJ81" i="10"/>
  <c r="DY81" i="10"/>
  <c r="DM81" i="10"/>
  <c r="DY140" i="10"/>
  <c r="DZ140" i="10"/>
  <c r="DM117" i="10"/>
  <c r="DY133" i="10"/>
  <c r="DY79" i="10"/>
  <c r="EJ99" i="10"/>
  <c r="DM105" i="10"/>
  <c r="DY105" i="10"/>
  <c r="EJ105" i="10"/>
  <c r="DY101" i="10"/>
  <c r="EJ79" i="10"/>
  <c r="DM79" i="10"/>
  <c r="DY67" i="10"/>
  <c r="DY137" i="10"/>
  <c r="DM128" i="10"/>
  <c r="DY128" i="10"/>
  <c r="DY146" i="10"/>
  <c r="DY147" i="10"/>
  <c r="DM147" i="10"/>
  <c r="DM109" i="10"/>
  <c r="EJ109" i="10"/>
  <c r="DY109" i="10"/>
  <c r="DM129" i="10"/>
  <c r="DY73" i="10"/>
  <c r="DM73" i="10"/>
  <c r="DY28" i="10"/>
  <c r="DY150" i="10"/>
  <c r="DM150" i="10"/>
  <c r="EJ150" i="10"/>
  <c r="DM135" i="10"/>
  <c r="DY135" i="10"/>
  <c r="EJ78" i="10"/>
  <c r="DM78" i="10"/>
  <c r="DY78" i="10"/>
  <c r="DM28" i="10"/>
  <c r="DM30" i="10"/>
  <c r="DM67" i="10"/>
  <c r="DY96" i="10"/>
  <c r="DM96" i="10"/>
  <c r="EJ103" i="10"/>
  <c r="DY103" i="10"/>
  <c r="EJ110" i="10"/>
  <c r="DY110" i="10"/>
  <c r="DM110" i="10"/>
  <c r="EJ129" i="10"/>
  <c r="DM103" i="10"/>
  <c r="EJ146" i="10"/>
  <c r="DM68" i="10"/>
  <c r="DY107" i="10"/>
  <c r="DY80" i="10"/>
  <c r="DM80" i="10"/>
  <c r="EJ80" i="10"/>
  <c r="EJ75" i="10"/>
  <c r="DY75" i="10"/>
  <c r="DM75" i="10"/>
  <c r="EJ68" i="10"/>
  <c r="EJ127" i="10"/>
  <c r="DM127" i="10"/>
  <c r="DM71" i="10"/>
  <c r="DY71" i="10"/>
  <c r="DM107" i="10"/>
  <c r="EJ72" i="10"/>
  <c r="DM72" i="10"/>
  <c r="DM120" i="10"/>
  <c r="EJ120" i="10"/>
  <c r="DM148" i="10"/>
  <c r="DY148" i="10"/>
  <c r="DM146" i="10"/>
  <c r="DM131" i="10"/>
  <c r="DY68" i="10"/>
  <c r="DY149" i="10"/>
  <c r="DM97" i="10"/>
  <c r="DY97" i="10"/>
  <c r="EJ97" i="10"/>
  <c r="EJ148" i="10"/>
  <c r="DY98" i="10"/>
  <c r="DM98" i="10"/>
  <c r="EE152" i="7"/>
  <c r="EG82" i="7"/>
  <c r="EG64" i="7"/>
  <c r="EE64" i="7"/>
  <c r="EE82" i="7"/>
  <c r="DY134" i="10"/>
  <c r="DY132" i="10"/>
  <c r="DM132" i="10"/>
  <c r="EF64" i="7"/>
  <c r="DM31" i="10"/>
  <c r="EJ31" i="10"/>
  <c r="EF82" i="7"/>
  <c r="DM23" i="10"/>
  <c r="EJ23" i="9"/>
  <c r="EJ142" i="10"/>
  <c r="DY142" i="10"/>
  <c r="DM142" i="10"/>
  <c r="DY26" i="10"/>
  <c r="DM26" i="10"/>
  <c r="EG152" i="7"/>
  <c r="EF152" i="7"/>
  <c r="DY37" i="10"/>
  <c r="DM25" i="10"/>
  <c r="DM37" i="10"/>
  <c r="DY36" i="10"/>
  <c r="DM151" i="10"/>
  <c r="DM29" i="10"/>
  <c r="DY151" i="10"/>
  <c r="DY33" i="10"/>
  <c r="DM33" i="10"/>
  <c r="DY25" i="10"/>
  <c r="DM36" i="10"/>
  <c r="DY29" i="10"/>
  <c r="AH151" i="9" l="1"/>
  <c r="AH151" i="10"/>
  <c r="AI151" i="10"/>
  <c r="AI151" i="9"/>
  <c r="EB151" i="10"/>
  <c r="CG151" i="10"/>
  <c r="DO151" i="10"/>
  <c r="AC151" i="9"/>
  <c r="EG76" i="7"/>
  <c r="DN76" i="7"/>
  <c r="DQ151" i="9"/>
  <c r="AV151" i="9"/>
  <c r="AE151" i="9"/>
  <c r="EJ151" i="9"/>
  <c r="DZ151" i="10"/>
  <c r="X151" i="9"/>
  <c r="DC151" i="10"/>
  <c r="P151" i="9"/>
  <c r="AA151" i="9"/>
  <c r="EA151" i="9"/>
  <c r="S27" i="10"/>
  <c r="S151" i="9"/>
  <c r="AJ114" i="10"/>
  <c r="R151" i="9"/>
  <c r="AF151" i="9"/>
  <c r="AB151" i="9"/>
  <c r="Q151" i="10"/>
  <c r="W151" i="9"/>
  <c r="CE151" i="9"/>
  <c r="DV151" i="9"/>
  <c r="AG151" i="9"/>
  <c r="Y151" i="9"/>
  <c r="DN141" i="9"/>
  <c r="DK151" i="10"/>
  <c r="EI151" i="9"/>
  <c r="CF151" i="9"/>
  <c r="CH151" i="9"/>
  <c r="V151" i="10"/>
  <c r="AA29" i="10"/>
  <c r="EJ29" i="9"/>
  <c r="EF76" i="7"/>
  <c r="EE76" i="7"/>
  <c r="M50" i="10"/>
  <c r="DT76" i="7"/>
  <c r="AM151" i="9"/>
  <c r="O151" i="9"/>
  <c r="DP76" i="7"/>
  <c r="DS76" i="7"/>
  <c r="Z151" i="9"/>
  <c r="T151" i="9"/>
  <c r="DR76" i="7"/>
  <c r="EH76" i="7"/>
  <c r="DK76" i="7"/>
  <c r="DB76" i="7"/>
  <c r="R20" i="10"/>
  <c r="EJ76" i="7"/>
  <c r="P18" i="10"/>
  <c r="EA76" i="7"/>
  <c r="EI76" i="7"/>
  <c r="EJ50" i="10"/>
  <c r="Y27" i="10"/>
  <c r="DZ76" i="7"/>
  <c r="AJ50" i="10"/>
  <c r="S50" i="10"/>
  <c r="O27" i="10"/>
  <c r="AK50" i="9"/>
  <c r="AM50" i="10"/>
  <c r="AV50" i="10"/>
  <c r="N151" i="9"/>
  <c r="AK151" i="10"/>
  <c r="M18" i="10"/>
  <c r="P20" i="10"/>
  <c r="Q20" i="10"/>
  <c r="DU151" i="9"/>
  <c r="AD151" i="9"/>
  <c r="DP141" i="9"/>
  <c r="EJ25" i="9"/>
  <c r="Z141" i="9"/>
  <c r="CF141" i="9"/>
  <c r="X141" i="9"/>
  <c r="DR141" i="10"/>
  <c r="P141" i="9"/>
  <c r="DV141" i="9"/>
  <c r="AB141" i="10"/>
  <c r="W141" i="10"/>
  <c r="Y141" i="9"/>
  <c r="U25" i="10"/>
  <c r="DQ76" i="7"/>
  <c r="DV76" i="7"/>
  <c r="CH76" i="7"/>
  <c r="DO76" i="7"/>
  <c r="EB76" i="7"/>
  <c r="CF76" i="7"/>
  <c r="BY76" i="7"/>
  <c r="DU76" i="7"/>
  <c r="DC76" i="7"/>
  <c r="CE76" i="7"/>
  <c r="DT141" i="9"/>
  <c r="W25" i="10"/>
  <c r="U114" i="10"/>
  <c r="DB151" i="10"/>
  <c r="DO141" i="9"/>
  <c r="O141" i="9"/>
  <c r="CE141" i="10"/>
  <c r="U141" i="9"/>
  <c r="M141" i="10"/>
  <c r="S141" i="10"/>
  <c r="AC141" i="10"/>
  <c r="R141" i="9"/>
  <c r="AE141" i="10"/>
  <c r="M25" i="10"/>
  <c r="V141" i="10"/>
  <c r="AD141" i="10"/>
  <c r="EJ67" i="10"/>
  <c r="AF67" i="10"/>
  <c r="M67" i="10"/>
  <c r="CG137" i="10"/>
  <c r="AM137" i="10"/>
  <c r="CF137" i="10"/>
  <c r="Q137" i="10"/>
  <c r="R119" i="10"/>
  <c r="AD119" i="9"/>
  <c r="M119" i="10"/>
  <c r="Z149" i="10"/>
  <c r="Q149" i="9"/>
  <c r="CE137" i="9"/>
  <c r="AV106" i="10"/>
  <c r="X106" i="10"/>
  <c r="AM106" i="10"/>
  <c r="P95" i="10"/>
  <c r="AB95" i="10"/>
  <c r="CE95" i="10"/>
  <c r="W112" i="10"/>
  <c r="AE112" i="9"/>
  <c r="AB112" i="10"/>
  <c r="N112" i="9"/>
  <c r="EH149" i="9"/>
  <c r="DQ137" i="10"/>
  <c r="AJ137" i="10"/>
  <c r="T67" i="10"/>
  <c r="P67" i="10"/>
  <c r="AF137" i="10"/>
  <c r="AD137" i="9"/>
  <c r="AE137" i="10"/>
  <c r="AV137" i="10"/>
  <c r="AG137" i="10"/>
  <c r="X119" i="10"/>
  <c r="AF119" i="9"/>
  <c r="EA149" i="9"/>
  <c r="AE149" i="10"/>
  <c r="U95" i="10"/>
  <c r="CE106" i="10"/>
  <c r="AC106" i="10"/>
  <c r="Z106" i="10"/>
  <c r="EJ106" i="10"/>
  <c r="Y95" i="10"/>
  <c r="AE95" i="10"/>
  <c r="X112" i="10"/>
  <c r="CG112" i="10"/>
  <c r="AD112" i="9"/>
  <c r="DS137" i="9"/>
  <c r="AJ119" i="10"/>
  <c r="X67" i="10"/>
  <c r="Y67" i="10"/>
  <c r="W67" i="10"/>
  <c r="DC137" i="9"/>
  <c r="T137" i="10"/>
  <c r="AC119" i="9"/>
  <c r="EJ119" i="10"/>
  <c r="N119" i="10"/>
  <c r="AV149" i="10"/>
  <c r="R149" i="10"/>
  <c r="Z119" i="10"/>
  <c r="W106" i="10"/>
  <c r="AA106" i="10"/>
  <c r="V106" i="10"/>
  <c r="AV95" i="10"/>
  <c r="Z95" i="10"/>
  <c r="R95" i="10"/>
  <c r="S95" i="10"/>
  <c r="R112" i="9"/>
  <c r="AF112" i="9"/>
  <c r="EJ112" i="10"/>
  <c r="AV112" i="10"/>
  <c r="AJ95" i="9"/>
  <c r="DU137" i="9"/>
  <c r="CG119" i="10"/>
  <c r="CE119" i="10"/>
  <c r="Q119" i="9"/>
  <c r="O119" i="10"/>
  <c r="U106" i="10"/>
  <c r="P106" i="10"/>
  <c r="T106" i="10"/>
  <c r="N149" i="9"/>
  <c r="W95" i="10"/>
  <c r="Y112" i="10"/>
  <c r="S112" i="10"/>
  <c r="M112" i="10"/>
  <c r="AK149" i="9"/>
  <c r="AK67" i="9"/>
  <c r="DB137" i="9"/>
  <c r="DK149" i="9"/>
  <c r="DN137" i="9"/>
  <c r="AD67" i="10"/>
  <c r="AA67" i="10"/>
  <c r="O67" i="10"/>
  <c r="EJ137" i="10"/>
  <c r="W137" i="9"/>
  <c r="AE119" i="10"/>
  <c r="AV119" i="10"/>
  <c r="S119" i="10"/>
  <c r="P119" i="9"/>
  <c r="W119" i="10"/>
  <c r="W149" i="9"/>
  <c r="M106" i="10"/>
  <c r="R106" i="10"/>
  <c r="N106" i="10"/>
  <c r="CG95" i="10"/>
  <c r="EJ95" i="10"/>
  <c r="Z112" i="10"/>
  <c r="AA112" i="9"/>
  <c r="U112" i="9"/>
  <c r="Y149" i="9"/>
  <c r="AK95" i="9"/>
  <c r="AB67" i="10"/>
  <c r="AK112" i="10"/>
  <c r="AK137" i="9"/>
  <c r="DB149" i="10"/>
  <c r="DK137" i="9"/>
  <c r="AJ149" i="9"/>
  <c r="DP137" i="10"/>
  <c r="DV137" i="9"/>
  <c r="AJ112" i="10"/>
  <c r="R67" i="10"/>
  <c r="Z67" i="10"/>
  <c r="U67" i="10"/>
  <c r="Z137" i="10"/>
  <c r="R137" i="10"/>
  <c r="U137" i="10"/>
  <c r="P137" i="10"/>
  <c r="CF119" i="10"/>
  <c r="AB119" i="9"/>
  <c r="V119" i="9"/>
  <c r="U119" i="9"/>
  <c r="U149" i="9"/>
  <c r="DC149" i="10"/>
  <c r="CF106" i="10"/>
  <c r="S106" i="10"/>
  <c r="AF106" i="10"/>
  <c r="CH95" i="10"/>
  <c r="CF95" i="10"/>
  <c r="AF95" i="10"/>
  <c r="V95" i="10"/>
  <c r="AD95" i="10"/>
  <c r="AG95" i="10"/>
  <c r="O112" i="9"/>
  <c r="CE112" i="10"/>
  <c r="CF112" i="10"/>
  <c r="AC112" i="9"/>
  <c r="DB119" i="9"/>
  <c r="AJ123" i="10"/>
  <c r="EF149" i="9"/>
  <c r="DT137" i="10"/>
  <c r="DO137" i="9"/>
  <c r="AE67" i="10"/>
  <c r="Q67" i="10"/>
  <c r="N137" i="9"/>
  <c r="AC137" i="10"/>
  <c r="X137" i="10"/>
  <c r="Y137" i="10"/>
  <c r="AA119" i="10"/>
  <c r="Y119" i="9"/>
  <c r="EJ149" i="10"/>
  <c r="AB137" i="9"/>
  <c r="M95" i="10"/>
  <c r="CG106" i="10"/>
  <c r="AE106" i="10"/>
  <c r="Y106" i="10"/>
  <c r="AG106" i="10"/>
  <c r="O95" i="10"/>
  <c r="N95" i="10"/>
  <c r="AC95" i="10"/>
  <c r="AM95" i="10"/>
  <c r="Q112" i="9"/>
  <c r="T112" i="10"/>
  <c r="CH112" i="10"/>
  <c r="AK119" i="10"/>
  <c r="AK106" i="9"/>
  <c r="AG132" i="10"/>
  <c r="T132" i="9"/>
  <c r="DN132" i="9"/>
  <c r="AK69" i="9"/>
  <c r="W132" i="9"/>
  <c r="AJ69" i="10"/>
  <c r="AV132" i="10"/>
  <c r="Q131" i="9"/>
  <c r="AC132" i="9"/>
  <c r="X131" i="9"/>
  <c r="M96" i="10"/>
  <c r="M89" i="10"/>
  <c r="EJ132" i="10"/>
  <c r="CG131" i="9"/>
  <c r="CH96" i="10"/>
  <c r="AA89" i="10"/>
  <c r="DK123" i="9"/>
  <c r="DK123" i="10"/>
  <c r="EE147" i="9"/>
  <c r="EF147" i="9"/>
  <c r="AK147" i="9"/>
  <c r="DK147" i="10"/>
  <c r="DB147" i="10"/>
  <c r="R147" i="9"/>
  <c r="DV147" i="10"/>
  <c r="S147" i="10"/>
  <c r="DC147" i="9"/>
  <c r="DR147" i="9"/>
  <c r="AG147" i="10"/>
  <c r="DZ147" i="10"/>
  <c r="DO147" i="9"/>
  <c r="CG147" i="10"/>
  <c r="N147" i="10"/>
  <c r="DP147" i="9"/>
  <c r="M147" i="9"/>
  <c r="AE147" i="9"/>
  <c r="EJ147" i="10"/>
  <c r="P147" i="9"/>
  <c r="AC147" i="10"/>
  <c r="T147" i="9"/>
  <c r="DS147" i="10"/>
  <c r="DQ147" i="9"/>
  <c r="AF147" i="9"/>
  <c r="V147" i="10"/>
  <c r="CH147" i="10"/>
  <c r="DO133" i="9"/>
  <c r="DT133" i="9"/>
  <c r="DB133" i="9"/>
  <c r="DS133" i="9"/>
  <c r="DK133" i="9"/>
  <c r="DR133" i="9"/>
  <c r="AK133" i="9"/>
  <c r="DQ133" i="9"/>
  <c r="AC133" i="10"/>
  <c r="AV133" i="9"/>
  <c r="DC133" i="10"/>
  <c r="U133" i="9"/>
  <c r="AM133" i="9"/>
  <c r="CH133" i="10"/>
  <c r="CF133" i="10"/>
  <c r="V133" i="9"/>
  <c r="CG133" i="10"/>
  <c r="DN133" i="10"/>
  <c r="Q133" i="10"/>
  <c r="AG133" i="10"/>
  <c r="AF133" i="9"/>
  <c r="AD133" i="9"/>
  <c r="O133" i="10"/>
  <c r="S133" i="9"/>
  <c r="N133" i="10"/>
  <c r="AB133" i="10"/>
  <c r="T133" i="9"/>
  <c r="AK128" i="10"/>
  <c r="DK128" i="10"/>
  <c r="DO128" i="10"/>
  <c r="Z128" i="9"/>
  <c r="DN128" i="10"/>
  <c r="Q128" i="9"/>
  <c r="P128" i="10"/>
  <c r="AE128" i="9"/>
  <c r="T128" i="9"/>
  <c r="AC128" i="9"/>
  <c r="AF128" i="10"/>
  <c r="W128" i="9"/>
  <c r="AG128" i="10"/>
  <c r="DC128" i="9"/>
  <c r="EJ128" i="10"/>
  <c r="Y128" i="9"/>
  <c r="M128" i="10"/>
  <c r="V128" i="9"/>
  <c r="CG128" i="9"/>
  <c r="U128" i="9"/>
  <c r="DB128" i="9"/>
  <c r="CF128" i="9"/>
  <c r="Y132" i="9"/>
  <c r="O132" i="9"/>
  <c r="U132" i="10"/>
  <c r="CF132" i="9"/>
  <c r="X71" i="10"/>
  <c r="O107" i="10"/>
  <c r="AF71" i="10"/>
  <c r="AE131" i="10"/>
  <c r="CF131" i="10"/>
  <c r="DT147" i="9"/>
  <c r="U147" i="10"/>
  <c r="X128" i="9"/>
  <c r="AA128" i="9"/>
  <c r="M133" i="10"/>
  <c r="Y70" i="10"/>
  <c r="S70" i="10"/>
  <c r="AG70" i="10"/>
  <c r="AE33" i="10"/>
  <c r="Q107" i="10"/>
  <c r="AJ107" i="9"/>
  <c r="R107" i="10"/>
  <c r="N107" i="10"/>
  <c r="P107" i="10"/>
  <c r="AD107" i="10"/>
  <c r="S107" i="10"/>
  <c r="AG107" i="10"/>
  <c r="AF107" i="10"/>
  <c r="M107" i="10"/>
  <c r="AC107" i="10"/>
  <c r="O26" i="10"/>
  <c r="AK71" i="10"/>
  <c r="AB71" i="10"/>
  <c r="AG71" i="10"/>
  <c r="N71" i="10"/>
  <c r="EJ71" i="10"/>
  <c r="AM71" i="10"/>
  <c r="Y71" i="10"/>
  <c r="T71" i="10"/>
  <c r="AD71" i="10"/>
  <c r="Q132" i="10"/>
  <c r="M132" i="10"/>
  <c r="AA132" i="10"/>
  <c r="Z131" i="10"/>
  <c r="CH107" i="10"/>
  <c r="M71" i="10"/>
  <c r="AC71" i="10"/>
  <c r="R131" i="9"/>
  <c r="CE131" i="9"/>
  <c r="EB147" i="9"/>
  <c r="AM147" i="9"/>
  <c r="AB128" i="9"/>
  <c r="R128" i="9"/>
  <c r="EJ133" i="10"/>
  <c r="N69" i="10"/>
  <c r="DP133" i="9"/>
  <c r="AK96" i="9"/>
  <c r="AA96" i="10"/>
  <c r="W96" i="10"/>
  <c r="V96" i="10"/>
  <c r="T96" i="10"/>
  <c r="AG96" i="10"/>
  <c r="P96" i="10"/>
  <c r="S96" i="10"/>
  <c r="CE96" i="10"/>
  <c r="AV96" i="10"/>
  <c r="N96" i="10"/>
  <c r="AB96" i="10"/>
  <c r="CF96" i="10"/>
  <c r="AF96" i="10"/>
  <c r="AK70" i="9"/>
  <c r="N70" i="10"/>
  <c r="AA70" i="10"/>
  <c r="T70" i="10"/>
  <c r="AM70" i="10"/>
  <c r="V70" i="10"/>
  <c r="AD70" i="10"/>
  <c r="X70" i="10"/>
  <c r="W70" i="10"/>
  <c r="O70" i="10"/>
  <c r="R70" i="10"/>
  <c r="Z70" i="10"/>
  <c r="AB70" i="10"/>
  <c r="AE70" i="10"/>
  <c r="Q70" i="10"/>
  <c r="AV70" i="10"/>
  <c r="M70" i="10"/>
  <c r="AJ89" i="9"/>
  <c r="AK89" i="9"/>
  <c r="CE89" i="10"/>
  <c r="Z89" i="10"/>
  <c r="AE89" i="10"/>
  <c r="W89" i="10"/>
  <c r="Q89" i="10"/>
  <c r="AD89" i="10"/>
  <c r="Y89" i="10"/>
  <c r="AB89" i="10"/>
  <c r="AC89" i="10"/>
  <c r="AF89" i="10"/>
  <c r="S89" i="10"/>
  <c r="O89" i="10"/>
  <c r="R89" i="10"/>
  <c r="V89" i="10"/>
  <c r="N89" i="10"/>
  <c r="AV89" i="9"/>
  <c r="AM89" i="10"/>
  <c r="AG89" i="10"/>
  <c r="T89" i="10"/>
  <c r="U89" i="10"/>
  <c r="CE132" i="10"/>
  <c r="X132" i="10"/>
  <c r="AD132" i="10"/>
  <c r="DC132" i="10"/>
  <c r="AV131" i="9"/>
  <c r="Y131" i="10"/>
  <c r="U107" i="10"/>
  <c r="AM107" i="10"/>
  <c r="AB107" i="10"/>
  <c r="AE71" i="10"/>
  <c r="S131" i="10"/>
  <c r="X96" i="10"/>
  <c r="EJ96" i="10"/>
  <c r="Y147" i="9"/>
  <c r="Q147" i="9"/>
  <c r="W147" i="10"/>
  <c r="Z133" i="9"/>
  <c r="N128" i="10"/>
  <c r="S128" i="10"/>
  <c r="EJ70" i="10"/>
  <c r="Q69" i="10"/>
  <c r="O96" i="10"/>
  <c r="DQ131" i="10"/>
  <c r="DK131" i="10"/>
  <c r="DP131" i="10"/>
  <c r="DO131" i="10"/>
  <c r="DR131" i="10"/>
  <c r="AK131" i="9"/>
  <c r="AC131" i="10"/>
  <c r="AB131" i="9"/>
  <c r="AM131" i="9"/>
  <c r="W131" i="9"/>
  <c r="V131" i="9"/>
  <c r="AD131" i="9"/>
  <c r="DN131" i="9"/>
  <c r="DB131" i="9"/>
  <c r="U131" i="10"/>
  <c r="T131" i="9"/>
  <c r="DC131" i="9"/>
  <c r="AA131" i="9"/>
  <c r="O131" i="9"/>
  <c r="M131" i="10"/>
  <c r="CH131" i="10"/>
  <c r="P132" i="10"/>
  <c r="V132" i="9"/>
  <c r="CF107" i="10"/>
  <c r="Z107" i="10"/>
  <c r="AA107" i="10"/>
  <c r="N131" i="9"/>
  <c r="AE96" i="10"/>
  <c r="Y96" i="10"/>
  <c r="AB147" i="9"/>
  <c r="CE128" i="9"/>
  <c r="U70" i="10"/>
  <c r="P89" i="10"/>
  <c r="EJ89" i="10"/>
  <c r="AM69" i="10"/>
  <c r="T69" i="10"/>
  <c r="P26" i="10"/>
  <c r="DP132" i="9"/>
  <c r="AJ132" i="10"/>
  <c r="DK132" i="9"/>
  <c r="AK132" i="9"/>
  <c r="DS132" i="9"/>
  <c r="DB132" i="10"/>
  <c r="DQ132" i="9"/>
  <c r="DO132" i="10"/>
  <c r="DR132" i="9"/>
  <c r="Z132" i="9"/>
  <c r="N132" i="9"/>
  <c r="AM132" i="10"/>
  <c r="W107" i="10"/>
  <c r="AV107" i="10"/>
  <c r="EJ107" i="10"/>
  <c r="O71" i="10"/>
  <c r="EJ131" i="9"/>
  <c r="AG131" i="10"/>
  <c r="AC96" i="10"/>
  <c r="AD96" i="10"/>
  <c r="U96" i="10"/>
  <c r="CE147" i="9"/>
  <c r="DN147" i="9"/>
  <c r="R133" i="9"/>
  <c r="X133" i="9"/>
  <c r="AJ147" i="10"/>
  <c r="AK107" i="9"/>
  <c r="X69" i="10"/>
  <c r="S69" i="10"/>
  <c r="AG69" i="10"/>
  <c r="EJ69" i="10"/>
  <c r="O69" i="10"/>
  <c r="R69" i="10"/>
  <c r="AE69" i="10"/>
  <c r="AF69" i="10"/>
  <c r="AB69" i="10"/>
  <c r="AV69" i="10"/>
  <c r="P69" i="10"/>
  <c r="V69" i="10"/>
  <c r="U69" i="10"/>
  <c r="AA69" i="10"/>
  <c r="W69" i="10"/>
  <c r="Z69" i="10"/>
  <c r="AD69" i="10"/>
  <c r="AC69" i="10"/>
  <c r="S26" i="10"/>
  <c r="AA30" i="10"/>
  <c r="V30" i="10"/>
  <c r="O30" i="10"/>
  <c r="W30" i="10"/>
  <c r="Q30" i="10"/>
  <c r="T30" i="10"/>
  <c r="R30" i="10"/>
  <c r="M30" i="10"/>
  <c r="X30" i="10"/>
  <c r="U30" i="10"/>
  <c r="Y30" i="10"/>
  <c r="P30" i="10"/>
  <c r="Z30" i="10"/>
  <c r="EJ30" i="9"/>
  <c r="S30" i="10"/>
  <c r="AB30" i="10"/>
  <c r="R132" i="9"/>
  <c r="AE132" i="9"/>
  <c r="CH132" i="10"/>
  <c r="AB132" i="10"/>
  <c r="P71" i="10"/>
  <c r="X107" i="10"/>
  <c r="T107" i="10"/>
  <c r="U71" i="10"/>
  <c r="AV71" i="10"/>
  <c r="AF131" i="9"/>
  <c r="P131" i="10"/>
  <c r="W71" i="10"/>
  <c r="CG96" i="10"/>
  <c r="Z96" i="10"/>
  <c r="R96" i="10"/>
  <c r="EA147" i="9"/>
  <c r="X147" i="9"/>
  <c r="CF147" i="10"/>
  <c r="O128" i="9"/>
  <c r="AM128" i="10"/>
  <c r="CE133" i="9"/>
  <c r="AA133" i="10"/>
  <c r="AF70" i="10"/>
  <c r="Y69" i="10"/>
  <c r="AK123" i="10"/>
  <c r="AK123" i="9"/>
  <c r="DB82" i="7"/>
  <c r="DK82" i="7"/>
  <c r="CH82" i="7"/>
  <c r="DU82" i="7"/>
  <c r="DO82" i="7"/>
  <c r="CF82" i="7"/>
  <c r="EJ82" i="7"/>
  <c r="DZ82" i="7"/>
  <c r="DC82" i="7"/>
  <c r="DV82" i="7"/>
  <c r="CE82" i="7"/>
  <c r="EA82" i="7"/>
  <c r="CG82" i="7"/>
  <c r="EI82" i="7"/>
  <c r="DQ82" i="7"/>
  <c r="EB82" i="7"/>
  <c r="EJ125" i="7"/>
  <c r="DW125" i="7"/>
  <c r="DU125" i="7"/>
  <c r="EA125" i="7"/>
  <c r="EC125" i="7"/>
  <c r="DV125" i="7"/>
  <c r="EI125" i="7"/>
  <c r="DZ125" i="7"/>
  <c r="EB125" i="7"/>
  <c r="DX125" i="7"/>
  <c r="EJ138" i="7"/>
  <c r="EI138" i="7"/>
  <c r="EH138" i="7"/>
  <c r="DB64" i="7"/>
  <c r="DK64" i="7"/>
  <c r="EI64" i="7"/>
  <c r="CF64" i="7"/>
  <c r="DV64" i="7"/>
  <c r="CH64" i="7"/>
  <c r="EA64" i="7"/>
  <c r="DO64" i="7"/>
  <c r="DC64" i="7"/>
  <c r="EJ64" i="7"/>
  <c r="CE64" i="7"/>
  <c r="DU64" i="7"/>
  <c r="EB64" i="7"/>
  <c r="BY64" i="7"/>
  <c r="DZ64" i="7"/>
  <c r="CG64" i="7"/>
  <c r="DQ64" i="7"/>
  <c r="U37" i="9"/>
  <c r="M37" i="9"/>
  <c r="DB123" i="9"/>
  <c r="DB123" i="10"/>
  <c r="AG142" i="10"/>
  <c r="X142" i="10"/>
  <c r="O142" i="10"/>
  <c r="CH142" i="10"/>
  <c r="AM142" i="10"/>
  <c r="AV134" i="10"/>
  <c r="CG134" i="10"/>
  <c r="AE134" i="10"/>
  <c r="W97" i="10"/>
  <c r="AC72" i="10"/>
  <c r="AB120" i="10"/>
  <c r="DC120" i="10"/>
  <c r="N72" i="10"/>
  <c r="V107" i="10"/>
  <c r="W68" i="10"/>
  <c r="AG80" i="10"/>
  <c r="AF79" i="10"/>
  <c r="CG122" i="10"/>
  <c r="U143" i="10"/>
  <c r="CG130" i="10"/>
  <c r="AV108" i="10"/>
  <c r="Y142" i="10"/>
  <c r="P142" i="10"/>
  <c r="AC142" i="10"/>
  <c r="AB142" i="10"/>
  <c r="DP142" i="10"/>
  <c r="AD134" i="10"/>
  <c r="AM134" i="10"/>
  <c r="W134" i="10"/>
  <c r="CF98" i="10"/>
  <c r="X148" i="10"/>
  <c r="AE97" i="10"/>
  <c r="Q97" i="10"/>
  <c r="P97" i="10"/>
  <c r="CH149" i="10"/>
  <c r="V149" i="10"/>
  <c r="AE146" i="10"/>
  <c r="AG68" i="10"/>
  <c r="DT148" i="10"/>
  <c r="AF148" i="10"/>
  <c r="CG148" i="10"/>
  <c r="AF146" i="10"/>
  <c r="AB110" i="10"/>
  <c r="W78" i="10"/>
  <c r="M117" i="10"/>
  <c r="Y117" i="10"/>
  <c r="AB99" i="10"/>
  <c r="Y100" i="10"/>
  <c r="P102" i="10"/>
  <c r="AA105" i="10"/>
  <c r="W130" i="10"/>
  <c r="AG112" i="10"/>
  <c r="Q142" i="10"/>
  <c r="DT142" i="10"/>
  <c r="U142" i="10"/>
  <c r="T142" i="10"/>
  <c r="CE142" i="10"/>
  <c r="AF132" i="10"/>
  <c r="V134" i="10"/>
  <c r="AB134" i="10"/>
  <c r="Z134" i="10"/>
  <c r="O134" i="10"/>
  <c r="AD98" i="10"/>
  <c r="O97" i="10"/>
  <c r="T80" i="10"/>
  <c r="T68" i="10"/>
  <c r="AC127" i="10"/>
  <c r="M72" i="10"/>
  <c r="AF72" i="10"/>
  <c r="V72" i="10"/>
  <c r="N146" i="10"/>
  <c r="Y127" i="10"/>
  <c r="W150" i="10"/>
  <c r="AD150" i="10"/>
  <c r="EA150" i="10"/>
  <c r="DN150" i="10"/>
  <c r="CH150" i="10"/>
  <c r="AF109" i="10"/>
  <c r="U118" i="10"/>
  <c r="T102" i="10"/>
  <c r="AM98" i="10"/>
  <c r="AE111" i="10"/>
  <c r="Z99" i="10"/>
  <c r="Y120" i="10"/>
  <c r="R81" i="10"/>
  <c r="AV142" i="10"/>
  <c r="M142" i="10"/>
  <c r="N134" i="10"/>
  <c r="T134" i="10"/>
  <c r="R134" i="10"/>
  <c r="AF134" i="10"/>
  <c r="M98" i="10"/>
  <c r="CE146" i="10"/>
  <c r="N80" i="10"/>
  <c r="AG120" i="10"/>
  <c r="AV120" i="10"/>
  <c r="AE107" i="10"/>
  <c r="V127" i="10"/>
  <c r="R75" i="10"/>
  <c r="AB75" i="10"/>
  <c r="AF75" i="10"/>
  <c r="N150" i="10"/>
  <c r="CE110" i="10"/>
  <c r="Q129" i="10"/>
  <c r="P78" i="10"/>
  <c r="AF78" i="10"/>
  <c r="V135" i="10"/>
  <c r="DC135" i="10"/>
  <c r="P129" i="10"/>
  <c r="CE129" i="10"/>
  <c r="U79" i="10"/>
  <c r="CG118" i="10"/>
  <c r="X117" i="10"/>
  <c r="CF136" i="10"/>
  <c r="AA136" i="10"/>
  <c r="CE100" i="10"/>
  <c r="S104" i="10"/>
  <c r="AC130" i="10"/>
  <c r="S121" i="10"/>
  <c r="Y121" i="10"/>
  <c r="DU142" i="10"/>
  <c r="AD142" i="10"/>
  <c r="DQ142" i="10"/>
  <c r="Z142" i="10"/>
  <c r="CH134" i="10"/>
  <c r="X134" i="10"/>
  <c r="AD148" i="10"/>
  <c r="CH97" i="10"/>
  <c r="CE97" i="10"/>
  <c r="AG149" i="9"/>
  <c r="O149" i="9"/>
  <c r="U146" i="9"/>
  <c r="AG148" i="9"/>
  <c r="S148" i="10"/>
  <c r="AA148" i="10"/>
  <c r="AF120" i="10"/>
  <c r="CE107" i="10"/>
  <c r="DS148" i="10"/>
  <c r="CF135" i="10"/>
  <c r="U109" i="10"/>
  <c r="CH101" i="10"/>
  <c r="CF118" i="10"/>
  <c r="AC111" i="10"/>
  <c r="M104" i="10"/>
  <c r="AE118" i="10"/>
  <c r="R108" i="10"/>
  <c r="Z121" i="10"/>
  <c r="AE108" i="10"/>
  <c r="CG143" i="10"/>
  <c r="V143" i="10"/>
  <c r="DV142" i="10"/>
  <c r="V142" i="10"/>
  <c r="DR142" i="10"/>
  <c r="CF142" i="10"/>
  <c r="R142" i="10"/>
  <c r="AC134" i="10"/>
  <c r="AA134" i="10"/>
  <c r="AG134" i="10"/>
  <c r="P134" i="10"/>
  <c r="Z98" i="10"/>
  <c r="DP148" i="10"/>
  <c r="Y97" i="10"/>
  <c r="AM97" i="10"/>
  <c r="CF97" i="10"/>
  <c r="DR149" i="10"/>
  <c r="AA149" i="10"/>
  <c r="DP149" i="10"/>
  <c r="DS146" i="10"/>
  <c r="DC127" i="10"/>
  <c r="S68" i="10"/>
  <c r="DP146" i="10"/>
  <c r="AV148" i="10"/>
  <c r="P148" i="10"/>
  <c r="DZ148" i="10"/>
  <c r="R148" i="10"/>
  <c r="O72" i="10"/>
  <c r="T72" i="10"/>
  <c r="AD72" i="10"/>
  <c r="AA71" i="10"/>
  <c r="AV75" i="10"/>
  <c r="M110" i="10"/>
  <c r="AF103" i="10"/>
  <c r="O101" i="10"/>
  <c r="AD81" i="10"/>
  <c r="AF81" i="10"/>
  <c r="AF136" i="10"/>
  <c r="W100" i="10"/>
  <c r="DR146" i="10"/>
  <c r="Y105" i="10"/>
  <c r="N121" i="10"/>
  <c r="DQ143" i="10"/>
  <c r="S143" i="10"/>
  <c r="AV143" i="10"/>
  <c r="DN142" i="10"/>
  <c r="AE142" i="10"/>
  <c r="N142" i="10"/>
  <c r="DC142" i="10"/>
  <c r="AA142" i="10"/>
  <c r="CG132" i="10"/>
  <c r="S132" i="10"/>
  <c r="DC134" i="10"/>
  <c r="U134" i="10"/>
  <c r="S134" i="10"/>
  <c r="Y134" i="10"/>
  <c r="AG98" i="10"/>
  <c r="N148" i="10"/>
  <c r="V97" i="10"/>
  <c r="M97" i="10"/>
  <c r="AM68" i="10"/>
  <c r="U72" i="10"/>
  <c r="Z72" i="10"/>
  <c r="Z71" i="10"/>
  <c r="Z127" i="10"/>
  <c r="AV80" i="10"/>
  <c r="N129" i="10"/>
  <c r="AE110" i="10"/>
  <c r="R109" i="10"/>
  <c r="Q109" i="10"/>
  <c r="V79" i="10"/>
  <c r="O117" i="10"/>
  <c r="X136" i="10"/>
  <c r="AV124" i="10"/>
  <c r="P124" i="10"/>
  <c r="AF105" i="10"/>
  <c r="Q130" i="10"/>
  <c r="Y130" i="10"/>
  <c r="P108" i="10"/>
  <c r="DO142" i="10"/>
  <c r="AF142" i="10"/>
  <c r="W142" i="10"/>
  <c r="DS142" i="10"/>
  <c r="CG142" i="10"/>
  <c r="S142" i="10"/>
  <c r="M134" i="10"/>
  <c r="Q134" i="10"/>
  <c r="AA79" i="10"/>
  <c r="AV98" i="10"/>
  <c r="N122" i="10"/>
  <c r="AM72" i="10"/>
  <c r="AF127" i="10"/>
  <c r="R80" i="10"/>
  <c r="AC80" i="10"/>
  <c r="AB146" i="10"/>
  <c r="CG110" i="10"/>
  <c r="V67" i="10"/>
  <c r="EB146" i="10"/>
  <c r="Y99" i="10"/>
  <c r="N102" i="10"/>
  <c r="CH124" i="10"/>
  <c r="O124" i="10"/>
  <c r="AM111" i="10"/>
  <c r="U91" i="10"/>
  <c r="AG121" i="10"/>
  <c r="AC148" i="10"/>
  <c r="N97" i="10"/>
  <c r="CE149" i="10"/>
  <c r="M149" i="9"/>
  <c r="CG149" i="10"/>
  <c r="X127" i="10"/>
  <c r="AM146" i="10"/>
  <c r="S72" i="10"/>
  <c r="AD68" i="10"/>
  <c r="AD75" i="10"/>
  <c r="V146" i="10"/>
  <c r="AA68" i="10"/>
  <c r="DQ148" i="10"/>
  <c r="DC148" i="10"/>
  <c r="DN148" i="10"/>
  <c r="Z120" i="10"/>
  <c r="X120" i="10"/>
  <c r="AG72" i="10"/>
  <c r="S127" i="10"/>
  <c r="U127" i="10"/>
  <c r="T127" i="10"/>
  <c r="V68" i="10"/>
  <c r="S75" i="10"/>
  <c r="Y75" i="10"/>
  <c r="Z80" i="10"/>
  <c r="Y80" i="10"/>
  <c r="P146" i="10"/>
  <c r="AV78" i="10"/>
  <c r="V129" i="10"/>
  <c r="R110" i="10"/>
  <c r="AD110" i="10"/>
  <c r="N110" i="10"/>
  <c r="Q110" i="10"/>
  <c r="T103" i="10"/>
  <c r="AB103" i="10"/>
  <c r="R103" i="10"/>
  <c r="P103" i="10"/>
  <c r="Y129" i="10"/>
  <c r="W135" i="10"/>
  <c r="AM78" i="10"/>
  <c r="T78" i="10"/>
  <c r="R78" i="10"/>
  <c r="U135" i="10"/>
  <c r="M135" i="10"/>
  <c r="AB135" i="10"/>
  <c r="Q150" i="10"/>
  <c r="M150" i="10"/>
  <c r="DV150" i="10"/>
  <c r="AM150" i="10"/>
  <c r="S129" i="10"/>
  <c r="AC129" i="10"/>
  <c r="AM129" i="10"/>
  <c r="CE109" i="10"/>
  <c r="AV147" i="10"/>
  <c r="Z147" i="10"/>
  <c r="O147" i="10"/>
  <c r="R146" i="10"/>
  <c r="W79" i="10"/>
  <c r="DO148" i="10"/>
  <c r="W127" i="10"/>
  <c r="T99" i="10"/>
  <c r="AC99" i="10"/>
  <c r="AM99" i="10"/>
  <c r="X79" i="10"/>
  <c r="AF118" i="10"/>
  <c r="CG101" i="10"/>
  <c r="CG117" i="10"/>
  <c r="AA137" i="10"/>
  <c r="AD101" i="10"/>
  <c r="AE81" i="10"/>
  <c r="AV117" i="10"/>
  <c r="CE117" i="10"/>
  <c r="R101" i="10"/>
  <c r="Z118" i="10"/>
  <c r="AF101" i="10"/>
  <c r="O136" i="10"/>
  <c r="P136" i="10"/>
  <c r="AA100" i="10"/>
  <c r="AE100" i="10"/>
  <c r="CG100" i="10"/>
  <c r="AA102" i="10"/>
  <c r="AF102" i="10"/>
  <c r="V102" i="10"/>
  <c r="Z136" i="10"/>
  <c r="AM136" i="10"/>
  <c r="CH98" i="10"/>
  <c r="AB98" i="10"/>
  <c r="V98" i="10"/>
  <c r="AG124" i="10"/>
  <c r="Y124" i="10"/>
  <c r="N124" i="10"/>
  <c r="CE124" i="10"/>
  <c r="AC70" i="10"/>
  <c r="T97" i="10"/>
  <c r="AA122" i="10"/>
  <c r="AG111" i="10"/>
  <c r="CE104" i="10"/>
  <c r="O122" i="10"/>
  <c r="CH104" i="10"/>
  <c r="P101" i="10"/>
  <c r="EB149" i="10"/>
  <c r="Y111" i="10"/>
  <c r="AG105" i="10"/>
  <c r="U92" i="10"/>
  <c r="M148" i="10"/>
  <c r="R99" i="10"/>
  <c r="R104" i="10"/>
  <c r="CH111" i="10"/>
  <c r="T149" i="9"/>
  <c r="Q120" i="10"/>
  <c r="AD106" i="10"/>
  <c r="AB117" i="10"/>
  <c r="N117" i="10"/>
  <c r="CH130" i="10"/>
  <c r="R130" i="10"/>
  <c r="AA130" i="10"/>
  <c r="X101" i="10"/>
  <c r="CE118" i="10"/>
  <c r="AB118" i="10"/>
  <c r="U121" i="10"/>
  <c r="AF108" i="10"/>
  <c r="Z108" i="10"/>
  <c r="O108" i="10"/>
  <c r="T121" i="10"/>
  <c r="AV121" i="10"/>
  <c r="DP143" i="10"/>
  <c r="DN143" i="10"/>
  <c r="R122" i="10"/>
  <c r="T150" i="10"/>
  <c r="AJ110" i="10"/>
  <c r="AJ122" i="10"/>
  <c r="AJ146" i="10"/>
  <c r="AB140" i="10"/>
  <c r="CF140" i="10"/>
  <c r="AC140" i="10"/>
  <c r="W140" i="10"/>
  <c r="V41" i="10"/>
  <c r="T41" i="10"/>
  <c r="R28" i="10"/>
  <c r="AJ97" i="10"/>
  <c r="R21" i="10"/>
  <c r="M24" i="10"/>
  <c r="AJ75" i="10"/>
  <c r="W31" i="10"/>
  <c r="AJ98" i="10"/>
  <c r="X73" i="10"/>
  <c r="AJ73" i="10"/>
  <c r="AC98" i="10"/>
  <c r="AF97" i="10"/>
  <c r="AB97" i="10"/>
  <c r="AV97" i="10"/>
  <c r="AM149" i="9"/>
  <c r="AD149" i="10"/>
  <c r="AB149" i="10"/>
  <c r="N68" i="10"/>
  <c r="M146" i="10"/>
  <c r="X68" i="10"/>
  <c r="M127" i="10"/>
  <c r="CH148" i="10"/>
  <c r="EA148" i="10"/>
  <c r="DU148" i="10"/>
  <c r="V120" i="10"/>
  <c r="R72" i="10"/>
  <c r="X72" i="10"/>
  <c r="Q71" i="10"/>
  <c r="R127" i="10"/>
  <c r="CE127" i="10"/>
  <c r="AA127" i="10"/>
  <c r="M75" i="10"/>
  <c r="AE75" i="10"/>
  <c r="V75" i="10"/>
  <c r="S80" i="10"/>
  <c r="AB80" i="10"/>
  <c r="Q146" i="10"/>
  <c r="S110" i="10"/>
  <c r="AG97" i="10"/>
  <c r="AF129" i="10"/>
  <c r="W110" i="10"/>
  <c r="Z110" i="10"/>
  <c r="CF103" i="10"/>
  <c r="AV103" i="10"/>
  <c r="X103" i="10"/>
  <c r="W103" i="10"/>
  <c r="T129" i="10"/>
  <c r="AA78" i="10"/>
  <c r="AD78" i="10"/>
  <c r="X78" i="10"/>
  <c r="T135" i="10"/>
  <c r="AE135" i="10"/>
  <c r="AC150" i="10"/>
  <c r="U150" i="10"/>
  <c r="AB150" i="10"/>
  <c r="DR150" i="10"/>
  <c r="R129" i="10"/>
  <c r="CG129" i="10"/>
  <c r="AG129" i="10"/>
  <c r="M109" i="10"/>
  <c r="AV109" i="10"/>
  <c r="S109" i="10"/>
  <c r="P109" i="10"/>
  <c r="DZ146" i="10"/>
  <c r="CF127" i="10"/>
  <c r="CE99" i="10"/>
  <c r="CG99" i="10"/>
  <c r="AG99" i="10"/>
  <c r="T79" i="10"/>
  <c r="AM118" i="10"/>
  <c r="Y81" i="10"/>
  <c r="N101" i="10"/>
  <c r="CH117" i="10"/>
  <c r="CF105" i="10"/>
  <c r="W99" i="10"/>
  <c r="AD118" i="10"/>
  <c r="M101" i="10"/>
  <c r="S101" i="10"/>
  <c r="U99" i="10"/>
  <c r="M136" i="10"/>
  <c r="CG136" i="10"/>
  <c r="T100" i="10"/>
  <c r="AV100" i="10"/>
  <c r="Q100" i="10"/>
  <c r="CF100" i="10"/>
  <c r="AV102" i="10"/>
  <c r="AD102" i="10"/>
  <c r="AC102" i="10"/>
  <c r="CH119" i="10"/>
  <c r="CE136" i="10"/>
  <c r="O98" i="10"/>
  <c r="CE98" i="10"/>
  <c r="X124" i="10"/>
  <c r="AC124" i="10"/>
  <c r="DC129" i="10"/>
  <c r="AB122" i="10"/>
  <c r="S122" i="10"/>
  <c r="Y104" i="10"/>
  <c r="AD122" i="10"/>
  <c r="CF104" i="10"/>
  <c r="N105" i="10"/>
  <c r="X122" i="10"/>
  <c r="CE111" i="10"/>
  <c r="U130" i="10"/>
  <c r="M130" i="10"/>
  <c r="M91" i="10"/>
  <c r="M108" i="10"/>
  <c r="M90" i="10"/>
  <c r="P72" i="10"/>
  <c r="AM104" i="10"/>
  <c r="AE104" i="10"/>
  <c r="W111" i="10"/>
  <c r="R117" i="10"/>
  <c r="V81" i="10"/>
  <c r="AG117" i="10"/>
  <c r="CE130" i="10"/>
  <c r="V130" i="10"/>
  <c r="S130" i="10"/>
  <c r="T130" i="10"/>
  <c r="S105" i="10"/>
  <c r="P118" i="10"/>
  <c r="W108" i="10"/>
  <c r="AB108" i="10"/>
  <c r="AD121" i="10"/>
  <c r="AF121" i="10"/>
  <c r="AA108" i="10"/>
  <c r="CH121" i="10"/>
  <c r="Q105" i="10"/>
  <c r="AM143" i="10"/>
  <c r="X143" i="10"/>
  <c r="Y143" i="10"/>
  <c r="AD143" i="10"/>
  <c r="AM112" i="10"/>
  <c r="T143" i="10"/>
  <c r="AJ108" i="10"/>
  <c r="AJ150" i="10"/>
  <c r="N140" i="10"/>
  <c r="AE140" i="10"/>
  <c r="AJ117" i="10"/>
  <c r="AJ130" i="10"/>
  <c r="Y31" i="10"/>
  <c r="O31" i="10"/>
  <c r="P73" i="10"/>
  <c r="AE73" i="10"/>
  <c r="Y73" i="10"/>
  <c r="M73" i="10"/>
  <c r="AB73" i="10"/>
  <c r="T75" i="10"/>
  <c r="X80" i="10"/>
  <c r="P80" i="10"/>
  <c r="S71" i="10"/>
  <c r="Z146" i="10"/>
  <c r="W146" i="10"/>
  <c r="AA97" i="10"/>
  <c r="AG110" i="10"/>
  <c r="AC110" i="10"/>
  <c r="Y110" i="10"/>
  <c r="Q103" i="10"/>
  <c r="AE103" i="10"/>
  <c r="Q96" i="10"/>
  <c r="S67" i="10"/>
  <c r="AM67" i="10"/>
  <c r="O135" i="10"/>
  <c r="Y135" i="10"/>
  <c r="X135" i="10"/>
  <c r="P135" i="10"/>
  <c r="DT150" i="10"/>
  <c r="S150" i="10"/>
  <c r="DO150" i="10"/>
  <c r="CF129" i="10"/>
  <c r="AD129" i="10"/>
  <c r="AD109" i="10"/>
  <c r="AC109" i="10"/>
  <c r="Z109" i="10"/>
  <c r="EA146" i="10"/>
  <c r="AC146" i="10"/>
  <c r="AB79" i="10"/>
  <c r="Z79" i="10"/>
  <c r="CF99" i="10"/>
  <c r="AG79" i="10"/>
  <c r="O137" i="10"/>
  <c r="V118" i="10"/>
  <c r="P133" i="10"/>
  <c r="T117" i="10"/>
  <c r="W101" i="10"/>
  <c r="AG101" i="10"/>
  <c r="CG105" i="10"/>
  <c r="Q99" i="10"/>
  <c r="U81" i="10"/>
  <c r="Z81" i="10"/>
  <c r="AC117" i="10"/>
  <c r="T118" i="10"/>
  <c r="AM101" i="10"/>
  <c r="AE127" i="10"/>
  <c r="AD99" i="10"/>
  <c r="R136" i="10"/>
  <c r="Z100" i="10"/>
  <c r="M100" i="10"/>
  <c r="AF100" i="10"/>
  <c r="AB102" i="10"/>
  <c r="CF102" i="10"/>
  <c r="S102" i="10"/>
  <c r="T119" i="10"/>
  <c r="W124" i="10"/>
  <c r="V124" i="10"/>
  <c r="T124" i="10"/>
  <c r="N136" i="10"/>
  <c r="DU146" i="10"/>
  <c r="M122" i="10"/>
  <c r="Z104" i="10"/>
  <c r="CG104" i="10"/>
  <c r="P122" i="10"/>
  <c r="DC122" i="10"/>
  <c r="CF111" i="10"/>
  <c r="AC104" i="10"/>
  <c r="X89" i="10"/>
  <c r="M92" i="10"/>
  <c r="W104" i="10"/>
  <c r="CH146" i="10"/>
  <c r="Y122" i="10"/>
  <c r="AF117" i="10"/>
  <c r="AV130" i="10"/>
  <c r="CH106" i="10"/>
  <c r="Z105" i="10"/>
  <c r="R71" i="10"/>
  <c r="CG103" i="10"/>
  <c r="AC108" i="10"/>
  <c r="CH108" i="10"/>
  <c r="W121" i="10"/>
  <c r="CE108" i="10"/>
  <c r="AA95" i="10"/>
  <c r="AM108" i="10"/>
  <c r="X111" i="10"/>
  <c r="O143" i="10"/>
  <c r="AC143" i="10"/>
  <c r="Q143" i="10"/>
  <c r="DT143" i="10"/>
  <c r="N108" i="10"/>
  <c r="AJ127" i="10"/>
  <c r="AJ100" i="10"/>
  <c r="AJ136" i="10"/>
  <c r="U140" i="10"/>
  <c r="V140" i="10"/>
  <c r="Q140" i="10"/>
  <c r="AA140" i="10"/>
  <c r="AA41" i="10"/>
  <c r="Q31" i="10"/>
  <c r="W73" i="10"/>
  <c r="AJ79" i="10"/>
  <c r="AJ142" i="10"/>
  <c r="BV80" i="9"/>
  <c r="Q79" i="10"/>
  <c r="R98" i="10"/>
  <c r="X97" i="10"/>
  <c r="Z97" i="10"/>
  <c r="CG97" i="10"/>
  <c r="DU149" i="10"/>
  <c r="DZ149" i="10"/>
  <c r="AA80" i="10"/>
  <c r="AM148" i="9"/>
  <c r="O68" i="10"/>
  <c r="AV68" i="10"/>
  <c r="DN146" i="10"/>
  <c r="DV148" i="10"/>
  <c r="CF148" i="10"/>
  <c r="DR148" i="10"/>
  <c r="U148" i="10"/>
  <c r="AE120" i="10"/>
  <c r="N120" i="10"/>
  <c r="R120" i="10"/>
  <c r="P120" i="10"/>
  <c r="O120" i="10"/>
  <c r="Y107" i="10"/>
  <c r="N127" i="10"/>
  <c r="Q127" i="10"/>
  <c r="O75" i="10"/>
  <c r="P75" i="10"/>
  <c r="AA75" i="10"/>
  <c r="AF80" i="10"/>
  <c r="M80" i="10"/>
  <c r="W80" i="10"/>
  <c r="AA146" i="10"/>
  <c r="AM127" i="10"/>
  <c r="X146" i="10"/>
  <c r="T110" i="10"/>
  <c r="CH110" i="10"/>
  <c r="CF110" i="10"/>
  <c r="X110" i="10"/>
  <c r="AC103" i="10"/>
  <c r="M103" i="10"/>
  <c r="Y103" i="10"/>
  <c r="N103" i="10"/>
  <c r="AF150" i="9"/>
  <c r="CH135" i="10"/>
  <c r="AA135" i="10"/>
  <c r="AM135" i="10"/>
  <c r="AG150" i="10"/>
  <c r="X150" i="10"/>
  <c r="V150" i="10"/>
  <c r="DQ150" i="10"/>
  <c r="AE129" i="10"/>
  <c r="AB109" i="10"/>
  <c r="AA109" i="10"/>
  <c r="T109" i="10"/>
  <c r="O109" i="10"/>
  <c r="N109" i="10"/>
  <c r="DQ146" i="10"/>
  <c r="AD146" i="10"/>
  <c r="R68" i="10"/>
  <c r="AV79" i="10"/>
  <c r="AA99" i="10"/>
  <c r="AC79" i="10"/>
  <c r="AV128" i="10"/>
  <c r="AM81" i="10"/>
  <c r="X118" i="10"/>
  <c r="CE105" i="10"/>
  <c r="AD117" i="10"/>
  <c r="Q101" i="10"/>
  <c r="S81" i="10"/>
  <c r="AC105" i="10"/>
  <c r="P81" i="10"/>
  <c r="AE105" i="10"/>
  <c r="AG81" i="10"/>
  <c r="AB81" i="10"/>
  <c r="AM117" i="10"/>
  <c r="Z101" i="10"/>
  <c r="AE101" i="10"/>
  <c r="T105" i="10"/>
  <c r="CF117" i="10"/>
  <c r="V99" i="10"/>
  <c r="Z102" i="10"/>
  <c r="AB100" i="10"/>
  <c r="AG100" i="10"/>
  <c r="N100" i="10"/>
  <c r="Q102" i="10"/>
  <c r="R102" i="10"/>
  <c r="O102" i="10"/>
  <c r="AD136" i="10"/>
  <c r="T98" i="10"/>
  <c r="W98" i="10"/>
  <c r="AD124" i="10"/>
  <c r="AM124" i="10"/>
  <c r="DC119" i="10"/>
  <c r="Y136" i="10"/>
  <c r="AF98" i="10"/>
  <c r="AE122" i="10"/>
  <c r="AA104" i="10"/>
  <c r="CF101" i="10"/>
  <c r="N104" i="10"/>
  <c r="V104" i="10"/>
  <c r="DV146" i="10"/>
  <c r="AE72" i="10"/>
  <c r="N118" i="10"/>
  <c r="AV122" i="10"/>
  <c r="V111" i="10"/>
  <c r="AV104" i="10"/>
  <c r="T122" i="10"/>
  <c r="S111" i="10"/>
  <c r="AC118" i="10"/>
  <c r="U104" i="10"/>
  <c r="AV111" i="10"/>
  <c r="CF122" i="10"/>
  <c r="X104" i="10"/>
  <c r="AF130" i="10"/>
  <c r="AB130" i="10"/>
  <c r="CH118" i="10"/>
  <c r="DC118" i="10"/>
  <c r="AD103" i="10"/>
  <c r="X108" i="10"/>
  <c r="CF108" i="10"/>
  <c r="P121" i="10"/>
  <c r="AG108" i="10"/>
  <c r="AB121" i="10"/>
  <c r="AE121" i="10"/>
  <c r="CG108" i="10"/>
  <c r="Y108" i="10"/>
  <c r="V121" i="10"/>
  <c r="Z143" i="10"/>
  <c r="CF143" i="10"/>
  <c r="P112" i="10"/>
  <c r="CF124" i="10"/>
  <c r="AD135" i="10"/>
  <c r="AD140" i="10"/>
  <c r="Y140" i="10"/>
  <c r="AJ109" i="10"/>
  <c r="M16" i="10"/>
  <c r="AJ99" i="10"/>
  <c r="S35" i="10"/>
  <c r="O73" i="10"/>
  <c r="AV73" i="10"/>
  <c r="AA73" i="10"/>
  <c r="BV140" i="9"/>
  <c r="M79" i="10"/>
  <c r="S98" i="10"/>
  <c r="Y98" i="10"/>
  <c r="T148" i="9"/>
  <c r="R97" i="10"/>
  <c r="S97" i="10"/>
  <c r="U97" i="10"/>
  <c r="AC97" i="10"/>
  <c r="CF149" i="10"/>
  <c r="AF149" i="10"/>
  <c r="S149" i="10"/>
  <c r="V71" i="10"/>
  <c r="Q68" i="10"/>
  <c r="M68" i="10"/>
  <c r="AF68" i="10"/>
  <c r="O148" i="10"/>
  <c r="AE68" i="10"/>
  <c r="DO146" i="10"/>
  <c r="V148" i="10"/>
  <c r="Y148" i="10"/>
  <c r="AB148" i="10"/>
  <c r="AE148" i="10"/>
  <c r="CH120" i="10"/>
  <c r="T120" i="10"/>
  <c r="AM120" i="10"/>
  <c r="W120" i="10"/>
  <c r="U120" i="10"/>
  <c r="Y72" i="10"/>
  <c r="AA72" i="10"/>
  <c r="W75" i="10"/>
  <c r="Z75" i="10"/>
  <c r="AM80" i="10"/>
  <c r="AE80" i="10"/>
  <c r="T146" i="10"/>
  <c r="Y146" i="10"/>
  <c r="AD97" i="10"/>
  <c r="O110" i="10"/>
  <c r="AA110" i="10"/>
  <c r="AV110" i="10"/>
  <c r="AA103" i="10"/>
  <c r="AM103" i="10"/>
  <c r="CH103" i="10"/>
  <c r="AC67" i="10"/>
  <c r="AG78" i="10"/>
  <c r="N78" i="10"/>
  <c r="S78" i="10"/>
  <c r="U78" i="10"/>
  <c r="Z78" i="10"/>
  <c r="AC135" i="10"/>
  <c r="AV135" i="10"/>
  <c r="Z135" i="10"/>
  <c r="S135" i="10"/>
  <c r="O150" i="10"/>
  <c r="AE150" i="10"/>
  <c r="DS150" i="10"/>
  <c r="AA150" i="10"/>
  <c r="Y109" i="10"/>
  <c r="X109" i="10"/>
  <c r="W109" i="10"/>
  <c r="S146" i="10"/>
  <c r="Y79" i="10"/>
  <c r="X99" i="10"/>
  <c r="R79" i="10"/>
  <c r="W81" i="10"/>
  <c r="AE117" i="10"/>
  <c r="AM105" i="10"/>
  <c r="M81" i="10"/>
  <c r="W105" i="10"/>
  <c r="AA117" i="10"/>
  <c r="X105" i="10"/>
  <c r="X81" i="10"/>
  <c r="Y101" i="10"/>
  <c r="O80" i="10"/>
  <c r="P117" i="10"/>
  <c r="N99" i="10"/>
  <c r="AV136" i="10"/>
  <c r="U136" i="10"/>
  <c r="O100" i="10"/>
  <c r="W102" i="10"/>
  <c r="CE102" i="10"/>
  <c r="X102" i="10"/>
  <c r="U102" i="10"/>
  <c r="S100" i="10"/>
  <c r="AA98" i="10"/>
  <c r="CG98" i="10"/>
  <c r="N98" i="10"/>
  <c r="CG124" i="10"/>
  <c r="AB124" i="10"/>
  <c r="M120" i="10"/>
  <c r="X149" i="10"/>
  <c r="T104" i="10"/>
  <c r="V122" i="10"/>
  <c r="R111" i="10"/>
  <c r="AC101" i="10"/>
  <c r="CG111" i="10"/>
  <c r="W122" i="10"/>
  <c r="O104" i="10"/>
  <c r="U122" i="10"/>
  <c r="T111" i="10"/>
  <c r="V100" i="10"/>
  <c r="AG130" i="10"/>
  <c r="AE130" i="10"/>
  <c r="Q118" i="10"/>
  <c r="T81" i="10"/>
  <c r="CE121" i="10"/>
  <c r="CF121" i="10"/>
  <c r="V108" i="10"/>
  <c r="T95" i="10"/>
  <c r="AD108" i="10"/>
  <c r="P143" i="10"/>
  <c r="DC143" i="10"/>
  <c r="V112" i="10"/>
  <c r="AE133" i="10"/>
  <c r="AG127" i="10"/>
  <c r="AJ68" i="10"/>
  <c r="AJ104" i="10"/>
  <c r="AJ135" i="10"/>
  <c r="AJ72" i="10"/>
  <c r="AJ101" i="10"/>
  <c r="AM140" i="10"/>
  <c r="DO140" i="10"/>
  <c r="AG140" i="10"/>
  <c r="DR140" i="10"/>
  <c r="DU140" i="10"/>
  <c r="AC34" i="10"/>
  <c r="AW74" i="10"/>
  <c r="AX74" i="10"/>
  <c r="AJ102" i="10"/>
  <c r="AC35" i="10"/>
  <c r="N21" i="10"/>
  <c r="AJ148" i="10"/>
  <c r="Q73" i="10"/>
  <c r="AM73" i="10"/>
  <c r="S73" i="10"/>
  <c r="Z73" i="10"/>
  <c r="AB68" i="10"/>
  <c r="P68" i="10"/>
  <c r="AG75" i="10"/>
  <c r="X75" i="10"/>
  <c r="Q75" i="10"/>
  <c r="U80" i="10"/>
  <c r="AD80" i="10"/>
  <c r="Z68" i="10"/>
  <c r="CF120" i="10"/>
  <c r="AC78" i="10"/>
  <c r="CG109" i="10"/>
  <c r="P110" i="10"/>
  <c r="AF110" i="10"/>
  <c r="V110" i="10"/>
  <c r="AM110" i="10"/>
  <c r="U103" i="10"/>
  <c r="AG103" i="10"/>
  <c r="AM96" i="10"/>
  <c r="U129" i="10"/>
  <c r="N67" i="10"/>
  <c r="AD147" i="10"/>
  <c r="AB129" i="10"/>
  <c r="AE78" i="10"/>
  <c r="Q78" i="10"/>
  <c r="AF135" i="10"/>
  <c r="Q135" i="10"/>
  <c r="R135" i="10"/>
  <c r="CF150" i="10"/>
  <c r="DZ150" i="10"/>
  <c r="Y150" i="10"/>
  <c r="CE150" i="10"/>
  <c r="AE109" i="10"/>
  <c r="AG109" i="10"/>
  <c r="V109" i="10"/>
  <c r="S79" i="10"/>
  <c r="P79" i="10"/>
  <c r="O79" i="10"/>
  <c r="S99" i="10"/>
  <c r="AV99" i="10"/>
  <c r="AM79" i="10"/>
  <c r="AB101" i="10"/>
  <c r="CH128" i="10"/>
  <c r="M105" i="10"/>
  <c r="CH99" i="10"/>
  <c r="AV81" i="10"/>
  <c r="P105" i="10"/>
  <c r="DC117" i="10"/>
  <c r="R118" i="10"/>
  <c r="R105" i="10"/>
  <c r="O81" i="10"/>
  <c r="Q81" i="10"/>
  <c r="Q117" i="10"/>
  <c r="O118" i="10"/>
  <c r="V101" i="10"/>
  <c r="CE101" i="10"/>
  <c r="M118" i="10"/>
  <c r="AE99" i="10"/>
  <c r="S136" i="10"/>
  <c r="DC136" i="10"/>
  <c r="CH100" i="10"/>
  <c r="P100" i="10"/>
  <c r="U100" i="10"/>
  <c r="CH102" i="10"/>
  <c r="Y102" i="10"/>
  <c r="AE102" i="10"/>
  <c r="R124" i="10"/>
  <c r="P98" i="10"/>
  <c r="Q98" i="10"/>
  <c r="U98" i="10"/>
  <c r="AE124" i="10"/>
  <c r="AA124" i="10"/>
  <c r="Q124" i="10"/>
  <c r="M124" i="10"/>
  <c r="AM100" i="10"/>
  <c r="P70" i="10"/>
  <c r="AM119" i="10"/>
  <c r="AV72" i="10"/>
  <c r="AD104" i="10"/>
  <c r="AA111" i="10"/>
  <c r="Z111" i="10"/>
  <c r="Z122" i="10"/>
  <c r="N111" i="10"/>
  <c r="V105" i="10"/>
  <c r="P104" i="10"/>
  <c r="M111" i="10"/>
  <c r="S118" i="10"/>
  <c r="U108" i="10"/>
  <c r="M69" i="10"/>
  <c r="AB104" i="10"/>
  <c r="P111" i="10"/>
  <c r="AM130" i="10"/>
  <c r="CF130" i="10"/>
  <c r="AD105" i="10"/>
  <c r="O105" i="10"/>
  <c r="CG121" i="10"/>
  <c r="DC121" i="10"/>
  <c r="R121" i="10"/>
  <c r="S108" i="10"/>
  <c r="AD111" i="10"/>
  <c r="R143" i="10"/>
  <c r="CH143" i="10"/>
  <c r="O121" i="10"/>
  <c r="AJ124" i="10"/>
  <c r="DV140" i="10"/>
  <c r="P140" i="10"/>
  <c r="U34" i="10"/>
  <c r="AV74" i="10"/>
  <c r="AJ131" i="10"/>
  <c r="AJ134" i="10"/>
  <c r="AB31" i="10"/>
  <c r="N32" i="10"/>
  <c r="AG73" i="10"/>
  <c r="AD73" i="10"/>
  <c r="R73" i="10"/>
  <c r="AC81" i="10"/>
  <c r="Q104" i="10"/>
  <c r="AJ105" i="10"/>
  <c r="AJ111" i="10"/>
  <c r="AJ143" i="10"/>
  <c r="AJ81" i="10"/>
  <c r="T140" i="10"/>
  <c r="X140" i="10"/>
  <c r="Z140" i="10"/>
  <c r="AJ106" i="10"/>
  <c r="M34" i="10"/>
  <c r="V73" i="10"/>
  <c r="DS149" i="10"/>
  <c r="P149" i="10"/>
  <c r="AC149" i="10"/>
  <c r="Z148" i="10"/>
  <c r="AV127" i="10"/>
  <c r="AG146" i="9"/>
  <c r="EB148" i="10"/>
  <c r="AM75" i="10"/>
  <c r="U68" i="10"/>
  <c r="AC68" i="10"/>
  <c r="Q148" i="10"/>
  <c r="CE148" i="10"/>
  <c r="W148" i="9"/>
  <c r="CG120" i="10"/>
  <c r="CE120" i="10"/>
  <c r="AD120" i="10"/>
  <c r="W72" i="10"/>
  <c r="AB72" i="10"/>
  <c r="CG107" i="10"/>
  <c r="CH127" i="10"/>
  <c r="AD127" i="10"/>
  <c r="Y68" i="10"/>
  <c r="AC75" i="10"/>
  <c r="U75" i="10"/>
  <c r="N75" i="10"/>
  <c r="V80" i="10"/>
  <c r="Q80" i="10"/>
  <c r="O146" i="10"/>
  <c r="Q72" i="10"/>
  <c r="U110" i="10"/>
  <c r="V103" i="10"/>
  <c r="CE103" i="10"/>
  <c r="S103" i="10"/>
  <c r="O103" i="10"/>
  <c r="AG67" i="10"/>
  <c r="AV67" i="10"/>
  <c r="O129" i="10"/>
  <c r="R150" i="10"/>
  <c r="AB78" i="10"/>
  <c r="M78" i="10"/>
  <c r="O78" i="10"/>
  <c r="Y78" i="10"/>
  <c r="V78" i="10"/>
  <c r="AG135" i="10"/>
  <c r="N135" i="10"/>
  <c r="Z150" i="10"/>
  <c r="DC150" i="10"/>
  <c r="P150" i="10"/>
  <c r="CG150" i="10"/>
  <c r="W129" i="10"/>
  <c r="CH109" i="10"/>
  <c r="AM109" i="10"/>
  <c r="CF109" i="10"/>
  <c r="AA147" i="10"/>
  <c r="DU147" i="10"/>
  <c r="AD79" i="10"/>
  <c r="Z129" i="10"/>
  <c r="AE79" i="10"/>
  <c r="S137" i="10"/>
  <c r="P99" i="10"/>
  <c r="O99" i="10"/>
  <c r="M99" i="10"/>
  <c r="T101" i="10"/>
  <c r="V117" i="10"/>
  <c r="AB105" i="10"/>
  <c r="N79" i="10"/>
  <c r="AV105" i="10"/>
  <c r="S117" i="10"/>
  <c r="CH137" i="10"/>
  <c r="W133" i="10"/>
  <c r="Y133" i="10"/>
  <c r="AA81" i="10"/>
  <c r="N81" i="10"/>
  <c r="W117" i="10"/>
  <c r="U117" i="10"/>
  <c r="AG118" i="10"/>
  <c r="AV101" i="10"/>
  <c r="AA101" i="10"/>
  <c r="U101" i="10"/>
  <c r="U105" i="10"/>
  <c r="AF99" i="10"/>
  <c r="CH136" i="10"/>
  <c r="AG136" i="10"/>
  <c r="R100" i="10"/>
  <c r="AD100" i="10"/>
  <c r="X100" i="10"/>
  <c r="AC100" i="10"/>
  <c r="AM102" i="10"/>
  <c r="AG102" i="10"/>
  <c r="M102" i="10"/>
  <c r="AB136" i="10"/>
  <c r="AE98" i="10"/>
  <c r="DC124" i="10"/>
  <c r="Z124" i="10"/>
  <c r="U124" i="10"/>
  <c r="CG102" i="10"/>
  <c r="X98" i="10"/>
  <c r="AB111" i="10"/>
  <c r="CF146" i="10"/>
  <c r="U111" i="10"/>
  <c r="AG104" i="10"/>
  <c r="CH122" i="10"/>
  <c r="S120" i="10"/>
  <c r="AF111" i="10"/>
  <c r="CH105" i="10"/>
  <c r="M143" i="10"/>
  <c r="Q111" i="10"/>
  <c r="O111" i="10"/>
  <c r="AF104" i="10"/>
  <c r="O106" i="10"/>
  <c r="Q106" i="10"/>
  <c r="AB106" i="10"/>
  <c r="N130" i="10"/>
  <c r="DC130" i="10"/>
  <c r="P130" i="10"/>
  <c r="Z130" i="10"/>
  <c r="AV118" i="10"/>
  <c r="Z103" i="10"/>
  <c r="AM121" i="10"/>
  <c r="T108" i="10"/>
  <c r="Q95" i="10"/>
  <c r="Q108" i="10"/>
  <c r="X95" i="10"/>
  <c r="AA121" i="10"/>
  <c r="DR143" i="10"/>
  <c r="N143" i="10"/>
  <c r="AG143" i="10"/>
  <c r="DU143" i="10"/>
  <c r="AD128" i="10"/>
  <c r="AV146" i="10"/>
  <c r="AB143" i="10"/>
  <c r="AJ80" i="10"/>
  <c r="AJ140" i="10"/>
  <c r="O140" i="10"/>
  <c r="AF140" i="10"/>
  <c r="DS140" i="10"/>
  <c r="AJ120" i="10"/>
  <c r="V28" i="10"/>
  <c r="AJ78" i="10"/>
  <c r="AF73" i="10"/>
  <c r="N73" i="10"/>
  <c r="AC73" i="10"/>
  <c r="BV81" i="9"/>
  <c r="U50" i="10"/>
  <c r="DQ135" i="10"/>
  <c r="DQ136" i="10"/>
  <c r="EF150" i="10"/>
  <c r="DO136" i="10"/>
  <c r="W34" i="10"/>
  <c r="DR135" i="10"/>
  <c r="DT134" i="10"/>
  <c r="P28" i="10"/>
  <c r="DP134" i="10"/>
  <c r="DV136" i="10"/>
  <c r="DR137" i="10"/>
  <c r="EE149" i="10"/>
  <c r="DS135" i="10"/>
  <c r="P34" i="10"/>
  <c r="N34" i="10"/>
  <c r="DN136" i="10"/>
  <c r="R41" i="10"/>
  <c r="U32" i="10"/>
  <c r="DP130" i="10"/>
  <c r="EB143" i="10"/>
  <c r="AF41" i="10"/>
  <c r="S31" i="10"/>
  <c r="DP135" i="10"/>
  <c r="DU136" i="10"/>
  <c r="Q35" i="10"/>
  <c r="M23" i="10"/>
  <c r="AB34" i="10"/>
  <c r="Q22" i="10"/>
  <c r="EE148" i="10"/>
  <c r="EG150" i="10"/>
  <c r="DN135" i="10"/>
  <c r="EA143" i="10"/>
  <c r="EF148" i="10"/>
  <c r="DS134" i="10"/>
  <c r="DR136" i="10"/>
  <c r="Y34" i="10"/>
  <c r="AA31" i="10"/>
  <c r="Q28" i="10"/>
  <c r="T23" i="10"/>
  <c r="DN134" i="10"/>
  <c r="P22" i="10"/>
  <c r="DO130" i="10"/>
  <c r="M19" i="10"/>
  <c r="EG149" i="10"/>
  <c r="T34" i="10"/>
  <c r="AT74" i="10"/>
  <c r="AT74" i="9"/>
  <c r="BL74" i="10"/>
  <c r="BK74" i="10"/>
  <c r="BP74" i="10"/>
  <c r="BN74" i="10"/>
  <c r="AQ74" i="10"/>
  <c r="AQ74" i="9"/>
  <c r="BQ74" i="10"/>
  <c r="AR74" i="10"/>
  <c r="AR74" i="9"/>
  <c r="EH150" i="9"/>
  <c r="AS74" i="10"/>
  <c r="AS74" i="9"/>
  <c r="DR134" i="10"/>
  <c r="DO135" i="10"/>
  <c r="DT136" i="10"/>
  <c r="Y41" i="10"/>
  <c r="AU74" i="10"/>
  <c r="AU74" i="9"/>
  <c r="AP74" i="10"/>
  <c r="AP74" i="9"/>
  <c r="BO74" i="10"/>
  <c r="BM74" i="10"/>
  <c r="U28" i="10"/>
  <c r="S34" i="10"/>
  <c r="N24" i="10"/>
  <c r="W35" i="10"/>
  <c r="S24" i="10"/>
  <c r="AB35" i="10"/>
  <c r="Y35" i="10"/>
  <c r="Y32" i="10"/>
  <c r="S32" i="10"/>
  <c r="Q32" i="10"/>
  <c r="AK74" i="9"/>
  <c r="AK74" i="10"/>
  <c r="X74" i="10"/>
  <c r="X74" i="9"/>
  <c r="AG74" i="10"/>
  <c r="AG74" i="9"/>
  <c r="AF74" i="10"/>
  <c r="AF74" i="9"/>
  <c r="P74" i="10"/>
  <c r="P74" i="9"/>
  <c r="AA74" i="10"/>
  <c r="AA74" i="9"/>
  <c r="Y74" i="10"/>
  <c r="Y74" i="9"/>
  <c r="AD74" i="10"/>
  <c r="AD74" i="9"/>
  <c r="M74" i="10"/>
  <c r="M74" i="9"/>
  <c r="S74" i="10"/>
  <c r="S74" i="9"/>
  <c r="Q74" i="10"/>
  <c r="Q74" i="9"/>
  <c r="AC74" i="10"/>
  <c r="AC74" i="9"/>
  <c r="AJ74" i="10"/>
  <c r="AJ74" i="9"/>
  <c r="K74" i="10"/>
  <c r="K74" i="9"/>
  <c r="I74" i="10"/>
  <c r="I74" i="9"/>
  <c r="T24" i="10"/>
  <c r="AM74" i="10"/>
  <c r="AM74" i="9"/>
  <c r="AB74" i="10"/>
  <c r="AB74" i="9"/>
  <c r="AE74" i="10"/>
  <c r="AE74" i="9"/>
  <c r="V74" i="10"/>
  <c r="V74" i="9"/>
  <c r="T74" i="10"/>
  <c r="T74" i="9"/>
  <c r="Z74" i="10"/>
  <c r="Z74" i="9"/>
  <c r="W74" i="10"/>
  <c r="W74" i="9"/>
  <c r="N74" i="10"/>
  <c r="N74" i="9"/>
  <c r="L74" i="10"/>
  <c r="L74" i="9"/>
  <c r="R74" i="10"/>
  <c r="R74" i="9"/>
  <c r="O74" i="10"/>
  <c r="O74" i="9"/>
  <c r="T35" i="10"/>
  <c r="H74" i="10"/>
  <c r="H74" i="9"/>
  <c r="U74" i="10"/>
  <c r="U74" i="9"/>
  <c r="J74" i="10"/>
  <c r="J74" i="9"/>
  <c r="G74" i="10"/>
  <c r="G74" i="9"/>
  <c r="AE41" i="10"/>
  <c r="U41" i="10"/>
  <c r="U35" i="10"/>
  <c r="Q34" i="10"/>
  <c r="P21" i="10"/>
  <c r="N41" i="10"/>
  <c r="S28" i="10"/>
  <c r="Z34" i="10"/>
  <c r="AD41" i="10"/>
  <c r="X41" i="10"/>
  <c r="W28" i="10"/>
  <c r="V32" i="10"/>
  <c r="AF35" i="10"/>
  <c r="Z41" i="10"/>
  <c r="AC32" i="10"/>
  <c r="S22" i="10"/>
  <c r="P24" i="10"/>
  <c r="W41" i="10"/>
  <c r="M28" i="10"/>
  <c r="Q21" i="10"/>
  <c r="X34" i="10"/>
  <c r="O22" i="10"/>
  <c r="R34" i="10"/>
  <c r="AE34" i="10"/>
  <c r="W32" i="10"/>
  <c r="N19" i="10"/>
  <c r="O24" i="10"/>
  <c r="R24" i="10"/>
  <c r="AA35" i="10"/>
  <c r="O35" i="10"/>
  <c r="AJ41" i="10"/>
  <c r="U31" i="10"/>
  <c r="X28" i="10"/>
  <c r="V34" i="10"/>
  <c r="O32" i="10"/>
  <c r="AA32" i="10"/>
  <c r="X32" i="10"/>
  <c r="P19" i="10"/>
  <c r="Z35" i="10"/>
  <c r="P23" i="10"/>
  <c r="Y28" i="10"/>
  <c r="AD34" i="10"/>
  <c r="M32" i="10"/>
  <c r="N22" i="10"/>
  <c r="AB32" i="10"/>
  <c r="M35" i="10"/>
  <c r="AG41" i="10"/>
  <c r="AB41" i="10"/>
  <c r="R23" i="10"/>
  <c r="R22" i="10"/>
  <c r="R32" i="10"/>
  <c r="N35" i="10"/>
  <c r="P41" i="10"/>
  <c r="V31" i="10"/>
  <c r="O21" i="10"/>
  <c r="M21" i="10"/>
  <c r="V35" i="10"/>
  <c r="X35" i="10"/>
  <c r="Z32" i="10"/>
  <c r="N28" i="10"/>
  <c r="O34" i="10"/>
  <c r="M22" i="10"/>
  <c r="AD35" i="10"/>
  <c r="R31" i="10"/>
  <c r="N30" i="10"/>
  <c r="Q24" i="10"/>
  <c r="S23" i="10"/>
  <c r="P31" i="10"/>
  <c r="S41" i="10"/>
  <c r="AA34" i="10"/>
  <c r="AE35" i="10"/>
  <c r="O28" i="10"/>
  <c r="N31" i="10"/>
  <c r="Q23" i="10"/>
  <c r="U24" i="10"/>
  <c r="O19" i="10"/>
  <c r="R35" i="10"/>
  <c r="M41" i="10"/>
  <c r="N23" i="10"/>
  <c r="X31" i="10"/>
  <c r="T32" i="10"/>
  <c r="O41" i="10"/>
  <c r="P35" i="10"/>
  <c r="Z31" i="10"/>
  <c r="P32" i="10"/>
  <c r="Q41" i="10"/>
  <c r="DN151" i="9"/>
  <c r="AV146" i="9"/>
  <c r="AD135" i="9"/>
  <c r="AG127" i="9"/>
  <c r="AD128" i="9"/>
  <c r="AE133" i="9"/>
  <c r="R122" i="9"/>
  <c r="AB143" i="9"/>
  <c r="T150" i="9"/>
  <c r="Q140" i="9"/>
  <c r="DK124" i="9"/>
  <c r="DK124" i="10"/>
  <c r="DK136" i="9"/>
  <c r="DK136" i="10"/>
  <c r="DK143" i="9"/>
  <c r="DK143" i="10"/>
  <c r="DK148" i="9"/>
  <c r="DK148" i="10"/>
  <c r="DK130" i="9"/>
  <c r="DK130" i="10"/>
  <c r="DK129" i="9"/>
  <c r="DK129" i="10"/>
  <c r="DK150" i="9"/>
  <c r="DK150" i="10"/>
  <c r="DK146" i="9"/>
  <c r="DK146" i="10"/>
  <c r="DK140" i="9"/>
  <c r="DK140" i="10"/>
  <c r="DK134" i="9"/>
  <c r="DK134" i="10"/>
  <c r="DK142" i="9"/>
  <c r="DK142" i="10"/>
  <c r="DK127" i="9"/>
  <c r="DK127" i="10"/>
  <c r="DK135" i="9"/>
  <c r="DK135" i="10"/>
  <c r="DB148" i="9"/>
  <c r="DB148" i="10"/>
  <c r="DB130" i="9"/>
  <c r="DB130" i="10"/>
  <c r="DB129" i="9"/>
  <c r="DB129" i="10"/>
  <c r="DB150" i="9"/>
  <c r="DB150" i="10"/>
  <c r="DB146" i="9"/>
  <c r="DB146" i="10"/>
  <c r="DB140" i="9"/>
  <c r="DB140" i="10"/>
  <c r="DB121" i="9"/>
  <c r="DB121" i="10"/>
  <c r="DB134" i="9"/>
  <c r="DB134" i="10"/>
  <c r="DB120" i="9"/>
  <c r="DB120" i="10"/>
  <c r="DB142" i="9"/>
  <c r="DB142" i="10"/>
  <c r="DB127" i="9"/>
  <c r="DB127" i="10"/>
  <c r="DB135" i="9"/>
  <c r="DB135" i="10"/>
  <c r="DB122" i="9"/>
  <c r="DB122" i="10"/>
  <c r="DB117" i="9"/>
  <c r="DB117" i="10"/>
  <c r="DB124" i="9"/>
  <c r="DB124" i="10"/>
  <c r="DB136" i="9"/>
  <c r="DB136" i="10"/>
  <c r="DB118" i="9"/>
  <c r="DB118" i="10"/>
  <c r="DB143" i="9"/>
  <c r="DB143" i="10"/>
  <c r="AJ121" i="9"/>
  <c r="AJ121" i="10"/>
  <c r="AK108" i="9"/>
  <c r="AK108" i="10"/>
  <c r="AK101" i="9"/>
  <c r="AK101" i="10"/>
  <c r="AK110" i="9"/>
  <c r="AK110" i="10"/>
  <c r="AK127" i="9"/>
  <c r="AK127" i="10"/>
  <c r="AK135" i="9"/>
  <c r="AK135" i="10"/>
  <c r="AK72" i="9"/>
  <c r="AK72" i="10"/>
  <c r="AK105" i="9"/>
  <c r="AK105" i="10"/>
  <c r="AK99" i="9"/>
  <c r="AK99" i="10"/>
  <c r="AK75" i="9"/>
  <c r="AK75" i="10"/>
  <c r="AK73" i="9"/>
  <c r="AK73" i="10"/>
  <c r="AK118" i="9"/>
  <c r="AK118" i="10"/>
  <c r="AK68" i="9"/>
  <c r="AK68" i="10"/>
  <c r="AK124" i="9"/>
  <c r="AK124" i="10"/>
  <c r="AK104" i="9"/>
  <c r="AK104" i="10"/>
  <c r="AK111" i="9"/>
  <c r="AK111" i="10"/>
  <c r="AK143" i="9"/>
  <c r="AK143" i="10"/>
  <c r="AK109" i="9"/>
  <c r="AK109" i="10"/>
  <c r="AK102" i="9"/>
  <c r="AK102" i="10"/>
  <c r="AK148" i="9"/>
  <c r="AK148" i="10"/>
  <c r="AK103" i="9"/>
  <c r="AK103" i="10"/>
  <c r="AK130" i="9"/>
  <c r="AK130" i="10"/>
  <c r="AK129" i="9"/>
  <c r="AK129" i="10"/>
  <c r="AK97" i="9"/>
  <c r="AK97" i="10"/>
  <c r="AK122" i="9"/>
  <c r="AK122" i="10"/>
  <c r="AK81" i="9"/>
  <c r="AK81" i="10"/>
  <c r="AK121" i="9"/>
  <c r="AK121" i="10"/>
  <c r="AK134" i="9"/>
  <c r="AK134" i="10"/>
  <c r="AK98" i="9"/>
  <c r="AK98" i="10"/>
  <c r="AK120" i="9"/>
  <c r="AK120" i="10"/>
  <c r="AK142" i="9"/>
  <c r="AK142" i="10"/>
  <c r="AK80" i="9"/>
  <c r="AK80" i="10"/>
  <c r="AK136" i="9"/>
  <c r="AK136" i="10"/>
  <c r="AK150" i="9"/>
  <c r="AK150" i="10"/>
  <c r="AK146" i="9"/>
  <c r="AK146" i="10"/>
  <c r="AK140" i="9"/>
  <c r="AK140" i="10"/>
  <c r="AK100" i="9"/>
  <c r="AK100" i="10"/>
  <c r="AK78" i="9"/>
  <c r="AK78" i="10"/>
  <c r="AK79" i="9"/>
  <c r="AK79" i="10"/>
  <c r="AK117" i="9"/>
  <c r="AK117" i="10"/>
  <c r="AK41" i="9"/>
  <c r="AK41" i="10"/>
  <c r="AJ97" i="9"/>
  <c r="AJ75" i="9"/>
  <c r="AJ140" i="9"/>
  <c r="AJ98" i="9"/>
  <c r="AJ143" i="9"/>
  <c r="AJ150" i="9"/>
  <c r="AJ41" i="9"/>
  <c r="AJ109" i="9"/>
  <c r="AJ129" i="9"/>
  <c r="AJ102" i="9"/>
  <c r="AJ101" i="9"/>
  <c r="AJ104" i="9"/>
  <c r="AJ80" i="9"/>
  <c r="AJ79" i="9"/>
  <c r="AJ72" i="9"/>
  <c r="AJ148" i="9"/>
  <c r="AJ118" i="9"/>
  <c r="AJ99" i="9"/>
  <c r="AJ136" i="9"/>
  <c r="AJ117" i="9"/>
  <c r="AJ120" i="9"/>
  <c r="AJ110" i="9"/>
  <c r="AJ111" i="9"/>
  <c r="AJ122" i="9"/>
  <c r="AJ81" i="9"/>
  <c r="AJ130" i="9"/>
  <c r="AJ108" i="9"/>
  <c r="AJ105" i="9"/>
  <c r="AJ68" i="9"/>
  <c r="AJ127" i="9"/>
  <c r="AJ78" i="9"/>
  <c r="AJ135" i="9"/>
  <c r="AJ124" i="9"/>
  <c r="AJ142" i="9"/>
  <c r="AJ134" i="9"/>
  <c r="AJ131" i="9"/>
  <c r="AJ146" i="9"/>
  <c r="AJ103" i="9"/>
  <c r="AJ73" i="9"/>
  <c r="AJ100" i="9"/>
  <c r="AJ106" i="9"/>
  <c r="DE123" i="9"/>
  <c r="DE123" i="10"/>
  <c r="BU123" i="9"/>
  <c r="BU123" i="10"/>
  <c r="BU113" i="9"/>
  <c r="BU113" i="10"/>
  <c r="EJ134" i="9"/>
  <c r="EJ134" i="10"/>
  <c r="DQ134" i="9"/>
  <c r="DQ134" i="10"/>
  <c r="DN149" i="9"/>
  <c r="DN149" i="10"/>
  <c r="DV149" i="9"/>
  <c r="DV149" i="10"/>
  <c r="AA120" i="9"/>
  <c r="AA120" i="10"/>
  <c r="AC120" i="9"/>
  <c r="AC120" i="10"/>
  <c r="CG135" i="9"/>
  <c r="CG135" i="10"/>
  <c r="DP150" i="9"/>
  <c r="DP150" i="10"/>
  <c r="R140" i="9"/>
  <c r="R140" i="10"/>
  <c r="V137" i="9"/>
  <c r="V137" i="10"/>
  <c r="AM122" i="9"/>
  <c r="AM122" i="10"/>
  <c r="M121" i="9"/>
  <c r="M121" i="10"/>
  <c r="AC121" i="9"/>
  <c r="AC121" i="10"/>
  <c r="AA143" i="9"/>
  <c r="AA143" i="10"/>
  <c r="AG149" i="10"/>
  <c r="M149" i="10"/>
  <c r="DP140" i="9"/>
  <c r="DP140" i="10"/>
  <c r="CE134" i="9"/>
  <c r="CE134" i="10"/>
  <c r="CF134" i="9"/>
  <c r="CF134" i="10"/>
  <c r="AF122" i="9"/>
  <c r="AF122" i="10"/>
  <c r="CH129" i="9"/>
  <c r="CH129" i="10"/>
  <c r="DU150" i="9"/>
  <c r="DU150" i="10"/>
  <c r="EB150" i="9"/>
  <c r="EB150" i="10"/>
  <c r="DY129" i="10"/>
  <c r="CG146" i="9"/>
  <c r="CG146" i="10"/>
  <c r="Y118" i="9"/>
  <c r="Y118" i="10"/>
  <c r="DN140" i="9"/>
  <c r="DN140" i="10"/>
  <c r="S124" i="9"/>
  <c r="S124" i="10"/>
  <c r="AC122" i="9"/>
  <c r="AC122" i="10"/>
  <c r="O130" i="9"/>
  <c r="O130" i="10"/>
  <c r="AM149" i="10"/>
  <c r="AF150" i="10"/>
  <c r="AG122" i="9"/>
  <c r="AG122" i="10"/>
  <c r="DO143" i="9"/>
  <c r="DO143" i="10"/>
  <c r="DC146" i="9"/>
  <c r="DC146" i="10"/>
  <c r="EJ135" i="9"/>
  <c r="EJ135" i="10"/>
  <c r="AV129" i="9"/>
  <c r="AV129" i="10"/>
  <c r="CH140" i="9"/>
  <c r="CH140" i="10"/>
  <c r="DM111" i="10"/>
  <c r="DY89" i="10"/>
  <c r="EJ130" i="9"/>
  <c r="EJ130" i="10"/>
  <c r="DS143" i="9"/>
  <c r="DS143" i="10"/>
  <c r="AM148" i="10"/>
  <c r="DP129" i="9"/>
  <c r="DP129" i="10"/>
  <c r="AD130" i="9"/>
  <c r="AD130" i="10"/>
  <c r="AG148" i="10"/>
  <c r="CG127" i="9"/>
  <c r="CG127" i="10"/>
  <c r="DY127" i="10"/>
  <c r="DY131" i="10"/>
  <c r="W118" i="9"/>
  <c r="W118" i="10"/>
  <c r="DM140" i="10"/>
  <c r="Z117" i="9"/>
  <c r="Z117" i="10"/>
  <c r="AC136" i="9"/>
  <c r="AC136" i="10"/>
  <c r="AG146" i="10"/>
  <c r="AA129" i="9"/>
  <c r="AA129" i="10"/>
  <c r="EJ111" i="9"/>
  <c r="EJ111" i="10"/>
  <c r="O127" i="9"/>
  <c r="O127" i="10"/>
  <c r="X129" i="9"/>
  <c r="X129" i="10"/>
  <c r="M129" i="9"/>
  <c r="M129" i="10"/>
  <c r="DC140" i="9"/>
  <c r="DC140" i="10"/>
  <c r="M137" i="9"/>
  <c r="M137" i="10"/>
  <c r="AE136" i="9"/>
  <c r="AE136" i="10"/>
  <c r="T136" i="9"/>
  <c r="T136" i="10"/>
  <c r="AF124" i="9"/>
  <c r="AF124" i="10"/>
  <c r="DN130" i="9"/>
  <c r="DN130" i="10"/>
  <c r="DV143" i="9"/>
  <c r="DV143" i="10"/>
  <c r="AE143" i="9"/>
  <c r="AE143" i="10"/>
  <c r="T149" i="10"/>
  <c r="T148" i="10"/>
  <c r="W148" i="10"/>
  <c r="U146" i="10"/>
  <c r="AV150" i="9"/>
  <c r="AV150" i="10"/>
  <c r="Q136" i="9"/>
  <c r="Q136" i="10"/>
  <c r="Q122" i="9"/>
  <c r="Q122" i="10"/>
  <c r="DT149" i="9"/>
  <c r="DT149" i="10"/>
  <c r="DT146" i="9"/>
  <c r="DT146" i="10"/>
  <c r="P127" i="9"/>
  <c r="P127" i="10"/>
  <c r="M140" i="9"/>
  <c r="M140" i="10"/>
  <c r="V136" i="9"/>
  <c r="V136" i="10"/>
  <c r="CE122" i="9"/>
  <c r="CE122" i="10"/>
  <c r="X130" i="9"/>
  <c r="X130" i="10"/>
  <c r="X121" i="9"/>
  <c r="X121" i="10"/>
  <c r="W143" i="9"/>
  <c r="W143" i="10"/>
  <c r="EH150" i="10"/>
  <c r="S140" i="9"/>
  <c r="S140" i="10"/>
  <c r="DM130" i="10"/>
  <c r="CE143" i="9"/>
  <c r="CE143" i="10"/>
  <c r="DO134" i="9"/>
  <c r="DO134" i="10"/>
  <c r="DM134" i="10"/>
  <c r="DQ149" i="9"/>
  <c r="DQ149" i="10"/>
  <c r="AB127" i="9"/>
  <c r="AB127" i="10"/>
  <c r="CE135" i="9"/>
  <c r="CE135" i="10"/>
  <c r="AA118" i="9"/>
  <c r="AA118" i="10"/>
  <c r="DT140" i="9"/>
  <c r="DT140" i="10"/>
  <c r="DQ140" i="9"/>
  <c r="DQ140" i="10"/>
  <c r="W136" i="9"/>
  <c r="W136" i="10"/>
  <c r="AG119" i="9"/>
  <c r="AG119" i="10"/>
  <c r="DO149" i="9"/>
  <c r="DO149" i="10"/>
  <c r="Q121" i="9"/>
  <c r="Q121" i="10"/>
  <c r="AF143" i="9"/>
  <c r="AF143" i="10"/>
  <c r="O149" i="10"/>
  <c r="T143" i="9"/>
  <c r="DS151" i="10"/>
  <c r="X143" i="9"/>
  <c r="V121" i="9"/>
  <c r="DN143" i="9"/>
  <c r="EH151" i="9"/>
  <c r="DU143" i="9"/>
  <c r="EJ143" i="9"/>
  <c r="DQ143" i="9"/>
  <c r="Z143" i="9"/>
  <c r="CF143" i="9"/>
  <c r="AV143" i="9"/>
  <c r="DP143" i="9"/>
  <c r="CE140" i="9"/>
  <c r="N143" i="9"/>
  <c r="S143" i="9"/>
  <c r="EB143" i="9"/>
  <c r="AM143" i="9"/>
  <c r="P112" i="9"/>
  <c r="V112" i="9"/>
  <c r="AD143" i="9"/>
  <c r="AG112" i="9"/>
  <c r="AM112" i="9"/>
  <c r="DP151" i="10"/>
  <c r="AG143" i="9"/>
  <c r="CF122" i="9"/>
  <c r="Q143" i="9"/>
  <c r="AC143" i="9"/>
  <c r="DR151" i="10"/>
  <c r="EJ28" i="9"/>
  <c r="DC143" i="9"/>
  <c r="DT151" i="9"/>
  <c r="Y143" i="9"/>
  <c r="O121" i="9"/>
  <c r="EA143" i="9"/>
  <c r="DR137" i="9"/>
  <c r="AV130" i="9"/>
  <c r="DZ143" i="9"/>
  <c r="V143" i="9"/>
  <c r="DP130" i="9"/>
  <c r="AE130" i="9"/>
  <c r="S130" i="9"/>
  <c r="CG143" i="9"/>
  <c r="CH143" i="9"/>
  <c r="O143" i="9"/>
  <c r="P143" i="9"/>
  <c r="R143" i="9"/>
  <c r="AM130" i="9"/>
  <c r="U151" i="9"/>
  <c r="DR143" i="9"/>
  <c r="DT143" i="9"/>
  <c r="AB130" i="9"/>
  <c r="AF121" i="9"/>
  <c r="Z121" i="9"/>
  <c r="AB118" i="9"/>
  <c r="O140" i="9"/>
  <c r="W121" i="9"/>
  <c r="AC130" i="9"/>
  <c r="AD121" i="9"/>
  <c r="CE130" i="9"/>
  <c r="N117" i="9"/>
  <c r="AM121" i="9"/>
  <c r="DY24" i="10"/>
  <c r="EJ24" i="9"/>
  <c r="P130" i="9"/>
  <c r="CF135" i="9"/>
  <c r="EJ122" i="9"/>
  <c r="CF130" i="9"/>
  <c r="AE118" i="9"/>
  <c r="M148" i="9"/>
  <c r="Y133" i="9"/>
  <c r="AG130" i="9"/>
  <c r="S121" i="9"/>
  <c r="AB121" i="9"/>
  <c r="R121" i="9"/>
  <c r="CG122" i="9"/>
  <c r="Z124" i="9"/>
  <c r="CG140" i="9"/>
  <c r="DQ130" i="9"/>
  <c r="U143" i="9"/>
  <c r="AG140" i="9"/>
  <c r="T130" i="9"/>
  <c r="U121" i="9"/>
  <c r="N121" i="9"/>
  <c r="Y130" i="9"/>
  <c r="AA121" i="9"/>
  <c r="AE121" i="9"/>
  <c r="P121" i="9"/>
  <c r="Y121" i="9"/>
  <c r="AG121" i="9"/>
  <c r="AF130" i="9"/>
  <c r="T121" i="9"/>
  <c r="DC129" i="9"/>
  <c r="EJ22" i="9"/>
  <c r="AM136" i="9"/>
  <c r="DN146" i="9"/>
  <c r="DO130" i="9"/>
  <c r="CH127" i="9"/>
  <c r="W122" i="9"/>
  <c r="Z136" i="9"/>
  <c r="T119" i="9"/>
  <c r="Q118" i="9"/>
  <c r="CG130" i="9"/>
  <c r="R130" i="9"/>
  <c r="V130" i="9"/>
  <c r="AA130" i="9"/>
  <c r="W130" i="9"/>
  <c r="AA147" i="9"/>
  <c r="Z130" i="9"/>
  <c r="CH130" i="9"/>
  <c r="T118" i="9"/>
  <c r="CF146" i="9"/>
  <c r="AF117" i="9"/>
  <c r="P140" i="9"/>
  <c r="N140" i="9"/>
  <c r="U136" i="9"/>
  <c r="DC130" i="9"/>
  <c r="P118" i="9"/>
  <c r="N130" i="9"/>
  <c r="X122" i="9"/>
  <c r="AM140" i="9"/>
  <c r="DC135" i="9"/>
  <c r="R117" i="9"/>
  <c r="AG117" i="9"/>
  <c r="Q130" i="9"/>
  <c r="AB117" i="9"/>
  <c r="DR135" i="9"/>
  <c r="X118" i="9"/>
  <c r="CH137" i="9"/>
  <c r="W124" i="9"/>
  <c r="Q120" i="9"/>
  <c r="P133" i="9"/>
  <c r="O122" i="9"/>
  <c r="X150" i="9"/>
  <c r="EJ32" i="9"/>
  <c r="DR150" i="9"/>
  <c r="CF111" i="9"/>
  <c r="DS140" i="9"/>
  <c r="DN129" i="9"/>
  <c r="P136" i="9"/>
  <c r="Y120" i="9"/>
  <c r="W140" i="9"/>
  <c r="X149" i="9"/>
  <c r="Z146" i="9"/>
  <c r="CH146" i="9"/>
  <c r="N150" i="9"/>
  <c r="N118" i="9"/>
  <c r="AB122" i="9"/>
  <c r="Z122" i="9"/>
  <c r="Z118" i="9"/>
  <c r="R136" i="9"/>
  <c r="DV146" i="9"/>
  <c r="U117" i="9"/>
  <c r="M122" i="9"/>
  <c r="CH149" i="9"/>
  <c r="AV135" i="9"/>
  <c r="AF135" i="9"/>
  <c r="R150" i="9"/>
  <c r="R127" i="9"/>
  <c r="Y117" i="9"/>
  <c r="T117" i="9"/>
  <c r="P122" i="9"/>
  <c r="AA122" i="9"/>
  <c r="AV111" i="9"/>
  <c r="AC146" i="9"/>
  <c r="CH111" i="9"/>
  <c r="CG111" i="9"/>
  <c r="DZ150" i="9"/>
  <c r="AM124" i="9"/>
  <c r="Y122" i="9"/>
  <c r="T124" i="9"/>
  <c r="DU140" i="9"/>
  <c r="AG124" i="9"/>
  <c r="Q117" i="9"/>
  <c r="AD129" i="9"/>
  <c r="AB124" i="9"/>
  <c r="DU146" i="9"/>
  <c r="M150" i="9"/>
  <c r="U122" i="9"/>
  <c r="AF120" i="9"/>
  <c r="EJ146" i="9"/>
  <c r="AG150" i="9"/>
  <c r="X140" i="9"/>
  <c r="AB136" i="9"/>
  <c r="X136" i="9"/>
  <c r="N136" i="9"/>
  <c r="DR146" i="9"/>
  <c r="M151" i="10"/>
  <c r="M151" i="9"/>
  <c r="DS150" i="9"/>
  <c r="M146" i="9"/>
  <c r="Q148" i="9"/>
  <c r="AM135" i="9"/>
  <c r="O117" i="9"/>
  <c r="AE124" i="9"/>
  <c r="EJ140" i="9"/>
  <c r="Q124" i="9"/>
  <c r="V118" i="9"/>
  <c r="DS146" i="9"/>
  <c r="AE148" i="9"/>
  <c r="DY30" i="10"/>
  <c r="S135" i="9"/>
  <c r="AC150" i="9"/>
  <c r="DC150" i="9"/>
  <c r="R146" i="9"/>
  <c r="O137" i="9"/>
  <c r="DR140" i="9"/>
  <c r="S120" i="9"/>
  <c r="EJ34" i="10"/>
  <c r="EJ34" i="9"/>
  <c r="P149" i="9"/>
  <c r="AE120" i="9"/>
  <c r="DU135" i="9"/>
  <c r="DQ146" i="9"/>
  <c r="AA136" i="9"/>
  <c r="M143" i="9"/>
  <c r="O120" i="9"/>
  <c r="O150" i="9"/>
  <c r="P117" i="9"/>
  <c r="DO129" i="9"/>
  <c r="DU149" i="9"/>
  <c r="DQ135" i="9"/>
  <c r="DM22" i="10"/>
  <c r="O136" i="9"/>
  <c r="Y124" i="9"/>
  <c r="EJ127" i="9"/>
  <c r="CF140" i="9"/>
  <c r="CE127" i="9"/>
  <c r="AB129" i="9"/>
  <c r="DS135" i="9"/>
  <c r="W129" i="9"/>
  <c r="EJ41" i="10"/>
  <c r="EJ41" i="9"/>
  <c r="Z148" i="9"/>
  <c r="V120" i="9"/>
  <c r="DO150" i="9"/>
  <c r="AD117" i="9"/>
  <c r="W117" i="9"/>
  <c r="AD124" i="9"/>
  <c r="O124" i="9"/>
  <c r="AM119" i="9"/>
  <c r="DY34" i="10"/>
  <c r="Y129" i="9"/>
  <c r="Y150" i="9"/>
  <c r="CE129" i="9"/>
  <c r="AV147" i="9"/>
  <c r="AE140" i="9"/>
  <c r="AD140" i="9"/>
  <c r="CF149" i="9"/>
  <c r="DV150" i="9"/>
  <c r="DC127" i="9"/>
  <c r="AA135" i="9"/>
  <c r="O147" i="9"/>
  <c r="V117" i="9"/>
  <c r="M130" i="9"/>
  <c r="V149" i="9"/>
  <c r="Q150" i="9"/>
  <c r="S146" i="9"/>
  <c r="AE117" i="9"/>
  <c r="S150" i="9"/>
  <c r="S122" i="9"/>
  <c r="Z135" i="9"/>
  <c r="N135" i="9"/>
  <c r="Z140" i="9"/>
  <c r="AC117" i="9"/>
  <c r="U130" i="9"/>
  <c r="DN127" i="9"/>
  <c r="AE127" i="9"/>
  <c r="X124" i="9"/>
  <c r="M136" i="9"/>
  <c r="P124" i="9"/>
  <c r="DC122" i="9"/>
  <c r="AA140" i="9"/>
  <c r="S137" i="9"/>
  <c r="AC118" i="9"/>
  <c r="Z129" i="9"/>
  <c r="DN135" i="9"/>
  <c r="CF150" i="9"/>
  <c r="AB150" i="9"/>
  <c r="AB135" i="9"/>
  <c r="T140" i="9"/>
  <c r="EJ23" i="10"/>
  <c r="CF129" i="9"/>
  <c r="AB120" i="9"/>
  <c r="M135" i="9"/>
  <c r="O135" i="9"/>
  <c r="CE150" i="9"/>
  <c r="DO146" i="9"/>
  <c r="P120" i="9"/>
  <c r="AE150" i="9"/>
  <c r="U127" i="9"/>
  <c r="W150" i="9"/>
  <c r="X135" i="9"/>
  <c r="Q127" i="9"/>
  <c r="V150" i="9"/>
  <c r="AD148" i="9"/>
  <c r="S127" i="9"/>
  <c r="DS149" i="9"/>
  <c r="CG150" i="9"/>
  <c r="U150" i="9"/>
  <c r="Q146" i="9"/>
  <c r="AV127" i="9"/>
  <c r="DU147" i="9"/>
  <c r="EJ150" i="9"/>
  <c r="N120" i="9"/>
  <c r="U124" i="9"/>
  <c r="AG136" i="9"/>
  <c r="Y140" i="9"/>
  <c r="S118" i="9"/>
  <c r="DO135" i="9"/>
  <c r="CF127" i="9"/>
  <c r="DQ150" i="9"/>
  <c r="Y135" i="9"/>
  <c r="W133" i="9"/>
  <c r="AD136" i="9"/>
  <c r="V129" i="9"/>
  <c r="R129" i="9"/>
  <c r="DP135" i="9"/>
  <c r="EB149" i="9"/>
  <c r="S148" i="9"/>
  <c r="N124" i="9"/>
  <c r="AA137" i="9"/>
  <c r="N129" i="9"/>
  <c r="DV140" i="9"/>
  <c r="AA124" i="9"/>
  <c r="AE135" i="9"/>
  <c r="M118" i="9"/>
  <c r="DZ146" i="9"/>
  <c r="V124" i="9"/>
  <c r="AC127" i="9"/>
  <c r="U120" i="9"/>
  <c r="AM127" i="9"/>
  <c r="S136" i="9"/>
  <c r="Y146" i="9"/>
  <c r="CG149" i="9"/>
  <c r="AA127" i="9"/>
  <c r="M124" i="9"/>
  <c r="AC129" i="9"/>
  <c r="Y127" i="9"/>
  <c r="P146" i="9"/>
  <c r="AG118" i="9"/>
  <c r="R148" i="9"/>
  <c r="AV122" i="9"/>
  <c r="DT135" i="9"/>
  <c r="V122" i="9"/>
  <c r="R120" i="9"/>
  <c r="AF136" i="9"/>
  <c r="V135" i="9"/>
  <c r="AA150" i="9"/>
  <c r="Y136" i="9"/>
  <c r="T120" i="9"/>
  <c r="DP149" i="9"/>
  <c r="CG129" i="9"/>
  <c r="DR149" i="9"/>
  <c r="DZ140" i="9"/>
  <c r="AC140" i="9"/>
  <c r="Z127" i="9"/>
  <c r="AF129" i="9"/>
  <c r="Q129" i="9"/>
  <c r="R118" i="9"/>
  <c r="AD122" i="9"/>
  <c r="EI150" i="9"/>
  <c r="O118" i="9"/>
  <c r="X127" i="9"/>
  <c r="AC124" i="9"/>
  <c r="M120" i="9"/>
  <c r="CE111" i="9"/>
  <c r="T122" i="9"/>
  <c r="S117" i="9"/>
  <c r="T127" i="9"/>
  <c r="CH150" i="9"/>
  <c r="AF140" i="9"/>
  <c r="AE146" i="9"/>
  <c r="AM150" i="9"/>
  <c r="AG129" i="9"/>
  <c r="O146" i="9"/>
  <c r="N127" i="9"/>
  <c r="AM117" i="9"/>
  <c r="P148" i="9"/>
  <c r="AD147" i="9"/>
  <c r="DV135" i="9"/>
  <c r="Z147" i="9"/>
  <c r="AA117" i="9"/>
  <c r="AA148" i="9"/>
  <c r="CH122" i="9"/>
  <c r="T135" i="9"/>
  <c r="V148" i="9"/>
  <c r="R124" i="9"/>
  <c r="AC149" i="9"/>
  <c r="AE122" i="9"/>
  <c r="EA150" i="9"/>
  <c r="CE146" i="9"/>
  <c r="AB149" i="9"/>
  <c r="AC148" i="9"/>
  <c r="AC135" i="9"/>
  <c r="U129" i="9"/>
  <c r="S129" i="9"/>
  <c r="AB148" i="9"/>
  <c r="R135" i="9"/>
  <c r="X146" i="9"/>
  <c r="U140" i="9"/>
  <c r="AV140" i="9"/>
  <c r="V127" i="9"/>
  <c r="AD118" i="9"/>
  <c r="P135" i="9"/>
  <c r="W127" i="9"/>
  <c r="W146" i="9"/>
  <c r="O129" i="9"/>
  <c r="O148" i="9"/>
  <c r="Q135" i="9"/>
  <c r="V140" i="9"/>
  <c r="P129" i="9"/>
  <c r="X148" i="9"/>
  <c r="DZ149" i="9"/>
  <c r="AD149" i="9"/>
  <c r="AF127" i="9"/>
  <c r="AD120" i="9"/>
  <c r="AD150" i="9"/>
  <c r="T129" i="9"/>
  <c r="W135" i="9"/>
  <c r="N146" i="9"/>
  <c r="U118" i="9"/>
  <c r="AM129" i="9"/>
  <c r="V146" i="9"/>
  <c r="AF148" i="9"/>
  <c r="U135" i="9"/>
  <c r="AM120" i="9"/>
  <c r="AG135" i="9"/>
  <c r="N148" i="9"/>
  <c r="N122" i="9"/>
  <c r="Z120" i="9"/>
  <c r="DO140" i="9"/>
  <c r="EA146" i="9"/>
  <c r="DP146" i="9"/>
  <c r="CE149" i="9"/>
  <c r="AF149" i="9"/>
  <c r="W120" i="9"/>
  <c r="M117" i="9"/>
  <c r="U148" i="9"/>
  <c r="AG120" i="9"/>
  <c r="AE129" i="9"/>
  <c r="AF146" i="9"/>
  <c r="AB140" i="9"/>
  <c r="CH135" i="9"/>
  <c r="EB146" i="9"/>
  <c r="DN150" i="9"/>
  <c r="M127" i="9"/>
  <c r="Z150" i="9"/>
  <c r="AM118" i="9"/>
  <c r="P150" i="9"/>
  <c r="EJ129" i="9"/>
  <c r="X117" i="9"/>
  <c r="AA149" i="9"/>
  <c r="X120" i="9"/>
  <c r="AF118" i="9"/>
  <c r="AA146" i="9"/>
  <c r="Y148" i="9"/>
  <c r="AD146" i="9"/>
  <c r="S149" i="9"/>
  <c r="AB146" i="9"/>
  <c r="DT150" i="9"/>
  <c r="AD127" i="9"/>
  <c r="T146" i="9"/>
  <c r="AM146" i="9"/>
  <c r="DY31" i="10"/>
  <c r="DY23" i="10"/>
  <c r="CG132" i="9"/>
  <c r="DR134" i="9"/>
  <c r="DU134" i="9"/>
  <c r="EJ31" i="9"/>
  <c r="EE151" i="9"/>
  <c r="AV134" i="9"/>
  <c r="EE149" i="9"/>
  <c r="DT134" i="9"/>
  <c r="EG149" i="9"/>
  <c r="DN134" i="9"/>
  <c r="EE150" i="9"/>
  <c r="DP134" i="9"/>
  <c r="CG134" i="9"/>
  <c r="DS134" i="9"/>
  <c r="EF151" i="9"/>
  <c r="CH134" i="9"/>
  <c r="EE146" i="9"/>
  <c r="EF150" i="9"/>
  <c r="EG151" i="9"/>
  <c r="X142" i="9"/>
  <c r="M142" i="9"/>
  <c r="AA142" i="9"/>
  <c r="M134" i="9"/>
  <c r="AM134" i="9"/>
  <c r="Q134" i="9"/>
  <c r="AE134" i="9"/>
  <c r="P142" i="9"/>
  <c r="AD142" i="9"/>
  <c r="S142" i="9"/>
  <c r="AD134" i="9"/>
  <c r="AB134" i="9"/>
  <c r="W134" i="9"/>
  <c r="EG150" i="9"/>
  <c r="DC134" i="9"/>
  <c r="AG142" i="9"/>
  <c r="V142" i="9"/>
  <c r="AM142" i="9"/>
  <c r="V134" i="9"/>
  <c r="T134" i="9"/>
  <c r="O134" i="9"/>
  <c r="Y142" i="9"/>
  <c r="N142" i="9"/>
  <c r="AB142" i="9"/>
  <c r="AF132" i="9"/>
  <c r="N134" i="9"/>
  <c r="Z134" i="9"/>
  <c r="AF134" i="9"/>
  <c r="Q142" i="9"/>
  <c r="AE142" i="9"/>
  <c r="T142" i="9"/>
  <c r="R134" i="9"/>
  <c r="X134" i="9"/>
  <c r="W142" i="9"/>
  <c r="Z142" i="9"/>
  <c r="S132" i="9"/>
  <c r="P134" i="9"/>
  <c r="O142" i="9"/>
  <c r="AC142" i="9"/>
  <c r="R142" i="9"/>
  <c r="AC134" i="9"/>
  <c r="AA134" i="9"/>
  <c r="AG134" i="9"/>
  <c r="AF142" i="9"/>
  <c r="U142" i="9"/>
  <c r="U134" i="9"/>
  <c r="S134" i="9"/>
  <c r="Y134" i="9"/>
  <c r="DC136" i="9"/>
  <c r="DM27" i="10"/>
  <c r="DT136" i="9"/>
  <c r="CE148" i="9"/>
  <c r="DC148" i="9"/>
  <c r="DU136" i="9"/>
  <c r="DS136" i="9"/>
  <c r="DR136" i="9"/>
  <c r="DQ136" i="9"/>
  <c r="DP136" i="9"/>
  <c r="DV136" i="9"/>
  <c r="EE148" i="9"/>
  <c r="DQ142" i="9"/>
  <c r="DP148" i="9"/>
  <c r="EB142" i="9"/>
  <c r="EJ142" i="9"/>
  <c r="DN136" i="9"/>
  <c r="EF148" i="9"/>
  <c r="EA148" i="9"/>
  <c r="DZ148" i="9"/>
  <c r="EJ148" i="9"/>
  <c r="EG148" i="9"/>
  <c r="AV142" i="9"/>
  <c r="DC142" i="9"/>
  <c r="DV142" i="9"/>
  <c r="AV148" i="9"/>
  <c r="DO136" i="9"/>
  <c r="DV148" i="9"/>
  <c r="DU148" i="9"/>
  <c r="CH148" i="9"/>
  <c r="CG148" i="9"/>
  <c r="CF148" i="9"/>
  <c r="EB148" i="9"/>
  <c r="DY35" i="10"/>
  <c r="CF142" i="9"/>
  <c r="EA142" i="9"/>
  <c r="DT148" i="9"/>
  <c r="CH128" i="9"/>
  <c r="DS148" i="9"/>
  <c r="DR148" i="9"/>
  <c r="DQ148" i="9"/>
  <c r="DO148" i="9"/>
  <c r="DO142" i="9"/>
  <c r="DN142" i="9"/>
  <c r="DU142" i="9"/>
  <c r="CH142" i="9"/>
  <c r="CG142" i="9"/>
  <c r="CE142" i="9"/>
  <c r="AV128" i="9"/>
  <c r="EJ136" i="9"/>
  <c r="DN148" i="9"/>
  <c r="DT142" i="9"/>
  <c r="DZ142" i="9"/>
  <c r="DY27" i="10"/>
  <c r="EJ27" i="10"/>
  <c r="EJ27" i="9"/>
  <c r="CH136" i="9"/>
  <c r="CG136" i="9"/>
  <c r="CF136" i="9"/>
  <c r="CE136" i="9"/>
  <c r="DM35" i="10"/>
  <c r="DS142" i="9"/>
  <c r="DR142" i="9"/>
  <c r="DP142" i="9"/>
  <c r="AV136" i="9"/>
  <c r="EJ35" i="10"/>
  <c r="EJ35" i="9"/>
  <c r="AJ114" i="9" l="1"/>
  <c r="E84" i="7"/>
  <c r="E84" i="10"/>
  <c r="E84" i="9"/>
  <c r="BZ7" i="10"/>
  <c r="AK147" i="10"/>
  <c r="AM133" i="10"/>
  <c r="CF137" i="9"/>
  <c r="X112" i="9"/>
  <c r="EA147" i="10"/>
  <c r="AK71" i="9"/>
  <c r="DK149" i="10"/>
  <c r="DN133" i="9"/>
  <c r="AK128" i="9"/>
  <c r="DR147" i="10"/>
  <c r="V147" i="9"/>
  <c r="V27" i="10"/>
  <c r="EF149" i="10"/>
  <c r="U27" i="10"/>
  <c r="Y112" i="9"/>
  <c r="AV149" i="9"/>
  <c r="Q137" i="9"/>
  <c r="AB112" i="9"/>
  <c r="AE119" i="9"/>
  <c r="U119" i="10"/>
  <c r="Q112" i="10"/>
  <c r="X27" i="10"/>
  <c r="T132" i="10"/>
  <c r="T131" i="10"/>
  <c r="Y128" i="10"/>
  <c r="DN132" i="10"/>
  <c r="AF119" i="10"/>
  <c r="AK106" i="10"/>
  <c r="T137" i="9"/>
  <c r="Z149" i="9"/>
  <c r="N27" i="10"/>
  <c r="DN141" i="10"/>
  <c r="CE133" i="10"/>
  <c r="R141" i="10"/>
  <c r="W141" i="9"/>
  <c r="EJ133" i="9"/>
  <c r="DP141" i="10"/>
  <c r="DV147" i="9"/>
  <c r="U128" i="10"/>
  <c r="N133" i="9"/>
  <c r="AK112" i="9"/>
  <c r="U149" i="10"/>
  <c r="AD112" i="10"/>
  <c r="N112" i="10"/>
  <c r="R119" i="9"/>
  <c r="AV137" i="9"/>
  <c r="AV50" i="9"/>
  <c r="AA119" i="9"/>
  <c r="P128" i="9"/>
  <c r="AJ95" i="10"/>
  <c r="EJ128" i="9"/>
  <c r="AD137" i="10"/>
  <c r="AK95" i="10"/>
  <c r="V119" i="10"/>
  <c r="AE147" i="10"/>
  <c r="AE112" i="10"/>
  <c r="DT137" i="9"/>
  <c r="DQ131" i="9"/>
  <c r="DS132" i="10"/>
  <c r="X137" i="9"/>
  <c r="AJ137" i="9"/>
  <c r="W137" i="10"/>
  <c r="M119" i="9"/>
  <c r="Z112" i="9"/>
  <c r="N29" i="10"/>
  <c r="U137" i="9"/>
  <c r="Y141" i="10"/>
  <c r="R133" i="10"/>
  <c r="W50" i="10"/>
  <c r="Y29" i="10"/>
  <c r="DC131" i="10"/>
  <c r="Q29" i="10"/>
  <c r="Z29" i="10"/>
  <c r="U29" i="10"/>
  <c r="DK131" i="9"/>
  <c r="N50" i="10"/>
  <c r="P29" i="10"/>
  <c r="T29" i="10"/>
  <c r="M29" i="10"/>
  <c r="X29" i="10"/>
  <c r="W29" i="10"/>
  <c r="S29" i="10"/>
  <c r="V29" i="10"/>
  <c r="R29" i="10"/>
  <c r="P119" i="10"/>
  <c r="DC137" i="10"/>
  <c r="CF132" i="10"/>
  <c r="AK119" i="9"/>
  <c r="AF112" i="10"/>
  <c r="AV131" i="10"/>
  <c r="V50" i="10"/>
  <c r="X119" i="9"/>
  <c r="AE137" i="9"/>
  <c r="AC133" i="9"/>
  <c r="AJ132" i="9"/>
  <c r="DB149" i="9"/>
  <c r="DB119" i="10"/>
  <c r="AJ50" i="9"/>
  <c r="R50" i="10"/>
  <c r="M133" i="9"/>
  <c r="Y137" i="9"/>
  <c r="DO137" i="10"/>
  <c r="AJ71" i="9"/>
  <c r="X128" i="10"/>
  <c r="N132" i="10"/>
  <c r="O50" i="10"/>
  <c r="AJ107" i="10"/>
  <c r="AG50" i="10"/>
  <c r="DB132" i="9"/>
  <c r="M147" i="10"/>
  <c r="EJ50" i="9"/>
  <c r="P50" i="10"/>
  <c r="Z131" i="9"/>
  <c r="AJ96" i="10"/>
  <c r="P27" i="10"/>
  <c r="DR141" i="9"/>
  <c r="DU137" i="10"/>
  <c r="X50" i="10"/>
  <c r="O119" i="9"/>
  <c r="EJ89" i="9"/>
  <c r="M112" i="9"/>
  <c r="AJ96" i="9"/>
  <c r="AE50" i="10"/>
  <c r="M27" i="10"/>
  <c r="AV132" i="9"/>
  <c r="AK131" i="10"/>
  <c r="DR132" i="10"/>
  <c r="AM147" i="10"/>
  <c r="N131" i="10"/>
  <c r="W27" i="10"/>
  <c r="Y50" i="10"/>
  <c r="R27" i="10"/>
  <c r="Y119" i="10"/>
  <c r="DB131" i="10"/>
  <c r="Q27" i="10"/>
  <c r="AK50" i="10"/>
  <c r="AJ69" i="9"/>
  <c r="T27" i="10"/>
  <c r="S25" i="10"/>
  <c r="N147" i="9"/>
  <c r="AG133" i="9"/>
  <c r="DS133" i="10"/>
  <c r="Z128" i="10"/>
  <c r="W128" i="10"/>
  <c r="M20" i="10"/>
  <c r="DS147" i="9"/>
  <c r="CE147" i="10"/>
  <c r="AM131" i="10"/>
  <c r="V132" i="10"/>
  <c r="V25" i="10"/>
  <c r="N119" i="9"/>
  <c r="AV133" i="10"/>
  <c r="AK70" i="10"/>
  <c r="T133" i="10"/>
  <c r="AC112" i="10"/>
  <c r="O20" i="10"/>
  <c r="T25" i="10"/>
  <c r="R137" i="9"/>
  <c r="M141" i="9"/>
  <c r="W147" i="9"/>
  <c r="AD119" i="10"/>
  <c r="N18" i="10"/>
  <c r="Q128" i="10"/>
  <c r="DC128" i="10"/>
  <c r="O18" i="10"/>
  <c r="P114" i="10"/>
  <c r="EA141" i="10"/>
  <c r="EA141" i="9"/>
  <c r="O114" i="10"/>
  <c r="AG114" i="10"/>
  <c r="CE114" i="10"/>
  <c r="CE114" i="9"/>
  <c r="Q50" i="10"/>
  <c r="N141" i="9"/>
  <c r="N141" i="10"/>
  <c r="DS141" i="10"/>
  <c r="T141" i="9"/>
  <c r="DP137" i="9"/>
  <c r="R149" i="9"/>
  <c r="S112" i="9"/>
  <c r="AK149" i="10"/>
  <c r="AK69" i="10"/>
  <c r="AA112" i="10"/>
  <c r="N25" i="10"/>
  <c r="S141" i="9"/>
  <c r="AA141" i="10"/>
  <c r="AA141" i="9"/>
  <c r="CE141" i="9"/>
  <c r="O141" i="10"/>
  <c r="CF114" i="9"/>
  <c r="CF114" i="10"/>
  <c r="CG114" i="9"/>
  <c r="CG114" i="10"/>
  <c r="CH114" i="9"/>
  <c r="CH114" i="10"/>
  <c r="Q141" i="9"/>
  <c r="Q141" i="10"/>
  <c r="O29" i="10"/>
  <c r="AG141" i="9"/>
  <c r="AG141" i="10"/>
  <c r="DK141" i="10"/>
  <c r="DK141" i="9"/>
  <c r="DC114" i="10"/>
  <c r="DC114" i="9"/>
  <c r="CH141" i="10"/>
  <c r="EJ132" i="9"/>
  <c r="CH133" i="9"/>
  <c r="W119" i="9"/>
  <c r="DK147" i="9"/>
  <c r="Q119" i="10"/>
  <c r="AA131" i="10"/>
  <c r="R132" i="10"/>
  <c r="V141" i="9"/>
  <c r="U141" i="10"/>
  <c r="DB141" i="9"/>
  <c r="DB141" i="10"/>
  <c r="Q114" i="10"/>
  <c r="AA114" i="10"/>
  <c r="Z114" i="10"/>
  <c r="T50" i="10"/>
  <c r="AF141" i="9"/>
  <c r="AF141" i="10"/>
  <c r="CF141" i="10"/>
  <c r="CG141" i="9"/>
  <c r="EJ141" i="10"/>
  <c r="EJ141" i="9"/>
  <c r="AV114" i="9"/>
  <c r="AV114" i="10"/>
  <c r="AF114" i="10"/>
  <c r="AE114" i="10"/>
  <c r="AC50" i="10"/>
  <c r="DB114" i="9"/>
  <c r="DB114" i="10"/>
  <c r="BV141" i="9"/>
  <c r="P137" i="9"/>
  <c r="T112" i="9"/>
  <c r="DK137" i="10"/>
  <c r="M114" i="10"/>
  <c r="O112" i="10"/>
  <c r="DU141" i="9"/>
  <c r="DU141" i="10"/>
  <c r="P25" i="10"/>
  <c r="DO141" i="10"/>
  <c r="AB114" i="10"/>
  <c r="AD114" i="10"/>
  <c r="AC114" i="10"/>
  <c r="AA50" i="10"/>
  <c r="DQ141" i="10"/>
  <c r="DQ141" i="9"/>
  <c r="DT141" i="10"/>
  <c r="Z137" i="9"/>
  <c r="CH147" i="9"/>
  <c r="R25" i="10"/>
  <c r="CH141" i="9"/>
  <c r="AE141" i="9"/>
  <c r="AB50" i="10"/>
  <c r="R114" i="10"/>
  <c r="S114" i="10"/>
  <c r="AJ141" i="10"/>
  <c r="AJ141" i="9"/>
  <c r="Z50" i="10"/>
  <c r="DV141" i="10"/>
  <c r="X141" i="10"/>
  <c r="CE132" i="9"/>
  <c r="DS141" i="9"/>
  <c r="Q131" i="10"/>
  <c r="AF133" i="10"/>
  <c r="T141" i="10"/>
  <c r="CG141" i="10"/>
  <c r="N20" i="10"/>
  <c r="T114" i="10"/>
  <c r="Y114" i="10"/>
  <c r="W114" i="10"/>
  <c r="X114" i="10"/>
  <c r="DC141" i="9"/>
  <c r="DC141" i="10"/>
  <c r="AF50" i="10"/>
  <c r="AM141" i="10"/>
  <c r="AM141" i="9"/>
  <c r="DZ141" i="10"/>
  <c r="DZ141" i="9"/>
  <c r="AB141" i="9"/>
  <c r="O25" i="10"/>
  <c r="AE131" i="9"/>
  <c r="AG128" i="9"/>
  <c r="EJ149" i="9"/>
  <c r="AC141" i="9"/>
  <c r="AV141" i="9"/>
  <c r="AV141" i="10"/>
  <c r="AK114" i="10"/>
  <c r="AK114" i="9"/>
  <c r="AM114" i="10"/>
  <c r="EJ114" i="10"/>
  <c r="EJ114" i="9"/>
  <c r="N114" i="10"/>
  <c r="AD50" i="10"/>
  <c r="Q25" i="10"/>
  <c r="AK141" i="9"/>
  <c r="AK141" i="10"/>
  <c r="P141" i="10"/>
  <c r="Z141" i="10"/>
  <c r="Y149" i="10"/>
  <c r="M131" i="9"/>
  <c r="AE149" i="9"/>
  <c r="DQ137" i="9"/>
  <c r="P131" i="9"/>
  <c r="W112" i="9"/>
  <c r="AB119" i="10"/>
  <c r="AF137" i="9"/>
  <c r="AJ67" i="10"/>
  <c r="O132" i="10"/>
  <c r="CH132" i="9"/>
  <c r="CE89" i="9"/>
  <c r="DT133" i="10"/>
  <c r="AJ149" i="10"/>
  <c r="T128" i="10"/>
  <c r="AM137" i="9"/>
  <c r="AG132" i="9"/>
  <c r="DZ147" i="9"/>
  <c r="CG137" i="9"/>
  <c r="DP133" i="10"/>
  <c r="DT147" i="10"/>
  <c r="O131" i="10"/>
  <c r="N149" i="10"/>
  <c r="AJ119" i="9"/>
  <c r="Q132" i="9"/>
  <c r="CE137" i="10"/>
  <c r="DB137" i="10"/>
  <c r="V128" i="10"/>
  <c r="AD131" i="10"/>
  <c r="Q149" i="10"/>
  <c r="X133" i="10"/>
  <c r="CE128" i="10"/>
  <c r="W149" i="10"/>
  <c r="EJ137" i="9"/>
  <c r="S128" i="9"/>
  <c r="CF133" i="9"/>
  <c r="X131" i="10"/>
  <c r="AF131" i="10"/>
  <c r="DB147" i="9"/>
  <c r="DK128" i="9"/>
  <c r="DO133" i="10"/>
  <c r="DO147" i="10"/>
  <c r="V133" i="10"/>
  <c r="AC137" i="9"/>
  <c r="AC147" i="9"/>
  <c r="M128" i="9"/>
  <c r="O133" i="9"/>
  <c r="AC128" i="10"/>
  <c r="DQ147" i="10"/>
  <c r="DK133" i="10"/>
  <c r="DK132" i="10"/>
  <c r="DB128" i="10"/>
  <c r="DN128" i="9"/>
  <c r="X132" i="9"/>
  <c r="CF147" i="9"/>
  <c r="AG137" i="9"/>
  <c r="Z119" i="9"/>
  <c r="DV137" i="10"/>
  <c r="DQ133" i="10"/>
  <c r="AC119" i="10"/>
  <c r="AB137" i="10"/>
  <c r="CF128" i="10"/>
  <c r="AJ128" i="10"/>
  <c r="R112" i="10"/>
  <c r="R131" i="10"/>
  <c r="CG131" i="10"/>
  <c r="Q147" i="10"/>
  <c r="AC132" i="10"/>
  <c r="DC147" i="10"/>
  <c r="AE132" i="10"/>
  <c r="EA149" i="10"/>
  <c r="R128" i="10"/>
  <c r="S119" i="9"/>
  <c r="DN137" i="10"/>
  <c r="U112" i="10"/>
  <c r="AB131" i="10"/>
  <c r="V131" i="10"/>
  <c r="W132" i="10"/>
  <c r="P132" i="9"/>
  <c r="AJ67" i="9"/>
  <c r="AK137" i="10"/>
  <c r="AK67" i="10"/>
  <c r="AK132" i="10"/>
  <c r="Y132" i="10"/>
  <c r="N128" i="9"/>
  <c r="DC149" i="9"/>
  <c r="AD133" i="10"/>
  <c r="U133" i="10"/>
  <c r="EH149" i="10"/>
  <c r="P147" i="10"/>
  <c r="AF147" i="10"/>
  <c r="N137" i="10"/>
  <c r="AJ128" i="9"/>
  <c r="AJ112" i="9"/>
  <c r="AK96" i="10"/>
  <c r="CF131" i="9"/>
  <c r="EF147" i="10"/>
  <c r="DS137" i="10"/>
  <c r="EJ26" i="10"/>
  <c r="EJ26" i="9"/>
  <c r="W26" i="10"/>
  <c r="U26" i="10"/>
  <c r="T26" i="10"/>
  <c r="DP132" i="10"/>
  <c r="AJ147" i="9"/>
  <c r="U147" i="9"/>
  <c r="T147" i="10"/>
  <c r="EB147" i="10"/>
  <c r="AF128" i="9"/>
  <c r="AG131" i="9"/>
  <c r="S147" i="9"/>
  <c r="DP147" i="10"/>
  <c r="AB128" i="10"/>
  <c r="AA133" i="9"/>
  <c r="Y131" i="9"/>
  <c r="Q133" i="9"/>
  <c r="AB133" i="9"/>
  <c r="AA128" i="10"/>
  <c r="AM132" i="9"/>
  <c r="AC131" i="9"/>
  <c r="AK107" i="10"/>
  <c r="AJ89" i="10"/>
  <c r="DC133" i="9"/>
  <c r="Y147" i="10"/>
  <c r="U131" i="9"/>
  <c r="DO128" i="9"/>
  <c r="DC132" i="9"/>
  <c r="CG133" i="9"/>
  <c r="S131" i="9"/>
  <c r="DB133" i="10"/>
  <c r="X147" i="10"/>
  <c r="CE131" i="10"/>
  <c r="AB147" i="10"/>
  <c r="AG147" i="9"/>
  <c r="Z132" i="10"/>
  <c r="CG147" i="9"/>
  <c r="AB132" i="9"/>
  <c r="U132" i="9"/>
  <c r="M132" i="9"/>
  <c r="CH131" i="9"/>
  <c r="DP131" i="9"/>
  <c r="EJ131" i="10"/>
  <c r="DO132" i="9"/>
  <c r="W131" i="10"/>
  <c r="AK133" i="10"/>
  <c r="AV89" i="10"/>
  <c r="CG128" i="10"/>
  <c r="AD132" i="9"/>
  <c r="DO131" i="9"/>
  <c r="AM128" i="9"/>
  <c r="O128" i="10"/>
  <c r="DN147" i="10"/>
  <c r="DN131" i="10"/>
  <c r="AJ133" i="10"/>
  <c r="AE128" i="10"/>
  <c r="AJ70" i="10"/>
  <c r="S133" i="10"/>
  <c r="R147" i="10"/>
  <c r="AA132" i="9"/>
  <c r="EJ30" i="10"/>
  <c r="AJ70" i="9"/>
  <c r="AJ133" i="9"/>
  <c r="AK89" i="10"/>
  <c r="Z133" i="10"/>
  <c r="EJ147" i="9"/>
  <c r="DR131" i="9"/>
  <c r="S113" i="9"/>
  <c r="S113" i="10"/>
  <c r="CW113" i="10"/>
  <c r="CW113" i="9"/>
  <c r="T113" i="9"/>
  <c r="T113" i="10"/>
  <c r="BQ113" i="10"/>
  <c r="BQ113" i="9"/>
  <c r="BM113" i="9"/>
  <c r="BM113" i="10"/>
  <c r="BO113" i="9"/>
  <c r="BO113" i="10"/>
  <c r="AG113" i="10"/>
  <c r="AG113" i="9"/>
  <c r="X113" i="9"/>
  <c r="X113" i="10"/>
  <c r="CS113" i="10"/>
  <c r="CS113" i="9"/>
  <c r="DB113" i="9"/>
  <c r="DB113" i="10"/>
  <c r="K39" i="10"/>
  <c r="K39" i="9"/>
  <c r="AF39" i="9"/>
  <c r="AF39" i="10"/>
  <c r="AA39" i="9"/>
  <c r="AA39" i="10"/>
  <c r="AK39" i="9"/>
  <c r="AK39" i="10"/>
  <c r="AG36" i="10"/>
  <c r="T36" i="10"/>
  <c r="R36" i="10"/>
  <c r="X36" i="10"/>
  <c r="EJ91" i="10"/>
  <c r="EJ91" i="9"/>
  <c r="W91" i="10"/>
  <c r="R91" i="10"/>
  <c r="M37" i="10"/>
  <c r="Z37" i="10"/>
  <c r="Z37" i="9"/>
  <c r="Q90" i="10"/>
  <c r="R90" i="10"/>
  <c r="Z90" i="10"/>
  <c r="V90" i="10"/>
  <c r="S92" i="10"/>
  <c r="W92" i="10"/>
  <c r="EJ92" i="10"/>
  <c r="EJ92" i="9"/>
  <c r="AA92" i="10"/>
  <c r="P38" i="9"/>
  <c r="P38" i="10"/>
  <c r="Y38" i="9"/>
  <c r="Y38" i="10"/>
  <c r="AB38" i="10"/>
  <c r="AB38" i="9"/>
  <c r="AC33" i="10"/>
  <c r="N113" i="9"/>
  <c r="N113" i="10"/>
  <c r="BW113" i="9"/>
  <c r="BW113" i="10"/>
  <c r="CQ113" i="9"/>
  <c r="CQ113" i="10"/>
  <c r="CG113" i="10"/>
  <c r="CG113" i="9"/>
  <c r="L113" i="9"/>
  <c r="L113" i="10"/>
  <c r="BS113" i="10"/>
  <c r="BS113" i="9"/>
  <c r="EJ113" i="10"/>
  <c r="EJ113" i="9"/>
  <c r="CC113" i="10"/>
  <c r="CC113" i="9"/>
  <c r="G113" i="10"/>
  <c r="G113" i="9"/>
  <c r="CZ113" i="9"/>
  <c r="CZ113" i="10"/>
  <c r="AJ113" i="9"/>
  <c r="AJ113" i="10"/>
  <c r="AG39" i="10"/>
  <c r="AG39" i="9"/>
  <c r="AD39" i="10"/>
  <c r="AD39" i="9"/>
  <c r="P39" i="10"/>
  <c r="P39" i="9"/>
  <c r="AJ39" i="9"/>
  <c r="AJ39" i="10"/>
  <c r="Y36" i="10"/>
  <c r="Q36" i="10"/>
  <c r="O36" i="10"/>
  <c r="N36" i="10"/>
  <c r="AF91" i="10"/>
  <c r="T91" i="10"/>
  <c r="AE91" i="10"/>
  <c r="AB37" i="10"/>
  <c r="AB37" i="9"/>
  <c r="Q37" i="9"/>
  <c r="Q37" i="10"/>
  <c r="AC90" i="10"/>
  <c r="CE90" i="10"/>
  <c r="CE90" i="9"/>
  <c r="AK90" i="9"/>
  <c r="AK90" i="10"/>
  <c r="S90" i="10"/>
  <c r="X92" i="10"/>
  <c r="CH92" i="10"/>
  <c r="CH92" i="9"/>
  <c r="Q92" i="10"/>
  <c r="AF92" i="10"/>
  <c r="S38" i="10"/>
  <c r="S38" i="9"/>
  <c r="V38" i="9"/>
  <c r="V38" i="10"/>
  <c r="T38" i="9"/>
  <c r="T38" i="10"/>
  <c r="V33" i="10"/>
  <c r="X33" i="10"/>
  <c r="Z33" i="10"/>
  <c r="T33" i="10"/>
  <c r="BR113" i="10"/>
  <c r="BR113" i="9"/>
  <c r="AA113" i="9"/>
  <c r="AA113" i="10"/>
  <c r="CF113" i="9"/>
  <c r="CF113" i="10"/>
  <c r="AP113" i="9"/>
  <c r="AP113" i="10"/>
  <c r="BK113" i="9"/>
  <c r="BK113" i="10"/>
  <c r="BL113" i="9"/>
  <c r="BL113" i="10"/>
  <c r="AX113" i="10"/>
  <c r="AX113" i="9"/>
  <c r="Y113" i="10"/>
  <c r="Y113" i="9"/>
  <c r="BX113" i="10"/>
  <c r="BX113" i="9"/>
  <c r="DA113" i="10"/>
  <c r="DA113" i="9"/>
  <c r="V39" i="10"/>
  <c r="V39" i="9"/>
  <c r="R39" i="9"/>
  <c r="R39" i="10"/>
  <c r="M39" i="9"/>
  <c r="M39" i="10"/>
  <c r="AF36" i="10"/>
  <c r="AA36" i="10"/>
  <c r="M36" i="10"/>
  <c r="V91" i="10"/>
  <c r="CE91" i="10"/>
  <c r="CE91" i="9"/>
  <c r="AC91" i="10"/>
  <c r="AJ91" i="10"/>
  <c r="AJ91" i="9"/>
  <c r="AA37" i="10"/>
  <c r="AA37" i="9"/>
  <c r="O37" i="10"/>
  <c r="O37" i="9"/>
  <c r="AD37" i="10"/>
  <c r="AD37" i="9"/>
  <c r="U37" i="10"/>
  <c r="AE90" i="10"/>
  <c r="AG90" i="10"/>
  <c r="U90" i="10"/>
  <c r="T92" i="10"/>
  <c r="R92" i="10"/>
  <c r="V92" i="10"/>
  <c r="AV92" i="10"/>
  <c r="AV92" i="9"/>
  <c r="DQ132" i="10"/>
  <c r="G38" i="10"/>
  <c r="G38" i="9"/>
  <c r="AD38" i="10"/>
  <c r="AD38" i="9"/>
  <c r="AD33" i="10"/>
  <c r="Y33" i="10"/>
  <c r="CB113" i="10"/>
  <c r="CB113" i="9"/>
  <c r="AC113" i="9"/>
  <c r="AC113" i="10"/>
  <c r="AQ113" i="10"/>
  <c r="AQ113" i="9"/>
  <c r="AT113" i="9"/>
  <c r="AT113" i="10"/>
  <c r="R113" i="10"/>
  <c r="R113" i="9"/>
  <c r="AD113" i="10"/>
  <c r="AD113" i="9"/>
  <c r="CD113" i="9"/>
  <c r="CD113" i="10"/>
  <c r="O113" i="9"/>
  <c r="O113" i="10"/>
  <c r="CU113" i="10"/>
  <c r="CU113" i="9"/>
  <c r="O39" i="10"/>
  <c r="O39" i="9"/>
  <c r="Y39" i="10"/>
  <c r="Y39" i="9"/>
  <c r="X39" i="10"/>
  <c r="X39" i="9"/>
  <c r="L39" i="9"/>
  <c r="L39" i="10"/>
  <c r="P36" i="10"/>
  <c r="AA91" i="10"/>
  <c r="Z91" i="10"/>
  <c r="Y91" i="10"/>
  <c r="CF91" i="10"/>
  <c r="CF91" i="9"/>
  <c r="Y37" i="9"/>
  <c r="Y37" i="10"/>
  <c r="AM90" i="10"/>
  <c r="AF90" i="10"/>
  <c r="AM92" i="10"/>
  <c r="AB92" i="10"/>
  <c r="AK92" i="10"/>
  <c r="AK92" i="9"/>
  <c r="EJ38" i="10"/>
  <c r="EJ38" i="9"/>
  <c r="W38" i="10"/>
  <c r="W38" i="9"/>
  <c r="AG38" i="10"/>
  <c r="AG38" i="9"/>
  <c r="Z38" i="10"/>
  <c r="Z38" i="9"/>
  <c r="AB33" i="10"/>
  <c r="U33" i="10"/>
  <c r="CR113" i="9"/>
  <c r="CR113" i="10"/>
  <c r="BV113" i="9"/>
  <c r="BV113" i="10"/>
  <c r="I113" i="9"/>
  <c r="I113" i="10"/>
  <c r="CY113" i="10"/>
  <c r="CY113" i="9"/>
  <c r="Z113" i="10"/>
  <c r="Z113" i="9"/>
  <c r="CT113" i="10"/>
  <c r="CT113" i="9"/>
  <c r="M113" i="10"/>
  <c r="M113" i="9"/>
  <c r="J113" i="9"/>
  <c r="J113" i="10"/>
  <c r="BP113" i="10"/>
  <c r="BP113" i="9"/>
  <c r="CO113" i="9"/>
  <c r="CO113" i="10"/>
  <c r="W39" i="10"/>
  <c r="W39" i="9"/>
  <c r="AE39" i="9"/>
  <c r="AE39" i="10"/>
  <c r="Q39" i="10"/>
  <c r="Q39" i="9"/>
  <c r="EJ36" i="10"/>
  <c r="EJ36" i="9"/>
  <c r="S36" i="10"/>
  <c r="P91" i="10"/>
  <c r="AK91" i="9"/>
  <c r="AK91" i="10"/>
  <c r="O91" i="10"/>
  <c r="P37" i="9"/>
  <c r="P37" i="10"/>
  <c r="V37" i="10"/>
  <c r="V37" i="9"/>
  <c r="AG37" i="9"/>
  <c r="AG37" i="10"/>
  <c r="W90" i="10"/>
  <c r="N90" i="10"/>
  <c r="AV90" i="10"/>
  <c r="AV90" i="9"/>
  <c r="P92" i="10"/>
  <c r="AC92" i="10"/>
  <c r="Y92" i="10"/>
  <c r="O38" i="10"/>
  <c r="O38" i="9"/>
  <c r="Q38" i="9"/>
  <c r="Q38" i="10"/>
  <c r="AC38" i="10"/>
  <c r="AC38" i="9"/>
  <c r="M38" i="9"/>
  <c r="M38" i="10"/>
  <c r="AA33" i="10"/>
  <c r="P33" i="10"/>
  <c r="R33" i="10"/>
  <c r="P113" i="10"/>
  <c r="P113" i="9"/>
  <c r="CE113" i="10"/>
  <c r="CE113" i="9"/>
  <c r="AS113" i="9"/>
  <c r="AS113" i="10"/>
  <c r="AM113" i="10"/>
  <c r="AM113" i="9"/>
  <c r="Q113" i="10"/>
  <c r="Q113" i="9"/>
  <c r="CP113" i="9"/>
  <c r="CP113" i="10"/>
  <c r="AF113" i="10"/>
  <c r="AF113" i="9"/>
  <c r="CJ113" i="9"/>
  <c r="CJ113" i="10"/>
  <c r="V113" i="10"/>
  <c r="V113" i="9"/>
  <c r="CX113" i="9"/>
  <c r="CX113" i="10"/>
  <c r="N39" i="9"/>
  <c r="N39" i="10"/>
  <c r="G39" i="9"/>
  <c r="G39" i="10"/>
  <c r="V36" i="10"/>
  <c r="AE36" i="10"/>
  <c r="AD36" i="10"/>
  <c r="AD91" i="10"/>
  <c r="S91" i="10"/>
  <c r="Q91" i="10"/>
  <c r="AM91" i="10"/>
  <c r="T37" i="10"/>
  <c r="T37" i="9"/>
  <c r="EJ37" i="10"/>
  <c r="EJ37" i="9"/>
  <c r="X37" i="10"/>
  <c r="X37" i="9"/>
  <c r="AB90" i="10"/>
  <c r="X90" i="10"/>
  <c r="T90" i="10"/>
  <c r="AG92" i="10"/>
  <c r="O92" i="10"/>
  <c r="CG92" i="10"/>
  <c r="CG92" i="9"/>
  <c r="R38" i="10"/>
  <c r="R38" i="9"/>
  <c r="X38" i="10"/>
  <c r="X38" i="9"/>
  <c r="AA38" i="9"/>
  <c r="AA38" i="10"/>
  <c r="AJ71" i="10"/>
  <c r="EJ33" i="10"/>
  <c r="EJ33" i="9"/>
  <c r="N33" i="10"/>
  <c r="AW113" i="10"/>
  <c r="AW113" i="9"/>
  <c r="H113" i="9"/>
  <c r="H113" i="10"/>
  <c r="K113" i="10"/>
  <c r="K113" i="9"/>
  <c r="U113" i="10"/>
  <c r="U113" i="9"/>
  <c r="CL113" i="9"/>
  <c r="CL113" i="10"/>
  <c r="AV113" i="9"/>
  <c r="AV113" i="10"/>
  <c r="CK113" i="9"/>
  <c r="CK113" i="10"/>
  <c r="CM113" i="9"/>
  <c r="CM113" i="10"/>
  <c r="AB113" i="9"/>
  <c r="AB113" i="10"/>
  <c r="EJ39" i="9"/>
  <c r="EJ39" i="10"/>
  <c r="Z39" i="10"/>
  <c r="Z39" i="9"/>
  <c r="T39" i="10"/>
  <c r="T39" i="9"/>
  <c r="S39" i="9"/>
  <c r="S39" i="10"/>
  <c r="AC36" i="10"/>
  <c r="U36" i="10"/>
  <c r="X91" i="10"/>
  <c r="AB91" i="10"/>
  <c r="AG91" i="10"/>
  <c r="CG91" i="10"/>
  <c r="CG91" i="9"/>
  <c r="AF37" i="9"/>
  <c r="AF37" i="10"/>
  <c r="R37" i="10"/>
  <c r="R37" i="9"/>
  <c r="N37" i="10"/>
  <c r="N37" i="9"/>
  <c r="AJ90" i="9"/>
  <c r="AJ90" i="10"/>
  <c r="O90" i="10"/>
  <c r="Y90" i="10"/>
  <c r="CF90" i="10"/>
  <c r="CF90" i="9"/>
  <c r="AE92" i="10"/>
  <c r="AD92" i="10"/>
  <c r="CE92" i="10"/>
  <c r="CE92" i="9"/>
  <c r="N38" i="10"/>
  <c r="N38" i="9"/>
  <c r="AF38" i="10"/>
  <c r="AF38" i="9"/>
  <c r="U38" i="10"/>
  <c r="U38" i="9"/>
  <c r="AJ38" i="9"/>
  <c r="AJ38" i="10"/>
  <c r="Q33" i="10"/>
  <c r="S33" i="10"/>
  <c r="M33" i="10"/>
  <c r="DR133" i="10"/>
  <c r="CH113" i="9"/>
  <c r="CH113" i="10"/>
  <c r="AU113" i="9"/>
  <c r="AU113" i="10"/>
  <c r="CN113" i="9"/>
  <c r="CN113" i="10"/>
  <c r="CV113" i="10"/>
  <c r="CV113" i="9"/>
  <c r="CA113" i="10"/>
  <c r="CA113" i="9"/>
  <c r="W113" i="9"/>
  <c r="W113" i="10"/>
  <c r="AE113" i="10"/>
  <c r="AE113" i="9"/>
  <c r="BN113" i="9"/>
  <c r="BN113" i="10"/>
  <c r="AR113" i="9"/>
  <c r="AR113" i="10"/>
  <c r="AK113" i="10"/>
  <c r="AK113" i="9"/>
  <c r="AC39" i="10"/>
  <c r="AC39" i="9"/>
  <c r="U39" i="10"/>
  <c r="U39" i="9"/>
  <c r="AB39" i="9"/>
  <c r="AB39" i="10"/>
  <c r="AB36" i="10"/>
  <c r="W36" i="10"/>
  <c r="Z36" i="10"/>
  <c r="N91" i="10"/>
  <c r="AV91" i="10"/>
  <c r="AV91" i="9"/>
  <c r="AE37" i="10"/>
  <c r="AE37" i="9"/>
  <c r="W37" i="10"/>
  <c r="W37" i="9"/>
  <c r="AC37" i="10"/>
  <c r="AC37" i="9"/>
  <c r="S37" i="9"/>
  <c r="S37" i="10"/>
  <c r="EJ90" i="10"/>
  <c r="EJ90" i="9"/>
  <c r="AA90" i="10"/>
  <c r="AD90" i="10"/>
  <c r="P90" i="10"/>
  <c r="N92" i="10"/>
  <c r="Z92" i="10"/>
  <c r="AJ92" i="10"/>
  <c r="AJ92" i="9"/>
  <c r="CF92" i="10"/>
  <c r="CF92" i="9"/>
  <c r="L38" i="10"/>
  <c r="L38" i="9"/>
  <c r="AE38" i="10"/>
  <c r="AE38" i="9"/>
  <c r="K38" i="10"/>
  <c r="K38" i="9"/>
  <c r="W33" i="10"/>
  <c r="O33" i="10"/>
  <c r="EE147" i="10"/>
  <c r="H39" i="10"/>
  <c r="H39" i="9"/>
  <c r="H38" i="9"/>
  <c r="H38" i="10"/>
  <c r="J38" i="9"/>
  <c r="J38" i="10"/>
  <c r="I39" i="9"/>
  <c r="I39" i="10"/>
  <c r="I38" i="9"/>
  <c r="I38" i="10"/>
  <c r="C84" i="10"/>
  <c r="BZ7" i="9"/>
  <c r="BZ7" i="7"/>
  <c r="C82" i="4"/>
  <c r="L81" i="3" s="1"/>
  <c r="C84" i="11"/>
  <c r="C85" i="11"/>
  <c r="C87" i="11"/>
  <c r="C88" i="11"/>
  <c r="C86" i="11"/>
  <c r="C87" i="12"/>
  <c r="C87" i="13"/>
  <c r="C88" i="12"/>
  <c r="C88" i="13"/>
  <c r="C86" i="12"/>
  <c r="C86" i="13"/>
  <c r="C84" i="12"/>
  <c r="C84" i="13"/>
  <c r="C85" i="13"/>
  <c r="C85" i="12"/>
  <c r="E64" i="4"/>
  <c r="D62" i="2"/>
  <c r="E61" i="4" s="1"/>
  <c r="D61" i="2"/>
  <c r="E60" i="4" s="1"/>
  <c r="D60" i="2"/>
  <c r="E59" i="4" s="1"/>
  <c r="D59" i="2"/>
  <c r="E58" i="4" s="1"/>
  <c r="D58" i="2"/>
  <c r="E57" i="4" s="1"/>
  <c r="D57" i="2"/>
  <c r="E56" i="4" s="1"/>
  <c r="D56" i="2"/>
  <c r="E55" i="4" s="1"/>
  <c r="D55" i="2"/>
  <c r="E54" i="4" s="1"/>
  <c r="D54" i="2"/>
  <c r="E53" i="4" s="1"/>
  <c r="D42" i="2"/>
  <c r="E41" i="4" s="1"/>
  <c r="AL18" i="7" a="1"/>
  <c r="DH103" i="7" a="1"/>
  <c r="DK95" i="7" a="1"/>
  <c r="CZ105" i="7" a="1"/>
  <c r="BH60" i="7" a="1"/>
  <c r="BW67" i="7" a="1"/>
  <c r="CW96" i="7" a="1"/>
  <c r="CW100" i="7" a="1"/>
  <c r="DK44" i="7" a="1"/>
  <c r="DW127" i="7" a="1"/>
  <c r="DP111" i="7" a="1"/>
  <c r="EH124" i="7" a="1"/>
  <c r="DX119" i="7" a="1"/>
  <c r="CU99" i="7" a="1"/>
  <c r="DL102" i="7" a="1"/>
  <c r="DO111" i="7" a="1"/>
  <c r="DQ117" i="7" a="1"/>
  <c r="BW78" i="7" a="1"/>
  <c r="O10" i="7" a="1"/>
  <c r="BK58" i="7" a="1"/>
  <c r="CN40" i="7" a="1"/>
  <c r="DN40" i="7" a="1"/>
  <c r="AW50" i="7" a="1"/>
  <c r="BR69" i="7" a="1"/>
  <c r="DV117" i="7" a="1"/>
  <c r="CS100" i="7" a="1"/>
  <c r="DE97" i="7" a="1"/>
  <c r="DR123" i="7" a="1"/>
  <c r="DQ127" i="7" a="1"/>
  <c r="CE84" i="7" a="1"/>
  <c r="DP109" i="7" a="1"/>
  <c r="BJ41" i="7" a="1"/>
  <c r="CW97" i="7" a="1"/>
  <c r="CX102" i="7" a="1"/>
  <c r="BQ68" i="7" a="1"/>
  <c r="DU41" i="7" a="1"/>
  <c r="CW95" i="7" a="1"/>
  <c r="CG40" i="7" a="1"/>
  <c r="AW46" i="7" a="1"/>
  <c r="CY96" i="7" a="1"/>
  <c r="CK85" i="7" a="1"/>
  <c r="DZ120" i="7" a="1"/>
  <c r="AP40" i="7" a="1"/>
  <c r="AV44" i="7" a="1"/>
  <c r="CY41" i="7" a="1"/>
  <c r="CG89" i="7" a="1"/>
  <c r="CZ95" i="7" a="1"/>
  <c r="DC40" i="7" a="1"/>
  <c r="DO124" i="7" a="1"/>
  <c r="DA100" i="7" a="1"/>
  <c r="DC104" i="7" a="1"/>
  <c r="DE101" i="7" a="1"/>
  <c r="DQ113" i="7" a="1"/>
  <c r="DJ103" i="7" a="1"/>
  <c r="EH136" i="7" a="1"/>
  <c r="DR110" i="7" a="1"/>
  <c r="DG117" i="7" a="1"/>
  <c r="DW130" i="7" a="1"/>
  <c r="CO96" i="7" a="1"/>
  <c r="DV133" i="7" a="1"/>
  <c r="EG146" i="7" a="1"/>
  <c r="DZ132" i="7" a="1"/>
  <c r="DW133" i="7" a="1"/>
  <c r="EG127" i="7" a="1"/>
  <c r="DV120" i="7" a="1"/>
  <c r="DJ119" i="7" a="1"/>
  <c r="DF103" i="7" a="1"/>
  <c r="DS112" i="7" a="1"/>
  <c r="AL39" i="7" a="1"/>
  <c r="DJ41" i="7" a="1"/>
  <c r="BB56" i="7" a="1"/>
  <c r="DN110" i="7" a="1"/>
  <c r="EE117" i="7" a="1"/>
  <c r="DX128" i="7" a="1"/>
  <c r="CJ86" i="7" a="1"/>
  <c r="CV101" i="7" a="1"/>
  <c r="EH122" i="7" a="1"/>
  <c r="CP91" i="7" a="1"/>
  <c r="CX106" i="7" a="1"/>
  <c r="DT128" i="7" a="1"/>
  <c r="DK37" i="7" a="1"/>
  <c r="DH104" i="7" a="1"/>
  <c r="DU133" i="7" a="1"/>
  <c r="CG86" i="7" a="1"/>
  <c r="DZ123" i="7" a="1"/>
  <c r="EI133" i="7" a="1"/>
  <c r="CK41" i="7" a="1"/>
  <c r="DP117" i="7" a="1"/>
  <c r="CX96" i="7" a="1"/>
  <c r="BH55" i="7" a="1"/>
  <c r="AL36" i="7" a="1"/>
  <c r="DX40" i="7" a="1"/>
  <c r="EI141" i="7" a="1"/>
  <c r="DJ112" i="7" a="1"/>
  <c r="EF129" i="7" a="1"/>
  <c r="DK107" i="7" a="1"/>
  <c r="EF121" i="7" a="1"/>
  <c r="DC95" i="7" a="1"/>
  <c r="BK40" i="7" a="1"/>
  <c r="DS123" i="7" a="1"/>
  <c r="DK91" i="7" a="1"/>
  <c r="EA123" i="7" a="1"/>
  <c r="DW135" i="7" a="1"/>
  <c r="BK41" i="7" a="1"/>
  <c r="CW99" i="7" a="1"/>
  <c r="EA120" i="7" a="1"/>
  <c r="CP95" i="7" a="1"/>
  <c r="DQ41" i="7" a="1"/>
  <c r="EH128" i="7" a="1"/>
  <c r="CB80" i="7" a="1"/>
  <c r="DX134" i="7" a="1"/>
  <c r="CF89" i="7" a="1"/>
  <c r="EG132" i="7" a="1"/>
  <c r="DH97" i="7" a="1"/>
  <c r="DA105" i="7" a="1"/>
  <c r="CK86" i="7" a="1"/>
  <c r="DG109" i="7" a="1"/>
  <c r="BE56" i="7" a="1"/>
  <c r="DU119" i="7" a="1"/>
  <c r="BL60" i="7" a="1"/>
  <c r="EI119" i="7" a="1"/>
  <c r="DQ110" i="7" a="1"/>
  <c r="DF114" i="7" a="1"/>
  <c r="BM60" i="7" a="1"/>
  <c r="BG61" i="7" a="1"/>
  <c r="EH41" i="7" a="1"/>
  <c r="BB55" i="7" a="1"/>
  <c r="AU45" i="7" a="1"/>
  <c r="CA81" i="7" a="1"/>
  <c r="DX127" i="7" a="1"/>
  <c r="BL40" i="7" a="1"/>
  <c r="EB129" i="7" a="1"/>
  <c r="CK95" i="7" a="1"/>
  <c r="EG141" i="7" a="1"/>
  <c r="BG55" i="7" a="1"/>
  <c r="EI149" i="7" a="1"/>
  <c r="DO113" i="7" a="1"/>
  <c r="BM41" i="7" a="1"/>
  <c r="DT122" i="7" a="1"/>
  <c r="BN69" i="7" a="1"/>
  <c r="BS74" i="7" a="1"/>
  <c r="DL41" i="7" a="1"/>
  <c r="BR67" i="7" a="1"/>
  <c r="DR112" i="7" a="1"/>
  <c r="EG143" i="7" a="1"/>
  <c r="DH106" i="7" a="1"/>
  <c r="DC106" i="7" a="1"/>
  <c r="DK86" i="7" a="1"/>
  <c r="BL62" i="7" a="1"/>
  <c r="AS46" i="7" a="1"/>
  <c r="DR113" i="7" a="1"/>
  <c r="BU71" i="7" a="1"/>
  <c r="DR111" i="7" a="1"/>
  <c r="CJ88" i="7" a="1"/>
  <c r="BQ69" i="7" a="1"/>
  <c r="CH89" i="7" a="1"/>
  <c r="DK48" i="7" a="1"/>
  <c r="DQ128" i="7" a="1"/>
  <c r="DL121" i="7" a="1"/>
  <c r="DK75" i="7" a="1"/>
  <c r="EG130" i="7" a="1"/>
  <c r="CJ40" i="7" a="1"/>
  <c r="CD80" i="7" a="1"/>
  <c r="AR45" i="7" a="1"/>
  <c r="CB41" i="7" a="1"/>
  <c r="EC142" i="7" a="1"/>
  <c r="DN119" i="7" a="1"/>
  <c r="DK114" i="7" a="1"/>
  <c r="DJ117" i="7" a="1"/>
  <c r="CN89" i="7" a="1"/>
  <c r="DK47" i="7" a="1"/>
  <c r="CC80" i="7" a="1"/>
  <c r="CZ107" i="7" a="1"/>
  <c r="EF117" i="7" a="1"/>
  <c r="EH141" i="7" a="1"/>
  <c r="DV131" i="7" a="1"/>
  <c r="DZ135" i="7" a="1"/>
  <c r="AW47" i="7" a="1"/>
  <c r="CO91" i="7" a="1"/>
  <c r="DL114" i="7" a="1"/>
  <c r="DW134" i="7" a="1"/>
  <c r="CM40" i="7" a="1"/>
  <c r="CY95" i="7" a="1"/>
  <c r="CV100" i="7" a="1"/>
  <c r="BD40" i="7" a="1"/>
  <c r="DC99" i="7" a="1"/>
  <c r="CW103" i="7" a="1"/>
  <c r="BX78" i="7" a="1"/>
  <c r="EB136" i="7" a="1"/>
  <c r="BQ41" i="7" a="1"/>
  <c r="BW79" i="7" a="1"/>
  <c r="DQ122" i="7" a="1"/>
  <c r="DS129" i="7" a="1"/>
  <c r="EF122" i="7" a="1"/>
  <c r="BX41" i="7" a="1"/>
  <c r="DA40" i="7" a="1"/>
  <c r="EA136" i="7" a="1"/>
  <c r="CD86" i="7" a="1"/>
  <c r="DT119" i="7" a="1"/>
  <c r="BL67" i="7" a="1"/>
  <c r="CZ108" i="7" a="1"/>
  <c r="CM91" i="7" a="1"/>
  <c r="DX132" i="7" a="1"/>
  <c r="AO40" i="7" a="1"/>
  <c r="CO92" i="7" a="1"/>
  <c r="DH98" i="7" a="1"/>
  <c r="BV72" i="7" a="1"/>
  <c r="BD58" i="7" a="1"/>
  <c r="DK25" i="7" a="1"/>
  <c r="CO86" i="7" a="1"/>
  <c r="DK72" i="7" a="1"/>
  <c r="BL61" i="7" a="1"/>
  <c r="DL118" i="7" a="1"/>
  <c r="DA98" i="7" a="1"/>
  <c r="BM68" i="7" a="1"/>
  <c r="CD85" i="7" a="1"/>
  <c r="EA137" i="7" a="1"/>
  <c r="DK80" i="7" a="1"/>
  <c r="CL88" i="7" a="1"/>
  <c r="DR122" i="7" a="1"/>
  <c r="BU40" i="7" a="1"/>
  <c r="BR72" i="7" a="1"/>
  <c r="DG99" i="7" a="1"/>
  <c r="DK85" i="7" a="1"/>
  <c r="DK96" i="7" a="1"/>
  <c r="DU124" i="7" a="1"/>
  <c r="CA84" i="7" a="1"/>
  <c r="DZ128" i="7" a="1"/>
  <c r="BE59" i="7" a="1"/>
  <c r="DQ112" i="7" a="1"/>
  <c r="DZ118" i="7" a="1"/>
  <c r="BS69" i="7" a="1"/>
  <c r="DZ124" i="7" a="1"/>
  <c r="CV103" i="7" a="1"/>
  <c r="DO108" i="7" a="1"/>
  <c r="BA55" i="7" a="1"/>
  <c r="DF99" i="7" a="1"/>
  <c r="AX49" i="7" a="1"/>
  <c r="CS41" i="7" a="1"/>
  <c r="DK19" i="7" a="1"/>
  <c r="EC130" i="7" a="1"/>
  <c r="CO99" i="7" a="1"/>
  <c r="AX50" i="7" a="1"/>
  <c r="DS128" i="7" a="1"/>
  <c r="DG110" i="7" a="1"/>
  <c r="BN66" i="7" a="1"/>
  <c r="DE99" i="7" a="1"/>
  <c r="CM87" i="7" a="1"/>
  <c r="CQ97" i="7" a="1"/>
  <c r="BV67" i="7" a="1"/>
  <c r="AQ43" i="7" a="1"/>
  <c r="BP69" i="7" a="1"/>
  <c r="DZ131" i="7" a="1"/>
  <c r="DE96" i="7" a="1"/>
  <c r="EB137" i="7" a="1"/>
  <c r="BX72" i="7" a="1"/>
  <c r="BJ62" i="7" a="1"/>
  <c r="BS73" i="7" a="1"/>
  <c r="CD81" i="7" a="1"/>
  <c r="CL86" i="7" a="1"/>
  <c r="DO120" i="7" a="1"/>
  <c r="CM85" i="7" a="1"/>
  <c r="DV128" i="7" a="1"/>
  <c r="CF87" i="7" a="1"/>
  <c r="CN95" i="7" a="1"/>
  <c r="BR68" i="7" a="1"/>
  <c r="DS40" i="7" a="1"/>
  <c r="CQ95" i="7" a="1"/>
  <c r="DR124" i="7" a="1"/>
  <c r="DK110" i="7" a="1"/>
  <c r="DL110" i="7" a="1"/>
  <c r="DA97" i="7" a="1"/>
  <c r="DI99" i="7" a="1"/>
  <c r="CO88" i="7" a="1"/>
  <c r="CS102" i="7" a="1"/>
  <c r="DK45" i="7" a="1"/>
  <c r="DP124" i="7" a="1"/>
  <c r="CZ99" i="7" a="1"/>
  <c r="CO87" i="7" a="1"/>
  <c r="BF59" i="7" a="1"/>
  <c r="BQ72" i="7" a="1"/>
  <c r="AW49" i="7" a="1"/>
  <c r="BW41" i="7" a="1"/>
  <c r="BG58" i="7" a="1"/>
  <c r="CE87" i="7" a="1"/>
  <c r="CM88" i="7" a="1"/>
  <c r="DL107" i="7" a="1"/>
  <c r="BW68" i="7" a="1"/>
  <c r="DZ136" i="7" a="1"/>
  <c r="DA107" i="7" a="1"/>
  <c r="DU130" i="7" a="1"/>
  <c r="DG96" i="7" a="1"/>
  <c r="DV40" i="7" a="1"/>
  <c r="DK11" i="7" a="1"/>
  <c r="EI142" i="7" a="1"/>
  <c r="EH140" i="7" a="1"/>
  <c r="DL97" i="7" a="1"/>
  <c r="CE40" i="7" a="1"/>
  <c r="CH86" i="7" a="1"/>
  <c r="EB132" i="7" a="1"/>
  <c r="BA41" i="7" a="1"/>
  <c r="DK99" i="7" a="1"/>
  <c r="BS41" i="7" a="1"/>
  <c r="DK50" i="7" a="1"/>
  <c r="CR98" i="7" a="1"/>
  <c r="DJ106" i="7" a="1"/>
  <c r="DZ122" i="7" a="1"/>
  <c r="DC112" i="7" a="1"/>
  <c r="DI118" i="7" a="1"/>
  <c r="DK31" i="7" a="1"/>
  <c r="DB100" i="7" a="1"/>
  <c r="CD41" i="7" a="1"/>
  <c r="BF57" i="7" a="1"/>
  <c r="DI97" i="7" a="1"/>
  <c r="DK79" i="7" a="1"/>
  <c r="EH118" i="7" a="1"/>
  <c r="AV40" i="7" a="1"/>
  <c r="CM96" i="7" a="1"/>
  <c r="DI117" i="7" a="1"/>
  <c r="CH85" i="7" a="1"/>
  <c r="BA40" i="7" a="1"/>
  <c r="DB40" i="7" a="1"/>
  <c r="AX43" i="7" a="1"/>
  <c r="CW101" i="7" a="1"/>
  <c r="DL103" i="7" a="1"/>
  <c r="DF40" i="7" a="1"/>
  <c r="AL15" i="7" a="1"/>
  <c r="BH61" i="7" a="1"/>
  <c r="AW45" i="7" a="1"/>
  <c r="CM97" i="7" a="1"/>
  <c r="BP41" i="7" a="1"/>
  <c r="EG120" i="7" a="1"/>
  <c r="CR41" i="7" a="1"/>
  <c r="DU120" i="7" a="1"/>
  <c r="DK17" i="7" a="1"/>
  <c r="DC105" i="7" a="1"/>
  <c r="EE123" i="7" a="1"/>
  <c r="DK20" i="7" a="1"/>
  <c r="CV98" i="7" a="1"/>
  <c r="DE113" i="7" a="1"/>
  <c r="EF132" i="7" a="1"/>
  <c r="CN96" i="7" a="1"/>
  <c r="DX131" i="7" a="1"/>
  <c r="EC117" i="7" a="1"/>
  <c r="AL20" i="7" a="1"/>
  <c r="BN41" i="7" a="1"/>
  <c r="EF133" i="7" a="1"/>
  <c r="DI120" i="7" a="1"/>
  <c r="CL40" i="7" a="1"/>
  <c r="DC113" i="7" a="1"/>
  <c r="EI132" i="7" a="1"/>
  <c r="DB110" i="7" a="1"/>
  <c r="EI148" i="7" a="1"/>
  <c r="DS117" i="7" a="1"/>
  <c r="BE58" i="7" a="1"/>
  <c r="DI95" i="7" a="1"/>
  <c r="EC135" i="7" a="1"/>
  <c r="DU117" i="7" a="1"/>
  <c r="DI109" i="7" a="1"/>
  <c r="EF120" i="7" a="1"/>
  <c r="DO123" i="7" a="1"/>
  <c r="DB109" i="7" a="1"/>
  <c r="BC41" i="7" a="1"/>
  <c r="CX98" i="7" a="1"/>
  <c r="DJ98" i="7" a="1"/>
  <c r="DH107" i="7" a="1"/>
  <c r="DG113" i="7" a="1"/>
  <c r="EG41" i="7" a="1"/>
  <c r="BP67" i="7" a="1"/>
  <c r="DJ100" i="7" a="1"/>
  <c r="CU41" i="7" a="1"/>
  <c r="BV70" i="7" a="1"/>
  <c r="CP92" i="7" a="1"/>
  <c r="DF102" i="7" a="1"/>
  <c r="CB81" i="7" a="1"/>
  <c r="DT131" i="7" a="1"/>
  <c r="BB41" i="7" a="1"/>
  <c r="AP43" i="7" a="1"/>
  <c r="EF140" i="7" a="1"/>
  <c r="BU68" i="7" a="1"/>
  <c r="CK87" i="7" a="1"/>
  <c r="DK90" i="7" a="1"/>
  <c r="CR101" i="7" a="1"/>
  <c r="DS124" i="7" a="1"/>
  <c r="BW75" i="7" a="1"/>
  <c r="DT123" i="7" a="1"/>
  <c r="DG97" i="7" a="1"/>
  <c r="CK91" i="7" a="1"/>
  <c r="AU44" i="7" a="1"/>
  <c r="CM41" i="7" a="1"/>
  <c r="EI140" i="7" a="1"/>
  <c r="CN87" i="7" a="1"/>
  <c r="DK104" i="7" a="1"/>
  <c r="DL119" i="7" a="1"/>
  <c r="CN86" i="7" a="1"/>
  <c r="DG40" i="7" a="1"/>
  <c r="DJ96" i="7" a="1"/>
  <c r="CV40" i="7" a="1"/>
  <c r="CU102" i="7" a="1"/>
  <c r="BS66" i="7" a="1"/>
  <c r="DZ119" i="7" a="1"/>
  <c r="BH58" i="7" a="1"/>
  <c r="DL40" i="7" a="1"/>
  <c r="BH62" i="7" a="1"/>
  <c r="BL59" i="7" a="1"/>
  <c r="CF85" i="7" a="1"/>
  <c r="CR99" i="7" a="1"/>
  <c r="CQ41" i="7" a="1"/>
  <c r="AL29" i="7" a="1"/>
  <c r="AU46" i="7" a="1"/>
  <c r="AL35" i="7" a="1"/>
  <c r="DJ104" i="7" a="1"/>
  <c r="CU95" i="7" a="1"/>
  <c r="EE41" i="7" a="1"/>
  <c r="BW69" i="7" a="1"/>
  <c r="AT47" i="7" a="1"/>
  <c r="CJ90" i="7" a="1"/>
  <c r="EI124" i="7" a="1"/>
  <c r="CV41" i="7" a="1"/>
  <c r="BH56" i="7" a="1"/>
  <c r="DJ108" i="7" a="1"/>
  <c r="CP98" i="7" a="1"/>
  <c r="EC118" i="7" a="1"/>
  <c r="DZ41" i="7" a="1"/>
  <c r="AV48" i="7" a="1"/>
  <c r="DH40" i="7" a="1"/>
  <c r="DP119" i="7" a="1"/>
  <c r="CY104" i="7" a="1"/>
  <c r="BE57" i="7" a="1"/>
  <c r="DN123" i="7" a="1"/>
  <c r="AL33" i="7" a="1"/>
  <c r="DV127" i="7" a="1"/>
  <c r="DX130" i="7" a="1"/>
  <c r="DT118" i="7" a="1"/>
  <c r="BL41" i="7" a="1"/>
  <c r="EE120" i="7" a="1"/>
  <c r="CD87" i="7" a="1"/>
  <c r="DH108" i="7" a="1"/>
  <c r="DK70" i="7" a="1"/>
  <c r="EH143" i="7" a="1"/>
  <c r="BR66" i="7" a="1"/>
  <c r="EA118" i="7" a="1"/>
  <c r="BF40" i="7" a="1"/>
  <c r="DK35" i="7" a="1"/>
  <c r="DW123" i="7" a="1"/>
  <c r="CY108" i="7" a="1"/>
  <c r="CE85" i="7" a="1"/>
  <c r="DO122" i="7" a="1"/>
  <c r="DK98" i="7" a="1"/>
  <c r="DK102" i="7" a="1"/>
  <c r="CN92" i="7" a="1"/>
  <c r="CH84" i="7" a="1"/>
  <c r="CX108" i="7" a="1"/>
  <c r="BJ58" i="7" a="1"/>
  <c r="CN41" i="7" a="1"/>
  <c r="DA111" i="7" a="1"/>
  <c r="CQ40" i="7" a="1"/>
  <c r="CK40" i="7" a="1"/>
  <c r="DN121" i="7" a="1"/>
  <c r="DB105" i="7" a="1"/>
  <c r="BR70" i="7" a="1"/>
  <c r="DH110" i="7" a="1"/>
  <c r="DF110" i="7" a="1"/>
  <c r="EI136" i="7" a="1"/>
  <c r="EB135" i="7" a="1"/>
  <c r="CF40" i="7" a="1"/>
  <c r="CA41" i="7" a="1"/>
  <c r="DO40" i="7" a="1"/>
  <c r="EB141" i="7" a="1"/>
  <c r="EE136" i="7" a="1"/>
  <c r="DU122" i="7" a="1"/>
  <c r="AL28" i="7" a="1"/>
  <c r="CM89" i="7" a="1"/>
  <c r="DC101" i="7" a="1"/>
  <c r="DV123" i="7" a="1"/>
  <c r="DK40" i="7" a="1"/>
  <c r="EA117" i="7" a="1"/>
  <c r="DX117" i="7" a="1"/>
  <c r="DI119" i="7" a="1"/>
  <c r="EI137" i="7" a="1"/>
  <c r="AL30" i="7" a="1"/>
  <c r="EG147" i="7" a="1"/>
  <c r="DW41" i="7" a="1"/>
  <c r="DE110" i="7" a="1"/>
  <c r="DV129" i="7" a="1"/>
  <c r="DF111" i="7" a="1"/>
  <c r="DC109" i="7" a="1"/>
  <c r="DB101" i="7" a="1"/>
  <c r="AS40" i="7" a="1"/>
  <c r="DK24" i="7" a="1"/>
  <c r="EH147" i="7" a="1"/>
  <c r="O11" i="7" a="1"/>
  <c r="BC40" i="7" a="1"/>
  <c r="DA103" i="7" a="1"/>
  <c r="CQ96" i="7" a="1"/>
  <c r="EH148" i="7" a="1"/>
  <c r="EF119" i="7" a="1"/>
  <c r="CV95" i="7" a="1"/>
  <c r="DN41" i="7" a="1"/>
  <c r="BM62" i="7" a="1"/>
  <c r="BQ40" i="7" a="1"/>
  <c r="BX69" i="7" a="1"/>
  <c r="CW98" i="7" a="1"/>
  <c r="CW106" i="7" a="1"/>
  <c r="DV130" i="7" a="1"/>
  <c r="CU104" i="7" a="1"/>
  <c r="DO112" i="7" a="1"/>
  <c r="EA41" i="7" a="1"/>
  <c r="DK10" i="7" a="1"/>
  <c r="EI130" i="7" a="1"/>
  <c r="CZ98" i="7" a="1"/>
  <c r="DS122" i="7" a="1"/>
  <c r="AU40" i="7" a="1"/>
  <c r="DG103" i="7" a="1"/>
  <c r="EH129" i="7" a="1"/>
  <c r="BF60" i="7" a="1"/>
  <c r="DL106" i="7" a="1"/>
  <c r="AS45" i="7" a="1"/>
  <c r="EA134" i="7" a="1"/>
  <c r="BG57" i="7" a="1"/>
  <c r="AZ40" i="7" a="1"/>
  <c r="BN62" i="7" a="1"/>
  <c r="CP89" i="7" a="1"/>
  <c r="CU96" i="7" a="1"/>
  <c r="CS96" i="7" a="1"/>
  <c r="CN88" i="7" a="1"/>
  <c r="DX121" i="7" a="1"/>
  <c r="BE41" i="7" a="1"/>
  <c r="DK41" i="7" a="1"/>
  <c r="DN107" i="7" a="1"/>
  <c r="CL90" i="7" a="1"/>
  <c r="DF41" i="7" a="1"/>
  <c r="DT132" i="7" a="1"/>
  <c r="CL96" i="7" a="1"/>
  <c r="CM86" i="7" a="1"/>
  <c r="BU41" i="7" a="1"/>
  <c r="DG112" i="7" a="1"/>
  <c r="BW72" i="7" a="1"/>
  <c r="DL105" i="7" a="1"/>
  <c r="DT129" i="7" a="1"/>
  <c r="AL10" i="7" a="1"/>
  <c r="EI129" i="7" a="1"/>
  <c r="BC57" i="7" a="1"/>
  <c r="AW44" i="7" a="1"/>
  <c r="DC100" i="7" a="1"/>
  <c r="DP113" i="7" a="1"/>
  <c r="CO98" i="7" a="1"/>
  <c r="CT97" i="7" a="1"/>
  <c r="DK121" i="7" a="1"/>
  <c r="DB41" i="7" a="1"/>
  <c r="BP66" i="7" a="1"/>
  <c r="CN90" i="7" a="1"/>
  <c r="DT41" i="7" a="1"/>
  <c r="DN111" i="7" a="1"/>
  <c r="EH135" i="7" a="1"/>
  <c r="DP121" i="7" a="1"/>
  <c r="DK105" i="7" a="1"/>
  <c r="CW105" i="7" a="1"/>
  <c r="DF105" i="7" a="1"/>
  <c r="DU40" i="7" a="1"/>
  <c r="AL21" i="7" a="1"/>
  <c r="DA96" i="7" a="1"/>
  <c r="EE130" i="7" a="1"/>
  <c r="DK97" i="7" a="1"/>
  <c r="BX71" i="7" a="1"/>
  <c r="CC41" i="7" a="1"/>
  <c r="DE100" i="7" a="1"/>
  <c r="CZ100" i="7" a="1"/>
  <c r="DU132" i="7" a="1"/>
  <c r="BX68" i="7" a="1"/>
  <c r="BN40" i="7" a="1"/>
  <c r="CE86" i="7" a="1"/>
  <c r="DZ127" i="7" a="1"/>
  <c r="BD55" i="7" a="1"/>
  <c r="BW74" i="7" a="1"/>
  <c r="DV118" i="7" a="1"/>
  <c r="DS131" i="7" a="1"/>
  <c r="BV75" i="7" a="1"/>
  <c r="CN85" i="7" a="1"/>
  <c r="DC98" i="7" a="1"/>
  <c r="DQ118" i="7" a="1"/>
  <c r="DG108" i="7" a="1"/>
  <c r="CX97" i="7" a="1"/>
  <c r="EC120" i="7" a="1"/>
  <c r="DQ120" i="7" a="1"/>
  <c r="EH120" i="7" a="1"/>
  <c r="DJ111" i="7" a="1"/>
  <c r="BD57" i="7" a="1"/>
  <c r="CA79" i="7" a="1"/>
  <c r="AT43" i="7" a="1"/>
  <c r="BO66" i="7" a="1"/>
  <c r="EB117" i="7" a="1"/>
  <c r="DJ120" i="7" a="1"/>
  <c r="AW48" i="7" a="1"/>
  <c r="BN61" i="7" a="1"/>
  <c r="EG129" i="7" a="1"/>
  <c r="CM95" i="7" a="1"/>
  <c r="DB107" i="7" a="1"/>
  <c r="EE132" i="7" a="1"/>
  <c r="BK60" i="7" a="1"/>
  <c r="CN91" i="7" a="1"/>
  <c r="EG122" i="7" a="1"/>
  <c r="DI114" i="7" a="1"/>
  <c r="DR120" i="7" a="1"/>
  <c r="BR73" i="7" a="1"/>
  <c r="CC86" i="7" a="1"/>
  <c r="BX79" i="7" a="1"/>
  <c r="BW71" i="7" a="1"/>
  <c r="DC103" i="7" a="1"/>
  <c r="DH96" i="7" a="1"/>
  <c r="DX122" i="7" a="1"/>
  <c r="EG123" i="7" a="1"/>
  <c r="EB122" i="7" a="1"/>
  <c r="DS119" i="7" a="1"/>
  <c r="CU40" i="7" a="1"/>
  <c r="BZ40" i="7" a="1"/>
  <c r="EF131" i="7" a="1"/>
  <c r="DK26" i="7" a="1"/>
  <c r="EI147" i="7" a="1"/>
  <c r="CJ85" i="7" a="1"/>
  <c r="CS98" i="7" a="1"/>
  <c r="EF137" i="7" a="1"/>
  <c r="DJ95" i="7" a="1"/>
  <c r="BW40" i="7" a="1"/>
  <c r="BX70" i="7" a="1"/>
  <c r="DK117" i="7" a="1"/>
  <c r="EF40" i="7" a="1"/>
  <c r="DW132" i="7" a="1"/>
  <c r="EA140" i="7" a="1"/>
  <c r="DG104" i="7" a="1"/>
  <c r="DH105" i="7" a="1"/>
  <c r="BP70" i="7" a="1"/>
  <c r="EC123" i="7" a="1"/>
  <c r="CZ103" i="7" a="1"/>
  <c r="BP40" i="7" a="1"/>
  <c r="AX51" i="7" a="1"/>
  <c r="DK28" i="7" a="1"/>
  <c r="BS71" i="7" a="1"/>
  <c r="DX136" i="7" a="1"/>
  <c r="CO85" i="7" a="1"/>
  <c r="BU74" i="7" a="1"/>
  <c r="EH40" i="7" a="1"/>
  <c r="DJ110" i="7" a="1"/>
  <c r="EH119" i="7" a="1"/>
  <c r="CB85" i="7" a="1"/>
  <c r="DK71" i="7" a="1"/>
  <c r="CX99" i="7" a="1"/>
  <c r="DK92" i="7" a="1"/>
  <c r="CY97" i="7" a="1"/>
  <c r="BC55" i="7" a="1"/>
  <c r="CT101" i="7" a="1"/>
  <c r="BZ80" i="7" a="1"/>
  <c r="DL101" i="7" a="1"/>
  <c r="BO40" i="7" a="1"/>
  <c r="DC111" i="7" a="1"/>
  <c r="DJ40" i="7" a="1"/>
  <c r="EB120" i="7" a="1"/>
  <c r="AL27" i="7" a="1"/>
  <c r="DP118" i="7" a="1"/>
  <c r="DZ130" i="7" a="1"/>
  <c r="EB40" i="7" a="1"/>
  <c r="CS97" i="7" a="1"/>
  <c r="DX129" i="7" a="1"/>
  <c r="DG102" i="7" a="1"/>
  <c r="CB79" i="7" a="1"/>
  <c r="BG60" i="7" a="1"/>
  <c r="BV74" i="7" a="1"/>
  <c r="DA101" i="7" a="1"/>
  <c r="DS113" i="7" a="1"/>
  <c r="DF117" i="7" a="1"/>
  <c r="BV40" i="7" a="1"/>
  <c r="DU123" i="7" a="1"/>
  <c r="EE143" i="7" a="1"/>
  <c r="BS67" i="7" a="1"/>
  <c r="CF88" i="7" a="1"/>
  <c r="DG105" i="7" a="1"/>
  <c r="BO41" i="7" a="1"/>
  <c r="DN117" i="7" a="1"/>
  <c r="DK23" i="7" a="1"/>
  <c r="CZ96" i="7" a="1"/>
  <c r="DK22" i="7" a="1"/>
  <c r="CY99" i="7" a="1"/>
  <c r="AV43" i="7" a="1"/>
  <c r="EE128" i="7" a="1"/>
  <c r="DS127" i="7" a="1"/>
  <c r="DI102" i="7" a="1"/>
  <c r="DL113" i="7" a="1"/>
  <c r="EC41" i="7" a="1"/>
  <c r="EI122" i="7" a="1"/>
  <c r="BH59" i="7" a="1"/>
  <c r="DB106" i="7" a="1"/>
  <c r="DN124" i="7" a="1"/>
  <c r="EC121" i="7" a="1"/>
  <c r="AM40" i="7" a="1"/>
  <c r="EC133" i="7" a="1"/>
  <c r="BP68" i="7" a="1"/>
  <c r="CK88" i="7" a="1"/>
  <c r="BV41" i="7" a="1"/>
  <c r="DT40" i="7" a="1"/>
  <c r="CG85" i="7" a="1"/>
  <c r="DK81" i="7" a="1"/>
  <c r="DK87" i="7" a="1"/>
  <c r="EI120" i="7" a="1"/>
  <c r="DT113" i="7" a="1"/>
  <c r="DF108" i="7" a="1"/>
  <c r="DC97" i="7" a="1"/>
  <c r="EG128" i="7" a="1"/>
  <c r="DK14" i="7" a="1"/>
  <c r="CL95" i="7" a="1"/>
  <c r="CU97" i="7" a="1"/>
  <c r="AX46" i="7" a="1"/>
  <c r="EA124" i="7" a="1"/>
  <c r="BF55" i="7" a="1"/>
  <c r="EB121" i="7" a="1"/>
  <c r="DK73" i="7" a="1"/>
  <c r="EG117" i="7" a="1"/>
  <c r="DA102" i="7" a="1"/>
  <c r="CG90" i="7" a="1"/>
  <c r="BE40" i="7" a="1"/>
  <c r="DP123" i="7" a="1"/>
  <c r="DV41" i="7" a="1"/>
  <c r="DE111" i="7" a="1"/>
  <c r="DK29" i="7" a="1"/>
  <c r="DT121" i="7" a="1"/>
  <c r="EI41" i="7" a="1"/>
  <c r="CB40" i="7" a="1"/>
  <c r="AZ41" i="7" a="1"/>
  <c r="CF86" i="7" a="1"/>
  <c r="DW128" i="7" a="1"/>
  <c r="EA128" i="7" a="1"/>
  <c r="DO127" i="7" a="1"/>
  <c r="DT130" i="7" a="1"/>
  <c r="EE121" i="7" a="1"/>
  <c r="DW129" i="7" a="1"/>
  <c r="AW40" i="7" a="1"/>
  <c r="BR41" i="7" a="1"/>
  <c r="DL123" i="7" a="1"/>
  <c r="DG114" i="7" a="1"/>
  <c r="EA131" i="7" a="1"/>
  <c r="DK16" i="7" a="1"/>
  <c r="CX103" i="7" a="1"/>
  <c r="AX47" i="7" a="1"/>
  <c r="AX40" i="7" a="1"/>
  <c r="DZ121" i="7" a="1"/>
  <c r="DX133" i="7" a="1"/>
  <c r="DH111" i="7" a="1"/>
  <c r="BX40" i="7" a="1"/>
  <c r="AL17" i="7" a="1"/>
  <c r="EG119" i="7" a="1"/>
  <c r="CT95" i="7" a="1"/>
  <c r="EA135" i="7" a="1"/>
  <c r="DH118" i="7" a="1"/>
  <c r="DF109" i="7" a="1"/>
  <c r="DH117" i="7" a="1"/>
  <c r="CT96" i="7" a="1"/>
  <c r="DK100" i="7" a="1"/>
  <c r="CY98" i="7" a="1"/>
  <c r="BO69" i="7" a="1"/>
  <c r="CU98" i="7" a="1"/>
  <c r="DW120" i="7" a="1"/>
  <c r="DN112" i="7" a="1"/>
  <c r="DK89" i="7" a="1"/>
  <c r="CZ109" i="7" a="1"/>
  <c r="EB119" i="7" a="1"/>
  <c r="EI127" i="7" a="1"/>
  <c r="DB112" i="7" a="1"/>
  <c r="DH119" i="7" a="1"/>
  <c r="AL16" i="7" a="1"/>
  <c r="DE109" i="7" a="1"/>
  <c r="DL99" i="7" a="1"/>
  <c r="DI110" i="7" a="1"/>
  <c r="DP110" i="7" a="1"/>
  <c r="AR40" i="7" a="1"/>
  <c r="AL34" i="7" a="1"/>
  <c r="EH137" i="7" a="1"/>
  <c r="AL11" i="7" a="1"/>
  <c r="DI111" i="7" a="1"/>
  <c r="CD84" i="7" a="1"/>
  <c r="CQ101" i="7" a="1"/>
  <c r="BS72" i="7" a="1"/>
  <c r="AL32" i="7" a="1"/>
  <c r="AV46" i="7" a="1"/>
  <c r="DE107" i="7" a="1"/>
  <c r="DP112" i="7" a="1"/>
  <c r="EC122" i="7" a="1"/>
  <c r="DK51" i="7" a="1"/>
  <c r="AT45" i="7" a="1"/>
  <c r="EG136" i="7" a="1"/>
  <c r="EB124" i="7" a="1"/>
  <c r="CO40" i="7" a="1"/>
  <c r="DK68" i="7" a="1"/>
  <c r="AL19" i="7" a="1"/>
  <c r="DN120" i="7" a="1"/>
  <c r="CU100" i="7" a="1"/>
  <c r="BJ59" i="7" a="1"/>
  <c r="CP87" i="7" a="1"/>
  <c r="CH90" i="7" a="1"/>
  <c r="DB99" i="7" a="1"/>
  <c r="DO109" i="7" a="1"/>
  <c r="CD79" i="7" a="1"/>
  <c r="EE142" i="7" a="1"/>
  <c r="DF112" i="7" a="1"/>
  <c r="DU121" i="7" a="1"/>
  <c r="CP97" i="7" a="1"/>
  <c r="CV99" i="7" a="1"/>
  <c r="BV78" i="7" a="1"/>
  <c r="DA110" i="7" a="1"/>
  <c r="DU131" i="7" a="1"/>
  <c r="DE112" i="7" a="1"/>
  <c r="EC136" i="7" a="1"/>
  <c r="CY100" i="7" a="1"/>
  <c r="EA119" i="7" a="1"/>
  <c r="DP108" i="7" a="1"/>
  <c r="EF130" i="7" a="1"/>
  <c r="DH99" i="7" a="1"/>
  <c r="EH134" i="7" a="1"/>
  <c r="DJ99" i="7" a="1"/>
  <c r="DE106" i="7" a="1"/>
  <c r="DL104" i="7" a="1"/>
  <c r="CC84" i="7" a="1"/>
  <c r="AQ44" i="7" a="1"/>
  <c r="DK18" i="7" a="1"/>
  <c r="EH133" i="7" a="1"/>
  <c r="DK9" i="7" a="1"/>
  <c r="DI96" i="7" a="1"/>
  <c r="CG88" i="7" a="1"/>
  <c r="DR127" i="7" a="1"/>
  <c r="EH131" i="7" a="1"/>
  <c r="DL100" i="7" a="1"/>
  <c r="CZ41" i="7" a="1"/>
  <c r="DG118" i="7" a="1"/>
  <c r="EF141" i="7" a="1"/>
  <c r="DN113" i="7" a="1"/>
  <c r="EC127" i="7" a="1"/>
  <c r="DX123" i="7" a="1"/>
  <c r="DV124" i="7" a="1"/>
  <c r="CV102" i="7" a="1"/>
  <c r="CY107" i="7" a="1"/>
  <c r="DR130" i="7" a="1"/>
  <c r="DK101" i="7" a="1"/>
  <c r="H9" i="7" a="1"/>
  <c r="AL31" i="7" a="1"/>
  <c r="CM90" i="7" a="1"/>
  <c r="EC137" i="7" a="1"/>
  <c r="DR117" i="7" a="1"/>
  <c r="BQ67" i="7" a="1"/>
  <c r="BJ63" i="7" a="1"/>
  <c r="BJ60" i="7" a="1"/>
  <c r="EG133" i="7" a="1"/>
  <c r="DR41" i="7" a="1"/>
  <c r="CZ104" i="7" a="1"/>
  <c r="AL23" i="7" a="1"/>
  <c r="BO68" i="7" a="1"/>
  <c r="DV122" i="7" a="1"/>
  <c r="DK103" i="7" a="1"/>
  <c r="AT46" i="7" a="1"/>
  <c r="DK49" i="7" a="1"/>
  <c r="AU48" i="7" a="1"/>
  <c r="DC102" i="7" a="1"/>
  <c r="CV106" i="7" a="1"/>
  <c r="CW104" i="7" a="1"/>
  <c r="CX105" i="7" a="1"/>
  <c r="DK111" i="7" a="1"/>
  <c r="CJ41" i="7" a="1"/>
  <c r="DH100" i="7" a="1"/>
  <c r="EE40" i="7" a="1"/>
  <c r="DP122" i="7" a="1"/>
  <c r="BQ66" i="7" a="1"/>
  <c r="CL89" i="7" a="1"/>
  <c r="EE133" i="7" a="1"/>
  <c r="CY101" i="7" a="1"/>
  <c r="DK32" i="7" a="1"/>
  <c r="BJ57" i="7" a="1"/>
  <c r="BR40" i="7" a="1"/>
  <c r="DL120" i="7" a="1"/>
  <c r="CW102" i="7" a="1"/>
  <c r="CO90" i="7" a="1"/>
  <c r="EE137" i="7" a="1"/>
  <c r="EB41" i="7" a="1"/>
  <c r="EB130" i="7" a="1"/>
  <c r="CT104" i="7" a="1"/>
  <c r="EC119" i="7" a="1"/>
  <c r="CH88" i="7" a="1"/>
  <c r="DU118" i="7" a="1"/>
  <c r="DN108" i="7" a="1"/>
  <c r="CV97" i="7" a="1"/>
  <c r="DU127" i="7" a="1"/>
  <c r="DH102" i="7" a="1"/>
  <c r="DE114" i="7" a="1"/>
  <c r="DI113" i="7" a="1"/>
  <c r="DS111" i="7" a="1"/>
  <c r="DH101" i="7" a="1"/>
  <c r="DJ109" i="7" a="1"/>
  <c r="CG87" i="7" a="1"/>
  <c r="DJ114" i="7" a="1"/>
  <c r="EG140" i="7" a="1"/>
  <c r="CZ110" i="7" a="1"/>
  <c r="DK34" i="7" a="1"/>
  <c r="DK108" i="7" a="1"/>
  <c r="EA121" i="7" a="1"/>
  <c r="CR96" i="7" a="1"/>
  <c r="DE40" i="7" a="1"/>
  <c r="DI40" i="7" a="1"/>
  <c r="CP90" i="7" a="1"/>
  <c r="EF124" i="7" a="1"/>
  <c r="DI104" i="7" a="1"/>
  <c r="EG118" i="7" a="1"/>
  <c r="EG134" i="7" a="1"/>
  <c r="EI128" i="7" a="1"/>
  <c r="DQ109" i="7" a="1"/>
  <c r="CC85" i="7" a="1"/>
  <c r="CA80" i="7" a="1"/>
  <c r="O16" i="7" a="1"/>
  <c r="CH87" i="7" a="1"/>
  <c r="DH114" i="7" a="1"/>
  <c r="BZ41" i="7" a="1"/>
  <c r="O14" i="7" a="1"/>
  <c r="BM67" i="7" a="1"/>
  <c r="CE88" i="7" a="1"/>
  <c r="AL13" i="7" a="1"/>
  <c r="DC108" i="7" a="1"/>
  <c r="EE127" i="7" a="1"/>
  <c r="DJ97" i="7" a="1"/>
  <c r="BR71" i="7" a="1"/>
  <c r="EE131" i="7" a="1"/>
  <c r="DZ129" i="7" a="1"/>
  <c r="BZ79" i="7" a="1"/>
  <c r="DA109" i="7" a="1"/>
  <c r="BX67" i="7" a="1"/>
  <c r="BU73" i="7" a="1"/>
  <c r="CX100" i="7" a="1"/>
  <c r="DK118" i="7" a="1"/>
  <c r="CP100" i="7" a="1"/>
  <c r="EC140" i="7" a="1"/>
  <c r="DP40" i="7" a="1"/>
  <c r="BN68" i="7" a="1"/>
  <c r="DU129" i="7" a="1"/>
  <c r="DN106" i="7" a="1"/>
  <c r="DZ137" i="7" a="1"/>
  <c r="AS44" i="7" a="1"/>
  <c r="BU70" i="7" a="1"/>
  <c r="BO70" i="7" a="1"/>
  <c r="CR95" i="7" a="1"/>
  <c r="CO89" i="7" a="1"/>
  <c r="DJ101" i="7" a="1"/>
  <c r="AU47" i="7" a="1"/>
  <c r="CN98" i="7" a="1"/>
  <c r="BP71" i="7" a="1"/>
  <c r="CN97" i="7" a="1"/>
  <c r="CO97" i="7" a="1"/>
  <c r="BV71" i="7" a="1"/>
  <c r="BD56" i="7" a="1"/>
  <c r="DT117" i="7" a="1"/>
  <c r="DW124" i="7" a="1"/>
  <c r="CU101" i="7" a="1"/>
  <c r="DC96" i="7" a="1"/>
  <c r="DU113" i="7" a="1"/>
  <c r="CW41" i="7" a="1"/>
  <c r="EB133" i="7" a="1"/>
  <c r="DK122" i="7" a="1"/>
  <c r="DL111" i="7" a="1"/>
  <c r="CZ40" i="7" a="1"/>
  <c r="CU103" i="7" a="1"/>
  <c r="CZ106" i="7" a="1"/>
  <c r="CQ99" i="7" a="1"/>
  <c r="CG41" i="7" a="1"/>
  <c r="DK109" i="7" a="1"/>
  <c r="DB96" i="7" a="1"/>
  <c r="AL14" i="7" a="1"/>
  <c r="BS68" i="7" a="1"/>
  <c r="EE141" i="7" a="1"/>
  <c r="DZ133" i="7" a="1"/>
  <c r="DB103" i="7" a="1"/>
  <c r="EE129" i="7" a="1"/>
  <c r="BH41" i="7" a="1"/>
  <c r="EB127" i="7" a="1"/>
  <c r="DK88" i="7" a="1"/>
  <c r="BF56" i="7" a="1"/>
  <c r="EG124" i="7" a="1"/>
  <c r="EC124" i="7" a="1"/>
  <c r="CT98" i="7" a="1"/>
  <c r="BU69" i="7" a="1"/>
  <c r="DX120" i="7" a="1"/>
  <c r="DI41" i="7" a="1"/>
  <c r="CP88" i="7" a="1"/>
  <c r="DB95" i="7" a="1"/>
  <c r="BU67" i="7" a="1"/>
  <c r="CV96" i="7" a="1"/>
  <c r="DF106" i="7" a="1"/>
  <c r="DN109" i="7" a="1"/>
  <c r="DX124" i="7" a="1"/>
  <c r="DL95" i="7" a="1"/>
  <c r="DS120" i="7" a="1"/>
  <c r="EI143" i="7" a="1"/>
  <c r="EI134" i="7" a="1"/>
  <c r="EF142" i="7" a="1"/>
  <c r="DK30" i="7" a="1"/>
  <c r="AX44" i="7" a="1"/>
  <c r="CP99" i="7" a="1"/>
  <c r="DB97" i="7" a="1"/>
  <c r="O9" i="7" a="1"/>
  <c r="CY102" i="7" a="1"/>
  <c r="DR40" i="7" a="1"/>
  <c r="EG40" i="7" a="1"/>
  <c r="DK27" i="7" a="1"/>
  <c r="DQ129" i="7" a="1"/>
  <c r="DL98" i="7" a="1"/>
  <c r="CR97" i="7" a="1"/>
  <c r="CF84" i="7" a="1"/>
  <c r="DO107" i="7" a="1"/>
  <c r="AL25" i="7" a="1"/>
  <c r="BV73" i="7" a="1"/>
  <c r="BC56" i="7" a="1"/>
  <c r="DC41" i="7" a="1"/>
  <c r="EA127" i="7" a="1"/>
  <c r="DK13" i="7" a="1"/>
  <c r="CP40" i="7" a="1"/>
  <c r="DV121" i="7" a="1"/>
  <c r="CY105" i="7" a="1"/>
  <c r="DF113" i="7" a="1"/>
  <c r="EF143" i="7" a="1"/>
  <c r="DI101" i="7" a="1"/>
  <c r="EE122" i="7" a="1"/>
  <c r="DG111" i="7" a="1"/>
  <c r="EH127" i="7" a="1"/>
  <c r="EE124" i="7" a="1"/>
  <c r="BV69" i="7" a="1"/>
  <c r="AV49" i="7" a="1"/>
  <c r="EE118" i="7" a="1"/>
  <c r="DT112" i="7" a="1"/>
  <c r="DO119" i="7" a="1"/>
  <c r="CX95" i="7" a="1"/>
  <c r="AV45" i="7" a="1"/>
  <c r="EB131" i="7" a="1"/>
  <c r="DS118" i="7" a="1"/>
  <c r="EG142" i="7" a="1"/>
  <c r="CC81" i="7" a="1"/>
  <c r="DQ111" i="7" a="1"/>
  <c r="CY103" i="7" a="1"/>
  <c r="DL117" i="7" a="1"/>
  <c r="AX45" i="7" a="1"/>
  <c r="DK33" i="7" a="1"/>
  <c r="EC141" i="7" a="1"/>
  <c r="DI107" i="7" a="1"/>
  <c r="DF101" i="7" a="1"/>
  <c r="DQ119" i="7" a="1"/>
  <c r="DB98" i="7" a="1"/>
  <c r="DF98" i="7" a="1"/>
  <c r="DL108" i="7" a="1"/>
  <c r="DV119" i="7" a="1"/>
  <c r="DL109" i="7" a="1"/>
  <c r="BG41" i="7" a="1"/>
  <c r="CK90" i="7" a="1"/>
  <c r="CS101" i="7" a="1"/>
  <c r="DB108" i="7" a="1"/>
  <c r="EI131" i="7" a="1"/>
  <c r="DG100" i="7" a="1"/>
  <c r="EA133" i="7" a="1"/>
  <c r="EF41" i="7" a="1"/>
  <c r="DK52" i="7" a="1"/>
  <c r="BF58" i="7" a="1"/>
  <c r="DA108" i="7" a="1"/>
  <c r="DW122" i="7" a="1"/>
  <c r="DP120" i="7" a="1"/>
  <c r="EC132" i="7" a="1"/>
  <c r="BN67" i="7" a="1"/>
  <c r="CY106" i="7" a="1"/>
  <c r="CM92" i="7" a="1"/>
  <c r="EH130" i="7" a="1"/>
  <c r="CC40" i="7" a="1"/>
  <c r="BS70" i="7" a="1"/>
  <c r="DH109" i="7" a="1"/>
  <c r="CX41" i="7" a="1"/>
  <c r="DE104" i="7" a="1"/>
  <c r="DK119" i="7" a="1"/>
  <c r="BX80" i="7" a="1"/>
  <c r="BG40" i="7" a="1"/>
  <c r="EG131" i="7" a="1"/>
  <c r="EI123" i="7" a="1"/>
  <c r="AL22" i="7" a="1"/>
  <c r="EE135" i="7" a="1"/>
  <c r="BD41" i="7" a="1"/>
  <c r="CS95" i="7" a="1"/>
  <c r="BK61" i="7" a="1"/>
  <c r="DJ105" i="7" a="1"/>
  <c r="DK113" i="7" a="1"/>
  <c r="BQ70" i="7" a="1"/>
  <c r="BM61" i="7" a="1"/>
  <c r="CO41" i="7" a="1"/>
  <c r="EE119" i="7" a="1"/>
  <c r="BG56" i="7" a="1"/>
  <c r="CX40" i="7" a="1"/>
  <c r="EH123" i="7" a="1"/>
  <c r="DA41" i="7" a="1"/>
  <c r="CP96" i="7" a="1"/>
  <c r="DO118" i="7" a="1"/>
  <c r="DJ118" i="7" a="1"/>
  <c r="CH40" i="7" a="1"/>
  <c r="BG59" i="7" a="1"/>
  <c r="DP127" i="7" a="1"/>
  <c r="DI100" i="7" a="1"/>
  <c r="EA129" i="7" a="1"/>
  <c r="AW43" i="7" a="1"/>
  <c r="BV68" i="7" a="1"/>
  <c r="BX74" i="7" a="1"/>
  <c r="DJ113" i="7" a="1"/>
  <c r="DG95" i="7" a="1"/>
  <c r="DI112" i="7" a="1"/>
  <c r="CV105" i="7" a="1"/>
  <c r="CP41" i="7" a="1"/>
  <c r="DI103" i="7" a="1"/>
  <c r="EH142" i="7" a="1"/>
  <c r="CD40" i="7" a="1"/>
  <c r="EB123" i="7" a="1"/>
  <c r="DG98" i="7" a="1"/>
  <c r="DK120" i="7" a="1"/>
  <c r="CW40" i="7" a="1"/>
  <c r="CV104" i="7" a="1"/>
  <c r="CJ92" i="7" a="1"/>
  <c r="DV132" i="7" a="1"/>
  <c r="DL112" i="7" a="1"/>
  <c r="CP86" i="7" a="1"/>
  <c r="BW70" i="7" a="1"/>
  <c r="BK62" i="7" a="1"/>
  <c r="DZ134" i="7" a="1"/>
  <c r="DR118" i="7" a="1"/>
  <c r="CT41" i="7" a="1"/>
  <c r="CS99" i="7" a="1"/>
  <c r="EB140" i="7" a="1"/>
  <c r="DE108" i="7" a="1"/>
  <c r="DQ121" i="7" a="1"/>
  <c r="EI118" i="7" a="1"/>
  <c r="CR40" i="7" a="1"/>
  <c r="DF107" i="7" a="1"/>
  <c r="BW73" i="7" a="1"/>
  <c r="DH95" i="7" a="1"/>
  <c r="DK67" i="7" a="1"/>
  <c r="EH117" i="7" a="1"/>
  <c r="DF95" i="7" a="1"/>
  <c r="EI135" i="7" a="1"/>
  <c r="O13" i="7" a="1"/>
  <c r="EH146" i="7" a="1"/>
  <c r="DS121" i="7" a="1"/>
  <c r="DG101" i="7" a="1"/>
  <c r="DK74" i="7" a="1"/>
  <c r="AR43" i="7" a="1"/>
  <c r="DJ102" i="7" a="1"/>
  <c r="DZ40" i="7" a="1"/>
  <c r="EI121" i="7" a="1"/>
  <c r="DX135" i="7" a="1"/>
  <c r="CT99" i="7" a="1"/>
  <c r="DF104" i="7" a="1"/>
  <c r="DL96" i="7" a="1"/>
  <c r="BU72" i="7" a="1"/>
  <c r="EC131" i="7" a="1"/>
  <c r="DG107" i="7" a="1"/>
  <c r="DR119" i="7" a="1"/>
  <c r="DI98" i="7" a="1"/>
  <c r="BX73" i="7" a="1"/>
  <c r="CH41" i="7" a="1"/>
  <c r="CA40" i="7" a="1"/>
  <c r="DA104" i="7" a="1"/>
  <c r="DE102" i="7" a="1"/>
  <c r="BH40" i="7" a="1"/>
  <c r="CL87" i="7" a="1"/>
  <c r="AV47" i="7" a="1"/>
  <c r="AX48" i="7" a="1"/>
  <c r="DA95" i="7" a="1"/>
  <c r="CB84" i="7" a="1"/>
  <c r="DK12" i="7" a="1"/>
  <c r="EE134" i="7" a="1"/>
  <c r="CH91" i="7" a="1"/>
  <c r="EI40" i="7" a="1"/>
  <c r="BJ40" i="7" a="1"/>
  <c r="BU75" i="7" a="1"/>
  <c r="AL26" i="7" a="1"/>
  <c r="BM66" i="7" a="1"/>
  <c r="EA130" i="7" a="1"/>
  <c r="CL85" i="7" a="1"/>
  <c r="DK112" i="7" a="1"/>
  <c r="DW121" i="7" a="1"/>
  <c r="CU105" i="7" a="1"/>
  <c r="DU128" i="7" a="1"/>
  <c r="DR129" i="7" a="1"/>
  <c r="DX41" i="7" a="1"/>
  <c r="EF135" i="7" a="1"/>
  <c r="DV134" i="7" a="1"/>
  <c r="DA106" i="7" a="1"/>
  <c r="DJ121" i="7" a="1"/>
  <c r="AL37" i="7" a="1"/>
  <c r="DO121" i="7" a="1"/>
  <c r="BK66" i="7" a="1"/>
  <c r="EB118" i="7" a="1"/>
  <c r="DL122" i="7" a="1"/>
  <c r="CF41" i="7" a="1"/>
  <c r="EC128" i="7" a="1"/>
  <c r="CX107" i="7" a="1"/>
  <c r="EC40" i="7" a="1"/>
  <c r="DW117" i="7" a="1"/>
  <c r="AL9" i="7" a="1"/>
  <c r="BX75" i="7" a="1"/>
  <c r="CS103" i="7" a="1"/>
  <c r="DH113" i="7" a="1"/>
  <c r="DS130" i="7" a="1"/>
  <c r="DB102" i="7" a="1"/>
  <c r="CJ91" i="7" a="1"/>
  <c r="CZ102" i="7" a="1"/>
  <c r="DE105" i="7" a="1"/>
  <c r="BQ71" i="7" a="1"/>
  <c r="CY40" i="7" a="1"/>
  <c r="DN118" i="7" a="1"/>
  <c r="EF146" i="7" a="1"/>
  <c r="EA132" i="7" a="1"/>
  <c r="BF41" i="7" a="1"/>
  <c r="DI105" i="7" a="1"/>
  <c r="CT102" i="7" a="1"/>
  <c r="CP85" i="7" a="1"/>
  <c r="CT100" i="7" a="1"/>
  <c r="EF128" i="7" a="1"/>
  <c r="EI117" i="7" a="1"/>
  <c r="DI106" i="7" a="1"/>
  <c r="CL92" i="7" a="1"/>
  <c r="DP128" i="7" a="1"/>
  <c r="DO41" i="7" a="1"/>
  <c r="DF100" i="7" a="1"/>
  <c r="EF136" i="7" a="1"/>
  <c r="DF96" i="7" a="1"/>
  <c r="CW107" i="7" a="1"/>
  <c r="CE41" i="7" a="1"/>
  <c r="CG84" i="7" a="1"/>
  <c r="CX104" i="7" a="1"/>
  <c r="CK89" i="7" a="1"/>
  <c r="CK92" i="7" a="1"/>
  <c r="DG106" i="7" a="1"/>
  <c r="CL41" i="7" a="1"/>
  <c r="DK46" i="7" a="1"/>
  <c r="EF134" i="7" a="1"/>
  <c r="DW119" i="7" a="1"/>
  <c r="DS41" i="7" a="1"/>
  <c r="EB128" i="7" a="1"/>
  <c r="AL24" i="7" a="1"/>
  <c r="CC79" i="7" a="1"/>
  <c r="CQ100" i="7" a="1"/>
  <c r="AR44" i="7" a="1"/>
  <c r="DO110" i="7" a="1"/>
  <c r="DO117" i="7" a="1"/>
  <c r="DE41" i="7" a="1"/>
  <c r="AT40" i="7" a="1"/>
  <c r="EF127" i="7" a="1"/>
  <c r="EG135" i="7" a="1"/>
  <c r="DH41" i="7" a="1"/>
  <c r="DC110" i="7" a="1"/>
  <c r="CT103" i="7" a="1"/>
  <c r="CJ89" i="7" a="1"/>
  <c r="DT120" i="7" a="1"/>
  <c r="DW40" i="7" a="1"/>
  <c r="DQ40" i="7" a="1"/>
  <c r="BL66" i="7" a="1"/>
  <c r="BH57" i="7" a="1"/>
  <c r="BS40" i="7" a="1"/>
  <c r="DK21" i="7" a="1"/>
  <c r="EH132" i="7" a="1"/>
  <c r="AU43" i="7" a="1"/>
  <c r="DC107" i="7" a="1"/>
  <c r="BJ61" i="7" a="1"/>
  <c r="DA99" i="7" a="1"/>
  <c r="DR128" i="7" a="1"/>
  <c r="EC134" i="7" a="1"/>
  <c r="AT44" i="7" a="1"/>
  <c r="EG137" i="7" a="1"/>
  <c r="EE140" i="7" a="1"/>
  <c r="EC129" i="7" a="1"/>
  <c r="EA122" i="7" a="1"/>
  <c r="CJ87" i="7" a="1"/>
  <c r="DW118" i="7" a="1"/>
  <c r="EG121" i="7" a="1"/>
  <c r="BZ81" i="7" a="1"/>
  <c r="DK15" i="7" a="1"/>
  <c r="CY109" i="7" a="1"/>
  <c r="CR102" i="7" a="1"/>
  <c r="BO62" i="7" a="1"/>
  <c r="CZ97" i="7" a="1"/>
  <c r="AQ40" i="7" a="1"/>
  <c r="DB104" i="7" a="1"/>
  <c r="DI108" i="7" a="1"/>
  <c r="DE103" i="7" a="1"/>
  <c r="EF118" i="7" a="1"/>
  <c r="EA40" i="7" a="1"/>
  <c r="DP41" i="7" a="1"/>
  <c r="CX101" i="7" a="1"/>
  <c r="AM9" i="7" a="1"/>
  <c r="DK106" i="7" a="1"/>
  <c r="DG41" i="7" a="1"/>
  <c r="AS43" i="7" a="1"/>
  <c r="O15" i="7" a="1"/>
  <c r="CQ98" i="7" a="1"/>
  <c r="EB134" i="7" a="1"/>
  <c r="BE55" i="7" a="1"/>
  <c r="DK69" i="7" a="1"/>
  <c r="DX118" i="7" a="1"/>
  <c r="DH112" i="7" a="1"/>
  <c r="AL38" i="7" a="1"/>
  <c r="BB40" i="7" a="1"/>
  <c r="DJ107" i="7" a="1"/>
  <c r="DT127" i="7" a="1"/>
  <c r="DZ117" i="7" a="1"/>
  <c r="CZ101" i="7" a="1"/>
  <c r="CR100" i="7" a="1"/>
  <c r="CT40" i="7" a="1"/>
  <c r="DQ124" i="7" a="1"/>
  <c r="DR121" i="7" a="1"/>
  <c r="EI146" i="7" a="1"/>
  <c r="AL12" i="7" a="1"/>
  <c r="DN122" i="7" a="1"/>
  <c r="EF123" i="7" a="1"/>
  <c r="CL91" i="7" a="1"/>
  <c r="DQ123" i="7" a="1"/>
  <c r="DF97" i="7" a="1"/>
  <c r="BM40" i="7" a="1"/>
  <c r="O12" i="7" a="1"/>
  <c r="DB111" i="7" a="1"/>
  <c r="EH121" i="7" a="1"/>
  <c r="CS40" i="7" a="1"/>
  <c r="DT124" i="7" a="1"/>
  <c r="DZ14" i="7" a="1"/>
  <c r="DE98" i="7" a="1"/>
  <c r="DW131" i="7" a="1"/>
  <c r="BK59" i="7" a="1"/>
  <c r="CO95" i="7" a="1"/>
  <c r="CO95" i="7" l="1"/>
  <c r="BK59" i="7"/>
  <c r="DW131" i="7"/>
  <c r="DE98" i="7"/>
  <c r="DZ14" i="7"/>
  <c r="DT124" i="7"/>
  <c r="CS40" i="7"/>
  <c r="CS40" i="9" s="1"/>
  <c r="EH121" i="7"/>
  <c r="DB111" i="7"/>
  <c r="O12" i="7"/>
  <c r="BM40" i="7"/>
  <c r="BM40" i="10" s="1"/>
  <c r="DF97" i="7"/>
  <c r="DQ123" i="7"/>
  <c r="DQ123" i="10" s="1"/>
  <c r="CL91" i="7"/>
  <c r="EF123" i="7"/>
  <c r="DN122" i="7"/>
  <c r="AL12" i="7"/>
  <c r="AL12" i="10" s="1"/>
  <c r="EI146" i="7"/>
  <c r="EI146" i="10" s="1"/>
  <c r="DR121" i="7"/>
  <c r="DQ124" i="7"/>
  <c r="CT40" i="7"/>
  <c r="CR100" i="7"/>
  <c r="CZ101" i="7"/>
  <c r="DZ117" i="7"/>
  <c r="DZ117" i="10" s="1"/>
  <c r="DT127" i="7"/>
  <c r="DT127" i="10" s="1"/>
  <c r="DJ107" i="7"/>
  <c r="BB40" i="7"/>
  <c r="BB40" i="9" s="1"/>
  <c r="AL38" i="7"/>
  <c r="DH112" i="7"/>
  <c r="DX118" i="7"/>
  <c r="DK69" i="7"/>
  <c r="BE55" i="7"/>
  <c r="EB134" i="7"/>
  <c r="EB134" i="9" s="1"/>
  <c r="CQ98" i="7"/>
  <c r="O15" i="7"/>
  <c r="O15" i="10" s="1"/>
  <c r="AS43" i="7"/>
  <c r="DG41" i="7"/>
  <c r="DK106" i="7"/>
  <c r="DK106" i="10" s="1"/>
  <c r="AM9" i="7"/>
  <c r="CX101" i="7"/>
  <c r="DP41" i="7"/>
  <c r="EA40" i="7"/>
  <c r="EF118" i="7"/>
  <c r="DE103" i="7"/>
  <c r="DI108" i="7"/>
  <c r="DB104" i="7"/>
  <c r="AQ40" i="7"/>
  <c r="CZ97" i="7"/>
  <c r="BO62" i="7"/>
  <c r="CR102" i="7"/>
  <c r="CY109" i="7"/>
  <c r="DK15" i="7"/>
  <c r="BZ81" i="7"/>
  <c r="EG121" i="7"/>
  <c r="DW118" i="7"/>
  <c r="CJ87" i="7"/>
  <c r="EA122" i="7"/>
  <c r="EC129" i="7"/>
  <c r="EE140" i="7"/>
  <c r="EG137" i="7"/>
  <c r="AT44" i="7"/>
  <c r="EC134" i="7"/>
  <c r="DR128" i="7"/>
  <c r="DR128" i="9" s="1"/>
  <c r="DA99" i="7"/>
  <c r="BJ61" i="7"/>
  <c r="DC107" i="7"/>
  <c r="AU43" i="7"/>
  <c r="EH132" i="7"/>
  <c r="EH132" i="10" s="1"/>
  <c r="DK21" i="7"/>
  <c r="BS40" i="7"/>
  <c r="BH57" i="7"/>
  <c r="BL66" i="7"/>
  <c r="DQ40" i="7"/>
  <c r="DW40" i="7"/>
  <c r="DT120" i="7"/>
  <c r="CJ89" i="7"/>
  <c r="CT103" i="7"/>
  <c r="DC110" i="7"/>
  <c r="DC110" i="10" s="1"/>
  <c r="DH41" i="7"/>
  <c r="EG135" i="7"/>
  <c r="EG135" i="10" s="1"/>
  <c r="EF127" i="7"/>
  <c r="AT40" i="7"/>
  <c r="DE41" i="7"/>
  <c r="DO117" i="7"/>
  <c r="DO110" i="7"/>
  <c r="AR44" i="7"/>
  <c r="CQ100" i="7"/>
  <c r="CC79" i="7"/>
  <c r="AL24" i="7"/>
  <c r="EB128" i="7"/>
  <c r="EB128" i="10" s="1"/>
  <c r="DS41" i="7"/>
  <c r="DW119" i="7"/>
  <c r="EF134" i="7"/>
  <c r="EF134" i="10" s="1"/>
  <c r="DK46" i="7"/>
  <c r="CL41" i="7"/>
  <c r="DG106" i="7"/>
  <c r="CK92" i="7"/>
  <c r="CK89" i="7"/>
  <c r="CX104" i="7"/>
  <c r="CG84" i="7"/>
  <c r="CE41" i="7"/>
  <c r="CW107" i="7"/>
  <c r="DF96" i="7"/>
  <c r="EF136" i="7"/>
  <c r="DF100" i="7"/>
  <c r="DO41" i="7"/>
  <c r="DP128" i="7"/>
  <c r="DP128" i="10" s="1"/>
  <c r="CL92" i="7"/>
  <c r="DI106" i="7"/>
  <c r="EI117" i="7"/>
  <c r="EF128" i="7"/>
  <c r="EF128" i="10" s="1"/>
  <c r="CT100" i="7"/>
  <c r="CP85" i="7"/>
  <c r="CT102" i="7"/>
  <c r="DI105" i="7"/>
  <c r="BF41" i="7"/>
  <c r="EA132" i="7"/>
  <c r="EF146" i="7"/>
  <c r="DN118" i="7"/>
  <c r="CY40" i="7"/>
  <c r="BQ71" i="7"/>
  <c r="DE105" i="7"/>
  <c r="CZ102" i="7"/>
  <c r="CJ91" i="7"/>
  <c r="DB102" i="7"/>
  <c r="DS130" i="7"/>
  <c r="DS130" i="10" s="1"/>
  <c r="DH113" i="7"/>
  <c r="DH113" i="9" s="1"/>
  <c r="CS103" i="7"/>
  <c r="BX75" i="7"/>
  <c r="AL9" i="7"/>
  <c r="AL9" i="10" s="1"/>
  <c r="DW117" i="7"/>
  <c r="EC40" i="7"/>
  <c r="CX107" i="7"/>
  <c r="EC128" i="7"/>
  <c r="CF41" i="7"/>
  <c r="DL122" i="7"/>
  <c r="EB118" i="7"/>
  <c r="BK66" i="7"/>
  <c r="DO121" i="7"/>
  <c r="AL37" i="7"/>
  <c r="AL37" i="9" s="1"/>
  <c r="DJ121" i="7"/>
  <c r="DA106" i="7"/>
  <c r="DV134" i="7"/>
  <c r="DV134" i="10" s="1"/>
  <c r="EF135" i="7"/>
  <c r="EF135" i="10" s="1"/>
  <c r="DX41" i="7"/>
  <c r="DR129" i="7"/>
  <c r="DR129" i="10" s="1"/>
  <c r="DU128" i="7"/>
  <c r="DU128" i="10" s="1"/>
  <c r="CU105" i="7"/>
  <c r="DW121" i="7"/>
  <c r="DK112" i="7"/>
  <c r="CL85" i="7"/>
  <c r="EA130" i="7"/>
  <c r="EA130" i="10" s="1"/>
  <c r="BM66" i="7"/>
  <c r="AL26" i="7"/>
  <c r="BU75" i="7"/>
  <c r="BJ40" i="7"/>
  <c r="EI40" i="7"/>
  <c r="CH91" i="7"/>
  <c r="EE134" i="7"/>
  <c r="DK12" i="7"/>
  <c r="CB84" i="7"/>
  <c r="DA95" i="7"/>
  <c r="AX48" i="7"/>
  <c r="AV47" i="7"/>
  <c r="CL87" i="7"/>
  <c r="BH40" i="7"/>
  <c r="BH40" i="9" s="1"/>
  <c r="DE102" i="7"/>
  <c r="DA104" i="7"/>
  <c r="CA40" i="7"/>
  <c r="CH41" i="7"/>
  <c r="BX73" i="7"/>
  <c r="DI98" i="7"/>
  <c r="DR119" i="7"/>
  <c r="DG107" i="7"/>
  <c r="EC131" i="7"/>
  <c r="BU72" i="7"/>
  <c r="DL96" i="7"/>
  <c r="DF104" i="7"/>
  <c r="CT99" i="7"/>
  <c r="DX135" i="7"/>
  <c r="EI121" i="7"/>
  <c r="DZ40" i="7"/>
  <c r="DJ102" i="7"/>
  <c r="AR43" i="7"/>
  <c r="DK74" i="7"/>
  <c r="DG101" i="7"/>
  <c r="DS121" i="7"/>
  <c r="EH146" i="7"/>
  <c r="EH146" i="9" s="1"/>
  <c r="O13" i="7"/>
  <c r="EI135" i="7"/>
  <c r="EI135" i="10" s="1"/>
  <c r="DF95" i="7"/>
  <c r="EH117" i="7"/>
  <c r="DK67" i="7"/>
  <c r="DH95" i="7"/>
  <c r="BW73" i="7"/>
  <c r="DF107" i="7"/>
  <c r="CR40" i="7"/>
  <c r="EI118" i="7"/>
  <c r="DQ121" i="7"/>
  <c r="DE108" i="7"/>
  <c r="EB140" i="7"/>
  <c r="EB140" i="10" s="1"/>
  <c r="CS99" i="7"/>
  <c r="CT41" i="7"/>
  <c r="DR118" i="7"/>
  <c r="DZ134" i="7"/>
  <c r="DZ134" i="10" s="1"/>
  <c r="BK62" i="7"/>
  <c r="BW70" i="7"/>
  <c r="CP86" i="7"/>
  <c r="DL112" i="7"/>
  <c r="DV132" i="7"/>
  <c r="DV132" i="10" s="1"/>
  <c r="CJ92" i="7"/>
  <c r="CV104" i="7"/>
  <c r="CW40" i="7"/>
  <c r="CW40" i="10" s="1"/>
  <c r="DK120" i="7"/>
  <c r="DG98" i="7"/>
  <c r="EB123" i="7"/>
  <c r="EB123" i="9" s="1"/>
  <c r="CD40" i="7"/>
  <c r="CD40" i="9" s="1"/>
  <c r="EH142" i="7"/>
  <c r="EH142" i="10" s="1"/>
  <c r="DI103" i="7"/>
  <c r="CP41" i="7"/>
  <c r="CV105" i="7"/>
  <c r="DI112" i="7"/>
  <c r="DG95" i="7"/>
  <c r="DJ113" i="7"/>
  <c r="DJ113" i="9" s="1"/>
  <c r="BX74" i="7"/>
  <c r="BV68" i="7"/>
  <c r="AW43" i="7"/>
  <c r="EA129" i="7"/>
  <c r="DI100" i="7"/>
  <c r="DP127" i="7"/>
  <c r="DP127" i="9" s="1"/>
  <c r="BG59" i="7"/>
  <c r="CH40" i="7"/>
  <c r="CH40" i="9" s="1"/>
  <c r="DJ118" i="7"/>
  <c r="DO118" i="7"/>
  <c r="CP96" i="7"/>
  <c r="DA41" i="7"/>
  <c r="EH123" i="7"/>
  <c r="CX40" i="7"/>
  <c r="BG56" i="7"/>
  <c r="EE119" i="7"/>
  <c r="CO41" i="7"/>
  <c r="BM61" i="7"/>
  <c r="BQ70" i="7"/>
  <c r="DK113" i="7"/>
  <c r="DJ105" i="7"/>
  <c r="BK61" i="7"/>
  <c r="CS95" i="7"/>
  <c r="BD41" i="7"/>
  <c r="EE135" i="7"/>
  <c r="EE135" i="9" s="1"/>
  <c r="AL22" i="7"/>
  <c r="AL22" i="10" s="1"/>
  <c r="EI123" i="7"/>
  <c r="EG131" i="7"/>
  <c r="EG131" i="9" s="1"/>
  <c r="BG40" i="7"/>
  <c r="BG40" i="9" s="1"/>
  <c r="BX80" i="7"/>
  <c r="DK119" i="7"/>
  <c r="DK119" i="9" s="1"/>
  <c r="DE104" i="7"/>
  <c r="CX41" i="7"/>
  <c r="DH109" i="7"/>
  <c r="BS70" i="7"/>
  <c r="BS70" i="10" s="1"/>
  <c r="CC40" i="7"/>
  <c r="CC40" i="9" s="1"/>
  <c r="EH130" i="7"/>
  <c r="EH130" i="9" s="1"/>
  <c r="CM92" i="7"/>
  <c r="CY106" i="7"/>
  <c r="BN67" i="7"/>
  <c r="EC132" i="7"/>
  <c r="EC132" i="10" s="1"/>
  <c r="DP120" i="7"/>
  <c r="DW122" i="7"/>
  <c r="DA108" i="7"/>
  <c r="BF58" i="7"/>
  <c r="DK52" i="7"/>
  <c r="EF41" i="7"/>
  <c r="EF41" i="10" s="1"/>
  <c r="EA133" i="7"/>
  <c r="EA133" i="10" s="1"/>
  <c r="DG100" i="7"/>
  <c r="EI131" i="7"/>
  <c r="EI131" i="10" s="1"/>
  <c r="DB108" i="7"/>
  <c r="CS101" i="7"/>
  <c r="CK90" i="7"/>
  <c r="BG41" i="7"/>
  <c r="DL109" i="7"/>
  <c r="DV119" i="7"/>
  <c r="DL108" i="7"/>
  <c r="DF98" i="7"/>
  <c r="DB98" i="7"/>
  <c r="DQ119" i="7"/>
  <c r="DF101" i="7"/>
  <c r="DI107" i="7"/>
  <c r="EC141" i="7"/>
  <c r="DK33" i="7"/>
  <c r="DK33" i="9" s="1"/>
  <c r="AX45" i="7"/>
  <c r="DL117" i="7"/>
  <c r="CY103" i="7"/>
  <c r="DQ111" i="7"/>
  <c r="CC81" i="7"/>
  <c r="EG142" i="7"/>
  <c r="EG142" i="10" s="1"/>
  <c r="DS118" i="7"/>
  <c r="EB131" i="7"/>
  <c r="EB131" i="10" s="1"/>
  <c r="AV45" i="7"/>
  <c r="CX95" i="7"/>
  <c r="DO119" i="7"/>
  <c r="DT112" i="7"/>
  <c r="EE118" i="7"/>
  <c r="AV49" i="7"/>
  <c r="BV69" i="7"/>
  <c r="EE124" i="7"/>
  <c r="EH127" i="7"/>
  <c r="DG111" i="7"/>
  <c r="EE122" i="7"/>
  <c r="DI101" i="7"/>
  <c r="EF143" i="7"/>
  <c r="DF113" i="7"/>
  <c r="DF113" i="10" s="1"/>
  <c r="CY105" i="7"/>
  <c r="DV121" i="7"/>
  <c r="CP40" i="7"/>
  <c r="DK13" i="7"/>
  <c r="EA127" i="7"/>
  <c r="DC41" i="7"/>
  <c r="BC56" i="7"/>
  <c r="BV73" i="7"/>
  <c r="AL25" i="7"/>
  <c r="DO107" i="7"/>
  <c r="CF84" i="7"/>
  <c r="CR97" i="7"/>
  <c r="DL98" i="7"/>
  <c r="DQ129" i="7"/>
  <c r="DQ129" i="10" s="1"/>
  <c r="DK27" i="7"/>
  <c r="EG40" i="7"/>
  <c r="DR40" i="7"/>
  <c r="CY102" i="7"/>
  <c r="O9" i="7"/>
  <c r="DB97" i="7"/>
  <c r="CP99" i="7"/>
  <c r="AX44" i="7"/>
  <c r="DK30" i="7"/>
  <c r="DK30" i="9" s="1"/>
  <c r="EF142" i="7"/>
  <c r="EF142" i="10" s="1"/>
  <c r="EI134" i="7"/>
  <c r="EI134" i="9" s="1"/>
  <c r="EI143" i="7"/>
  <c r="DS120" i="7"/>
  <c r="DL95" i="7"/>
  <c r="DX124" i="7"/>
  <c r="DN109" i="7"/>
  <c r="DF106" i="7"/>
  <c r="CV96" i="7"/>
  <c r="BU67" i="7"/>
  <c r="DB95" i="7"/>
  <c r="DB95" i="9" s="1"/>
  <c r="CP88" i="7"/>
  <c r="DI41" i="7"/>
  <c r="DX120" i="7"/>
  <c r="BU69" i="7"/>
  <c r="CT98" i="7"/>
  <c r="EC124" i="7"/>
  <c r="EG124" i="7"/>
  <c r="BF56" i="7"/>
  <c r="DK88" i="7"/>
  <c r="EB127" i="7"/>
  <c r="EB127" i="10" s="1"/>
  <c r="BH41" i="7"/>
  <c r="EE129" i="7"/>
  <c r="EE129" i="10" s="1"/>
  <c r="DB103" i="7"/>
  <c r="DB103" i="9" s="1"/>
  <c r="DZ133" i="7"/>
  <c r="DZ133" i="9" s="1"/>
  <c r="EE141" i="7"/>
  <c r="EE141" i="10" s="1"/>
  <c r="BS68" i="7"/>
  <c r="BS68" i="10" s="1"/>
  <c r="AL14" i="7"/>
  <c r="DB96" i="7"/>
  <c r="DK109" i="7"/>
  <c r="CG41" i="7"/>
  <c r="CQ99" i="7"/>
  <c r="CZ106" i="7"/>
  <c r="CU103" i="7"/>
  <c r="CZ40" i="7"/>
  <c r="CZ40" i="10" s="1"/>
  <c r="DL111" i="7"/>
  <c r="DK122" i="7"/>
  <c r="DK122" i="10" s="1"/>
  <c r="EB133" i="7"/>
  <c r="EB133" i="10" s="1"/>
  <c r="CW41" i="7"/>
  <c r="DU113" i="7"/>
  <c r="DU113" i="10" s="1"/>
  <c r="DC96" i="7"/>
  <c r="DC96" i="10" s="1"/>
  <c r="CU101" i="7"/>
  <c r="DW124" i="7"/>
  <c r="DT117" i="7"/>
  <c r="BD56" i="7"/>
  <c r="BV71" i="7"/>
  <c r="CO97" i="7"/>
  <c r="CN97" i="7"/>
  <c r="BP71" i="7"/>
  <c r="CN98" i="7"/>
  <c r="AU47" i="7"/>
  <c r="DJ101" i="7"/>
  <c r="CO89" i="7"/>
  <c r="CR95" i="7"/>
  <c r="BO70" i="7"/>
  <c r="BU70" i="7"/>
  <c r="AS44" i="7"/>
  <c r="DZ137" i="7"/>
  <c r="DZ137" i="10" s="1"/>
  <c r="DN106" i="7"/>
  <c r="DU129" i="7"/>
  <c r="DU129" i="10" s="1"/>
  <c r="BN68" i="7"/>
  <c r="DP40" i="7"/>
  <c r="EC140" i="7"/>
  <c r="CP100" i="7"/>
  <c r="DK118" i="7"/>
  <c r="DK118" i="9" s="1"/>
  <c r="CX100" i="7"/>
  <c r="BU73" i="7"/>
  <c r="BX67" i="7"/>
  <c r="DA109" i="7"/>
  <c r="BZ79" i="7"/>
  <c r="DZ129" i="7"/>
  <c r="DZ129" i="10" s="1"/>
  <c r="EE131" i="7"/>
  <c r="EE131" i="10" s="1"/>
  <c r="BR71" i="7"/>
  <c r="BR71" i="10" s="1"/>
  <c r="DJ97" i="7"/>
  <c r="EE127" i="7"/>
  <c r="EE127" i="10" s="1"/>
  <c r="DC108" i="7"/>
  <c r="DC108" i="10" s="1"/>
  <c r="AL13" i="7"/>
  <c r="CE88" i="7"/>
  <c r="BM67" i="7"/>
  <c r="O14" i="7"/>
  <c r="BZ41" i="7"/>
  <c r="DH114" i="7"/>
  <c r="CH87" i="7"/>
  <c r="CH87" i="10" s="1"/>
  <c r="O16" i="7"/>
  <c r="O16" i="10" s="1"/>
  <c r="CA80" i="7"/>
  <c r="CC85" i="7"/>
  <c r="DQ109" i="7"/>
  <c r="EI128" i="7"/>
  <c r="EI128" i="10" s="1"/>
  <c r="EG134" i="7"/>
  <c r="EG134" i="10" s="1"/>
  <c r="EG118" i="7"/>
  <c r="DI104" i="7"/>
  <c r="EF124" i="7"/>
  <c r="CP90" i="7"/>
  <c r="DI40" i="7"/>
  <c r="DE40" i="7"/>
  <c r="CR96" i="7"/>
  <c r="EA121" i="7"/>
  <c r="EA121" i="10" s="1"/>
  <c r="DK108" i="7"/>
  <c r="DK34" i="7"/>
  <c r="DK34" i="9" s="1"/>
  <c r="CZ110" i="7"/>
  <c r="EG140" i="7"/>
  <c r="EG140" i="10" s="1"/>
  <c r="DJ114" i="7"/>
  <c r="CG87" i="7"/>
  <c r="DJ109" i="7"/>
  <c r="DH101" i="7"/>
  <c r="DS111" i="7"/>
  <c r="DI113" i="7"/>
  <c r="DI113" i="9" s="1"/>
  <c r="DE114" i="7"/>
  <c r="DH102" i="7"/>
  <c r="DU127" i="7"/>
  <c r="DU127" i="9" s="1"/>
  <c r="CV97" i="7"/>
  <c r="DN108" i="7"/>
  <c r="DU118" i="7"/>
  <c r="CH88" i="7"/>
  <c r="EC119" i="7"/>
  <c r="CT104" i="7"/>
  <c r="EB130" i="7"/>
  <c r="EB41" i="7"/>
  <c r="EB41" i="10" s="1"/>
  <c r="EE137" i="7"/>
  <c r="CO90" i="7"/>
  <c r="CW102" i="7"/>
  <c r="DL120" i="7"/>
  <c r="BR40" i="7"/>
  <c r="BJ57" i="7"/>
  <c r="DK32" i="7"/>
  <c r="CY101" i="7"/>
  <c r="EE133" i="7"/>
  <c r="EE133" i="10" s="1"/>
  <c r="CL89" i="7"/>
  <c r="BQ66" i="7"/>
  <c r="DP122" i="7"/>
  <c r="EE40" i="7"/>
  <c r="DH100" i="7"/>
  <c r="CJ41" i="7"/>
  <c r="DK111" i="7"/>
  <c r="CX105" i="7"/>
  <c r="CW104" i="7"/>
  <c r="CV106" i="7"/>
  <c r="DC102" i="7"/>
  <c r="DC102" i="10" s="1"/>
  <c r="AU48" i="7"/>
  <c r="DK49" i="7"/>
  <c r="AT46" i="7"/>
  <c r="DK103" i="7"/>
  <c r="DV122" i="7"/>
  <c r="BO68" i="7"/>
  <c r="AL23" i="7"/>
  <c r="AL23" i="10" s="1"/>
  <c r="CZ104" i="7"/>
  <c r="DR41" i="7"/>
  <c r="DR41" i="10" s="1"/>
  <c r="EG133" i="7"/>
  <c r="EG133" i="10" s="1"/>
  <c r="BJ60" i="7"/>
  <c r="BJ63" i="7"/>
  <c r="BQ67" i="7"/>
  <c r="DR117" i="7"/>
  <c r="EC137" i="7"/>
  <c r="CM90" i="7"/>
  <c r="AL31" i="7"/>
  <c r="AL31" i="9" s="1"/>
  <c r="H9" i="7"/>
  <c r="DK101" i="7"/>
  <c r="DR130" i="7"/>
  <c r="DR130" i="10" s="1"/>
  <c r="CY107" i="7"/>
  <c r="CV102" i="7"/>
  <c r="DV124" i="7"/>
  <c r="DX123" i="7"/>
  <c r="EC127" i="7"/>
  <c r="EC127" i="10" s="1"/>
  <c r="DN113" i="7"/>
  <c r="DN113" i="10" s="1"/>
  <c r="EF141" i="7"/>
  <c r="EF141" i="9" s="1"/>
  <c r="DG118" i="7"/>
  <c r="CZ41" i="7"/>
  <c r="DL100" i="7"/>
  <c r="EH131" i="7"/>
  <c r="EH131" i="9" s="1"/>
  <c r="DR127" i="7"/>
  <c r="DR127" i="9" s="1"/>
  <c r="CG88" i="7"/>
  <c r="CG88" i="10" s="1"/>
  <c r="DI96" i="7"/>
  <c r="DK9" i="7"/>
  <c r="EH133" i="7"/>
  <c r="EH133" i="10" s="1"/>
  <c r="DK18" i="7"/>
  <c r="AQ44" i="7"/>
  <c r="CC84" i="7"/>
  <c r="DL104" i="7"/>
  <c r="DE106" i="7"/>
  <c r="DJ99" i="7"/>
  <c r="EH134" i="7"/>
  <c r="DH99" i="7"/>
  <c r="EF130" i="7"/>
  <c r="EF130" i="10" s="1"/>
  <c r="DP108" i="7"/>
  <c r="EA119" i="7"/>
  <c r="EA119" i="10" s="1"/>
  <c r="CY100" i="7"/>
  <c r="EC136" i="7"/>
  <c r="DE112" i="7"/>
  <c r="DU131" i="7"/>
  <c r="DU131" i="10" s="1"/>
  <c r="DA110" i="7"/>
  <c r="BV78" i="7"/>
  <c r="BV78" i="9" s="1"/>
  <c r="CV99" i="7"/>
  <c r="CP97" i="7"/>
  <c r="DU121" i="7"/>
  <c r="DF112" i="7"/>
  <c r="EE142" i="7"/>
  <c r="EE142" i="10" s="1"/>
  <c r="CD79" i="7"/>
  <c r="DO109" i="7"/>
  <c r="DB99" i="7"/>
  <c r="CH90" i="7"/>
  <c r="CH90" i="10" s="1"/>
  <c r="CP87" i="7"/>
  <c r="BJ59" i="7"/>
  <c r="CU100" i="7"/>
  <c r="DN120" i="7"/>
  <c r="AL19" i="7"/>
  <c r="DK68" i="7"/>
  <c r="CO40" i="7"/>
  <c r="EB124" i="7"/>
  <c r="EG136" i="7"/>
  <c r="AT45" i="7"/>
  <c r="DK51" i="7"/>
  <c r="EC122" i="7"/>
  <c r="DP112" i="7"/>
  <c r="DE107" i="7"/>
  <c r="AV46" i="7"/>
  <c r="AL32" i="7"/>
  <c r="BS72" i="7"/>
  <c r="BS72" i="10" s="1"/>
  <c r="CQ101" i="7"/>
  <c r="CD84" i="7"/>
  <c r="DI111" i="7"/>
  <c r="AL11" i="7"/>
  <c r="EH137" i="7"/>
  <c r="AL34" i="7"/>
  <c r="AL34" i="10" s="1"/>
  <c r="AR40" i="7"/>
  <c r="DP110" i="7"/>
  <c r="DI110" i="7"/>
  <c r="DL99" i="7"/>
  <c r="DE109" i="7"/>
  <c r="AL16" i="7"/>
  <c r="AL16" i="10" s="1"/>
  <c r="DH119" i="7"/>
  <c r="DB112" i="7"/>
  <c r="EI127" i="7"/>
  <c r="EB119" i="7"/>
  <c r="CZ109" i="7"/>
  <c r="DK89" i="7"/>
  <c r="DK89" i="10" s="1"/>
  <c r="DN112" i="7"/>
  <c r="DW120" i="7"/>
  <c r="CU98" i="7"/>
  <c r="BO69" i="7"/>
  <c r="CY98" i="7"/>
  <c r="DK100" i="7"/>
  <c r="DK100" i="10" s="1"/>
  <c r="CT96" i="7"/>
  <c r="DH117" i="7"/>
  <c r="DF109" i="7"/>
  <c r="DH118" i="7"/>
  <c r="EA135" i="7"/>
  <c r="EA135" i="9" s="1"/>
  <c r="CT95" i="7"/>
  <c r="EG119" i="7"/>
  <c r="AL17" i="7"/>
  <c r="BX40" i="7"/>
  <c r="BX40" i="10" s="1"/>
  <c r="DH111" i="7"/>
  <c r="DX133" i="7"/>
  <c r="DX133" i="10" s="1"/>
  <c r="DZ121" i="7"/>
  <c r="AX40" i="7"/>
  <c r="AX40" i="10" s="1"/>
  <c r="AX47" i="7"/>
  <c r="CX103" i="7"/>
  <c r="DK16" i="7"/>
  <c r="DK16" i="9" s="1"/>
  <c r="EA131" i="7"/>
  <c r="EA131" i="10" s="1"/>
  <c r="DG114" i="7"/>
  <c r="DL123" i="7"/>
  <c r="DL123" i="9" s="1"/>
  <c r="BR41" i="7"/>
  <c r="AW40" i="7"/>
  <c r="AW40" i="10" s="1"/>
  <c r="DW129" i="7"/>
  <c r="EE121" i="7"/>
  <c r="DT130" i="7"/>
  <c r="DT130" i="10" s="1"/>
  <c r="DO127" i="7"/>
  <c r="DO127" i="9" s="1"/>
  <c r="EA128" i="7"/>
  <c r="EA128" i="10" s="1"/>
  <c r="DW128" i="7"/>
  <c r="DW128" i="10" s="1"/>
  <c r="CF86" i="7"/>
  <c r="AZ41" i="7"/>
  <c r="CB40" i="7"/>
  <c r="CB40" i="10" s="1"/>
  <c r="EI41" i="7"/>
  <c r="EI41" i="10" s="1"/>
  <c r="DT121" i="7"/>
  <c r="DK29" i="7"/>
  <c r="DK29" i="9" s="1"/>
  <c r="DE111" i="7"/>
  <c r="DV41" i="7"/>
  <c r="DV41" i="10" s="1"/>
  <c r="DP123" i="7"/>
  <c r="DP123" i="10" s="1"/>
  <c r="BE40" i="7"/>
  <c r="BE40" i="10" s="1"/>
  <c r="CG90" i="7"/>
  <c r="DA102" i="7"/>
  <c r="EG117" i="7"/>
  <c r="DK73" i="7"/>
  <c r="DK73" i="9" s="1"/>
  <c r="EB121" i="7"/>
  <c r="BF55" i="7"/>
  <c r="EA124" i="7"/>
  <c r="AX46" i="7"/>
  <c r="CU97" i="7"/>
  <c r="CL95" i="7"/>
  <c r="DK14" i="7"/>
  <c r="EG128" i="7"/>
  <c r="EG128" i="10" s="1"/>
  <c r="DC97" i="7"/>
  <c r="DC97" i="10" s="1"/>
  <c r="DF108" i="7"/>
  <c r="DT113" i="7"/>
  <c r="EI120" i="7"/>
  <c r="DK87" i="7"/>
  <c r="DK81" i="7"/>
  <c r="DK81" i="9" s="1"/>
  <c r="CG85" i="7"/>
  <c r="CG85" i="10" s="1"/>
  <c r="DT40" i="7"/>
  <c r="DT40" i="9" s="1"/>
  <c r="BV41" i="7"/>
  <c r="BV41" i="9" s="1"/>
  <c r="CK88" i="7"/>
  <c r="BP68" i="7"/>
  <c r="EC133" i="7"/>
  <c r="AM40" i="7"/>
  <c r="EC121" i="7"/>
  <c r="DN124" i="7"/>
  <c r="DB106" i="7"/>
  <c r="DB106" i="9" s="1"/>
  <c r="BH59" i="7"/>
  <c r="EI122" i="7"/>
  <c r="EC41" i="7"/>
  <c r="DL113" i="7"/>
  <c r="DI102" i="7"/>
  <c r="DS127" i="7"/>
  <c r="DS127" i="9" s="1"/>
  <c r="EE128" i="7"/>
  <c r="EE128" i="10" s="1"/>
  <c r="AV43" i="7"/>
  <c r="CY99" i="7"/>
  <c r="DK22" i="7"/>
  <c r="DK22" i="9" s="1"/>
  <c r="CZ96" i="7"/>
  <c r="DK23" i="7"/>
  <c r="DN117" i="7"/>
  <c r="BO41" i="7"/>
  <c r="DG105" i="7"/>
  <c r="CF88" i="7"/>
  <c r="CF88" i="10" s="1"/>
  <c r="BS67" i="7"/>
  <c r="BS67" i="10" s="1"/>
  <c r="EE143" i="7"/>
  <c r="DU123" i="7"/>
  <c r="BV40" i="7"/>
  <c r="DF117" i="7"/>
  <c r="DS113" i="7"/>
  <c r="DS113" i="9" s="1"/>
  <c r="DA101" i="7"/>
  <c r="BV74" i="7"/>
  <c r="BG60" i="7"/>
  <c r="CB79" i="7"/>
  <c r="DG102" i="7"/>
  <c r="DX129" i="7"/>
  <c r="CS97" i="7"/>
  <c r="EB40" i="7"/>
  <c r="DZ130" i="7"/>
  <c r="DZ130" i="10" s="1"/>
  <c r="DP118" i="7"/>
  <c r="AL27" i="7"/>
  <c r="EB120" i="7"/>
  <c r="DJ40" i="7"/>
  <c r="DC111" i="7"/>
  <c r="BO40" i="7"/>
  <c r="DL101" i="7"/>
  <c r="BZ80" i="7"/>
  <c r="CT101" i="7"/>
  <c r="BC55" i="7"/>
  <c r="CY97" i="7"/>
  <c r="DK92" i="7"/>
  <c r="DK92" i="9" s="1"/>
  <c r="CX99" i="7"/>
  <c r="DK71" i="7"/>
  <c r="CB85" i="7"/>
  <c r="EH119" i="7"/>
  <c r="DJ110" i="7"/>
  <c r="EH40" i="7"/>
  <c r="EH40" i="9" s="1"/>
  <c r="BU74" i="7"/>
  <c r="CO85" i="7"/>
  <c r="DX136" i="7"/>
  <c r="BS71" i="7"/>
  <c r="DK28" i="7"/>
  <c r="DK28" i="9" s="1"/>
  <c r="AX51" i="7"/>
  <c r="BP40" i="7"/>
  <c r="CZ103" i="7"/>
  <c r="EC123" i="7"/>
  <c r="EC123" i="10" s="1"/>
  <c r="BP70" i="7"/>
  <c r="DH105" i="7"/>
  <c r="DG104" i="7"/>
  <c r="EA140" i="7"/>
  <c r="EA140" i="10" s="1"/>
  <c r="DW132" i="7"/>
  <c r="DW132" i="10" s="1"/>
  <c r="EF40" i="7"/>
  <c r="EF40" i="9" s="1"/>
  <c r="DK117" i="7"/>
  <c r="DK117" i="9" s="1"/>
  <c r="BX70" i="7"/>
  <c r="BW40" i="7"/>
  <c r="DJ95" i="7"/>
  <c r="EF137" i="7"/>
  <c r="CS98" i="7"/>
  <c r="CJ85" i="7"/>
  <c r="EI147" i="7"/>
  <c r="EI147" i="9" s="1"/>
  <c r="DK26" i="7"/>
  <c r="DK26" i="9" s="1"/>
  <c r="EF131" i="7"/>
  <c r="EF131" i="10" s="1"/>
  <c r="BZ40" i="7"/>
  <c r="BZ40" i="9" s="1"/>
  <c r="CU40" i="7"/>
  <c r="CU40" i="10" s="1"/>
  <c r="DS119" i="7"/>
  <c r="EB122" i="7"/>
  <c r="EG123" i="7"/>
  <c r="EG123" i="9" s="1"/>
  <c r="DX122" i="7"/>
  <c r="DH96" i="7"/>
  <c r="DC103" i="7"/>
  <c r="DC103" i="10" s="1"/>
  <c r="BW71" i="7"/>
  <c r="BX79" i="7"/>
  <c r="CC86" i="7"/>
  <c r="BR73" i="7"/>
  <c r="BR73" i="10" s="1"/>
  <c r="DR120" i="7"/>
  <c r="DI114" i="7"/>
  <c r="EG122" i="7"/>
  <c r="CN91" i="7"/>
  <c r="BK60" i="7"/>
  <c r="EE132" i="7"/>
  <c r="EE132" i="10" s="1"/>
  <c r="DB107" i="7"/>
  <c r="CM95" i="7"/>
  <c r="EG129" i="7"/>
  <c r="EG129" i="10" s="1"/>
  <c r="BN61" i="7"/>
  <c r="AW48" i="7"/>
  <c r="DJ120" i="7"/>
  <c r="EB117" i="7"/>
  <c r="BO66" i="7"/>
  <c r="AT43" i="7"/>
  <c r="CA79" i="7"/>
  <c r="BD57" i="7"/>
  <c r="DJ111" i="7"/>
  <c r="EH120" i="7"/>
  <c r="DQ120" i="7"/>
  <c r="EC120" i="7"/>
  <c r="CX97" i="7"/>
  <c r="DG108" i="7"/>
  <c r="DQ118" i="7"/>
  <c r="DC98" i="7"/>
  <c r="DC98" i="10" s="1"/>
  <c r="CN85" i="7"/>
  <c r="BV75" i="7"/>
  <c r="DS131" i="7"/>
  <c r="DS131" i="10" s="1"/>
  <c r="DV118" i="7"/>
  <c r="BW74" i="7"/>
  <c r="BD55" i="7"/>
  <c r="DZ127" i="7"/>
  <c r="DZ127" i="10" s="1"/>
  <c r="CE86" i="7"/>
  <c r="BN40" i="7"/>
  <c r="BN40" i="9" s="1"/>
  <c r="BX68" i="7"/>
  <c r="DU132" i="7"/>
  <c r="DU132" i="10" s="1"/>
  <c r="CZ100" i="7"/>
  <c r="DE100" i="7"/>
  <c r="CC41" i="7"/>
  <c r="BX71" i="7"/>
  <c r="DK97" i="7"/>
  <c r="DK97" i="9" s="1"/>
  <c r="EE130" i="7"/>
  <c r="EE130" i="10" s="1"/>
  <c r="DA96" i="7"/>
  <c r="AL21" i="7"/>
  <c r="DU40" i="7"/>
  <c r="DF105" i="7"/>
  <c r="CW105" i="7"/>
  <c r="DK105" i="7"/>
  <c r="DK105" i="9" s="1"/>
  <c r="DP121" i="7"/>
  <c r="EH135" i="7"/>
  <c r="EH135" i="9" s="1"/>
  <c r="DN111" i="7"/>
  <c r="DT41" i="7"/>
  <c r="DT41" i="9" s="1"/>
  <c r="CN90" i="7"/>
  <c r="BP66" i="7"/>
  <c r="DB41" i="7"/>
  <c r="DK121" i="7"/>
  <c r="DK121" i="9" s="1"/>
  <c r="CT97" i="7"/>
  <c r="CO98" i="7"/>
  <c r="DP113" i="7"/>
  <c r="DP113" i="10" s="1"/>
  <c r="DC100" i="7"/>
  <c r="DC100" i="10" s="1"/>
  <c r="AW44" i="7"/>
  <c r="BC57" i="7"/>
  <c r="EI129" i="7"/>
  <c r="EI129" i="9" s="1"/>
  <c r="AL10" i="7"/>
  <c r="AL10" i="9" s="1"/>
  <c r="DT129" i="7"/>
  <c r="DT129" i="10" s="1"/>
  <c r="DL105" i="7"/>
  <c r="BW72" i="7"/>
  <c r="DG112" i="7"/>
  <c r="BU41" i="7"/>
  <c r="CM86" i="7"/>
  <c r="CL96" i="7"/>
  <c r="DT132" i="7"/>
  <c r="DT132" i="9" s="1"/>
  <c r="DF41" i="7"/>
  <c r="CL90" i="7"/>
  <c r="DN107" i="7"/>
  <c r="DK41" i="7"/>
  <c r="DK41" i="9" s="1"/>
  <c r="BE41" i="7"/>
  <c r="DX121" i="7"/>
  <c r="CN88" i="7"/>
  <c r="CS96" i="7"/>
  <c r="CU96" i="7"/>
  <c r="CP89" i="7"/>
  <c r="BN62" i="7"/>
  <c r="AZ40" i="7"/>
  <c r="AZ40" i="10" s="1"/>
  <c r="BG57" i="7"/>
  <c r="EA134" i="7"/>
  <c r="EA134" i="10" s="1"/>
  <c r="AS45" i="7"/>
  <c r="DL106" i="7"/>
  <c r="BF60" i="7"/>
  <c r="EH129" i="7"/>
  <c r="EH129" i="10" s="1"/>
  <c r="DG103" i="7"/>
  <c r="AU40" i="7"/>
  <c r="AU40" i="9" s="1"/>
  <c r="DS122" i="7"/>
  <c r="CZ98" i="7"/>
  <c r="EI130" i="7"/>
  <c r="EI130" i="10" s="1"/>
  <c r="DK10" i="7"/>
  <c r="EA41" i="7"/>
  <c r="EA41" i="10" s="1"/>
  <c r="DO112" i="7"/>
  <c r="CU104" i="7"/>
  <c r="DV130" i="7"/>
  <c r="DV130" i="9" s="1"/>
  <c r="CW106" i="7"/>
  <c r="CW98" i="7"/>
  <c r="BX69" i="7"/>
  <c r="BQ40" i="7"/>
  <c r="BM62" i="7"/>
  <c r="DN41" i="7"/>
  <c r="DN41" i="10" s="1"/>
  <c r="CV95" i="7"/>
  <c r="EF119" i="7"/>
  <c r="EH148" i="7"/>
  <c r="EH148" i="9" s="1"/>
  <c r="CQ96" i="7"/>
  <c r="DA103" i="7"/>
  <c r="BC40" i="7"/>
  <c r="BC40" i="9" s="1"/>
  <c r="O11" i="7"/>
  <c r="EH147" i="7"/>
  <c r="EH147" i="10" s="1"/>
  <c r="DK24" i="7"/>
  <c r="AS40" i="7"/>
  <c r="DB101" i="7"/>
  <c r="DC109" i="7"/>
  <c r="DC109" i="10" s="1"/>
  <c r="DF111" i="7"/>
  <c r="DV129" i="7"/>
  <c r="DV129" i="9" s="1"/>
  <c r="DE110" i="7"/>
  <c r="DW41" i="7"/>
  <c r="EG147" i="7"/>
  <c r="EG147" i="9" s="1"/>
  <c r="AL30" i="7"/>
  <c r="EI137" i="7"/>
  <c r="DI119" i="7"/>
  <c r="DX117" i="7"/>
  <c r="EA117" i="7"/>
  <c r="EA117" i="10" s="1"/>
  <c r="DK40" i="7"/>
  <c r="DK40" i="10" s="1"/>
  <c r="DV123" i="7"/>
  <c r="DV123" i="10" s="1"/>
  <c r="DC101" i="7"/>
  <c r="DC101" i="10" s="1"/>
  <c r="CM89" i="7"/>
  <c r="AL28" i="7"/>
  <c r="DU122" i="7"/>
  <c r="EE136" i="7"/>
  <c r="EB141" i="7"/>
  <c r="EB141" i="9" s="1"/>
  <c r="DO40" i="7"/>
  <c r="CA41" i="7"/>
  <c r="CF40" i="7"/>
  <c r="EB135" i="7"/>
  <c r="EB135" i="9" s="1"/>
  <c r="EI136" i="7"/>
  <c r="DF110" i="7"/>
  <c r="DH110" i="7"/>
  <c r="BR70" i="7"/>
  <c r="BR70" i="10" s="1"/>
  <c r="DB105" i="7"/>
  <c r="DB105" i="10" s="1"/>
  <c r="DN121" i="7"/>
  <c r="CK40" i="7"/>
  <c r="CQ40" i="7"/>
  <c r="CQ40" i="10" s="1"/>
  <c r="DA111" i="7"/>
  <c r="CN41" i="7"/>
  <c r="BJ58" i="7"/>
  <c r="CX108" i="7"/>
  <c r="CH84" i="7"/>
  <c r="CN92" i="7"/>
  <c r="DK102" i="7"/>
  <c r="DK98" i="7"/>
  <c r="DK98" i="9" s="1"/>
  <c r="DO122" i="7"/>
  <c r="CE85" i="7"/>
  <c r="CE85" i="10" s="1"/>
  <c r="CY108" i="7"/>
  <c r="DW123" i="7"/>
  <c r="DW123" i="9" s="1"/>
  <c r="DK35" i="7"/>
  <c r="DK35" i="10" s="1"/>
  <c r="BF40" i="7"/>
  <c r="BF40" i="10" s="1"/>
  <c r="EA118" i="7"/>
  <c r="EA118" i="10" s="1"/>
  <c r="BR66" i="7"/>
  <c r="EH143" i="7"/>
  <c r="DK70" i="7"/>
  <c r="DK70" i="9" s="1"/>
  <c r="DH108" i="7"/>
  <c r="CD87" i="7"/>
  <c r="EE120" i="7"/>
  <c r="BL41" i="7"/>
  <c r="DT118" i="7"/>
  <c r="DX130" i="7"/>
  <c r="DX130" i="10" s="1"/>
  <c r="DV127" i="7"/>
  <c r="AL33" i="7"/>
  <c r="AL33" i="10" s="1"/>
  <c r="DN123" i="7"/>
  <c r="BE57" i="7"/>
  <c r="CY104" i="7"/>
  <c r="DP119" i="7"/>
  <c r="DH40" i="7"/>
  <c r="AV48" i="7"/>
  <c r="DZ41" i="7"/>
  <c r="EC118" i="7"/>
  <c r="CP98" i="7"/>
  <c r="DJ108" i="7"/>
  <c r="BH56" i="7"/>
  <c r="CV41" i="7"/>
  <c r="EI124" i="7"/>
  <c r="CJ90" i="7"/>
  <c r="AT47" i="7"/>
  <c r="BW69" i="7"/>
  <c r="EE41" i="7"/>
  <c r="CU95" i="7"/>
  <c r="DJ104" i="7"/>
  <c r="AL35" i="7"/>
  <c r="AU46" i="7"/>
  <c r="AL29" i="7"/>
  <c r="AL29" i="9" s="1"/>
  <c r="CQ41" i="7"/>
  <c r="CR99" i="7"/>
  <c r="CF85" i="7"/>
  <c r="BL59" i="7"/>
  <c r="BH62" i="7"/>
  <c r="DL40" i="7"/>
  <c r="DL40" i="9" s="1"/>
  <c r="BH58" i="7"/>
  <c r="DZ119" i="7"/>
  <c r="DZ119" i="10" s="1"/>
  <c r="BS66" i="7"/>
  <c r="CU102" i="7"/>
  <c r="CV40" i="7"/>
  <c r="DJ96" i="7"/>
  <c r="DG40" i="7"/>
  <c r="CN86" i="7"/>
  <c r="DL119" i="7"/>
  <c r="DK104" i="7"/>
  <c r="DK104" i="9" s="1"/>
  <c r="CN87" i="7"/>
  <c r="EI140" i="7"/>
  <c r="EI140" i="10" s="1"/>
  <c r="CM41" i="7"/>
  <c r="AU44" i="7"/>
  <c r="CK91" i="7"/>
  <c r="DG97" i="7"/>
  <c r="DT123" i="7"/>
  <c r="DT123" i="10" s="1"/>
  <c r="BW75" i="7"/>
  <c r="DS124" i="7"/>
  <c r="CR101" i="7"/>
  <c r="DK90" i="7"/>
  <c r="CK87" i="7"/>
  <c r="BU68" i="7"/>
  <c r="EF140" i="7"/>
  <c r="EF140" i="10" s="1"/>
  <c r="AP43" i="7"/>
  <c r="BB41" i="7"/>
  <c r="DT131" i="7"/>
  <c r="DT131" i="10" s="1"/>
  <c r="CB81" i="7"/>
  <c r="DF102" i="7"/>
  <c r="CP92" i="7"/>
  <c r="BV70" i="7"/>
  <c r="CU41" i="7"/>
  <c r="DJ100" i="7"/>
  <c r="BP67" i="7"/>
  <c r="EG41" i="7"/>
  <c r="DG113" i="7"/>
  <c r="DG113" i="9" s="1"/>
  <c r="DH107" i="7"/>
  <c r="DJ98" i="7"/>
  <c r="CX98" i="7"/>
  <c r="BC41" i="7"/>
  <c r="DB109" i="7"/>
  <c r="DB109" i="10" s="1"/>
  <c r="DO123" i="7"/>
  <c r="DO123" i="9" s="1"/>
  <c r="EF120" i="7"/>
  <c r="DI109" i="7"/>
  <c r="DU117" i="7"/>
  <c r="EC135" i="7"/>
  <c r="DI95" i="7"/>
  <c r="BE58" i="7"/>
  <c r="DS117" i="7"/>
  <c r="EI148" i="7"/>
  <c r="EI148" i="10" s="1"/>
  <c r="DB110" i="7"/>
  <c r="EI132" i="7"/>
  <c r="EI132" i="10" s="1"/>
  <c r="DC113" i="7"/>
  <c r="CL40" i="7"/>
  <c r="CL40" i="10" s="1"/>
  <c r="DI120" i="7"/>
  <c r="EF133" i="7"/>
  <c r="EF133" i="9" s="1"/>
  <c r="BN41" i="7"/>
  <c r="AL20" i="7"/>
  <c r="AL20" i="10" s="1"/>
  <c r="EC117" i="7"/>
  <c r="DX131" i="7"/>
  <c r="CN96" i="7"/>
  <c r="EF132" i="7"/>
  <c r="EF132" i="10" s="1"/>
  <c r="DE113" i="7"/>
  <c r="DE113" i="9" s="1"/>
  <c r="CV98" i="7"/>
  <c r="DK20" i="7"/>
  <c r="DK20" i="10" s="1"/>
  <c r="EE123" i="7"/>
  <c r="DC105" i="7"/>
  <c r="DC105" i="10" s="1"/>
  <c r="DK17" i="7"/>
  <c r="DK17" i="9" s="1"/>
  <c r="DU120" i="7"/>
  <c r="CR41" i="7"/>
  <c r="EG120" i="7"/>
  <c r="BP41" i="7"/>
  <c r="CM97" i="7"/>
  <c r="AW45" i="7"/>
  <c r="BH61" i="7"/>
  <c r="AL15" i="7"/>
  <c r="AL15" i="10" s="1"/>
  <c r="DF40" i="7"/>
  <c r="DF40" i="10" s="1"/>
  <c r="DL103" i="7"/>
  <c r="CW101" i="7"/>
  <c r="AX43" i="7"/>
  <c r="DB40" i="7"/>
  <c r="DB40" i="10" s="1"/>
  <c r="BA40" i="7"/>
  <c r="BA40" i="9" s="1"/>
  <c r="CH85" i="7"/>
  <c r="DI117" i="7"/>
  <c r="CM96" i="7"/>
  <c r="AV40" i="7"/>
  <c r="AV40" i="10" s="1"/>
  <c r="EH118" i="7"/>
  <c r="DK79" i="7"/>
  <c r="DK79" i="9" s="1"/>
  <c r="DI97" i="7"/>
  <c r="BF57" i="7"/>
  <c r="CD41" i="7"/>
  <c r="DB100" i="7"/>
  <c r="DK31" i="7"/>
  <c r="DK31" i="9" s="1"/>
  <c r="DI118" i="7"/>
  <c r="DC112" i="7"/>
  <c r="DC112" i="10" s="1"/>
  <c r="DZ122" i="7"/>
  <c r="DZ122" i="10" s="1"/>
  <c r="DJ106" i="7"/>
  <c r="CR98" i="7"/>
  <c r="DK50" i="7"/>
  <c r="DK50" i="9" s="1"/>
  <c r="BS41" i="7"/>
  <c r="DK99" i="7"/>
  <c r="DK99" i="9" s="1"/>
  <c r="BA41" i="7"/>
  <c r="EB132" i="7"/>
  <c r="EB132" i="10" s="1"/>
  <c r="CH86" i="7"/>
  <c r="CE40" i="7"/>
  <c r="CE40" i="10" s="1"/>
  <c r="DL97" i="7"/>
  <c r="EH140" i="7"/>
  <c r="EH140" i="10" s="1"/>
  <c r="EI142" i="7"/>
  <c r="EI142" i="10" s="1"/>
  <c r="DK11" i="7"/>
  <c r="DV40" i="7"/>
  <c r="DV40" i="10" s="1"/>
  <c r="DG96" i="7"/>
  <c r="DU130" i="7"/>
  <c r="DU130" i="9" s="1"/>
  <c r="DA107" i="7"/>
  <c r="DZ136" i="7"/>
  <c r="DZ136" i="10" s="1"/>
  <c r="BW68" i="7"/>
  <c r="DL107" i="7"/>
  <c r="CM88" i="7"/>
  <c r="CE87" i="7"/>
  <c r="CE87" i="10" s="1"/>
  <c r="BG58" i="7"/>
  <c r="BW41" i="7"/>
  <c r="AW49" i="7"/>
  <c r="BQ72" i="7"/>
  <c r="BF59" i="7"/>
  <c r="CO87" i="7"/>
  <c r="CZ99" i="7"/>
  <c r="DP124" i="7"/>
  <c r="DK45" i="7"/>
  <c r="CS102" i="7"/>
  <c r="CO88" i="7"/>
  <c r="DI99" i="7"/>
  <c r="DA97" i="7"/>
  <c r="DL110" i="7"/>
  <c r="DK110" i="7"/>
  <c r="DK110" i="9" s="1"/>
  <c r="DR124" i="7"/>
  <c r="CQ95" i="7"/>
  <c r="DS40" i="7"/>
  <c r="DS40" i="9" s="1"/>
  <c r="BR68" i="7"/>
  <c r="BR68" i="10" s="1"/>
  <c r="CN95" i="7"/>
  <c r="CF87" i="7"/>
  <c r="DV128" i="7"/>
  <c r="DV128" i="10" s="1"/>
  <c r="CM85" i="7"/>
  <c r="DO120" i="7"/>
  <c r="CL86" i="7"/>
  <c r="CD81" i="7"/>
  <c r="BS73" i="7"/>
  <c r="BS73" i="10" s="1"/>
  <c r="BJ62" i="7"/>
  <c r="BX72" i="7"/>
  <c r="EB137" i="7"/>
  <c r="DE96" i="7"/>
  <c r="DZ131" i="7"/>
  <c r="DZ131" i="9" s="1"/>
  <c r="BP69" i="7"/>
  <c r="AQ43" i="7"/>
  <c r="BV67" i="7"/>
  <c r="CQ97" i="7"/>
  <c r="CM87" i="7"/>
  <c r="DE99" i="7"/>
  <c r="BN66" i="7"/>
  <c r="DG110" i="7"/>
  <c r="DS128" i="7"/>
  <c r="DS128" i="9" s="1"/>
  <c r="AX50" i="7"/>
  <c r="CO99" i="7"/>
  <c r="EC130" i="7"/>
  <c r="EC130" i="10" s="1"/>
  <c r="DK19" i="7"/>
  <c r="CS41" i="7"/>
  <c r="AX49" i="7"/>
  <c r="DF99" i="7"/>
  <c r="BA55" i="7"/>
  <c r="DO108" i="7"/>
  <c r="CV103" i="7"/>
  <c r="DZ124" i="7"/>
  <c r="DZ124" i="10" s="1"/>
  <c r="BS69" i="7"/>
  <c r="DZ118" i="7"/>
  <c r="DQ112" i="7"/>
  <c r="BE59" i="7"/>
  <c r="DZ128" i="7"/>
  <c r="DZ128" i="10" s="1"/>
  <c r="CA84" i="7"/>
  <c r="DU124" i="7"/>
  <c r="DK96" i="7"/>
  <c r="DK96" i="9" s="1"/>
  <c r="DK85" i="7"/>
  <c r="DG99" i="7"/>
  <c r="BR72" i="7"/>
  <c r="BU40" i="7"/>
  <c r="DR122" i="7"/>
  <c r="CL88" i="7"/>
  <c r="DK80" i="7"/>
  <c r="EA137" i="7"/>
  <c r="EA137" i="10" s="1"/>
  <c r="CD85" i="7"/>
  <c r="BM68" i="7"/>
  <c r="DA98" i="7"/>
  <c r="DL118" i="7"/>
  <c r="BL61" i="7"/>
  <c r="DK72" i="7"/>
  <c r="CO86" i="7"/>
  <c r="DK25" i="7"/>
  <c r="BD58" i="7"/>
  <c r="BV72" i="7"/>
  <c r="DH98" i="7"/>
  <c r="CO92" i="7"/>
  <c r="AO40" i="7"/>
  <c r="DX132" i="7"/>
  <c r="DX132" i="10" s="1"/>
  <c r="CM91" i="7"/>
  <c r="CZ108" i="7"/>
  <c r="BL67" i="7"/>
  <c r="DT119" i="7"/>
  <c r="CD86" i="7"/>
  <c r="EA136" i="7"/>
  <c r="EA136" i="10" s="1"/>
  <c r="DA40" i="7"/>
  <c r="DA40" i="10" s="1"/>
  <c r="BX41" i="7"/>
  <c r="EF122" i="7"/>
  <c r="DS129" i="7"/>
  <c r="DS129" i="10" s="1"/>
  <c r="DQ122" i="7"/>
  <c r="BW79" i="7"/>
  <c r="BQ41" i="7"/>
  <c r="EB136" i="7"/>
  <c r="BX78" i="7"/>
  <c r="CW103" i="7"/>
  <c r="DC99" i="7"/>
  <c r="DC99" i="10" s="1"/>
  <c r="BD40" i="7"/>
  <c r="CV100" i="7"/>
  <c r="CY95" i="7"/>
  <c r="CM40" i="7"/>
  <c r="DW134" i="7"/>
  <c r="DW134" i="10" s="1"/>
  <c r="DL114" i="7"/>
  <c r="CO91" i="7"/>
  <c r="AW47" i="7"/>
  <c r="DZ135" i="7"/>
  <c r="DZ135" i="10" s="1"/>
  <c r="DV131" i="7"/>
  <c r="DV131" i="10" s="1"/>
  <c r="EH141" i="7"/>
  <c r="EH141" i="10" s="1"/>
  <c r="EF117" i="7"/>
  <c r="CZ107" i="7"/>
  <c r="CC80" i="7"/>
  <c r="DK47" i="7"/>
  <c r="CN89" i="7"/>
  <c r="DJ117" i="7"/>
  <c r="DK114" i="7"/>
  <c r="DN119" i="7"/>
  <c r="EC142" i="7"/>
  <c r="CB41" i="7"/>
  <c r="AR45" i="7"/>
  <c r="CD80" i="7"/>
  <c r="CJ40" i="7"/>
  <c r="EG130" i="7"/>
  <c r="EG130" i="10" s="1"/>
  <c r="DK75" i="7"/>
  <c r="DL121" i="7"/>
  <c r="DQ128" i="7"/>
  <c r="DQ128" i="9" s="1"/>
  <c r="DK48" i="7"/>
  <c r="CH89" i="7"/>
  <c r="CH89" i="10" s="1"/>
  <c r="BQ69" i="7"/>
  <c r="CJ88" i="7"/>
  <c r="DR111" i="7"/>
  <c r="BU71" i="7"/>
  <c r="DR113" i="7"/>
  <c r="DR113" i="9" s="1"/>
  <c r="AS46" i="7"/>
  <c r="BL62" i="7"/>
  <c r="DK86" i="7"/>
  <c r="DC106" i="7"/>
  <c r="DC106" i="10" s="1"/>
  <c r="DH106" i="7"/>
  <c r="EG143" i="7"/>
  <c r="DR112" i="7"/>
  <c r="BR67" i="7"/>
  <c r="BR67" i="10" s="1"/>
  <c r="DL41" i="7"/>
  <c r="BS74" i="7"/>
  <c r="BS74" i="10" s="1"/>
  <c r="BN69" i="7"/>
  <c r="DT122" i="7"/>
  <c r="BM41" i="7"/>
  <c r="DO113" i="7"/>
  <c r="DO113" i="10" s="1"/>
  <c r="EI149" i="7"/>
  <c r="EI149" i="10" s="1"/>
  <c r="BG55" i="7"/>
  <c r="EG141" i="7"/>
  <c r="EG141" i="10" s="1"/>
  <c r="CK95" i="7"/>
  <c r="EB129" i="7"/>
  <c r="EB129" i="10" s="1"/>
  <c r="BL40" i="7"/>
  <c r="BL40" i="10" s="1"/>
  <c r="DX127" i="7"/>
  <c r="DX127" i="10" s="1"/>
  <c r="CA81" i="7"/>
  <c r="AU45" i="7"/>
  <c r="BB55" i="7"/>
  <c r="EH41" i="7"/>
  <c r="BG61" i="7"/>
  <c r="BM60" i="7"/>
  <c r="DF114" i="7"/>
  <c r="DQ110" i="7"/>
  <c r="EI119" i="7"/>
  <c r="BL60" i="7"/>
  <c r="DU119" i="7"/>
  <c r="BE56" i="7"/>
  <c r="DG109" i="7"/>
  <c r="CK86" i="7"/>
  <c r="DA105" i="7"/>
  <c r="DH97" i="7"/>
  <c r="EG132" i="7"/>
  <c r="EG132" i="10" s="1"/>
  <c r="CF89" i="7"/>
  <c r="DX134" i="7"/>
  <c r="DX134" i="10" s="1"/>
  <c r="CB80" i="7"/>
  <c r="EH128" i="7"/>
  <c r="EH128" i="10" s="1"/>
  <c r="DQ41" i="7"/>
  <c r="DQ41" i="10" s="1"/>
  <c r="CP95" i="7"/>
  <c r="EA120" i="7"/>
  <c r="EA120" i="10" s="1"/>
  <c r="CW99" i="7"/>
  <c r="BK41" i="7"/>
  <c r="DW135" i="7"/>
  <c r="EA123" i="7"/>
  <c r="EA123" i="9" s="1"/>
  <c r="DK91" i="7"/>
  <c r="DK91" i="10" s="1"/>
  <c r="DS123" i="7"/>
  <c r="DS123" i="9" s="1"/>
  <c r="BK40" i="7"/>
  <c r="DC95" i="7"/>
  <c r="DC95" i="10" s="1"/>
  <c r="EF121" i="7"/>
  <c r="DK107" i="7"/>
  <c r="EF129" i="7"/>
  <c r="EF129" i="9" s="1"/>
  <c r="DJ112" i="7"/>
  <c r="EI141" i="7"/>
  <c r="EI141" i="10" s="1"/>
  <c r="DX40" i="7"/>
  <c r="DX40" i="9" s="1"/>
  <c r="AL36" i="7"/>
  <c r="AL36" i="10" s="1"/>
  <c r="BH55" i="7"/>
  <c r="CX96" i="7"/>
  <c r="DP117" i="7"/>
  <c r="CK41" i="7"/>
  <c r="EI133" i="7"/>
  <c r="EI133" i="10" s="1"/>
  <c r="DZ123" i="7"/>
  <c r="DZ123" i="9" s="1"/>
  <c r="CG86" i="7"/>
  <c r="DU133" i="7"/>
  <c r="DU133" i="9" s="1"/>
  <c r="DH104" i="7"/>
  <c r="DK37" i="7"/>
  <c r="DK37" i="9" s="1"/>
  <c r="DT128" i="7"/>
  <c r="DT128" i="10" s="1"/>
  <c r="CX106" i="7"/>
  <c r="CP91" i="7"/>
  <c r="EH122" i="7"/>
  <c r="CV101" i="7"/>
  <c r="CJ86" i="7"/>
  <c r="DX128" i="7"/>
  <c r="DX128" i="10" s="1"/>
  <c r="EE117" i="7"/>
  <c r="DN110" i="7"/>
  <c r="BB56" i="7"/>
  <c r="DJ41" i="7"/>
  <c r="AL39" i="7"/>
  <c r="AL39" i="10" s="1"/>
  <c r="DS112" i="7"/>
  <c r="DF103" i="7"/>
  <c r="DJ119" i="7"/>
  <c r="DV120" i="7"/>
  <c r="EG127" i="7"/>
  <c r="EG127" i="10" s="1"/>
  <c r="DW133" i="7"/>
  <c r="DZ132" i="7"/>
  <c r="DZ132" i="10" s="1"/>
  <c r="EG146" i="7"/>
  <c r="EG146" i="10" s="1"/>
  <c r="DV133" i="7"/>
  <c r="CO96" i="7"/>
  <c r="DW130" i="7"/>
  <c r="DW130" i="10" s="1"/>
  <c r="DG117" i="7"/>
  <c r="DR110" i="7"/>
  <c r="EH136" i="7"/>
  <c r="DJ103" i="7"/>
  <c r="DQ113" i="7"/>
  <c r="DQ113" i="9" s="1"/>
  <c r="DE101" i="7"/>
  <c r="DC104" i="7"/>
  <c r="DC104" i="10" s="1"/>
  <c r="DA100" i="7"/>
  <c r="DO124" i="7"/>
  <c r="DC40" i="7"/>
  <c r="DC40" i="10" s="1"/>
  <c r="CZ95" i="7"/>
  <c r="CG89" i="7"/>
  <c r="CY41" i="7"/>
  <c r="AV44" i="7"/>
  <c r="AP40" i="7"/>
  <c r="DZ120" i="7"/>
  <c r="DZ120" i="10" s="1"/>
  <c r="CK85" i="7"/>
  <c r="CY96" i="7"/>
  <c r="AW46" i="7"/>
  <c r="CG40" i="7"/>
  <c r="CG40" i="10" s="1"/>
  <c r="CW95" i="7"/>
  <c r="DU41" i="7"/>
  <c r="DU41" i="10" s="1"/>
  <c r="BQ68" i="7"/>
  <c r="CX102" i="7"/>
  <c r="CW97" i="7"/>
  <c r="BJ41" i="7"/>
  <c r="DP109" i="7"/>
  <c r="CE84" i="7"/>
  <c r="DQ127" i="7"/>
  <c r="DQ127" i="10" s="1"/>
  <c r="DR123" i="7"/>
  <c r="DR123" i="10" s="1"/>
  <c r="DE97" i="7"/>
  <c r="CS100" i="7"/>
  <c r="DV117" i="7"/>
  <c r="BR69" i="7"/>
  <c r="AW50" i="7"/>
  <c r="DN40" i="7"/>
  <c r="CN40" i="7"/>
  <c r="CN40" i="10" s="1"/>
  <c r="BK58" i="7"/>
  <c r="O10" i="7"/>
  <c r="BW78" i="7"/>
  <c r="DQ117" i="7"/>
  <c r="DO111" i="7"/>
  <c r="DL102" i="7"/>
  <c r="CU99" i="7"/>
  <c r="DX119" i="7"/>
  <c r="EH124" i="7"/>
  <c r="DP111" i="7"/>
  <c r="DW127" i="7"/>
  <c r="DW127" i="10" s="1"/>
  <c r="DK44" i="7"/>
  <c r="CW100" i="7"/>
  <c r="CW96" i="7"/>
  <c r="BW67" i="7"/>
  <c r="BH60" i="7"/>
  <c r="CZ105" i="7"/>
  <c r="DK95" i="7"/>
  <c r="DK95" i="10" s="1"/>
  <c r="DH103" i="7"/>
  <c r="AL18" i="7"/>
  <c r="CD40" i="10"/>
  <c r="AX40" i="9"/>
  <c r="CC40" i="10"/>
  <c r="DK31" i="10"/>
  <c r="CU40" i="9"/>
  <c r="DK119" i="10"/>
  <c r="DK50" i="10"/>
  <c r="BE40" i="9"/>
  <c r="AL12" i="9"/>
  <c r="BZ40" i="10"/>
  <c r="AL16" i="9"/>
  <c r="BH40" i="10"/>
  <c r="DK99" i="10"/>
  <c r="DK112" i="9"/>
  <c r="DK112" i="10"/>
  <c r="DK101" i="9"/>
  <c r="DK101" i="10"/>
  <c r="DK15" i="9"/>
  <c r="DK15" i="10"/>
  <c r="DK103" i="9"/>
  <c r="DK103" i="10"/>
  <c r="DK90" i="9"/>
  <c r="DK90" i="10"/>
  <c r="AL33" i="9"/>
  <c r="DK21" i="9"/>
  <c r="DK21" i="10"/>
  <c r="BO40" i="9"/>
  <c r="BO40" i="10"/>
  <c r="DK69" i="9"/>
  <c r="DK69" i="10"/>
  <c r="AL38" i="10"/>
  <c r="AL38" i="9"/>
  <c r="AW40" i="9"/>
  <c r="CS40" i="10"/>
  <c r="AU40" i="10"/>
  <c r="DU40" i="10"/>
  <c r="DU40" i="9"/>
  <c r="BJ40" i="10"/>
  <c r="BJ40" i="9"/>
  <c r="AL34" i="9"/>
  <c r="CW40" i="9"/>
  <c r="AL9" i="9"/>
  <c r="DC40" i="9"/>
  <c r="DK107" i="9"/>
  <c r="DK107" i="10"/>
  <c r="DK68" i="9"/>
  <c r="DK68" i="10"/>
  <c r="DK18" i="9"/>
  <c r="DK18" i="10"/>
  <c r="BM40" i="9"/>
  <c r="DK114" i="9"/>
  <c r="DK114" i="10"/>
  <c r="DK19" i="9"/>
  <c r="DK19" i="10"/>
  <c r="AL37" i="10"/>
  <c r="DK106" i="9"/>
  <c r="DK32" i="9"/>
  <c r="DK32" i="10"/>
  <c r="DK30" i="10"/>
  <c r="DK92" i="10"/>
  <c r="BG40" i="10"/>
  <c r="DK122" i="9"/>
  <c r="EC40" i="9"/>
  <c r="EC40" i="10"/>
  <c r="DK71" i="10"/>
  <c r="DK71" i="9"/>
  <c r="EA40" i="9"/>
  <c r="EA40" i="10"/>
  <c r="BB40" i="10"/>
  <c r="DK23" i="9"/>
  <c r="DK23" i="10"/>
  <c r="DK67" i="9"/>
  <c r="DK67" i="10"/>
  <c r="DK74" i="9"/>
  <c r="DK74" i="10"/>
  <c r="S61" i="4"/>
  <c r="Q61" i="4"/>
  <c r="O61" i="4"/>
  <c r="P61" i="4"/>
  <c r="N61" i="4"/>
  <c r="R61" i="4"/>
  <c r="N64" i="4"/>
  <c r="N159" i="4" s="1"/>
  <c r="P64" i="4"/>
  <c r="P159" i="4" s="1"/>
  <c r="R64" i="4"/>
  <c r="R159" i="4" s="1"/>
  <c r="Q64" i="4"/>
  <c r="Q159" i="4" s="1"/>
  <c r="O64" i="4"/>
  <c r="O159" i="4" s="1"/>
  <c r="S64" i="4"/>
  <c r="S159" i="4" s="1"/>
  <c r="Q53" i="4"/>
  <c r="N53" i="4"/>
  <c r="P53" i="4"/>
  <c r="R53" i="4"/>
  <c r="O53" i="4"/>
  <c r="S53" i="4"/>
  <c r="R56" i="4"/>
  <c r="Q56" i="4"/>
  <c r="O56" i="4"/>
  <c r="N56" i="4"/>
  <c r="S56" i="4"/>
  <c r="P56" i="4"/>
  <c r="N57" i="4"/>
  <c r="P57" i="4"/>
  <c r="R57" i="4"/>
  <c r="O57" i="4"/>
  <c r="S57" i="4"/>
  <c r="Q57" i="4"/>
  <c r="S58" i="4"/>
  <c r="N58" i="4"/>
  <c r="P58" i="4"/>
  <c r="R58" i="4"/>
  <c r="Q58" i="4"/>
  <c r="O58" i="4"/>
  <c r="O54" i="4"/>
  <c r="S54" i="4"/>
  <c r="N54" i="4"/>
  <c r="P54" i="4"/>
  <c r="Q54" i="4"/>
  <c r="R54" i="4"/>
  <c r="Q59" i="4"/>
  <c r="N59" i="4"/>
  <c r="P59" i="4"/>
  <c r="R59" i="4"/>
  <c r="O59" i="4"/>
  <c r="S59" i="4"/>
  <c r="Q55" i="4"/>
  <c r="P55" i="4"/>
  <c r="R55" i="4"/>
  <c r="O55" i="4"/>
  <c r="S55" i="4"/>
  <c r="N55" i="4"/>
  <c r="Q41" i="4"/>
  <c r="N41" i="4"/>
  <c r="P41" i="4"/>
  <c r="R41" i="4"/>
  <c r="R158" i="4" s="1"/>
  <c r="O41" i="4"/>
  <c r="S41" i="4"/>
  <c r="O60" i="4"/>
  <c r="S60" i="4"/>
  <c r="N60" i="4"/>
  <c r="R60" i="4"/>
  <c r="P60" i="4"/>
  <c r="Q60" i="4"/>
  <c r="AL84" i="10"/>
  <c r="AH84" i="10"/>
  <c r="AI84" i="10"/>
  <c r="EH41" i="10"/>
  <c r="DB101" i="9"/>
  <c r="CH85" i="10"/>
  <c r="EA127" i="10"/>
  <c r="EH123" i="9"/>
  <c r="EA122" i="10"/>
  <c r="EF123" i="9"/>
  <c r="BS71" i="10"/>
  <c r="DU113" i="9"/>
  <c r="DB96" i="10"/>
  <c r="CE41" i="10"/>
  <c r="EF127" i="10"/>
  <c r="DX123" i="9"/>
  <c r="DL113" i="9"/>
  <c r="EI123" i="9"/>
  <c r="DT113" i="9"/>
  <c r="EG41" i="10"/>
  <c r="DC41" i="10"/>
  <c r="DB102" i="9"/>
  <c r="DC107" i="10"/>
  <c r="DB98" i="9"/>
  <c r="DB100" i="9"/>
  <c r="DX41" i="10"/>
  <c r="EI127" i="9"/>
  <c r="DB41" i="9"/>
  <c r="EA124" i="10"/>
  <c r="DB104" i="9"/>
  <c r="DB97" i="9"/>
  <c r="DZ121" i="10"/>
  <c r="DU123" i="9"/>
  <c r="EH127" i="10"/>
  <c r="EE41" i="10"/>
  <c r="BS69" i="10"/>
  <c r="DP41" i="10"/>
  <c r="DK113" i="10"/>
  <c r="DZ41" i="9"/>
  <c r="BR69" i="10"/>
  <c r="DO41" i="10"/>
  <c r="DS41" i="9"/>
  <c r="DZ118" i="10"/>
  <c r="EI133" i="9"/>
  <c r="DU128" i="9"/>
  <c r="EI142" i="9"/>
  <c r="EB128" i="9"/>
  <c r="EB135" i="10"/>
  <c r="EI131" i="9"/>
  <c r="EI132" i="9"/>
  <c r="DV132" i="9"/>
  <c r="EH133" i="9"/>
  <c r="EG128" i="9"/>
  <c r="EH140" i="9"/>
  <c r="DQ128" i="10"/>
  <c r="EH41" i="9"/>
  <c r="EG131" i="10"/>
  <c r="DU131" i="9"/>
  <c r="EB134" i="10"/>
  <c r="EF134" i="9"/>
  <c r="EE129" i="9"/>
  <c r="EE133" i="9"/>
  <c r="EB140" i="9"/>
  <c r="EG141" i="9"/>
  <c r="DP127" i="10"/>
  <c r="EG140" i="9"/>
  <c r="DQ129" i="9"/>
  <c r="EE131" i="9"/>
  <c r="DQ123" i="9"/>
  <c r="DU127" i="10"/>
  <c r="EI130" i="9"/>
  <c r="EH148" i="10"/>
  <c r="EE141" i="9"/>
  <c r="DF113" i="9"/>
  <c r="EG123" i="10"/>
  <c r="EE41" i="9"/>
  <c r="EE140" i="9"/>
  <c r="EE140" i="10"/>
  <c r="DV127" i="10"/>
  <c r="DV127" i="9"/>
  <c r="DN123" i="10"/>
  <c r="DN123" i="9"/>
  <c r="EH146" i="10"/>
  <c r="EH130" i="10"/>
  <c r="EB130" i="10"/>
  <c r="EB130" i="9"/>
  <c r="EH131" i="10"/>
  <c r="EE134" i="10"/>
  <c r="EE134" i="9"/>
  <c r="EH134" i="10"/>
  <c r="EH134" i="9"/>
  <c r="DZ132" i="9"/>
  <c r="EI146" i="9"/>
  <c r="EH135" i="10"/>
  <c r="DP128" i="9"/>
  <c r="EB133" i="9"/>
  <c r="EH132" i="9"/>
  <c r="DH113" i="10"/>
  <c r="DZ129" i="9"/>
  <c r="DV131" i="9"/>
  <c r="EH142" i="9"/>
  <c r="EI140" i="9"/>
  <c r="EI129" i="10"/>
  <c r="DZ134" i="9"/>
  <c r="E66" i="10"/>
  <c r="BJ7" i="10"/>
  <c r="E66" i="9"/>
  <c r="E66" i="7"/>
  <c r="BB7" i="10"/>
  <c r="E57" i="10"/>
  <c r="E57" i="9"/>
  <c r="E57" i="7"/>
  <c r="AZ7" i="10"/>
  <c r="E55" i="10"/>
  <c r="E55" i="7"/>
  <c r="E55" i="9"/>
  <c r="E63" i="10"/>
  <c r="BH7" i="10"/>
  <c r="E63" i="9"/>
  <c r="E63" i="7"/>
  <c r="E62" i="10"/>
  <c r="BG7" i="10"/>
  <c r="E62" i="9"/>
  <c r="E62" i="7"/>
  <c r="E56" i="10"/>
  <c r="BA7" i="10"/>
  <c r="E56" i="9"/>
  <c r="E56" i="7"/>
  <c r="E58" i="7"/>
  <c r="E58" i="10"/>
  <c r="BC7" i="10"/>
  <c r="E58" i="9"/>
  <c r="BD7" i="10"/>
  <c r="E59" i="10"/>
  <c r="E59" i="9"/>
  <c r="E59" i="7"/>
  <c r="E60" i="10"/>
  <c r="BE7" i="10"/>
  <c r="E60" i="7"/>
  <c r="E60" i="9"/>
  <c r="BF7" i="10"/>
  <c r="E61" i="7"/>
  <c r="E61" i="9"/>
  <c r="E61" i="10"/>
  <c r="AO7" i="10"/>
  <c r="E43" i="10"/>
  <c r="E43" i="9"/>
  <c r="E43" i="7"/>
  <c r="EA135" i="10"/>
  <c r="DG113" i="10"/>
  <c r="EA134" i="9"/>
  <c r="EA129" i="10"/>
  <c r="EA129" i="9"/>
  <c r="EH141" i="9"/>
  <c r="EA132" i="10"/>
  <c r="EA132" i="9"/>
  <c r="EH123" i="10"/>
  <c r="DC111" i="10"/>
  <c r="DC111" i="9"/>
  <c r="DC113" i="9"/>
  <c r="DC113" i="10"/>
  <c r="EF142" i="9"/>
  <c r="CE41" i="9"/>
  <c r="DT127" i="9"/>
  <c r="DS130" i="9"/>
  <c r="DO127" i="10"/>
  <c r="DR129" i="9"/>
  <c r="DR130" i="9"/>
  <c r="EF141" i="10"/>
  <c r="EF130" i="9"/>
  <c r="DB99" i="9"/>
  <c r="DB99" i="10"/>
  <c r="CG41" i="10"/>
  <c r="CG41" i="9"/>
  <c r="CH41" i="10"/>
  <c r="CH41" i="9"/>
  <c r="CG90" i="10"/>
  <c r="CG90" i="9"/>
  <c r="EF41" i="9"/>
  <c r="DR128" i="10"/>
  <c r="EF129" i="10"/>
  <c r="CG89" i="10"/>
  <c r="CG89" i="9"/>
  <c r="CF89" i="10"/>
  <c r="CF89" i="9"/>
  <c r="CH90" i="9"/>
  <c r="DB111" i="9"/>
  <c r="DB111" i="10"/>
  <c r="EF128" i="9"/>
  <c r="DB110" i="9"/>
  <c r="DB110" i="10"/>
  <c r="DB112" i="9"/>
  <c r="DB112" i="10"/>
  <c r="DB107" i="9"/>
  <c r="DB107" i="10"/>
  <c r="EF146" i="9"/>
  <c r="EF146" i="10"/>
  <c r="CF41" i="10"/>
  <c r="CF41" i="9"/>
  <c r="DB108" i="9"/>
  <c r="DB108" i="10"/>
  <c r="CH91" i="9"/>
  <c r="CH91" i="10"/>
  <c r="CA87" i="10"/>
  <c r="CC87" i="10"/>
  <c r="AJ88" i="10"/>
  <c r="BZ88" i="10"/>
  <c r="CD88" i="10"/>
  <c r="CA85" i="10"/>
  <c r="BZ84" i="10"/>
  <c r="BZ141" i="10"/>
  <c r="C66" i="10"/>
  <c r="BJ7" i="7"/>
  <c r="BJ7" i="9"/>
  <c r="C55" i="10"/>
  <c r="AZ7" i="7"/>
  <c r="AZ7" i="9"/>
  <c r="C43" i="10"/>
  <c r="AO7" i="9"/>
  <c r="AO7" i="7"/>
  <c r="C57" i="10"/>
  <c r="BB7" i="7"/>
  <c r="BB7" i="9"/>
  <c r="C58" i="10"/>
  <c r="BJ58" i="10" s="1"/>
  <c r="BC7" i="7"/>
  <c r="BC7" i="9"/>
  <c r="C59" i="10"/>
  <c r="BD7" i="7"/>
  <c r="BD7" i="9"/>
  <c r="C62" i="10"/>
  <c r="BG7" i="7"/>
  <c r="BG7" i="9"/>
  <c r="C63" i="10"/>
  <c r="BH7" i="7"/>
  <c r="BH7" i="9"/>
  <c r="C56" i="10"/>
  <c r="BA7" i="9"/>
  <c r="BA7" i="7"/>
  <c r="C60" i="10"/>
  <c r="BE7" i="7"/>
  <c r="BE7" i="9"/>
  <c r="C61" i="10"/>
  <c r="BF7" i="7"/>
  <c r="BF7" i="9"/>
  <c r="C58" i="4"/>
  <c r="C57" i="4"/>
  <c r="C59" i="4"/>
  <c r="L58" i="3" s="1"/>
  <c r="C41" i="4"/>
  <c r="L40" i="3" s="1"/>
  <c r="C60" i="4"/>
  <c r="L59" i="3" s="1"/>
  <c r="C53" i="4"/>
  <c r="L52" i="3" s="1"/>
  <c r="C61" i="4"/>
  <c r="L60" i="3" s="1"/>
  <c r="C54" i="4"/>
  <c r="L53" i="3" s="1"/>
  <c r="C64" i="4"/>
  <c r="L63" i="3" s="1"/>
  <c r="C55" i="4"/>
  <c r="L54" i="3" s="1"/>
  <c r="C56" i="4"/>
  <c r="L55" i="3" s="1"/>
  <c r="C66" i="11"/>
  <c r="C51" i="11"/>
  <c r="C43" i="11"/>
  <c r="C52" i="11"/>
  <c r="C44" i="11"/>
  <c r="C45" i="11"/>
  <c r="C46" i="11"/>
  <c r="C47" i="11"/>
  <c r="C48" i="11"/>
  <c r="C49" i="11"/>
  <c r="C55" i="11"/>
  <c r="C63" i="11"/>
  <c r="C61" i="11"/>
  <c r="C62" i="11"/>
  <c r="C56" i="11"/>
  <c r="C57" i="11"/>
  <c r="C58" i="11"/>
  <c r="C59" i="11"/>
  <c r="C60" i="11"/>
  <c r="CC53" i="7"/>
  <c r="DX53" i="7"/>
  <c r="CB53" i="7"/>
  <c r="EC53" i="7"/>
  <c r="EC41" i="10"/>
  <c r="BZ53" i="7"/>
  <c r="CA53" i="7"/>
  <c r="BS53" i="7"/>
  <c r="BR53" i="7"/>
  <c r="BR41" i="10"/>
  <c r="DW41" i="10"/>
  <c r="DW53" i="7"/>
  <c r="CD53" i="7"/>
  <c r="C63" i="13"/>
  <c r="C63" i="12"/>
  <c r="C46" i="13"/>
  <c r="C46" i="12"/>
  <c r="C56" i="13"/>
  <c r="C56" i="12"/>
  <c r="C47" i="13"/>
  <c r="C47" i="12"/>
  <c r="C57" i="12"/>
  <c r="C57" i="13"/>
  <c r="C48" i="12"/>
  <c r="C48" i="13"/>
  <c r="C58" i="13"/>
  <c r="C58" i="12"/>
  <c r="C66" i="13"/>
  <c r="C66" i="12"/>
  <c r="CB91" i="10"/>
  <c r="CB152" i="7"/>
  <c r="CB90" i="10"/>
  <c r="CB64" i="7"/>
  <c r="CB141" i="10"/>
  <c r="CB92" i="10"/>
  <c r="CB151" i="7"/>
  <c r="CB76" i="7"/>
  <c r="CB140" i="10"/>
  <c r="CB89" i="10"/>
  <c r="C49" i="12"/>
  <c r="C49" i="13"/>
  <c r="C59" i="13"/>
  <c r="C59" i="12"/>
  <c r="C45" i="12"/>
  <c r="C45" i="13"/>
  <c r="C51" i="13"/>
  <c r="C51" i="12"/>
  <c r="C60" i="13"/>
  <c r="C60" i="12"/>
  <c r="C43" i="13"/>
  <c r="C43" i="12"/>
  <c r="C52" i="12"/>
  <c r="C52" i="13"/>
  <c r="C61" i="13"/>
  <c r="C61" i="12"/>
  <c r="C55" i="13"/>
  <c r="C55" i="12"/>
  <c r="C44" i="12"/>
  <c r="C44" i="13"/>
  <c r="C62" i="12"/>
  <c r="C62" i="13"/>
  <c r="D8" i="11"/>
  <c r="EJ88" i="10"/>
  <c r="CH88" i="10"/>
  <c r="CE88" i="10"/>
  <c r="DY88" i="10"/>
  <c r="DM88" i="10"/>
  <c r="D9" i="11"/>
  <c r="BZ64" i="7"/>
  <c r="BZ76" i="7"/>
  <c r="BZ151" i="7"/>
  <c r="BZ152" i="7"/>
  <c r="CC92" i="10"/>
  <c r="CC140" i="10"/>
  <c r="CC141" i="10"/>
  <c r="CC91" i="10"/>
  <c r="CC89" i="10"/>
  <c r="CC90" i="10"/>
  <c r="CC76" i="7"/>
  <c r="CC64" i="7"/>
  <c r="CC151" i="7"/>
  <c r="CC152" i="7"/>
  <c r="CF85" i="10"/>
  <c r="DY85" i="10"/>
  <c r="DM85" i="10"/>
  <c r="EJ85" i="10"/>
  <c r="EJ84" i="10"/>
  <c r="DY84" i="10"/>
  <c r="DM84" i="10"/>
  <c r="CD141" i="10"/>
  <c r="CD92" i="10"/>
  <c r="CD140" i="10"/>
  <c r="CD76" i="7"/>
  <c r="CD91" i="10"/>
  <c r="CD89" i="10"/>
  <c r="CD64" i="7"/>
  <c r="CD82" i="7"/>
  <c r="CD90" i="10"/>
  <c r="CD151" i="7"/>
  <c r="CD152" i="7"/>
  <c r="CA140" i="10"/>
  <c r="CA92" i="10"/>
  <c r="CA141" i="10"/>
  <c r="CA76" i="7"/>
  <c r="CA151" i="7"/>
  <c r="CA90" i="10"/>
  <c r="CA89" i="10"/>
  <c r="CA91" i="10"/>
  <c r="CA152" i="7"/>
  <c r="CA64" i="7"/>
  <c r="CG87" i="10"/>
  <c r="DM87" i="10"/>
  <c r="EJ87" i="10"/>
  <c r="DY87" i="10"/>
  <c r="CF87" i="10"/>
  <c r="BS75" i="10"/>
  <c r="BS141" i="10"/>
  <c r="BS140" i="10"/>
  <c r="BS151" i="7"/>
  <c r="BS64" i="7"/>
  <c r="BR141" i="10"/>
  <c r="BR72" i="10"/>
  <c r="BR140" i="10"/>
  <c r="BR75" i="10"/>
  <c r="BR151" i="7"/>
  <c r="BR64" i="7"/>
  <c r="EC143" i="10"/>
  <c r="EC140" i="10"/>
  <c r="EC131" i="10"/>
  <c r="EC133" i="10"/>
  <c r="EC135" i="10"/>
  <c r="EC129" i="10"/>
  <c r="EC82" i="7"/>
  <c r="EC128" i="10"/>
  <c r="EC76" i="7"/>
  <c r="EC141" i="10"/>
  <c r="EC151" i="7"/>
  <c r="EC64" i="7"/>
  <c r="EC142" i="10"/>
  <c r="EC134" i="10"/>
  <c r="DW135" i="10"/>
  <c r="DW141" i="10"/>
  <c r="DW140" i="10"/>
  <c r="DW151" i="7"/>
  <c r="DW136" i="10"/>
  <c r="DW131" i="10"/>
  <c r="DW129" i="10"/>
  <c r="DW82" i="7"/>
  <c r="DW137" i="10"/>
  <c r="DW76" i="7"/>
  <c r="DW133" i="10"/>
  <c r="DW64" i="7"/>
  <c r="DX140" i="10"/>
  <c r="DX131" i="10"/>
  <c r="DX141" i="10"/>
  <c r="DX136" i="10"/>
  <c r="DX137" i="10"/>
  <c r="DX82" i="7"/>
  <c r="DX76" i="7"/>
  <c r="DX135" i="10"/>
  <c r="DX151" i="7"/>
  <c r="DX64" i="7"/>
  <c r="DX129" i="10"/>
  <c r="EC152" i="7"/>
  <c r="DX152" i="7"/>
  <c r="DW152" i="7"/>
  <c r="BS152" i="7"/>
  <c r="BR152" i="7"/>
  <c r="DU130" i="10" l="1"/>
  <c r="EE132" i="9"/>
  <c r="DT131" i="9"/>
  <c r="DZ131" i="10"/>
  <c r="DP123" i="9"/>
  <c r="DV128" i="9"/>
  <c r="DV134" i="9"/>
  <c r="DK70" i="10"/>
  <c r="AL22" i="9"/>
  <c r="CB40" i="9"/>
  <c r="EF135" i="9"/>
  <c r="EA136" i="9"/>
  <c r="EA133" i="9"/>
  <c r="CH40" i="10"/>
  <c r="DK29" i="10"/>
  <c r="DK73" i="10"/>
  <c r="DS131" i="9"/>
  <c r="EA131" i="9"/>
  <c r="EE142" i="9"/>
  <c r="DK95" i="9"/>
  <c r="DR127" i="10"/>
  <c r="EF140" i="9"/>
  <c r="DT128" i="9"/>
  <c r="EE130" i="9"/>
  <c r="DT41" i="10"/>
  <c r="BX40" i="9"/>
  <c r="BN40" i="10"/>
  <c r="EA137" i="9"/>
  <c r="EH147" i="9"/>
  <c r="EI149" i="9"/>
  <c r="EI147" i="10"/>
  <c r="EG130" i="9"/>
  <c r="DS40" i="10"/>
  <c r="EF40" i="10"/>
  <c r="DZ122" i="9"/>
  <c r="EH129" i="9"/>
  <c r="AL36" i="9"/>
  <c r="DU133" i="10"/>
  <c r="BF40" i="9"/>
  <c r="DK79" i="10"/>
  <c r="EI148" i="9"/>
  <c r="DZ137" i="9"/>
  <c r="DT40" i="10"/>
  <c r="AL31" i="10"/>
  <c r="EI134" i="10"/>
  <c r="DL40" i="10"/>
  <c r="EF133" i="10"/>
  <c r="DK96" i="10"/>
  <c r="CG40" i="9"/>
  <c r="DT129" i="9"/>
  <c r="DK104" i="10"/>
  <c r="DK98" i="10"/>
  <c r="DK110" i="10"/>
  <c r="DB109" i="9"/>
  <c r="EB131" i="9"/>
  <c r="DK33" i="10"/>
  <c r="DK105" i="10"/>
  <c r="DK17" i="10"/>
  <c r="DK34" i="10"/>
  <c r="DK117" i="10"/>
  <c r="EA128" i="9"/>
  <c r="EA130" i="9"/>
  <c r="DQ127" i="9"/>
  <c r="EH128" i="9"/>
  <c r="EB141" i="10"/>
  <c r="DK91" i="9"/>
  <c r="DK97" i="10"/>
  <c r="EG147" i="10"/>
  <c r="DU41" i="9"/>
  <c r="EG135" i="9"/>
  <c r="CN40" i="9"/>
  <c r="CZ40" i="9"/>
  <c r="DB40" i="9"/>
  <c r="DK89" i="9"/>
  <c r="DK26" i="10"/>
  <c r="EH40" i="10"/>
  <c r="BL40" i="9"/>
  <c r="CE40" i="9"/>
  <c r="DK20" i="9"/>
  <c r="DK40" i="9"/>
  <c r="AL18" i="10"/>
  <c r="AL18" i="9"/>
  <c r="DK25" i="9"/>
  <c r="DK25" i="10"/>
  <c r="AL21" i="10"/>
  <c r="AL21" i="9"/>
  <c r="AL14" i="9"/>
  <c r="AL14" i="10"/>
  <c r="CP40" i="10"/>
  <c r="CP40" i="9"/>
  <c r="EA140" i="9"/>
  <c r="EA41" i="9"/>
  <c r="EE128" i="9"/>
  <c r="EG142" i="9"/>
  <c r="EG129" i="9"/>
  <c r="DZ133" i="10"/>
  <c r="DK118" i="10"/>
  <c r="DA40" i="9"/>
  <c r="CQ40" i="9"/>
  <c r="DK41" i="10"/>
  <c r="CJ40" i="9"/>
  <c r="CJ40" i="10"/>
  <c r="DK80" i="9"/>
  <c r="DK80" i="10"/>
  <c r="DH40" i="9"/>
  <c r="DH40" i="10"/>
  <c r="DK102" i="9"/>
  <c r="DK102" i="10"/>
  <c r="CK40" i="10"/>
  <c r="CK40" i="9"/>
  <c r="CF40" i="10"/>
  <c r="CF40" i="9"/>
  <c r="DK24" i="9"/>
  <c r="DK24" i="10"/>
  <c r="AL27" i="9"/>
  <c r="AL27" i="10"/>
  <c r="EE40" i="10"/>
  <c r="EE40" i="9"/>
  <c r="BR40" i="9"/>
  <c r="BR40" i="10"/>
  <c r="CY40" i="9"/>
  <c r="CY40" i="10"/>
  <c r="BD40" i="10"/>
  <c r="BD40" i="9"/>
  <c r="AL30" i="10"/>
  <c r="AL30" i="9"/>
  <c r="AS40" i="10"/>
  <c r="AS40" i="9"/>
  <c r="DS127" i="10"/>
  <c r="DZ128" i="9"/>
  <c r="EE135" i="10"/>
  <c r="DK81" i="10"/>
  <c r="AL29" i="10"/>
  <c r="AP40" i="10"/>
  <c r="AP40" i="9"/>
  <c r="BK40" i="9"/>
  <c r="BK40" i="10"/>
  <c r="DK72" i="9"/>
  <c r="DK72" i="10"/>
  <c r="AL35" i="9"/>
  <c r="AL35" i="10"/>
  <c r="BP40" i="10"/>
  <c r="BP40" i="9"/>
  <c r="DK108" i="9"/>
  <c r="DK108" i="10"/>
  <c r="DR40" i="9"/>
  <c r="DR40" i="10"/>
  <c r="AL25" i="9"/>
  <c r="AL25" i="10"/>
  <c r="AQ40" i="9"/>
  <c r="AQ40" i="10"/>
  <c r="BS40" i="10"/>
  <c r="BS40" i="9"/>
  <c r="CR40" i="10"/>
  <c r="CR40" i="9"/>
  <c r="EI40" i="10"/>
  <c r="EI40" i="9"/>
  <c r="CT40" i="10"/>
  <c r="CT40" i="9"/>
  <c r="CX40" i="9"/>
  <c r="CX40" i="10"/>
  <c r="DK120" i="9"/>
  <c r="DK120" i="10"/>
  <c r="EB129" i="9"/>
  <c r="DZ130" i="9"/>
  <c r="DK16" i="10"/>
  <c r="BQ40" i="10"/>
  <c r="BQ40" i="9"/>
  <c r="EB40" i="9"/>
  <c r="EB40" i="10"/>
  <c r="AL32" i="9"/>
  <c r="AL32" i="10"/>
  <c r="DK27" i="9"/>
  <c r="DK27" i="10"/>
  <c r="CH89" i="9"/>
  <c r="DZ136" i="9"/>
  <c r="DV129" i="10"/>
  <c r="DL123" i="10"/>
  <c r="EG133" i="9"/>
  <c r="EG146" i="9"/>
  <c r="DZ135" i="9"/>
  <c r="EI135" i="9"/>
  <c r="DK22" i="10"/>
  <c r="DK100" i="9"/>
  <c r="DK35" i="9"/>
  <c r="DK37" i="10"/>
  <c r="BA40" i="10"/>
  <c r="AL10" i="10"/>
  <c r="DN40" i="9"/>
  <c r="DN40" i="10"/>
  <c r="CM40" i="9"/>
  <c r="CM40" i="10"/>
  <c r="CV40" i="10"/>
  <c r="CV40" i="9"/>
  <c r="AM40" i="9"/>
  <c r="AM40" i="10"/>
  <c r="CO40" i="10"/>
  <c r="CO40" i="9"/>
  <c r="DE40" i="9"/>
  <c r="DE40" i="10"/>
  <c r="DV133" i="10"/>
  <c r="DV133" i="9"/>
  <c r="DG40" i="10"/>
  <c r="DG40" i="9"/>
  <c r="EG40" i="10"/>
  <c r="EG40" i="9"/>
  <c r="BU40" i="9"/>
  <c r="BU40" i="10"/>
  <c r="AR40" i="9"/>
  <c r="AR40" i="10"/>
  <c r="EF131" i="9"/>
  <c r="DT132" i="10"/>
  <c r="DT130" i="9"/>
  <c r="EF132" i="9"/>
  <c r="DV130" i="10"/>
  <c r="DE113" i="10"/>
  <c r="EB132" i="9"/>
  <c r="EI128" i="9"/>
  <c r="EG132" i="9"/>
  <c r="EI141" i="9"/>
  <c r="DK28" i="10"/>
  <c r="DX40" i="10"/>
  <c r="DK121" i="10"/>
  <c r="BC40" i="10"/>
  <c r="DV40" i="9"/>
  <c r="AZ40" i="9"/>
  <c r="AL20" i="9"/>
  <c r="BV40" i="10"/>
  <c r="BV40" i="9"/>
  <c r="DK111" i="9"/>
  <c r="DK111" i="10"/>
  <c r="DI40" i="9"/>
  <c r="DI40" i="10"/>
  <c r="DP40" i="10"/>
  <c r="DP40" i="9"/>
  <c r="DK109" i="9"/>
  <c r="DK109" i="10"/>
  <c r="AO40" i="9"/>
  <c r="AO40" i="10"/>
  <c r="DO40" i="9"/>
  <c r="DO40" i="10"/>
  <c r="AL17" i="10"/>
  <c r="AL17" i="9"/>
  <c r="DZ40" i="10"/>
  <c r="DZ40" i="9"/>
  <c r="DR123" i="9"/>
  <c r="DS128" i="10"/>
  <c r="DO123" i="10"/>
  <c r="DS129" i="9"/>
  <c r="EG134" i="9"/>
  <c r="DU132" i="9"/>
  <c r="DU129" i="9"/>
  <c r="AL23" i="9"/>
  <c r="AL39" i="9"/>
  <c r="CL40" i="9"/>
  <c r="AV40" i="9"/>
  <c r="AL15" i="9"/>
  <c r="DF40" i="9"/>
  <c r="DK75" i="9"/>
  <c r="DK75" i="10"/>
  <c r="AL28" i="9"/>
  <c r="AL28" i="10"/>
  <c r="BW40" i="10"/>
  <c r="BW40" i="9"/>
  <c r="DJ40" i="9"/>
  <c r="DJ40" i="10"/>
  <c r="AL11" i="10"/>
  <c r="AL11" i="9"/>
  <c r="AL19" i="10"/>
  <c r="AL19" i="9"/>
  <c r="AL13" i="10"/>
  <c r="AL13" i="9"/>
  <c r="AL26" i="10"/>
  <c r="AL26" i="9"/>
  <c r="AT40" i="9"/>
  <c r="AT40" i="10"/>
  <c r="DW40" i="10"/>
  <c r="DW40" i="9"/>
  <c r="CA40" i="10"/>
  <c r="CA40" i="9"/>
  <c r="AL24" i="10"/>
  <c r="AL24" i="9"/>
  <c r="DQ40" i="10"/>
  <c r="DQ40" i="9"/>
  <c r="P158" i="4"/>
  <c r="N158" i="4"/>
  <c r="H17" i="6" s="1"/>
  <c r="Q158" i="4"/>
  <c r="H44" i="6" s="1"/>
  <c r="O158" i="4"/>
  <c r="C26" i="6" s="1"/>
  <c r="E26" i="6" s="1"/>
  <c r="R157" i="4"/>
  <c r="C36" i="6"/>
  <c r="E36" i="6" s="1"/>
  <c r="H36" i="6"/>
  <c r="C44" i="6"/>
  <c r="E44" i="6" s="1"/>
  <c r="P157" i="4"/>
  <c r="H18" i="6"/>
  <c r="C18" i="6"/>
  <c r="E18" i="6" s="1"/>
  <c r="N157" i="4"/>
  <c r="Q157" i="4"/>
  <c r="S158" i="4"/>
  <c r="C54" i="6"/>
  <c r="E54" i="6" s="1"/>
  <c r="H54" i="6"/>
  <c r="H26" i="6"/>
  <c r="C27" i="6"/>
  <c r="E27" i="6" s="1"/>
  <c r="H27" i="6"/>
  <c r="S157" i="4"/>
  <c r="C45" i="6"/>
  <c r="E45" i="6" s="1"/>
  <c r="H45" i="6"/>
  <c r="H35" i="6"/>
  <c r="C35" i="6"/>
  <c r="E35" i="6" s="1"/>
  <c r="O157" i="4"/>
  <c r="AL57" i="10"/>
  <c r="AH57" i="10"/>
  <c r="AI57" i="10"/>
  <c r="AL56" i="10"/>
  <c r="AH56" i="10"/>
  <c r="AI56" i="10"/>
  <c r="AL66" i="10"/>
  <c r="AI66" i="10"/>
  <c r="AH66" i="10"/>
  <c r="AL59" i="10"/>
  <c r="AI59" i="10"/>
  <c r="AH59" i="10"/>
  <c r="AL61" i="10"/>
  <c r="AH61" i="10"/>
  <c r="AI61" i="10"/>
  <c r="AL43" i="10"/>
  <c r="AI43" i="10"/>
  <c r="AH43" i="10"/>
  <c r="AL63" i="10"/>
  <c r="AI63" i="10"/>
  <c r="AH63" i="10"/>
  <c r="AL58" i="10"/>
  <c r="AI58" i="10"/>
  <c r="AH58" i="10"/>
  <c r="AL62" i="10"/>
  <c r="AH62" i="10"/>
  <c r="AI62" i="10"/>
  <c r="AL60" i="10"/>
  <c r="AI60" i="10"/>
  <c r="AH60" i="10"/>
  <c r="AL55" i="10"/>
  <c r="AI55" i="10"/>
  <c r="AH55" i="10"/>
  <c r="DT113" i="10"/>
  <c r="DR113" i="10"/>
  <c r="DB106" i="10"/>
  <c r="DB96" i="9"/>
  <c r="EA127" i="9"/>
  <c r="EB127" i="9"/>
  <c r="EE127" i="9"/>
  <c r="DB95" i="10"/>
  <c r="DX123" i="10"/>
  <c r="EA122" i="9"/>
  <c r="DP113" i="9"/>
  <c r="DK113" i="9"/>
  <c r="DZ123" i="10"/>
  <c r="DB98" i="10"/>
  <c r="EB123" i="10"/>
  <c r="DS113" i="10"/>
  <c r="DQ113" i="10"/>
  <c r="EH127" i="9"/>
  <c r="DS41" i="10"/>
  <c r="DB100" i="10"/>
  <c r="DB41" i="10"/>
  <c r="EF127" i="9"/>
  <c r="DV123" i="9"/>
  <c r="DB105" i="9"/>
  <c r="DZ41" i="10"/>
  <c r="DR41" i="9"/>
  <c r="EB41" i="9"/>
  <c r="DV41" i="9"/>
  <c r="DQ41" i="9"/>
  <c r="DN41" i="9"/>
  <c r="DZ127" i="9"/>
  <c r="DI113" i="10"/>
  <c r="DT123" i="9"/>
  <c r="EI123" i="10"/>
  <c r="DC41" i="9"/>
  <c r="DJ113" i="10"/>
  <c r="DB104" i="10"/>
  <c r="DB101" i="10"/>
  <c r="DP41" i="9"/>
  <c r="EC123" i="9"/>
  <c r="DL113" i="10"/>
  <c r="DB102" i="10"/>
  <c r="DB103" i="10"/>
  <c r="DS123" i="10"/>
  <c r="DW123" i="10"/>
  <c r="DO113" i="9"/>
  <c r="DO41" i="9"/>
  <c r="DU123" i="10"/>
  <c r="EG127" i="9"/>
  <c r="EF123" i="10"/>
  <c r="DB97" i="10"/>
  <c r="DN113" i="9"/>
  <c r="EA123" i="10"/>
  <c r="EI127" i="10"/>
  <c r="EI41" i="9"/>
  <c r="EE123" i="9"/>
  <c r="EE123" i="10"/>
  <c r="EG41" i="9"/>
  <c r="BU74" i="10"/>
  <c r="BX74" i="10"/>
  <c r="BV75" i="9"/>
  <c r="CN86" i="10"/>
  <c r="CB79" i="10"/>
  <c r="CD85" i="9"/>
  <c r="CC86" i="9"/>
  <c r="CK87" i="10"/>
  <c r="CN85" i="10"/>
  <c r="CL87" i="10"/>
  <c r="CP87" i="10"/>
  <c r="CD41" i="10"/>
  <c r="CB81" i="10"/>
  <c r="CB41" i="10"/>
  <c r="CH84" i="10"/>
  <c r="CB84" i="10"/>
  <c r="CF84" i="10"/>
  <c r="BW75" i="10"/>
  <c r="CO85" i="10"/>
  <c r="CM85" i="10"/>
  <c r="CO86" i="10"/>
  <c r="CG84" i="9"/>
  <c r="CB85" i="10"/>
  <c r="CJ85" i="10"/>
  <c r="CM88" i="10"/>
  <c r="CA41" i="10"/>
  <c r="CJ87" i="10"/>
  <c r="CL86" i="10"/>
  <c r="CK86" i="10"/>
  <c r="CA84" i="9"/>
  <c r="CD87" i="10"/>
  <c r="CK85" i="10"/>
  <c r="EC136" i="10"/>
  <c r="CL85" i="10"/>
  <c r="CL88" i="10"/>
  <c r="CP88" i="10"/>
  <c r="CM87" i="10"/>
  <c r="CB80" i="10"/>
  <c r="CD86" i="10"/>
  <c r="BW74" i="10"/>
  <c r="CM86" i="10"/>
  <c r="BU75" i="10"/>
  <c r="CC41" i="10"/>
  <c r="CK88" i="10"/>
  <c r="CN88" i="10"/>
  <c r="BZ41" i="10"/>
  <c r="CO87" i="10"/>
  <c r="CC84" i="9"/>
  <c r="CP85" i="10"/>
  <c r="EC137" i="10"/>
  <c r="BX75" i="10"/>
  <c r="CJ88" i="10"/>
  <c r="CO88" i="10"/>
  <c r="CN87" i="10"/>
  <c r="CP86" i="10"/>
  <c r="CJ86" i="10"/>
  <c r="CE84" i="10"/>
  <c r="CD84" i="10"/>
  <c r="CC85" i="10"/>
  <c r="DW142" i="10"/>
  <c r="CC130" i="10"/>
  <c r="BZ146" i="10"/>
  <c r="CB149" i="10"/>
  <c r="DX142" i="10"/>
  <c r="DW147" i="10"/>
  <c r="BR78" i="10"/>
  <c r="BR103" i="10"/>
  <c r="BR119" i="10"/>
  <c r="BR98" i="10"/>
  <c r="BR92" i="10"/>
  <c r="BR81" i="10"/>
  <c r="BR148" i="10"/>
  <c r="BS96" i="10"/>
  <c r="BS91" i="10"/>
  <c r="BS122" i="10"/>
  <c r="BS133" i="10"/>
  <c r="BS124" i="10"/>
  <c r="BS79" i="10"/>
  <c r="AD87" i="10"/>
  <c r="Y87" i="10"/>
  <c r="O87" i="10"/>
  <c r="CA104" i="10"/>
  <c r="CA118" i="10"/>
  <c r="CA105" i="10"/>
  <c r="CA102" i="10"/>
  <c r="CA124" i="10"/>
  <c r="CA135" i="10"/>
  <c r="CD142" i="10"/>
  <c r="CD143" i="10"/>
  <c r="CD103" i="10"/>
  <c r="CD129" i="10"/>
  <c r="CD124" i="10"/>
  <c r="CD127" i="10"/>
  <c r="CD108" i="10"/>
  <c r="CD120" i="10"/>
  <c r="S84" i="10"/>
  <c r="U84" i="10"/>
  <c r="AC84" i="10"/>
  <c r="X84" i="10"/>
  <c r="AB85" i="10"/>
  <c r="AF85" i="10"/>
  <c r="Z85" i="10"/>
  <c r="CC142" i="10"/>
  <c r="CC114" i="10"/>
  <c r="CC146" i="10"/>
  <c r="CC110" i="10"/>
  <c r="CC102" i="10"/>
  <c r="CC143" i="10"/>
  <c r="CC120" i="10"/>
  <c r="CC131" i="10"/>
  <c r="BZ117" i="10"/>
  <c r="BZ124" i="10"/>
  <c r="BZ149" i="10"/>
  <c r="BZ106" i="10"/>
  <c r="BZ107" i="10"/>
  <c r="AB88" i="10"/>
  <c r="Q88" i="10"/>
  <c r="CB143" i="10"/>
  <c r="CB124" i="10"/>
  <c r="CB99" i="10"/>
  <c r="CB103" i="10"/>
  <c r="CB114" i="10"/>
  <c r="BV86" i="10"/>
  <c r="BV86" i="9"/>
  <c r="BK86" i="10"/>
  <c r="DX150" i="10"/>
  <c r="CD118" i="10"/>
  <c r="V85" i="10"/>
  <c r="CC96" i="10"/>
  <c r="CC135" i="10"/>
  <c r="BZ111" i="10"/>
  <c r="CB108" i="10"/>
  <c r="BS86" i="10"/>
  <c r="DX148" i="10"/>
  <c r="DX149" i="10"/>
  <c r="DW146" i="10"/>
  <c r="DW149" i="10"/>
  <c r="BR97" i="10"/>
  <c r="BR85" i="10"/>
  <c r="BR146" i="10"/>
  <c r="BR114" i="10"/>
  <c r="BR129" i="10"/>
  <c r="BR111" i="10"/>
  <c r="BR149" i="10"/>
  <c r="BR101" i="10"/>
  <c r="BR122" i="10"/>
  <c r="BS85" i="10"/>
  <c r="BS118" i="10"/>
  <c r="BS130" i="10"/>
  <c r="BS105" i="10"/>
  <c r="BS150" i="10"/>
  <c r="BS111" i="10"/>
  <c r="BS131" i="10"/>
  <c r="BS106" i="10"/>
  <c r="T87" i="10"/>
  <c r="AF87" i="10"/>
  <c r="CA117" i="10"/>
  <c r="CA128" i="10"/>
  <c r="CA99" i="10"/>
  <c r="CA149" i="10"/>
  <c r="CA120" i="10"/>
  <c r="CA121" i="10"/>
  <c r="CD105" i="10"/>
  <c r="CD107" i="10"/>
  <c r="CD147" i="10"/>
  <c r="R84" i="10"/>
  <c r="N84" i="10"/>
  <c r="AA85" i="10"/>
  <c r="CC97" i="10"/>
  <c r="CC136" i="10"/>
  <c r="CC121" i="10"/>
  <c r="CC101" i="10"/>
  <c r="CC107" i="10"/>
  <c r="CC150" i="10"/>
  <c r="CC147" i="10"/>
  <c r="BZ118" i="10"/>
  <c r="BZ121" i="10"/>
  <c r="BZ102" i="10"/>
  <c r="BZ99" i="10"/>
  <c r="AD88" i="10"/>
  <c r="AM88" i="10"/>
  <c r="O88" i="10"/>
  <c r="CB134" i="10"/>
  <c r="CB137" i="10"/>
  <c r="CB107" i="10"/>
  <c r="CB130" i="10"/>
  <c r="CB133" i="10"/>
  <c r="CB109" i="10"/>
  <c r="CA112" i="10"/>
  <c r="BX86" i="10"/>
  <c r="BM86" i="10"/>
  <c r="BL86" i="10"/>
  <c r="EC148" i="10"/>
  <c r="BR91" i="10"/>
  <c r="BR99" i="10"/>
  <c r="BS107" i="10"/>
  <c r="G44" i="10"/>
  <c r="AO44" i="10"/>
  <c r="AW86" i="10"/>
  <c r="EC150" i="10"/>
  <c r="BR132" i="10"/>
  <c r="BR105" i="10"/>
  <c r="BR118" i="10"/>
  <c r="BR96" i="10"/>
  <c r="BR127" i="10"/>
  <c r="BR108" i="10"/>
  <c r="BR128" i="10"/>
  <c r="BR107" i="10"/>
  <c r="BS97" i="10"/>
  <c r="BS137" i="10"/>
  <c r="BS80" i="10"/>
  <c r="BS103" i="10"/>
  <c r="BS98" i="10"/>
  <c r="P87" i="10"/>
  <c r="AG87" i="10"/>
  <c r="S87" i="10"/>
  <c r="AE87" i="10"/>
  <c r="CA132" i="10"/>
  <c r="CA129" i="10"/>
  <c r="CA103" i="10"/>
  <c r="CA100" i="10"/>
  <c r="CA150" i="10"/>
  <c r="CA122" i="10"/>
  <c r="CA98" i="10"/>
  <c r="CD130" i="10"/>
  <c r="CD146" i="10"/>
  <c r="CD135" i="10"/>
  <c r="CD150" i="10"/>
  <c r="CD106" i="10"/>
  <c r="T84" i="10"/>
  <c r="AD84" i="10"/>
  <c r="Y84" i="10"/>
  <c r="Q84" i="10"/>
  <c r="N85" i="10"/>
  <c r="AV85" i="10"/>
  <c r="U85" i="10"/>
  <c r="CC134" i="10"/>
  <c r="CC118" i="10"/>
  <c r="CC119" i="10"/>
  <c r="CC104" i="10"/>
  <c r="CC149" i="10"/>
  <c r="CC124" i="10"/>
  <c r="CC109" i="10"/>
  <c r="BZ130" i="10"/>
  <c r="BZ90" i="10"/>
  <c r="BZ104" i="10"/>
  <c r="BZ95" i="10"/>
  <c r="BZ131" i="10"/>
  <c r="G51" i="10"/>
  <c r="Z88" i="10"/>
  <c r="M88" i="10"/>
  <c r="P88" i="10"/>
  <c r="CB100" i="10"/>
  <c r="CB117" i="10"/>
  <c r="CB136" i="10"/>
  <c r="CB112" i="10"/>
  <c r="BU86" i="10"/>
  <c r="AJ84" i="10"/>
  <c r="BR150" i="10"/>
  <c r="BS146" i="10"/>
  <c r="BS121" i="10"/>
  <c r="CA109" i="10"/>
  <c r="CA107" i="10"/>
  <c r="AG85" i="10"/>
  <c r="CC106" i="10"/>
  <c r="CB118" i="10"/>
  <c r="CB128" i="10"/>
  <c r="DX147" i="10"/>
  <c r="BR134" i="10"/>
  <c r="BR84" i="10"/>
  <c r="BR147" i="10"/>
  <c r="BR90" i="10"/>
  <c r="BR133" i="10"/>
  <c r="BR124" i="10"/>
  <c r="BR121" i="10"/>
  <c r="BR95" i="10"/>
  <c r="BR120" i="10"/>
  <c r="BS147" i="10"/>
  <c r="BS102" i="10"/>
  <c r="BS148" i="10"/>
  <c r="BS95" i="10"/>
  <c r="BS117" i="10"/>
  <c r="BS110" i="10"/>
  <c r="AV87" i="10"/>
  <c r="V87" i="10"/>
  <c r="R87" i="10"/>
  <c r="AC87" i="10"/>
  <c r="CA142" i="10"/>
  <c r="CA111" i="10"/>
  <c r="CA127" i="10"/>
  <c r="CA95" i="10"/>
  <c r="CA147" i="10"/>
  <c r="CA108" i="10"/>
  <c r="CD134" i="10"/>
  <c r="CD102" i="10"/>
  <c r="CD131" i="10"/>
  <c r="CD109" i="10"/>
  <c r="CD98" i="10"/>
  <c r="W84" i="10"/>
  <c r="M84" i="10"/>
  <c r="V84" i="10"/>
  <c r="AB84" i="10"/>
  <c r="AM85" i="10"/>
  <c r="CC105" i="10"/>
  <c r="CC111" i="10"/>
  <c r="CC95" i="10"/>
  <c r="CC122" i="10"/>
  <c r="BZ142" i="10"/>
  <c r="BZ137" i="10"/>
  <c r="BZ97" i="10"/>
  <c r="BZ110" i="10"/>
  <c r="BZ150" i="10"/>
  <c r="BZ127" i="10"/>
  <c r="BZ101" i="10"/>
  <c r="Y88" i="10"/>
  <c r="R88" i="10"/>
  <c r="X88" i="10"/>
  <c r="W88" i="10"/>
  <c r="AC88" i="10"/>
  <c r="CB110" i="10"/>
  <c r="CB97" i="10"/>
  <c r="CB96" i="10"/>
  <c r="CB148" i="10"/>
  <c r="CB119" i="10"/>
  <c r="CB111" i="10"/>
  <c r="BN86" i="10"/>
  <c r="CA96" i="10"/>
  <c r="CD114" i="10"/>
  <c r="AE84" i="10"/>
  <c r="T85" i="10"/>
  <c r="CC133" i="10"/>
  <c r="BZ132" i="10"/>
  <c r="DW143" i="10"/>
  <c r="BR100" i="10"/>
  <c r="BR106" i="10"/>
  <c r="BS132" i="10"/>
  <c r="BS136" i="10"/>
  <c r="BS119" i="10"/>
  <c r="BS84" i="10"/>
  <c r="BS99" i="10"/>
  <c r="BS135" i="10"/>
  <c r="BS92" i="10"/>
  <c r="M87" i="10"/>
  <c r="AB87" i="10"/>
  <c r="Q87" i="10"/>
  <c r="AA87" i="10"/>
  <c r="CA146" i="10"/>
  <c r="CA97" i="10"/>
  <c r="CD97" i="10"/>
  <c r="CD104" i="10"/>
  <c r="CD149" i="10"/>
  <c r="CD122" i="10"/>
  <c r="CD136" i="10"/>
  <c r="CD133" i="10"/>
  <c r="CD101" i="10"/>
  <c r="AF84" i="10"/>
  <c r="X85" i="10"/>
  <c r="O85" i="10"/>
  <c r="AC85" i="10"/>
  <c r="CC98" i="10"/>
  <c r="CC137" i="10"/>
  <c r="CC103" i="10"/>
  <c r="CC117" i="10"/>
  <c r="CC108" i="10"/>
  <c r="BZ135" i="10"/>
  <c r="BZ103" i="10"/>
  <c r="BZ147" i="10"/>
  <c r="AV88" i="10"/>
  <c r="AE88" i="10"/>
  <c r="CB146" i="10"/>
  <c r="CB127" i="10"/>
  <c r="CB147" i="10"/>
  <c r="CB120" i="10"/>
  <c r="CB104" i="10"/>
  <c r="CD112" i="10"/>
  <c r="BZ112" i="10"/>
  <c r="BZ140" i="10"/>
  <c r="BW86" i="10"/>
  <c r="DW150" i="10"/>
  <c r="BR130" i="10"/>
  <c r="BR135" i="10"/>
  <c r="BR80" i="10"/>
  <c r="BS87" i="10"/>
  <c r="BS128" i="10"/>
  <c r="BS143" i="10"/>
  <c r="BS120" i="10"/>
  <c r="U87" i="10"/>
  <c r="CA148" i="10"/>
  <c r="BZ129" i="10"/>
  <c r="BZ98" i="10"/>
  <c r="CB98" i="10"/>
  <c r="EC149" i="10"/>
  <c r="BR142" i="10"/>
  <c r="BR137" i="10"/>
  <c r="BR89" i="10"/>
  <c r="BR136" i="10"/>
  <c r="BR79" i="10"/>
  <c r="BR117" i="10"/>
  <c r="BR109" i="10"/>
  <c r="BS134" i="10"/>
  <c r="BS114" i="10"/>
  <c r="BS101" i="10"/>
  <c r="BS104" i="10"/>
  <c r="BS90" i="10"/>
  <c r="BS78" i="10"/>
  <c r="BS127" i="10"/>
  <c r="BS109" i="10"/>
  <c r="X87" i="10"/>
  <c r="AM87" i="10"/>
  <c r="AJ87" i="10"/>
  <c r="CA119" i="10"/>
  <c r="CA136" i="10"/>
  <c r="CA143" i="10"/>
  <c r="CA133" i="10"/>
  <c r="CA106" i="10"/>
  <c r="CD96" i="10"/>
  <c r="CD137" i="10"/>
  <c r="CD148" i="10"/>
  <c r="CD128" i="10"/>
  <c r="CD121" i="10"/>
  <c r="CD99" i="10"/>
  <c r="AA84" i="10"/>
  <c r="AV84" i="10"/>
  <c r="AM84" i="10"/>
  <c r="AE85" i="10"/>
  <c r="M85" i="10"/>
  <c r="P85" i="10"/>
  <c r="R85" i="10"/>
  <c r="CC129" i="10"/>
  <c r="CC100" i="10"/>
  <c r="CC148" i="10"/>
  <c r="BZ134" i="10"/>
  <c r="BZ105" i="10"/>
  <c r="BZ119" i="10"/>
  <c r="BZ143" i="10"/>
  <c r="BZ128" i="10"/>
  <c r="BZ133" i="10"/>
  <c r="BZ100" i="10"/>
  <c r="AG88" i="10"/>
  <c r="AF88" i="10"/>
  <c r="N88" i="10"/>
  <c r="T88" i="10"/>
  <c r="CB129" i="10"/>
  <c r="CB135" i="10"/>
  <c r="CB131" i="10"/>
  <c r="CB150" i="10"/>
  <c r="CB105" i="10"/>
  <c r="CB121" i="10"/>
  <c r="BS112" i="10"/>
  <c r="CC112" i="10"/>
  <c r="AX86" i="10"/>
  <c r="BQ86" i="10"/>
  <c r="BR86" i="10"/>
  <c r="AJ85" i="10"/>
  <c r="BS129" i="10"/>
  <c r="BS100" i="10"/>
  <c r="N87" i="10"/>
  <c r="CA101" i="10"/>
  <c r="CD119" i="10"/>
  <c r="CD110" i="10"/>
  <c r="AG84" i="10"/>
  <c r="AD85" i="10"/>
  <c r="Q85" i="10"/>
  <c r="BZ136" i="10"/>
  <c r="BZ122" i="10"/>
  <c r="BZ120" i="10"/>
  <c r="DX143" i="10"/>
  <c r="DX146" i="10"/>
  <c r="DW148" i="10"/>
  <c r="EC146" i="10"/>
  <c r="EC147" i="10"/>
  <c r="BR87" i="10"/>
  <c r="BR104" i="10"/>
  <c r="BR88" i="10"/>
  <c r="BR110" i="10"/>
  <c r="BR131" i="10"/>
  <c r="BR102" i="10"/>
  <c r="BR143" i="10"/>
  <c r="BS142" i="10"/>
  <c r="BS88" i="10"/>
  <c r="BS89" i="10"/>
  <c r="BS149" i="10"/>
  <c r="BS81" i="10"/>
  <c r="BS108" i="10"/>
  <c r="W87" i="10"/>
  <c r="Z87" i="10"/>
  <c r="CA134" i="10"/>
  <c r="CA114" i="10"/>
  <c r="CA137" i="10"/>
  <c r="CA130" i="10"/>
  <c r="CA110" i="10"/>
  <c r="CA131" i="10"/>
  <c r="CD132" i="10"/>
  <c r="CD111" i="10"/>
  <c r="CD117" i="10"/>
  <c r="CD95" i="10"/>
  <c r="CD100" i="10"/>
  <c r="O84" i="10"/>
  <c r="Z84" i="10"/>
  <c r="P84" i="10"/>
  <c r="W85" i="10"/>
  <c r="S85" i="10"/>
  <c r="Y85" i="10"/>
  <c r="CC132" i="10"/>
  <c r="CC128" i="10"/>
  <c r="CC127" i="10"/>
  <c r="CC99" i="10"/>
  <c r="BZ114" i="10"/>
  <c r="BZ96" i="10"/>
  <c r="BZ109" i="10"/>
  <c r="BZ108" i="10"/>
  <c r="BZ148" i="10"/>
  <c r="S88" i="10"/>
  <c r="U88" i="10"/>
  <c r="V88" i="10"/>
  <c r="AA88" i="10"/>
  <c r="CB132" i="10"/>
  <c r="CB106" i="10"/>
  <c r="CB102" i="10"/>
  <c r="CB142" i="10"/>
  <c r="CB101" i="10"/>
  <c r="CB122" i="10"/>
  <c r="CB95" i="10"/>
  <c r="BR112" i="10"/>
  <c r="BO86" i="10"/>
  <c r="BP86" i="10"/>
  <c r="CA88" i="10"/>
  <c r="CB87" i="10"/>
  <c r="BZ89" i="10"/>
  <c r="BZ87" i="10"/>
  <c r="AR46" i="10"/>
  <c r="CB88" i="10"/>
  <c r="BZ91" i="10"/>
  <c r="BZ85" i="10"/>
  <c r="BZ92" i="10"/>
  <c r="CC88" i="10"/>
  <c r="BE73" i="10"/>
  <c r="BH73" i="10"/>
  <c r="L14" i="10"/>
  <c r="BJ73" i="10"/>
  <c r="BJ75" i="10"/>
  <c r="BJ70" i="10"/>
  <c r="BJ72" i="10"/>
  <c r="BD73" i="10"/>
  <c r="BG141" i="10"/>
  <c r="CG86" i="10"/>
  <c r="CG86" i="9"/>
  <c r="AC86" i="10"/>
  <c r="AC86" i="9"/>
  <c r="CH86" i="10"/>
  <c r="CH86" i="9"/>
  <c r="AQ86" i="10"/>
  <c r="AQ86" i="9"/>
  <c r="BZ86" i="10"/>
  <c r="BZ86" i="9"/>
  <c r="AR86" i="10"/>
  <c r="AR86" i="9"/>
  <c r="BA56" i="10"/>
  <c r="U86" i="10"/>
  <c r="U86" i="9"/>
  <c r="N86" i="10"/>
  <c r="N86" i="9"/>
  <c r="CF86" i="10"/>
  <c r="CF86" i="9"/>
  <c r="BB57" i="10"/>
  <c r="BA60" i="10"/>
  <c r="AZ60" i="10"/>
  <c r="BE60" i="10"/>
  <c r="L86" i="10"/>
  <c r="L86" i="9"/>
  <c r="V86" i="10"/>
  <c r="V86" i="9"/>
  <c r="BH63" i="10"/>
  <c r="BF63" i="10"/>
  <c r="BE63" i="10"/>
  <c r="BD63" i="10"/>
  <c r="BG63" i="10"/>
  <c r="AK86" i="9"/>
  <c r="AK86" i="10"/>
  <c r="EJ86" i="10"/>
  <c r="EJ86" i="9"/>
  <c r="K86" i="10"/>
  <c r="K86" i="9"/>
  <c r="T86" i="10"/>
  <c r="T86" i="9"/>
  <c r="AD86" i="10"/>
  <c r="AD86" i="9"/>
  <c r="AZ55" i="10"/>
  <c r="M86" i="10"/>
  <c r="M86" i="9"/>
  <c r="W86" i="10"/>
  <c r="W86" i="9"/>
  <c r="P86" i="10"/>
  <c r="P86" i="9"/>
  <c r="I86" i="10"/>
  <c r="I86" i="9"/>
  <c r="CA86" i="10"/>
  <c r="CA86" i="9"/>
  <c r="H86" i="10"/>
  <c r="H86" i="9"/>
  <c r="J86" i="10"/>
  <c r="J86" i="9"/>
  <c r="CB86" i="10"/>
  <c r="CB86" i="9"/>
  <c r="S86" i="10"/>
  <c r="S86" i="9"/>
  <c r="AB86" i="10"/>
  <c r="AB86" i="9"/>
  <c r="AM86" i="10"/>
  <c r="AM86" i="9"/>
  <c r="BB58" i="10"/>
  <c r="BC58" i="10"/>
  <c r="BB61" i="10"/>
  <c r="AZ61" i="10"/>
  <c r="BF61" i="10"/>
  <c r="BE140" i="10"/>
  <c r="AE86" i="10"/>
  <c r="AE86" i="9"/>
  <c r="AU86" i="10"/>
  <c r="AU86" i="9"/>
  <c r="AF86" i="10"/>
  <c r="AF86" i="9"/>
  <c r="Q86" i="10"/>
  <c r="Q86" i="9"/>
  <c r="X86" i="10"/>
  <c r="X86" i="9"/>
  <c r="R86" i="10"/>
  <c r="R86" i="9"/>
  <c r="AA86" i="10"/>
  <c r="AA86" i="9"/>
  <c r="AJ86" i="10"/>
  <c r="AJ86" i="9"/>
  <c r="AV86" i="10"/>
  <c r="AV86" i="9"/>
  <c r="BA62" i="10"/>
  <c r="BG62" i="10"/>
  <c r="BF62" i="10"/>
  <c r="CE86" i="10"/>
  <c r="CE86" i="9"/>
  <c r="Y86" i="10"/>
  <c r="Y86" i="9"/>
  <c r="AP86" i="10"/>
  <c r="AP86" i="9"/>
  <c r="Z86" i="10"/>
  <c r="Z86" i="9"/>
  <c r="AT86" i="10"/>
  <c r="AT86" i="9"/>
  <c r="BD59" i="10"/>
  <c r="BA59" i="10"/>
  <c r="AZ59" i="10"/>
  <c r="G86" i="10"/>
  <c r="G86" i="9"/>
  <c r="O86" i="10"/>
  <c r="O86" i="9"/>
  <c r="AG86" i="10"/>
  <c r="AG86" i="9"/>
  <c r="AS86" i="10"/>
  <c r="AS86" i="9"/>
  <c r="DK86" i="10"/>
  <c r="DK86" i="9"/>
  <c r="AO43" i="10"/>
  <c r="AJ43" i="10"/>
  <c r="AO49" i="10"/>
  <c r="AU49" i="10"/>
  <c r="AJ49" i="10"/>
  <c r="AQ45" i="10"/>
  <c r="AO45" i="10"/>
  <c r="AO48" i="10"/>
  <c r="AT48" i="10"/>
  <c r="AJ48" i="10"/>
  <c r="AP44" i="10"/>
  <c r="AJ59" i="10"/>
  <c r="AR47" i="10"/>
  <c r="AS47" i="10"/>
  <c r="AJ57" i="10"/>
  <c r="AP51" i="10"/>
  <c r="AW51" i="10"/>
  <c r="AO51" i="10"/>
  <c r="AO46" i="10"/>
  <c r="AQ46" i="10"/>
  <c r="L36" i="3"/>
  <c r="L56" i="3"/>
  <c r="L37" i="3"/>
  <c r="L57" i="3"/>
  <c r="DK85" i="9"/>
  <c r="DK85" i="10"/>
  <c r="DK88" i="9"/>
  <c r="DK88" i="10"/>
  <c r="DK87" i="9"/>
  <c r="DK87" i="10"/>
  <c r="AK87" i="9"/>
  <c r="AK87" i="10"/>
  <c r="AK88" i="9"/>
  <c r="AK88" i="10"/>
  <c r="AK84" i="9"/>
  <c r="AK84" i="10"/>
  <c r="AK85" i="9"/>
  <c r="AK85" i="10"/>
  <c r="AJ85" i="9"/>
  <c r="AJ88" i="9"/>
  <c r="AJ87" i="9"/>
  <c r="AJ84" i="9"/>
  <c r="EJ61" i="10"/>
  <c r="BZ123" i="9"/>
  <c r="BZ123" i="10"/>
  <c r="BZ113" i="9"/>
  <c r="BZ113" i="10"/>
  <c r="L35" i="3"/>
  <c r="L6" i="3"/>
  <c r="L25" i="3"/>
  <c r="L7" i="3"/>
  <c r="L14" i="3"/>
  <c r="L23" i="3"/>
  <c r="L15" i="3"/>
  <c r="L24" i="3"/>
  <c r="L10" i="3"/>
  <c r="L16" i="3"/>
  <c r="EJ62" i="10"/>
  <c r="BP53" i="7"/>
  <c r="BM53" i="7"/>
  <c r="CK53" i="7"/>
  <c r="CK41" i="10"/>
  <c r="CK112" i="10"/>
  <c r="DL53" i="7"/>
  <c r="DL41" i="10"/>
  <c r="DH53" i="7"/>
  <c r="DH41" i="10"/>
  <c r="CQ112" i="10"/>
  <c r="CQ53" i="7"/>
  <c r="CQ41" i="10"/>
  <c r="BD53" i="7"/>
  <c r="BQ41" i="10"/>
  <c r="BQ53" i="7"/>
  <c r="CR112" i="10"/>
  <c r="CR41" i="10"/>
  <c r="CR53" i="7"/>
  <c r="CV112" i="10"/>
  <c r="CV41" i="10"/>
  <c r="CV53" i="7"/>
  <c r="CJ53" i="7"/>
  <c r="CJ112" i="10"/>
  <c r="CJ41" i="10"/>
  <c r="CL112" i="10"/>
  <c r="CL53" i="7"/>
  <c r="CL41" i="10"/>
  <c r="CO112" i="10"/>
  <c r="CO53" i="7"/>
  <c r="CO41" i="10"/>
  <c r="DI41" i="10"/>
  <c r="DI53" i="7"/>
  <c r="BA53" i="7"/>
  <c r="BE53" i="7"/>
  <c r="BU53" i="7"/>
  <c r="BU41" i="10"/>
  <c r="CP53" i="7"/>
  <c r="CP112" i="10"/>
  <c r="CP41" i="10"/>
  <c r="CU41" i="10"/>
  <c r="CU112" i="10"/>
  <c r="CU53" i="7"/>
  <c r="DA53" i="7"/>
  <c r="DA112" i="10"/>
  <c r="DA41" i="10"/>
  <c r="CN112" i="10"/>
  <c r="CN41" i="10"/>
  <c r="CN53" i="7"/>
  <c r="DG53" i="7"/>
  <c r="DG41" i="10"/>
  <c r="DF41" i="10"/>
  <c r="DF53" i="7"/>
  <c r="J37" i="10"/>
  <c r="BV41" i="10"/>
  <c r="BV53" i="7"/>
  <c r="BB53" i="7"/>
  <c r="BL53" i="7"/>
  <c r="BX41" i="10"/>
  <c r="BX53" i="7"/>
  <c r="CM41" i="10"/>
  <c r="CM112" i="10"/>
  <c r="CM53" i="7"/>
  <c r="CS53" i="7"/>
  <c r="CS41" i="10"/>
  <c r="CS112" i="10"/>
  <c r="CX53" i="7"/>
  <c r="CX112" i="10"/>
  <c r="CX41" i="10"/>
  <c r="BH53" i="7"/>
  <c r="BK53" i="7"/>
  <c r="BW41" i="10"/>
  <c r="BW53" i="7"/>
  <c r="CY41" i="10"/>
  <c r="CY112" i="10"/>
  <c r="CY53" i="7"/>
  <c r="CW112" i="10"/>
  <c r="CW53" i="7"/>
  <c r="CW41" i="10"/>
  <c r="CT112" i="10"/>
  <c r="CT53" i="7"/>
  <c r="CT41" i="10"/>
  <c r="DE41" i="10"/>
  <c r="DE53" i="7"/>
  <c r="L36" i="10"/>
  <c r="L37" i="10"/>
  <c r="L41" i="10"/>
  <c r="L35" i="10"/>
  <c r="BG53" i="7"/>
  <c r="BN53" i="7"/>
  <c r="DJ41" i="10"/>
  <c r="DJ53" i="7"/>
  <c r="DM52" i="10"/>
  <c r="G52" i="10"/>
  <c r="AX52" i="10"/>
  <c r="DY52" i="10"/>
  <c r="BO53" i="7"/>
  <c r="BC53" i="7"/>
  <c r="BF53" i="7"/>
  <c r="BJ53" i="7"/>
  <c r="CZ112" i="10"/>
  <c r="CZ53" i="7"/>
  <c r="CZ41" i="10"/>
  <c r="K37" i="10"/>
  <c r="K36" i="10"/>
  <c r="K41" i="10"/>
  <c r="K35" i="10"/>
  <c r="DY62" i="10"/>
  <c r="DM62" i="10"/>
  <c r="DY63" i="10"/>
  <c r="CB142" i="9"/>
  <c r="CB140" i="9"/>
  <c r="CB150" i="9"/>
  <c r="CB136" i="9"/>
  <c r="CB92" i="9"/>
  <c r="CB129" i="9"/>
  <c r="CB146" i="9"/>
  <c r="CB137" i="9"/>
  <c r="CB111" i="9"/>
  <c r="CB151" i="10"/>
  <c r="CB151" i="9"/>
  <c r="CB132" i="9"/>
  <c r="CB135" i="9"/>
  <c r="CB141" i="9"/>
  <c r="CB127" i="9"/>
  <c r="CB89" i="9"/>
  <c r="CB130" i="9"/>
  <c r="CB122" i="9"/>
  <c r="CB114" i="9"/>
  <c r="CB143" i="9"/>
  <c r="CB131" i="9"/>
  <c r="CB90" i="9"/>
  <c r="CB91" i="9"/>
  <c r="CB149" i="9"/>
  <c r="CB147" i="9"/>
  <c r="CB148" i="9"/>
  <c r="CB128" i="9"/>
  <c r="CB134" i="9"/>
  <c r="CB133" i="9"/>
  <c r="DM59" i="10"/>
  <c r="DY59" i="10"/>
  <c r="DY60" i="10"/>
  <c r="DM60" i="10"/>
  <c r="EJ60" i="10"/>
  <c r="EJ59" i="10"/>
  <c r="DY51" i="10"/>
  <c r="DY66" i="10"/>
  <c r="EJ63" i="10"/>
  <c r="DY61" i="10"/>
  <c r="DM61" i="10"/>
  <c r="DY58" i="10"/>
  <c r="DM51" i="10"/>
  <c r="DM58" i="10"/>
  <c r="EJ58" i="10"/>
  <c r="DY57" i="10"/>
  <c r="DM66" i="10"/>
  <c r="DY55" i="10"/>
  <c r="EJ57" i="10"/>
  <c r="EJ55" i="10"/>
  <c r="DM56" i="10"/>
  <c r="DY56" i="10"/>
  <c r="EJ66" i="10"/>
  <c r="EJ56" i="10"/>
  <c r="DM57" i="10"/>
  <c r="DM55" i="10"/>
  <c r="CE87" i="9"/>
  <c r="CH87" i="9"/>
  <c r="CB87" i="9"/>
  <c r="CA134" i="9"/>
  <c r="CA146" i="9"/>
  <c r="CA127" i="9"/>
  <c r="CA122" i="9"/>
  <c r="CD151" i="10"/>
  <c r="CD151" i="9"/>
  <c r="CD89" i="9"/>
  <c r="CD122" i="9"/>
  <c r="CD147" i="9"/>
  <c r="H141" i="10"/>
  <c r="H140" i="10"/>
  <c r="H151" i="7"/>
  <c r="BZ84" i="9"/>
  <c r="EJ85" i="9"/>
  <c r="CF85" i="9"/>
  <c r="CC130" i="9"/>
  <c r="BZ134" i="9"/>
  <c r="BZ136" i="9"/>
  <c r="BZ140" i="9"/>
  <c r="CA114" i="9"/>
  <c r="CA128" i="9"/>
  <c r="CA140" i="9"/>
  <c r="AV45" i="10"/>
  <c r="DY45" i="10"/>
  <c r="DM45" i="10"/>
  <c r="CD90" i="9"/>
  <c r="CD140" i="9"/>
  <c r="CD150" i="9"/>
  <c r="AV84" i="9"/>
  <c r="AV85" i="9"/>
  <c r="CC134" i="9"/>
  <c r="CC137" i="9"/>
  <c r="CC129" i="9"/>
  <c r="CC136" i="9"/>
  <c r="CC111" i="9"/>
  <c r="CC149" i="9"/>
  <c r="CC140" i="9"/>
  <c r="BZ122" i="9"/>
  <c r="BZ133" i="9"/>
  <c r="O12" i="10"/>
  <c r="CF88" i="9"/>
  <c r="BZ87" i="9"/>
  <c r="CA91" i="9"/>
  <c r="CA129" i="9"/>
  <c r="CA137" i="9"/>
  <c r="CA141" i="9"/>
  <c r="AU73" i="10"/>
  <c r="AU141" i="10"/>
  <c r="AU140" i="10"/>
  <c r="AU151" i="7"/>
  <c r="AU50" i="10"/>
  <c r="AQ73" i="10"/>
  <c r="AQ140" i="10"/>
  <c r="AQ141" i="10"/>
  <c r="AQ151" i="7"/>
  <c r="AQ50" i="10"/>
  <c r="CD132" i="9"/>
  <c r="CD114" i="9"/>
  <c r="CD91" i="9"/>
  <c r="CD130" i="9"/>
  <c r="CD137" i="9"/>
  <c r="CD129" i="9"/>
  <c r="CC151" i="10"/>
  <c r="CC151" i="9"/>
  <c r="CC89" i="9"/>
  <c r="CC128" i="9"/>
  <c r="CC141" i="9"/>
  <c r="CC143" i="9"/>
  <c r="CC147" i="9"/>
  <c r="BZ149" i="9"/>
  <c r="AV44" i="10"/>
  <c r="DY44" i="10"/>
  <c r="DM44" i="10"/>
  <c r="AV87" i="9"/>
  <c r="CA132" i="9"/>
  <c r="CA89" i="9"/>
  <c r="CA143" i="9"/>
  <c r="DY49" i="10"/>
  <c r="AV49" i="10"/>
  <c r="DM49" i="10"/>
  <c r="CD146" i="9"/>
  <c r="CD136" i="9"/>
  <c r="I141" i="10"/>
  <c r="I140" i="10"/>
  <c r="I151" i="7"/>
  <c r="CE85" i="9"/>
  <c r="CA85" i="9"/>
  <c r="CC135" i="9"/>
  <c r="CC148" i="9"/>
  <c r="BZ90" i="9"/>
  <c r="BZ131" i="9"/>
  <c r="AP141" i="10"/>
  <c r="AP73" i="10"/>
  <c r="AP151" i="7"/>
  <c r="AP50" i="10"/>
  <c r="AP140" i="10"/>
  <c r="CA88" i="9"/>
  <c r="CA142" i="9"/>
  <c r="CA151" i="10"/>
  <c r="CA151" i="9"/>
  <c r="CA111" i="9"/>
  <c r="CA130" i="9"/>
  <c r="CA92" i="9"/>
  <c r="CA135" i="9"/>
  <c r="CA131" i="9"/>
  <c r="CD142" i="9"/>
  <c r="CD128" i="9"/>
  <c r="DY46" i="10"/>
  <c r="AV46" i="10"/>
  <c r="DM46" i="10"/>
  <c r="EJ9" i="10"/>
  <c r="DY9" i="10"/>
  <c r="CG85" i="9"/>
  <c r="CC127" i="9"/>
  <c r="BZ132" i="9"/>
  <c r="BZ151" i="10"/>
  <c r="BZ151" i="9"/>
  <c r="BZ114" i="9"/>
  <c r="BZ137" i="9"/>
  <c r="BZ146" i="9"/>
  <c r="BZ129" i="9"/>
  <c r="BZ150" i="9"/>
  <c r="BZ111" i="9"/>
  <c r="AV88" i="9"/>
  <c r="CH88" i="9"/>
  <c r="CD88" i="9"/>
  <c r="CG87" i="9"/>
  <c r="CA136" i="9"/>
  <c r="CA150" i="9"/>
  <c r="CD131" i="9"/>
  <c r="CD141" i="9"/>
  <c r="AR141" i="10"/>
  <c r="AR73" i="10"/>
  <c r="AR140" i="10"/>
  <c r="AR151" i="7"/>
  <c r="AR50" i="10"/>
  <c r="G140" i="10"/>
  <c r="G151" i="7"/>
  <c r="G141" i="10"/>
  <c r="BZ85" i="9"/>
  <c r="CC132" i="9"/>
  <c r="CC91" i="9"/>
  <c r="CC146" i="9"/>
  <c r="CC150" i="9"/>
  <c r="BZ141" i="9"/>
  <c r="CE88" i="9"/>
  <c r="EJ88" i="9"/>
  <c r="CC87" i="9"/>
  <c r="CA87" i="9"/>
  <c r="CA90" i="9"/>
  <c r="CA133" i="9"/>
  <c r="CA148" i="9"/>
  <c r="CD111" i="9"/>
  <c r="CD149" i="9"/>
  <c r="CD135" i="9"/>
  <c r="CD127" i="9"/>
  <c r="AT73" i="10"/>
  <c r="AT141" i="10"/>
  <c r="AT140" i="10"/>
  <c r="AT151" i="7"/>
  <c r="AT50" i="10"/>
  <c r="EJ84" i="9"/>
  <c r="CC142" i="9"/>
  <c r="CC90" i="9"/>
  <c r="CC133" i="9"/>
  <c r="CC122" i="9"/>
  <c r="CC131" i="9"/>
  <c r="BZ142" i="9"/>
  <c r="BZ91" i="9"/>
  <c r="BZ135" i="9"/>
  <c r="BZ143" i="9"/>
  <c r="BZ128" i="9"/>
  <c r="J141" i="10"/>
  <c r="J151" i="7"/>
  <c r="J140" i="10"/>
  <c r="CC88" i="9"/>
  <c r="CB88" i="9"/>
  <c r="CG88" i="9"/>
  <c r="CF87" i="9"/>
  <c r="EJ87" i="9"/>
  <c r="CA147" i="9"/>
  <c r="CA149" i="9"/>
  <c r="CD134" i="9"/>
  <c r="CD143" i="9"/>
  <c r="CD148" i="9"/>
  <c r="CD92" i="9"/>
  <c r="CD133" i="9"/>
  <c r="AV48" i="10"/>
  <c r="DY48" i="10"/>
  <c r="DM48" i="10"/>
  <c r="CH85" i="9"/>
  <c r="CC114" i="9"/>
  <c r="CC92" i="9"/>
  <c r="BZ130" i="9"/>
  <c r="BZ89" i="9"/>
  <c r="BZ92" i="9"/>
  <c r="BZ127" i="9"/>
  <c r="BZ148" i="9"/>
  <c r="BZ147" i="9"/>
  <c r="BZ88" i="9"/>
  <c r="BB151" i="7"/>
  <c r="BQ75" i="10"/>
  <c r="BQ67" i="10"/>
  <c r="BQ141" i="10"/>
  <c r="BQ72" i="10"/>
  <c r="BQ71" i="10"/>
  <c r="BQ70" i="10"/>
  <c r="BQ140" i="10"/>
  <c r="BQ73" i="10"/>
  <c r="BQ151" i="7"/>
  <c r="BQ69" i="10"/>
  <c r="BQ68" i="10"/>
  <c r="BQ64" i="7"/>
  <c r="BM140" i="10"/>
  <c r="BM75" i="10"/>
  <c r="BM73" i="10"/>
  <c r="BM70" i="10"/>
  <c r="BM72" i="10"/>
  <c r="BM71" i="10"/>
  <c r="BM67" i="10"/>
  <c r="BM141" i="10"/>
  <c r="BM69" i="10"/>
  <c r="BM151" i="7"/>
  <c r="BM68" i="10"/>
  <c r="BM64" i="7"/>
  <c r="CL108" i="10"/>
  <c r="CL103" i="10"/>
  <c r="CL111" i="10"/>
  <c r="CL110" i="10"/>
  <c r="CL141" i="10"/>
  <c r="CL99" i="10"/>
  <c r="CL140" i="10"/>
  <c r="CL109" i="10"/>
  <c r="CL106" i="10"/>
  <c r="CL92" i="10"/>
  <c r="CL107" i="10"/>
  <c r="CL101" i="10"/>
  <c r="CL105" i="10"/>
  <c r="CL91" i="10"/>
  <c r="CL96" i="10"/>
  <c r="CL151" i="7"/>
  <c r="CL102" i="10"/>
  <c r="CL97" i="10"/>
  <c r="CL100" i="10"/>
  <c r="CL89" i="10"/>
  <c r="CL90" i="10"/>
  <c r="CL98" i="10"/>
  <c r="CL82" i="7"/>
  <c r="CL114" i="10"/>
  <c r="CL104" i="10"/>
  <c r="CL95" i="10"/>
  <c r="CL64" i="7"/>
  <c r="CL76" i="7"/>
  <c r="CO98" i="10"/>
  <c r="CO108" i="10"/>
  <c r="CO141" i="10"/>
  <c r="CO103" i="10"/>
  <c r="CO107" i="10"/>
  <c r="CO95" i="10"/>
  <c r="CO110" i="10"/>
  <c r="CO99" i="10"/>
  <c r="CO140" i="10"/>
  <c r="CO101" i="10"/>
  <c r="CO102" i="10"/>
  <c r="CO106" i="10"/>
  <c r="CO100" i="10"/>
  <c r="CO109" i="10"/>
  <c r="CO92" i="10"/>
  <c r="CO111" i="10"/>
  <c r="CO96" i="10"/>
  <c r="CO151" i="7"/>
  <c r="CO97" i="10"/>
  <c r="CO89" i="10"/>
  <c r="CO90" i="10"/>
  <c r="CO82" i="7"/>
  <c r="CO114" i="10"/>
  <c r="CO104" i="10"/>
  <c r="CO76" i="7"/>
  <c r="CO105" i="10"/>
  <c r="CO64" i="7"/>
  <c r="CO91" i="10"/>
  <c r="DI120" i="10"/>
  <c r="DI122" i="10"/>
  <c r="DI141" i="10"/>
  <c r="DI140" i="10"/>
  <c r="DI121" i="10"/>
  <c r="DI117" i="10"/>
  <c r="DI151" i="7"/>
  <c r="DI118" i="10"/>
  <c r="DI124" i="10"/>
  <c r="DI82" i="7"/>
  <c r="DI114" i="10"/>
  <c r="DI76" i="7"/>
  <c r="DI119" i="10"/>
  <c r="DI64" i="7"/>
  <c r="BR111" i="9"/>
  <c r="K30" i="10"/>
  <c r="K32" i="10"/>
  <c r="K26" i="10"/>
  <c r="K18" i="10"/>
  <c r="K141" i="10"/>
  <c r="K19" i="10"/>
  <c r="K22" i="10"/>
  <c r="K140" i="10"/>
  <c r="K73" i="10"/>
  <c r="K27" i="10"/>
  <c r="K151" i="7"/>
  <c r="K20" i="10"/>
  <c r="K28" i="10"/>
  <c r="K15" i="10"/>
  <c r="K34" i="10"/>
  <c r="K21" i="10"/>
  <c r="K16" i="10"/>
  <c r="K25" i="10"/>
  <c r="K29" i="10"/>
  <c r="K24" i="10"/>
  <c r="K17" i="10"/>
  <c r="K33" i="10"/>
  <c r="K23" i="10"/>
  <c r="K31" i="10"/>
  <c r="AV47" i="10"/>
  <c r="DM47" i="10"/>
  <c r="DY47" i="10"/>
  <c r="AW141" i="10"/>
  <c r="AW140" i="10"/>
  <c r="AW73" i="10"/>
  <c r="AW151" i="7"/>
  <c r="BF151" i="7"/>
  <c r="BK75" i="10"/>
  <c r="BK67" i="10"/>
  <c r="BK70" i="10"/>
  <c r="BK141" i="10"/>
  <c r="BK72" i="10"/>
  <c r="BK140" i="10"/>
  <c r="BK73" i="10"/>
  <c r="BK69" i="10"/>
  <c r="BK71" i="10"/>
  <c r="BK151" i="7"/>
  <c r="BK68" i="10"/>
  <c r="CP141" i="10"/>
  <c r="CP99" i="10"/>
  <c r="CP140" i="10"/>
  <c r="CP101" i="10"/>
  <c r="CP102" i="10"/>
  <c r="CP106" i="10"/>
  <c r="CP100" i="10"/>
  <c r="CP92" i="10"/>
  <c r="CP108" i="10"/>
  <c r="CP98" i="10"/>
  <c r="CP109" i="10"/>
  <c r="CP95" i="10"/>
  <c r="CP103" i="10"/>
  <c r="CP107" i="10"/>
  <c r="CP90" i="10"/>
  <c r="CP110" i="10"/>
  <c r="CP82" i="7"/>
  <c r="CP114" i="10"/>
  <c r="CP104" i="10"/>
  <c r="CP89" i="10"/>
  <c r="CP76" i="7"/>
  <c r="CP105" i="10"/>
  <c r="CP91" i="10"/>
  <c r="CP111" i="10"/>
  <c r="CP96" i="10"/>
  <c r="CP151" i="7"/>
  <c r="CP97" i="10"/>
  <c r="CP64" i="7"/>
  <c r="CK106" i="10"/>
  <c r="CK92" i="10"/>
  <c r="CK110" i="10"/>
  <c r="CK107" i="10"/>
  <c r="CK101" i="10"/>
  <c r="CK95" i="10"/>
  <c r="CK98" i="10"/>
  <c r="CK100" i="10"/>
  <c r="CK103" i="10"/>
  <c r="CK111" i="10"/>
  <c r="CK108" i="10"/>
  <c r="CK141" i="10"/>
  <c r="CK99" i="10"/>
  <c r="CK109" i="10"/>
  <c r="CK89" i="10"/>
  <c r="CK90" i="10"/>
  <c r="CK76" i="7"/>
  <c r="CK91" i="10"/>
  <c r="CK104" i="10"/>
  <c r="CK105" i="10"/>
  <c r="CK96" i="10"/>
  <c r="CK151" i="7"/>
  <c r="CK140" i="10"/>
  <c r="CK97" i="10"/>
  <c r="CK102" i="10"/>
  <c r="CK114" i="10"/>
  <c r="CK64" i="7"/>
  <c r="CK82" i="7"/>
  <c r="CT98" i="10"/>
  <c r="CT100" i="10"/>
  <c r="CT108" i="10"/>
  <c r="CT110" i="10"/>
  <c r="CT103" i="10"/>
  <c r="CT111" i="10"/>
  <c r="CT95" i="10"/>
  <c r="CT141" i="10"/>
  <c r="CT99" i="10"/>
  <c r="CT140" i="10"/>
  <c r="CT109" i="10"/>
  <c r="CT102" i="10"/>
  <c r="CT106" i="10"/>
  <c r="CT104" i="10"/>
  <c r="CT76" i="7"/>
  <c r="CT101" i="10"/>
  <c r="CT105" i="10"/>
  <c r="CT96" i="10"/>
  <c r="CT151" i="7"/>
  <c r="CT97" i="10"/>
  <c r="CT64" i="7"/>
  <c r="CT114" i="10"/>
  <c r="CT107" i="10"/>
  <c r="CT82" i="7"/>
  <c r="CZ103" i="10"/>
  <c r="CZ111" i="10"/>
  <c r="CZ141" i="10"/>
  <c r="CZ95" i="10"/>
  <c r="CZ99" i="10"/>
  <c r="CZ140" i="10"/>
  <c r="CZ101" i="10"/>
  <c r="CZ106" i="10"/>
  <c r="CZ108" i="10"/>
  <c r="CZ107" i="10"/>
  <c r="CZ109" i="10"/>
  <c r="CZ97" i="10"/>
  <c r="CZ98" i="10"/>
  <c r="CZ96" i="10"/>
  <c r="CZ151" i="7"/>
  <c r="CZ102" i="10"/>
  <c r="CZ82" i="7"/>
  <c r="CZ114" i="10"/>
  <c r="CZ110" i="10"/>
  <c r="CZ76" i="7"/>
  <c r="CZ100" i="10"/>
  <c r="CZ105" i="10"/>
  <c r="CZ104" i="10"/>
  <c r="CZ64" i="7"/>
  <c r="DF122" i="10"/>
  <c r="DF120" i="10"/>
  <c r="DF141" i="10"/>
  <c r="DF140" i="10"/>
  <c r="DF117" i="10"/>
  <c r="DF121" i="10"/>
  <c r="DF151" i="7"/>
  <c r="DF124" i="10"/>
  <c r="DF118" i="10"/>
  <c r="DF119" i="10"/>
  <c r="DF82" i="7"/>
  <c r="DF114" i="10"/>
  <c r="DF76" i="7"/>
  <c r="DF64" i="7"/>
  <c r="AZ151" i="7"/>
  <c r="BD151" i="7"/>
  <c r="BJ151" i="7"/>
  <c r="BP70" i="10"/>
  <c r="BP140" i="10"/>
  <c r="BP73" i="10"/>
  <c r="BP72" i="10"/>
  <c r="BP75" i="10"/>
  <c r="BP67" i="10"/>
  <c r="BP141" i="10"/>
  <c r="BP71" i="10"/>
  <c r="BP68" i="10"/>
  <c r="BP69" i="10"/>
  <c r="BP151" i="7"/>
  <c r="BP64" i="7"/>
  <c r="BV80" i="10"/>
  <c r="BV78" i="10"/>
  <c r="BV141" i="10"/>
  <c r="BV79" i="10"/>
  <c r="BV140" i="10"/>
  <c r="BV151" i="7"/>
  <c r="BV64" i="7"/>
  <c r="BV81" i="10"/>
  <c r="CR141" i="10"/>
  <c r="CR99" i="10"/>
  <c r="CR140" i="10"/>
  <c r="CR101" i="10"/>
  <c r="CR109" i="10"/>
  <c r="CR102" i="10"/>
  <c r="CR106" i="10"/>
  <c r="CR108" i="10"/>
  <c r="CR107" i="10"/>
  <c r="CR98" i="10"/>
  <c r="CR100" i="10"/>
  <c r="CR110" i="10"/>
  <c r="CR95" i="10"/>
  <c r="CR96" i="10"/>
  <c r="CR151" i="7"/>
  <c r="CR111" i="10"/>
  <c r="CR103" i="10"/>
  <c r="CR82" i="7"/>
  <c r="CR114" i="10"/>
  <c r="CR76" i="7"/>
  <c r="CR105" i="10"/>
  <c r="CR104" i="10"/>
  <c r="CR97" i="10"/>
  <c r="CR64" i="7"/>
  <c r="CM99" i="10"/>
  <c r="CM140" i="10"/>
  <c r="CM110" i="10"/>
  <c r="CM109" i="10"/>
  <c r="CM92" i="10"/>
  <c r="CM107" i="10"/>
  <c r="CM108" i="10"/>
  <c r="CM101" i="10"/>
  <c r="CM102" i="10"/>
  <c r="CM106" i="10"/>
  <c r="CM100" i="10"/>
  <c r="CM103" i="10"/>
  <c r="CM111" i="10"/>
  <c r="CM98" i="10"/>
  <c r="CM95" i="10"/>
  <c r="CM89" i="10"/>
  <c r="CM90" i="10"/>
  <c r="CM82" i="7"/>
  <c r="CM114" i="10"/>
  <c r="CM104" i="10"/>
  <c r="CM76" i="7"/>
  <c r="CM141" i="10"/>
  <c r="CM105" i="10"/>
  <c r="CM91" i="10"/>
  <c r="CM96" i="10"/>
  <c r="CM151" i="7"/>
  <c r="CM64" i="7"/>
  <c r="CM97" i="10"/>
  <c r="DJ140" i="10"/>
  <c r="DJ121" i="10"/>
  <c r="DJ117" i="10"/>
  <c r="DJ124" i="10"/>
  <c r="DJ120" i="10"/>
  <c r="DJ122" i="10"/>
  <c r="DJ141" i="10"/>
  <c r="DJ119" i="10"/>
  <c r="DJ82" i="7"/>
  <c r="DJ114" i="10"/>
  <c r="DJ76" i="7"/>
  <c r="DJ118" i="10"/>
  <c r="DJ151" i="7"/>
  <c r="DJ64" i="7"/>
  <c r="BR122" i="9"/>
  <c r="BS122" i="9"/>
  <c r="EJ13" i="10"/>
  <c r="O13" i="10"/>
  <c r="BH151" i="7"/>
  <c r="BN71" i="10"/>
  <c r="BN67" i="10"/>
  <c r="BN70" i="10"/>
  <c r="BN141" i="10"/>
  <c r="BN140" i="10"/>
  <c r="BN72" i="10"/>
  <c r="BN69" i="10"/>
  <c r="BN151" i="7"/>
  <c r="BN68" i="10"/>
  <c r="BN73" i="10"/>
  <c r="BN64" i="7"/>
  <c r="BN75" i="10"/>
  <c r="DA99" i="10"/>
  <c r="DA110" i="10"/>
  <c r="DA140" i="10"/>
  <c r="DA109" i="10"/>
  <c r="DA102" i="10"/>
  <c r="DA106" i="10"/>
  <c r="DA107" i="10"/>
  <c r="DA101" i="10"/>
  <c r="DA98" i="10"/>
  <c r="DA100" i="10"/>
  <c r="DA108" i="10"/>
  <c r="DA95" i="10"/>
  <c r="DA103" i="10"/>
  <c r="DA111" i="10"/>
  <c r="DA82" i="7"/>
  <c r="DA114" i="10"/>
  <c r="DA76" i="7"/>
  <c r="DA141" i="10"/>
  <c r="DA104" i="10"/>
  <c r="DA105" i="10"/>
  <c r="DA96" i="10"/>
  <c r="DA151" i="7"/>
  <c r="DA64" i="7"/>
  <c r="DA97" i="10"/>
  <c r="CN140" i="10"/>
  <c r="CN101" i="10"/>
  <c r="CN102" i="10"/>
  <c r="CN106" i="10"/>
  <c r="CN100" i="10"/>
  <c r="CN92" i="10"/>
  <c r="CN107" i="10"/>
  <c r="CN109" i="10"/>
  <c r="CN110" i="10"/>
  <c r="CN103" i="10"/>
  <c r="CN111" i="10"/>
  <c r="CN98" i="10"/>
  <c r="CN95" i="10"/>
  <c r="CN141" i="10"/>
  <c r="CN99" i="10"/>
  <c r="CN108" i="10"/>
  <c r="CN82" i="7"/>
  <c r="CN114" i="10"/>
  <c r="CN104" i="10"/>
  <c r="CN76" i="7"/>
  <c r="CN105" i="10"/>
  <c r="CN91" i="10"/>
  <c r="CN96" i="10"/>
  <c r="CN151" i="7"/>
  <c r="CN97" i="10"/>
  <c r="CN89" i="10"/>
  <c r="CN64" i="7"/>
  <c r="CN90" i="10"/>
  <c r="DG141" i="10"/>
  <c r="DG140" i="10"/>
  <c r="DG117" i="10"/>
  <c r="DG121" i="10"/>
  <c r="DG124" i="10"/>
  <c r="DG122" i="10"/>
  <c r="DG118" i="10"/>
  <c r="DG119" i="10"/>
  <c r="DG82" i="7"/>
  <c r="DG114" i="10"/>
  <c r="DG76" i="7"/>
  <c r="DG120" i="10"/>
  <c r="DG64" i="7"/>
  <c r="DG151" i="7"/>
  <c r="DY43" i="10"/>
  <c r="DM43" i="10"/>
  <c r="AX141" i="10"/>
  <c r="AX140" i="10"/>
  <c r="AX73" i="10"/>
  <c r="AX151" i="7"/>
  <c r="BO141" i="10"/>
  <c r="BO72" i="10"/>
  <c r="BO71" i="10"/>
  <c r="BO140" i="10"/>
  <c r="BO73" i="10"/>
  <c r="BO75" i="10"/>
  <c r="BO68" i="10"/>
  <c r="BO70" i="10"/>
  <c r="BO69" i="10"/>
  <c r="BO64" i="7"/>
  <c r="BO151" i="7"/>
  <c r="BX140" i="10"/>
  <c r="BX79" i="10"/>
  <c r="BX78" i="10"/>
  <c r="BX81" i="10"/>
  <c r="BX80" i="10"/>
  <c r="BX141" i="10"/>
  <c r="BX76" i="7"/>
  <c r="BX151" i="7"/>
  <c r="BX64" i="7"/>
  <c r="CQ106" i="10"/>
  <c r="CQ108" i="10"/>
  <c r="CQ107" i="10"/>
  <c r="CQ95" i="10"/>
  <c r="CQ111" i="10"/>
  <c r="CQ98" i="10"/>
  <c r="CQ100" i="10"/>
  <c r="CQ103" i="10"/>
  <c r="CQ109" i="10"/>
  <c r="CQ141" i="10"/>
  <c r="CQ99" i="10"/>
  <c r="CQ110" i="10"/>
  <c r="CQ140" i="10"/>
  <c r="CQ76" i="7"/>
  <c r="CQ105" i="10"/>
  <c r="CQ104" i="10"/>
  <c r="CQ101" i="10"/>
  <c r="CQ97" i="10"/>
  <c r="CQ96" i="10"/>
  <c r="CQ151" i="7"/>
  <c r="CQ102" i="10"/>
  <c r="CQ82" i="7"/>
  <c r="CQ64" i="7"/>
  <c r="CQ114" i="10"/>
  <c r="CV140" i="10"/>
  <c r="CV108" i="10"/>
  <c r="CV101" i="10"/>
  <c r="CV102" i="10"/>
  <c r="CV106" i="10"/>
  <c r="CV100" i="10"/>
  <c r="CV110" i="10"/>
  <c r="CV107" i="10"/>
  <c r="CV109" i="10"/>
  <c r="CV103" i="10"/>
  <c r="CV111" i="10"/>
  <c r="CV98" i="10"/>
  <c r="CV141" i="10"/>
  <c r="CV99" i="10"/>
  <c r="CV82" i="7"/>
  <c r="CV114" i="10"/>
  <c r="CV95" i="10"/>
  <c r="CV104" i="10"/>
  <c r="CV76" i="7"/>
  <c r="CV105" i="10"/>
  <c r="CV96" i="10"/>
  <c r="CV151" i="7"/>
  <c r="CV97" i="10"/>
  <c r="CV64" i="7"/>
  <c r="CJ141" i="10"/>
  <c r="CJ99" i="10"/>
  <c r="CJ140" i="10"/>
  <c r="CJ101" i="10"/>
  <c r="CJ109" i="10"/>
  <c r="CJ102" i="10"/>
  <c r="CJ106" i="10"/>
  <c r="CJ108" i="10"/>
  <c r="CJ92" i="10"/>
  <c r="CJ107" i="10"/>
  <c r="CJ98" i="10"/>
  <c r="CJ100" i="10"/>
  <c r="CJ95" i="10"/>
  <c r="CJ103" i="10"/>
  <c r="CJ111" i="10"/>
  <c r="CJ110" i="10"/>
  <c r="CJ82" i="7"/>
  <c r="CJ114" i="10"/>
  <c r="CJ89" i="10"/>
  <c r="CJ90" i="10"/>
  <c r="CJ76" i="7"/>
  <c r="CJ105" i="10"/>
  <c r="CJ91" i="10"/>
  <c r="CJ104" i="10"/>
  <c r="CJ97" i="10"/>
  <c r="CJ151" i="7"/>
  <c r="CJ96" i="10"/>
  <c r="CJ64" i="7"/>
  <c r="CX107" i="10"/>
  <c r="CX141" i="10"/>
  <c r="CX99" i="10"/>
  <c r="CX140" i="10"/>
  <c r="CX101" i="10"/>
  <c r="CX109" i="10"/>
  <c r="CX102" i="10"/>
  <c r="CX95" i="10"/>
  <c r="CX106" i="10"/>
  <c r="CX100" i="10"/>
  <c r="CX108" i="10"/>
  <c r="CX111" i="10"/>
  <c r="CX98" i="10"/>
  <c r="CX103" i="10"/>
  <c r="CX82" i="7"/>
  <c r="CX114" i="10"/>
  <c r="CX104" i="10"/>
  <c r="CX76" i="7"/>
  <c r="CX110" i="10"/>
  <c r="CX105" i="10"/>
  <c r="CX96" i="10"/>
  <c r="CX151" i="7"/>
  <c r="CX64" i="7"/>
  <c r="CX97" i="10"/>
  <c r="L19" i="10"/>
  <c r="L140" i="10"/>
  <c r="L32" i="10"/>
  <c r="L22" i="10"/>
  <c r="L73" i="10"/>
  <c r="L34" i="10"/>
  <c r="L27" i="10"/>
  <c r="L26" i="10"/>
  <c r="L18" i="10"/>
  <c r="L30" i="10"/>
  <c r="L141" i="10"/>
  <c r="L29" i="10"/>
  <c r="L21" i="10"/>
  <c r="L20" i="10"/>
  <c r="L28" i="10"/>
  <c r="L151" i="7"/>
  <c r="L16" i="10"/>
  <c r="L33" i="10"/>
  <c r="L15" i="10"/>
  <c r="L25" i="10"/>
  <c r="L24" i="10"/>
  <c r="L17" i="10"/>
  <c r="L23" i="10"/>
  <c r="L31" i="10"/>
  <c r="BA151" i="7"/>
  <c r="BC151" i="7"/>
  <c r="BE151" i="7"/>
  <c r="BW78" i="10"/>
  <c r="BW141" i="10"/>
  <c r="BW80" i="10"/>
  <c r="BW140" i="10"/>
  <c r="BW79" i="10"/>
  <c r="BW151" i="7"/>
  <c r="BW81" i="10"/>
  <c r="BW64" i="7"/>
  <c r="CW111" i="10"/>
  <c r="CW98" i="10"/>
  <c r="CW141" i="10"/>
  <c r="CW103" i="10"/>
  <c r="CW107" i="10"/>
  <c r="CW108" i="10"/>
  <c r="CW109" i="10"/>
  <c r="CW110" i="10"/>
  <c r="CW99" i="10"/>
  <c r="CW140" i="10"/>
  <c r="CW101" i="10"/>
  <c r="CW102" i="10"/>
  <c r="CW95" i="10"/>
  <c r="CW105" i="10"/>
  <c r="CW96" i="10"/>
  <c r="CW151" i="7"/>
  <c r="CW97" i="10"/>
  <c r="CW100" i="10"/>
  <c r="CW82" i="7"/>
  <c r="CW114" i="10"/>
  <c r="CW76" i="7"/>
  <c r="CW104" i="10"/>
  <c r="CW106" i="10"/>
  <c r="CW64" i="7"/>
  <c r="DL124" i="10"/>
  <c r="DL122" i="10"/>
  <c r="DL141" i="10"/>
  <c r="DL120" i="10"/>
  <c r="DL140" i="10"/>
  <c r="DL121" i="10"/>
  <c r="DL76" i="7"/>
  <c r="DL118" i="10"/>
  <c r="DL151" i="7"/>
  <c r="DL119" i="10"/>
  <c r="DL82" i="7"/>
  <c r="DL117" i="10"/>
  <c r="DL64" i="7"/>
  <c r="DL114" i="10"/>
  <c r="DH124" i="10"/>
  <c r="DH117" i="10"/>
  <c r="DH120" i="10"/>
  <c r="DH122" i="10"/>
  <c r="DH141" i="10"/>
  <c r="DH140" i="10"/>
  <c r="DH121" i="10"/>
  <c r="DH151" i="7"/>
  <c r="DH119" i="10"/>
  <c r="DH118" i="10"/>
  <c r="DH82" i="7"/>
  <c r="DH114" i="10"/>
  <c r="DH76" i="7"/>
  <c r="DH64" i="7"/>
  <c r="DE140" i="10"/>
  <c r="DE117" i="10"/>
  <c r="DE121" i="10"/>
  <c r="DE124" i="10"/>
  <c r="DE122" i="10"/>
  <c r="DE141" i="10"/>
  <c r="DE120" i="10"/>
  <c r="DE118" i="10"/>
  <c r="DE82" i="7"/>
  <c r="DE114" i="10"/>
  <c r="DE119" i="10"/>
  <c r="DE76" i="7"/>
  <c r="DE151" i="7"/>
  <c r="DE64" i="7"/>
  <c r="BS111" i="9"/>
  <c r="BG151" i="7"/>
  <c r="BL72" i="10"/>
  <c r="BL141" i="10"/>
  <c r="BL140" i="10"/>
  <c r="BL73" i="10"/>
  <c r="BL75" i="10"/>
  <c r="BL67" i="10"/>
  <c r="BL71" i="10"/>
  <c r="BL70" i="10"/>
  <c r="BL151" i="7"/>
  <c r="BL68" i="10"/>
  <c r="BL69" i="10"/>
  <c r="BL64" i="7"/>
  <c r="CS140" i="10"/>
  <c r="CS109" i="10"/>
  <c r="CS102" i="10"/>
  <c r="CS110" i="10"/>
  <c r="CS106" i="10"/>
  <c r="CS107" i="10"/>
  <c r="CS101" i="10"/>
  <c r="CS98" i="10"/>
  <c r="CS100" i="10"/>
  <c r="CS108" i="10"/>
  <c r="CS141" i="10"/>
  <c r="CS103" i="10"/>
  <c r="CS82" i="7"/>
  <c r="CS114" i="10"/>
  <c r="CS99" i="10"/>
  <c r="CS76" i="7"/>
  <c r="CS95" i="10"/>
  <c r="CS104" i="10"/>
  <c r="CS105" i="10"/>
  <c r="CS96" i="10"/>
  <c r="CS151" i="7"/>
  <c r="CS97" i="10"/>
  <c r="CS64" i="7"/>
  <c r="CS111" i="10"/>
  <c r="AO151" i="7"/>
  <c r="AS140" i="10"/>
  <c r="AS73" i="10"/>
  <c r="AS141" i="10"/>
  <c r="AS151" i="7"/>
  <c r="AS50" i="10"/>
  <c r="BU140" i="10"/>
  <c r="BU80" i="10"/>
  <c r="BU81" i="10"/>
  <c r="BU78" i="10"/>
  <c r="BU79" i="10"/>
  <c r="BU141" i="10"/>
  <c r="BU151" i="7"/>
  <c r="BU64" i="7"/>
  <c r="CY140" i="10"/>
  <c r="CY101" i="10"/>
  <c r="CY102" i="10"/>
  <c r="CY106" i="10"/>
  <c r="CY108" i="10"/>
  <c r="CY111" i="10"/>
  <c r="CY98" i="10"/>
  <c r="CY107" i="10"/>
  <c r="CY100" i="10"/>
  <c r="CY110" i="10"/>
  <c r="CY141" i="10"/>
  <c r="CY82" i="7"/>
  <c r="CY114" i="10"/>
  <c r="CY76" i="7"/>
  <c r="CY105" i="10"/>
  <c r="CY99" i="10"/>
  <c r="CY109" i="10"/>
  <c r="CY104" i="10"/>
  <c r="CY97" i="10"/>
  <c r="CY96" i="10"/>
  <c r="CY151" i="7"/>
  <c r="CY95" i="10"/>
  <c r="CY64" i="7"/>
  <c r="CY103" i="10"/>
  <c r="CU141" i="10"/>
  <c r="CU99" i="10"/>
  <c r="CU140" i="10"/>
  <c r="CU110" i="10"/>
  <c r="CU109" i="10"/>
  <c r="CU107" i="10"/>
  <c r="CU101" i="10"/>
  <c r="CU106" i="10"/>
  <c r="CU100" i="10"/>
  <c r="CU95" i="10"/>
  <c r="CU103" i="10"/>
  <c r="CU111" i="10"/>
  <c r="CU97" i="10"/>
  <c r="CU98" i="10"/>
  <c r="CU108" i="10"/>
  <c r="CU82" i="7"/>
  <c r="CU114" i="10"/>
  <c r="CU102" i="10"/>
  <c r="CU104" i="10"/>
  <c r="CU76" i="7"/>
  <c r="CU105" i="10"/>
  <c r="CU151" i="7"/>
  <c r="CU64" i="7"/>
  <c r="CU96" i="10"/>
  <c r="O14" i="10"/>
  <c r="DZ14" i="10"/>
  <c r="EC142" i="9"/>
  <c r="EC135" i="9"/>
  <c r="EC150" i="9"/>
  <c r="EC148" i="9"/>
  <c r="EC127" i="9"/>
  <c r="EC141" i="9"/>
  <c r="EC143" i="9"/>
  <c r="EC131" i="9"/>
  <c r="EC129" i="9"/>
  <c r="EC149" i="9"/>
  <c r="EC140" i="9"/>
  <c r="EC130" i="9"/>
  <c r="EC151" i="10"/>
  <c r="EC151" i="9"/>
  <c r="EC146" i="9"/>
  <c r="EC128" i="9"/>
  <c r="EC134" i="9"/>
  <c r="EC41" i="9"/>
  <c r="EC147" i="9"/>
  <c r="EC132" i="9"/>
  <c r="EC133" i="9"/>
  <c r="DH152" i="7"/>
  <c r="DE152" i="7"/>
  <c r="DL152" i="7"/>
  <c r="DI152" i="7"/>
  <c r="DG152" i="7"/>
  <c r="DJ152" i="7"/>
  <c r="DF152" i="7"/>
  <c r="CQ152" i="7"/>
  <c r="DA152" i="7"/>
  <c r="CO152" i="7"/>
  <c r="CY152" i="7"/>
  <c r="CW152" i="7"/>
  <c r="CV152" i="7"/>
  <c r="CM152" i="7"/>
  <c r="CK152" i="7"/>
  <c r="CR152" i="7"/>
  <c r="CX152" i="7"/>
  <c r="CZ152" i="7"/>
  <c r="CT152" i="7"/>
  <c r="CL152" i="7"/>
  <c r="CS152" i="7"/>
  <c r="CN152" i="7"/>
  <c r="CP152" i="7"/>
  <c r="CU152" i="7"/>
  <c r="CJ152" i="7"/>
  <c r="DX131" i="9"/>
  <c r="DX149" i="9"/>
  <c r="DX130" i="9"/>
  <c r="DX141" i="9"/>
  <c r="DX135" i="9"/>
  <c r="DX41" i="9"/>
  <c r="DX143" i="9"/>
  <c r="DX151" i="10"/>
  <c r="DX151" i="9"/>
  <c r="DX136" i="9"/>
  <c r="DX146" i="9"/>
  <c r="DX129" i="9"/>
  <c r="DX134" i="9"/>
  <c r="DX133" i="9"/>
  <c r="DX150" i="9"/>
  <c r="DX142" i="9"/>
  <c r="DX137" i="9"/>
  <c r="DX148" i="9"/>
  <c r="DX128" i="9"/>
  <c r="DX147" i="9"/>
  <c r="DX127" i="9"/>
  <c r="DX132" i="9"/>
  <c r="DX140" i="9"/>
  <c r="DW41" i="9"/>
  <c r="DW129" i="9"/>
  <c r="DW133" i="9"/>
  <c r="DW149" i="9"/>
  <c r="DW130" i="9"/>
  <c r="DW131" i="9"/>
  <c r="DW136" i="9"/>
  <c r="DW147" i="9"/>
  <c r="DW137" i="9"/>
  <c r="DW148" i="9"/>
  <c r="DW140" i="9"/>
  <c r="DW128" i="9"/>
  <c r="DW146" i="9"/>
  <c r="DW127" i="9"/>
  <c r="DW142" i="9"/>
  <c r="DW150" i="9"/>
  <c r="DW151" i="9"/>
  <c r="DW151" i="10"/>
  <c r="DW134" i="9"/>
  <c r="DW141" i="9"/>
  <c r="DW143" i="9"/>
  <c r="DW132" i="9"/>
  <c r="DW135" i="9"/>
  <c r="BX152" i="7"/>
  <c r="BV152" i="7"/>
  <c r="BU152" i="7"/>
  <c r="BW152" i="7"/>
  <c r="BR107" i="9"/>
  <c r="BR132" i="9"/>
  <c r="BR127" i="9"/>
  <c r="BR98" i="9"/>
  <c r="BR100" i="9"/>
  <c r="BS85" i="9"/>
  <c r="BS86" i="9"/>
  <c r="BS118" i="9"/>
  <c r="BS89" i="9"/>
  <c r="BS97" i="9"/>
  <c r="BS140" i="9"/>
  <c r="BS101" i="9"/>
  <c r="BS99" i="9"/>
  <c r="BR80" i="9"/>
  <c r="BR149" i="9"/>
  <c r="BR87" i="9"/>
  <c r="BR95" i="9"/>
  <c r="BR146" i="9"/>
  <c r="BP152" i="7"/>
  <c r="BK74" i="9"/>
  <c r="AV74" i="9"/>
  <c r="BS80" i="9"/>
  <c r="BS106" i="9"/>
  <c r="BS129" i="9"/>
  <c r="BS91" i="9"/>
  <c r="BR88" i="9"/>
  <c r="BR150" i="9"/>
  <c r="BR143" i="9"/>
  <c r="BR137" i="9"/>
  <c r="BR140" i="9"/>
  <c r="BR79" i="9"/>
  <c r="BL74" i="9"/>
  <c r="BM74" i="9"/>
  <c r="BQ74" i="9"/>
  <c r="BS90" i="9"/>
  <c r="BS147" i="9"/>
  <c r="BS135" i="9"/>
  <c r="BS149" i="9"/>
  <c r="BS114" i="9"/>
  <c r="BS146" i="9"/>
  <c r="BS103" i="9"/>
  <c r="BS141" i="9"/>
  <c r="BR136" i="9"/>
  <c r="BR130" i="9"/>
  <c r="BR133" i="9"/>
  <c r="BR141" i="9"/>
  <c r="BR109" i="9"/>
  <c r="BR129" i="9"/>
  <c r="BR101" i="9"/>
  <c r="BR81" i="9"/>
  <c r="BR103" i="9"/>
  <c r="BN74" i="9"/>
  <c r="AV75" i="9"/>
  <c r="BS75" i="9"/>
  <c r="EJ75" i="9"/>
  <c r="BR75" i="9"/>
  <c r="BL152" i="7"/>
  <c r="BS88" i="9"/>
  <c r="BS128" i="9"/>
  <c r="BS96" i="9"/>
  <c r="BS151" i="10"/>
  <c r="BS151" i="9"/>
  <c r="BS143" i="9"/>
  <c r="BS108" i="9"/>
  <c r="BS78" i="9"/>
  <c r="BS117" i="9"/>
  <c r="BS87" i="9"/>
  <c r="BS98" i="9"/>
  <c r="BS132" i="9"/>
  <c r="BJ152" i="7"/>
  <c r="BR102" i="9"/>
  <c r="BR128" i="9"/>
  <c r="BR104" i="9"/>
  <c r="BR131" i="9"/>
  <c r="BR117" i="9"/>
  <c r="BR78" i="9"/>
  <c r="BR124" i="9"/>
  <c r="BR99" i="9"/>
  <c r="BR89" i="9"/>
  <c r="BM152" i="7"/>
  <c r="BS102" i="9"/>
  <c r="BS150" i="9"/>
  <c r="BS112" i="9"/>
  <c r="BS81" i="9"/>
  <c r="BS133" i="9"/>
  <c r="BS100" i="9"/>
  <c r="BS124" i="9"/>
  <c r="BR142" i="9"/>
  <c r="BR121" i="9"/>
  <c r="BR85" i="9"/>
  <c r="BR105" i="9"/>
  <c r="BR108" i="9"/>
  <c r="BR114" i="9"/>
  <c r="BR92" i="9"/>
  <c r="BR91" i="9"/>
  <c r="BS148" i="9"/>
  <c r="BS104" i="9"/>
  <c r="BS92" i="9"/>
  <c r="BS79" i="9"/>
  <c r="BS84" i="9"/>
  <c r="BS134" i="9"/>
  <c r="BO152" i="7"/>
  <c r="BR110" i="9"/>
  <c r="BR151" i="10"/>
  <c r="BR151" i="9"/>
  <c r="BR41" i="9"/>
  <c r="BR147" i="9"/>
  <c r="BR84" i="9"/>
  <c r="BR106" i="9"/>
  <c r="EJ74" i="9"/>
  <c r="BK152" i="7"/>
  <c r="BN152" i="7"/>
  <c r="BS119" i="9"/>
  <c r="BS142" i="9"/>
  <c r="BS121" i="9"/>
  <c r="BS130" i="9"/>
  <c r="BS131" i="9"/>
  <c r="BS95" i="9"/>
  <c r="BQ152" i="7"/>
  <c r="BR119" i="9"/>
  <c r="BR148" i="9"/>
  <c r="BR90" i="9"/>
  <c r="BR96" i="9"/>
  <c r="BR112" i="9"/>
  <c r="BR134" i="9"/>
  <c r="BR86" i="9"/>
  <c r="BR135" i="9"/>
  <c r="BR97" i="9"/>
  <c r="BR120" i="9"/>
  <c r="BR74" i="9"/>
  <c r="BS74" i="9"/>
  <c r="BS136" i="9"/>
  <c r="BS110" i="9"/>
  <c r="BS137" i="9"/>
  <c r="BS127" i="9"/>
  <c r="BS105" i="9"/>
  <c r="BS107" i="9"/>
  <c r="BS109" i="9"/>
  <c r="BG152" i="7"/>
  <c r="BH152" i="7"/>
  <c r="BF152" i="7"/>
  <c r="BE152" i="7"/>
  <c r="BD152" i="7"/>
  <c r="BC152" i="7"/>
  <c r="BB152" i="7"/>
  <c r="BA152" i="7"/>
  <c r="AZ152" i="7"/>
  <c r="AX152" i="7"/>
  <c r="AW152" i="7"/>
  <c r="T85" i="9"/>
  <c r="AD33" i="9"/>
  <c r="AD73" i="9"/>
  <c r="X36" i="9"/>
  <c r="S29" i="9"/>
  <c r="AE105" i="9"/>
  <c r="T81" i="9"/>
  <c r="AA29" i="9"/>
  <c r="AM71" i="9"/>
  <c r="AM73" i="9"/>
  <c r="AE79" i="9"/>
  <c r="AE36" i="9"/>
  <c r="X29" i="9"/>
  <c r="U105" i="9"/>
  <c r="T71" i="9"/>
  <c r="AD85" i="9"/>
  <c r="AD81" i="9"/>
  <c r="AA111" i="9"/>
  <c r="W111" i="9"/>
  <c r="V33" i="9"/>
  <c r="AE33" i="9"/>
  <c r="V73" i="9"/>
  <c r="T73" i="9"/>
  <c r="V79" i="9"/>
  <c r="AD110" i="9"/>
  <c r="V36" i="9"/>
  <c r="U36" i="9"/>
  <c r="W105" i="9"/>
  <c r="AM105" i="9"/>
  <c r="AD32" i="9"/>
  <c r="V68" i="9"/>
  <c r="EJ21" i="10"/>
  <c r="EJ21" i="9"/>
  <c r="AA71" i="9"/>
  <c r="S71" i="9"/>
  <c r="AE111" i="9"/>
  <c r="AM79" i="9"/>
  <c r="U111" i="9"/>
  <c r="AA84" i="9"/>
  <c r="AD71" i="9"/>
  <c r="V85" i="9"/>
  <c r="AF85" i="9"/>
  <c r="V81" i="9"/>
  <c r="AF81" i="9"/>
  <c r="S111" i="9"/>
  <c r="W33" i="9"/>
  <c r="T79" i="9"/>
  <c r="AD79" i="9"/>
  <c r="AF36" i="9"/>
  <c r="T105" i="9"/>
  <c r="R101" i="9"/>
  <c r="T111" i="9"/>
  <c r="U73" i="9"/>
  <c r="V105" i="9"/>
  <c r="W106" i="9"/>
  <c r="X71" i="9"/>
  <c r="U85" i="9"/>
  <c r="X85" i="9"/>
  <c r="AD107" i="9"/>
  <c r="U81" i="9"/>
  <c r="X81" i="9"/>
  <c r="AD111" i="9"/>
  <c r="X33" i="9"/>
  <c r="AF73" i="9"/>
  <c r="AA73" i="9"/>
  <c r="U79" i="9"/>
  <c r="W36" i="9"/>
  <c r="S36" i="9"/>
  <c r="W29" i="9"/>
  <c r="V29" i="9"/>
  <c r="AF105" i="9"/>
  <c r="AG85" i="9"/>
  <c r="R105" i="9"/>
  <c r="M85" i="9"/>
  <c r="AA110" i="9"/>
  <c r="DY21" i="10"/>
  <c r="DM21" i="10"/>
  <c r="AA33" i="9"/>
  <c r="N36" i="9"/>
  <c r="N20" i="9"/>
  <c r="AE71" i="9"/>
  <c r="AE81" i="9"/>
  <c r="V111" i="9"/>
  <c r="S73" i="9"/>
  <c r="X105" i="9"/>
  <c r="AA105" i="9"/>
  <c r="V96" i="9"/>
  <c r="AC111" i="9"/>
  <c r="W89" i="9"/>
  <c r="W99" i="9"/>
  <c r="W79" i="9"/>
  <c r="S107" i="9"/>
  <c r="U33" i="9"/>
  <c r="X73" i="9"/>
  <c r="X79" i="9"/>
  <c r="AD36" i="9"/>
  <c r="X30" i="9"/>
  <c r="V71" i="9"/>
  <c r="W71" i="9"/>
  <c r="AA85" i="9"/>
  <c r="AE85" i="9"/>
  <c r="AA81" i="9"/>
  <c r="W81" i="9"/>
  <c r="T33" i="9"/>
  <c r="AE73" i="9"/>
  <c r="AA79" i="9"/>
  <c r="T36" i="9"/>
  <c r="AA36" i="9"/>
  <c r="S21" i="9"/>
  <c r="U29" i="9"/>
  <c r="T29" i="9"/>
  <c r="S105" i="9"/>
  <c r="U71" i="9"/>
  <c r="X111" i="9"/>
  <c r="AF71" i="9"/>
  <c r="AM85" i="9"/>
  <c r="S85" i="9"/>
  <c r="W85" i="9"/>
  <c r="AM81" i="9"/>
  <c r="S81" i="9"/>
  <c r="AM111" i="9"/>
  <c r="AF111" i="9"/>
  <c r="S33" i="9"/>
  <c r="W73" i="9"/>
  <c r="AF79" i="9"/>
  <c r="S79" i="9"/>
  <c r="AD105" i="9"/>
  <c r="AE87" i="9"/>
  <c r="H73" i="10"/>
  <c r="J73" i="10"/>
  <c r="J19" i="10"/>
  <c r="I20" i="10"/>
  <c r="I73" i="10"/>
  <c r="G45" i="10"/>
  <c r="G47" i="10"/>
  <c r="G48" i="10"/>
  <c r="G73" i="10"/>
  <c r="G49" i="10"/>
  <c r="J41" i="10"/>
  <c r="G43" i="10"/>
  <c r="G50" i="10"/>
  <c r="C17" i="6" l="1"/>
  <c r="E17" i="6" s="1"/>
  <c r="C34" i="6"/>
  <c r="P161" i="4"/>
  <c r="P164" i="4" s="1"/>
  <c r="P162" i="4"/>
  <c r="P165" i="4" s="1"/>
  <c r="H34" i="6"/>
  <c r="H38" i="6" s="1"/>
  <c r="C31" i="6" s="1"/>
  <c r="C53" i="6"/>
  <c r="E53" i="6" s="1"/>
  <c r="H53" i="6"/>
  <c r="H52" i="6"/>
  <c r="C52" i="6"/>
  <c r="S161" i="4"/>
  <c r="S164" i="4" s="1"/>
  <c r="S162" i="4"/>
  <c r="S165" i="4" s="1"/>
  <c r="H43" i="6"/>
  <c r="H47" i="6" s="1"/>
  <c r="C40" i="6" s="1"/>
  <c r="Q162" i="4"/>
  <c r="Q165" i="4" s="1"/>
  <c r="Q161" i="4"/>
  <c r="Q164" i="4" s="1"/>
  <c r="C43" i="6"/>
  <c r="C16" i="6"/>
  <c r="N162" i="4"/>
  <c r="N165" i="4" s="1"/>
  <c r="H16" i="6"/>
  <c r="H20" i="6" s="1"/>
  <c r="C13" i="6" s="1"/>
  <c r="N161" i="4"/>
  <c r="N164" i="4" s="1"/>
  <c r="R161" i="4"/>
  <c r="R164" i="4" s="1"/>
  <c r="R162" i="4"/>
  <c r="R165" i="4" s="1"/>
  <c r="C25" i="6"/>
  <c r="O162" i="4"/>
  <c r="O165" i="4" s="1"/>
  <c r="O161" i="4"/>
  <c r="O164" i="4" s="1"/>
  <c r="H25" i="6"/>
  <c r="H29" i="6" s="1"/>
  <c r="C22" i="6" s="1"/>
  <c r="CC86" i="10"/>
  <c r="CB85" i="9"/>
  <c r="EC136" i="9"/>
  <c r="CD87" i="9"/>
  <c r="CA84" i="10"/>
  <c r="CB84" i="9"/>
  <c r="CC41" i="9"/>
  <c r="BZ41" i="9"/>
  <c r="CA41" i="9"/>
  <c r="CC84" i="10"/>
  <c r="BX74" i="9"/>
  <c r="CG84" i="10"/>
  <c r="CD85" i="10"/>
  <c r="CD86" i="9"/>
  <c r="CD84" i="9"/>
  <c r="CC85" i="9"/>
  <c r="BV75" i="10"/>
  <c r="BB55" i="10"/>
  <c r="BW74" i="9"/>
  <c r="CD41" i="9"/>
  <c r="BU74" i="9"/>
  <c r="CE84" i="9"/>
  <c r="CH84" i="9"/>
  <c r="CF84" i="9"/>
  <c r="EC137" i="9"/>
  <c r="CB41" i="9"/>
  <c r="CA80" i="10"/>
  <c r="DO120" i="10"/>
  <c r="DN120" i="10"/>
  <c r="DE110" i="10"/>
  <c r="DO124" i="10"/>
  <c r="DR124" i="10"/>
  <c r="DS124" i="10"/>
  <c r="DP124" i="10"/>
  <c r="DQ124" i="10"/>
  <c r="DN124" i="10"/>
  <c r="BZ80" i="10"/>
  <c r="DE112" i="10"/>
  <c r="BJ63" i="10"/>
  <c r="BD58" i="10"/>
  <c r="BG60" i="9"/>
  <c r="BF60" i="9"/>
  <c r="DF111" i="10"/>
  <c r="DP121" i="10"/>
  <c r="BG61" i="10"/>
  <c r="BA55" i="10"/>
  <c r="CA81" i="10"/>
  <c r="BZ81" i="10"/>
  <c r="AR45" i="10"/>
  <c r="AX51" i="9"/>
  <c r="DN119" i="10"/>
  <c r="AW50" i="10"/>
  <c r="BD57" i="10"/>
  <c r="BH61" i="10"/>
  <c r="BE58" i="9"/>
  <c r="BK66" i="9"/>
  <c r="DF112" i="10"/>
  <c r="DO121" i="10"/>
  <c r="AS46" i="10"/>
  <c r="BM66" i="9"/>
  <c r="DG112" i="10"/>
  <c r="BZ79" i="10"/>
  <c r="AQ44" i="9"/>
  <c r="BF59" i="9"/>
  <c r="BB56" i="10"/>
  <c r="BC56" i="10"/>
  <c r="BL66" i="9"/>
  <c r="DE111" i="10"/>
  <c r="DN121" i="10"/>
  <c r="AT47" i="9"/>
  <c r="AU48" i="10"/>
  <c r="BC57" i="10"/>
  <c r="BH62" i="9"/>
  <c r="BE59" i="10"/>
  <c r="AP43" i="10"/>
  <c r="G84" i="10"/>
  <c r="J96" i="10"/>
  <c r="I110" i="10"/>
  <c r="I70" i="10"/>
  <c r="H102" i="10"/>
  <c r="H99" i="10"/>
  <c r="J85" i="10"/>
  <c r="H106" i="10"/>
  <c r="G95" i="10"/>
  <c r="J101" i="10"/>
  <c r="H78" i="10"/>
  <c r="G99" i="10"/>
  <c r="G109" i="10"/>
  <c r="J66" i="10"/>
  <c r="I102" i="10"/>
  <c r="I67" i="10"/>
  <c r="I69" i="10"/>
  <c r="J75" i="10"/>
  <c r="I72" i="10"/>
  <c r="J97" i="10"/>
  <c r="J84" i="10"/>
  <c r="J107" i="10"/>
  <c r="H111" i="10"/>
  <c r="CU132" i="10"/>
  <c r="CU150" i="10"/>
  <c r="CU121" i="10"/>
  <c r="CU149" i="10"/>
  <c r="CY119" i="10"/>
  <c r="CY146" i="10"/>
  <c r="CY121" i="10"/>
  <c r="BU87" i="10"/>
  <c r="BU97" i="10"/>
  <c r="BU136" i="10"/>
  <c r="BU107" i="10"/>
  <c r="BU103" i="10"/>
  <c r="BU100" i="10"/>
  <c r="BU143" i="10"/>
  <c r="AW62" i="10"/>
  <c r="AS129" i="10"/>
  <c r="AS119" i="10"/>
  <c r="AS99" i="10"/>
  <c r="AS104" i="10"/>
  <c r="AS90" i="10"/>
  <c r="AS122" i="10"/>
  <c r="AS98" i="10"/>
  <c r="AS67" i="10"/>
  <c r="AS102" i="10"/>
  <c r="AO132" i="10"/>
  <c r="AO111" i="10"/>
  <c r="AO124" i="10"/>
  <c r="AO100" i="10"/>
  <c r="AO150" i="10"/>
  <c r="AO79" i="10"/>
  <c r="AO135" i="10"/>
  <c r="CS132" i="10"/>
  <c r="CS119" i="10"/>
  <c r="CS149" i="10"/>
  <c r="CS124" i="10"/>
  <c r="CS128" i="10"/>
  <c r="BL142" i="10"/>
  <c r="BL85" i="10"/>
  <c r="BL91" i="10"/>
  <c r="BL111" i="10"/>
  <c r="BL129" i="10"/>
  <c r="BL131" i="10"/>
  <c r="BL107" i="10"/>
  <c r="BL128" i="10"/>
  <c r="BL95" i="10"/>
  <c r="BL78" i="10"/>
  <c r="BG130" i="10"/>
  <c r="BG91" i="10"/>
  <c r="BG114" i="10"/>
  <c r="BG137" i="10"/>
  <c r="BG135" i="10"/>
  <c r="BG98" i="10"/>
  <c r="BG106" i="10"/>
  <c r="BG108" i="10"/>
  <c r="DE149" i="10"/>
  <c r="DH130" i="10"/>
  <c r="DH143" i="10"/>
  <c r="DH135" i="10"/>
  <c r="CW134" i="10"/>
  <c r="CW124" i="10"/>
  <c r="BW142" i="10"/>
  <c r="BW85" i="10"/>
  <c r="BW119" i="10"/>
  <c r="BW117" i="10"/>
  <c r="BW101" i="10"/>
  <c r="BW147" i="10"/>
  <c r="BE80" i="10"/>
  <c r="BE105" i="10"/>
  <c r="BE90" i="10"/>
  <c r="BE122" i="10"/>
  <c r="BE78" i="10"/>
  <c r="BE111" i="10"/>
  <c r="BE121" i="10"/>
  <c r="BE143" i="10"/>
  <c r="BC114" i="10"/>
  <c r="BC68" i="10"/>
  <c r="BC137" i="10"/>
  <c r="BC96" i="10"/>
  <c r="BC109" i="10"/>
  <c r="BC71" i="10"/>
  <c r="BC124" i="10"/>
  <c r="BC131" i="10"/>
  <c r="BA130" i="10"/>
  <c r="BA84" i="10"/>
  <c r="BA146" i="10"/>
  <c r="BA131" i="10"/>
  <c r="BA107" i="10"/>
  <c r="BA99" i="10"/>
  <c r="BA148" i="10"/>
  <c r="L132" i="10"/>
  <c r="L69" i="10"/>
  <c r="L90" i="10"/>
  <c r="L88" i="10"/>
  <c r="L110" i="10"/>
  <c r="L133" i="10"/>
  <c r="L127" i="10"/>
  <c r="L143" i="10"/>
  <c r="L109" i="10"/>
  <c r="CX134" i="10"/>
  <c r="CX128" i="10"/>
  <c r="CX120" i="10"/>
  <c r="CJ137" i="10"/>
  <c r="CJ149" i="10"/>
  <c r="CJ147" i="10"/>
  <c r="CV119" i="10"/>
  <c r="CV136" i="10"/>
  <c r="BX107" i="10"/>
  <c r="J104" i="10"/>
  <c r="I89" i="10"/>
  <c r="I81" i="10"/>
  <c r="G110" i="10"/>
  <c r="J114" i="10"/>
  <c r="I95" i="10"/>
  <c r="H101" i="10"/>
  <c r="I104" i="10"/>
  <c r="G80" i="10"/>
  <c r="G78" i="10"/>
  <c r="G100" i="10"/>
  <c r="I114" i="10"/>
  <c r="J87" i="10"/>
  <c r="G103" i="10"/>
  <c r="G104" i="10"/>
  <c r="G91" i="10"/>
  <c r="G85" i="10"/>
  <c r="G79" i="10"/>
  <c r="G106" i="10"/>
  <c r="G98" i="10"/>
  <c r="I96" i="10"/>
  <c r="H109" i="10"/>
  <c r="I91" i="10"/>
  <c r="G92" i="10"/>
  <c r="I92" i="10"/>
  <c r="I100" i="10"/>
  <c r="I98" i="10"/>
  <c r="I107" i="10"/>
  <c r="H97" i="10"/>
  <c r="H107" i="10"/>
  <c r="J99" i="10"/>
  <c r="J110" i="10"/>
  <c r="H85" i="10"/>
  <c r="CU128" i="10"/>
  <c r="CU146" i="10"/>
  <c r="CU147" i="10"/>
  <c r="CY129" i="10"/>
  <c r="CY118" i="10"/>
  <c r="CY131" i="10"/>
  <c r="BU142" i="10"/>
  <c r="BU146" i="10"/>
  <c r="BU137" i="10"/>
  <c r="BU110" i="10"/>
  <c r="BU84" i="10"/>
  <c r="BU118" i="10"/>
  <c r="BU124" i="10"/>
  <c r="BU121" i="10"/>
  <c r="BU135" i="10"/>
  <c r="AS87" i="10"/>
  <c r="AS136" i="10"/>
  <c r="AS89" i="10"/>
  <c r="AS78" i="10"/>
  <c r="AS117" i="10"/>
  <c r="AS75" i="10"/>
  <c r="AS71" i="10"/>
  <c r="AO134" i="10"/>
  <c r="AO119" i="10"/>
  <c r="AO136" i="10"/>
  <c r="AO75" i="10"/>
  <c r="AO121" i="10"/>
  <c r="AO101" i="10"/>
  <c r="AO148" i="10"/>
  <c r="AO71" i="10"/>
  <c r="CS117" i="10"/>
  <c r="CS150" i="10"/>
  <c r="BL132" i="10"/>
  <c r="BL137" i="10"/>
  <c r="BL146" i="10"/>
  <c r="BL114" i="10"/>
  <c r="BL118" i="10"/>
  <c r="BL98" i="10"/>
  <c r="BL110" i="10"/>
  <c r="BL143" i="10"/>
  <c r="BL120" i="10"/>
  <c r="BG96" i="10"/>
  <c r="BG105" i="10"/>
  <c r="BG146" i="10"/>
  <c r="BG129" i="10"/>
  <c r="BG150" i="10"/>
  <c r="BG101" i="10"/>
  <c r="BG128" i="10"/>
  <c r="BG148" i="10"/>
  <c r="DH132" i="10"/>
  <c r="DH129" i="10"/>
  <c r="DH128" i="10"/>
  <c r="DH133" i="10"/>
  <c r="DH127" i="10"/>
  <c r="DL148" i="10"/>
  <c r="CW137" i="10"/>
  <c r="CW130" i="10"/>
  <c r="CW147" i="10"/>
  <c r="BW104" i="10"/>
  <c r="BW91" i="10"/>
  <c r="BW137" i="10"/>
  <c r="BW95" i="10"/>
  <c r="BW92" i="10"/>
  <c r="BW150" i="10"/>
  <c r="BE132" i="10"/>
  <c r="BE84" i="10"/>
  <c r="BE137" i="10"/>
  <c r="BE88" i="10"/>
  <c r="BE107" i="10"/>
  <c r="BE147" i="10"/>
  <c r="BE127" i="10"/>
  <c r="BE106" i="10"/>
  <c r="BE99" i="10"/>
  <c r="BC129" i="10"/>
  <c r="BC95" i="10"/>
  <c r="BC136" i="10"/>
  <c r="BC104" i="10"/>
  <c r="BC148" i="10"/>
  <c r="BC80" i="10"/>
  <c r="BC149" i="10"/>
  <c r="BC106" i="10"/>
  <c r="BA105" i="10"/>
  <c r="BA78" i="10"/>
  <c r="BA88" i="10"/>
  <c r="BA119" i="10"/>
  <c r="BA106" i="10"/>
  <c r="BA147" i="10"/>
  <c r="BA120" i="10"/>
  <c r="BA98" i="10"/>
  <c r="L84" i="10"/>
  <c r="L148" i="10"/>
  <c r="L124" i="10"/>
  <c r="L100" i="10"/>
  <c r="L81" i="10"/>
  <c r="L92" i="10"/>
  <c r="BA66" i="10"/>
  <c r="CX142" i="10"/>
  <c r="CX137" i="10"/>
  <c r="CJ132" i="10"/>
  <c r="CJ119" i="10"/>
  <c r="CJ133" i="10"/>
  <c r="CJ143" i="10"/>
  <c r="CV132" i="10"/>
  <c r="CV148" i="10"/>
  <c r="CQ127" i="10"/>
  <c r="AX91" i="10"/>
  <c r="I101" i="10"/>
  <c r="I87" i="10"/>
  <c r="I103" i="10"/>
  <c r="I80" i="10"/>
  <c r="G90" i="10"/>
  <c r="G105" i="10"/>
  <c r="H96" i="10"/>
  <c r="CU142" i="10"/>
  <c r="CU133" i="10"/>
  <c r="CU136" i="10"/>
  <c r="CY142" i="10"/>
  <c r="CY122" i="10"/>
  <c r="CY148" i="10"/>
  <c r="BU111" i="10"/>
  <c r="BU91" i="10"/>
  <c r="BU90" i="10"/>
  <c r="BU101" i="10"/>
  <c r="BU99" i="10"/>
  <c r="AS85" i="10"/>
  <c r="AS130" i="10"/>
  <c r="AS103" i="10"/>
  <c r="AS114" i="10"/>
  <c r="AS120" i="10"/>
  <c r="AS70" i="10"/>
  <c r="AS92" i="10"/>
  <c r="AS109" i="10"/>
  <c r="AO105" i="10"/>
  <c r="AO69" i="10"/>
  <c r="AO118" i="10"/>
  <c r="AO143" i="10"/>
  <c r="AO130" i="10"/>
  <c r="AO131" i="10"/>
  <c r="AO80" i="10"/>
  <c r="AO147" i="10"/>
  <c r="AO109" i="10"/>
  <c r="CS134" i="10"/>
  <c r="BL119" i="10"/>
  <c r="BL97" i="10"/>
  <c r="BL117" i="10"/>
  <c r="BL102" i="10"/>
  <c r="BL108" i="10"/>
  <c r="BG132" i="10"/>
  <c r="BG87" i="10"/>
  <c r="BG69" i="10"/>
  <c r="BG127" i="10"/>
  <c r="BG118" i="10"/>
  <c r="BG124" i="10"/>
  <c r="BG107" i="10"/>
  <c r="BG102" i="10"/>
  <c r="BG99" i="10"/>
  <c r="DE129" i="10"/>
  <c r="DE143" i="10"/>
  <c r="DE147" i="10"/>
  <c r="DH134" i="10"/>
  <c r="DL142" i="10"/>
  <c r="CW129" i="10"/>
  <c r="CW120" i="10"/>
  <c r="BW146" i="10"/>
  <c r="BW128" i="10"/>
  <c r="BW129" i="10"/>
  <c r="BW96" i="10"/>
  <c r="BW111" i="10"/>
  <c r="BW122" i="10"/>
  <c r="BE134" i="10"/>
  <c r="BE96" i="10"/>
  <c r="BE128" i="10"/>
  <c r="BE120" i="10"/>
  <c r="BE72" i="10"/>
  <c r="BE124" i="10"/>
  <c r="BE117" i="10"/>
  <c r="BC142" i="10"/>
  <c r="BC127" i="10"/>
  <c r="BC91" i="10"/>
  <c r="BC110" i="10"/>
  <c r="BC99" i="10"/>
  <c r="BC133" i="10"/>
  <c r="BC78" i="10"/>
  <c r="BA142" i="10"/>
  <c r="BA137" i="10"/>
  <c r="BA96" i="10"/>
  <c r="BA117" i="10"/>
  <c r="BA75" i="10"/>
  <c r="BA149" i="10"/>
  <c r="L134" i="10"/>
  <c r="L87" i="10"/>
  <c r="L96" i="10"/>
  <c r="L89" i="10"/>
  <c r="L119" i="10"/>
  <c r="L122" i="10"/>
  <c r="L108" i="10"/>
  <c r="L101" i="10"/>
  <c r="L72" i="10"/>
  <c r="CX150" i="10"/>
  <c r="CX127" i="10"/>
  <c r="CX143" i="10"/>
  <c r="CJ134" i="10"/>
  <c r="CJ146" i="10"/>
  <c r="CJ148" i="10"/>
  <c r="CV118" i="10"/>
  <c r="CV120" i="10"/>
  <c r="CV131" i="10"/>
  <c r="CQ143" i="10"/>
  <c r="CQ122" i="10"/>
  <c r="BX114" i="10"/>
  <c r="BX98" i="10"/>
  <c r="BO149" i="10"/>
  <c r="BO106" i="10"/>
  <c r="G111" i="10"/>
  <c r="G87" i="10"/>
  <c r="H114" i="10"/>
  <c r="J81" i="10"/>
  <c r="G114" i="10"/>
  <c r="J95" i="10"/>
  <c r="J103" i="10"/>
  <c r="J80" i="10"/>
  <c r="I75" i="10"/>
  <c r="G96" i="10"/>
  <c r="I109" i="10"/>
  <c r="I68" i="10"/>
  <c r="H108" i="10"/>
  <c r="H91" i="10"/>
  <c r="J98" i="10"/>
  <c r="H81" i="10"/>
  <c r="H110" i="10"/>
  <c r="BB66" i="10"/>
  <c r="CU134" i="10"/>
  <c r="CU117" i="10"/>
  <c r="CU124" i="10"/>
  <c r="CY128" i="10"/>
  <c r="CY120" i="10"/>
  <c r="CY117" i="10"/>
  <c r="BU89" i="10"/>
  <c r="BU131" i="10"/>
  <c r="AS88" i="10"/>
  <c r="AS97" i="10"/>
  <c r="AS105" i="10"/>
  <c r="AS135" i="10"/>
  <c r="AS124" i="10"/>
  <c r="AS127" i="10"/>
  <c r="AS79" i="10"/>
  <c r="AS149" i="10"/>
  <c r="AO84" i="10"/>
  <c r="AO90" i="10"/>
  <c r="AO97" i="10"/>
  <c r="AO106" i="10"/>
  <c r="AO99" i="10"/>
  <c r="AO110" i="10"/>
  <c r="AO133" i="10"/>
  <c r="AX56" i="10"/>
  <c r="CS142" i="10"/>
  <c r="CS127" i="10"/>
  <c r="CS121" i="10"/>
  <c r="BL124" i="10"/>
  <c r="BL103" i="10"/>
  <c r="BL92" i="10"/>
  <c r="BL109" i="10"/>
  <c r="BL148" i="10"/>
  <c r="BG134" i="10"/>
  <c r="BG85" i="10"/>
  <c r="BG84" i="10"/>
  <c r="BG110" i="10"/>
  <c r="BG122" i="10"/>
  <c r="BG70" i="10"/>
  <c r="BG80" i="10"/>
  <c r="BG67" i="10"/>
  <c r="BG109" i="10"/>
  <c r="AX61" i="10"/>
  <c r="AX57" i="10"/>
  <c r="BG66" i="10"/>
  <c r="DE142" i="10"/>
  <c r="DE148" i="10"/>
  <c r="DE128" i="10"/>
  <c r="DE131" i="10"/>
  <c r="DH148" i="10"/>
  <c r="DH131" i="10"/>
  <c r="DL136" i="10"/>
  <c r="DL128" i="10"/>
  <c r="DL131" i="10"/>
  <c r="CW121" i="10"/>
  <c r="CW128" i="10"/>
  <c r="CW133" i="10"/>
  <c r="BW105" i="10"/>
  <c r="BW98" i="10"/>
  <c r="BW118" i="10"/>
  <c r="BW149" i="10"/>
  <c r="BW127" i="10"/>
  <c r="BW108" i="10"/>
  <c r="BW107" i="10"/>
  <c r="BE142" i="10"/>
  <c r="BE136" i="10"/>
  <c r="BE104" i="10"/>
  <c r="BE68" i="10"/>
  <c r="BE103" i="10"/>
  <c r="BE133" i="10"/>
  <c r="BE67" i="10"/>
  <c r="BE102" i="10"/>
  <c r="BC132" i="10"/>
  <c r="BC118" i="10"/>
  <c r="BC72" i="10"/>
  <c r="BC102" i="10"/>
  <c r="BC147" i="10"/>
  <c r="BC122" i="10"/>
  <c r="BC67" i="10"/>
  <c r="BA134" i="10"/>
  <c r="BA118" i="10"/>
  <c r="BA104" i="10"/>
  <c r="BA90" i="10"/>
  <c r="BA68" i="10"/>
  <c r="BA111" i="10"/>
  <c r="BA127" i="10"/>
  <c r="BA92" i="10"/>
  <c r="BA70" i="10"/>
  <c r="L142" i="10"/>
  <c r="L91" i="10"/>
  <c r="L104" i="10"/>
  <c r="L137" i="10"/>
  <c r="L68" i="10"/>
  <c r="L78" i="10"/>
  <c r="L131" i="10"/>
  <c r="L79" i="10"/>
  <c r="L121" i="10"/>
  <c r="CX146" i="10"/>
  <c r="CX124" i="10"/>
  <c r="CJ142" i="10"/>
  <c r="CJ131" i="10"/>
  <c r="CV129" i="10"/>
  <c r="CV124" i="10"/>
  <c r="CQ118" i="10"/>
  <c r="BX143" i="10"/>
  <c r="BX122" i="10"/>
  <c r="J78" i="10"/>
  <c r="G97" i="10"/>
  <c r="J109" i="10"/>
  <c r="G107" i="10"/>
  <c r="I85" i="10"/>
  <c r="H87" i="10"/>
  <c r="J68" i="10"/>
  <c r="H92" i="10"/>
  <c r="J92" i="10"/>
  <c r="J71" i="10"/>
  <c r="J111" i="10"/>
  <c r="H95" i="10"/>
  <c r="H103" i="10"/>
  <c r="H80" i="10"/>
  <c r="G89" i="10"/>
  <c r="H75" i="10"/>
  <c r="J90" i="10"/>
  <c r="I97" i="10"/>
  <c r="I99" i="10"/>
  <c r="I106" i="10"/>
  <c r="J69" i="10"/>
  <c r="J102" i="10"/>
  <c r="J108" i="10"/>
  <c r="J105" i="10"/>
  <c r="J91" i="10"/>
  <c r="H100" i="10"/>
  <c r="H84" i="10"/>
  <c r="CU131" i="10"/>
  <c r="CU143" i="10"/>
  <c r="CY132" i="10"/>
  <c r="CY127" i="10"/>
  <c r="BU149" i="10"/>
  <c r="BU105" i="10"/>
  <c r="BU119" i="10"/>
  <c r="BU88" i="10"/>
  <c r="BU148" i="10"/>
  <c r="BU106" i="10"/>
  <c r="BU108" i="10"/>
  <c r="BU128" i="10"/>
  <c r="AS118" i="10"/>
  <c r="AS69" i="10"/>
  <c r="AS91" i="10"/>
  <c r="AS110" i="10"/>
  <c r="AS80" i="10"/>
  <c r="AS81" i="10"/>
  <c r="AS121" i="10"/>
  <c r="AO87" i="10"/>
  <c r="AO89" i="10"/>
  <c r="AO137" i="10"/>
  <c r="AO117" i="10"/>
  <c r="AO128" i="10"/>
  <c r="AO72" i="10"/>
  <c r="AO122" i="10"/>
  <c r="CS130" i="10"/>
  <c r="CS133" i="10"/>
  <c r="BL130" i="10"/>
  <c r="BL135" i="10"/>
  <c r="BL96" i="10"/>
  <c r="BL127" i="10"/>
  <c r="BL150" i="10"/>
  <c r="BL80" i="10"/>
  <c r="BL99" i="10"/>
  <c r="BG142" i="10"/>
  <c r="BG95" i="10"/>
  <c r="BG104" i="10"/>
  <c r="BG97" i="10"/>
  <c r="BG149" i="10"/>
  <c r="BG75" i="10"/>
  <c r="BG72" i="10"/>
  <c r="DE130" i="10"/>
  <c r="DE150" i="10"/>
  <c r="DH137" i="10"/>
  <c r="DH150" i="10"/>
  <c r="DH149" i="10"/>
  <c r="DL132" i="10"/>
  <c r="DL137" i="10"/>
  <c r="DL129" i="10"/>
  <c r="DL130" i="10"/>
  <c r="DL133" i="10"/>
  <c r="CW118" i="10"/>
  <c r="CW146" i="10"/>
  <c r="CW122" i="10"/>
  <c r="BW131" i="10"/>
  <c r="BW102" i="10"/>
  <c r="BW133" i="10"/>
  <c r="BW110" i="10"/>
  <c r="BW148" i="10"/>
  <c r="BW143" i="10"/>
  <c r="BW120" i="10"/>
  <c r="BE85" i="10"/>
  <c r="BE70" i="10"/>
  <c r="BE150" i="10"/>
  <c r="BE89" i="10"/>
  <c r="BE129" i="10"/>
  <c r="BE95" i="10"/>
  <c r="BE100" i="10"/>
  <c r="BE75" i="10"/>
  <c r="BE81" i="10"/>
  <c r="BC134" i="10"/>
  <c r="BC117" i="10"/>
  <c r="BC130" i="10"/>
  <c r="BC105" i="10"/>
  <c r="BC81" i="10"/>
  <c r="BC79" i="10"/>
  <c r="BC108" i="10"/>
  <c r="BC75" i="10"/>
  <c r="BA132" i="10"/>
  <c r="BA69" i="10"/>
  <c r="BA95" i="10"/>
  <c r="BA89" i="10"/>
  <c r="BA109" i="10"/>
  <c r="BA71" i="10"/>
  <c r="BA102" i="10"/>
  <c r="BA121" i="10"/>
  <c r="BA135" i="10"/>
  <c r="L114" i="10"/>
  <c r="L95" i="10"/>
  <c r="L129" i="10"/>
  <c r="L120" i="10"/>
  <c r="L98" i="10"/>
  <c r="L106" i="10"/>
  <c r="L80" i="10"/>
  <c r="AX60" i="10"/>
  <c r="CX136" i="10"/>
  <c r="CX121" i="10"/>
  <c r="CX149" i="10"/>
  <c r="CJ127" i="10"/>
  <c r="CJ122" i="10"/>
  <c r="CJ128" i="10"/>
  <c r="CV142" i="10"/>
  <c r="CV150" i="10"/>
  <c r="CV117" i="10"/>
  <c r="CQ130" i="10"/>
  <c r="BX91" i="10"/>
  <c r="BO118" i="10"/>
  <c r="BO104" i="10"/>
  <c r="BO128" i="10"/>
  <c r="I90" i="10"/>
  <c r="I79" i="10"/>
  <c r="I105" i="10"/>
  <c r="I111" i="10"/>
  <c r="I71" i="10"/>
  <c r="G102" i="10"/>
  <c r="H69" i="10"/>
  <c r="J72" i="10"/>
  <c r="H89" i="10"/>
  <c r="H98" i="10"/>
  <c r="J88" i="10"/>
  <c r="J79" i="10"/>
  <c r="J67" i="10"/>
  <c r="CU130" i="10"/>
  <c r="CU119" i="10"/>
  <c r="CU120" i="10"/>
  <c r="CY134" i="10"/>
  <c r="CY130" i="10"/>
  <c r="CY147" i="10"/>
  <c r="CY124" i="10"/>
  <c r="CY150" i="10"/>
  <c r="BU104" i="10"/>
  <c r="BU133" i="10"/>
  <c r="BU117" i="10"/>
  <c r="BU109" i="10"/>
  <c r="AS132" i="10"/>
  <c r="AS137" i="10"/>
  <c r="AS143" i="10"/>
  <c r="AS146" i="10"/>
  <c r="AS72" i="10"/>
  <c r="AS133" i="10"/>
  <c r="AS150" i="10"/>
  <c r="AS106" i="10"/>
  <c r="AO91" i="10"/>
  <c r="AO104" i="10"/>
  <c r="AO88" i="10"/>
  <c r="AO127" i="10"/>
  <c r="AO95" i="10"/>
  <c r="AO107" i="10"/>
  <c r="AO98" i="10"/>
  <c r="AX66" i="10"/>
  <c r="CS122" i="10"/>
  <c r="CS147" i="10"/>
  <c r="BL105" i="10"/>
  <c r="BL84" i="10"/>
  <c r="BL88" i="10"/>
  <c r="BL149" i="10"/>
  <c r="BL81" i="10"/>
  <c r="BL79" i="10"/>
  <c r="BG117" i="10"/>
  <c r="BG119" i="10"/>
  <c r="BG136" i="10"/>
  <c r="BG88" i="10"/>
  <c r="BG81" i="10"/>
  <c r="BG133" i="10"/>
  <c r="BG92" i="10"/>
  <c r="BG147" i="10"/>
  <c r="BD66" i="10"/>
  <c r="DE132" i="10"/>
  <c r="DE135" i="10"/>
  <c r="DL150" i="10"/>
  <c r="DL127" i="10"/>
  <c r="CW142" i="10"/>
  <c r="CW119" i="10"/>
  <c r="CW136" i="10"/>
  <c r="CW143" i="10"/>
  <c r="CW135" i="10"/>
  <c r="CW150" i="10"/>
  <c r="CW148" i="10"/>
  <c r="BW90" i="10"/>
  <c r="BW100" i="10"/>
  <c r="BW121" i="10"/>
  <c r="BW103" i="10"/>
  <c r="BE130" i="10"/>
  <c r="BE91" i="10"/>
  <c r="BE114" i="10"/>
  <c r="BE118" i="10"/>
  <c r="BE135" i="10"/>
  <c r="BE148" i="10"/>
  <c r="BE110" i="10"/>
  <c r="BE101" i="10"/>
  <c r="BC90" i="10"/>
  <c r="BC97" i="10"/>
  <c r="BC69" i="10"/>
  <c r="BC70" i="10"/>
  <c r="BC107" i="10"/>
  <c r="BC98" i="10"/>
  <c r="BC92" i="10"/>
  <c r="BA124" i="10"/>
  <c r="BA143" i="10"/>
  <c r="BA129" i="10"/>
  <c r="BA97" i="10"/>
  <c r="BA150" i="10"/>
  <c r="BA81" i="10"/>
  <c r="BA128" i="10"/>
  <c r="BA133" i="10"/>
  <c r="L130" i="10"/>
  <c r="L135" i="10"/>
  <c r="L111" i="10"/>
  <c r="L147" i="10"/>
  <c r="L136" i="10"/>
  <c r="L107" i="10"/>
  <c r="L128" i="10"/>
  <c r="L99" i="10"/>
  <c r="CX130" i="10"/>
  <c r="CX119" i="10"/>
  <c r="CX135" i="10"/>
  <c r="CX131" i="10"/>
  <c r="CX148" i="10"/>
  <c r="CJ129" i="10"/>
  <c r="CJ124" i="10"/>
  <c r="CV134" i="10"/>
  <c r="CV128" i="10"/>
  <c r="CQ134" i="10"/>
  <c r="CQ136" i="10"/>
  <c r="BX130" i="10"/>
  <c r="BO85" i="10"/>
  <c r="H104" i="10"/>
  <c r="G101" i="10"/>
  <c r="G108" i="10"/>
  <c r="I78" i="10"/>
  <c r="G88" i="10"/>
  <c r="I66" i="10"/>
  <c r="I88" i="10"/>
  <c r="I84" i="10"/>
  <c r="H105" i="10"/>
  <c r="J106" i="10"/>
  <c r="H71" i="10"/>
  <c r="AO62" i="10"/>
  <c r="AW55" i="10"/>
  <c r="CU129" i="10"/>
  <c r="CU135" i="10"/>
  <c r="CY135" i="10"/>
  <c r="CY143" i="10"/>
  <c r="CY133" i="10"/>
  <c r="CY149" i="10"/>
  <c r="BU132" i="10"/>
  <c r="BU85" i="10"/>
  <c r="BU114" i="10"/>
  <c r="BU129" i="10"/>
  <c r="BU122" i="10"/>
  <c r="BU92" i="10"/>
  <c r="BU127" i="10"/>
  <c r="AS134" i="10"/>
  <c r="AS68" i="10"/>
  <c r="AS96" i="10"/>
  <c r="AS84" i="10"/>
  <c r="AS111" i="10"/>
  <c r="AS100" i="10"/>
  <c r="AS101" i="10"/>
  <c r="AS128" i="10"/>
  <c r="AS147" i="10"/>
  <c r="AO85" i="10"/>
  <c r="AO67" i="10"/>
  <c r="AO68" i="10"/>
  <c r="AO146" i="10"/>
  <c r="AO96" i="10"/>
  <c r="AO102" i="10"/>
  <c r="AO149" i="10"/>
  <c r="AO120" i="10"/>
  <c r="AW58" i="10"/>
  <c r="CS129" i="10"/>
  <c r="CS118" i="10"/>
  <c r="CS137" i="10"/>
  <c r="CS136" i="10"/>
  <c r="CS143" i="10"/>
  <c r="BL104" i="10"/>
  <c r="BL90" i="10"/>
  <c r="BL133" i="10"/>
  <c r="BL121" i="10"/>
  <c r="BG78" i="10"/>
  <c r="BG90" i="10"/>
  <c r="BG111" i="10"/>
  <c r="BG100" i="10"/>
  <c r="BG79" i="10"/>
  <c r="BG143" i="10"/>
  <c r="DE134" i="10"/>
  <c r="DE137" i="10"/>
  <c r="DH142" i="10"/>
  <c r="DH147" i="10"/>
  <c r="DL134" i="10"/>
  <c r="DL147" i="10"/>
  <c r="DL143" i="10"/>
  <c r="DL149" i="10"/>
  <c r="DL135" i="10"/>
  <c r="CW131" i="10"/>
  <c r="CW117" i="10"/>
  <c r="BW132" i="10"/>
  <c r="BW87" i="10"/>
  <c r="BW89" i="10"/>
  <c r="BW88" i="10"/>
  <c r="BW130" i="10"/>
  <c r="BW124" i="10"/>
  <c r="BW106" i="10"/>
  <c r="BW99" i="10"/>
  <c r="BW135" i="10"/>
  <c r="BE97" i="10"/>
  <c r="BE146" i="10"/>
  <c r="BE71" i="10"/>
  <c r="BE149" i="10"/>
  <c r="BE131" i="10"/>
  <c r="BE92" i="10"/>
  <c r="BC87" i="10"/>
  <c r="BC89" i="10"/>
  <c r="BC146" i="10"/>
  <c r="BC128" i="10"/>
  <c r="BC101" i="10"/>
  <c r="BC143" i="10"/>
  <c r="BC120" i="10"/>
  <c r="BC111" i="10"/>
  <c r="BC100" i="10"/>
  <c r="BA87" i="10"/>
  <c r="BA85" i="10"/>
  <c r="BA114" i="10"/>
  <c r="BA136" i="10"/>
  <c r="BA103" i="10"/>
  <c r="BA100" i="10"/>
  <c r="BA101" i="10"/>
  <c r="BA110" i="10"/>
  <c r="BA122" i="10"/>
  <c r="L97" i="10"/>
  <c r="L105" i="10"/>
  <c r="L71" i="10"/>
  <c r="L103" i="10"/>
  <c r="L67" i="10"/>
  <c r="L117" i="10"/>
  <c r="L75" i="10"/>
  <c r="L102" i="10"/>
  <c r="CX147" i="10"/>
  <c r="CX129" i="10"/>
  <c r="CX133" i="10"/>
  <c r="CJ117" i="10"/>
  <c r="CJ120" i="10"/>
  <c r="CJ118" i="10"/>
  <c r="CV146" i="10"/>
  <c r="CV137" i="10"/>
  <c r="CV143" i="10"/>
  <c r="BX137" i="10"/>
  <c r="BO134" i="10"/>
  <c r="G81" i="10"/>
  <c r="H90" i="10"/>
  <c r="I108" i="10"/>
  <c r="H88" i="10"/>
  <c r="J70" i="10"/>
  <c r="H72" i="10"/>
  <c r="J89" i="10"/>
  <c r="H67" i="10"/>
  <c r="J100" i="10"/>
  <c r="H79" i="10"/>
  <c r="CU118" i="10"/>
  <c r="CU137" i="10"/>
  <c r="CU122" i="10"/>
  <c r="CU127" i="10"/>
  <c r="CU148" i="10"/>
  <c r="CY136" i="10"/>
  <c r="CY137" i="10"/>
  <c r="BU134" i="10"/>
  <c r="BU130" i="10"/>
  <c r="BU96" i="10"/>
  <c r="BU120" i="10"/>
  <c r="BU98" i="10"/>
  <c r="BU150" i="10"/>
  <c r="BU102" i="10"/>
  <c r="BU95" i="10"/>
  <c r="BU147" i="10"/>
  <c r="AS142" i="10"/>
  <c r="AS148" i="10"/>
  <c r="AS108" i="10"/>
  <c r="AS131" i="10"/>
  <c r="AS107" i="10"/>
  <c r="AS95" i="10"/>
  <c r="AO142" i="10"/>
  <c r="AO78" i="10"/>
  <c r="AO114" i="10"/>
  <c r="AO129" i="10"/>
  <c r="AO70" i="10"/>
  <c r="AO92" i="10"/>
  <c r="AO81" i="10"/>
  <c r="AO108" i="10"/>
  <c r="AO103" i="10"/>
  <c r="CS146" i="10"/>
  <c r="CS148" i="10"/>
  <c r="CS135" i="10"/>
  <c r="CS120" i="10"/>
  <c r="CS131" i="10"/>
  <c r="BL134" i="10"/>
  <c r="BL87" i="10"/>
  <c r="BL136" i="10"/>
  <c r="BL89" i="10"/>
  <c r="BL100" i="10"/>
  <c r="BL101" i="10"/>
  <c r="BL106" i="10"/>
  <c r="BL147" i="10"/>
  <c r="BL122" i="10"/>
  <c r="BG120" i="10"/>
  <c r="BG89" i="10"/>
  <c r="BG68" i="10"/>
  <c r="BG103" i="10"/>
  <c r="BG131" i="10"/>
  <c r="BG121" i="10"/>
  <c r="BG71" i="10"/>
  <c r="AX59" i="10"/>
  <c r="DE146" i="10"/>
  <c r="DE136" i="10"/>
  <c r="DE133" i="10"/>
  <c r="DE127" i="10"/>
  <c r="DH136" i="10"/>
  <c r="DH146" i="10"/>
  <c r="DL146" i="10"/>
  <c r="CW132" i="10"/>
  <c r="CW127" i="10"/>
  <c r="CW149" i="10"/>
  <c r="BW134" i="10"/>
  <c r="BW84" i="10"/>
  <c r="BW114" i="10"/>
  <c r="BW136" i="10"/>
  <c r="BW97" i="10"/>
  <c r="BW109" i="10"/>
  <c r="BE87" i="10"/>
  <c r="BE69" i="10"/>
  <c r="BE119" i="10"/>
  <c r="BE109" i="10"/>
  <c r="BE79" i="10"/>
  <c r="BE98" i="10"/>
  <c r="BE108" i="10"/>
  <c r="BC85" i="10"/>
  <c r="BC88" i="10"/>
  <c r="BC119" i="10"/>
  <c r="BC84" i="10"/>
  <c r="BC135" i="10"/>
  <c r="BC103" i="10"/>
  <c r="BC150" i="10"/>
  <c r="BC121" i="10"/>
  <c r="BA91" i="10"/>
  <c r="BA67" i="10"/>
  <c r="BA79" i="10"/>
  <c r="BA80" i="10"/>
  <c r="BA72" i="10"/>
  <c r="BA108" i="10"/>
  <c r="L85" i="10"/>
  <c r="L118" i="10"/>
  <c r="L146" i="10"/>
  <c r="L149" i="10"/>
  <c r="L70" i="10"/>
  <c r="L150" i="10"/>
  <c r="AW59" i="10"/>
  <c r="CX132" i="10"/>
  <c r="CX118" i="10"/>
  <c r="CX122" i="10"/>
  <c r="CX117" i="10"/>
  <c r="CJ130" i="10"/>
  <c r="CJ136" i="10"/>
  <c r="CV130" i="10"/>
  <c r="CV122" i="10"/>
  <c r="CV121" i="10"/>
  <c r="CQ121" i="10"/>
  <c r="BX121" i="10"/>
  <c r="CV135" i="10"/>
  <c r="CQ137" i="10"/>
  <c r="CQ135" i="10"/>
  <c r="CQ131" i="10"/>
  <c r="BX132" i="10"/>
  <c r="BX118" i="10"/>
  <c r="BX119" i="10"/>
  <c r="BX148" i="10"/>
  <c r="BX105" i="10"/>
  <c r="BX135" i="10"/>
  <c r="BX101" i="10"/>
  <c r="BO127" i="10"/>
  <c r="BO91" i="10"/>
  <c r="BO90" i="10"/>
  <c r="BO109" i="10"/>
  <c r="BO97" i="10"/>
  <c r="BO148" i="10"/>
  <c r="BO150" i="10"/>
  <c r="AX142" i="10"/>
  <c r="AX147" i="10"/>
  <c r="AX90" i="10"/>
  <c r="AX136" i="10"/>
  <c r="AX111" i="10"/>
  <c r="AX92" i="10"/>
  <c r="AX102" i="10"/>
  <c r="AX110" i="10"/>
  <c r="DG132" i="10"/>
  <c r="DG133" i="10"/>
  <c r="CN143" i="10"/>
  <c r="CN120" i="10"/>
  <c r="DA142" i="10"/>
  <c r="DA147" i="10"/>
  <c r="DA117" i="10"/>
  <c r="BN132" i="10"/>
  <c r="BN101" i="10"/>
  <c r="BN118" i="10"/>
  <c r="BN137" i="10"/>
  <c r="BN121" i="10"/>
  <c r="BN124" i="10"/>
  <c r="BN106" i="10"/>
  <c r="BH87" i="10"/>
  <c r="BH130" i="10"/>
  <c r="BH104" i="10"/>
  <c r="BH80" i="10"/>
  <c r="BH111" i="10"/>
  <c r="BH135" i="10"/>
  <c r="BH70" i="10"/>
  <c r="BH75" i="10"/>
  <c r="DJ137" i="10"/>
  <c r="DJ147" i="10"/>
  <c r="DJ131" i="10"/>
  <c r="CM132" i="10"/>
  <c r="CM124" i="10"/>
  <c r="CM117" i="10"/>
  <c r="CR146" i="10"/>
  <c r="CR147" i="10"/>
  <c r="BV102" i="10"/>
  <c r="BV102" i="9"/>
  <c r="BV129" i="10"/>
  <c r="BV129" i="9"/>
  <c r="BV104" i="10"/>
  <c r="BV104" i="9"/>
  <c r="BV133" i="10"/>
  <c r="BV133" i="9"/>
  <c r="BV106" i="10"/>
  <c r="BV106" i="9"/>
  <c r="BP130" i="10"/>
  <c r="BP147" i="10"/>
  <c r="BP107" i="10"/>
  <c r="BP133" i="10"/>
  <c r="BP78" i="10"/>
  <c r="BP117" i="10"/>
  <c r="BJ97" i="10"/>
  <c r="BJ146" i="10"/>
  <c r="BJ80" i="10"/>
  <c r="BJ108" i="10"/>
  <c r="BJ101" i="10"/>
  <c r="BJ110" i="10"/>
  <c r="BD98" i="10"/>
  <c r="BD89" i="10"/>
  <c r="BD133" i="10"/>
  <c r="BD128" i="10"/>
  <c r="BD97" i="10"/>
  <c r="BD67" i="10"/>
  <c r="BD150" i="10"/>
  <c r="BD95" i="10"/>
  <c r="BD78" i="10"/>
  <c r="AZ88" i="10"/>
  <c r="AZ97" i="10"/>
  <c r="AZ118" i="10"/>
  <c r="AZ146" i="10"/>
  <c r="AZ149" i="10"/>
  <c r="AZ108" i="10"/>
  <c r="AZ148" i="10"/>
  <c r="AZ101" i="10"/>
  <c r="AZ66" i="10"/>
  <c r="DF134" i="10"/>
  <c r="DF146" i="10"/>
  <c r="DF131" i="10"/>
  <c r="CZ134" i="10"/>
  <c r="CZ128" i="10"/>
  <c r="CZ129" i="10"/>
  <c r="CZ143" i="10"/>
  <c r="CZ149" i="10"/>
  <c r="CK146" i="10"/>
  <c r="CK135" i="10"/>
  <c r="CK121" i="10"/>
  <c r="CP146" i="10"/>
  <c r="CP129" i="10"/>
  <c r="CP147" i="10"/>
  <c r="CP131" i="10"/>
  <c r="CP149" i="10"/>
  <c r="BK121" i="10"/>
  <c r="BK114" i="10"/>
  <c r="BK129" i="10"/>
  <c r="BK106" i="10"/>
  <c r="BK101" i="10"/>
  <c r="BK122" i="10"/>
  <c r="BK78" i="10"/>
  <c r="BK81" i="10"/>
  <c r="BF132" i="10"/>
  <c r="BF105" i="10"/>
  <c r="BF124" i="10"/>
  <c r="BF88" i="10"/>
  <c r="BF143" i="10"/>
  <c r="BF72" i="10"/>
  <c r="BF121" i="10"/>
  <c r="BF128" i="10"/>
  <c r="BF103" i="10"/>
  <c r="AW132" i="10"/>
  <c r="AW87" i="10"/>
  <c r="AW89" i="10"/>
  <c r="AW130" i="10"/>
  <c r="AW100" i="10"/>
  <c r="AW81" i="10"/>
  <c r="AW149" i="10"/>
  <c r="AW120" i="10"/>
  <c r="AW98" i="10"/>
  <c r="K146" i="10"/>
  <c r="K70" i="10"/>
  <c r="K75" i="10"/>
  <c r="K78" i="10"/>
  <c r="BH66" i="10"/>
  <c r="DI137" i="10"/>
  <c r="DI150" i="10"/>
  <c r="CO132" i="10"/>
  <c r="CO143" i="10"/>
  <c r="CO120" i="10"/>
  <c r="CL131" i="10"/>
  <c r="BM87" i="10"/>
  <c r="BM136" i="10"/>
  <c r="BM137" i="10"/>
  <c r="BM110" i="10"/>
  <c r="BM124" i="10"/>
  <c r="BM100" i="10"/>
  <c r="BM102" i="10"/>
  <c r="BQ134" i="10"/>
  <c r="BQ128" i="10"/>
  <c r="BQ110" i="10"/>
  <c r="BQ79" i="10"/>
  <c r="BQ150" i="10"/>
  <c r="BB142" i="10"/>
  <c r="BB136" i="10"/>
  <c r="BB69" i="10"/>
  <c r="BB120" i="10"/>
  <c r="BB103" i="10"/>
  <c r="BB79" i="10"/>
  <c r="BB100" i="10"/>
  <c r="BB143" i="10"/>
  <c r="K66" i="10"/>
  <c r="AS60" i="10"/>
  <c r="AO60" i="10"/>
  <c r="J117" i="10"/>
  <c r="J122" i="10"/>
  <c r="AR85" i="10"/>
  <c r="AT148" i="10"/>
  <c r="AT97" i="10"/>
  <c r="AT102" i="10"/>
  <c r="AT149" i="10"/>
  <c r="AT133" i="10"/>
  <c r="AT109" i="10"/>
  <c r="AT98" i="10"/>
  <c r="AT75" i="10"/>
  <c r="G146" i="10"/>
  <c r="G117" i="10"/>
  <c r="G120" i="10"/>
  <c r="AR142" i="10"/>
  <c r="AR117" i="10"/>
  <c r="AR105" i="10"/>
  <c r="AR118" i="10"/>
  <c r="AR124" i="10"/>
  <c r="AR127" i="10"/>
  <c r="AR100" i="10"/>
  <c r="AR78" i="10"/>
  <c r="AQ61" i="10"/>
  <c r="AP134" i="10"/>
  <c r="AP70" i="10"/>
  <c r="AP129" i="10"/>
  <c r="AP96" i="10"/>
  <c r="AP117" i="10"/>
  <c r="AP108" i="10"/>
  <c r="AP143" i="10"/>
  <c r="I134" i="10"/>
  <c r="I124" i="10"/>
  <c r="I127" i="10"/>
  <c r="AQ90" i="10"/>
  <c r="AQ129" i="10"/>
  <c r="AQ104" i="10"/>
  <c r="AQ68" i="10"/>
  <c r="AQ102" i="10"/>
  <c r="AQ143" i="10"/>
  <c r="AQ120" i="10"/>
  <c r="AQ100" i="10"/>
  <c r="AU134" i="10"/>
  <c r="AU114" i="10"/>
  <c r="AU117" i="10"/>
  <c r="AU119" i="10"/>
  <c r="AU100" i="10"/>
  <c r="AU147" i="10"/>
  <c r="AU98" i="10"/>
  <c r="H134" i="10"/>
  <c r="H129" i="10"/>
  <c r="H124" i="10"/>
  <c r="H147" i="10"/>
  <c r="AU61" i="10"/>
  <c r="AT56" i="10"/>
  <c r="AP87" i="10"/>
  <c r="Z66" i="10"/>
  <c r="AG66" i="10"/>
  <c r="AT66" i="10"/>
  <c r="AR55" i="10"/>
  <c r="AV56" i="10"/>
  <c r="AD66" i="10"/>
  <c r="AP62" i="10"/>
  <c r="AP57" i="10"/>
  <c r="AR58" i="10"/>
  <c r="O66" i="10"/>
  <c r="Q66" i="10"/>
  <c r="BC112" i="10"/>
  <c r="AR84" i="10"/>
  <c r="AT87" i="10"/>
  <c r="BV112" i="10"/>
  <c r="BV112" i="9"/>
  <c r="AS112" i="10"/>
  <c r="BU112" i="10"/>
  <c r="BH141" i="10"/>
  <c r="BG140" i="10"/>
  <c r="BB86" i="10"/>
  <c r="BA86" i="10"/>
  <c r="EG136" i="10"/>
  <c r="EG136" i="9"/>
  <c r="EI143" i="10"/>
  <c r="EI143" i="9"/>
  <c r="EG137" i="10"/>
  <c r="EG137" i="9"/>
  <c r="CJ135" i="10"/>
  <c r="CJ121" i="10"/>
  <c r="CJ150" i="10"/>
  <c r="CV127" i="10"/>
  <c r="CV147" i="10"/>
  <c r="CQ132" i="10"/>
  <c r="CQ128" i="10"/>
  <c r="CQ129" i="10"/>
  <c r="CQ149" i="10"/>
  <c r="CQ150" i="10"/>
  <c r="BX134" i="10"/>
  <c r="BX111" i="10"/>
  <c r="BX99" i="10"/>
  <c r="BX128" i="10"/>
  <c r="BX109" i="10"/>
  <c r="BX127" i="10"/>
  <c r="BO98" i="10"/>
  <c r="BO89" i="10"/>
  <c r="BO133" i="10"/>
  <c r="BO122" i="10"/>
  <c r="BO92" i="10"/>
  <c r="BO80" i="10"/>
  <c r="AX85" i="10"/>
  <c r="AX89" i="10"/>
  <c r="AX88" i="10"/>
  <c r="AX95" i="10"/>
  <c r="AX135" i="10"/>
  <c r="AX149" i="10"/>
  <c r="AX81" i="10"/>
  <c r="AX71" i="10"/>
  <c r="AW66" i="10"/>
  <c r="DG134" i="10"/>
  <c r="DG135" i="10"/>
  <c r="CN142" i="10"/>
  <c r="CN136" i="10"/>
  <c r="CN137" i="10"/>
  <c r="CN128" i="10"/>
  <c r="CN131" i="10"/>
  <c r="DA130" i="10"/>
  <c r="DA120" i="10"/>
  <c r="DA128" i="10"/>
  <c r="DA143" i="10"/>
  <c r="BN96" i="10"/>
  <c r="BN104" i="10"/>
  <c r="BN110" i="10"/>
  <c r="BN150" i="10"/>
  <c r="BH132" i="10"/>
  <c r="BH97" i="10"/>
  <c r="BH105" i="10"/>
  <c r="BH114" i="10"/>
  <c r="BH99" i="10"/>
  <c r="BH103" i="10"/>
  <c r="BH71" i="10"/>
  <c r="BH127" i="10"/>
  <c r="CM149" i="10"/>
  <c r="CM127" i="10"/>
  <c r="CM147" i="10"/>
  <c r="CM150" i="10"/>
  <c r="CM120" i="10"/>
  <c r="CR130" i="10"/>
  <c r="CR135" i="10"/>
  <c r="CR117" i="10"/>
  <c r="CR136" i="10"/>
  <c r="BV87" i="10"/>
  <c r="BV87" i="9"/>
  <c r="BV118" i="10"/>
  <c r="BV118" i="9"/>
  <c r="BV130" i="10"/>
  <c r="BV130" i="9"/>
  <c r="BV91" i="10"/>
  <c r="BV91" i="9"/>
  <c r="BV149" i="10"/>
  <c r="BV149" i="9"/>
  <c r="BV148" i="10"/>
  <c r="BV148" i="9"/>
  <c r="BV122" i="10"/>
  <c r="BV122" i="9"/>
  <c r="BP132" i="10"/>
  <c r="BP108" i="10"/>
  <c r="BP97" i="10"/>
  <c r="BP84" i="10"/>
  <c r="BP90" i="10"/>
  <c r="BP120" i="10"/>
  <c r="BP122" i="10"/>
  <c r="BP135" i="10"/>
  <c r="BJ127" i="10"/>
  <c r="BJ105" i="10"/>
  <c r="BJ90" i="10"/>
  <c r="BJ137" i="10"/>
  <c r="BJ133" i="10"/>
  <c r="BJ79" i="10"/>
  <c r="BD132" i="10"/>
  <c r="BD104" i="10"/>
  <c r="BD69" i="10"/>
  <c r="BD75" i="10"/>
  <c r="BD101" i="10"/>
  <c r="BD110" i="10"/>
  <c r="BD147" i="10"/>
  <c r="AZ90" i="10"/>
  <c r="AZ69" i="10"/>
  <c r="AZ143" i="10"/>
  <c r="AZ150" i="10"/>
  <c r="AZ147" i="10"/>
  <c r="AZ131" i="10"/>
  <c r="AZ107" i="10"/>
  <c r="AX63" i="10"/>
  <c r="AX58" i="10"/>
  <c r="DF135" i="10"/>
  <c r="CZ142" i="10"/>
  <c r="CZ133" i="10"/>
  <c r="CZ118" i="10"/>
  <c r="CZ127" i="10"/>
  <c r="CZ122" i="10"/>
  <c r="CT142" i="10"/>
  <c r="CT146" i="10"/>
  <c r="CT118" i="10"/>
  <c r="CK119" i="10"/>
  <c r="CK143" i="10"/>
  <c r="CK150" i="10"/>
  <c r="CK149" i="10"/>
  <c r="CP135" i="10"/>
  <c r="CP137" i="10"/>
  <c r="CP118" i="10"/>
  <c r="BK118" i="10"/>
  <c r="BK91" i="10"/>
  <c r="BK147" i="10"/>
  <c r="BK133" i="10"/>
  <c r="BK150" i="10"/>
  <c r="BF134" i="10"/>
  <c r="BF146" i="10"/>
  <c r="BF75" i="10"/>
  <c r="BF127" i="10"/>
  <c r="BF84" i="10"/>
  <c r="BF106" i="10"/>
  <c r="BF110" i="10"/>
  <c r="BF95" i="10"/>
  <c r="AW134" i="10"/>
  <c r="AW88" i="10"/>
  <c r="AW119" i="10"/>
  <c r="AW91" i="10"/>
  <c r="AW101" i="10"/>
  <c r="AW108" i="10"/>
  <c r="AW103" i="10"/>
  <c r="AW111" i="10"/>
  <c r="K137" i="10"/>
  <c r="K68" i="10"/>
  <c r="K96" i="10"/>
  <c r="K127" i="10"/>
  <c r="K80" i="10"/>
  <c r="K120" i="10"/>
  <c r="DI129" i="10"/>
  <c r="DI147" i="10"/>
  <c r="CO134" i="10"/>
  <c r="CO146" i="10"/>
  <c r="CO121" i="10"/>
  <c r="CL132" i="10"/>
  <c r="CL136" i="10"/>
  <c r="CL149" i="10"/>
  <c r="BM132" i="10"/>
  <c r="BM96" i="10"/>
  <c r="BM80" i="10"/>
  <c r="BM103" i="10"/>
  <c r="BM149" i="10"/>
  <c r="BM108" i="10"/>
  <c r="BM131" i="10"/>
  <c r="BM107" i="10"/>
  <c r="BM109" i="10"/>
  <c r="BQ106" i="10"/>
  <c r="BQ91" i="10"/>
  <c r="BQ102" i="10"/>
  <c r="BQ149" i="10"/>
  <c r="BQ78" i="10"/>
  <c r="BQ124" i="10"/>
  <c r="BB134" i="10"/>
  <c r="BB85" i="10"/>
  <c r="BB148" i="10"/>
  <c r="BB110" i="10"/>
  <c r="BB90" i="10"/>
  <c r="BB72" i="10"/>
  <c r="BB98" i="10"/>
  <c r="BB131" i="10"/>
  <c r="BB71" i="10"/>
  <c r="AO57" i="10"/>
  <c r="AT85" i="10"/>
  <c r="J146" i="10"/>
  <c r="J143" i="10"/>
  <c r="J131" i="10"/>
  <c r="AT132" i="10"/>
  <c r="AT90" i="10"/>
  <c r="AT137" i="10"/>
  <c r="AT129" i="10"/>
  <c r="AT135" i="10"/>
  <c r="AT121" i="10"/>
  <c r="AT72" i="10"/>
  <c r="AT70" i="10"/>
  <c r="AT147" i="10"/>
  <c r="G119" i="10"/>
  <c r="G124" i="10"/>
  <c r="AR148" i="10"/>
  <c r="AR89" i="10"/>
  <c r="AR143" i="10"/>
  <c r="AR68" i="10"/>
  <c r="AR70" i="10"/>
  <c r="AR79" i="10"/>
  <c r="AR131" i="10"/>
  <c r="AR67" i="10"/>
  <c r="AR120" i="10"/>
  <c r="AU63" i="10"/>
  <c r="AP148" i="10"/>
  <c r="AP90" i="10"/>
  <c r="AP104" i="10"/>
  <c r="AP111" i="10"/>
  <c r="AP128" i="10"/>
  <c r="AP71" i="10"/>
  <c r="AP100" i="10"/>
  <c r="AP135" i="10"/>
  <c r="I132" i="10"/>
  <c r="I117" i="10"/>
  <c r="I149" i="10"/>
  <c r="I150" i="10"/>
  <c r="AQ91" i="10"/>
  <c r="AQ128" i="10"/>
  <c r="AQ117" i="10"/>
  <c r="AQ110" i="10"/>
  <c r="AQ107" i="10"/>
  <c r="AQ81" i="10"/>
  <c r="AQ127" i="10"/>
  <c r="AQ67" i="10"/>
  <c r="AU104" i="10"/>
  <c r="AU70" i="10"/>
  <c r="AU105" i="10"/>
  <c r="AU110" i="10"/>
  <c r="AU120" i="10"/>
  <c r="AU72" i="10"/>
  <c r="H117" i="10"/>
  <c r="H149" i="10"/>
  <c r="H131" i="10"/>
  <c r="AT84" i="10"/>
  <c r="AB66" i="10"/>
  <c r="AT61" i="10"/>
  <c r="S66" i="10"/>
  <c r="AP61" i="10"/>
  <c r="AT55" i="10"/>
  <c r="AP59" i="10"/>
  <c r="AP60" i="10"/>
  <c r="AT58" i="10"/>
  <c r="AV60" i="10"/>
  <c r="AT60" i="10"/>
  <c r="AR59" i="10"/>
  <c r="K112" i="10"/>
  <c r="G112" i="10"/>
  <c r="BA112" i="10"/>
  <c r="BD112" i="10"/>
  <c r="BF86" i="10"/>
  <c r="BB140" i="10"/>
  <c r="BD74" i="10"/>
  <c r="BH86" i="10"/>
  <c r="EE137" i="10"/>
  <c r="EE137" i="9"/>
  <c r="EF136" i="10"/>
  <c r="EF136" i="9"/>
  <c r="CQ148" i="10"/>
  <c r="BX142" i="10"/>
  <c r="BX85" i="10"/>
  <c r="BX96" i="10"/>
  <c r="BX84" i="10"/>
  <c r="BX90" i="10"/>
  <c r="BX149" i="10"/>
  <c r="BX133" i="10"/>
  <c r="BX92" i="10"/>
  <c r="BO87" i="10"/>
  <c r="BO130" i="10"/>
  <c r="BO84" i="10"/>
  <c r="BO88" i="10"/>
  <c r="BO111" i="10"/>
  <c r="BO108" i="10"/>
  <c r="BO143" i="10"/>
  <c r="AX84" i="10"/>
  <c r="AX104" i="10"/>
  <c r="AX68" i="10"/>
  <c r="AX78" i="10"/>
  <c r="AX124" i="10"/>
  <c r="AX100" i="10"/>
  <c r="AX101" i="10"/>
  <c r="AX148" i="10"/>
  <c r="DG130" i="10"/>
  <c r="DG148" i="10"/>
  <c r="DG150" i="10"/>
  <c r="CN134" i="10"/>
  <c r="CN130" i="10"/>
  <c r="DA137" i="10"/>
  <c r="DA133" i="10"/>
  <c r="DA127" i="10"/>
  <c r="DA135" i="10"/>
  <c r="BN87" i="10"/>
  <c r="BN114" i="10"/>
  <c r="BN88" i="10"/>
  <c r="BN109" i="10"/>
  <c r="BN136" i="10"/>
  <c r="BN117" i="10"/>
  <c r="BN148" i="10"/>
  <c r="BN133" i="10"/>
  <c r="BN95" i="10"/>
  <c r="BH134" i="10"/>
  <c r="BH102" i="10"/>
  <c r="BH95" i="10"/>
  <c r="BH118" i="10"/>
  <c r="BH110" i="10"/>
  <c r="BH133" i="10"/>
  <c r="BH81" i="10"/>
  <c r="BH143" i="10"/>
  <c r="DJ142" i="10"/>
  <c r="DJ135" i="10"/>
  <c r="CM142" i="10"/>
  <c r="CM133" i="10"/>
  <c r="CM143" i="10"/>
  <c r="CR150" i="10"/>
  <c r="CR128" i="10"/>
  <c r="CR122" i="10"/>
  <c r="BV119" i="10"/>
  <c r="BV119" i="9"/>
  <c r="BV114" i="10"/>
  <c r="BV114" i="9"/>
  <c r="BV128" i="10"/>
  <c r="BV128" i="9"/>
  <c r="BV97" i="10"/>
  <c r="BV97" i="9"/>
  <c r="BV107" i="10"/>
  <c r="BV107" i="9"/>
  <c r="BV98" i="10"/>
  <c r="BV98" i="9"/>
  <c r="BV92" i="10"/>
  <c r="BV92" i="9"/>
  <c r="BP134" i="10"/>
  <c r="BP87" i="10"/>
  <c r="BP128" i="10"/>
  <c r="BP89" i="10"/>
  <c r="BP103" i="10"/>
  <c r="BP148" i="10"/>
  <c r="BP127" i="10"/>
  <c r="BP143" i="10"/>
  <c r="BJ84" i="10"/>
  <c r="BJ136" i="10"/>
  <c r="BJ88" i="10"/>
  <c r="BJ120" i="10"/>
  <c r="BJ100" i="10"/>
  <c r="BJ121" i="10"/>
  <c r="BJ149" i="10"/>
  <c r="BD134" i="10"/>
  <c r="BD102" i="10"/>
  <c r="BD90" i="10"/>
  <c r="BD146" i="10"/>
  <c r="BD136" i="10"/>
  <c r="BD92" i="10"/>
  <c r="BD80" i="10"/>
  <c r="BD72" i="10"/>
  <c r="AZ142" i="10"/>
  <c r="AZ89" i="10"/>
  <c r="AZ68" i="10"/>
  <c r="AZ96" i="10"/>
  <c r="AZ92" i="10"/>
  <c r="AZ128" i="10"/>
  <c r="AZ122" i="10"/>
  <c r="AZ67" i="10"/>
  <c r="AZ98" i="10"/>
  <c r="AZ75" i="10"/>
  <c r="DF129" i="10"/>
  <c r="DF147" i="10"/>
  <c r="CZ148" i="10"/>
  <c r="CZ120" i="10"/>
  <c r="CT134" i="10"/>
  <c r="CT143" i="10"/>
  <c r="CT150" i="10"/>
  <c r="CT124" i="10"/>
  <c r="CT133" i="10"/>
  <c r="CK132" i="10"/>
  <c r="CK148" i="10"/>
  <c r="CK147" i="10"/>
  <c r="CK124" i="10"/>
  <c r="CK136" i="10"/>
  <c r="CP120" i="10"/>
  <c r="CP117" i="10"/>
  <c r="CP143" i="10"/>
  <c r="BK89" i="10"/>
  <c r="BK92" i="10"/>
  <c r="BK119" i="10"/>
  <c r="BK130" i="10"/>
  <c r="BK120" i="10"/>
  <c r="BK100" i="10"/>
  <c r="BK124" i="10"/>
  <c r="BF91" i="10"/>
  <c r="BF114" i="10"/>
  <c r="BF119" i="10"/>
  <c r="BF107" i="10"/>
  <c r="BF104" i="10"/>
  <c r="BF102" i="10"/>
  <c r="BF71" i="10"/>
  <c r="BF135" i="10"/>
  <c r="AW114" i="10"/>
  <c r="AW68" i="10"/>
  <c r="AW97" i="10"/>
  <c r="AW105" i="10"/>
  <c r="AW79" i="10"/>
  <c r="AW71" i="10"/>
  <c r="AW95" i="10"/>
  <c r="K134" i="10"/>
  <c r="K128" i="10"/>
  <c r="K119" i="10"/>
  <c r="K129" i="10"/>
  <c r="K92" i="10"/>
  <c r="K147" i="10"/>
  <c r="K111" i="10"/>
  <c r="DI136" i="10"/>
  <c r="DI131" i="10"/>
  <c r="CO129" i="10"/>
  <c r="CO137" i="10"/>
  <c r="CO131" i="10"/>
  <c r="CL134" i="10"/>
  <c r="CL129" i="10"/>
  <c r="CL130" i="10"/>
  <c r="CL117" i="10"/>
  <c r="BM134" i="10"/>
  <c r="BM91" i="10"/>
  <c r="BM84" i="10"/>
  <c r="BM150" i="10"/>
  <c r="BM147" i="10"/>
  <c r="BM98" i="10"/>
  <c r="BM79" i="10"/>
  <c r="BQ104" i="10"/>
  <c r="BQ92" i="10"/>
  <c r="BQ90" i="10"/>
  <c r="BQ131" i="10"/>
  <c r="BQ84" i="10"/>
  <c r="BQ81" i="10"/>
  <c r="BQ99" i="10"/>
  <c r="BQ148" i="10"/>
  <c r="BQ147" i="10"/>
  <c r="BB111" i="10"/>
  <c r="BB150" i="10"/>
  <c r="BB89" i="10"/>
  <c r="BB109" i="10"/>
  <c r="BB124" i="10"/>
  <c r="BB106" i="10"/>
  <c r="BB149" i="10"/>
  <c r="AS61" i="10"/>
  <c r="AS56" i="10"/>
  <c r="AQ88" i="10"/>
  <c r="J127" i="10"/>
  <c r="J133" i="10"/>
  <c r="J128" i="10"/>
  <c r="AT142" i="10"/>
  <c r="AT130" i="10"/>
  <c r="AT69" i="10"/>
  <c r="AT127" i="10"/>
  <c r="AT107" i="10"/>
  <c r="AT143" i="10"/>
  <c r="G135" i="10"/>
  <c r="G127" i="10"/>
  <c r="G149" i="10"/>
  <c r="AR134" i="10"/>
  <c r="AR91" i="10"/>
  <c r="AR119" i="10"/>
  <c r="AR137" i="10"/>
  <c r="AR135" i="10"/>
  <c r="AR109" i="10"/>
  <c r="AR110" i="10"/>
  <c r="AR88" i="10"/>
  <c r="AP69" i="10"/>
  <c r="AP130" i="10"/>
  <c r="AP136" i="10"/>
  <c r="AP95" i="10"/>
  <c r="AP150" i="10"/>
  <c r="AP131" i="10"/>
  <c r="AP81" i="10"/>
  <c r="I142" i="10"/>
  <c r="I146" i="10"/>
  <c r="I135" i="10"/>
  <c r="I147" i="10"/>
  <c r="AQ142" i="10"/>
  <c r="AQ96" i="10"/>
  <c r="AQ103" i="10"/>
  <c r="AQ101" i="10"/>
  <c r="AQ135" i="10"/>
  <c r="AQ124" i="10"/>
  <c r="AQ71" i="10"/>
  <c r="AQ75" i="10"/>
  <c r="AU146" i="10"/>
  <c r="AU137" i="10"/>
  <c r="AU99" i="10"/>
  <c r="AU150" i="10"/>
  <c r="AU71" i="10"/>
  <c r="AU121" i="10"/>
  <c r="H130" i="10"/>
  <c r="H127" i="10"/>
  <c r="H135" i="10"/>
  <c r="AQ57" i="10"/>
  <c r="W66" i="10"/>
  <c r="AP56" i="10"/>
  <c r="X66" i="10"/>
  <c r="AP55" i="10"/>
  <c r="AV55" i="10"/>
  <c r="AV61" i="10"/>
  <c r="AT63" i="10"/>
  <c r="AU62" i="10"/>
  <c r="AU59" i="10"/>
  <c r="AQ87" i="10"/>
  <c r="AV59" i="10"/>
  <c r="AW63" i="10"/>
  <c r="AU112" i="10"/>
  <c r="BN112" i="10"/>
  <c r="AX112" i="10"/>
  <c r="BX112" i="10"/>
  <c r="AQ112" i="10"/>
  <c r="AZ112" i="10"/>
  <c r="AV66" i="10"/>
  <c r="BD86" i="10"/>
  <c r="BV74" i="9"/>
  <c r="BV74" i="10"/>
  <c r="EB137" i="10"/>
  <c r="EB137" i="9"/>
  <c r="CQ146" i="10"/>
  <c r="CQ147" i="10"/>
  <c r="BX87" i="10"/>
  <c r="BX129" i="10"/>
  <c r="BX110" i="10"/>
  <c r="BX104" i="10"/>
  <c r="BX89" i="10"/>
  <c r="BX100" i="10"/>
  <c r="BX124" i="10"/>
  <c r="BX108" i="10"/>
  <c r="BO132" i="10"/>
  <c r="BO119" i="10"/>
  <c r="BO117" i="10"/>
  <c r="BO103" i="10"/>
  <c r="BO100" i="10"/>
  <c r="BO121" i="10"/>
  <c r="BO99" i="10"/>
  <c r="AX87" i="10"/>
  <c r="AX114" i="10"/>
  <c r="AX137" i="10"/>
  <c r="AX150" i="10"/>
  <c r="AX109" i="10"/>
  <c r="AX121" i="10"/>
  <c r="AX72" i="10"/>
  <c r="AX99" i="10"/>
  <c r="DG142" i="10"/>
  <c r="DG127" i="10"/>
  <c r="DG129" i="10"/>
  <c r="DG131" i="10"/>
  <c r="DG128" i="10"/>
  <c r="CN132" i="10"/>
  <c r="CN119" i="10"/>
  <c r="CN150" i="10"/>
  <c r="CN117" i="10"/>
  <c r="DA129" i="10"/>
  <c r="DA149" i="10"/>
  <c r="BN90" i="10"/>
  <c r="BN91" i="10"/>
  <c r="BN128" i="10"/>
  <c r="BN143" i="10"/>
  <c r="BN122" i="10"/>
  <c r="BH142" i="10"/>
  <c r="BH69" i="10"/>
  <c r="BH146" i="10"/>
  <c r="BH72" i="10"/>
  <c r="BH124" i="10"/>
  <c r="BH100" i="10"/>
  <c r="BH150" i="10"/>
  <c r="BH92" i="10"/>
  <c r="BC66" i="10"/>
  <c r="DJ146" i="10"/>
  <c r="DJ128" i="10"/>
  <c r="CM134" i="10"/>
  <c r="CM146" i="10"/>
  <c r="CM122" i="10"/>
  <c r="CR132" i="10"/>
  <c r="CR119" i="10"/>
  <c r="CR127" i="10"/>
  <c r="BV85" i="10"/>
  <c r="BV85" i="9"/>
  <c r="BV117" i="10"/>
  <c r="BV117" i="9"/>
  <c r="BV105" i="10"/>
  <c r="BV105" i="9"/>
  <c r="BV120" i="10"/>
  <c r="BV120" i="9"/>
  <c r="BV111" i="10"/>
  <c r="BV111" i="9"/>
  <c r="BV109" i="10"/>
  <c r="BV109" i="9"/>
  <c r="BP142" i="10"/>
  <c r="BP119" i="10"/>
  <c r="BP88" i="10"/>
  <c r="BP110" i="10"/>
  <c r="BP98" i="10"/>
  <c r="BP92" i="10"/>
  <c r="BP102" i="10"/>
  <c r="BP99" i="10"/>
  <c r="BJ107" i="10"/>
  <c r="BJ103" i="10"/>
  <c r="BJ131" i="10"/>
  <c r="BJ106" i="10"/>
  <c r="BD142" i="10"/>
  <c r="BD85" i="10"/>
  <c r="BD81" i="10"/>
  <c r="BD88" i="10"/>
  <c r="BD127" i="10"/>
  <c r="BD111" i="10"/>
  <c r="BD100" i="10"/>
  <c r="BD149" i="10"/>
  <c r="AZ132" i="10"/>
  <c r="AZ129" i="10"/>
  <c r="AZ121" i="10"/>
  <c r="AZ84" i="10"/>
  <c r="AZ110" i="10"/>
  <c r="AZ78" i="10"/>
  <c r="AZ95" i="10"/>
  <c r="AZ136" i="10"/>
  <c r="AX62" i="10"/>
  <c r="DF149" i="10"/>
  <c r="CZ131" i="10"/>
  <c r="CT132" i="10"/>
  <c r="CT136" i="10"/>
  <c r="CT127" i="10"/>
  <c r="CT122" i="10"/>
  <c r="CK137" i="10"/>
  <c r="CK120" i="10"/>
  <c r="CK117" i="10"/>
  <c r="CP132" i="10"/>
  <c r="CP127" i="10"/>
  <c r="BK87" i="10"/>
  <c r="BK108" i="10"/>
  <c r="BK137" i="10"/>
  <c r="BK97" i="10"/>
  <c r="BK146" i="10"/>
  <c r="BK143" i="10"/>
  <c r="BK111" i="10"/>
  <c r="BK131" i="10"/>
  <c r="BK80" i="10"/>
  <c r="BF70" i="10"/>
  <c r="BF68" i="10"/>
  <c r="BF67" i="10"/>
  <c r="BF147" i="10"/>
  <c r="BF101" i="10"/>
  <c r="BF150" i="10"/>
  <c r="BF133" i="10"/>
  <c r="AW129" i="10"/>
  <c r="AW128" i="10"/>
  <c r="AW69" i="10"/>
  <c r="AW148" i="10"/>
  <c r="AW124" i="10"/>
  <c r="K142" i="10"/>
  <c r="K84" i="10"/>
  <c r="K102" i="10"/>
  <c r="K90" i="10"/>
  <c r="K72" i="10"/>
  <c r="K118" i="10"/>
  <c r="K130" i="10"/>
  <c r="K71" i="10"/>
  <c r="K149" i="10"/>
  <c r="K108" i="10"/>
  <c r="K103" i="10"/>
  <c r="BE66" i="10"/>
  <c r="DI134" i="10"/>
  <c r="DI143" i="10"/>
  <c r="CO135" i="10"/>
  <c r="CO118" i="10"/>
  <c r="CO148" i="10"/>
  <c r="CO128" i="10"/>
  <c r="CO149" i="10"/>
  <c r="CO133" i="10"/>
  <c r="CL128" i="10"/>
  <c r="CL124" i="10"/>
  <c r="BM142" i="10"/>
  <c r="BM88" i="10"/>
  <c r="BM99" i="10"/>
  <c r="BM148" i="10"/>
  <c r="BM117" i="10"/>
  <c r="BM143" i="10"/>
  <c r="BQ89" i="10"/>
  <c r="BQ114" i="10"/>
  <c r="BQ88" i="10"/>
  <c r="BQ146" i="10"/>
  <c r="BQ105" i="10"/>
  <c r="BQ101" i="10"/>
  <c r="BQ107" i="10"/>
  <c r="BQ133" i="10"/>
  <c r="BQ108" i="10"/>
  <c r="BB91" i="10"/>
  <c r="BB84" i="10"/>
  <c r="BB88" i="10"/>
  <c r="BB147" i="10"/>
  <c r="BB107" i="10"/>
  <c r="BB117" i="10"/>
  <c r="BB121" i="10"/>
  <c r="AS63" i="10"/>
  <c r="AO63" i="10"/>
  <c r="AO59" i="10"/>
  <c r="J130" i="10"/>
  <c r="J147" i="10"/>
  <c r="J121" i="10"/>
  <c r="AT114" i="10"/>
  <c r="AT119" i="10"/>
  <c r="AT71" i="10"/>
  <c r="AT120" i="10"/>
  <c r="AT79" i="10"/>
  <c r="AT81" i="10"/>
  <c r="G134" i="10"/>
  <c r="G128" i="10"/>
  <c r="G150" i="10"/>
  <c r="G131" i="10"/>
  <c r="AR114" i="10"/>
  <c r="AR69" i="10"/>
  <c r="AR136" i="10"/>
  <c r="AR81" i="10"/>
  <c r="AR98" i="10"/>
  <c r="AR149" i="10"/>
  <c r="AR101" i="10"/>
  <c r="AP97" i="10"/>
  <c r="AP118" i="10"/>
  <c r="AP79" i="10"/>
  <c r="AP147" i="10"/>
  <c r="AP75" i="10"/>
  <c r="AP124" i="10"/>
  <c r="I130" i="10"/>
  <c r="I118" i="10"/>
  <c r="I122" i="10"/>
  <c r="I131" i="10"/>
  <c r="AQ134" i="10"/>
  <c r="AQ111" i="10"/>
  <c r="AQ130" i="10"/>
  <c r="AQ122" i="10"/>
  <c r="AQ92" i="10"/>
  <c r="AQ109" i="10"/>
  <c r="AQ131" i="10"/>
  <c r="AU91" i="10"/>
  <c r="AU127" i="10"/>
  <c r="AU129" i="10"/>
  <c r="AU135" i="10"/>
  <c r="AU143" i="10"/>
  <c r="AU78" i="10"/>
  <c r="AU67" i="10"/>
  <c r="H146" i="10"/>
  <c r="H150" i="10"/>
  <c r="H122" i="10"/>
  <c r="AM66" i="10"/>
  <c r="V66" i="10"/>
  <c r="U66" i="10"/>
  <c r="AT57" i="10"/>
  <c r="AR57" i="10"/>
  <c r="AR63" i="10"/>
  <c r="AV62" i="10"/>
  <c r="AU87" i="10"/>
  <c r="BJ112" i="10"/>
  <c r="AW112" i="10"/>
  <c r="BG112" i="10"/>
  <c r="L112" i="10"/>
  <c r="BW112" i="10"/>
  <c r="J112" i="10"/>
  <c r="BQ112" i="10"/>
  <c r="BM112" i="10"/>
  <c r="BE141" i="10"/>
  <c r="BB141" i="10"/>
  <c r="BC140" i="10"/>
  <c r="AZ74" i="10"/>
  <c r="AO73" i="10"/>
  <c r="BE74" i="10"/>
  <c r="EF137" i="10"/>
  <c r="EF137" i="9"/>
  <c r="BX131" i="10"/>
  <c r="BO142" i="10"/>
  <c r="BO136" i="10"/>
  <c r="BO105" i="10"/>
  <c r="BO137" i="10"/>
  <c r="BO129" i="10"/>
  <c r="BO79" i="10"/>
  <c r="BO124" i="10"/>
  <c r="BO131" i="10"/>
  <c r="BO147" i="10"/>
  <c r="BO120" i="10"/>
  <c r="AX69" i="10"/>
  <c r="AX96" i="10"/>
  <c r="AX129" i="10"/>
  <c r="AX80" i="10"/>
  <c r="AX108" i="10"/>
  <c r="AX131" i="10"/>
  <c r="AX128" i="10"/>
  <c r="DG147" i="10"/>
  <c r="CN121" i="10"/>
  <c r="CN135" i="10"/>
  <c r="CN127" i="10"/>
  <c r="DA146" i="10"/>
  <c r="DA118" i="10"/>
  <c r="DA148" i="10"/>
  <c r="BN147" i="10"/>
  <c r="BN89" i="10"/>
  <c r="BN102" i="10"/>
  <c r="BN135" i="10"/>
  <c r="BN99" i="10"/>
  <c r="BN108" i="10"/>
  <c r="BN100" i="10"/>
  <c r="BH85" i="10"/>
  <c r="BH88" i="10"/>
  <c r="BH137" i="10"/>
  <c r="BH84" i="10"/>
  <c r="BH90" i="10"/>
  <c r="BH149" i="10"/>
  <c r="BH108" i="10"/>
  <c r="BH131" i="10"/>
  <c r="BH101" i="10"/>
  <c r="BH121" i="10"/>
  <c r="DJ136" i="10"/>
  <c r="DJ150" i="10"/>
  <c r="DJ133" i="10"/>
  <c r="CM130" i="10"/>
  <c r="CR134" i="10"/>
  <c r="CR137" i="10"/>
  <c r="CR149" i="10"/>
  <c r="CR120" i="10"/>
  <c r="BV90" i="10"/>
  <c r="BV90" i="9"/>
  <c r="BV127" i="10"/>
  <c r="BV127" i="9"/>
  <c r="BV137" i="10"/>
  <c r="BV137" i="9"/>
  <c r="BV143" i="10"/>
  <c r="BV143" i="9"/>
  <c r="BV103" i="10"/>
  <c r="BV103" i="9"/>
  <c r="BV135" i="10"/>
  <c r="BV135" i="9"/>
  <c r="BP85" i="10"/>
  <c r="BP96" i="10"/>
  <c r="BP104" i="10"/>
  <c r="BP111" i="10"/>
  <c r="BP100" i="10"/>
  <c r="BP81" i="10"/>
  <c r="BJ132" i="10"/>
  <c r="BJ96" i="10"/>
  <c r="BJ104" i="10"/>
  <c r="BJ119" i="10"/>
  <c r="BJ135" i="10"/>
  <c r="BJ98" i="10"/>
  <c r="BJ117" i="10"/>
  <c r="BJ143" i="10"/>
  <c r="BD96" i="10"/>
  <c r="BD114" i="10"/>
  <c r="BD122" i="10"/>
  <c r="BD135" i="10"/>
  <c r="BD148" i="10"/>
  <c r="BD70" i="10"/>
  <c r="BD79" i="10"/>
  <c r="AZ134" i="10"/>
  <c r="AZ72" i="10"/>
  <c r="AZ91" i="10"/>
  <c r="AZ102" i="10"/>
  <c r="AZ120" i="10"/>
  <c r="AZ135" i="10"/>
  <c r="AZ117" i="10"/>
  <c r="DF142" i="10"/>
  <c r="DF143" i="10"/>
  <c r="DF130" i="10"/>
  <c r="DF127" i="10"/>
  <c r="DF133" i="10"/>
  <c r="CZ130" i="10"/>
  <c r="CZ124" i="10"/>
  <c r="CT129" i="10"/>
  <c r="CK134" i="10"/>
  <c r="CK129" i="10"/>
  <c r="CK133" i="10"/>
  <c r="CP134" i="10"/>
  <c r="CP133" i="10"/>
  <c r="BK142" i="10"/>
  <c r="BK105" i="10"/>
  <c r="BK103" i="10"/>
  <c r="BK98" i="10"/>
  <c r="BK107" i="10"/>
  <c r="BF90" i="10"/>
  <c r="BF136" i="10"/>
  <c r="BF129" i="10"/>
  <c r="BF92" i="10"/>
  <c r="BF149" i="10"/>
  <c r="BF80" i="10"/>
  <c r="BF100" i="10"/>
  <c r="AW104" i="10"/>
  <c r="AW137" i="10"/>
  <c r="AW121" i="10"/>
  <c r="AW117" i="10"/>
  <c r="AW143" i="10"/>
  <c r="AW147" i="10"/>
  <c r="AW70" i="10"/>
  <c r="AW72" i="10"/>
  <c r="K87" i="10"/>
  <c r="K89" i="10"/>
  <c r="K150" i="10"/>
  <c r="K79" i="10"/>
  <c r="K143" i="10"/>
  <c r="K95" i="10"/>
  <c r="DI142" i="10"/>
  <c r="DI128" i="10"/>
  <c r="CO124" i="10"/>
  <c r="CO117" i="10"/>
  <c r="CO147" i="10"/>
  <c r="CO122" i="10"/>
  <c r="CL133" i="10"/>
  <c r="CL118" i="10"/>
  <c r="CL127" i="10"/>
  <c r="CL122" i="10"/>
  <c r="BM85" i="10"/>
  <c r="BM130" i="10"/>
  <c r="BM104" i="10"/>
  <c r="BM90" i="10"/>
  <c r="BM95" i="10"/>
  <c r="BM135" i="10"/>
  <c r="BM92" i="10"/>
  <c r="BQ85" i="10"/>
  <c r="BQ137" i="10"/>
  <c r="BQ121" i="10"/>
  <c r="BQ120" i="10"/>
  <c r="BQ122" i="10"/>
  <c r="BB97" i="10"/>
  <c r="BB119" i="10"/>
  <c r="BB95" i="10"/>
  <c r="BB67" i="10"/>
  <c r="BB127" i="10"/>
  <c r="BB128" i="10"/>
  <c r="AO56" i="10"/>
  <c r="AS57" i="10"/>
  <c r="J132" i="10"/>
  <c r="J129" i="10"/>
  <c r="J120" i="10"/>
  <c r="J149" i="10"/>
  <c r="AT136" i="10"/>
  <c r="AT105" i="10"/>
  <c r="AT96" i="10"/>
  <c r="AT131" i="10"/>
  <c r="AT101" i="10"/>
  <c r="AT78" i="10"/>
  <c r="AT124" i="10"/>
  <c r="AP88" i="10"/>
  <c r="G142" i="10"/>
  <c r="G137" i="10"/>
  <c r="G147" i="10"/>
  <c r="G122" i="10"/>
  <c r="AR130" i="10"/>
  <c r="AR95" i="10"/>
  <c r="AR102" i="10"/>
  <c r="AR71" i="10"/>
  <c r="AR92" i="10"/>
  <c r="AR133" i="10"/>
  <c r="AP105" i="10"/>
  <c r="AP110" i="10"/>
  <c r="AP99" i="10"/>
  <c r="AP106" i="10"/>
  <c r="AP102" i="10"/>
  <c r="AP80" i="10"/>
  <c r="I129" i="10"/>
  <c r="I136" i="10"/>
  <c r="AQ148" i="10"/>
  <c r="AQ69" i="10"/>
  <c r="AQ97" i="10"/>
  <c r="AQ108" i="10"/>
  <c r="AQ150" i="10"/>
  <c r="AQ72" i="10"/>
  <c r="AQ106" i="10"/>
  <c r="AU90" i="10"/>
  <c r="AU68" i="10"/>
  <c r="AU95" i="10"/>
  <c r="AU111" i="10"/>
  <c r="AU102" i="10"/>
  <c r="AU81" i="10"/>
  <c r="AU92" i="10"/>
  <c r="AU75" i="10"/>
  <c r="H119" i="10"/>
  <c r="H118" i="10"/>
  <c r="Y66" i="10"/>
  <c r="P66" i="10"/>
  <c r="AR66" i="10"/>
  <c r="AC66" i="10"/>
  <c r="AQ60" i="10"/>
  <c r="AP63" i="10"/>
  <c r="AT59" i="10"/>
  <c r="AU60" i="10"/>
  <c r="I112" i="10"/>
  <c r="BG86" i="10"/>
  <c r="BD140" i="10"/>
  <c r="BJ140" i="10"/>
  <c r="AZ73" i="10"/>
  <c r="BC74" i="10"/>
  <c r="BG73" i="10"/>
  <c r="AX118" i="10"/>
  <c r="AX133" i="10"/>
  <c r="AX79" i="10"/>
  <c r="AX106" i="10"/>
  <c r="DG136" i="10"/>
  <c r="CN118" i="10"/>
  <c r="DA132" i="10"/>
  <c r="DA119" i="10"/>
  <c r="DA150" i="10"/>
  <c r="DA131" i="10"/>
  <c r="DA121" i="10"/>
  <c r="BN85" i="10"/>
  <c r="BN129" i="10"/>
  <c r="BN119" i="10"/>
  <c r="BN81" i="10"/>
  <c r="BN92" i="10"/>
  <c r="BN120" i="10"/>
  <c r="BN98" i="10"/>
  <c r="BN79" i="10"/>
  <c r="BH96" i="10"/>
  <c r="BH89" i="10"/>
  <c r="BH122" i="10"/>
  <c r="BH148" i="10"/>
  <c r="BH98" i="10"/>
  <c r="BH79" i="10"/>
  <c r="BH106" i="10"/>
  <c r="AW61" i="10"/>
  <c r="DJ129" i="10"/>
  <c r="CM137" i="10"/>
  <c r="CM121" i="10"/>
  <c r="CM135" i="10"/>
  <c r="CR142" i="10"/>
  <c r="CR133" i="10"/>
  <c r="CR124" i="10"/>
  <c r="CR121" i="10"/>
  <c r="CR143" i="10"/>
  <c r="BV142" i="10"/>
  <c r="BV142" i="9"/>
  <c r="BV88" i="10"/>
  <c r="BV88" i="9"/>
  <c r="BV101" i="10"/>
  <c r="BV101" i="9"/>
  <c r="BV84" i="10"/>
  <c r="BV84" i="9"/>
  <c r="BV95" i="10"/>
  <c r="BV95" i="9"/>
  <c r="BV150" i="10"/>
  <c r="BV150" i="9"/>
  <c r="BV124" i="10"/>
  <c r="BV124" i="9"/>
  <c r="BV100" i="10"/>
  <c r="BV100" i="9"/>
  <c r="BP91" i="10"/>
  <c r="BP114" i="10"/>
  <c r="BP137" i="10"/>
  <c r="BP150" i="10"/>
  <c r="BP95" i="10"/>
  <c r="BP121" i="10"/>
  <c r="BP101" i="10"/>
  <c r="BJ134" i="10"/>
  <c r="BJ87" i="10"/>
  <c r="BJ109" i="10"/>
  <c r="BJ89" i="10"/>
  <c r="BJ129" i="10"/>
  <c r="BJ78" i="10"/>
  <c r="BJ124" i="10"/>
  <c r="BJ95" i="10"/>
  <c r="BJ99" i="10"/>
  <c r="BD84" i="10"/>
  <c r="BD91" i="10"/>
  <c r="BD68" i="10"/>
  <c r="BD124" i="10"/>
  <c r="BD121" i="10"/>
  <c r="BD143" i="10"/>
  <c r="BD107" i="10"/>
  <c r="AZ87" i="10"/>
  <c r="AZ79" i="10"/>
  <c r="AZ106" i="10"/>
  <c r="AZ104" i="10"/>
  <c r="AZ109" i="10"/>
  <c r="AZ111" i="10"/>
  <c r="AZ71" i="10"/>
  <c r="AZ70" i="10"/>
  <c r="AX55" i="10"/>
  <c r="CZ119" i="10"/>
  <c r="CZ121" i="10"/>
  <c r="CZ147" i="10"/>
  <c r="CZ135" i="10"/>
  <c r="CT128" i="10"/>
  <c r="CT121" i="10"/>
  <c r="CT148" i="10"/>
  <c r="CT120" i="10"/>
  <c r="CT147" i="10"/>
  <c r="CT131" i="10"/>
  <c r="CK142" i="10"/>
  <c r="CK128" i="10"/>
  <c r="CK118" i="10"/>
  <c r="CP122" i="10"/>
  <c r="BK132" i="10"/>
  <c r="BK88" i="10"/>
  <c r="BK96" i="10"/>
  <c r="BK79" i="10"/>
  <c r="BK109" i="10"/>
  <c r="BK148" i="10"/>
  <c r="BK135" i="10"/>
  <c r="BK117" i="10"/>
  <c r="BF89" i="10"/>
  <c r="BF117" i="10"/>
  <c r="BF118" i="10"/>
  <c r="BF130" i="10"/>
  <c r="BF109" i="10"/>
  <c r="BF78" i="10"/>
  <c r="BF122" i="10"/>
  <c r="BF131" i="10"/>
  <c r="AW118" i="10"/>
  <c r="AW136" i="10"/>
  <c r="AW135" i="10"/>
  <c r="AW109" i="10"/>
  <c r="AW150" i="10"/>
  <c r="AW110" i="10"/>
  <c r="AW78" i="10"/>
  <c r="K132" i="10"/>
  <c r="K131" i="10"/>
  <c r="K97" i="10"/>
  <c r="K69" i="10"/>
  <c r="K101" i="10"/>
  <c r="K121" i="10"/>
  <c r="K110" i="10"/>
  <c r="DI130" i="10"/>
  <c r="DI146" i="10"/>
  <c r="DI135" i="10"/>
  <c r="DI148" i="10"/>
  <c r="CO119" i="10"/>
  <c r="CL119" i="10"/>
  <c r="CL143" i="10"/>
  <c r="CL148" i="10"/>
  <c r="BM105" i="10"/>
  <c r="BM114" i="10"/>
  <c r="BM89" i="10"/>
  <c r="BM122" i="10"/>
  <c r="BM127" i="10"/>
  <c r="BM121" i="10"/>
  <c r="BQ142" i="10"/>
  <c r="BQ117" i="10"/>
  <c r="BQ103" i="10"/>
  <c r="BQ98" i="10"/>
  <c r="BB146" i="10"/>
  <c r="BB99" i="10"/>
  <c r="BB130" i="10"/>
  <c r="BB104" i="10"/>
  <c r="BB68" i="10"/>
  <c r="BB70" i="10"/>
  <c r="BB75" i="10"/>
  <c r="BB102" i="10"/>
  <c r="BB80" i="10"/>
  <c r="AO55" i="10"/>
  <c r="AS59" i="10"/>
  <c r="AO58" i="10"/>
  <c r="J142" i="10"/>
  <c r="J118" i="10"/>
  <c r="J137" i="10"/>
  <c r="AT89" i="10"/>
  <c r="AT111" i="10"/>
  <c r="AT128" i="10"/>
  <c r="AT117" i="10"/>
  <c r="AT80" i="10"/>
  <c r="AT106" i="10"/>
  <c r="AT122" i="10"/>
  <c r="AQ62" i="10"/>
  <c r="AU88" i="10"/>
  <c r="G148" i="10"/>
  <c r="G130" i="10"/>
  <c r="G136" i="10"/>
  <c r="AR146" i="10"/>
  <c r="AR80" i="10"/>
  <c r="AR150" i="10"/>
  <c r="AR121" i="10"/>
  <c r="AR108" i="10"/>
  <c r="AP142" i="10"/>
  <c r="AP114" i="10"/>
  <c r="AP89" i="10"/>
  <c r="AP68" i="10"/>
  <c r="AP92" i="10"/>
  <c r="AP127" i="10"/>
  <c r="AP101" i="10"/>
  <c r="AP109" i="10"/>
  <c r="AP72" i="10"/>
  <c r="I119" i="10"/>
  <c r="I143" i="10"/>
  <c r="I121" i="10"/>
  <c r="AQ132" i="10"/>
  <c r="AQ89" i="10"/>
  <c r="AQ146" i="10"/>
  <c r="AQ136" i="10"/>
  <c r="AQ147" i="10"/>
  <c r="AQ80" i="10"/>
  <c r="AQ99" i="10"/>
  <c r="AU132" i="10"/>
  <c r="AU136" i="10"/>
  <c r="AU97" i="10"/>
  <c r="AU103" i="10"/>
  <c r="AU80" i="10"/>
  <c r="AU124" i="10"/>
  <c r="AU149" i="10"/>
  <c r="AU106" i="10"/>
  <c r="H143" i="10"/>
  <c r="H133" i="10"/>
  <c r="H121" i="10"/>
  <c r="N66" i="10"/>
  <c r="AF66" i="10"/>
  <c r="AV57" i="10"/>
  <c r="T66" i="10"/>
  <c r="AR60" i="10"/>
  <c r="R66" i="10"/>
  <c r="AV58" i="10"/>
  <c r="AQ59" i="10"/>
  <c r="AU66" i="10"/>
  <c r="AA66" i="10"/>
  <c r="BO112" i="10"/>
  <c r="BK112" i="10"/>
  <c r="BL112" i="10"/>
  <c r="BE112" i="10"/>
  <c r="AP112" i="10"/>
  <c r="BP112" i="10"/>
  <c r="BA140" i="10"/>
  <c r="BE86" i="10"/>
  <c r="BC141" i="10"/>
  <c r="BJ141" i="10"/>
  <c r="AZ86" i="10"/>
  <c r="BC73" i="10"/>
  <c r="BJ74" i="9"/>
  <c r="BG74" i="10"/>
  <c r="EH136" i="10"/>
  <c r="EH136" i="9"/>
  <c r="EI137" i="10"/>
  <c r="EI137" i="9"/>
  <c r="CV149" i="10"/>
  <c r="CV133" i="10"/>
  <c r="CQ142" i="10"/>
  <c r="CQ119" i="10"/>
  <c r="CQ117" i="10"/>
  <c r="CQ120" i="10"/>
  <c r="CQ133" i="10"/>
  <c r="CQ124" i="10"/>
  <c r="BX97" i="10"/>
  <c r="BX136" i="10"/>
  <c r="BX120" i="10"/>
  <c r="BX117" i="10"/>
  <c r="BX106" i="10"/>
  <c r="BO135" i="10"/>
  <c r="BO114" i="10"/>
  <c r="BO102" i="10"/>
  <c r="BO107" i="10"/>
  <c r="BO101" i="10"/>
  <c r="BO78" i="10"/>
  <c r="AX132" i="10"/>
  <c r="AX130" i="10"/>
  <c r="AX105" i="10"/>
  <c r="AX119" i="10"/>
  <c r="AX122" i="10"/>
  <c r="AX67" i="10"/>
  <c r="AX117" i="10"/>
  <c r="AX70" i="10"/>
  <c r="AX107" i="10"/>
  <c r="DG143" i="10"/>
  <c r="DG149" i="10"/>
  <c r="CN146" i="10"/>
  <c r="CN148" i="10"/>
  <c r="CN133" i="10"/>
  <c r="DA134" i="10"/>
  <c r="DA124" i="10"/>
  <c r="BN142" i="10"/>
  <c r="BN97" i="10"/>
  <c r="BN130" i="10"/>
  <c r="BN84" i="10"/>
  <c r="BN80" i="10"/>
  <c r="BN149" i="10"/>
  <c r="BN111" i="10"/>
  <c r="BN78" i="10"/>
  <c r="BH68" i="10"/>
  <c r="BH91" i="10"/>
  <c r="BH128" i="10"/>
  <c r="BH78" i="10"/>
  <c r="BH147" i="10"/>
  <c r="BH136" i="10"/>
  <c r="AW57" i="10"/>
  <c r="DJ134" i="10"/>
  <c r="DJ130" i="10"/>
  <c r="DJ149" i="10"/>
  <c r="DJ148" i="10"/>
  <c r="DJ127" i="10"/>
  <c r="DJ143" i="10"/>
  <c r="CM118" i="10"/>
  <c r="CM136" i="10"/>
  <c r="CM131" i="10"/>
  <c r="CR129" i="10"/>
  <c r="BV132" i="10"/>
  <c r="BV132" i="9"/>
  <c r="BV146" i="10"/>
  <c r="BV146" i="9"/>
  <c r="BV99" i="10"/>
  <c r="BV99" i="9"/>
  <c r="BV147" i="10"/>
  <c r="BV147" i="9"/>
  <c r="BV108" i="10"/>
  <c r="BV108" i="9"/>
  <c r="BV121" i="10"/>
  <c r="BV121" i="9"/>
  <c r="BP146" i="10"/>
  <c r="BP129" i="10"/>
  <c r="BP124" i="10"/>
  <c r="BP131" i="10"/>
  <c r="BJ142" i="10"/>
  <c r="BJ148" i="10"/>
  <c r="BJ122" i="10"/>
  <c r="BJ114" i="10"/>
  <c r="BJ118" i="10"/>
  <c r="BJ147" i="10"/>
  <c r="BJ102" i="10"/>
  <c r="BJ128" i="10"/>
  <c r="BD137" i="10"/>
  <c r="BD105" i="10"/>
  <c r="BD129" i="10"/>
  <c r="BD130" i="10"/>
  <c r="BD109" i="10"/>
  <c r="BD131" i="10"/>
  <c r="BD71" i="10"/>
  <c r="BD120" i="10"/>
  <c r="AZ85" i="10"/>
  <c r="AZ137" i="10"/>
  <c r="AZ130" i="10"/>
  <c r="AZ114" i="10"/>
  <c r="AZ80" i="10"/>
  <c r="AZ103" i="10"/>
  <c r="AZ133" i="10"/>
  <c r="AZ127" i="10"/>
  <c r="DF137" i="10"/>
  <c r="DF148" i="10"/>
  <c r="DF136" i="10"/>
  <c r="CZ137" i="10"/>
  <c r="CZ146" i="10"/>
  <c r="CT137" i="10"/>
  <c r="CT119" i="10"/>
  <c r="CT117" i="10"/>
  <c r="CK130" i="10"/>
  <c r="CK127" i="10"/>
  <c r="CP142" i="10"/>
  <c r="CP130" i="10"/>
  <c r="CP136" i="10"/>
  <c r="CP148" i="10"/>
  <c r="CP121" i="10"/>
  <c r="CP128" i="10"/>
  <c r="BK134" i="10"/>
  <c r="BK136" i="10"/>
  <c r="BK84" i="10"/>
  <c r="BK95" i="10"/>
  <c r="BK99" i="10"/>
  <c r="BK110" i="10"/>
  <c r="BF87" i="10"/>
  <c r="BF137" i="10"/>
  <c r="BF97" i="10"/>
  <c r="BF108" i="10"/>
  <c r="BF148" i="10"/>
  <c r="BF120" i="10"/>
  <c r="BF98" i="10"/>
  <c r="AW85" i="10"/>
  <c r="AW131" i="10"/>
  <c r="AW106" i="10"/>
  <c r="AW96" i="10"/>
  <c r="AW127" i="10"/>
  <c r="AW99" i="10"/>
  <c r="AW80" i="10"/>
  <c r="AW133" i="10"/>
  <c r="AW67" i="10"/>
  <c r="K104" i="10"/>
  <c r="K91" i="10"/>
  <c r="K98" i="10"/>
  <c r="K133" i="10"/>
  <c r="K136" i="10"/>
  <c r="K107" i="10"/>
  <c r="K106" i="10"/>
  <c r="K148" i="10"/>
  <c r="K135" i="10"/>
  <c r="DI133" i="10"/>
  <c r="CO142" i="10"/>
  <c r="CO130" i="10"/>
  <c r="CO127" i="10"/>
  <c r="CO150" i="10"/>
  <c r="CL146" i="10"/>
  <c r="CL137" i="10"/>
  <c r="CL135" i="10"/>
  <c r="CL150" i="10"/>
  <c r="BM118" i="10"/>
  <c r="BM111" i="10"/>
  <c r="BM78" i="10"/>
  <c r="BM81" i="10"/>
  <c r="BM106" i="10"/>
  <c r="BQ100" i="10"/>
  <c r="BQ87" i="10"/>
  <c r="BQ119" i="10"/>
  <c r="BQ129" i="10"/>
  <c r="BQ130" i="10"/>
  <c r="BQ95" i="10"/>
  <c r="BQ109" i="10"/>
  <c r="BQ111" i="10"/>
  <c r="BB105" i="10"/>
  <c r="BB114" i="10"/>
  <c r="BB137" i="10"/>
  <c r="BB133" i="10"/>
  <c r="BB135" i="10"/>
  <c r="BB81" i="10"/>
  <c r="BB108" i="10"/>
  <c r="AS55" i="10"/>
  <c r="AS58" i="10"/>
  <c r="J134" i="10"/>
  <c r="J119" i="10"/>
  <c r="J124" i="10"/>
  <c r="J148" i="10"/>
  <c r="AT91" i="10"/>
  <c r="AT146" i="10"/>
  <c r="AT68" i="10"/>
  <c r="AT110" i="10"/>
  <c r="AT103" i="10"/>
  <c r="AT100" i="10"/>
  <c r="AT150" i="10"/>
  <c r="AU55" i="10"/>
  <c r="G132" i="10"/>
  <c r="G129" i="10"/>
  <c r="G143" i="10"/>
  <c r="G121" i="10"/>
  <c r="AR97" i="10"/>
  <c r="AR90" i="10"/>
  <c r="AR104" i="10"/>
  <c r="AR75" i="10"/>
  <c r="AR72" i="10"/>
  <c r="AR128" i="10"/>
  <c r="AR107" i="10"/>
  <c r="AR106" i="10"/>
  <c r="AP98" i="10"/>
  <c r="AP146" i="10"/>
  <c r="AP119" i="10"/>
  <c r="AP133" i="10"/>
  <c r="AP149" i="10"/>
  <c r="AP107" i="10"/>
  <c r="AP122" i="10"/>
  <c r="I137" i="10"/>
  <c r="I133" i="10"/>
  <c r="AQ84" i="10"/>
  <c r="AQ114" i="10"/>
  <c r="AQ118" i="10"/>
  <c r="AQ119" i="10"/>
  <c r="AQ98" i="10"/>
  <c r="AQ78" i="10"/>
  <c r="AQ149" i="10"/>
  <c r="AQ133" i="10"/>
  <c r="AU142" i="10"/>
  <c r="AU118" i="10"/>
  <c r="AU128" i="10"/>
  <c r="AU69" i="10"/>
  <c r="AU109" i="10"/>
  <c r="AU133" i="10"/>
  <c r="AU107" i="10"/>
  <c r="H142" i="10"/>
  <c r="H137" i="10"/>
  <c r="H120" i="10"/>
  <c r="AQ56" i="10"/>
  <c r="AE66" i="10"/>
  <c r="AQ66" i="10"/>
  <c r="AP66" i="10"/>
  <c r="AT88" i="10"/>
  <c r="AU58" i="10"/>
  <c r="AS62" i="10"/>
  <c r="BF112" i="10"/>
  <c r="AT112" i="10"/>
  <c r="BB112" i="10"/>
  <c r="H112" i="10"/>
  <c r="AJ66" i="10"/>
  <c r="BA141" i="10"/>
  <c r="AZ140" i="10"/>
  <c r="BD141" i="10"/>
  <c r="BJ86" i="10"/>
  <c r="BF140" i="10"/>
  <c r="AO140" i="10"/>
  <c r="BB74" i="10"/>
  <c r="BF74" i="10"/>
  <c r="BA74" i="10"/>
  <c r="EF143" i="10"/>
  <c r="EF143" i="9"/>
  <c r="EI136" i="10"/>
  <c r="EI136" i="9"/>
  <c r="EG143" i="10"/>
  <c r="EG143" i="9"/>
  <c r="EE136" i="10"/>
  <c r="EE136" i="9"/>
  <c r="BX88" i="10"/>
  <c r="BX146" i="10"/>
  <c r="BX103" i="10"/>
  <c r="BX150" i="10"/>
  <c r="BX95" i="10"/>
  <c r="BX147" i="10"/>
  <c r="BX102" i="10"/>
  <c r="BO96" i="10"/>
  <c r="BO95" i="10"/>
  <c r="BO81" i="10"/>
  <c r="BO146" i="10"/>
  <c r="BO110" i="10"/>
  <c r="AX134" i="10"/>
  <c r="AX97" i="10"/>
  <c r="AX103" i="10"/>
  <c r="AX146" i="10"/>
  <c r="AX98" i="10"/>
  <c r="AX75" i="10"/>
  <c r="AX127" i="10"/>
  <c r="AX143" i="10"/>
  <c r="AX120" i="10"/>
  <c r="AW56" i="10"/>
  <c r="DG146" i="10"/>
  <c r="DG137" i="10"/>
  <c r="CN129" i="10"/>
  <c r="CN147" i="10"/>
  <c r="CN122" i="10"/>
  <c r="CN124" i="10"/>
  <c r="CN149" i="10"/>
  <c r="DA122" i="10"/>
  <c r="DA136" i="10"/>
  <c r="BN134" i="10"/>
  <c r="BN146" i="10"/>
  <c r="BN127" i="10"/>
  <c r="BN107" i="10"/>
  <c r="BN105" i="10"/>
  <c r="BN103" i="10"/>
  <c r="BN131" i="10"/>
  <c r="BH129" i="10"/>
  <c r="BH119" i="10"/>
  <c r="BH109" i="10"/>
  <c r="BH120" i="10"/>
  <c r="BH67" i="10"/>
  <c r="BH117" i="10"/>
  <c r="BH107" i="10"/>
  <c r="BF66" i="10"/>
  <c r="DJ132" i="10"/>
  <c r="CM119" i="10"/>
  <c r="CM129" i="10"/>
  <c r="CM128" i="10"/>
  <c r="CM148" i="10"/>
  <c r="CR118" i="10"/>
  <c r="CR131" i="10"/>
  <c r="CR148" i="10"/>
  <c r="BV134" i="10"/>
  <c r="BV134" i="9"/>
  <c r="BV136" i="10"/>
  <c r="BV136" i="9"/>
  <c r="BV96" i="10"/>
  <c r="BV96" i="9"/>
  <c r="BV89" i="10"/>
  <c r="BV89" i="9"/>
  <c r="BV110" i="10"/>
  <c r="BV110" i="9"/>
  <c r="BV131" i="10"/>
  <c r="BV131" i="9"/>
  <c r="BP136" i="10"/>
  <c r="BP80" i="10"/>
  <c r="BP105" i="10"/>
  <c r="BP118" i="10"/>
  <c r="BP149" i="10"/>
  <c r="BP79" i="10"/>
  <c r="BP109" i="10"/>
  <c r="BP106" i="10"/>
  <c r="BJ85" i="10"/>
  <c r="BJ130" i="10"/>
  <c r="BJ91" i="10"/>
  <c r="BJ111" i="10"/>
  <c r="BJ150" i="10"/>
  <c r="BJ92" i="10"/>
  <c r="BJ81" i="10"/>
  <c r="BD87" i="10"/>
  <c r="BD117" i="10"/>
  <c r="BD118" i="10"/>
  <c r="BD119" i="10"/>
  <c r="BD108" i="10"/>
  <c r="BD106" i="10"/>
  <c r="BD99" i="10"/>
  <c r="BD103" i="10"/>
  <c r="AZ119" i="10"/>
  <c r="AZ105" i="10"/>
  <c r="AZ99" i="10"/>
  <c r="AZ124" i="10"/>
  <c r="AZ100" i="10"/>
  <c r="AZ81" i="10"/>
  <c r="AW60" i="10"/>
  <c r="DF132" i="10"/>
  <c r="DF150" i="10"/>
  <c r="DF128" i="10"/>
  <c r="CZ132" i="10"/>
  <c r="CZ136" i="10"/>
  <c r="CZ117" i="10"/>
  <c r="CZ150" i="10"/>
  <c r="CT130" i="10"/>
  <c r="CT149" i="10"/>
  <c r="CT135" i="10"/>
  <c r="CK122" i="10"/>
  <c r="CK131" i="10"/>
  <c r="CP119" i="10"/>
  <c r="CP124" i="10"/>
  <c r="CP150" i="10"/>
  <c r="BK90" i="10"/>
  <c r="BK85" i="10"/>
  <c r="BK128" i="10"/>
  <c r="BK104" i="10"/>
  <c r="BK102" i="10"/>
  <c r="BK149" i="10"/>
  <c r="BK127" i="10"/>
  <c r="BF142" i="10"/>
  <c r="BF85" i="10"/>
  <c r="BF81" i="10"/>
  <c r="BF96" i="10"/>
  <c r="BF69" i="10"/>
  <c r="BF79" i="10"/>
  <c r="BF99" i="10"/>
  <c r="BF111" i="10"/>
  <c r="AW142" i="10"/>
  <c r="AW84" i="10"/>
  <c r="AW90" i="10"/>
  <c r="AW146" i="10"/>
  <c r="AW92" i="10"/>
  <c r="AW102" i="10"/>
  <c r="AW107" i="10"/>
  <c r="AW122" i="10"/>
  <c r="AW75" i="10"/>
  <c r="K114" i="10"/>
  <c r="K88" i="10"/>
  <c r="K100" i="10"/>
  <c r="K117" i="10"/>
  <c r="K67" i="10"/>
  <c r="K109" i="10"/>
  <c r="K99" i="10"/>
  <c r="K122" i="10"/>
  <c r="K124" i="10"/>
  <c r="DI132" i="10"/>
  <c r="DI127" i="10"/>
  <c r="DI149" i="10"/>
  <c r="CO136" i="10"/>
  <c r="CL142" i="10"/>
  <c r="CL121" i="10"/>
  <c r="CL120" i="10"/>
  <c r="CL147" i="10"/>
  <c r="BM129" i="10"/>
  <c r="BM97" i="10"/>
  <c r="BM146" i="10"/>
  <c r="BM119" i="10"/>
  <c r="BM120" i="10"/>
  <c r="BM133" i="10"/>
  <c r="BM101" i="10"/>
  <c r="BM128" i="10"/>
  <c r="BQ132" i="10"/>
  <c r="BQ136" i="10"/>
  <c r="BQ118" i="10"/>
  <c r="BQ97" i="10"/>
  <c r="BQ96" i="10"/>
  <c r="BQ127" i="10"/>
  <c r="BQ143" i="10"/>
  <c r="BQ80" i="10"/>
  <c r="BQ135" i="10"/>
  <c r="BB132" i="10"/>
  <c r="BB87" i="10"/>
  <c r="BB96" i="10"/>
  <c r="BB118" i="10"/>
  <c r="BB129" i="10"/>
  <c r="BB122" i="10"/>
  <c r="BB92" i="10"/>
  <c r="BB101" i="10"/>
  <c r="BB78" i="10"/>
  <c r="L66" i="10"/>
  <c r="AS66" i="10"/>
  <c r="AO66" i="10"/>
  <c r="J136" i="10"/>
  <c r="J135" i="10"/>
  <c r="J150" i="10"/>
  <c r="AT134" i="10"/>
  <c r="AT104" i="10"/>
  <c r="AT118" i="10"/>
  <c r="AT92" i="10"/>
  <c r="AT95" i="10"/>
  <c r="AT99" i="10"/>
  <c r="AT108" i="10"/>
  <c r="AT67" i="10"/>
  <c r="AQ63" i="10"/>
  <c r="AU85" i="10"/>
  <c r="G118" i="10"/>
  <c r="G133" i="10"/>
  <c r="AR132" i="10"/>
  <c r="AR96" i="10"/>
  <c r="AR103" i="10"/>
  <c r="AR129" i="10"/>
  <c r="AR122" i="10"/>
  <c r="AR111" i="10"/>
  <c r="AR147" i="10"/>
  <c r="AR99" i="10"/>
  <c r="AU84" i="10"/>
  <c r="AU57" i="10"/>
  <c r="AP132" i="10"/>
  <c r="AP91" i="10"/>
  <c r="AP103" i="10"/>
  <c r="AP137" i="10"/>
  <c r="AP120" i="10"/>
  <c r="AP67" i="10"/>
  <c r="AP78" i="10"/>
  <c r="AP121" i="10"/>
  <c r="I128" i="10"/>
  <c r="I120" i="10"/>
  <c r="I148" i="10"/>
  <c r="AQ137" i="10"/>
  <c r="AQ105" i="10"/>
  <c r="AQ95" i="10"/>
  <c r="AQ70" i="10"/>
  <c r="AQ121" i="10"/>
  <c r="AU148" i="10"/>
  <c r="AU89" i="10"/>
  <c r="AU96" i="10"/>
  <c r="AU130" i="10"/>
  <c r="AU101" i="10"/>
  <c r="AU79" i="10"/>
  <c r="AU122" i="10"/>
  <c r="AU108" i="10"/>
  <c r="AU131" i="10"/>
  <c r="H132" i="10"/>
  <c r="H136" i="10"/>
  <c r="H128" i="10"/>
  <c r="H148" i="10"/>
  <c r="AR56" i="10"/>
  <c r="M66" i="10"/>
  <c r="AU56" i="10"/>
  <c r="AP85" i="10"/>
  <c r="AQ58" i="10"/>
  <c r="AT62" i="10"/>
  <c r="AR62" i="10"/>
  <c r="AP58" i="10"/>
  <c r="AR87" i="10"/>
  <c r="AO61" i="10"/>
  <c r="AV63" i="10"/>
  <c r="AR112" i="10"/>
  <c r="BH112" i="10"/>
  <c r="AP84" i="10"/>
  <c r="AO112" i="10"/>
  <c r="BC86" i="10"/>
  <c r="BH140" i="10"/>
  <c r="AZ141" i="10"/>
  <c r="BF141" i="10"/>
  <c r="AO141" i="10"/>
  <c r="BB73" i="10"/>
  <c r="BF73" i="10"/>
  <c r="BA73" i="10"/>
  <c r="BH74" i="10"/>
  <c r="EE143" i="10"/>
  <c r="EE143" i="9"/>
  <c r="EH143" i="10"/>
  <c r="EH143" i="9"/>
  <c r="EH137" i="10"/>
  <c r="EH137" i="9"/>
  <c r="EB136" i="10"/>
  <c r="EB136" i="9"/>
  <c r="G46" i="10"/>
  <c r="BJ71" i="10"/>
  <c r="AJ55" i="10"/>
  <c r="BC63" i="10"/>
  <c r="BE61" i="10"/>
  <c r="AQ49" i="10"/>
  <c r="BC59" i="10"/>
  <c r="V45" i="10"/>
  <c r="S45" i="10"/>
  <c r="P55" i="10"/>
  <c r="U56" i="10"/>
  <c r="AD55" i="10"/>
  <c r="V57" i="10"/>
  <c r="V63" i="10"/>
  <c r="AM51" i="10"/>
  <c r="AM62" i="10"/>
  <c r="AA62" i="10"/>
  <c r="Z56" i="10"/>
  <c r="I56" i="10"/>
  <c r="G59" i="10"/>
  <c r="G63" i="10"/>
  <c r="H55" i="10"/>
  <c r="J58" i="10"/>
  <c r="H61" i="10"/>
  <c r="J55" i="10"/>
  <c r="G56" i="10"/>
  <c r="G57" i="10"/>
  <c r="W46" i="10"/>
  <c r="S46" i="10"/>
  <c r="G71" i="10"/>
  <c r="BO41" i="10"/>
  <c r="G75" i="10"/>
  <c r="I59" i="10"/>
  <c r="G55" i="10"/>
  <c r="G70" i="10"/>
  <c r="BN41" i="10"/>
  <c r="J63" i="10"/>
  <c r="AF47" i="10"/>
  <c r="U47" i="10"/>
  <c r="R49" i="10"/>
  <c r="AB44" i="10"/>
  <c r="AJ63" i="10"/>
  <c r="AJ62" i="10"/>
  <c r="J59" i="10"/>
  <c r="H59" i="10"/>
  <c r="I57" i="10"/>
  <c r="AM61" i="10"/>
  <c r="AB62" i="10"/>
  <c r="S62" i="10"/>
  <c r="G62" i="10"/>
  <c r="I62" i="10"/>
  <c r="G72" i="10"/>
  <c r="BP41" i="10"/>
  <c r="J61" i="10"/>
  <c r="Y45" i="10"/>
  <c r="J62" i="10"/>
  <c r="G67" i="10"/>
  <c r="BK41" i="10"/>
  <c r="G58" i="10"/>
  <c r="I61" i="10"/>
  <c r="H63" i="10"/>
  <c r="J57" i="10"/>
  <c r="AB60" i="10"/>
  <c r="N61" i="10"/>
  <c r="R61" i="10"/>
  <c r="W52" i="10"/>
  <c r="AA52" i="10"/>
  <c r="AC52" i="10"/>
  <c r="G60" i="10"/>
  <c r="G69" i="10"/>
  <c r="BM41" i="10"/>
  <c r="J60" i="10"/>
  <c r="I60" i="10"/>
  <c r="G68" i="10"/>
  <c r="BL41" i="10"/>
  <c r="I58" i="10"/>
  <c r="H57" i="10"/>
  <c r="G61" i="10"/>
  <c r="G66" i="10"/>
  <c r="J56" i="10"/>
  <c r="I63" i="10"/>
  <c r="L61" i="10"/>
  <c r="K59" i="10"/>
  <c r="K56" i="10"/>
  <c r="L58" i="10"/>
  <c r="U48" i="10"/>
  <c r="P48" i="10"/>
  <c r="AG48" i="10"/>
  <c r="AE58" i="10"/>
  <c r="AD58" i="10"/>
  <c r="AA59" i="10"/>
  <c r="V60" i="10"/>
  <c r="W59" i="10"/>
  <c r="AE51" i="10"/>
  <c r="W60" i="10"/>
  <c r="K62" i="10"/>
  <c r="Q47" i="10"/>
  <c r="X47" i="10"/>
  <c r="K55" i="10"/>
  <c r="L60" i="10"/>
  <c r="K57" i="10"/>
  <c r="X48" i="10"/>
  <c r="V46" i="10"/>
  <c r="Y46" i="10"/>
  <c r="AB46" i="10"/>
  <c r="X46" i="10"/>
  <c r="Z46" i="10"/>
  <c r="Q44" i="10"/>
  <c r="AF44" i="10"/>
  <c r="X44" i="10"/>
  <c r="O44" i="10"/>
  <c r="AB45" i="10"/>
  <c r="AA45" i="10"/>
  <c r="Z45" i="10"/>
  <c r="AC57" i="10"/>
  <c r="V56" i="10"/>
  <c r="Q55" i="10"/>
  <c r="M56" i="10"/>
  <c r="Y57" i="10"/>
  <c r="AG57" i="10"/>
  <c r="P57" i="10"/>
  <c r="O56" i="10"/>
  <c r="M57" i="10"/>
  <c r="AB56" i="10"/>
  <c r="AG56" i="10"/>
  <c r="S60" i="10"/>
  <c r="M62" i="10"/>
  <c r="U61" i="10"/>
  <c r="T62" i="10"/>
  <c r="AM58" i="10"/>
  <c r="AB58" i="10"/>
  <c r="T60" i="10"/>
  <c r="T59" i="10"/>
  <c r="P60" i="10"/>
  <c r="AB51" i="10"/>
  <c r="N60" i="10"/>
  <c r="S59" i="10"/>
  <c r="AE61" i="10"/>
  <c r="M61" i="10"/>
  <c r="Y63" i="10"/>
  <c r="Z61" i="10"/>
  <c r="L62" i="10"/>
  <c r="U62" i="10"/>
  <c r="AE52" i="10"/>
  <c r="AG61" i="10"/>
  <c r="X61" i="10"/>
  <c r="AJ47" i="10"/>
  <c r="AJ44" i="10"/>
  <c r="AA47" i="10"/>
  <c r="R47" i="10"/>
  <c r="P47" i="10"/>
  <c r="L63" i="10"/>
  <c r="Q48" i="10"/>
  <c r="R46" i="10"/>
  <c r="U46" i="10"/>
  <c r="AE46" i="10"/>
  <c r="T46" i="10"/>
  <c r="P49" i="10"/>
  <c r="Q49" i="10"/>
  <c r="U49" i="10"/>
  <c r="AF49" i="10"/>
  <c r="O49" i="10"/>
  <c r="V44" i="10"/>
  <c r="W44" i="10"/>
  <c r="AE44" i="10"/>
  <c r="Q45" i="10"/>
  <c r="AG45" i="10"/>
  <c r="P56" i="10"/>
  <c r="Z55" i="10"/>
  <c r="Q57" i="10"/>
  <c r="AD56" i="10"/>
  <c r="AF56" i="10"/>
  <c r="T55" i="10"/>
  <c r="Z57" i="10"/>
  <c r="W56" i="10"/>
  <c r="AM56" i="10"/>
  <c r="AC61" i="10"/>
  <c r="Z63" i="10"/>
  <c r="Q58" i="10"/>
  <c r="O59" i="10"/>
  <c r="Y59" i="10"/>
  <c r="Y60" i="10"/>
  <c r="Z59" i="10"/>
  <c r="P59" i="10"/>
  <c r="Q51" i="10"/>
  <c r="X59" i="10"/>
  <c r="V61" i="10"/>
  <c r="T51" i="10"/>
  <c r="P63" i="10"/>
  <c r="Z52" i="10"/>
  <c r="V52" i="10"/>
  <c r="P52" i="10"/>
  <c r="AB52" i="10"/>
  <c r="Z47" i="10"/>
  <c r="Y47" i="10"/>
  <c r="S47" i="10"/>
  <c r="AE47" i="10"/>
  <c r="K58" i="10"/>
  <c r="L59" i="10"/>
  <c r="AC48" i="10"/>
  <c r="R48" i="10"/>
  <c r="AG46" i="10"/>
  <c r="AM46" i="10"/>
  <c r="AA46" i="10"/>
  <c r="V49" i="10"/>
  <c r="W49" i="10"/>
  <c r="AC44" i="10"/>
  <c r="R44" i="10"/>
  <c r="AC45" i="10"/>
  <c r="AD45" i="10"/>
  <c r="R55" i="10"/>
  <c r="M55" i="10"/>
  <c r="AM55" i="10"/>
  <c r="AF57" i="10"/>
  <c r="U57" i="10"/>
  <c r="AG58" i="10"/>
  <c r="Z51" i="10"/>
  <c r="S63" i="10"/>
  <c r="N58" i="10"/>
  <c r="AF63" i="10"/>
  <c r="X62" i="10"/>
  <c r="Z62" i="10"/>
  <c r="AC58" i="10"/>
  <c r="U51" i="10"/>
  <c r="R58" i="10"/>
  <c r="W51" i="10"/>
  <c r="AG60" i="10"/>
  <c r="N59" i="10"/>
  <c r="R51" i="10"/>
  <c r="N56" i="10"/>
  <c r="V59" i="10"/>
  <c r="U59" i="10"/>
  <c r="R63" i="10"/>
  <c r="Q63" i="10"/>
  <c r="N62" i="10"/>
  <c r="Y52" i="10"/>
  <c r="AD52" i="10"/>
  <c r="AM52" i="10"/>
  <c r="AJ61" i="10"/>
  <c r="W47" i="10"/>
  <c r="AD47" i="10"/>
  <c r="AM47" i="10"/>
  <c r="L55" i="10"/>
  <c r="V48" i="10"/>
  <c r="O48" i="10"/>
  <c r="AM48" i="10"/>
  <c r="AC49" i="10"/>
  <c r="AM49" i="10"/>
  <c r="P44" i="10"/>
  <c r="S44" i="10"/>
  <c r="Y44" i="10"/>
  <c r="O45" i="10"/>
  <c r="AA55" i="10"/>
  <c r="S57" i="10"/>
  <c r="X56" i="10"/>
  <c r="N55" i="10"/>
  <c r="V55" i="10"/>
  <c r="AB57" i="10"/>
  <c r="AA56" i="10"/>
  <c r="R57" i="10"/>
  <c r="Q56" i="10"/>
  <c r="Y56" i="10"/>
  <c r="AD61" i="10"/>
  <c r="AG63" i="10"/>
  <c r="AA51" i="10"/>
  <c r="W61" i="10"/>
  <c r="AA58" i="10"/>
  <c r="X60" i="10"/>
  <c r="W62" i="10"/>
  <c r="AA61" i="10"/>
  <c r="S61" i="10"/>
  <c r="P58" i="10"/>
  <c r="AC51" i="10"/>
  <c r="Z58" i="10"/>
  <c r="O60" i="10"/>
  <c r="AE59" i="10"/>
  <c r="R60" i="10"/>
  <c r="AA63" i="10"/>
  <c r="T61" i="10"/>
  <c r="Y51" i="10"/>
  <c r="O47" i="10"/>
  <c r="V47" i="10"/>
  <c r="AB47" i="10"/>
  <c r="L56" i="10"/>
  <c r="S48" i="10"/>
  <c r="AB48" i="10"/>
  <c r="W48" i="10"/>
  <c r="T48" i="10"/>
  <c r="Q46" i="10"/>
  <c r="AF46" i="10"/>
  <c r="AD46" i="10"/>
  <c r="O46" i="10"/>
  <c r="X49" i="10"/>
  <c r="Y49" i="10"/>
  <c r="T49" i="10"/>
  <c r="S49" i="10"/>
  <c r="U44" i="10"/>
  <c r="AD44" i="10"/>
  <c r="T44" i="10"/>
  <c r="Z44" i="10"/>
  <c r="X45" i="10"/>
  <c r="P45" i="10"/>
  <c r="AA57" i="10"/>
  <c r="O55" i="10"/>
  <c r="T57" i="10"/>
  <c r="W55" i="10"/>
  <c r="AD57" i="10"/>
  <c r="T56" i="10"/>
  <c r="K61" i="10"/>
  <c r="O61" i="10"/>
  <c r="S58" i="10"/>
  <c r="P61" i="10"/>
  <c r="AC63" i="10"/>
  <c r="T58" i="10"/>
  <c r="AF60" i="10"/>
  <c r="AF62" i="10"/>
  <c r="O63" i="10"/>
  <c r="U63" i="10"/>
  <c r="AD62" i="10"/>
  <c r="Q59" i="10"/>
  <c r="O51" i="10"/>
  <c r="Z60" i="10"/>
  <c r="AA60" i="10"/>
  <c r="AM59" i="10"/>
  <c r="AM60" i="10"/>
  <c r="AF59" i="10"/>
  <c r="AG51" i="10"/>
  <c r="Y58" i="10"/>
  <c r="AJ60" i="10"/>
  <c r="AJ52" i="10"/>
  <c r="AJ58" i="10"/>
  <c r="AG47" i="10"/>
  <c r="T47" i="10"/>
  <c r="K63" i="10"/>
  <c r="AA48" i="10"/>
  <c r="Z48" i="10"/>
  <c r="AE48" i="10"/>
  <c r="AF48" i="10"/>
  <c r="AD48" i="10"/>
  <c r="AC46" i="10"/>
  <c r="P46" i="10"/>
  <c r="AE49" i="10"/>
  <c r="AD49" i="10"/>
  <c r="AA49" i="10"/>
  <c r="Z49" i="10"/>
  <c r="AA44" i="10"/>
  <c r="AG44" i="10"/>
  <c r="U45" i="10"/>
  <c r="AE45" i="10"/>
  <c r="X55" i="10"/>
  <c r="S56" i="10"/>
  <c r="AF55" i="10"/>
  <c r="N57" i="10"/>
  <c r="AC56" i="10"/>
  <c r="AB55" i="10"/>
  <c r="AM57" i="10"/>
  <c r="O62" i="10"/>
  <c r="M58" i="10"/>
  <c r="AD60" i="10"/>
  <c r="Q62" i="10"/>
  <c r="P62" i="10"/>
  <c r="AG62" i="10"/>
  <c r="W58" i="10"/>
  <c r="S55" i="10"/>
  <c r="X58" i="10"/>
  <c r="X51" i="10"/>
  <c r="AE60" i="10"/>
  <c r="Q60" i="10"/>
  <c r="M59" i="10"/>
  <c r="AC60" i="10"/>
  <c r="AE62" i="10"/>
  <c r="T52" i="10"/>
  <c r="X52" i="10"/>
  <c r="Q52" i="10"/>
  <c r="R52" i="10"/>
  <c r="S51" i="10"/>
  <c r="R62" i="10"/>
  <c r="AC47" i="10"/>
  <c r="K60" i="10"/>
  <c r="L57" i="10"/>
  <c r="Y48" i="10"/>
  <c r="AB49" i="10"/>
  <c r="AG49" i="10"/>
  <c r="AM44" i="10"/>
  <c r="R45" i="10"/>
  <c r="AF45" i="10"/>
  <c r="O57" i="10"/>
  <c r="Y55" i="10"/>
  <c r="W57" i="10"/>
  <c r="AG55" i="10"/>
  <c r="AE57" i="10"/>
  <c r="AC55" i="10"/>
  <c r="X57" i="10"/>
  <c r="R56" i="10"/>
  <c r="N63" i="10"/>
  <c r="U60" i="10"/>
  <c r="M60" i="10"/>
  <c r="U58" i="10"/>
  <c r="Q61" i="10"/>
  <c r="AD63" i="10"/>
  <c r="M63" i="10"/>
  <c r="AC62" i="10"/>
  <c r="V62" i="10"/>
  <c r="V58" i="10"/>
  <c r="O58" i="10"/>
  <c r="AE56" i="10"/>
  <c r="AF58" i="10"/>
  <c r="AG59" i="10"/>
  <c r="AD51" i="10"/>
  <c r="AD59" i="10"/>
  <c r="AC59" i="10"/>
  <c r="AB59" i="10"/>
  <c r="R59" i="10"/>
  <c r="W63" i="10"/>
  <c r="AB61" i="10"/>
  <c r="AF61" i="10"/>
  <c r="P51" i="10"/>
  <c r="Y61" i="10"/>
  <c r="Y62" i="10"/>
  <c r="AF52" i="10"/>
  <c r="AG52" i="10"/>
  <c r="O52" i="10"/>
  <c r="S52" i="10"/>
  <c r="U52" i="10"/>
  <c r="AJ45" i="10"/>
  <c r="AJ56" i="10"/>
  <c r="T43" i="10"/>
  <c r="X43" i="10"/>
  <c r="AA43" i="10"/>
  <c r="P43" i="10"/>
  <c r="Y43" i="10"/>
  <c r="AC43" i="10"/>
  <c r="S43" i="10"/>
  <c r="R43" i="10"/>
  <c r="Z43" i="10"/>
  <c r="AE43" i="10"/>
  <c r="AD43" i="10"/>
  <c r="U43" i="10"/>
  <c r="AG43" i="10"/>
  <c r="W43" i="10"/>
  <c r="V43" i="10"/>
  <c r="AF43" i="10"/>
  <c r="O43" i="10"/>
  <c r="AM43" i="10"/>
  <c r="Q43" i="10"/>
  <c r="AB43" i="10"/>
  <c r="AQ47" i="10"/>
  <c r="BE62" i="10"/>
  <c r="K45" i="10"/>
  <c r="M44" i="10"/>
  <c r="L50" i="10"/>
  <c r="N43" i="10"/>
  <c r="N47" i="10"/>
  <c r="N48" i="10"/>
  <c r="M45" i="10"/>
  <c r="N51" i="10"/>
  <c r="M43" i="10"/>
  <c r="H47" i="10"/>
  <c r="H49" i="10"/>
  <c r="L49" i="10"/>
  <c r="BJ68" i="10"/>
  <c r="AP47" i="10"/>
  <c r="L47" i="10"/>
  <c r="K46" i="10"/>
  <c r="K48" i="10"/>
  <c r="J47" i="10"/>
  <c r="J48" i="10"/>
  <c r="H43" i="10"/>
  <c r="I44" i="10"/>
  <c r="I49" i="10"/>
  <c r="J45" i="10"/>
  <c r="AS49" i="10"/>
  <c r="L48" i="10"/>
  <c r="K47" i="10"/>
  <c r="L51" i="10"/>
  <c r="M48" i="10"/>
  <c r="N44" i="10"/>
  <c r="N45" i="10"/>
  <c r="J52" i="10"/>
  <c r="K52" i="10"/>
  <c r="M52" i="10"/>
  <c r="I50" i="10"/>
  <c r="L46" i="10"/>
  <c r="J43" i="10"/>
  <c r="I47" i="10"/>
  <c r="I46" i="10"/>
  <c r="J46" i="10"/>
  <c r="L43" i="10"/>
  <c r="BC61" i="10"/>
  <c r="M47" i="10"/>
  <c r="K44" i="10"/>
  <c r="K49" i="10"/>
  <c r="M46" i="10"/>
  <c r="BD60" i="10"/>
  <c r="K50" i="10"/>
  <c r="I52" i="10"/>
  <c r="J44" i="10"/>
  <c r="K51" i="10"/>
  <c r="I45" i="10"/>
  <c r="J49" i="10"/>
  <c r="H45" i="10"/>
  <c r="AS48" i="10"/>
  <c r="L44" i="10"/>
  <c r="L45" i="10"/>
  <c r="M51" i="10"/>
  <c r="N46" i="10"/>
  <c r="I43" i="10"/>
  <c r="J50" i="10"/>
  <c r="I48" i="10"/>
  <c r="I51" i="10"/>
  <c r="J51" i="10"/>
  <c r="H51" i="10"/>
  <c r="K43" i="10"/>
  <c r="N49" i="10"/>
  <c r="M49" i="10"/>
  <c r="N52" i="10"/>
  <c r="L52" i="10"/>
  <c r="AO50" i="10"/>
  <c r="AU51" i="10"/>
  <c r="BD62" i="10"/>
  <c r="BA57" i="10"/>
  <c r="BD61" i="10"/>
  <c r="BJ69" i="10"/>
  <c r="AZ58" i="10"/>
  <c r="BC62" i="10"/>
  <c r="BA63" i="10"/>
  <c r="AZ56" i="10"/>
  <c r="AS51" i="10"/>
  <c r="BJ67" i="10"/>
  <c r="AZ63" i="10"/>
  <c r="BB62" i="10"/>
  <c r="AR48" i="10"/>
  <c r="AQ52" i="10"/>
  <c r="AZ57" i="10"/>
  <c r="BA58" i="10"/>
  <c r="AZ62" i="10"/>
  <c r="BA61" i="10"/>
  <c r="BB63" i="10"/>
  <c r="AU52" i="10"/>
  <c r="BB60" i="10"/>
  <c r="AO52" i="10"/>
  <c r="AV52" i="10"/>
  <c r="AO74" i="10"/>
  <c r="AO74" i="9"/>
  <c r="BJ74" i="10"/>
  <c r="AV51" i="10"/>
  <c r="BB59" i="10"/>
  <c r="BC60" i="10"/>
  <c r="AO86" i="10"/>
  <c r="AO86" i="9"/>
  <c r="AT49" i="10"/>
  <c r="AP46" i="10"/>
  <c r="AT52" i="10"/>
  <c r="AS52" i="10"/>
  <c r="AP48" i="10"/>
  <c r="AP45" i="10"/>
  <c r="AR52" i="10"/>
  <c r="AR49" i="10"/>
  <c r="K14" i="10"/>
  <c r="AQ48" i="10"/>
  <c r="AO47" i="10"/>
  <c r="AR51" i="10"/>
  <c r="AW52" i="10"/>
  <c r="AP49" i="10"/>
  <c r="AP52" i="10"/>
  <c r="AT51" i="10"/>
  <c r="O11" i="10"/>
  <c r="O10" i="10"/>
  <c r="O9" i="10"/>
  <c r="H70" i="10"/>
  <c r="H50" i="10"/>
  <c r="H44" i="10"/>
  <c r="H66" i="10"/>
  <c r="H62" i="10"/>
  <c r="H52" i="10"/>
  <c r="H68" i="10"/>
  <c r="H56" i="10"/>
  <c r="H48" i="10"/>
  <c r="H58" i="10"/>
  <c r="H60" i="10"/>
  <c r="H46" i="10"/>
  <c r="AM9" i="10"/>
  <c r="H41" i="10"/>
  <c r="H32" i="10"/>
  <c r="H30" i="10"/>
  <c r="H15" i="10"/>
  <c r="H20" i="10"/>
  <c r="H17" i="10"/>
  <c r="H27" i="10"/>
  <c r="H28" i="10"/>
  <c r="H34" i="10"/>
  <c r="H29" i="10"/>
  <c r="H37" i="10"/>
  <c r="H16" i="10"/>
  <c r="H21" i="10"/>
  <c r="H33" i="10"/>
  <c r="H36" i="10"/>
  <c r="H22" i="10"/>
  <c r="H19" i="10"/>
  <c r="H23" i="10"/>
  <c r="H18" i="10"/>
  <c r="H14" i="10"/>
  <c r="H31" i="10"/>
  <c r="H35" i="10"/>
  <c r="H25" i="10"/>
  <c r="H24" i="10"/>
  <c r="H26" i="10"/>
  <c r="H13" i="10"/>
  <c r="H12" i="10"/>
  <c r="G41" i="10"/>
  <c r="G37" i="10"/>
  <c r="G36" i="10"/>
  <c r="G35" i="10"/>
  <c r="G34" i="10"/>
  <c r="G33" i="10"/>
  <c r="G32" i="10"/>
  <c r="G31" i="10"/>
  <c r="G30" i="10"/>
  <c r="G29" i="10"/>
  <c r="G28" i="10"/>
  <c r="G27" i="10"/>
  <c r="G26" i="10"/>
  <c r="G25" i="10"/>
  <c r="G24" i="10"/>
  <c r="G23" i="10"/>
  <c r="G22" i="10"/>
  <c r="G21" i="10"/>
  <c r="G20" i="10"/>
  <c r="G19" i="10"/>
  <c r="G18" i="10"/>
  <c r="G17" i="10"/>
  <c r="G16" i="10"/>
  <c r="G15" i="10"/>
  <c r="G14" i="10"/>
  <c r="G13" i="10"/>
  <c r="G12" i="10"/>
  <c r="I37" i="10"/>
  <c r="J36" i="10"/>
  <c r="I15" i="10"/>
  <c r="J14" i="10"/>
  <c r="I36" i="10"/>
  <c r="J35" i="10"/>
  <c r="I19" i="10"/>
  <c r="J18" i="10"/>
  <c r="I18" i="10"/>
  <c r="J17" i="10"/>
  <c r="I28" i="10"/>
  <c r="J27" i="10"/>
  <c r="I30" i="10"/>
  <c r="J29" i="10"/>
  <c r="I32" i="10"/>
  <c r="J31" i="10"/>
  <c r="I17" i="10"/>
  <c r="J16" i="10"/>
  <c r="I31" i="10"/>
  <c r="J30" i="10"/>
  <c r="I25" i="10"/>
  <c r="J24" i="10"/>
  <c r="I12" i="10"/>
  <c r="I14" i="10"/>
  <c r="J13" i="10"/>
  <c r="I33" i="10"/>
  <c r="J32" i="10"/>
  <c r="I24" i="10"/>
  <c r="J23" i="10"/>
  <c r="I34" i="10"/>
  <c r="J33" i="10"/>
  <c r="I41" i="10"/>
  <c r="I16" i="10"/>
  <c r="J15" i="10"/>
  <c r="I13" i="10"/>
  <c r="I27" i="10"/>
  <c r="J26" i="10"/>
  <c r="I22" i="10"/>
  <c r="J21" i="10"/>
  <c r="I26" i="10"/>
  <c r="J25" i="10"/>
  <c r="I29" i="10"/>
  <c r="J28" i="10"/>
  <c r="I35" i="10"/>
  <c r="J34" i="10"/>
  <c r="I23" i="10"/>
  <c r="J22" i="10"/>
  <c r="I21" i="10"/>
  <c r="J20" i="10"/>
  <c r="I11" i="10"/>
  <c r="DK9" i="9"/>
  <c r="DK9" i="10"/>
  <c r="DK45" i="9"/>
  <c r="DK45" i="10"/>
  <c r="DK52" i="9"/>
  <c r="DK52" i="10"/>
  <c r="DK10" i="9"/>
  <c r="DK10" i="10"/>
  <c r="DK46" i="9"/>
  <c r="DK46" i="10"/>
  <c r="DK47" i="9"/>
  <c r="DK47" i="10"/>
  <c r="DK48" i="9"/>
  <c r="DK48" i="10"/>
  <c r="DK11" i="9"/>
  <c r="DK11" i="10"/>
  <c r="DK49" i="9"/>
  <c r="DK49" i="10"/>
  <c r="DK14" i="9"/>
  <c r="DK14" i="10"/>
  <c r="DK44" i="9"/>
  <c r="DK44" i="10"/>
  <c r="DK51" i="9"/>
  <c r="DK51" i="10"/>
  <c r="DK13" i="9"/>
  <c r="DK13" i="10"/>
  <c r="DK12" i="9"/>
  <c r="DK12" i="10"/>
  <c r="AJ51" i="9"/>
  <c r="AJ51" i="10"/>
  <c r="AJ46" i="9"/>
  <c r="AJ46" i="10"/>
  <c r="AK66" i="9"/>
  <c r="AK66" i="10"/>
  <c r="AK46" i="9"/>
  <c r="AK46" i="10"/>
  <c r="AK47" i="9"/>
  <c r="AK47" i="10"/>
  <c r="AK62" i="9"/>
  <c r="AK62" i="10"/>
  <c r="AK43" i="9"/>
  <c r="AK43" i="10"/>
  <c r="AK59" i="9"/>
  <c r="AK59" i="10"/>
  <c r="AK61" i="9"/>
  <c r="AK61" i="10"/>
  <c r="AK48" i="9"/>
  <c r="AK48" i="10"/>
  <c r="AK49" i="9"/>
  <c r="AK49" i="10"/>
  <c r="AK55" i="9"/>
  <c r="AK55" i="10"/>
  <c r="AK58" i="9"/>
  <c r="AK58" i="10"/>
  <c r="AK44" i="9"/>
  <c r="AK44" i="10"/>
  <c r="AK57" i="9"/>
  <c r="AK57" i="10"/>
  <c r="AK51" i="9"/>
  <c r="AK51" i="10"/>
  <c r="AK56" i="9"/>
  <c r="AK56" i="10"/>
  <c r="AK60" i="9"/>
  <c r="AK60" i="10"/>
  <c r="AK63" i="9"/>
  <c r="AK63" i="10"/>
  <c r="AK45" i="9"/>
  <c r="AK45" i="10"/>
  <c r="AK52" i="9"/>
  <c r="AK52" i="10"/>
  <c r="AJ56" i="9"/>
  <c r="AJ63" i="9"/>
  <c r="AJ48" i="9"/>
  <c r="AJ55" i="9"/>
  <c r="AJ52" i="9"/>
  <c r="AJ62" i="9"/>
  <c r="AJ44" i="9"/>
  <c r="AJ45" i="9"/>
  <c r="AJ47" i="9"/>
  <c r="AJ59" i="9"/>
  <c r="AJ57" i="9"/>
  <c r="AJ66" i="9"/>
  <c r="AJ60" i="9"/>
  <c r="AJ58" i="9"/>
  <c r="AJ61" i="9"/>
  <c r="AJ43" i="9"/>
  <c r="AJ49" i="9"/>
  <c r="BA123" i="9"/>
  <c r="BA123" i="10"/>
  <c r="BG123" i="9"/>
  <c r="BG123" i="10"/>
  <c r="BE123" i="9"/>
  <c r="BE123" i="10"/>
  <c r="AO123" i="9"/>
  <c r="AO123" i="10"/>
  <c r="BF123" i="9"/>
  <c r="BF123" i="10"/>
  <c r="BC123" i="9"/>
  <c r="BC123" i="10"/>
  <c r="BJ123" i="9"/>
  <c r="BJ123" i="10"/>
  <c r="BB123" i="9"/>
  <c r="BB123" i="10"/>
  <c r="BH123" i="9"/>
  <c r="BH123" i="10"/>
  <c r="BD123" i="9"/>
  <c r="BD123" i="10"/>
  <c r="AZ123" i="9"/>
  <c r="AZ123" i="10"/>
  <c r="BH113" i="9"/>
  <c r="BH113" i="10"/>
  <c r="BD113" i="9"/>
  <c r="BD113" i="10"/>
  <c r="AZ113" i="9"/>
  <c r="AZ113" i="10"/>
  <c r="BA113" i="9"/>
  <c r="BA113" i="10"/>
  <c r="BG113" i="9"/>
  <c r="BG113" i="10"/>
  <c r="BE113" i="9"/>
  <c r="BE113" i="10"/>
  <c r="AO113" i="9"/>
  <c r="AO113" i="10"/>
  <c r="BF113" i="9"/>
  <c r="BF113" i="10"/>
  <c r="BC113" i="9"/>
  <c r="BC113" i="10"/>
  <c r="BJ113" i="9"/>
  <c r="BJ113" i="10"/>
  <c r="BB113" i="9"/>
  <c r="BB113" i="10"/>
  <c r="AM45" i="9"/>
  <c r="AM45" i="10"/>
  <c r="T45" i="9"/>
  <c r="T45" i="10"/>
  <c r="G9" i="9"/>
  <c r="G9" i="10"/>
  <c r="H11" i="9"/>
  <c r="H11" i="10"/>
  <c r="K13" i="9"/>
  <c r="K13" i="10"/>
  <c r="AQ79" i="9"/>
  <c r="AQ79" i="10"/>
  <c r="DM63" i="10"/>
  <c r="G10" i="9"/>
  <c r="G10" i="10"/>
  <c r="X63" i="9"/>
  <c r="X63" i="10"/>
  <c r="AF51" i="9"/>
  <c r="AF51" i="10"/>
  <c r="K81" i="9"/>
  <c r="K81" i="10"/>
  <c r="AQ85" i="9"/>
  <c r="AQ85" i="10"/>
  <c r="I55" i="9"/>
  <c r="I55" i="10"/>
  <c r="T63" i="9"/>
  <c r="T63" i="10"/>
  <c r="AQ55" i="9"/>
  <c r="AQ55" i="10"/>
  <c r="U55" i="9"/>
  <c r="U55" i="10"/>
  <c r="AB63" i="9"/>
  <c r="AB63" i="10"/>
  <c r="G11" i="9"/>
  <c r="G11" i="10"/>
  <c r="K105" i="9"/>
  <c r="K105" i="10"/>
  <c r="AQ51" i="9"/>
  <c r="AQ51" i="10"/>
  <c r="AM63" i="9"/>
  <c r="AM63" i="10"/>
  <c r="AE63" i="9"/>
  <c r="AE63" i="10"/>
  <c r="H10" i="9"/>
  <c r="H10" i="10"/>
  <c r="W45" i="9"/>
  <c r="W45" i="10"/>
  <c r="AR61" i="9"/>
  <c r="AR61" i="10"/>
  <c r="K85" i="9"/>
  <c r="K85" i="10"/>
  <c r="AE55" i="9"/>
  <c r="AE55" i="10"/>
  <c r="V51" i="9"/>
  <c r="V51" i="10"/>
  <c r="V63" i="9"/>
  <c r="DM9" i="10"/>
  <c r="S51" i="9"/>
  <c r="AM51" i="9"/>
  <c r="T52" i="9"/>
  <c r="Y52" i="9"/>
  <c r="O52" i="9"/>
  <c r="AA52" i="9"/>
  <c r="AQ52" i="9"/>
  <c r="P52" i="9"/>
  <c r="W52" i="9"/>
  <c r="AU52" i="9"/>
  <c r="G37" i="9"/>
  <c r="H37" i="9"/>
  <c r="AP112" i="9"/>
  <c r="I112" i="9"/>
  <c r="X52" i="9"/>
  <c r="AD52" i="9"/>
  <c r="AE52" i="9"/>
  <c r="AS52" i="9"/>
  <c r="AU112" i="9"/>
  <c r="L112" i="9"/>
  <c r="K112" i="9"/>
  <c r="N52" i="9"/>
  <c r="Q52" i="9"/>
  <c r="AO52" i="9"/>
  <c r="AB52" i="9"/>
  <c r="AR112" i="9"/>
  <c r="J37" i="9"/>
  <c r="AS112" i="9"/>
  <c r="Z52" i="9"/>
  <c r="AR52" i="9"/>
  <c r="AF52" i="9"/>
  <c r="AM52" i="9"/>
  <c r="K37" i="9"/>
  <c r="I52" i="9"/>
  <c r="J52" i="9"/>
  <c r="V52" i="9"/>
  <c r="R52" i="9"/>
  <c r="AT52" i="9"/>
  <c r="M52" i="9"/>
  <c r="L37" i="9"/>
  <c r="G112" i="9"/>
  <c r="I37" i="9"/>
  <c r="AP52" i="9"/>
  <c r="AG52" i="9"/>
  <c r="K52" i="9"/>
  <c r="U52" i="9"/>
  <c r="J112" i="9"/>
  <c r="H112" i="9"/>
  <c r="H52" i="9"/>
  <c r="L52" i="9"/>
  <c r="G52" i="9"/>
  <c r="S52" i="9"/>
  <c r="AC52" i="9"/>
  <c r="AT112" i="9"/>
  <c r="AQ112" i="9"/>
  <c r="AO112" i="9"/>
  <c r="AW63" i="9"/>
  <c r="AA63" i="9"/>
  <c r="T51" i="9"/>
  <c r="AV63" i="9"/>
  <c r="AF63" i="9"/>
  <c r="W63" i="9"/>
  <c r="AA51" i="9"/>
  <c r="W51" i="9"/>
  <c r="AE51" i="9"/>
  <c r="T56" i="9"/>
  <c r="AE45" i="9"/>
  <c r="AP63" i="9"/>
  <c r="X51" i="9"/>
  <c r="AD51" i="9"/>
  <c r="U45" i="9"/>
  <c r="AD63" i="9"/>
  <c r="AQ111" i="9"/>
  <c r="K99" i="9"/>
  <c r="AQ89" i="9"/>
  <c r="K21" i="9"/>
  <c r="AQ81" i="9"/>
  <c r="AQ73" i="9"/>
  <c r="AD45" i="9"/>
  <c r="AF45" i="9"/>
  <c r="EJ9" i="9"/>
  <c r="AQ84" i="9"/>
  <c r="AQ71" i="9"/>
  <c r="EJ63" i="9"/>
  <c r="BQ75" i="9"/>
  <c r="S63" i="9"/>
  <c r="S45" i="9"/>
  <c r="K73" i="9"/>
  <c r="AQ63" i="9"/>
  <c r="AQ105" i="9"/>
  <c r="AA45" i="9"/>
  <c r="K51" i="9"/>
  <c r="DY13" i="10"/>
  <c r="K111" i="9"/>
  <c r="AQ45" i="9"/>
  <c r="U51" i="9"/>
  <c r="U63" i="9"/>
  <c r="K36" i="9"/>
  <c r="DM13" i="10"/>
  <c r="BO75" i="9"/>
  <c r="X45" i="9"/>
  <c r="BK75" i="9"/>
  <c r="M46" i="9"/>
  <c r="V45" i="9"/>
  <c r="BW75" i="9"/>
  <c r="K29" i="9"/>
  <c r="J140" i="9"/>
  <c r="J136" i="9"/>
  <c r="J124" i="9"/>
  <c r="J121" i="9"/>
  <c r="AT151" i="10"/>
  <c r="AT151" i="9"/>
  <c r="G130" i="9"/>
  <c r="G150" i="9"/>
  <c r="AR143" i="9"/>
  <c r="AR129" i="9"/>
  <c r="AR141" i="9"/>
  <c r="AR120" i="9"/>
  <c r="AP140" i="9"/>
  <c r="AP146" i="9"/>
  <c r="AP119" i="9"/>
  <c r="AP128" i="9"/>
  <c r="AP127" i="9"/>
  <c r="AP141" i="9"/>
  <c r="AP124" i="9"/>
  <c r="I151" i="9"/>
  <c r="I151" i="10"/>
  <c r="I141" i="9"/>
  <c r="AQ128" i="9"/>
  <c r="AQ118" i="9"/>
  <c r="AQ120" i="9"/>
  <c r="AU134" i="9"/>
  <c r="AU122" i="9"/>
  <c r="AU149" i="9"/>
  <c r="H143" i="9"/>
  <c r="H117" i="9"/>
  <c r="H120" i="9"/>
  <c r="AR136" i="9"/>
  <c r="AR133" i="9"/>
  <c r="AV48" i="9"/>
  <c r="J151" i="10"/>
  <c r="J151" i="9"/>
  <c r="J130" i="9"/>
  <c r="J117" i="9"/>
  <c r="AT148" i="9"/>
  <c r="AT128" i="9"/>
  <c r="AT150" i="9"/>
  <c r="AT124" i="9"/>
  <c r="AT147" i="9"/>
  <c r="G142" i="9"/>
  <c r="G119" i="9"/>
  <c r="G124" i="9"/>
  <c r="G140" i="9"/>
  <c r="AR130" i="9"/>
  <c r="AR119" i="9"/>
  <c r="AR137" i="9"/>
  <c r="AR118" i="9"/>
  <c r="AR122" i="9"/>
  <c r="AR127" i="9"/>
  <c r="AR149" i="9"/>
  <c r="AP130" i="9"/>
  <c r="AP137" i="9"/>
  <c r="AP133" i="9"/>
  <c r="AP121" i="9"/>
  <c r="I130" i="9"/>
  <c r="I135" i="9"/>
  <c r="I148" i="9"/>
  <c r="AQ140" i="9"/>
  <c r="AQ127" i="9"/>
  <c r="AU132" i="9"/>
  <c r="AU117" i="9"/>
  <c r="AU137" i="9"/>
  <c r="AV45" i="9"/>
  <c r="H151" i="9"/>
  <c r="H151" i="10"/>
  <c r="H128" i="9"/>
  <c r="H140" i="9"/>
  <c r="AP132" i="9"/>
  <c r="AP129" i="9"/>
  <c r="AP147" i="9"/>
  <c r="I129" i="9"/>
  <c r="I136" i="9"/>
  <c r="I127" i="9"/>
  <c r="AQ148" i="9"/>
  <c r="AQ137" i="9"/>
  <c r="AQ136" i="9"/>
  <c r="AU129" i="9"/>
  <c r="AU140" i="9"/>
  <c r="AU141" i="9"/>
  <c r="AU120" i="9"/>
  <c r="AU133" i="9"/>
  <c r="H130" i="9"/>
  <c r="H127" i="9"/>
  <c r="H121" i="9"/>
  <c r="J129" i="9"/>
  <c r="AT129" i="9"/>
  <c r="AT122" i="9"/>
  <c r="G148" i="9"/>
  <c r="G121" i="9"/>
  <c r="J132" i="9"/>
  <c r="J118" i="9"/>
  <c r="J143" i="9"/>
  <c r="J141" i="9"/>
  <c r="AT132" i="9"/>
  <c r="AT131" i="9"/>
  <c r="G132" i="9"/>
  <c r="G128" i="9"/>
  <c r="G141" i="9"/>
  <c r="G147" i="9"/>
  <c r="G131" i="9"/>
  <c r="AR121" i="9"/>
  <c r="AV46" i="9"/>
  <c r="AP131" i="9"/>
  <c r="AP122" i="9"/>
  <c r="I134" i="9"/>
  <c r="I117" i="9"/>
  <c r="I143" i="9"/>
  <c r="I122" i="9"/>
  <c r="I150" i="9"/>
  <c r="EJ49" i="10"/>
  <c r="EJ49" i="9"/>
  <c r="EJ44" i="9"/>
  <c r="EJ44" i="10"/>
  <c r="AQ132" i="9"/>
  <c r="AQ151" i="10"/>
  <c r="AQ151" i="9"/>
  <c r="AQ119" i="9"/>
  <c r="AQ141" i="9"/>
  <c r="AQ150" i="9"/>
  <c r="AQ133" i="9"/>
  <c r="AU142" i="9"/>
  <c r="AU121" i="9"/>
  <c r="H137" i="9"/>
  <c r="H150" i="9"/>
  <c r="H124" i="9"/>
  <c r="H141" i="9"/>
  <c r="J135" i="9"/>
  <c r="AT140" i="9"/>
  <c r="AT120" i="9"/>
  <c r="G135" i="9"/>
  <c r="G149" i="9"/>
  <c r="AR148" i="9"/>
  <c r="K79" i="9"/>
  <c r="K63" i="9"/>
  <c r="J142" i="9"/>
  <c r="J133" i="9"/>
  <c r="J122" i="9"/>
  <c r="J148" i="9"/>
  <c r="AT142" i="9"/>
  <c r="AT146" i="9"/>
  <c r="AT133" i="9"/>
  <c r="G118" i="9"/>
  <c r="G136" i="9"/>
  <c r="AR134" i="9"/>
  <c r="AR135" i="9"/>
  <c r="AR124" i="9"/>
  <c r="EJ46" i="10"/>
  <c r="EJ46" i="9"/>
  <c r="AP117" i="9"/>
  <c r="I132" i="9"/>
  <c r="I119" i="9"/>
  <c r="I146" i="9"/>
  <c r="I133" i="9"/>
  <c r="AQ121" i="9"/>
  <c r="AQ131" i="9"/>
  <c r="AU151" i="10"/>
  <c r="AU151" i="9"/>
  <c r="AU146" i="9"/>
  <c r="AU128" i="9"/>
  <c r="AU147" i="9"/>
  <c r="AU143" i="9"/>
  <c r="AU131" i="9"/>
  <c r="H142" i="9"/>
  <c r="H146" i="9"/>
  <c r="H136" i="9"/>
  <c r="H149" i="9"/>
  <c r="H148" i="9"/>
  <c r="J134" i="9"/>
  <c r="J147" i="9"/>
  <c r="J150" i="9"/>
  <c r="AT137" i="9"/>
  <c r="AT149" i="9"/>
  <c r="AT117" i="9"/>
  <c r="AT121" i="9"/>
  <c r="AT141" i="9"/>
  <c r="G117" i="9"/>
  <c r="G143" i="9"/>
  <c r="AR132" i="9"/>
  <c r="AR151" i="10"/>
  <c r="AR151" i="9"/>
  <c r="AR146" i="9"/>
  <c r="AR131" i="9"/>
  <c r="AP151" i="10"/>
  <c r="AP151" i="9"/>
  <c r="AP136" i="9"/>
  <c r="AP120" i="9"/>
  <c r="AP143" i="9"/>
  <c r="I120" i="9"/>
  <c r="I147" i="9"/>
  <c r="AV44" i="9"/>
  <c r="AQ142" i="9"/>
  <c r="AQ117" i="9"/>
  <c r="AQ135" i="9"/>
  <c r="AQ143" i="9"/>
  <c r="AQ149" i="9"/>
  <c r="AU136" i="9"/>
  <c r="AU130" i="9"/>
  <c r="EJ45" i="10"/>
  <c r="EJ45" i="9"/>
  <c r="H135" i="9"/>
  <c r="H147" i="9"/>
  <c r="EJ48" i="10"/>
  <c r="EJ48" i="9"/>
  <c r="J119" i="9"/>
  <c r="J120" i="9"/>
  <c r="J131" i="9"/>
  <c r="AT136" i="9"/>
  <c r="AT130" i="9"/>
  <c r="AT135" i="9"/>
  <c r="AT143" i="9"/>
  <c r="G137" i="9"/>
  <c r="G151" i="9"/>
  <c r="G151" i="10"/>
  <c r="G133" i="9"/>
  <c r="G122" i="9"/>
  <c r="AR142" i="9"/>
  <c r="AR147" i="9"/>
  <c r="AP142" i="9"/>
  <c r="AP134" i="9"/>
  <c r="AP135" i="9"/>
  <c r="I142" i="9"/>
  <c r="I137" i="9"/>
  <c r="I124" i="9"/>
  <c r="I140" i="9"/>
  <c r="AV49" i="9"/>
  <c r="AQ147" i="9"/>
  <c r="AU148" i="9"/>
  <c r="AU118" i="9"/>
  <c r="AU119" i="9"/>
  <c r="AU135" i="9"/>
  <c r="AU150" i="9"/>
  <c r="AU124" i="9"/>
  <c r="H132" i="9"/>
  <c r="H129" i="9"/>
  <c r="H118" i="9"/>
  <c r="H131" i="9"/>
  <c r="J149" i="9"/>
  <c r="G129" i="9"/>
  <c r="J146" i="9"/>
  <c r="J127" i="9"/>
  <c r="J137" i="9"/>
  <c r="J128" i="9"/>
  <c r="AT134" i="9"/>
  <c r="AT119" i="9"/>
  <c r="AT118" i="9"/>
  <c r="AT127" i="9"/>
  <c r="G134" i="9"/>
  <c r="G146" i="9"/>
  <c r="G127" i="9"/>
  <c r="G120" i="9"/>
  <c r="AR117" i="9"/>
  <c r="AR150" i="9"/>
  <c r="AR140" i="9"/>
  <c r="AR128" i="9"/>
  <c r="AP148" i="9"/>
  <c r="AP118" i="9"/>
  <c r="AP150" i="9"/>
  <c r="AP149" i="9"/>
  <c r="I128" i="9"/>
  <c r="I118" i="9"/>
  <c r="I149" i="9"/>
  <c r="I121" i="9"/>
  <c r="I131" i="9"/>
  <c r="AQ134" i="9"/>
  <c r="AQ129" i="9"/>
  <c r="AQ146" i="9"/>
  <c r="AQ130" i="9"/>
  <c r="AQ122" i="9"/>
  <c r="AQ124" i="9"/>
  <c r="AU127" i="9"/>
  <c r="H134" i="9"/>
  <c r="H119" i="9"/>
  <c r="H133" i="9"/>
  <c r="H122" i="9"/>
  <c r="BN75" i="9"/>
  <c r="K45" i="9"/>
  <c r="K33" i="9"/>
  <c r="K84" i="9"/>
  <c r="BX75" i="9"/>
  <c r="EJ13" i="9"/>
  <c r="K71" i="9"/>
  <c r="BM75" i="9"/>
  <c r="AO85" i="9"/>
  <c r="BL75" i="9"/>
  <c r="AS137" i="9"/>
  <c r="AS136" i="9"/>
  <c r="AS131" i="9"/>
  <c r="AO122" i="9"/>
  <c r="BF63" i="9"/>
  <c r="DE122" i="9"/>
  <c r="CW111" i="9"/>
  <c r="BE122" i="9"/>
  <c r="L134" i="9"/>
  <c r="L129" i="9"/>
  <c r="L122" i="9"/>
  <c r="L121" i="9"/>
  <c r="CX111" i="9"/>
  <c r="BN122" i="9"/>
  <c r="CM111" i="9"/>
  <c r="BP122" i="9"/>
  <c r="DF122" i="9"/>
  <c r="CT111" i="9"/>
  <c r="K117" i="9"/>
  <c r="K149" i="9"/>
  <c r="K140" i="9"/>
  <c r="CO122" i="9"/>
  <c r="BU122" i="9"/>
  <c r="BU75" i="9"/>
  <c r="AS147" i="9"/>
  <c r="AO119" i="9"/>
  <c r="AO151" i="10"/>
  <c r="AO151" i="9"/>
  <c r="AO135" i="9"/>
  <c r="CS122" i="9"/>
  <c r="BG122" i="9"/>
  <c r="BW111" i="9"/>
  <c r="BC111" i="9"/>
  <c r="BA111" i="9"/>
  <c r="BA122" i="9"/>
  <c r="L142" i="9"/>
  <c r="L151" i="10"/>
  <c r="L151" i="9"/>
  <c r="L130" i="9"/>
  <c r="L124" i="9"/>
  <c r="L133" i="9"/>
  <c r="L127" i="9"/>
  <c r="L140" i="9"/>
  <c r="CV111" i="9"/>
  <c r="BO122" i="9"/>
  <c r="EJ43" i="10"/>
  <c r="EJ43" i="9"/>
  <c r="BH122" i="9"/>
  <c r="CK111" i="9"/>
  <c r="BK111" i="9"/>
  <c r="BF111" i="9"/>
  <c r="AW122" i="9"/>
  <c r="EJ47" i="10"/>
  <c r="EJ47" i="9"/>
  <c r="K132" i="9"/>
  <c r="K129" i="9"/>
  <c r="K133" i="9"/>
  <c r="CL111" i="9"/>
  <c r="BM111" i="9"/>
  <c r="AS134" i="9"/>
  <c r="AS129" i="9"/>
  <c r="AS130" i="9"/>
  <c r="AS135" i="9"/>
  <c r="AS117" i="9"/>
  <c r="AS121" i="9"/>
  <c r="AO118" i="9"/>
  <c r="AO146" i="9"/>
  <c r="AO150" i="9"/>
  <c r="AO149" i="9"/>
  <c r="BA63" i="9"/>
  <c r="DH122" i="9"/>
  <c r="BW122" i="9"/>
  <c r="L135" i="9"/>
  <c r="L128" i="9"/>
  <c r="CJ111" i="9"/>
  <c r="BO111" i="9"/>
  <c r="DA111" i="9"/>
  <c r="BJ122" i="9"/>
  <c r="AZ111" i="9"/>
  <c r="CZ111" i="9"/>
  <c r="CP122" i="9"/>
  <c r="K146" i="9"/>
  <c r="K118" i="9"/>
  <c r="K130" i="9"/>
  <c r="K121" i="9"/>
  <c r="K147" i="9"/>
  <c r="K122" i="9"/>
  <c r="CY111" i="9"/>
  <c r="AS142" i="9"/>
  <c r="AS118" i="9"/>
  <c r="AS119" i="9"/>
  <c r="AS122" i="9"/>
  <c r="AO142" i="9"/>
  <c r="AO121" i="9"/>
  <c r="AO141" i="9"/>
  <c r="L146" i="9"/>
  <c r="L120" i="9"/>
  <c r="CJ122" i="9"/>
  <c r="BX111" i="9"/>
  <c r="BN111" i="9"/>
  <c r="BP111" i="9"/>
  <c r="BJ111" i="9"/>
  <c r="BD122" i="9"/>
  <c r="CK122" i="9"/>
  <c r="K128" i="9"/>
  <c r="K137" i="9"/>
  <c r="K151" i="10"/>
  <c r="K151" i="9"/>
  <c r="K127" i="9"/>
  <c r="K135" i="9"/>
  <c r="AS133" i="9"/>
  <c r="AO136" i="9"/>
  <c r="AO130" i="9"/>
  <c r="AO131" i="9"/>
  <c r="BL122" i="9"/>
  <c r="L118" i="9"/>
  <c r="L149" i="9"/>
  <c r="L131" i="9"/>
  <c r="CN122" i="9"/>
  <c r="BG63" i="9"/>
  <c r="DJ122" i="9"/>
  <c r="CT122" i="9"/>
  <c r="K131" i="9"/>
  <c r="K143" i="9"/>
  <c r="K141" i="9"/>
  <c r="K124" i="9"/>
  <c r="DI122" i="9"/>
  <c r="CO111" i="9"/>
  <c r="CL122" i="9"/>
  <c r="BQ122" i="9"/>
  <c r="BB122" i="9"/>
  <c r="BU111" i="9"/>
  <c r="AS148" i="9"/>
  <c r="AS127" i="9"/>
  <c r="AS149" i="9"/>
  <c r="AO132" i="9"/>
  <c r="AO128" i="9"/>
  <c r="AO148" i="9"/>
  <c r="DL122" i="9"/>
  <c r="CW122" i="9"/>
  <c r="BE111" i="9"/>
  <c r="L137" i="9"/>
  <c r="L119" i="9"/>
  <c r="L141" i="9"/>
  <c r="L143" i="9"/>
  <c r="CQ122" i="9"/>
  <c r="AX122" i="9"/>
  <c r="BE63" i="9"/>
  <c r="BB63" i="9"/>
  <c r="BD111" i="9"/>
  <c r="BK122" i="9"/>
  <c r="BF122" i="9"/>
  <c r="AW111" i="9"/>
  <c r="K120" i="9"/>
  <c r="BD63" i="9"/>
  <c r="CU122" i="9"/>
  <c r="AS151" i="10"/>
  <c r="AS151" i="9"/>
  <c r="AS120" i="9"/>
  <c r="AS128" i="9"/>
  <c r="AO134" i="9"/>
  <c r="AO129" i="9"/>
  <c r="AO143" i="9"/>
  <c r="AO124" i="9"/>
  <c r="AO117" i="9"/>
  <c r="AO120" i="9"/>
  <c r="AZ63" i="9"/>
  <c r="CS111" i="9"/>
  <c r="BL111" i="9"/>
  <c r="BH63" i="9"/>
  <c r="BC122" i="9"/>
  <c r="L132" i="9"/>
  <c r="L148" i="9"/>
  <c r="L147" i="9"/>
  <c r="L136" i="9"/>
  <c r="L150" i="9"/>
  <c r="CX122" i="9"/>
  <c r="DG122" i="9"/>
  <c r="DA122" i="9"/>
  <c r="BH111" i="9"/>
  <c r="CM122" i="9"/>
  <c r="CR111" i="9"/>
  <c r="AZ122" i="9"/>
  <c r="AV47" i="9"/>
  <c r="K134" i="9"/>
  <c r="K150" i="9"/>
  <c r="BQ111" i="9"/>
  <c r="BB111" i="9"/>
  <c r="CU111" i="9"/>
  <c r="AS132" i="9"/>
  <c r="BC63" i="9"/>
  <c r="CY122" i="9"/>
  <c r="AS143" i="9"/>
  <c r="AS146" i="9"/>
  <c r="AS141" i="9"/>
  <c r="AS124" i="9"/>
  <c r="AS150" i="9"/>
  <c r="AS140" i="9"/>
  <c r="AO137" i="9"/>
  <c r="AO127" i="9"/>
  <c r="AO140" i="9"/>
  <c r="AO147" i="9"/>
  <c r="AO133" i="9"/>
  <c r="BG111" i="9"/>
  <c r="L117" i="9"/>
  <c r="CV122" i="9"/>
  <c r="CQ111" i="9"/>
  <c r="BX122" i="9"/>
  <c r="AX111" i="9"/>
  <c r="CN111" i="9"/>
  <c r="CR122" i="9"/>
  <c r="AX63" i="9"/>
  <c r="CZ122" i="9"/>
  <c r="CP111" i="9"/>
  <c r="K142" i="9"/>
  <c r="K119" i="9"/>
  <c r="K136" i="9"/>
  <c r="K148" i="9"/>
  <c r="BM122" i="9"/>
  <c r="BR118" i="9"/>
  <c r="BS120" i="9"/>
  <c r="CD120" i="9"/>
  <c r="DC120" i="9"/>
  <c r="DF124" i="9"/>
  <c r="DL124" i="9"/>
  <c r="BZ117" i="9"/>
  <c r="CC117" i="9"/>
  <c r="DF147" i="9"/>
  <c r="DF135" i="9"/>
  <c r="DG136" i="9"/>
  <c r="DG137" i="9"/>
  <c r="DG130" i="9"/>
  <c r="DG135" i="9"/>
  <c r="BZ119" i="9"/>
  <c r="DE119" i="9"/>
  <c r="DL136" i="9"/>
  <c r="DL132" i="9"/>
  <c r="DL137" i="9"/>
  <c r="DL150" i="9"/>
  <c r="BZ118" i="9"/>
  <c r="DZ118" i="9"/>
  <c r="DE136" i="9"/>
  <c r="DE137" i="9"/>
  <c r="DJ121" i="9"/>
  <c r="DE121" i="9"/>
  <c r="DH114" i="9"/>
  <c r="DH120" i="9"/>
  <c r="BZ120" i="9"/>
  <c r="DI120" i="9"/>
  <c r="CH124" i="9"/>
  <c r="EJ117" i="9"/>
  <c r="CH117" i="9"/>
  <c r="DH117" i="9"/>
  <c r="DF142" i="9"/>
  <c r="DF130" i="9"/>
  <c r="DF151" i="10"/>
  <c r="DF151" i="9"/>
  <c r="DF140" i="9"/>
  <c r="DF134" i="9"/>
  <c r="DJ128" i="9"/>
  <c r="DJ41" i="9"/>
  <c r="DJ140" i="9"/>
  <c r="DJ127" i="9"/>
  <c r="DJ129" i="9"/>
  <c r="DG149" i="9"/>
  <c r="DG127" i="9"/>
  <c r="DI148" i="9"/>
  <c r="DI146" i="9"/>
  <c r="DC119" i="9"/>
  <c r="DF119" i="9"/>
  <c r="DL128" i="9"/>
  <c r="DL41" i="9"/>
  <c r="DL151" i="10"/>
  <c r="DL151" i="9"/>
  <c r="DL146" i="9"/>
  <c r="DL118" i="9"/>
  <c r="EA118" i="9"/>
  <c r="DF118" i="9"/>
  <c r="DE131" i="9"/>
  <c r="DE41" i="9"/>
  <c r="DE135" i="9"/>
  <c r="DE147" i="9"/>
  <c r="EA121" i="9"/>
  <c r="DH121" i="9"/>
  <c r="CF121" i="9"/>
  <c r="DC121" i="9"/>
  <c r="CA121" i="9"/>
  <c r="DH147" i="9"/>
  <c r="DH130" i="9"/>
  <c r="DH41" i="9"/>
  <c r="CE120" i="9"/>
  <c r="DF120" i="9"/>
  <c r="CC124" i="9"/>
  <c r="DJ124" i="9"/>
  <c r="CD124" i="9"/>
  <c r="CE124" i="9"/>
  <c r="DC117" i="9"/>
  <c r="DI117" i="9"/>
  <c r="DF117" i="9"/>
  <c r="CD117" i="9"/>
  <c r="DF128" i="9"/>
  <c r="DF143" i="9"/>
  <c r="DF127" i="9"/>
  <c r="DJ142" i="9"/>
  <c r="DJ150" i="9"/>
  <c r="DG133" i="9"/>
  <c r="DG114" i="9"/>
  <c r="DG147" i="9"/>
  <c r="DI142" i="9"/>
  <c r="DI143" i="9"/>
  <c r="DI135" i="9"/>
  <c r="DZ119" i="9"/>
  <c r="DG119" i="9"/>
  <c r="DL127" i="9"/>
  <c r="DL129" i="9"/>
  <c r="CD118" i="9"/>
  <c r="DG118" i="9"/>
  <c r="DE128" i="9"/>
  <c r="DE151" i="10"/>
  <c r="DE151" i="9"/>
  <c r="DE134" i="9"/>
  <c r="CC121" i="9"/>
  <c r="AV121" i="9"/>
  <c r="DG121" i="9"/>
  <c r="CG121" i="9"/>
  <c r="DL121" i="9"/>
  <c r="DH142" i="9"/>
  <c r="DH127" i="9"/>
  <c r="CC120" i="9"/>
  <c r="CB120" i="9"/>
  <c r="DL120" i="9"/>
  <c r="EA124" i="9"/>
  <c r="CB124" i="9"/>
  <c r="EJ124" i="9"/>
  <c r="DZ117" i="9"/>
  <c r="CB117" i="9"/>
  <c r="DE117" i="9"/>
  <c r="DF136" i="9"/>
  <c r="DF146" i="9"/>
  <c r="DF131" i="9"/>
  <c r="DJ136" i="9"/>
  <c r="DJ135" i="9"/>
  <c r="DG128" i="9"/>
  <c r="DG134" i="9"/>
  <c r="DI150" i="9"/>
  <c r="DI141" i="9"/>
  <c r="DI151" i="10"/>
  <c r="DI151" i="9"/>
  <c r="DI119" i="9"/>
  <c r="EA119" i="9"/>
  <c r="DH119" i="9"/>
  <c r="CG119" i="9"/>
  <c r="CH119" i="9"/>
  <c r="DL148" i="9"/>
  <c r="DL149" i="9"/>
  <c r="DC118" i="9"/>
  <c r="CH118" i="9"/>
  <c r="DE150" i="9"/>
  <c r="DE133" i="9"/>
  <c r="CH121" i="9"/>
  <c r="CB121" i="9"/>
  <c r="DH128" i="9"/>
  <c r="DH134" i="9"/>
  <c r="DH140" i="9"/>
  <c r="DH132" i="9"/>
  <c r="AV120" i="9"/>
  <c r="DJ120" i="9"/>
  <c r="CG120" i="9"/>
  <c r="CH120" i="9"/>
  <c r="BZ124" i="9"/>
  <c r="CA124" i="9"/>
  <c r="DE124" i="9"/>
  <c r="CG124" i="9"/>
  <c r="DL117" i="9"/>
  <c r="DJ117" i="9"/>
  <c r="CF117" i="9"/>
  <c r="EA117" i="9"/>
  <c r="DF141" i="9"/>
  <c r="DF133" i="9"/>
  <c r="DJ134" i="9"/>
  <c r="DJ143" i="9"/>
  <c r="DJ114" i="9"/>
  <c r="DJ147" i="9"/>
  <c r="DG129" i="9"/>
  <c r="DG131" i="9"/>
  <c r="DG146" i="9"/>
  <c r="DG143" i="9"/>
  <c r="DI130" i="9"/>
  <c r="DI132" i="9"/>
  <c r="DI129" i="9"/>
  <c r="DI41" i="9"/>
  <c r="CF119" i="9"/>
  <c r="EJ119" i="9"/>
  <c r="CA119" i="9"/>
  <c r="DJ119" i="9"/>
  <c r="DL133" i="9"/>
  <c r="DL134" i="9"/>
  <c r="DL131" i="9"/>
  <c r="CB118" i="9"/>
  <c r="AV118" i="9"/>
  <c r="CA118" i="9"/>
  <c r="DH118" i="9"/>
  <c r="CF118" i="9"/>
  <c r="DE142" i="9"/>
  <c r="DE149" i="9"/>
  <c r="DE129" i="9"/>
  <c r="DE130" i="9"/>
  <c r="DE143" i="9"/>
  <c r="CE121" i="9"/>
  <c r="DH136" i="9"/>
  <c r="DH151" i="9"/>
  <c r="DH151" i="10"/>
  <c r="DH129" i="9"/>
  <c r="DH149" i="9"/>
  <c r="DH135" i="9"/>
  <c r="DH143" i="9"/>
  <c r="DZ120" i="9"/>
  <c r="DE120" i="9"/>
  <c r="EJ120" i="9"/>
  <c r="EA120" i="9"/>
  <c r="DG120" i="9"/>
  <c r="CF124" i="9"/>
  <c r="DH124" i="9"/>
  <c r="CE117" i="9"/>
  <c r="DF41" i="9"/>
  <c r="DJ148" i="9"/>
  <c r="DJ137" i="9"/>
  <c r="DG148" i="9"/>
  <c r="DG151" i="10"/>
  <c r="DG151" i="9"/>
  <c r="DG41" i="9"/>
  <c r="DI128" i="9"/>
  <c r="DI133" i="9"/>
  <c r="DI134" i="9"/>
  <c r="DI149" i="9"/>
  <c r="CB119" i="9"/>
  <c r="DL119" i="9"/>
  <c r="DL130" i="9"/>
  <c r="DJ118" i="9"/>
  <c r="DI118" i="9"/>
  <c r="CC118" i="9"/>
  <c r="BZ121" i="9"/>
  <c r="EJ121" i="9"/>
  <c r="DH137" i="9"/>
  <c r="DH146" i="9"/>
  <c r="DH141" i="9"/>
  <c r="AV117" i="9"/>
  <c r="DF148" i="9"/>
  <c r="DF132" i="9"/>
  <c r="DF150" i="9"/>
  <c r="DF129" i="9"/>
  <c r="DJ132" i="9"/>
  <c r="DJ141" i="9"/>
  <c r="DJ151" i="10"/>
  <c r="DJ151" i="9"/>
  <c r="DJ149" i="9"/>
  <c r="DG142" i="9"/>
  <c r="DG132" i="9"/>
  <c r="DG141" i="9"/>
  <c r="DI137" i="9"/>
  <c r="DI131" i="9"/>
  <c r="DI127" i="9"/>
  <c r="CD119" i="9"/>
  <c r="AV119" i="9"/>
  <c r="DL135" i="9"/>
  <c r="DL141" i="9"/>
  <c r="DL147" i="9"/>
  <c r="DL143" i="9"/>
  <c r="DL140" i="9"/>
  <c r="EJ118" i="9"/>
  <c r="CG118" i="9"/>
  <c r="CE118" i="9"/>
  <c r="DE148" i="9"/>
  <c r="DE146" i="9"/>
  <c r="DE114" i="9"/>
  <c r="DE127" i="9"/>
  <c r="DI121" i="9"/>
  <c r="DF121" i="9"/>
  <c r="DH131" i="9"/>
  <c r="DH150" i="9"/>
  <c r="CA120" i="9"/>
  <c r="CF120" i="9"/>
  <c r="DI124" i="9"/>
  <c r="DC124" i="9"/>
  <c r="AV124" i="9"/>
  <c r="DZ124" i="9"/>
  <c r="DG124" i="9"/>
  <c r="CA117" i="9"/>
  <c r="CG117" i="9"/>
  <c r="DG117" i="9"/>
  <c r="DF114" i="9"/>
  <c r="DF149" i="9"/>
  <c r="DF137" i="9"/>
  <c r="DJ133" i="9"/>
  <c r="DJ130" i="9"/>
  <c r="DJ146" i="9"/>
  <c r="DJ131" i="9"/>
  <c r="DG150" i="9"/>
  <c r="DG140" i="9"/>
  <c r="DI136" i="9"/>
  <c r="DI140" i="9"/>
  <c r="DI114" i="9"/>
  <c r="DI147" i="9"/>
  <c r="CE119" i="9"/>
  <c r="CC119" i="9"/>
  <c r="DL142" i="9"/>
  <c r="DL114" i="9"/>
  <c r="DE118" i="9"/>
  <c r="DE132" i="9"/>
  <c r="DE140" i="9"/>
  <c r="DE141" i="9"/>
  <c r="DZ121" i="9"/>
  <c r="CD121" i="9"/>
  <c r="DH148" i="9"/>
  <c r="DH133" i="9"/>
  <c r="CR99" i="9"/>
  <c r="CJ99" i="9"/>
  <c r="CD99" i="9"/>
  <c r="EJ99" i="9"/>
  <c r="CH99" i="9"/>
  <c r="CP109" i="9"/>
  <c r="CM109" i="9"/>
  <c r="CR98" i="9"/>
  <c r="CV98" i="9"/>
  <c r="CW98" i="9"/>
  <c r="CE106" i="9"/>
  <c r="CG106" i="9"/>
  <c r="CQ106" i="9"/>
  <c r="AV108" i="9"/>
  <c r="CJ108" i="9"/>
  <c r="CX108" i="9"/>
  <c r="CG108" i="9"/>
  <c r="DA108" i="9"/>
  <c r="CZ101" i="9"/>
  <c r="AV101" i="9"/>
  <c r="DC101" i="9"/>
  <c r="CT101" i="9"/>
  <c r="CX101" i="9"/>
  <c r="CJ101" i="9"/>
  <c r="CL104" i="9"/>
  <c r="CY104" i="9"/>
  <c r="CQ104" i="9"/>
  <c r="DA104" i="9"/>
  <c r="CS104" i="9"/>
  <c r="CV104" i="9"/>
  <c r="CJ88" i="9"/>
  <c r="CJ124" i="9"/>
  <c r="CJ149" i="9"/>
  <c r="CJ117" i="9"/>
  <c r="CJ141" i="9"/>
  <c r="CJ132" i="9"/>
  <c r="CJ127" i="9"/>
  <c r="CU150" i="9"/>
  <c r="CU129" i="9"/>
  <c r="CU114" i="9"/>
  <c r="CU124" i="9"/>
  <c r="DA102" i="9"/>
  <c r="CB102" i="9"/>
  <c r="CN97" i="9"/>
  <c r="CL97" i="9"/>
  <c r="EJ97" i="9"/>
  <c r="CX97" i="9"/>
  <c r="CZ107" i="9"/>
  <c r="CP107" i="9"/>
  <c r="CJ107" i="9"/>
  <c r="CM107" i="9"/>
  <c r="CF107" i="9"/>
  <c r="CP121" i="9"/>
  <c r="CP135" i="9"/>
  <c r="CP120" i="9"/>
  <c r="CP151" i="10"/>
  <c r="CP151" i="9"/>
  <c r="CP131" i="9"/>
  <c r="BZ103" i="9"/>
  <c r="CB103" i="9"/>
  <c r="CU103" i="9"/>
  <c r="CY103" i="9"/>
  <c r="CS103" i="9"/>
  <c r="CN119" i="9"/>
  <c r="CN85" i="9"/>
  <c r="CN137" i="9"/>
  <c r="CN89" i="9"/>
  <c r="CN149" i="9"/>
  <c r="CN135" i="9"/>
  <c r="CS121" i="9"/>
  <c r="CS149" i="9"/>
  <c r="CL148" i="9"/>
  <c r="CL133" i="9"/>
  <c r="CL131" i="9"/>
  <c r="CL134" i="9"/>
  <c r="CT128" i="9"/>
  <c r="CT150" i="9"/>
  <c r="CT130" i="9"/>
  <c r="CT151" i="9"/>
  <c r="CT151" i="10"/>
  <c r="CT131" i="9"/>
  <c r="CT147" i="9"/>
  <c r="CZ119" i="9"/>
  <c r="CZ142" i="9"/>
  <c r="CZ141" i="9"/>
  <c r="CZ131" i="9"/>
  <c r="CB100" i="9"/>
  <c r="CL100" i="9"/>
  <c r="CU100" i="9"/>
  <c r="CP100" i="9"/>
  <c r="CX117" i="9"/>
  <c r="CX120" i="9"/>
  <c r="CJ96" i="9"/>
  <c r="EJ96" i="9"/>
  <c r="CF96" i="9"/>
  <c r="CX96" i="9"/>
  <c r="CE96" i="9"/>
  <c r="CR134" i="9"/>
  <c r="CR140" i="9"/>
  <c r="CR127" i="9"/>
  <c r="CR147" i="9"/>
  <c r="CK142" i="9"/>
  <c r="CK150" i="9"/>
  <c r="CK130" i="9"/>
  <c r="CK135" i="9"/>
  <c r="CK41" i="9"/>
  <c r="CK133" i="9"/>
  <c r="CK131" i="9"/>
  <c r="CM129" i="9"/>
  <c r="CM89" i="9"/>
  <c r="CM41" i="9"/>
  <c r="CV136" i="9"/>
  <c r="CV131" i="9"/>
  <c r="CV127" i="9"/>
  <c r="CV117" i="9"/>
  <c r="CV129" i="9"/>
  <c r="CV137" i="9"/>
  <c r="CW119" i="9"/>
  <c r="CW143" i="9"/>
  <c r="CW133" i="9"/>
  <c r="CW137" i="9"/>
  <c r="CY41" i="9"/>
  <c r="CY140" i="9"/>
  <c r="CY129" i="9"/>
  <c r="CK112" i="9"/>
  <c r="CC112" i="9"/>
  <c r="CF112" i="9"/>
  <c r="CQ112" i="9"/>
  <c r="CO112" i="9"/>
  <c r="CT105" i="9"/>
  <c r="CR95" i="9"/>
  <c r="CY95" i="9"/>
  <c r="CQ95" i="9"/>
  <c r="CF95" i="9"/>
  <c r="CO89" i="9"/>
  <c r="DA130" i="9"/>
  <c r="DA147" i="9"/>
  <c r="DA132" i="9"/>
  <c r="DA141" i="9"/>
  <c r="CQ151" i="10"/>
  <c r="CQ151" i="9"/>
  <c r="CQ127" i="9"/>
  <c r="CY110" i="9"/>
  <c r="EJ110" i="9"/>
  <c r="CF110" i="9"/>
  <c r="CN110" i="9"/>
  <c r="CG99" i="9"/>
  <c r="CC109" i="9"/>
  <c r="CD109" i="9"/>
  <c r="CY109" i="9"/>
  <c r="CG109" i="9"/>
  <c r="CB98" i="9"/>
  <c r="CQ98" i="9"/>
  <c r="CC106" i="9"/>
  <c r="CM106" i="9"/>
  <c r="CK106" i="9"/>
  <c r="CC108" i="9"/>
  <c r="CA108" i="9"/>
  <c r="CT108" i="9"/>
  <c r="CK108" i="9"/>
  <c r="CA101" i="9"/>
  <c r="CG101" i="9"/>
  <c r="CQ101" i="9"/>
  <c r="CM104" i="9"/>
  <c r="CN104" i="9"/>
  <c r="CA104" i="9"/>
  <c r="CP104" i="9"/>
  <c r="CZ104" i="9"/>
  <c r="CE104" i="9"/>
  <c r="CF104" i="9"/>
  <c r="CJ104" i="9"/>
  <c r="CJ148" i="9"/>
  <c r="CJ118" i="9"/>
  <c r="CJ130" i="9"/>
  <c r="CJ41" i="9"/>
  <c r="CU130" i="9"/>
  <c r="CU146" i="9"/>
  <c r="CU41" i="9"/>
  <c r="CU141" i="9"/>
  <c r="CA102" i="9"/>
  <c r="CQ102" i="9"/>
  <c r="CH102" i="9"/>
  <c r="CZ102" i="9"/>
  <c r="CZ97" i="9"/>
  <c r="CA97" i="9"/>
  <c r="CH97" i="9"/>
  <c r="CF97" i="9"/>
  <c r="CT107" i="9"/>
  <c r="CO107" i="9"/>
  <c r="CS107" i="9"/>
  <c r="CK107" i="9"/>
  <c r="CP136" i="9"/>
  <c r="CP146" i="9"/>
  <c r="CP141" i="9"/>
  <c r="CP134" i="9"/>
  <c r="CP132" i="9"/>
  <c r="CP86" i="9"/>
  <c r="CP149" i="9"/>
  <c r="CZ103" i="9"/>
  <c r="EJ103" i="9"/>
  <c r="DA103" i="9"/>
  <c r="CN148" i="9"/>
  <c r="CN87" i="9"/>
  <c r="CN127" i="9"/>
  <c r="CN133" i="9"/>
  <c r="CN141" i="9"/>
  <c r="CS41" i="9"/>
  <c r="CS131" i="9"/>
  <c r="CS146" i="9"/>
  <c r="CL151" i="9"/>
  <c r="CL151" i="10"/>
  <c r="CL147" i="9"/>
  <c r="CL127" i="9"/>
  <c r="CT41" i="9"/>
  <c r="CT117" i="9"/>
  <c r="CZ128" i="9"/>
  <c r="CZ133" i="9"/>
  <c r="CZ135" i="9"/>
  <c r="CZ117" i="9"/>
  <c r="CZ149" i="9"/>
  <c r="CR100" i="9"/>
  <c r="CC100" i="9"/>
  <c r="CA100" i="9"/>
  <c r="DC100" i="9"/>
  <c r="CX100" i="9"/>
  <c r="DA100" i="9"/>
  <c r="CX135" i="9"/>
  <c r="CX114" i="9"/>
  <c r="CD96" i="9"/>
  <c r="CL96" i="9"/>
  <c r="DA96" i="9"/>
  <c r="CM96" i="9"/>
  <c r="CR96" i="9"/>
  <c r="CR141" i="9"/>
  <c r="CK88" i="9"/>
  <c r="CK140" i="9"/>
  <c r="CK117" i="9"/>
  <c r="CK120" i="9"/>
  <c r="CM88" i="9"/>
  <c r="CM85" i="9"/>
  <c r="CM121" i="9"/>
  <c r="CM143" i="9"/>
  <c r="CV119" i="9"/>
  <c r="CV132" i="9"/>
  <c r="CV143" i="9"/>
  <c r="CV134" i="9"/>
  <c r="CW136" i="9"/>
  <c r="CW124" i="9"/>
  <c r="CW135" i="9"/>
  <c r="CY142" i="9"/>
  <c r="CY121" i="9"/>
  <c r="CY150" i="9"/>
  <c r="CY130" i="9"/>
  <c r="CY132" i="9"/>
  <c r="CY131" i="9"/>
  <c r="CA112" i="9"/>
  <c r="CV105" i="9"/>
  <c r="CU105" i="9"/>
  <c r="CD105" i="9"/>
  <c r="CZ95" i="9"/>
  <c r="CE95" i="9"/>
  <c r="CH95" i="9"/>
  <c r="CO149" i="9"/>
  <c r="CO117" i="9"/>
  <c r="CO92" i="9"/>
  <c r="CO41" i="9"/>
  <c r="DA127" i="9"/>
  <c r="DA117" i="9"/>
  <c r="DA143" i="9"/>
  <c r="CQ148" i="9"/>
  <c r="CQ121" i="9"/>
  <c r="CQ41" i="9"/>
  <c r="CQ132" i="9"/>
  <c r="CQ137" i="9"/>
  <c r="CQ135" i="9"/>
  <c r="CQ110" i="9"/>
  <c r="CL110" i="9"/>
  <c r="CP110" i="9"/>
  <c r="CS110" i="9"/>
  <c r="CC110" i="9"/>
  <c r="CY99" i="9"/>
  <c r="CQ99" i="9"/>
  <c r="CF99" i="9"/>
  <c r="AV109" i="9"/>
  <c r="CH109" i="9"/>
  <c r="CO109" i="9"/>
  <c r="CJ98" i="9"/>
  <c r="CG98" i="9"/>
  <c r="CY98" i="9"/>
  <c r="CP98" i="9"/>
  <c r="CN106" i="9"/>
  <c r="CV106" i="9"/>
  <c r="CY106" i="9"/>
  <c r="CS106" i="9"/>
  <c r="CV108" i="9"/>
  <c r="CD108" i="9"/>
  <c r="CM108" i="9"/>
  <c r="CR101" i="9"/>
  <c r="CV101" i="9"/>
  <c r="CY101" i="9"/>
  <c r="CP101" i="9"/>
  <c r="CG104" i="9"/>
  <c r="BZ104" i="9"/>
  <c r="CW104" i="9"/>
  <c r="CO104" i="9"/>
  <c r="CD104" i="9"/>
  <c r="CJ136" i="9"/>
  <c r="CJ90" i="9"/>
  <c r="CJ133" i="9"/>
  <c r="CJ131" i="9"/>
  <c r="EJ102" i="9"/>
  <c r="CO102" i="9"/>
  <c r="CE102" i="9"/>
  <c r="CK102" i="9"/>
  <c r="CD102" i="9"/>
  <c r="CT102" i="9"/>
  <c r="CC97" i="9"/>
  <c r="AV97" i="9"/>
  <c r="CJ97" i="9"/>
  <c r="CY97" i="9"/>
  <c r="CK97" i="9"/>
  <c r="CR107" i="9"/>
  <c r="CN107" i="9"/>
  <c r="CU107" i="9"/>
  <c r="CY107" i="9"/>
  <c r="CP119" i="9"/>
  <c r="CP127" i="9"/>
  <c r="CP129" i="9"/>
  <c r="CP41" i="9"/>
  <c r="CV103" i="9"/>
  <c r="DC103" i="9"/>
  <c r="CT103" i="9"/>
  <c r="CW103" i="9"/>
  <c r="CN150" i="9"/>
  <c r="CN90" i="9"/>
  <c r="CN124" i="9"/>
  <c r="CN118" i="9"/>
  <c r="CN117" i="9"/>
  <c r="CS136" i="9"/>
  <c r="CS134" i="9"/>
  <c r="CS140" i="9"/>
  <c r="CL88" i="9"/>
  <c r="CL92" i="9"/>
  <c r="CL149" i="9"/>
  <c r="CL87" i="9"/>
  <c r="CL121" i="9"/>
  <c r="CL118" i="9"/>
  <c r="CT119" i="9"/>
  <c r="CT114" i="9"/>
  <c r="CZ150" i="9"/>
  <c r="CZ137" i="9"/>
  <c r="CZ146" i="9"/>
  <c r="CZ143" i="9"/>
  <c r="CZ127" i="9"/>
  <c r="CM100" i="9"/>
  <c r="CZ100" i="9"/>
  <c r="CV100" i="9"/>
  <c r="CX142" i="9"/>
  <c r="CX150" i="9"/>
  <c r="CX121" i="9"/>
  <c r="CX124" i="9"/>
  <c r="CX133" i="9"/>
  <c r="CB96" i="9"/>
  <c r="CQ96" i="9"/>
  <c r="CH96" i="9"/>
  <c r="CU96" i="9"/>
  <c r="CR128" i="9"/>
  <c r="CR130" i="9"/>
  <c r="CR133" i="9"/>
  <c r="CR120" i="9"/>
  <c r="CR41" i="9"/>
  <c r="CR149" i="9"/>
  <c r="CK146" i="9"/>
  <c r="CK143" i="9"/>
  <c r="CK89" i="9"/>
  <c r="CK137" i="9"/>
  <c r="CK134" i="9"/>
  <c r="CM136" i="9"/>
  <c r="CM128" i="9"/>
  <c r="CM134" i="9"/>
  <c r="CM149" i="9"/>
  <c r="CM131" i="9"/>
  <c r="CM114" i="9"/>
  <c r="CV124" i="9"/>
  <c r="CV147" i="9"/>
  <c r="CV146" i="9"/>
  <c r="CV114" i="9"/>
  <c r="CW120" i="9"/>
  <c r="CW140" i="9"/>
  <c r="CY128" i="9"/>
  <c r="CY141" i="9"/>
  <c r="CY149" i="9"/>
  <c r="CY118" i="9"/>
  <c r="CG112" i="9"/>
  <c r="DC112" i="9"/>
  <c r="CX112" i="9"/>
  <c r="CP112" i="9"/>
  <c r="AV112" i="9"/>
  <c r="CZ105" i="9"/>
  <c r="DC105" i="9"/>
  <c r="CR105" i="9"/>
  <c r="BZ105" i="9"/>
  <c r="EJ105" i="9"/>
  <c r="CX105" i="9"/>
  <c r="CS105" i="9"/>
  <c r="CT95" i="9"/>
  <c r="EJ95" i="9"/>
  <c r="CX95" i="9"/>
  <c r="CO95" i="9"/>
  <c r="CS95" i="9"/>
  <c r="CO128" i="9"/>
  <c r="CO90" i="9"/>
  <c r="CO121" i="9"/>
  <c r="CO120" i="9"/>
  <c r="DA136" i="9"/>
  <c r="DA142" i="9"/>
  <c r="DA134" i="9"/>
  <c r="DA41" i="9"/>
  <c r="CQ142" i="9"/>
  <c r="CQ147" i="9"/>
  <c r="CQ149" i="9"/>
  <c r="CG110" i="9"/>
  <c r="CB110" i="9"/>
  <c r="CM110" i="9"/>
  <c r="CR110" i="9"/>
  <c r="BZ110" i="9"/>
  <c r="AV99" i="9"/>
  <c r="BZ99" i="9"/>
  <c r="CE99" i="9"/>
  <c r="CO99" i="9"/>
  <c r="CJ109" i="9"/>
  <c r="CV109" i="9"/>
  <c r="DC109" i="9"/>
  <c r="CX109" i="9"/>
  <c r="DA109" i="9"/>
  <c r="CL98" i="9"/>
  <c r="DC98" i="9"/>
  <c r="CM98" i="9"/>
  <c r="CZ106" i="9"/>
  <c r="CA106" i="9"/>
  <c r="CW106" i="9"/>
  <c r="DA106" i="9"/>
  <c r="BZ106" i="9"/>
  <c r="CS108" i="9"/>
  <c r="BZ101" i="9"/>
  <c r="CO101" i="9"/>
  <c r="DA101" i="9"/>
  <c r="EJ104" i="9"/>
  <c r="CU104" i="9"/>
  <c r="DC104" i="9"/>
  <c r="AV104" i="9"/>
  <c r="CJ85" i="9"/>
  <c r="CJ146" i="9"/>
  <c r="CJ140" i="9"/>
  <c r="CU136" i="9"/>
  <c r="CU128" i="9"/>
  <c r="CU143" i="9"/>
  <c r="CU147" i="9"/>
  <c r="CL102" i="9"/>
  <c r="CY102" i="9"/>
  <c r="CN102" i="9"/>
  <c r="DC97" i="9"/>
  <c r="CS97" i="9"/>
  <c r="CG107" i="9"/>
  <c r="CQ107" i="9"/>
  <c r="CP148" i="9"/>
  <c r="CP124" i="9"/>
  <c r="CP118" i="9"/>
  <c r="CP91" i="9"/>
  <c r="CG103" i="9"/>
  <c r="CF103" i="9"/>
  <c r="CN130" i="9"/>
  <c r="CN147" i="9"/>
  <c r="CN120" i="9"/>
  <c r="CN92" i="9"/>
  <c r="CN86" i="9"/>
  <c r="CS128" i="9"/>
  <c r="CS130" i="9"/>
  <c r="CS132" i="9"/>
  <c r="CS127" i="9"/>
  <c r="CS151" i="10"/>
  <c r="CS151" i="9"/>
  <c r="CL136" i="9"/>
  <c r="CL129" i="9"/>
  <c r="CL120" i="9"/>
  <c r="CL124" i="9"/>
  <c r="CT142" i="9"/>
  <c r="CT127" i="9"/>
  <c r="CZ132" i="9"/>
  <c r="CZ124" i="9"/>
  <c r="CZ134" i="9"/>
  <c r="CZ120" i="9"/>
  <c r="CD100" i="9"/>
  <c r="CW100" i="9"/>
  <c r="CS100" i="9"/>
  <c r="CX136" i="9"/>
  <c r="CX130" i="9"/>
  <c r="CX146" i="9"/>
  <c r="CX140" i="9"/>
  <c r="CX127" i="9"/>
  <c r="CX151" i="10"/>
  <c r="CX151" i="9"/>
  <c r="CO96" i="9"/>
  <c r="CR136" i="9"/>
  <c r="CR150" i="9"/>
  <c r="CR137" i="9"/>
  <c r="CR124" i="9"/>
  <c r="CR117" i="9"/>
  <c r="CK90" i="9"/>
  <c r="CK118" i="9"/>
  <c r="CK127" i="9"/>
  <c r="CM119" i="9"/>
  <c r="CM150" i="9"/>
  <c r="CM127" i="9"/>
  <c r="CM87" i="9"/>
  <c r="CM118" i="9"/>
  <c r="CM141" i="9"/>
  <c r="CV151" i="10"/>
  <c r="CV151" i="9"/>
  <c r="CV120" i="9"/>
  <c r="CW142" i="9"/>
  <c r="CW149" i="9"/>
  <c r="CW129" i="9"/>
  <c r="CW131" i="9"/>
  <c r="CY120" i="9"/>
  <c r="CY137" i="9"/>
  <c r="CM112" i="9"/>
  <c r="EJ112" i="9"/>
  <c r="CZ112" i="9"/>
  <c r="CW112" i="9"/>
  <c r="CE112" i="9"/>
  <c r="CN105" i="9"/>
  <c r="CL105" i="9"/>
  <c r="CY105" i="9"/>
  <c r="CL95" i="9"/>
  <c r="BZ95" i="9"/>
  <c r="DC95" i="9"/>
  <c r="CM95" i="9"/>
  <c r="CA95" i="9"/>
  <c r="CU95" i="9"/>
  <c r="DA95" i="9"/>
  <c r="CO88" i="9"/>
  <c r="CO85" i="9"/>
  <c r="CO87" i="9"/>
  <c r="CO133" i="9"/>
  <c r="DA148" i="9"/>
  <c r="DA137" i="9"/>
  <c r="DA118" i="9"/>
  <c r="DA151" i="10"/>
  <c r="DA151" i="9"/>
  <c r="DA129" i="9"/>
  <c r="CQ133" i="9"/>
  <c r="CQ118" i="9"/>
  <c r="CA110" i="9"/>
  <c r="CE110" i="9"/>
  <c r="CK110" i="9"/>
  <c r="CV99" i="9"/>
  <c r="CN99" i="9"/>
  <c r="CP99" i="9"/>
  <c r="CX99" i="9"/>
  <c r="CS99" i="9"/>
  <c r="CB109" i="9"/>
  <c r="EJ109" i="9"/>
  <c r="CZ98" i="9"/>
  <c r="CE98" i="9"/>
  <c r="CH98" i="9"/>
  <c r="CK98" i="9"/>
  <c r="CF98" i="9"/>
  <c r="CU106" i="9"/>
  <c r="CP106" i="9"/>
  <c r="CF106" i="9"/>
  <c r="CZ108" i="9"/>
  <c r="CR108" i="9"/>
  <c r="BZ108" i="9"/>
  <c r="CH108" i="9"/>
  <c r="CU108" i="9"/>
  <c r="CD101" i="9"/>
  <c r="CE101" i="9"/>
  <c r="CM101" i="9"/>
  <c r="CB104" i="9"/>
  <c r="CC104" i="9"/>
  <c r="CJ87" i="9"/>
  <c r="CJ151" i="10"/>
  <c r="CJ151" i="9"/>
  <c r="CJ135" i="9"/>
  <c r="CU142" i="9"/>
  <c r="CU134" i="9"/>
  <c r="CU120" i="9"/>
  <c r="CP102" i="9"/>
  <c r="CM102" i="9"/>
  <c r="AV102" i="9"/>
  <c r="CW97" i="9"/>
  <c r="CP97" i="9"/>
  <c r="CG97" i="9"/>
  <c r="CX107" i="9"/>
  <c r="BZ107" i="9"/>
  <c r="CL107" i="9"/>
  <c r="DA107" i="9"/>
  <c r="CP128" i="9"/>
  <c r="CP114" i="9"/>
  <c r="CP89" i="9"/>
  <c r="CR103" i="9"/>
  <c r="CJ103" i="9"/>
  <c r="CH103" i="9"/>
  <c r="CP103" i="9"/>
  <c r="CN128" i="9"/>
  <c r="CN143" i="9"/>
  <c r="CN132" i="9"/>
  <c r="CS119" i="9"/>
  <c r="CS142" i="9"/>
  <c r="CS114" i="9"/>
  <c r="CS141" i="9"/>
  <c r="CS147" i="9"/>
  <c r="CS143" i="9"/>
  <c r="CL150" i="9"/>
  <c r="CL130" i="9"/>
  <c r="CL141" i="9"/>
  <c r="CL135" i="9"/>
  <c r="CL91" i="9"/>
  <c r="CL86" i="9"/>
  <c r="CL89" i="9"/>
  <c r="CT136" i="9"/>
  <c r="CT148" i="9"/>
  <c r="CT129" i="9"/>
  <c r="CT124" i="9"/>
  <c r="CT141" i="9"/>
  <c r="CT146" i="9"/>
  <c r="CT143" i="9"/>
  <c r="CT133" i="9"/>
  <c r="CZ121" i="9"/>
  <c r="CZ151" i="9"/>
  <c r="CZ151" i="10"/>
  <c r="CZ118" i="9"/>
  <c r="AV100" i="9"/>
  <c r="CJ100" i="9"/>
  <c r="CN100" i="9"/>
  <c r="CG100" i="9"/>
  <c r="CH100" i="9"/>
  <c r="CK100" i="9"/>
  <c r="CX131" i="9"/>
  <c r="CA96" i="9"/>
  <c r="CK96" i="9"/>
  <c r="CP96" i="9"/>
  <c r="CR148" i="9"/>
  <c r="CR121" i="9"/>
  <c r="CR118" i="9"/>
  <c r="CR143" i="9"/>
  <c r="CK148" i="9"/>
  <c r="CK121" i="9"/>
  <c r="CK124" i="9"/>
  <c r="CK91" i="9"/>
  <c r="CK147" i="9"/>
  <c r="CM148" i="9"/>
  <c r="CM130" i="9"/>
  <c r="CM147" i="9"/>
  <c r="CM137" i="9"/>
  <c r="CM124" i="9"/>
  <c r="CM133" i="9"/>
  <c r="CM117" i="9"/>
  <c r="CV148" i="9"/>
  <c r="CV142" i="9"/>
  <c r="CV118" i="9"/>
  <c r="CW147" i="9"/>
  <c r="CW127" i="9"/>
  <c r="CW150" i="9"/>
  <c r="CW117" i="9"/>
  <c r="CY124" i="9"/>
  <c r="CY117" i="9"/>
  <c r="CY146" i="9"/>
  <c r="CV112" i="9"/>
  <c r="CT112" i="9"/>
  <c r="CL112" i="9"/>
  <c r="DA112" i="9"/>
  <c r="CB112" i="9"/>
  <c r="CB105" i="9"/>
  <c r="DA105" i="9"/>
  <c r="CN95" i="9"/>
  <c r="CW95" i="9"/>
  <c r="CO119" i="9"/>
  <c r="CO118" i="9"/>
  <c r="CO132" i="9"/>
  <c r="CO124" i="9"/>
  <c r="CO114" i="9"/>
  <c r="CO151" i="9"/>
  <c r="CO151" i="10"/>
  <c r="CO140" i="9"/>
  <c r="CQ128" i="9"/>
  <c r="CQ117" i="9"/>
  <c r="CQ120" i="9"/>
  <c r="CQ129" i="9"/>
  <c r="CQ124" i="9"/>
  <c r="CW110" i="9"/>
  <c r="DA110" i="9"/>
  <c r="CV110" i="9"/>
  <c r="CZ99" i="9"/>
  <c r="CB99" i="9"/>
  <c r="CW99" i="9"/>
  <c r="DA99" i="9"/>
  <c r="CZ109" i="9"/>
  <c r="BZ109" i="9"/>
  <c r="CE109" i="9"/>
  <c r="CK109" i="9"/>
  <c r="CF109" i="9"/>
  <c r="CC98" i="9"/>
  <c r="AV98" i="9"/>
  <c r="CX98" i="9"/>
  <c r="EJ98" i="9"/>
  <c r="DA98" i="9"/>
  <c r="DC106" i="9"/>
  <c r="CR106" i="9"/>
  <c r="CH106" i="9"/>
  <c r="EJ106" i="9"/>
  <c r="CW108" i="9"/>
  <c r="CN108" i="9"/>
  <c r="CW101" i="9"/>
  <c r="EJ101" i="9"/>
  <c r="CF101" i="9"/>
  <c r="CX104" i="9"/>
  <c r="CJ142" i="9"/>
  <c r="CJ150" i="9"/>
  <c r="CJ147" i="9"/>
  <c r="CJ120" i="9"/>
  <c r="CJ86" i="9"/>
  <c r="CJ137" i="9"/>
  <c r="CJ91" i="9"/>
  <c r="CU132" i="9"/>
  <c r="CU149" i="9"/>
  <c r="CU131" i="9"/>
  <c r="CU127" i="9"/>
  <c r="CU117" i="9"/>
  <c r="BZ102" i="9"/>
  <c r="CR102" i="9"/>
  <c r="CT97" i="9"/>
  <c r="CD97" i="9"/>
  <c r="CE97" i="9"/>
  <c r="CM97" i="9"/>
  <c r="CV107" i="9"/>
  <c r="AV107" i="9"/>
  <c r="CW107" i="9"/>
  <c r="CP88" i="9"/>
  <c r="CP143" i="9"/>
  <c r="CP92" i="9"/>
  <c r="CP147" i="9"/>
  <c r="CM103" i="9"/>
  <c r="CO103" i="9"/>
  <c r="CX103" i="9"/>
  <c r="CN121" i="9"/>
  <c r="CN131" i="9"/>
  <c r="CN129" i="9"/>
  <c r="CN91" i="9"/>
  <c r="CN151" i="10"/>
  <c r="CN151" i="9"/>
  <c r="CS148" i="9"/>
  <c r="CS135" i="9"/>
  <c r="CS133" i="9"/>
  <c r="CS124" i="9"/>
  <c r="CL128" i="9"/>
  <c r="CL85" i="9"/>
  <c r="CL140" i="9"/>
  <c r="CL114" i="9"/>
  <c r="CL41" i="9"/>
  <c r="CT134" i="9"/>
  <c r="CT132" i="9"/>
  <c r="CZ114" i="9"/>
  <c r="CZ130" i="9"/>
  <c r="CT100" i="9"/>
  <c r="CY100" i="9"/>
  <c r="CF100" i="9"/>
  <c r="CX149" i="9"/>
  <c r="CX143" i="9"/>
  <c r="AV96" i="9"/>
  <c r="CT96" i="9"/>
  <c r="CC96" i="9"/>
  <c r="CS96" i="9"/>
  <c r="CY96" i="9"/>
  <c r="CZ96" i="9"/>
  <c r="CG96" i="9"/>
  <c r="CR142" i="9"/>
  <c r="CR132" i="9"/>
  <c r="CR135" i="9"/>
  <c r="CR131" i="9"/>
  <c r="CK136" i="9"/>
  <c r="CK132" i="9"/>
  <c r="CM142" i="9"/>
  <c r="CM90" i="9"/>
  <c r="CM140" i="9"/>
  <c r="CM135" i="9"/>
  <c r="CM132" i="9"/>
  <c r="CM151" i="9"/>
  <c r="CM151" i="10"/>
  <c r="CV150" i="9"/>
  <c r="CV149" i="9"/>
  <c r="CV41" i="9"/>
  <c r="CV135" i="9"/>
  <c r="CY136" i="9"/>
  <c r="CY148" i="9"/>
  <c r="CY147" i="9"/>
  <c r="CJ112" i="9"/>
  <c r="CN112" i="9"/>
  <c r="CJ105" i="9"/>
  <c r="CE105" i="9"/>
  <c r="CP105" i="9"/>
  <c r="CM105" i="9"/>
  <c r="CH105" i="9"/>
  <c r="CB95" i="9"/>
  <c r="AV95" i="9"/>
  <c r="CD95" i="9"/>
  <c r="CG95" i="9"/>
  <c r="CK95" i="9"/>
  <c r="CO142" i="9"/>
  <c r="CO127" i="9"/>
  <c r="CO131" i="9"/>
  <c r="CO141" i="9"/>
  <c r="CO137" i="9"/>
  <c r="CO147" i="9"/>
  <c r="CO146" i="9"/>
  <c r="DA146" i="9"/>
  <c r="CQ150" i="9"/>
  <c r="CQ131" i="9"/>
  <c r="CT110" i="9"/>
  <c r="CO110" i="9"/>
  <c r="CU110" i="9"/>
  <c r="CX110" i="9"/>
  <c r="CC99" i="9"/>
  <c r="DC99" i="9"/>
  <c r="CU99" i="9"/>
  <c r="CR109" i="9"/>
  <c r="CN109" i="9"/>
  <c r="CA109" i="9"/>
  <c r="CT109" i="9"/>
  <c r="CS109" i="9"/>
  <c r="CA98" i="9"/>
  <c r="BZ98" i="9"/>
  <c r="CT98" i="9"/>
  <c r="CD106" i="9"/>
  <c r="CJ106" i="9"/>
  <c r="CT106" i="9"/>
  <c r="CL106" i="9"/>
  <c r="CX106" i="9"/>
  <c r="DC108" i="9"/>
  <c r="CB108" i="9"/>
  <c r="CL108" i="9"/>
  <c r="EJ108" i="9"/>
  <c r="CQ108" i="9"/>
  <c r="CC101" i="9"/>
  <c r="CL101" i="9"/>
  <c r="CS101" i="9"/>
  <c r="CH104" i="9"/>
  <c r="CR104" i="9"/>
  <c r="CT104" i="9"/>
  <c r="CJ119" i="9"/>
  <c r="CJ128" i="9"/>
  <c r="CJ121" i="9"/>
  <c r="CJ129" i="9"/>
  <c r="CJ134" i="9"/>
  <c r="CJ114" i="9"/>
  <c r="CU119" i="9"/>
  <c r="CU121" i="9"/>
  <c r="CU118" i="9"/>
  <c r="CU133" i="9"/>
  <c r="CJ102" i="9"/>
  <c r="CS102" i="9"/>
  <c r="DC102" i="9"/>
  <c r="CU97" i="9"/>
  <c r="CO97" i="9"/>
  <c r="DA97" i="9"/>
  <c r="DC107" i="9"/>
  <c r="CA107" i="9"/>
  <c r="CH107" i="9"/>
  <c r="CE107" i="9"/>
  <c r="CP90" i="9"/>
  <c r="CP130" i="9"/>
  <c r="CP87" i="9"/>
  <c r="CP140" i="9"/>
  <c r="AV103" i="9"/>
  <c r="CN103" i="9"/>
  <c r="CN136" i="9"/>
  <c r="CN146" i="9"/>
  <c r="CN41" i="9"/>
  <c r="CS137" i="9"/>
  <c r="CS129" i="9"/>
  <c r="CS118" i="9"/>
  <c r="CS120" i="9"/>
  <c r="CL119" i="9"/>
  <c r="CL90" i="9"/>
  <c r="CL132" i="9"/>
  <c r="CL143" i="9"/>
  <c r="CT149" i="9"/>
  <c r="CT118" i="9"/>
  <c r="CT137" i="9"/>
  <c r="CT120" i="9"/>
  <c r="CZ148" i="9"/>
  <c r="CZ129" i="9"/>
  <c r="CX119" i="9"/>
  <c r="CX128" i="9"/>
  <c r="CX137" i="9"/>
  <c r="CX141" i="9"/>
  <c r="CX147" i="9"/>
  <c r="CX132" i="9"/>
  <c r="CX129" i="9"/>
  <c r="DC96" i="9"/>
  <c r="BZ96" i="9"/>
  <c r="CR151" i="10"/>
  <c r="CR151" i="9"/>
  <c r="CR146" i="9"/>
  <c r="CR114" i="9"/>
  <c r="CK128" i="9"/>
  <c r="CK85" i="9"/>
  <c r="CK87" i="9"/>
  <c r="CK149" i="9"/>
  <c r="CK141" i="9"/>
  <c r="CM120" i="9"/>
  <c r="CV128" i="9"/>
  <c r="CV121" i="9"/>
  <c r="CV133" i="9"/>
  <c r="CV141" i="9"/>
  <c r="CW148" i="9"/>
  <c r="CW130" i="9"/>
  <c r="CW146" i="9"/>
  <c r="CW132" i="9"/>
  <c r="CY127" i="9"/>
  <c r="CY134" i="9"/>
  <c r="CS112" i="9"/>
  <c r="CY112" i="9"/>
  <c r="CU112" i="9"/>
  <c r="BZ112" i="9"/>
  <c r="AV105" i="9"/>
  <c r="CW105" i="9"/>
  <c r="CG105" i="9"/>
  <c r="CC105" i="9"/>
  <c r="CQ105" i="9"/>
  <c r="CK105" i="9"/>
  <c r="CP95" i="9"/>
  <c r="CO136" i="9"/>
  <c r="CO129" i="9"/>
  <c r="CO150" i="9"/>
  <c r="CO143" i="9"/>
  <c r="CO91" i="9"/>
  <c r="DA150" i="9"/>
  <c r="DA149" i="9"/>
  <c r="DA131" i="9"/>
  <c r="DA135" i="9"/>
  <c r="DA120" i="9"/>
  <c r="DA140" i="9"/>
  <c r="CQ136" i="9"/>
  <c r="CQ134" i="9"/>
  <c r="CQ146" i="9"/>
  <c r="CQ143" i="9"/>
  <c r="CQ141" i="9"/>
  <c r="CQ140" i="9"/>
  <c r="CQ114" i="9"/>
  <c r="CZ110" i="9"/>
  <c r="CH110" i="9"/>
  <c r="CJ110" i="9"/>
  <c r="CA99" i="9"/>
  <c r="CT99" i="9"/>
  <c r="CL99" i="9"/>
  <c r="CM99" i="9"/>
  <c r="CK99" i="9"/>
  <c r="CU109" i="9"/>
  <c r="CL109" i="9"/>
  <c r="CW109" i="9"/>
  <c r="CQ109" i="9"/>
  <c r="CD98" i="9"/>
  <c r="CN98" i="9"/>
  <c r="CU98" i="9"/>
  <c r="CO98" i="9"/>
  <c r="CS98" i="9"/>
  <c r="CB106" i="9"/>
  <c r="AV106" i="9"/>
  <c r="CO106" i="9"/>
  <c r="CE108" i="9"/>
  <c r="CY108" i="9"/>
  <c r="CP108" i="9"/>
  <c r="CO108" i="9"/>
  <c r="CF108" i="9"/>
  <c r="CB101" i="9"/>
  <c r="CN101" i="9"/>
  <c r="CU101" i="9"/>
  <c r="CH101" i="9"/>
  <c r="CK101" i="9"/>
  <c r="CK104" i="9"/>
  <c r="CJ143" i="9"/>
  <c r="CJ92" i="9"/>
  <c r="CJ89" i="9"/>
  <c r="CU148" i="9"/>
  <c r="CU151" i="9"/>
  <c r="CU151" i="10"/>
  <c r="CU137" i="9"/>
  <c r="CU140" i="9"/>
  <c r="CU135" i="9"/>
  <c r="CW102" i="9"/>
  <c r="CG102" i="9"/>
  <c r="CU102" i="9"/>
  <c r="CC102" i="9"/>
  <c r="CF102" i="9"/>
  <c r="CV102" i="9"/>
  <c r="CX102" i="9"/>
  <c r="CB97" i="9"/>
  <c r="CR97" i="9"/>
  <c r="BZ97" i="9"/>
  <c r="CQ97" i="9"/>
  <c r="CV97" i="9"/>
  <c r="CB107" i="9"/>
  <c r="CC107" i="9"/>
  <c r="CD107" i="9"/>
  <c r="EJ107" i="9"/>
  <c r="CP142" i="9"/>
  <c r="CP150" i="9"/>
  <c r="CP85" i="9"/>
  <c r="CP117" i="9"/>
  <c r="CP137" i="9"/>
  <c r="CP133" i="9"/>
  <c r="CC103" i="9"/>
  <c r="CA103" i="9"/>
  <c r="CD103" i="9"/>
  <c r="CE103" i="9"/>
  <c r="CL103" i="9"/>
  <c r="CQ103" i="9"/>
  <c r="CK103" i="9"/>
  <c r="CN88" i="9"/>
  <c r="CN142" i="9"/>
  <c r="CN140" i="9"/>
  <c r="CN114" i="9"/>
  <c r="CN134" i="9"/>
  <c r="CS150" i="9"/>
  <c r="CS117" i="9"/>
  <c r="CL142" i="9"/>
  <c r="CL117" i="9"/>
  <c r="CL137" i="9"/>
  <c r="CL146" i="9"/>
  <c r="CT121" i="9"/>
  <c r="CT140" i="9"/>
  <c r="CT135" i="9"/>
  <c r="CZ136" i="9"/>
  <c r="CZ140" i="9"/>
  <c r="CZ41" i="9"/>
  <c r="CZ147" i="9"/>
  <c r="CE100" i="9"/>
  <c r="BZ100" i="9"/>
  <c r="CO100" i="9"/>
  <c r="EJ100" i="9"/>
  <c r="CQ100" i="9"/>
  <c r="CX148" i="9"/>
  <c r="CX118" i="9"/>
  <c r="CX41" i="9"/>
  <c r="CX134" i="9"/>
  <c r="CN96" i="9"/>
  <c r="CW96" i="9"/>
  <c r="CV96" i="9"/>
  <c r="CR119" i="9"/>
  <c r="CR129" i="9"/>
  <c r="CK119" i="9"/>
  <c r="CK151" i="10"/>
  <c r="CK151" i="9"/>
  <c r="CK92" i="9"/>
  <c r="CK114" i="9"/>
  <c r="CK129" i="9"/>
  <c r="CK86" i="9"/>
  <c r="CM146" i="9"/>
  <c r="CM92" i="9"/>
  <c r="CM86" i="9"/>
  <c r="CM91" i="9"/>
  <c r="CV130" i="9"/>
  <c r="CV140" i="9"/>
  <c r="CW128" i="9"/>
  <c r="CW121" i="9"/>
  <c r="CW41" i="9"/>
  <c r="CW114" i="9"/>
  <c r="CW134" i="9"/>
  <c r="CW151" i="10"/>
  <c r="CW151" i="9"/>
  <c r="CW141" i="9"/>
  <c r="CW118" i="9"/>
  <c r="CY119" i="9"/>
  <c r="CY114" i="9"/>
  <c r="CY143" i="9"/>
  <c r="CY151" i="10"/>
  <c r="CY151" i="9"/>
  <c r="CY133" i="9"/>
  <c r="CY135" i="9"/>
  <c r="CD112" i="9"/>
  <c r="CH112" i="9"/>
  <c r="CR112" i="9"/>
  <c r="CA105" i="9"/>
  <c r="CO105" i="9"/>
  <c r="CF105" i="9"/>
  <c r="CC95" i="9"/>
  <c r="CV95" i="9"/>
  <c r="CJ95" i="9"/>
  <c r="CO148" i="9"/>
  <c r="CO130" i="9"/>
  <c r="CO135" i="9"/>
  <c r="CO86" i="9"/>
  <c r="CO134" i="9"/>
  <c r="DA119" i="9"/>
  <c r="DA128" i="9"/>
  <c r="DA121" i="9"/>
  <c r="DA124" i="9"/>
  <c r="DA114" i="9"/>
  <c r="DA133" i="9"/>
  <c r="CQ119" i="9"/>
  <c r="CQ130" i="9"/>
  <c r="AV110" i="9"/>
  <c r="CD110" i="9"/>
  <c r="DC110" i="9"/>
  <c r="BW90" i="9"/>
  <c r="BW150" i="9"/>
  <c r="BW151" i="10"/>
  <c r="BW151" i="9"/>
  <c r="BW97" i="9"/>
  <c r="BW100" i="9"/>
  <c r="BW143" i="9"/>
  <c r="BW98" i="9"/>
  <c r="BW117" i="9"/>
  <c r="AV80" i="9"/>
  <c r="BU117" i="9"/>
  <c r="BU137" i="9"/>
  <c r="BU96" i="9"/>
  <c r="BU101" i="9"/>
  <c r="BU84" i="9"/>
  <c r="BX148" i="9"/>
  <c r="BX88" i="9"/>
  <c r="BX89" i="9"/>
  <c r="BX149" i="9"/>
  <c r="BX133" i="9"/>
  <c r="BX129" i="9"/>
  <c r="BW119" i="9"/>
  <c r="BW104" i="9"/>
  <c r="BW121" i="9"/>
  <c r="BW103" i="9"/>
  <c r="BW129" i="9"/>
  <c r="BW133" i="9"/>
  <c r="BW91" i="9"/>
  <c r="BW149" i="9"/>
  <c r="BW120" i="9"/>
  <c r="CB80" i="9"/>
  <c r="BU110" i="9"/>
  <c r="BU136" i="9"/>
  <c r="BU120" i="9"/>
  <c r="BU106" i="9"/>
  <c r="BU86" i="9"/>
  <c r="BU105" i="9"/>
  <c r="BU150" i="9"/>
  <c r="BU108" i="9"/>
  <c r="BU79" i="9"/>
  <c r="BX110" i="9"/>
  <c r="BX119" i="9"/>
  <c r="BX120" i="9"/>
  <c r="BX150" i="9"/>
  <c r="BX99" i="9"/>
  <c r="BX105" i="9"/>
  <c r="BX127" i="9"/>
  <c r="BX131" i="9"/>
  <c r="BX97" i="9"/>
  <c r="BW110" i="9"/>
  <c r="BW132" i="9"/>
  <c r="BW109" i="9"/>
  <c r="BW105" i="9"/>
  <c r="BW141" i="9"/>
  <c r="BU88" i="9"/>
  <c r="BU119" i="9"/>
  <c r="BU107" i="9"/>
  <c r="BU92" i="9"/>
  <c r="BU98" i="9"/>
  <c r="BU147" i="9"/>
  <c r="BU149" i="9"/>
  <c r="BU95" i="9"/>
  <c r="CB79" i="9"/>
  <c r="BU81" i="9"/>
  <c r="BX81" i="9"/>
  <c r="BX121" i="9"/>
  <c r="BX109" i="9"/>
  <c r="BX146" i="9"/>
  <c r="BX86" i="9"/>
  <c r="BX141" i="9"/>
  <c r="BX117" i="9"/>
  <c r="BX100" i="9"/>
  <c r="BW88" i="9"/>
  <c r="BW85" i="9"/>
  <c r="BW107" i="9"/>
  <c r="BW135" i="9"/>
  <c r="BW127" i="9"/>
  <c r="BW114" i="9"/>
  <c r="BU128" i="9"/>
  <c r="BU85" i="9"/>
  <c r="BU41" i="9"/>
  <c r="BU127" i="9"/>
  <c r="BU135" i="9"/>
  <c r="BW81" i="9"/>
  <c r="BX128" i="9"/>
  <c r="BX142" i="9"/>
  <c r="BX108" i="9"/>
  <c r="BX112" i="9"/>
  <c r="BX95" i="9"/>
  <c r="BX85" i="9"/>
  <c r="BX103" i="9"/>
  <c r="BW78" i="9"/>
  <c r="BW102" i="9"/>
  <c r="BW112" i="9"/>
  <c r="BW99" i="9"/>
  <c r="BW134" i="9"/>
  <c r="BW95" i="9"/>
  <c r="BW89" i="9"/>
  <c r="BW146" i="9"/>
  <c r="BW108" i="9"/>
  <c r="BW131" i="9"/>
  <c r="BW92" i="9"/>
  <c r="BU141" i="9"/>
  <c r="BU109" i="9"/>
  <c r="BU104" i="9"/>
  <c r="BU134" i="9"/>
  <c r="CB81" i="9"/>
  <c r="AV81" i="9"/>
  <c r="BX96" i="9"/>
  <c r="BX106" i="9"/>
  <c r="BX84" i="9"/>
  <c r="BX143" i="9"/>
  <c r="BX98" i="9"/>
  <c r="BX101" i="9"/>
  <c r="BX135" i="9"/>
  <c r="BW142" i="9"/>
  <c r="BW128" i="9"/>
  <c r="BW130" i="9"/>
  <c r="BW101" i="9"/>
  <c r="BW118" i="9"/>
  <c r="BW86" i="9"/>
  <c r="BW80" i="9"/>
  <c r="BU142" i="9"/>
  <c r="BU133" i="9"/>
  <c r="BU99" i="9"/>
  <c r="BU151" i="10"/>
  <c r="BU151" i="9"/>
  <c r="BU103" i="9"/>
  <c r="BU100" i="9"/>
  <c r="BU112" i="9"/>
  <c r="BU131" i="9"/>
  <c r="BW79" i="9"/>
  <c r="EJ79" i="9"/>
  <c r="BX79" i="9"/>
  <c r="BX102" i="9"/>
  <c r="BX130" i="9"/>
  <c r="BX92" i="9"/>
  <c r="BX134" i="9"/>
  <c r="BX132" i="9"/>
  <c r="BX41" i="9"/>
  <c r="BX118" i="9"/>
  <c r="BX107" i="9"/>
  <c r="BU78" i="9"/>
  <c r="BX78" i="9"/>
  <c r="BW136" i="9"/>
  <c r="BW87" i="9"/>
  <c r="BW137" i="9"/>
  <c r="BW147" i="9"/>
  <c r="BU148" i="9"/>
  <c r="BU124" i="9"/>
  <c r="BU90" i="9"/>
  <c r="BU130" i="9"/>
  <c r="BU91" i="9"/>
  <c r="BU129" i="9"/>
  <c r="BU118" i="9"/>
  <c r="AV79" i="9"/>
  <c r="EJ81" i="9"/>
  <c r="BX136" i="9"/>
  <c r="BX90" i="9"/>
  <c r="BX114" i="9"/>
  <c r="BX87" i="9"/>
  <c r="BX124" i="9"/>
  <c r="BX147" i="9"/>
  <c r="AV78" i="9"/>
  <c r="EJ78" i="9"/>
  <c r="BW148" i="9"/>
  <c r="BW96" i="9"/>
  <c r="BW140" i="9"/>
  <c r="BW84" i="9"/>
  <c r="BW106" i="9"/>
  <c r="BW41" i="9"/>
  <c r="BW124" i="9"/>
  <c r="EJ80" i="9"/>
  <c r="BU80" i="9"/>
  <c r="BX80" i="9"/>
  <c r="BU102" i="9"/>
  <c r="BU146" i="9"/>
  <c r="BU143" i="9"/>
  <c r="BU114" i="9"/>
  <c r="BU89" i="9"/>
  <c r="BU140" i="9"/>
  <c r="BU97" i="9"/>
  <c r="BU121" i="9"/>
  <c r="BU87" i="9"/>
  <c r="BU132" i="9"/>
  <c r="BV151" i="10"/>
  <c r="BV151" i="9"/>
  <c r="BX104" i="9"/>
  <c r="BX151" i="9"/>
  <c r="BX151" i="10"/>
  <c r="BX140" i="9"/>
  <c r="BX91" i="9"/>
  <c r="BX137" i="9"/>
  <c r="BM67" i="9"/>
  <c r="BQ131" i="9"/>
  <c r="BQ95" i="9"/>
  <c r="BQ109" i="9"/>
  <c r="BS69" i="9"/>
  <c r="BN128" i="9"/>
  <c r="BN120" i="9"/>
  <c r="BN103" i="9"/>
  <c r="BN84" i="9"/>
  <c r="BN147" i="9"/>
  <c r="BN78" i="9"/>
  <c r="BN140" i="9"/>
  <c r="BN141" i="9"/>
  <c r="BK110" i="9"/>
  <c r="BK112" i="9"/>
  <c r="BK90" i="9"/>
  <c r="BK131" i="9"/>
  <c r="BK109" i="9"/>
  <c r="BP74" i="9"/>
  <c r="BO150" i="9"/>
  <c r="BO89" i="9"/>
  <c r="BO91" i="9"/>
  <c r="BO109" i="9"/>
  <c r="BO107" i="9"/>
  <c r="BR68" i="9"/>
  <c r="BM130" i="9"/>
  <c r="BM121" i="9"/>
  <c r="BM101" i="9"/>
  <c r="BM151" i="10"/>
  <c r="BM151" i="9"/>
  <c r="BM79" i="9"/>
  <c r="BM117" i="9"/>
  <c r="BM103" i="9"/>
  <c r="BJ102" i="9"/>
  <c r="BJ142" i="9"/>
  <c r="BJ106" i="9"/>
  <c r="BJ151" i="9"/>
  <c r="BJ151" i="10"/>
  <c r="BJ146" i="9"/>
  <c r="BJ91" i="9"/>
  <c r="BJ100" i="9"/>
  <c r="BJ107" i="9"/>
  <c r="BL119" i="9"/>
  <c r="BL90" i="9"/>
  <c r="BL146" i="9"/>
  <c r="BL95" i="9"/>
  <c r="BP72" i="9"/>
  <c r="EJ72" i="9"/>
  <c r="BK72" i="9"/>
  <c r="BL70" i="9"/>
  <c r="BP88" i="9"/>
  <c r="BP128" i="9"/>
  <c r="BP112" i="9"/>
  <c r="BP99" i="9"/>
  <c r="BP114" i="9"/>
  <c r="BP143" i="9"/>
  <c r="BQ73" i="9"/>
  <c r="BQ88" i="9"/>
  <c r="BQ81" i="9"/>
  <c r="BQ132" i="9"/>
  <c r="BQ41" i="9"/>
  <c r="BQ84" i="9"/>
  <c r="BQ100" i="9"/>
  <c r="BQ89" i="9"/>
  <c r="BQ135" i="9"/>
  <c r="BO69" i="9"/>
  <c r="EJ69" i="9"/>
  <c r="BN119" i="9"/>
  <c r="BN112" i="9"/>
  <c r="BN90" i="9"/>
  <c r="BN131" i="9"/>
  <c r="BN81" i="9"/>
  <c r="BN151" i="10"/>
  <c r="BN151" i="9"/>
  <c r="BN124" i="9"/>
  <c r="BN143" i="9"/>
  <c r="BN79" i="9"/>
  <c r="BK119" i="9"/>
  <c r="BK102" i="9"/>
  <c r="BK96" i="9"/>
  <c r="BK107" i="9"/>
  <c r="BK95" i="9"/>
  <c r="BK105" i="9"/>
  <c r="BK103" i="9"/>
  <c r="BO88" i="9"/>
  <c r="BO119" i="9"/>
  <c r="BO90" i="9"/>
  <c r="BO114" i="9"/>
  <c r="BO141" i="9"/>
  <c r="BO137" i="9"/>
  <c r="BO97" i="9"/>
  <c r="BO135" i="9"/>
  <c r="BO151" i="10"/>
  <c r="BO151" i="9"/>
  <c r="AV68" i="9"/>
  <c r="BL68" i="9"/>
  <c r="BQ68" i="9"/>
  <c r="BM148" i="9"/>
  <c r="BM142" i="9"/>
  <c r="BM104" i="9"/>
  <c r="BM85" i="9"/>
  <c r="BM107" i="9"/>
  <c r="BM100" i="9"/>
  <c r="BM92" i="9"/>
  <c r="BJ110" i="9"/>
  <c r="BJ96" i="9"/>
  <c r="BJ132" i="9"/>
  <c r="BJ92" i="9"/>
  <c r="BL136" i="9"/>
  <c r="BL128" i="9"/>
  <c r="BL112" i="9"/>
  <c r="BL147" i="9"/>
  <c r="BL134" i="9"/>
  <c r="BL117" i="9"/>
  <c r="BL107" i="9"/>
  <c r="BL81" i="9"/>
  <c r="BL109" i="9"/>
  <c r="BN72" i="9"/>
  <c r="BS72" i="9"/>
  <c r="BP70" i="9"/>
  <c r="BR70" i="9"/>
  <c r="BP149" i="9"/>
  <c r="BP127" i="9"/>
  <c r="BP150" i="9"/>
  <c r="BP141" i="9"/>
  <c r="BP79" i="9"/>
  <c r="BP81" i="9"/>
  <c r="BP95" i="9"/>
  <c r="BP117" i="9"/>
  <c r="AV71" i="9"/>
  <c r="BQ71" i="9"/>
  <c r="BS71" i="9"/>
  <c r="BJ71" i="9"/>
  <c r="EJ73" i="9"/>
  <c r="EJ67" i="9"/>
  <c r="BQ119" i="9"/>
  <c r="BQ112" i="9"/>
  <c r="BQ85" i="9"/>
  <c r="BQ86" i="9"/>
  <c r="BQ78" i="9"/>
  <c r="BQ114" i="9"/>
  <c r="BQ107" i="9"/>
  <c r="BQ120" i="9"/>
  <c r="AV69" i="9"/>
  <c r="BK69" i="9"/>
  <c r="BN110" i="9"/>
  <c r="BN136" i="9"/>
  <c r="BN150" i="9"/>
  <c r="BN104" i="9"/>
  <c r="BN96" i="9"/>
  <c r="BN106" i="9"/>
  <c r="BN129" i="9"/>
  <c r="BN134" i="9"/>
  <c r="BN98" i="9"/>
  <c r="BN135" i="9"/>
  <c r="BK136" i="9"/>
  <c r="BK130" i="9"/>
  <c r="BK86" i="9"/>
  <c r="BK92" i="9"/>
  <c r="BK133" i="9"/>
  <c r="BK78" i="9"/>
  <c r="BK97" i="9"/>
  <c r="BO136" i="9"/>
  <c r="BO96" i="9"/>
  <c r="BO85" i="9"/>
  <c r="BO133" i="9"/>
  <c r="BO120" i="9"/>
  <c r="BO99" i="9"/>
  <c r="EJ68" i="9"/>
  <c r="BN68" i="9"/>
  <c r="BM96" i="9"/>
  <c r="BM127" i="9"/>
  <c r="BM86" i="9"/>
  <c r="BM89" i="9"/>
  <c r="BM134" i="9"/>
  <c r="BP75" i="9"/>
  <c r="BJ148" i="9"/>
  <c r="BJ130" i="9"/>
  <c r="BJ133" i="9"/>
  <c r="BJ147" i="9"/>
  <c r="BJ108" i="9"/>
  <c r="BJ97" i="9"/>
  <c r="BJ87" i="9"/>
  <c r="BL85" i="9"/>
  <c r="BL150" i="9"/>
  <c r="BL118" i="9"/>
  <c r="BL133" i="9"/>
  <c r="BL87" i="9"/>
  <c r="BL79" i="9"/>
  <c r="BL92" i="9"/>
  <c r="BL84" i="9"/>
  <c r="BL72" i="9"/>
  <c r="BN70" i="9"/>
  <c r="EJ70" i="9"/>
  <c r="BP119" i="9"/>
  <c r="BP148" i="9"/>
  <c r="BP90" i="9"/>
  <c r="BP131" i="9"/>
  <c r="BP105" i="9"/>
  <c r="BP135" i="9"/>
  <c r="BP133" i="9"/>
  <c r="BP100" i="9"/>
  <c r="BP103" i="9"/>
  <c r="BP106" i="9"/>
  <c r="BO71" i="9"/>
  <c r="BK71" i="9"/>
  <c r="BM73" i="9"/>
  <c r="AV67" i="9"/>
  <c r="BJ67" i="9"/>
  <c r="BO74" i="9"/>
  <c r="BQ142" i="9"/>
  <c r="BQ129" i="9"/>
  <c r="BQ151" i="10"/>
  <c r="BQ151" i="9"/>
  <c r="BQ149" i="9"/>
  <c r="BN88" i="9"/>
  <c r="BN121" i="9"/>
  <c r="BN130" i="9"/>
  <c r="BN105" i="9"/>
  <c r="BN108" i="9"/>
  <c r="BN86" i="9"/>
  <c r="BN91" i="9"/>
  <c r="BN99" i="9"/>
  <c r="BN114" i="9"/>
  <c r="BK148" i="9"/>
  <c r="BK128" i="9"/>
  <c r="BK85" i="9"/>
  <c r="BK150" i="9"/>
  <c r="BK147" i="9"/>
  <c r="BK89" i="9"/>
  <c r="BK98" i="9"/>
  <c r="BK99" i="9"/>
  <c r="BK127" i="9"/>
  <c r="BK108" i="9"/>
  <c r="BK114" i="9"/>
  <c r="BK84" i="9"/>
  <c r="BO110" i="9"/>
  <c r="BO121" i="9"/>
  <c r="BO104" i="9"/>
  <c r="BO92" i="9"/>
  <c r="BO108" i="9"/>
  <c r="BO132" i="9"/>
  <c r="BO129" i="9"/>
  <c r="BO149" i="9"/>
  <c r="BO84" i="9"/>
  <c r="BO100" i="9"/>
  <c r="BM102" i="9"/>
  <c r="BM149" i="9"/>
  <c r="BM106" i="9"/>
  <c r="BM109" i="9"/>
  <c r="BM146" i="9"/>
  <c r="BM81" i="9"/>
  <c r="BM114" i="9"/>
  <c r="BM147" i="9"/>
  <c r="BJ136" i="9"/>
  <c r="BJ90" i="9"/>
  <c r="BJ137" i="9"/>
  <c r="BJ129" i="9"/>
  <c r="BJ140" i="9"/>
  <c r="BJ109" i="9"/>
  <c r="BJ127" i="9"/>
  <c r="BJ118" i="9"/>
  <c r="BL110" i="9"/>
  <c r="BL140" i="9"/>
  <c r="BL101" i="9"/>
  <c r="BL106" i="9"/>
  <c r="BL132" i="9"/>
  <c r="BL97" i="9"/>
  <c r="BL120" i="9"/>
  <c r="BL137" i="9"/>
  <c r="BO72" i="9"/>
  <c r="BJ72" i="9"/>
  <c r="BS70" i="9"/>
  <c r="BP142" i="9"/>
  <c r="BP104" i="9"/>
  <c r="BP85" i="9"/>
  <c r="BP147" i="9"/>
  <c r="BP137" i="9"/>
  <c r="BP108" i="9"/>
  <c r="BP84" i="9"/>
  <c r="BP109" i="9"/>
  <c r="BP124" i="9"/>
  <c r="BO73" i="9"/>
  <c r="BR73" i="9"/>
  <c r="BP67" i="9"/>
  <c r="BQ67" i="9"/>
  <c r="BR67" i="9"/>
  <c r="BQ102" i="9"/>
  <c r="BQ128" i="9"/>
  <c r="BQ130" i="9"/>
  <c r="BQ91" i="9"/>
  <c r="BQ98" i="9"/>
  <c r="BQ92" i="9"/>
  <c r="BQ134" i="9"/>
  <c r="BQ127" i="9"/>
  <c r="BQ147" i="9"/>
  <c r="BQ97" i="9"/>
  <c r="BQ137" i="9"/>
  <c r="BN69" i="9"/>
  <c r="BJ69" i="9"/>
  <c r="BR69" i="9"/>
  <c r="BN80" i="9"/>
  <c r="BN146" i="9"/>
  <c r="BN107" i="9"/>
  <c r="BN137" i="9"/>
  <c r="BK88" i="9"/>
  <c r="BK104" i="9"/>
  <c r="BK149" i="9"/>
  <c r="BK87" i="9"/>
  <c r="BK100" i="9"/>
  <c r="BK79" i="9"/>
  <c r="BK140" i="9"/>
  <c r="BK135" i="9"/>
  <c r="BK146" i="9"/>
  <c r="BK81" i="9"/>
  <c r="BO142" i="9"/>
  <c r="BO112" i="9"/>
  <c r="BO81" i="9"/>
  <c r="BO101" i="9"/>
  <c r="BO146" i="9"/>
  <c r="BO143" i="9"/>
  <c r="BO127" i="9"/>
  <c r="BO86" i="9"/>
  <c r="BM119" i="9"/>
  <c r="BM128" i="9"/>
  <c r="BM150" i="9"/>
  <c r="BM141" i="9"/>
  <c r="BM97" i="9"/>
  <c r="BM91" i="9"/>
  <c r="BM124" i="9"/>
  <c r="BM84" i="9"/>
  <c r="BJ78" i="9"/>
  <c r="BJ149" i="9"/>
  <c r="BJ84" i="9"/>
  <c r="BJ143" i="9"/>
  <c r="BJ124" i="9"/>
  <c r="BJ86" i="9"/>
  <c r="BL141" i="9"/>
  <c r="BL103" i="9"/>
  <c r="BL89" i="9"/>
  <c r="BL127" i="9"/>
  <c r="BL100" i="9"/>
  <c r="BL151" i="9"/>
  <c r="BL151" i="10"/>
  <c r="BQ70" i="9"/>
  <c r="BP102" i="9"/>
  <c r="BP121" i="9"/>
  <c r="BP91" i="9"/>
  <c r="BP118" i="9"/>
  <c r="BP120" i="9"/>
  <c r="BP101" i="9"/>
  <c r="BP89" i="9"/>
  <c r="BN71" i="9"/>
  <c r="BP71" i="9"/>
  <c r="AV73" i="9"/>
  <c r="BS73" i="9"/>
  <c r="BJ75" i="9"/>
  <c r="AV66" i="9"/>
  <c r="BS67" i="9"/>
  <c r="BK67" i="9"/>
  <c r="BQ110" i="9"/>
  <c r="BQ96" i="9"/>
  <c r="BQ146" i="9"/>
  <c r="BQ133" i="9"/>
  <c r="BQ101" i="9"/>
  <c r="BQ103" i="9"/>
  <c r="BQ117" i="9"/>
  <c r="BL69" i="9"/>
  <c r="BN95" i="9"/>
  <c r="BN100" i="9"/>
  <c r="BN97" i="9"/>
  <c r="BN89" i="9"/>
  <c r="BN87" i="9"/>
  <c r="BN117" i="9"/>
  <c r="BK80" i="9"/>
  <c r="BK142" i="9"/>
  <c r="BK118" i="9"/>
  <c r="BK121" i="9"/>
  <c r="BO102" i="9"/>
  <c r="BO117" i="9"/>
  <c r="BO124" i="9"/>
  <c r="BO78" i="9"/>
  <c r="BO131" i="9"/>
  <c r="BM68" i="9"/>
  <c r="BM136" i="9"/>
  <c r="BM80" i="9"/>
  <c r="BM95" i="9"/>
  <c r="BM140" i="9"/>
  <c r="BM108" i="9"/>
  <c r="BM105" i="9"/>
  <c r="BJ104" i="9"/>
  <c r="BJ114" i="9"/>
  <c r="BJ131" i="9"/>
  <c r="BJ117" i="9"/>
  <c r="BJ98" i="9"/>
  <c r="BJ141" i="9"/>
  <c r="BL88" i="9"/>
  <c r="BL148" i="9"/>
  <c r="BL104" i="9"/>
  <c r="BL108" i="9"/>
  <c r="BL78" i="9"/>
  <c r="BL105" i="9"/>
  <c r="BL149" i="9"/>
  <c r="BL129" i="9"/>
  <c r="BL91" i="9"/>
  <c r="BQ72" i="9"/>
  <c r="BR72" i="9"/>
  <c r="BM70" i="9"/>
  <c r="BP110" i="9"/>
  <c r="BP87" i="9"/>
  <c r="BP134" i="9"/>
  <c r="BN73" i="9"/>
  <c r="BL73" i="9"/>
  <c r="BJ73" i="9"/>
  <c r="BQ148" i="9"/>
  <c r="BQ104" i="9"/>
  <c r="BQ150" i="9"/>
  <c r="BQ118" i="9"/>
  <c r="BQ79" i="9"/>
  <c r="BQ124" i="9"/>
  <c r="BQ140" i="9"/>
  <c r="BQ143" i="9"/>
  <c r="BQ108" i="9"/>
  <c r="BQ69" i="9"/>
  <c r="BN102" i="9"/>
  <c r="BN142" i="9"/>
  <c r="BN85" i="9"/>
  <c r="BN127" i="9"/>
  <c r="BN41" i="9"/>
  <c r="BN118" i="9"/>
  <c r="BK124" i="9"/>
  <c r="BK132" i="9"/>
  <c r="BK151" i="10"/>
  <c r="BK151" i="9"/>
  <c r="BK134" i="9"/>
  <c r="BK120" i="9"/>
  <c r="BO148" i="9"/>
  <c r="BO130" i="9"/>
  <c r="BO118" i="9"/>
  <c r="BO87" i="9"/>
  <c r="BO103" i="9"/>
  <c r="BO105" i="9"/>
  <c r="BO106" i="9"/>
  <c r="BO134" i="9"/>
  <c r="BP68" i="9"/>
  <c r="BK68" i="9"/>
  <c r="BO68" i="9"/>
  <c r="BM88" i="9"/>
  <c r="BM112" i="9"/>
  <c r="BM118" i="9"/>
  <c r="BM131" i="9"/>
  <c r="BM87" i="9"/>
  <c r="BM99" i="9"/>
  <c r="BM143" i="9"/>
  <c r="BJ88" i="9"/>
  <c r="BJ128" i="9"/>
  <c r="BJ112" i="9"/>
  <c r="BJ121" i="9"/>
  <c r="BJ89" i="9"/>
  <c r="BJ120" i="9"/>
  <c r="BJ81" i="9"/>
  <c r="BJ105" i="9"/>
  <c r="BL102" i="9"/>
  <c r="BL80" i="9"/>
  <c r="BL130" i="9"/>
  <c r="BL121" i="9"/>
  <c r="BL114" i="9"/>
  <c r="BL99" i="9"/>
  <c r="BM72" i="9"/>
  <c r="AV72" i="9"/>
  <c r="AV70" i="9"/>
  <c r="BO70" i="9"/>
  <c r="BJ70" i="9"/>
  <c r="BP136" i="9"/>
  <c r="BP80" i="9"/>
  <c r="BP130" i="9"/>
  <c r="BP129" i="9"/>
  <c r="BP140" i="9"/>
  <c r="BP132" i="9"/>
  <c r="BP86" i="9"/>
  <c r="BP97" i="9"/>
  <c r="BP98" i="9"/>
  <c r="BP107" i="9"/>
  <c r="BP151" i="10"/>
  <c r="BP151" i="9"/>
  <c r="BR71" i="9"/>
  <c r="EJ66" i="9"/>
  <c r="BN67" i="9"/>
  <c r="BL67" i="9"/>
  <c r="BQ136" i="9"/>
  <c r="BQ80" i="9"/>
  <c r="BQ121" i="9"/>
  <c r="BQ90" i="9"/>
  <c r="BQ141" i="9"/>
  <c r="BQ99" i="9"/>
  <c r="BQ106" i="9"/>
  <c r="BQ105" i="9"/>
  <c r="BQ87" i="9"/>
  <c r="BM69" i="9"/>
  <c r="BP69" i="9"/>
  <c r="BN148" i="9"/>
  <c r="BN149" i="9"/>
  <c r="BN132" i="9"/>
  <c r="BN101" i="9"/>
  <c r="BN133" i="9"/>
  <c r="BN92" i="9"/>
  <c r="BN109" i="9"/>
  <c r="BK143" i="9"/>
  <c r="BK117" i="9"/>
  <c r="BK101" i="9"/>
  <c r="BK129" i="9"/>
  <c r="BK141" i="9"/>
  <c r="BK137" i="9"/>
  <c r="BK106" i="9"/>
  <c r="BK91" i="9"/>
  <c r="BO80" i="9"/>
  <c r="BO128" i="9"/>
  <c r="BO147" i="9"/>
  <c r="BO140" i="9"/>
  <c r="BO79" i="9"/>
  <c r="BO98" i="9"/>
  <c r="BO95" i="9"/>
  <c r="BS68" i="9"/>
  <c r="BJ68" i="9"/>
  <c r="BM110" i="9"/>
  <c r="BM129" i="9"/>
  <c r="BM90" i="9"/>
  <c r="BM137" i="9"/>
  <c r="BM120" i="9"/>
  <c r="BM132" i="9"/>
  <c r="BM78" i="9"/>
  <c r="BM98" i="9"/>
  <c r="BM135" i="9"/>
  <c r="BM133" i="9"/>
  <c r="BJ119" i="9"/>
  <c r="BJ80" i="9"/>
  <c r="BJ150" i="9"/>
  <c r="BJ85" i="9"/>
  <c r="BJ134" i="9"/>
  <c r="BJ79" i="9"/>
  <c r="BJ99" i="9"/>
  <c r="BJ95" i="9"/>
  <c r="BJ135" i="9"/>
  <c r="BJ103" i="9"/>
  <c r="BJ101" i="9"/>
  <c r="BL142" i="9"/>
  <c r="BL96" i="9"/>
  <c r="BL124" i="9"/>
  <c r="BL143" i="9"/>
  <c r="BL86" i="9"/>
  <c r="BL98" i="9"/>
  <c r="BL131" i="9"/>
  <c r="BL135" i="9"/>
  <c r="BK70" i="9"/>
  <c r="BP96" i="9"/>
  <c r="BP92" i="9"/>
  <c r="BP78" i="9"/>
  <c r="BP146" i="9"/>
  <c r="BM71" i="9"/>
  <c r="BL71" i="9"/>
  <c r="EJ71" i="9"/>
  <c r="BP73" i="9"/>
  <c r="BK73" i="9"/>
  <c r="EJ61" i="9"/>
  <c r="BF74" i="9"/>
  <c r="BF80" i="9"/>
  <c r="BF110" i="9"/>
  <c r="BF71" i="9"/>
  <c r="BF114" i="9"/>
  <c r="BF95" i="9"/>
  <c r="BF79" i="9"/>
  <c r="BH110" i="9"/>
  <c r="BH66" i="9"/>
  <c r="BH121" i="9"/>
  <c r="BH143" i="9"/>
  <c r="BH98" i="9"/>
  <c r="BH86" i="9"/>
  <c r="BH141" i="9"/>
  <c r="BH106" i="9"/>
  <c r="BH120" i="9"/>
  <c r="BH146" i="9"/>
  <c r="BH69" i="9"/>
  <c r="BG96" i="9"/>
  <c r="BG90" i="9"/>
  <c r="BG129" i="9"/>
  <c r="BG69" i="9"/>
  <c r="BG133" i="9"/>
  <c r="BG140" i="9"/>
  <c r="BG70" i="9"/>
  <c r="BG134" i="9"/>
  <c r="BF142" i="9"/>
  <c r="BF128" i="9"/>
  <c r="BF96" i="9"/>
  <c r="BF90" i="9"/>
  <c r="BF146" i="9"/>
  <c r="BF85" i="9"/>
  <c r="BF135" i="9"/>
  <c r="BF147" i="9"/>
  <c r="BF127" i="9"/>
  <c r="BF151" i="10"/>
  <c r="BF151" i="9"/>
  <c r="BH148" i="9"/>
  <c r="BH102" i="9"/>
  <c r="BH127" i="9"/>
  <c r="BH79" i="9"/>
  <c r="BH71" i="9"/>
  <c r="BH100" i="9"/>
  <c r="BH72" i="9"/>
  <c r="BH70" i="9"/>
  <c r="BG80" i="9"/>
  <c r="BG119" i="9"/>
  <c r="BG104" i="9"/>
  <c r="BG121" i="9"/>
  <c r="BG108" i="9"/>
  <c r="BG89" i="9"/>
  <c r="BG151" i="10"/>
  <c r="BG151" i="9"/>
  <c r="BG127" i="9"/>
  <c r="BG87" i="9"/>
  <c r="BF104" i="9"/>
  <c r="BF124" i="9"/>
  <c r="BF101" i="9"/>
  <c r="BF81" i="9"/>
  <c r="BF78" i="9"/>
  <c r="BF84" i="9"/>
  <c r="BF87" i="9"/>
  <c r="BF107" i="9"/>
  <c r="BF132" i="9"/>
  <c r="BH142" i="9"/>
  <c r="BH119" i="9"/>
  <c r="BH140" i="9"/>
  <c r="BH103" i="9"/>
  <c r="BH81" i="9"/>
  <c r="BH124" i="9"/>
  <c r="BH133" i="9"/>
  <c r="BH107" i="9"/>
  <c r="BH151" i="9"/>
  <c r="BH151" i="10"/>
  <c r="BH91" i="9"/>
  <c r="BH105" i="9"/>
  <c r="BG148" i="9"/>
  <c r="BG128" i="9"/>
  <c r="BG103" i="9"/>
  <c r="BG85" i="9"/>
  <c r="BG124" i="9"/>
  <c r="BG135" i="9"/>
  <c r="BG92" i="9"/>
  <c r="BG149" i="9"/>
  <c r="BG81" i="9"/>
  <c r="BF66" i="9"/>
  <c r="BF102" i="9"/>
  <c r="BF117" i="9"/>
  <c r="BF150" i="9"/>
  <c r="BF92" i="9"/>
  <c r="BF106" i="9"/>
  <c r="BF98" i="9"/>
  <c r="BF72" i="9"/>
  <c r="BF143" i="9"/>
  <c r="BH74" i="9"/>
  <c r="BH88" i="9"/>
  <c r="BH85" i="9"/>
  <c r="BH78" i="9"/>
  <c r="BH150" i="9"/>
  <c r="BH109" i="9"/>
  <c r="BH87" i="9"/>
  <c r="BH108" i="9"/>
  <c r="BH117" i="9"/>
  <c r="BG74" i="9"/>
  <c r="BG137" i="9"/>
  <c r="BG132" i="9"/>
  <c r="BG72" i="9"/>
  <c r="BG71" i="9"/>
  <c r="BG101" i="9"/>
  <c r="BG84" i="9"/>
  <c r="BG95" i="9"/>
  <c r="BF61" i="9"/>
  <c r="BF88" i="9"/>
  <c r="BF129" i="9"/>
  <c r="BF89" i="9"/>
  <c r="BF68" i="9"/>
  <c r="BF99" i="9"/>
  <c r="BF120" i="9"/>
  <c r="BF75" i="9"/>
  <c r="BF141" i="9"/>
  <c r="BH80" i="9"/>
  <c r="BH129" i="9"/>
  <c r="BH95" i="9"/>
  <c r="BH131" i="9"/>
  <c r="BH67" i="9"/>
  <c r="BH135" i="9"/>
  <c r="BG62" i="9"/>
  <c r="AV62" i="9"/>
  <c r="BG110" i="9"/>
  <c r="BG68" i="9"/>
  <c r="BG79" i="9"/>
  <c r="BG106" i="9"/>
  <c r="BG78" i="9"/>
  <c r="BG73" i="9"/>
  <c r="BG75" i="9"/>
  <c r="BG98" i="9"/>
  <c r="BF148" i="9"/>
  <c r="BF136" i="9"/>
  <c r="BF118" i="9"/>
  <c r="BF140" i="9"/>
  <c r="BF100" i="9"/>
  <c r="BF105" i="9"/>
  <c r="BF134" i="9"/>
  <c r="BF133" i="9"/>
  <c r="BF149" i="9"/>
  <c r="BF109" i="9"/>
  <c r="BH104" i="9"/>
  <c r="BH90" i="9"/>
  <c r="BH130" i="9"/>
  <c r="BH101" i="9"/>
  <c r="BH137" i="9"/>
  <c r="BH84" i="9"/>
  <c r="BH114" i="9"/>
  <c r="BG142" i="9"/>
  <c r="BG66" i="9"/>
  <c r="BG150" i="9"/>
  <c r="BG147" i="9"/>
  <c r="BG112" i="9"/>
  <c r="BG143" i="9"/>
  <c r="BG109" i="9"/>
  <c r="BG114" i="9"/>
  <c r="BG117" i="9"/>
  <c r="BG120" i="9"/>
  <c r="BG67" i="9"/>
  <c r="BG99" i="9"/>
  <c r="AV61" i="9"/>
  <c r="BF70" i="9"/>
  <c r="BF137" i="9"/>
  <c r="BF112" i="9"/>
  <c r="BF91" i="9"/>
  <c r="BF67" i="9"/>
  <c r="BF131" i="9"/>
  <c r="BF103" i="9"/>
  <c r="BH128" i="9"/>
  <c r="BH136" i="9"/>
  <c r="BH96" i="9"/>
  <c r="BH68" i="9"/>
  <c r="BH132" i="9"/>
  <c r="BH75" i="9"/>
  <c r="BH97" i="9"/>
  <c r="BH92" i="9"/>
  <c r="BF62" i="9"/>
  <c r="EJ62" i="9"/>
  <c r="BG88" i="9"/>
  <c r="BG130" i="9"/>
  <c r="BG97" i="9"/>
  <c r="BG86" i="9"/>
  <c r="BG118" i="9"/>
  <c r="BG100" i="9"/>
  <c r="BF119" i="9"/>
  <c r="BF108" i="9"/>
  <c r="BF121" i="9"/>
  <c r="BF130" i="9"/>
  <c r="BF86" i="9"/>
  <c r="BF69" i="9"/>
  <c r="BF73" i="9"/>
  <c r="BF97" i="9"/>
  <c r="BH112" i="9"/>
  <c r="BH147" i="9"/>
  <c r="BH134" i="9"/>
  <c r="BH99" i="9"/>
  <c r="BH73" i="9"/>
  <c r="BH149" i="9"/>
  <c r="BH118" i="9"/>
  <c r="BH89" i="9"/>
  <c r="BG102" i="9"/>
  <c r="BG136" i="9"/>
  <c r="BG91" i="9"/>
  <c r="BG141" i="9"/>
  <c r="BG131" i="9"/>
  <c r="BG105" i="9"/>
  <c r="BG146" i="9"/>
  <c r="BG107" i="9"/>
  <c r="BE88" i="9"/>
  <c r="BE143" i="9"/>
  <c r="BE73" i="9"/>
  <c r="BE133" i="9"/>
  <c r="BE70" i="9"/>
  <c r="BE112" i="9"/>
  <c r="BE101" i="9"/>
  <c r="BE80" i="9"/>
  <c r="BE97" i="9"/>
  <c r="BE92" i="9"/>
  <c r="BE117" i="9"/>
  <c r="BE75" i="9"/>
  <c r="BE140" i="9"/>
  <c r="BE103" i="9"/>
  <c r="BE131" i="9"/>
  <c r="BE60" i="9"/>
  <c r="BE110" i="9"/>
  <c r="BE142" i="9"/>
  <c r="BE134" i="9"/>
  <c r="BE108" i="9"/>
  <c r="BE99" i="9"/>
  <c r="BE151" i="9"/>
  <c r="BE151" i="10"/>
  <c r="BE84" i="9"/>
  <c r="BE105" i="9"/>
  <c r="BE127" i="9"/>
  <c r="BE87" i="9"/>
  <c r="BE119" i="9"/>
  <c r="BE136" i="9"/>
  <c r="BE124" i="9"/>
  <c r="BE118" i="9"/>
  <c r="BE107" i="9"/>
  <c r="BE120" i="9"/>
  <c r="BE129" i="9"/>
  <c r="BE69" i="9"/>
  <c r="BE141" i="9"/>
  <c r="BE148" i="9"/>
  <c r="BE147" i="9"/>
  <c r="BE86" i="9"/>
  <c r="BE85" i="9"/>
  <c r="BE71" i="9"/>
  <c r="BE68" i="9"/>
  <c r="BE137" i="9"/>
  <c r="BE74" i="9"/>
  <c r="BE128" i="9"/>
  <c r="BE146" i="9"/>
  <c r="BE114" i="9"/>
  <c r="BE98" i="9"/>
  <c r="BE150" i="9"/>
  <c r="BE78" i="9"/>
  <c r="BE90" i="9"/>
  <c r="BE135" i="9"/>
  <c r="BE72" i="9"/>
  <c r="BE96" i="9"/>
  <c r="BE66" i="9"/>
  <c r="BE62" i="9"/>
  <c r="BE95" i="9"/>
  <c r="BE67" i="9"/>
  <c r="BE106" i="9"/>
  <c r="BE104" i="9"/>
  <c r="BE109" i="9"/>
  <c r="EJ60" i="9"/>
  <c r="BE102" i="9"/>
  <c r="BE130" i="9"/>
  <c r="BE91" i="9"/>
  <c r="BE61" i="9"/>
  <c r="BE132" i="9"/>
  <c r="BE81" i="9"/>
  <c r="BE79" i="9"/>
  <c r="BE149" i="9"/>
  <c r="BE121" i="9"/>
  <c r="BE100" i="9"/>
  <c r="BE89" i="9"/>
  <c r="AV60" i="9"/>
  <c r="BD74" i="9"/>
  <c r="BD66" i="9"/>
  <c r="BD79" i="9"/>
  <c r="BD131" i="9"/>
  <c r="BD99" i="9"/>
  <c r="BD120" i="9"/>
  <c r="BD84" i="9"/>
  <c r="AV59" i="9"/>
  <c r="BD142" i="9"/>
  <c r="BD80" i="9"/>
  <c r="BD114" i="9"/>
  <c r="BD112" i="9"/>
  <c r="BD62" i="9"/>
  <c r="BD141" i="9"/>
  <c r="BD133" i="9"/>
  <c r="BD90" i="9"/>
  <c r="BD81" i="9"/>
  <c r="BD121" i="9"/>
  <c r="BD106" i="9"/>
  <c r="BD92" i="9"/>
  <c r="BD60" i="9"/>
  <c r="BD130" i="9"/>
  <c r="BD85" i="9"/>
  <c r="BD103" i="9"/>
  <c r="BD68" i="9"/>
  <c r="BD107" i="9"/>
  <c r="BD87" i="9"/>
  <c r="BD101" i="9"/>
  <c r="BD71" i="9"/>
  <c r="BD151" i="9"/>
  <c r="BD151" i="10"/>
  <c r="EJ59" i="9"/>
  <c r="BD137" i="9"/>
  <c r="BD96" i="9"/>
  <c r="BD147" i="9"/>
  <c r="BD75" i="9"/>
  <c r="BD118" i="9"/>
  <c r="BD108" i="9"/>
  <c r="BD91" i="9"/>
  <c r="BD78" i="9"/>
  <c r="BD117" i="9"/>
  <c r="BD59" i="9"/>
  <c r="BD128" i="9"/>
  <c r="BD127" i="9"/>
  <c r="BD70" i="9"/>
  <c r="BD150" i="9"/>
  <c r="BD95" i="9"/>
  <c r="BD146" i="9"/>
  <c r="BD119" i="9"/>
  <c r="BD88" i="9"/>
  <c r="BD102" i="9"/>
  <c r="BD140" i="9"/>
  <c r="BD124" i="9"/>
  <c r="BD67" i="9"/>
  <c r="BD97" i="9"/>
  <c r="BD132" i="9"/>
  <c r="BD69" i="9"/>
  <c r="BD98" i="9"/>
  <c r="BD100" i="9"/>
  <c r="BD136" i="9"/>
  <c r="BD105" i="9"/>
  <c r="BD135" i="9"/>
  <c r="BD73" i="9"/>
  <c r="BD134" i="9"/>
  <c r="BD143" i="9"/>
  <c r="BD148" i="9"/>
  <c r="BD110" i="9"/>
  <c r="BD149" i="9"/>
  <c r="BD61" i="9"/>
  <c r="BD72" i="9"/>
  <c r="BD104" i="9"/>
  <c r="BD89" i="9"/>
  <c r="BD129" i="9"/>
  <c r="BD86" i="9"/>
  <c r="BD109" i="9"/>
  <c r="AV58" i="9"/>
  <c r="BC148" i="9"/>
  <c r="BC74" i="9"/>
  <c r="BC107" i="9"/>
  <c r="BC72" i="9"/>
  <c r="BC143" i="9"/>
  <c r="BC121" i="9"/>
  <c r="BC114" i="9"/>
  <c r="BC112" i="9"/>
  <c r="BC105" i="9"/>
  <c r="BC62" i="9"/>
  <c r="BC102" i="9"/>
  <c r="BC149" i="9"/>
  <c r="BC120" i="9"/>
  <c r="BC78" i="9"/>
  <c r="BC109" i="9"/>
  <c r="BC68" i="9"/>
  <c r="BC91" i="9"/>
  <c r="EJ58" i="9"/>
  <c r="BC136" i="9"/>
  <c r="BC142" i="9"/>
  <c r="BC95" i="9"/>
  <c r="BC129" i="9"/>
  <c r="BC106" i="9"/>
  <c r="BC90" i="9"/>
  <c r="BC98" i="9"/>
  <c r="BC104" i="9"/>
  <c r="BC71" i="9"/>
  <c r="BC87" i="9"/>
  <c r="BC128" i="9"/>
  <c r="BC60" i="9"/>
  <c r="BC127" i="9"/>
  <c r="BC79" i="9"/>
  <c r="BC99" i="9"/>
  <c r="BC133" i="9"/>
  <c r="BC73" i="9"/>
  <c r="BC103" i="9"/>
  <c r="BC92" i="9"/>
  <c r="BC137" i="9"/>
  <c r="BC67" i="9"/>
  <c r="BC61" i="9"/>
  <c r="BC58" i="9"/>
  <c r="BC146" i="9"/>
  <c r="BC81" i="9"/>
  <c r="BC151" i="10"/>
  <c r="BC151" i="9"/>
  <c r="BC59" i="9"/>
  <c r="BC130" i="9"/>
  <c r="BC141" i="9"/>
  <c r="BC80" i="9"/>
  <c r="BC88" i="9"/>
  <c r="BC66" i="9"/>
  <c r="BC134" i="9"/>
  <c r="BC150" i="9"/>
  <c r="BC89" i="9"/>
  <c r="BC135" i="9"/>
  <c r="BC119" i="9"/>
  <c r="BC85" i="9"/>
  <c r="BC86" i="9"/>
  <c r="BC108" i="9"/>
  <c r="BC84" i="9"/>
  <c r="BC118" i="9"/>
  <c r="BC140" i="9"/>
  <c r="BC97" i="9"/>
  <c r="BC110" i="9"/>
  <c r="BC69" i="9"/>
  <c r="BC124" i="9"/>
  <c r="BC70" i="9"/>
  <c r="BC96" i="9"/>
  <c r="BC75" i="9"/>
  <c r="BC147" i="9"/>
  <c r="BC100" i="9"/>
  <c r="BC132" i="9"/>
  <c r="BC117" i="9"/>
  <c r="BC101" i="9"/>
  <c r="BC131" i="9"/>
  <c r="BB88" i="9"/>
  <c r="BB110" i="9"/>
  <c r="BB117" i="9"/>
  <c r="BB97" i="9"/>
  <c r="BB99" i="9"/>
  <c r="BB149" i="9"/>
  <c r="BB67" i="9"/>
  <c r="BB131" i="9"/>
  <c r="BB61" i="9"/>
  <c r="BB114" i="9"/>
  <c r="EJ57" i="9"/>
  <c r="BB136" i="9"/>
  <c r="BB91" i="9"/>
  <c r="BB78" i="9"/>
  <c r="BB89" i="9"/>
  <c r="BB70" i="9"/>
  <c r="BB59" i="9"/>
  <c r="BB84" i="9"/>
  <c r="BB135" i="9"/>
  <c r="BB57" i="9"/>
  <c r="BB66" i="9"/>
  <c r="BB74" i="9"/>
  <c r="BB98" i="9"/>
  <c r="BB104" i="9"/>
  <c r="BB137" i="9"/>
  <c r="BB147" i="9"/>
  <c r="BB127" i="9"/>
  <c r="BB133" i="9"/>
  <c r="BB148" i="9"/>
  <c r="BB80" i="9"/>
  <c r="BB119" i="9"/>
  <c r="BB132" i="9"/>
  <c r="BB105" i="9"/>
  <c r="BB62" i="9"/>
  <c r="BB109" i="9"/>
  <c r="BB87" i="9"/>
  <c r="BB112" i="9"/>
  <c r="BB124" i="9"/>
  <c r="BB73" i="9"/>
  <c r="AV57" i="9"/>
  <c r="BB60" i="9"/>
  <c r="BB143" i="9"/>
  <c r="BB151" i="10"/>
  <c r="BB151" i="9"/>
  <c r="BB96" i="9"/>
  <c r="BB106" i="9"/>
  <c r="BB140" i="9"/>
  <c r="BB100" i="9"/>
  <c r="BB118" i="9"/>
  <c r="BB134" i="9"/>
  <c r="BB95" i="9"/>
  <c r="BB141" i="9"/>
  <c r="BB92" i="9"/>
  <c r="BB79" i="9"/>
  <c r="BB69" i="9"/>
  <c r="BB72" i="9"/>
  <c r="BB128" i="9"/>
  <c r="BB142" i="9"/>
  <c r="BB86" i="9"/>
  <c r="BB103" i="9"/>
  <c r="BB107" i="9"/>
  <c r="BB108" i="9"/>
  <c r="BB75" i="9"/>
  <c r="BB120" i="9"/>
  <c r="BB121" i="9"/>
  <c r="BB150" i="9"/>
  <c r="BB146" i="9"/>
  <c r="BB101" i="9"/>
  <c r="BB102" i="9"/>
  <c r="BB85" i="9"/>
  <c r="BB129" i="9"/>
  <c r="BB68" i="9"/>
  <c r="BB81" i="9"/>
  <c r="BB71" i="9"/>
  <c r="BB90" i="9"/>
  <c r="BB130" i="9"/>
  <c r="BB58" i="9"/>
  <c r="BA66" i="9"/>
  <c r="BA136" i="9"/>
  <c r="BA90" i="9"/>
  <c r="BA121" i="9"/>
  <c r="BA89" i="9"/>
  <c r="BA79" i="9"/>
  <c r="BA86" i="9"/>
  <c r="BA142" i="9"/>
  <c r="BA80" i="9"/>
  <c r="BA148" i="9"/>
  <c r="BA84" i="9"/>
  <c r="BA114" i="9"/>
  <c r="BA70" i="9"/>
  <c r="BA106" i="9"/>
  <c r="BA59" i="9"/>
  <c r="BA103" i="9"/>
  <c r="BA81" i="9"/>
  <c r="BA102" i="9"/>
  <c r="BA131" i="9"/>
  <c r="BA61" i="9"/>
  <c r="BA105" i="9"/>
  <c r="BA71" i="9"/>
  <c r="BA95" i="9"/>
  <c r="BA118" i="9"/>
  <c r="BA150" i="9"/>
  <c r="BA132" i="9"/>
  <c r="BA143" i="9"/>
  <c r="BA87" i="9"/>
  <c r="BA141" i="9"/>
  <c r="EJ56" i="9"/>
  <c r="BA88" i="9"/>
  <c r="BA74" i="9"/>
  <c r="BA78" i="9"/>
  <c r="BA69" i="9"/>
  <c r="BA96" i="9"/>
  <c r="BA127" i="9"/>
  <c r="BA101" i="9"/>
  <c r="BA124" i="9"/>
  <c r="BA67" i="9"/>
  <c r="BA151" i="9"/>
  <c r="BA151" i="10"/>
  <c r="BA56" i="9"/>
  <c r="BA60" i="9"/>
  <c r="BA137" i="9"/>
  <c r="BA140" i="9"/>
  <c r="BA134" i="9"/>
  <c r="BA120" i="9"/>
  <c r="BA107" i="9"/>
  <c r="BA100" i="9"/>
  <c r="BA92" i="9"/>
  <c r="BA57" i="9"/>
  <c r="AV56" i="9"/>
  <c r="BA110" i="9"/>
  <c r="BA98" i="9"/>
  <c r="BA108" i="9"/>
  <c r="BA62" i="9"/>
  <c r="BA91" i="9"/>
  <c r="BA85" i="9"/>
  <c r="BA130" i="9"/>
  <c r="BA129" i="9"/>
  <c r="BA147" i="9"/>
  <c r="BA97" i="9"/>
  <c r="BA133" i="9"/>
  <c r="BA58" i="9"/>
  <c r="BA149" i="9"/>
  <c r="BA146" i="9"/>
  <c r="BA119" i="9"/>
  <c r="BA128" i="9"/>
  <c r="BA112" i="9"/>
  <c r="BA135" i="9"/>
  <c r="BA117" i="9"/>
  <c r="BA73" i="9"/>
  <c r="BA104" i="9"/>
  <c r="BA109" i="9"/>
  <c r="BA75" i="9"/>
  <c r="BA99" i="9"/>
  <c r="BA68" i="9"/>
  <c r="BA72" i="9"/>
  <c r="AZ66" i="9"/>
  <c r="AZ128" i="9"/>
  <c r="AZ85" i="9"/>
  <c r="AZ106" i="9"/>
  <c r="AZ131" i="9"/>
  <c r="AZ134" i="9"/>
  <c r="AZ58" i="9"/>
  <c r="AZ98" i="9"/>
  <c r="AZ132" i="9"/>
  <c r="AZ143" i="9"/>
  <c r="AZ121" i="9"/>
  <c r="AZ117" i="9"/>
  <c r="AZ105" i="9"/>
  <c r="AZ55" i="9"/>
  <c r="AZ110" i="9"/>
  <c r="AZ118" i="9"/>
  <c r="AZ59" i="9"/>
  <c r="AZ67" i="9"/>
  <c r="AZ104" i="9"/>
  <c r="AZ103" i="9"/>
  <c r="AZ130" i="9"/>
  <c r="AZ87" i="9"/>
  <c r="AZ72" i="9"/>
  <c r="AZ74" i="9"/>
  <c r="AZ102" i="9"/>
  <c r="AZ151" i="10"/>
  <c r="AZ151" i="9"/>
  <c r="AZ108" i="9"/>
  <c r="AZ71" i="9"/>
  <c r="AZ150" i="9"/>
  <c r="AV55" i="9"/>
  <c r="EJ55" i="9"/>
  <c r="AZ88" i="9"/>
  <c r="AZ80" i="9"/>
  <c r="AZ91" i="9"/>
  <c r="AZ133" i="9"/>
  <c r="AZ146" i="9"/>
  <c r="AZ127" i="9"/>
  <c r="AZ79" i="9"/>
  <c r="AZ90" i="9"/>
  <c r="AZ100" i="9"/>
  <c r="AZ119" i="9"/>
  <c r="AZ60" i="9"/>
  <c r="AZ92" i="9"/>
  <c r="AZ114" i="9"/>
  <c r="AZ68" i="9"/>
  <c r="AZ120" i="9"/>
  <c r="AZ149" i="9"/>
  <c r="AZ135" i="9"/>
  <c r="AZ107" i="9"/>
  <c r="AZ136" i="9"/>
  <c r="AZ142" i="9"/>
  <c r="AZ137" i="9"/>
  <c r="AZ62" i="9"/>
  <c r="AZ95" i="9"/>
  <c r="AZ84" i="9"/>
  <c r="AZ81" i="9"/>
  <c r="AZ99" i="9"/>
  <c r="AZ96" i="9"/>
  <c r="AZ86" i="9"/>
  <c r="AZ109" i="9"/>
  <c r="AZ97" i="9"/>
  <c r="AZ148" i="9"/>
  <c r="AZ101" i="9"/>
  <c r="AZ112" i="9"/>
  <c r="AZ89" i="9"/>
  <c r="AZ147" i="9"/>
  <c r="AZ73" i="9"/>
  <c r="AZ70" i="9"/>
  <c r="AZ61" i="9"/>
  <c r="AZ75" i="9"/>
  <c r="AZ57" i="9"/>
  <c r="AZ124" i="9"/>
  <c r="AZ69" i="9"/>
  <c r="AZ56" i="9"/>
  <c r="AZ140" i="9"/>
  <c r="AZ129" i="9"/>
  <c r="AZ78" i="9"/>
  <c r="AZ141" i="9"/>
  <c r="AX128" i="9"/>
  <c r="AX60" i="9"/>
  <c r="AX104" i="9"/>
  <c r="AX67" i="9"/>
  <c r="AX147" i="9"/>
  <c r="AX87" i="9"/>
  <c r="AX109" i="9"/>
  <c r="AX69" i="9"/>
  <c r="AX86" i="9"/>
  <c r="AX88" i="9"/>
  <c r="AX110" i="9"/>
  <c r="AX141" i="9"/>
  <c r="AX57" i="9"/>
  <c r="AX117" i="9"/>
  <c r="AX56" i="9"/>
  <c r="AX134" i="9"/>
  <c r="AX149" i="9"/>
  <c r="AX68" i="9"/>
  <c r="AX146" i="9"/>
  <c r="AX71" i="9"/>
  <c r="AX148" i="9"/>
  <c r="AX78" i="9"/>
  <c r="AX114" i="9"/>
  <c r="AX105" i="9"/>
  <c r="AX90" i="9"/>
  <c r="AX130" i="9"/>
  <c r="AX91" i="9"/>
  <c r="AX73" i="9"/>
  <c r="AV52" i="9"/>
  <c r="AX52" i="9"/>
  <c r="AX119" i="9"/>
  <c r="AX74" i="9"/>
  <c r="AX140" i="9"/>
  <c r="AX131" i="9"/>
  <c r="AX107" i="9"/>
  <c r="AX120" i="9"/>
  <c r="AX84" i="9"/>
  <c r="AX127" i="9"/>
  <c r="AX70" i="9"/>
  <c r="AX66" i="9"/>
  <c r="AX135" i="9"/>
  <c r="AX72" i="9"/>
  <c r="AX61" i="9"/>
  <c r="AX75" i="9"/>
  <c r="AX106" i="9"/>
  <c r="AX100" i="9"/>
  <c r="AX97" i="9"/>
  <c r="AX133" i="9"/>
  <c r="AX79" i="9"/>
  <c r="AX151" i="9"/>
  <c r="AX151" i="10"/>
  <c r="AX136" i="9"/>
  <c r="AX102" i="9"/>
  <c r="AX118" i="9"/>
  <c r="AX150" i="9"/>
  <c r="AX112" i="9"/>
  <c r="AX101" i="9"/>
  <c r="AX95" i="9"/>
  <c r="AX121" i="9"/>
  <c r="AX129" i="9"/>
  <c r="AX80" i="9"/>
  <c r="AX62" i="9"/>
  <c r="AX99" i="9"/>
  <c r="AX81" i="9"/>
  <c r="AX98" i="9"/>
  <c r="AX92" i="9"/>
  <c r="AX132" i="9"/>
  <c r="AX58" i="9"/>
  <c r="AX85" i="9"/>
  <c r="AX89" i="9"/>
  <c r="EJ52" i="10"/>
  <c r="EJ52" i="9"/>
  <c r="AX142" i="9"/>
  <c r="AX124" i="9"/>
  <c r="AX59" i="9"/>
  <c r="AX137" i="9"/>
  <c r="AX55" i="9"/>
  <c r="AX108" i="9"/>
  <c r="AX96" i="9"/>
  <c r="AX143" i="9"/>
  <c r="AX103" i="9"/>
  <c r="AW136" i="9"/>
  <c r="AW133" i="9"/>
  <c r="AW57" i="9"/>
  <c r="AW117" i="9"/>
  <c r="AW62" i="9"/>
  <c r="AW137" i="9"/>
  <c r="AW104" i="9"/>
  <c r="AW69" i="9"/>
  <c r="AW84" i="9"/>
  <c r="AW121" i="9"/>
  <c r="AW66" i="9"/>
  <c r="AW61" i="9"/>
  <c r="AW68" i="9"/>
  <c r="AW151" i="10"/>
  <c r="AW151" i="9"/>
  <c r="AW87" i="9"/>
  <c r="AW100" i="9"/>
  <c r="AW101" i="9"/>
  <c r="AW118" i="9"/>
  <c r="AW106" i="9"/>
  <c r="AW59" i="9"/>
  <c r="AW149" i="9"/>
  <c r="AW71" i="9"/>
  <c r="AW128" i="9"/>
  <c r="AW119" i="9"/>
  <c r="AW120" i="9"/>
  <c r="AW67" i="9"/>
  <c r="AW143" i="9"/>
  <c r="AW135" i="9"/>
  <c r="AW79" i="9"/>
  <c r="AW95" i="9"/>
  <c r="AW130" i="9"/>
  <c r="EJ51" i="10"/>
  <c r="EJ51" i="9"/>
  <c r="AW90" i="9"/>
  <c r="AW52" i="9"/>
  <c r="AW108" i="9"/>
  <c r="AW70" i="9"/>
  <c r="AW147" i="9"/>
  <c r="AW73" i="9"/>
  <c r="AW74" i="9"/>
  <c r="AW146" i="9"/>
  <c r="AW85" i="9"/>
  <c r="AW141" i="9"/>
  <c r="AW109" i="9"/>
  <c r="AW72" i="9"/>
  <c r="AW98" i="9"/>
  <c r="AW99" i="9"/>
  <c r="AW150" i="9"/>
  <c r="AW51" i="9"/>
  <c r="AW80" i="9"/>
  <c r="AW112" i="9"/>
  <c r="AW75" i="9"/>
  <c r="AW124" i="9"/>
  <c r="AW78" i="9"/>
  <c r="AW58" i="9"/>
  <c r="AW105" i="9"/>
  <c r="AW107" i="9"/>
  <c r="AW134" i="9"/>
  <c r="AW56" i="9"/>
  <c r="AV51" i="9"/>
  <c r="AW110" i="9"/>
  <c r="AW60" i="9"/>
  <c r="AW142" i="9"/>
  <c r="AW131" i="9"/>
  <c r="AW86" i="9"/>
  <c r="AW140" i="9"/>
  <c r="AW92" i="9"/>
  <c r="AW96" i="9"/>
  <c r="AW103" i="9"/>
  <c r="AW97" i="9"/>
  <c r="AW102" i="9"/>
  <c r="AW148" i="9"/>
  <c r="AW88" i="9"/>
  <c r="AW129" i="9"/>
  <c r="AW81" i="9"/>
  <c r="AW55" i="9"/>
  <c r="AW114" i="9"/>
  <c r="AW127" i="9"/>
  <c r="AW91" i="9"/>
  <c r="AW89" i="9"/>
  <c r="AW132" i="9"/>
  <c r="AT114" i="9"/>
  <c r="AB43" i="9"/>
  <c r="Y114" i="9"/>
  <c r="N114" i="9"/>
  <c r="V114" i="9"/>
  <c r="J32" i="9"/>
  <c r="Q114" i="9"/>
  <c r="AA114" i="9"/>
  <c r="AP50" i="9"/>
  <c r="AO50" i="9"/>
  <c r="AS50" i="9"/>
  <c r="AB87" i="9"/>
  <c r="L43" i="9"/>
  <c r="I87" i="9"/>
  <c r="T43" i="9"/>
  <c r="H87" i="9"/>
  <c r="AE43" i="9"/>
  <c r="AR87" i="9"/>
  <c r="Z43" i="9"/>
  <c r="AD43" i="9"/>
  <c r="P104" i="9"/>
  <c r="V104" i="9"/>
  <c r="N95" i="9"/>
  <c r="O24" i="9"/>
  <c r="AO95" i="9"/>
  <c r="V24" i="9"/>
  <c r="I95" i="9"/>
  <c r="AQ50" i="9"/>
  <c r="J95" i="9"/>
  <c r="Z101" i="9"/>
  <c r="G101" i="9"/>
  <c r="AD101" i="9"/>
  <c r="I101" i="9"/>
  <c r="AE101" i="9"/>
  <c r="N25" i="9"/>
  <c r="M25" i="9"/>
  <c r="M17" i="9"/>
  <c r="U44" i="9"/>
  <c r="I103" i="9"/>
  <c r="S103" i="9"/>
  <c r="T44" i="9"/>
  <c r="AG103" i="9"/>
  <c r="Z44" i="9"/>
  <c r="W104" i="9"/>
  <c r="Q105" i="9"/>
  <c r="AU56" i="9"/>
  <c r="AS56" i="9"/>
  <c r="Q97" i="9"/>
  <c r="V56" i="9"/>
  <c r="Q100" i="9"/>
  <c r="AQ56" i="9"/>
  <c r="U56" i="9"/>
  <c r="S23" i="9"/>
  <c r="Y105" i="9"/>
  <c r="Y84" i="9"/>
  <c r="AA70" i="9"/>
  <c r="AB80" i="9"/>
  <c r="AD80" i="9"/>
  <c r="W80" i="9"/>
  <c r="O80" i="9"/>
  <c r="Y81" i="9"/>
  <c r="AG49" i="9"/>
  <c r="U78" i="9"/>
  <c r="AS70" i="9"/>
  <c r="X80" i="9"/>
  <c r="AG66" i="9"/>
  <c r="AG108" i="9"/>
  <c r="AG105" i="9"/>
  <c r="T78" i="9"/>
  <c r="L78" i="9"/>
  <c r="Y47" i="9"/>
  <c r="Y100" i="9"/>
  <c r="Y59" i="9"/>
  <c r="AP70" i="9"/>
  <c r="G16" i="9"/>
  <c r="O75" i="9"/>
  <c r="G67" i="9"/>
  <c r="G57" i="9"/>
  <c r="G36" i="9"/>
  <c r="M75" i="9"/>
  <c r="G88" i="9"/>
  <c r="I75" i="9"/>
  <c r="G15" i="9"/>
  <c r="L75" i="9"/>
  <c r="G81" i="9"/>
  <c r="G41" i="9"/>
  <c r="G96" i="9"/>
  <c r="O16" i="9"/>
  <c r="U101" i="9"/>
  <c r="AS103" i="9"/>
  <c r="AS67" i="9"/>
  <c r="O66" i="9"/>
  <c r="AS85" i="9"/>
  <c r="AB66" i="9"/>
  <c r="AS47" i="9"/>
  <c r="AS80" i="9"/>
  <c r="AS73" i="9"/>
  <c r="AS97" i="9"/>
  <c r="AO66" i="9"/>
  <c r="AS58" i="9"/>
  <c r="AG109" i="9"/>
  <c r="M60" i="9"/>
  <c r="H60" i="9"/>
  <c r="J60" i="9"/>
  <c r="AR60" i="9"/>
  <c r="K60" i="9"/>
  <c r="R96" i="9"/>
  <c r="AE96" i="9"/>
  <c r="S44" i="9"/>
  <c r="G26" i="9"/>
  <c r="AC109" i="9"/>
  <c r="M109" i="9"/>
  <c r="T109" i="9"/>
  <c r="AU69" i="9"/>
  <c r="AU59" i="9"/>
  <c r="AU91" i="9"/>
  <c r="K90" i="9"/>
  <c r="U90" i="9"/>
  <c r="I30" i="9"/>
  <c r="I14" i="9"/>
  <c r="I69" i="9"/>
  <c r="I108" i="9"/>
  <c r="AU106" i="9"/>
  <c r="AA109" i="9"/>
  <c r="I28" i="9"/>
  <c r="I26" i="9"/>
  <c r="I99" i="9"/>
  <c r="G102" i="9"/>
  <c r="AO109" i="9"/>
  <c r="G27" i="9"/>
  <c r="S75" i="9"/>
  <c r="H27" i="9"/>
  <c r="R27" i="9"/>
  <c r="S108" i="9"/>
  <c r="AO108" i="9"/>
  <c r="L18" i="9"/>
  <c r="P22" i="9"/>
  <c r="P28" i="9"/>
  <c r="P89" i="9"/>
  <c r="AM62" i="9"/>
  <c r="AB62" i="9"/>
  <c r="AR62" i="9"/>
  <c r="Z62" i="9"/>
  <c r="Z98" i="9"/>
  <c r="X31" i="9"/>
  <c r="AE98" i="9"/>
  <c r="T31" i="9"/>
  <c r="K98" i="9"/>
  <c r="P98" i="9"/>
  <c r="S31" i="9"/>
  <c r="Z69" i="9"/>
  <c r="Z102" i="9"/>
  <c r="Z41" i="9"/>
  <c r="Z88" i="9"/>
  <c r="Z28" i="9"/>
  <c r="Z63" i="9"/>
  <c r="O28" i="9"/>
  <c r="Z91" i="9"/>
  <c r="Z100" i="9"/>
  <c r="W35" i="9"/>
  <c r="R22" i="9"/>
  <c r="L97" i="9"/>
  <c r="AO105" i="9"/>
  <c r="T46" i="9"/>
  <c r="S46" i="9"/>
  <c r="W68" i="9"/>
  <c r="AA68" i="9"/>
  <c r="U30" i="9"/>
  <c r="M18" i="9"/>
  <c r="M33" i="9"/>
  <c r="M100" i="9"/>
  <c r="M105" i="9"/>
  <c r="AO110" i="9"/>
  <c r="J69" i="9"/>
  <c r="AO69" i="9"/>
  <c r="W69" i="9"/>
  <c r="V75" i="9"/>
  <c r="H41" i="9"/>
  <c r="L21" i="9"/>
  <c r="T102" i="9"/>
  <c r="AQ102" i="9"/>
  <c r="N72" i="9"/>
  <c r="R100" i="9"/>
  <c r="R55" i="9"/>
  <c r="AF72" i="9"/>
  <c r="L110" i="9"/>
  <c r="AA72" i="9"/>
  <c r="R29" i="9"/>
  <c r="R73" i="9"/>
  <c r="R58" i="9"/>
  <c r="R61" i="9"/>
  <c r="R45" i="9"/>
  <c r="AC107" i="9"/>
  <c r="H107" i="9"/>
  <c r="AC68" i="9"/>
  <c r="AC34" i="9"/>
  <c r="AM58" i="9"/>
  <c r="AP58" i="9"/>
  <c r="T22" i="9"/>
  <c r="AR108" i="9"/>
  <c r="P92" i="9"/>
  <c r="AQ92" i="9"/>
  <c r="AC92" i="9"/>
  <c r="P71" i="9"/>
  <c r="P106" i="9"/>
  <c r="T108" i="9"/>
  <c r="W108" i="9"/>
  <c r="AB85" i="9"/>
  <c r="X89" i="9"/>
  <c r="S34" i="9"/>
  <c r="AB55" i="9"/>
  <c r="AA89" i="9"/>
  <c r="AB44" i="9"/>
  <c r="AB97" i="9"/>
  <c r="K28" i="9"/>
  <c r="V48" i="9"/>
  <c r="AD34" i="9"/>
  <c r="O89" i="9"/>
  <c r="AB33" i="9"/>
  <c r="AF41" i="9"/>
  <c r="O34" i="9"/>
  <c r="O55" i="9"/>
  <c r="O88" i="9"/>
  <c r="O41" i="9"/>
  <c r="O84" i="9"/>
  <c r="O85" i="9"/>
  <c r="O47" i="9"/>
  <c r="AQ59" i="9"/>
  <c r="H31" i="9"/>
  <c r="AR57" i="9"/>
  <c r="H59" i="9"/>
  <c r="AR71" i="9"/>
  <c r="AR51" i="9"/>
  <c r="S98" i="9"/>
  <c r="AE59" i="9"/>
  <c r="AR48" i="9"/>
  <c r="AA92" i="9"/>
  <c r="AE46" i="9"/>
  <c r="H99" i="9"/>
  <c r="AD46" i="9"/>
  <c r="M107" i="9"/>
  <c r="X55" i="9"/>
  <c r="AO84" i="9"/>
  <c r="J99" i="9"/>
  <c r="X61" i="9"/>
  <c r="K47" i="9"/>
  <c r="AT67" i="9"/>
  <c r="AP57" i="9"/>
  <c r="AD67" i="9"/>
  <c r="AP106" i="9"/>
  <c r="U47" i="9"/>
  <c r="J84" i="9"/>
  <c r="W67" i="9"/>
  <c r="N57" i="9"/>
  <c r="T57" i="9"/>
  <c r="AD57" i="9"/>
  <c r="X57" i="9"/>
  <c r="V88" i="9"/>
  <c r="W84" i="9"/>
  <c r="AD100" i="9"/>
  <c r="N26" i="9"/>
  <c r="AC49" i="9"/>
  <c r="AT84" i="9"/>
  <c r="AD58" i="9"/>
  <c r="S106" i="9"/>
  <c r="N91" i="9"/>
  <c r="S91" i="9"/>
  <c r="K107" i="9"/>
  <c r="T107" i="9"/>
  <c r="N111" i="9"/>
  <c r="N51" i="9"/>
  <c r="T97" i="9"/>
  <c r="S57" i="9"/>
  <c r="AT49" i="9"/>
  <c r="V110" i="9"/>
  <c r="H106" i="9"/>
  <c r="AE100" i="9"/>
  <c r="S100" i="9"/>
  <c r="DY11" i="10"/>
  <c r="EJ19" i="10"/>
  <c r="EJ19" i="9"/>
  <c r="DM12" i="10"/>
  <c r="DY12" i="10"/>
  <c r="EJ10" i="10"/>
  <c r="EJ10" i="9"/>
  <c r="DM10" i="10"/>
  <c r="EJ17" i="10"/>
  <c r="EJ17" i="9"/>
  <c r="EJ18" i="10"/>
  <c r="EJ18" i="9"/>
  <c r="S114" i="9"/>
  <c r="AO114" i="9"/>
  <c r="M114" i="9"/>
  <c r="I50" i="9"/>
  <c r="T50" i="9"/>
  <c r="P43" i="9"/>
  <c r="R87" i="9"/>
  <c r="Q87" i="9"/>
  <c r="G43" i="9"/>
  <c r="K32" i="9"/>
  <c r="K43" i="9"/>
  <c r="Y104" i="9"/>
  <c r="G87" i="9"/>
  <c r="AO104" i="9"/>
  <c r="H24" i="9"/>
  <c r="X95" i="9"/>
  <c r="G24" i="9"/>
  <c r="L24" i="9"/>
  <c r="W87" i="9"/>
  <c r="J50" i="9"/>
  <c r="W95" i="9"/>
  <c r="AP101" i="9"/>
  <c r="S101" i="9"/>
  <c r="J25" i="9"/>
  <c r="Y44" i="9"/>
  <c r="AO44" i="9"/>
  <c r="AB103" i="9"/>
  <c r="N44" i="9"/>
  <c r="H17" i="9"/>
  <c r="I44" i="9"/>
  <c r="J104" i="9"/>
  <c r="AQ104" i="9"/>
  <c r="Q88" i="9"/>
  <c r="Q58" i="9"/>
  <c r="Q41" i="9"/>
  <c r="O56" i="9"/>
  <c r="Q78" i="9"/>
  <c r="N23" i="9"/>
  <c r="Q92" i="9"/>
  <c r="Q91" i="9"/>
  <c r="AO56" i="9"/>
  <c r="L23" i="9"/>
  <c r="G17" i="9"/>
  <c r="Y91" i="9"/>
  <c r="S70" i="9"/>
  <c r="G80" i="9"/>
  <c r="AU70" i="9"/>
  <c r="I80" i="9"/>
  <c r="J80" i="9"/>
  <c r="AC80" i="9"/>
  <c r="V80" i="9"/>
  <c r="Y109" i="9"/>
  <c r="AA78" i="9"/>
  <c r="N70" i="9"/>
  <c r="V70" i="9"/>
  <c r="AG36" i="9"/>
  <c r="AG90" i="9"/>
  <c r="AB78" i="9"/>
  <c r="V78" i="9"/>
  <c r="N78" i="9"/>
  <c r="AQ78" i="9"/>
  <c r="Y108" i="9"/>
  <c r="AG72" i="9"/>
  <c r="P70" i="9"/>
  <c r="G18" i="9"/>
  <c r="X75" i="9"/>
  <c r="G14" i="9"/>
  <c r="G59" i="9"/>
  <c r="G72" i="9"/>
  <c r="G58" i="9"/>
  <c r="AR75" i="9"/>
  <c r="G99" i="9"/>
  <c r="AC75" i="9"/>
  <c r="G70" i="9"/>
  <c r="T75" i="9"/>
  <c r="G29" i="9"/>
  <c r="I16" i="9"/>
  <c r="L16" i="9"/>
  <c r="AS49" i="9"/>
  <c r="AP66" i="9"/>
  <c r="AA66" i="9"/>
  <c r="AS91" i="9"/>
  <c r="R66" i="9"/>
  <c r="R78" i="9"/>
  <c r="AM78" i="9"/>
  <c r="K96" i="9"/>
  <c r="I96" i="9"/>
  <c r="AE60" i="9"/>
  <c r="AT60" i="9"/>
  <c r="T60" i="9"/>
  <c r="P60" i="9"/>
  <c r="Q99" i="9"/>
  <c r="Q85" i="9"/>
  <c r="AO60" i="9"/>
  <c r="AQ103" i="9"/>
  <c r="AQ109" i="9"/>
  <c r="AD109" i="9"/>
  <c r="S109" i="9"/>
  <c r="AU67" i="9"/>
  <c r="AU73" i="9"/>
  <c r="AU97" i="9"/>
  <c r="AT90" i="9"/>
  <c r="I90" i="9"/>
  <c r="H90" i="9"/>
  <c r="I19" i="9"/>
  <c r="I97" i="9"/>
  <c r="I73" i="9"/>
  <c r="I48" i="9"/>
  <c r="AR90" i="9"/>
  <c r="I58" i="9"/>
  <c r="AU100" i="9"/>
  <c r="I92" i="9"/>
  <c r="AP109" i="9"/>
  <c r="I71" i="9"/>
  <c r="I85" i="9"/>
  <c r="AF75" i="9"/>
  <c r="I29" i="9"/>
  <c r="P23" i="9"/>
  <c r="U27" i="9"/>
  <c r="T27" i="9"/>
  <c r="P19" i="9"/>
  <c r="L19" i="9"/>
  <c r="AQ108" i="9"/>
  <c r="V108" i="9"/>
  <c r="P30" i="9"/>
  <c r="P26" i="9"/>
  <c r="P97" i="9"/>
  <c r="N62" i="9"/>
  <c r="AE62" i="9"/>
  <c r="AC62" i="9"/>
  <c r="AM98" i="9"/>
  <c r="U31" i="9"/>
  <c r="V98" i="9"/>
  <c r="P31" i="9"/>
  <c r="L98" i="9"/>
  <c r="R35" i="9"/>
  <c r="H28" i="9"/>
  <c r="Z45" i="9"/>
  <c r="R28" i="9"/>
  <c r="Z48" i="9"/>
  <c r="Z30" i="9"/>
  <c r="L35" i="9"/>
  <c r="Z46" i="9"/>
  <c r="Z105" i="9"/>
  <c r="AF35" i="9"/>
  <c r="L41" i="9"/>
  <c r="R30" i="9"/>
  <c r="AQ46" i="9"/>
  <c r="AO68" i="9"/>
  <c r="V46" i="9"/>
  <c r="AP46" i="9"/>
  <c r="X68" i="9"/>
  <c r="M68" i="9"/>
  <c r="AF68" i="9"/>
  <c r="S30" i="9"/>
  <c r="N30" i="9"/>
  <c r="M88" i="9"/>
  <c r="M21" i="9"/>
  <c r="M34" i="9"/>
  <c r="M26" i="9"/>
  <c r="AO48" i="9"/>
  <c r="X69" i="9"/>
  <c r="AP69" i="9"/>
  <c r="AT69" i="9"/>
  <c r="H97" i="9"/>
  <c r="R79" i="9"/>
  <c r="L88" i="9"/>
  <c r="R85" i="9"/>
  <c r="R31" i="9"/>
  <c r="AB102" i="9"/>
  <c r="R51" i="9"/>
  <c r="O102" i="9"/>
  <c r="K72" i="9"/>
  <c r="L29" i="9"/>
  <c r="J72" i="9"/>
  <c r="N102" i="9"/>
  <c r="AC72" i="9"/>
  <c r="L107" i="9"/>
  <c r="V102" i="9"/>
  <c r="AD102" i="9"/>
  <c r="AC110" i="9"/>
  <c r="AM107" i="9"/>
  <c r="AC41" i="9"/>
  <c r="AF58" i="9"/>
  <c r="U58" i="9"/>
  <c r="W58" i="9"/>
  <c r="O12" i="9"/>
  <c r="N22" i="9"/>
  <c r="M22" i="9"/>
  <c r="N92" i="9"/>
  <c r="AP92" i="9"/>
  <c r="P33" i="9"/>
  <c r="P99" i="9"/>
  <c r="AD92" i="9"/>
  <c r="O108" i="9"/>
  <c r="AB59" i="9"/>
  <c r="AB71" i="9"/>
  <c r="V89" i="9"/>
  <c r="S48" i="9"/>
  <c r="O35" i="9"/>
  <c r="W48" i="9"/>
  <c r="Z33" i="9"/>
  <c r="AP48" i="9"/>
  <c r="AE34" i="9"/>
  <c r="U89" i="9"/>
  <c r="AB81" i="9"/>
  <c r="O57" i="9"/>
  <c r="O107" i="9"/>
  <c r="O79" i="9"/>
  <c r="AD41" i="9"/>
  <c r="V41" i="9"/>
  <c r="O110" i="9"/>
  <c r="AD61" i="9"/>
  <c r="AO59" i="9"/>
  <c r="T61" i="9"/>
  <c r="AR97" i="9"/>
  <c r="AR99" i="9"/>
  <c r="AR105" i="9"/>
  <c r="AQ61" i="9"/>
  <c r="AR59" i="9"/>
  <c r="AR111" i="9"/>
  <c r="AF59" i="9"/>
  <c r="Z49" i="9"/>
  <c r="AE48" i="9"/>
  <c r="S99" i="9"/>
  <c r="AO57" i="9"/>
  <c r="AM46" i="9"/>
  <c r="AM99" i="9"/>
  <c r="AD55" i="9"/>
  <c r="Q55" i="9"/>
  <c r="AD99" i="9"/>
  <c r="O111" i="9"/>
  <c r="X98" i="9"/>
  <c r="AA80" i="9"/>
  <c r="J92" i="9"/>
  <c r="AM67" i="9"/>
  <c r="T47" i="9"/>
  <c r="AQ88" i="9"/>
  <c r="AE47" i="9"/>
  <c r="H67" i="9"/>
  <c r="AQ67" i="9"/>
  <c r="AE57" i="9"/>
  <c r="AF88" i="9"/>
  <c r="K57" i="9"/>
  <c r="K26" i="9"/>
  <c r="H29" i="9"/>
  <c r="X84" i="9"/>
  <c r="H81" i="9"/>
  <c r="AF84" i="9"/>
  <c r="H71" i="9"/>
  <c r="H13" i="9"/>
  <c r="V84" i="9"/>
  <c r="W26" i="9"/>
  <c r="V107" i="9"/>
  <c r="AC84" i="9"/>
  <c r="V91" i="9"/>
  <c r="AF107" i="9"/>
  <c r="AA107" i="9"/>
  <c r="N106" i="9"/>
  <c r="AM97" i="9"/>
  <c r="AA49" i="9"/>
  <c r="K110" i="9"/>
  <c r="W110" i="9"/>
  <c r="S49" i="9"/>
  <c r="AT79" i="9"/>
  <c r="U49" i="9"/>
  <c r="AF100" i="9"/>
  <c r="DM11" i="10"/>
  <c r="DM19" i="10"/>
  <c r="N32" i="9"/>
  <c r="AD114" i="9"/>
  <c r="AR50" i="9"/>
  <c r="T114" i="9"/>
  <c r="O114" i="9"/>
  <c r="G32" i="9"/>
  <c r="AP114" i="9"/>
  <c r="AR114" i="9"/>
  <c r="W114" i="9"/>
  <c r="M50" i="9"/>
  <c r="S50" i="9"/>
  <c r="AC50" i="9"/>
  <c r="G50" i="9"/>
  <c r="Q43" i="9"/>
  <c r="W32" i="9"/>
  <c r="Y43" i="9"/>
  <c r="O87" i="9"/>
  <c r="AA87" i="9"/>
  <c r="Z87" i="9"/>
  <c r="P87" i="9"/>
  <c r="M32" i="9"/>
  <c r="R43" i="9"/>
  <c r="N104" i="9"/>
  <c r="L104" i="9"/>
  <c r="AG95" i="9"/>
  <c r="Q24" i="9"/>
  <c r="K24" i="9"/>
  <c r="J24" i="9"/>
  <c r="I43" i="9"/>
  <c r="AU95" i="9"/>
  <c r="AT101" i="9"/>
  <c r="AS101" i="9"/>
  <c r="L101" i="9"/>
  <c r="Q101" i="9"/>
  <c r="AU101" i="9"/>
  <c r="G25" i="9"/>
  <c r="L103" i="9"/>
  <c r="AC44" i="9"/>
  <c r="AU103" i="9"/>
  <c r="V44" i="9"/>
  <c r="R103" i="9"/>
  <c r="R44" i="9"/>
  <c r="AR103" i="9"/>
  <c r="J17" i="9"/>
  <c r="R104" i="9"/>
  <c r="Q80" i="9"/>
  <c r="Q107" i="9"/>
  <c r="Q96" i="9"/>
  <c r="Z56" i="9"/>
  <c r="Q72" i="9"/>
  <c r="I56" i="9"/>
  <c r="Q84" i="9"/>
  <c r="Q68" i="9"/>
  <c r="S56" i="9"/>
  <c r="Q66" i="9"/>
  <c r="Q51" i="9"/>
  <c r="Q48" i="9"/>
  <c r="Q56" i="9"/>
  <c r="Y51" i="9"/>
  <c r="Y62" i="9"/>
  <c r="O70" i="9"/>
  <c r="AT80" i="9"/>
  <c r="K80" i="9"/>
  <c r="AM80" i="9"/>
  <c r="Y34" i="9"/>
  <c r="AE70" i="9"/>
  <c r="AG111" i="9"/>
  <c r="AO70" i="9"/>
  <c r="AG47" i="9"/>
  <c r="AG35" i="9"/>
  <c r="AG55" i="9"/>
  <c r="K78" i="9"/>
  <c r="AR78" i="9"/>
  <c r="X78" i="9"/>
  <c r="Y60" i="9"/>
  <c r="Y68" i="9"/>
  <c r="Y35" i="9"/>
  <c r="Y36" i="9"/>
  <c r="G35" i="9"/>
  <c r="R75" i="9"/>
  <c r="G69" i="9"/>
  <c r="G49" i="9"/>
  <c r="G31" i="9"/>
  <c r="U75" i="9"/>
  <c r="H75" i="9"/>
  <c r="G33" i="9"/>
  <c r="G75" i="9"/>
  <c r="AS105" i="9"/>
  <c r="AS88" i="9"/>
  <c r="AS59" i="9"/>
  <c r="AS60" i="9"/>
  <c r="AS57" i="9"/>
  <c r="AS106" i="9"/>
  <c r="AU66" i="9"/>
  <c r="AS96" i="9"/>
  <c r="AF66" i="9"/>
  <c r="AS111" i="9"/>
  <c r="AG59" i="9"/>
  <c r="AT78" i="9"/>
  <c r="V60" i="9"/>
  <c r="AR96" i="9"/>
  <c r="AF60" i="9"/>
  <c r="O60" i="9"/>
  <c r="I60" i="9"/>
  <c r="AQ60" i="9"/>
  <c r="S96" i="9"/>
  <c r="L60" i="9"/>
  <c r="Q20" i="9"/>
  <c r="L56" i="9"/>
  <c r="Q71" i="9"/>
  <c r="AP60" i="9"/>
  <c r="J56" i="9"/>
  <c r="I11" i="9"/>
  <c r="H109" i="9"/>
  <c r="AT109" i="9"/>
  <c r="AU79" i="9"/>
  <c r="AU62" i="9"/>
  <c r="S90" i="9"/>
  <c r="AU90" i="9"/>
  <c r="R90" i="9"/>
  <c r="I102" i="9"/>
  <c r="I79" i="9"/>
  <c r="I105" i="9"/>
  <c r="I22" i="9"/>
  <c r="I111" i="9"/>
  <c r="G13" i="9"/>
  <c r="AU84" i="9"/>
  <c r="U109" i="9"/>
  <c r="I51" i="9"/>
  <c r="P41" i="9"/>
  <c r="N19" i="9"/>
  <c r="M108" i="9"/>
  <c r="P55" i="9"/>
  <c r="P79" i="9"/>
  <c r="P59" i="9"/>
  <c r="U62" i="9"/>
  <c r="T62" i="9"/>
  <c r="AF62" i="9"/>
  <c r="L62" i="9"/>
  <c r="O98" i="9"/>
  <c r="K70" i="9"/>
  <c r="AT98" i="9"/>
  <c r="AO98" i="9"/>
  <c r="AC98" i="9"/>
  <c r="AS98" i="9"/>
  <c r="Z35" i="9"/>
  <c r="Z59" i="9"/>
  <c r="Z47" i="9"/>
  <c r="Z97" i="9"/>
  <c r="H35" i="9"/>
  <c r="R41" i="9"/>
  <c r="R46" i="9"/>
  <c r="AO72" i="9"/>
  <c r="M99" i="9"/>
  <c r="M63" i="9"/>
  <c r="AQ68" i="9"/>
  <c r="H68" i="9"/>
  <c r="S68" i="9"/>
  <c r="AA30" i="9"/>
  <c r="W30" i="9"/>
  <c r="M47" i="9"/>
  <c r="M48" i="9"/>
  <c r="M110" i="9"/>
  <c r="M73" i="9"/>
  <c r="AO97" i="9"/>
  <c r="AO62" i="9"/>
  <c r="AO63" i="9"/>
  <c r="AB69" i="9"/>
  <c r="AD69" i="9"/>
  <c r="AF69" i="9"/>
  <c r="H22" i="9"/>
  <c r="H55" i="9"/>
  <c r="L36" i="9"/>
  <c r="R88" i="9"/>
  <c r="L61" i="9"/>
  <c r="L84" i="9"/>
  <c r="L51" i="9"/>
  <c r="L20" i="9"/>
  <c r="AM102" i="9"/>
  <c r="M72" i="9"/>
  <c r="R57" i="9"/>
  <c r="L89" i="9"/>
  <c r="AE102" i="9"/>
  <c r="O72" i="9"/>
  <c r="R99" i="9"/>
  <c r="X102" i="9"/>
  <c r="L99" i="9"/>
  <c r="L79" i="9"/>
  <c r="L85" i="9"/>
  <c r="AR107" i="9"/>
  <c r="AC51" i="9"/>
  <c r="AC33" i="9"/>
  <c r="AC48" i="9"/>
  <c r="AA58" i="9"/>
  <c r="T58" i="9"/>
  <c r="S58" i="9"/>
  <c r="H12" i="9"/>
  <c r="O22" i="9"/>
  <c r="AF92" i="9"/>
  <c r="O92" i="9"/>
  <c r="W92" i="9"/>
  <c r="T92" i="9"/>
  <c r="P51" i="9"/>
  <c r="H92" i="9"/>
  <c r="J108" i="9"/>
  <c r="AQ48" i="9"/>
  <c r="K34" i="9"/>
  <c r="AB105" i="9"/>
  <c r="S89" i="9"/>
  <c r="O48" i="9"/>
  <c r="X34" i="9"/>
  <c r="X48" i="9"/>
  <c r="J89" i="9"/>
  <c r="AB107" i="9"/>
  <c r="AB57" i="9"/>
  <c r="AB67" i="9"/>
  <c r="AB61" i="9"/>
  <c r="O91" i="9"/>
  <c r="AM41" i="9"/>
  <c r="O73" i="9"/>
  <c r="N41" i="9"/>
  <c r="O81" i="9"/>
  <c r="AP61" i="9"/>
  <c r="AP59" i="9"/>
  <c r="AR91" i="9"/>
  <c r="H61" i="9"/>
  <c r="AR85" i="9"/>
  <c r="N59" i="9"/>
  <c r="AC31" i="9"/>
  <c r="J61" i="9"/>
  <c r="AM89" i="9"/>
  <c r="AE99" i="9"/>
  <c r="N99" i="9"/>
  <c r="AP68" i="9"/>
  <c r="AF55" i="9"/>
  <c r="AO71" i="9"/>
  <c r="O71" i="9"/>
  <c r="V61" i="9"/>
  <c r="AT88" i="9"/>
  <c r="J105" i="9"/>
  <c r="AP88" i="9"/>
  <c r="AP49" i="9"/>
  <c r="W47" i="9"/>
  <c r="J106" i="9"/>
  <c r="T67" i="9"/>
  <c r="AP67" i="9"/>
  <c r="J55" i="9"/>
  <c r="J49" i="9"/>
  <c r="AM57" i="9"/>
  <c r="J20" i="9"/>
  <c r="J45" i="9"/>
  <c r="AD88" i="9"/>
  <c r="AA57" i="9"/>
  <c r="AE107" i="9"/>
  <c r="AM100" i="9"/>
  <c r="H20" i="9"/>
  <c r="H46" i="9"/>
  <c r="AE91" i="9"/>
  <c r="AC85" i="9"/>
  <c r="AD84" i="9"/>
  <c r="AQ91" i="9"/>
  <c r="AQ107" i="9"/>
  <c r="N97" i="9"/>
  <c r="N81" i="9"/>
  <c r="N33" i="9"/>
  <c r="K97" i="9"/>
  <c r="AA97" i="9"/>
  <c r="AQ49" i="9"/>
  <c r="S110" i="9"/>
  <c r="AQ110" i="9"/>
  <c r="AE49" i="9"/>
  <c r="V100" i="9"/>
  <c r="AM49" i="9"/>
  <c r="DY20" i="10"/>
  <c r="EJ14" i="10"/>
  <c r="EJ14" i="9"/>
  <c r="J114" i="9"/>
  <c r="AE114" i="9"/>
  <c r="AS114" i="9"/>
  <c r="H43" i="9"/>
  <c r="X114" i="9"/>
  <c r="H32" i="9"/>
  <c r="Z32" i="9"/>
  <c r="U32" i="9"/>
  <c r="AF114" i="9"/>
  <c r="AD50" i="9"/>
  <c r="L50" i="9"/>
  <c r="H50" i="9"/>
  <c r="AA43" i="9"/>
  <c r="P32" i="9"/>
  <c r="AG87" i="9"/>
  <c r="Y87" i="9"/>
  <c r="H104" i="9"/>
  <c r="AT104" i="9"/>
  <c r="AE104" i="9"/>
  <c r="AC104" i="9"/>
  <c r="U24" i="9"/>
  <c r="AE95" i="9"/>
  <c r="AS95" i="9"/>
  <c r="M24" i="9"/>
  <c r="R24" i="9"/>
  <c r="AF87" i="9"/>
  <c r="H95" i="9"/>
  <c r="N101" i="9"/>
  <c r="V101" i="9"/>
  <c r="AC101" i="9"/>
  <c r="P50" i="9"/>
  <c r="T25" i="9"/>
  <c r="W25" i="9"/>
  <c r="AC103" i="9"/>
  <c r="H103" i="9"/>
  <c r="X44" i="9"/>
  <c r="AA103" i="9"/>
  <c r="AF44" i="9"/>
  <c r="Z103" i="9"/>
  <c r="AA44" i="9"/>
  <c r="M103" i="9"/>
  <c r="W44" i="9"/>
  <c r="S104" i="9"/>
  <c r="AU104" i="9"/>
  <c r="Q35" i="9"/>
  <c r="Q57" i="9"/>
  <c r="Q29" i="9"/>
  <c r="X56" i="9"/>
  <c r="Q61" i="9"/>
  <c r="AF56" i="9"/>
  <c r="O23" i="9"/>
  <c r="AT56" i="9"/>
  <c r="Q60" i="9"/>
  <c r="AG56" i="9"/>
  <c r="I23" i="9"/>
  <c r="Q46" i="9"/>
  <c r="Y56" i="9"/>
  <c r="Y48" i="9"/>
  <c r="Y107" i="9"/>
  <c r="Y70" i="9"/>
  <c r="Y99" i="9"/>
  <c r="AG51" i="9"/>
  <c r="AG70" i="9"/>
  <c r="AP80" i="9"/>
  <c r="P80" i="9"/>
  <c r="AF80" i="9"/>
  <c r="H80" i="9"/>
  <c r="M78" i="9"/>
  <c r="AG96" i="9"/>
  <c r="Y111" i="9"/>
  <c r="AR70" i="9"/>
  <c r="AG71" i="9"/>
  <c r="R70" i="9"/>
  <c r="AG68" i="9"/>
  <c r="AG88" i="9"/>
  <c r="AG45" i="9"/>
  <c r="AG100" i="9"/>
  <c r="AG110" i="9"/>
  <c r="AD78" i="9"/>
  <c r="AP78" i="9"/>
  <c r="AO78" i="9"/>
  <c r="W78" i="9"/>
  <c r="Y110" i="9"/>
  <c r="Y45" i="9"/>
  <c r="Y89" i="9"/>
  <c r="AG106" i="9"/>
  <c r="Y75" i="9"/>
  <c r="G91" i="9"/>
  <c r="G61" i="9"/>
  <c r="AA75" i="9"/>
  <c r="Z75" i="9"/>
  <c r="G85" i="9"/>
  <c r="G71" i="9"/>
  <c r="G89" i="9"/>
  <c r="P75" i="9"/>
  <c r="G45" i="9"/>
  <c r="N16" i="9"/>
  <c r="AS89" i="9"/>
  <c r="U66" i="9"/>
  <c r="AS109" i="9"/>
  <c r="S66" i="9"/>
  <c r="AS79" i="9"/>
  <c r="AS63" i="9"/>
  <c r="N66" i="9"/>
  <c r="AS107" i="9"/>
  <c r="AG46" i="9"/>
  <c r="K16" i="9"/>
  <c r="AA60" i="9"/>
  <c r="O96" i="9"/>
  <c r="AF96" i="9"/>
  <c r="AP96" i="9"/>
  <c r="AA96" i="9"/>
  <c r="AP56" i="9"/>
  <c r="I17" i="9"/>
  <c r="Y90" i="9"/>
  <c r="W109" i="9"/>
  <c r="J109" i="9"/>
  <c r="O109" i="9"/>
  <c r="O90" i="9"/>
  <c r="AB90" i="9"/>
  <c r="AD90" i="9"/>
  <c r="I12" i="9"/>
  <c r="I35" i="9"/>
  <c r="I27" i="9"/>
  <c r="I18" i="9"/>
  <c r="I21" i="9"/>
  <c r="I81" i="9"/>
  <c r="AU98" i="9"/>
  <c r="G22" i="9"/>
  <c r="AU71" i="9"/>
  <c r="I33" i="9"/>
  <c r="AU107" i="9"/>
  <c r="O27" i="9"/>
  <c r="W27" i="9"/>
  <c r="AP108" i="9"/>
  <c r="P18" i="9"/>
  <c r="P63" i="9"/>
  <c r="P110" i="9"/>
  <c r="P88" i="9"/>
  <c r="P73" i="9"/>
  <c r="H62" i="9"/>
  <c r="W62" i="9"/>
  <c r="AS62" i="9"/>
  <c r="AT62" i="9"/>
  <c r="AF98" i="9"/>
  <c r="X70" i="9"/>
  <c r="AC70" i="9"/>
  <c r="AR98" i="9"/>
  <c r="I70" i="9"/>
  <c r="Z31" i="9"/>
  <c r="Z72" i="9"/>
  <c r="K35" i="9"/>
  <c r="N28" i="9"/>
  <c r="Z81" i="9"/>
  <c r="T28" i="9"/>
  <c r="Z57" i="9"/>
  <c r="U28" i="9"/>
  <c r="R95" i="9"/>
  <c r="R69" i="9"/>
  <c r="AB46" i="9"/>
  <c r="I72" i="9"/>
  <c r="AM69" i="9"/>
  <c r="I107" i="9"/>
  <c r="J30" i="9"/>
  <c r="AD68" i="9"/>
  <c r="AR68" i="9"/>
  <c r="J68" i="9"/>
  <c r="M97" i="9"/>
  <c r="M91" i="9"/>
  <c r="M35" i="9"/>
  <c r="AO81" i="9"/>
  <c r="AO73" i="9"/>
  <c r="AO51" i="9"/>
  <c r="AO111" i="9"/>
  <c r="V69" i="9"/>
  <c r="U69" i="9"/>
  <c r="AA69" i="9"/>
  <c r="K69" i="9"/>
  <c r="AR109" i="9"/>
  <c r="H14" i="9"/>
  <c r="R110" i="9"/>
  <c r="L72" i="9"/>
  <c r="R106" i="9"/>
  <c r="P72" i="9"/>
  <c r="L33" i="9"/>
  <c r="L49" i="9"/>
  <c r="AS66" i="9"/>
  <c r="AQ72" i="9"/>
  <c r="W102" i="9"/>
  <c r="L59" i="9"/>
  <c r="H102" i="9"/>
  <c r="AT72" i="9"/>
  <c r="AS71" i="9"/>
  <c r="R91" i="9"/>
  <c r="R26" i="9"/>
  <c r="R71" i="9"/>
  <c r="AC63" i="9"/>
  <c r="W107" i="9"/>
  <c r="AC59" i="9"/>
  <c r="AC97" i="9"/>
  <c r="AR58" i="9"/>
  <c r="P58" i="9"/>
  <c r="X58" i="9"/>
  <c r="J22" i="9"/>
  <c r="AM108" i="9"/>
  <c r="AO92" i="9"/>
  <c r="U92" i="9"/>
  <c r="P20" i="9"/>
  <c r="P61" i="9"/>
  <c r="S22" i="9"/>
  <c r="AF108" i="9"/>
  <c r="H89" i="9"/>
  <c r="K48" i="9"/>
  <c r="AB88" i="9"/>
  <c r="AB51" i="9"/>
  <c r="H34" i="9"/>
  <c r="AA48" i="9"/>
  <c r="AB36" i="9"/>
  <c r="AB31" i="9"/>
  <c r="AB47" i="9"/>
  <c r="AB106" i="9"/>
  <c r="AA41" i="9"/>
  <c r="T41" i="9"/>
  <c r="O61" i="9"/>
  <c r="O14" i="9"/>
  <c r="O18" i="9"/>
  <c r="O59" i="9"/>
  <c r="O15" i="9"/>
  <c r="AR106" i="9"/>
  <c r="AR81" i="9"/>
  <c r="AR47" i="9"/>
  <c r="S61" i="9"/>
  <c r="AF61" i="9"/>
  <c r="AR73" i="9"/>
  <c r="W61" i="9"/>
  <c r="N61" i="9"/>
  <c r="V34" i="9"/>
  <c r="K55" i="9"/>
  <c r="I49" i="9"/>
  <c r="T99" i="9"/>
  <c r="AF99" i="9"/>
  <c r="AT99" i="9"/>
  <c r="M57" i="9"/>
  <c r="O49" i="9"/>
  <c r="AT59" i="9"/>
  <c r="S47" i="9"/>
  <c r="AA47" i="9"/>
  <c r="H88" i="9"/>
  <c r="J15" i="9"/>
  <c r="AD47" i="9"/>
  <c r="J88" i="9"/>
  <c r="AP110" i="9"/>
  <c r="AQ47" i="9"/>
  <c r="J36" i="9"/>
  <c r="J91" i="9"/>
  <c r="U57" i="9"/>
  <c r="J100" i="9"/>
  <c r="AQ57" i="9"/>
  <c r="AC57" i="9"/>
  <c r="K100" i="9"/>
  <c r="N100" i="9"/>
  <c r="T26" i="9"/>
  <c r="H33" i="9"/>
  <c r="H15" i="9"/>
  <c r="AO106" i="9"/>
  <c r="H84" i="9"/>
  <c r="AF91" i="9"/>
  <c r="X107" i="9"/>
  <c r="N45" i="9"/>
  <c r="N110" i="9"/>
  <c r="U97" i="9"/>
  <c r="AT97" i="9"/>
  <c r="AD97" i="9"/>
  <c r="T49" i="9"/>
  <c r="AM110" i="9"/>
  <c r="X49" i="9"/>
  <c r="K20" i="9"/>
  <c r="K49" i="9"/>
  <c r="AC106" i="9"/>
  <c r="EJ16" i="10"/>
  <c r="EJ16" i="9"/>
  <c r="EJ20" i="10"/>
  <c r="EJ20" i="9"/>
  <c r="DM15" i="10"/>
  <c r="DY18" i="10"/>
  <c r="AG114" i="9"/>
  <c r="L114" i="9"/>
  <c r="AO87" i="9"/>
  <c r="Q104" i="9"/>
  <c r="AP104" i="9"/>
  <c r="AA95" i="9"/>
  <c r="G95" i="9"/>
  <c r="V95" i="9"/>
  <c r="AR95" i="9"/>
  <c r="I24" i="9"/>
  <c r="U43" i="9"/>
  <c r="R50" i="9"/>
  <c r="S95" i="9"/>
  <c r="AA101" i="9"/>
  <c r="X101" i="9"/>
  <c r="AF101" i="9"/>
  <c r="W101" i="9"/>
  <c r="J101" i="9"/>
  <c r="S43" i="9"/>
  <c r="I25" i="9"/>
  <c r="H25" i="9"/>
  <c r="M44" i="9"/>
  <c r="W103" i="9"/>
  <c r="N17" i="9"/>
  <c r="Q103" i="9"/>
  <c r="L17" i="9"/>
  <c r="AM103" i="9"/>
  <c r="K17" i="9"/>
  <c r="AM44" i="9"/>
  <c r="AD103" i="9"/>
  <c r="H44" i="9"/>
  <c r="AD104" i="9"/>
  <c r="AF104" i="9"/>
  <c r="Q109" i="9"/>
  <c r="Q106" i="9"/>
  <c r="Q19" i="9"/>
  <c r="P56" i="9"/>
  <c r="Q98" i="9"/>
  <c r="M23" i="9"/>
  <c r="N56" i="9"/>
  <c r="Q79" i="9"/>
  <c r="AA56" i="9"/>
  <c r="Q23" i="9"/>
  <c r="Q34" i="9"/>
  <c r="K23" i="9"/>
  <c r="Q67" i="9"/>
  <c r="K25" i="9"/>
  <c r="Y57" i="9"/>
  <c r="AT70" i="9"/>
  <c r="AG107" i="9"/>
  <c r="H70" i="9"/>
  <c r="S80" i="9"/>
  <c r="AE80" i="9"/>
  <c r="L80" i="9"/>
  <c r="AG80" i="9"/>
  <c r="S78" i="9"/>
  <c r="W70" i="9"/>
  <c r="N80" i="9"/>
  <c r="AG81" i="9"/>
  <c r="AG48" i="9"/>
  <c r="Z70" i="9"/>
  <c r="AG102" i="9"/>
  <c r="AG73" i="9"/>
  <c r="AG62" i="9"/>
  <c r="P78" i="9"/>
  <c r="AU78" i="9"/>
  <c r="AC78" i="9"/>
  <c r="Y29" i="9"/>
  <c r="Y72" i="9"/>
  <c r="Y102" i="9"/>
  <c r="Y73" i="9"/>
  <c r="Y63" i="9"/>
  <c r="AG98" i="9"/>
  <c r="Y46" i="9"/>
  <c r="G30" i="9"/>
  <c r="G108" i="9"/>
  <c r="AT75" i="9"/>
  <c r="G46" i="9"/>
  <c r="G73" i="9"/>
  <c r="G79" i="9"/>
  <c r="G12" i="9"/>
  <c r="G106" i="9"/>
  <c r="N75" i="9"/>
  <c r="AS110" i="9"/>
  <c r="P66" i="9"/>
  <c r="M66" i="9"/>
  <c r="AS61" i="9"/>
  <c r="AQ66" i="9"/>
  <c r="AS92" i="9"/>
  <c r="AS55" i="9"/>
  <c r="AE66" i="9"/>
  <c r="AG92" i="9"/>
  <c r="AM60" i="9"/>
  <c r="S60" i="9"/>
  <c r="AB60" i="9"/>
  <c r="X96" i="9"/>
  <c r="T96" i="9"/>
  <c r="X60" i="9"/>
  <c r="Q47" i="9"/>
  <c r="Q27" i="9"/>
  <c r="AC56" i="9"/>
  <c r="P25" i="9"/>
  <c r="X109" i="9"/>
  <c r="AU109" i="9"/>
  <c r="V109" i="9"/>
  <c r="AU89" i="9"/>
  <c r="AU88" i="9"/>
  <c r="P90" i="9"/>
  <c r="N90" i="9"/>
  <c r="AP90" i="9"/>
  <c r="I91" i="9"/>
  <c r="I88" i="9"/>
  <c r="I67" i="9"/>
  <c r="I110" i="9"/>
  <c r="AQ90" i="9"/>
  <c r="P109" i="9"/>
  <c r="I46" i="9"/>
  <c r="AF90" i="9"/>
  <c r="W75" i="9"/>
  <c r="I84" i="9"/>
  <c r="J75" i="9"/>
  <c r="I61" i="9"/>
  <c r="AU81" i="9"/>
  <c r="N109" i="9"/>
  <c r="AU99" i="9"/>
  <c r="X27" i="9"/>
  <c r="M27" i="9"/>
  <c r="K27" i="9"/>
  <c r="M19" i="9"/>
  <c r="AA108" i="9"/>
  <c r="P91" i="9"/>
  <c r="P35" i="9"/>
  <c r="S62" i="9"/>
  <c r="AQ62" i="9"/>
  <c r="P62" i="9"/>
  <c r="R98" i="9"/>
  <c r="V31" i="9"/>
  <c r="L70" i="9"/>
  <c r="J31" i="9"/>
  <c r="AE35" i="9"/>
  <c r="Z58" i="9"/>
  <c r="AA35" i="9"/>
  <c r="X28" i="9"/>
  <c r="L28" i="9"/>
  <c r="Z68" i="9"/>
  <c r="Z84" i="9"/>
  <c r="X35" i="9"/>
  <c r="M28" i="9"/>
  <c r="L55" i="9"/>
  <c r="O46" i="9"/>
  <c r="AO88" i="9"/>
  <c r="AE68" i="9"/>
  <c r="O68" i="9"/>
  <c r="AT68" i="9"/>
  <c r="K30" i="9"/>
  <c r="V30" i="9"/>
  <c r="M79" i="9"/>
  <c r="M59" i="9"/>
  <c r="AO58" i="9"/>
  <c r="L69" i="9"/>
  <c r="AE69" i="9"/>
  <c r="O69" i="9"/>
  <c r="H91" i="9"/>
  <c r="AP102" i="9"/>
  <c r="AM72" i="9"/>
  <c r="L92" i="9"/>
  <c r="R47" i="9"/>
  <c r="L81" i="9"/>
  <c r="L15" i="9"/>
  <c r="Z66" i="9"/>
  <c r="AR72" i="9"/>
  <c r="R107" i="9"/>
  <c r="J102" i="9"/>
  <c r="L34" i="9"/>
  <c r="L68" i="9"/>
  <c r="R102" i="9"/>
  <c r="H72" i="9"/>
  <c r="U102" i="9"/>
  <c r="W72" i="9"/>
  <c r="L71" i="9"/>
  <c r="L108" i="9"/>
  <c r="AC99" i="9"/>
  <c r="AT58" i="9"/>
  <c r="AC100" i="9"/>
  <c r="AC47" i="9"/>
  <c r="AC67" i="9"/>
  <c r="AC73" i="9"/>
  <c r="AC105" i="9"/>
  <c r="N58" i="9"/>
  <c r="AE58" i="9"/>
  <c r="K22" i="9"/>
  <c r="H19" i="9"/>
  <c r="X92" i="9"/>
  <c r="AM92" i="9"/>
  <c r="P81" i="9"/>
  <c r="P85" i="9"/>
  <c r="X108" i="9"/>
  <c r="AD108" i="9"/>
  <c r="N89" i="9"/>
  <c r="AB35" i="9"/>
  <c r="Z107" i="9"/>
  <c r="AF89" i="9"/>
  <c r="AA34" i="9"/>
  <c r="AB48" i="9"/>
  <c r="J48" i="9"/>
  <c r="AB110" i="9"/>
  <c r="L48" i="9"/>
  <c r="AB49" i="9"/>
  <c r="X41" i="9"/>
  <c r="J41" i="9"/>
  <c r="O29" i="9"/>
  <c r="O51" i="9"/>
  <c r="O26" i="9"/>
  <c r="O97" i="9"/>
  <c r="P49" i="9"/>
  <c r="AR110" i="9"/>
  <c r="AA61" i="9"/>
  <c r="AR67" i="9"/>
  <c r="U61" i="9"/>
  <c r="AC61" i="9"/>
  <c r="W59" i="9"/>
  <c r="N48" i="9"/>
  <c r="AT55" i="9"/>
  <c r="M20" i="9"/>
  <c r="X99" i="9"/>
  <c r="M84" i="9"/>
  <c r="U99" i="9"/>
  <c r="AO55" i="9"/>
  <c r="O20" i="9"/>
  <c r="AR63" i="9"/>
  <c r="AE88" i="9"/>
  <c r="H47" i="9"/>
  <c r="AP105" i="9"/>
  <c r="AP47" i="9"/>
  <c r="AP79" i="9"/>
  <c r="AP97" i="9"/>
  <c r="K88" i="9"/>
  <c r="AF47" i="9"/>
  <c r="J110" i="9"/>
  <c r="AE67" i="9"/>
  <c r="N67" i="9"/>
  <c r="AF57" i="9"/>
  <c r="AD106" i="9"/>
  <c r="X100" i="9"/>
  <c r="AA100" i="9"/>
  <c r="H111" i="9"/>
  <c r="AE106" i="9"/>
  <c r="AF106" i="9"/>
  <c r="T106" i="9"/>
  <c r="AD91" i="9"/>
  <c r="W91" i="9"/>
  <c r="N105" i="9"/>
  <c r="N21" i="9"/>
  <c r="AP51" i="9"/>
  <c r="AE97" i="9"/>
  <c r="X97" i="9"/>
  <c r="AF49" i="9"/>
  <c r="H49" i="9"/>
  <c r="AT106" i="9"/>
  <c r="V49" i="9"/>
  <c r="K14" i="9"/>
  <c r="EJ12" i="10"/>
  <c r="EJ12" i="9"/>
  <c r="DY10" i="10"/>
  <c r="DM17" i="10"/>
  <c r="DY15" i="10"/>
  <c r="AA32" i="9"/>
  <c r="AQ114" i="9"/>
  <c r="Q50" i="9"/>
  <c r="AU50" i="9"/>
  <c r="O43" i="9"/>
  <c r="W43" i="9"/>
  <c r="AU87" i="9"/>
  <c r="O104" i="9"/>
  <c r="AC32" i="9"/>
  <c r="R114" i="9"/>
  <c r="O32" i="9"/>
  <c r="Q32" i="9"/>
  <c r="L32" i="9"/>
  <c r="I114" i="9"/>
  <c r="U114" i="9"/>
  <c r="AU114" i="9"/>
  <c r="Z50" i="9"/>
  <c r="AA50" i="9"/>
  <c r="O50" i="9"/>
  <c r="AP87" i="9"/>
  <c r="K87" i="9"/>
  <c r="V32" i="9"/>
  <c r="X43" i="9"/>
  <c r="S87" i="9"/>
  <c r="AF43" i="9"/>
  <c r="L87" i="9"/>
  <c r="AS87" i="9"/>
  <c r="Z104" i="9"/>
  <c r="X104" i="9"/>
  <c r="U104" i="9"/>
  <c r="AM95" i="9"/>
  <c r="Z95" i="9"/>
  <c r="P24" i="9"/>
  <c r="AF95" i="9"/>
  <c r="M95" i="9"/>
  <c r="U95" i="9"/>
  <c r="L95" i="9"/>
  <c r="K95" i="9"/>
  <c r="AQ87" i="9"/>
  <c r="T24" i="9"/>
  <c r="AM101" i="9"/>
  <c r="AG101" i="9"/>
  <c r="AQ101" i="9"/>
  <c r="K101" i="9"/>
  <c r="AB101" i="9"/>
  <c r="V87" i="9"/>
  <c r="R25" i="9"/>
  <c r="AE44" i="9"/>
  <c r="G103" i="9"/>
  <c r="K103" i="9"/>
  <c r="O17" i="9"/>
  <c r="AE103" i="9"/>
  <c r="P103" i="9"/>
  <c r="AT103" i="9"/>
  <c r="O44" i="9"/>
  <c r="AP103" i="9"/>
  <c r="P44" i="9"/>
  <c r="U103" i="9"/>
  <c r="I104" i="9"/>
  <c r="T104" i="9"/>
  <c r="Q73" i="9"/>
  <c r="U23" i="9"/>
  <c r="Q89" i="9"/>
  <c r="AM56" i="9"/>
  <c r="Q22" i="9"/>
  <c r="AE56" i="9"/>
  <c r="Q26" i="9"/>
  <c r="Q49" i="9"/>
  <c r="Q70" i="9"/>
  <c r="T23" i="9"/>
  <c r="Q45" i="9"/>
  <c r="G44" i="9"/>
  <c r="Y96" i="9"/>
  <c r="AG57" i="9"/>
  <c r="Y49" i="9"/>
  <c r="Y80" i="9"/>
  <c r="AQ80" i="9"/>
  <c r="AU80" i="9"/>
  <c r="Y97" i="9"/>
  <c r="Y58" i="9"/>
  <c r="AQ70" i="9"/>
  <c r="Y41" i="9"/>
  <c r="AG61" i="9"/>
  <c r="AG67" i="9"/>
  <c r="AG89" i="9"/>
  <c r="AG78" i="9"/>
  <c r="J78" i="9"/>
  <c r="Y78" i="9"/>
  <c r="G78" i="9"/>
  <c r="Y67" i="9"/>
  <c r="Y30" i="9"/>
  <c r="U70" i="9"/>
  <c r="K75" i="9"/>
  <c r="G84" i="9"/>
  <c r="AE75" i="9"/>
  <c r="G20" i="9"/>
  <c r="AO75" i="9"/>
  <c r="G63" i="9"/>
  <c r="G62" i="9"/>
  <c r="G66" i="9"/>
  <c r="G105" i="9"/>
  <c r="G109" i="9"/>
  <c r="H16" i="9"/>
  <c r="AS69" i="9"/>
  <c r="X66" i="9"/>
  <c r="I66" i="9"/>
  <c r="AS84" i="9"/>
  <c r="H66" i="9"/>
  <c r="AS100" i="9"/>
  <c r="W66" i="9"/>
  <c r="AS48" i="9"/>
  <c r="J66" i="9"/>
  <c r="AO96" i="9"/>
  <c r="AD96" i="9"/>
  <c r="H96" i="9"/>
  <c r="P96" i="9"/>
  <c r="L96" i="9"/>
  <c r="AB96" i="9"/>
  <c r="N60" i="9"/>
  <c r="N96" i="9"/>
  <c r="Q21" i="9"/>
  <c r="H23" i="9"/>
  <c r="Q111" i="9"/>
  <c r="V103" i="9"/>
  <c r="L109" i="9"/>
  <c r="I109" i="9"/>
  <c r="AM109" i="9"/>
  <c r="AU68" i="9"/>
  <c r="AU110" i="9"/>
  <c r="AU102" i="9"/>
  <c r="Z90" i="9"/>
  <c r="J90" i="9"/>
  <c r="T90" i="9"/>
  <c r="I36" i="9"/>
  <c r="I47" i="9"/>
  <c r="G92" i="9"/>
  <c r="AU55" i="9"/>
  <c r="AU85" i="9"/>
  <c r="AU49" i="9"/>
  <c r="I31" i="9"/>
  <c r="AU108" i="9"/>
  <c r="I106" i="9"/>
  <c r="I57" i="9"/>
  <c r="S27" i="9"/>
  <c r="AB108" i="9"/>
  <c r="H18" i="9"/>
  <c r="P102" i="9"/>
  <c r="P34" i="9"/>
  <c r="P48" i="9"/>
  <c r="P36" i="9"/>
  <c r="J62" i="9"/>
  <c r="M62" i="9"/>
  <c r="AD62" i="9"/>
  <c r="AA62" i="9"/>
  <c r="AB98" i="9"/>
  <c r="O31" i="9"/>
  <c r="AD98" i="9"/>
  <c r="W31" i="9"/>
  <c r="U35" i="9"/>
  <c r="Z51" i="9"/>
  <c r="Z106" i="9"/>
  <c r="Z67" i="9"/>
  <c r="Z99" i="9"/>
  <c r="S35" i="9"/>
  <c r="Z85" i="9"/>
  <c r="Z89" i="9"/>
  <c r="Z55" i="9"/>
  <c r="N35" i="9"/>
  <c r="V28" i="9"/>
  <c r="L91" i="9"/>
  <c r="R48" i="9"/>
  <c r="R97" i="9"/>
  <c r="AO107" i="9"/>
  <c r="K46" i="9"/>
  <c r="AA46" i="9"/>
  <c r="N68" i="9"/>
  <c r="AB30" i="9"/>
  <c r="T30" i="9"/>
  <c r="M45" i="9"/>
  <c r="M29" i="9"/>
  <c r="M111" i="9"/>
  <c r="M41" i="9"/>
  <c r="AO79" i="9"/>
  <c r="AO47" i="9"/>
  <c r="AR69" i="9"/>
  <c r="M69" i="9"/>
  <c r="T69" i="9"/>
  <c r="L46" i="9"/>
  <c r="H105" i="9"/>
  <c r="L102" i="9"/>
  <c r="L111" i="9"/>
  <c r="R81" i="9"/>
  <c r="R92" i="9"/>
  <c r="R21" i="9"/>
  <c r="R72" i="9"/>
  <c r="R20" i="9"/>
  <c r="AT102" i="9"/>
  <c r="R34" i="9"/>
  <c r="L45" i="9"/>
  <c r="L58" i="9"/>
  <c r="L106" i="9"/>
  <c r="T72" i="9"/>
  <c r="L57" i="9"/>
  <c r="AC102" i="9"/>
  <c r="R67" i="9"/>
  <c r="H58" i="9"/>
  <c r="AC71" i="9"/>
  <c r="AC108" i="9"/>
  <c r="AC55" i="9"/>
  <c r="AC79" i="9"/>
  <c r="AC58" i="9"/>
  <c r="J58" i="9"/>
  <c r="AE92" i="9"/>
  <c r="K92" i="9"/>
  <c r="P111" i="9"/>
  <c r="P67" i="9"/>
  <c r="AE108" i="9"/>
  <c r="U108" i="9"/>
  <c r="AB100" i="9"/>
  <c r="AB41" i="9"/>
  <c r="AB79" i="9"/>
  <c r="AB99" i="9"/>
  <c r="AD89" i="9"/>
  <c r="T48" i="9"/>
  <c r="T35" i="9"/>
  <c r="AD48" i="9"/>
  <c r="AB34" i="9"/>
  <c r="AG41" i="9"/>
  <c r="W41" i="9"/>
  <c r="O21" i="9"/>
  <c r="O100" i="9"/>
  <c r="AE41" i="9"/>
  <c r="T98" i="9"/>
  <c r="AR100" i="9"/>
  <c r="U98" i="9"/>
  <c r="K61" i="9"/>
  <c r="U59" i="9"/>
  <c r="AT61" i="9"/>
  <c r="S59" i="9"/>
  <c r="AM61" i="9"/>
  <c r="H98" i="9"/>
  <c r="AB89" i="9"/>
  <c r="U34" i="9"/>
  <c r="AF48" i="9"/>
  <c r="AR55" i="9"/>
  <c r="AA55" i="9"/>
  <c r="N55" i="9"/>
  <c r="V99" i="9"/>
  <c r="M51" i="9"/>
  <c r="AD59" i="9"/>
  <c r="S67" i="9"/>
  <c r="V47" i="9"/>
  <c r="J73" i="9"/>
  <c r="J97" i="9"/>
  <c r="J51" i="9"/>
  <c r="AP91" i="9"/>
  <c r="N47" i="9"/>
  <c r="S88" i="9"/>
  <c r="AP100" i="9"/>
  <c r="T88" i="9"/>
  <c r="AM88" i="9"/>
  <c r="AP111" i="9"/>
  <c r="U88" i="9"/>
  <c r="J47" i="9"/>
  <c r="AT57" i="9"/>
  <c r="AF67" i="9"/>
  <c r="W100" i="9"/>
  <c r="U100" i="9"/>
  <c r="X26" i="9"/>
  <c r="V26" i="9"/>
  <c r="H85" i="9"/>
  <c r="X106" i="9"/>
  <c r="AQ106" i="9"/>
  <c r="U84" i="9"/>
  <c r="K91" i="9"/>
  <c r="AA91" i="9"/>
  <c r="N107" i="9"/>
  <c r="N73" i="9"/>
  <c r="N71" i="9"/>
  <c r="W97" i="9"/>
  <c r="S97" i="9"/>
  <c r="AF97" i="9"/>
  <c r="X110" i="9"/>
  <c r="AT73" i="9"/>
  <c r="AT51" i="9"/>
  <c r="T110" i="9"/>
  <c r="AO49" i="9"/>
  <c r="AT105" i="9"/>
  <c r="W49" i="9"/>
  <c r="DY17" i="10"/>
  <c r="K15" i="9"/>
  <c r="DY14" i="10"/>
  <c r="T32" i="9"/>
  <c r="S32" i="9"/>
  <c r="AB114" i="9"/>
  <c r="AB32" i="9"/>
  <c r="G114" i="9"/>
  <c r="Z114" i="9"/>
  <c r="N50" i="9"/>
  <c r="AM50" i="9"/>
  <c r="X50" i="9"/>
  <c r="M87" i="9"/>
  <c r="U87" i="9"/>
  <c r="AG43" i="9"/>
  <c r="AC87" i="9"/>
  <c r="X87" i="9"/>
  <c r="AT87" i="9"/>
  <c r="V43" i="9"/>
  <c r="N87" i="9"/>
  <c r="AM104" i="9"/>
  <c r="AG104" i="9"/>
  <c r="K104" i="9"/>
  <c r="P95" i="9"/>
  <c r="AQ95" i="9"/>
  <c r="AD95" i="9"/>
  <c r="AC95" i="9"/>
  <c r="T95" i="9"/>
  <c r="Y50" i="9"/>
  <c r="AF50" i="9"/>
  <c r="Q95" i="9"/>
  <c r="P101" i="9"/>
  <c r="AO101" i="9"/>
  <c r="AR101" i="9"/>
  <c r="T101" i="9"/>
  <c r="V25" i="9"/>
  <c r="AP44" i="9"/>
  <c r="AG44" i="9"/>
  <c r="T103" i="9"/>
  <c r="AO103" i="9"/>
  <c r="Y103" i="9"/>
  <c r="N103" i="9"/>
  <c r="O103" i="9"/>
  <c r="AD44" i="9"/>
  <c r="M104" i="9"/>
  <c r="Q30" i="9"/>
  <c r="R56" i="9"/>
  <c r="AC114" i="9"/>
  <c r="Q33" i="9"/>
  <c r="Q36" i="9"/>
  <c r="W56" i="9"/>
  <c r="Q102" i="9"/>
  <c r="AR56" i="9"/>
  <c r="Q28" i="9"/>
  <c r="M56" i="9"/>
  <c r="Q75" i="9"/>
  <c r="Q31" i="9"/>
  <c r="AG91" i="9"/>
  <c r="J70" i="9"/>
  <c r="AO80" i="9"/>
  <c r="U80" i="9"/>
  <c r="Z80" i="9"/>
  <c r="AG58" i="9"/>
  <c r="T70" i="9"/>
  <c r="Y71" i="9"/>
  <c r="Y106" i="9"/>
  <c r="AG60" i="9"/>
  <c r="AG75" i="9"/>
  <c r="AG63" i="9"/>
  <c r="AF78" i="9"/>
  <c r="I78" i="9"/>
  <c r="AS78" i="9"/>
  <c r="Y85" i="9"/>
  <c r="Y27" i="9"/>
  <c r="Y88" i="9"/>
  <c r="Y79" i="9"/>
  <c r="R80" i="9"/>
  <c r="M70" i="9"/>
  <c r="AB75" i="9"/>
  <c r="G90" i="9"/>
  <c r="AP75" i="9"/>
  <c r="G100" i="9"/>
  <c r="AD75" i="9"/>
  <c r="G68" i="9"/>
  <c r="G111" i="9"/>
  <c r="G60" i="9"/>
  <c r="G48" i="9"/>
  <c r="G98" i="9"/>
  <c r="AR66" i="9"/>
  <c r="AS90" i="9"/>
  <c r="K66" i="9"/>
  <c r="AS81" i="9"/>
  <c r="L66" i="9"/>
  <c r="AS72" i="9"/>
  <c r="AS68" i="9"/>
  <c r="AT66" i="9"/>
  <c r="AG99" i="9"/>
  <c r="Z96" i="9"/>
  <c r="AQ96" i="9"/>
  <c r="U96" i="9"/>
  <c r="AC96" i="9"/>
  <c r="Z60" i="9"/>
  <c r="AU96" i="9"/>
  <c r="J96" i="9"/>
  <c r="Q81" i="9"/>
  <c r="Q69" i="9"/>
  <c r="R23" i="9"/>
  <c r="AU60" i="9"/>
  <c r="J44" i="9"/>
  <c r="AF103" i="9"/>
  <c r="K109" i="9"/>
  <c r="AO90" i="9"/>
  <c r="W90" i="9"/>
  <c r="AC90" i="9"/>
  <c r="AA90" i="9"/>
  <c r="I59" i="9"/>
  <c r="I62" i="9"/>
  <c r="I41" i="9"/>
  <c r="G107" i="9"/>
  <c r="AU57" i="9"/>
  <c r="I15" i="9"/>
  <c r="AU111" i="9"/>
  <c r="AU72" i="9"/>
  <c r="G110" i="9"/>
  <c r="I100" i="9"/>
  <c r="AU92" i="9"/>
  <c r="I98" i="9"/>
  <c r="N27" i="9"/>
  <c r="K19" i="9"/>
  <c r="R108" i="9"/>
  <c r="P29" i="9"/>
  <c r="P69" i="9"/>
  <c r="P105" i="9"/>
  <c r="P21" i="9"/>
  <c r="V62" i="9"/>
  <c r="AP62" i="9"/>
  <c r="X62" i="9"/>
  <c r="R62" i="9"/>
  <c r="W98" i="9"/>
  <c r="L31" i="9"/>
  <c r="AQ98" i="9"/>
  <c r="Z36" i="9"/>
  <c r="Z73" i="9"/>
  <c r="V35" i="9"/>
  <c r="Z71" i="9"/>
  <c r="S28" i="9"/>
  <c r="L63" i="9"/>
  <c r="R68" i="9"/>
  <c r="AO99" i="9"/>
  <c r="AO46" i="9"/>
  <c r="M81" i="9"/>
  <c r="P46" i="9"/>
  <c r="M67" i="9"/>
  <c r="W46" i="9"/>
  <c r="U68" i="9"/>
  <c r="T68" i="9"/>
  <c r="K68" i="9"/>
  <c r="H30" i="9"/>
  <c r="O30" i="9"/>
  <c r="M102" i="9"/>
  <c r="M55" i="9"/>
  <c r="AO67" i="9"/>
  <c r="AO91" i="9"/>
  <c r="N69" i="9"/>
  <c r="H69" i="9"/>
  <c r="H63" i="9"/>
  <c r="L14" i="9"/>
  <c r="AS102" i="9"/>
  <c r="R84" i="9"/>
  <c r="R89" i="9"/>
  <c r="AB72" i="9"/>
  <c r="R59" i="9"/>
  <c r="AP72" i="9"/>
  <c r="S72" i="9"/>
  <c r="L27" i="9"/>
  <c r="R33" i="9"/>
  <c r="AD66" i="9"/>
  <c r="V72" i="9"/>
  <c r="AR102" i="9"/>
  <c r="AM66" i="9"/>
  <c r="AC91" i="9"/>
  <c r="AC81" i="9"/>
  <c r="AC45" i="9"/>
  <c r="V58" i="9"/>
  <c r="AB58" i="9"/>
  <c r="O58" i="9"/>
  <c r="V92" i="9"/>
  <c r="AT92" i="9"/>
  <c r="M92" i="9"/>
  <c r="P100" i="9"/>
  <c r="P57" i="9"/>
  <c r="P27" i="9"/>
  <c r="K108" i="9"/>
  <c r="AT108" i="9"/>
  <c r="T89" i="9"/>
  <c r="Z79" i="9"/>
  <c r="Z61" i="9"/>
  <c r="K89" i="9"/>
  <c r="Z111" i="9"/>
  <c r="AP89" i="9"/>
  <c r="AM48" i="9"/>
  <c r="N34" i="9"/>
  <c r="AB91" i="9"/>
  <c r="AT89" i="9"/>
  <c r="AT48" i="9"/>
  <c r="T34" i="9"/>
  <c r="R111" i="9"/>
  <c r="O36" i="9"/>
  <c r="O45" i="9"/>
  <c r="O13" i="9"/>
  <c r="O33" i="9"/>
  <c r="O67" i="9"/>
  <c r="O105" i="9"/>
  <c r="AA59" i="9"/>
  <c r="AR84" i="9"/>
  <c r="AR49" i="9"/>
  <c r="AR79" i="9"/>
  <c r="AE61" i="9"/>
  <c r="K59" i="9"/>
  <c r="M61" i="9"/>
  <c r="T59" i="9"/>
  <c r="AO61" i="9"/>
  <c r="V59" i="9"/>
  <c r="AA98" i="9"/>
  <c r="S55" i="9"/>
  <c r="AM55" i="9"/>
  <c r="V55" i="9"/>
  <c r="M49" i="9"/>
  <c r="AP99" i="9"/>
  <c r="N46" i="9"/>
  <c r="J14" i="9"/>
  <c r="V67" i="9"/>
  <c r="J81" i="9"/>
  <c r="AA67" i="9"/>
  <c r="J63" i="9"/>
  <c r="J71" i="9"/>
  <c r="AP55" i="9"/>
  <c r="X88" i="9"/>
  <c r="AP85" i="9"/>
  <c r="J21" i="9"/>
  <c r="N88" i="9"/>
  <c r="AP84" i="9"/>
  <c r="J79" i="9"/>
  <c r="AP81" i="9"/>
  <c r="AP73" i="9"/>
  <c r="X47" i="9"/>
  <c r="W57" i="9"/>
  <c r="AA88" i="9"/>
  <c r="H45" i="9"/>
  <c r="V106" i="9"/>
  <c r="S84" i="9"/>
  <c r="H100" i="9"/>
  <c r="T100" i="9"/>
  <c r="U26" i="9"/>
  <c r="H51" i="9"/>
  <c r="K106" i="9"/>
  <c r="AM84" i="9"/>
  <c r="AM106" i="9"/>
  <c r="AM91" i="9"/>
  <c r="U91" i="9"/>
  <c r="X91" i="9"/>
  <c r="AT107" i="9"/>
  <c r="N49" i="9"/>
  <c r="N63" i="9"/>
  <c r="W88" i="9"/>
  <c r="V97" i="9"/>
  <c r="AQ97" i="9"/>
  <c r="AE110" i="9"/>
  <c r="U110" i="9"/>
  <c r="AT111" i="9"/>
  <c r="AT81" i="9"/>
  <c r="AT110" i="9"/>
  <c r="H79" i="9"/>
  <c r="AT100" i="9"/>
  <c r="DY16" i="10"/>
  <c r="DM16" i="10"/>
  <c r="DM20" i="10"/>
  <c r="EJ15" i="10"/>
  <c r="EJ15" i="9"/>
  <c r="DM14" i="10"/>
  <c r="I32" i="9"/>
  <c r="K50" i="9"/>
  <c r="J87" i="9"/>
  <c r="P114" i="9"/>
  <c r="R32" i="9"/>
  <c r="X32" i="9"/>
  <c r="Y32" i="9"/>
  <c r="H114" i="9"/>
  <c r="K114" i="9"/>
  <c r="AM114" i="9"/>
  <c r="AE50" i="9"/>
  <c r="V50" i="9"/>
  <c r="U50" i="9"/>
  <c r="AT50" i="9"/>
  <c r="AG50" i="9"/>
  <c r="AD87" i="9"/>
  <c r="J43" i="9"/>
  <c r="AM87" i="9"/>
  <c r="T87" i="9"/>
  <c r="N43" i="9"/>
  <c r="AO43" i="9"/>
  <c r="M43" i="9"/>
  <c r="AA104" i="9"/>
  <c r="AR104" i="9"/>
  <c r="AS104" i="9"/>
  <c r="Y95" i="9"/>
  <c r="AT95" i="9"/>
  <c r="S24" i="9"/>
  <c r="AP95" i="9"/>
  <c r="N24" i="9"/>
  <c r="O95" i="9"/>
  <c r="AM43" i="9"/>
  <c r="W50" i="9"/>
  <c r="AB50" i="9"/>
  <c r="AB95" i="9"/>
  <c r="Y101" i="9"/>
  <c r="O101" i="9"/>
  <c r="M101" i="9"/>
  <c r="H101" i="9"/>
  <c r="S25" i="9"/>
  <c r="O25" i="9"/>
  <c r="Q25" i="9"/>
  <c r="U25" i="9"/>
  <c r="L25" i="9"/>
  <c r="J103" i="9"/>
  <c r="L44" i="9"/>
  <c r="K44" i="9"/>
  <c r="X103" i="9"/>
  <c r="Q44" i="9"/>
  <c r="AB104" i="9"/>
  <c r="G104" i="9"/>
  <c r="Q90" i="9"/>
  <c r="Q59" i="9"/>
  <c r="H56" i="9"/>
  <c r="G56" i="9"/>
  <c r="AB56" i="9"/>
  <c r="Q110" i="9"/>
  <c r="K56" i="9"/>
  <c r="G23" i="9"/>
  <c r="Q63" i="9"/>
  <c r="Q108" i="9"/>
  <c r="AD56" i="9"/>
  <c r="M80" i="9"/>
  <c r="Y92" i="9"/>
  <c r="Y31" i="9"/>
  <c r="AG84" i="9"/>
  <c r="T80" i="9"/>
  <c r="AR80" i="9"/>
  <c r="Y33" i="9"/>
  <c r="AB70" i="9"/>
  <c r="Y28" i="9"/>
  <c r="Y61" i="9"/>
  <c r="Y98" i="9"/>
  <c r="AG79" i="9"/>
  <c r="AG97" i="9"/>
  <c r="Z78" i="9"/>
  <c r="H78" i="9"/>
  <c r="AE78" i="9"/>
  <c r="AF70" i="9"/>
  <c r="Y66" i="9"/>
  <c r="Y55" i="9"/>
  <c r="AD70" i="9"/>
  <c r="AM70" i="9"/>
  <c r="AU75" i="9"/>
  <c r="G21" i="9"/>
  <c r="G34" i="9"/>
  <c r="AS75" i="9"/>
  <c r="G28" i="9"/>
  <c r="G55" i="9"/>
  <c r="G51" i="9"/>
  <c r="AQ75" i="9"/>
  <c r="G47" i="9"/>
  <c r="G97" i="9"/>
  <c r="M16" i="9"/>
  <c r="J16" i="9"/>
  <c r="AS51" i="9"/>
  <c r="AS99" i="9"/>
  <c r="AC66" i="9"/>
  <c r="T66" i="9"/>
  <c r="V66" i="9"/>
  <c r="AS108" i="9"/>
  <c r="AG69" i="9"/>
  <c r="O78" i="9"/>
  <c r="AM96" i="9"/>
  <c r="AT96" i="9"/>
  <c r="M96" i="9"/>
  <c r="U60" i="9"/>
  <c r="AC60" i="9"/>
  <c r="W60" i="9"/>
  <c r="AD60" i="9"/>
  <c r="W96" i="9"/>
  <c r="Q62" i="9"/>
  <c r="R60" i="9"/>
  <c r="Z109" i="9"/>
  <c r="AE109" i="9"/>
  <c r="AF109" i="9"/>
  <c r="AU105" i="9"/>
  <c r="AU63" i="9"/>
  <c r="X90" i="9"/>
  <c r="AM90" i="9"/>
  <c r="L90" i="9"/>
  <c r="I89" i="9"/>
  <c r="I45" i="9"/>
  <c r="I13" i="9"/>
  <c r="I68" i="9"/>
  <c r="I63" i="9"/>
  <c r="V90" i="9"/>
  <c r="AM75" i="9"/>
  <c r="AU61" i="9"/>
  <c r="AE90" i="9"/>
  <c r="I34" i="9"/>
  <c r="AU58" i="9"/>
  <c r="AB109" i="9"/>
  <c r="AU51" i="9"/>
  <c r="I20" i="9"/>
  <c r="G19" i="9"/>
  <c r="V27" i="9"/>
  <c r="J27" i="9"/>
  <c r="O19" i="9"/>
  <c r="J19" i="9"/>
  <c r="H108" i="9"/>
  <c r="K18" i="9"/>
  <c r="P47" i="9"/>
  <c r="P45" i="9"/>
  <c r="P68" i="9"/>
  <c r="O62" i="9"/>
  <c r="AP98" i="9"/>
  <c r="N98" i="9"/>
  <c r="K31" i="9"/>
  <c r="M98" i="9"/>
  <c r="AA31" i="9"/>
  <c r="Z110" i="9"/>
  <c r="Z34" i="9"/>
  <c r="AC35" i="9"/>
  <c r="W28" i="9"/>
  <c r="Z92" i="9"/>
  <c r="AD35" i="9"/>
  <c r="Z108" i="9"/>
  <c r="Z29" i="9"/>
  <c r="Y69" i="9"/>
  <c r="L30" i="9"/>
  <c r="L105" i="9"/>
  <c r="AC43" i="9"/>
  <c r="M71" i="9"/>
  <c r="AC46" i="9"/>
  <c r="AR46" i="9"/>
  <c r="U46" i="9"/>
  <c r="R109" i="9"/>
  <c r="X46" i="9"/>
  <c r="AB68" i="9"/>
  <c r="AM68" i="9"/>
  <c r="M30" i="9"/>
  <c r="M58" i="9"/>
  <c r="M89" i="9"/>
  <c r="M36" i="9"/>
  <c r="AO45" i="9"/>
  <c r="AO89" i="9"/>
  <c r="AO102" i="9"/>
  <c r="AC69" i="9"/>
  <c r="AQ69" i="9"/>
  <c r="S69" i="9"/>
  <c r="M90" i="9"/>
  <c r="H48" i="9"/>
  <c r="L47" i="9"/>
  <c r="S102" i="9"/>
  <c r="R49" i="9"/>
  <c r="R36" i="9"/>
  <c r="AD72" i="9"/>
  <c r="L26" i="9"/>
  <c r="R63" i="9"/>
  <c r="U72" i="9"/>
  <c r="L67" i="9"/>
  <c r="L73" i="9"/>
  <c r="L22" i="9"/>
  <c r="X72" i="9"/>
  <c r="AE72" i="9"/>
  <c r="L100" i="9"/>
  <c r="AA102" i="9"/>
  <c r="AQ58" i="9"/>
  <c r="AC88" i="9"/>
  <c r="AC36" i="9"/>
  <c r="AC89" i="9"/>
  <c r="K58" i="9"/>
  <c r="P84" i="9"/>
  <c r="K62" i="9"/>
  <c r="AR92" i="9"/>
  <c r="S92" i="9"/>
  <c r="AB92" i="9"/>
  <c r="P107" i="9"/>
  <c r="N18" i="9"/>
  <c r="P108" i="9"/>
  <c r="N108" i="9"/>
  <c r="AB111" i="9"/>
  <c r="AE89" i="9"/>
  <c r="AB73" i="9"/>
  <c r="AB84" i="9"/>
  <c r="AR89" i="9"/>
  <c r="AF34" i="9"/>
  <c r="U48" i="9"/>
  <c r="AB45" i="9"/>
  <c r="W34" i="9"/>
  <c r="K41" i="9"/>
  <c r="AF102" i="9"/>
  <c r="O63" i="9"/>
  <c r="K102" i="9"/>
  <c r="U41" i="9"/>
  <c r="O106" i="9"/>
  <c r="O99" i="9"/>
  <c r="S41" i="9"/>
  <c r="AR88" i="9"/>
  <c r="N31" i="9"/>
  <c r="J59" i="9"/>
  <c r="M31" i="9"/>
  <c r="X59" i="9"/>
  <c r="J98" i="9"/>
  <c r="AM59" i="9"/>
  <c r="T55" i="9"/>
  <c r="AA99" i="9"/>
  <c r="W55" i="9"/>
  <c r="J46" i="9"/>
  <c r="M15" i="9"/>
  <c r="AQ99" i="9"/>
  <c r="AF46" i="9"/>
  <c r="AO100" i="9"/>
  <c r="X67" i="9"/>
  <c r="AP107" i="9"/>
  <c r="U67" i="9"/>
  <c r="J57" i="9"/>
  <c r="AM47" i="9"/>
  <c r="AP71" i="9"/>
  <c r="J13" i="9"/>
  <c r="AP45" i="9"/>
  <c r="J85" i="9"/>
  <c r="V57" i="9"/>
  <c r="H57" i="9"/>
  <c r="J111" i="9"/>
  <c r="J67" i="9"/>
  <c r="J107" i="9"/>
  <c r="H73" i="9"/>
  <c r="H21" i="9"/>
  <c r="AA106" i="9"/>
  <c r="AE84" i="9"/>
  <c r="H26" i="9"/>
  <c r="S26" i="9"/>
  <c r="H110" i="9"/>
  <c r="T84" i="9"/>
  <c r="M106" i="9"/>
  <c r="N84" i="9"/>
  <c r="U106" i="9"/>
  <c r="AT91" i="9"/>
  <c r="T91" i="9"/>
  <c r="U107" i="9"/>
  <c r="N79" i="9"/>
  <c r="N29" i="9"/>
  <c r="N85" i="9"/>
  <c r="K67" i="9"/>
  <c r="AD49" i="9"/>
  <c r="AF110" i="9"/>
  <c r="AT85" i="9"/>
  <c r="AT71" i="9"/>
  <c r="AT63" i="9"/>
  <c r="H36" i="9"/>
  <c r="AQ100" i="9"/>
  <c r="EJ11" i="10"/>
  <c r="EJ11" i="9"/>
  <c r="DY19" i="10"/>
  <c r="DM18" i="10"/>
  <c r="DZ14" i="9"/>
  <c r="D22" i="6" l="1"/>
  <c r="AA28" i="15" s="1"/>
  <c r="W28" i="15"/>
  <c r="E52" i="6"/>
  <c r="C56" i="6"/>
  <c r="E16" i="6"/>
  <c r="C20" i="6"/>
  <c r="H56" i="6"/>
  <c r="C49" i="6" s="1"/>
  <c r="E43" i="6"/>
  <c r="C47" i="6"/>
  <c r="C29" i="6"/>
  <c r="E25" i="6"/>
  <c r="D31" i="6"/>
  <c r="AA29" i="15" s="1"/>
  <c r="W29" i="15"/>
  <c r="D40" i="6"/>
  <c r="AA30" i="15" s="1"/>
  <c r="W30" i="15"/>
  <c r="W27" i="15"/>
  <c r="D13" i="6"/>
  <c r="AA27" i="15" s="1"/>
  <c r="E34" i="6"/>
  <c r="C38" i="6"/>
  <c r="DH112" i="10"/>
  <c r="DE98" i="10"/>
  <c r="EC124" i="10"/>
  <c r="DL103" i="10"/>
  <c r="BX72" i="10"/>
  <c r="BW70" i="10"/>
  <c r="DQ121" i="10"/>
  <c r="DJ95" i="10"/>
  <c r="AQ43" i="9"/>
  <c r="AW44" i="10"/>
  <c r="BH41" i="10"/>
  <c r="DJ101" i="10"/>
  <c r="CD81" i="10"/>
  <c r="DU124" i="10"/>
  <c r="BV73" i="9"/>
  <c r="CD80" i="10"/>
  <c r="BE55" i="10"/>
  <c r="BH58" i="10"/>
  <c r="AT46" i="10"/>
  <c r="BL60" i="10"/>
  <c r="DE103" i="10"/>
  <c r="BJ57" i="10"/>
  <c r="DO112" i="10"/>
  <c r="DH109" i="10"/>
  <c r="DT117" i="10"/>
  <c r="DF108" i="10"/>
  <c r="AW49" i="10"/>
  <c r="DE101" i="10"/>
  <c r="DV118" i="10"/>
  <c r="BX68" i="10"/>
  <c r="EG124" i="10"/>
  <c r="DF104" i="10"/>
  <c r="BF56" i="10"/>
  <c r="DH102" i="10"/>
  <c r="DJ100" i="10"/>
  <c r="DG102" i="10"/>
  <c r="EH117" i="10"/>
  <c r="DO110" i="10"/>
  <c r="DJ111" i="10"/>
  <c r="DL111" i="10"/>
  <c r="BV67" i="9"/>
  <c r="DS118" i="10"/>
  <c r="DS111" i="10"/>
  <c r="BU68" i="10"/>
  <c r="BV70" i="10"/>
  <c r="BL59" i="10"/>
  <c r="EC122" i="9"/>
  <c r="DO118" i="10"/>
  <c r="DR110" i="10"/>
  <c r="DL102" i="10"/>
  <c r="BU67" i="10"/>
  <c r="BD56" i="10"/>
  <c r="DF107" i="10"/>
  <c r="BO66" i="10"/>
  <c r="BP66" i="10"/>
  <c r="DU121" i="10"/>
  <c r="CC81" i="10"/>
  <c r="AZ41" i="10"/>
  <c r="DT112" i="10"/>
  <c r="DP112" i="10"/>
  <c r="DF100" i="10"/>
  <c r="DN110" i="10"/>
  <c r="DS120" i="10"/>
  <c r="DN112" i="10"/>
  <c r="EE118" i="10"/>
  <c r="DI97" i="10"/>
  <c r="DO108" i="10"/>
  <c r="DF105" i="10"/>
  <c r="BQ66" i="10"/>
  <c r="DE104" i="10"/>
  <c r="AX50" i="10"/>
  <c r="EE122" i="10"/>
  <c r="BV68" i="9"/>
  <c r="DL105" i="10"/>
  <c r="DF110" i="10"/>
  <c r="DW121" i="10"/>
  <c r="DX119" i="10"/>
  <c r="EB124" i="10"/>
  <c r="DH111" i="10"/>
  <c r="EB119" i="10"/>
  <c r="DG99" i="10"/>
  <c r="DS121" i="10"/>
  <c r="EE121" i="10"/>
  <c r="EB117" i="10"/>
  <c r="DO117" i="10"/>
  <c r="BD41" i="10"/>
  <c r="AX49" i="10"/>
  <c r="AU43" i="10"/>
  <c r="EE124" i="10"/>
  <c r="DL97" i="10"/>
  <c r="DH105" i="10"/>
  <c r="AR44" i="10"/>
  <c r="CA79" i="10"/>
  <c r="DQ112" i="10"/>
  <c r="EC119" i="10"/>
  <c r="DI104" i="10"/>
  <c r="DV117" i="10"/>
  <c r="AT44" i="10"/>
  <c r="DI98" i="10"/>
  <c r="BL61" i="10"/>
  <c r="DR117" i="10"/>
  <c r="BC41" i="10"/>
  <c r="BM60" i="10"/>
  <c r="DJ109" i="10"/>
  <c r="DF96" i="10"/>
  <c r="DH107" i="10"/>
  <c r="AV43" i="9"/>
  <c r="EF117" i="10"/>
  <c r="BX70" i="10"/>
  <c r="BW71" i="10"/>
  <c r="BN61" i="10"/>
  <c r="DJ106" i="10"/>
  <c r="DQ120" i="10"/>
  <c r="DJ96" i="10"/>
  <c r="DG100" i="10"/>
  <c r="DG96" i="10"/>
  <c r="DH108" i="10"/>
  <c r="EH122" i="9"/>
  <c r="BH59" i="10"/>
  <c r="DO107" i="10"/>
  <c r="DQ119" i="10"/>
  <c r="BG55" i="10"/>
  <c r="DT124" i="10"/>
  <c r="EG121" i="10"/>
  <c r="DL96" i="10"/>
  <c r="DN109" i="10"/>
  <c r="EI118" i="10"/>
  <c r="BJ41" i="9"/>
  <c r="DE107" i="10"/>
  <c r="DJ112" i="10"/>
  <c r="DF97" i="10"/>
  <c r="BG56" i="9"/>
  <c r="DQ111" i="9"/>
  <c r="BG59" i="10"/>
  <c r="DJ102" i="10"/>
  <c r="AW47" i="9"/>
  <c r="DJ99" i="10"/>
  <c r="BJ61" i="10"/>
  <c r="DR119" i="10"/>
  <c r="DJ110" i="10"/>
  <c r="BU70" i="10"/>
  <c r="BH56" i="9"/>
  <c r="DG101" i="10"/>
  <c r="BE57" i="10"/>
  <c r="EH124" i="10"/>
  <c r="DH97" i="10"/>
  <c r="EH118" i="10"/>
  <c r="EI122" i="10"/>
  <c r="DS119" i="10"/>
  <c r="DU122" i="10"/>
  <c r="EG118" i="10"/>
  <c r="DR121" i="10"/>
  <c r="DR118" i="10"/>
  <c r="DL99" i="10"/>
  <c r="DE99" i="10"/>
  <c r="DU120" i="10"/>
  <c r="DQ117" i="10"/>
  <c r="DT121" i="10"/>
  <c r="DF101" i="10"/>
  <c r="DX118" i="10"/>
  <c r="DN106" i="10"/>
  <c r="DJ98" i="10"/>
  <c r="DI108" i="10"/>
  <c r="BJ62" i="10"/>
  <c r="BF55" i="10"/>
  <c r="BW73" i="10"/>
  <c r="DI105" i="10"/>
  <c r="DX124" i="10"/>
  <c r="BH60" i="10"/>
  <c r="DI96" i="10"/>
  <c r="DF106" i="10"/>
  <c r="EG120" i="10"/>
  <c r="BJ59" i="10"/>
  <c r="DH101" i="10"/>
  <c r="DU117" i="10"/>
  <c r="DQ110" i="10"/>
  <c r="EE119" i="10"/>
  <c r="AU46" i="10"/>
  <c r="AX43" i="10"/>
  <c r="DG98" i="10"/>
  <c r="BW67" i="10"/>
  <c r="BK60" i="10"/>
  <c r="EG117" i="10"/>
  <c r="DV120" i="10"/>
  <c r="DL106" i="10"/>
  <c r="DU118" i="10"/>
  <c r="EH120" i="10"/>
  <c r="DP120" i="10"/>
  <c r="BX69" i="10"/>
  <c r="DE106" i="10"/>
  <c r="BS66" i="10"/>
  <c r="BU72" i="10"/>
  <c r="AW46" i="10"/>
  <c r="BV72" i="9"/>
  <c r="DF109" i="10"/>
  <c r="BR66" i="9"/>
  <c r="BV71" i="10"/>
  <c r="DJ104" i="10"/>
  <c r="DG95" i="10"/>
  <c r="DL109" i="10"/>
  <c r="EF120" i="10"/>
  <c r="AX46" i="9"/>
  <c r="EF121" i="10"/>
  <c r="BO62" i="10"/>
  <c r="BK62" i="10"/>
  <c r="DI102" i="10"/>
  <c r="BF57" i="9"/>
  <c r="EE120" i="10"/>
  <c r="EC121" i="10"/>
  <c r="BU71" i="10"/>
  <c r="CC79" i="10"/>
  <c r="CC80" i="10"/>
  <c r="DO109" i="10"/>
  <c r="AT45" i="9"/>
  <c r="DP108" i="10"/>
  <c r="BA41" i="10"/>
  <c r="DR111" i="9"/>
  <c r="DV122" i="10"/>
  <c r="EB120" i="10"/>
  <c r="DX117" i="10"/>
  <c r="DQ109" i="10"/>
  <c r="EI119" i="10"/>
  <c r="DG110" i="10"/>
  <c r="DG105" i="10"/>
  <c r="EH121" i="10"/>
  <c r="DI103" i="10"/>
  <c r="DI111" i="10"/>
  <c r="BL62" i="10"/>
  <c r="DJ105" i="10"/>
  <c r="BH57" i="9"/>
  <c r="BN66" i="10"/>
  <c r="DF95" i="10"/>
  <c r="BK58" i="10"/>
  <c r="EI121" i="10"/>
  <c r="DL101" i="10"/>
  <c r="DS117" i="10"/>
  <c r="AS43" i="10"/>
  <c r="BH55" i="9"/>
  <c r="DI100" i="10"/>
  <c r="EG119" i="10"/>
  <c r="AU45" i="10"/>
  <c r="BW69" i="10"/>
  <c r="DI109" i="10"/>
  <c r="AW43" i="10"/>
  <c r="DJ108" i="10"/>
  <c r="DE105" i="10"/>
  <c r="DT120" i="10"/>
  <c r="BU73" i="10"/>
  <c r="DJ97" i="10"/>
  <c r="DT122" i="10"/>
  <c r="DF98" i="10"/>
  <c r="DS112" i="10"/>
  <c r="DH110" i="10"/>
  <c r="DE100" i="10"/>
  <c r="EI124" i="10"/>
  <c r="DI112" i="10"/>
  <c r="DH106" i="10"/>
  <c r="DH96" i="10"/>
  <c r="DW119" i="10"/>
  <c r="DL95" i="10"/>
  <c r="DF102" i="10"/>
  <c r="BC55" i="9"/>
  <c r="DP118" i="10"/>
  <c r="EC120" i="10"/>
  <c r="DI101" i="10"/>
  <c r="BD55" i="10"/>
  <c r="BM61" i="10"/>
  <c r="BV69" i="9"/>
  <c r="DJ103" i="10"/>
  <c r="DL110" i="10"/>
  <c r="DG97" i="10"/>
  <c r="DG109" i="10"/>
  <c r="DI110" i="10"/>
  <c r="DI107" i="10"/>
  <c r="DG111" i="10"/>
  <c r="EH119" i="10"/>
  <c r="DF99" i="10"/>
  <c r="DH104" i="10"/>
  <c r="AR43" i="10"/>
  <c r="DP109" i="10"/>
  <c r="DV121" i="10"/>
  <c r="EC117" i="10"/>
  <c r="DW118" i="10"/>
  <c r="EE117" i="10"/>
  <c r="AX45" i="9"/>
  <c r="AU47" i="9"/>
  <c r="EI117" i="10"/>
  <c r="DO119" i="10"/>
  <c r="AW45" i="10"/>
  <c r="DH98" i="10"/>
  <c r="BB41" i="10"/>
  <c r="DN111" i="10"/>
  <c r="DP110" i="10"/>
  <c r="DH103" i="10"/>
  <c r="DG103" i="10"/>
  <c r="EF124" i="10"/>
  <c r="DL108" i="10"/>
  <c r="BM62" i="10"/>
  <c r="AX47" i="10"/>
  <c r="BG58" i="10"/>
  <c r="CD79" i="10"/>
  <c r="BJ60" i="10"/>
  <c r="EC118" i="10"/>
  <c r="DR122" i="9"/>
  <c r="BU69" i="10"/>
  <c r="DE97" i="10"/>
  <c r="DE102" i="10"/>
  <c r="DL107" i="10"/>
  <c r="BK61" i="10"/>
  <c r="DI106" i="10"/>
  <c r="BG57" i="9"/>
  <c r="BW72" i="10"/>
  <c r="AS44" i="10"/>
  <c r="DF103" i="10"/>
  <c r="BX73" i="10"/>
  <c r="DT118" i="10"/>
  <c r="EB118" i="10"/>
  <c r="DG108" i="10"/>
  <c r="DP111" i="9"/>
  <c r="BN62" i="10"/>
  <c r="DE96" i="10"/>
  <c r="EF118" i="10"/>
  <c r="DL100" i="10"/>
  <c r="DL112" i="10"/>
  <c r="DH99" i="10"/>
  <c r="DN118" i="10"/>
  <c r="DH100" i="10"/>
  <c r="DS122" i="10"/>
  <c r="AU44" i="9"/>
  <c r="DI95" i="10"/>
  <c r="EG122" i="10"/>
  <c r="AX44" i="10"/>
  <c r="BX67" i="10"/>
  <c r="AT43" i="10"/>
  <c r="DJ107" i="10"/>
  <c r="DX122" i="10"/>
  <c r="DL104" i="10"/>
  <c r="BK59" i="10"/>
  <c r="EB121" i="10"/>
  <c r="DN108" i="10"/>
  <c r="BF58" i="10"/>
  <c r="DT119" i="10"/>
  <c r="DQ118" i="10"/>
  <c r="DU119" i="10"/>
  <c r="DG106" i="10"/>
  <c r="AW48" i="10"/>
  <c r="DP119" i="10"/>
  <c r="BE56" i="10"/>
  <c r="DE108" i="10"/>
  <c r="DL98" i="10"/>
  <c r="DR120" i="10"/>
  <c r="AX48" i="10"/>
  <c r="DV124" i="10"/>
  <c r="BF41" i="9"/>
  <c r="DW120" i="9"/>
  <c r="BG41" i="10"/>
  <c r="DG104" i="10"/>
  <c r="DO111" i="9"/>
  <c r="BE41" i="9"/>
  <c r="DN117" i="10"/>
  <c r="DI99" i="10"/>
  <c r="DR112" i="10"/>
  <c r="BW68" i="10"/>
  <c r="DP117" i="10"/>
  <c r="BX71" i="10"/>
  <c r="EF122" i="10"/>
  <c r="DG107" i="10"/>
  <c r="DX121" i="10"/>
  <c r="DN107" i="10"/>
  <c r="EI120" i="10"/>
  <c r="AS45" i="10"/>
  <c r="EF119" i="10"/>
  <c r="DV119" i="10"/>
  <c r="DH95" i="10"/>
  <c r="DE109" i="10"/>
  <c r="DO124" i="9"/>
  <c r="CA80" i="9"/>
  <c r="DS120" i="9"/>
  <c r="DS124" i="9"/>
  <c r="DE110" i="9"/>
  <c r="DR119" i="9"/>
  <c r="BD58" i="9"/>
  <c r="BZ79" i="9"/>
  <c r="BB56" i="9"/>
  <c r="EB124" i="9"/>
  <c r="BK66" i="10"/>
  <c r="AQ44" i="10"/>
  <c r="AP43" i="9"/>
  <c r="AS46" i="9"/>
  <c r="DS117" i="9"/>
  <c r="BB55" i="9"/>
  <c r="AR45" i="9"/>
  <c r="DJ95" i="9"/>
  <c r="EE121" i="9"/>
  <c r="DE112" i="9"/>
  <c r="DS118" i="9"/>
  <c r="DN119" i="9"/>
  <c r="DV118" i="9"/>
  <c r="EF121" i="9"/>
  <c r="BH61" i="9"/>
  <c r="DO121" i="9"/>
  <c r="DU121" i="9"/>
  <c r="CD81" i="9"/>
  <c r="DG112" i="9"/>
  <c r="EB119" i="9"/>
  <c r="BJ63" i="9"/>
  <c r="BJ41" i="10"/>
  <c r="EI119" i="9"/>
  <c r="EF117" i="9"/>
  <c r="DT117" i="9"/>
  <c r="BZ80" i="9"/>
  <c r="DF112" i="9"/>
  <c r="EH124" i="9"/>
  <c r="EG124" i="9"/>
  <c r="BA55" i="9"/>
  <c r="AZ41" i="9"/>
  <c r="DU118" i="9"/>
  <c r="DX118" i="9"/>
  <c r="EH117" i="9"/>
  <c r="CA81" i="9"/>
  <c r="BC56" i="9"/>
  <c r="BH41" i="9"/>
  <c r="DF111" i="9"/>
  <c r="BG60" i="10"/>
  <c r="BE58" i="10"/>
  <c r="DR124" i="9"/>
  <c r="DN124" i="9"/>
  <c r="EB117" i="9"/>
  <c r="EH118" i="9"/>
  <c r="DO120" i="9"/>
  <c r="DP124" i="9"/>
  <c r="DQ120" i="9"/>
  <c r="EG117" i="9"/>
  <c r="DU124" i="9"/>
  <c r="DN121" i="9"/>
  <c r="BC57" i="9"/>
  <c r="AX51" i="10"/>
  <c r="BF59" i="10"/>
  <c r="AT47" i="10"/>
  <c r="BL66" i="10"/>
  <c r="DQ124" i="9"/>
  <c r="DR118" i="9"/>
  <c r="BD57" i="9"/>
  <c r="BF60" i="10"/>
  <c r="EC120" i="9"/>
  <c r="DE98" i="9"/>
  <c r="BX68" i="9"/>
  <c r="DE111" i="9"/>
  <c r="AQ43" i="10"/>
  <c r="BZ81" i="9"/>
  <c r="BG61" i="9"/>
  <c r="BM66" i="10"/>
  <c r="AU48" i="9"/>
  <c r="DH98" i="9"/>
  <c r="DP121" i="9"/>
  <c r="BH62" i="10"/>
  <c r="AW50" i="9"/>
  <c r="EC124" i="9"/>
  <c r="DT124" i="9"/>
  <c r="DN120" i="9"/>
  <c r="DO122" i="10"/>
  <c r="DO122" i="9"/>
  <c r="DW124" i="10"/>
  <c r="DW124" i="9"/>
  <c r="BE59" i="9"/>
  <c r="DQ122" i="10"/>
  <c r="DQ122" i="9"/>
  <c r="EB122" i="10"/>
  <c r="EB122" i="9"/>
  <c r="DX120" i="10"/>
  <c r="DX120" i="9"/>
  <c r="DP122" i="10"/>
  <c r="DP122" i="9"/>
  <c r="DW117" i="10"/>
  <c r="DW117" i="9"/>
  <c r="EC122" i="10"/>
  <c r="DU122" i="9"/>
  <c r="DN122" i="10"/>
  <c r="DN122" i="9"/>
  <c r="DW122" i="10"/>
  <c r="DW122" i="9"/>
  <c r="BO41" i="9"/>
  <c r="BP41" i="9"/>
  <c r="BL41" i="9"/>
  <c r="BM41" i="9"/>
  <c r="BK41" i="9"/>
  <c r="BD41" i="9"/>
  <c r="BS41" i="10"/>
  <c r="BS41" i="9"/>
  <c r="J12" i="10"/>
  <c r="O11" i="9"/>
  <c r="O10" i="9"/>
  <c r="AM9" i="9"/>
  <c r="O9" i="9"/>
  <c r="J28" i="9"/>
  <c r="J12" i="9"/>
  <c r="J23" i="9"/>
  <c r="J29" i="9"/>
  <c r="J35" i="9"/>
  <c r="J34" i="9"/>
  <c r="J26" i="9"/>
  <c r="J18" i="9"/>
  <c r="J33" i="9"/>
  <c r="J39" i="9"/>
  <c r="J39" i="10"/>
  <c r="AB27" i="15" l="1"/>
  <c r="Y27" i="15"/>
  <c r="AH9" i="15"/>
  <c r="AB30" i="15"/>
  <c r="Y30" i="15"/>
  <c r="AH12" i="15"/>
  <c r="D49" i="6"/>
  <c r="AA31" i="15" s="1"/>
  <c r="W31" i="15"/>
  <c r="W33" i="15" s="1"/>
  <c r="AB29" i="15"/>
  <c r="Y29" i="15"/>
  <c r="AH11" i="15"/>
  <c r="C6" i="6"/>
  <c r="C7" i="6" s="1"/>
  <c r="AB28" i="15"/>
  <c r="Y28" i="15"/>
  <c r="AH10" i="15"/>
  <c r="DO107" i="9"/>
  <c r="BH55" i="10"/>
  <c r="BC55" i="10"/>
  <c r="DJ111" i="9"/>
  <c r="DO112" i="9"/>
  <c r="DF107" i="9"/>
  <c r="BX72" i="9"/>
  <c r="DQ110" i="9"/>
  <c r="DI97" i="9"/>
  <c r="AX49" i="9"/>
  <c r="BH60" i="9"/>
  <c r="BW70" i="9"/>
  <c r="BW73" i="9"/>
  <c r="BH59" i="9"/>
  <c r="DN106" i="9"/>
  <c r="DJ109" i="9"/>
  <c r="DF100" i="9"/>
  <c r="DI108" i="9"/>
  <c r="DL111" i="9"/>
  <c r="DI98" i="9"/>
  <c r="DE100" i="9"/>
  <c r="AX48" i="9"/>
  <c r="BV67" i="10"/>
  <c r="DR110" i="9"/>
  <c r="BL60" i="9"/>
  <c r="DF110" i="9"/>
  <c r="AU43" i="9"/>
  <c r="DG102" i="9"/>
  <c r="AT46" i="9"/>
  <c r="BQ66" i="9"/>
  <c r="BF56" i="9"/>
  <c r="BV70" i="9"/>
  <c r="DQ111" i="10"/>
  <c r="AX50" i="9"/>
  <c r="CA79" i="9"/>
  <c r="AT44" i="9"/>
  <c r="DN109" i="9"/>
  <c r="BO66" i="9"/>
  <c r="DG101" i="9"/>
  <c r="DN112" i="9"/>
  <c r="DJ110" i="9"/>
  <c r="DH101" i="9"/>
  <c r="BM62" i="9"/>
  <c r="DL95" i="9"/>
  <c r="DG100" i="9"/>
  <c r="DH111" i="9"/>
  <c r="CC81" i="9"/>
  <c r="DF105" i="9"/>
  <c r="EE122" i="9"/>
  <c r="BU67" i="9"/>
  <c r="DH104" i="9"/>
  <c r="EI118" i="9"/>
  <c r="DN111" i="9"/>
  <c r="AU45" i="9"/>
  <c r="AS44" i="9"/>
  <c r="DS112" i="9"/>
  <c r="BP66" i="9"/>
  <c r="AX45" i="10"/>
  <c r="EE118" i="9"/>
  <c r="EE117" i="9"/>
  <c r="BU73" i="9"/>
  <c r="DH103" i="9"/>
  <c r="BX70" i="9"/>
  <c r="EG118" i="9"/>
  <c r="DE96" i="9"/>
  <c r="DF106" i="9"/>
  <c r="BU69" i="9"/>
  <c r="DG96" i="9"/>
  <c r="BJ61" i="9"/>
  <c r="BH57" i="10"/>
  <c r="BD55" i="9"/>
  <c r="EF124" i="9"/>
  <c r="DO119" i="9"/>
  <c r="DF103" i="9"/>
  <c r="DT120" i="9"/>
  <c r="AX47" i="9"/>
  <c r="BU72" i="9"/>
  <c r="BV69" i="10"/>
  <c r="DI112" i="9"/>
  <c r="EI121" i="9"/>
  <c r="DF99" i="9"/>
  <c r="BW69" i="9"/>
  <c r="AT45" i="10"/>
  <c r="DE109" i="9"/>
  <c r="DW120" i="10"/>
  <c r="DP118" i="9"/>
  <c r="DG105" i="9"/>
  <c r="EI117" i="9"/>
  <c r="BK62" i="9"/>
  <c r="AR43" i="9"/>
  <c r="BR66" i="10"/>
  <c r="BE57" i="9"/>
  <c r="DT118" i="9"/>
  <c r="DP111" i="10"/>
  <c r="EC118" i="9"/>
  <c r="DS121" i="9"/>
  <c r="DH102" i="9"/>
  <c r="DH109" i="9"/>
  <c r="DW121" i="9"/>
  <c r="DE104" i="9"/>
  <c r="CD80" i="9"/>
  <c r="AW49" i="9"/>
  <c r="EF120" i="9"/>
  <c r="EH122" i="10"/>
  <c r="DV120" i="9"/>
  <c r="DQ119" i="9"/>
  <c r="BX71" i="9"/>
  <c r="AS45" i="9"/>
  <c r="DN117" i="9"/>
  <c r="DX124" i="9"/>
  <c r="DO117" i="9"/>
  <c r="BL61" i="9"/>
  <c r="BV71" i="9"/>
  <c r="BW71" i="9"/>
  <c r="DQ117" i="9"/>
  <c r="AX43" i="9"/>
  <c r="BJ62" i="9"/>
  <c r="DE99" i="9"/>
  <c r="EG120" i="9"/>
  <c r="DV122" i="9"/>
  <c r="DJ105" i="9"/>
  <c r="DF102" i="9"/>
  <c r="DF95" i="9"/>
  <c r="EF122" i="9"/>
  <c r="DE102" i="9"/>
  <c r="DJ97" i="9"/>
  <c r="BV72" i="10"/>
  <c r="CC80" i="9"/>
  <c r="BK61" i="9"/>
  <c r="DP108" i="9"/>
  <c r="DH96" i="9"/>
  <c r="BN66" i="9"/>
  <c r="DF109" i="9"/>
  <c r="DG97" i="9"/>
  <c r="EB120" i="9"/>
  <c r="CD79" i="9"/>
  <c r="DL108" i="9"/>
  <c r="BX67" i="9"/>
  <c r="DL104" i="9"/>
  <c r="DN118" i="9"/>
  <c r="DV117" i="9"/>
  <c r="AU44" i="10"/>
  <c r="DV124" i="9"/>
  <c r="BG41" i="9"/>
  <c r="DI101" i="9"/>
  <c r="DR112" i="9"/>
  <c r="DJ108" i="9"/>
  <c r="BF41" i="10"/>
  <c r="AX44" i="9"/>
  <c r="DI111" i="9"/>
  <c r="DG98" i="9"/>
  <c r="AT43" i="9"/>
  <c r="DU119" i="9"/>
  <c r="EF119" i="9"/>
  <c r="AS43" i="9"/>
  <c r="DX122" i="9"/>
  <c r="DI100" i="9"/>
  <c r="DR111" i="10"/>
  <c r="DE97" i="9"/>
  <c r="BM61" i="9"/>
  <c r="DW119" i="9"/>
  <c r="BD56" i="9"/>
  <c r="DX121" i="9"/>
  <c r="DI103" i="9"/>
  <c r="DL98" i="9"/>
  <c r="DT112" i="9"/>
  <c r="EH120" i="9"/>
  <c r="DF104" i="9"/>
  <c r="DF98" i="9"/>
  <c r="BG58" i="9"/>
  <c r="BC41" i="9"/>
  <c r="EI122" i="9"/>
  <c r="DI105" i="9"/>
  <c r="DF101" i="9"/>
  <c r="BO62" i="9"/>
  <c r="DI96" i="9"/>
  <c r="AR44" i="9"/>
  <c r="BU71" i="9"/>
  <c r="DH100" i="9"/>
  <c r="DO109" i="9"/>
  <c r="BK58" i="9"/>
  <c r="DW118" i="9"/>
  <c r="DI102" i="9"/>
  <c r="DR122" i="10"/>
  <c r="BA41" i="9"/>
  <c r="DG103" i="9"/>
  <c r="DH107" i="9"/>
  <c r="DG99" i="9"/>
  <c r="EC121" i="9"/>
  <c r="DE107" i="9"/>
  <c r="DL100" i="9"/>
  <c r="DG108" i="9"/>
  <c r="EC119" i="9"/>
  <c r="EI124" i="9"/>
  <c r="BF57" i="10"/>
  <c r="DG104" i="9"/>
  <c r="AW48" i="9"/>
  <c r="BJ58" i="9"/>
  <c r="EH121" i="9"/>
  <c r="BF58" i="9"/>
  <c r="DV121" i="9"/>
  <c r="AW43" i="9"/>
  <c r="DN108" i="9"/>
  <c r="DI99" i="9"/>
  <c r="DQ109" i="9"/>
  <c r="EF118" i="9"/>
  <c r="DR120" i="9"/>
  <c r="BF55" i="9"/>
  <c r="DE108" i="9"/>
  <c r="DJ96" i="9"/>
  <c r="DS111" i="9"/>
  <c r="DO111" i="10"/>
  <c r="DN110" i="9"/>
  <c r="DQ118" i="9"/>
  <c r="DL96" i="9"/>
  <c r="DH108" i="9"/>
  <c r="DJ104" i="9"/>
  <c r="BJ60" i="9"/>
  <c r="AU47" i="10"/>
  <c r="EE124" i="9"/>
  <c r="DP120" i="9"/>
  <c r="DX119" i="9"/>
  <c r="CC79" i="9"/>
  <c r="DS119" i="9"/>
  <c r="DE101" i="9"/>
  <c r="DJ107" i="9"/>
  <c r="BG57" i="10"/>
  <c r="DI107" i="9"/>
  <c r="DL109" i="9"/>
  <c r="BN61" i="9"/>
  <c r="BB41" i="9"/>
  <c r="BU70" i="9"/>
  <c r="DP109" i="9"/>
  <c r="BG56" i="10"/>
  <c r="AU46" i="9"/>
  <c r="DL107" i="9"/>
  <c r="DL99" i="9"/>
  <c r="DQ112" i="9"/>
  <c r="AX46" i="10"/>
  <c r="EC117" i="9"/>
  <c r="DP117" i="9"/>
  <c r="DI95" i="9"/>
  <c r="DN107" i="9"/>
  <c r="DJ99" i="9"/>
  <c r="BL62" i="9"/>
  <c r="DR117" i="9"/>
  <c r="DL101" i="9"/>
  <c r="DJ98" i="9"/>
  <c r="DP112" i="9"/>
  <c r="DO110" i="9"/>
  <c r="DH110" i="9"/>
  <c r="BV73" i="10"/>
  <c r="AW44" i="9"/>
  <c r="DL105" i="9"/>
  <c r="DH106" i="9"/>
  <c r="DV119" i="9"/>
  <c r="AW45" i="9"/>
  <c r="DG106" i="9"/>
  <c r="DH112" i="9"/>
  <c r="DP110" i="9"/>
  <c r="BS66" i="9"/>
  <c r="DO118" i="9"/>
  <c r="BJ59" i="9"/>
  <c r="DH97" i="9"/>
  <c r="BX73" i="9"/>
  <c r="BG59" i="9"/>
  <c r="AW46" i="9"/>
  <c r="DJ102" i="9"/>
  <c r="BU68" i="9"/>
  <c r="BJ57" i="9"/>
  <c r="DT122" i="9"/>
  <c r="DS122" i="9"/>
  <c r="DL112" i="9"/>
  <c r="DH105" i="9"/>
  <c r="DH99" i="9"/>
  <c r="DR121" i="9"/>
  <c r="BE41" i="10"/>
  <c r="DG95" i="9"/>
  <c r="EB118" i="9"/>
  <c r="DF96" i="9"/>
  <c r="EG121" i="9"/>
  <c r="EH119" i="9"/>
  <c r="DE105" i="9"/>
  <c r="BL59" i="9"/>
  <c r="BE55" i="9"/>
  <c r="BN62" i="9"/>
  <c r="DQ121" i="9"/>
  <c r="AW47" i="10"/>
  <c r="DT121" i="9"/>
  <c r="DL103" i="9"/>
  <c r="DT119" i="9"/>
  <c r="DI106" i="9"/>
  <c r="DG109" i="9"/>
  <c r="EI120" i="9"/>
  <c r="DH95" i="9"/>
  <c r="DG110" i="9"/>
  <c r="BG55" i="9"/>
  <c r="BW67" i="9"/>
  <c r="EG122" i="9"/>
  <c r="DX117" i="9"/>
  <c r="EG119" i="9"/>
  <c r="DJ100" i="9"/>
  <c r="BK59" i="9"/>
  <c r="DU117" i="9"/>
  <c r="DE103" i="9"/>
  <c r="DJ106" i="9"/>
  <c r="DL110" i="9"/>
  <c r="EE120" i="9"/>
  <c r="BK60" i="9"/>
  <c r="BW68" i="9"/>
  <c r="BV68" i="10"/>
  <c r="DG107" i="9"/>
  <c r="DJ103" i="9"/>
  <c r="BE56" i="9"/>
  <c r="BW72" i="9"/>
  <c r="DL97" i="9"/>
  <c r="BH58" i="9"/>
  <c r="DU120" i="9"/>
  <c r="DF97" i="9"/>
  <c r="EB121" i="9"/>
  <c r="BX69" i="9"/>
  <c r="DL106" i="9"/>
  <c r="DO108" i="9"/>
  <c r="EE119" i="9"/>
  <c r="DP119" i="9"/>
  <c r="DG111" i="9"/>
  <c r="BH56" i="10"/>
  <c r="DI109" i="9"/>
  <c r="DJ101" i="9"/>
  <c r="DJ112" i="9"/>
  <c r="DI110" i="9"/>
  <c r="BM60" i="9"/>
  <c r="DF108" i="9"/>
  <c r="DL102" i="9"/>
  <c r="DE106" i="9"/>
  <c r="DI104" i="9"/>
  <c r="AV43" i="10"/>
  <c r="AH15" i="15" l="1"/>
  <c r="AA33" i="15"/>
  <c r="AB31" i="15"/>
  <c r="Y31" i="15"/>
  <c r="AH13" i="15"/>
  <c r="H9" i="10"/>
  <c r="H9" i="9"/>
  <c r="BJ66" i="9" l="1"/>
  <c r="BJ66" i="10"/>
  <c r="CK74" i="7" a="1"/>
  <c r="BF51" i="7" a="1"/>
  <c r="DR70" i="7" a="1"/>
  <c r="CF9" i="7" a="1"/>
  <c r="CG55" i="7" a="1"/>
  <c r="EC72" i="7" a="1"/>
  <c r="CT46" i="7" a="1"/>
  <c r="DI86" i="7" a="1"/>
  <c r="CN39" i="7" a="1"/>
  <c r="EF25" i="7" a="1"/>
  <c r="AX9" i="7" a="1"/>
  <c r="CR89" i="7" a="1"/>
  <c r="CP13" i="7" a="1"/>
  <c r="DI69" i="7" a="1"/>
  <c r="CN33" i="7" a="1"/>
  <c r="EF107" i="7" a="1"/>
  <c r="BQ9" i="7" a="1"/>
  <c r="DQ16" i="7" a="1"/>
  <c r="EC29" i="7" a="1"/>
  <c r="EG63" i="7" a="1"/>
  <c r="DU102" i="7" a="1"/>
  <c r="BW33" i="7" a="1"/>
  <c r="EB49" i="7" a="1"/>
  <c r="DI50" i="7" a="1"/>
  <c r="CS17" i="7" a="1"/>
  <c r="DH84" i="7" a="1"/>
  <c r="DK36" i="7" a="1"/>
  <c r="CB43" i="7" a="1"/>
  <c r="CT19" i="7" a="1"/>
  <c r="DX74" i="7" a="1"/>
  <c r="DP98" i="7" a="1"/>
  <c r="DS103" i="7" a="1"/>
  <c r="EG66" i="7" a="1"/>
  <c r="DE30" i="7" a="1"/>
  <c r="CX51" i="7" a="1"/>
  <c r="AZ25" i="7" a="1"/>
  <c r="AE10" i="7" a="1"/>
  <c r="EA61" i="7" a="1"/>
  <c r="CA33" i="7" a="1"/>
  <c r="CQ62" i="7" a="1"/>
  <c r="CT92" i="7" a="1"/>
  <c r="CS58" i="7" a="1"/>
  <c r="CS75" i="7" a="1"/>
  <c r="BW35" i="7" a="1"/>
  <c r="BX10" i="7" a="1"/>
  <c r="BW19" i="7" a="1"/>
  <c r="DT21" i="7" a="1"/>
  <c r="BQ56" i="7" a="1"/>
  <c r="DR107" i="7" a="1"/>
  <c r="EG114" i="7" a="1"/>
  <c r="DB51" i="7" a="1"/>
  <c r="EA11" i="7" a="1"/>
  <c r="DS22" i="7" a="1"/>
  <c r="AJ11" i="7" a="1"/>
  <c r="AU29" i="7" a="1"/>
  <c r="EI11" i="7" a="1"/>
  <c r="DQ79" i="7" a="1"/>
  <c r="DO97" i="7" a="1"/>
  <c r="CX78" i="7" a="1"/>
  <c r="EF88" i="7" a="1"/>
  <c r="DP34" i="7" a="1"/>
  <c r="AJ16" i="7" a="1"/>
  <c r="CW78" i="7" a="1"/>
  <c r="DZ60" i="7" a="1"/>
  <c r="AA23" i="7" a="1"/>
  <c r="BB48" i="7" a="1"/>
  <c r="EE13" i="7" a="1"/>
  <c r="EE43" i="7" a="1"/>
  <c r="DZ79" i="7" a="1"/>
  <c r="DZ91" i="7" a="1"/>
  <c r="AC23" i="7" a="1"/>
  <c r="DV63" i="7" a="1"/>
  <c r="DE18" i="7" a="1"/>
  <c r="EG31" i="7" a="1"/>
  <c r="CG11" i="7" a="1"/>
  <c r="CV67" i="7" a="1"/>
  <c r="BC47" i="7" a="1"/>
  <c r="DB24" i="7" a="1"/>
  <c r="EE110" i="7" a="1"/>
  <c r="CN30" i="7" a="1"/>
  <c r="BB10" i="7" a="1"/>
  <c r="DR16" i="7" a="1"/>
  <c r="EB91" i="7" a="1"/>
  <c r="BH29" i="7" a="1"/>
  <c r="U9" i="7" a="1"/>
  <c r="DU61" i="7" a="1"/>
  <c r="DC19" i="7" a="1"/>
  <c r="AZ49" i="7" a="1"/>
  <c r="EB15" i="7" a="1"/>
  <c r="BV49" i="7" a="1"/>
  <c r="BQ15" i="7" a="1"/>
  <c r="DN103" i="7" a="1"/>
  <c r="BQ35" i="7" a="1"/>
  <c r="CH58" i="7" a="1"/>
  <c r="CX74" i="7" a="1"/>
  <c r="CL27" i="7" a="1"/>
  <c r="CV43" i="7" a="1"/>
  <c r="CT26" i="7" a="1"/>
  <c r="BH43" i="7" a="1"/>
  <c r="BB19" i="7" a="1"/>
  <c r="AT26" i="7" a="1"/>
  <c r="DW102" i="7" a="1"/>
  <c r="CC49" i="7" a="1"/>
  <c r="CT55" i="7" a="1"/>
  <c r="EI25" i="7" a="1"/>
  <c r="CJ20" i="7" a="1"/>
  <c r="CB13" i="7" a="1"/>
  <c r="DE45" i="7" a="1"/>
  <c r="CU50" i="7" a="1"/>
  <c r="EG47" i="7" a="1"/>
  <c r="Z23" i="7" a="1"/>
  <c r="DP56" i="7" a="1"/>
  <c r="CL46" i="7" a="1"/>
  <c r="BP58" i="7" a="1"/>
  <c r="DN80" i="7" a="1"/>
  <c r="DC51" i="7" a="1"/>
  <c r="BV26" i="7" a="1"/>
  <c r="EC104" i="7" a="1"/>
  <c r="BM43" i="7" a="1"/>
  <c r="AE13" i="7" a="1"/>
  <c r="AZ31" i="7" a="1"/>
  <c r="AK25" i="7" a="1"/>
  <c r="DI11" i="7" a="1"/>
  <c r="CC21" i="7" a="1"/>
  <c r="DR55" i="7" a="1"/>
  <c r="AS37" i="7" a="1"/>
  <c r="DR45" i="7" a="1"/>
  <c r="BP21" i="7" a="1"/>
  <c r="BF19" i="7" a="1"/>
  <c r="DF30" i="7" a="1"/>
  <c r="DR17" i="7" a="1"/>
  <c r="DF14" i="7" a="1"/>
  <c r="AK12" i="7" a="1"/>
  <c r="BX52" i="7" a="1"/>
  <c r="EH9" i="7" a="1"/>
  <c r="EB70" i="7" a="1"/>
  <c r="DX110" i="7" a="1"/>
  <c r="EF79" i="7" a="1"/>
  <c r="AS13" i="7" a="1"/>
  <c r="DH26" i="7" a="1"/>
  <c r="BU49" i="7" a="1"/>
  <c r="AO26" i="7" a="1"/>
  <c r="BM39" i="7" a="1"/>
  <c r="BO59" i="7" a="1"/>
  <c r="DE58" i="7" a="1"/>
  <c r="BK37" i="7" a="1"/>
  <c r="Z11" i="7" a="1"/>
  <c r="BB26" i="7" a="1"/>
  <c r="AU32" i="7" a="1"/>
  <c r="DH55" i="7" a="1"/>
  <c r="Z27" i="7" a="1"/>
  <c r="BV46" i="7" a="1"/>
  <c r="BO15" i="7" a="1"/>
  <c r="DI88" i="7" a="1"/>
  <c r="AU20" i="7" a="1"/>
  <c r="CU37" i="7" a="1"/>
  <c r="BR51" i="7" a="1"/>
  <c r="EH32" i="7" a="1"/>
  <c r="BZ9" i="7" a="1"/>
  <c r="CC47" i="7" a="1"/>
  <c r="DS109" i="7" a="1"/>
  <c r="CX61" i="7" a="1"/>
  <c r="CK15" i="7" a="1"/>
  <c r="EA79" i="7" a="1"/>
  <c r="BG27" i="7" a="1"/>
  <c r="BZ33" i="7" a="1"/>
  <c r="DT73" i="7" a="1"/>
  <c r="DL32" i="7" a="1"/>
  <c r="CD62" i="7" a="1"/>
  <c r="CV28" i="7" a="1"/>
  <c r="AS12" i="7" a="1"/>
  <c r="CY72" i="7" a="1"/>
  <c r="EH43" i="7" a="1"/>
  <c r="CS27" i="7" a="1"/>
  <c r="EI79" i="7" a="1"/>
  <c r="CW28" i="7" a="1"/>
  <c r="CP17" i="7" a="1"/>
  <c r="CU23" i="7" a="1"/>
  <c r="CB38" i="7" a="1"/>
  <c r="DL38" i="7" a="1"/>
  <c r="CU79" i="7" a="1"/>
  <c r="CH28" i="7" a="1"/>
  <c r="AI15" i="7" a="1"/>
  <c r="CV37" i="7" a="1"/>
  <c r="CX91" i="7" a="1"/>
  <c r="CV81" i="7" a="1"/>
  <c r="BR34" i="7" a="1"/>
  <c r="DR27" i="7" a="1"/>
  <c r="AP16" i="7" a="1"/>
  <c r="AV38" i="7" a="1"/>
  <c r="CK34" i="7" a="1"/>
  <c r="BZ48" i="7" a="1"/>
  <c r="CT44" i="7" a="1"/>
  <c r="CU20" i="7" a="1"/>
  <c r="AR16" i="7" a="1"/>
  <c r="CL26" i="7" a="1"/>
  <c r="AR34" i="7" a="1"/>
  <c r="CF60" i="7" a="1"/>
  <c r="EI26" i="7" a="1"/>
  <c r="BO19" i="7" a="1"/>
  <c r="EE44" i="7" a="1"/>
  <c r="EB100" i="7" a="1"/>
  <c r="AM16" i="7" a="1"/>
  <c r="CS69" i="7" a="1"/>
  <c r="EG46" i="7" a="1"/>
  <c r="AC20" i="7" a="1"/>
  <c r="V23" i="7" a="1"/>
  <c r="AS27" i="7" a="1"/>
  <c r="EE59" i="7" a="1"/>
  <c r="DZ103" i="7" a="1"/>
  <c r="AU21" i="7" a="1"/>
  <c r="EI56" i="7" a="1"/>
  <c r="CV73" i="7" a="1"/>
  <c r="BL9" i="7" a="1"/>
  <c r="BU13" i="7" a="1"/>
  <c r="BK36" i="7" a="1"/>
  <c r="CM68" i="7" a="1"/>
  <c r="DR19" i="7" a="1"/>
  <c r="EC13" i="7" a="1"/>
  <c r="DP79" i="7" a="1"/>
  <c r="EB19" i="7" a="1"/>
  <c r="DO45" i="7" a="1"/>
  <c r="CF58" i="7" a="1"/>
  <c r="AR21" i="7" a="1"/>
  <c r="AX23" i="7" a="1"/>
  <c r="BC35" i="7" a="1"/>
  <c r="AV34" i="7" a="1"/>
  <c r="DW81" i="7" a="1"/>
  <c r="EB43" i="7" a="1"/>
  <c r="N9" i="7" a="1"/>
  <c r="DP23" i="7" a="1"/>
  <c r="DE27" i="7" a="1"/>
  <c r="EA33" i="7" a="1"/>
  <c r="CE75" i="7" a="1"/>
  <c r="S20" i="7" a="1"/>
  <c r="EI99" i="7" a="1"/>
  <c r="BB9" i="7" a="1"/>
  <c r="CG69" i="7" a="1"/>
  <c r="AX35" i="7" a="1"/>
  <c r="DB52" i="7" a="1"/>
  <c r="AO36" i="7" a="1"/>
  <c r="BG50" i="7" a="1"/>
  <c r="BK48" i="7" a="1"/>
  <c r="BV38" i="7" a="1"/>
  <c r="EG107" i="7" a="1"/>
  <c r="CX22" i="7" a="1"/>
  <c r="DT13" i="7" a="1"/>
  <c r="AG9" i="7" a="1"/>
  <c r="AS9" i="7" a="1"/>
  <c r="DZ81" i="7" a="1"/>
  <c r="BU63" i="7" a="1"/>
  <c r="DF75" i="7" a="1"/>
  <c r="CM80" i="7" a="1"/>
  <c r="DP45" i="7" a="1"/>
  <c r="CQ33" i="7" a="1"/>
  <c r="BG14" i="7" a="1"/>
  <c r="CU85" i="7" a="1"/>
  <c r="CN16" i="7" a="1"/>
  <c r="BX22" i="7" a="1"/>
  <c r="DU78" i="7" a="1"/>
  <c r="AV9" i="7" a="1"/>
  <c r="EC23" i="7" a="1"/>
  <c r="AZ45" i="7" a="1"/>
  <c r="CW73" i="7" a="1"/>
  <c r="AS29" i="7" a="1"/>
  <c r="EG80" i="7" a="1"/>
  <c r="AH24" i="7" a="1"/>
  <c r="DV58" i="7" a="1"/>
  <c r="AT17" i="7" a="1"/>
  <c r="EH106" i="7" a="1"/>
  <c r="DZ17" i="7" a="1"/>
  <c r="CC55" i="7" a="1"/>
  <c r="BB33" i="7" a="1"/>
  <c r="DF66" i="7" a="1"/>
  <c r="EI96" i="7" a="1"/>
  <c r="EE96" i="7" a="1"/>
  <c r="CX9" i="7" a="1"/>
  <c r="CH20" i="7" a="1"/>
  <c r="DZ37" i="7" a="1"/>
  <c r="DA70" i="7" a="1"/>
  <c r="CF10" i="7" a="1"/>
  <c r="AC30" i="7" a="1"/>
  <c r="EG87" i="7" a="1"/>
  <c r="BJ45" i="7" a="1"/>
  <c r="CR80" i="7" a="1"/>
  <c r="BM48" i="7" a="1"/>
  <c r="BW22" i="7" a="1"/>
  <c r="CA56" i="7" a="1"/>
  <c r="AQ21" i="7" a="1"/>
  <c r="CS71" i="7" a="1"/>
  <c r="CU71" i="7" a="1"/>
  <c r="DR49" i="7" a="1"/>
  <c r="CY74" i="7" a="1"/>
  <c r="DR88" i="7" a="1"/>
  <c r="AJ17" i="7" a="1"/>
  <c r="EB69" i="7" a="1"/>
  <c r="S13" i="7" a="1"/>
  <c r="BZ58" i="7" a="1"/>
  <c r="DS86" i="7" a="1"/>
  <c r="DS34" i="7" a="1"/>
  <c r="CE68" i="7" a="1"/>
  <c r="CK31" i="7" a="1"/>
  <c r="BG17" i="7" a="1"/>
  <c r="CM23" i="7" a="1"/>
  <c r="DU11" i="7" a="1"/>
  <c r="AX20" i="7" a="1"/>
  <c r="DT28" i="7" a="1"/>
  <c r="CW34" i="7" a="1"/>
  <c r="AZ9" i="7" a="1"/>
  <c r="EG102" i="7" a="1"/>
  <c r="DT30" i="7" a="1"/>
  <c r="CF68" i="7" a="1"/>
  <c r="EI68" i="7" a="1"/>
  <c r="CH50" i="7" a="1"/>
  <c r="DR11" i="7" a="1"/>
  <c r="CS37" i="7" a="1"/>
  <c r="DW14" i="7" a="1"/>
  <c r="DL81" i="7" a="1"/>
  <c r="EA16" i="7" a="1"/>
  <c r="DI15" i="7" a="1"/>
  <c r="DP21" i="7" a="1"/>
  <c r="DE32" i="7" a="1"/>
  <c r="DL10" i="7" a="1"/>
  <c r="BD20" i="7" a="1"/>
  <c r="BO46" i="7" a="1"/>
  <c r="DE84" i="7" a="1"/>
  <c r="DR56" i="7" a="1"/>
  <c r="CX70" i="7" a="1"/>
  <c r="DN9" i="7" a="1"/>
  <c r="EF33" i="7" a="1"/>
  <c r="CS70" i="7" a="1"/>
  <c r="DF81" i="7" a="1"/>
  <c r="EH71" i="7" a="1"/>
  <c r="EA71" i="7" a="1"/>
  <c r="DC69" i="7" a="1"/>
  <c r="DC90" i="7" a="1"/>
  <c r="AJ20" i="7" a="1"/>
  <c r="CJ33" i="7" a="1"/>
  <c r="AQ34" i="7" a="1"/>
  <c r="CP67" i="7" a="1"/>
  <c r="DO19" i="7" a="1"/>
  <c r="EB26" i="7" a="1"/>
  <c r="CP38" i="7" a="1"/>
  <c r="DW35" i="7" a="1"/>
  <c r="DN25" i="7" a="1"/>
  <c r="CF17" i="7" a="1"/>
  <c r="CR79" i="7" a="1"/>
  <c r="AU15" i="7" a="1"/>
  <c r="AX32" i="7" a="1"/>
  <c r="CT18" i="7" a="1"/>
  <c r="BZ35" i="7" a="1"/>
  <c r="BX43" i="7" a="1"/>
  <c r="CB11" i="7" a="1"/>
  <c r="AR26" i="7" a="1"/>
  <c r="EF56" i="7" a="1"/>
  <c r="CU59" i="7" a="1"/>
  <c r="DB60" i="7" a="1"/>
  <c r="EI39" i="7" a="1"/>
  <c r="AW29" i="7" a="1"/>
  <c r="AI16" i="7" a="1"/>
  <c r="BC20" i="7" a="1"/>
  <c r="EA25" i="7" a="1"/>
  <c r="EA74" i="7" a="1"/>
  <c r="DL87" i="7" a="1"/>
  <c r="CF73" i="7" a="1"/>
  <c r="DO62" i="7" a="1"/>
  <c r="CN79" i="7" a="1"/>
  <c r="BM11" i="7" a="1"/>
  <c r="EC51" i="7" a="1"/>
  <c r="AB17" i="7" a="1"/>
  <c r="BA14" i="7" a="1"/>
  <c r="BL37" i="7" a="1"/>
  <c r="DL15" i="7" a="1"/>
  <c r="DN101" i="7" a="1"/>
  <c r="DN22" i="7" a="1"/>
  <c r="DP84" i="7" a="1"/>
  <c r="DH9" i="7" a="1"/>
  <c r="CM52" i="7" a="1"/>
  <c r="DT62" i="7" a="1"/>
  <c r="DL62" i="7" a="1"/>
  <c r="CO22" i="7" a="1"/>
  <c r="CF81" i="7" a="1"/>
  <c r="CJ49" i="7" a="1"/>
  <c r="DN33" i="7" a="1"/>
  <c r="EG62" i="7" a="1"/>
  <c r="CY90" i="7" a="1"/>
  <c r="DV112" i="7" a="1"/>
  <c r="DP81" i="7" a="1"/>
  <c r="CK84" i="7" a="1"/>
  <c r="BZ70" i="7" a="1"/>
  <c r="DS73" i="7" a="1"/>
  <c r="DQ91" i="7" a="1"/>
  <c r="AR37" i="7" a="1"/>
  <c r="P9" i="7" a="1"/>
  <c r="CA49" i="7" a="1"/>
  <c r="DT55" i="7" a="1"/>
  <c r="CQ17" i="7" a="1"/>
  <c r="DF69" i="7" a="1"/>
  <c r="AU25" i="7" a="1"/>
  <c r="BO37" i="7" a="1"/>
  <c r="CE15" i="7" a="1"/>
  <c r="BJ32" i="7" a="1"/>
  <c r="CG62" i="7" a="1"/>
  <c r="DV73" i="7" a="1"/>
  <c r="CZ92" i="7" a="1"/>
  <c r="BQ11" i="7" a="1"/>
  <c r="BX14" i="7" a="1"/>
  <c r="BD22" i="7" a="1"/>
  <c r="EH91" i="7" a="1"/>
  <c r="BN24" i="7" a="1"/>
  <c r="CZ91" i="7" a="1"/>
  <c r="CQ89" i="7" a="1"/>
  <c r="DQ18" i="7" a="1"/>
  <c r="CW24" i="7" a="1"/>
  <c r="AE31" i="7" a="1"/>
  <c r="DN68" i="7" a="1"/>
  <c r="EE62" i="7" a="1"/>
  <c r="CW32" i="7" a="1"/>
  <c r="CA73" i="7" a="1"/>
  <c r="DL26" i="7" a="1"/>
  <c r="DT56" i="7" a="1"/>
  <c r="BU61" i="7" a="1"/>
  <c r="EB32" i="7" a="1"/>
  <c r="CD26" i="7" a="1"/>
  <c r="EH67" i="7" a="1"/>
  <c r="CV57" i="7" a="1"/>
  <c r="CG58" i="7" a="1"/>
  <c r="DU69" i="7" a="1"/>
  <c r="CQ16" i="7" a="1"/>
  <c r="T11" i="7" a="1"/>
  <c r="CW23" i="7" a="1"/>
  <c r="CE49" i="7" a="1"/>
  <c r="DN90" i="7" a="1"/>
  <c r="DS105" i="7" a="1"/>
  <c r="AE22" i="7" a="1"/>
  <c r="CY81" i="7" a="1"/>
  <c r="CT31" i="7" a="1"/>
  <c r="CQ14" i="7" a="1"/>
  <c r="AR25" i="7" a="1"/>
  <c r="DP36" i="7" a="1"/>
  <c r="EA20" i="7" a="1"/>
  <c r="AD19" i="7" a="1"/>
  <c r="EG50" i="7" a="1"/>
  <c r="CN12" i="7" a="1"/>
  <c r="DI35" i="7" a="1"/>
  <c r="DX107" i="7" a="1"/>
  <c r="DA74" i="7" a="1"/>
  <c r="AQ39" i="7" a="1"/>
  <c r="EF29" i="7" a="1"/>
  <c r="EE10" i="7" a="1"/>
  <c r="DK78" i="7" a="1"/>
  <c r="BL30" i="7" a="1"/>
  <c r="CK30" i="7" a="1"/>
  <c r="DL52" i="7" a="1"/>
  <c r="AH32" i="7" a="1"/>
  <c r="DS9" i="7" a="1"/>
  <c r="BK28" i="7" a="1"/>
  <c r="CR68" i="7" a="1"/>
  <c r="DQ61" i="7" a="1"/>
  <c r="AD18" i="7" a="1"/>
  <c r="DJ31" i="7" a="1"/>
  <c r="BP50" i="7" a="1"/>
  <c r="BD28" i="7" a="1"/>
  <c r="M12" i="7" a="1"/>
  <c r="DA25" i="7" a="1"/>
  <c r="DL47" i="7" a="1"/>
  <c r="BC10" i="7" a="1"/>
  <c r="AZ20" i="7" a="1"/>
  <c r="DC37" i="7" a="1"/>
  <c r="DR63" i="7" a="1"/>
  <c r="CM78" i="7" a="1"/>
  <c r="DX47" i="7" a="1"/>
  <c r="EG52" i="7" a="1"/>
  <c r="AS24" i="7" a="1"/>
  <c r="DU26" i="7" a="1"/>
  <c r="EB38" i="7" a="1"/>
  <c r="CT88" i="7" a="1"/>
  <c r="DQ105" i="7" a="1"/>
  <c r="CE55" i="7" a="1"/>
  <c r="DL19" i="7" a="1"/>
  <c r="CB46" i="7" a="1"/>
  <c r="DL69" i="7" a="1"/>
  <c r="DW43" i="7" a="1"/>
  <c r="CK37" i="7" a="1"/>
  <c r="AH33" i="7" a="1"/>
  <c r="AQ30" i="7" a="1"/>
  <c r="EE66" i="7" a="1"/>
  <c r="DN102" i="7" a="1"/>
  <c r="BZ13" i="7" a="1"/>
  <c r="P17" i="7" a="1"/>
  <c r="BC39" i="7" a="1"/>
  <c r="AR30" i="7" a="1"/>
  <c r="CD38" i="7" a="1"/>
  <c r="AR36" i="7" a="1"/>
  <c r="EC21" i="7" a="1"/>
  <c r="CJ30" i="7" a="1"/>
  <c r="AE32" i="7" a="1"/>
  <c r="CU52" i="7" a="1"/>
  <c r="CE44" i="7" a="1"/>
  <c r="CS33" i="7" a="1"/>
  <c r="AH23" i="7" a="1"/>
  <c r="DZ114" i="7" a="1"/>
  <c r="CX45" i="7" a="1"/>
  <c r="AI25" i="7" a="1"/>
  <c r="T15" i="7" a="1"/>
  <c r="EC114" i="7" a="1"/>
  <c r="CJ66" i="7" a="1"/>
  <c r="DG15" i="7" a="1"/>
  <c r="EB67" i="7" a="1"/>
  <c r="Z19" i="7" a="1"/>
  <c r="BL45" i="7" a="1"/>
  <c r="DE75" i="7" a="1"/>
  <c r="DP44" i="7" a="1"/>
  <c r="EF22" i="7" a="1"/>
  <c r="CW38" i="7" a="1"/>
  <c r="BS26" i="7" a="1"/>
  <c r="BZ29" i="7" a="1"/>
  <c r="BB20" i="7" a="1"/>
  <c r="CH63" i="7" a="1"/>
  <c r="CW51" i="7" a="1"/>
  <c r="CN29" i="7" a="1"/>
  <c r="BG28" i="7" a="1"/>
  <c r="EA114" i="7" a="1"/>
  <c r="BA26" i="7" a="1"/>
  <c r="CF47" i="7" a="1"/>
  <c r="DO78" i="7" a="1"/>
  <c r="DA34" i="7" a="1"/>
  <c r="DP43" i="7" a="1"/>
  <c r="EG84" i="7" a="1"/>
  <c r="EF108" i="7" a="1"/>
  <c r="BO36" i="7" a="1"/>
  <c r="BO38" i="7" a="1"/>
  <c r="EI104" i="7" a="1"/>
  <c r="EE101" i="7" a="1"/>
  <c r="EE81" i="7" a="1"/>
  <c r="S9" i="7" a="1"/>
  <c r="DG33" i="7" a="1"/>
  <c r="AF20" i="7" a="1"/>
  <c r="DV20" i="7" a="1"/>
  <c r="CB27" i="7" a="1"/>
  <c r="BS12" i="7" a="1"/>
  <c r="CC46" i="7" a="1"/>
  <c r="DS91" i="7" a="1"/>
  <c r="BR46" i="7" a="1"/>
  <c r="CZ15" i="7" a="1"/>
  <c r="CA52" i="7" a="1"/>
  <c r="BU11" i="7" a="1"/>
  <c r="EE39" i="7" a="1"/>
  <c r="EH19" i="7" a="1"/>
  <c r="W15" i="7" a="1"/>
  <c r="BW45" i="7" a="1"/>
  <c r="DR36" i="7" a="1"/>
  <c r="CD27" i="7" a="1"/>
  <c r="DF10" i="7" a="1"/>
  <c r="CW12" i="7" a="1"/>
  <c r="DW67" i="7" a="1"/>
  <c r="AU34" i="7" a="1"/>
  <c r="DB73" i="7" a="1"/>
  <c r="AG23" i="7" a="1"/>
  <c r="CH9" i="7" a="1"/>
  <c r="BE21" i="7" a="1"/>
  <c r="AS11" i="7" a="1"/>
  <c r="Z22" i="7" a="1"/>
  <c r="EH11" i="7" a="1"/>
  <c r="CZ86" i="7" a="1"/>
  <c r="EE24" i="7" a="1"/>
  <c r="CP27" i="7" a="1"/>
  <c r="DL45" i="7" a="1"/>
  <c r="DF24" i="7" a="1"/>
  <c r="BA12" i="7" a="1"/>
  <c r="BB45" i="7" a="1"/>
  <c r="CA28" i="7" a="1"/>
  <c r="CA12" i="7" a="1"/>
  <c r="AH15" i="7" a="1"/>
  <c r="BW46" i="7" a="1"/>
  <c r="BV21" i="7" a="1"/>
  <c r="BV37" i="7" a="1"/>
  <c r="BN38" i="7" a="1"/>
  <c r="CP19" i="7" a="1"/>
  <c r="Z26" i="7" a="1"/>
  <c r="CZ33" i="7" a="1"/>
  <c r="CG10" i="7" a="1"/>
  <c r="BJ49" i="7" a="1"/>
  <c r="DU103" i="7" a="1"/>
  <c r="DS71" i="7" a="1"/>
  <c r="EC88" i="7" a="1"/>
  <c r="BQ30" i="7" a="1"/>
  <c r="DT59" i="7" a="1"/>
  <c r="EB71" i="7" a="1"/>
  <c r="CL19" i="7" a="1"/>
  <c r="AP34" i="7" a="1"/>
  <c r="DX95" i="7" a="1"/>
  <c r="BA19" i="7" a="1"/>
  <c r="DA71" i="7" a="1"/>
  <c r="CD43" i="7" a="1"/>
  <c r="AR32" i="7" a="1"/>
  <c r="DA38" i="7" a="1"/>
  <c r="CV86" i="7" a="1"/>
  <c r="AM27" i="7" a="1"/>
  <c r="DG38" i="7" a="1"/>
  <c r="CF59" i="7" a="1"/>
  <c r="N11" i="7" a="1"/>
  <c r="EH27" i="7" a="1"/>
  <c r="DC67" i="7" a="1"/>
  <c r="DA24" i="7" a="1"/>
  <c r="DF13" i="7" a="1"/>
  <c r="DJ67" i="7" a="1"/>
  <c r="DZ68" i="7" a="1"/>
  <c r="CN36" i="7" a="1"/>
  <c r="BG29" i="7" a="1"/>
  <c r="AO29" i="7" a="1"/>
  <c r="CK32" i="7" a="1"/>
  <c r="V10" i="7" a="1"/>
  <c r="BZ56" i="7" a="1"/>
  <c r="BZ11" i="7" a="1"/>
  <c r="BL12" i="7" a="1"/>
  <c r="BU37" i="7" a="1"/>
  <c r="CL21" i="7" a="1"/>
  <c r="BJ56" i="7" a="1"/>
  <c r="DG78" i="7" a="1"/>
  <c r="EA60" i="7" a="1"/>
  <c r="AB20" i="7" a="1"/>
  <c r="AT29" i="7" a="1"/>
  <c r="DA56" i="7" a="1"/>
  <c r="CY51" i="7" a="1"/>
  <c r="DO55" i="7" a="1"/>
  <c r="AJ18" i="7" a="1"/>
  <c r="EH97" i="7" a="1"/>
  <c r="CW81" i="7" a="1"/>
  <c r="CL34" i="7" a="1"/>
  <c r="CR29" i="7" a="1"/>
  <c r="BX30" i="7" a="1"/>
  <c r="DP68" i="7" a="1"/>
  <c r="DR103" i="7" a="1"/>
  <c r="EH110" i="7" a="1"/>
  <c r="AO15" i="7" a="1"/>
  <c r="DW23" i="7" a="1"/>
  <c r="DT60" i="7" a="1"/>
  <c r="DZ62" i="7" a="1"/>
  <c r="BU32" i="7" a="1"/>
  <c r="BR45" i="7" a="1"/>
  <c r="AJ36" i="7" a="1"/>
  <c r="CB29" i="7" a="1"/>
  <c r="CW87" i="7" a="1"/>
  <c r="DW24" i="7" a="1"/>
  <c r="AM14" i="7" a="1"/>
  <c r="CN75" i="7" a="1"/>
  <c r="DX103" i="7" a="1"/>
  <c r="DZ15" i="7" a="1"/>
  <c r="DO32" i="7" a="1"/>
  <c r="CL51" i="7" a="1"/>
  <c r="CN68" i="7" a="1"/>
  <c r="AU33" i="7" a="1"/>
  <c r="BH13" i="7" a="1"/>
  <c r="AO21" i="7" a="1"/>
  <c r="AH34" i="7" a="1"/>
  <c r="CR31" i="7" a="1"/>
  <c r="BX47" i="7" a="1"/>
  <c r="BK44" i="7" a="1"/>
  <c r="DL70" i="7" a="1"/>
  <c r="CV85" i="7" a="1"/>
  <c r="CS24" i="7" a="1"/>
  <c r="CV91" i="7" a="1"/>
  <c r="CU19" i="7" a="1"/>
  <c r="CF37" i="7" a="1"/>
  <c r="EE71" i="7" a="1"/>
  <c r="DS67" i="7" a="1"/>
  <c r="EE29" i="7" a="1"/>
  <c r="AZ12" i="7" a="1"/>
  <c r="EH20" i="7" a="1"/>
  <c r="CS34" i="7" a="1"/>
  <c r="AD28" i="7" a="1"/>
  <c r="CQ31" i="7" a="1"/>
  <c r="CS46" i="7" a="1"/>
  <c r="CL69" i="7" a="1"/>
  <c r="AO32" i="7" a="1"/>
  <c r="CL66" i="7" a="1"/>
  <c r="CJ63" i="7" a="1"/>
  <c r="DQ98" i="7" a="1"/>
  <c r="CH52" i="7" a="1"/>
  <c r="CM81" i="7" a="1"/>
  <c r="EA67" i="7" a="1"/>
  <c r="Z13" i="7" a="1"/>
  <c r="DV13" i="7" a="1"/>
  <c r="DO85" i="7" a="1"/>
  <c r="CV47" i="7" a="1"/>
  <c r="DC89" i="7" a="1"/>
  <c r="BD19" i="7" a="1"/>
  <c r="BP22" i="7" a="1"/>
  <c r="CJ56" i="7" a="1"/>
  <c r="CS56" i="7" a="1"/>
  <c r="CO21" i="7" a="1"/>
  <c r="DB59" i="7" a="1"/>
  <c r="DU30" i="7" a="1"/>
  <c r="BB21" i="7" a="1"/>
  <c r="DP47" i="7" a="1"/>
  <c r="BL17" i="7" a="1"/>
  <c r="DW46" i="7" a="1"/>
  <c r="BM58" i="7" a="1"/>
  <c r="DL73" i="7" a="1"/>
  <c r="DG87" i="7" a="1"/>
  <c r="DV31" i="7" a="1"/>
  <c r="BK10" i="7" a="1"/>
  <c r="T12" i="7" a="1"/>
  <c r="DU50" i="7" a="1"/>
  <c r="AZ35" i="7" a="1"/>
  <c r="AT33" i="7" a="1"/>
  <c r="CB18" i="7" a="1"/>
  <c r="EA84" i="7" a="1"/>
  <c r="AB25" i="7" a="1"/>
  <c r="Y22" i="7" a="1"/>
  <c r="BL25" i="7" a="1"/>
  <c r="BH10" i="7" a="1"/>
  <c r="CO17" i="7" a="1"/>
  <c r="CD12" i="7" a="1"/>
  <c r="DS84" i="7" a="1"/>
  <c r="AU17" i="7" a="1"/>
  <c r="DQ69" i="7" a="1"/>
  <c r="BF36" i="7" a="1"/>
  <c r="DR18" i="7" a="1"/>
  <c r="CO15" i="7" a="1"/>
  <c r="DT33" i="7" a="1"/>
  <c r="BZ71" i="7" a="1"/>
  <c r="BA21" i="7" a="1"/>
  <c r="CQ92" i="7" a="1"/>
  <c r="AE26" i="7" a="1"/>
  <c r="CF24" i="7" a="1"/>
  <c r="CQ37" i="7" a="1"/>
  <c r="CG70" i="7" a="1"/>
  <c r="CV58" i="7" a="1"/>
  <c r="EE11" i="7" a="1"/>
  <c r="BQ10" i="7" a="1"/>
  <c r="BS47" i="7" a="1"/>
  <c r="CG38" i="7" a="1"/>
  <c r="AU13" i="7" a="1"/>
  <c r="EC74" i="7" a="1"/>
  <c r="DB81" i="7" a="1"/>
  <c r="EF103" i="7" a="1"/>
  <c r="BN36" i="7" a="1"/>
  <c r="CB63" i="7" a="1"/>
  <c r="CH68" i="7" a="1"/>
  <c r="BD29" i="7" a="1"/>
  <c r="AX11" i="7" a="1"/>
  <c r="DZ48" i="7" a="1"/>
  <c r="BG47" i="7" a="1"/>
  <c r="EH29" i="7" a="1"/>
  <c r="DG36" i="7" a="1"/>
  <c r="CY18" i="7" a="1"/>
  <c r="DT19" i="7" a="1"/>
  <c r="BW48" i="7" a="1"/>
  <c r="DU15" i="7" a="1"/>
  <c r="DC52" i="7" a="1"/>
  <c r="AA11" i="7" a="1"/>
  <c r="DA58" i="7" a="1"/>
  <c r="Z9" i="7" a="1"/>
  <c r="EB37" i="7" a="1"/>
  <c r="BK57" i="7" a="1"/>
  <c r="BW28" i="7" a="1"/>
  <c r="DJ74" i="7" a="1"/>
  <c r="CO47" i="7" a="1"/>
  <c r="DC58" i="7" a="1"/>
  <c r="DV105" i="7" a="1"/>
  <c r="CR60" i="7" a="1"/>
  <c r="DH36" i="7" a="1"/>
  <c r="DN44" i="7" a="1"/>
  <c r="R14" i="7" a="1"/>
  <c r="DG79" i="7" a="1"/>
  <c r="BP25" i="7" a="1"/>
  <c r="DJ70" i="7" a="1"/>
  <c r="EE27" i="7" a="1"/>
  <c r="EA75" i="7" a="1"/>
  <c r="BN51" i="7" a="1"/>
  <c r="CV33" i="7" a="1"/>
  <c r="DW57" i="7" a="1"/>
  <c r="CE43" i="7" a="1"/>
  <c r="P15" i="7" a="1"/>
  <c r="EH33" i="7" a="1"/>
  <c r="EC85" i="7" a="1"/>
  <c r="DB18" i="7" a="1"/>
  <c r="P12" i="7" a="1"/>
  <c r="CF19" i="7" a="1"/>
  <c r="EH47" i="7" a="1"/>
  <c r="DV35" i="7" a="1"/>
  <c r="U16" i="7" a="1"/>
  <c r="DS95" i="7" a="1"/>
  <c r="EG69" i="7" a="1"/>
  <c r="CE47" i="7" a="1"/>
  <c r="EC71" i="7" a="1"/>
  <c r="BR14" i="7" a="1"/>
  <c r="EA73" i="7" a="1"/>
  <c r="CZ22" i="7" a="1"/>
  <c r="CW58" i="7" a="1"/>
  <c r="AH26" i="7" a="1"/>
  <c r="DU57" i="7" a="1"/>
  <c r="CH80" i="7" a="1"/>
  <c r="EA98" i="7" a="1"/>
  <c r="CD74" i="7" a="1"/>
  <c r="CY14" i="7" a="1"/>
  <c r="EA90" i="7" a="1"/>
  <c r="AD23" i="7" a="1"/>
  <c r="CJ39" i="7" a="1"/>
  <c r="DX78" i="7" a="1"/>
  <c r="AZ23" i="7" a="1"/>
  <c r="AR24" i="7" a="1"/>
  <c r="DK55" i="7" a="1"/>
  <c r="AQ16" i="7" a="1"/>
  <c r="DW78" i="7" a="1"/>
  <c r="DE31" i="7" a="1"/>
  <c r="CV88" i="7" a="1"/>
  <c r="DE90" i="7" a="1"/>
  <c r="CF51" i="7" a="1"/>
  <c r="DH71" i="7" a="1"/>
  <c r="U13" i="7" a="1"/>
  <c r="CV66" i="7" a="1"/>
  <c r="DA37" i="7" a="1"/>
  <c r="CA22" i="7" a="1"/>
  <c r="CE74" i="7" a="1"/>
  <c r="CM18" i="7" a="1"/>
  <c r="CG17" i="7" a="1"/>
  <c r="DP75" i="7" a="1"/>
  <c r="EB78" i="7" a="1"/>
  <c r="AZ52" i="7" a="1"/>
  <c r="EB110" i="7" a="1"/>
  <c r="EH23" i="7" a="1"/>
  <c r="BB12" i="7" a="1"/>
  <c r="DX81" i="7" a="1"/>
  <c r="CE59" i="7" a="1"/>
  <c r="DJ50" i="7" a="1"/>
  <c r="DU84" i="7" a="1"/>
  <c r="EC91" i="7" a="1"/>
  <c r="EF55" i="7" a="1"/>
  <c r="CO23" i="7" a="1"/>
  <c r="DC92" i="7" a="1"/>
  <c r="CD21" i="7" a="1"/>
  <c r="DV95" i="7" a="1"/>
  <c r="DV36" i="7" a="1"/>
  <c r="CZ51" i="7" a="1"/>
  <c r="DZ70" i="7" a="1"/>
  <c r="BO67" i="7" a="1"/>
  <c r="BE31" i="7" a="1"/>
  <c r="EB33" i="7" a="1"/>
  <c r="EG57" i="7" a="1"/>
  <c r="CX71" i="7" a="1"/>
  <c r="CD67" i="7" a="1"/>
  <c r="BD51" i="7" a="1"/>
  <c r="EB10" i="7" a="1"/>
  <c r="DA72" i="7" a="1"/>
  <c r="EC69" i="7" a="1"/>
  <c r="EI24" i="7" a="1"/>
  <c r="CU38" i="7" a="1"/>
  <c r="CU49" i="7" a="1"/>
  <c r="EE90" i="7" a="1"/>
  <c r="CQ25" i="7" a="1"/>
  <c r="EC87" i="7" a="1"/>
  <c r="BG15" i="7" a="1"/>
  <c r="CS90" i="7" a="1"/>
  <c r="AS16" i="7" a="1"/>
  <c r="CW86" i="7" a="1"/>
  <c r="EB75" i="7" a="1"/>
  <c r="DN36" i="7" a="1"/>
  <c r="CC60" i="7" a="1"/>
  <c r="DU32" i="7" a="1"/>
  <c r="BD33" i="7" a="1"/>
  <c r="DJ23" i="7" a="1"/>
  <c r="Y20" i="7" a="1"/>
  <c r="DH58" i="7" a="1"/>
  <c r="AF30" i="7" a="1"/>
  <c r="CW13" i="7" a="1"/>
  <c r="CU9" i="7" a="1"/>
  <c r="CD18" i="7" a="1"/>
  <c r="DQ50" i="7" a="1"/>
  <c r="AK26" i="7" a="1"/>
  <c r="CJ80" i="7" a="1"/>
  <c r="BB51" i="7" a="1"/>
  <c r="DZ36" i="7" a="1"/>
  <c r="CE11" i="7" a="1"/>
  <c r="DU45" i="7" a="1"/>
  <c r="AV36" i="7" a="1"/>
  <c r="DX12" i="7" a="1"/>
  <c r="AA13" i="7" a="1"/>
  <c r="AP38" i="7" a="1"/>
  <c r="EG49" i="7" a="1"/>
  <c r="CD34" i="7" a="1"/>
  <c r="EE108" i="7" a="1"/>
  <c r="BE35" i="7" a="1"/>
  <c r="DZ85" i="7" a="1"/>
  <c r="CA32" i="7" a="1"/>
  <c r="CJ11" i="7" a="1"/>
  <c r="BO22" i="7" a="1"/>
  <c r="BH51" i="7" a="1"/>
  <c r="EC61" i="7" a="1"/>
  <c r="AT14" i="7" a="1"/>
  <c r="BP12" i="7" a="1"/>
  <c r="DI74" i="7" a="1"/>
  <c r="AM32" i="7" a="1"/>
  <c r="EG44" i="7" a="1"/>
  <c r="BV58" i="7" a="1"/>
  <c r="DJ86" i="7" a="1"/>
  <c r="CR37" i="7" a="1"/>
  <c r="DO73" i="7" a="1"/>
  <c r="P11" i="7" a="1"/>
  <c r="CS51" i="7" a="1"/>
  <c r="CA51" i="7" a="1"/>
  <c r="AW9" i="7" a="1"/>
  <c r="BL43" i="7" a="1"/>
  <c r="CW27" i="7" a="1"/>
  <c r="CS85" i="7" a="1"/>
  <c r="BU31" i="7" a="1"/>
  <c r="BV63" i="7" a="1"/>
  <c r="AA12" i="7" a="1"/>
  <c r="CA60" i="7" a="1"/>
  <c r="CZ79" i="7" a="1"/>
  <c r="DF73" i="7" a="1"/>
  <c r="BA15" i="7" a="1"/>
  <c r="BX35" i="7" a="1"/>
  <c r="CY66" i="7" a="1"/>
  <c r="DN88" i="7" a="1"/>
  <c r="DW101" i="7" a="1"/>
  <c r="CQ13" i="7" a="1"/>
  <c r="V16" i="7" a="1"/>
  <c r="CX79" i="7" a="1"/>
  <c r="EH114" i="7" a="1"/>
  <c r="DB12" i="7" a="1"/>
  <c r="EE9" i="7" a="1"/>
  <c r="EC97" i="7" a="1"/>
  <c r="BS38" i="7" a="1"/>
  <c r="CJ17" i="7" a="1"/>
  <c r="DC21" i="7" a="1"/>
  <c r="BF30" i="7" a="1"/>
  <c r="DX104" i="7" a="1"/>
  <c r="EC45" i="7" a="1"/>
  <c r="BR39" i="7" a="1"/>
  <c r="CB61" i="7" a="1"/>
  <c r="BN33" i="7" a="1"/>
  <c r="CX15" i="7" a="1"/>
  <c r="DQ58" i="7" a="1"/>
  <c r="CL59" i="7" a="1"/>
  <c r="AC27" i="7" a="1"/>
  <c r="CJ24" i="7" a="1"/>
  <c r="EG61" i="7" a="1"/>
  <c r="DO39" i="7" a="1"/>
  <c r="DJ84" i="7" a="1"/>
  <c r="CC25" i="7" a="1"/>
  <c r="AU10" i="7" a="1"/>
  <c r="DP11" i="7" a="1"/>
  <c r="CM32" i="7" a="1"/>
  <c r="AP22" i="7" a="1"/>
  <c r="DJ57" i="7" a="1"/>
  <c r="DT46" i="7" a="1"/>
  <c r="CX90" i="7" a="1"/>
  <c r="DG22" i="7" a="1"/>
  <c r="DW106" i="7" a="1"/>
  <c r="DJ89" i="7" a="1"/>
  <c r="DO81" i="7" a="1"/>
  <c r="BU66" i="7" a="1"/>
  <c r="AM19" i="7" a="1"/>
  <c r="CJ25" i="7" a="1"/>
  <c r="CN43" i="7" a="1"/>
  <c r="DS18" i="7" a="1"/>
  <c r="AV28" i="7" a="1"/>
  <c r="DS37" i="7" a="1"/>
  <c r="CZ19" i="7" a="1"/>
  <c r="CN45" i="7" a="1"/>
  <c r="EB109" i="7" a="1"/>
  <c r="BU29" i="7" a="1"/>
  <c r="DW49" i="7" a="1"/>
  <c r="CS26" i="7" a="1"/>
  <c r="AR22" i="7" a="1"/>
  <c r="DZ20" i="7" a="1"/>
  <c r="CT33" i="7" a="1"/>
  <c r="CX25" i="7" a="1"/>
  <c r="DO69" i="7" a="1"/>
  <c r="BU16" i="7" a="1"/>
  <c r="Y13" i="7" a="1"/>
  <c r="EA10" i="7" a="1"/>
  <c r="DW22" i="7" a="1"/>
  <c r="CY89" i="7" a="1"/>
  <c r="CX34" i="7" a="1"/>
  <c r="AK10" i="7" a="1"/>
  <c r="BZ31" i="7" a="1"/>
  <c r="BD52" i="7" a="1"/>
  <c r="BR33" i="7" a="1"/>
  <c r="EG35" i="7" a="1"/>
  <c r="DN31" i="7" a="1"/>
  <c r="EC62" i="7" a="1"/>
  <c r="CJ58" i="7" a="1"/>
  <c r="DU21" i="7" a="1"/>
  <c r="AV24" i="7" a="1"/>
  <c r="DA57" i="7" a="1"/>
  <c r="CS11" i="7" a="1"/>
  <c r="BQ18" i="7" a="1"/>
  <c r="DQ36" i="7" a="1"/>
  <c r="DJ55" i="7" a="1"/>
  <c r="CP11" i="7" a="1"/>
  <c r="CU91" i="7" a="1"/>
  <c r="AV29" i="7" a="1"/>
  <c r="AQ41" i="7" a="1"/>
  <c r="BO10" i="7" a="1"/>
  <c r="EB17" i="7" a="1"/>
  <c r="AF19" i="7" a="1"/>
  <c r="EB107" i="7" a="1"/>
  <c r="AI20" i="7" a="1"/>
  <c r="CG44" i="7" a="1"/>
  <c r="EF90" i="7" a="1"/>
  <c r="BJ29" i="7" a="1"/>
  <c r="CY55" i="7" a="1"/>
  <c r="W22" i="7" a="1"/>
  <c r="BC52" i="7" a="1"/>
  <c r="CK47" i="7" a="1"/>
  <c r="BX18" i="7" a="1"/>
  <c r="DH52" i="7" a="1"/>
  <c r="EF74" i="7" a="1"/>
  <c r="Z18" i="7" a="1"/>
  <c r="DJ46" i="7" a="1"/>
  <c r="CL17" i="7" a="1"/>
  <c r="CL18" i="7" a="1"/>
  <c r="DK60" i="7" a="1"/>
  <c r="CX59" i="7" a="1"/>
  <c r="DW96" i="7" a="1"/>
  <c r="CO10" i="7" a="1"/>
  <c r="CC18" i="7" a="1"/>
  <c r="DS66" i="7" a="1"/>
  <c r="BW66" i="7" a="1"/>
  <c r="DC56" i="7" a="1"/>
  <c r="DB56" i="7" a="1"/>
  <c r="DW52" i="7" a="1"/>
  <c r="BJ12" i="7" a="1"/>
  <c r="BK25" i="7" a="1"/>
  <c r="DZ18" i="7" a="1"/>
  <c r="DR57" i="7" a="1"/>
  <c r="BR57" i="7" a="1"/>
  <c r="BR38" i="7" a="1"/>
  <c r="CE61" i="7" a="1"/>
  <c r="CX10" i="7" a="1"/>
  <c r="BV56" i="7" a="1"/>
  <c r="EI114" i="7" a="1"/>
  <c r="DP30" i="7" a="1"/>
  <c r="DR26" i="7" a="1"/>
  <c r="BF52" i="7" a="1"/>
  <c r="AI26" i="7" a="1"/>
  <c r="DR44" i="7" a="1"/>
  <c r="CP84" i="7" a="1"/>
  <c r="AJ14" i="7" a="1"/>
  <c r="CW90" i="7" a="1"/>
  <c r="AP18" i="7" a="1"/>
  <c r="CA55" i="7" a="1"/>
  <c r="EI91" i="7" a="1"/>
  <c r="DZ100" i="7" a="1"/>
  <c r="DG60" i="7" a="1"/>
  <c r="CR18" i="7" a="1"/>
  <c r="BP56" i="7" a="1"/>
  <c r="EI101" i="7" a="1"/>
  <c r="S11" i="7" a="1"/>
  <c r="DW63" i="7" a="1"/>
  <c r="CH36" i="7" a="1"/>
  <c r="BO16" i="7" a="1"/>
  <c r="AW35" i="7" a="1"/>
  <c r="CF11" i="7" a="1"/>
  <c r="EG16" i="7" a="1"/>
  <c r="EC67" i="7" a="1"/>
  <c r="DP78" i="7" a="1"/>
  <c r="AT25" i="7" a="1"/>
  <c r="CQ85" i="7" a="1"/>
  <c r="CX92" i="7" a="1"/>
  <c r="EB89" i="7" a="1"/>
  <c r="DF71" i="7" a="1"/>
  <c r="CT25" i="7" a="1"/>
  <c r="AH19" i="7" a="1"/>
  <c r="BM38" i="7" a="1"/>
  <c r="EH24" i="7" a="1"/>
  <c r="BH52" i="7" a="1"/>
  <c r="EH15" i="7" a="1"/>
  <c r="CU44" i="7" a="1"/>
  <c r="BW14" i="7" a="1"/>
  <c r="V9" i="7" a="1"/>
  <c r="DF39" i="7" a="1"/>
  <c r="DE12" i="7" a="1"/>
  <c r="CJ71" i="7" a="1"/>
  <c r="CT86" i="7" a="1"/>
  <c r="DC10" i="7" a="1"/>
  <c r="BU39" i="7" a="1"/>
  <c r="BS14" i="7" a="1"/>
  <c r="CF48" i="7" a="1"/>
  <c r="AD13" i="7" a="1"/>
  <c r="AQ13" i="7" a="1"/>
  <c r="CU68" i="7" a="1"/>
  <c r="CV24" i="7" a="1"/>
  <c r="DA13" i="7" a="1"/>
  <c r="AJ33" i="7" a="1"/>
  <c r="CS87" i="7" a="1"/>
  <c r="AI10" i="7" a="1"/>
  <c r="CY43" i="7" a="1"/>
  <c r="BE34" i="7" a="1"/>
  <c r="BM27" i="7" a="1"/>
  <c r="CT48" i="7" a="1"/>
  <c r="DZ92" i="7" a="1"/>
  <c r="CT38" i="7" a="1"/>
  <c r="BH17" i="7" a="1"/>
  <c r="EG71" i="7" a="1"/>
  <c r="Q10" i="7" a="1"/>
  <c r="DX17" i="7" a="1"/>
  <c r="DW34" i="7" a="1"/>
  <c r="CH32" i="7" a="1"/>
  <c r="CM50" i="7" a="1"/>
  <c r="BK50" i="7" a="1"/>
  <c r="AT41" i="7" a="1"/>
  <c r="DB62" i="7" a="1"/>
  <c r="CE20" i="7" a="1"/>
  <c r="DO50" i="7" a="1"/>
  <c r="DE17" i="7" a="1"/>
  <c r="BK16" i="7" a="1"/>
  <c r="DV61" i="7" a="1"/>
  <c r="CG61" i="7" a="1"/>
  <c r="DS47" i="7" a="1"/>
  <c r="BO63" i="7" a="1"/>
  <c r="CJ9" i="7" a="1"/>
  <c r="EI105" i="7" a="1"/>
  <c r="AO24" i="7" a="1"/>
  <c r="BJ44" i="7" a="1"/>
  <c r="CY67" i="7" a="1"/>
  <c r="DU34" i="7" a="1"/>
  <c r="CW84" i="7" a="1"/>
  <c r="DB43" i="7" a="1"/>
  <c r="AT38" i="7" a="1"/>
  <c r="Z21" i="7" a="1"/>
  <c r="DN28" i="7" a="1"/>
  <c r="DQ78" i="7" a="1"/>
  <c r="DU29" i="7" a="1"/>
  <c r="BB37" i="7" a="1"/>
  <c r="CP16" i="7" a="1"/>
  <c r="DI80" i="7" a="1"/>
  <c r="BN37" i="7" a="1"/>
  <c r="V17" i="7" a="1"/>
  <c r="DX92" i="7" a="1"/>
  <c r="DG81" i="7" a="1"/>
  <c r="BN21" i="7" a="1"/>
  <c r="EA108" i="7" a="1"/>
  <c r="BW39" i="7" a="1"/>
  <c r="AR33" i="7" a="1"/>
  <c r="CU58" i="7" a="1"/>
  <c r="DN10" i="7" a="1"/>
  <c r="DL35" i="7" a="1"/>
  <c r="DL86" i="7" a="1"/>
  <c r="DH80" i="7" a="1"/>
  <c r="AM35" i="7" a="1"/>
  <c r="CH38" i="7" a="1"/>
  <c r="DT49" i="7" a="1"/>
  <c r="AP32" i="7" a="1"/>
  <c r="DF23" i="7" a="1"/>
  <c r="BR23" i="7" a="1"/>
  <c r="CP48" i="7" a="1"/>
  <c r="DG46" i="7" a="1"/>
  <c r="DI79" i="7" a="1"/>
  <c r="CL52" i="7" a="1"/>
  <c r="CE52" i="7" a="1"/>
  <c r="BS22" i="7" a="1"/>
  <c r="DX44" i="7" a="1"/>
  <c r="AO25" i="7" a="1"/>
  <c r="AI9" i="7" a="1"/>
  <c r="DX29" i="7" a="1"/>
  <c r="DV102" i="7" a="1"/>
  <c r="CU36" i="7" a="1"/>
  <c r="CU11" i="7" a="1"/>
  <c r="AS39" i="7" a="1"/>
  <c r="AJ19" i="7" a="1"/>
  <c r="DJ30" i="7" a="1"/>
  <c r="DC91" i="7" a="1"/>
  <c r="CS44" i="7" a="1"/>
  <c r="DS88" i="7" a="1"/>
  <c r="CH37" i="7" a="1"/>
  <c r="DJ73" i="7" a="1"/>
  <c r="EE30" i="7" a="1"/>
  <c r="BF18" i="7" a="1"/>
  <c r="DG89" i="7" a="1"/>
  <c r="DA44" i="7" a="1"/>
  <c r="DJ21" i="7" a="1"/>
  <c r="BF16" i="7" a="1"/>
  <c r="EA66" i="7" a="1"/>
  <c r="DO104" i="7" a="1"/>
  <c r="CP61" i="7" a="1"/>
  <c r="CH70" i="7" a="1"/>
  <c r="DI49" i="7" a="1"/>
  <c r="DX114" i="7" a="1"/>
  <c r="DX86" i="7" a="1"/>
  <c r="EF51" i="7" a="1"/>
  <c r="DC60" i="7" a="1"/>
  <c r="DE70" i="7" a="1"/>
  <c r="DG63" i="7" a="1"/>
  <c r="CR22" i="7" a="1"/>
  <c r="CL68" i="7" a="1"/>
  <c r="DL78" i="7" a="1"/>
  <c r="EF72" i="7" a="1"/>
  <c r="DR104" i="7" a="1"/>
  <c r="BF34" i="7" a="1"/>
  <c r="CM72" i="7" a="1"/>
  <c r="BA48" i="7" a="1"/>
  <c r="AK33" i="7" a="1"/>
  <c r="AD24" i="7" a="1"/>
  <c r="CD19" i="7" a="1"/>
  <c r="CZ37" i="7" a="1"/>
  <c r="BU57" i="7" a="1"/>
  <c r="DL30" i="7" a="1"/>
  <c r="BQ27" i="7" a="1"/>
  <c r="BQ58" i="7" a="1"/>
  <c r="DR74" i="7" a="1"/>
  <c r="W9" i="7" a="1"/>
  <c r="DE51" i="7" a="1"/>
  <c r="BU25" i="7" a="1"/>
  <c r="BB25" i="7" a="1"/>
  <c r="BG11" i="7" a="1"/>
  <c r="AH11" i="7" a="1"/>
  <c r="DP60" i="7" a="1"/>
  <c r="CX49" i="7" a="1"/>
  <c r="AR19" i="7" a="1"/>
  <c r="DL67" i="7" a="1"/>
  <c r="EE49" i="7" a="1"/>
  <c r="DX15" i="7" a="1"/>
  <c r="DV84" i="7" a="1"/>
  <c r="EE87" i="7" a="1"/>
  <c r="CP31" i="7" a="1"/>
  <c r="CL49" i="7" a="1"/>
  <c r="Z25" i="7" a="1"/>
  <c r="BV35" i="7" a="1"/>
  <c r="BM34" i="7" a="1"/>
  <c r="EF45" i="7" a="1"/>
  <c r="AS15" i="7" a="1"/>
  <c r="DA84" i="7" a="1"/>
  <c r="CN46" i="7" a="1"/>
  <c r="AG22" i="7" a="1"/>
  <c r="DI26" i="7" a="1"/>
  <c r="BL50" i="7" a="1"/>
  <c r="DE20" i="7" a="1"/>
  <c r="DZ113" i="7" a="1"/>
  <c r="CQ52" i="7" a="1"/>
  <c r="DZ66" i="7" a="1"/>
  <c r="BL36" i="7" a="1"/>
  <c r="DN29" i="7" a="1"/>
  <c r="CO48" i="7" a="1"/>
  <c r="DV80" i="7" a="1"/>
  <c r="EA72" i="7" a="1"/>
  <c r="AC9" i="7" a="1"/>
  <c r="BF20" i="7" a="1"/>
  <c r="BG48" i="7" a="1"/>
  <c r="DN86" i="7" a="1"/>
  <c r="BG38" i="7" a="1"/>
  <c r="CY34" i="7" a="1"/>
  <c r="CB73" i="7" a="1"/>
  <c r="EI60" i="7" a="1"/>
  <c r="DJ51" i="7" a="1"/>
  <c r="DI48" i="7" a="1"/>
  <c r="CA71" i="7" a="1"/>
  <c r="DI36" i="7" a="1"/>
  <c r="EF16" i="7" a="1"/>
  <c r="DU72" i="7" a="1"/>
  <c r="DX109" i="7" a="1"/>
  <c r="BQ12" i="7" a="1"/>
  <c r="DX69" i="7" a="1"/>
  <c r="BS57" i="7" a="1"/>
  <c r="EF69" i="7" a="1"/>
  <c r="DQ88" i="7" a="1"/>
  <c r="CV38" i="7" a="1"/>
  <c r="DW103" i="7" a="1"/>
  <c r="AW12" i="7" a="1"/>
  <c r="DS32" i="7" a="1"/>
  <c r="BC18" i="7" a="1"/>
  <c r="U11" i="7" a="1"/>
  <c r="DZ27" i="7" a="1"/>
  <c r="CV36" i="7" a="1"/>
  <c r="EA89" i="7" a="1"/>
  <c r="AX38" i="7" a="1"/>
  <c r="BZ46" i="7" a="1"/>
  <c r="CY85" i="7" a="1"/>
  <c r="BE46" i="7" a="1"/>
  <c r="EA43" i="7" a="1"/>
  <c r="DZ108" i="7" a="1"/>
  <c r="BR9" i="7" a="1"/>
  <c r="CU62" i="7" a="1"/>
  <c r="CC43" i="7" a="1"/>
  <c r="DA92" i="7" a="1"/>
  <c r="CZ25" i="7" a="1"/>
  <c r="BX21" i="7" a="1"/>
  <c r="BA11" i="7" a="1"/>
  <c r="DN87" i="7" a="1"/>
  <c r="BS49" i="7" a="1"/>
  <c r="AB14" i="7" a="1"/>
  <c r="BA16" i="7" a="1"/>
  <c r="AP41" i="7" a="1"/>
  <c r="BC46" i="7" a="1"/>
  <c r="BU14" i="7" a="1"/>
  <c r="BS33" i="7" a="1"/>
  <c r="DV33" i="7" a="1"/>
  <c r="AE17" i="7" a="1"/>
  <c r="AI19" i="7" a="1"/>
  <c r="DC72" i="7" a="1"/>
  <c r="AM30" i="7" a="1"/>
  <c r="AH28" i="7" a="1"/>
  <c r="DW38" i="7" a="1"/>
  <c r="AI31" i="7" a="1"/>
  <c r="EI97" i="7" a="1"/>
  <c r="AX37" i="7" a="1"/>
  <c r="CW62" i="7" a="1"/>
  <c r="DN67" i="7" a="1"/>
  <c r="DT103" i="7" a="1"/>
  <c r="BV24" i="7" a="1"/>
  <c r="DN47" i="7" a="1"/>
  <c r="DZ98" i="7" a="1"/>
  <c r="EC52" i="7" a="1"/>
  <c r="DI84" i="7" a="1"/>
  <c r="CU69" i="7" a="1"/>
  <c r="DO101" i="7" a="1"/>
  <c r="BR52" i="7" a="1"/>
  <c r="DC17" i="7" a="1"/>
  <c r="BH9" i="7" a="1"/>
  <c r="CA43" i="7" a="1"/>
  <c r="BG44" i="7" a="1"/>
  <c r="DV34" i="7" a="1"/>
  <c r="CO24" i="7" a="1"/>
  <c r="DS11" i="7" a="1"/>
  <c r="BQ34" i="7" a="1"/>
  <c r="CM46" i="7" a="1"/>
  <c r="DI51" i="7" a="1"/>
  <c r="EF98" i="7" a="1"/>
  <c r="BP23" i="7" a="1"/>
  <c r="BC34" i="7" a="1"/>
  <c r="DN14" i="7" a="1"/>
  <c r="AG18" i="7" a="1"/>
  <c r="CL12" i="7" a="1"/>
  <c r="CW46" i="7" a="1"/>
  <c r="DQ102" i="7" a="1"/>
  <c r="AS33" i="7" a="1"/>
  <c r="T16" i="7" a="1"/>
  <c r="CT81" i="7" a="1"/>
  <c r="CA30" i="7" a="1"/>
  <c r="X10" i="7" a="1"/>
  <c r="BZ55" i="7" a="1"/>
  <c r="BK43" i="7" a="1"/>
  <c r="EH61" i="7" a="1"/>
  <c r="CW85" i="7" a="1"/>
  <c r="CX17" i="7" a="1"/>
  <c r="BS39" i="7" a="1"/>
  <c r="BC9" i="7" a="1"/>
  <c r="EA86" i="7" a="1"/>
  <c r="AT16" i="7" a="1"/>
  <c r="AU31" i="7" a="1"/>
  <c r="AX41" i="7" a="1"/>
  <c r="DU71" i="7" a="1"/>
  <c r="CW47" i="7" a="1"/>
  <c r="DJ52" i="7" a="1"/>
  <c r="CZ55" i="7" a="1"/>
  <c r="CG46" i="7" a="1"/>
  <c r="DU97" i="7" a="1"/>
  <c r="EH46" i="7" a="1"/>
  <c r="EI58" i="7" a="1"/>
  <c r="EG23" i="7" a="1"/>
  <c r="CM34" i="7" a="1"/>
  <c r="V21" i="7" a="1"/>
  <c r="DS74" i="7" a="1"/>
  <c r="AS23" i="7" a="1"/>
  <c r="DI60" i="7" a="1"/>
  <c r="BH39" i="7" a="1"/>
  <c r="EE45" i="7" a="1"/>
  <c r="CR34" i="7" a="1"/>
  <c r="BO34" i="7" a="1"/>
  <c r="CU48" i="7" a="1"/>
  <c r="DN79" i="7" a="1"/>
  <c r="CD55" i="7" a="1"/>
  <c r="CV69" i="7" a="1"/>
  <c r="BN60" i="7" a="1"/>
  <c r="EH21" i="7" a="1"/>
  <c r="DC11" i="7" a="1"/>
  <c r="CV50" i="7" a="1"/>
  <c r="DF32" i="7" a="1"/>
  <c r="DH89" i="7" a="1"/>
  <c r="DF45" i="7" a="1"/>
  <c r="BG9" i="7" a="1"/>
  <c r="EH56" i="7" a="1"/>
  <c r="CU10" i="7" a="1"/>
  <c r="CR85" i="7" a="1"/>
  <c r="AO13" i="7" a="1"/>
  <c r="EC32" i="7" a="1"/>
  <c r="EI106" i="7" a="1"/>
  <c r="EI70" i="7" a="1"/>
  <c r="DF79" i="7" a="1"/>
  <c r="BQ63" i="7" a="1"/>
  <c r="CU81" i="7" a="1"/>
  <c r="DQ23" i="7" a="1"/>
  <c r="EC58" i="7" a="1"/>
  <c r="CB45" i="7" a="1"/>
  <c r="BX50" i="7" a="1"/>
  <c r="CU84" i="7" a="1"/>
  <c r="BK29" i="7" a="1"/>
  <c r="CO58" i="7" a="1"/>
  <c r="EA69" i="7" a="1"/>
  <c r="CE23" i="7" a="1"/>
  <c r="DU80" i="7" a="1"/>
  <c r="DO11" i="7" a="1"/>
  <c r="AM13" i="7" a="1"/>
  <c r="BZ26" i="7" a="1"/>
  <c r="EB23" i="7" a="1"/>
  <c r="DG30" i="7" a="1"/>
  <c r="CL48" i="7" a="1"/>
  <c r="DS10" i="7" a="1"/>
  <c r="CV72" i="7" a="1"/>
  <c r="AT35" i="7" a="1"/>
  <c r="BZ19" i="7" a="1"/>
  <c r="BE27" i="7" a="1"/>
  <c r="CS84" i="7" a="1"/>
  <c r="BM33" i="7" a="1"/>
  <c r="AI30" i="7" a="1"/>
  <c r="V12" i="7" a="1"/>
  <c r="DH48" i="7" a="1"/>
  <c r="AZ10" i="7" a="1"/>
  <c r="BU23" i="7" a="1"/>
  <c r="DF85" i="7" a="1"/>
  <c r="BC51" i="7" a="1"/>
  <c r="EG13" i="7" a="1"/>
  <c r="EH45" i="7" a="1"/>
  <c r="DR75" i="7" a="1"/>
  <c r="DT100" i="7" a="1"/>
  <c r="DW19" i="7" a="1"/>
  <c r="DS102" i="7" a="1"/>
  <c r="DL9" i="7" a="1"/>
  <c r="DQ38" i="7" a="1"/>
  <c r="CS23" i="7" a="1"/>
  <c r="BC37" i="7" a="1"/>
  <c r="DH51" i="7" a="1"/>
  <c r="DE10" i="7" a="1"/>
  <c r="CZ20" i="7" a="1"/>
  <c r="DB50" i="7" a="1"/>
  <c r="DO28" i="7" a="1"/>
  <c r="CH21" i="7" a="1"/>
  <c r="BV30" i="7" a="1"/>
  <c r="DV21" i="7" a="1"/>
  <c r="CH75" i="7" a="1"/>
  <c r="CF34" i="7" a="1"/>
  <c r="EA59" i="7" a="1"/>
  <c r="DW16" i="7" a="1"/>
  <c r="CZ30" i="7" a="1"/>
  <c r="EA102" i="7" a="1"/>
  <c r="DW27" i="7" a="1"/>
  <c r="EC47" i="7" a="1"/>
  <c r="CY69" i="7" a="1"/>
  <c r="DJ22" i="7" a="1"/>
  <c r="AS36" i="7" a="1"/>
  <c r="CW19" i="7" a="1"/>
  <c r="BS56" i="7" a="1"/>
  <c r="EF113" i="7" a="1"/>
  <c r="DH45" i="7" a="1"/>
  <c r="R18" i="7" a="1"/>
  <c r="AR38" i="7" a="1"/>
  <c r="CT29" i="7" a="1"/>
  <c r="EE34" i="7" a="1"/>
  <c r="DX28" i="7" a="1"/>
  <c r="X18" i="7" a="1"/>
  <c r="AF23" i="7" a="1"/>
  <c r="EH88" i="7" a="1"/>
  <c r="CC59" i="7" a="1"/>
  <c r="BN55" i="7" a="1"/>
  <c r="DX72" i="7" a="1"/>
  <c r="EE89" i="7" a="1"/>
  <c r="BJ43" i="7" a="1"/>
  <c r="DF36" i="7" a="1"/>
  <c r="DQ27" i="7" a="1"/>
  <c r="DC49" i="7" a="1"/>
  <c r="CO46" i="7" a="1"/>
  <c r="CQ9" i="7" a="1"/>
  <c r="DZ71" i="7" a="1"/>
  <c r="CC39" i="7" a="1"/>
  <c r="CC57" i="7" a="1"/>
  <c r="DV46" i="7" a="1"/>
  <c r="BJ48" i="7" a="1"/>
  <c r="DT92" i="7" a="1"/>
  <c r="BM63" i="7" a="1"/>
  <c r="DH57" i="7" a="1"/>
  <c r="DT36" i="7" a="1"/>
  <c r="AR41" i="7" a="1"/>
  <c r="EB79" i="7" a="1"/>
  <c r="AZ50" i="7" a="1"/>
  <c r="AP11" i="7" a="1"/>
  <c r="DQ106" i="7" a="1"/>
  <c r="DW88" i="7" a="1"/>
  <c r="BX60" i="7" a="1"/>
  <c r="BX56" i="7" a="1"/>
  <c r="CR55" i="7" a="1"/>
  <c r="DI52" i="7" a="1"/>
  <c r="DL80" i="7" a="1"/>
  <c r="CA11" i="7" a="1"/>
  <c r="EB63" i="7" a="1"/>
  <c r="CT73" i="7" a="1"/>
  <c r="EF96" i="7" a="1"/>
  <c r="CT72" i="7" a="1"/>
  <c r="CK14" i="7" a="1"/>
  <c r="DN89" i="7" a="1"/>
  <c r="DR52" i="7" a="1"/>
  <c r="BM22" i="7" a="1"/>
  <c r="DW32" i="7" a="1"/>
  <c r="BH37" i="7" a="1"/>
  <c r="CF20" i="7" a="1"/>
  <c r="CG51" i="7" a="1"/>
  <c r="CX44" i="7" a="1"/>
  <c r="BL18" i="7" a="1"/>
  <c r="CS92" i="7" a="1"/>
  <c r="DG21" i="7" a="1"/>
  <c r="CF56" i="7" a="1"/>
  <c r="EC18" i="7" a="1"/>
  <c r="AS41" i="7" a="1"/>
  <c r="BG43" i="7" a="1"/>
  <c r="AG20" i="7" a="1"/>
  <c r="DW95" i="7" a="1"/>
  <c r="CR92" i="7" a="1"/>
  <c r="DA33" i="7" a="1"/>
  <c r="DB72" i="7" a="1"/>
  <c r="DE23" i="7" a="1"/>
  <c r="DE71" i="7" a="1"/>
  <c r="DQ87" i="7" a="1"/>
  <c r="DW85" i="7" a="1"/>
  <c r="DH85" i="7" a="1"/>
  <c r="EA27" i="7" a="1"/>
  <c r="DT23" i="7" a="1"/>
  <c r="BD21" i="7" a="1"/>
  <c r="EE85" i="7" a="1"/>
  <c r="BM25" i="7" a="1"/>
  <c r="CQ88" i="7" a="1"/>
  <c r="BS43" i="7" a="1"/>
  <c r="CC28" i="7" a="1"/>
  <c r="BP47" i="7" a="1"/>
  <c r="EH108" i="7" a="1"/>
  <c r="BN19" i="7" a="1"/>
  <c r="BX55" i="7" a="1"/>
  <c r="Z16" i="7" a="1"/>
  <c r="CO16" i="7" a="1"/>
  <c r="Q12" i="7" a="1"/>
  <c r="CZ14" i="7" a="1"/>
  <c r="CL39" i="7" a="1"/>
  <c r="DV74" i="7" a="1"/>
  <c r="DN30" i="7" a="1"/>
  <c r="BW10" i="7" a="1"/>
  <c r="BB50" i="7" a="1"/>
  <c r="CS43" i="7" a="1"/>
  <c r="DN19" i="7" a="1"/>
  <c r="DP92" i="7" a="1"/>
  <c r="BD44" i="7" a="1"/>
  <c r="CO37" i="7" a="1"/>
  <c r="BS9" i="7" a="1"/>
  <c r="AA14" i="7" a="1"/>
  <c r="DG23" i="7" a="1"/>
  <c r="DV109" i="7" a="1"/>
  <c r="BF9" i="7" a="1"/>
  <c r="CQ70" i="7" a="1"/>
  <c r="CT50" i="7" a="1"/>
  <c r="CK71" i="7" a="1"/>
  <c r="AV33" i="7" a="1"/>
  <c r="CQ12" i="7" a="1"/>
  <c r="CG66" i="7" a="1"/>
  <c r="AQ35" i="7" a="1"/>
  <c r="CR25" i="7" a="1"/>
  <c r="CY46" i="7" a="1"/>
  <c r="BF31" i="7" a="1"/>
  <c r="CR43" i="7" a="1"/>
  <c r="BG18" i="7" a="1"/>
  <c r="DP87" i="7" a="1"/>
  <c r="EC50" i="7" a="1"/>
  <c r="BG19" i="7" a="1"/>
  <c r="DR32" i="7" a="1"/>
  <c r="EI86" i="7" a="1"/>
  <c r="BJ55" i="7" a="1"/>
  <c r="CZ13" i="7" a="1"/>
  <c r="BP39" i="7" a="1"/>
  <c r="CC9" i="7" a="1"/>
  <c r="DH50" i="7" a="1"/>
  <c r="CZ11" i="7" a="1"/>
  <c r="R9" i="7" a="1"/>
  <c r="DZ67" i="7" a="1"/>
  <c r="DO46" i="7" a="1"/>
  <c r="AF11" i="7" a="1"/>
  <c r="EI62" i="7" a="1"/>
  <c r="DQ70" i="7" a="1"/>
  <c r="DG11" i="7" a="1"/>
  <c r="CW33" i="7" a="1"/>
  <c r="CK61" i="7" a="1"/>
  <c r="CH26" i="7" a="1"/>
  <c r="BU20" i="7" a="1"/>
  <c r="CY47" i="7" a="1"/>
  <c r="CD50" i="7" a="1"/>
  <c r="DS108" i="7" a="1"/>
  <c r="EI84" i="7" a="1"/>
  <c r="BN14" i="7" a="1"/>
  <c r="BD18" i="7" a="1"/>
  <c r="CS38" i="7" a="1"/>
  <c r="EI18" i="7" a="1"/>
  <c r="CZ39" i="7" a="1"/>
  <c r="CP33" i="7" a="1"/>
  <c r="DL37" i="7" a="1"/>
  <c r="Z15" i="7" a="1"/>
  <c r="CA66" i="7" a="1"/>
  <c r="AT31" i="7" a="1"/>
  <c r="DG45" i="7" a="1"/>
  <c r="DL55" i="7" a="1"/>
  <c r="CA69" i="7" a="1"/>
  <c r="BD38" i="7" a="1"/>
  <c r="CW39" i="7" a="1"/>
  <c r="EG56" i="7" a="1"/>
  <c r="DA78" i="7" a="1"/>
  <c r="DI17" i="7" a="1"/>
  <c r="DR95" i="7" a="1"/>
  <c r="DS48" i="7" a="1"/>
  <c r="BH46" i="7" a="1"/>
  <c r="BZ69" i="7" a="1"/>
  <c r="DE91" i="7" a="1"/>
  <c r="BX58" i="7" a="1"/>
  <c r="CG80" i="7" a="1"/>
  <c r="CD71" i="7" a="1"/>
  <c r="EA68" i="7" a="1"/>
  <c r="DU17" i="7" a="1"/>
  <c r="DA10" i="7" a="1"/>
  <c r="DI91" i="7" a="1"/>
  <c r="BW30" i="7" a="1"/>
  <c r="DN63" i="7" a="1"/>
  <c r="CO52" i="7" a="1"/>
  <c r="AJ13" i="7" a="1"/>
  <c r="CC48" i="7" a="1"/>
  <c r="CX11" i="7" a="1"/>
  <c r="DL89" i="7" a="1"/>
  <c r="BP37" i="7" a="1"/>
  <c r="EI15" i="7" a="1"/>
  <c r="BR19" i="7" a="1"/>
  <c r="AB21" i="7" a="1"/>
  <c r="CR19" i="7" a="1"/>
  <c r="EC34" i="7" a="1"/>
  <c r="CS81" i="7" a="1"/>
  <c r="EI112" i="7" a="1"/>
  <c r="EH31" i="7" a="1"/>
  <c r="BM28" i="7" a="1"/>
  <c r="DF38" i="7" a="1"/>
  <c r="CZ24" i="7" a="1"/>
  <c r="DP101" i="7" a="1"/>
  <c r="EI33" i="7" a="1"/>
  <c r="AJ34" i="7" a="1"/>
  <c r="CM45" i="7" a="1"/>
  <c r="BH48" i="7" a="1"/>
  <c r="DU18" i="7" a="1"/>
  <c r="BV34" i="7" a="1"/>
  <c r="DO98" i="7" a="1"/>
  <c r="CU92" i="7" a="1"/>
  <c r="EH100" i="7" a="1"/>
  <c r="DP103" i="7" a="1"/>
  <c r="DI46" i="7" a="1"/>
  <c r="EA92" i="7" a="1"/>
  <c r="EC105" i="7" a="1"/>
  <c r="DV17" i="7" a="1"/>
  <c r="BX26" i="7" a="1"/>
  <c r="DT84" i="7" a="1"/>
  <c r="CT60" i="7" a="1"/>
  <c r="DB70" i="7" a="1"/>
  <c r="EG112" i="7" a="1"/>
  <c r="BR36" i="7" a="1"/>
  <c r="DE48" i="7" a="1"/>
  <c r="BQ57" i="7" a="1"/>
  <c r="EA109" i="7" a="1"/>
  <c r="CH47" i="7" a="1"/>
  <c r="CP58" i="7" a="1"/>
  <c r="AC28" i="7" a="1"/>
  <c r="CF44" i="7" a="1"/>
  <c r="BJ25" i="7" a="1"/>
  <c r="DX32" i="7" a="1"/>
  <c r="BV10" i="7" a="1"/>
  <c r="CU66" i="7" a="1"/>
  <c r="AV15" i="7" a="1"/>
  <c r="DZ104" i="7" a="1"/>
  <c r="CZ73" i="7" a="1"/>
  <c r="BS20" i="7" a="1"/>
  <c r="CU29" i="7" a="1"/>
  <c r="DZ55" i="7" a="1"/>
  <c r="EF85" i="7" a="1"/>
  <c r="CZ38" i="7" a="1"/>
  <c r="CN47" i="7" a="1"/>
  <c r="BN56" i="7" a="1"/>
  <c r="BP52" i="7" a="1"/>
  <c r="DO61" i="7" a="1"/>
  <c r="DW59" i="7" a="1"/>
  <c r="DJ81" i="7" a="1"/>
  <c r="CF18" i="7" a="1"/>
  <c r="CR72" i="7" a="1"/>
  <c r="DB80" i="7" a="1"/>
  <c r="DJ62" i="7" a="1"/>
  <c r="AA19" i="7" a="1"/>
  <c r="CE29" i="7" a="1"/>
  <c r="BX17" i="7" a="1"/>
  <c r="DX38" i="7" a="1"/>
  <c r="AZ46" i="7" a="1"/>
  <c r="EA36" i="7" a="1"/>
  <c r="EC86" i="7" a="1"/>
  <c r="DU47" i="7" a="1"/>
  <c r="CV51" i="7" a="1"/>
  <c r="CP21" i="7" a="1"/>
  <c r="CX12" i="7" a="1"/>
  <c r="DR25" i="7" a="1"/>
  <c r="DE92" i="7" a="1"/>
  <c r="L11" i="7" a="1"/>
  <c r="DX52" i="7" a="1"/>
  <c r="CC22" i="7" a="1"/>
  <c r="DW89" i="7" a="1"/>
  <c r="DC25" i="7" a="1"/>
  <c r="CN74" i="7" a="1"/>
  <c r="EE75" i="7" a="1"/>
  <c r="CC52" i="7" a="1"/>
  <c r="DI87" i="7" a="1"/>
  <c r="EI110" i="7" a="1"/>
  <c r="DU70" i="7" a="1"/>
  <c r="DE88" i="7" a="1"/>
  <c r="CV22" i="7" a="1"/>
  <c r="DB26" i="7" a="1"/>
  <c r="CY32" i="7" a="1"/>
  <c r="DQ99" i="7" a="1"/>
  <c r="DE80" i="7" a="1"/>
  <c r="AE11" i="7" a="1"/>
  <c r="BP55" i="7" a="1"/>
  <c r="BG36" i="7" a="1"/>
  <c r="CD78" i="7" a="1"/>
  <c r="BW21" i="7" a="1"/>
  <c r="AW39" i="7" a="1"/>
  <c r="DC47" i="7" a="1"/>
  <c r="CQ30" i="7" a="1"/>
  <c r="BJ15" i="7" a="1"/>
  <c r="BZ20" i="7" a="1"/>
  <c r="CM26" i="7" a="1"/>
  <c r="EI69" i="7" a="1"/>
  <c r="CV90" i="7" a="1"/>
  <c r="EI71" i="7" a="1"/>
  <c r="AD16" i="7" a="1"/>
  <c r="CE28" i="7" a="1"/>
  <c r="BM52" i="7" a="1"/>
  <c r="DX23" i="7" a="1"/>
  <c r="BO44" i="7" a="1"/>
  <c r="CG56" i="7" a="1"/>
  <c r="DH88" i="7" a="1"/>
  <c r="EE26" i="7" a="1"/>
  <c r="CJ16" i="7" a="1"/>
  <c r="BC38" i="7" a="1"/>
  <c r="BX36" i="7" a="1"/>
  <c r="CH33" i="7" a="1"/>
  <c r="DW47" i="7" a="1"/>
  <c r="DO31" i="7" a="1"/>
  <c r="CS68" i="7" a="1"/>
  <c r="EB87" i="7" a="1"/>
  <c r="CL14" i="7" a="1"/>
  <c r="BH32" i="7" a="1"/>
  <c r="AX22" i="7" a="1"/>
  <c r="BC24" i="7" a="1"/>
  <c r="BH36" i="7" a="1"/>
  <c r="CZ47" i="7" a="1"/>
  <c r="BH30" i="7" a="1"/>
  <c r="EI109" i="7" a="1"/>
  <c r="DI30" i="7" a="1"/>
  <c r="CN17" i="7" a="1"/>
  <c r="BZ12" i="7" a="1"/>
  <c r="CQ49" i="7" a="1"/>
  <c r="BS23" i="7" a="1"/>
  <c r="BR21" i="7" a="1"/>
  <c r="CA26" i="7" a="1"/>
  <c r="DF9" i="7" a="1"/>
  <c r="BU18" i="7" a="1"/>
  <c r="DX62" i="7" a="1"/>
  <c r="CE70" i="7" a="1"/>
  <c r="DS43" i="7" a="1"/>
  <c r="BM50" i="7" a="1"/>
  <c r="DI90" i="7" a="1"/>
  <c r="DS104" i="7" a="1"/>
  <c r="EF60" i="7" a="1"/>
  <c r="CP25" i="7" a="1"/>
  <c r="BG34" i="7" a="1"/>
  <c r="DC44" i="7" a="1"/>
  <c r="CO62" i="7" a="1"/>
  <c r="DE50" i="7" a="1"/>
  <c r="EG111" i="7" a="1"/>
  <c r="AI11" i="7" a="1"/>
  <c r="CT89" i="7" a="1"/>
  <c r="DQ56" i="7" a="1"/>
  <c r="BE48" i="7" a="1"/>
  <c r="AX15" i="7" a="1"/>
  <c r="EI19" i="7" a="1"/>
  <c r="DS16" i="7" a="1"/>
  <c r="CY27" i="7" a="1"/>
  <c r="AW33" i="7" a="1"/>
  <c r="EE28" i="7" a="1"/>
  <c r="DE29" i="7" a="1"/>
  <c r="CJ29" i="7" a="1"/>
  <c r="BL51" i="7" a="1"/>
  <c r="CA57" i="7" a="1"/>
  <c r="CK56" i="7" a="1"/>
  <c r="CR48" i="7" a="1"/>
  <c r="DP13" i="7" a="1"/>
  <c r="CB20" i="7" a="1"/>
  <c r="BJ14" i="7" a="1"/>
  <c r="DE43" i="7" a="1"/>
  <c r="BN18" i="7" a="1"/>
  <c r="BB39" i="7" a="1"/>
  <c r="BW32" i="7" a="1"/>
  <c r="DQ75" i="7" a="1"/>
  <c r="CL9" i="7" a="1"/>
  <c r="CW52" i="7" a="1"/>
  <c r="EC60" i="7" a="1"/>
  <c r="R12" i="7" a="1"/>
  <c r="DS97" i="7" a="1"/>
  <c r="CA17" i="7" a="1"/>
  <c r="DO56" i="7" a="1"/>
  <c r="AK38" i="7" a="1"/>
  <c r="CA74" i="7" a="1"/>
  <c r="DG84" i="7" a="1"/>
  <c r="DI20" i="7" a="1"/>
  <c r="EB112" i="7" a="1"/>
  <c r="CE80" i="7" a="1"/>
  <c r="BG31" i="7" a="1"/>
  <c r="DQ29" i="7" a="1"/>
  <c r="DZ89" i="7" a="1"/>
  <c r="CD32" i="7" a="1"/>
  <c r="CP55" i="7" a="1"/>
  <c r="AQ9" i="7" a="1"/>
  <c r="CE34" i="7" a="1"/>
  <c r="DL11" i="7" a="1"/>
  <c r="DG51" i="7" a="1"/>
  <c r="CZ61" i="7" a="1"/>
  <c r="BF48" i="7" a="1"/>
  <c r="BH44" i="7" a="1"/>
  <c r="EF14" i="7" a="1"/>
  <c r="BG45" i="7" a="1"/>
  <c r="BW60" i="7" a="1"/>
  <c r="BW49" i="7" a="1"/>
  <c r="BV28" i="7" a="1"/>
  <c r="DA52" i="7" a="1"/>
  <c r="BU62" i="7" a="1"/>
  <c r="BB16" i="7" a="1"/>
  <c r="DJ12" i="7" a="1"/>
  <c r="EB84" i="7" a="1"/>
  <c r="DZ75" i="7" a="1"/>
  <c r="DI19" i="7" a="1"/>
  <c r="BS63" i="7" a="1"/>
  <c r="DS78" i="7" a="1"/>
  <c r="BN44" i="7" a="1"/>
  <c r="DB71" i="7" a="1"/>
  <c r="EC110" i="7" a="1"/>
  <c r="BW37" i="7" a="1"/>
  <c r="DE86" i="7" a="1"/>
  <c r="AF12" i="7" a="1"/>
  <c r="CT9" i="7" a="1"/>
  <c r="CD63" i="7" a="1"/>
  <c r="AE14" i="7" a="1"/>
  <c r="BF49" i="7" a="1"/>
  <c r="EE23" i="7" a="1"/>
  <c r="CD20" i="7" a="1"/>
  <c r="DZ24" i="7" a="1"/>
  <c r="BE20" i="7" a="1"/>
  <c r="CO74" i="7" a="1"/>
  <c r="DL31" i="7" a="1"/>
  <c r="DE37" i="7" a="1"/>
  <c r="AM10" i="7" a="1"/>
  <c r="BS46" i="7" a="1"/>
  <c r="CZ80" i="7" a="1"/>
  <c r="DV52" i="7" a="1"/>
  <c r="DA68" i="7" a="1"/>
  <c r="DH73" i="7" a="1"/>
  <c r="EE74" i="7" a="1"/>
  <c r="CM47" i="7" a="1"/>
  <c r="BA33" i="7" a="1"/>
  <c r="CN70" i="7" a="1"/>
  <c r="EE78" i="7" a="1"/>
  <c r="CM29" i="7" a="1"/>
  <c r="CG16" i="7" a="1"/>
  <c r="DZ80" i="7" a="1"/>
  <c r="BP30" i="7" a="1"/>
  <c r="DL88" i="7" a="1"/>
  <c r="CD72" i="7" a="1"/>
  <c r="EF102" i="7" a="1"/>
  <c r="CX16" i="7" a="1"/>
  <c r="CK63" i="7" a="1"/>
  <c r="CX81" i="7" a="1"/>
  <c r="DT11" i="7" a="1"/>
  <c r="BA23" i="7" a="1"/>
  <c r="CC78" i="7" a="1"/>
  <c r="DJ35" i="7" a="1"/>
  <c r="BX23" i="7" a="1"/>
  <c r="CL71" i="7" a="1"/>
  <c r="BV61" i="7" a="1"/>
  <c r="DE21" i="7" a="1"/>
  <c r="BR59" i="7" a="1"/>
  <c r="CP39" i="7" a="1"/>
  <c r="EF24" i="7" a="1"/>
  <c r="EI92" i="7" a="1"/>
  <c r="CE46" i="7" a="1"/>
  <c r="EI107" i="7" a="1"/>
  <c r="BM47" i="7" a="1"/>
  <c r="EH92" i="7" a="1"/>
  <c r="CG25" i="7" a="1"/>
  <c r="BH38" i="7" a="1"/>
  <c r="CB48" i="7" a="1"/>
  <c r="AS34" i="7" a="1"/>
  <c r="BU50" i="7" a="1"/>
  <c r="BN58" i="7" a="1"/>
  <c r="BG51" i="7" a="1"/>
  <c r="DC34" i="7" a="1"/>
  <c r="DO9" i="7" a="1"/>
  <c r="DL66" i="7" a="1"/>
  <c r="CZ84" i="7" a="1"/>
  <c r="BW63" i="7" a="1"/>
  <c r="BQ50" i="7" a="1"/>
  <c r="EA9" i="7" a="1"/>
  <c r="DG32" i="7" a="1"/>
  <c r="BC36" i="7" a="1"/>
  <c r="Y17" i="7" a="1"/>
  <c r="CL79" i="7" a="1"/>
  <c r="CW31" i="7" a="1"/>
  <c r="DO26" i="7" a="1"/>
  <c r="AA17" i="7" a="1"/>
  <c r="BD12" i="7" a="1"/>
  <c r="CP71" i="7" a="1"/>
  <c r="AV13" i="7" a="1"/>
  <c r="EA57" i="7" a="1"/>
  <c r="CC37" i="7" a="1"/>
  <c r="Z17" i="7" a="1"/>
  <c r="BB32" i="7" a="1"/>
  <c r="CT15" i="7" a="1"/>
  <c r="EI37" i="7" a="1"/>
  <c r="BP28" i="7" a="1"/>
  <c r="CB56" i="7" a="1"/>
  <c r="CS36" i="7" a="1"/>
  <c r="DR69" i="7" a="1"/>
  <c r="DO22" i="7" a="1"/>
  <c r="Y14" i="7" a="1"/>
  <c r="DQ62" i="7" a="1"/>
  <c r="CB36" i="7" a="1"/>
  <c r="BD9" i="7" a="1"/>
  <c r="DG50" i="7" a="1"/>
  <c r="EE20" i="7" a="1"/>
  <c r="DI85" i="7" a="1"/>
  <c r="DU105" i="7" a="1"/>
  <c r="DH17" i="7" a="1"/>
  <c r="EF27" i="7" a="1"/>
  <c r="DE81" i="7" a="1"/>
  <c r="DN100" i="7" a="1"/>
  <c r="DF58" i="7" a="1"/>
  <c r="EI32" i="7" a="1"/>
  <c r="DJ88" i="7" a="1"/>
  <c r="DU56" i="7" a="1"/>
  <c r="CO49" i="7" a="1"/>
  <c r="BP17" i="7" a="1"/>
  <c r="CS28" i="7" a="1"/>
  <c r="DQ46" i="7" a="1"/>
  <c r="W16" i="7" a="1"/>
  <c r="CX57" i="7" a="1"/>
  <c r="EC10" i="7" a="1"/>
  <c r="DX16" i="7" a="1"/>
  <c r="BS37" i="7" a="1"/>
  <c r="AX33" i="7" a="1"/>
  <c r="BA52" i="7" a="1"/>
  <c r="BQ45" i="7" a="1"/>
  <c r="BJ26" i="7" a="1"/>
  <c r="EF43" i="7" a="1"/>
  <c r="BO9" i="7" a="1"/>
  <c r="DI89" i="7" a="1"/>
  <c r="DW31" i="7" a="1"/>
  <c r="CZ18" i="7" a="1"/>
  <c r="AG25" i="7" a="1"/>
  <c r="CF39" i="7" a="1"/>
  <c r="AJ26" i="7" a="1"/>
  <c r="BM35" i="7" a="1"/>
  <c r="AZ16" i="7" a="1"/>
  <c r="BZ23" i="7" a="1"/>
  <c r="CC36" i="7" a="1"/>
  <c r="EF114" i="7" a="1"/>
  <c r="CV31" i="7" a="1"/>
  <c r="BX16" i="7" a="1"/>
  <c r="AG11" i="7" a="1"/>
  <c r="DU46" i="7" a="1"/>
  <c r="BN13" i="7" a="1"/>
  <c r="CM39" i="7" a="1"/>
  <c r="CE25" i="7" a="1"/>
  <c r="DO33" i="7" a="1"/>
  <c r="DP10" i="7" a="1"/>
  <c r="EA107" i="7" a="1"/>
  <c r="EA63" i="7" a="1"/>
  <c r="DT110" i="7" a="1"/>
  <c r="EC9" i="7" a="1"/>
  <c r="BF26" i="7" a="1"/>
  <c r="BP26" i="7" a="1"/>
  <c r="DX31" i="7" a="1"/>
  <c r="X13" i="7" a="1"/>
  <c r="DL22" i="7" a="1"/>
  <c r="BV52" i="7" a="1"/>
  <c r="AQ18" i="7" a="1"/>
  <c r="CR78" i="7" a="1"/>
  <c r="BJ22" i="7" a="1"/>
  <c r="EH107" i="7" a="1"/>
  <c r="DT14" i="7" a="1"/>
  <c r="CW30" i="7" a="1"/>
  <c r="CJ50" i="7" a="1"/>
  <c r="DH68" i="7" a="1"/>
  <c r="CH48" i="7" a="1"/>
  <c r="CS45" i="7" a="1"/>
  <c r="CJ21" i="7" a="1"/>
  <c r="CH46" i="7" a="1"/>
  <c r="CR32" i="7" a="1"/>
  <c r="DL33" i="7" a="1"/>
  <c r="CZ56" i="7" a="1"/>
  <c r="DR102" i="7" a="1"/>
  <c r="CQ63" i="7" a="1"/>
  <c r="CH35" i="7" a="1"/>
  <c r="DW50" i="7" a="1"/>
  <c r="CZ67" i="7" a="1"/>
  <c r="BC48" i="7" a="1"/>
  <c r="BO18" i="7" a="1"/>
  <c r="DQ24" i="7" a="1"/>
  <c r="CG24" i="7" a="1"/>
  <c r="AT37" i="7" a="1"/>
  <c r="DR79" i="7" a="1"/>
  <c r="DI14" i="7" a="1"/>
  <c r="DG35" i="7" a="1"/>
  <c r="EF11" i="7" a="1"/>
  <c r="AJ30" i="7" a="1"/>
  <c r="BE16" i="7" a="1"/>
  <c r="BV12" i="7" a="1"/>
  <c r="DX84" i="7" a="1"/>
  <c r="CW44" i="7" a="1"/>
  <c r="DA28" i="7" a="1"/>
  <c r="Z24" i="7" a="1"/>
  <c r="CJ12" i="7" a="1"/>
  <c r="AW18" i="7" a="1"/>
  <c r="CW67" i="7" a="1"/>
  <c r="EI74" i="7" a="1"/>
  <c r="EG37" i="7" a="1"/>
  <c r="BM9" i="7" a="1"/>
  <c r="AM33" i="7" a="1"/>
  <c r="BX49" i="7" a="1"/>
  <c r="DU62" i="7" a="1"/>
  <c r="DO23" i="7" a="1"/>
  <c r="AB12" i="7" a="1"/>
  <c r="EF61" i="7" a="1"/>
  <c r="CY15" i="7" a="1"/>
  <c r="CL24" i="7" a="1"/>
  <c r="CG49" i="7" a="1"/>
  <c r="DK58" i="7" a="1"/>
  <c r="EC30" i="7" a="1"/>
  <c r="CC45" i="7" a="1"/>
  <c r="DG28" i="7" a="1"/>
  <c r="BU19" i="7" a="1"/>
  <c r="EE18" i="7" a="1"/>
  <c r="DV39" i="7" a="1"/>
  <c r="DX34" i="7" a="1"/>
  <c r="CR73" i="7" a="1"/>
  <c r="DZ38" i="7" a="1"/>
  <c r="DP19" i="7" a="1"/>
  <c r="BS31" i="7" a="1"/>
  <c r="EF47" i="7" a="1"/>
  <c r="DO87" i="7" a="1"/>
  <c r="CQ10" i="7" a="1"/>
  <c r="BZ47" i="7" a="1"/>
  <c r="EG33" i="7" a="1"/>
  <c r="AZ22" i="7" a="1"/>
  <c r="DG17" i="7" a="1"/>
  <c r="DA20" i="7" a="1"/>
  <c r="CY21" i="7" a="1"/>
  <c r="DI58" i="7" a="1"/>
  <c r="BR63" i="7" a="1"/>
  <c r="CO51" i="7" a="1"/>
  <c r="CE19" i="7" a="1"/>
  <c r="EI17" i="7" a="1"/>
  <c r="DU51" i="7" a="1"/>
  <c r="CZ23" i="7" a="1"/>
  <c r="DJ75" i="7" a="1"/>
  <c r="DA21" i="7" a="1"/>
  <c r="CL13" i="7" a="1"/>
  <c r="CN72" i="7" a="1"/>
  <c r="BN15" i="7" a="1"/>
  <c r="BA27" i="7" a="1"/>
  <c r="DT43" i="7" a="1"/>
  <c r="DX113" i="7" a="1"/>
  <c r="DV88" i="7" a="1"/>
  <c r="CG26" i="7" a="1"/>
  <c r="DB89" i="7" a="1"/>
  <c r="AI18" i="7" a="1"/>
  <c r="DR28" i="7" a="1"/>
  <c r="BD32" i="7" a="1"/>
  <c r="CV89" i="7" a="1"/>
  <c r="DC85" i="7" a="1"/>
  <c r="BL57" i="7" a="1"/>
  <c r="DZ95" i="7" a="1"/>
  <c r="BV20" i="7" a="1"/>
  <c r="EH113" i="7" a="1"/>
  <c r="DX80" i="7" a="1"/>
  <c r="EH104" i="7" a="1"/>
  <c r="EH85" i="7" a="1"/>
  <c r="EI9" i="7" a="1"/>
  <c r="AI27" i="7" a="1"/>
  <c r="DA27" i="7" a="1"/>
  <c r="CM38" i="7" a="1"/>
  <c r="CO14" i="7" a="1"/>
  <c r="DA90" i="7" a="1"/>
  <c r="DE19" i="7" a="1"/>
  <c r="CA61" i="7" a="1"/>
  <c r="CK52" i="7" a="1"/>
  <c r="BO49" i="7" a="1"/>
  <c r="EC56" i="7" a="1"/>
  <c r="EG105" i="7" a="1"/>
  <c r="DC84" i="7" a="1"/>
  <c r="CG73" i="7" a="1"/>
  <c r="BL10" i="7" a="1"/>
  <c r="CJ15" i="7" a="1"/>
  <c r="AA21" i="7" a="1"/>
  <c r="EA35" i="7" a="1"/>
  <c r="CL62" i="7" a="1"/>
  <c r="BX46" i="7" a="1"/>
  <c r="DS14" i="7" a="1"/>
  <c r="BM30" i="7" a="1"/>
  <c r="DH19" i="7" a="1"/>
  <c r="CL84" i="7" a="1"/>
  <c r="DG72" i="7" a="1"/>
  <c r="AC10" i="7" a="1"/>
  <c r="BA10" i="7" a="1"/>
  <c r="EG73" i="7" a="1"/>
  <c r="DT80" i="7" a="1"/>
  <c r="CF80" i="7" a="1"/>
  <c r="DZ31" i="7" a="1"/>
  <c r="AF22" i="7" a="1"/>
  <c r="DO25" i="7" a="1"/>
  <c r="EC25" i="7" a="1"/>
  <c r="DN48" i="7" a="1"/>
  <c r="CV49" i="7" a="1"/>
  <c r="CW9" i="7" a="1"/>
  <c r="BE49" i="7" a="1"/>
  <c r="BU9" i="7" a="1"/>
  <c r="CG30" i="7" a="1"/>
  <c r="EB90" i="7" a="1"/>
  <c r="DW108" i="7" a="1"/>
  <c r="CE36" i="7" a="1"/>
  <c r="BV33" i="7" a="1"/>
  <c r="DR30" i="7" a="1"/>
  <c r="CA63" i="7" a="1"/>
  <c r="DS81" i="7" a="1"/>
  <c r="CT71" i="7" a="1"/>
  <c r="DT29" i="7" a="1"/>
  <c r="I10" i="7" a="1"/>
  <c r="AD11" i="7" a="1"/>
  <c r="CD61" i="7" a="1"/>
  <c r="DV68" i="7" a="1"/>
  <c r="DB20" i="7" a="1"/>
  <c r="BF44" i="7" a="1"/>
  <c r="CW72" i="7" a="1"/>
  <c r="CY70" i="7" a="1"/>
  <c r="DJ48" i="7" a="1"/>
  <c r="BR17" i="7" a="1"/>
  <c r="BN28" i="7" a="1"/>
  <c r="DR23" i="7" a="1"/>
  <c r="DC74" i="7" a="1"/>
  <c r="R15" i="7" a="1"/>
  <c r="CK20" i="7" a="1"/>
  <c r="EE47" i="7" a="1"/>
  <c r="DV89" i="7" a="1"/>
  <c r="CW25" i="7" a="1"/>
  <c r="DC9" i="7" a="1"/>
  <c r="CY92" i="7" a="1"/>
  <c r="AM15" i="7" a="1"/>
  <c r="EE35" i="7" a="1"/>
  <c r="DI9" i="7" a="1"/>
  <c r="DC36" i="7" a="1"/>
  <c r="CJ13" i="7" a="1"/>
  <c r="EB58" i="7" a="1"/>
  <c r="CH67" i="7" a="1"/>
  <c r="CK16" i="7" a="1"/>
  <c r="EC33" i="7" a="1"/>
  <c r="AT15" i="7" a="1"/>
  <c r="EG20" i="7" a="1"/>
  <c r="DQ35" i="7" a="1"/>
  <c r="CQ32" i="7" a="1"/>
  <c r="DE36" i="7" a="1"/>
  <c r="CR13" i="7" a="1"/>
  <c r="AF24" i="7" a="1"/>
  <c r="BA24" i="7" a="1"/>
  <c r="BU30" i="7" a="1"/>
  <c r="DL68" i="7" a="1"/>
  <c r="BU43" i="7" a="1"/>
  <c r="DC63" i="7" a="1"/>
  <c r="AU38" i="7" a="1"/>
  <c r="CU86" i="7" a="1"/>
  <c r="CW20" i="7" a="1"/>
  <c r="BD37" i="7" a="1"/>
  <c r="BD48" i="7" a="1"/>
  <c r="BN49" i="7" a="1"/>
  <c r="AB9" i="7" a="1"/>
  <c r="DI33" i="7" a="1"/>
  <c r="EF106" i="7" a="1"/>
  <c r="CT37" i="7" a="1"/>
  <c r="DE46" i="7" a="1"/>
  <c r="EB103" i="7" a="1"/>
  <c r="EI113" i="7" a="1"/>
  <c r="DV22" i="7" a="1"/>
  <c r="CW49" i="7" a="1"/>
  <c r="CR75" i="7" a="1"/>
  <c r="AK37" i="7" a="1"/>
  <c r="CJ75" i="7" a="1"/>
  <c r="CG72" i="7" a="1"/>
  <c r="AQ20" i="7" a="1"/>
  <c r="BQ43" i="7" a="1"/>
  <c r="CH30" i="7" a="1"/>
  <c r="DS49" i="7" a="1"/>
  <c r="EB95" i="7" a="1"/>
  <c r="CT14" i="7" a="1"/>
  <c r="CT68" i="7" a="1"/>
  <c r="BZ60" i="7" a="1"/>
  <c r="DJ9" i="7" a="1"/>
  <c r="DF74" i="7" a="1"/>
  <c r="BH34" i="7" a="1"/>
  <c r="CK43" i="7" a="1"/>
  <c r="CX52" i="7" a="1"/>
  <c r="EB92" i="7" a="1"/>
  <c r="CO39" i="7" a="1"/>
  <c r="AO9" i="7" a="1"/>
  <c r="U22" i="7" a="1"/>
  <c r="CO57" i="7" a="1"/>
  <c r="DQ31" i="7" a="1"/>
  <c r="BH11" i="7" a="1"/>
  <c r="DO16" i="7" a="1"/>
  <c r="DQ21" i="7" a="1"/>
  <c r="AP14" i="7" a="1"/>
  <c r="DR10" i="7" a="1"/>
  <c r="DR13" i="7" a="1"/>
  <c r="CJ79" i="7" a="1"/>
  <c r="DR80" i="7" a="1"/>
  <c r="CN19" i="7" a="1"/>
  <c r="BR12" i="7" a="1"/>
  <c r="DI73" i="7" a="1"/>
  <c r="DF37" i="7" a="1"/>
  <c r="EG99" i="7" a="1"/>
  <c r="CD60" i="7" a="1"/>
  <c r="BW24" i="7" a="1"/>
  <c r="DV30" i="7" a="1"/>
  <c r="DG88" i="7" a="1"/>
  <c r="CU32" i="7" a="1"/>
  <c r="CL57" i="7" a="1"/>
  <c r="CG67" i="7" a="1"/>
  <c r="BD16" i="7" a="1"/>
  <c r="CM60" i="7" a="1"/>
  <c r="CB31" i="7" a="1"/>
  <c r="AQ25" i="7" a="1"/>
  <c r="CP35" i="7" a="1"/>
  <c r="BJ52" i="7" a="1"/>
  <c r="CP52" i="7" a="1"/>
  <c r="CA37" i="7" a="1"/>
  <c r="CM11" i="7" a="1"/>
  <c r="BD17" i="7" a="1"/>
  <c r="DP85" i="7" a="1"/>
  <c r="CX86" i="7" a="1"/>
  <c r="AZ37" i="7" a="1"/>
  <c r="EE22" i="7" a="1"/>
  <c r="DO91" i="7" a="1"/>
  <c r="AJ27" i="7" a="1"/>
  <c r="BR37" i="7" a="1"/>
  <c r="DC38" i="7" a="1"/>
  <c r="K10" i="7" a="1"/>
  <c r="DQ47" i="7" a="1"/>
  <c r="AK32" i="7" a="1"/>
  <c r="DC33" i="7" a="1"/>
  <c r="AP31" i="7" a="1"/>
  <c r="CH57" i="7" a="1"/>
  <c r="BJ39" i="7" a="1"/>
  <c r="EA17" i="7" a="1"/>
  <c r="AQ28" i="7" a="1"/>
  <c r="DC26" i="7" a="1"/>
  <c r="BD23" i="7" a="1"/>
  <c r="CD66" i="7" a="1"/>
  <c r="BQ16" i="7" a="1"/>
  <c r="EA44" i="7" a="1"/>
  <c r="BZ27" i="7" a="1"/>
  <c r="CU43" i="7" a="1"/>
  <c r="AR12" i="7" a="1"/>
  <c r="DT25" i="7" a="1"/>
  <c r="CR70" i="7" a="1"/>
  <c r="BU17" i="7" a="1"/>
  <c r="EG9" i="7" a="1"/>
  <c r="DS75" i="7" a="1"/>
  <c r="BG49" i="7" a="1"/>
  <c r="DW70" i="7" a="1"/>
  <c r="DU44" i="7" a="1"/>
  <c r="AR10" i="7" a="1"/>
  <c r="DB91" i="7" a="1"/>
  <c r="EF18" i="7" a="1"/>
  <c r="EG18" i="7" a="1"/>
  <c r="CN37" i="7" a="1"/>
  <c r="DN69" i="7" a="1"/>
  <c r="BW51" i="7" a="1"/>
  <c r="DP59" i="7" a="1"/>
  <c r="EG22" i="7" a="1"/>
  <c r="DO12" i="7" a="1"/>
  <c r="DN73" i="7" a="1"/>
  <c r="BD45" i="7" a="1"/>
  <c r="DC71" i="7" a="1"/>
  <c r="DI70" i="7" a="1"/>
  <c r="DR67" i="7" a="1"/>
  <c r="AW24" i="7" a="1"/>
  <c r="DC50" i="7" a="1"/>
  <c r="DW51" i="7" a="1"/>
  <c r="R10" i="7" a="1"/>
  <c r="CT17" i="7" a="1"/>
  <c r="DV14" i="7" a="1"/>
  <c r="CU31" i="7" a="1"/>
  <c r="EC39" i="7" a="1"/>
  <c r="BC31" i="7" a="1"/>
  <c r="CU27" i="7" a="1"/>
  <c r="DA22" i="7" a="1"/>
  <c r="DG58" i="7" a="1"/>
  <c r="AS22" i="7" a="1"/>
  <c r="DH20" i="7" a="1"/>
  <c r="DB16" i="7" a="1"/>
  <c r="CP49" i="7" a="1"/>
  <c r="DN32" i="7" a="1"/>
  <c r="AI24" i="7" a="1"/>
  <c r="DS59" i="7" a="1"/>
  <c r="V22" i="7" a="1"/>
  <c r="AH14" i="7" a="1"/>
  <c r="DL90" i="7" a="1"/>
  <c r="CH44" i="7" a="1"/>
  <c r="DU108" i="7" a="1"/>
  <c r="DV86" i="7" a="1"/>
  <c r="BD49" i="7" a="1"/>
  <c r="BX20" i="7" a="1"/>
  <c r="DF22" i="7" a="1"/>
  <c r="AU26" i="7" a="1"/>
  <c r="AI17" i="7" a="1"/>
  <c r="DX97" i="7" a="1"/>
  <c r="EF36" i="7" a="1"/>
  <c r="DT32" i="7" a="1"/>
  <c r="BA49" i="7" a="1"/>
  <c r="CP62" i="7" a="1"/>
  <c r="BJ30" i="7" a="1"/>
  <c r="DW112" i="7" a="1"/>
  <c r="DB58" i="7" a="1"/>
  <c r="DS38" i="7" a="1"/>
  <c r="DG91" i="7" a="1"/>
  <c r="BM15" i="7" a="1"/>
  <c r="DJ59" i="7" a="1"/>
  <c r="CJ73" i="7" a="1"/>
  <c r="AW27" i="7" a="1"/>
  <c r="DJ15" i="7" a="1"/>
  <c r="CT39" i="7" a="1"/>
  <c r="DA66" i="7" a="1"/>
  <c r="AK17" i="7" a="1"/>
  <c r="EA34" i="7" a="1"/>
  <c r="CW36" i="7" a="1"/>
  <c r="AI23" i="7" a="1"/>
  <c r="CM43" i="7" a="1"/>
  <c r="Y19" i="7" a="1"/>
  <c r="DA16" i="7" a="1"/>
  <c r="CY61" i="7" a="1"/>
  <c r="DC31" i="7" a="1"/>
  <c r="EC35" i="7" a="1"/>
  <c r="K12" i="7" a="1"/>
  <c r="Q11" i="7" a="1"/>
  <c r="Y18" i="7" a="1"/>
  <c r="AR15" i="7" a="1"/>
  <c r="DT69" i="7" a="1"/>
  <c r="DC28" i="7" a="1"/>
  <c r="CN60" i="7" a="1"/>
  <c r="DF56" i="7" a="1"/>
  <c r="AM37" i="7" a="1"/>
  <c r="DN38" i="7" a="1"/>
  <c r="EC101" i="7" a="1"/>
  <c r="BO27" i="7" a="1"/>
  <c r="DG74" i="7" a="1"/>
  <c r="CK22" i="7" a="1"/>
  <c r="X24" i="7" a="1"/>
  <c r="DV9" i="7" a="1"/>
  <c r="CM71" i="7" a="1"/>
  <c r="BS11" i="7" a="1"/>
  <c r="DC48" i="7" a="1"/>
  <c r="BS32" i="7" a="1"/>
  <c r="EE55" i="7" a="1"/>
  <c r="DE61" i="7" a="1"/>
  <c r="CK13" i="7" a="1"/>
  <c r="CY37" i="7" a="1"/>
  <c r="BE9" i="7" a="1"/>
  <c r="DH16" i="7" a="1"/>
  <c r="AP30" i="7" a="1"/>
  <c r="AT9" i="7" a="1"/>
  <c r="CH15" i="7" a="1"/>
  <c r="AF27" i="7" a="1"/>
  <c r="EE63" i="7" a="1"/>
  <c r="CK81" i="7" a="1"/>
  <c r="CR30" i="7" a="1"/>
  <c r="BC50" i="7" a="1"/>
  <c r="CC24" i="7" a="1"/>
  <c r="CW80" i="7" a="1"/>
  <c r="EB46" i="7" a="1"/>
  <c r="EH34" i="7" a="1"/>
  <c r="DF67" i="7" a="1"/>
  <c r="DW87" i="7" a="1"/>
  <c r="CB50" i="7" a="1"/>
  <c r="DP51" i="7" a="1"/>
  <c r="DT45" i="7" a="1"/>
  <c r="DX73" i="7" a="1"/>
  <c r="CY52" i="7" a="1"/>
  <c r="DL92" i="7" a="1"/>
  <c r="BX19" i="7" a="1"/>
  <c r="AH29" i="7" a="1"/>
  <c r="EF111" i="7" a="1"/>
  <c r="CK69" i="7" a="1"/>
  <c r="EI66" i="7" a="1"/>
  <c r="EA29" i="7" a="1"/>
  <c r="DH61" i="7" a="1"/>
  <c r="BW12" i="7" a="1"/>
  <c r="CS49" i="7" a="1"/>
  <c r="AG30" i="7" a="1"/>
  <c r="CC31" i="7" a="1"/>
  <c r="DP73" i="7" a="1"/>
  <c r="BP11" i="7" a="1"/>
  <c r="EB98" i="7" a="1"/>
  <c r="DX59" i="7" a="1"/>
  <c r="CV84" i="7" a="1"/>
  <c r="CC29" i="7" a="1"/>
  <c r="BR10" i="7" a="1"/>
  <c r="BA9" i="7" a="1"/>
  <c r="DH37" i="7" a="1"/>
  <c r="CP56" i="7" a="1"/>
  <c r="EF97" i="7" a="1"/>
  <c r="EI43" i="7" a="1"/>
  <c r="DH23" i="7" a="1"/>
  <c r="AI32" i="7" a="1"/>
  <c r="AP9" i="7" a="1"/>
  <c r="BD15" i="7" a="1"/>
  <c r="BK22" i="7" a="1"/>
  <c r="DU36" i="7" a="1"/>
  <c r="DE25" i="7" a="1"/>
  <c r="AD14" i="7" a="1"/>
  <c r="CS73" i="7" a="1"/>
  <c r="AO11" i="7" a="1"/>
  <c r="DJ14" i="7" a="1"/>
  <c r="DQ101" i="7" a="1"/>
  <c r="BD34" i="7" a="1"/>
  <c r="BN57" i="7" a="1"/>
  <c r="CD35" i="7" a="1"/>
  <c r="DO103" i="7" a="1"/>
  <c r="DU86" i="7" a="1"/>
  <c r="DW10" i="7" a="1"/>
  <c r="DS12" i="7" a="1"/>
  <c r="DV50" i="7" a="1"/>
  <c r="AV39" i="7" a="1"/>
  <c r="BK13" i="7" a="1"/>
  <c r="CB57" i="7" a="1"/>
  <c r="DO102" i="7" a="1"/>
  <c r="CV17" i="7" a="1"/>
  <c r="BO47" i="7" a="1"/>
  <c r="BE19" i="7" a="1"/>
  <c r="CW35" i="7" a="1"/>
  <c r="EG108" i="7" a="1"/>
  <c r="CA34" i="7" a="1"/>
  <c r="CL78" i="7" a="1"/>
  <c r="CP44" i="7" a="1"/>
  <c r="DG24" i="7" a="1"/>
  <c r="BF25" i="7" a="1"/>
  <c r="BX27" i="7" a="1"/>
  <c r="CM49" i="7" a="1"/>
  <c r="DI29" i="7" a="1"/>
  <c r="DB33" i="7" a="1"/>
  <c r="BR35" i="7" a="1"/>
  <c r="BP35" i="7" a="1"/>
  <c r="DL72" i="7" a="1"/>
  <c r="CJ70" i="7" a="1"/>
  <c r="CV16" i="7" a="1"/>
  <c r="CR46" i="7" a="1"/>
  <c r="AX12" i="7" a="1"/>
  <c r="BZ49" i="7" a="1"/>
  <c r="EH16" i="7" a="1"/>
  <c r="DF92" i="7" a="1"/>
  <c r="EA48" i="7" a="1"/>
  <c r="CW11" i="7" a="1"/>
  <c r="AD22" i="7" a="1"/>
  <c r="BS17" i="7" a="1"/>
  <c r="EH26" i="7" a="1"/>
  <c r="BH33" i="7" a="1"/>
  <c r="DQ55" i="7" a="1"/>
  <c r="AK30" i="7" a="1"/>
  <c r="CN15" i="7" a="1"/>
  <c r="BB49" i="7" a="1"/>
  <c r="CY45" i="7" a="1"/>
  <c r="CN31" i="7" a="1"/>
  <c r="AX13" i="7" a="1"/>
  <c r="EC19" i="7" a="1"/>
  <c r="CX20" i="7" a="1"/>
  <c r="CM16" i="7" a="1"/>
  <c r="CG9" i="7" a="1"/>
  <c r="DO49" i="7" a="1"/>
  <c r="AX10" i="7" a="1"/>
  <c r="EH95" i="7" a="1"/>
  <c r="DS101" i="7" a="1"/>
  <c r="DI78" i="7" a="1"/>
  <c r="AJ22" i="7" a="1"/>
  <c r="EB102" i="7" a="1"/>
  <c r="DJ28" i="7" a="1"/>
  <c r="BF37" i="7" a="1"/>
  <c r="CP23" i="7" a="1"/>
  <c r="AZ47" i="7" a="1"/>
  <c r="CR20" i="7" a="1"/>
  <c r="DW39" i="7" a="1"/>
  <c r="DB37" i="7" a="1"/>
  <c r="CL32" i="7" a="1"/>
  <c r="BH18" i="7" a="1"/>
  <c r="DN81" i="7" a="1"/>
  <c r="CY60" i="7" a="1"/>
  <c r="CU63" i="7" a="1"/>
  <c r="EB24" i="7" a="1"/>
  <c r="BF28" i="7" a="1"/>
  <c r="EB72" i="7" a="1"/>
  <c r="CQ73" i="7" a="1"/>
  <c r="DT85" i="7" a="1"/>
  <c r="DN92" i="7" a="1"/>
  <c r="DN56" i="7" a="1"/>
  <c r="DI66" i="7" a="1"/>
  <c r="AG32" i="7" a="1"/>
  <c r="BP61" i="7" a="1"/>
  <c r="DV91" i="7" a="1"/>
  <c r="EH58" i="7" a="1"/>
  <c r="DR37" i="7" a="1"/>
  <c r="BG22" i="7" a="1"/>
  <c r="EC113" i="7" a="1"/>
  <c r="BC26" i="7" a="1"/>
  <c r="DN50" i="7" a="1"/>
  <c r="DJ87" i="7" a="1"/>
  <c r="AU30" i="7" a="1"/>
  <c r="BZ67" i="7" a="1"/>
  <c r="DX9" i="7" a="1"/>
  <c r="EI13" i="7" a="1"/>
  <c r="DH81" i="7" a="1"/>
  <c r="CE26" i="7" a="1"/>
  <c r="EF49" i="7" a="1"/>
  <c r="EG92" i="7" a="1"/>
  <c r="DG55" i="7" a="1"/>
  <c r="DH47" i="7" a="1"/>
  <c r="DR12" i="7" a="1"/>
  <c r="CH12" i="7" a="1"/>
  <c r="CX28" i="7" a="1"/>
  <c r="BH47" i="7" a="1"/>
  <c r="EB68" i="7" a="1"/>
  <c r="CL29" i="7" a="1"/>
  <c r="BX37" i="7" a="1"/>
  <c r="CC33" i="7" a="1"/>
  <c r="DX35" i="7" a="1"/>
  <c r="DG18" i="7" a="1"/>
  <c r="BZ62" i="7" a="1"/>
  <c r="BA45" i="7" a="1"/>
  <c r="DO44" i="7" a="1"/>
  <c r="CF14" i="7" a="1"/>
  <c r="DB68" i="7" a="1"/>
  <c r="DK39" i="7" a="1"/>
  <c r="CY25" i="7" a="1"/>
  <c r="EF73" i="7" a="1"/>
  <c r="BF21" i="7" a="1"/>
  <c r="AK29" i="7" a="1"/>
  <c r="BR49" i="7" a="1"/>
  <c r="Y10" i="7" a="1"/>
  <c r="DQ49" i="7" a="1"/>
  <c r="AP25" i="7" a="1"/>
  <c r="X9" i="7" a="1"/>
  <c r="DC13" i="7" a="1"/>
  <c r="DR105" i="7" a="1"/>
  <c r="CP45" i="7" a="1"/>
  <c r="AG31" i="7" a="1"/>
  <c r="EA22" i="7" a="1"/>
  <c r="BC32" i="7" a="1"/>
  <c r="EG11" i="7" a="1"/>
  <c r="CJ36" i="7" a="1"/>
  <c r="DL49" i="7" a="1"/>
  <c r="DE11" i="7" a="1"/>
  <c r="DR90" i="7" a="1"/>
  <c r="CN62" i="7" a="1"/>
  <c r="BB11" i="7" a="1"/>
  <c r="BE37" i="7" a="1"/>
  <c r="DT68" i="7" a="1"/>
  <c r="DF33" i="7" a="1"/>
  <c r="BW9" i="7" a="1"/>
  <c r="DT26" i="7" a="1"/>
  <c r="CJ84" i="7" a="1"/>
  <c r="DV10" i="7" a="1"/>
  <c r="BP14" i="7" a="1"/>
  <c r="BQ46" i="7" a="1"/>
  <c r="CR44" i="7" a="1"/>
  <c r="DB48" i="7" a="1"/>
  <c r="DT16" i="7" a="1"/>
  <c r="CL75" i="7" a="1"/>
  <c r="AR29" i="7" a="1"/>
  <c r="U17" i="7" a="1"/>
  <c r="CR63" i="7" a="1"/>
  <c r="CM67" i="7" a="1"/>
  <c r="AX16" i="7" a="1"/>
  <c r="DF89" i="7" a="1"/>
  <c r="DL13" i="7" a="1"/>
  <c r="BM20" i="7" a="1"/>
  <c r="AM31" i="7" a="1"/>
  <c r="AS17" i="7" a="1"/>
  <c r="EG113" i="7" a="1"/>
  <c r="BD39" i="7" a="1"/>
  <c r="BJ50" i="7" a="1"/>
  <c r="CZ17" i="7" a="1"/>
  <c r="CT27" i="7" a="1"/>
  <c r="CW61" i="7" a="1"/>
  <c r="DQ52" i="7" a="1"/>
  <c r="CA21" i="7" a="1"/>
  <c r="CY26" i="7" a="1"/>
  <c r="CL58" i="7" a="1"/>
  <c r="DX67" i="7" a="1"/>
  <c r="CX27" i="7" a="1"/>
  <c r="EB101" i="7" a="1"/>
  <c r="DB38" i="7" a="1"/>
  <c r="AO17" i="7" a="1"/>
  <c r="CZ29" i="7" a="1"/>
  <c r="DW45" i="7" a="1"/>
  <c r="BC45" i="7" a="1"/>
  <c r="CN52" i="7" a="1"/>
  <c r="EF37" i="7" a="1"/>
  <c r="CH72" i="7" a="1"/>
  <c r="CV29" i="7" a="1"/>
  <c r="AH9" i="7" a="1"/>
  <c r="EH18" i="7" a="1"/>
  <c r="CC23" i="7" a="1"/>
  <c r="DB45" i="7" a="1"/>
  <c r="AO31" i="7" a="1"/>
  <c r="EG38" i="7" a="1"/>
  <c r="EH60" i="7" a="1"/>
  <c r="DJ79" i="7" a="1"/>
  <c r="BZ21" i="7" a="1"/>
  <c r="AW28" i="7" a="1"/>
  <c r="DX100" i="7" a="1"/>
  <c r="M10" i="7" a="1"/>
  <c r="BW15" i="7" a="1"/>
  <c r="AR28" i="7" a="1"/>
  <c r="CL23" i="7" a="1"/>
  <c r="AP37" i="7" a="1"/>
  <c r="AQ24" i="7" a="1"/>
  <c r="AW38" i="7" a="1"/>
  <c r="EF9" i="7" a="1"/>
  <c r="BX24" i="7" a="1"/>
  <c r="BA30" i="7" a="1"/>
  <c r="AP26" i="7" a="1"/>
  <c r="DN20" i="7" a="1"/>
  <c r="EB30" i="7" a="1"/>
  <c r="EC27" i="7" a="1"/>
  <c r="EI10" i="7" a="1"/>
  <c r="CG79" i="7" a="1"/>
  <c r="CP10" i="7" a="1"/>
  <c r="AW41" i="7" a="1"/>
  <c r="DW60" i="7" a="1"/>
  <c r="CO29" i="7" a="1"/>
  <c r="CN28" i="7" a="1"/>
  <c r="DV28" i="7" a="1"/>
  <c r="BZ24" i="7" a="1"/>
  <c r="CJ57" i="7" a="1"/>
  <c r="EG101" i="7" a="1"/>
  <c r="EC20" i="7" a="1"/>
  <c r="CX88" i="7" a="1"/>
  <c r="EB22" i="7" a="1"/>
  <c r="DG56" i="7" a="1"/>
  <c r="DA45" i="7" a="1"/>
  <c r="BH24" i="7" a="1"/>
  <c r="DE14" i="7" a="1"/>
  <c r="CS62" i="7" a="1"/>
  <c r="DB19" i="7" a="1"/>
  <c r="DU38" i="7" a="1"/>
  <c r="CC30" i="7" a="1"/>
  <c r="EC107" i="7" a="1"/>
  <c r="R13" i="7" a="1"/>
  <c r="AK14" i="7" a="1"/>
  <c r="CC69" i="7" a="1"/>
  <c r="CP26" i="7" a="1"/>
  <c r="W21" i="7" a="1"/>
  <c r="BZ10" i="7" a="1"/>
  <c r="DZ44" i="7" a="1"/>
  <c r="CQ57" i="7" a="1"/>
  <c r="BO31" i="7" a="1"/>
  <c r="CE24" i="7" a="1"/>
  <c r="DK62" i="7" a="1"/>
  <c r="CW91" i="7" a="1"/>
  <c r="DT20" i="7" a="1"/>
  <c r="DR51" i="7" a="1"/>
  <c r="BM44" i="7" a="1"/>
  <c r="BU46" i="7" a="1"/>
  <c r="CO33" i="7" a="1"/>
  <c r="DP105" i="7" a="1"/>
  <c r="EF71" i="7" a="1"/>
  <c r="DB34" i="7" a="1"/>
  <c r="CP66" i="7" a="1"/>
  <c r="EH17" i="7" a="1"/>
  <c r="CM70" i="7" a="1"/>
  <c r="BR55" i="7" a="1"/>
  <c r="AQ29" i="7" a="1"/>
  <c r="CJ55" i="7" a="1"/>
  <c r="DP27" i="7" a="1"/>
  <c r="CK35" i="7" a="1"/>
  <c r="CT20" i="7" a="1"/>
  <c r="CL20" i="7" a="1"/>
  <c r="BM18" i="7" a="1"/>
  <c r="BL13" i="7" a="1"/>
  <c r="DC20" i="7" a="1"/>
  <c r="CR28" i="7" a="1"/>
  <c r="AA27" i="7" a="1"/>
  <c r="DI38" i="7" a="1"/>
  <c r="DQ25" i="7" a="1"/>
  <c r="DT44" i="7" a="1"/>
  <c r="DO67" i="7" a="1"/>
  <c r="CL38" i="7" a="1"/>
  <c r="EB20" i="7" a="1"/>
  <c r="DB28" i="7" a="1"/>
  <c r="DL50" i="7" a="1"/>
  <c r="CK45" i="7" a="1"/>
  <c r="BZ14" i="7" a="1"/>
  <c r="BZ50" i="7" a="1"/>
  <c r="AS38" i="7" a="1"/>
  <c r="CV74" i="7" a="1"/>
  <c r="BW57" i="7" a="1"/>
  <c r="EF15" i="7" a="1"/>
  <c r="BX51" i="7" a="1"/>
  <c r="DG92" i="7" a="1"/>
  <c r="CO79" i="7" a="1"/>
  <c r="K9" i="7" a="1"/>
  <c r="S14" i="7" a="1"/>
  <c r="DS17" i="7" a="1"/>
  <c r="CA47" i="7" a="1"/>
  <c r="EE72" i="7" a="1"/>
  <c r="AF13" i="7" a="1"/>
  <c r="DF60" i="7" a="1"/>
  <c r="AD17" i="7" a="1"/>
  <c r="DQ14" i="7" a="1"/>
  <c r="CH79" i="7" a="1"/>
  <c r="CT87" i="7" a="1"/>
  <c r="CQ71" i="7" a="1"/>
  <c r="BL26" i="7" a="1"/>
  <c r="BQ29" i="7" a="1"/>
  <c r="DZ97" i="7" a="1"/>
  <c r="CB28" i="7" a="1"/>
  <c r="DB84" i="7" a="1"/>
  <c r="CB47" i="7" a="1"/>
  <c r="DS51" i="7" a="1"/>
  <c r="CC12" i="7" a="1"/>
  <c r="DA50" i="7" a="1"/>
  <c r="DJ29" i="7" a="1"/>
  <c r="BM59" i="7" a="1"/>
  <c r="CP18" i="7" a="1"/>
  <c r="AX26" i="7" a="1"/>
  <c r="DF63" i="7" a="1"/>
  <c r="BJ11" i="7" a="1"/>
  <c r="DB69" i="7" a="1"/>
  <c r="DZ58" i="7" a="1"/>
  <c r="DJ58" i="7" a="1"/>
  <c r="DS85" i="7" a="1"/>
  <c r="BP16" i="7" a="1"/>
  <c r="DC15" i="7" a="1"/>
  <c r="AM28" i="7" a="1"/>
  <c r="AG19" i="7" a="1"/>
  <c r="BF23" i="7" a="1"/>
  <c r="CM58" i="7" a="1"/>
  <c r="DQ97" i="7" a="1"/>
  <c r="CJ67" i="7" a="1"/>
  <c r="CJ46" i="7" a="1"/>
  <c r="CT43" i="7" a="1"/>
  <c r="CY48" i="7" a="1"/>
  <c r="AZ36" i="7" a="1"/>
  <c r="CL31" i="7" a="1"/>
  <c r="BJ17" i="7" a="1"/>
  <c r="BE15" i="7" a="1"/>
  <c r="CD24" i="7" a="1"/>
  <c r="EF44" i="7" a="1"/>
  <c r="EH90" i="7" a="1"/>
  <c r="S19" i="7" a="1"/>
  <c r="AV37" i="7" a="1"/>
  <c r="AC17" i="7" a="1"/>
  <c r="AQ14" i="7" a="1"/>
  <c r="DO35" i="7" a="1"/>
  <c r="DQ85" i="7" a="1"/>
  <c r="BL28" i="7" a="1"/>
  <c r="AK21" i="7" a="1"/>
  <c r="AA16" i="7" a="1"/>
  <c r="DU60" i="7" a="1"/>
  <c r="BC49" i="7" a="1"/>
  <c r="CR26" i="7" a="1"/>
  <c r="DO71" i="7" a="1"/>
  <c r="CP29" i="7" a="1"/>
  <c r="CJ78" i="7" a="1"/>
  <c r="CM24" i="7" a="1"/>
  <c r="CZ36" i="7" a="1"/>
  <c r="DZ26" i="7" a="1"/>
  <c r="BZ17" i="7" a="1"/>
  <c r="CO26" i="7" a="1"/>
  <c r="BO48" i="7" a="1"/>
  <c r="CO30" i="7" a="1"/>
  <c r="CH39" i="7" a="1"/>
  <c r="DS27" i="7" a="1"/>
  <c r="DP91" i="7" a="1"/>
  <c r="CV10" i="7" a="1"/>
  <c r="V13" i="7" a="1"/>
  <c r="AM38" i="7" a="1"/>
  <c r="CG45" i="7" a="1"/>
  <c r="CP57" i="7" a="1"/>
  <c r="BD14" i="7" a="1"/>
  <c r="DL25" i="7" a="1"/>
  <c r="EF67" i="7" a="1"/>
  <c r="DS68" i="7" a="1"/>
  <c r="EB35" i="7" a="1"/>
  <c r="CG39" i="7" a="1"/>
  <c r="CQ26" i="7" a="1"/>
  <c r="CT59" i="7" a="1"/>
  <c r="DN51" i="7" a="1"/>
  <c r="DL51" i="7" a="1"/>
  <c r="AS35" i="7" a="1"/>
  <c r="DS20" i="7" a="1"/>
  <c r="CM37" i="7" a="1"/>
  <c r="BX61" i="7" a="1"/>
  <c r="CE78" i="7" a="1"/>
  <c r="CL56" i="7" a="1"/>
  <c r="AT11" i="7" a="1"/>
  <c r="BA35" i="7" a="1"/>
  <c r="AP13" i="7" a="1"/>
  <c r="CZ74" i="7" a="1"/>
  <c r="CC50" i="7" a="1"/>
  <c r="DR92" i="7" a="1"/>
  <c r="DT15" i="7" a="1"/>
  <c r="CQ48" i="7" a="1"/>
  <c r="DF34" i="7" a="1"/>
  <c r="AB18" i="7" a="1"/>
  <c r="BD50" i="7" a="1"/>
  <c r="BN11" i="7" a="1"/>
  <c r="BB28" i="7" a="1"/>
  <c r="AV10" i="7" a="1"/>
  <c r="CC27" i="7" a="1"/>
  <c r="DL79" i="7" a="1"/>
  <c r="DP58" i="7" a="1"/>
  <c r="EH74" i="7" a="1"/>
  <c r="CZ46" i="7" a="1"/>
  <c r="DS61" i="7" a="1"/>
  <c r="CB24" i="7" a="1"/>
  <c r="CR14" i="7" a="1"/>
  <c r="CH29" i="7" a="1"/>
  <c r="CB62" i="7" a="1"/>
  <c r="EG14" i="7" a="1"/>
  <c r="CN11" i="7" a="1"/>
  <c r="M11" i="7" a="1"/>
  <c r="CT80" i="7" a="1"/>
  <c r="EE14" i="7" a="1"/>
  <c r="BA18" i="7" a="1"/>
  <c r="EI51" i="7" a="1"/>
  <c r="AI28" i="7" a="1"/>
  <c r="BQ36" i="7" a="1"/>
  <c r="EC99" i="7" a="1"/>
  <c r="DZ43" i="7" a="1"/>
  <c r="DZ90" i="7" a="1"/>
  <c r="BL48" i="7" a="1"/>
  <c r="AS30" i="7" a="1"/>
  <c r="DT35" i="7" a="1"/>
  <c r="BL31" i="7" a="1"/>
  <c r="EE100" i="7" a="1"/>
  <c r="CT69" i="7" a="1"/>
  <c r="EH105" i="7" a="1"/>
  <c r="BV25" i="7" a="1"/>
  <c r="BR15" i="7" a="1"/>
  <c r="CJ51" i="7" a="1"/>
  <c r="AQ17" i="7" a="1"/>
  <c r="EB52" i="7" a="1"/>
  <c r="BH49" i="7" a="1"/>
  <c r="EC37" i="7" a="1"/>
  <c r="BA46" i="7" a="1"/>
  <c r="AI13" i="7" a="1"/>
  <c r="CC15" i="7" a="1"/>
  <c r="AV27" i="7" a="1"/>
  <c r="CP60" i="7" a="1"/>
  <c r="BU24" i="7" a="1"/>
  <c r="CV25" i="7" a="1"/>
  <c r="DB44" i="7" a="1"/>
  <c r="CO78" i="7" a="1"/>
  <c r="CZ70" i="7" a="1"/>
  <c r="DI68" i="7" a="1"/>
  <c r="DV62" i="7" a="1"/>
  <c r="CG68" i="7" a="1"/>
  <c r="AS26" i="7" a="1"/>
  <c r="DA39" i="7" a="1"/>
  <c r="AH31" i="7" a="1"/>
  <c r="BC29" i="7" a="1"/>
  <c r="AE21" i="7" a="1"/>
  <c r="DH59" i="7" a="1"/>
  <c r="AS32" i="7" a="1"/>
  <c r="CZ50" i="7" a="1"/>
  <c r="BW58" i="7" a="1"/>
  <c r="AG26" i="7" a="1"/>
  <c r="EE92" i="7" a="1"/>
  <c r="DJ72" i="7" a="1"/>
  <c r="N15" i="7" a="1"/>
  <c r="EF84" i="7" a="1"/>
  <c r="DQ107" i="7" a="1"/>
  <c r="BV45" i="7" a="1"/>
  <c r="DZ10" i="7" a="1"/>
  <c r="DV92" i="7" a="1"/>
  <c r="CV60" i="7" a="1"/>
  <c r="W18" i="7" a="1"/>
  <c r="EE109" i="7" a="1"/>
  <c r="DP89" i="7" a="1"/>
  <c r="CK23" i="7" a="1"/>
  <c r="DA62" i="7" a="1"/>
  <c r="DT114" i="7" a="1"/>
  <c r="EG70" i="7" a="1"/>
  <c r="DR98" i="7" a="1"/>
  <c r="BM37" i="7" a="1"/>
  <c r="DL85" i="7" a="1"/>
  <c r="EE88" i="7" a="1"/>
  <c r="DC24" i="7" a="1"/>
  <c r="DC57" i="7" a="1"/>
  <c r="CJ23" i="7" a="1"/>
  <c r="AK16" i="7" a="1"/>
  <c r="BQ60" i="7" a="1"/>
  <c r="DA87" i="7" a="1"/>
  <c r="BZ38" i="7" a="1"/>
  <c r="DR73" i="7" a="1"/>
  <c r="BZ36" i="7" a="1"/>
  <c r="CR81" i="7" a="1"/>
  <c r="DP20" i="7" a="1"/>
  <c r="CC44" i="7" a="1"/>
  <c r="DG14" i="7" a="1"/>
  <c r="AZ28" i="7" a="1"/>
  <c r="DQ43" i="7" a="1"/>
  <c r="DX11" i="7" a="1"/>
  <c r="AI33" i="7" a="1"/>
  <c r="DT108" i="7" a="1"/>
  <c r="CS16" i="7" a="1"/>
  <c r="EH98" i="7" a="1"/>
  <c r="AW37" i="7" a="1"/>
  <c r="EB60" i="7" a="1"/>
  <c r="CF15" i="7" a="1"/>
  <c r="CL28" i="7" a="1"/>
  <c r="CH78" i="7" a="1"/>
  <c r="DC27" i="7" a="1"/>
  <c r="BW38" i="7" a="1"/>
  <c r="EB113" i="7" a="1"/>
  <c r="DZ105" i="7" a="1"/>
  <c r="CU28" i="7" a="1"/>
  <c r="CF26" i="7" a="1"/>
  <c r="BZ32" i="7" a="1"/>
  <c r="I9" i="7" a="1"/>
  <c r="BP57" i="7" a="1"/>
  <c r="BX9" i="7" a="1"/>
  <c r="DB88" i="7" a="1"/>
  <c r="CQ11" i="7" a="1"/>
  <c r="CE56" i="7" a="1"/>
  <c r="BH28" i="7" a="1"/>
  <c r="CO19" i="7" a="1"/>
  <c r="BK34" i="7" a="1"/>
  <c r="DA51" i="7" a="1"/>
  <c r="CH23" i="7" a="1"/>
  <c r="DO48" i="7" a="1"/>
  <c r="AQ36" i="7" a="1"/>
  <c r="BQ31" i="7" a="1"/>
  <c r="EI21" i="7" a="1"/>
  <c r="P14" i="7" a="1"/>
  <c r="CB21" i="7" a="1"/>
  <c r="DR114" i="7" a="1"/>
  <c r="AT27" i="7" a="1"/>
  <c r="DQ9" i="7" a="1"/>
  <c r="W12" i="7" a="1"/>
  <c r="DJ20" i="7" a="1"/>
  <c r="CY13" i="7" a="1"/>
  <c r="DI13" i="7" a="1"/>
  <c r="DZ101" i="7" a="1"/>
  <c r="DO20" i="7" a="1"/>
  <c r="DZ23" i="7" a="1"/>
  <c r="DJ24" i="7" a="1"/>
  <c r="AV22" i="7" a="1"/>
  <c r="EE104" i="7" a="1"/>
  <c r="DG9" i="7" a="1"/>
  <c r="DT86" i="7" a="1"/>
  <c r="CM9" i="7" a="1"/>
  <c r="CJ81" i="7" a="1"/>
  <c r="CU70" i="7" a="1"/>
  <c r="CN50" i="7" a="1"/>
  <c r="EC103" i="7" a="1"/>
  <c r="CR33" i="7" a="1"/>
  <c r="K11" i="7" a="1"/>
  <c r="CY28" i="7" a="1"/>
  <c r="CS91" i="7" a="1"/>
  <c r="BN25" i="7" a="1"/>
  <c r="DA18" i="7" a="1"/>
  <c r="AK22" i="7" a="1"/>
  <c r="BW27" i="7" a="1"/>
  <c r="BD11" i="7" a="1"/>
  <c r="EH51" i="7" a="1"/>
  <c r="CX47" i="7" a="1"/>
  <c r="EH12" i="7" a="1"/>
  <c r="BR58" i="7" a="1"/>
  <c r="AZ24" i="7" a="1"/>
  <c r="AP21" i="7" a="1"/>
  <c r="BK56" i="7" a="1"/>
  <c r="CF75" i="7" a="1"/>
  <c r="AV23" i="7" a="1"/>
  <c r="CB33" i="7" a="1"/>
  <c r="DZ11" i="7" a="1"/>
  <c r="CH81" i="7" a="1"/>
  <c r="DZ51" i="7" a="1"/>
  <c r="CQ79" i="7" a="1"/>
  <c r="DA31" i="7" a="1"/>
  <c r="CH62" i="7" a="1"/>
  <c r="DV24" i="7" a="1"/>
  <c r="CQ28" i="7" a="1"/>
  <c r="EF35" i="7" a="1"/>
  <c r="CK70" i="7" a="1"/>
  <c r="CH34" i="7" a="1"/>
  <c r="CZ75" i="7" a="1"/>
  <c r="DR84" i="7" a="1"/>
  <c r="EE19" i="7" a="1"/>
  <c r="BU59" i="7" a="1"/>
  <c r="BQ13" i="7" a="1"/>
  <c r="CX32" i="7" a="1"/>
  <c r="DC88" i="7" a="1"/>
  <c r="BX33" i="7" a="1"/>
  <c r="EE37" i="7" a="1"/>
  <c r="BH15" i="7" a="1"/>
  <c r="DT61" i="7" a="1"/>
  <c r="DT12" i="7" a="1"/>
  <c r="AV21" i="7" a="1"/>
  <c r="CR17" i="7" a="1"/>
  <c r="BL22" i="7" a="1"/>
  <c r="BO56" i="7" a="1"/>
  <c r="BV9" i="7" a="1"/>
  <c r="DU12" i="7" a="1"/>
  <c r="CA68" i="7" a="1"/>
  <c r="DK63" i="7" a="1"/>
  <c r="AK27" i="7" a="1"/>
  <c r="EG89" i="7" a="1"/>
  <c r="DG27" i="7" a="1"/>
  <c r="CK18" i="7" a="1"/>
  <c r="CM28" i="7" a="1"/>
  <c r="CO25" i="7" a="1"/>
  <c r="EE56" i="7" a="1"/>
  <c r="AQ33" i="7" a="1"/>
  <c r="DL60" i="7" a="1"/>
  <c r="T18" i="7" a="1"/>
  <c r="CQ20" i="7" a="1"/>
  <c r="AS14" i="7" a="1"/>
  <c r="BF46" i="7" a="1"/>
  <c r="BP20" i="7" a="1"/>
  <c r="CJ44" i="7" a="1"/>
  <c r="DT97" i="7" a="1"/>
  <c r="EA104" i="7" a="1"/>
  <c r="DW58" i="7" a="1"/>
  <c r="DJ13" i="7" a="1"/>
  <c r="CY75" i="7" a="1"/>
  <c r="BL11" i="7" a="1"/>
  <c r="DX51" i="7" a="1"/>
  <c r="BD31" i="7" a="1"/>
  <c r="DW100" i="7" a="1"/>
  <c r="DR58" i="7" a="1"/>
  <c r="AE16" i="7" a="1"/>
  <c r="BN35" i="7" a="1"/>
  <c r="DW73" i="7" a="1"/>
  <c r="CL16" i="7" a="1"/>
  <c r="DA43" i="7" a="1"/>
  <c r="DC81" i="7" a="1"/>
  <c r="DH62" i="7" a="1"/>
  <c r="CY29" i="7" a="1"/>
  <c r="CK28" i="7" a="1"/>
  <c r="CS74" i="7" a="1"/>
  <c r="AZ19" i="7" a="1"/>
  <c r="DN39" i="7" a="1"/>
  <c r="CF13" i="7" a="1"/>
  <c r="DT79" i="7" a="1"/>
  <c r="CY56" i="7" a="1"/>
  <c r="DZ12" i="7" a="1"/>
  <c r="DN26" i="7" a="1"/>
  <c r="CZ26" i="7" a="1"/>
  <c r="AK11" i="7" a="1"/>
  <c r="CS59" i="7" a="1"/>
  <c r="BA29" i="7" a="1"/>
  <c r="CF62" i="7" a="1"/>
  <c r="DU81" i="7" a="1"/>
  <c r="CO75" i="7" a="1"/>
  <c r="BL34" i="7" a="1"/>
  <c r="EF109" i="7" a="1"/>
  <c r="BX15" i="7" a="1"/>
  <c r="DQ30" i="7" a="1"/>
  <c r="CB74" i="7" a="1"/>
  <c r="CU75" i="7" a="1"/>
  <c r="BU36" i="7" a="1"/>
  <c r="AR23" i="7" a="1"/>
  <c r="DV87" i="7" a="1"/>
  <c r="CF66" i="7" a="1"/>
  <c r="CS57" i="7" a="1"/>
  <c r="AP39" i="7" a="1"/>
  <c r="BP44" i="7" a="1"/>
  <c r="CO13" i="7" a="1"/>
  <c r="P10" i="7" a="1"/>
  <c r="AB29" i="7" a="1"/>
  <c r="AO33" i="7" a="1"/>
  <c r="BN26" i="7" a="1"/>
  <c r="BK38" i="7" a="1"/>
  <c r="DP25" i="7" a="1"/>
  <c r="DX24" i="7" a="1"/>
  <c r="DG10" i="7" a="1"/>
  <c r="AT34" i="7" a="1"/>
  <c r="DH14" i="7" a="1"/>
  <c r="CQ47" i="7" a="1"/>
  <c r="AZ14" i="7" a="1"/>
  <c r="CT13" i="7" a="1"/>
  <c r="AB10" i="7" a="1"/>
  <c r="DS96" i="7" a="1"/>
  <c r="DL20" i="7" a="1"/>
  <c r="BD47" i="7" a="1"/>
  <c r="BP34" i="7" a="1"/>
  <c r="CC74" i="7" a="1"/>
  <c r="DZ52" i="7" a="1"/>
  <c r="EF70" i="7" a="1"/>
  <c r="DF52" i="7" a="1"/>
  <c r="BH45" i="7" a="1"/>
  <c r="EB86" i="7" a="1"/>
  <c r="EE107" i="7" a="1"/>
  <c r="EH62" i="7" a="1"/>
  <c r="CW63" i="7" a="1"/>
  <c r="CK68" i="7" a="1"/>
  <c r="DX91" i="7" a="1"/>
  <c r="DO59" i="7" a="1"/>
  <c r="EI80" i="7" a="1"/>
  <c r="DF88" i="7" a="1"/>
  <c r="EF28" i="7" a="1"/>
  <c r="CW16" i="7" a="1"/>
  <c r="DO114" i="7" a="1"/>
  <c r="AU18" i="7" a="1"/>
  <c r="DR47" i="7" a="1"/>
  <c r="AM26" i="7" a="1"/>
  <c r="BM26" i="7" a="1"/>
  <c r="DI72" i="7" a="1"/>
  <c r="EA85" i="7" a="1"/>
  <c r="EF66" i="7" a="1"/>
  <c r="DF62" i="7" a="1"/>
  <c r="BJ20" i="7" a="1"/>
  <c r="CH55" i="7" a="1"/>
  <c r="DA48" i="7" a="1"/>
  <c r="CY30" i="7" a="1"/>
  <c r="CS78" i="7" a="1"/>
  <c r="BE33" i="7" a="1"/>
  <c r="AR17" i="7" a="1"/>
  <c r="CS32" i="7" a="1"/>
  <c r="DV98" i="7" a="1"/>
  <c r="DU16" i="7" a="1"/>
  <c r="EC12" i="7" a="1"/>
  <c r="CF27" i="7" a="1"/>
  <c r="CJ27" i="7" a="1"/>
  <c r="EH89" i="7" a="1"/>
  <c r="AO38" i="7" a="1"/>
  <c r="DX112" i="7" a="1"/>
  <c r="DL12" i="7" a="1"/>
  <c r="BM16" i="7" a="1"/>
  <c r="CY20" i="7" a="1"/>
  <c r="EA30" i="7" a="1"/>
  <c r="DR43" i="7" a="1"/>
  <c r="CQ69" i="7" a="1"/>
  <c r="DV90" i="7" a="1"/>
  <c r="DO51" i="7" a="1"/>
  <c r="EE99" i="7" a="1"/>
  <c r="EB85" i="7" a="1"/>
  <c r="CZ32" i="7" a="1"/>
  <c r="BM21" i="7" a="1"/>
  <c r="AC18" i="7" a="1"/>
  <c r="BX11" i="7" a="1"/>
  <c r="EG19" i="7" a="1"/>
  <c r="DH38" i="7" a="1"/>
  <c r="AD12" i="7" a="1"/>
  <c r="BL39" i="7" a="1"/>
  <c r="DE28" i="7" a="1"/>
  <c r="CK11" i="7" a="1"/>
  <c r="BS62" i="7" a="1"/>
  <c r="DJ80" i="7" a="1"/>
  <c r="BC25" i="7" a="1"/>
  <c r="DB67" i="7" a="1"/>
  <c r="CF21" i="7" a="1"/>
  <c r="EG60" i="7" a="1"/>
  <c r="CB9" i="7" a="1"/>
  <c r="BS19" i="7" a="1"/>
  <c r="DU28" i="7" a="1"/>
  <c r="DF68" i="7" a="1"/>
  <c r="CP34" i="7" a="1"/>
  <c r="DX70" i="7" a="1"/>
  <c r="CW18" i="7" a="1"/>
  <c r="DJ34" i="7" a="1"/>
  <c r="BK30" i="7" a="1"/>
  <c r="CY39" i="7" a="1"/>
  <c r="BC17" i="7" a="1"/>
  <c r="BJ28" i="7" a="1"/>
  <c r="BB29" i="7" a="1"/>
  <c r="CR51" i="7" a="1"/>
  <c r="CM69" i="7" a="1"/>
  <c r="CS61" i="7" a="1"/>
  <c r="CU73" i="7" a="1"/>
  <c r="DT90" i="7" a="1"/>
  <c r="BH14" i="7" a="1"/>
  <c r="DU79" i="7" a="1"/>
  <c r="CH45" i="7" a="1"/>
  <c r="CN49" i="7" a="1"/>
  <c r="CW55" i="7" a="1"/>
  <c r="CU34" i="7" a="1"/>
  <c r="EC89" i="7" a="1"/>
  <c r="DX33" i="7" a="1"/>
  <c r="CR57" i="7" a="1"/>
  <c r="CP69" i="7" a="1"/>
  <c r="DP90" i="7" a="1"/>
  <c r="BO11" i="7" a="1"/>
  <c r="CF70" i="7" a="1"/>
  <c r="DE24" i="7" a="1"/>
  <c r="DR29" i="7" a="1"/>
  <c r="DQ95" i="7" a="1"/>
  <c r="DU110" i="7" a="1"/>
  <c r="BS36" i="7" a="1"/>
  <c r="AX27" i="7" a="1"/>
  <c r="DZ86" i="7" a="1"/>
  <c r="EI63" i="7" a="1"/>
  <c r="S17" i="7" a="1"/>
  <c r="CV80" i="7" a="1"/>
  <c r="CT21" i="7" a="1"/>
  <c r="CX29" i="7" a="1"/>
  <c r="BV15" i="7" a="1"/>
  <c r="DB85" i="7" a="1"/>
  <c r="DQ108" i="7" a="1"/>
  <c r="DX57" i="7" a="1"/>
  <c r="DW20" i="7" a="1"/>
  <c r="DC75" i="7" a="1"/>
  <c r="EE58" i="7" a="1"/>
  <c r="AJ15" i="7" a="1"/>
  <c r="CP32" i="7" a="1"/>
  <c r="BP9" i="7" a="1"/>
  <c r="AF33" i="7" a="1"/>
  <c r="Z14" i="7" a="1"/>
  <c r="CS60" i="7" a="1"/>
  <c r="U12" i="7" a="1"/>
  <c r="BN9" i="7" a="1"/>
  <c r="DO29" i="7" a="1"/>
  <c r="DZ46" i="7" a="1"/>
  <c r="CD36" i="7" a="1"/>
  <c r="CP80" i="7" a="1"/>
  <c r="DP67" i="7" a="1"/>
  <c r="CB15" i="7" a="1"/>
  <c r="CP68" i="7" a="1"/>
  <c r="CR15" i="7" a="1"/>
  <c r="DJ33" i="7" a="1"/>
  <c r="CG28" i="7" a="1"/>
  <c r="DE59" i="7" a="1"/>
  <c r="BK11" i="7" a="1"/>
  <c r="DF78" i="7" a="1"/>
  <c r="CO69" i="7" a="1"/>
  <c r="CN48" i="7" a="1"/>
  <c r="DU112" i="7" a="1"/>
  <c r="BO57" i="7" a="1"/>
  <c r="AO35" i="7" a="1"/>
  <c r="N13" i="7" a="1"/>
  <c r="EH96" i="7" a="1"/>
  <c r="DP66" i="7" a="1"/>
  <c r="DH46" i="7" a="1"/>
  <c r="DR81" i="7" a="1"/>
  <c r="DI67" i="7" a="1"/>
  <c r="DF28" i="7" a="1"/>
  <c r="S10" i="7" a="1"/>
  <c r="BF12" i="7" a="1"/>
  <c r="CD48" i="7" a="1"/>
  <c r="CP22" i="7" a="1"/>
  <c r="BS48" i="7" a="1"/>
  <c r="EA28" i="7" a="1"/>
  <c r="AG10" i="7" a="1"/>
  <c r="DZ34" i="7" a="1"/>
  <c r="CN81" i="7" a="1"/>
  <c r="AC12" i="7" a="1"/>
  <c r="CV75" i="7" a="1"/>
  <c r="AE15" i="7" a="1"/>
  <c r="EB99" i="7" a="1"/>
  <c r="BK15" i="7" a="1"/>
  <c r="DG48" i="7" a="1"/>
  <c r="CM10" i="7" a="1"/>
  <c r="DI45" i="7" a="1"/>
  <c r="CJ48" i="7" a="1"/>
  <c r="BJ10" i="7" a="1"/>
  <c r="CS89" i="7" a="1"/>
  <c r="AB19" i="7" a="1"/>
  <c r="BO61" i="7" a="1"/>
  <c r="EG26" i="7" a="1"/>
  <c r="DQ39" i="7" a="1"/>
  <c r="AK24" i="7" a="1"/>
  <c r="AH22" i="7" a="1"/>
  <c r="AA9" i="7" a="1"/>
  <c r="DJ38" i="7" a="1"/>
  <c r="AJ35" i="7" a="1"/>
  <c r="DU109" i="7" a="1"/>
  <c r="BB17" i="7" a="1"/>
  <c r="CZ34" i="7" a="1"/>
  <c r="V15" i="7" a="1"/>
  <c r="DS46" i="7" a="1"/>
  <c r="EC98" i="7" a="1"/>
  <c r="DT70" i="7" a="1"/>
  <c r="CT28" i="7" a="1"/>
  <c r="BC30" i="7" a="1"/>
  <c r="DH44" i="7" a="1"/>
  <c r="EE38" i="7" a="1"/>
  <c r="BV59" i="7" a="1"/>
  <c r="BC27" i="7" a="1"/>
  <c r="DH39" i="7" a="1"/>
  <c r="EF30" i="7" a="1"/>
  <c r="DR97" i="7" a="1"/>
  <c r="BR24" i="7" a="1"/>
  <c r="CR88" i="7" a="1"/>
  <c r="CN55" i="7" a="1"/>
  <c r="DH32" i="7" a="1"/>
  <c r="DH63" i="7" a="1"/>
  <c r="AZ44" i="7" a="1"/>
  <c r="Y26" i="7" a="1"/>
  <c r="CT36" i="7" a="1"/>
  <c r="DB11" i="7" a="1"/>
  <c r="DG70" i="7" a="1"/>
  <c r="AH10" i="7" a="1"/>
  <c r="CJ22" i="7" a="1"/>
  <c r="CZ85" i="7" a="1"/>
  <c r="CG34" i="7" a="1"/>
  <c r="AE28" i="7" a="1"/>
  <c r="DE67" i="7" a="1"/>
  <c r="CF69" i="7" a="1"/>
  <c r="CN66" i="7" a="1"/>
  <c r="DC59" i="7" a="1"/>
  <c r="CX24" i="7" a="1"/>
  <c r="AP24" i="7" a="1"/>
  <c r="CO60" i="7" a="1"/>
  <c r="CM27" i="7" a="1"/>
  <c r="AH30" i="7" a="1"/>
  <c r="BQ59" i="7" a="1"/>
  <c r="CG37" i="7" a="1"/>
  <c r="DV85" i="7" a="1"/>
  <c r="CT66" i="7" a="1"/>
  <c r="EA18" i="7" a="1"/>
  <c r="DZ110" i="7" a="1"/>
  <c r="AU41" i="7" a="1"/>
  <c r="CH17" i="7" a="1"/>
  <c r="BR27" i="7" a="1"/>
  <c r="N12" i="7" a="1"/>
  <c r="CN80" i="7" a="1"/>
  <c r="BH26" i="7" a="1"/>
  <c r="EI85" i="7" a="1"/>
  <c r="DR38" i="7" a="1"/>
  <c r="BE10" i="7" a="1"/>
  <c r="AT21" i="7" a="1"/>
  <c r="BH23" i="7" a="1"/>
  <c r="CO84" i="7" a="1"/>
  <c r="CZ78" i="7" a="1"/>
  <c r="DJ19" i="7" a="1"/>
  <c r="EH99" i="7" a="1"/>
  <c r="DQ103" i="7" a="1"/>
  <c r="EG32" i="7" a="1"/>
  <c r="BM45" i="7" a="1"/>
  <c r="DA81" i="7" a="1"/>
  <c r="DV111" i="7" a="1"/>
  <c r="DO84" i="7" a="1"/>
  <c r="R11" i="7" a="1"/>
  <c r="DQ17" i="7" a="1"/>
  <c r="CX50" i="7" a="1"/>
  <c r="EI103" i="7" a="1"/>
  <c r="CV87" i="7" a="1"/>
  <c r="DA85" i="7" a="1"/>
  <c r="DN55" i="7" a="1"/>
  <c r="AO20" i="7" a="1"/>
  <c r="DW113" i="7" a="1"/>
  <c r="CV14" i="7" a="1"/>
  <c r="EE33" i="7" a="1"/>
  <c r="CA25" i="7" a="1"/>
  <c r="AF16" i="7" a="1"/>
  <c r="EC49" i="7" a="1"/>
  <c r="AD27" i="7" a="1"/>
  <c r="EG109" i="7" a="1"/>
  <c r="CS22" i="7" a="1"/>
  <c r="DN49" i="7" a="1"/>
  <c r="DS99" i="7" a="1"/>
  <c r="CN38" i="7" a="1"/>
  <c r="DP52" i="7" a="1"/>
  <c r="AZ17" i="7" a="1"/>
  <c r="DU49" i="7" a="1"/>
  <c r="BO17" i="7" a="1"/>
  <c r="CG33" i="7" a="1"/>
  <c r="DI27" i="7" a="1"/>
  <c r="EB55" i="7" a="1"/>
  <c r="CK49" i="7" a="1"/>
  <c r="AS31" i="7" a="1"/>
  <c r="CV39" i="7" a="1"/>
  <c r="DJ17" i="7" a="1"/>
  <c r="CZ63" i="7" a="1"/>
  <c r="DX75" i="7" a="1"/>
  <c r="DO24" i="7" a="1"/>
  <c r="DE63" i="7" a="1"/>
  <c r="DI32" i="7" a="1"/>
  <c r="DA11" i="7" a="1"/>
  <c r="EF112" i="7" a="1"/>
  <c r="BA44" i="7" a="1"/>
  <c r="CT22" i="7" a="1"/>
  <c r="CL81" i="7" a="1"/>
  <c r="DT104" i="7" a="1"/>
  <c r="DW79" i="7" a="1"/>
  <c r="BF24" i="7" a="1"/>
  <c r="DO86" i="7" a="1"/>
  <c r="AF18" i="7" a="1"/>
  <c r="CA16" i="7" a="1"/>
  <c r="DR21" i="7" a="1"/>
  <c r="BQ24" i="7" a="1"/>
  <c r="L9" i="7" a="1"/>
  <c r="V18" i="7" a="1"/>
  <c r="BJ31" i="7" a="1"/>
  <c r="CO61" i="7" a="1"/>
  <c r="BQ21" i="7" a="1"/>
  <c r="DF12" i="7" a="1"/>
  <c r="DQ15" i="7" a="1"/>
  <c r="CW75" i="7" a="1"/>
  <c r="EE51" i="7" a="1"/>
  <c r="CH60" i="7" a="1"/>
  <c r="EC28" i="7" a="1"/>
  <c r="BC11" i="7" a="1"/>
  <c r="EF87" i="7" a="1"/>
  <c r="U18" i="7" a="1"/>
  <c r="CM84" i="7" a="1"/>
  <c r="DJ49" i="7" a="1"/>
  <c r="BE26" i="7" a="1"/>
  <c r="CW92" i="7" a="1"/>
  <c r="EB36" i="7" a="1"/>
  <c r="AP27" i="7" a="1"/>
  <c r="BB35" i="7" a="1"/>
  <c r="DJ47" i="7" a="1"/>
  <c r="EG12" i="7" a="1"/>
  <c r="DZ16" i="7" a="1"/>
  <c r="DI62" i="7" a="1"/>
  <c r="CY84" i="7" a="1"/>
  <c r="CU12" i="7" a="1"/>
  <c r="BG39" i="7" a="1"/>
  <c r="CM17" i="7" a="1"/>
  <c r="CA29" i="7" a="1"/>
  <c r="DX19" i="7" a="1"/>
  <c r="EF34" i="7" a="1"/>
  <c r="DE78" i="7" a="1"/>
  <c r="BP43" i="7" a="1"/>
  <c r="EB25" i="7" a="1"/>
  <c r="DF20" i="7" a="1"/>
  <c r="AJ25" i="7" a="1"/>
  <c r="DT47" i="7" a="1"/>
  <c r="AI29" i="7" a="1"/>
  <c r="CM13" i="7" a="1"/>
  <c r="CW79" i="7" a="1"/>
  <c r="AZ38" i="7" a="1"/>
  <c r="BB27" i="7" a="1"/>
  <c r="DV16" i="7" a="1"/>
  <c r="AR27" i="7" a="1"/>
  <c r="DN59" i="7" a="1"/>
  <c r="DN60" i="7" a="1"/>
  <c r="CT56" i="7" a="1"/>
  <c r="CX19" i="7" a="1"/>
  <c r="BX59" i="7" a="1"/>
  <c r="DV47" i="7" a="1"/>
  <c r="BN22" i="7" a="1"/>
  <c r="DG59" i="7" a="1"/>
  <c r="CE39" i="7" a="1"/>
  <c r="CJ32" i="7" a="1"/>
  <c r="CU13" i="7" a="1"/>
  <c r="BL56" i="7" a="1"/>
  <c r="CT63" i="7" a="1"/>
  <c r="AW20" i="7" a="1"/>
  <c r="DL27" i="7" a="1"/>
  <c r="CY36" i="7" a="1"/>
  <c r="AM39" i="7" a="1"/>
  <c r="CK38" i="7" a="1"/>
  <c r="EF58" i="7" a="1"/>
  <c r="V19" i="7" a="1"/>
  <c r="DA67" i="7" a="1"/>
  <c r="BL32" i="7" a="1"/>
  <c r="DP18" i="7" a="1"/>
  <c r="AW22" i="7" a="1"/>
  <c r="DL36" i="7" a="1"/>
  <c r="DF11" i="7" a="1"/>
  <c r="CT61" i="7" a="1"/>
  <c r="EF17" i="7" a="1"/>
  <c r="BP32" i="7" a="1"/>
  <c r="BJ16" i="7" a="1"/>
  <c r="BJ24" i="7" a="1"/>
  <c r="DW44" i="7" a="1"/>
  <c r="EG55" i="7" a="1"/>
  <c r="CV13" i="7" a="1"/>
  <c r="DS30" i="7" a="1"/>
  <c r="CW70" i="7" a="1"/>
  <c r="AG34" i="7" a="1"/>
  <c r="EF78" i="7" a="1"/>
  <c r="DS58" i="7" a="1"/>
  <c r="BN30" i="7" a="1"/>
  <c r="AB22" i="7" a="1"/>
  <c r="EG79" i="7" a="1"/>
  <c r="CO50" i="7" a="1"/>
  <c r="DV43" i="7" a="1"/>
  <c r="EC70" i="7" a="1"/>
  <c r="BR48" i="7" a="1"/>
  <c r="BA37" i="7" a="1"/>
  <c r="BC19" i="7" a="1"/>
  <c r="CK48" i="7" a="1"/>
  <c r="DF19" i="7" a="1"/>
  <c r="AQ22" i="7" a="1"/>
  <c r="BU33" i="7" a="1"/>
  <c r="DN17" i="7" a="1"/>
  <c r="CB60" i="7" a="1"/>
  <c r="DR20" i="7" a="1"/>
  <c r="AW14" i="7" a="1"/>
  <c r="CR61" i="7" a="1"/>
  <c r="DP74" i="7" a="1"/>
  <c r="AT18" i="7" a="1"/>
  <c r="CO70" i="7" a="1"/>
  <c r="CW59" i="7" a="1"/>
  <c r="DE57" i="7" a="1"/>
  <c r="DQ45" i="7" a="1"/>
  <c r="AH27" i="7" a="1"/>
  <c r="AD20" i="7" a="1"/>
  <c r="BG13" i="7" a="1"/>
  <c r="DV60" i="7" a="1"/>
  <c r="DN71" i="7" a="1"/>
  <c r="DN12" i="7" a="1"/>
  <c r="EG68" i="7" a="1"/>
  <c r="CU78" i="7" a="1"/>
  <c r="BM46" i="7" a="1"/>
  <c r="EF13" i="7" a="1"/>
  <c r="CA78" i="7" a="1"/>
  <c r="AS25" i="7" a="1"/>
  <c r="BE38" i="7" a="1"/>
  <c r="DZ63" i="7" a="1"/>
  <c r="BJ9" i="7" a="1"/>
  <c r="DN58" i="7" a="1"/>
  <c r="DS79" i="7" a="1"/>
  <c r="CW50" i="7" a="1"/>
  <c r="DT95" i="7" a="1"/>
  <c r="DB31" i="7" a="1"/>
  <c r="CO28" i="7" a="1"/>
  <c r="BE28" i="7" a="1"/>
  <c r="CZ68" i="7" a="1"/>
  <c r="AG28" i="7" a="1"/>
  <c r="BK27" i="7" a="1"/>
  <c r="DC62" i="7" a="1"/>
  <c r="CA45" i="7" a="1"/>
  <c r="DH90" i="7" a="1"/>
  <c r="BX39" i="7" a="1"/>
  <c r="CU21" i="7" a="1"/>
  <c r="Q13" i="7" a="1"/>
  <c r="BZ51" i="7" a="1"/>
  <c r="EE73" i="7" a="1"/>
  <c r="AE27" i="7" a="1"/>
  <c r="DE34" i="7" a="1"/>
  <c r="DB55" i="7" a="1"/>
  <c r="EI12" i="7" a="1"/>
  <c r="CF63" i="7" a="1"/>
  <c r="CU45" i="7" a="1"/>
  <c r="BM23" i="7" a="1"/>
  <c r="DG47" i="7" a="1"/>
  <c r="EH57" i="7" a="1"/>
  <c r="DC79" i="7" a="1"/>
  <c r="AT39" i="7" a="1"/>
  <c r="BC23" i="7" a="1"/>
  <c r="BJ37" i="7" a="1"/>
  <c r="AW23" i="7" a="1"/>
  <c r="DE22" i="7" a="1"/>
  <c r="AZ39" i="7" a="1"/>
  <c r="DZ49" i="7" a="1"/>
  <c r="CU47" i="7" a="1"/>
  <c r="EA49" i="7" a="1"/>
  <c r="AE18" i="7" a="1"/>
  <c r="DQ32" i="7" a="1"/>
  <c r="CB72" i="7" a="1"/>
  <c r="BL19" i="7" a="1"/>
  <c r="DV79" i="7" a="1"/>
  <c r="CR71" i="7" a="1"/>
  <c r="DR60" i="7" a="1"/>
  <c r="CQ55" i="7" a="1"/>
  <c r="CA24" i="7" a="1"/>
  <c r="T21" i="7" a="1"/>
  <c r="CJ43" i="7" a="1"/>
  <c r="BH25" i="7" a="1"/>
  <c r="AX14" i="7" a="1"/>
  <c r="DA59" i="7" a="1"/>
  <c r="CD29" i="7" a="1"/>
  <c r="DU68" i="7" a="1"/>
  <c r="AD31" i="7" a="1"/>
  <c r="CL35" i="7" a="1"/>
  <c r="BN43" i="7" a="1"/>
  <c r="DF91" i="7" a="1"/>
  <c r="DZ47" i="7" a="1"/>
  <c r="DZ87" i="7" a="1"/>
  <c r="BW36" i="7" a="1"/>
  <c r="CJ69" i="7" a="1"/>
  <c r="CJ31" i="7" a="1"/>
  <c r="BR25" i="7" a="1"/>
  <c r="AI36" i="7" a="1"/>
  <c r="EC92" i="7" a="1"/>
  <c r="R17" i="7" a="1"/>
  <c r="CC70" i="7" a="1"/>
  <c r="CC35" i="7" a="1"/>
  <c r="CL70" i="7" a="1"/>
  <c r="CW43" i="7" a="1"/>
  <c r="AT28" i="7" a="1"/>
  <c r="DG69" i="7" a="1"/>
  <c r="CK24" i="7" a="1"/>
  <c r="DU111" i="7" a="1"/>
  <c r="CQ56" i="7" a="1"/>
  <c r="DB13" i="7" a="1"/>
  <c r="DE13" i="7" a="1"/>
  <c r="CU80" i="7" a="1"/>
  <c r="CB22" i="7" a="1"/>
  <c r="EA113" i="7" a="1"/>
  <c r="DF43" i="7" a="1"/>
  <c r="DZ21" i="7" a="1"/>
  <c r="CO80" i="7" a="1"/>
  <c r="CF52" i="7" a="1"/>
  <c r="AU14" i="7" a="1"/>
  <c r="CG52" i="7" a="1"/>
  <c r="DZ69" i="7" a="1"/>
  <c r="DH34" i="7" a="1"/>
  <c r="CZ71" i="7" a="1"/>
  <c r="DV18" i="7" a="1"/>
  <c r="DX45" i="7" a="1"/>
  <c r="BU60" i="7" a="1"/>
  <c r="EI27" i="7" a="1"/>
  <c r="DN97" i="7" a="1"/>
  <c r="CK79" i="7" a="1"/>
  <c r="CZ9" i="7" a="1"/>
  <c r="EB29" i="7" a="1"/>
  <c r="BW25" i="7" a="1"/>
  <c r="DW37" i="7" a="1"/>
  <c r="CR45" i="7" a="1"/>
  <c r="DX21" i="7" a="1"/>
  <c r="BO35" i="7" a="1"/>
  <c r="EF46" i="7" a="1"/>
  <c r="AP36" i="7" a="1"/>
  <c r="DW55" i="7" a="1"/>
  <c r="CY57" i="7" a="1"/>
  <c r="DZ29" i="7" a="1"/>
  <c r="CJ38" i="7" a="1"/>
  <c r="EC100" i="7" a="1"/>
  <c r="CA14" i="7" a="1"/>
  <c r="AV25" i="7" a="1"/>
  <c r="BX29" i="7" a="1"/>
  <c r="CP12" i="7" a="1"/>
  <c r="EA91" i="7" a="1"/>
  <c r="CQ29" i="7" a="1"/>
  <c r="AO34" i="7" a="1"/>
  <c r="CL11" i="7" a="1"/>
  <c r="CM33" i="7" a="1"/>
  <c r="CF25" i="7" a="1"/>
  <c r="CN21" i="7" a="1"/>
  <c r="DB92" i="7" a="1"/>
  <c r="DF61" i="7" a="1"/>
  <c r="CT74" i="7" a="1"/>
  <c r="CJ47" i="7" a="1"/>
  <c r="DV51" i="7" a="1"/>
  <c r="EG78" i="7" a="1"/>
  <c r="DS28" i="7" a="1"/>
  <c r="CN58" i="7" a="1"/>
  <c r="DC43" i="7" a="1"/>
  <c r="CT16" i="7" a="1"/>
  <c r="DW69" i="7" a="1"/>
  <c r="EC24" i="7" a="1"/>
  <c r="DW84" i="7" a="1"/>
  <c r="BR31" i="7" a="1"/>
  <c r="BZ68" i="7" a="1"/>
  <c r="BC12" i="7" a="1"/>
  <c r="CZ59" i="7" a="1"/>
  <c r="BV51" i="7" a="1"/>
  <c r="BA32" i="7" a="1"/>
  <c r="CR23" i="7" a="1"/>
  <c r="CQ38" i="7" a="1"/>
  <c r="EE48" i="7" a="1"/>
  <c r="EG10" i="7" a="1"/>
  <c r="DW15" i="7" a="1"/>
  <c r="BR29" i="7" a="1"/>
  <c r="BE14" i="7" a="1"/>
  <c r="EB50" i="7" a="1"/>
  <c r="CD14" i="7" a="1"/>
  <c r="CL55" i="7" a="1"/>
  <c r="CH61" i="7" a="1"/>
  <c r="CG21" i="7" a="1"/>
  <c r="CJ35" i="7" a="1"/>
  <c r="AZ43" i="7" a="1"/>
  <c r="CP47" i="7" a="1"/>
  <c r="DE72" i="7" a="1"/>
  <c r="CR36" i="7" a="1"/>
  <c r="EI81" i="7" a="1"/>
  <c r="EH112" i="7" a="1"/>
  <c r="DV104" i="7" a="1"/>
  <c r="EC95" i="7" a="1"/>
  <c r="BH22" i="7" a="1"/>
  <c r="CZ60" i="7" a="1"/>
  <c r="DS35" i="7" a="1"/>
  <c r="S16" i="7" a="1"/>
  <c r="CB10" i="7" a="1"/>
  <c r="DU88" i="7" a="1"/>
  <c r="DU13" i="7" a="1"/>
  <c r="EG25" i="7" a="1"/>
  <c r="EF20" i="7" a="1"/>
  <c r="AS18" i="7" a="1"/>
  <c r="DN34" i="7" a="1"/>
  <c r="CL44" i="7" a="1"/>
  <c r="DN43" i="7" a="1"/>
  <c r="EI16" i="7" a="1"/>
  <c r="CS52" i="7" a="1"/>
  <c r="DV71" i="7" a="1"/>
  <c r="CT58" i="7" a="1"/>
  <c r="EA103" i="7" a="1"/>
  <c r="EA88" i="7" a="1"/>
  <c r="CC10" i="7" a="1"/>
  <c r="DQ66" i="7" a="1"/>
  <c r="BP31" i="7" a="1"/>
  <c r="EA58" i="7" a="1"/>
  <c r="EG15" i="7" a="1"/>
  <c r="BV66" i="7" a="1"/>
  <c r="DX30" i="7" a="1"/>
  <c r="CO45" i="7" a="1"/>
  <c r="EF100" i="7" a="1"/>
  <c r="DW66" i="7" a="1"/>
  <c r="DN74" i="7" a="1"/>
  <c r="CU26" i="7" a="1"/>
  <c r="BX62" i="7" a="1"/>
  <c r="EG104" i="7" a="1"/>
  <c r="DS70" i="7" a="1"/>
  <c r="W20" i="7" a="1"/>
  <c r="BX66" i="7" a="1"/>
  <c r="CY49" i="7" a="1"/>
  <c r="CT10" i="7" a="1"/>
  <c r="DJ66" i="7" a="1"/>
  <c r="EA38" i="7" a="1"/>
  <c r="AV32" i="7" a="1"/>
  <c r="BS34" i="7" a="1"/>
  <c r="DP72" i="7" a="1"/>
  <c r="EI44" i="7" a="1"/>
  <c r="CO32" i="7" a="1"/>
  <c r="EF23" i="7" a="1"/>
  <c r="CA13" i="7" a="1"/>
  <c r="DL29" i="7" a="1"/>
  <c r="BR44" i="7" a="1"/>
  <c r="DH35" i="7" a="1"/>
  <c r="DN105" i="7" a="1"/>
  <c r="BF22" i="7" a="1"/>
  <c r="CB51" i="7" a="1"/>
  <c r="DX48" i="7" a="1"/>
  <c r="EI46" i="7" a="1"/>
  <c r="CW66" i="7" a="1"/>
  <c r="DZ61" i="7" a="1"/>
  <c r="BF50" i="7" a="1"/>
  <c r="EA112" i="7" a="1"/>
  <c r="BB38" i="7" a="1"/>
  <c r="DN85" i="7" a="1"/>
  <c r="DP63" i="7" a="1"/>
  <c r="BS16" i="7" a="1"/>
  <c r="CN63" i="7" a="1"/>
  <c r="CM57" i="7" a="1"/>
  <c r="DU58" i="7" a="1"/>
  <c r="BC33" i="7" a="1"/>
  <c r="DL34" i="7" a="1"/>
  <c r="CF49" i="7" a="1"/>
  <c r="CX46" i="7" a="1"/>
  <c r="CZ89" i="7" a="1"/>
  <c r="CW26" i="7" a="1"/>
  <c r="BW18" i="7" a="1"/>
  <c r="AO22" i="7" a="1"/>
  <c r="DO37" i="7" a="1"/>
  <c r="BM12" i="7" a="1"/>
  <c r="BZ78" i="7" a="1"/>
  <c r="AB23" i="7" a="1"/>
  <c r="EI50" i="7" a="1"/>
  <c r="BF15" i="7" a="1"/>
  <c r="CL30" i="7" a="1"/>
  <c r="AJ10" i="7" a="1"/>
  <c r="AK36" i="7" a="1"/>
  <c r="DZ28" i="7" a="1"/>
  <c r="DW48" i="7" a="1"/>
  <c r="DL23" i="7" a="1"/>
  <c r="DV48" i="7" a="1"/>
  <c r="EF75" i="7" a="1"/>
  <c r="CR86" i="7" a="1"/>
  <c r="BE30" i="7" a="1"/>
  <c r="EH28" i="7" a="1"/>
  <c r="CR24" i="7" a="1"/>
  <c r="DB47" i="7" a="1"/>
  <c r="BO20" i="7" a="1"/>
  <c r="CQ58" i="7" a="1"/>
  <c r="DN37" i="7" a="1"/>
  <c r="DI22" i="7" a="1"/>
  <c r="CC56" i="7" a="1"/>
  <c r="BV18" i="7" a="1"/>
  <c r="CH51" i="7" a="1"/>
  <c r="DT105" i="7" a="1"/>
  <c r="DH29" i="7" a="1"/>
  <c r="CB23" i="7" a="1"/>
  <c r="AH25" i="7" a="1"/>
  <c r="DE89" i="7" a="1"/>
  <c r="CH31" i="7" a="1"/>
  <c r="CB14" i="7" a="1"/>
  <c r="CM36" i="7" a="1"/>
  <c r="BB36" i="7" a="1"/>
  <c r="DH60" i="7" a="1"/>
  <c r="CM30" i="7" a="1"/>
  <c r="DV75" i="7" a="1"/>
  <c r="EH44" i="7" a="1"/>
  <c r="EC46" i="7" a="1"/>
  <c r="EB114" i="7" a="1"/>
  <c r="DG26" i="7" a="1"/>
  <c r="CF33" i="7" a="1"/>
  <c r="AA15" i="7" a="1"/>
  <c r="DH70" i="7" a="1"/>
  <c r="DP48" i="7" a="1"/>
  <c r="DS100" i="7" a="1"/>
  <c r="DR22" i="7" a="1"/>
  <c r="DQ72" i="7" a="1"/>
  <c r="AD25" i="7" a="1"/>
  <c r="BM51" i="7" a="1"/>
  <c r="EH78" i="7" a="1"/>
  <c r="DJ36" i="7" a="1"/>
  <c r="DW109" i="7" a="1"/>
  <c r="CO66" i="7" a="1"/>
  <c r="AE24" i="7" a="1"/>
  <c r="BF35" i="7" a="1"/>
  <c r="CE35" i="7" a="1"/>
  <c r="CY80" i="7" a="1"/>
  <c r="DB63" i="7" a="1"/>
  <c r="CE57" i="7" a="1"/>
  <c r="DG67" i="7" a="1"/>
  <c r="BN12" i="7" a="1"/>
  <c r="CU57" i="7" a="1"/>
  <c r="DZ33" i="7" a="1"/>
  <c r="EF68" i="7" a="1"/>
  <c r="DH11" i="7" a="1"/>
  <c r="AD9" i="7" a="1"/>
  <c r="DG13" i="7" a="1"/>
  <c r="CV30" i="7" a="1"/>
  <c r="AX30" i="7" a="1"/>
  <c r="BK21" i="7" a="1"/>
  <c r="CJ74" i="7" a="1"/>
  <c r="BE18" i="7" a="1"/>
  <c r="DA46" i="7" a="1"/>
  <c r="AH18" i="7" a="1"/>
  <c r="AR14" i="7" a="1"/>
  <c r="AZ13" i="7" a="1"/>
  <c r="CV35" i="7" a="1"/>
  <c r="AV12" i="7" a="1"/>
  <c r="CV27" i="7" a="1"/>
  <c r="CZ90" i="7" a="1"/>
  <c r="BO24" i="7" a="1"/>
  <c r="DH74" i="7" a="1"/>
  <c r="DI44" i="7" a="1"/>
  <c r="BF38" i="7" a="1"/>
  <c r="DV32" i="7" a="1"/>
  <c r="EI88" i="7" a="1"/>
  <c r="DB32" i="7" a="1"/>
  <c r="DZ19" i="7" a="1"/>
  <c r="DR109" i="7" a="1"/>
  <c r="DL16" i="7" a="1"/>
  <c r="BW50" i="7" a="1"/>
  <c r="AG33" i="7" a="1"/>
  <c r="AP15" i="7" a="1"/>
  <c r="DQ22" i="7" a="1"/>
  <c r="DS31" i="7" a="1"/>
  <c r="BC43" i="7" a="1"/>
  <c r="DZ96" i="7" a="1"/>
  <c r="BW20" i="7" a="1"/>
  <c r="CB59" i="7" a="1"/>
  <c r="BZ59" i="7" a="1"/>
  <c r="CU60" i="7" a="1"/>
  <c r="DU27" i="7" a="1"/>
  <c r="DV78" i="7" a="1"/>
  <c r="AT20" i="7" a="1"/>
  <c r="DF84" i="7" a="1"/>
  <c r="DU101" i="7" a="1"/>
  <c r="AA24" i="7" a="1"/>
  <c r="EA23" i="7" a="1"/>
  <c r="DW33" i="7" a="1"/>
  <c r="CX13" i="7" a="1"/>
  <c r="DK38" i="7" a="1"/>
  <c r="AT12" i="7" a="1"/>
  <c r="BE29" i="7" a="1"/>
  <c r="EB66" i="7" a="1"/>
  <c r="AB27" i="7" a="1"/>
  <c r="AK28" i="7" a="1"/>
  <c r="DI61" i="7" a="1"/>
  <c r="CR90" i="7" a="1"/>
  <c r="CO18" i="7" a="1"/>
  <c r="DS50" i="7" a="1"/>
  <c r="BR11" i="7" a="1"/>
  <c r="CF71" i="7" a="1"/>
  <c r="DA29" i="7" a="1"/>
  <c r="EB27" i="7" a="1"/>
  <c r="DO96" i="7" a="1"/>
  <c r="CQ84" i="7" a="1"/>
  <c r="DT111" i="7" a="1"/>
  <c r="DH72" i="7" a="1"/>
  <c r="CU30" i="7" a="1"/>
  <c r="DT96" i="7" a="1"/>
  <c r="DJ16" i="7" a="1"/>
  <c r="EI57" i="7" a="1"/>
  <c r="EH101" i="7" a="1"/>
  <c r="DX61" i="7" a="1"/>
  <c r="DW92" i="7" a="1"/>
  <c r="DQ92" i="7" a="1"/>
  <c r="BS18" i="7" a="1"/>
  <c r="J11" i="7" a="1"/>
  <c r="CQ27" i="7" a="1"/>
  <c r="DO17" i="7" a="1"/>
  <c r="EF19" i="7" a="1"/>
  <c r="AG16" i="7" a="1"/>
  <c r="X19" i="7" a="1"/>
  <c r="AC26" i="7" a="1"/>
  <c r="CD30" i="7" a="1"/>
  <c r="EI61" i="7" a="1"/>
  <c r="AV17" i="7" a="1"/>
  <c r="DU39" i="7" a="1"/>
  <c r="EF101" i="7" a="1"/>
  <c r="AZ33" i="7" a="1"/>
  <c r="DC46" i="7" a="1"/>
  <c r="CO63" i="7" a="1"/>
  <c r="W17" i="7" a="1"/>
  <c r="BA17" i="7" a="1"/>
  <c r="CH66" i="7" a="1"/>
  <c r="CG81" i="7" a="1"/>
  <c r="CS50" i="7" a="1"/>
  <c r="DW110" i="7" a="1"/>
  <c r="BX34" i="7" a="1"/>
  <c r="DH69" i="7" a="1"/>
  <c r="DB15" i="7" a="1"/>
  <c r="BK55" i="7" a="1"/>
  <c r="DL91" i="7" a="1"/>
  <c r="DW68" i="7" a="1"/>
  <c r="CK27" i="7" a="1"/>
  <c r="AK35" i="7" a="1"/>
  <c r="AF9" i="7" a="1"/>
  <c r="EA32" i="7" a="1"/>
  <c r="DS52" i="7" a="1"/>
  <c r="BD25" i="7" a="1"/>
  <c r="CP79" i="7" a="1"/>
  <c r="BQ25" i="7" a="1"/>
  <c r="CJ37" i="7" a="1"/>
  <c r="DC35" i="7" a="1"/>
  <c r="DR91" i="7" a="1"/>
  <c r="AA18" i="7" a="1"/>
  <c r="CH25" i="7" a="1"/>
  <c r="EB39" i="7" a="1"/>
  <c r="EA21" i="7" a="1"/>
  <c r="EF50" i="7" a="1"/>
  <c r="DR15" i="7" a="1"/>
  <c r="CR21" i="7" a="1"/>
  <c r="DW72" i="7" a="1"/>
  <c r="DI28" i="7" a="1"/>
  <c r="EH49" i="7" a="1"/>
  <c r="CN9" i="7" a="1"/>
  <c r="CF31" i="7" a="1"/>
  <c r="BU27" i="7" a="1"/>
  <c r="AP23" i="7" a="1"/>
  <c r="V11" i="7" a="1"/>
  <c r="AM36" i="7" a="1"/>
  <c r="CN18" i="7" a="1"/>
  <c r="CX60" i="7" a="1"/>
  <c r="CV71" i="7" a="1"/>
  <c r="DP28" i="7" a="1"/>
  <c r="CL22" i="7" a="1"/>
  <c r="EC16" i="7" a="1"/>
  <c r="BS55" i="7" a="1"/>
  <c r="CH10" i="7" a="1"/>
  <c r="DO18" i="7" a="1"/>
  <c r="BR60" i="7" a="1"/>
  <c r="EI75" i="7" a="1"/>
  <c r="CV23" i="7" a="1"/>
  <c r="AQ31" i="7" a="1"/>
  <c r="CQ78" i="7" a="1"/>
  <c r="CM19" i="7" a="1"/>
  <c r="CQ34" i="7" a="1"/>
  <c r="BN34" i="7" a="1"/>
  <c r="CZ21" i="7" a="1"/>
  <c r="AH35" i="7" a="1"/>
  <c r="CA20" i="7" a="1"/>
  <c r="EG106" i="7" a="1"/>
  <c r="CU35" i="7" a="1"/>
  <c r="CR62" i="7" a="1"/>
  <c r="BQ26" i="7" a="1"/>
  <c r="CE12" i="7" a="1"/>
  <c r="CV18" i="7" a="1"/>
  <c r="CM62" i="7" a="1"/>
  <c r="AT36" i="7" a="1"/>
  <c r="AB16" i="7" a="1"/>
  <c r="CE79" i="7" a="1"/>
  <c r="CK19" i="7" a="1"/>
  <c r="DO80" i="7" a="1"/>
  <c r="DQ33" i="7" a="1"/>
  <c r="CQ75" i="7" a="1"/>
  <c r="CV55" i="7" a="1"/>
  <c r="BC28" i="7" a="1"/>
  <c r="AW15" i="7" a="1"/>
  <c r="DX14" i="7" a="1"/>
  <c r="AV20" i="7" a="1"/>
  <c r="DE38" i="7" a="1"/>
  <c r="DJ43" i="7" a="1"/>
  <c r="DF59" i="7" a="1"/>
  <c r="DR106" i="7" a="1"/>
  <c r="DI34" i="7" a="1"/>
  <c r="DH25" i="7" a="1"/>
  <c r="DV108" i="7" a="1"/>
  <c r="BD24" i="7" a="1"/>
  <c r="CU90" i="7" a="1"/>
  <c r="CZ35" i="7" a="1"/>
  <c r="CW89" i="7" a="1"/>
  <c r="CX36" i="7" a="1"/>
  <c r="AD15" i="7" a="1"/>
  <c r="BE25" i="7" a="1"/>
  <c r="CE13" i="7" a="1"/>
  <c r="CD17" i="7" a="1"/>
  <c r="DG19" i="7" a="1"/>
  <c r="AJ29" i="7" a="1"/>
  <c r="CW68" i="7" a="1"/>
  <c r="Y24" i="7" a="1"/>
  <c r="DA15" i="7" a="1"/>
  <c r="CV44" i="7" a="1"/>
  <c r="CA27" i="7" a="1"/>
  <c r="CC66" i="7" a="1"/>
  <c r="CR16" i="7" a="1"/>
  <c r="CV92" i="7" a="1"/>
  <c r="EA13" i="7" a="1"/>
  <c r="DB57" i="7" a="1"/>
  <c r="CT85" i="7" a="1"/>
  <c r="CO68" i="7" a="1"/>
  <c r="CQ67" i="7" a="1"/>
  <c r="AC21" i="7" a="1"/>
  <c r="DS19" i="7" a="1"/>
  <c r="CL67" i="7" a="1"/>
  <c r="CN10" i="7" a="1"/>
  <c r="CB37" i="7" a="1"/>
  <c r="EI102" i="7" a="1"/>
  <c r="CY44" i="7" a="1"/>
  <c r="DR61" i="7" a="1"/>
  <c r="AJ28" i="7" a="1"/>
  <c r="AP29" i="7" a="1"/>
  <c r="CY17" i="7" a="1"/>
  <c r="EA106" i="7" a="1"/>
  <c r="EC38" i="7" a="1"/>
  <c r="EI48" i="7" a="1"/>
  <c r="CE51" i="7" a="1"/>
  <c r="CN84" i="7" a="1"/>
  <c r="Y9" i="7" a="1"/>
  <c r="Q15" i="7" a="1"/>
  <c r="CL74" i="7" a="1"/>
  <c r="CF29" i="7" a="1"/>
  <c r="BA34" i="7" a="1"/>
  <c r="CD16" i="7" a="1"/>
  <c r="DS24" i="7" a="1"/>
  <c r="DQ57" i="7" a="1"/>
  <c r="AO14" i="7" a="1"/>
  <c r="CX89" i="7" a="1"/>
  <c r="DU89" i="7" a="1"/>
  <c r="BO55" i="7" a="1"/>
  <c r="DT37" i="7" a="1"/>
  <c r="DG66" i="7" a="1"/>
  <c r="DZ109" i="7" a="1"/>
  <c r="DN24" i="7" a="1"/>
  <c r="DA26" i="7" a="1"/>
  <c r="CS72" i="7" a="1"/>
  <c r="BL16" i="7" a="1"/>
  <c r="EE52" i="7" a="1"/>
  <c r="BF39" i="7" a="1"/>
  <c r="DJ63" i="7" a="1"/>
  <c r="AK23" i="7" a="1"/>
  <c r="EC96" i="7" a="1"/>
  <c r="CS9" i="7" a="1"/>
  <c r="EG34" i="7" a="1"/>
  <c r="AT32" i="7" a="1"/>
  <c r="DH31" i="7" a="1"/>
  <c r="BG10" i="7" a="1"/>
  <c r="DO95" i="7" a="1"/>
  <c r="AJ9" i="7" a="1"/>
  <c r="DN23" i="7" a="1"/>
  <c r="BZ73" i="7" a="1"/>
  <c r="AF26" i="7" a="1"/>
  <c r="CY12" i="7" a="1"/>
  <c r="DV107" i="7" a="1"/>
  <c r="EE15" i="7" a="1"/>
  <c r="AG12" i="7" a="1"/>
  <c r="BQ62" i="7" a="1"/>
  <c r="BQ48" i="7" a="1"/>
  <c r="EG90" i="7" a="1"/>
  <c r="DF26" i="7" a="1"/>
  <c r="AQ37" i="7" a="1"/>
  <c r="DT27" i="7" a="1"/>
  <c r="DP39" i="7" a="1"/>
  <c r="CW69" i="7" a="1"/>
  <c r="CY71" i="7" a="1"/>
  <c r="CL73" i="7" a="1"/>
  <c r="AO23" i="7" a="1"/>
  <c r="BV29" i="7" a="1"/>
  <c r="BA36" i="7" a="1"/>
  <c r="CZ27" i="7" a="1"/>
  <c r="CR49" i="7" a="1"/>
  <c r="CH16" i="7" a="1"/>
  <c r="CY79" i="7" a="1"/>
  <c r="BX57" i="7" a="1"/>
  <c r="DG85" i="7" a="1"/>
  <c r="CQ19" i="7" a="1"/>
  <c r="EC57" i="7" a="1"/>
  <c r="CF36" i="7" a="1"/>
  <c r="DJ56" i="7" a="1"/>
  <c r="CB26" i="7" a="1"/>
  <c r="T10" i="7" a="1"/>
  <c r="AC29" i="7" a="1"/>
  <c r="DP12" i="7" a="1"/>
  <c r="AF14" i="7" a="1"/>
  <c r="EF21" i="7" a="1"/>
  <c r="CZ28" i="7" a="1"/>
  <c r="EG30" i="7" a="1"/>
  <c r="EE91" i="7" a="1"/>
  <c r="CG12" i="7" a="1"/>
  <c r="DQ96" i="7" a="1"/>
  <c r="DP35" i="7" a="1"/>
  <c r="DV59" i="7" a="1"/>
  <c r="DX89" i="7" a="1"/>
  <c r="CT67" i="7" a="1"/>
  <c r="CM12" i="7" a="1"/>
  <c r="DI55" i="7" a="1"/>
  <c r="BQ23" i="7" a="1"/>
  <c r="DN91" i="7" a="1"/>
  <c r="BR26" i="7" a="1"/>
  <c r="AD26" i="7" a="1"/>
  <c r="CX85" i="7" a="1"/>
  <c r="DV57" i="7" a="1"/>
  <c r="EA14" i="7" a="1"/>
  <c r="DE73" i="7" a="1"/>
  <c r="CE27" i="7" a="1"/>
  <c r="DB35" i="7" a="1"/>
  <c r="AB15" i="7" a="1"/>
  <c r="DF48" i="7" a="1"/>
  <c r="U15" i="7" a="1"/>
  <c r="Q18" i="7" a="1"/>
  <c r="BP19" i="7" a="1"/>
  <c r="CY62" i="7" a="1"/>
  <c r="DX98" i="7" a="1"/>
  <c r="EH84" i="7" a="1"/>
  <c r="BO29" i="7" a="1"/>
  <c r="EA97" i="7" a="1"/>
  <c r="DJ18" i="7" a="1"/>
  <c r="J10" i="7" a="1"/>
  <c r="CY59" i="7" a="1"/>
  <c r="DA89" i="7" a="1"/>
  <c r="EF38" i="7" a="1"/>
  <c r="DT87" i="7" a="1"/>
  <c r="BO39" i="7" a="1"/>
  <c r="EA101" i="7" a="1"/>
  <c r="BS10" i="7" a="1"/>
  <c r="DF29" i="7" a="1"/>
  <c r="AW34" i="7" a="1"/>
  <c r="DX66" i="7" a="1"/>
  <c r="CQ72" i="7" a="1"/>
  <c r="CA23" i="7" a="1"/>
  <c r="BK18" i="7" a="1"/>
  <c r="CG71" i="7" a="1"/>
  <c r="EC78" i="7" a="1"/>
  <c r="EI52" i="7" a="1"/>
  <c r="CD22" i="7" a="1"/>
  <c r="DU67" i="7" a="1"/>
  <c r="AU23" i="7" a="1"/>
  <c r="DC45" i="7" a="1"/>
  <c r="BU45" i="7" a="1"/>
  <c r="CM55" i="7" a="1"/>
  <c r="CF55" i="7" a="1"/>
  <c r="AB26" i="7" a="1"/>
  <c r="EA26" i="7" a="1"/>
  <c r="CF12" i="7" a="1"/>
  <c r="DC86" i="7" a="1"/>
  <c r="CQ46" i="7" a="1"/>
  <c r="BP49" i="7" a="1"/>
  <c r="BV23" i="7" a="1"/>
  <c r="CM56" i="7" a="1"/>
  <c r="CO81" i="7" a="1"/>
  <c r="DR99" i="7" a="1"/>
  <c r="AW11" i="7" a="1"/>
  <c r="CQ23" i="7" a="1"/>
  <c r="DH91" i="7" a="1"/>
  <c r="CD28" i="7" a="1"/>
  <c r="DS90" i="7" a="1"/>
  <c r="DO75" i="7" a="1"/>
  <c r="DE66" i="7" a="1"/>
  <c r="DL71" i="7" a="1"/>
  <c r="EB11" i="7" a="1"/>
  <c r="X16" i="7" a="1"/>
  <c r="AG24" i="7" a="1"/>
  <c r="Y11" i="7" a="1"/>
  <c r="DG29" i="7" a="1"/>
  <c r="W23" i="7" a="1"/>
  <c r="DC23" i="7" a="1"/>
  <c r="DU104" i="7" a="1"/>
  <c r="DF50" i="7" a="1"/>
  <c r="AQ19" i="7" a="1"/>
  <c r="DP61" i="7" a="1"/>
  <c r="CX26" i="7" a="1"/>
  <c r="DE35" i="7" a="1"/>
  <c r="EA46" i="7" a="1"/>
  <c r="CE10" i="7" a="1"/>
  <c r="CV59" i="7" a="1"/>
  <c r="DQ104" i="7" a="1"/>
  <c r="DE39" i="7" a="1"/>
  <c r="DP80" i="7" a="1"/>
  <c r="AB13" i="7" a="1"/>
  <c r="DZ102" i="7" a="1"/>
  <c r="DS110" i="7" a="1"/>
  <c r="BU15" i="7" a="1"/>
  <c r="BQ22" i="7" a="1"/>
  <c r="CK55" i="7" a="1"/>
  <c r="AZ34" i="7" a="1"/>
  <c r="CO36" i="7" a="1"/>
  <c r="CP9" i="7" a="1"/>
  <c r="W13" i="7" a="1"/>
  <c r="EC14" i="7" a="1"/>
  <c r="EH66" i="7" a="1"/>
  <c r="DT91" i="7" a="1"/>
  <c r="BZ37" i="7" a="1"/>
  <c r="DT24" i="7" a="1"/>
  <c r="DH27" i="7" a="1"/>
  <c r="DP26" i="7" a="1"/>
  <c r="CP36" i="7" a="1"/>
  <c r="DO27" i="7" a="1"/>
  <c r="EI108" i="7" a="1"/>
  <c r="BG21" i="7" a="1"/>
  <c r="DR46" i="7" a="1"/>
  <c r="V14" i="7" a="1"/>
  <c r="CY23" i="7" a="1"/>
  <c r="CX69" i="7" a="1"/>
  <c r="CA67" i="7" a="1"/>
  <c r="CT24" i="7" a="1"/>
  <c r="DU66" i="7" a="1"/>
  <c r="BP15" i="7" a="1"/>
  <c r="CY35" i="7" a="1"/>
  <c r="DL39" i="7" a="1"/>
  <c r="EE95" i="7" a="1"/>
  <c r="BH12" i="7" a="1"/>
  <c r="CG32" i="7" a="1"/>
  <c r="BC14" i="7" a="1"/>
  <c r="AG21" i="7" a="1"/>
  <c r="AU16" i="7" a="1"/>
  <c r="CE17" i="7" a="1"/>
  <c r="CZ45" i="7" a="1"/>
  <c r="BU55" i="7" a="1"/>
  <c r="DN96" i="7" a="1"/>
  <c r="CG48" i="7" a="1"/>
  <c r="DL84" i="7" a="1"/>
  <c r="AI14" i="7" a="1"/>
  <c r="CW45" i="7" a="1"/>
  <c r="CU56" i="7" a="1"/>
  <c r="CZ10" i="7" a="1"/>
  <c r="BJ27" i="7" a="1"/>
  <c r="DQ86" i="7" a="1"/>
  <c r="DF51" i="7" a="1"/>
  <c r="Y25" i="7" a="1"/>
  <c r="AE29" i="7" a="1"/>
  <c r="EG45" i="7" a="1"/>
  <c r="EC26" i="7" a="1"/>
  <c r="BU28" i="7" a="1"/>
  <c r="DW11" i="7" a="1"/>
  <c r="EE80" i="7" a="1"/>
  <c r="DX20" i="7" a="1"/>
  <c r="CJ61" i="7" a="1"/>
  <c r="M14" i="7" a="1"/>
  <c r="AZ26" i="7" a="1"/>
  <c r="AJ23" i="7" a="1"/>
  <c r="DW56" i="7" a="1"/>
  <c r="CB16" i="7" a="1"/>
  <c r="CE9" i="7" a="1"/>
  <c r="DW75" i="7" a="1"/>
  <c r="BF33" i="7" a="1"/>
  <c r="CU89" i="7" a="1"/>
  <c r="BK31" i="7" a="1"/>
  <c r="EA87" i="7" a="1"/>
  <c r="CH19" i="7" a="1"/>
  <c r="EF86" i="7" a="1"/>
  <c r="CG59" i="7" a="1"/>
  <c r="DC70" i="7" a="1"/>
  <c r="CC38" i="7" a="1"/>
  <c r="AP19" i="7" a="1"/>
  <c r="CN24" i="7" a="1"/>
  <c r="DA17" i="7" a="1"/>
  <c r="BL46" i="7" a="1"/>
  <c r="CT49" i="7" a="1"/>
  <c r="CA70" i="7" a="1"/>
  <c r="DI47" i="7" a="1"/>
  <c r="BK63" i="7" a="1"/>
  <c r="AS10" i="7" a="1"/>
  <c r="EE57" i="7" a="1"/>
  <c r="BD27" i="7" a="1"/>
  <c r="CC62" i="7" a="1"/>
  <c r="AF28" i="7" a="1"/>
  <c r="BU22" i="7" a="1"/>
  <c r="DW111" i="7" a="1"/>
  <c r="DB75" i="7" a="1"/>
  <c r="CV52" i="7" a="1"/>
  <c r="EH63" i="7" a="1"/>
  <c r="W19" i="7" a="1"/>
  <c r="CQ80" i="7" a="1"/>
  <c r="AK20" i="7" a="1"/>
  <c r="DV27" i="7" a="1"/>
  <c r="DA49" i="7" a="1"/>
  <c r="CQ66" i="7" a="1"/>
  <c r="CS30" i="7" a="1"/>
  <c r="EI49" i="7" a="1"/>
  <c r="CC58" i="7" a="1"/>
  <c r="EC79" i="7" a="1"/>
  <c r="BV50" i="7" a="1"/>
  <c r="EA111" i="7" a="1"/>
  <c r="BF27" i="7" a="1"/>
  <c r="DA30" i="7" a="1"/>
  <c r="BB34" i="7" a="1"/>
  <c r="AW19" i="7" a="1"/>
  <c r="AA28" i="7" a="1"/>
  <c r="DJ69" i="7" a="1"/>
  <c r="DS92" i="7" a="1"/>
  <c r="CN34" i="7" a="1"/>
  <c r="CY9" i="7" a="1"/>
  <c r="CY22" i="7" a="1"/>
  <c r="CU87" i="7" a="1"/>
  <c r="DC22" i="7" a="1"/>
  <c r="AS20" i="7" a="1"/>
  <c r="AO27" i="7" a="1"/>
  <c r="CD31" i="7" a="1"/>
  <c r="CQ68" i="7" a="1"/>
  <c r="CF38" i="7" a="1"/>
  <c r="CT91" i="7" a="1"/>
  <c r="DX85" i="7" a="1"/>
  <c r="CG13" i="7" a="1"/>
  <c r="DQ114" i="7" a="1"/>
  <c r="Q16" i="7" a="1"/>
  <c r="CR67" i="7" a="1"/>
  <c r="CT75" i="7" a="1"/>
  <c r="DO90" i="7" a="1"/>
  <c r="EE16" i="7" a="1"/>
  <c r="AC11" i="7" a="1"/>
  <c r="BP24" i="7" a="1"/>
  <c r="BN31" i="7" a="1"/>
  <c r="EE102" i="7" a="1"/>
  <c r="DR9" i="7" a="1"/>
  <c r="DU37" i="7" a="1"/>
  <c r="BK17" i="7" a="1"/>
  <c r="DW90" i="7" a="1"/>
  <c r="EA19" i="7" a="1"/>
  <c r="DN27" i="7" a="1"/>
  <c r="CT23" i="7" a="1"/>
  <c r="AP20" i="7" a="1"/>
  <c r="BV19" i="7" a="1"/>
  <c r="BZ34" i="7" a="1"/>
  <c r="BN46" i="7" a="1"/>
  <c r="DC16" i="7" a="1"/>
  <c r="DF87" i="7" a="1"/>
  <c r="BW47" i="7" a="1"/>
  <c r="EE70" i="7" a="1"/>
  <c r="AR11" i="7" a="1"/>
  <c r="DT99" i="7" a="1"/>
  <c r="DU95" i="7" a="1"/>
  <c r="CS12" i="7" a="1"/>
  <c r="CJ28" i="7" a="1"/>
  <c r="DV23" i="7" a="1"/>
  <c r="DQ12" i="7" a="1"/>
  <c r="DU35" i="7" a="1"/>
  <c r="AC13" i="7" a="1"/>
  <c r="EB9" i="7" a="1"/>
  <c r="CZ87" i="7" a="1"/>
  <c r="DR33" i="7" a="1"/>
  <c r="CF28" i="7" a="1"/>
  <c r="AG15" i="7" a="1"/>
  <c r="DK84" i="7" a="1"/>
  <c r="CD46" i="7" a="1"/>
  <c r="DV55" i="7" a="1"/>
  <c r="EF57" i="7" a="1"/>
  <c r="X15" i="7" a="1"/>
  <c r="DJ91" i="7" a="1"/>
  <c r="CQ15" i="7" a="1"/>
  <c r="DO106" i="7" a="1"/>
  <c r="DH15" i="7" a="1"/>
  <c r="CY50" i="7" a="1"/>
  <c r="CT57" i="7" a="1"/>
  <c r="CB44" i="7" a="1"/>
  <c r="CV63" i="7" a="1"/>
  <c r="BS60" i="7" a="1"/>
  <c r="CC13" i="7" a="1"/>
  <c r="CX43" i="7" a="1"/>
  <c r="BU21" i="7" a="1"/>
  <c r="DX27" i="7" a="1"/>
  <c r="X20" i="7" a="1"/>
  <c r="BS29" i="7" a="1"/>
  <c r="BU56" i="7" a="1"/>
  <c r="CL36" i="7" a="1"/>
  <c r="EB34" i="7" a="1"/>
  <c r="CS79" i="7" a="1"/>
  <c r="BO14" i="7" a="1"/>
  <c r="EH25" i="7" a="1"/>
  <c r="CQ45" i="7" a="1"/>
  <c r="CB35" i="7" a="1"/>
  <c r="DU98" i="7" a="1"/>
  <c r="EI29" i="7" a="1"/>
  <c r="BO33" i="7" a="1"/>
  <c r="BL33" i="7" a="1"/>
  <c r="DR34" i="7" a="1"/>
  <c r="AW17" i="7" a="1"/>
  <c r="CR50" i="7" a="1"/>
  <c r="DI39" i="7" a="1"/>
  <c r="EB108" i="7" a="1"/>
  <c r="BX28" i="7" a="1"/>
  <c r="BU12" i="7" a="1"/>
  <c r="CZ81" i="7" a="1"/>
  <c r="EH72" i="7" a="1"/>
  <c r="AV11" i="7" a="1"/>
  <c r="AA20" i="7" a="1"/>
  <c r="BV31" i="7" a="1"/>
  <c r="EA99" i="7" a="1"/>
  <c r="CV79" i="7" a="1"/>
  <c r="W24" i="7" a="1"/>
  <c r="DQ13" i="7" a="1"/>
  <c r="CN20" i="7" a="1"/>
  <c r="CG27" i="7" a="1"/>
  <c r="DZ50" i="7" a="1"/>
  <c r="DS15" i="7" a="1"/>
  <c r="BG26" i="7" a="1"/>
  <c r="DC30" i="7" a="1"/>
  <c r="AQ38" i="7" a="1"/>
  <c r="BA38" i="7" a="1"/>
  <c r="DO99" i="7" a="1"/>
  <c r="BA22" i="7" a="1"/>
  <c r="CH71" i="7" a="1"/>
  <c r="EA52" i="7" a="1"/>
  <c r="CA19" i="7" a="1"/>
  <c r="DB27" i="7" a="1"/>
  <c r="DL43" i="7" a="1"/>
  <c r="AU28" i="7" a="1"/>
  <c r="CA9" i="7" a="1"/>
  <c r="BW52" i="7" a="1"/>
  <c r="AV41" i="7" a="1"/>
  <c r="CK46" i="7" a="1"/>
  <c r="CF45" i="7" a="1"/>
  <c r="CV34" i="7" a="1"/>
  <c r="DR96" i="7" a="1"/>
  <c r="EA110" i="7" a="1"/>
  <c r="DG68" i="7" a="1"/>
  <c r="DP100" i="7" a="1"/>
  <c r="AZ11" i="7" a="1"/>
  <c r="EB74" i="7" a="1"/>
  <c r="BQ39" i="7" a="1"/>
  <c r="CC19" i="7" a="1"/>
  <c r="BS61" i="7" a="1"/>
  <c r="DI59" i="7" a="1"/>
  <c r="CK66" i="7" a="1"/>
  <c r="CW56" i="7" a="1"/>
  <c r="CA59" i="7" a="1"/>
  <c r="DE87" i="7" a="1"/>
  <c r="AH13" i="7" a="1"/>
  <c r="EG72" i="7" a="1"/>
  <c r="DE95" i="7" a="1"/>
  <c r="CD47" i="7" a="1"/>
  <c r="DG44" i="7" a="1"/>
  <c r="CB34" i="7" a="1"/>
  <c r="DB90" i="7" a="1"/>
  <c r="CC72" i="7" a="1"/>
  <c r="DA12" i="7" a="1"/>
  <c r="CJ26" i="7" a="1"/>
  <c r="CL50" i="7" a="1"/>
  <c r="EF12" i="7" a="1"/>
  <c r="BF32" i="7" a="1"/>
  <c r="S18" i="7" a="1"/>
  <c r="BK12" i="7" a="1"/>
  <c r="DP69" i="7" a="1"/>
  <c r="BA13" i="7" a="1"/>
  <c r="BZ25" i="7" a="1"/>
  <c r="CE71" i="7" a="1"/>
  <c r="DT52" i="7" a="1"/>
  <c r="DF44" i="7" a="1"/>
  <c r="BL29" i="7" a="1"/>
  <c r="DB17" i="7" a="1"/>
  <c r="CC51" i="7" a="1"/>
  <c r="AX34" i="7" a="1"/>
  <c r="DW26" i="7" a="1"/>
  <c r="CB39" i="7" a="1"/>
  <c r="BV39" i="7" a="1"/>
  <c r="BF13" i="7" a="1"/>
  <c r="CN25" i="7" a="1"/>
  <c r="CK73" i="7" a="1"/>
  <c r="DU31" i="7" a="1"/>
  <c r="BK49" i="7" a="1"/>
  <c r="BK23" i="7" a="1"/>
  <c r="DX49" i="7" a="1"/>
  <c r="CB68" i="7" a="1"/>
  <c r="DO13" i="7" a="1"/>
  <c r="CG29" i="7" a="1"/>
  <c r="X21" i="7" a="1"/>
  <c r="BO21" i="7" a="1"/>
  <c r="CJ52" i="7" a="1"/>
  <c r="CG35" i="7" a="1"/>
  <c r="DI24" i="7" a="1"/>
  <c r="CH24" i="7" a="1"/>
  <c r="AF10" i="7" a="1"/>
  <c r="CS67" i="7" a="1"/>
  <c r="CF32" i="7" a="1"/>
  <c r="BO30" i="7" a="1"/>
  <c r="CR52" i="7" a="1"/>
  <c r="DE55" i="7" a="1"/>
  <c r="AQ10" i="7" a="1"/>
  <c r="AG29" i="7" a="1"/>
  <c r="DT50" i="7" a="1"/>
  <c r="DE62" i="7" a="1"/>
  <c r="BN47" i="7" a="1"/>
  <c r="CD49" i="7" a="1"/>
  <c r="DH12" i="7" a="1"/>
  <c r="BC44" i="7" a="1"/>
  <c r="EG27" i="7" a="1"/>
  <c r="DG49" i="7" a="1"/>
  <c r="DQ26" i="7" a="1"/>
  <c r="DF17" i="7" a="1"/>
  <c r="EA31" i="7" a="1"/>
  <c r="CZ12" i="7" a="1"/>
  <c r="BJ46" i="7" a="1"/>
  <c r="CB67" i="7" a="1"/>
  <c r="DU55" i="7" a="1"/>
  <c r="AE25" i="7" a="1"/>
  <c r="BP59" i="7" a="1"/>
  <c r="DC29" i="7" a="1"/>
  <c r="CB58" i="7" a="1"/>
  <c r="BE17" i="7" a="1"/>
  <c r="DQ81" i="7" a="1"/>
  <c r="CF46" i="7" a="1"/>
  <c r="BM31" i="7" a="1"/>
  <c r="EG100" i="7" a="1"/>
  <c r="CA75" i="7" a="1"/>
  <c r="EF92" i="7" a="1"/>
  <c r="EB80" i="7" a="1"/>
  <c r="CY11" i="7" a="1"/>
  <c r="DH87" i="7" a="1"/>
  <c r="AI12" i="7" a="1"/>
  <c r="BL52" i="7" a="1"/>
  <c r="DZ106" i="7" a="1"/>
  <c r="CQ81" i="7" a="1"/>
  <c r="CB49" i="7" a="1"/>
  <c r="DX71" i="7" a="1"/>
  <c r="DV38" i="7" a="1"/>
  <c r="DP55" i="7" a="1"/>
  <c r="CH22" i="7" a="1"/>
  <c r="CY91" i="7" a="1"/>
  <c r="DK43" i="7" a="1"/>
  <c r="CS48" i="7" a="1"/>
  <c r="EC31" i="7" a="1"/>
  <c r="CE21" i="7" a="1"/>
  <c r="CW71" i="7" a="1"/>
  <c r="DN21" i="7" a="1"/>
  <c r="Z12" i="7" a="1"/>
  <c r="BP13" i="7" a="1"/>
  <c r="DB79" i="7" a="1"/>
  <c r="CX68" i="7" a="1"/>
  <c r="DW99" i="7" a="1"/>
  <c r="DH22" i="7" a="1"/>
  <c r="DT107" i="7" a="1"/>
  <c r="W14" i="7" a="1"/>
  <c r="CH49" i="7" a="1"/>
  <c r="S12" i="7" a="1"/>
  <c r="BB47" i="7" a="1"/>
  <c r="EC44" i="7" a="1"/>
  <c r="CK36" i="7" a="1"/>
  <c r="AX24" i="7" a="1"/>
  <c r="CK25" i="7" a="1"/>
  <c r="DU99" i="7" a="1"/>
  <c r="BX31" i="7" a="1"/>
  <c r="AO19" i="7" a="1"/>
  <c r="DZ84" i="7" a="1"/>
  <c r="BX63" i="7" a="1"/>
  <c r="DF27" i="7" a="1"/>
  <c r="CB78" i="7" a="1"/>
  <c r="BZ57" i="7" a="1"/>
  <c r="CV21" i="7" a="1"/>
  <c r="CS20" i="7" a="1"/>
  <c r="DT101" i="7" a="1"/>
  <c r="CP75" i="7" a="1"/>
  <c r="AH21" i="7" a="1"/>
  <c r="AX18" i="7" a="1"/>
  <c r="CE16" i="7" a="1"/>
  <c r="EH70" i="7" a="1"/>
  <c r="EE31" i="7" a="1"/>
  <c r="BR47" i="7" a="1"/>
  <c r="DP71" i="7" a="1"/>
  <c r="BO26" i="7" a="1"/>
  <c r="DA55" i="7" a="1"/>
  <c r="CX23" i="7" a="1"/>
  <c r="DB25" i="7" a="1"/>
  <c r="DB21" i="7" a="1"/>
  <c r="CN78" i="7" a="1"/>
  <c r="BQ32" i="7" a="1"/>
  <c r="DJ11" i="7" a="1"/>
  <c r="EC112" i="7" a="1"/>
  <c r="DV19" i="7" a="1"/>
  <c r="CD9" i="7" a="1"/>
  <c r="BZ61" i="7" a="1"/>
  <c r="DT74" i="7" a="1"/>
  <c r="DL57" i="7" a="1"/>
  <c r="EF59" i="7" a="1"/>
  <c r="EI34" i="7" a="1"/>
  <c r="DN46" i="7" a="1"/>
  <c r="DG80" i="7" a="1"/>
  <c r="EA105" i="7" a="1"/>
  <c r="CX75" i="7" a="1"/>
  <c r="DS72" i="7" a="1"/>
  <c r="AJ21" i="7" a="1"/>
  <c r="CW37" i="7" a="1"/>
  <c r="CX87" i="7" a="1"/>
  <c r="DA88" i="7" a="1"/>
  <c r="DO105" i="7" a="1"/>
  <c r="DX88" i="7" a="1"/>
  <c r="AM25" i="7" a="1"/>
  <c r="CS35" i="7" a="1"/>
  <c r="DS25" i="7" a="1"/>
  <c r="CR10" i="7" a="1"/>
  <c r="EC106" i="7" a="1"/>
  <c r="BF29" i="7" a="1"/>
  <c r="EA56" i="7" a="1"/>
  <c r="BE44" i="7" a="1"/>
  <c r="BA50" i="7" a="1"/>
  <c r="BE12" i="7" a="1"/>
  <c r="DR14" i="7" a="1"/>
  <c r="CC75" i="7" a="1"/>
  <c r="DP38" i="7" a="1"/>
  <c r="DS56" i="7" a="1"/>
  <c r="BP51" i="7" a="1"/>
  <c r="EB104" i="7" a="1"/>
  <c r="DQ28" i="7" a="1"/>
  <c r="DQ44" i="7" a="1"/>
  <c r="BD46" i="7" a="1"/>
  <c r="Y23" i="7" a="1"/>
  <c r="BC22" i="7" a="1"/>
  <c r="DZ30" i="7" a="1"/>
  <c r="DW30" i="7" a="1"/>
  <c r="DZ99" i="7" a="1"/>
  <c r="CA44" i="7" a="1"/>
  <c r="DK57" i="7" a="1"/>
  <c r="EC73" i="7" a="1"/>
  <c r="CK72" i="7" a="1"/>
  <c r="CD51" i="7" a="1"/>
  <c r="DU43" i="7" a="1"/>
  <c r="EA51" i="7" a="1"/>
  <c r="DJ90" i="7" a="1"/>
  <c r="DQ80" i="7" a="1"/>
  <c r="DH33" i="7" a="1"/>
  <c r="BR28" i="7" a="1"/>
  <c r="BW44" i="7" a="1"/>
  <c r="EI87" i="7" a="1"/>
  <c r="DP46" i="7" a="1"/>
  <c r="CO56" i="7" a="1"/>
  <c r="BW56" i="7" a="1"/>
  <c r="CR38" i="7" a="1"/>
  <c r="DX58" i="7" a="1"/>
  <c r="AZ18" i="7" a="1"/>
  <c r="DH78" i="7" a="1"/>
  <c r="AF21" i="7" a="1"/>
  <c r="AA10" i="7" a="1"/>
  <c r="CP28" i="7" a="1"/>
  <c r="DG62" i="7" a="1"/>
  <c r="CT34" i="7" a="1"/>
  <c r="CY31" i="7" a="1"/>
  <c r="CM48" i="7" a="1"/>
  <c r="DB61" i="7" a="1"/>
  <c r="CQ59" i="7" a="1"/>
  <c r="EE12" i="7" a="1"/>
  <c r="CN27" i="7" a="1"/>
  <c r="DQ51" i="7" a="1"/>
  <c r="CM79" i="7" a="1"/>
  <c r="DX13" i="7" a="1"/>
  <c r="CS31" i="7" a="1"/>
  <c r="BP29" i="7" a="1"/>
  <c r="BJ47" i="7" a="1"/>
  <c r="CK59" i="7" a="1"/>
  <c r="DU19" i="7" a="1"/>
  <c r="AW13" i="7" a="1"/>
  <c r="CY58" i="7" a="1"/>
  <c r="CH43" i="7" a="1"/>
  <c r="DI23" i="7" a="1"/>
  <c r="CB32" i="7" a="1"/>
  <c r="EI67" i="7" a="1"/>
  <c r="CR58" i="7" a="1"/>
  <c r="DG75" i="7" a="1"/>
  <c r="CP15" i="7" a="1"/>
  <c r="CM75" i="7" a="1"/>
  <c r="DE49" i="7" a="1"/>
  <c r="CR27" i="7" a="1"/>
  <c r="CP50" i="7" a="1"/>
  <c r="DG52" i="7" a="1"/>
  <c r="DC66" i="7" a="1"/>
  <c r="DE69" i="7" a="1"/>
  <c r="BJ21" i="7" a="1"/>
  <c r="BB46" i="7" a="1"/>
  <c r="BR61" i="7" a="1"/>
  <c r="DI92" i="7" a="1"/>
  <c r="AD21" i="7" a="1"/>
  <c r="BE13" i="7" a="1"/>
  <c r="EI59" i="7" a="1"/>
  <c r="DC32" i="7" a="1"/>
  <c r="DN18" i="7" a="1"/>
  <c r="CF22" i="7" a="1"/>
  <c r="DG57" i="7" a="1"/>
  <c r="CO67" i="7" a="1"/>
  <c r="AX31" i="7" a="1"/>
  <c r="EB97" i="7" a="1"/>
  <c r="DQ90" i="7" a="1"/>
  <c r="CE30" i="7" a="1"/>
  <c r="W11" i="7" a="1"/>
  <c r="BR22" i="7" a="1"/>
  <c r="BU47" i="7" a="1"/>
  <c r="CR9" i="7" a="1"/>
  <c r="BK32" i="7" a="1"/>
  <c r="EE32" i="7" a="1"/>
  <c r="CP43" i="7" a="1"/>
  <c r="CR74" i="7" a="1"/>
  <c r="CB30" i="7" a="1"/>
  <c r="DG37" i="7" a="1"/>
  <c r="DU91" i="7" a="1"/>
  <c r="DZ13" i="7" a="1"/>
  <c r="CO72" i="7" a="1"/>
  <c r="CM20" i="7" a="1"/>
  <c r="DH49" i="7" a="1"/>
  <c r="DJ85" i="7" a="1"/>
  <c r="CD39" i="7" a="1"/>
  <c r="CM74" i="7" a="1"/>
  <c r="BU34" i="7" a="1"/>
  <c r="CH69" i="7" a="1"/>
  <c r="DU73" i="7" a="1"/>
  <c r="CN32" i="7" a="1"/>
  <c r="DV97" i="7" a="1"/>
  <c r="BN20" i="7" a="1"/>
  <c r="DZ56" i="7" a="1"/>
  <c r="DV44" i="7" a="1"/>
  <c r="EB14" i="7" a="1"/>
  <c r="CK75" i="7" a="1"/>
  <c r="CM66" i="7" a="1"/>
  <c r="DX10" i="7" a="1"/>
  <c r="DW28" i="7" a="1"/>
  <c r="BR50" i="7" a="1"/>
  <c r="CN23" i="7" a="1"/>
  <c r="DF31" i="7" a="1"/>
  <c r="EI111" i="7" a="1"/>
  <c r="CB75" i="7" a="1"/>
  <c r="DE79" i="7" a="1"/>
  <c r="DS60" i="7" a="1"/>
  <c r="CN22" i="7" a="1"/>
  <c r="CT79" i="7" a="1"/>
  <c r="AC24" i="7" a="1"/>
  <c r="DW62" i="7" a="1"/>
  <c r="AK18" i="7" a="1"/>
  <c r="CX58" i="7" a="1"/>
  <c r="AR13" i="7" a="1"/>
  <c r="DI31" i="7" a="1"/>
  <c r="AM34" i="7" a="1"/>
  <c r="DX68" i="7" a="1"/>
  <c r="CP30" i="7" a="1"/>
  <c r="CD25" i="7" a="1"/>
  <c r="BW34" i="7" a="1"/>
  <c r="AK15" i="7" a="1"/>
  <c r="CQ90" i="7" a="1"/>
  <c r="DP33" i="7" a="1"/>
  <c r="DH79" i="7" a="1"/>
  <c r="AV19" i="7" a="1"/>
  <c r="CG18" i="7" a="1"/>
  <c r="BV60" i="7" a="1"/>
  <c r="EE98" i="7" a="1"/>
  <c r="EE69" i="7" a="1"/>
  <c r="DH13" i="7" a="1"/>
  <c r="EE79" i="7" a="1"/>
  <c r="CQ36" i="7" a="1"/>
  <c r="EA80" i="7" a="1"/>
  <c r="EH111" i="7" a="1"/>
  <c r="EG21" i="7" a="1"/>
  <c r="CL33" i="7" a="1"/>
  <c r="CM59" i="7" a="1"/>
  <c r="DR71" i="7" a="1"/>
  <c r="CS29" i="7" a="1"/>
  <c r="EI78" i="7" a="1"/>
  <c r="CE67" i="7" a="1"/>
  <c r="CV70" i="7" a="1"/>
  <c r="BW55" i="7" a="1"/>
  <c r="CT70" i="7" a="1"/>
  <c r="CA15" i="7" a="1"/>
  <c r="AW32" i="7" a="1"/>
  <c r="CK21" i="7" a="1"/>
  <c r="BS59" i="7" a="1"/>
  <c r="AC14" i="7" a="1"/>
  <c r="DU106" i="7" a="1"/>
  <c r="CQ74" i="7" a="1"/>
  <c r="CQ60" i="7" a="1"/>
  <c r="EI55" i="7" a="1"/>
  <c r="CD73" i="7" a="1"/>
  <c r="DG16" i="7" a="1"/>
  <c r="DW25" i="7" a="1"/>
  <c r="EE50" i="7" a="1"/>
  <c r="AU36" i="7" a="1"/>
  <c r="BZ72" i="7" a="1"/>
  <c r="EH14" i="7" a="1"/>
  <c r="AA25" i="7" a="1"/>
  <c r="Z10" i="7" a="1"/>
  <c r="CQ39" i="7" a="1"/>
  <c r="BQ44" i="7" a="1"/>
  <c r="BS27" i="7" a="1"/>
  <c r="EB62" i="7" a="1"/>
  <c r="EE21" i="7" a="1"/>
  <c r="AM24" i="7" a="1"/>
  <c r="BR43" i="7" a="1"/>
  <c r="CR69" i="7" a="1"/>
  <c r="AI22" i="7" a="1"/>
  <c r="BP62" i="7" a="1"/>
  <c r="DX101" i="7" a="1"/>
  <c r="BL21" i="7" a="1"/>
  <c r="CT47" i="7" a="1"/>
  <c r="DN15" i="7" a="1"/>
  <c r="EC102" i="7" a="1"/>
  <c r="CU17" i="7" a="1"/>
  <c r="BG46" i="7" a="1"/>
  <c r="EG95" i="7" a="1"/>
  <c r="EA95" i="7" a="1"/>
  <c r="DH92" i="7" a="1"/>
  <c r="BC21" i="7" a="1"/>
  <c r="DU24" i="7" a="1"/>
  <c r="BJ51" i="7" a="1"/>
  <c r="DE74" i="7" a="1"/>
  <c r="DB86" i="7" a="1"/>
  <c r="EG39" i="7" a="1"/>
  <c r="CV61" i="7" a="1"/>
  <c r="EA24" i="7" a="1"/>
  <c r="BL49" i="7" a="1"/>
  <c r="BX25" i="7" a="1"/>
  <c r="EB106" i="7" a="1"/>
  <c r="AH16" i="7" a="1"/>
  <c r="AF25" i="7" a="1"/>
  <c r="BX32" i="7" a="1"/>
  <c r="CM15" i="7" a="1"/>
  <c r="DU85" i="7" a="1"/>
  <c r="DO52" i="7" a="1"/>
  <c r="AD30" i="7" a="1"/>
  <c r="EA50" i="7" a="1"/>
  <c r="DV66" i="7" a="1"/>
  <c r="BU58" i="7" a="1"/>
  <c r="DV99" i="7" a="1"/>
  <c r="DH56" i="7" a="1"/>
  <c r="CS21" i="7" a="1"/>
  <c r="X12" i="7" a="1"/>
  <c r="CD13" i="7" a="1"/>
  <c r="BH20" i="7" a="1"/>
  <c r="AM17" i="7" a="1"/>
  <c r="BH16" i="7" a="1"/>
  <c r="CV32" i="7" a="1"/>
  <c r="EB88" i="7" a="1"/>
  <c r="CF67" i="7" a="1"/>
  <c r="CA46" i="7" a="1"/>
  <c r="DS107" i="7" a="1"/>
  <c r="BL27" i="7" a="1"/>
  <c r="DO88" i="7" a="1"/>
  <c r="CO20" i="7" a="1"/>
  <c r="CJ10" i="7" a="1"/>
  <c r="CC34" i="7" a="1"/>
  <c r="EB48" i="7" a="1"/>
  <c r="BS15" i="7" a="1"/>
  <c r="CS66" i="7" a="1"/>
  <c r="DZ32" i="7" a="1"/>
  <c r="EB12" i="7" a="1"/>
  <c r="DX36" i="7" a="1"/>
  <c r="AW31" i="7" a="1"/>
  <c r="BF14" i="7" a="1"/>
  <c r="CX62" i="7" a="1"/>
  <c r="EF80" i="7" a="1"/>
  <c r="AV30" i="7" a="1"/>
  <c r="CW57" i="7" a="1"/>
  <c r="DI57" i="7" a="1"/>
  <c r="DA75" i="7" a="1"/>
  <c r="BG32" i="7" a="1"/>
  <c r="DS89" i="7" a="1"/>
  <c r="BV16" i="7" a="1"/>
  <c r="AK13" i="7" a="1"/>
  <c r="DQ89" i="7" a="1"/>
  <c r="BV32" i="7" a="1"/>
  <c r="DJ71" i="7" a="1"/>
  <c r="EE17" i="7" a="1"/>
  <c r="BE36" i="7" a="1"/>
  <c r="CS88" i="7" a="1"/>
  <c r="U20" i="7" a="1"/>
  <c r="DU33" i="7" a="1"/>
  <c r="EC84" i="7" a="1"/>
  <c r="DW97" i="7" a="1"/>
  <c r="DN104" i="7" a="1"/>
  <c r="CO31" i="7" a="1"/>
  <c r="EE36" i="7" a="1"/>
  <c r="CK58" i="7" a="1"/>
  <c r="AT10" i="7" a="1"/>
  <c r="CL63" i="7" a="1"/>
  <c r="EC63" i="7" a="1"/>
  <c r="DC73" i="7" a="1"/>
  <c r="EI23" i="7" a="1"/>
  <c r="AO30" i="7" a="1"/>
  <c r="EE113" i="7" a="1"/>
  <c r="BK14" i="7" a="1"/>
  <c r="DT57" i="7" a="1"/>
  <c r="BL44" i="7" a="1"/>
  <c r="BK39" i="7" a="1"/>
  <c r="BW23" i="7" a="1"/>
  <c r="CX38" i="7" a="1"/>
  <c r="BO28" i="7" a="1"/>
  <c r="DI56" i="7" a="1"/>
  <c r="DG86" i="7" a="1"/>
  <c r="L12" i="7" a="1"/>
  <c r="BE11" i="7" a="1"/>
  <c r="CO44" i="7" a="1"/>
  <c r="CD75" i="7" a="1"/>
  <c r="BW11" i="7" a="1"/>
  <c r="DC61" i="7" a="1"/>
  <c r="BQ61" i="7" a="1"/>
  <c r="AQ12" i="7" a="1"/>
  <c r="DR48" i="7" a="1"/>
  <c r="DX26" i="7" a="1"/>
  <c r="BH19" i="7" a="1"/>
  <c r="DW61" i="7" a="1"/>
  <c r="DR108" i="7" a="1"/>
  <c r="BQ47" i="7" a="1"/>
  <c r="DB66" i="7" a="1"/>
  <c r="BS50" i="7" a="1"/>
  <c r="CB71" i="7" a="1"/>
  <c r="CP70" i="7" a="1"/>
  <c r="CD70" i="7" a="1"/>
  <c r="DC55" i="7" a="1"/>
  <c r="BW17" i="7" a="1"/>
  <c r="CR87" i="7" a="1"/>
  <c r="DP96" i="7" a="1"/>
  <c r="X11" i="7" a="1"/>
  <c r="DF86" i="7" a="1"/>
  <c r="CL72" i="7" a="1"/>
  <c r="BK9" i="7" a="1"/>
  <c r="CE33" i="7" a="1"/>
  <c r="EC43" i="7" a="1"/>
  <c r="EB61" i="7" a="1"/>
  <c r="AU24" i="7" a="1"/>
  <c r="BL23" i="7" a="1"/>
  <c r="CV68" i="7" a="1"/>
  <c r="CK29" i="7" a="1"/>
  <c r="EH86" i="7" a="1"/>
  <c r="CV9" i="7" a="1"/>
  <c r="Q17" i="7" a="1"/>
  <c r="DQ37" i="7" a="1"/>
  <c r="DV114" i="7" a="1"/>
  <c r="CV48" i="7" a="1"/>
  <c r="CX67" i="7" a="1"/>
  <c r="DH30" i="7" a="1"/>
  <c r="CL10" i="7" a="1"/>
  <c r="EA81" i="7" a="1"/>
  <c r="DT81" i="7" a="1"/>
  <c r="DU22" i="7" a="1"/>
  <c r="DO70" i="7" a="1"/>
  <c r="EC81" i="7" a="1"/>
  <c r="DF16" i="7" a="1"/>
  <c r="DP97" i="7" a="1"/>
  <c r="CD10" i="7" a="1"/>
  <c r="BK24" i="7" a="1"/>
  <c r="DW21" i="7" a="1"/>
  <c r="EH38" i="7" a="1"/>
  <c r="EE86" i="7" a="1"/>
  <c r="M9" i="7" a="1"/>
  <c r="DX55" i="7" a="1"/>
  <c r="DT48" i="7" a="1"/>
  <c r="DT63" i="7" a="1"/>
  <c r="S15" i="7" a="1"/>
  <c r="DG12" i="7" a="1"/>
  <c r="DP17" i="7" a="1"/>
  <c r="CF43" i="7" a="1"/>
  <c r="BZ16" i="7" a="1"/>
  <c r="CL25" i="7" a="1"/>
  <c r="EA39" i="7" a="1"/>
  <c r="DZ74" i="7" a="1"/>
  <c r="DQ67" i="7" a="1"/>
  <c r="DR59" i="7" a="1"/>
  <c r="BZ43" i="7" a="1"/>
  <c r="CZ72" i="7" a="1"/>
  <c r="EB45" i="7" a="1"/>
  <c r="DJ60" i="7" a="1"/>
  <c r="BO51" i="7" a="1"/>
  <c r="BL35" i="7" a="1"/>
  <c r="BJ33" i="7" a="1"/>
  <c r="DG34" i="7" a="1"/>
  <c r="CK10" i="7" a="1"/>
  <c r="DR66" i="7" a="1"/>
  <c r="DS29" i="7" a="1"/>
  <c r="BU38" i="7" a="1"/>
  <c r="CN61" i="7" a="1"/>
  <c r="BN59" i="7" a="1"/>
  <c r="DZ111" i="7" a="1"/>
  <c r="DX111" i="7" a="1"/>
  <c r="BR62" i="7" a="1"/>
  <c r="AU9" i="7" a="1"/>
  <c r="BB18" i="7" a="1"/>
  <c r="DA47" i="7" a="1"/>
  <c r="CY88" i="7" a="1"/>
  <c r="DP70" i="7" a="1"/>
  <c r="BS25" i="7" a="1"/>
  <c r="EI100" i="7" a="1"/>
  <c r="EI98" i="7" a="1"/>
  <c r="DU20" i="7" a="1"/>
  <c r="CK26" i="7" a="1"/>
  <c r="AP28" i="7" a="1"/>
  <c r="CR66" i="7" a="1"/>
  <c r="DX25" i="7" a="1"/>
  <c r="DL61" i="7" a="1"/>
  <c r="DT17" i="7" a="1"/>
  <c r="CF72" i="7" a="1"/>
  <c r="DA19" i="7" a="1"/>
  <c r="DP15" i="7" a="1"/>
  <c r="BP33" i="7" a="1"/>
  <c r="BS44" i="7" a="1"/>
  <c r="CR56" i="7" a="1"/>
  <c r="CG50" i="7" a="1"/>
  <c r="DZ22" i="7" a="1"/>
  <c r="DT78" i="7" a="1"/>
  <c r="CR84" i="7" a="1"/>
  <c r="CG60" i="7" a="1"/>
  <c r="DZ73" i="7" a="1"/>
  <c r="CQ61" i="7" a="1"/>
  <c r="BG30" i="7" a="1"/>
  <c r="BQ55" i="7" a="1"/>
  <c r="DS13" i="7" a="1"/>
  <c r="AX29" i="7" a="1"/>
  <c r="EC48" i="7" a="1"/>
  <c r="DP49" i="7" a="1"/>
  <c r="EB96" i="7" a="1"/>
  <c r="CL15" i="7" a="1"/>
  <c r="CY63" i="7" a="1"/>
  <c r="DC12" i="7" a="1"/>
  <c r="DO36" i="7" a="1"/>
  <c r="CJ45" i="7" a="1"/>
  <c r="BN23" i="7" a="1"/>
  <c r="CL43" i="7" a="1"/>
  <c r="CT11" i="7" a="1"/>
  <c r="DP37" i="7" a="1"/>
  <c r="EH75" i="7" a="1"/>
  <c r="AO12" i="7" a="1"/>
  <c r="DU48" i="7" a="1"/>
  <c r="DB74" i="7" a="1"/>
  <c r="DO21" i="7" a="1"/>
  <c r="CW29" i="7" a="1"/>
  <c r="DJ10" i="7" a="1"/>
  <c r="Y16" i="7" a="1"/>
  <c r="CF35" i="7" a="1"/>
  <c r="DQ63" i="7" a="1"/>
  <c r="EC36" i="7" a="1"/>
  <c r="DF46" i="7" a="1"/>
  <c r="CV15" i="7" a="1"/>
  <c r="CS39" i="7" a="1"/>
  <c r="DU52" i="7" a="1"/>
  <c r="EE60" i="7" a="1"/>
  <c r="AV14" i="7" a="1"/>
  <c r="AE9" i="7" a="1"/>
  <c r="DQ59" i="7" a="1"/>
  <c r="AP33" i="7" a="1"/>
  <c r="CX35" i="7" a="1"/>
  <c r="BU48" i="7" a="1"/>
  <c r="CC17" i="7" a="1"/>
  <c r="DH67" i="7" a="1"/>
  <c r="DT18" i="7" a="1"/>
  <c r="CH14" i="7" a="1"/>
  <c r="CJ18" i="7" a="1"/>
  <c r="EH87" i="7" a="1"/>
  <c r="EH103" i="7" a="1"/>
  <c r="BB22" i="7" a="1"/>
  <c r="N10" i="7" a="1"/>
  <c r="CX66" i="7" a="1"/>
  <c r="CC73" i="7" a="1"/>
  <c r="BO25" i="7" a="1"/>
  <c r="BG37" i="7" a="1"/>
  <c r="BH31" i="7" a="1"/>
  <c r="DC80" i="7" a="1"/>
  <c r="AO10" i="7" a="1"/>
  <c r="DC14" i="7" a="1"/>
  <c r="BA31" i="7" a="1"/>
  <c r="CK80" i="7" a="1"/>
  <c r="AJ12" i="7" a="1"/>
  <c r="DO14" i="7" a="1"/>
  <c r="BN17" i="7" a="1"/>
  <c r="AJ31" i="7" a="1"/>
  <c r="EB105" i="7" a="1"/>
  <c r="CO43" i="7" a="1"/>
  <c r="DW36" i="7" a="1"/>
  <c r="CN56" i="7" a="1"/>
  <c r="BG24" i="7" a="1"/>
  <c r="BW31" i="7" a="1"/>
  <c r="DE52" i="7" a="1"/>
  <c r="BH50" i="7" a="1"/>
  <c r="AX39" i="7" a="1"/>
  <c r="BR32" i="7" a="1"/>
  <c r="CJ72" i="7" a="1"/>
  <c r="BN32" i="7" a="1"/>
  <c r="EH102" i="7" a="1"/>
  <c r="AU11" i="7" a="1"/>
  <c r="DX106" i="7" a="1"/>
  <c r="EE25" i="7" a="1"/>
  <c r="DA61" i="7" a="1"/>
  <c r="CD56" i="7" a="1"/>
  <c r="BK26" i="7" a="1"/>
  <c r="BZ44" i="7" a="1"/>
  <c r="CP74" i="7" a="1"/>
  <c r="BS30" i="7" a="1"/>
  <c r="DL24" i="7" a="1"/>
  <c r="EG58" i="7" a="1"/>
  <c r="CU22" i="7" a="1"/>
  <c r="DV29" i="7" a="1"/>
  <c r="DB39" i="7" a="1"/>
  <c r="CK12" i="7" a="1"/>
  <c r="BV48" i="7" a="1"/>
  <c r="CG78" i="7" a="1"/>
  <c r="EE67" i="7" a="1"/>
  <c r="DX102" i="7" a="1"/>
  <c r="CZ66" i="7" a="1"/>
  <c r="CW21" i="7" a="1"/>
  <c r="CE63" i="7" a="1"/>
  <c r="T19" i="7" a="1"/>
  <c r="DN95" i="7" a="1"/>
  <c r="CK17" i="7" a="1"/>
  <c r="CE60" i="7" a="1"/>
  <c r="CF16" i="7" a="1"/>
  <c r="CQ43" i="7" a="1"/>
  <c r="M13" i="7" a="1"/>
  <c r="CO9" i="7" a="1"/>
  <c r="CG74" i="7" a="1"/>
  <c r="CN57" i="7" a="1"/>
  <c r="DF90" i="7" a="1"/>
  <c r="AX17" i="7" a="1"/>
  <c r="CZ57" i="7" a="1"/>
  <c r="DT98" i="7" a="1"/>
  <c r="Q14" i="7" a="1"/>
  <c r="BA28" i="7" a="1"/>
  <c r="DR89" i="7" a="1"/>
  <c r="DZ9" i="7" a="1"/>
  <c r="AZ48" i="7" a="1"/>
  <c r="BU26" i="7" a="1"/>
  <c r="EH80" i="7" a="1"/>
  <c r="BN27" i="7" a="1"/>
  <c r="CK62" i="7" a="1"/>
  <c r="DH66" i="7" a="1"/>
  <c r="CO12" i="7" a="1"/>
  <c r="DI71" i="7" a="1"/>
  <c r="DP107" i="7" a="1"/>
  <c r="CV62" i="7" a="1"/>
  <c r="CN35" i="7" a="1"/>
  <c r="BS21" i="7" a="1"/>
  <c r="CN26" i="7" a="1"/>
  <c r="DL18" i="7" a="1"/>
  <c r="CO71" i="7" a="1"/>
  <c r="DV103" i="7" a="1"/>
  <c r="CM61" i="7" a="1"/>
  <c r="BS45" i="7" a="1"/>
  <c r="CQ44" i="7" a="1"/>
  <c r="BZ74" i="7" a="1"/>
  <c r="DI21" i="7" a="1"/>
  <c r="CT51" i="7" a="1"/>
  <c r="DL59" i="7" a="1"/>
  <c r="CT84" i="7" a="1"/>
  <c r="BE39" i="7" a="1"/>
  <c r="BO13" i="7" a="1"/>
  <c r="CV45" i="7" a="1"/>
  <c r="CM21" i="7" a="1"/>
  <c r="DW107" i="7" a="1"/>
  <c r="BG12" i="7" a="1"/>
  <c r="DQ100" i="7" a="1"/>
  <c r="CJ19" i="7" a="1"/>
  <c r="DH86" i="7" a="1"/>
  <c r="CL60" i="7" a="1"/>
  <c r="BL20" i="7" a="1"/>
  <c r="BH21" i="7" a="1"/>
  <c r="DT9" i="7" a="1"/>
  <c r="EG86" i="7" a="1"/>
  <c r="AF31" i="7" a="1"/>
  <c r="CE37" i="7" a="1"/>
  <c r="AU27" i="7" a="1"/>
  <c r="L10" i="7" a="1"/>
  <c r="CD11" i="7" a="1"/>
  <c r="DH28" i="7" a="1"/>
  <c r="DP14" i="7" a="1"/>
  <c r="DB10" i="7" a="1"/>
  <c r="CB17" i="7" a="1"/>
  <c r="BM24" i="7" a="1"/>
  <c r="DV106" i="7" a="1"/>
  <c r="DN52" i="7" a="1"/>
  <c r="CX39" i="7" a="1"/>
  <c r="EA78" i="7" a="1"/>
  <c r="EC11" i="7" a="1"/>
  <c r="AM22" i="7" a="1"/>
  <c r="CX84" i="7" a="1"/>
  <c r="CG14" i="7" a="1"/>
  <c r="CJ59" i="7" a="1"/>
  <c r="DV70" i="7" a="1"/>
  <c r="AW26" i="7" a="1"/>
  <c r="EB56" i="7" a="1"/>
  <c r="AD10" i="7" a="1"/>
  <c r="DX46" i="7" a="1"/>
  <c r="CM73" i="7" a="1"/>
  <c r="DC78" i="7" a="1"/>
  <c r="CQ86" i="7" a="1"/>
  <c r="EE105" i="7" a="1"/>
  <c r="N14" i="7" a="1"/>
  <c r="BW61" i="7" a="1"/>
  <c r="CQ35" i="7" a="1"/>
  <c r="BV13" i="7" a="1"/>
  <c r="CW10" i="7" a="1"/>
  <c r="DO66" i="7" a="1"/>
  <c r="DV12" i="7" a="1"/>
  <c r="CX18" i="7" a="1"/>
  <c r="CG22" i="7" a="1"/>
  <c r="CE32" i="7" a="1"/>
  <c r="CX21" i="7" a="1"/>
  <c r="CJ14" i="7" a="1"/>
  <c r="EH81" i="7" a="1"/>
  <c r="AX25" i="7" a="1"/>
  <c r="BD26" i="7" a="1"/>
  <c r="BG25" i="7" a="1"/>
  <c r="EC22" i="7" a="1"/>
  <c r="BQ20" i="7" a="1"/>
  <c r="DF21" i="7" a="1"/>
  <c r="BM29" i="7" a="1"/>
  <c r="BU10" i="7" a="1"/>
  <c r="DO72" i="7" a="1"/>
  <c r="DE47" i="7" a="1"/>
  <c r="AQ27" i="7" a="1"/>
  <c r="CE22" i="7" a="1"/>
  <c r="AE23" i="7" a="1"/>
  <c r="AX19" i="7" a="1"/>
  <c r="BZ18" i="7" a="1"/>
  <c r="EC15" i="7" a="1"/>
  <c r="DF72" i="7" a="1"/>
  <c r="EH48" i="7" a="1"/>
  <c r="DB30" i="7" a="1"/>
  <c r="DK66" i="7" a="1"/>
  <c r="DH21" i="7" a="1"/>
  <c r="DC68" i="7" a="1"/>
  <c r="EG28" i="7" a="1"/>
  <c r="CE31" i="7" a="1"/>
  <c r="DJ25" i="7" a="1"/>
  <c r="BE22" i="7" a="1"/>
  <c r="AO37" i="7" a="1"/>
  <c r="AM29" i="7" a="1"/>
  <c r="DZ59" i="7" a="1"/>
  <c r="CA72" i="7" a="1"/>
  <c r="CZ58" i="7" a="1"/>
  <c r="EC55" i="7" a="1"/>
  <c r="CV20" i="7" a="1"/>
  <c r="DS114" i="7" a="1"/>
  <c r="DZ57" i="7" a="1"/>
  <c r="AT23" i="7" a="1"/>
  <c r="BS51" i="7" a="1"/>
  <c r="CE48" i="7" a="1"/>
  <c r="DG90" i="7" a="1"/>
  <c r="EF62" i="7" a="1"/>
  <c r="BN45" i="7" a="1"/>
  <c r="CG75" i="7" a="1"/>
  <c r="BW43" i="7" a="1"/>
  <c r="CD37" i="7" a="1"/>
  <c r="EA70" i="7" a="1"/>
  <c r="CK33" i="7" a="1"/>
  <c r="EG103" i="7" a="1"/>
  <c r="CG47" i="7" a="1"/>
  <c r="EG43" i="7" a="1"/>
  <c r="CD57" i="7" a="1"/>
  <c r="DW114" i="7" a="1"/>
  <c r="DO58" i="7" a="1"/>
  <c r="BN39" i="7" a="1"/>
  <c r="T14" i="7" a="1"/>
  <c r="CZ69" i="7" a="1"/>
  <c r="CK67" i="7" a="1"/>
  <c r="DE44" i="7" a="1"/>
  <c r="CB19" i="7" a="1"/>
  <c r="CN67" i="7" a="1"/>
  <c r="CA38" i="7" a="1"/>
  <c r="CB66" i="7" a="1"/>
  <c r="DV11" i="7" a="1"/>
  <c r="DZ107" i="7" a="1"/>
  <c r="DZ39" i="7" a="1"/>
  <c r="DA9" i="7" a="1"/>
  <c r="CW17" i="7" a="1"/>
  <c r="CV19" i="7" a="1"/>
  <c r="CV78" i="7" a="1"/>
  <c r="DT22" i="7" a="1"/>
  <c r="BC13" i="7" a="1"/>
  <c r="DF18" i="7" a="1"/>
  <c r="BQ52" i="7" a="1"/>
  <c r="CU55" i="7" a="1"/>
  <c r="EE46" i="7" a="1"/>
  <c r="CY10" i="7" a="1"/>
  <c r="AA26" i="7" a="1"/>
  <c r="DS87" i="7" a="1"/>
  <c r="BK20" i="7" a="1"/>
  <c r="DB49" i="7" a="1"/>
  <c r="CH13" i="7" a="1"/>
  <c r="DV96" i="7" a="1"/>
  <c r="EE114" i="7" a="1"/>
  <c r="EE97" i="7" a="1"/>
  <c r="AF15" i="7" a="1"/>
  <c r="BR20" i="7" a="1"/>
  <c r="DG31" i="7" a="1"/>
  <c r="BE47" i="7" a="1"/>
  <c r="DQ60" i="7" a="1"/>
  <c r="DS106" i="7" a="1"/>
  <c r="CE45" i="7" a="1"/>
  <c r="CT12" i="7" a="1"/>
  <c r="DC18" i="7" a="1"/>
  <c r="DV56" i="7" a="1"/>
  <c r="CU24" i="7" a="1"/>
  <c r="BS58" i="7" a="1"/>
  <c r="EF31" i="7" a="1"/>
  <c r="CY73" i="7" a="1"/>
  <c r="DR24" i="7" a="1"/>
  <c r="CO11" i="7" a="1"/>
  <c r="EH22" i="7" a="1"/>
  <c r="BN10" i="7" a="1"/>
  <c r="CK39" i="7" a="1"/>
  <c r="CC61" i="7" a="1"/>
  <c r="CF50" i="7" a="1"/>
  <c r="CB70" i="7" a="1"/>
  <c r="CN59" i="7" a="1"/>
  <c r="CA48" i="7" a="1"/>
  <c r="DG73" i="7" a="1"/>
  <c r="DB87" i="7" a="1"/>
  <c r="DP57" i="7" a="1"/>
  <c r="EH68" i="7" a="1"/>
  <c r="BO32" i="7" a="1"/>
  <c r="CD15" i="7" a="1"/>
  <c r="BJ13" i="7" a="1"/>
  <c r="DT109" i="7" a="1"/>
  <c r="DE33" i="7" a="1"/>
  <c r="DJ61" i="7" a="1"/>
  <c r="BD10" i="7" a="1"/>
  <c r="CN51" i="7" a="1"/>
  <c r="DW80" i="7" a="1"/>
  <c r="T13" i="7" a="1"/>
  <c r="EI28" i="7" a="1"/>
  <c r="T17" i="7" a="1"/>
  <c r="AE30" i="7" a="1"/>
  <c r="AM18" i="7" a="1"/>
  <c r="BM14" i="7" a="1"/>
  <c r="U19" i="7" a="1"/>
  <c r="CV12" i="7" a="1"/>
  <c r="EF91" i="7" a="1"/>
  <c r="CE50" i="7" a="1"/>
  <c r="U10" i="7" a="1"/>
  <c r="BQ14" i="7" a="1"/>
  <c r="BA20" i="7" a="1"/>
  <c r="BQ33" i="7" a="1"/>
  <c r="EF26" i="7" a="1"/>
  <c r="CX37" i="7" a="1"/>
  <c r="DX60" i="7" a="1"/>
  <c r="CM14" i="7" a="1"/>
  <c r="BQ37" i="7" a="1"/>
  <c r="AM23" i="7" a="1"/>
  <c r="EA37" i="7" a="1"/>
  <c r="DI18" i="7" a="1"/>
  <c r="CU74" i="7" a="1"/>
  <c r="AU39" i="7" a="1"/>
  <c r="EF95" i="7" a="1"/>
  <c r="CR59" i="7" a="1"/>
  <c r="DU10" i="7" a="1"/>
  <c r="CP72" i="7" a="1"/>
  <c r="EC68" i="7" a="1"/>
  <c r="BS52" i="7" a="1"/>
  <c r="CD23" i="7" a="1"/>
  <c r="EH36" i="7" a="1"/>
  <c r="EH69" i="7" a="1"/>
  <c r="BG23" i="7" a="1"/>
  <c r="DO47" i="7" a="1"/>
  <c r="CH27" i="7" a="1"/>
  <c r="DJ92" i="7" a="1"/>
  <c r="EG59" i="7" a="1"/>
  <c r="CN73" i="7" a="1"/>
  <c r="CS86" i="7" a="1"/>
  <c r="DZ78" i="7" a="1"/>
  <c r="CO73" i="7" a="1"/>
  <c r="CX33" i="7" a="1"/>
  <c r="BM32" i="7" a="1"/>
  <c r="CR91" i="7" a="1"/>
  <c r="CZ52" i="7" a="1"/>
  <c r="DG20" i="7" a="1"/>
  <c r="CL80" i="7" a="1"/>
  <c r="CK51" i="7" a="1"/>
  <c r="AZ32" i="7" a="1"/>
  <c r="AQ11" i="7" a="1"/>
  <c r="DO92" i="7" a="1"/>
  <c r="AE20" i="7" a="1"/>
  <c r="BQ28" i="7" a="1"/>
  <c r="DF25" i="7" a="1"/>
  <c r="BU35" i="7" a="1"/>
  <c r="CK44" i="7" a="1"/>
  <c r="DS57" i="7" a="1"/>
  <c r="AR20" i="7" a="1"/>
  <c r="BU52" i="7" a="1"/>
  <c r="EI36" i="7" a="1"/>
  <c r="DQ20" i="7" a="1"/>
  <c r="BX38" i="7" a="1"/>
  <c r="BZ15" i="7" a="1"/>
  <c r="CN44" i="7" a="1"/>
  <c r="BJ18" i="7" a="1"/>
  <c r="DF80" i="7" a="1"/>
  <c r="DU63" i="7" a="1"/>
  <c r="AK19" i="7" a="1"/>
  <c r="CC67" i="7" a="1"/>
  <c r="DN66" i="7" a="1"/>
  <c r="EA55" i="7" a="1"/>
  <c r="CO59" i="7" a="1"/>
  <c r="CC26" i="7" a="1"/>
  <c r="U21" i="7" a="1"/>
  <c r="CR47" i="7" a="1"/>
  <c r="BH35" i="7" a="1"/>
  <c r="DN57" i="7" a="1"/>
  <c r="X14" i="7" a="1"/>
  <c r="CG15" i="7" a="1"/>
  <c r="EH79" i="7" a="1"/>
  <c r="DN61" i="7" a="1"/>
  <c r="BP45" i="7" a="1"/>
  <c r="BE23" i="7" a="1"/>
  <c r="R19" i="7" a="1"/>
  <c r="CC20" i="7" a="1"/>
  <c r="BV57" i="7" a="1"/>
  <c r="CW15" i="7" a="1"/>
  <c r="AQ15" i="7" a="1"/>
  <c r="AE12" i="7" a="1"/>
  <c r="DS36" i="7" a="1"/>
  <c r="EE111" i="7" a="1"/>
  <c r="BO45" i="7" a="1"/>
  <c r="CL61" i="7" a="1"/>
  <c r="DP29" i="7" a="1"/>
  <c r="BW62" i="7" a="1"/>
  <c r="BM36" i="7" a="1"/>
  <c r="DB78" i="7" a="1"/>
  <c r="DP106" i="7" a="1"/>
  <c r="EB57" i="7" a="1"/>
  <c r="BR18" i="7" a="1"/>
  <c r="CU46" i="7" a="1"/>
  <c r="X17" i="7" a="1"/>
  <c r="DN62" i="7" a="1"/>
  <c r="AW16" i="7" a="1"/>
  <c r="DV72" i="7" a="1"/>
  <c r="DX79" i="7" a="1"/>
  <c r="AU12" i="7" a="1"/>
  <c r="DK61" i="7" a="1"/>
  <c r="DS55" i="7" a="1"/>
  <c r="AQ32" i="7" a="1"/>
  <c r="CM44" i="7" a="1"/>
  <c r="DX37" i="7" a="1"/>
  <c r="DF47" i="7" a="1"/>
  <c r="CS80" i="7" a="1"/>
  <c r="DV37" i="7" a="1"/>
  <c r="DI75" i="7" a="1"/>
  <c r="BZ22" i="7" a="1"/>
  <c r="BK46" i="7" a="1"/>
  <c r="BF45" i="7" a="1"/>
  <c r="BQ17" i="7" a="1"/>
  <c r="DI37" i="7" a="1"/>
  <c r="CP78" i="7" a="1"/>
  <c r="EB51" i="7" a="1"/>
  <c r="CU18" i="7" a="1"/>
  <c r="BS28" i="7" a="1"/>
  <c r="DQ19" i="7" a="1"/>
  <c r="CT78" i="7" a="1"/>
  <c r="CN13" i="7" a="1"/>
  <c r="DP86" i="7" a="1"/>
  <c r="CZ62" i="7" a="1"/>
  <c r="CE18" i="7" a="1"/>
  <c r="DP50" i="7" a="1"/>
  <c r="BX44" i="7" a="1"/>
  <c r="EG88" i="7" a="1"/>
  <c r="DO63" i="7" a="1"/>
  <c r="CY87" i="7" a="1"/>
  <c r="DR31" i="7" a="1"/>
  <c r="CJ68" i="7" a="1"/>
  <c r="DV100" i="7" a="1"/>
  <c r="CU33" i="7" a="1"/>
  <c r="CU67" i="7" a="1"/>
  <c r="DX105" i="7" a="1"/>
  <c r="CZ31" i="7" a="1"/>
  <c r="BW16" i="7" a="1"/>
  <c r="BV17" i="7" a="1"/>
  <c r="DT31" i="7" a="1"/>
  <c r="EC90" i="7" a="1"/>
  <c r="BE32" i="7" a="1"/>
  <c r="BL38" i="7" a="1"/>
  <c r="BJ23" i="7" a="1"/>
  <c r="DU25" i="7" a="1"/>
  <c r="CS19" i="7" a="1"/>
  <c r="AF32" i="7" a="1"/>
  <c r="EG96" i="7" a="1"/>
  <c r="DZ112" i="7" a="1"/>
  <c r="DW17" i="7" a="1"/>
  <c r="DQ84" i="7" a="1"/>
  <c r="EC66" i="7" a="1"/>
  <c r="BL55" i="7" a="1"/>
  <c r="BX13" i="7" a="1"/>
  <c r="BO23" i="7" a="1"/>
  <c r="CG36" i="7" a="1"/>
  <c r="CT62" i="7" a="1"/>
  <c r="AZ15" i="7" a="1"/>
  <c r="EH37" i="7" a="1"/>
  <c r="EG98" i="7" a="1"/>
  <c r="BK45" i="7" a="1"/>
  <c r="EG110" i="7" a="1"/>
  <c r="EG24" i="7" a="1"/>
  <c r="AG13" i="7" a="1"/>
  <c r="AU22" i="7" a="1"/>
  <c r="CZ43" i="7" a="1"/>
  <c r="BQ38" i="7" a="1"/>
  <c r="EF110" i="7" a="1"/>
  <c r="EI38" i="7" a="1"/>
  <c r="DT102" i="7" a="1"/>
  <c r="AC25" i="7" a="1"/>
  <c r="CK9" i="7" a="1"/>
  <c r="DU74" i="7" a="1"/>
  <c r="AJ37" i="7" a="1"/>
  <c r="BH27" i="7" a="1"/>
  <c r="EA100" i="7" a="1"/>
  <c r="DE56" i="7" a="1"/>
  <c r="BB24" i="7" a="1"/>
  <c r="AI34" i="7" a="1"/>
  <c r="EF89" i="7" a="1"/>
  <c r="CX72" i="7" a="1"/>
  <c r="DF49" i="7" a="1"/>
  <c r="AK9" i="7" a="1"/>
  <c r="DL14" i="7" a="1"/>
  <c r="DT88" i="7" a="1"/>
  <c r="CE81" i="7" a="1"/>
  <c r="DP22" i="7" a="1"/>
  <c r="CA10" i="7" a="1"/>
  <c r="CS63" i="7" a="1"/>
  <c r="DP99" i="7" a="1"/>
  <c r="BN63" i="7" a="1"/>
  <c r="DT38" i="7" a="1"/>
  <c r="CN14" i="7" a="1"/>
  <c r="BA51" i="7" a="1"/>
  <c r="BB43" i="7" a="1"/>
  <c r="CE73" i="7" a="1"/>
  <c r="BK51" i="7" a="1"/>
  <c r="BW29" i="7" a="1"/>
  <c r="BC16" i="7" a="1"/>
  <c r="BE50" i="7" a="1"/>
  <c r="DN78" i="7" a="1"/>
  <c r="CP46" i="7" a="1"/>
  <c r="BV55" i="7" a="1"/>
  <c r="DP32" i="7" a="1"/>
  <c r="DE85" i="7" a="1"/>
  <c r="BP48" i="7" a="1"/>
  <c r="AT24" i="7" a="1"/>
  <c r="DQ34" i="7" a="1"/>
  <c r="BB52" i="7" a="1"/>
  <c r="CY78" i="7" a="1"/>
  <c r="CE38" i="7" a="1"/>
  <c r="DA79" i="7" a="1"/>
  <c r="BM56" i="7" a="1"/>
  <c r="CC63" i="7" a="1"/>
  <c r="DO89" i="7" a="1"/>
  <c r="AZ29" i="7" a="1"/>
  <c r="CQ22" i="7" a="1"/>
  <c r="CJ62" i="7" a="1"/>
  <c r="DO74" i="7" a="1"/>
  <c r="CA50" i="7" a="1"/>
  <c r="P16" i="7" a="1"/>
  <c r="AF29" i="7" a="1"/>
  <c r="CF78" i="7" a="1"/>
  <c r="CT52" i="7" a="1"/>
  <c r="DP114" i="7" a="1"/>
  <c r="CM35" i="7" a="1"/>
  <c r="EC109" i="7" a="1"/>
  <c r="EE103" i="7" a="1"/>
  <c r="DX22" i="7" a="1"/>
  <c r="EH35" i="7" a="1"/>
  <c r="BD30" i="7" a="1"/>
  <c r="X22" i="7" a="1"/>
  <c r="CH74" i="7" a="1"/>
  <c r="BM13" i="7" a="1"/>
  <c r="DS23" i="7" a="1"/>
  <c r="DL74" i="7" a="1"/>
  <c r="DG71" i="7" a="1"/>
  <c r="AI21" i="7" a="1"/>
  <c r="BE45" i="7" a="1"/>
  <c r="BV44" i="7" a="1"/>
  <c r="DF57" i="7" a="1"/>
  <c r="EG48" i="7" a="1"/>
  <c r="BG52" i="7" a="1"/>
  <c r="DN75" i="7" a="1"/>
  <c r="DW71" i="7" a="1"/>
  <c r="AK31" i="7" a="1"/>
  <c r="DW104" i="7" a="1"/>
  <c r="DX99" i="7" a="1"/>
  <c r="DO10" i="7" a="1"/>
  <c r="EH55" i="7" a="1"/>
  <c r="EG36" i="7" a="1"/>
  <c r="AO39" i="7" a="1"/>
  <c r="AG27" i="7" a="1"/>
  <c r="EB16" i="7" a="1"/>
  <c r="EG97" i="7" a="1"/>
  <c r="CC11" i="7" a="1"/>
  <c r="CE72" i="7" a="1"/>
  <c r="EG85" i="7" a="1"/>
  <c r="DU100" i="7" a="1"/>
  <c r="DI43" i="7" a="1"/>
  <c r="CS13" i="7" a="1"/>
  <c r="BL15" i="7" a="1"/>
  <c r="EE84" i="7" a="1"/>
  <c r="CQ51" i="7" a="1"/>
  <c r="AC16" i="7" a="1"/>
  <c r="DI16" i="7" a="1"/>
  <c r="Q9" i="7" a="1"/>
  <c r="BS35" i="7" a="1"/>
  <c r="AZ51" i="7" a="1"/>
  <c r="EH13" i="7" a="1"/>
  <c r="EF10" i="7" a="1"/>
  <c r="DW12" i="7" a="1"/>
  <c r="CU88" i="7" a="1"/>
  <c r="DL63" i="7" a="1"/>
  <c r="BP60" i="7" a="1"/>
  <c r="DT51" i="7" a="1"/>
  <c r="BF11" i="7" a="1"/>
  <c r="DR87" i="7" a="1"/>
  <c r="CW14" i="7" a="1"/>
  <c r="EF99" i="7" a="1"/>
  <c r="CQ21" i="7" a="1"/>
  <c r="CU14" i="7" a="1"/>
  <c r="CB52" i="7" a="1"/>
  <c r="AE19" i="7" a="1"/>
  <c r="DS44" i="7" a="1"/>
  <c r="CM25" i="7" a="1"/>
  <c r="CY24" i="7" a="1"/>
  <c r="DR78" i="7" a="1"/>
  <c r="DX90" i="7" a="1"/>
  <c r="CB55" i="7" a="1"/>
  <c r="EF52" i="7" a="1"/>
  <c r="BK47" i="7" a="1"/>
  <c r="W10" i="7" a="1"/>
  <c r="DA86" i="7" a="1"/>
  <c r="BE24" i="7" a="1"/>
  <c r="AW25" i="7" a="1"/>
  <c r="AJ32" i="7" a="1"/>
  <c r="CS14" i="7" a="1"/>
  <c r="BA43" i="7" a="1"/>
  <c r="CL37" i="7" a="1"/>
  <c r="AO16" i="7" a="1"/>
  <c r="CQ24" i="7" a="1"/>
  <c r="CC16" i="7" a="1"/>
  <c r="AX28" i="7" a="1"/>
  <c r="BR56" i="7" a="1"/>
  <c r="EH10" i="7" a="1"/>
  <c r="BP38" i="7" a="1"/>
  <c r="AC19" i="7" a="1"/>
  <c r="DB9" i="7" a="1"/>
  <c r="DV26" i="7" a="1"/>
  <c r="DO68" i="7" a="1"/>
  <c r="BN16" i="7" a="1"/>
  <c r="DV110" i="7" a="1"/>
  <c r="CY38" i="7" a="1"/>
  <c r="CG23" i="7" a="1"/>
  <c r="CT90" i="7" a="1"/>
  <c r="EG67" i="7" a="1"/>
  <c r="EG51" i="7" a="1"/>
  <c r="DW105" i="7" a="1"/>
  <c r="CF61" i="7" a="1"/>
  <c r="BS24" i="7" a="1"/>
  <c r="EB21" i="7" a="1"/>
  <c r="DA23" i="7" a="1"/>
  <c r="CV11" i="7" a="1"/>
  <c r="DQ71" i="7" a="1"/>
  <c r="CM63" i="7" a="1"/>
  <c r="CD44" i="7" a="1"/>
  <c r="EI20" i="7" a="1"/>
  <c r="DH18" i="7" a="1"/>
  <c r="CV46" i="7" a="1"/>
  <c r="EH52" i="7" a="1"/>
  <c r="AR39" i="7" a="1"/>
  <c r="CU25" i="7" a="1"/>
  <c r="L13" i="7" a="1"/>
  <c r="DW86" i="7" a="1"/>
  <c r="CK78" i="7" a="1"/>
  <c r="AW30" i="7" a="1"/>
  <c r="CA36" i="7" a="1"/>
  <c r="DV101" i="7" a="1"/>
  <c r="CS47" i="7" a="1"/>
  <c r="DW91" i="7" a="1"/>
  <c r="AR35" i="7" a="1"/>
  <c r="AC22" i="7" a="1"/>
  <c r="EG91" i="7" a="1"/>
  <c r="CD68" i="7" a="1"/>
  <c r="DP24" i="7" a="1"/>
  <c r="DO30" i="7" a="1"/>
  <c r="CT32" i="7" a="1"/>
  <c r="CE14" i="7" a="1"/>
  <c r="CX73" i="7" a="1"/>
  <c r="EH50" i="7" a="1"/>
  <c r="DX56" i="7" a="1"/>
  <c r="DT75" i="7" a="1"/>
  <c r="DL46" i="7" a="1"/>
  <c r="AZ27" i="7" a="1"/>
  <c r="EG75" i="7" a="1"/>
  <c r="CY68" i="7" a="1"/>
  <c r="AO18" i="7" a="1"/>
  <c r="BV36" i="7" a="1"/>
  <c r="CR35" i="7" a="1"/>
  <c r="EC108" i="7" a="1"/>
  <c r="CR39" i="7" a="1"/>
  <c r="CB69" i="7" a="1"/>
  <c r="EI89" i="7" a="1"/>
  <c r="CL47" i="7" a="1"/>
  <c r="J9" i="7" a="1"/>
  <c r="DL56" i="7" a="1"/>
  <c r="BA25" i="7" a="1"/>
  <c r="DF70" i="7" a="1"/>
  <c r="BV22" i="7" a="1"/>
  <c r="DL75" i="7" a="1"/>
  <c r="CG31" i="7" a="1"/>
  <c r="BV43" i="7" a="1"/>
  <c r="DK59" i="7" a="1"/>
  <c r="BB31" i="7" a="1"/>
  <c r="DO79" i="7" a="1"/>
  <c r="AO28" i="7" a="1"/>
  <c r="BM55" i="7" a="1"/>
  <c r="AH20" i="7" a="1"/>
  <c r="AT30" i="7" a="1"/>
  <c r="EG81" i="7" a="1"/>
  <c r="DU87" i="7" a="1"/>
  <c r="DV113" i="7" a="1"/>
  <c r="DR62" i="7" a="1"/>
  <c r="CW88" i="7" a="1"/>
  <c r="DU107" i="7" a="1"/>
  <c r="EI47" i="7" a="1"/>
  <c r="BQ19" i="7" a="1"/>
  <c r="EA62" i="7" a="1"/>
  <c r="DT89" i="7" a="1"/>
  <c r="CG43" i="7" a="1"/>
  <c r="CF23" i="7" a="1"/>
  <c r="DN45" i="7" a="1"/>
  <c r="CP24" i="7" a="1"/>
  <c r="AX21" i="7" a="1"/>
  <c r="EI72" i="7" a="1"/>
  <c r="CN71" i="7" a="1"/>
  <c r="CK57" i="7" a="1"/>
  <c r="CG20" i="7" a="1"/>
  <c r="AW21" i="7" a="1"/>
  <c r="BO52" i="7" a="1"/>
  <c r="CP14" i="7" a="1"/>
  <c r="BV27" i="7" a="1"/>
  <c r="DE68" i="7" a="1"/>
  <c r="DU96" i="7" a="1"/>
  <c r="BO43" i="7" a="1"/>
  <c r="EB18" i="7" a="1"/>
  <c r="AW10" i="7" a="1"/>
  <c r="DV45" i="7" a="1"/>
  <c r="CF74" i="7" a="1"/>
  <c r="CK60" i="7" a="1"/>
  <c r="EI90" i="7" a="1"/>
  <c r="DS69" i="7" a="1"/>
  <c r="DT58" i="7" a="1"/>
  <c r="DV25" i="7" a="1"/>
  <c r="BJ38" i="7" a="1"/>
  <c r="DQ48" i="7" a="1"/>
  <c r="BZ63" i="7" a="1"/>
  <c r="CZ16" i="7" a="1"/>
  <c r="BV62" i="7" a="1"/>
  <c r="DZ35" i="7" a="1"/>
  <c r="AP35" i="7" a="1"/>
  <c r="BP63" i="7" a="1"/>
  <c r="CY33" i="7" a="1"/>
  <c r="BV11" i="7" a="1"/>
  <c r="AS21" i="7" a="1"/>
  <c r="CX31" i="7" a="1"/>
  <c r="AV26" i="7" a="1"/>
  <c r="DP88" i="7" a="1"/>
  <c r="BJ36" i="7" a="1"/>
  <c r="CE69" i="7" a="1"/>
  <c r="CD33" i="7" a="1"/>
  <c r="CA31" i="7" a="1"/>
  <c r="CB12" i="7" a="1"/>
  <c r="BP36" i="7" a="1"/>
  <c r="DT39" i="7" a="1"/>
  <c r="DW29" i="7" a="1"/>
  <c r="BN48" i="7" a="1"/>
  <c r="BG33" i="7" a="1"/>
  <c r="EG29" i="7" a="1"/>
  <c r="BL24" i="7" a="1"/>
  <c r="EF32" i="7" a="1"/>
  <c r="BO58" i="7" a="1"/>
  <c r="P13" i="7" a="1"/>
  <c r="DI25" i="7" a="1"/>
  <c r="BB15" i="7" a="1"/>
  <c r="DV67" i="7" a="1"/>
  <c r="AP10" i="7" a="1"/>
  <c r="DN70" i="7" a="1"/>
  <c r="CZ49" i="7" a="1"/>
  <c r="BM57" i="7" a="1"/>
  <c r="CU39" i="7" a="1"/>
  <c r="AV16" i="7" a="1"/>
  <c r="CS18" i="7" a="1"/>
  <c r="BO50" i="7" a="1"/>
  <c r="EB81" i="7" a="1"/>
  <c r="DW74" i="7" a="1"/>
  <c r="CH59" i="7" a="1"/>
  <c r="DA36" i="7" a="1"/>
  <c r="DO34" i="7" a="1"/>
  <c r="CV26" i="7" a="1"/>
  <c r="BN52" i="7" a="1"/>
  <c r="Y12" i="7" a="1"/>
  <c r="CH56" i="7" a="1"/>
  <c r="DJ27" i="7" a="1"/>
  <c r="BD13" i="7" a="1"/>
  <c r="CP63" i="7" a="1"/>
  <c r="CP20" i="7" a="1"/>
  <c r="EB73" i="7" a="1"/>
  <c r="AO41" i="7" a="1"/>
  <c r="DQ11" i="7" a="1"/>
  <c r="Y15" i="7" a="1"/>
  <c r="CT35" i="7" a="1"/>
  <c r="EC111" i="7" a="1"/>
  <c r="DR85" i="7" a="1"/>
  <c r="R16" i="7" a="1"/>
  <c r="CU72" i="7" a="1"/>
  <c r="BP46" i="7" a="1"/>
  <c r="CX63" i="7" a="1"/>
  <c r="EC75" i="7" a="1"/>
  <c r="DN84" i="7" a="1"/>
  <c r="DW13" i="7" a="1"/>
  <c r="DX96" i="7" a="1"/>
  <c r="BL14" i="7" a="1"/>
  <c r="EE68" i="7" a="1"/>
  <c r="CD52" i="7" a="1"/>
  <c r="DO43" i="7" a="1"/>
  <c r="CH11" i="7" a="1"/>
  <c r="CZ88" i="7" a="1"/>
  <c r="BL63" i="7" a="1"/>
  <c r="BU51" i="7" a="1"/>
  <c r="EE112" i="7" a="1"/>
  <c r="CH73" i="7" a="1"/>
  <c r="AB11" i="7" a="1"/>
  <c r="CE58" i="7" a="1"/>
  <c r="DA91" i="7" a="1"/>
  <c r="BQ51" i="7" a="1"/>
  <c r="AR18" i="7" a="1"/>
  <c r="AV18" i="7" a="1"/>
  <c r="DS33" i="7" a="1"/>
  <c r="BU44" i="7" a="1"/>
  <c r="CV56" i="7" a="1"/>
  <c r="EB59" i="7" a="1"/>
  <c r="CP37" i="7" a="1"/>
  <c r="AD29" i="7" a="1"/>
  <c r="DB46" i="7" a="1"/>
  <c r="CA62" i="7" a="1"/>
  <c r="DZ25" i="7" a="1"/>
  <c r="AC15" i="7" a="1"/>
  <c r="BZ52" i="7" a="1"/>
  <c r="CY19" i="7" a="1"/>
  <c r="CA39" i="7" a="1"/>
  <c r="EA96" i="7" a="1"/>
  <c r="DW98" i="7" a="1"/>
  <c r="BF47" i="7" a="1"/>
  <c r="DB29" i="7" a="1"/>
  <c r="DX63" i="7" a="1"/>
  <c r="EB47" i="7" a="1"/>
  <c r="BV14" i="7" a="1"/>
  <c r="CK50" i="7" a="1"/>
  <c r="AH17" i="7" a="1"/>
  <c r="BD36" i="7" a="1"/>
  <c r="DT10" i="7" a="1"/>
  <c r="DX18" i="7" a="1"/>
  <c r="EB31" i="7" a="1"/>
  <c r="EB111" i="7" a="1"/>
  <c r="BR13" i="7" a="1"/>
  <c r="EH109" i="7" a="1"/>
  <c r="CS25" i="7" a="1"/>
  <c r="AW36" i="7" a="1"/>
  <c r="BK33" i="7" a="1"/>
  <c r="DG25" i="7" a="1"/>
  <c r="CF30" i="7" a="1"/>
  <c r="DS63" i="7" a="1"/>
  <c r="BO12" i="7" a="1"/>
  <c r="EF63" i="7" a="1"/>
  <c r="BE52" i="7" a="1"/>
  <c r="BX12" i="7" a="1"/>
  <c r="CZ44" i="7" a="1"/>
  <c r="CE62" i="7" a="1"/>
  <c r="DL17" i="7" a="1"/>
  <c r="CO55" i="7" a="1"/>
  <c r="EI14" i="7" a="1"/>
  <c r="AX36" i="7" a="1"/>
  <c r="BA47" i="7" a="1"/>
  <c r="CS55" i="7" a="1"/>
  <c r="CO38" i="7" a="1"/>
  <c r="DZ45" i="7" a="1"/>
  <c r="DJ68" i="7" a="1"/>
  <c r="BE43" i="7" a="1"/>
  <c r="BQ49" i="7" a="1"/>
  <c r="DX50" i="7" a="1"/>
  <c r="EA12" i="7" a="1"/>
  <c r="CC32" i="7" a="1"/>
  <c r="EB28" i="7" a="1"/>
  <c r="Y21" i="7" a="1"/>
  <c r="BB13" i="7" a="1"/>
  <c r="DO60" i="7" a="1"/>
  <c r="DV69" i="7" a="1"/>
  <c r="AR9" i="7" a="1"/>
  <c r="DW18" i="7" a="1"/>
  <c r="DA80" i="7" a="1"/>
  <c r="BG16" i="7" a="1"/>
  <c r="T9" i="7" a="1"/>
  <c r="CC14" i="7" a="1"/>
  <c r="DP9" i="7" a="1"/>
  <c r="CJ34" i="7" a="1"/>
  <c r="DR101" i="7" a="1"/>
  <c r="BL58" i="7" a="1"/>
  <c r="DR35" i="7" a="1"/>
  <c r="BP18" i="7" a="1"/>
  <c r="AV31" i="7" a="1"/>
  <c r="DV81" i="7" a="1"/>
  <c r="BP10" i="7" a="1"/>
  <c r="DQ74" i="7" a="1"/>
  <c r="BV47" i="7" a="1"/>
  <c r="BM10" i="7" a="1"/>
  <c r="CG19" i="7" a="1"/>
  <c r="DJ37" i="7" a="1"/>
  <c r="BB30" i="7" a="1"/>
  <c r="AP12" i="7" a="1"/>
  <c r="AT19" i="7" a="1"/>
  <c r="DU9" i="7" a="1"/>
  <c r="CF57" i="7" a="1"/>
  <c r="DU90" i="7" a="1"/>
  <c r="DB36" i="7" a="1"/>
  <c r="DB23" i="7" a="1"/>
  <c r="DU92" i="7" a="1"/>
  <c r="AA22" i="7" a="1"/>
  <c r="DL28" i="7" a="1"/>
  <c r="BJ35" i="7" a="1"/>
  <c r="CP81" i="7" a="1"/>
  <c r="AP17" i="7" a="1"/>
  <c r="DT67" i="7" a="1"/>
  <c r="DR68" i="7" a="1"/>
  <c r="EE106" i="7" a="1"/>
  <c r="AT22" i="7" a="1"/>
  <c r="DP62" i="7" a="1"/>
  <c r="BK52" i="7" a="1"/>
  <c r="DX108" i="7" a="1"/>
  <c r="DR72" i="7" a="1"/>
  <c r="BJ34" i="7" a="1"/>
  <c r="AM12" i="7" a="1"/>
  <c r="EG74" i="7" a="1"/>
  <c r="CG57" i="7" a="1"/>
  <c r="CX80" i="7" a="1"/>
  <c r="CR11" i="7" a="1"/>
  <c r="BK35" i="7" a="1"/>
  <c r="DA69" i="7" a="1"/>
  <c r="CQ87" i="7" a="1"/>
  <c r="CM31" i="7" a="1"/>
  <c r="CU61" i="7" a="1"/>
  <c r="AM20" i="7" a="1"/>
  <c r="AR31" i="7" a="1"/>
  <c r="CU15" i="7" a="1"/>
  <c r="DI12" i="7" a="1"/>
  <c r="BB14" i="7" a="1"/>
  <c r="CD45" i="7" a="1"/>
  <c r="AU35" i="7" a="1"/>
  <c r="BM17" i="7" a="1"/>
  <c r="DJ39" i="7" a="1"/>
  <c r="CO35" i="7" a="1"/>
  <c r="DS62" i="7" a="1"/>
  <c r="AZ30" i="7" a="1"/>
  <c r="BZ66" i="7" a="1"/>
  <c r="BZ30" i="7" a="1"/>
  <c r="CO34" i="7" a="1"/>
  <c r="DX43" i="7" a="1"/>
  <c r="BO60" i="7" a="1"/>
  <c r="DX87" i="7" a="1"/>
  <c r="DR39" i="7" a="1"/>
  <c r="BC15" i="7" a="1"/>
  <c r="EF48" i="7" a="1"/>
  <c r="AF17" i="7" a="1"/>
  <c r="CQ91" i="7" a="1"/>
  <c r="V20" i="7" a="1"/>
  <c r="CE66" i="7" a="1"/>
  <c r="AU37" i="7" a="1"/>
  <c r="DF55" i="7" a="1"/>
  <c r="AG14" i="7" a="1"/>
  <c r="DA14" i="7" a="1"/>
  <c r="DQ10" i="7" a="1"/>
  <c r="CM51" i="7" a="1"/>
  <c r="DC39" i="7" a="1"/>
  <c r="BZ45" i="7" a="1"/>
  <c r="DP31" i="7" a="1"/>
  <c r="DG43" i="7" a="1"/>
  <c r="DH43" i="7" a="1"/>
  <c r="DE60" i="7" a="1"/>
  <c r="BJ19" i="7" a="1"/>
  <c r="DN114" i="7" a="1"/>
  <c r="AT13" i="7" a="1"/>
  <c r="DZ88" i="7" a="1"/>
  <c r="BX48" i="7" a="1"/>
  <c r="DI81" i="7" a="1"/>
  <c r="EI73" i="7" a="1"/>
  <c r="EB13" i="7" a="1"/>
  <c r="DL21" i="7" a="1"/>
  <c r="AM11" i="7" a="1"/>
  <c r="BN50" i="7" a="1"/>
  <c r="DC87" i="7" a="1"/>
  <c r="BM19" i="7" a="1"/>
  <c r="EE61" i="7" a="1"/>
  <c r="CA18" i="7" a="1"/>
  <c r="DH10" i="7" a="1"/>
  <c r="DO38" i="7" a="1"/>
  <c r="DI10" i="7" a="1"/>
  <c r="DU114" i="7" a="1"/>
  <c r="EH73" i="7" a="1"/>
  <c r="DV15" i="7" a="1"/>
  <c r="DR50" i="7" a="1"/>
  <c r="CS10" i="7" a="1"/>
  <c r="EA15" i="7" a="1"/>
  <c r="DE26" i="7" a="1"/>
  <c r="DN11" i="7" a="1"/>
  <c r="DN98" i="7" a="1"/>
  <c r="DA32" i="7" a="1"/>
  <c r="BB44" i="7" a="1"/>
  <c r="EI35" i="7" a="1"/>
  <c r="CX56" i="7" a="1"/>
  <c r="DS21" i="7" a="1"/>
  <c r="BD35" i="7" a="1"/>
  <c r="CW22" i="7" a="1"/>
  <c r="DF35" i="7" a="1"/>
  <c r="DN35" i="7" a="1"/>
  <c r="CX14" i="7" a="1"/>
  <c r="DL58" i="7" a="1"/>
  <c r="BZ75" i="7" a="1"/>
  <c r="EH39" i="7" a="1"/>
  <c r="CR12" i="7" a="1"/>
  <c r="DO57" i="7" a="1"/>
  <c r="EC59" i="7" a="1"/>
  <c r="CZ48" i="7" a="1"/>
  <c r="T20" i="7" a="1"/>
  <c r="AB28" i="7" a="1"/>
  <c r="AV35" i="7" a="1"/>
  <c r="AK34" i="7" a="1"/>
  <c r="DL44" i="7" a="1"/>
  <c r="DJ78" i="7" a="1"/>
  <c r="DU59" i="7" a="1"/>
  <c r="DE9" i="7" a="1"/>
  <c r="AS28" i="7" a="1"/>
  <c r="DG39" i="7" a="1"/>
  <c r="EA45" i="7" a="1"/>
  <c r="DA60" i="7" a="1"/>
  <c r="EF81" i="7" a="1"/>
  <c r="AG17" i="7" a="1"/>
  <c r="CD59" i="7" a="1"/>
  <c r="AJ24" i="7" a="1"/>
  <c r="CM22" i="7" a="1"/>
  <c r="DA73" i="7" a="1"/>
  <c r="EC17" i="7" a="1"/>
  <c r="CA58" i="7" a="1"/>
  <c r="DT34" i="7" a="1"/>
  <c r="DN72" i="7" a="1"/>
  <c r="DJ45" i="7" a="1"/>
  <c r="CJ60" i="7" a="1"/>
  <c r="BE51" i="7" a="1"/>
  <c r="CN69" i="7" a="1"/>
  <c r="BF43" i="7" a="1"/>
  <c r="DP16" i="7" a="1"/>
  <c r="CL45" i="7" a="1"/>
  <c r="X23" i="7" a="1"/>
  <c r="DA35" i="7" a="1"/>
  <c r="CX55" i="7" a="1"/>
  <c r="EH30" i="7" a="1"/>
  <c r="U14" i="7" a="1"/>
  <c r="AS19" i="7" a="1"/>
  <c r="DA63" i="7" a="1"/>
  <c r="AH12" i="7" a="1"/>
  <c r="DI63" i="7" a="1"/>
  <c r="DS80" i="7" a="1"/>
  <c r="EI30" i="7" a="1"/>
  <c r="EI95" i="7" a="1"/>
  <c r="CP51" i="7" a="1"/>
  <c r="DV49" i="7" a="1"/>
  <c r="DP102" i="7" a="1"/>
  <c r="CX48" i="7" a="1"/>
  <c r="CU51" i="7" a="1"/>
  <c r="DP95" i="7" a="1"/>
  <c r="DS26" i="7" a="1"/>
  <c r="BW26" i="7" a="1"/>
  <c r="AQ23" i="7" a="1"/>
  <c r="CQ18" i="7" a="1"/>
  <c r="DQ68" i="7" a="1"/>
  <c r="AZ21" i="7" a="1"/>
  <c r="DU23" i="7" a="1"/>
  <c r="CB25" i="7" a="1"/>
  <c r="CC71" i="7" a="1"/>
  <c r="CD58" i="7" a="1"/>
  <c r="DZ72" i="7" a="1"/>
  <c r="AQ26" i="7" a="1"/>
  <c r="CQ50" i="7" a="1"/>
  <c r="BR16" i="7" a="1"/>
  <c r="BK19" i="7" a="1"/>
  <c r="CT45" i="7" a="1"/>
  <c r="EH59" i="7" a="1"/>
  <c r="DR100" i="7" a="1"/>
  <c r="CD69" i="7" a="1"/>
  <c r="DF15" i="7" a="1"/>
  <c r="DT66" i="7" a="1"/>
  <c r="CX30" i="7" a="1"/>
  <c r="DQ73" i="7" a="1"/>
  <c r="BF17" i="7" a="1"/>
  <c r="CF79" i="7" a="1"/>
  <c r="X25" i="7" a="1"/>
  <c r="EI31" i="7" a="1"/>
  <c r="CW48" i="7" a="1"/>
  <c r="DO100" i="7" a="1"/>
  <c r="DT106" i="7" a="1"/>
  <c r="CT30" i="7" a="1"/>
  <c r="BS13" i="7" a="1"/>
  <c r="DT71" i="7" a="1"/>
  <c r="DT72" i="7" a="1"/>
  <c r="CP73" i="7" a="1"/>
  <c r="EI45" i="7" a="1"/>
  <c r="CU16" i="7" a="1"/>
  <c r="CH18" i="7" a="1"/>
  <c r="AB24" i="7" a="1"/>
  <c r="DS39" i="7" a="1"/>
  <c r="DN13" i="7" a="1"/>
  <c r="DR86" i="7" a="1"/>
  <c r="DX39" i="7" a="1"/>
  <c r="DU75" i="7" a="1"/>
  <c r="DB14" i="7" a="1"/>
  <c r="CC68" i="7" a="1"/>
  <c r="BF10" i="7" a="1"/>
  <c r="DH75" i="7" a="1"/>
  <c r="CO27" i="7" a="1"/>
  <c r="CW60" i="7" a="1"/>
  <c r="BA39" i="7" a="1"/>
  <c r="EA47" i="7" a="1"/>
  <c r="AI35" i="7" a="1"/>
  <c r="BM49" i="7" a="1"/>
  <c r="EC80" i="7" a="1"/>
  <c r="CG63" i="7" a="1"/>
  <c r="DP104" i="7" a="1"/>
  <c r="CW74" i="7" a="1"/>
  <c r="BW59" i="7" a="1"/>
  <c r="CY86" i="7" a="1"/>
  <c r="DN99" i="7" a="1"/>
  <c r="DE16" i="7" a="1"/>
  <c r="CY16" i="7" a="1"/>
  <c r="DG61" i="7" a="1"/>
  <c r="DB22" i="7" a="1"/>
  <c r="BW13" i="7" a="1"/>
  <c r="DO15" i="7" a="1"/>
  <c r="BR30" i="7" a="1"/>
  <c r="DW9" i="7" a="1"/>
  <c r="DN16" i="7" a="1"/>
  <c r="EF104" i="7" a="1"/>
  <c r="DH24" i="7" a="1"/>
  <c r="BB23" i="7" a="1"/>
  <c r="BZ39" i="7" a="1"/>
  <c r="BP27" i="7" a="1"/>
  <c r="EG17" i="7" a="1"/>
  <c r="DS98" i="7" a="1"/>
  <c r="DK56" i="7" a="1"/>
  <c r="BD43" i="7" a="1"/>
  <c r="CA35" i="7" a="1"/>
  <c r="Z20" i="7" a="1"/>
  <c r="DJ44" i="7" a="1"/>
  <c r="DU14" i="7" a="1"/>
  <c r="BG20" i="7" a="1"/>
  <c r="AM21" i="7" a="1"/>
  <c r="EF105" i="7" a="1"/>
  <c r="AU19" i="7" a="1"/>
  <c r="EB44" i="7" a="1"/>
  <c r="BG35" i="7" a="1"/>
  <c r="DJ32" i="7" a="1"/>
  <c r="CS15" i="7" a="1"/>
  <c r="BN29" i="7" a="1"/>
  <c r="BL47" i="7" a="1"/>
  <c r="BX45" i="7" a="1"/>
  <c r="EI22" i="7" a="1"/>
  <c r="DL48" i="7" a="1"/>
  <c r="BZ28" i="7" a="1"/>
  <c r="DE15" i="7" a="1"/>
  <c r="EF39" i="7" a="1"/>
  <c r="DS45" i="7" a="1"/>
  <c r="CP59" i="7" a="1"/>
  <c r="DJ26" i="7" a="1"/>
  <c r="DJ26" i="7" l="1"/>
  <c r="CP59" i="7"/>
  <c r="DS45" i="7"/>
  <c r="EF39" i="7"/>
  <c r="DE15" i="7"/>
  <c r="BZ28" i="7"/>
  <c r="DL48" i="7"/>
  <c r="EI22" i="7"/>
  <c r="BX45" i="7"/>
  <c r="BL47" i="7"/>
  <c r="BN29" i="7"/>
  <c r="CS15" i="7"/>
  <c r="DJ32" i="7"/>
  <c r="BG35" i="7"/>
  <c r="EB44" i="7"/>
  <c r="AU19" i="7"/>
  <c r="EF105" i="7"/>
  <c r="AM21" i="7"/>
  <c r="BG20" i="7"/>
  <c r="DU14" i="7"/>
  <c r="DJ44" i="7"/>
  <c r="Z20" i="7"/>
  <c r="CA35" i="7"/>
  <c r="BD43" i="7"/>
  <c r="DK56" i="7"/>
  <c r="DS98" i="7"/>
  <c r="EG17" i="7"/>
  <c r="BP27" i="7"/>
  <c r="BZ39" i="7"/>
  <c r="BB23" i="7"/>
  <c r="DH24" i="7"/>
  <c r="EF104" i="7"/>
  <c r="DN16" i="7"/>
  <c r="DW9" i="7"/>
  <c r="BR30" i="7"/>
  <c r="DO15" i="7"/>
  <c r="BW13" i="7"/>
  <c r="DB22" i="7"/>
  <c r="DG61" i="7"/>
  <c r="CY16" i="7"/>
  <c r="DE16" i="7"/>
  <c r="DN99" i="7"/>
  <c r="CY86" i="7"/>
  <c r="BW59" i="7"/>
  <c r="CW74" i="7"/>
  <c r="DP104" i="7"/>
  <c r="CG63" i="7"/>
  <c r="EC80" i="7"/>
  <c r="BM49" i="7"/>
  <c r="AI35" i="7"/>
  <c r="EA47" i="7"/>
  <c r="BA39" i="7"/>
  <c r="CW60" i="7"/>
  <c r="CO27" i="7"/>
  <c r="DH75" i="7"/>
  <c r="BF10" i="7"/>
  <c r="CC68" i="7"/>
  <c r="DB14" i="7"/>
  <c r="DU75" i="7"/>
  <c r="DX39" i="7"/>
  <c r="DR86" i="7"/>
  <c r="DN13" i="7"/>
  <c r="DS39" i="7"/>
  <c r="AB24" i="7"/>
  <c r="CH18" i="7"/>
  <c r="CU16" i="7"/>
  <c r="EI45" i="7"/>
  <c r="CP73" i="7"/>
  <c r="DT72" i="7"/>
  <c r="DT71" i="7"/>
  <c r="BS13" i="7"/>
  <c r="CT30" i="7"/>
  <c r="DT106" i="7"/>
  <c r="DO100" i="7"/>
  <c r="CW48" i="7"/>
  <c r="EI31" i="7"/>
  <c r="X25" i="7"/>
  <c r="CF79" i="7"/>
  <c r="BF17" i="7"/>
  <c r="DQ73" i="7"/>
  <c r="CX30" i="7"/>
  <c r="DT66" i="7"/>
  <c r="DF15" i="7"/>
  <c r="CD69" i="7"/>
  <c r="DR100" i="7"/>
  <c r="EH59" i="7"/>
  <c r="CT45" i="7"/>
  <c r="BK19" i="7"/>
  <c r="BR16" i="7"/>
  <c r="CQ50" i="7"/>
  <c r="AQ26" i="7"/>
  <c r="DZ72" i="7"/>
  <c r="CD58" i="7"/>
  <c r="CC71" i="7"/>
  <c r="CB25" i="7"/>
  <c r="DU23" i="7"/>
  <c r="AZ21" i="7"/>
  <c r="DQ68" i="7"/>
  <c r="CQ18" i="7"/>
  <c r="AQ23" i="7"/>
  <c r="BW26" i="7"/>
  <c r="DS26" i="7"/>
  <c r="DP95" i="7"/>
  <c r="CU51" i="7"/>
  <c r="CX48" i="7"/>
  <c r="DP102" i="7"/>
  <c r="DV49" i="7"/>
  <c r="CP51" i="7"/>
  <c r="EI95" i="7"/>
  <c r="EI30" i="7"/>
  <c r="DS80" i="7"/>
  <c r="DI63" i="7"/>
  <c r="AH12" i="7"/>
  <c r="DA63" i="7"/>
  <c r="AS19" i="7"/>
  <c r="U14" i="7"/>
  <c r="EH30" i="7"/>
  <c r="CX55" i="7"/>
  <c r="DA35" i="7"/>
  <c r="X23" i="7"/>
  <c r="CL45" i="7"/>
  <c r="DP16" i="7"/>
  <c r="BF43" i="7"/>
  <c r="CN69" i="7"/>
  <c r="BE51" i="7"/>
  <c r="CJ60" i="7"/>
  <c r="DJ45" i="7"/>
  <c r="DN72" i="7"/>
  <c r="DT34" i="7"/>
  <c r="CA58" i="7"/>
  <c r="EC17" i="7"/>
  <c r="DA73" i="7"/>
  <c r="CM22" i="7"/>
  <c r="AJ24" i="7"/>
  <c r="CD59" i="7"/>
  <c r="AG17" i="7"/>
  <c r="EF81" i="7"/>
  <c r="DA60" i="7"/>
  <c r="EA45" i="7"/>
  <c r="DG39" i="7"/>
  <c r="AS28" i="7"/>
  <c r="DE9" i="7"/>
  <c r="DU59" i="7"/>
  <c r="DJ78" i="7"/>
  <c r="DL44" i="7"/>
  <c r="AK34" i="7"/>
  <c r="AV35" i="7"/>
  <c r="AB28" i="7"/>
  <c r="T20" i="7"/>
  <c r="CZ48" i="7"/>
  <c r="EC59" i="7"/>
  <c r="DO57" i="7"/>
  <c r="CR12" i="7"/>
  <c r="EH39" i="7"/>
  <c r="BZ75" i="7"/>
  <c r="DL58" i="7"/>
  <c r="CX14" i="7"/>
  <c r="DN35" i="7"/>
  <c r="DF35" i="7"/>
  <c r="CW22" i="7"/>
  <c r="BD35" i="7"/>
  <c r="DS21" i="7"/>
  <c r="CX56" i="7"/>
  <c r="EI35" i="7"/>
  <c r="BB44" i="7"/>
  <c r="DA32" i="7"/>
  <c r="DN98" i="7"/>
  <c r="DN11" i="7"/>
  <c r="DE26" i="7"/>
  <c r="EA15" i="7"/>
  <c r="CS10" i="7"/>
  <c r="DR50" i="7"/>
  <c r="DV15" i="7"/>
  <c r="EH73" i="7"/>
  <c r="DU114" i="7"/>
  <c r="DI10" i="7"/>
  <c r="DO38" i="7"/>
  <c r="DH10" i="7"/>
  <c r="CA18" i="7"/>
  <c r="EE61" i="7"/>
  <c r="BM19" i="7"/>
  <c r="DC87" i="7"/>
  <c r="BN50" i="7"/>
  <c r="AM11" i="7"/>
  <c r="DL21" i="7"/>
  <c r="EB13" i="7"/>
  <c r="EI73" i="7"/>
  <c r="DI81" i="7"/>
  <c r="BX48" i="7"/>
  <c r="DZ88" i="7"/>
  <c r="AT13" i="7"/>
  <c r="DN114" i="7"/>
  <c r="BJ19" i="7"/>
  <c r="DE60" i="7"/>
  <c r="DH43" i="7"/>
  <c r="DG43" i="7"/>
  <c r="DP31" i="7"/>
  <c r="BZ45" i="7"/>
  <c r="DC39" i="7"/>
  <c r="CM51" i="7"/>
  <c r="DQ10" i="7"/>
  <c r="DA14" i="7"/>
  <c r="AG14" i="7"/>
  <c r="DF55" i="7"/>
  <c r="AU37" i="7"/>
  <c r="CE66" i="7"/>
  <c r="V20" i="7"/>
  <c r="CQ91" i="7"/>
  <c r="AF17" i="7"/>
  <c r="EF48" i="7"/>
  <c r="BC15" i="7"/>
  <c r="DR39" i="7"/>
  <c r="DX87" i="7"/>
  <c r="BO60" i="7"/>
  <c r="DX43" i="7"/>
  <c r="CO34" i="7"/>
  <c r="BZ30" i="7"/>
  <c r="BZ66" i="7"/>
  <c r="AZ30" i="7"/>
  <c r="DS62" i="7"/>
  <c r="CO35" i="7"/>
  <c r="DJ39" i="7"/>
  <c r="BM17" i="7"/>
  <c r="AU35" i="7"/>
  <c r="CD45" i="7"/>
  <c r="BB14" i="7"/>
  <c r="DI12" i="7"/>
  <c r="CU15" i="7"/>
  <c r="AR31" i="7"/>
  <c r="AM20" i="7"/>
  <c r="CU61" i="7"/>
  <c r="CM31" i="7"/>
  <c r="CQ87" i="7"/>
  <c r="DA69" i="7"/>
  <c r="BK35" i="7"/>
  <c r="CR11" i="7"/>
  <c r="CX80" i="7"/>
  <c r="CG57" i="7"/>
  <c r="EG74" i="7"/>
  <c r="AM12" i="7"/>
  <c r="BJ34" i="7"/>
  <c r="DR72" i="7"/>
  <c r="DX108" i="7"/>
  <c r="BK52" i="7"/>
  <c r="DP62" i="7"/>
  <c r="AT22" i="7"/>
  <c r="EE106" i="7"/>
  <c r="DR68" i="7"/>
  <c r="DT67" i="7"/>
  <c r="AP17" i="7"/>
  <c r="CP81" i="7"/>
  <c r="BJ35" i="7"/>
  <c r="DL28" i="7"/>
  <c r="AA22" i="7"/>
  <c r="DU92" i="7"/>
  <c r="DB23" i="7"/>
  <c r="DB36" i="7"/>
  <c r="DU90" i="7"/>
  <c r="CF57" i="7"/>
  <c r="DU9" i="7"/>
  <c r="AT19" i="7"/>
  <c r="AP12" i="7"/>
  <c r="BB30" i="7"/>
  <c r="DJ37" i="7"/>
  <c r="CG19" i="7"/>
  <c r="BM10" i="7"/>
  <c r="BV47" i="7"/>
  <c r="DQ74" i="7"/>
  <c r="BP10" i="7"/>
  <c r="DV81" i="7"/>
  <c r="AV31" i="7"/>
  <c r="BP18" i="7"/>
  <c r="DR35" i="7"/>
  <c r="BL58" i="7"/>
  <c r="DR101" i="7"/>
  <c r="CJ34" i="7"/>
  <c r="DP9" i="7"/>
  <c r="CC14" i="7"/>
  <c r="T9" i="7"/>
  <c r="BG16" i="7"/>
  <c r="DA80" i="7"/>
  <c r="DW18" i="7"/>
  <c r="AR9" i="7"/>
  <c r="DV69" i="7"/>
  <c r="DO60" i="7"/>
  <c r="BB13" i="7"/>
  <c r="Y21" i="7"/>
  <c r="EB28" i="7"/>
  <c r="CC32" i="7"/>
  <c r="EA12" i="7"/>
  <c r="DX50" i="7"/>
  <c r="BQ49" i="7"/>
  <c r="BE43" i="7"/>
  <c r="DJ68" i="7"/>
  <c r="DZ45" i="7"/>
  <c r="CO38" i="7"/>
  <c r="CS55" i="7"/>
  <c r="BA47" i="7"/>
  <c r="AX36" i="7"/>
  <c r="EI14" i="7"/>
  <c r="CO55" i="7"/>
  <c r="DL17" i="7"/>
  <c r="CE62" i="7"/>
  <c r="CZ44" i="7"/>
  <c r="BX12" i="7"/>
  <c r="BE52" i="7"/>
  <c r="EF63" i="7"/>
  <c r="BO12" i="7"/>
  <c r="DS63" i="7"/>
  <c r="CF30" i="7"/>
  <c r="DG25" i="7"/>
  <c r="BK33" i="7"/>
  <c r="AW36" i="7"/>
  <c r="CS25" i="7"/>
  <c r="EH109" i="7"/>
  <c r="BR13" i="7"/>
  <c r="EB111" i="7"/>
  <c r="EB31" i="7"/>
  <c r="DX18" i="7"/>
  <c r="DT10" i="7"/>
  <c r="BD36" i="7"/>
  <c r="AH17" i="7"/>
  <c r="CK50" i="7"/>
  <c r="BV14" i="7"/>
  <c r="EB47" i="7"/>
  <c r="DX63" i="7"/>
  <c r="DB29" i="7"/>
  <c r="BF47" i="7"/>
  <c r="DW98" i="7"/>
  <c r="EA96" i="7"/>
  <c r="CA39" i="7"/>
  <c r="CY19" i="7"/>
  <c r="BZ52" i="7"/>
  <c r="AC15" i="7"/>
  <c r="DZ25" i="7"/>
  <c r="CA62" i="7"/>
  <c r="DB46" i="7"/>
  <c r="AD29" i="7"/>
  <c r="CP37" i="7"/>
  <c r="EB59" i="7"/>
  <c r="CV56" i="7"/>
  <c r="BU44" i="7"/>
  <c r="DS33" i="7"/>
  <c r="AV18" i="7"/>
  <c r="AR18" i="7"/>
  <c r="BQ51" i="7"/>
  <c r="DA91" i="7"/>
  <c r="CE58" i="7"/>
  <c r="AB11" i="7"/>
  <c r="CH73" i="7"/>
  <c r="EE112" i="7"/>
  <c r="BU51" i="7"/>
  <c r="BL63" i="7"/>
  <c r="CZ88" i="7"/>
  <c r="CH11" i="7"/>
  <c r="DO43" i="7"/>
  <c r="CD52" i="7"/>
  <c r="EE68" i="7"/>
  <c r="BL14" i="7"/>
  <c r="DX96" i="7"/>
  <c r="DW13" i="7"/>
  <c r="DN84" i="7"/>
  <c r="EC75" i="7"/>
  <c r="CX63" i="7"/>
  <c r="BP46" i="7"/>
  <c r="CU72" i="7"/>
  <c r="R16" i="7"/>
  <c r="DR85" i="7"/>
  <c r="EC111" i="7"/>
  <c r="CT35" i="7"/>
  <c r="Y15" i="7"/>
  <c r="DQ11" i="7"/>
  <c r="AO41" i="7"/>
  <c r="EB73" i="7"/>
  <c r="CP20" i="7"/>
  <c r="CP63" i="7"/>
  <c r="BD13" i="7"/>
  <c r="DJ27" i="7"/>
  <c r="CH56" i="7"/>
  <c r="Y12" i="7"/>
  <c r="BN52" i="7"/>
  <c r="CV26" i="7"/>
  <c r="DO34" i="7"/>
  <c r="DA36" i="7"/>
  <c r="CH59" i="7"/>
  <c r="DW74" i="7"/>
  <c r="EB81" i="7"/>
  <c r="BO50" i="7"/>
  <c r="CS18" i="7"/>
  <c r="AV16" i="7"/>
  <c r="CU39" i="7"/>
  <c r="BM57" i="7"/>
  <c r="CZ49" i="7"/>
  <c r="DN70" i="7"/>
  <c r="AP10" i="7"/>
  <c r="DV67" i="7"/>
  <c r="BB15" i="7"/>
  <c r="DI25" i="7"/>
  <c r="P13" i="7"/>
  <c r="BO58" i="7"/>
  <c r="EF32" i="7"/>
  <c r="BL24" i="7"/>
  <c r="EG29" i="7"/>
  <c r="BG33" i="7"/>
  <c r="BN48" i="7"/>
  <c r="DW29" i="7"/>
  <c r="DT39" i="7"/>
  <c r="BP36" i="7"/>
  <c r="CB12" i="7"/>
  <c r="CA31" i="7"/>
  <c r="CD33" i="7"/>
  <c r="CE69" i="7"/>
  <c r="BJ36" i="7"/>
  <c r="DP88" i="7"/>
  <c r="AV26" i="7"/>
  <c r="CX31" i="7"/>
  <c r="AS21" i="7"/>
  <c r="BV11" i="7"/>
  <c r="CY33" i="7"/>
  <c r="BP63" i="7"/>
  <c r="AP35" i="7"/>
  <c r="DZ35" i="7"/>
  <c r="BV62" i="7"/>
  <c r="CZ16" i="7"/>
  <c r="BZ63" i="7"/>
  <c r="DQ48" i="7"/>
  <c r="BJ38" i="7"/>
  <c r="DV25" i="7"/>
  <c r="DT58" i="7"/>
  <c r="DS69" i="7"/>
  <c r="EI90" i="7"/>
  <c r="CK60" i="7"/>
  <c r="CF74" i="7"/>
  <c r="DV45" i="7"/>
  <c r="AW10" i="7"/>
  <c r="EB18" i="7"/>
  <c r="BO43" i="7"/>
  <c r="DU96" i="7"/>
  <c r="DE68" i="7"/>
  <c r="BV27" i="7"/>
  <c r="CP14" i="7"/>
  <c r="BO52" i="7"/>
  <c r="AW21" i="7"/>
  <c r="CG20" i="7"/>
  <c r="CK57" i="7"/>
  <c r="CN71" i="7"/>
  <c r="EI72" i="7"/>
  <c r="AX21" i="7"/>
  <c r="CP24" i="7"/>
  <c r="DN45" i="7"/>
  <c r="CF23" i="7"/>
  <c r="CG43" i="7"/>
  <c r="DT89" i="7"/>
  <c r="EA62" i="7"/>
  <c r="BQ19" i="7"/>
  <c r="EI47" i="7"/>
  <c r="DU107" i="7"/>
  <c r="CW88" i="7"/>
  <c r="DR62" i="7"/>
  <c r="DV113" i="7"/>
  <c r="DU87" i="7"/>
  <c r="EG81" i="7"/>
  <c r="AT30" i="7"/>
  <c r="AH20" i="7"/>
  <c r="BM55" i="7"/>
  <c r="AO28" i="7"/>
  <c r="DO79" i="7"/>
  <c r="BB31" i="7"/>
  <c r="DK59" i="7"/>
  <c r="BV43" i="7"/>
  <c r="CG31" i="7"/>
  <c r="DL75" i="7"/>
  <c r="BV22" i="7"/>
  <c r="DF70" i="7"/>
  <c r="BA25" i="7"/>
  <c r="DL56" i="7"/>
  <c r="J9" i="7"/>
  <c r="CL47" i="7"/>
  <c r="EI89" i="7"/>
  <c r="CB69" i="7"/>
  <c r="CR39" i="7"/>
  <c r="EC108" i="7"/>
  <c r="CR35" i="7"/>
  <c r="BV36" i="7"/>
  <c r="AO18" i="7"/>
  <c r="CY68" i="7"/>
  <c r="EG75" i="7"/>
  <c r="AZ27" i="7"/>
  <c r="DL46" i="7"/>
  <c r="DT75" i="7"/>
  <c r="DX56" i="7"/>
  <c r="EH50" i="7"/>
  <c r="CX73" i="7"/>
  <c r="CE14" i="7"/>
  <c r="CT32" i="7"/>
  <c r="DO30" i="7"/>
  <c r="DP24" i="7"/>
  <c r="CD68" i="7"/>
  <c r="EG91" i="7"/>
  <c r="AC22" i="7"/>
  <c r="AR35" i="7"/>
  <c r="DW91" i="7"/>
  <c r="CS47" i="7"/>
  <c r="DV101" i="7"/>
  <c r="CA36" i="7"/>
  <c r="AW30" i="7"/>
  <c r="CK78" i="7"/>
  <c r="DW86" i="7"/>
  <c r="L13" i="7"/>
  <c r="CU25" i="7"/>
  <c r="AR39" i="7"/>
  <c r="EH52" i="7"/>
  <c r="CV46" i="7"/>
  <c r="DH18" i="7"/>
  <c r="EI20" i="7"/>
  <c r="CD44" i="7"/>
  <c r="CM63" i="7"/>
  <c r="DQ71" i="7"/>
  <c r="CV11" i="7"/>
  <c r="DA23" i="7"/>
  <c r="EB21" i="7"/>
  <c r="BS24" i="7"/>
  <c r="CF61" i="7"/>
  <c r="DW105" i="7"/>
  <c r="EG51" i="7"/>
  <c r="EG67" i="7"/>
  <c r="CT90" i="7"/>
  <c r="CG23" i="7"/>
  <c r="CY38" i="7"/>
  <c r="DV110" i="7"/>
  <c r="BN16" i="7"/>
  <c r="DO68" i="7"/>
  <c r="DV26" i="7"/>
  <c r="DB9" i="7"/>
  <c r="AC19" i="7"/>
  <c r="BP38" i="7"/>
  <c r="EH10" i="7"/>
  <c r="BR56" i="7"/>
  <c r="AX28" i="7"/>
  <c r="CC16" i="7"/>
  <c r="CQ24" i="7"/>
  <c r="AO16" i="7"/>
  <c r="CL37" i="7"/>
  <c r="BA43" i="7"/>
  <c r="CS14" i="7"/>
  <c r="AJ32" i="7"/>
  <c r="AW25" i="7"/>
  <c r="BE24" i="7"/>
  <c r="DA86" i="7"/>
  <c r="W10" i="7"/>
  <c r="BK47" i="7"/>
  <c r="EF52" i="7"/>
  <c r="CB55" i="7"/>
  <c r="DX90" i="7"/>
  <c r="DR78" i="7"/>
  <c r="CY24" i="7"/>
  <c r="CM25" i="7"/>
  <c r="DS44" i="7"/>
  <c r="AE19" i="7"/>
  <c r="CB52" i="7"/>
  <c r="CU14" i="7"/>
  <c r="CQ21" i="7"/>
  <c r="EF99" i="7"/>
  <c r="CW14" i="7"/>
  <c r="DR87" i="7"/>
  <c r="BF11" i="7"/>
  <c r="DT51" i="7"/>
  <c r="BP60" i="7"/>
  <c r="DL63" i="7"/>
  <c r="CU88" i="7"/>
  <c r="DW12" i="7"/>
  <c r="EF10" i="7"/>
  <c r="EH13" i="7"/>
  <c r="AZ51" i="7"/>
  <c r="BS35" i="7"/>
  <c r="Q9" i="7"/>
  <c r="DI16" i="7"/>
  <c r="AC16" i="7"/>
  <c r="CQ51" i="7"/>
  <c r="EE84" i="7"/>
  <c r="BL15" i="7"/>
  <c r="CS13" i="7"/>
  <c r="DI43" i="7"/>
  <c r="DU100" i="7"/>
  <c r="EG85" i="7"/>
  <c r="CE72" i="7"/>
  <c r="CC11" i="7"/>
  <c r="EG97" i="7"/>
  <c r="EB16" i="7"/>
  <c r="AG27" i="7"/>
  <c r="AO39" i="7"/>
  <c r="EG36" i="7"/>
  <c r="EH55" i="7"/>
  <c r="DO10" i="7"/>
  <c r="DX99" i="7"/>
  <c r="DW104" i="7"/>
  <c r="AK31" i="7"/>
  <c r="DW71" i="7"/>
  <c r="DN75" i="7"/>
  <c r="BG52" i="7"/>
  <c r="EG48" i="7"/>
  <c r="DF57" i="7"/>
  <c r="BV44" i="7"/>
  <c r="BE45" i="7"/>
  <c r="AI21" i="7"/>
  <c r="DG71" i="7"/>
  <c r="DL74" i="7"/>
  <c r="DS23" i="7"/>
  <c r="BM13" i="7"/>
  <c r="CH74" i="7"/>
  <c r="X22" i="7"/>
  <c r="BD30" i="7"/>
  <c r="EH35" i="7"/>
  <c r="DX22" i="7"/>
  <c r="EE103" i="7"/>
  <c r="EC109" i="7"/>
  <c r="CM35" i="7"/>
  <c r="DP114" i="7"/>
  <c r="CT52" i="7"/>
  <c r="CF78" i="7"/>
  <c r="AF29" i="7"/>
  <c r="P16" i="7"/>
  <c r="CA50" i="7"/>
  <c r="DO74" i="7"/>
  <c r="CJ62" i="7"/>
  <c r="CQ22" i="7"/>
  <c r="AZ29" i="7"/>
  <c r="DO89" i="7"/>
  <c r="CC63" i="7"/>
  <c r="BM56" i="7"/>
  <c r="DA79" i="7"/>
  <c r="CE38" i="7"/>
  <c r="CY78" i="7"/>
  <c r="BB52" i="7"/>
  <c r="DQ34" i="7"/>
  <c r="AT24" i="7"/>
  <c r="BP48" i="7"/>
  <c r="DE85" i="7"/>
  <c r="DP32" i="7"/>
  <c r="BV55" i="7"/>
  <c r="CP46" i="7"/>
  <c r="DN78" i="7"/>
  <c r="BE50" i="7"/>
  <c r="BC16" i="7"/>
  <c r="BW29" i="7"/>
  <c r="BK51" i="7"/>
  <c r="CE73" i="7"/>
  <c r="BB43" i="7"/>
  <c r="BA51" i="7"/>
  <c r="CN14" i="7"/>
  <c r="DT38" i="7"/>
  <c r="BN63" i="7"/>
  <c r="DP99" i="7"/>
  <c r="CS63" i="7"/>
  <c r="CA10" i="7"/>
  <c r="DP22" i="7"/>
  <c r="CE81" i="7"/>
  <c r="DT88" i="7"/>
  <c r="DL14" i="7"/>
  <c r="AK9" i="7"/>
  <c r="DF49" i="7"/>
  <c r="CX72" i="7"/>
  <c r="EF89" i="7"/>
  <c r="AI34" i="7"/>
  <c r="BB24" i="7"/>
  <c r="DE56" i="7"/>
  <c r="EA100" i="7"/>
  <c r="BH27" i="7"/>
  <c r="AJ37" i="7"/>
  <c r="DU74" i="7"/>
  <c r="CK9" i="7"/>
  <c r="AC25" i="7"/>
  <c r="DT102" i="7"/>
  <c r="EI38" i="7"/>
  <c r="EF110" i="7"/>
  <c r="BQ38" i="7"/>
  <c r="CZ43" i="7"/>
  <c r="AU22" i="7"/>
  <c r="AG13" i="7"/>
  <c r="EG24" i="7"/>
  <c r="EG110" i="7"/>
  <c r="BK45" i="7"/>
  <c r="EG98" i="7"/>
  <c r="EH37" i="7"/>
  <c r="AZ15" i="7"/>
  <c r="CT62" i="7"/>
  <c r="CG36" i="7"/>
  <c r="BO23" i="7"/>
  <c r="BX13" i="7"/>
  <c r="BL55" i="7"/>
  <c r="EC66" i="7"/>
  <c r="DQ84" i="7"/>
  <c r="DW17" i="7"/>
  <c r="DZ112" i="7"/>
  <c r="EG96" i="7"/>
  <c r="AF32" i="7"/>
  <c r="CS19" i="7"/>
  <c r="DU25" i="7"/>
  <c r="BJ23" i="7"/>
  <c r="BL38" i="7"/>
  <c r="BE32" i="7"/>
  <c r="EC90" i="7"/>
  <c r="DT31" i="7"/>
  <c r="BV17" i="7"/>
  <c r="BW16" i="7"/>
  <c r="CZ31" i="7"/>
  <c r="DX105" i="7"/>
  <c r="CU67" i="7"/>
  <c r="CU33" i="7"/>
  <c r="DV100" i="7"/>
  <c r="CJ68" i="7"/>
  <c r="DR31" i="7"/>
  <c r="CY87" i="7"/>
  <c r="DO63" i="7"/>
  <c r="EG88" i="7"/>
  <c r="BX44" i="7"/>
  <c r="DP50" i="7"/>
  <c r="CE18" i="7"/>
  <c r="CZ62" i="7"/>
  <c r="DP86" i="7"/>
  <c r="CN13" i="7"/>
  <c r="CT78" i="7"/>
  <c r="DQ19" i="7"/>
  <c r="BS28" i="7"/>
  <c r="CU18" i="7"/>
  <c r="EB51" i="7"/>
  <c r="CP78" i="7"/>
  <c r="DI37" i="7"/>
  <c r="BQ17" i="7"/>
  <c r="BF45" i="7"/>
  <c r="BK46" i="7"/>
  <c r="BZ22" i="7"/>
  <c r="DI75" i="7"/>
  <c r="DV37" i="7"/>
  <c r="CS80" i="7"/>
  <c r="DF47" i="7"/>
  <c r="DX37" i="7"/>
  <c r="CM44" i="7"/>
  <c r="AQ32" i="7"/>
  <c r="DS55" i="7"/>
  <c r="DK61" i="7"/>
  <c r="AU12" i="7"/>
  <c r="DX79" i="7"/>
  <c r="DV72" i="7"/>
  <c r="AW16" i="7"/>
  <c r="DN62" i="7"/>
  <c r="X17" i="7"/>
  <c r="CU46" i="7"/>
  <c r="BR18" i="7"/>
  <c r="EB57" i="7"/>
  <c r="DP106" i="7"/>
  <c r="DB78" i="7"/>
  <c r="BM36" i="7"/>
  <c r="BW62" i="7"/>
  <c r="DP29" i="7"/>
  <c r="CL61" i="7"/>
  <c r="BO45" i="7"/>
  <c r="EE111" i="7"/>
  <c r="DS36" i="7"/>
  <c r="AE12" i="7"/>
  <c r="AQ15" i="7"/>
  <c r="CW15" i="7"/>
  <c r="BV57" i="7"/>
  <c r="CC20" i="7"/>
  <c r="R19" i="7"/>
  <c r="BE23" i="7"/>
  <c r="BP45" i="7"/>
  <c r="DN61" i="7"/>
  <c r="EH79" i="7"/>
  <c r="CG15" i="7"/>
  <c r="X14" i="7"/>
  <c r="DN57" i="7"/>
  <c r="BH35" i="7"/>
  <c r="CR47" i="7"/>
  <c r="U21" i="7"/>
  <c r="CC26" i="7"/>
  <c r="CO59" i="7"/>
  <c r="EA55" i="7"/>
  <c r="DN66" i="7"/>
  <c r="CC67" i="7"/>
  <c r="AK19" i="7"/>
  <c r="DU63" i="7"/>
  <c r="DF80" i="7"/>
  <c r="BJ18" i="7"/>
  <c r="CN44" i="7"/>
  <c r="BZ15" i="7"/>
  <c r="BX38" i="7"/>
  <c r="DQ20" i="7"/>
  <c r="EI36" i="7"/>
  <c r="BU52" i="7"/>
  <c r="AR20" i="7"/>
  <c r="DS57" i="7"/>
  <c r="CK44" i="7"/>
  <c r="BU35" i="7"/>
  <c r="DF25" i="7"/>
  <c r="BQ28" i="7"/>
  <c r="AE20" i="7"/>
  <c r="DO92" i="7"/>
  <c r="AQ11" i="7"/>
  <c r="AZ32" i="7"/>
  <c r="CK51" i="7"/>
  <c r="CL80" i="7"/>
  <c r="DG20" i="7"/>
  <c r="CZ52" i="7"/>
  <c r="CR91" i="7"/>
  <c r="BM32" i="7"/>
  <c r="CX33" i="7"/>
  <c r="CO73" i="7"/>
  <c r="DZ78" i="7"/>
  <c r="CS86" i="7"/>
  <c r="CN73" i="7"/>
  <c r="EG59" i="7"/>
  <c r="DJ92" i="7"/>
  <c r="CH27" i="7"/>
  <c r="DO47" i="7"/>
  <c r="BG23" i="7"/>
  <c r="EH69" i="7"/>
  <c r="EH36" i="7"/>
  <c r="CD23" i="7"/>
  <c r="BS52" i="7"/>
  <c r="EC68" i="7"/>
  <c r="CP72" i="7"/>
  <c r="DU10" i="7"/>
  <c r="CR59" i="7"/>
  <c r="EF95" i="7"/>
  <c r="AU39" i="7"/>
  <c r="CU74" i="7"/>
  <c r="DI18" i="7"/>
  <c r="EA37" i="7"/>
  <c r="AM23" i="7"/>
  <c r="BQ37" i="7"/>
  <c r="CM14" i="7"/>
  <c r="DX60" i="7"/>
  <c r="CX37" i="7"/>
  <c r="EF26" i="7"/>
  <c r="BQ33" i="7"/>
  <c r="BA20" i="7"/>
  <c r="BQ14" i="7"/>
  <c r="U10" i="7"/>
  <c r="CE50" i="7"/>
  <c r="EF91" i="7"/>
  <c r="CV12" i="7"/>
  <c r="U19" i="7"/>
  <c r="BM14" i="7"/>
  <c r="AM18" i="7"/>
  <c r="AE30" i="7"/>
  <c r="T17" i="7"/>
  <c r="EI28" i="7"/>
  <c r="T13" i="7"/>
  <c r="DW80" i="7"/>
  <c r="CN51" i="7"/>
  <c r="BD10" i="7"/>
  <c r="DJ61" i="7"/>
  <c r="DE33" i="7"/>
  <c r="DT109" i="7"/>
  <c r="BJ13" i="7"/>
  <c r="CD15" i="7"/>
  <c r="BO32" i="7"/>
  <c r="EH68" i="7"/>
  <c r="DP57" i="7"/>
  <c r="DB87" i="7"/>
  <c r="DG73" i="7"/>
  <c r="CA48" i="7"/>
  <c r="CN59" i="7"/>
  <c r="CB70" i="7"/>
  <c r="CF50" i="7"/>
  <c r="CC61" i="7"/>
  <c r="CK39" i="7"/>
  <c r="BN10" i="7"/>
  <c r="EH22" i="7"/>
  <c r="CO11" i="7"/>
  <c r="DR24" i="7"/>
  <c r="CY73" i="7"/>
  <c r="EF31" i="7"/>
  <c r="BS58" i="7"/>
  <c r="CU24" i="7"/>
  <c r="DV56" i="7"/>
  <c r="DC18" i="7"/>
  <c r="CT12" i="7"/>
  <c r="CE45" i="7"/>
  <c r="DS106" i="7"/>
  <c r="DQ60" i="7"/>
  <c r="BE47" i="7"/>
  <c r="DG31" i="7"/>
  <c r="BR20" i="7"/>
  <c r="AF15" i="7"/>
  <c r="EE97" i="7"/>
  <c r="EE114" i="7"/>
  <c r="DV96" i="7"/>
  <c r="CH13" i="7"/>
  <c r="DB49" i="7"/>
  <c r="BK20" i="7"/>
  <c r="DS87" i="7"/>
  <c r="AA26" i="7"/>
  <c r="CY10" i="7"/>
  <c r="EE46" i="7"/>
  <c r="CU55" i="7"/>
  <c r="BQ52" i="7"/>
  <c r="DF18" i="7"/>
  <c r="BC13" i="7"/>
  <c r="DT22" i="7"/>
  <c r="CV78" i="7"/>
  <c r="CV19" i="7"/>
  <c r="CW17" i="7"/>
  <c r="DA9" i="7"/>
  <c r="DZ39" i="7"/>
  <c r="DZ107" i="7"/>
  <c r="DV11" i="7"/>
  <c r="CB66" i="7"/>
  <c r="CA38" i="7"/>
  <c r="CN67" i="7"/>
  <c r="CB19" i="7"/>
  <c r="DE44" i="7"/>
  <c r="CK67" i="7"/>
  <c r="CZ69" i="7"/>
  <c r="T14" i="7"/>
  <c r="BN39" i="7"/>
  <c r="DO58" i="7"/>
  <c r="DW114" i="7"/>
  <c r="CD57" i="7"/>
  <c r="EG43" i="7"/>
  <c r="CG47" i="7"/>
  <c r="EG103" i="7"/>
  <c r="CK33" i="7"/>
  <c r="EA70" i="7"/>
  <c r="CD37" i="7"/>
  <c r="BW43" i="7"/>
  <c r="CG75" i="7"/>
  <c r="BN45" i="7"/>
  <c r="EF62" i="7"/>
  <c r="DG90" i="7"/>
  <c r="CE48" i="7"/>
  <c r="BS51" i="7"/>
  <c r="AT23" i="7"/>
  <c r="DZ57" i="7"/>
  <c r="DS114" i="7"/>
  <c r="CV20" i="7"/>
  <c r="EC55" i="7"/>
  <c r="CZ58" i="7"/>
  <c r="CA72" i="7"/>
  <c r="DZ59" i="7"/>
  <c r="AM29" i="7"/>
  <c r="AO37" i="7"/>
  <c r="BE22" i="7"/>
  <c r="DJ25" i="7"/>
  <c r="CE31" i="7"/>
  <c r="EG28" i="7"/>
  <c r="DC68" i="7"/>
  <c r="DH21" i="7"/>
  <c r="DK66" i="7"/>
  <c r="DB30" i="7"/>
  <c r="EH48" i="7"/>
  <c r="DF72" i="7"/>
  <c r="EC15" i="7"/>
  <c r="BZ18" i="7"/>
  <c r="AX19" i="7"/>
  <c r="AE23" i="7"/>
  <c r="CE22" i="7"/>
  <c r="AQ27" i="7"/>
  <c r="DE47" i="7"/>
  <c r="DO72" i="7"/>
  <c r="BU10" i="7"/>
  <c r="BM29" i="7"/>
  <c r="DF21" i="7"/>
  <c r="BQ20" i="7"/>
  <c r="EC22" i="7"/>
  <c r="BG25" i="7"/>
  <c r="BD26" i="7"/>
  <c r="AX25" i="7"/>
  <c r="EH81" i="7"/>
  <c r="CJ14" i="7"/>
  <c r="CX21" i="7"/>
  <c r="CE32" i="7"/>
  <c r="CG22" i="7"/>
  <c r="CX18" i="7"/>
  <c r="DV12" i="7"/>
  <c r="DO66" i="7"/>
  <c r="CW10" i="7"/>
  <c r="BV13" i="7"/>
  <c r="CQ35" i="7"/>
  <c r="BW61" i="7"/>
  <c r="N14" i="7"/>
  <c r="EE105" i="7"/>
  <c r="CQ86" i="7"/>
  <c r="DC78" i="7"/>
  <c r="CM73" i="7"/>
  <c r="DX46" i="7"/>
  <c r="AD10" i="7"/>
  <c r="EB56" i="7"/>
  <c r="AW26" i="7"/>
  <c r="DV70" i="7"/>
  <c r="CJ59" i="7"/>
  <c r="CG14" i="7"/>
  <c r="CX84" i="7"/>
  <c r="AM22" i="7"/>
  <c r="EC11" i="7"/>
  <c r="EA78" i="7"/>
  <c r="CX39" i="7"/>
  <c r="DN52" i="7"/>
  <c r="DV106" i="7"/>
  <c r="BM24" i="7"/>
  <c r="CB17" i="7"/>
  <c r="DB10" i="7"/>
  <c r="DP14" i="7"/>
  <c r="DH28" i="7"/>
  <c r="CD11" i="7"/>
  <c r="L10" i="7"/>
  <c r="AU27" i="7"/>
  <c r="CE37" i="7"/>
  <c r="AF31" i="7"/>
  <c r="EG86" i="7"/>
  <c r="DT9" i="7"/>
  <c r="BH21" i="7"/>
  <c r="BL20" i="7"/>
  <c r="CL60" i="7"/>
  <c r="DH86" i="7"/>
  <c r="CJ19" i="7"/>
  <c r="DQ100" i="7"/>
  <c r="BG12" i="7"/>
  <c r="DW107" i="7"/>
  <c r="CM21" i="7"/>
  <c r="CV45" i="7"/>
  <c r="BO13" i="7"/>
  <c r="BE39" i="7"/>
  <c r="CT84" i="7"/>
  <c r="DL59" i="7"/>
  <c r="CT51" i="7"/>
  <c r="DI21" i="7"/>
  <c r="BZ74" i="7"/>
  <c r="CQ44" i="7"/>
  <c r="BS45" i="7"/>
  <c r="CM61" i="7"/>
  <c r="DV103" i="7"/>
  <c r="CO71" i="7"/>
  <c r="DL18" i="7"/>
  <c r="CN26" i="7"/>
  <c r="BS21" i="7"/>
  <c r="CN35" i="7"/>
  <c r="CV62" i="7"/>
  <c r="DP107" i="7"/>
  <c r="DI71" i="7"/>
  <c r="CO12" i="7"/>
  <c r="DH66" i="7"/>
  <c r="CK62" i="7"/>
  <c r="BN27" i="7"/>
  <c r="EH80" i="7"/>
  <c r="BU26" i="7"/>
  <c r="AZ48" i="7"/>
  <c r="DZ9" i="7"/>
  <c r="DR89" i="7"/>
  <c r="BA28" i="7"/>
  <c r="Q14" i="7"/>
  <c r="DT98" i="7"/>
  <c r="CZ57" i="7"/>
  <c r="AX17" i="7"/>
  <c r="DF90" i="7"/>
  <c r="CN57" i="7"/>
  <c r="CG74" i="7"/>
  <c r="CO9" i="7"/>
  <c r="M13" i="7"/>
  <c r="CQ43" i="7"/>
  <c r="CF16" i="7"/>
  <c r="CE60" i="7"/>
  <c r="CK17" i="7"/>
  <c r="DN95" i="7"/>
  <c r="T19" i="7"/>
  <c r="CE63" i="7"/>
  <c r="CW21" i="7"/>
  <c r="CZ66" i="7"/>
  <c r="DX102" i="7"/>
  <c r="EE67" i="7"/>
  <c r="CG78" i="7"/>
  <c r="BV48" i="7"/>
  <c r="CK12" i="7"/>
  <c r="DB39" i="7"/>
  <c r="DV29" i="7"/>
  <c r="CU22" i="7"/>
  <c r="EG58" i="7"/>
  <c r="DL24" i="7"/>
  <c r="BS30" i="7"/>
  <c r="CP74" i="7"/>
  <c r="BZ44" i="7"/>
  <c r="BK26" i="7"/>
  <c r="CD56" i="7"/>
  <c r="DA61" i="7"/>
  <c r="EE25" i="7"/>
  <c r="DX106" i="7"/>
  <c r="AU11" i="7"/>
  <c r="EH102" i="7"/>
  <c r="BN32" i="7"/>
  <c r="CJ72" i="7"/>
  <c r="BR32" i="7"/>
  <c r="AX39" i="7"/>
  <c r="BH50" i="7"/>
  <c r="DE52" i="7"/>
  <c r="BW31" i="7"/>
  <c r="BG24" i="7"/>
  <c r="CN56" i="7"/>
  <c r="DW36" i="7"/>
  <c r="CO43" i="7"/>
  <c r="EB105" i="7"/>
  <c r="AJ31" i="7"/>
  <c r="BN17" i="7"/>
  <c r="DO14" i="7"/>
  <c r="AJ12" i="7"/>
  <c r="CK80" i="7"/>
  <c r="BA31" i="7"/>
  <c r="DC14" i="7"/>
  <c r="AO10" i="7"/>
  <c r="DC80" i="7"/>
  <c r="BH31" i="7"/>
  <c r="BG37" i="7"/>
  <c r="BO25" i="7"/>
  <c r="CC73" i="7"/>
  <c r="CX66" i="7"/>
  <c r="N10" i="7"/>
  <c r="BB22" i="7"/>
  <c r="EH103" i="7"/>
  <c r="EH87" i="7"/>
  <c r="CJ18" i="7"/>
  <c r="CH14" i="7"/>
  <c r="DT18" i="7"/>
  <c r="DH67" i="7"/>
  <c r="CC17" i="7"/>
  <c r="BU48" i="7"/>
  <c r="CX35" i="7"/>
  <c r="AP33" i="7"/>
  <c r="DQ59" i="7"/>
  <c r="AE9" i="7"/>
  <c r="AV14" i="7"/>
  <c r="EE60" i="7"/>
  <c r="DU52" i="7"/>
  <c r="CS39" i="7"/>
  <c r="CV15" i="7"/>
  <c r="DF46" i="7"/>
  <c r="EC36" i="7"/>
  <c r="DQ63" i="7"/>
  <c r="CF35" i="7"/>
  <c r="Y16" i="7"/>
  <c r="DJ10" i="7"/>
  <c r="CW29" i="7"/>
  <c r="DO21" i="7"/>
  <c r="DB74" i="7"/>
  <c r="DU48" i="7"/>
  <c r="AO12" i="7"/>
  <c r="EH75" i="7"/>
  <c r="DP37" i="7"/>
  <c r="CT11" i="7"/>
  <c r="CL43" i="7"/>
  <c r="BN23" i="7"/>
  <c r="CJ45" i="7"/>
  <c r="DO36" i="7"/>
  <c r="DC12" i="7"/>
  <c r="CY63" i="7"/>
  <c r="CL15" i="7"/>
  <c r="EB96" i="7"/>
  <c r="DP49" i="7"/>
  <c r="EC48" i="7"/>
  <c r="AX29" i="7"/>
  <c r="DS13" i="7"/>
  <c r="BQ55" i="7"/>
  <c r="BG30" i="7"/>
  <c r="CQ61" i="7"/>
  <c r="DZ73" i="7"/>
  <c r="CG60" i="7"/>
  <c r="CR84" i="7"/>
  <c r="DT78" i="7"/>
  <c r="DZ22" i="7"/>
  <c r="CG50" i="7"/>
  <c r="CR56" i="7"/>
  <c r="BS44" i="7"/>
  <c r="BP33" i="7"/>
  <c r="DP15" i="7"/>
  <c r="DA19" i="7"/>
  <c r="CF72" i="7"/>
  <c r="DT17" i="7"/>
  <c r="DL61" i="7"/>
  <c r="DX25" i="7"/>
  <c r="CR66" i="7"/>
  <c r="AP28" i="7"/>
  <c r="CK26" i="7"/>
  <c r="DU20" i="7"/>
  <c r="EI98" i="7"/>
  <c r="EI100" i="7"/>
  <c r="BS25" i="7"/>
  <c r="DP70" i="7"/>
  <c r="CY88" i="7"/>
  <c r="DA47" i="7"/>
  <c r="BB18" i="7"/>
  <c r="AU9" i="7"/>
  <c r="BR62" i="7"/>
  <c r="DX111" i="7"/>
  <c r="DZ111" i="7"/>
  <c r="BN59" i="7"/>
  <c r="CN61" i="7"/>
  <c r="BU38" i="7"/>
  <c r="DS29" i="7"/>
  <c r="DR66" i="7"/>
  <c r="CK10" i="7"/>
  <c r="DG34" i="7"/>
  <c r="BJ33" i="7"/>
  <c r="BL35" i="7"/>
  <c r="BO51" i="7"/>
  <c r="DJ60" i="7"/>
  <c r="EB45" i="7"/>
  <c r="CZ72" i="7"/>
  <c r="BZ43" i="7"/>
  <c r="DR59" i="7"/>
  <c r="DQ67" i="7"/>
  <c r="DZ74" i="7"/>
  <c r="EA39" i="7"/>
  <c r="CL25" i="7"/>
  <c r="BZ16" i="7"/>
  <c r="CF43" i="7"/>
  <c r="DP17" i="7"/>
  <c r="DG12" i="7"/>
  <c r="S15" i="7"/>
  <c r="DT63" i="7"/>
  <c r="DT48" i="7"/>
  <c r="DX55" i="7"/>
  <c r="M9" i="7"/>
  <c r="EE86" i="7"/>
  <c r="EH38" i="7"/>
  <c r="DW21" i="7"/>
  <c r="BK24" i="7"/>
  <c r="CD10" i="7"/>
  <c r="DP97" i="7"/>
  <c r="DF16" i="7"/>
  <c r="EC81" i="7"/>
  <c r="DO70" i="7"/>
  <c r="DU22" i="7"/>
  <c r="DT81" i="7"/>
  <c r="EA81" i="7"/>
  <c r="CL10" i="7"/>
  <c r="DH30" i="7"/>
  <c r="CX67" i="7"/>
  <c r="CV48" i="7"/>
  <c r="DV114" i="7"/>
  <c r="DQ37" i="7"/>
  <c r="Q17" i="7"/>
  <c r="CV9" i="7"/>
  <c r="EH86" i="7"/>
  <c r="CK29" i="7"/>
  <c r="CV68" i="7"/>
  <c r="BL23" i="7"/>
  <c r="AU24" i="7"/>
  <c r="EB61" i="7"/>
  <c r="EC43" i="7"/>
  <c r="CE33" i="7"/>
  <c r="BK9" i="7"/>
  <c r="CL72" i="7"/>
  <c r="DF86" i="7"/>
  <c r="X11" i="7"/>
  <c r="DP96" i="7"/>
  <c r="CR87" i="7"/>
  <c r="BW17" i="7"/>
  <c r="DC55" i="7"/>
  <c r="CD70" i="7"/>
  <c r="CP70" i="7"/>
  <c r="CB71" i="7"/>
  <c r="BS50" i="7"/>
  <c r="DB66" i="7"/>
  <c r="BQ47" i="7"/>
  <c r="DR108" i="7"/>
  <c r="DW61" i="7"/>
  <c r="BH19" i="7"/>
  <c r="DX26" i="7"/>
  <c r="DR48" i="7"/>
  <c r="AQ12" i="7"/>
  <c r="BQ61" i="7"/>
  <c r="DC61" i="7"/>
  <c r="BW11" i="7"/>
  <c r="CD75" i="7"/>
  <c r="CO44" i="7"/>
  <c r="BE11" i="7"/>
  <c r="L12" i="7"/>
  <c r="DG86" i="7"/>
  <c r="DI56" i="7"/>
  <c r="BO28" i="7"/>
  <c r="CX38" i="7"/>
  <c r="BW23" i="7"/>
  <c r="BK39" i="7"/>
  <c r="BL44" i="7"/>
  <c r="DT57" i="7"/>
  <c r="BK14" i="7"/>
  <c r="EE113" i="7"/>
  <c r="AO30" i="7"/>
  <c r="EI23" i="7"/>
  <c r="DC73" i="7"/>
  <c r="EC63" i="7"/>
  <c r="CL63" i="7"/>
  <c r="AT10" i="7"/>
  <c r="CK58" i="7"/>
  <c r="EE36" i="7"/>
  <c r="CO31" i="7"/>
  <c r="DN104" i="7"/>
  <c r="DW97" i="7"/>
  <c r="EC84" i="7"/>
  <c r="DU33" i="7"/>
  <c r="U20" i="7"/>
  <c r="CS88" i="7"/>
  <c r="BE36" i="7"/>
  <c r="EE17" i="7"/>
  <c r="DJ71" i="7"/>
  <c r="BV32" i="7"/>
  <c r="DQ89" i="7"/>
  <c r="AK13" i="7"/>
  <c r="BV16" i="7"/>
  <c r="DS89" i="7"/>
  <c r="BG32" i="7"/>
  <c r="DA75" i="7"/>
  <c r="DI57" i="7"/>
  <c r="CW57" i="7"/>
  <c r="AV30" i="7"/>
  <c r="EF80" i="7"/>
  <c r="CX62" i="7"/>
  <c r="BF14" i="7"/>
  <c r="AW31" i="7"/>
  <c r="DX36" i="7"/>
  <c r="EB12" i="7"/>
  <c r="DZ32" i="7"/>
  <c r="CS66" i="7"/>
  <c r="BS15" i="7"/>
  <c r="EB48" i="7"/>
  <c r="CC34" i="7"/>
  <c r="CJ10" i="7"/>
  <c r="CO20" i="7"/>
  <c r="DO88" i="7"/>
  <c r="BL27" i="7"/>
  <c r="DS107" i="7"/>
  <c r="CA46" i="7"/>
  <c r="CF67" i="7"/>
  <c r="EB88" i="7"/>
  <c r="CV32" i="7"/>
  <c r="BH16" i="7"/>
  <c r="AM17" i="7"/>
  <c r="BH20" i="7"/>
  <c r="CD13" i="7"/>
  <c r="X12" i="7"/>
  <c r="CS21" i="7"/>
  <c r="DH56" i="7"/>
  <c r="DV99" i="7"/>
  <c r="BU58" i="7"/>
  <c r="DV66" i="7"/>
  <c r="EA50" i="7"/>
  <c r="AD30" i="7"/>
  <c r="DO52" i="7"/>
  <c r="DU85" i="7"/>
  <c r="CM15" i="7"/>
  <c r="BX32" i="7"/>
  <c r="AF25" i="7"/>
  <c r="AH16" i="7"/>
  <c r="EB106" i="7"/>
  <c r="BX25" i="7"/>
  <c r="BL49" i="7"/>
  <c r="EA24" i="7"/>
  <c r="CV61" i="7"/>
  <c r="EG39" i="7"/>
  <c r="DB86" i="7"/>
  <c r="DE74" i="7"/>
  <c r="BJ51" i="7"/>
  <c r="DU24" i="7"/>
  <c r="BC21" i="7"/>
  <c r="DH92" i="7"/>
  <c r="EA95" i="7"/>
  <c r="EG95" i="7"/>
  <c r="BG46" i="7"/>
  <c r="CU17" i="7"/>
  <c r="EC102" i="7"/>
  <c r="DN15" i="7"/>
  <c r="CT47" i="7"/>
  <c r="BL21" i="7"/>
  <c r="DX101" i="7"/>
  <c r="BP62" i="7"/>
  <c r="AI22" i="7"/>
  <c r="CR69" i="7"/>
  <c r="BR43" i="7"/>
  <c r="AM24" i="7"/>
  <c r="EE21" i="7"/>
  <c r="EB62" i="7"/>
  <c r="BS27" i="7"/>
  <c r="BQ44" i="7"/>
  <c r="CQ39" i="7"/>
  <c r="Z10" i="7"/>
  <c r="AA25" i="7"/>
  <c r="EH14" i="7"/>
  <c r="BZ72" i="7"/>
  <c r="AU36" i="7"/>
  <c r="EE50" i="7"/>
  <c r="DW25" i="7"/>
  <c r="DG16" i="7"/>
  <c r="CD73" i="7"/>
  <c r="EI55" i="7"/>
  <c r="CQ60" i="7"/>
  <c r="CQ74" i="7"/>
  <c r="DU106" i="7"/>
  <c r="AC14" i="7"/>
  <c r="BS59" i="7"/>
  <c r="CK21" i="7"/>
  <c r="AW32" i="7"/>
  <c r="CA15" i="7"/>
  <c r="CT70" i="7"/>
  <c r="BW55" i="7"/>
  <c r="CV70" i="7"/>
  <c r="CE67" i="7"/>
  <c r="EI78" i="7"/>
  <c r="CS29" i="7"/>
  <c r="DR71" i="7"/>
  <c r="CM59" i="7"/>
  <c r="CL33" i="7"/>
  <c r="EG21" i="7"/>
  <c r="EH111" i="7"/>
  <c r="EA80" i="7"/>
  <c r="CQ36" i="7"/>
  <c r="EE79" i="7"/>
  <c r="DH13" i="7"/>
  <c r="EE69" i="7"/>
  <c r="EE98" i="7"/>
  <c r="BV60" i="7"/>
  <c r="CG18" i="7"/>
  <c r="AV19" i="7"/>
  <c r="DH79" i="7"/>
  <c r="DP33" i="7"/>
  <c r="CQ90" i="7"/>
  <c r="AK15" i="7"/>
  <c r="BW34" i="7"/>
  <c r="CD25" i="7"/>
  <c r="CP30" i="7"/>
  <c r="DX68" i="7"/>
  <c r="AM34" i="7"/>
  <c r="DI31" i="7"/>
  <c r="AR13" i="7"/>
  <c r="CX58" i="7"/>
  <c r="AK18" i="7"/>
  <c r="DW62" i="7"/>
  <c r="AC24" i="7"/>
  <c r="CT79" i="7"/>
  <c r="CN22" i="7"/>
  <c r="DS60" i="7"/>
  <c r="DE79" i="7"/>
  <c r="CB75" i="7"/>
  <c r="EI111" i="7"/>
  <c r="DF31" i="7"/>
  <c r="CN23" i="7"/>
  <c r="BR50" i="7"/>
  <c r="DW28" i="7"/>
  <c r="DX10" i="7"/>
  <c r="CM66" i="7"/>
  <c r="CK75" i="7"/>
  <c r="EB14" i="7"/>
  <c r="DV44" i="7"/>
  <c r="DZ56" i="7"/>
  <c r="BN20" i="7"/>
  <c r="DV97" i="7"/>
  <c r="CN32" i="7"/>
  <c r="DU73" i="7"/>
  <c r="CH69" i="7"/>
  <c r="BU34" i="7"/>
  <c r="CM74" i="7"/>
  <c r="CD39" i="7"/>
  <c r="DJ85" i="7"/>
  <c r="DH49" i="7"/>
  <c r="CM20" i="7"/>
  <c r="CO72" i="7"/>
  <c r="DZ13" i="7"/>
  <c r="DU91" i="7"/>
  <c r="DG37" i="7"/>
  <c r="CB30" i="7"/>
  <c r="CR74" i="7"/>
  <c r="CP43" i="7"/>
  <c r="EE32" i="7"/>
  <c r="BK32" i="7"/>
  <c r="CR9" i="7"/>
  <c r="BU47" i="7"/>
  <c r="BR22" i="7"/>
  <c r="W11" i="7"/>
  <c r="CE30" i="7"/>
  <c r="DQ90" i="7"/>
  <c r="EB97" i="7"/>
  <c r="AX31" i="7"/>
  <c r="CO67" i="7"/>
  <c r="DG57" i="7"/>
  <c r="CF22" i="7"/>
  <c r="DN18" i="7"/>
  <c r="DC32" i="7"/>
  <c r="EI59" i="7"/>
  <c r="BE13" i="7"/>
  <c r="AD21" i="7"/>
  <c r="DI92" i="7"/>
  <c r="BR61" i="7"/>
  <c r="BB46" i="7"/>
  <c r="BJ21" i="7"/>
  <c r="DE69" i="7"/>
  <c r="DC66" i="7"/>
  <c r="DG52" i="7"/>
  <c r="CP50" i="7"/>
  <c r="CR27" i="7"/>
  <c r="DE49" i="7"/>
  <c r="CM75" i="7"/>
  <c r="CP15" i="7"/>
  <c r="DG75" i="7"/>
  <c r="CR58" i="7"/>
  <c r="EI67" i="7"/>
  <c r="CB32" i="7"/>
  <c r="DI23" i="7"/>
  <c r="CH43" i="7"/>
  <c r="CY58" i="7"/>
  <c r="AW13" i="7"/>
  <c r="DU19" i="7"/>
  <c r="CK59" i="7"/>
  <c r="BJ47" i="7"/>
  <c r="BP29" i="7"/>
  <c r="CS31" i="7"/>
  <c r="DX13" i="7"/>
  <c r="CM79" i="7"/>
  <c r="DQ51" i="7"/>
  <c r="CN27" i="7"/>
  <c r="EE12" i="7"/>
  <c r="CQ59" i="7"/>
  <c r="DB61" i="7"/>
  <c r="CM48" i="7"/>
  <c r="CY31" i="7"/>
  <c r="CT34" i="7"/>
  <c r="DG62" i="7"/>
  <c r="CP28" i="7"/>
  <c r="AA10" i="7"/>
  <c r="AF21" i="7"/>
  <c r="DH78" i="7"/>
  <c r="AZ18" i="7"/>
  <c r="DX58" i="7"/>
  <c r="CR38" i="7"/>
  <c r="BW56" i="7"/>
  <c r="CO56" i="7"/>
  <c r="DP46" i="7"/>
  <c r="EI87" i="7"/>
  <c r="BW44" i="7"/>
  <c r="BR28" i="7"/>
  <c r="DH33" i="7"/>
  <c r="DQ80" i="7"/>
  <c r="DJ90" i="7"/>
  <c r="EA51" i="7"/>
  <c r="DU43" i="7"/>
  <c r="CD51" i="7"/>
  <c r="CK72" i="7"/>
  <c r="EC73" i="7"/>
  <c r="DK57" i="7"/>
  <c r="CA44" i="7"/>
  <c r="DZ99" i="7"/>
  <c r="DW30" i="7"/>
  <c r="DZ30" i="7"/>
  <c r="BC22" i="7"/>
  <c r="Y23" i="7"/>
  <c r="BD46" i="7"/>
  <c r="DQ44" i="7"/>
  <c r="DQ28" i="7"/>
  <c r="EB104" i="7"/>
  <c r="BP51" i="7"/>
  <c r="DS56" i="7"/>
  <c r="DP38" i="7"/>
  <c r="CC75" i="7"/>
  <c r="DR14" i="7"/>
  <c r="BE12" i="7"/>
  <c r="BA50" i="7"/>
  <c r="BE44" i="7"/>
  <c r="EA56" i="7"/>
  <c r="BF29" i="7"/>
  <c r="EC106" i="7"/>
  <c r="CR10" i="7"/>
  <c r="DS25" i="7"/>
  <c r="CS35" i="7"/>
  <c r="AM25" i="7"/>
  <c r="DX88" i="7"/>
  <c r="DO105" i="7"/>
  <c r="DA88" i="7"/>
  <c r="CX87" i="7"/>
  <c r="CW37" i="7"/>
  <c r="AJ21" i="7"/>
  <c r="DS72" i="7"/>
  <c r="CX75" i="7"/>
  <c r="EA105" i="7"/>
  <c r="DG80" i="7"/>
  <c r="DN46" i="7"/>
  <c r="EI34" i="7"/>
  <c r="EF59" i="7"/>
  <c r="DL57" i="7"/>
  <c r="DT74" i="7"/>
  <c r="BZ61" i="7"/>
  <c r="CD9" i="7"/>
  <c r="DV19" i="7"/>
  <c r="EC112" i="7"/>
  <c r="DJ11" i="7"/>
  <c r="BQ32" i="7"/>
  <c r="CN78" i="7"/>
  <c r="DB21" i="7"/>
  <c r="DB25" i="7"/>
  <c r="CX23" i="7"/>
  <c r="DA55" i="7"/>
  <c r="BO26" i="7"/>
  <c r="DP71" i="7"/>
  <c r="BR47" i="7"/>
  <c r="EE31" i="7"/>
  <c r="EH70" i="7"/>
  <c r="CE16" i="7"/>
  <c r="AX18" i="7"/>
  <c r="AH21" i="7"/>
  <c r="CP75" i="7"/>
  <c r="DT101" i="7"/>
  <c r="CS20" i="7"/>
  <c r="CV21" i="7"/>
  <c r="BZ57" i="7"/>
  <c r="CB78" i="7"/>
  <c r="DF27" i="7"/>
  <c r="BX63" i="7"/>
  <c r="DZ84" i="7"/>
  <c r="AO19" i="7"/>
  <c r="BX31" i="7"/>
  <c r="DU99" i="7"/>
  <c r="CK25" i="7"/>
  <c r="AX24" i="7"/>
  <c r="CK36" i="7"/>
  <c r="EC44" i="7"/>
  <c r="BB47" i="7"/>
  <c r="S12" i="7"/>
  <c r="CH49" i="7"/>
  <c r="W14" i="7"/>
  <c r="DT107" i="7"/>
  <c r="DH22" i="7"/>
  <c r="DW99" i="7"/>
  <c r="CX68" i="7"/>
  <c r="DB79" i="7"/>
  <c r="BP13" i="7"/>
  <c r="Z12" i="7"/>
  <c r="DN21" i="7"/>
  <c r="CW71" i="7"/>
  <c r="CE21" i="7"/>
  <c r="EC31" i="7"/>
  <c r="CS48" i="7"/>
  <c r="DK43" i="7"/>
  <c r="CY91" i="7"/>
  <c r="CH22" i="7"/>
  <c r="DP55" i="7"/>
  <c r="DV38" i="7"/>
  <c r="DX71" i="7"/>
  <c r="CB49" i="7"/>
  <c r="CQ81" i="7"/>
  <c r="DZ106" i="7"/>
  <c r="BL52" i="7"/>
  <c r="AI12" i="7"/>
  <c r="DH87" i="7"/>
  <c r="CY11" i="7"/>
  <c r="EB80" i="7"/>
  <c r="EF92" i="7"/>
  <c r="CA75" i="7"/>
  <c r="EG100" i="7"/>
  <c r="BM31" i="7"/>
  <c r="CF46" i="7"/>
  <c r="DQ81" i="7"/>
  <c r="BE17" i="7"/>
  <c r="CB58" i="7"/>
  <c r="DC29" i="7"/>
  <c r="BP59" i="7"/>
  <c r="AE25" i="7"/>
  <c r="DU55" i="7"/>
  <c r="CB67" i="7"/>
  <c r="BJ46" i="7"/>
  <c r="CZ12" i="7"/>
  <c r="EA31" i="7"/>
  <c r="DF17" i="7"/>
  <c r="DQ26" i="7"/>
  <c r="DG49" i="7"/>
  <c r="EG27" i="7"/>
  <c r="BC44" i="7"/>
  <c r="DH12" i="7"/>
  <c r="CD49" i="7"/>
  <c r="BN47" i="7"/>
  <c r="DE62" i="7"/>
  <c r="DT50" i="7"/>
  <c r="AG29" i="7"/>
  <c r="AQ10" i="7"/>
  <c r="DE55" i="7"/>
  <c r="CR52" i="7"/>
  <c r="BO30" i="7"/>
  <c r="CF32" i="7"/>
  <c r="CS67" i="7"/>
  <c r="AF10" i="7"/>
  <c r="CH24" i="7"/>
  <c r="DI24" i="7"/>
  <c r="CG35" i="7"/>
  <c r="CJ52" i="7"/>
  <c r="BO21" i="7"/>
  <c r="X21" i="7"/>
  <c r="CG29" i="7"/>
  <c r="DO13" i="7"/>
  <c r="CB68" i="7"/>
  <c r="DX49" i="7"/>
  <c r="BK23" i="7"/>
  <c r="BK49" i="7"/>
  <c r="DU31" i="7"/>
  <c r="CK73" i="7"/>
  <c r="CN25" i="7"/>
  <c r="BF13" i="7"/>
  <c r="BV39" i="7"/>
  <c r="CB39" i="7"/>
  <c r="DW26" i="7"/>
  <c r="AX34" i="7"/>
  <c r="CC51" i="7"/>
  <c r="DB17" i="7"/>
  <c r="BL29" i="7"/>
  <c r="DF44" i="7"/>
  <c r="DT52" i="7"/>
  <c r="CE71" i="7"/>
  <c r="BZ25" i="7"/>
  <c r="BA13" i="7"/>
  <c r="DP69" i="7"/>
  <c r="BK12" i="7"/>
  <c r="S18" i="7"/>
  <c r="BF32" i="7"/>
  <c r="EF12" i="7"/>
  <c r="CL50" i="7"/>
  <c r="CJ26" i="7"/>
  <c r="DA12" i="7"/>
  <c r="CC72" i="7"/>
  <c r="DB90" i="7"/>
  <c r="CB34" i="7"/>
  <c r="DG44" i="7"/>
  <c r="CD47" i="7"/>
  <c r="DE95" i="7"/>
  <c r="EG72" i="7"/>
  <c r="AH13" i="7"/>
  <c r="DE87" i="7"/>
  <c r="CA59" i="7"/>
  <c r="CW56" i="7"/>
  <c r="CK66" i="7"/>
  <c r="DI59" i="7"/>
  <c r="BS61" i="7"/>
  <c r="CC19" i="7"/>
  <c r="BQ39" i="7"/>
  <c r="EB74" i="7"/>
  <c r="AZ11" i="7"/>
  <c r="DP100" i="7"/>
  <c r="DG68" i="7"/>
  <c r="EA110" i="7"/>
  <c r="DR96" i="7"/>
  <c r="CV34" i="7"/>
  <c r="CF45" i="7"/>
  <c r="CK46" i="7"/>
  <c r="AV41" i="7"/>
  <c r="BW52" i="7"/>
  <c r="CA9" i="7"/>
  <c r="AU28" i="7"/>
  <c r="DL43" i="7"/>
  <c r="DB27" i="7"/>
  <c r="CA19" i="7"/>
  <c r="EA52" i="7"/>
  <c r="CH71" i="7"/>
  <c r="BA22" i="7"/>
  <c r="DO99" i="7"/>
  <c r="BA38" i="7"/>
  <c r="AQ38" i="7"/>
  <c r="DC30" i="7"/>
  <c r="BG26" i="7"/>
  <c r="DS15" i="7"/>
  <c r="DZ50" i="7"/>
  <c r="CG27" i="7"/>
  <c r="CN20" i="7"/>
  <c r="DQ13" i="7"/>
  <c r="W24" i="7"/>
  <c r="CV79" i="7"/>
  <c r="EA99" i="7"/>
  <c r="BV31" i="7"/>
  <c r="AA20" i="7"/>
  <c r="AV11" i="7"/>
  <c r="EH72" i="7"/>
  <c r="CZ81" i="7"/>
  <c r="BU12" i="7"/>
  <c r="BX28" i="7"/>
  <c r="EB108" i="7"/>
  <c r="DI39" i="7"/>
  <c r="CR50" i="7"/>
  <c r="AW17" i="7"/>
  <c r="DR34" i="7"/>
  <c r="BL33" i="7"/>
  <c r="BO33" i="7"/>
  <c r="EI29" i="7"/>
  <c r="DU98" i="7"/>
  <c r="CB35" i="7"/>
  <c r="CQ45" i="7"/>
  <c r="EH25" i="7"/>
  <c r="BO14" i="7"/>
  <c r="CS79" i="7"/>
  <c r="EB34" i="7"/>
  <c r="CL36" i="7"/>
  <c r="BU56" i="7"/>
  <c r="BS29" i="7"/>
  <c r="X20" i="7"/>
  <c r="DX27" i="7"/>
  <c r="BU21" i="7"/>
  <c r="CX43" i="7"/>
  <c r="CC13" i="7"/>
  <c r="BS60" i="7"/>
  <c r="CV63" i="7"/>
  <c r="CB44" i="7"/>
  <c r="CT57" i="7"/>
  <c r="CY50" i="7"/>
  <c r="DH15" i="7"/>
  <c r="DO106" i="7"/>
  <c r="CQ15" i="7"/>
  <c r="DJ91" i="7"/>
  <c r="X15" i="7"/>
  <c r="EF57" i="7"/>
  <c r="DV55" i="7"/>
  <c r="CD46" i="7"/>
  <c r="DK84" i="7"/>
  <c r="AG15" i="7"/>
  <c r="CF28" i="7"/>
  <c r="DR33" i="7"/>
  <c r="CZ87" i="7"/>
  <c r="EB9" i="7"/>
  <c r="AC13" i="7"/>
  <c r="DU35" i="7"/>
  <c r="DQ12" i="7"/>
  <c r="DV23" i="7"/>
  <c r="CJ28" i="7"/>
  <c r="CS12" i="7"/>
  <c r="DU95" i="7"/>
  <c r="DT99" i="7"/>
  <c r="AR11" i="7"/>
  <c r="EE70" i="7"/>
  <c r="BW47" i="7"/>
  <c r="DF87" i="7"/>
  <c r="DC16" i="7"/>
  <c r="BN46" i="7"/>
  <c r="BZ34" i="7"/>
  <c r="BV19" i="7"/>
  <c r="AP20" i="7"/>
  <c r="CT23" i="7"/>
  <c r="DN27" i="7"/>
  <c r="EA19" i="7"/>
  <c r="DW90" i="7"/>
  <c r="BK17" i="7"/>
  <c r="DU37" i="7"/>
  <c r="DR9" i="7"/>
  <c r="EE102" i="7"/>
  <c r="BN31" i="7"/>
  <c r="BP24" i="7"/>
  <c r="AC11" i="7"/>
  <c r="EE16" i="7"/>
  <c r="DO90" i="7"/>
  <c r="CT75" i="7"/>
  <c r="CR67" i="7"/>
  <c r="Q16" i="7"/>
  <c r="DQ114" i="7"/>
  <c r="CG13" i="7"/>
  <c r="DX85" i="7"/>
  <c r="CT91" i="7"/>
  <c r="CF38" i="7"/>
  <c r="CQ68" i="7"/>
  <c r="CD31" i="7"/>
  <c r="AO27" i="7"/>
  <c r="AS20" i="7"/>
  <c r="DC22" i="7"/>
  <c r="CU87" i="7"/>
  <c r="CY22" i="7"/>
  <c r="CY9" i="7"/>
  <c r="CN34" i="7"/>
  <c r="DS92" i="7"/>
  <c r="DJ69" i="7"/>
  <c r="AA28" i="7"/>
  <c r="AW19" i="7"/>
  <c r="BB34" i="7"/>
  <c r="DA30" i="7"/>
  <c r="BF27" i="7"/>
  <c r="EA111" i="7"/>
  <c r="BV50" i="7"/>
  <c r="EC79" i="7"/>
  <c r="CC58" i="7"/>
  <c r="EI49" i="7"/>
  <c r="CS30" i="7"/>
  <c r="CQ66" i="7"/>
  <c r="DA49" i="7"/>
  <c r="DV27" i="7"/>
  <c r="AK20" i="7"/>
  <c r="CQ80" i="7"/>
  <c r="W19" i="7"/>
  <c r="EH63" i="7"/>
  <c r="CV52" i="7"/>
  <c r="DB75" i="7"/>
  <c r="DW111" i="7"/>
  <c r="BU22" i="7"/>
  <c r="AF28" i="7"/>
  <c r="CC62" i="7"/>
  <c r="BD27" i="7"/>
  <c r="EE57" i="7"/>
  <c r="AS10" i="7"/>
  <c r="BK63" i="7"/>
  <c r="DI47" i="7"/>
  <c r="CA70" i="7"/>
  <c r="CT49" i="7"/>
  <c r="BL46" i="7"/>
  <c r="DA17" i="7"/>
  <c r="CN24" i="7"/>
  <c r="AP19" i="7"/>
  <c r="CC38" i="7"/>
  <c r="DC70" i="7"/>
  <c r="CG59" i="7"/>
  <c r="EF86" i="7"/>
  <c r="CH19" i="7"/>
  <c r="EA87" i="7"/>
  <c r="BK31" i="7"/>
  <c r="CU89" i="7"/>
  <c r="BF33" i="7"/>
  <c r="DW75" i="7"/>
  <c r="CE9" i="7"/>
  <c r="CB16" i="7"/>
  <c r="DW56" i="7"/>
  <c r="AJ23" i="7"/>
  <c r="AZ26" i="7"/>
  <c r="M14" i="7"/>
  <c r="CJ61" i="7"/>
  <c r="DX20" i="7"/>
  <c r="EE80" i="7"/>
  <c r="DW11" i="7"/>
  <c r="BU28" i="7"/>
  <c r="EC26" i="7"/>
  <c r="EG45" i="7"/>
  <c r="AE29" i="7"/>
  <c r="Y25" i="7"/>
  <c r="DF51" i="7"/>
  <c r="DQ86" i="7"/>
  <c r="BJ27" i="7"/>
  <c r="CZ10" i="7"/>
  <c r="CU56" i="7"/>
  <c r="CW45" i="7"/>
  <c r="AI14" i="7"/>
  <c r="DL84" i="7"/>
  <c r="CG48" i="7"/>
  <c r="DN96" i="7"/>
  <c r="BU55" i="7"/>
  <c r="CZ45" i="7"/>
  <c r="CE17" i="7"/>
  <c r="AU16" i="7"/>
  <c r="AG21" i="7"/>
  <c r="BC14" i="7"/>
  <c r="CG32" i="7"/>
  <c r="BH12" i="7"/>
  <c r="EE95" i="7"/>
  <c r="DL39" i="7"/>
  <c r="CY35" i="7"/>
  <c r="BP15" i="7"/>
  <c r="DU66" i="7"/>
  <c r="CT24" i="7"/>
  <c r="CA67" i="7"/>
  <c r="CX69" i="7"/>
  <c r="CY23" i="7"/>
  <c r="V14" i="7"/>
  <c r="DR46" i="7"/>
  <c r="BG21" i="7"/>
  <c r="EI108" i="7"/>
  <c r="DO27" i="7"/>
  <c r="CP36" i="7"/>
  <c r="DP26" i="7"/>
  <c r="DH27" i="7"/>
  <c r="DT24" i="7"/>
  <c r="BZ37" i="7"/>
  <c r="DT91" i="7"/>
  <c r="EH66" i="7"/>
  <c r="EC14" i="7"/>
  <c r="W13" i="7"/>
  <c r="CP9" i="7"/>
  <c r="CO36" i="7"/>
  <c r="AZ34" i="7"/>
  <c r="CK55" i="7"/>
  <c r="BQ22" i="7"/>
  <c r="BU15" i="7"/>
  <c r="DS110" i="7"/>
  <c r="DZ102" i="7"/>
  <c r="AB13" i="7"/>
  <c r="DP80" i="7"/>
  <c r="DE39" i="7"/>
  <c r="DQ104" i="7"/>
  <c r="CV59" i="7"/>
  <c r="CE10" i="7"/>
  <c r="EA46" i="7"/>
  <c r="DE35" i="7"/>
  <c r="CX26" i="7"/>
  <c r="DP61" i="7"/>
  <c r="AQ19" i="7"/>
  <c r="DF50" i="7"/>
  <c r="DU104" i="7"/>
  <c r="DC23" i="7"/>
  <c r="W23" i="7"/>
  <c r="DG29" i="7"/>
  <c r="Y11" i="7"/>
  <c r="AG24" i="7"/>
  <c r="X16" i="7"/>
  <c r="EB11" i="7"/>
  <c r="DL71" i="7"/>
  <c r="DE66" i="7"/>
  <c r="DO75" i="7"/>
  <c r="DS90" i="7"/>
  <c r="CD28" i="7"/>
  <c r="DH91" i="7"/>
  <c r="CQ23" i="7"/>
  <c r="AW11" i="7"/>
  <c r="DR99" i="7"/>
  <c r="CO81" i="7"/>
  <c r="CM56" i="7"/>
  <c r="BV23" i="7"/>
  <c r="BP49" i="7"/>
  <c r="CQ46" i="7"/>
  <c r="DC86" i="7"/>
  <c r="CF12" i="7"/>
  <c r="EA26" i="7"/>
  <c r="AB26" i="7"/>
  <c r="CF55" i="7"/>
  <c r="CM55" i="7"/>
  <c r="BU45" i="7"/>
  <c r="DC45" i="7"/>
  <c r="AU23" i="7"/>
  <c r="DU67" i="7"/>
  <c r="CD22" i="7"/>
  <c r="EI52" i="7"/>
  <c r="EC78" i="7"/>
  <c r="CG71" i="7"/>
  <c r="BK18" i="7"/>
  <c r="CA23" i="7"/>
  <c r="CQ72" i="7"/>
  <c r="DX66" i="7"/>
  <c r="AW34" i="7"/>
  <c r="DF29" i="7"/>
  <c r="BS10" i="7"/>
  <c r="EA101" i="7"/>
  <c r="BO39" i="7"/>
  <c r="DT87" i="7"/>
  <c r="EF38" i="7"/>
  <c r="DA89" i="7"/>
  <c r="CY59" i="7"/>
  <c r="J10" i="7"/>
  <c r="DJ18" i="7"/>
  <c r="EA97" i="7"/>
  <c r="BO29" i="7"/>
  <c r="EH84" i="7"/>
  <c r="DX98" i="7"/>
  <c r="CY62" i="7"/>
  <c r="BP19" i="7"/>
  <c r="Q18" i="7"/>
  <c r="U15" i="7"/>
  <c r="DF48" i="7"/>
  <c r="AB15" i="7"/>
  <c r="DB35" i="7"/>
  <c r="CE27" i="7"/>
  <c r="DE73" i="7"/>
  <c r="EA14" i="7"/>
  <c r="DV57" i="7"/>
  <c r="CX85" i="7"/>
  <c r="AD26" i="7"/>
  <c r="BR26" i="7"/>
  <c r="DN91" i="7"/>
  <c r="BQ23" i="7"/>
  <c r="DI55" i="7"/>
  <c r="CM12" i="7"/>
  <c r="CT67" i="7"/>
  <c r="DX89" i="7"/>
  <c r="DV59" i="7"/>
  <c r="DP35" i="7"/>
  <c r="DQ96" i="7"/>
  <c r="CG12" i="7"/>
  <c r="EE91" i="7"/>
  <c r="EG30" i="7"/>
  <c r="CZ28" i="7"/>
  <c r="EF21" i="7"/>
  <c r="AF14" i="7"/>
  <c r="DP12" i="7"/>
  <c r="AC29" i="7"/>
  <c r="T10" i="7"/>
  <c r="CB26" i="7"/>
  <c r="DJ56" i="7"/>
  <c r="CF36" i="7"/>
  <c r="EC57" i="7"/>
  <c r="CQ19" i="7"/>
  <c r="DG85" i="7"/>
  <c r="BX57" i="7"/>
  <c r="CY79" i="7"/>
  <c r="CH16" i="7"/>
  <c r="CR49" i="7"/>
  <c r="CZ27" i="7"/>
  <c r="BA36" i="7"/>
  <c r="BV29" i="7"/>
  <c r="AO23" i="7"/>
  <c r="CL73" i="7"/>
  <c r="CY71" i="7"/>
  <c r="CW69" i="7"/>
  <c r="DP39" i="7"/>
  <c r="DT27" i="7"/>
  <c r="AQ37" i="7"/>
  <c r="DF26" i="7"/>
  <c r="EG90" i="7"/>
  <c r="BQ48" i="7"/>
  <c r="BQ62" i="7"/>
  <c r="AG12" i="7"/>
  <c r="EE15" i="7"/>
  <c r="DV107" i="7"/>
  <c r="CY12" i="7"/>
  <c r="AF26" i="7"/>
  <c r="BZ73" i="7"/>
  <c r="DN23" i="7"/>
  <c r="AJ9" i="7"/>
  <c r="DO95" i="7"/>
  <c r="BG10" i="7"/>
  <c r="DH31" i="7"/>
  <c r="AT32" i="7"/>
  <c r="EG34" i="7"/>
  <c r="CS9" i="7"/>
  <c r="EC96" i="7"/>
  <c r="AK23" i="7"/>
  <c r="DJ63" i="7"/>
  <c r="BF39" i="7"/>
  <c r="EE52" i="7"/>
  <c r="BL16" i="7"/>
  <c r="CS72" i="7"/>
  <c r="DA26" i="7"/>
  <c r="DN24" i="7"/>
  <c r="DZ109" i="7"/>
  <c r="DG66" i="7"/>
  <c r="DT37" i="7"/>
  <c r="BO55" i="7"/>
  <c r="DU89" i="7"/>
  <c r="CX89" i="7"/>
  <c r="AO14" i="7"/>
  <c r="DQ57" i="7"/>
  <c r="DS24" i="7"/>
  <c r="CD16" i="7"/>
  <c r="BA34" i="7"/>
  <c r="CF29" i="7"/>
  <c r="CL74" i="7"/>
  <c r="Q15" i="7"/>
  <c r="Y9" i="7"/>
  <c r="CN84" i="7"/>
  <c r="CE51" i="7"/>
  <c r="EI48" i="7"/>
  <c r="EC38" i="7"/>
  <c r="EA106" i="7"/>
  <c r="CY17" i="7"/>
  <c r="AP29" i="7"/>
  <c r="AJ28" i="7"/>
  <c r="DR61" i="7"/>
  <c r="CY44" i="7"/>
  <c r="EI102" i="7"/>
  <c r="CB37" i="7"/>
  <c r="CN10" i="7"/>
  <c r="CL67" i="7"/>
  <c r="DS19" i="7"/>
  <c r="AC21" i="7"/>
  <c r="CQ67" i="7"/>
  <c r="CO68" i="7"/>
  <c r="CT85" i="7"/>
  <c r="DB57" i="7"/>
  <c r="EA13" i="7"/>
  <c r="CV92" i="7"/>
  <c r="CR16" i="7"/>
  <c r="CC66" i="7"/>
  <c r="CA27" i="7"/>
  <c r="CV44" i="7"/>
  <c r="DA15" i="7"/>
  <c r="Y24" i="7"/>
  <c r="CW68" i="7"/>
  <c r="AJ29" i="7"/>
  <c r="DG19" i="7"/>
  <c r="CD17" i="7"/>
  <c r="CE13" i="7"/>
  <c r="BE25" i="7"/>
  <c r="AD15" i="7"/>
  <c r="CX36" i="7"/>
  <c r="CW89" i="7"/>
  <c r="CZ35" i="7"/>
  <c r="CU90" i="7"/>
  <c r="BD24" i="7"/>
  <c r="DV108" i="7"/>
  <c r="DH25" i="7"/>
  <c r="DI34" i="7"/>
  <c r="DR106" i="7"/>
  <c r="DF59" i="7"/>
  <c r="DJ43" i="7"/>
  <c r="DE38" i="7"/>
  <c r="AV20" i="7"/>
  <c r="DX14" i="7"/>
  <c r="AW15" i="7"/>
  <c r="BC28" i="7"/>
  <c r="CV55" i="7"/>
  <c r="CQ75" i="7"/>
  <c r="DQ33" i="7"/>
  <c r="DO80" i="7"/>
  <c r="CK19" i="7"/>
  <c r="CE79" i="7"/>
  <c r="AB16" i="7"/>
  <c r="AT36" i="7"/>
  <c r="CM62" i="7"/>
  <c r="CV18" i="7"/>
  <c r="CE12" i="7"/>
  <c r="BQ26" i="7"/>
  <c r="CR62" i="7"/>
  <c r="CU35" i="7"/>
  <c r="EG106" i="7"/>
  <c r="CA20" i="7"/>
  <c r="AH35" i="7"/>
  <c r="CZ21" i="7"/>
  <c r="BN34" i="7"/>
  <c r="CQ34" i="7"/>
  <c r="CM19" i="7"/>
  <c r="CQ78" i="7"/>
  <c r="AQ31" i="7"/>
  <c r="CV23" i="7"/>
  <c r="EI75" i="7"/>
  <c r="BR60" i="7"/>
  <c r="DO18" i="7"/>
  <c r="CH10" i="7"/>
  <c r="BS55" i="7"/>
  <c r="EC16" i="7"/>
  <c r="CL22" i="7"/>
  <c r="DP28" i="7"/>
  <c r="CV71" i="7"/>
  <c r="CX60" i="7"/>
  <c r="CN18" i="7"/>
  <c r="AM36" i="7"/>
  <c r="V11" i="7"/>
  <c r="AP23" i="7"/>
  <c r="BU27" i="7"/>
  <c r="CF31" i="7"/>
  <c r="CN9" i="7"/>
  <c r="EH49" i="7"/>
  <c r="DI28" i="7"/>
  <c r="DW72" i="7"/>
  <c r="CR21" i="7"/>
  <c r="DR15" i="7"/>
  <c r="EF50" i="7"/>
  <c r="EA21" i="7"/>
  <c r="EB39" i="7"/>
  <c r="CH25" i="7"/>
  <c r="AA18" i="7"/>
  <c r="DR91" i="7"/>
  <c r="DC35" i="7"/>
  <c r="CJ37" i="7"/>
  <c r="BQ25" i="7"/>
  <c r="CP79" i="7"/>
  <c r="BD25" i="7"/>
  <c r="DS52" i="7"/>
  <c r="EA32" i="7"/>
  <c r="AF9" i="7"/>
  <c r="AK35" i="7"/>
  <c r="CK27" i="7"/>
  <c r="DW68" i="7"/>
  <c r="DL91" i="7"/>
  <c r="BK55" i="7"/>
  <c r="DB15" i="7"/>
  <c r="DH69" i="7"/>
  <c r="BX34" i="7"/>
  <c r="DW110" i="7"/>
  <c r="CS50" i="7"/>
  <c r="CG81" i="7"/>
  <c r="CH66" i="7"/>
  <c r="BA17" i="7"/>
  <c r="W17" i="7"/>
  <c r="CO63" i="7"/>
  <c r="DC46" i="7"/>
  <c r="AZ33" i="7"/>
  <c r="EF101" i="7"/>
  <c r="DU39" i="7"/>
  <c r="AV17" i="7"/>
  <c r="EI61" i="7"/>
  <c r="CD30" i="7"/>
  <c r="AC26" i="7"/>
  <c r="X19" i="7"/>
  <c r="AG16" i="7"/>
  <c r="EF19" i="7"/>
  <c r="DO17" i="7"/>
  <c r="CQ27" i="7"/>
  <c r="J11" i="7"/>
  <c r="BS18" i="7"/>
  <c r="DQ92" i="7"/>
  <c r="DW92" i="7"/>
  <c r="DX61" i="7"/>
  <c r="EH101" i="7"/>
  <c r="EI57" i="7"/>
  <c r="DJ16" i="7"/>
  <c r="DT96" i="7"/>
  <c r="CU30" i="7"/>
  <c r="DH72" i="7"/>
  <c r="DT111" i="7"/>
  <c r="CQ84" i="7"/>
  <c r="DO96" i="7"/>
  <c r="EB27" i="7"/>
  <c r="DA29" i="7"/>
  <c r="CF71" i="7"/>
  <c r="BR11" i="7"/>
  <c r="DS50" i="7"/>
  <c r="CO18" i="7"/>
  <c r="CR90" i="7"/>
  <c r="DI61" i="7"/>
  <c r="AK28" i="7"/>
  <c r="AB27" i="7"/>
  <c r="EB66" i="7"/>
  <c r="BE29" i="7"/>
  <c r="AT12" i="7"/>
  <c r="DK38" i="7"/>
  <c r="CX13" i="7"/>
  <c r="DW33" i="7"/>
  <c r="EA23" i="7"/>
  <c r="AA24" i="7"/>
  <c r="DU101" i="7"/>
  <c r="DF84" i="7"/>
  <c r="AT20" i="7"/>
  <c r="DV78" i="7"/>
  <c r="DU27" i="7"/>
  <c r="CU60" i="7"/>
  <c r="BZ59" i="7"/>
  <c r="CB59" i="7"/>
  <c r="BW20" i="7"/>
  <c r="DZ96" i="7"/>
  <c r="BC43" i="7"/>
  <c r="DS31" i="7"/>
  <c r="DQ22" i="7"/>
  <c r="AP15" i="7"/>
  <c r="AG33" i="7"/>
  <c r="BW50" i="7"/>
  <c r="DL16" i="7"/>
  <c r="DR109" i="7"/>
  <c r="DZ19" i="7"/>
  <c r="DB32" i="7"/>
  <c r="EI88" i="7"/>
  <c r="DV32" i="7"/>
  <c r="BF38" i="7"/>
  <c r="DI44" i="7"/>
  <c r="DH74" i="7"/>
  <c r="BO24" i="7"/>
  <c r="CZ90" i="7"/>
  <c r="CV27" i="7"/>
  <c r="AV12" i="7"/>
  <c r="CV35" i="7"/>
  <c r="AZ13" i="7"/>
  <c r="AR14" i="7"/>
  <c r="AH18" i="7"/>
  <c r="DA46" i="7"/>
  <c r="BE18" i="7"/>
  <c r="CJ74" i="7"/>
  <c r="BK21" i="7"/>
  <c r="AX30" i="7"/>
  <c r="CV30" i="7"/>
  <c r="DG13" i="7"/>
  <c r="AD9" i="7"/>
  <c r="DH11" i="7"/>
  <c r="EF68" i="7"/>
  <c r="DZ33" i="7"/>
  <c r="CU57" i="7"/>
  <c r="BN12" i="7"/>
  <c r="DG67" i="7"/>
  <c r="CE57" i="7"/>
  <c r="DB63" i="7"/>
  <c r="CY80" i="7"/>
  <c r="CE35" i="7"/>
  <c r="BF35" i="7"/>
  <c r="AE24" i="7"/>
  <c r="CO66" i="7"/>
  <c r="DW109" i="7"/>
  <c r="DJ36" i="7"/>
  <c r="EH78" i="7"/>
  <c r="BM51" i="7"/>
  <c r="AD25" i="7"/>
  <c r="DQ72" i="7"/>
  <c r="DR22" i="7"/>
  <c r="DS100" i="7"/>
  <c r="DP48" i="7"/>
  <c r="DH70" i="7"/>
  <c r="AA15" i="7"/>
  <c r="CF33" i="7"/>
  <c r="DG26" i="7"/>
  <c r="EB114" i="7"/>
  <c r="EC46" i="7"/>
  <c r="EH44" i="7"/>
  <c r="DV75" i="7"/>
  <c r="CM30" i="7"/>
  <c r="DH60" i="7"/>
  <c r="BB36" i="7"/>
  <c r="CM36" i="7"/>
  <c r="CB14" i="7"/>
  <c r="CH31" i="7"/>
  <c r="DE89" i="7"/>
  <c r="AH25" i="7"/>
  <c r="CB23" i="7"/>
  <c r="DH29" i="7"/>
  <c r="DT105" i="7"/>
  <c r="CH51" i="7"/>
  <c r="BV18" i="7"/>
  <c r="CC56" i="7"/>
  <c r="DI22" i="7"/>
  <c r="DN37" i="7"/>
  <c r="CQ58" i="7"/>
  <c r="BO20" i="7"/>
  <c r="DB47" i="7"/>
  <c r="CR24" i="7"/>
  <c r="EH28" i="7"/>
  <c r="BE30" i="7"/>
  <c r="CR86" i="7"/>
  <c r="EF75" i="7"/>
  <c r="DV48" i="7"/>
  <c r="DL23" i="7"/>
  <c r="DW48" i="7"/>
  <c r="DZ28" i="7"/>
  <c r="AK36" i="7"/>
  <c r="AJ10" i="7"/>
  <c r="CL30" i="7"/>
  <c r="BF15" i="7"/>
  <c r="EI50" i="7"/>
  <c r="AB23" i="7"/>
  <c r="BZ78" i="7"/>
  <c r="BM12" i="7"/>
  <c r="DO37" i="7"/>
  <c r="AO22" i="7"/>
  <c r="BW18" i="7"/>
  <c r="CW26" i="7"/>
  <c r="CZ89" i="7"/>
  <c r="CX46" i="7"/>
  <c r="CF49" i="7"/>
  <c r="DL34" i="7"/>
  <c r="BC33" i="7"/>
  <c r="DU58" i="7"/>
  <c r="CM57" i="7"/>
  <c r="CN63" i="7"/>
  <c r="BS16" i="7"/>
  <c r="DP63" i="7"/>
  <c r="DN85" i="7"/>
  <c r="BB38" i="7"/>
  <c r="EA112" i="7"/>
  <c r="BF50" i="7"/>
  <c r="DZ61" i="7"/>
  <c r="CW66" i="7"/>
  <c r="EI46" i="7"/>
  <c r="DX48" i="7"/>
  <c r="CB51" i="7"/>
  <c r="BF22" i="7"/>
  <c r="DN105" i="7"/>
  <c r="DH35" i="7"/>
  <c r="BR44" i="7"/>
  <c r="DL29" i="7"/>
  <c r="CA13" i="7"/>
  <c r="EF23" i="7"/>
  <c r="CO32" i="7"/>
  <c r="EI44" i="7"/>
  <c r="DP72" i="7"/>
  <c r="BS34" i="7"/>
  <c r="AV32" i="7"/>
  <c r="EA38" i="7"/>
  <c r="DJ66" i="7"/>
  <c r="CT10" i="7"/>
  <c r="CY49" i="7"/>
  <c r="BX66" i="7"/>
  <c r="W20" i="7"/>
  <c r="DS70" i="7"/>
  <c r="EG104" i="7"/>
  <c r="BX62" i="7"/>
  <c r="CU26" i="7"/>
  <c r="DN74" i="7"/>
  <c r="DW66" i="7"/>
  <c r="EF100" i="7"/>
  <c r="CO45" i="7"/>
  <c r="DX30" i="7"/>
  <c r="BV66" i="7"/>
  <c r="EG15" i="7"/>
  <c r="EA58" i="7"/>
  <c r="BP31" i="7"/>
  <c r="DQ66" i="7"/>
  <c r="CC10" i="7"/>
  <c r="EA88" i="7"/>
  <c r="EA103" i="7"/>
  <c r="CT58" i="7"/>
  <c r="DV71" i="7"/>
  <c r="CS52" i="7"/>
  <c r="EI16" i="7"/>
  <c r="DN43" i="7"/>
  <c r="CL44" i="7"/>
  <c r="DN34" i="7"/>
  <c r="AS18" i="7"/>
  <c r="EF20" i="7"/>
  <c r="EG25" i="7"/>
  <c r="DU13" i="7"/>
  <c r="DU88" i="7"/>
  <c r="CB10" i="7"/>
  <c r="S16" i="7"/>
  <c r="DS35" i="7"/>
  <c r="CZ60" i="7"/>
  <c r="BH22" i="7"/>
  <c r="EC95" i="7"/>
  <c r="DV104" i="7"/>
  <c r="EH112" i="7"/>
  <c r="EI81" i="7"/>
  <c r="CR36" i="7"/>
  <c r="DE72" i="7"/>
  <c r="CP47" i="7"/>
  <c r="AZ43" i="7"/>
  <c r="CJ35" i="7"/>
  <c r="CG21" i="7"/>
  <c r="CH61" i="7"/>
  <c r="CL55" i="7"/>
  <c r="CD14" i="7"/>
  <c r="EB50" i="7"/>
  <c r="BE14" i="7"/>
  <c r="BR29" i="7"/>
  <c r="DW15" i="7"/>
  <c r="EG10" i="7"/>
  <c r="EE48" i="7"/>
  <c r="CQ38" i="7"/>
  <c r="CR23" i="7"/>
  <c r="BA32" i="7"/>
  <c r="BV51" i="7"/>
  <c r="CZ59" i="7"/>
  <c r="BC12" i="7"/>
  <c r="BZ68" i="7"/>
  <c r="BR31" i="7"/>
  <c r="DW84" i="7"/>
  <c r="EC24" i="7"/>
  <c r="DW69" i="7"/>
  <c r="CT16" i="7"/>
  <c r="DC43" i="7"/>
  <c r="CN58" i="7"/>
  <c r="DS28" i="7"/>
  <c r="EG78" i="7"/>
  <c r="DV51" i="7"/>
  <c r="CJ47" i="7"/>
  <c r="CT74" i="7"/>
  <c r="DF61" i="7"/>
  <c r="DB92" i="7"/>
  <c r="CN21" i="7"/>
  <c r="CF25" i="7"/>
  <c r="CM33" i="7"/>
  <c r="CL11" i="7"/>
  <c r="AO34" i="7"/>
  <c r="CQ29" i="7"/>
  <c r="EA91" i="7"/>
  <c r="CP12" i="7"/>
  <c r="BX29" i="7"/>
  <c r="AV25" i="7"/>
  <c r="CA14" i="7"/>
  <c r="EC100" i="7"/>
  <c r="CJ38" i="7"/>
  <c r="DZ29" i="7"/>
  <c r="CY57" i="7"/>
  <c r="DW55" i="7"/>
  <c r="AP36" i="7"/>
  <c r="EF46" i="7"/>
  <c r="BO35" i="7"/>
  <c r="DX21" i="7"/>
  <c r="CR45" i="7"/>
  <c r="DW37" i="7"/>
  <c r="BW25" i="7"/>
  <c r="EB29" i="7"/>
  <c r="CZ9" i="7"/>
  <c r="CK79" i="7"/>
  <c r="DN97" i="7"/>
  <c r="EI27" i="7"/>
  <c r="BU60" i="7"/>
  <c r="DX45" i="7"/>
  <c r="DV18" i="7"/>
  <c r="CZ71" i="7"/>
  <c r="DH34" i="7"/>
  <c r="DZ69" i="7"/>
  <c r="CG52" i="7"/>
  <c r="AU14" i="7"/>
  <c r="CF52" i="7"/>
  <c r="CO80" i="7"/>
  <c r="DZ21" i="7"/>
  <c r="DF43" i="7"/>
  <c r="EA113" i="7"/>
  <c r="CB22" i="7"/>
  <c r="CU80" i="7"/>
  <c r="DE13" i="7"/>
  <c r="DB13" i="7"/>
  <c r="CQ56" i="7"/>
  <c r="DU111" i="7"/>
  <c r="CK24" i="7"/>
  <c r="DG69" i="7"/>
  <c r="AT28" i="7"/>
  <c r="CW43" i="7"/>
  <c r="CL70" i="7"/>
  <c r="CC35" i="7"/>
  <c r="CC70" i="7"/>
  <c r="R17" i="7"/>
  <c r="EC92" i="7"/>
  <c r="AI36" i="7"/>
  <c r="BR25" i="7"/>
  <c r="CJ31" i="7"/>
  <c r="CJ69" i="7"/>
  <c r="BW36" i="7"/>
  <c r="DZ87" i="7"/>
  <c r="DZ47" i="7"/>
  <c r="DF91" i="7"/>
  <c r="BN43" i="7"/>
  <c r="CL35" i="7"/>
  <c r="AD31" i="7"/>
  <c r="DU68" i="7"/>
  <c r="CD29" i="7"/>
  <c r="DA59" i="7"/>
  <c r="AX14" i="7"/>
  <c r="BH25" i="7"/>
  <c r="CJ43" i="7"/>
  <c r="T21" i="7"/>
  <c r="CA24" i="7"/>
  <c r="CQ55" i="7"/>
  <c r="DR60" i="7"/>
  <c r="CR71" i="7"/>
  <c r="DV79" i="7"/>
  <c r="BL19" i="7"/>
  <c r="CB72" i="7"/>
  <c r="DQ32" i="7"/>
  <c r="AE18" i="7"/>
  <c r="EA49" i="7"/>
  <c r="CU47" i="7"/>
  <c r="DZ49" i="7"/>
  <c r="AZ39" i="7"/>
  <c r="DE22" i="7"/>
  <c r="AW23" i="7"/>
  <c r="BJ37" i="7"/>
  <c r="BC23" i="7"/>
  <c r="AT39" i="7"/>
  <c r="DC79" i="7"/>
  <c r="EH57" i="7"/>
  <c r="DG47" i="7"/>
  <c r="BM23" i="7"/>
  <c r="CU45" i="7"/>
  <c r="CF63" i="7"/>
  <c r="EI12" i="7"/>
  <c r="DB55" i="7"/>
  <c r="DE34" i="7"/>
  <c r="AE27" i="7"/>
  <c r="EE73" i="7"/>
  <c r="BZ51" i="7"/>
  <c r="Q13" i="7"/>
  <c r="CU21" i="7"/>
  <c r="BX39" i="7"/>
  <c r="DH90" i="7"/>
  <c r="CA45" i="7"/>
  <c r="DC62" i="7"/>
  <c r="BK27" i="7"/>
  <c r="AG28" i="7"/>
  <c r="CZ68" i="7"/>
  <c r="BE28" i="7"/>
  <c r="CO28" i="7"/>
  <c r="DB31" i="7"/>
  <c r="DT95" i="7"/>
  <c r="CW50" i="7"/>
  <c r="DS79" i="7"/>
  <c r="DN58" i="7"/>
  <c r="BJ9" i="7"/>
  <c r="DZ63" i="7"/>
  <c r="BE38" i="7"/>
  <c r="AS25" i="7"/>
  <c r="CA78" i="7"/>
  <c r="EF13" i="7"/>
  <c r="BM46" i="7"/>
  <c r="CU78" i="7"/>
  <c r="EG68" i="7"/>
  <c r="DN12" i="7"/>
  <c r="DN71" i="7"/>
  <c r="DV60" i="7"/>
  <c r="BG13" i="7"/>
  <c r="AD20" i="7"/>
  <c r="AH27" i="7"/>
  <c r="DQ45" i="7"/>
  <c r="DE57" i="7"/>
  <c r="CW59" i="7"/>
  <c r="CO70" i="7"/>
  <c r="AT18" i="7"/>
  <c r="DP74" i="7"/>
  <c r="CR61" i="7"/>
  <c r="AW14" i="7"/>
  <c r="DR20" i="7"/>
  <c r="CB60" i="7"/>
  <c r="DN17" i="7"/>
  <c r="BU33" i="7"/>
  <c r="AQ22" i="7"/>
  <c r="DF19" i="7"/>
  <c r="CK48" i="7"/>
  <c r="BC19" i="7"/>
  <c r="BA37" i="7"/>
  <c r="BR48" i="7"/>
  <c r="EC70" i="7"/>
  <c r="DV43" i="7"/>
  <c r="CO50" i="7"/>
  <c r="EG79" i="7"/>
  <c r="AB22" i="7"/>
  <c r="BN30" i="7"/>
  <c r="DS58" i="7"/>
  <c r="EF78" i="7"/>
  <c r="AG34" i="7"/>
  <c r="CW70" i="7"/>
  <c r="DS30" i="7"/>
  <c r="CV13" i="7"/>
  <c r="EG55" i="7"/>
  <c r="DW44" i="7"/>
  <c r="BJ24" i="7"/>
  <c r="BJ16" i="7"/>
  <c r="BP32" i="7"/>
  <c r="EF17" i="7"/>
  <c r="CT61" i="7"/>
  <c r="DF11" i="7"/>
  <c r="DL36" i="7"/>
  <c r="AW22" i="7"/>
  <c r="DP18" i="7"/>
  <c r="BL32" i="7"/>
  <c r="DA67" i="7"/>
  <c r="V19" i="7"/>
  <c r="EF58" i="7"/>
  <c r="CK38" i="7"/>
  <c r="AM39" i="7"/>
  <c r="CY36" i="7"/>
  <c r="DL27" i="7"/>
  <c r="AW20" i="7"/>
  <c r="CT63" i="7"/>
  <c r="BL56" i="7"/>
  <c r="CU13" i="7"/>
  <c r="CJ32" i="7"/>
  <c r="CE39" i="7"/>
  <c r="DG59" i="7"/>
  <c r="BN22" i="7"/>
  <c r="DV47" i="7"/>
  <c r="BX59" i="7"/>
  <c r="CX19" i="7"/>
  <c r="CT56" i="7"/>
  <c r="DN60" i="7"/>
  <c r="DN59" i="7"/>
  <c r="AR27" i="7"/>
  <c r="DV16" i="7"/>
  <c r="BB27" i="7"/>
  <c r="AZ38" i="7"/>
  <c r="CW79" i="7"/>
  <c r="CM13" i="7"/>
  <c r="AI29" i="7"/>
  <c r="DT47" i="7"/>
  <c r="AJ25" i="7"/>
  <c r="DF20" i="7"/>
  <c r="EB25" i="7"/>
  <c r="BP43" i="7"/>
  <c r="DE78" i="7"/>
  <c r="EF34" i="7"/>
  <c r="DX19" i="7"/>
  <c r="CA29" i="7"/>
  <c r="CM17" i="7"/>
  <c r="BG39" i="7"/>
  <c r="CU12" i="7"/>
  <c r="CY84" i="7"/>
  <c r="DI62" i="7"/>
  <c r="DZ16" i="7"/>
  <c r="EG12" i="7"/>
  <c r="DJ47" i="7"/>
  <c r="BB35" i="7"/>
  <c r="AP27" i="7"/>
  <c r="EB36" i="7"/>
  <c r="CW92" i="7"/>
  <c r="BE26" i="7"/>
  <c r="DJ49" i="7"/>
  <c r="CM84" i="7"/>
  <c r="U18" i="7"/>
  <c r="EF87" i="7"/>
  <c r="BC11" i="7"/>
  <c r="EC28" i="7"/>
  <c r="CH60" i="7"/>
  <c r="EE51" i="7"/>
  <c r="CW75" i="7"/>
  <c r="DQ15" i="7"/>
  <c r="DF12" i="7"/>
  <c r="BQ21" i="7"/>
  <c r="CO61" i="7"/>
  <c r="BJ31" i="7"/>
  <c r="V18" i="7"/>
  <c r="L9" i="7"/>
  <c r="BQ24" i="7"/>
  <c r="DR21" i="7"/>
  <c r="CA16" i="7"/>
  <c r="AF18" i="7"/>
  <c r="DO86" i="7"/>
  <c r="BF24" i="7"/>
  <c r="DW79" i="7"/>
  <c r="DT104" i="7"/>
  <c r="CL81" i="7"/>
  <c r="CT22" i="7"/>
  <c r="BA44" i="7"/>
  <c r="EF112" i="7"/>
  <c r="DA11" i="7"/>
  <c r="DI32" i="7"/>
  <c r="DE63" i="7"/>
  <c r="DO24" i="7"/>
  <c r="DX75" i="7"/>
  <c r="CZ63" i="7"/>
  <c r="DJ17" i="7"/>
  <c r="CV39" i="7"/>
  <c r="AS31" i="7"/>
  <c r="CK49" i="7"/>
  <c r="EB55" i="7"/>
  <c r="DI27" i="7"/>
  <c r="CG33" i="7"/>
  <c r="BO17" i="7"/>
  <c r="DU49" i="7"/>
  <c r="AZ17" i="7"/>
  <c r="DP52" i="7"/>
  <c r="CN38" i="7"/>
  <c r="DS99" i="7"/>
  <c r="DN49" i="7"/>
  <c r="CS22" i="7"/>
  <c r="EG109" i="7"/>
  <c r="AD27" i="7"/>
  <c r="EC49" i="7"/>
  <c r="AF16" i="7"/>
  <c r="CA25" i="7"/>
  <c r="EE33" i="7"/>
  <c r="CV14" i="7"/>
  <c r="DW113" i="7"/>
  <c r="AO20" i="7"/>
  <c r="DN55" i="7"/>
  <c r="DA85" i="7"/>
  <c r="CV87" i="7"/>
  <c r="EI103" i="7"/>
  <c r="CX50" i="7"/>
  <c r="DQ17" i="7"/>
  <c r="R11" i="7"/>
  <c r="DO84" i="7"/>
  <c r="DV111" i="7"/>
  <c r="DA81" i="7"/>
  <c r="BM45" i="7"/>
  <c r="EG32" i="7"/>
  <c r="DQ103" i="7"/>
  <c r="EH99" i="7"/>
  <c r="DJ19" i="7"/>
  <c r="CZ78" i="7"/>
  <c r="CO84" i="7"/>
  <c r="BH23" i="7"/>
  <c r="AT21" i="7"/>
  <c r="BE10" i="7"/>
  <c r="DR38" i="7"/>
  <c r="EI85" i="7"/>
  <c r="BH26" i="7"/>
  <c r="CN80" i="7"/>
  <c r="N12" i="7"/>
  <c r="BR27" i="7"/>
  <c r="CH17" i="7"/>
  <c r="AU41" i="7"/>
  <c r="DZ110" i="7"/>
  <c r="EA18" i="7"/>
  <c r="CT66" i="7"/>
  <c r="DV85" i="7"/>
  <c r="CG37" i="7"/>
  <c r="BQ59" i="7"/>
  <c r="AH30" i="7"/>
  <c r="CM27" i="7"/>
  <c r="CO60" i="7"/>
  <c r="AP24" i="7"/>
  <c r="CX24" i="7"/>
  <c r="DC59" i="7"/>
  <c r="CN66" i="7"/>
  <c r="CF69" i="7"/>
  <c r="DE67" i="7"/>
  <c r="AE28" i="7"/>
  <c r="CG34" i="7"/>
  <c r="CZ85" i="7"/>
  <c r="CJ22" i="7"/>
  <c r="AH10" i="7"/>
  <c r="DG70" i="7"/>
  <c r="DB11" i="7"/>
  <c r="CT36" i="7"/>
  <c r="Y26" i="7"/>
  <c r="AZ44" i="7"/>
  <c r="DH63" i="7"/>
  <c r="DH32" i="7"/>
  <c r="CN55" i="7"/>
  <c r="CR88" i="7"/>
  <c r="BR24" i="7"/>
  <c r="DR97" i="7"/>
  <c r="EF30" i="7"/>
  <c r="DH39" i="7"/>
  <c r="BC27" i="7"/>
  <c r="BV59" i="7"/>
  <c r="EE38" i="7"/>
  <c r="DH44" i="7"/>
  <c r="BC30" i="7"/>
  <c r="CT28" i="7"/>
  <c r="DT70" i="7"/>
  <c r="EC98" i="7"/>
  <c r="DS46" i="7"/>
  <c r="V15" i="7"/>
  <c r="CZ34" i="7"/>
  <c r="BB17" i="7"/>
  <c r="DU109" i="7"/>
  <c r="AJ35" i="7"/>
  <c r="DJ38" i="7"/>
  <c r="AA9" i="7"/>
  <c r="AH22" i="7"/>
  <c r="AK24" i="7"/>
  <c r="DQ39" i="7"/>
  <c r="EG26" i="7"/>
  <c r="BO61" i="7"/>
  <c r="AB19" i="7"/>
  <c r="CS89" i="7"/>
  <c r="BJ10" i="7"/>
  <c r="CJ48" i="7"/>
  <c r="DI45" i="7"/>
  <c r="CM10" i="7"/>
  <c r="DG48" i="7"/>
  <c r="BK15" i="7"/>
  <c r="EB99" i="7"/>
  <c r="AE15" i="7"/>
  <c r="CV75" i="7"/>
  <c r="AC12" i="7"/>
  <c r="CN81" i="7"/>
  <c r="DZ34" i="7"/>
  <c r="AG10" i="7"/>
  <c r="EA28" i="7"/>
  <c r="BS48" i="7"/>
  <c r="CP22" i="7"/>
  <c r="CD48" i="7"/>
  <c r="BF12" i="7"/>
  <c r="S10" i="7"/>
  <c r="DF28" i="7"/>
  <c r="DI67" i="7"/>
  <c r="DR81" i="7"/>
  <c r="DH46" i="7"/>
  <c r="DP66" i="7"/>
  <c r="EH96" i="7"/>
  <c r="N13" i="7"/>
  <c r="AO35" i="7"/>
  <c r="BO57" i="7"/>
  <c r="DU112" i="7"/>
  <c r="CN48" i="7"/>
  <c r="CO69" i="7"/>
  <c r="DF78" i="7"/>
  <c r="BK11" i="7"/>
  <c r="DE59" i="7"/>
  <c r="CG28" i="7"/>
  <c r="DJ33" i="7"/>
  <c r="CR15" i="7"/>
  <c r="CP68" i="7"/>
  <c r="CB15" i="7"/>
  <c r="DP67" i="7"/>
  <c r="CP80" i="7"/>
  <c r="CD36" i="7"/>
  <c r="DZ46" i="7"/>
  <c r="DO29" i="7"/>
  <c r="BN9" i="7"/>
  <c r="U12" i="7"/>
  <c r="CS60" i="7"/>
  <c r="Z14" i="7"/>
  <c r="AF33" i="7"/>
  <c r="BP9" i="7"/>
  <c r="CP32" i="7"/>
  <c r="AJ15" i="7"/>
  <c r="EE58" i="7"/>
  <c r="DC75" i="7"/>
  <c r="DW20" i="7"/>
  <c r="DX57" i="7"/>
  <c r="DQ108" i="7"/>
  <c r="DB85" i="7"/>
  <c r="BV15" i="7"/>
  <c r="CX29" i="7"/>
  <c r="CT21" i="7"/>
  <c r="CV80" i="7"/>
  <c r="S17" i="7"/>
  <c r="EI63" i="7"/>
  <c r="DZ86" i="7"/>
  <c r="AX27" i="7"/>
  <c r="BS36" i="7"/>
  <c r="DU110" i="7"/>
  <c r="DQ95" i="7"/>
  <c r="DR29" i="7"/>
  <c r="DE24" i="7"/>
  <c r="CF70" i="7"/>
  <c r="BO11" i="7"/>
  <c r="DP90" i="7"/>
  <c r="CP69" i="7"/>
  <c r="CR57" i="7"/>
  <c r="DX33" i="7"/>
  <c r="EC89" i="7"/>
  <c r="CU34" i="7"/>
  <c r="CW55" i="7"/>
  <c r="CN49" i="7"/>
  <c r="CH45" i="7"/>
  <c r="DU79" i="7"/>
  <c r="BH14" i="7"/>
  <c r="DT90" i="7"/>
  <c r="CU73" i="7"/>
  <c r="CS61" i="7"/>
  <c r="CM69" i="7"/>
  <c r="CR51" i="7"/>
  <c r="BB29" i="7"/>
  <c r="BJ28" i="7"/>
  <c r="BC17" i="7"/>
  <c r="CY39" i="7"/>
  <c r="BK30" i="7"/>
  <c r="DJ34" i="7"/>
  <c r="CW18" i="7"/>
  <c r="DX70" i="7"/>
  <c r="CP34" i="7"/>
  <c r="DF68" i="7"/>
  <c r="DU28" i="7"/>
  <c r="BS19" i="7"/>
  <c r="CB9" i="7"/>
  <c r="EG60" i="7"/>
  <c r="CF21" i="7"/>
  <c r="DB67" i="7"/>
  <c r="BC25" i="7"/>
  <c r="DJ80" i="7"/>
  <c r="BS62" i="7"/>
  <c r="CK11" i="7"/>
  <c r="DE28" i="7"/>
  <c r="BL39" i="7"/>
  <c r="AD12" i="7"/>
  <c r="DH38" i="7"/>
  <c r="EG19" i="7"/>
  <c r="BX11" i="7"/>
  <c r="AC18" i="7"/>
  <c r="BM21" i="7"/>
  <c r="CZ32" i="7"/>
  <c r="EB85" i="7"/>
  <c r="EE99" i="7"/>
  <c r="DO51" i="7"/>
  <c r="DV90" i="7"/>
  <c r="CQ69" i="7"/>
  <c r="DR43" i="7"/>
  <c r="EA30" i="7"/>
  <c r="CY20" i="7"/>
  <c r="BM16" i="7"/>
  <c r="DL12" i="7"/>
  <c r="DX112" i="7"/>
  <c r="AO38" i="7"/>
  <c r="EH89" i="7"/>
  <c r="CJ27" i="7"/>
  <c r="CF27" i="7"/>
  <c r="EC12" i="7"/>
  <c r="DU16" i="7"/>
  <c r="DV98" i="7"/>
  <c r="CS32" i="7"/>
  <c r="AR17" i="7"/>
  <c r="BE33" i="7"/>
  <c r="CS78" i="7"/>
  <c r="CY30" i="7"/>
  <c r="DA48" i="7"/>
  <c r="CH55" i="7"/>
  <c r="BJ20" i="7"/>
  <c r="DF62" i="7"/>
  <c r="EF66" i="7"/>
  <c r="EA85" i="7"/>
  <c r="DI72" i="7"/>
  <c r="BM26" i="7"/>
  <c r="AM26" i="7"/>
  <c r="DR47" i="7"/>
  <c r="AU18" i="7"/>
  <c r="DO114" i="7"/>
  <c r="CW16" i="7"/>
  <c r="EF28" i="7"/>
  <c r="DF88" i="7"/>
  <c r="EI80" i="7"/>
  <c r="DO59" i="7"/>
  <c r="DX91" i="7"/>
  <c r="CK68" i="7"/>
  <c r="CW63" i="7"/>
  <c r="EH62" i="7"/>
  <c r="EE107" i="7"/>
  <c r="EB86" i="7"/>
  <c r="BH45" i="7"/>
  <c r="DF52" i="7"/>
  <c r="EF70" i="7"/>
  <c r="DZ52" i="7"/>
  <c r="CC74" i="7"/>
  <c r="BP34" i="7"/>
  <c r="BD47" i="7"/>
  <c r="DL20" i="7"/>
  <c r="DS96" i="7"/>
  <c r="AB10" i="7"/>
  <c r="CT13" i="7"/>
  <c r="AZ14" i="7"/>
  <c r="CQ47" i="7"/>
  <c r="DH14" i="7"/>
  <c r="AT34" i="7"/>
  <c r="DG10" i="7"/>
  <c r="DX24" i="7"/>
  <c r="DP25" i="7"/>
  <c r="BK38" i="7"/>
  <c r="BN26" i="7"/>
  <c r="AO33" i="7"/>
  <c r="AB29" i="7"/>
  <c r="P10" i="7"/>
  <c r="CO13" i="7"/>
  <c r="BP44" i="7"/>
  <c r="AP39" i="7"/>
  <c r="CS57" i="7"/>
  <c r="CF66" i="7"/>
  <c r="DV87" i="7"/>
  <c r="AR23" i="7"/>
  <c r="BU36" i="7"/>
  <c r="CU75" i="7"/>
  <c r="CB74" i="7"/>
  <c r="DQ30" i="7"/>
  <c r="BX15" i="7"/>
  <c r="EF109" i="7"/>
  <c r="BL34" i="7"/>
  <c r="CO75" i="7"/>
  <c r="DU81" i="7"/>
  <c r="CF62" i="7"/>
  <c r="BA29" i="7"/>
  <c r="CS59" i="7"/>
  <c r="AK11" i="7"/>
  <c r="CZ26" i="7"/>
  <c r="DN26" i="7"/>
  <c r="DZ12" i="7"/>
  <c r="CY56" i="7"/>
  <c r="DT79" i="7"/>
  <c r="CF13" i="7"/>
  <c r="DN39" i="7"/>
  <c r="AZ19" i="7"/>
  <c r="CS74" i="7"/>
  <c r="CK28" i="7"/>
  <c r="CY29" i="7"/>
  <c r="DH62" i="7"/>
  <c r="DC81" i="7"/>
  <c r="DA43" i="7"/>
  <c r="CL16" i="7"/>
  <c r="DW73" i="7"/>
  <c r="BN35" i="7"/>
  <c r="AE16" i="7"/>
  <c r="DR58" i="7"/>
  <c r="DW100" i="7"/>
  <c r="BD31" i="7"/>
  <c r="DX51" i="7"/>
  <c r="BL11" i="7"/>
  <c r="CY75" i="7"/>
  <c r="DJ13" i="7"/>
  <c r="DW58" i="7"/>
  <c r="EA104" i="7"/>
  <c r="DT97" i="7"/>
  <c r="CJ44" i="7"/>
  <c r="BP20" i="7"/>
  <c r="BF46" i="7"/>
  <c r="AS14" i="7"/>
  <c r="CQ20" i="7"/>
  <c r="T18" i="7"/>
  <c r="DL60" i="7"/>
  <c r="AQ33" i="7"/>
  <c r="EE56" i="7"/>
  <c r="CO25" i="7"/>
  <c r="CM28" i="7"/>
  <c r="CK18" i="7"/>
  <c r="DG27" i="7"/>
  <c r="EG89" i="7"/>
  <c r="AK27" i="7"/>
  <c r="DK63" i="7"/>
  <c r="CA68" i="7"/>
  <c r="DU12" i="7"/>
  <c r="BV9" i="7"/>
  <c r="BO56" i="7"/>
  <c r="BL22" i="7"/>
  <c r="CR17" i="7"/>
  <c r="AV21" i="7"/>
  <c r="DT12" i="7"/>
  <c r="DT61" i="7"/>
  <c r="BH15" i="7"/>
  <c r="EE37" i="7"/>
  <c r="BX33" i="7"/>
  <c r="DC88" i="7"/>
  <c r="CX32" i="7"/>
  <c r="BQ13" i="7"/>
  <c r="BU59" i="7"/>
  <c r="EE19" i="7"/>
  <c r="DR84" i="7"/>
  <c r="CZ75" i="7"/>
  <c r="CH34" i="7"/>
  <c r="CK70" i="7"/>
  <c r="EF35" i="7"/>
  <c r="CQ28" i="7"/>
  <c r="DV24" i="7"/>
  <c r="CH62" i="7"/>
  <c r="DA31" i="7"/>
  <c r="CQ79" i="7"/>
  <c r="DZ51" i="7"/>
  <c r="CH81" i="7"/>
  <c r="DZ11" i="7"/>
  <c r="CB33" i="7"/>
  <c r="AV23" i="7"/>
  <c r="CF75" i="7"/>
  <c r="BK56" i="7"/>
  <c r="AP21" i="7"/>
  <c r="AZ24" i="7"/>
  <c r="BR58" i="7"/>
  <c r="EH12" i="7"/>
  <c r="CX47" i="7"/>
  <c r="EH51" i="7"/>
  <c r="BD11" i="7"/>
  <c r="BW27" i="7"/>
  <c r="AK22" i="7"/>
  <c r="DA18" i="7"/>
  <c r="BN25" i="7"/>
  <c r="CS91" i="7"/>
  <c r="CY28" i="7"/>
  <c r="K11" i="7"/>
  <c r="CR33" i="7"/>
  <c r="EC103" i="7"/>
  <c r="CN50" i="7"/>
  <c r="CU70" i="7"/>
  <c r="CJ81" i="7"/>
  <c r="CM9" i="7"/>
  <c r="DT86" i="7"/>
  <c r="DG9" i="7"/>
  <c r="EE104" i="7"/>
  <c r="AV22" i="7"/>
  <c r="DJ24" i="7"/>
  <c r="DZ23" i="7"/>
  <c r="DO20" i="7"/>
  <c r="DZ101" i="7"/>
  <c r="DI13" i="7"/>
  <c r="CY13" i="7"/>
  <c r="DJ20" i="7"/>
  <c r="W12" i="7"/>
  <c r="DQ9" i="7"/>
  <c r="AT27" i="7"/>
  <c r="DR114" i="7"/>
  <c r="CB21" i="7"/>
  <c r="P14" i="7"/>
  <c r="EI21" i="7"/>
  <c r="BQ31" i="7"/>
  <c r="AQ36" i="7"/>
  <c r="DO48" i="7"/>
  <c r="CH23" i="7"/>
  <c r="DA51" i="7"/>
  <c r="BK34" i="7"/>
  <c r="CO19" i="7"/>
  <c r="BH28" i="7"/>
  <c r="CE56" i="7"/>
  <c r="CQ11" i="7"/>
  <c r="DB88" i="7"/>
  <c r="BX9" i="7"/>
  <c r="BP57" i="7"/>
  <c r="I9" i="7"/>
  <c r="BZ32" i="7"/>
  <c r="CF26" i="7"/>
  <c r="CU28" i="7"/>
  <c r="DZ105" i="7"/>
  <c r="EB113" i="7"/>
  <c r="BW38" i="7"/>
  <c r="DC27" i="7"/>
  <c r="CH78" i="7"/>
  <c r="CL28" i="7"/>
  <c r="CF15" i="7"/>
  <c r="EB60" i="7"/>
  <c r="AW37" i="7"/>
  <c r="EH98" i="7"/>
  <c r="CS16" i="7"/>
  <c r="DT108" i="7"/>
  <c r="AI33" i="7"/>
  <c r="DX11" i="7"/>
  <c r="DQ43" i="7"/>
  <c r="AZ28" i="7"/>
  <c r="DG14" i="7"/>
  <c r="CC44" i="7"/>
  <c r="DP20" i="7"/>
  <c r="CR81" i="7"/>
  <c r="BZ36" i="7"/>
  <c r="DR73" i="7"/>
  <c r="BZ38" i="7"/>
  <c r="DA87" i="7"/>
  <c r="BQ60" i="7"/>
  <c r="AK16" i="7"/>
  <c r="CJ23" i="7"/>
  <c r="DC57" i="7"/>
  <c r="DC24" i="7"/>
  <c r="EE88" i="7"/>
  <c r="DL85" i="7"/>
  <c r="BM37" i="7"/>
  <c r="DR98" i="7"/>
  <c r="EG70" i="7"/>
  <c r="DT114" i="7"/>
  <c r="DA62" i="7"/>
  <c r="CK23" i="7"/>
  <c r="DP89" i="7"/>
  <c r="EE109" i="7"/>
  <c r="W18" i="7"/>
  <c r="CV60" i="7"/>
  <c r="DV92" i="7"/>
  <c r="DZ10" i="7"/>
  <c r="BV45" i="7"/>
  <c r="DQ107" i="7"/>
  <c r="EF84" i="7"/>
  <c r="N15" i="7"/>
  <c r="DJ72" i="7"/>
  <c r="EE92" i="7"/>
  <c r="AG26" i="7"/>
  <c r="BW58" i="7"/>
  <c r="CZ50" i="7"/>
  <c r="AS32" i="7"/>
  <c r="DH59" i="7"/>
  <c r="AE21" i="7"/>
  <c r="BC29" i="7"/>
  <c r="AH31" i="7"/>
  <c r="DA39" i="7"/>
  <c r="AS26" i="7"/>
  <c r="CG68" i="7"/>
  <c r="DV62" i="7"/>
  <c r="DI68" i="7"/>
  <c r="CZ70" i="7"/>
  <c r="CO78" i="7"/>
  <c r="DB44" i="7"/>
  <c r="CV25" i="7"/>
  <c r="BU24" i="7"/>
  <c r="CP60" i="7"/>
  <c r="AV27" i="7"/>
  <c r="CC15" i="7"/>
  <c r="AI13" i="7"/>
  <c r="BA46" i="7"/>
  <c r="EC37" i="7"/>
  <c r="BH49" i="7"/>
  <c r="EB52" i="7"/>
  <c r="AQ17" i="7"/>
  <c r="CJ51" i="7"/>
  <c r="BR15" i="7"/>
  <c r="BV25" i="7"/>
  <c r="EH105" i="7"/>
  <c r="CT69" i="7"/>
  <c r="EE100" i="7"/>
  <c r="BL31" i="7"/>
  <c r="DT35" i="7"/>
  <c r="AS30" i="7"/>
  <c r="BL48" i="7"/>
  <c r="DZ90" i="7"/>
  <c r="DZ43" i="7"/>
  <c r="EC99" i="7"/>
  <c r="BQ36" i="7"/>
  <c r="AI28" i="7"/>
  <c r="EI51" i="7"/>
  <c r="BA18" i="7"/>
  <c r="EE14" i="7"/>
  <c r="CT80" i="7"/>
  <c r="M11" i="7"/>
  <c r="CN11" i="7"/>
  <c r="EG14" i="7"/>
  <c r="CB62" i="7"/>
  <c r="CH29" i="7"/>
  <c r="CR14" i="7"/>
  <c r="CB24" i="7"/>
  <c r="DS61" i="7"/>
  <c r="CZ46" i="7"/>
  <c r="EH74" i="7"/>
  <c r="DP58" i="7"/>
  <c r="DL79" i="7"/>
  <c r="CC27" i="7"/>
  <c r="AV10" i="7"/>
  <c r="BB28" i="7"/>
  <c r="BN11" i="7"/>
  <c r="BD50" i="7"/>
  <c r="AB18" i="7"/>
  <c r="DF34" i="7"/>
  <c r="CQ48" i="7"/>
  <c r="DT15" i="7"/>
  <c r="DR92" i="7"/>
  <c r="CC50" i="7"/>
  <c r="CZ74" i="7"/>
  <c r="AP13" i="7"/>
  <c r="BA35" i="7"/>
  <c r="AT11" i="7"/>
  <c r="CL56" i="7"/>
  <c r="CE78" i="7"/>
  <c r="BX61" i="7"/>
  <c r="CM37" i="7"/>
  <c r="DS20" i="7"/>
  <c r="AS35" i="7"/>
  <c r="DL51" i="7"/>
  <c r="DN51" i="7"/>
  <c r="CT59" i="7"/>
  <c r="CQ26" i="7"/>
  <c r="CG39" i="7"/>
  <c r="EB35" i="7"/>
  <c r="DS68" i="7"/>
  <c r="EF67" i="7"/>
  <c r="DL25" i="7"/>
  <c r="BD14" i="7"/>
  <c r="CP57" i="7"/>
  <c r="CG45" i="7"/>
  <c r="AM38" i="7"/>
  <c r="V13" i="7"/>
  <c r="CV10" i="7"/>
  <c r="DP91" i="7"/>
  <c r="DS27" i="7"/>
  <c r="CH39" i="7"/>
  <c r="CO30" i="7"/>
  <c r="BO48" i="7"/>
  <c r="CO26" i="7"/>
  <c r="BZ17" i="7"/>
  <c r="DZ26" i="7"/>
  <c r="CZ36" i="7"/>
  <c r="CM24" i="7"/>
  <c r="CJ78" i="7"/>
  <c r="CP29" i="7"/>
  <c r="DO71" i="7"/>
  <c r="CR26" i="7"/>
  <c r="BC49" i="7"/>
  <c r="DU60" i="7"/>
  <c r="AA16" i="7"/>
  <c r="AK21" i="7"/>
  <c r="BL28" i="7"/>
  <c r="DQ85" i="7"/>
  <c r="DO35" i="7"/>
  <c r="AQ14" i="7"/>
  <c r="AC17" i="7"/>
  <c r="AV37" i="7"/>
  <c r="S19" i="7"/>
  <c r="EH90" i="7"/>
  <c r="EF44" i="7"/>
  <c r="CD24" i="7"/>
  <c r="BE15" i="7"/>
  <c r="BJ17" i="7"/>
  <c r="CL31" i="7"/>
  <c r="AZ36" i="7"/>
  <c r="CY48" i="7"/>
  <c r="CT43" i="7"/>
  <c r="CJ46" i="7"/>
  <c r="CJ67" i="7"/>
  <c r="DQ97" i="7"/>
  <c r="CM58" i="7"/>
  <c r="BF23" i="7"/>
  <c r="AG19" i="7"/>
  <c r="AM28" i="7"/>
  <c r="DC15" i="7"/>
  <c r="BP16" i="7"/>
  <c r="DS85" i="7"/>
  <c r="DJ58" i="7"/>
  <c r="DZ58" i="7"/>
  <c r="DB69" i="7"/>
  <c r="BJ11" i="7"/>
  <c r="DF63" i="7"/>
  <c r="AX26" i="7"/>
  <c r="CP18" i="7"/>
  <c r="BM59" i="7"/>
  <c r="DJ29" i="7"/>
  <c r="DA50" i="7"/>
  <c r="CC12" i="7"/>
  <c r="DS51" i="7"/>
  <c r="CB47" i="7"/>
  <c r="DB84" i="7"/>
  <c r="CB28" i="7"/>
  <c r="DZ97" i="7"/>
  <c r="BQ29" i="7"/>
  <c r="BL26" i="7"/>
  <c r="CQ71" i="7"/>
  <c r="CT87" i="7"/>
  <c r="CH79" i="7"/>
  <c r="DQ14" i="7"/>
  <c r="AD17" i="7"/>
  <c r="DF60" i="7"/>
  <c r="AF13" i="7"/>
  <c r="EE72" i="7"/>
  <c r="CA47" i="7"/>
  <c r="DS17" i="7"/>
  <c r="S14" i="7"/>
  <c r="K9" i="7"/>
  <c r="CO79" i="7"/>
  <c r="DG92" i="7"/>
  <c r="BX51" i="7"/>
  <c r="EF15" i="7"/>
  <c r="BW57" i="7"/>
  <c r="CV74" i="7"/>
  <c r="AS38" i="7"/>
  <c r="BZ50" i="7"/>
  <c r="BZ14" i="7"/>
  <c r="CK45" i="7"/>
  <c r="DL50" i="7"/>
  <c r="DB28" i="7"/>
  <c r="EB20" i="7"/>
  <c r="CL38" i="7"/>
  <c r="DO67" i="7"/>
  <c r="DT44" i="7"/>
  <c r="DQ25" i="7"/>
  <c r="DI38" i="7"/>
  <c r="AA27" i="7"/>
  <c r="CR28" i="7"/>
  <c r="DC20" i="7"/>
  <c r="BL13" i="7"/>
  <c r="BM18" i="7"/>
  <c r="CL20" i="7"/>
  <c r="CT20" i="7"/>
  <c r="CK35" i="7"/>
  <c r="DP27" i="7"/>
  <c r="CJ55" i="7"/>
  <c r="AQ29" i="7"/>
  <c r="BR55" i="7"/>
  <c r="CM70" i="7"/>
  <c r="EH17" i="7"/>
  <c r="CP66" i="7"/>
  <c r="DB34" i="7"/>
  <c r="EF71" i="7"/>
  <c r="DP105" i="7"/>
  <c r="CO33" i="7"/>
  <c r="BU46" i="7"/>
  <c r="BM44" i="7"/>
  <c r="DR51" i="7"/>
  <c r="DT20" i="7"/>
  <c r="CW91" i="7"/>
  <c r="DK62" i="7"/>
  <c r="CE24" i="7"/>
  <c r="BO31" i="7"/>
  <c r="CQ57" i="7"/>
  <c r="DZ44" i="7"/>
  <c r="BZ10" i="7"/>
  <c r="W21" i="7"/>
  <c r="CP26" i="7"/>
  <c r="CC69" i="7"/>
  <c r="AK14" i="7"/>
  <c r="R13" i="7"/>
  <c r="EC107" i="7"/>
  <c r="CC30" i="7"/>
  <c r="DU38" i="7"/>
  <c r="DB19" i="7"/>
  <c r="CS62" i="7"/>
  <c r="DE14" i="7"/>
  <c r="BH24" i="7"/>
  <c r="DA45" i="7"/>
  <c r="DG56" i="7"/>
  <c r="EB22" i="7"/>
  <c r="CX88" i="7"/>
  <c r="EC20" i="7"/>
  <c r="EG101" i="7"/>
  <c r="CJ57" i="7"/>
  <c r="BZ24" i="7"/>
  <c r="DV28" i="7"/>
  <c r="CN28" i="7"/>
  <c r="CO29" i="7"/>
  <c r="DW60" i="7"/>
  <c r="AW41" i="7"/>
  <c r="CP10" i="7"/>
  <c r="CG79" i="7"/>
  <c r="EI10" i="7"/>
  <c r="EC27" i="7"/>
  <c r="EB30" i="7"/>
  <c r="DN20" i="7"/>
  <c r="AP26" i="7"/>
  <c r="BA30" i="7"/>
  <c r="BX24" i="7"/>
  <c r="EF9" i="7"/>
  <c r="AW38" i="7"/>
  <c r="AQ24" i="7"/>
  <c r="AP37" i="7"/>
  <c r="CL23" i="7"/>
  <c r="AR28" i="7"/>
  <c r="BW15" i="7"/>
  <c r="M10" i="7"/>
  <c r="DX100" i="7"/>
  <c r="AW28" i="7"/>
  <c r="BZ21" i="7"/>
  <c r="DJ79" i="7"/>
  <c r="EH60" i="7"/>
  <c r="EG38" i="7"/>
  <c r="AO31" i="7"/>
  <c r="DB45" i="7"/>
  <c r="CC23" i="7"/>
  <c r="EH18" i="7"/>
  <c r="AH9" i="7"/>
  <c r="CV29" i="7"/>
  <c r="CH72" i="7"/>
  <c r="EF37" i="7"/>
  <c r="CN52" i="7"/>
  <c r="BC45" i="7"/>
  <c r="DW45" i="7"/>
  <c r="CZ29" i="7"/>
  <c r="AO17" i="7"/>
  <c r="DB38" i="7"/>
  <c r="EB101" i="7"/>
  <c r="CX27" i="7"/>
  <c r="DX67" i="7"/>
  <c r="CL58" i="7"/>
  <c r="CY26" i="7"/>
  <c r="CA21" i="7"/>
  <c r="DQ52" i="7"/>
  <c r="CW61" i="7"/>
  <c r="CT27" i="7"/>
  <c r="CZ17" i="7"/>
  <c r="BJ50" i="7"/>
  <c r="BD39" i="7"/>
  <c r="EG113" i="7"/>
  <c r="AS17" i="7"/>
  <c r="AM31" i="7"/>
  <c r="BM20" i="7"/>
  <c r="DL13" i="7"/>
  <c r="DF89" i="7"/>
  <c r="AX16" i="7"/>
  <c r="CM67" i="7"/>
  <c r="CR63" i="7"/>
  <c r="U17" i="7"/>
  <c r="AR29" i="7"/>
  <c r="CL75" i="7"/>
  <c r="DT16" i="7"/>
  <c r="DB48" i="7"/>
  <c r="CR44" i="7"/>
  <c r="BQ46" i="7"/>
  <c r="BP14" i="7"/>
  <c r="DV10" i="7"/>
  <c r="CJ84" i="7"/>
  <c r="DT26" i="7"/>
  <c r="BW9" i="7"/>
  <c r="DF33" i="7"/>
  <c r="DT68" i="7"/>
  <c r="BE37" i="7"/>
  <c r="BB11" i="7"/>
  <c r="CN62" i="7"/>
  <c r="DR90" i="7"/>
  <c r="DE11" i="7"/>
  <c r="DL49" i="7"/>
  <c r="CJ36" i="7"/>
  <c r="EG11" i="7"/>
  <c r="BC32" i="7"/>
  <c r="EA22" i="7"/>
  <c r="AG31" i="7"/>
  <c r="CP45" i="7"/>
  <c r="DR105" i="7"/>
  <c r="DC13" i="7"/>
  <c r="X9" i="7"/>
  <c r="AP25" i="7"/>
  <c r="DQ49" i="7"/>
  <c r="Y10" i="7"/>
  <c r="BR49" i="7"/>
  <c r="AK29" i="7"/>
  <c r="BF21" i="7"/>
  <c r="EF73" i="7"/>
  <c r="CY25" i="7"/>
  <c r="DK39" i="7"/>
  <c r="DB68" i="7"/>
  <c r="CF14" i="7"/>
  <c r="DO44" i="7"/>
  <c r="BA45" i="7"/>
  <c r="BZ62" i="7"/>
  <c r="DG18" i="7"/>
  <c r="DX35" i="7"/>
  <c r="CC33" i="7"/>
  <c r="BX37" i="7"/>
  <c r="CL29" i="7"/>
  <c r="EB68" i="7"/>
  <c r="BH47" i="7"/>
  <c r="CX28" i="7"/>
  <c r="CH12" i="7"/>
  <c r="DR12" i="7"/>
  <c r="DH47" i="7"/>
  <c r="DG55" i="7"/>
  <c r="EG92" i="7"/>
  <c r="EF49" i="7"/>
  <c r="CE26" i="7"/>
  <c r="DH81" i="7"/>
  <c r="EI13" i="7"/>
  <c r="DX9" i="7"/>
  <c r="BZ67" i="7"/>
  <c r="AU30" i="7"/>
  <c r="DJ87" i="7"/>
  <c r="DN50" i="7"/>
  <c r="BC26" i="7"/>
  <c r="EC113" i="7"/>
  <c r="BG22" i="7"/>
  <c r="DR37" i="7"/>
  <c r="EH58" i="7"/>
  <c r="DV91" i="7"/>
  <c r="BP61" i="7"/>
  <c r="AG32" i="7"/>
  <c r="DI66" i="7"/>
  <c r="DN56" i="7"/>
  <c r="DN92" i="7"/>
  <c r="DT85" i="7"/>
  <c r="CQ73" i="7"/>
  <c r="EB72" i="7"/>
  <c r="BF28" i="7"/>
  <c r="EB24" i="7"/>
  <c r="CU63" i="7"/>
  <c r="CY60" i="7"/>
  <c r="DN81" i="7"/>
  <c r="BH18" i="7"/>
  <c r="CL32" i="7"/>
  <c r="DB37" i="7"/>
  <c r="DW39" i="7"/>
  <c r="CR20" i="7"/>
  <c r="AZ47" i="7"/>
  <c r="CP23" i="7"/>
  <c r="BF37" i="7"/>
  <c r="DJ28" i="7"/>
  <c r="EB102" i="7"/>
  <c r="AJ22" i="7"/>
  <c r="DI78" i="7"/>
  <c r="DS101" i="7"/>
  <c r="EH95" i="7"/>
  <c r="AX10" i="7"/>
  <c r="DO49" i="7"/>
  <c r="CG9" i="7"/>
  <c r="CM16" i="7"/>
  <c r="CX20" i="7"/>
  <c r="EC19" i="7"/>
  <c r="AX13" i="7"/>
  <c r="CN31" i="7"/>
  <c r="CY45" i="7"/>
  <c r="BB49" i="7"/>
  <c r="CN15" i="7"/>
  <c r="AK30" i="7"/>
  <c r="DQ55" i="7"/>
  <c r="BH33" i="7"/>
  <c r="EH26" i="7"/>
  <c r="BS17" i="7"/>
  <c r="AD22" i="7"/>
  <c r="CW11" i="7"/>
  <c r="EA48" i="7"/>
  <c r="DF92" i="7"/>
  <c r="EH16" i="7"/>
  <c r="BZ49" i="7"/>
  <c r="AX12" i="7"/>
  <c r="CR46" i="7"/>
  <c r="CV16" i="7"/>
  <c r="CJ70" i="7"/>
  <c r="DL72" i="7"/>
  <c r="BP35" i="7"/>
  <c r="BR35" i="7"/>
  <c r="DB33" i="7"/>
  <c r="DI29" i="7"/>
  <c r="CM49" i="7"/>
  <c r="BX27" i="7"/>
  <c r="BF25" i="7"/>
  <c r="DG24" i="7"/>
  <c r="CP44" i="7"/>
  <c r="CL78" i="7"/>
  <c r="CA34" i="7"/>
  <c r="EG108" i="7"/>
  <c r="CW35" i="7"/>
  <c r="BE19" i="7"/>
  <c r="BO47" i="7"/>
  <c r="CV17" i="7"/>
  <c r="DO102" i="7"/>
  <c r="CB57" i="7"/>
  <c r="BK13" i="7"/>
  <c r="AV39" i="7"/>
  <c r="DV50" i="7"/>
  <c r="DS12" i="7"/>
  <c r="DW10" i="7"/>
  <c r="DU86" i="7"/>
  <c r="DO103" i="7"/>
  <c r="CD35" i="7"/>
  <c r="BN57" i="7"/>
  <c r="BD34" i="7"/>
  <c r="DQ101" i="7"/>
  <c r="DJ14" i="7"/>
  <c r="AO11" i="7"/>
  <c r="CS73" i="7"/>
  <c r="AD14" i="7"/>
  <c r="DE25" i="7"/>
  <c r="DU36" i="7"/>
  <c r="BK22" i="7"/>
  <c r="BD15" i="7"/>
  <c r="AP9" i="7"/>
  <c r="AI32" i="7"/>
  <c r="DH23" i="7"/>
  <c r="EI43" i="7"/>
  <c r="EF97" i="7"/>
  <c r="CP56" i="7"/>
  <c r="DH37" i="7"/>
  <c r="BA9" i="7"/>
  <c r="BR10" i="7"/>
  <c r="CC29" i="7"/>
  <c r="CV84" i="7"/>
  <c r="DX59" i="7"/>
  <c r="EB98" i="7"/>
  <c r="BP11" i="7"/>
  <c r="DP73" i="7"/>
  <c r="CC31" i="7"/>
  <c r="AG30" i="7"/>
  <c r="CS49" i="7"/>
  <c r="BW12" i="7"/>
  <c r="DH61" i="7"/>
  <c r="EA29" i="7"/>
  <c r="EI66" i="7"/>
  <c r="CK69" i="7"/>
  <c r="EF111" i="7"/>
  <c r="AH29" i="7"/>
  <c r="BX19" i="7"/>
  <c r="DL92" i="7"/>
  <c r="CY52" i="7"/>
  <c r="DX73" i="7"/>
  <c r="DT45" i="7"/>
  <c r="DP51" i="7"/>
  <c r="CB50" i="7"/>
  <c r="DW87" i="7"/>
  <c r="DF67" i="7"/>
  <c r="EH34" i="7"/>
  <c r="EB46" i="7"/>
  <c r="CW80" i="7"/>
  <c r="CC24" i="7"/>
  <c r="BC50" i="7"/>
  <c r="CR30" i="7"/>
  <c r="CK81" i="7"/>
  <c r="EE63" i="7"/>
  <c r="AF27" i="7"/>
  <c r="CH15" i="7"/>
  <c r="AT9" i="7"/>
  <c r="AP30" i="7"/>
  <c r="DH16" i="7"/>
  <c r="BE9" i="7"/>
  <c r="CY37" i="7"/>
  <c r="CK13" i="7"/>
  <c r="DE61" i="7"/>
  <c r="EE55" i="7"/>
  <c r="BS32" i="7"/>
  <c r="DC48" i="7"/>
  <c r="BS11" i="7"/>
  <c r="CM71" i="7"/>
  <c r="DV9" i="7"/>
  <c r="X24" i="7"/>
  <c r="CK22" i="7"/>
  <c r="DG74" i="7"/>
  <c r="BO27" i="7"/>
  <c r="EC101" i="7"/>
  <c r="DN38" i="7"/>
  <c r="AM37" i="7"/>
  <c r="DF56" i="7"/>
  <c r="CN60" i="7"/>
  <c r="DC28" i="7"/>
  <c r="DT69" i="7"/>
  <c r="AR15" i="7"/>
  <c r="Y18" i="7"/>
  <c r="Q11" i="7"/>
  <c r="K12" i="7"/>
  <c r="EC35" i="7"/>
  <c r="DC31" i="7"/>
  <c r="CY61" i="7"/>
  <c r="DA16" i="7"/>
  <c r="Y19" i="7"/>
  <c r="CM43" i="7"/>
  <c r="AI23" i="7"/>
  <c r="CW36" i="7"/>
  <c r="EA34" i="7"/>
  <c r="AK17" i="7"/>
  <c r="DA66" i="7"/>
  <c r="CT39" i="7"/>
  <c r="DJ15" i="7"/>
  <c r="AW27" i="7"/>
  <c r="CJ73" i="7"/>
  <c r="DJ59" i="7"/>
  <c r="BM15" i="7"/>
  <c r="DG91" i="7"/>
  <c r="DS38" i="7"/>
  <c r="DB58" i="7"/>
  <c r="DW112" i="7"/>
  <c r="BJ30" i="7"/>
  <c r="CP62" i="7"/>
  <c r="BA49" i="7"/>
  <c r="DT32" i="7"/>
  <c r="EF36" i="7"/>
  <c r="DX97" i="7"/>
  <c r="AI17" i="7"/>
  <c r="AU26" i="7"/>
  <c r="DF22" i="7"/>
  <c r="BX20" i="7"/>
  <c r="BD49" i="7"/>
  <c r="DV86" i="7"/>
  <c r="DU108" i="7"/>
  <c r="CH44" i="7"/>
  <c r="DL90" i="7"/>
  <c r="AH14" i="7"/>
  <c r="V22" i="7"/>
  <c r="DS59" i="7"/>
  <c r="AI24" i="7"/>
  <c r="DN32" i="7"/>
  <c r="CP49" i="7"/>
  <c r="DB16" i="7"/>
  <c r="DH20" i="7"/>
  <c r="AS22" i="7"/>
  <c r="DG58" i="7"/>
  <c r="DA22" i="7"/>
  <c r="CU27" i="7"/>
  <c r="BC31" i="7"/>
  <c r="EC39" i="7"/>
  <c r="CU31" i="7"/>
  <c r="DV14" i="7"/>
  <c r="CT17" i="7"/>
  <c r="R10" i="7"/>
  <c r="DW51" i="7"/>
  <c r="DC50" i="7"/>
  <c r="AW24" i="7"/>
  <c r="DR67" i="7"/>
  <c r="DI70" i="7"/>
  <c r="DC71" i="7"/>
  <c r="BD45" i="7"/>
  <c r="DN73" i="7"/>
  <c r="DO12" i="7"/>
  <c r="EG22" i="7"/>
  <c r="DP59" i="7"/>
  <c r="BW51" i="7"/>
  <c r="DN69" i="7"/>
  <c r="CN37" i="7"/>
  <c r="EG18" i="7"/>
  <c r="EF18" i="7"/>
  <c r="DB91" i="7"/>
  <c r="AR10" i="7"/>
  <c r="DU44" i="7"/>
  <c r="DW70" i="7"/>
  <c r="BG49" i="7"/>
  <c r="DS75" i="7"/>
  <c r="EG9" i="7"/>
  <c r="BU17" i="7"/>
  <c r="CR70" i="7"/>
  <c r="DT25" i="7"/>
  <c r="AR12" i="7"/>
  <c r="CU43" i="7"/>
  <c r="BZ27" i="7"/>
  <c r="EA44" i="7"/>
  <c r="BQ16" i="7"/>
  <c r="CD66" i="7"/>
  <c r="BD23" i="7"/>
  <c r="DC26" i="7"/>
  <c r="AQ28" i="7"/>
  <c r="EA17" i="7"/>
  <c r="BJ39" i="7"/>
  <c r="CH57" i="7"/>
  <c r="AP31" i="7"/>
  <c r="DC33" i="7"/>
  <c r="AK32" i="7"/>
  <c r="DQ47" i="7"/>
  <c r="K10" i="7"/>
  <c r="DC38" i="7"/>
  <c r="BR37" i="7"/>
  <c r="AJ27" i="7"/>
  <c r="DO91" i="7"/>
  <c r="EE22" i="7"/>
  <c r="AZ37" i="7"/>
  <c r="CX86" i="7"/>
  <c r="DP85" i="7"/>
  <c r="BD17" i="7"/>
  <c r="CM11" i="7"/>
  <c r="CA37" i="7"/>
  <c r="CP52" i="7"/>
  <c r="BJ52" i="7"/>
  <c r="CP35" i="7"/>
  <c r="AQ25" i="7"/>
  <c r="CB31" i="7"/>
  <c r="CM60" i="7"/>
  <c r="BD16" i="7"/>
  <c r="CG67" i="7"/>
  <c r="CL57" i="7"/>
  <c r="CU32" i="7"/>
  <c r="DG88" i="7"/>
  <c r="DV30" i="7"/>
  <c r="BW24" i="7"/>
  <c r="CD60" i="7"/>
  <c r="EG99" i="7"/>
  <c r="DF37" i="7"/>
  <c r="DI73" i="7"/>
  <c r="BR12" i="7"/>
  <c r="CN19" i="7"/>
  <c r="DR80" i="7"/>
  <c r="CJ79" i="7"/>
  <c r="DR13" i="7"/>
  <c r="DR10" i="7"/>
  <c r="AP14" i="7"/>
  <c r="DQ21" i="7"/>
  <c r="DO16" i="7"/>
  <c r="BH11" i="7"/>
  <c r="DQ31" i="7"/>
  <c r="CO57" i="7"/>
  <c r="U22" i="7"/>
  <c r="AO9" i="7"/>
  <c r="CO39" i="7"/>
  <c r="EB92" i="7"/>
  <c r="CX52" i="7"/>
  <c r="CK43" i="7"/>
  <c r="BH34" i="7"/>
  <c r="DF74" i="7"/>
  <c r="DJ9" i="7"/>
  <c r="BZ60" i="7"/>
  <c r="CT68" i="7"/>
  <c r="CT14" i="7"/>
  <c r="EB95" i="7"/>
  <c r="DS49" i="7"/>
  <c r="CH30" i="7"/>
  <c r="BQ43" i="7"/>
  <c r="AQ20" i="7"/>
  <c r="CG72" i="7"/>
  <c r="CJ75" i="7"/>
  <c r="AK37" i="7"/>
  <c r="CR75" i="7"/>
  <c r="CW49" i="7"/>
  <c r="DV22" i="7"/>
  <c r="EI113" i="7"/>
  <c r="EB103" i="7"/>
  <c r="DE46" i="7"/>
  <c r="CT37" i="7"/>
  <c r="EF106" i="7"/>
  <c r="DI33" i="7"/>
  <c r="AB9" i="7"/>
  <c r="BN49" i="7"/>
  <c r="BD48" i="7"/>
  <c r="BD37" i="7"/>
  <c r="CW20" i="7"/>
  <c r="CU86" i="7"/>
  <c r="AU38" i="7"/>
  <c r="DC63" i="7"/>
  <c r="BU43" i="7"/>
  <c r="DL68" i="7"/>
  <c r="BU30" i="7"/>
  <c r="BA24" i="7"/>
  <c r="AF24" i="7"/>
  <c r="CR13" i="7"/>
  <c r="DE36" i="7"/>
  <c r="CQ32" i="7"/>
  <c r="DQ35" i="7"/>
  <c r="EG20" i="7"/>
  <c r="AT15" i="7"/>
  <c r="EC33" i="7"/>
  <c r="CK16" i="7"/>
  <c r="CH67" i="7"/>
  <c r="EB58" i="7"/>
  <c r="CJ13" i="7"/>
  <c r="DC36" i="7"/>
  <c r="DI9" i="7"/>
  <c r="EE35" i="7"/>
  <c r="AM15" i="7"/>
  <c r="CY92" i="7"/>
  <c r="DC9" i="7"/>
  <c r="CW25" i="7"/>
  <c r="DV89" i="7"/>
  <c r="EE47" i="7"/>
  <c r="CK20" i="7"/>
  <c r="R15" i="7"/>
  <c r="DC74" i="7"/>
  <c r="DR23" i="7"/>
  <c r="BN28" i="7"/>
  <c r="BR17" i="7"/>
  <c r="DJ48" i="7"/>
  <c r="CY70" i="7"/>
  <c r="CW72" i="7"/>
  <c r="BF44" i="7"/>
  <c r="DB20" i="7"/>
  <c r="DV68" i="7"/>
  <c r="CD61" i="7"/>
  <c r="AD11" i="7"/>
  <c r="I10" i="7"/>
  <c r="DT29" i="7"/>
  <c r="CT71" i="7"/>
  <c r="DS81" i="7"/>
  <c r="CA63" i="7"/>
  <c r="DR30" i="7"/>
  <c r="BV33" i="7"/>
  <c r="CE36" i="7"/>
  <c r="DW108" i="7"/>
  <c r="EB90" i="7"/>
  <c r="CG30" i="7"/>
  <c r="BU9" i="7"/>
  <c r="BE49" i="7"/>
  <c r="CW9" i="7"/>
  <c r="CV49" i="7"/>
  <c r="DN48" i="7"/>
  <c r="EC25" i="7"/>
  <c r="DO25" i="7"/>
  <c r="AF22" i="7"/>
  <c r="DZ31" i="7"/>
  <c r="CF80" i="7"/>
  <c r="DT80" i="7"/>
  <c r="EG73" i="7"/>
  <c r="BA10" i="7"/>
  <c r="AC10" i="7"/>
  <c r="DG72" i="7"/>
  <c r="CL84" i="7"/>
  <c r="DH19" i="7"/>
  <c r="BM30" i="7"/>
  <c r="DS14" i="7"/>
  <c r="BX46" i="7"/>
  <c r="CL62" i="7"/>
  <c r="EA35" i="7"/>
  <c r="AA21" i="7"/>
  <c r="CJ15" i="7"/>
  <c r="BL10" i="7"/>
  <c r="CG73" i="7"/>
  <c r="DC84" i="7"/>
  <c r="EG105" i="7"/>
  <c r="EC56" i="7"/>
  <c r="BO49" i="7"/>
  <c r="CK52" i="7"/>
  <c r="CA61" i="7"/>
  <c r="DE19" i="7"/>
  <c r="DA90" i="7"/>
  <c r="CO14" i="7"/>
  <c r="CM38" i="7"/>
  <c r="DA27" i="7"/>
  <c r="AI27" i="7"/>
  <c r="EI9" i="7"/>
  <c r="EH85" i="7"/>
  <c r="EH104" i="7"/>
  <c r="DX80" i="7"/>
  <c r="EH113" i="7"/>
  <c r="BV20" i="7"/>
  <c r="DZ95" i="7"/>
  <c r="BL57" i="7"/>
  <c r="DC85" i="7"/>
  <c r="CV89" i="7"/>
  <c r="BD32" i="7"/>
  <c r="DR28" i="7"/>
  <c r="AI18" i="7"/>
  <c r="DB89" i="7"/>
  <c r="CG26" i="7"/>
  <c r="DV88" i="7"/>
  <c r="DX113" i="7"/>
  <c r="DT43" i="7"/>
  <c r="BA27" i="7"/>
  <c r="BN15" i="7"/>
  <c r="CN72" i="7"/>
  <c r="CL13" i="7"/>
  <c r="DA21" i="7"/>
  <c r="DJ75" i="7"/>
  <c r="CZ23" i="7"/>
  <c r="DU51" i="7"/>
  <c r="EI17" i="7"/>
  <c r="CE19" i="7"/>
  <c r="CO51" i="7"/>
  <c r="BR63" i="7"/>
  <c r="DI58" i="7"/>
  <c r="CY21" i="7"/>
  <c r="DA20" i="7"/>
  <c r="DG17" i="7"/>
  <c r="AZ22" i="7"/>
  <c r="EG33" i="7"/>
  <c r="BZ47" i="7"/>
  <c r="CQ10" i="7"/>
  <c r="DO87" i="7"/>
  <c r="EF47" i="7"/>
  <c r="BS31" i="7"/>
  <c r="DP19" i="7"/>
  <c r="DZ38" i="7"/>
  <c r="CR73" i="7"/>
  <c r="DX34" i="7"/>
  <c r="DV39" i="7"/>
  <c r="EE18" i="7"/>
  <c r="BU19" i="7"/>
  <c r="DG28" i="7"/>
  <c r="CC45" i="7"/>
  <c r="EC30" i="7"/>
  <c r="DK58" i="7"/>
  <c r="CG49" i="7"/>
  <c r="CL24" i="7"/>
  <c r="CY15" i="7"/>
  <c r="EF61" i="7"/>
  <c r="AB12" i="7"/>
  <c r="DO23" i="7"/>
  <c r="DU62" i="7"/>
  <c r="BX49" i="7"/>
  <c r="AM33" i="7"/>
  <c r="BM9" i="7"/>
  <c r="EG37" i="7"/>
  <c r="EI74" i="7"/>
  <c r="CW67" i="7"/>
  <c r="AW18" i="7"/>
  <c r="CJ12" i="7"/>
  <c r="Z24" i="7"/>
  <c r="DA28" i="7"/>
  <c r="CW44" i="7"/>
  <c r="DX84" i="7"/>
  <c r="BV12" i="7"/>
  <c r="BE16" i="7"/>
  <c r="AJ30" i="7"/>
  <c r="EF11" i="7"/>
  <c r="DG35" i="7"/>
  <c r="DI14" i="7"/>
  <c r="DR79" i="7"/>
  <c r="AT37" i="7"/>
  <c r="CG24" i="7"/>
  <c r="DQ24" i="7"/>
  <c r="BO18" i="7"/>
  <c r="BC48" i="7"/>
  <c r="CZ67" i="7"/>
  <c r="DW50" i="7"/>
  <c r="CH35" i="7"/>
  <c r="CQ63" i="7"/>
  <c r="DR102" i="7"/>
  <c r="CZ56" i="7"/>
  <c r="DL33" i="7"/>
  <c r="CR32" i="7"/>
  <c r="CH46" i="7"/>
  <c r="CJ21" i="7"/>
  <c r="CS45" i="7"/>
  <c r="CH48" i="7"/>
  <c r="DH68" i="7"/>
  <c r="CJ50" i="7"/>
  <c r="CW30" i="7"/>
  <c r="DT14" i="7"/>
  <c r="EH107" i="7"/>
  <c r="BJ22" i="7"/>
  <c r="CR78" i="7"/>
  <c r="AQ18" i="7"/>
  <c r="BV52" i="7"/>
  <c r="DL22" i="7"/>
  <c r="X13" i="7"/>
  <c r="DX31" i="7"/>
  <c r="BP26" i="7"/>
  <c r="BF26" i="7"/>
  <c r="EC9" i="7"/>
  <c r="DT110" i="7"/>
  <c r="EA63" i="7"/>
  <c r="EA107" i="7"/>
  <c r="DP10" i="7"/>
  <c r="DO33" i="7"/>
  <c r="CE25" i="7"/>
  <c r="CM39" i="7"/>
  <c r="BN13" i="7"/>
  <c r="DU46" i="7"/>
  <c r="AG11" i="7"/>
  <c r="BX16" i="7"/>
  <c r="CV31" i="7"/>
  <c r="EF114" i="7"/>
  <c r="CC36" i="7"/>
  <c r="BZ23" i="7"/>
  <c r="AZ16" i="7"/>
  <c r="BM35" i="7"/>
  <c r="AJ26" i="7"/>
  <c r="CF39" i="7"/>
  <c r="AG25" i="7"/>
  <c r="CZ18" i="7"/>
  <c r="DW31" i="7"/>
  <c r="DI89" i="7"/>
  <c r="BO9" i="7"/>
  <c r="EF43" i="7"/>
  <c r="BJ26" i="7"/>
  <c r="BQ45" i="7"/>
  <c r="BA52" i="7"/>
  <c r="AX33" i="7"/>
  <c r="BS37" i="7"/>
  <c r="DX16" i="7"/>
  <c r="EC10" i="7"/>
  <c r="CX57" i="7"/>
  <c r="W16" i="7"/>
  <c r="DQ46" i="7"/>
  <c r="CS28" i="7"/>
  <c r="BP17" i="7"/>
  <c r="CO49" i="7"/>
  <c r="DU56" i="7"/>
  <c r="DJ88" i="7"/>
  <c r="EI32" i="7"/>
  <c r="DF58" i="7"/>
  <c r="DN100" i="7"/>
  <c r="DE81" i="7"/>
  <c r="EF27" i="7"/>
  <c r="DH17" i="7"/>
  <c r="DU105" i="7"/>
  <c r="DI85" i="7"/>
  <c r="EE20" i="7"/>
  <c r="DG50" i="7"/>
  <c r="BD9" i="7"/>
  <c r="CB36" i="7"/>
  <c r="DQ62" i="7"/>
  <c r="Y14" i="7"/>
  <c r="DO22" i="7"/>
  <c r="DR69" i="7"/>
  <c r="CS36" i="7"/>
  <c r="CB56" i="7"/>
  <c r="BP28" i="7"/>
  <c r="EI37" i="7"/>
  <c r="CT15" i="7"/>
  <c r="BB32" i="7"/>
  <c r="Z17" i="7"/>
  <c r="CC37" i="7"/>
  <c r="EA57" i="7"/>
  <c r="AV13" i="7"/>
  <c r="CP71" i="7"/>
  <c r="BD12" i="7"/>
  <c r="AA17" i="7"/>
  <c r="DO26" i="7"/>
  <c r="CW31" i="7"/>
  <c r="CL79" i="7"/>
  <c r="Y17" i="7"/>
  <c r="BC36" i="7"/>
  <c r="DG32" i="7"/>
  <c r="EA9" i="7"/>
  <c r="BQ50" i="7"/>
  <c r="BW63" i="7"/>
  <c r="CZ84" i="7"/>
  <c r="DL66" i="7"/>
  <c r="DO9" i="7"/>
  <c r="DC34" i="7"/>
  <c r="BG51" i="7"/>
  <c r="BN58" i="7"/>
  <c r="BU50" i="7"/>
  <c r="AS34" i="7"/>
  <c r="CB48" i="7"/>
  <c r="BH38" i="7"/>
  <c r="CG25" i="7"/>
  <c r="EH92" i="7"/>
  <c r="BM47" i="7"/>
  <c r="EI107" i="7"/>
  <c r="CE46" i="7"/>
  <c r="EI92" i="7"/>
  <c r="EF24" i="7"/>
  <c r="CP39" i="7"/>
  <c r="BR59" i="7"/>
  <c r="DE21" i="7"/>
  <c r="BV61" i="7"/>
  <c r="CL71" i="7"/>
  <c r="BX23" i="7"/>
  <c r="DJ35" i="7"/>
  <c r="CC78" i="7"/>
  <c r="BA23" i="7"/>
  <c r="DT11" i="7"/>
  <c r="CX81" i="7"/>
  <c r="CK63" i="7"/>
  <c r="CX16" i="7"/>
  <c r="EF102" i="7"/>
  <c r="CD72" i="7"/>
  <c r="DL88" i="7"/>
  <c r="BP30" i="7"/>
  <c r="DZ80" i="7"/>
  <c r="CG16" i="7"/>
  <c r="CM29" i="7"/>
  <c r="EE78" i="7"/>
  <c r="CN70" i="7"/>
  <c r="BA33" i="7"/>
  <c r="CM47" i="7"/>
  <c r="EE74" i="7"/>
  <c r="DH73" i="7"/>
  <c r="DA68" i="7"/>
  <c r="DV52" i="7"/>
  <c r="CZ80" i="7"/>
  <c r="BS46" i="7"/>
  <c r="AM10" i="7"/>
  <c r="DE37" i="7"/>
  <c r="DL31" i="7"/>
  <c r="CO74" i="7"/>
  <c r="BE20" i="7"/>
  <c r="DZ24" i="7"/>
  <c r="CD20" i="7"/>
  <c r="EE23" i="7"/>
  <c r="BF49" i="7"/>
  <c r="AE14" i="7"/>
  <c r="CD63" i="7"/>
  <c r="CT9" i="7"/>
  <c r="AF12" i="7"/>
  <c r="DE86" i="7"/>
  <c r="BW37" i="7"/>
  <c r="EC110" i="7"/>
  <c r="DB71" i="7"/>
  <c r="BN44" i="7"/>
  <c r="DS78" i="7"/>
  <c r="BS63" i="7"/>
  <c r="DI19" i="7"/>
  <c r="DZ75" i="7"/>
  <c r="EB84" i="7"/>
  <c r="DJ12" i="7"/>
  <c r="BB16" i="7"/>
  <c r="BU62" i="7"/>
  <c r="DA52" i="7"/>
  <c r="BV28" i="7"/>
  <c r="BW49" i="7"/>
  <c r="BW60" i="7"/>
  <c r="BG45" i="7"/>
  <c r="EF14" i="7"/>
  <c r="BH44" i="7"/>
  <c r="BF48" i="7"/>
  <c r="CZ61" i="7"/>
  <c r="DG51" i="7"/>
  <c r="DL11" i="7"/>
  <c r="CE34" i="7"/>
  <c r="AQ9" i="7"/>
  <c r="CP55" i="7"/>
  <c r="CD32" i="7"/>
  <c r="DZ89" i="7"/>
  <c r="DQ29" i="7"/>
  <c r="BG31" i="7"/>
  <c r="CE80" i="7"/>
  <c r="EB112" i="7"/>
  <c r="DI20" i="7"/>
  <c r="DG84" i="7"/>
  <c r="CA74" i="7"/>
  <c r="AK38" i="7"/>
  <c r="DO56" i="7"/>
  <c r="CA17" i="7"/>
  <c r="DS97" i="7"/>
  <c r="R12" i="7"/>
  <c r="EC60" i="7"/>
  <c r="CW52" i="7"/>
  <c r="CL9" i="7"/>
  <c r="DQ75" i="7"/>
  <c r="BW32" i="7"/>
  <c r="BB39" i="7"/>
  <c r="BN18" i="7"/>
  <c r="DE43" i="7"/>
  <c r="BJ14" i="7"/>
  <c r="CB20" i="7"/>
  <c r="DP13" i="7"/>
  <c r="CR48" i="7"/>
  <c r="CK56" i="7"/>
  <c r="CA57" i="7"/>
  <c r="BL51" i="7"/>
  <c r="CJ29" i="7"/>
  <c r="DE29" i="7"/>
  <c r="EE28" i="7"/>
  <c r="AW33" i="7"/>
  <c r="CY27" i="7"/>
  <c r="DS16" i="7"/>
  <c r="EI19" i="7"/>
  <c r="AX15" i="7"/>
  <c r="BE48" i="7"/>
  <c r="DQ56" i="7"/>
  <c r="CT89" i="7"/>
  <c r="AI11" i="7"/>
  <c r="EG111" i="7"/>
  <c r="DE50" i="7"/>
  <c r="CO62" i="7"/>
  <c r="DC44" i="7"/>
  <c r="BG34" i="7"/>
  <c r="CP25" i="7"/>
  <c r="EF60" i="7"/>
  <c r="DS104" i="7"/>
  <c r="DI90" i="7"/>
  <c r="BM50" i="7"/>
  <c r="DS43" i="7"/>
  <c r="CE70" i="7"/>
  <c r="DX62" i="7"/>
  <c r="BU18" i="7"/>
  <c r="DF9" i="7"/>
  <c r="CA26" i="7"/>
  <c r="BR21" i="7"/>
  <c r="BS23" i="7"/>
  <c r="CQ49" i="7"/>
  <c r="BZ12" i="7"/>
  <c r="CN17" i="7"/>
  <c r="DI30" i="7"/>
  <c r="EI109" i="7"/>
  <c r="BH30" i="7"/>
  <c r="CZ47" i="7"/>
  <c r="BH36" i="7"/>
  <c r="BC24" i="7"/>
  <c r="AX22" i="7"/>
  <c r="BH32" i="7"/>
  <c r="CL14" i="7"/>
  <c r="EB87" i="7"/>
  <c r="CS68" i="7"/>
  <c r="DO31" i="7"/>
  <c r="DW47" i="7"/>
  <c r="CH33" i="7"/>
  <c r="BX36" i="7"/>
  <c r="BC38" i="7"/>
  <c r="CJ16" i="7"/>
  <c r="EE26" i="7"/>
  <c r="DH88" i="7"/>
  <c r="CG56" i="7"/>
  <c r="BO44" i="7"/>
  <c r="DX23" i="7"/>
  <c r="BM52" i="7"/>
  <c r="CE28" i="7"/>
  <c r="AD16" i="7"/>
  <c r="EI71" i="7"/>
  <c r="CV90" i="7"/>
  <c r="EI69" i="7"/>
  <c r="CM26" i="7"/>
  <c r="BZ20" i="7"/>
  <c r="BJ15" i="7"/>
  <c r="CQ30" i="7"/>
  <c r="DC47" i="7"/>
  <c r="AW39" i="7"/>
  <c r="BW21" i="7"/>
  <c r="CD78" i="7"/>
  <c r="BG36" i="7"/>
  <c r="BP55" i="7"/>
  <c r="AE11" i="7"/>
  <c r="DE80" i="7"/>
  <c r="DQ99" i="7"/>
  <c r="CY32" i="7"/>
  <c r="DB26" i="7"/>
  <c r="CV22" i="7"/>
  <c r="DE88" i="7"/>
  <c r="DU70" i="7"/>
  <c r="EI110" i="7"/>
  <c r="DI87" i="7"/>
  <c r="CC52" i="7"/>
  <c r="EE75" i="7"/>
  <c r="CN74" i="7"/>
  <c r="DC25" i="7"/>
  <c r="DW89" i="7"/>
  <c r="CC22" i="7"/>
  <c r="DX52" i="7"/>
  <c r="L11" i="7"/>
  <c r="DE92" i="7"/>
  <c r="DR25" i="7"/>
  <c r="CX12" i="7"/>
  <c r="CP21" i="7"/>
  <c r="CV51" i="7"/>
  <c r="DU47" i="7"/>
  <c r="EC86" i="7"/>
  <c r="EA36" i="7"/>
  <c r="AZ46" i="7"/>
  <c r="DX38" i="7"/>
  <c r="BX17" i="7"/>
  <c r="CE29" i="7"/>
  <c r="AA19" i="7"/>
  <c r="DJ62" i="7"/>
  <c r="DB80" i="7"/>
  <c r="CR72" i="7"/>
  <c r="CF18" i="7"/>
  <c r="DJ81" i="7"/>
  <c r="DW59" i="7"/>
  <c r="DO61" i="7"/>
  <c r="BP52" i="7"/>
  <c r="BN56" i="7"/>
  <c r="CN47" i="7"/>
  <c r="CZ38" i="7"/>
  <c r="EF85" i="7"/>
  <c r="DZ55" i="7"/>
  <c r="CU29" i="7"/>
  <c r="BS20" i="7"/>
  <c r="CZ73" i="7"/>
  <c r="DZ104" i="7"/>
  <c r="AV15" i="7"/>
  <c r="CU66" i="7"/>
  <c r="BV10" i="7"/>
  <c r="DX32" i="7"/>
  <c r="BJ25" i="7"/>
  <c r="CF44" i="7"/>
  <c r="AC28" i="7"/>
  <c r="CP58" i="7"/>
  <c r="CH47" i="7"/>
  <c r="EA109" i="7"/>
  <c r="BQ57" i="7"/>
  <c r="DE48" i="7"/>
  <c r="BR36" i="7"/>
  <c r="EG112" i="7"/>
  <c r="DB70" i="7"/>
  <c r="CT60" i="7"/>
  <c r="DT84" i="7"/>
  <c r="BX26" i="7"/>
  <c r="DV17" i="7"/>
  <c r="EC105" i="7"/>
  <c r="EA92" i="7"/>
  <c r="DI46" i="7"/>
  <c r="DP103" i="7"/>
  <c r="EH100" i="7"/>
  <c r="CU92" i="7"/>
  <c r="DO98" i="7"/>
  <c r="BV34" i="7"/>
  <c r="DU18" i="7"/>
  <c r="BH48" i="7"/>
  <c r="CM45" i="7"/>
  <c r="AJ34" i="7"/>
  <c r="EI33" i="7"/>
  <c r="DP101" i="7"/>
  <c r="CZ24" i="7"/>
  <c r="DF38" i="7"/>
  <c r="BM28" i="7"/>
  <c r="EH31" i="7"/>
  <c r="EI112" i="7"/>
  <c r="CS81" i="7"/>
  <c r="EC34" i="7"/>
  <c r="CR19" i="7"/>
  <c r="AB21" i="7"/>
  <c r="BR19" i="7"/>
  <c r="EI15" i="7"/>
  <c r="BP37" i="7"/>
  <c r="DL89" i="7"/>
  <c r="CX11" i="7"/>
  <c r="CC48" i="7"/>
  <c r="AJ13" i="7"/>
  <c r="CO52" i="7"/>
  <c r="DN63" i="7"/>
  <c r="BW30" i="7"/>
  <c r="DI91" i="7"/>
  <c r="DA10" i="7"/>
  <c r="DU17" i="7"/>
  <c r="EA68" i="7"/>
  <c r="CD71" i="7"/>
  <c r="CG80" i="7"/>
  <c r="BX58" i="7"/>
  <c r="DE91" i="7"/>
  <c r="BZ69" i="7"/>
  <c r="BH46" i="7"/>
  <c r="DS48" i="7"/>
  <c r="DR95" i="7"/>
  <c r="DI17" i="7"/>
  <c r="DA78" i="7"/>
  <c r="EG56" i="7"/>
  <c r="CW39" i="7"/>
  <c r="BD38" i="7"/>
  <c r="CA69" i="7"/>
  <c r="DL55" i="7"/>
  <c r="DG45" i="7"/>
  <c r="AT31" i="7"/>
  <c r="CA66" i="7"/>
  <c r="Z15" i="7"/>
  <c r="DL37" i="7"/>
  <c r="CP33" i="7"/>
  <c r="CZ39" i="7"/>
  <c r="EI18" i="7"/>
  <c r="CS38" i="7"/>
  <c r="BD18" i="7"/>
  <c r="BN14" i="7"/>
  <c r="EI84" i="7"/>
  <c r="DS108" i="7"/>
  <c r="CD50" i="7"/>
  <c r="CY47" i="7"/>
  <c r="BU20" i="7"/>
  <c r="CH26" i="7"/>
  <c r="CK61" i="7"/>
  <c r="CW33" i="7"/>
  <c r="DG11" i="7"/>
  <c r="DQ70" i="7"/>
  <c r="EI62" i="7"/>
  <c r="AF11" i="7"/>
  <c r="DO46" i="7"/>
  <c r="DZ67" i="7"/>
  <c r="R9" i="7"/>
  <c r="CZ11" i="7"/>
  <c r="DH50" i="7"/>
  <c r="CC9" i="7"/>
  <c r="BP39" i="7"/>
  <c r="CZ13" i="7"/>
  <c r="BJ55" i="7"/>
  <c r="EI86" i="7"/>
  <c r="DR32" i="7"/>
  <c r="BG19" i="7"/>
  <c r="EC50" i="7"/>
  <c r="DP87" i="7"/>
  <c r="BG18" i="7"/>
  <c r="CR43" i="7"/>
  <c r="BF31" i="7"/>
  <c r="CY46" i="7"/>
  <c r="CR25" i="7"/>
  <c r="AQ35" i="7"/>
  <c r="CG66" i="7"/>
  <c r="CQ12" i="7"/>
  <c r="AV33" i="7"/>
  <c r="CK71" i="7"/>
  <c r="CT50" i="7"/>
  <c r="CQ70" i="7"/>
  <c r="BF9" i="7"/>
  <c r="DV109" i="7"/>
  <c r="DG23" i="7"/>
  <c r="AA14" i="7"/>
  <c r="BS9" i="7"/>
  <c r="CO37" i="7"/>
  <c r="BD44" i="7"/>
  <c r="DP92" i="7"/>
  <c r="DN19" i="7"/>
  <c r="CS43" i="7"/>
  <c r="BB50" i="7"/>
  <c r="BW10" i="7"/>
  <c r="DN30" i="7"/>
  <c r="DV74" i="7"/>
  <c r="CL39" i="7"/>
  <c r="CZ14" i="7"/>
  <c r="Q12" i="7"/>
  <c r="CO16" i="7"/>
  <c r="Z16" i="7"/>
  <c r="BX55" i="7"/>
  <c r="BN19" i="7"/>
  <c r="EH108" i="7"/>
  <c r="BP47" i="7"/>
  <c r="CC28" i="7"/>
  <c r="BS43" i="7"/>
  <c r="CQ88" i="7"/>
  <c r="BM25" i="7"/>
  <c r="EE85" i="7"/>
  <c r="BD21" i="7"/>
  <c r="DT23" i="7"/>
  <c r="EA27" i="7"/>
  <c r="DH85" i="7"/>
  <c r="DW85" i="7"/>
  <c r="DQ87" i="7"/>
  <c r="DE71" i="7"/>
  <c r="DE23" i="7"/>
  <c r="DB72" i="7"/>
  <c r="DA33" i="7"/>
  <c r="CR92" i="7"/>
  <c r="DW95" i="7"/>
  <c r="AG20" i="7"/>
  <c r="BG43" i="7"/>
  <c r="AS41" i="7"/>
  <c r="EC18" i="7"/>
  <c r="CF56" i="7"/>
  <c r="DG21" i="7"/>
  <c r="CS92" i="7"/>
  <c r="BL18" i="7"/>
  <c r="CX44" i="7"/>
  <c r="CG51" i="7"/>
  <c r="CF20" i="7"/>
  <c r="BH37" i="7"/>
  <c r="DW32" i="7"/>
  <c r="BM22" i="7"/>
  <c r="DR52" i="7"/>
  <c r="DN89" i="7"/>
  <c r="CK14" i="7"/>
  <c r="CT72" i="7"/>
  <c r="EF96" i="7"/>
  <c r="CT73" i="7"/>
  <c r="EB63" i="7"/>
  <c r="CA11" i="7"/>
  <c r="DL80" i="7"/>
  <c r="DI52" i="7"/>
  <c r="CR55" i="7"/>
  <c r="BX56" i="7"/>
  <c r="BX60" i="7"/>
  <c r="DW88" i="7"/>
  <c r="DQ106" i="7"/>
  <c r="AP11" i="7"/>
  <c r="AZ50" i="7"/>
  <c r="EB79" i="7"/>
  <c r="AR41" i="7"/>
  <c r="DT36" i="7"/>
  <c r="DH57" i="7"/>
  <c r="BM63" i="7"/>
  <c r="DT92" i="7"/>
  <c r="BJ48" i="7"/>
  <c r="DV46" i="7"/>
  <c r="CC57" i="7"/>
  <c r="CC39" i="7"/>
  <c r="DZ71" i="7"/>
  <c r="CQ9" i="7"/>
  <c r="CO46" i="7"/>
  <c r="DC49" i="7"/>
  <c r="DQ27" i="7"/>
  <c r="DF36" i="7"/>
  <c r="BJ43" i="7"/>
  <c r="EE89" i="7"/>
  <c r="DX72" i="7"/>
  <c r="BN55" i="7"/>
  <c r="CC59" i="7"/>
  <c r="EH88" i="7"/>
  <c r="AF23" i="7"/>
  <c r="X18" i="7"/>
  <c r="DX28" i="7"/>
  <c r="EE34" i="7"/>
  <c r="CT29" i="7"/>
  <c r="AR38" i="7"/>
  <c r="R18" i="7"/>
  <c r="DH45" i="7"/>
  <c r="EF113" i="7"/>
  <c r="BS56" i="7"/>
  <c r="CW19" i="7"/>
  <c r="AS36" i="7"/>
  <c r="DJ22" i="7"/>
  <c r="CY69" i="7"/>
  <c r="EC47" i="7"/>
  <c r="DW27" i="7"/>
  <c r="EA102" i="7"/>
  <c r="CZ30" i="7"/>
  <c r="DW16" i="7"/>
  <c r="EA59" i="7"/>
  <c r="CF34" i="7"/>
  <c r="CH75" i="7"/>
  <c r="DV21" i="7"/>
  <c r="BV30" i="7"/>
  <c r="CH21" i="7"/>
  <c r="DO28" i="7"/>
  <c r="DB50" i="7"/>
  <c r="CZ20" i="7"/>
  <c r="DE10" i="7"/>
  <c r="DH51" i="7"/>
  <c r="BC37" i="7"/>
  <c r="CS23" i="7"/>
  <c r="DQ38" i="7"/>
  <c r="DL9" i="7"/>
  <c r="DS102" i="7"/>
  <c r="DW19" i="7"/>
  <c r="DT100" i="7"/>
  <c r="DR75" i="7"/>
  <c r="EH45" i="7"/>
  <c r="EG13" i="7"/>
  <c r="BC51" i="7"/>
  <c r="DF85" i="7"/>
  <c r="BU23" i="7"/>
  <c r="AZ10" i="7"/>
  <c r="DH48" i="7"/>
  <c r="V12" i="7"/>
  <c r="AI30" i="7"/>
  <c r="BM33" i="7"/>
  <c r="CS84" i="7"/>
  <c r="BE27" i="7"/>
  <c r="BZ19" i="7"/>
  <c r="AT35" i="7"/>
  <c r="CV72" i="7"/>
  <c r="DS10" i="7"/>
  <c r="CL48" i="7"/>
  <c r="DG30" i="7"/>
  <c r="EB23" i="7"/>
  <c r="BZ26" i="7"/>
  <c r="AM13" i="7"/>
  <c r="DO11" i="7"/>
  <c r="DU80" i="7"/>
  <c r="CE23" i="7"/>
  <c r="EA69" i="7"/>
  <c r="CO58" i="7"/>
  <c r="BK29" i="7"/>
  <c r="CU84" i="7"/>
  <c r="BX50" i="7"/>
  <c r="CB45" i="7"/>
  <c r="EC58" i="7"/>
  <c r="DQ23" i="7"/>
  <c r="CU81" i="7"/>
  <c r="BQ63" i="7"/>
  <c r="DF79" i="7"/>
  <c r="EI70" i="7"/>
  <c r="EI106" i="7"/>
  <c r="EC32" i="7"/>
  <c r="AO13" i="7"/>
  <c r="CR85" i="7"/>
  <c r="CU10" i="7"/>
  <c r="EH56" i="7"/>
  <c r="BG9" i="7"/>
  <c r="DF45" i="7"/>
  <c r="DH89" i="7"/>
  <c r="DF32" i="7"/>
  <c r="CV50" i="7"/>
  <c r="DC11" i="7"/>
  <c r="EH21" i="7"/>
  <c r="BN60" i="7"/>
  <c r="CV69" i="7"/>
  <c r="CD55" i="7"/>
  <c r="DN79" i="7"/>
  <c r="CU48" i="7"/>
  <c r="BO34" i="7"/>
  <c r="CR34" i="7"/>
  <c r="EE45" i="7"/>
  <c r="BH39" i="7"/>
  <c r="DI60" i="7"/>
  <c r="AS23" i="7"/>
  <c r="DS74" i="7"/>
  <c r="V21" i="7"/>
  <c r="CM34" i="7"/>
  <c r="EG23" i="7"/>
  <c r="EI58" i="7"/>
  <c r="EH46" i="7"/>
  <c r="DU97" i="7"/>
  <c r="CG46" i="7"/>
  <c r="CZ55" i="7"/>
  <c r="DJ52" i="7"/>
  <c r="CW47" i="7"/>
  <c r="DU71" i="7"/>
  <c r="AX41" i="7"/>
  <c r="AU31" i="7"/>
  <c r="AT16" i="7"/>
  <c r="EA86" i="7"/>
  <c r="BC9" i="7"/>
  <c r="BS39" i="7"/>
  <c r="CX17" i="7"/>
  <c r="CW85" i="7"/>
  <c r="EH61" i="7"/>
  <c r="BK43" i="7"/>
  <c r="BZ55" i="7"/>
  <c r="X10" i="7"/>
  <c r="CA30" i="7"/>
  <c r="CT81" i="7"/>
  <c r="T16" i="7"/>
  <c r="AS33" i="7"/>
  <c r="DQ102" i="7"/>
  <c r="CW46" i="7"/>
  <c r="CL12" i="7"/>
  <c r="AG18" i="7"/>
  <c r="DN14" i="7"/>
  <c r="BC34" i="7"/>
  <c r="BP23" i="7"/>
  <c r="EF98" i="7"/>
  <c r="DI51" i="7"/>
  <c r="CM46" i="7"/>
  <c r="BQ34" i="7"/>
  <c r="DS11" i="7"/>
  <c r="CO24" i="7"/>
  <c r="DV34" i="7"/>
  <c r="BG44" i="7"/>
  <c r="CA43" i="7"/>
  <c r="BH9" i="7"/>
  <c r="DC17" i="7"/>
  <c r="BR52" i="7"/>
  <c r="DO101" i="7"/>
  <c r="CU69" i="7"/>
  <c r="DI84" i="7"/>
  <c r="EC52" i="7"/>
  <c r="DZ98" i="7"/>
  <c r="DN47" i="7"/>
  <c r="BV24" i="7"/>
  <c r="DT103" i="7"/>
  <c r="DN67" i="7"/>
  <c r="CW62" i="7"/>
  <c r="AX37" i="7"/>
  <c r="EI97" i="7"/>
  <c r="AI31" i="7"/>
  <c r="DW38" i="7"/>
  <c r="AH28" i="7"/>
  <c r="AM30" i="7"/>
  <c r="DC72" i="7"/>
  <c r="AI19" i="7"/>
  <c r="AE17" i="7"/>
  <c r="DV33" i="7"/>
  <c r="BS33" i="7"/>
  <c r="BU14" i="7"/>
  <c r="BC46" i="7"/>
  <c r="AP41" i="7"/>
  <c r="BA16" i="7"/>
  <c r="AB14" i="7"/>
  <c r="BS49" i="7"/>
  <c r="DN87" i="7"/>
  <c r="BA11" i="7"/>
  <c r="BX21" i="7"/>
  <c r="CZ25" i="7"/>
  <c r="DA92" i="7"/>
  <c r="CC43" i="7"/>
  <c r="CU62" i="7"/>
  <c r="BR9" i="7"/>
  <c r="DZ108" i="7"/>
  <c r="EA43" i="7"/>
  <c r="BE46" i="7"/>
  <c r="CY85" i="7"/>
  <c r="BZ46" i="7"/>
  <c r="AX38" i="7"/>
  <c r="EA89" i="7"/>
  <c r="CV36" i="7"/>
  <c r="DZ27" i="7"/>
  <c r="U11" i="7"/>
  <c r="BC18" i="7"/>
  <c r="DS32" i="7"/>
  <c r="AW12" i="7"/>
  <c r="DW103" i="7"/>
  <c r="CV38" i="7"/>
  <c r="DQ88" i="7"/>
  <c r="EF69" i="7"/>
  <c r="BS57" i="7"/>
  <c r="DX69" i="7"/>
  <c r="BQ12" i="7"/>
  <c r="DX109" i="7"/>
  <c r="DU72" i="7"/>
  <c r="EF16" i="7"/>
  <c r="DI36" i="7"/>
  <c r="CA71" i="7"/>
  <c r="DI48" i="7"/>
  <c r="DJ51" i="7"/>
  <c r="EI60" i="7"/>
  <c r="CB73" i="7"/>
  <c r="CY34" i="7"/>
  <c r="BG38" i="7"/>
  <c r="DN86" i="7"/>
  <c r="BG48" i="7"/>
  <c r="BF20" i="7"/>
  <c r="AC9" i="7"/>
  <c r="EA72" i="7"/>
  <c r="DV80" i="7"/>
  <c r="CO48" i="7"/>
  <c r="DN29" i="7"/>
  <c r="BL36" i="7"/>
  <c r="DZ66" i="7"/>
  <c r="CQ52" i="7"/>
  <c r="DZ113" i="7"/>
  <c r="DE20" i="7"/>
  <c r="BL50" i="7"/>
  <c r="DI26" i="7"/>
  <c r="AG22" i="7"/>
  <c r="CN46" i="7"/>
  <c r="DA84" i="7"/>
  <c r="AS15" i="7"/>
  <c r="EF45" i="7"/>
  <c r="BM34" i="7"/>
  <c r="BV35" i="7"/>
  <c r="Z25" i="7"/>
  <c r="CL49" i="7"/>
  <c r="CP31" i="7"/>
  <c r="EE87" i="7"/>
  <c r="DV84" i="7"/>
  <c r="DX15" i="7"/>
  <c r="EE49" i="7"/>
  <c r="DL67" i="7"/>
  <c r="AR19" i="7"/>
  <c r="CX49" i="7"/>
  <c r="DP60" i="7"/>
  <c r="AH11" i="7"/>
  <c r="BG11" i="7"/>
  <c r="BB25" i="7"/>
  <c r="BU25" i="7"/>
  <c r="DE51" i="7"/>
  <c r="W9" i="7"/>
  <c r="DR74" i="7"/>
  <c r="BQ58" i="7"/>
  <c r="BQ27" i="7"/>
  <c r="DL30" i="7"/>
  <c r="BU57" i="7"/>
  <c r="CZ37" i="7"/>
  <c r="CD19" i="7"/>
  <c r="AD24" i="7"/>
  <c r="AK33" i="7"/>
  <c r="BA48" i="7"/>
  <c r="CM72" i="7"/>
  <c r="BF34" i="7"/>
  <c r="DR104" i="7"/>
  <c r="EF72" i="7"/>
  <c r="DL78" i="7"/>
  <c r="CL68" i="7"/>
  <c r="CR22" i="7"/>
  <c r="DG63" i="7"/>
  <c r="DE70" i="7"/>
  <c r="DC60" i="7"/>
  <c r="EF51" i="7"/>
  <c r="DX86" i="7"/>
  <c r="DX114" i="7"/>
  <c r="DI49" i="7"/>
  <c r="CH70" i="7"/>
  <c r="CP61" i="7"/>
  <c r="DO104" i="7"/>
  <c r="EA66" i="7"/>
  <c r="BF16" i="7"/>
  <c r="DJ21" i="7"/>
  <c r="DA44" i="7"/>
  <c r="DG89" i="7"/>
  <c r="BF18" i="7"/>
  <c r="EE30" i="7"/>
  <c r="DJ73" i="7"/>
  <c r="CH37" i="7"/>
  <c r="DS88" i="7"/>
  <c r="CS44" i="7"/>
  <c r="DC91" i="7"/>
  <c r="DJ30" i="7"/>
  <c r="AJ19" i="7"/>
  <c r="AS39" i="7"/>
  <c r="CU11" i="7"/>
  <c r="CU36" i="7"/>
  <c r="DV102" i="7"/>
  <c r="DX29" i="7"/>
  <c r="AI9" i="7"/>
  <c r="AO25" i="7"/>
  <c r="DX44" i="7"/>
  <c r="BS22" i="7"/>
  <c r="CE52" i="7"/>
  <c r="CL52" i="7"/>
  <c r="DI79" i="7"/>
  <c r="DG46" i="7"/>
  <c r="CP48" i="7"/>
  <c r="BR23" i="7"/>
  <c r="DF23" i="7"/>
  <c r="AP32" i="7"/>
  <c r="DT49" i="7"/>
  <c r="CH38" i="7"/>
  <c r="AM35" i="7"/>
  <c r="DH80" i="7"/>
  <c r="DL86" i="7"/>
  <c r="DL35" i="7"/>
  <c r="DN10" i="7"/>
  <c r="CU58" i="7"/>
  <c r="AR33" i="7"/>
  <c r="BW39" i="7"/>
  <c r="EA108" i="7"/>
  <c r="BN21" i="7"/>
  <c r="DG81" i="7"/>
  <c r="DX92" i="7"/>
  <c r="V17" i="7"/>
  <c r="BN37" i="7"/>
  <c r="DI80" i="7"/>
  <c r="CP16" i="7"/>
  <c r="BB37" i="7"/>
  <c r="DU29" i="7"/>
  <c r="DQ78" i="7"/>
  <c r="DN28" i="7"/>
  <c r="Z21" i="7"/>
  <c r="AT38" i="7"/>
  <c r="DB43" i="7"/>
  <c r="CW84" i="7"/>
  <c r="DU34" i="7"/>
  <c r="CY67" i="7"/>
  <c r="BJ44" i="7"/>
  <c r="AO24" i="7"/>
  <c r="EI105" i="7"/>
  <c r="CJ9" i="7"/>
  <c r="BO63" i="7"/>
  <c r="DS47" i="7"/>
  <c r="CG61" i="7"/>
  <c r="DV61" i="7"/>
  <c r="BK16" i="7"/>
  <c r="DE17" i="7"/>
  <c r="DO50" i="7"/>
  <c r="CE20" i="7"/>
  <c r="DB62" i="7"/>
  <c r="AT41" i="7"/>
  <c r="BK50" i="7"/>
  <c r="CM50" i="7"/>
  <c r="CH32" i="7"/>
  <c r="DW34" i="7"/>
  <c r="DX17" i="7"/>
  <c r="Q10" i="7"/>
  <c r="EG71" i="7"/>
  <c r="BH17" i="7"/>
  <c r="CT38" i="7"/>
  <c r="DZ92" i="7"/>
  <c r="CT48" i="7"/>
  <c r="BM27" i="7"/>
  <c r="BE34" i="7"/>
  <c r="CY43" i="7"/>
  <c r="AI10" i="7"/>
  <c r="CS87" i="7"/>
  <c r="AJ33" i="7"/>
  <c r="DA13" i="7"/>
  <c r="CV24" i="7"/>
  <c r="CU68" i="7"/>
  <c r="AQ13" i="7"/>
  <c r="AD13" i="7"/>
  <c r="CF48" i="7"/>
  <c r="BS14" i="7"/>
  <c r="BU39" i="7"/>
  <c r="DC10" i="7"/>
  <c r="CT86" i="7"/>
  <c r="CJ71" i="7"/>
  <c r="DE12" i="7"/>
  <c r="DF39" i="7"/>
  <c r="V9" i="7"/>
  <c r="BW14" i="7"/>
  <c r="CU44" i="7"/>
  <c r="EH15" i="7"/>
  <c r="BH52" i="7"/>
  <c r="EH24" i="7"/>
  <c r="BM38" i="7"/>
  <c r="AH19" i="7"/>
  <c r="CT25" i="7"/>
  <c r="DF71" i="7"/>
  <c r="EB89" i="7"/>
  <c r="CX92" i="7"/>
  <c r="CQ85" i="7"/>
  <c r="AT25" i="7"/>
  <c r="DP78" i="7"/>
  <c r="EC67" i="7"/>
  <c r="EG16" i="7"/>
  <c r="CF11" i="7"/>
  <c r="AW35" i="7"/>
  <c r="BO16" i="7"/>
  <c r="CH36" i="7"/>
  <c r="DW63" i="7"/>
  <c r="S11" i="7"/>
  <c r="EI101" i="7"/>
  <c r="BP56" i="7"/>
  <c r="CR18" i="7"/>
  <c r="DG60" i="7"/>
  <c r="DZ100" i="7"/>
  <c r="EI91" i="7"/>
  <c r="CA55" i="7"/>
  <c r="AP18" i="7"/>
  <c r="CW90" i="7"/>
  <c r="AJ14" i="7"/>
  <c r="CP84" i="7"/>
  <c r="DR44" i="7"/>
  <c r="AI26" i="7"/>
  <c r="BF52" i="7"/>
  <c r="DR26" i="7"/>
  <c r="DP30" i="7"/>
  <c r="EI114" i="7"/>
  <c r="BV56" i="7"/>
  <c r="CX10" i="7"/>
  <c r="CE61" i="7"/>
  <c r="BR38" i="7"/>
  <c r="BR57" i="7"/>
  <c r="DR57" i="7"/>
  <c r="DZ18" i="7"/>
  <c r="BK25" i="7"/>
  <c r="BJ12" i="7"/>
  <c r="DW52" i="7"/>
  <c r="DB56" i="7"/>
  <c r="DC56" i="7"/>
  <c r="BW66" i="7"/>
  <c r="DS66" i="7"/>
  <c r="CC18" i="7"/>
  <c r="CO10" i="7"/>
  <c r="DW96" i="7"/>
  <c r="CX59" i="7"/>
  <c r="DK60" i="7"/>
  <c r="CL18" i="7"/>
  <c r="CL17" i="7"/>
  <c r="DJ46" i="7"/>
  <c r="Z18" i="7"/>
  <c r="EF74" i="7"/>
  <c r="DH52" i="7"/>
  <c r="BX18" i="7"/>
  <c r="CK47" i="7"/>
  <c r="BC52" i="7"/>
  <c r="W22" i="7"/>
  <c r="CY55" i="7"/>
  <c r="BJ29" i="7"/>
  <c r="EF90" i="7"/>
  <c r="CG44" i="7"/>
  <c r="AI20" i="7"/>
  <c r="EB107" i="7"/>
  <c r="AF19" i="7"/>
  <c r="EB17" i="7"/>
  <c r="BO10" i="7"/>
  <c r="AQ41" i="7"/>
  <c r="AV29" i="7"/>
  <c r="CU91" i="7"/>
  <c r="CP11" i="7"/>
  <c r="DJ55" i="7"/>
  <c r="DQ36" i="7"/>
  <c r="BQ18" i="7"/>
  <c r="CS11" i="7"/>
  <c r="DA57" i="7"/>
  <c r="AV24" i="7"/>
  <c r="DU21" i="7"/>
  <c r="CJ58" i="7"/>
  <c r="EC62" i="7"/>
  <c r="DN31" i="7"/>
  <c r="EG35" i="7"/>
  <c r="BR33" i="7"/>
  <c r="BD52" i="7"/>
  <c r="BZ31" i="7"/>
  <c r="AK10" i="7"/>
  <c r="CX34" i="7"/>
  <c r="CY89" i="7"/>
  <c r="DW22" i="7"/>
  <c r="EA10" i="7"/>
  <c r="Y13" i="7"/>
  <c r="BU16" i="7"/>
  <c r="DO69" i="7"/>
  <c r="CX25" i="7"/>
  <c r="CT33" i="7"/>
  <c r="DZ20" i="7"/>
  <c r="AR22" i="7"/>
  <c r="CS26" i="7"/>
  <c r="DW49" i="7"/>
  <c r="BU29" i="7"/>
  <c r="EB109" i="7"/>
  <c r="CN45" i="7"/>
  <c r="CZ19" i="7"/>
  <c r="DS37" i="7"/>
  <c r="AV28" i="7"/>
  <c r="DS18" i="7"/>
  <c r="CN43" i="7"/>
  <c r="CJ25" i="7"/>
  <c r="AM19" i="7"/>
  <c r="BU66" i="7"/>
  <c r="DO81" i="7"/>
  <c r="DJ89" i="7"/>
  <c r="DW106" i="7"/>
  <c r="DG22" i="7"/>
  <c r="CX90" i="7"/>
  <c r="DT46" i="7"/>
  <c r="DJ57" i="7"/>
  <c r="AP22" i="7"/>
  <c r="CM32" i="7"/>
  <c r="DP11" i="7"/>
  <c r="AU10" i="7"/>
  <c r="CC25" i="7"/>
  <c r="DJ84" i="7"/>
  <c r="DO39" i="7"/>
  <c r="EG61" i="7"/>
  <c r="CJ24" i="7"/>
  <c r="AC27" i="7"/>
  <c r="CL59" i="7"/>
  <c r="DQ58" i="7"/>
  <c r="CX15" i="7"/>
  <c r="BN33" i="7"/>
  <c r="CB61" i="7"/>
  <c r="BR39" i="7"/>
  <c r="EC45" i="7"/>
  <c r="DX104" i="7"/>
  <c r="BF30" i="7"/>
  <c r="DC21" i="7"/>
  <c r="CJ17" i="7"/>
  <c r="BS38" i="7"/>
  <c r="EC97" i="7"/>
  <c r="EE9" i="7"/>
  <c r="DB12" i="7"/>
  <c r="EH114" i="7"/>
  <c r="CX79" i="7"/>
  <c r="V16" i="7"/>
  <c r="CQ13" i="7"/>
  <c r="DW101" i="7"/>
  <c r="DN88" i="7"/>
  <c r="CY66" i="7"/>
  <c r="BX35" i="7"/>
  <c r="BA15" i="7"/>
  <c r="DF73" i="7"/>
  <c r="CZ79" i="7"/>
  <c r="CA60" i="7"/>
  <c r="AA12" i="7"/>
  <c r="BV63" i="7"/>
  <c r="BU31" i="7"/>
  <c r="CS85" i="7"/>
  <c r="CW27" i="7"/>
  <c r="BL43" i="7"/>
  <c r="AW9" i="7"/>
  <c r="CA51" i="7"/>
  <c r="CS51" i="7"/>
  <c r="P11" i="7"/>
  <c r="DO73" i="7"/>
  <c r="CR37" i="7"/>
  <c r="DJ86" i="7"/>
  <c r="BV58" i="7"/>
  <c r="EG44" i="7"/>
  <c r="AM32" i="7"/>
  <c r="DI74" i="7"/>
  <c r="BP12" i="7"/>
  <c r="AT14" i="7"/>
  <c r="EC61" i="7"/>
  <c r="BH51" i="7"/>
  <c r="BO22" i="7"/>
  <c r="CJ11" i="7"/>
  <c r="CA32" i="7"/>
  <c r="DZ85" i="7"/>
  <c r="BE35" i="7"/>
  <c r="EE108" i="7"/>
  <c r="CD34" i="7"/>
  <c r="EG49" i="7"/>
  <c r="AP38" i="7"/>
  <c r="AA13" i="7"/>
  <c r="DX12" i="7"/>
  <c r="AV36" i="7"/>
  <c r="DU45" i="7"/>
  <c r="CE11" i="7"/>
  <c r="DZ36" i="7"/>
  <c r="BB51" i="7"/>
  <c r="CJ80" i="7"/>
  <c r="AK26" i="7"/>
  <c r="DQ50" i="7"/>
  <c r="CD18" i="7"/>
  <c r="CU9" i="7"/>
  <c r="CW13" i="7"/>
  <c r="AF30" i="7"/>
  <c r="DH58" i="7"/>
  <c r="Y20" i="7"/>
  <c r="DJ23" i="7"/>
  <c r="BD33" i="7"/>
  <c r="DU32" i="7"/>
  <c r="CC60" i="7"/>
  <c r="DN36" i="7"/>
  <c r="EB75" i="7"/>
  <c r="CW86" i="7"/>
  <c r="AS16" i="7"/>
  <c r="CS90" i="7"/>
  <c r="BG15" i="7"/>
  <c r="EC87" i="7"/>
  <c r="CQ25" i="7"/>
  <c r="EE90" i="7"/>
  <c r="CU49" i="7"/>
  <c r="CU38" i="7"/>
  <c r="EI24" i="7"/>
  <c r="EC69" i="7"/>
  <c r="DA72" i="7"/>
  <c r="EB10" i="7"/>
  <c r="BD51" i="7"/>
  <c r="CD67" i="7"/>
  <c r="CX71" i="7"/>
  <c r="EG57" i="7"/>
  <c r="EB33" i="7"/>
  <c r="BE31" i="7"/>
  <c r="BO67" i="7"/>
  <c r="DZ70" i="7"/>
  <c r="CZ51" i="7"/>
  <c r="DV36" i="7"/>
  <c r="DV95" i="7"/>
  <c r="CD21" i="7"/>
  <c r="DC92" i="7"/>
  <c r="CO23" i="7"/>
  <c r="EF55" i="7"/>
  <c r="EC91" i="7"/>
  <c r="DU84" i="7"/>
  <c r="DJ50" i="7"/>
  <c r="CE59" i="7"/>
  <c r="DX81" i="7"/>
  <c r="BB12" i="7"/>
  <c r="EH23" i="7"/>
  <c r="EB110" i="7"/>
  <c r="AZ52" i="7"/>
  <c r="EB78" i="7"/>
  <c r="DP75" i="7"/>
  <c r="CG17" i="7"/>
  <c r="CM18" i="7"/>
  <c r="CE74" i="7"/>
  <c r="CA22" i="7"/>
  <c r="DA37" i="7"/>
  <c r="CV66" i="7"/>
  <c r="U13" i="7"/>
  <c r="DH71" i="7"/>
  <c r="CF51" i="7"/>
  <c r="DE90" i="7"/>
  <c r="CV88" i="7"/>
  <c r="DE31" i="7"/>
  <c r="DW78" i="7"/>
  <c r="AQ16" i="7"/>
  <c r="DK55" i="7"/>
  <c r="AR24" i="7"/>
  <c r="AZ23" i="7"/>
  <c r="DX78" i="7"/>
  <c r="CJ39" i="7"/>
  <c r="AD23" i="7"/>
  <c r="EA90" i="7"/>
  <c r="CY14" i="7"/>
  <c r="CD74" i="7"/>
  <c r="EA98" i="7"/>
  <c r="CH80" i="7"/>
  <c r="DU57" i="7"/>
  <c r="AH26" i="7"/>
  <c r="CW58" i="7"/>
  <c r="CZ22" i="7"/>
  <c r="EA73" i="7"/>
  <c r="BR14" i="7"/>
  <c r="EC71" i="7"/>
  <c r="CE47" i="7"/>
  <c r="EG69" i="7"/>
  <c r="DS95" i="7"/>
  <c r="U16" i="7"/>
  <c r="DV35" i="7"/>
  <c r="EH47" i="7"/>
  <c r="CF19" i="7"/>
  <c r="P12" i="7"/>
  <c r="DB18" i="7"/>
  <c r="EC85" i="7"/>
  <c r="EH33" i="7"/>
  <c r="P15" i="7"/>
  <c r="CE43" i="7"/>
  <c r="DW57" i="7"/>
  <c r="CV33" i="7"/>
  <c r="BN51" i="7"/>
  <c r="EA75" i="7"/>
  <c r="EE27" i="7"/>
  <c r="DJ70" i="7"/>
  <c r="BP25" i="7"/>
  <c r="DG79" i="7"/>
  <c r="R14" i="7"/>
  <c r="DN44" i="7"/>
  <c r="DH36" i="7"/>
  <c r="CR60" i="7"/>
  <c r="DV105" i="7"/>
  <c r="DC58" i="7"/>
  <c r="CO47" i="7"/>
  <c r="DJ74" i="7"/>
  <c r="BW28" i="7"/>
  <c r="BK57" i="7"/>
  <c r="EB37" i="7"/>
  <c r="Z9" i="7"/>
  <c r="DA58" i="7"/>
  <c r="AA11" i="7"/>
  <c r="DC52" i="7"/>
  <c r="DU15" i="7"/>
  <c r="BW48" i="7"/>
  <c r="DT19" i="7"/>
  <c r="CY18" i="7"/>
  <c r="DG36" i="7"/>
  <c r="EH29" i="7"/>
  <c r="BG47" i="7"/>
  <c r="DZ48" i="7"/>
  <c r="AX11" i="7"/>
  <c r="BD29" i="7"/>
  <c r="CH68" i="7"/>
  <c r="CB63" i="7"/>
  <c r="BN36" i="7"/>
  <c r="EF103" i="7"/>
  <c r="DB81" i="7"/>
  <c r="EC74" i="7"/>
  <c r="AU13" i="7"/>
  <c r="CG38" i="7"/>
  <c r="BS47" i="7"/>
  <c r="BQ10" i="7"/>
  <c r="EE11" i="7"/>
  <c r="CV58" i="7"/>
  <c r="CG70" i="7"/>
  <c r="CQ37" i="7"/>
  <c r="CF24" i="7"/>
  <c r="AE26" i="7"/>
  <c r="CQ92" i="7"/>
  <c r="BA21" i="7"/>
  <c r="BZ71" i="7"/>
  <c r="DT33" i="7"/>
  <c r="CO15" i="7"/>
  <c r="DR18" i="7"/>
  <c r="BF36" i="7"/>
  <c r="DQ69" i="7"/>
  <c r="AU17" i="7"/>
  <c r="DS84" i="7"/>
  <c r="CD12" i="7"/>
  <c r="CO17" i="7"/>
  <c r="BH10" i="7"/>
  <c r="BL25" i="7"/>
  <c r="Y22" i="7"/>
  <c r="AB25" i="7"/>
  <c r="EA84" i="7"/>
  <c r="CB18" i="7"/>
  <c r="AT33" i="7"/>
  <c r="AZ35" i="7"/>
  <c r="DU50" i="7"/>
  <c r="T12" i="7"/>
  <c r="BK10" i="7"/>
  <c r="DV31" i="7"/>
  <c r="DG87" i="7"/>
  <c r="DL73" i="7"/>
  <c r="BM58" i="7"/>
  <c r="DW46" i="7"/>
  <c r="BL17" i="7"/>
  <c r="DP47" i="7"/>
  <c r="BB21" i="7"/>
  <c r="DU30" i="7"/>
  <c r="DB59" i="7"/>
  <c r="CO21" i="7"/>
  <c r="CS56" i="7"/>
  <c r="CJ56" i="7"/>
  <c r="BP22" i="7"/>
  <c r="BD19" i="7"/>
  <c r="DC89" i="7"/>
  <c r="CV47" i="7"/>
  <c r="DO85" i="7"/>
  <c r="DV13" i="7"/>
  <c r="Z13" i="7"/>
  <c r="EA67" i="7"/>
  <c r="CM81" i="7"/>
  <c r="CH52" i="7"/>
  <c r="DQ98" i="7"/>
  <c r="CJ63" i="7"/>
  <c r="CL66" i="7"/>
  <c r="AO32" i="7"/>
  <c r="CL69" i="7"/>
  <c r="CS46" i="7"/>
  <c r="CQ31" i="7"/>
  <c r="AD28" i="7"/>
  <c r="CS34" i="7"/>
  <c r="EH20" i="7"/>
  <c r="AZ12" i="7"/>
  <c r="EE29" i="7"/>
  <c r="DS67" i="7"/>
  <c r="EE71" i="7"/>
  <c r="CF37" i="7"/>
  <c r="CU19" i="7"/>
  <c r="CV91" i="7"/>
  <c r="CS24" i="7"/>
  <c r="CV85" i="7"/>
  <c r="DL70" i="7"/>
  <c r="BK44" i="7"/>
  <c r="BX47" i="7"/>
  <c r="CR31" i="7"/>
  <c r="AH34" i="7"/>
  <c r="AO21" i="7"/>
  <c r="BH13" i="7"/>
  <c r="AU33" i="7"/>
  <c r="CN68" i="7"/>
  <c r="CL51" i="7"/>
  <c r="DO32" i="7"/>
  <c r="DZ15" i="7"/>
  <c r="DX103" i="7"/>
  <c r="CN75" i="7"/>
  <c r="AM14" i="7"/>
  <c r="DW24" i="7"/>
  <c r="CW87" i="7"/>
  <c r="CB29" i="7"/>
  <c r="AJ36" i="7"/>
  <c r="BR45" i="7"/>
  <c r="BU32" i="7"/>
  <c r="DZ62" i="7"/>
  <c r="DT60" i="7"/>
  <c r="DW23" i="7"/>
  <c r="AO15" i="7"/>
  <c r="EH110" i="7"/>
  <c r="DR103" i="7"/>
  <c r="DP68" i="7"/>
  <c r="BX30" i="7"/>
  <c r="CR29" i="7"/>
  <c r="CL34" i="7"/>
  <c r="CW81" i="7"/>
  <c r="EH97" i="7"/>
  <c r="AJ18" i="7"/>
  <c r="DO55" i="7"/>
  <c r="CY51" i="7"/>
  <c r="DA56" i="7"/>
  <c r="AT29" i="7"/>
  <c r="AB20" i="7"/>
  <c r="EA60" i="7"/>
  <c r="DG78" i="7"/>
  <c r="BJ56" i="7"/>
  <c r="CL21" i="7"/>
  <c r="BU37" i="7"/>
  <c r="BL12" i="7"/>
  <c r="BZ11" i="7"/>
  <c r="BZ56" i="7"/>
  <c r="V10" i="7"/>
  <c r="CK32" i="7"/>
  <c r="AO29" i="7"/>
  <c r="BG29" i="7"/>
  <c r="CN36" i="7"/>
  <c r="DZ68" i="7"/>
  <c r="DJ67" i="7"/>
  <c r="DF13" i="7"/>
  <c r="DA24" i="7"/>
  <c r="DC67" i="7"/>
  <c r="EH27" i="7"/>
  <c r="N11" i="7"/>
  <c r="CF59" i="7"/>
  <c r="DG38" i="7"/>
  <c r="AM27" i="7"/>
  <c r="CV86" i="7"/>
  <c r="DA38" i="7"/>
  <c r="AR32" i="7"/>
  <c r="CD43" i="7"/>
  <c r="DA71" i="7"/>
  <c r="BA19" i="7"/>
  <c r="DX95" i="7"/>
  <c r="AP34" i="7"/>
  <c r="CL19" i="7"/>
  <c r="EB71" i="7"/>
  <c r="DT59" i="7"/>
  <c r="BQ30" i="7"/>
  <c r="EC88" i="7"/>
  <c r="DS71" i="7"/>
  <c r="DU103" i="7"/>
  <c r="BJ49" i="7"/>
  <c r="CG10" i="7"/>
  <c r="CZ33" i="7"/>
  <c r="Z26" i="7"/>
  <c r="CP19" i="7"/>
  <c r="BN38" i="7"/>
  <c r="BV37" i="7"/>
  <c r="BV21" i="7"/>
  <c r="BW46" i="7"/>
  <c r="AH15" i="7"/>
  <c r="CA12" i="7"/>
  <c r="CA28" i="7"/>
  <c r="BB45" i="7"/>
  <c r="BA12" i="7"/>
  <c r="DF24" i="7"/>
  <c r="DL45" i="7"/>
  <c r="CP27" i="7"/>
  <c r="EE24" i="7"/>
  <c r="CZ86" i="7"/>
  <c r="EH11" i="7"/>
  <c r="Z22" i="7"/>
  <c r="AS11" i="7"/>
  <c r="BE21" i="7"/>
  <c r="CH9" i="7"/>
  <c r="AG23" i="7"/>
  <c r="DB73" i="7"/>
  <c r="AU34" i="7"/>
  <c r="DW67" i="7"/>
  <c r="CW12" i="7"/>
  <c r="DF10" i="7"/>
  <c r="CD27" i="7"/>
  <c r="DR36" i="7"/>
  <c r="BW45" i="7"/>
  <c r="W15" i="7"/>
  <c r="EH19" i="7"/>
  <c r="EE39" i="7"/>
  <c r="BU11" i="7"/>
  <c r="CA52" i="7"/>
  <c r="CZ15" i="7"/>
  <c r="BR46" i="7"/>
  <c r="DS91" i="7"/>
  <c r="CC46" i="7"/>
  <c r="BS12" i="7"/>
  <c r="CB27" i="7"/>
  <c r="DV20" i="7"/>
  <c r="AF20" i="7"/>
  <c r="DG33" i="7"/>
  <c r="S9" i="7"/>
  <c r="EE81" i="7"/>
  <c r="EE101" i="7"/>
  <c r="EI104" i="7"/>
  <c r="BO38" i="7"/>
  <c r="BO36" i="7"/>
  <c r="EF108" i="7"/>
  <c r="EG84" i="7"/>
  <c r="DP43" i="7"/>
  <c r="DA34" i="7"/>
  <c r="DO78" i="7"/>
  <c r="CF47" i="7"/>
  <c r="BA26" i="7"/>
  <c r="EA114" i="7"/>
  <c r="BG28" i="7"/>
  <c r="CN29" i="7"/>
  <c r="CW51" i="7"/>
  <c r="CH63" i="7"/>
  <c r="BB20" i="7"/>
  <c r="BZ29" i="7"/>
  <c r="BS26" i="7"/>
  <c r="CW38" i="7"/>
  <c r="EF22" i="7"/>
  <c r="DP44" i="7"/>
  <c r="DE75" i="7"/>
  <c r="BL45" i="7"/>
  <c r="Z19" i="7"/>
  <c r="EB67" i="7"/>
  <c r="DG15" i="7"/>
  <c r="CJ66" i="7"/>
  <c r="EC114" i="7"/>
  <c r="T15" i="7"/>
  <c r="AI25" i="7"/>
  <c r="CX45" i="7"/>
  <c r="DZ114" i="7"/>
  <c r="AH23" i="7"/>
  <c r="CS33" i="7"/>
  <c r="CE44" i="7"/>
  <c r="CU52" i="7"/>
  <c r="AE32" i="7"/>
  <c r="CJ30" i="7"/>
  <c r="EC21" i="7"/>
  <c r="AR36" i="7"/>
  <c r="CD38" i="7"/>
  <c r="AR30" i="7"/>
  <c r="BC39" i="7"/>
  <c r="P17" i="7"/>
  <c r="BZ13" i="7"/>
  <c r="DN102" i="7"/>
  <c r="EE66" i="7"/>
  <c r="AQ30" i="7"/>
  <c r="AH33" i="7"/>
  <c r="CK37" i="7"/>
  <c r="DW43" i="7"/>
  <c r="DL69" i="7"/>
  <c r="CB46" i="7"/>
  <c r="DL19" i="7"/>
  <c r="CE55" i="7"/>
  <c r="DQ105" i="7"/>
  <c r="CT88" i="7"/>
  <c r="EB38" i="7"/>
  <c r="DU26" i="7"/>
  <c r="AS24" i="7"/>
  <c r="EG52" i="7"/>
  <c r="DX47" i="7"/>
  <c r="CM78" i="7"/>
  <c r="DR63" i="7"/>
  <c r="DC37" i="7"/>
  <c r="AZ20" i="7"/>
  <c r="BC10" i="7"/>
  <c r="DL47" i="7"/>
  <c r="DA25" i="7"/>
  <c r="M12" i="7"/>
  <c r="BD28" i="7"/>
  <c r="BP50" i="7"/>
  <c r="DJ31" i="7"/>
  <c r="AD18" i="7"/>
  <c r="DQ61" i="7"/>
  <c r="CR68" i="7"/>
  <c r="BK28" i="7"/>
  <c r="DS9" i="7"/>
  <c r="AH32" i="7"/>
  <c r="DL52" i="7"/>
  <c r="CK30" i="7"/>
  <c r="BL30" i="7"/>
  <c r="DK78" i="7"/>
  <c r="EE10" i="7"/>
  <c r="EF29" i="7"/>
  <c r="AQ39" i="7"/>
  <c r="DA74" i="7"/>
  <c r="DX107" i="7"/>
  <c r="DI35" i="7"/>
  <c r="CN12" i="7"/>
  <c r="EG50" i="7"/>
  <c r="AD19" i="7"/>
  <c r="EA20" i="7"/>
  <c r="DP36" i="7"/>
  <c r="AR25" i="7"/>
  <c r="CQ14" i="7"/>
  <c r="CT31" i="7"/>
  <c r="CY81" i="7"/>
  <c r="AE22" i="7"/>
  <c r="DS105" i="7"/>
  <c r="DN90" i="7"/>
  <c r="CE49" i="7"/>
  <c r="CW23" i="7"/>
  <c r="T11" i="7"/>
  <c r="CQ16" i="7"/>
  <c r="DU69" i="7"/>
  <c r="CG58" i="7"/>
  <c r="CV57" i="7"/>
  <c r="EH67" i="7"/>
  <c r="CD26" i="7"/>
  <c r="EB32" i="7"/>
  <c r="BU61" i="7"/>
  <c r="DT56" i="7"/>
  <c r="DL26" i="7"/>
  <c r="CA73" i="7"/>
  <c r="CW32" i="7"/>
  <c r="EE62" i="7"/>
  <c r="DN68" i="7"/>
  <c r="AE31" i="7"/>
  <c r="CW24" i="7"/>
  <c r="DQ18" i="7"/>
  <c r="CQ89" i="7"/>
  <c r="CZ91" i="7"/>
  <c r="BN24" i="7"/>
  <c r="EH91" i="7"/>
  <c r="BD22" i="7"/>
  <c r="BX14" i="7"/>
  <c r="BQ11" i="7"/>
  <c r="CZ92" i="7"/>
  <c r="DV73" i="7"/>
  <c r="CG62" i="7"/>
  <c r="BJ32" i="7"/>
  <c r="CE15" i="7"/>
  <c r="BO37" i="7"/>
  <c r="AU25" i="7"/>
  <c r="DF69" i="7"/>
  <c r="CQ17" i="7"/>
  <c r="DT55" i="7"/>
  <c r="CA49" i="7"/>
  <c r="P9" i="7"/>
  <c r="AR37" i="7"/>
  <c r="DQ91" i="7"/>
  <c r="DS73" i="7"/>
  <c r="BZ70" i="7"/>
  <c r="CK84" i="7"/>
  <c r="DP81" i="7"/>
  <c r="DV112" i="7"/>
  <c r="CY90" i="7"/>
  <c r="EG62" i="7"/>
  <c r="DN33" i="7"/>
  <c r="CJ49" i="7"/>
  <c r="CF81" i="7"/>
  <c r="CO22" i="7"/>
  <c r="DL62" i="7"/>
  <c r="DT62" i="7"/>
  <c r="CM52" i="7"/>
  <c r="DH9" i="7"/>
  <c r="DP84" i="7"/>
  <c r="DN22" i="7"/>
  <c r="DN101" i="7"/>
  <c r="DL15" i="7"/>
  <c r="BL37" i="7"/>
  <c r="BA14" i="7"/>
  <c r="AB17" i="7"/>
  <c r="EC51" i="7"/>
  <c r="BM11" i="7"/>
  <c r="CN79" i="7"/>
  <c r="DO62" i="7"/>
  <c r="CF73" i="7"/>
  <c r="DL87" i="7"/>
  <c r="EA74" i="7"/>
  <c r="EA25" i="7"/>
  <c r="BC20" i="7"/>
  <c r="AI16" i="7"/>
  <c r="AW29" i="7"/>
  <c r="EI39" i="7"/>
  <c r="DB60" i="7"/>
  <c r="CU59" i="7"/>
  <c r="EF56" i="7"/>
  <c r="AR26" i="7"/>
  <c r="CB11" i="7"/>
  <c r="BX43" i="7"/>
  <c r="BZ35" i="7"/>
  <c r="CT18" i="7"/>
  <c r="AX32" i="7"/>
  <c r="AU15" i="7"/>
  <c r="CR79" i="7"/>
  <c r="CF17" i="7"/>
  <c r="DN25" i="7"/>
  <c r="DW35" i="7"/>
  <c r="CP38" i="7"/>
  <c r="EB26" i="7"/>
  <c r="DO19" i="7"/>
  <c r="CP67" i="7"/>
  <c r="AQ34" i="7"/>
  <c r="CJ33" i="7"/>
  <c r="AJ20" i="7"/>
  <c r="DC90" i="7"/>
  <c r="DC69" i="7"/>
  <c r="EA71" i="7"/>
  <c r="EH71" i="7"/>
  <c r="DF81" i="7"/>
  <c r="CS70" i="7"/>
  <c r="EF33" i="7"/>
  <c r="DN9" i="7"/>
  <c r="CX70" i="7"/>
  <c r="DR56" i="7"/>
  <c r="DE84" i="7"/>
  <c r="BO46" i="7"/>
  <c r="BD20" i="7"/>
  <c r="DL10" i="7"/>
  <c r="DE32" i="7"/>
  <c r="DP21" i="7"/>
  <c r="DI15" i="7"/>
  <c r="EA16" i="7"/>
  <c r="DL81" i="7"/>
  <c r="DW14" i="7"/>
  <c r="CS37" i="7"/>
  <c r="DR11" i="7"/>
  <c r="CH50" i="7"/>
  <c r="EI68" i="7"/>
  <c r="CF68" i="7"/>
  <c r="DT30" i="7"/>
  <c r="EG102" i="7"/>
  <c r="AZ9" i="7"/>
  <c r="CW34" i="7"/>
  <c r="DT28" i="7"/>
  <c r="AX20" i="7"/>
  <c r="DU11" i="7"/>
  <c r="CM23" i="7"/>
  <c r="BG17" i="7"/>
  <c r="CK31" i="7"/>
  <c r="CE68" i="7"/>
  <c r="DS34" i="7"/>
  <c r="DS86" i="7"/>
  <c r="BZ58" i="7"/>
  <c r="S13" i="7"/>
  <c r="EB69" i="7"/>
  <c r="AJ17" i="7"/>
  <c r="DR88" i="7"/>
  <c r="CY74" i="7"/>
  <c r="DR49" i="7"/>
  <c r="CU71" i="7"/>
  <c r="CS71" i="7"/>
  <c r="AQ21" i="7"/>
  <c r="CA56" i="7"/>
  <c r="BW22" i="7"/>
  <c r="BM48" i="7"/>
  <c r="CR80" i="7"/>
  <c r="BJ45" i="7"/>
  <c r="EG87" i="7"/>
  <c r="AC30" i="7"/>
  <c r="CF10" i="7"/>
  <c r="DA70" i="7"/>
  <c r="DZ37" i="7"/>
  <c r="CH20" i="7"/>
  <c r="CX9" i="7"/>
  <c r="EE96" i="7"/>
  <c r="EI96" i="7"/>
  <c r="DF66" i="7"/>
  <c r="BB33" i="7"/>
  <c r="CC55" i="7"/>
  <c r="DZ17" i="7"/>
  <c r="EH106" i="7"/>
  <c r="AT17" i="7"/>
  <c r="DV58" i="7"/>
  <c r="AH24" i="7"/>
  <c r="EG80" i="7"/>
  <c r="AS29" i="7"/>
  <c r="CW73" i="7"/>
  <c r="AZ45" i="7"/>
  <c r="EC23" i="7"/>
  <c r="AV9" i="7"/>
  <c r="DU78" i="7"/>
  <c r="BX22" i="7"/>
  <c r="CN16" i="7"/>
  <c r="CU85" i="7"/>
  <c r="BG14" i="7"/>
  <c r="CQ33" i="7"/>
  <c r="DP45" i="7"/>
  <c r="CM80" i="7"/>
  <c r="DF75" i="7"/>
  <c r="BU63" i="7"/>
  <c r="DZ81" i="7"/>
  <c r="AS9" i="7"/>
  <c r="AG9" i="7"/>
  <c r="DT13" i="7"/>
  <c r="CX22" i="7"/>
  <c r="EG107" i="7"/>
  <c r="BV38" i="7"/>
  <c r="BK48" i="7"/>
  <c r="BG50" i="7"/>
  <c r="AO36" i="7"/>
  <c r="DB52" i="7"/>
  <c r="AX35" i="7"/>
  <c r="CG69" i="7"/>
  <c r="BB9" i="7"/>
  <c r="EI99" i="7"/>
  <c r="S20" i="7"/>
  <c r="CE75" i="7"/>
  <c r="EA33" i="7"/>
  <c r="DE27" i="7"/>
  <c r="DP23" i="7"/>
  <c r="N9" i="7"/>
  <c r="EB43" i="7"/>
  <c r="DW81" i="7"/>
  <c r="AV34" i="7"/>
  <c r="BC35" i="7"/>
  <c r="AX23" i="7"/>
  <c r="AR21" i="7"/>
  <c r="CF58" i="7"/>
  <c r="DO45" i="7"/>
  <c r="EB19" i="7"/>
  <c r="DP79" i="7"/>
  <c r="EC13" i="7"/>
  <c r="DR19" i="7"/>
  <c r="CM68" i="7"/>
  <c r="BK36" i="7"/>
  <c r="BU13" i="7"/>
  <c r="BL9" i="7"/>
  <c r="CV73" i="7"/>
  <c r="EI56" i="7"/>
  <c r="AU21" i="7"/>
  <c r="DZ103" i="7"/>
  <c r="EE59" i="7"/>
  <c r="AS27" i="7"/>
  <c r="V23" i="7"/>
  <c r="AC20" i="7"/>
  <c r="EG46" i="7"/>
  <c r="CS69" i="7"/>
  <c r="AM16" i="7"/>
  <c r="EB100" i="7"/>
  <c r="EE44" i="7"/>
  <c r="BO19" i="7"/>
  <c r="EI26" i="7"/>
  <c r="CF60" i="7"/>
  <c r="AR34" i="7"/>
  <c r="CL26" i="7"/>
  <c r="AR16" i="7"/>
  <c r="CU20" i="7"/>
  <c r="CT44" i="7"/>
  <c r="BZ48" i="7"/>
  <c r="CK34" i="7"/>
  <c r="AV38" i="7"/>
  <c r="AP16" i="7"/>
  <c r="DR27" i="7"/>
  <c r="BR34" i="7"/>
  <c r="CV81" i="7"/>
  <c r="CX91" i="7"/>
  <c r="CV37" i="7"/>
  <c r="AI15" i="7"/>
  <c r="CH28" i="7"/>
  <c r="CU79" i="7"/>
  <c r="DL38" i="7"/>
  <c r="CB38" i="7"/>
  <c r="CU23" i="7"/>
  <c r="CP17" i="7"/>
  <c r="CW28" i="7"/>
  <c r="EI79" i="7"/>
  <c r="CS27" i="7"/>
  <c r="EH43" i="7"/>
  <c r="CY72" i="7"/>
  <c r="AS12" i="7"/>
  <c r="CV28" i="7"/>
  <c r="CD62" i="7"/>
  <c r="DL32" i="7"/>
  <c r="DT73" i="7"/>
  <c r="BZ33" i="7"/>
  <c r="BG27" i="7"/>
  <c r="EA79" i="7"/>
  <c r="CK15" i="7"/>
  <c r="CX61" i="7"/>
  <c r="DS109" i="7"/>
  <c r="CC47" i="7"/>
  <c r="BZ9" i="7"/>
  <c r="EH32" i="7"/>
  <c r="BR51" i="7"/>
  <c r="CU37" i="7"/>
  <c r="AU20" i="7"/>
  <c r="DI88" i="7"/>
  <c r="BO15" i="7"/>
  <c r="BV46" i="7"/>
  <c r="Z27" i="7"/>
  <c r="DH55" i="7"/>
  <c r="AU32" i="7"/>
  <c r="BB26" i="7"/>
  <c r="Z11" i="7"/>
  <c r="BK37" i="7"/>
  <c r="DE58" i="7"/>
  <c r="BO59" i="7"/>
  <c r="BM39" i="7"/>
  <c r="AO26" i="7"/>
  <c r="BU49" i="7"/>
  <c r="DH26" i="7"/>
  <c r="AS13" i="7"/>
  <c r="EF79" i="7"/>
  <c r="DX110" i="7"/>
  <c r="EB70" i="7"/>
  <c r="EH9" i="7"/>
  <c r="BX52" i="7"/>
  <c r="AK12" i="7"/>
  <c r="DF14" i="7"/>
  <c r="DR17" i="7"/>
  <c r="DF30" i="7"/>
  <c r="BF19" i="7"/>
  <c r="BP21" i="7"/>
  <c r="DR45" i="7"/>
  <c r="AS37" i="7"/>
  <c r="DR55" i="7"/>
  <c r="CC21" i="7"/>
  <c r="DI11" i="7"/>
  <c r="AK25" i="7"/>
  <c r="AZ31" i="7"/>
  <c r="AE13" i="7"/>
  <c r="BM43" i="7"/>
  <c r="EC104" i="7"/>
  <c r="BV26" i="7"/>
  <c r="DC51" i="7"/>
  <c r="DN80" i="7"/>
  <c r="BP58" i="7"/>
  <c r="CL46" i="7"/>
  <c r="DP56" i="7"/>
  <c r="Z23" i="7"/>
  <c r="EG47" i="7"/>
  <c r="CU50" i="7"/>
  <c r="DE45" i="7"/>
  <c r="CB13" i="7"/>
  <c r="CJ20" i="7"/>
  <c r="EI25" i="7"/>
  <c r="CT55" i="7"/>
  <c r="CC49" i="7"/>
  <c r="DW102" i="7"/>
  <c r="AT26" i="7"/>
  <c r="BB19" i="7"/>
  <c r="BH43" i="7"/>
  <c r="CT26" i="7"/>
  <c r="CV43" i="7"/>
  <c r="CL27" i="7"/>
  <c r="CX74" i="7"/>
  <c r="CH58" i="7"/>
  <c r="BQ35" i="7"/>
  <c r="DN103" i="7"/>
  <c r="BQ15" i="7"/>
  <c r="BV49" i="7"/>
  <c r="EB15" i="7"/>
  <c r="AZ49" i="7"/>
  <c r="DC19" i="7"/>
  <c r="DU61" i="7"/>
  <c r="U9" i="7"/>
  <c r="BH29" i="7"/>
  <c r="EB91" i="7"/>
  <c r="DR16" i="7"/>
  <c r="BB10" i="7"/>
  <c r="CN30" i="7"/>
  <c r="EE110" i="7"/>
  <c r="DB24" i="7"/>
  <c r="BC47" i="7"/>
  <c r="CV67" i="7"/>
  <c r="CG11" i="7"/>
  <c r="EG31" i="7"/>
  <c r="DE18" i="7"/>
  <c r="DV63" i="7"/>
  <c r="AC23" i="7"/>
  <c r="DZ91" i="7"/>
  <c r="DZ79" i="7"/>
  <c r="EE43" i="7"/>
  <c r="EE13" i="7"/>
  <c r="BB48" i="7"/>
  <c r="AA23" i="7"/>
  <c r="DZ60" i="7"/>
  <c r="CW78" i="7"/>
  <c r="AJ16" i="7"/>
  <c r="DP34" i="7"/>
  <c r="EF88" i="7"/>
  <c r="CX78" i="7"/>
  <c r="DO97" i="7"/>
  <c r="DQ79" i="7"/>
  <c r="EI11" i="7"/>
  <c r="AU29" i="7"/>
  <c r="AJ11" i="7"/>
  <c r="DS22" i="7"/>
  <c r="EA11" i="7"/>
  <c r="DB51" i="7"/>
  <c r="EG114" i="7"/>
  <c r="DR107" i="7"/>
  <c r="BQ56" i="7"/>
  <c r="DT21" i="7"/>
  <c r="BW19" i="7"/>
  <c r="BX10" i="7"/>
  <c r="BW35" i="7"/>
  <c r="CS75" i="7"/>
  <c r="CS58" i="7"/>
  <c r="CT92" i="7"/>
  <c r="CQ62" i="7"/>
  <c r="CA33" i="7"/>
  <c r="EA61" i="7"/>
  <c r="AE10" i="7"/>
  <c r="AZ25" i="7"/>
  <c r="CX51" i="7"/>
  <c r="DE30" i="7"/>
  <c r="EG66" i="7"/>
  <c r="DS103" i="7"/>
  <c r="DP98" i="7"/>
  <c r="DX74" i="7"/>
  <c r="CT19" i="7"/>
  <c r="CB43" i="7"/>
  <c r="DK36" i="7"/>
  <c r="DH84" i="7"/>
  <c r="CS17" i="7"/>
  <c r="DI50" i="7"/>
  <c r="EB49" i="7"/>
  <c r="BW33" i="7"/>
  <c r="DU102" i="7"/>
  <c r="EG63" i="7"/>
  <c r="EC29" i="7"/>
  <c r="DQ16" i="7"/>
  <c r="BQ9" i="7"/>
  <c r="EF107" i="7"/>
  <c r="CN33" i="7"/>
  <c r="DI69" i="7"/>
  <c r="CP13" i="7"/>
  <c r="CR89" i="7"/>
  <c r="AX9" i="7"/>
  <c r="EF25" i="7"/>
  <c r="CN39" i="7"/>
  <c r="DI86" i="7"/>
  <c r="CT46" i="7"/>
  <c r="EC72" i="7"/>
  <c r="CG55" i="7"/>
  <c r="CF9" i="7"/>
  <c r="DR70" i="7"/>
  <c r="BF51" i="7"/>
  <c r="CK74" i="7"/>
  <c r="CS17" i="9" l="1"/>
  <c r="CS17" i="10"/>
  <c r="BB10" i="9"/>
  <c r="BB10" i="10"/>
  <c r="DX110" i="10"/>
  <c r="DX110" i="9"/>
  <c r="CX91" i="9"/>
  <c r="CX91" i="10"/>
  <c r="AX23" i="10"/>
  <c r="AX23" i="9"/>
  <c r="CF10" i="10"/>
  <c r="CF10" i="9"/>
  <c r="DN9" i="9"/>
  <c r="DN9" i="10"/>
  <c r="BC20" i="10"/>
  <c r="BC20" i="9"/>
  <c r="EE62" i="9"/>
  <c r="EE62" i="10"/>
  <c r="EF29" i="9"/>
  <c r="EF29" i="10"/>
  <c r="CB46" i="10"/>
  <c r="CB46" i="9"/>
  <c r="CN29" i="10"/>
  <c r="CN29" i="9"/>
  <c r="CZ15" i="9"/>
  <c r="CZ15" i="10"/>
  <c r="DS71" i="9"/>
  <c r="DS71" i="10"/>
  <c r="BU37" i="10"/>
  <c r="BU37" i="9"/>
  <c r="DZ15" i="9"/>
  <c r="DZ15" i="10"/>
  <c r="BP22" i="9"/>
  <c r="BP22" i="10"/>
  <c r="DB81" i="10"/>
  <c r="DB81" i="9"/>
  <c r="DS95" i="9"/>
  <c r="DS95" i="10"/>
  <c r="DC92" i="9"/>
  <c r="DC92" i="10"/>
  <c r="AP38" i="9"/>
  <c r="AP38" i="10"/>
  <c r="BF30" i="9"/>
  <c r="BF30" i="10"/>
  <c r="DZ20" i="9"/>
  <c r="DZ20" i="10"/>
  <c r="CE61" i="9"/>
  <c r="CE61" i="10"/>
  <c r="BU39" i="9"/>
  <c r="BU39" i="10"/>
  <c r="EA108" i="9"/>
  <c r="EA108" i="10"/>
  <c r="DR104" i="9"/>
  <c r="DR104" i="10"/>
  <c r="DJ51" i="10"/>
  <c r="DJ51" i="9"/>
  <c r="DW38" i="10"/>
  <c r="DW38" i="9"/>
  <c r="EI58" i="10"/>
  <c r="EI58" i="9"/>
  <c r="EH45" i="9"/>
  <c r="EH45" i="10"/>
  <c r="DW88" i="9"/>
  <c r="DW88" i="10"/>
  <c r="CC9" i="9"/>
  <c r="CC9" i="10"/>
  <c r="EC105" i="9"/>
  <c r="EC105" i="10"/>
  <c r="EE26" i="10"/>
  <c r="EE26" i="9"/>
  <c r="CW52" i="10"/>
  <c r="CW52" i="9"/>
  <c r="BX23" i="10"/>
  <c r="BX23" i="9"/>
  <c r="CZ18" i="10"/>
  <c r="CZ18" i="9"/>
  <c r="EC30" i="10"/>
  <c r="EC30" i="9"/>
  <c r="DS81" i="10"/>
  <c r="DS81" i="9"/>
  <c r="DF74" i="9"/>
  <c r="DF74" i="10"/>
  <c r="DP59" i="10"/>
  <c r="DP59" i="9"/>
  <c r="CY37" i="9"/>
  <c r="CY37" i="10"/>
  <c r="BX27" i="9"/>
  <c r="BX27" i="10"/>
  <c r="BZ62" i="9"/>
  <c r="BZ62" i="10"/>
  <c r="EB30" i="10"/>
  <c r="EB30" i="9"/>
  <c r="CV74" i="9"/>
  <c r="CV74" i="10"/>
  <c r="DZ26" i="10"/>
  <c r="DZ26" i="9"/>
  <c r="BV25" i="10"/>
  <c r="BV25" i="9"/>
  <c r="DL85" i="9"/>
  <c r="DL85" i="10"/>
  <c r="BH28" i="9"/>
  <c r="BH28" i="10"/>
  <c r="K11" i="10"/>
  <c r="K11" i="9"/>
  <c r="DV24" i="10"/>
  <c r="DV24" i="9"/>
  <c r="DW100" i="10"/>
  <c r="DW100" i="9"/>
  <c r="DU81" i="9"/>
  <c r="DU81" i="10"/>
  <c r="EF28" i="9"/>
  <c r="EF28" i="10"/>
  <c r="EH89" i="10"/>
  <c r="EH89" i="9"/>
  <c r="DF68" i="10"/>
  <c r="DF68" i="9"/>
  <c r="BV15" i="9"/>
  <c r="BV15" i="10"/>
  <c r="AO35" i="9"/>
  <c r="AO35" i="10"/>
  <c r="AK24" i="10"/>
  <c r="AK24" i="9"/>
  <c r="DH32" i="9"/>
  <c r="DH32" i="10"/>
  <c r="CT66" i="10"/>
  <c r="CT66" i="9"/>
  <c r="DW113" i="10"/>
  <c r="DW113" i="9"/>
  <c r="CL81" i="10"/>
  <c r="CL81" i="9"/>
  <c r="EF34" i="10"/>
  <c r="EF34" i="9"/>
  <c r="EF58" i="10"/>
  <c r="EF58" i="9"/>
  <c r="CO50" i="10"/>
  <c r="CO50" i="9"/>
  <c r="AS25" i="9"/>
  <c r="AS25" i="10"/>
  <c r="AT39" i="10"/>
  <c r="AT39" i="9"/>
  <c r="CJ69" i="10"/>
  <c r="CJ69" i="9"/>
  <c r="DX21" i="10"/>
  <c r="DX21" i="9"/>
  <c r="DW84" i="9"/>
  <c r="DW84" i="10"/>
  <c r="DN43" i="10"/>
  <c r="DN43" i="9"/>
  <c r="CO32" i="10"/>
  <c r="CO32" i="9"/>
  <c r="DW48" i="10"/>
  <c r="DW48" i="9"/>
  <c r="DH11" i="9"/>
  <c r="DH11" i="10"/>
  <c r="BR11" i="10"/>
  <c r="BR11" i="9"/>
  <c r="BR60" i="9"/>
  <c r="BR60" i="10"/>
  <c r="CF29" i="10"/>
  <c r="CF29" i="9"/>
  <c r="CT67" i="9"/>
  <c r="CT67" i="10"/>
  <c r="CO81" i="10"/>
  <c r="CO81" i="9"/>
  <c r="AI14" i="9"/>
  <c r="AI14" i="10"/>
  <c r="BB34" i="9"/>
  <c r="BB34" i="10"/>
  <c r="CX43" i="9"/>
  <c r="CX43" i="10"/>
  <c r="EF12" i="10"/>
  <c r="EF12" i="9"/>
  <c r="DG49" i="10"/>
  <c r="DG49" i="9"/>
  <c r="DZ84" i="9"/>
  <c r="DZ84" i="10"/>
  <c r="BF29" i="9"/>
  <c r="BF29" i="10"/>
  <c r="DC66" i="10"/>
  <c r="DC66" i="9"/>
  <c r="CN22" i="10"/>
  <c r="CN22" i="9"/>
  <c r="BP62" i="10"/>
  <c r="BP62" i="9"/>
  <c r="AW31" i="10"/>
  <c r="AW31" i="9"/>
  <c r="DB66" i="9"/>
  <c r="DB66" i="10"/>
  <c r="DO70" i="10"/>
  <c r="DO70" i="9"/>
  <c r="CR84" i="10"/>
  <c r="CR84" i="9"/>
  <c r="AJ31" i="10"/>
  <c r="AJ31" i="9"/>
  <c r="CN35" i="9"/>
  <c r="CN35" i="10"/>
  <c r="CG22" i="10"/>
  <c r="CG22" i="9"/>
  <c r="AA26" i="9"/>
  <c r="AA26" i="10"/>
  <c r="CP72" i="10"/>
  <c r="CP72" i="9"/>
  <c r="BE23" i="9"/>
  <c r="BE23" i="10"/>
  <c r="DZ112" i="9"/>
  <c r="DZ112" i="10"/>
  <c r="CS63" i="9"/>
  <c r="CS63" i="10"/>
  <c r="DX22" i="9"/>
  <c r="DX22" i="10"/>
  <c r="BF11" i="9"/>
  <c r="BF11" i="10"/>
  <c r="DW91" i="10"/>
  <c r="DW91" i="9"/>
  <c r="DU96" i="10"/>
  <c r="DU96" i="9"/>
  <c r="AV16" i="10"/>
  <c r="AV16" i="9"/>
  <c r="BU44" i="10"/>
  <c r="BU44" i="9"/>
  <c r="AC15" i="10"/>
  <c r="AC15" i="9"/>
  <c r="DV81" i="9"/>
  <c r="DV81" i="10"/>
  <c r="BO60" i="10"/>
  <c r="BO60" i="9"/>
  <c r="CZ48" i="9"/>
  <c r="CZ48" i="10"/>
  <c r="EH59" i="9"/>
  <c r="EH59" i="10"/>
  <c r="BB23" i="9"/>
  <c r="BB23" i="10"/>
  <c r="CT19" i="10"/>
  <c r="CT19" i="9"/>
  <c r="DS22" i="10"/>
  <c r="DS22" i="9"/>
  <c r="BC47" i="9"/>
  <c r="BC47" i="10"/>
  <c r="BQ35" i="9"/>
  <c r="BQ35" i="10"/>
  <c r="DR55" i="10"/>
  <c r="DR55" i="9"/>
  <c r="BU49" i="9"/>
  <c r="BU49" i="10"/>
  <c r="EH43" i="9"/>
  <c r="EH43" i="10"/>
  <c r="AR34" i="9"/>
  <c r="AR34" i="10"/>
  <c r="BB9" i="10"/>
  <c r="BB9" i="9"/>
  <c r="CE68" i="10"/>
  <c r="CE68" i="9"/>
  <c r="CN33" i="10"/>
  <c r="CN33" i="9"/>
  <c r="DP98" i="10"/>
  <c r="DP98" i="9"/>
  <c r="CA33" i="10"/>
  <c r="CA33" i="9"/>
  <c r="AU29" i="9"/>
  <c r="AU29" i="10"/>
  <c r="CW78" i="10"/>
  <c r="CW78" i="9"/>
  <c r="AC23" i="10"/>
  <c r="AC23" i="9"/>
  <c r="EE110" i="9"/>
  <c r="EE110" i="10"/>
  <c r="CX74" i="9"/>
  <c r="CX74" i="10"/>
  <c r="CC49" i="10"/>
  <c r="CC49" i="9"/>
  <c r="Z23" i="9"/>
  <c r="Z23" i="10"/>
  <c r="BM43" i="10"/>
  <c r="BM43" i="9"/>
  <c r="DR45" i="10"/>
  <c r="DR45" i="9"/>
  <c r="EH9" i="10"/>
  <c r="EH9" i="9"/>
  <c r="BM39" i="10"/>
  <c r="BM39" i="9"/>
  <c r="Z27" i="10"/>
  <c r="Z27" i="9"/>
  <c r="DT73" i="9"/>
  <c r="DT73" i="10"/>
  <c r="EI79" i="9"/>
  <c r="EI79" i="10"/>
  <c r="AI15" i="9"/>
  <c r="AI15" i="10"/>
  <c r="CK34" i="10"/>
  <c r="CK34" i="9"/>
  <c r="EI26" i="9"/>
  <c r="EI26" i="10"/>
  <c r="V23" i="9"/>
  <c r="V23" i="10"/>
  <c r="BU13" i="10"/>
  <c r="BU13" i="9"/>
  <c r="CF58" i="10"/>
  <c r="CF58" i="9"/>
  <c r="DP23" i="10"/>
  <c r="DP23" i="9"/>
  <c r="AX35" i="10"/>
  <c r="AX35" i="9"/>
  <c r="DT13" i="10"/>
  <c r="DT13" i="9"/>
  <c r="CQ33" i="10"/>
  <c r="CQ33" i="9"/>
  <c r="AZ45" i="10"/>
  <c r="AZ45" i="9"/>
  <c r="DZ17" i="10"/>
  <c r="DZ17" i="9"/>
  <c r="DZ37" i="10"/>
  <c r="DZ37" i="9"/>
  <c r="BW22" i="10"/>
  <c r="BW22" i="9"/>
  <c r="AJ17" i="9"/>
  <c r="AJ17" i="10"/>
  <c r="BG17" i="9"/>
  <c r="BG17" i="10"/>
  <c r="DT30" i="10"/>
  <c r="DT30" i="9"/>
  <c r="EA16" i="9"/>
  <c r="EA16" i="10"/>
  <c r="DR56" i="10"/>
  <c r="DR56" i="9"/>
  <c r="DC69" i="9"/>
  <c r="DC69" i="10"/>
  <c r="CP38" i="10"/>
  <c r="CP38" i="9"/>
  <c r="BZ35" i="10"/>
  <c r="BZ35" i="9"/>
  <c r="AW29" i="9"/>
  <c r="AW29" i="10"/>
  <c r="CN79" i="10"/>
  <c r="CN79" i="9"/>
  <c r="DN22" i="10"/>
  <c r="DN22" i="9"/>
  <c r="CJ49" i="10"/>
  <c r="CJ49" i="9"/>
  <c r="DS73" i="10"/>
  <c r="DS73" i="9"/>
  <c r="AU25" i="9"/>
  <c r="AU25" i="10"/>
  <c r="BX14" i="9"/>
  <c r="BX14" i="10"/>
  <c r="AE31" i="9"/>
  <c r="AE31" i="10"/>
  <c r="EB32" i="9"/>
  <c r="EB32" i="10"/>
  <c r="CW23" i="10"/>
  <c r="CW23" i="9"/>
  <c r="AR25" i="10"/>
  <c r="AR25" i="9"/>
  <c r="DA74" i="10"/>
  <c r="DA74" i="9"/>
  <c r="AH32" i="10"/>
  <c r="AH32" i="9"/>
  <c r="BD28" i="10"/>
  <c r="BD28" i="9"/>
  <c r="CM78" i="9"/>
  <c r="CM78" i="10"/>
  <c r="CE55" i="10"/>
  <c r="CE55" i="9"/>
  <c r="EE66" i="10"/>
  <c r="EE66" i="9"/>
  <c r="EC21" i="9"/>
  <c r="EC21" i="10"/>
  <c r="CX45" i="9"/>
  <c r="CX45" i="10"/>
  <c r="BL45" i="9"/>
  <c r="BL45" i="10"/>
  <c r="CH63" i="10"/>
  <c r="CH63" i="9"/>
  <c r="DA34" i="10"/>
  <c r="DA34" i="9"/>
  <c r="EE81" i="10"/>
  <c r="EE81" i="9"/>
  <c r="DS91" i="9"/>
  <c r="DS91" i="10"/>
  <c r="BW45" i="10"/>
  <c r="BW45" i="9"/>
  <c r="AG23" i="10"/>
  <c r="AG23" i="9"/>
  <c r="CP27" i="10"/>
  <c r="CP27" i="9"/>
  <c r="BW46" i="9"/>
  <c r="BW46" i="10"/>
  <c r="BJ49" i="9"/>
  <c r="BJ49" i="10"/>
  <c r="AP34" i="9"/>
  <c r="AP34" i="10"/>
  <c r="AM27" i="9"/>
  <c r="AM27" i="10"/>
  <c r="DJ67" i="9"/>
  <c r="DJ67" i="10"/>
  <c r="BZ11" i="10"/>
  <c r="BZ11" i="9"/>
  <c r="AT29" i="9"/>
  <c r="AT29" i="10"/>
  <c r="CR29" i="10"/>
  <c r="CR29" i="9"/>
  <c r="DZ62" i="10"/>
  <c r="DZ62" i="9"/>
  <c r="CN75" i="10"/>
  <c r="CN75" i="9"/>
  <c r="AO21" i="10"/>
  <c r="AO21" i="9"/>
  <c r="CV91" i="10"/>
  <c r="CV91" i="9"/>
  <c r="CS34" i="10"/>
  <c r="CS34" i="9"/>
  <c r="DQ98" i="10"/>
  <c r="DQ98" i="9"/>
  <c r="DC89" i="10"/>
  <c r="DC89" i="9"/>
  <c r="BB21" i="9"/>
  <c r="BB21" i="10"/>
  <c r="BK10" i="9"/>
  <c r="BK10" i="10"/>
  <c r="Y22" i="10"/>
  <c r="Y22" i="9"/>
  <c r="BF36" i="10"/>
  <c r="BF36" i="9"/>
  <c r="CF24" i="9"/>
  <c r="CF24" i="10"/>
  <c r="AU13" i="10"/>
  <c r="AU13" i="9"/>
  <c r="AX11" i="10"/>
  <c r="AX11" i="9"/>
  <c r="DU15" i="10"/>
  <c r="DU15" i="9"/>
  <c r="DJ74" i="9"/>
  <c r="DJ74" i="10"/>
  <c r="DG79" i="9"/>
  <c r="DG79" i="10"/>
  <c r="CE43" i="9"/>
  <c r="CE43" i="10"/>
  <c r="DV35" i="10"/>
  <c r="DV35" i="9"/>
  <c r="CZ22" i="9"/>
  <c r="CZ22" i="10"/>
  <c r="EA90" i="9"/>
  <c r="EA90" i="10"/>
  <c r="DW78" i="10"/>
  <c r="DW78" i="9"/>
  <c r="DA37" i="10"/>
  <c r="DA37" i="9"/>
  <c r="EB110" i="10"/>
  <c r="EB110" i="9"/>
  <c r="EF55" i="9"/>
  <c r="EF55" i="10"/>
  <c r="BO67" i="9"/>
  <c r="BO67" i="10"/>
  <c r="DA72" i="10"/>
  <c r="DA72" i="9"/>
  <c r="BG15" i="9"/>
  <c r="BG15" i="10"/>
  <c r="BD33" i="9"/>
  <c r="BD33" i="10"/>
  <c r="DQ50" i="10"/>
  <c r="DQ50" i="9"/>
  <c r="DX12" i="9"/>
  <c r="DX12" i="10"/>
  <c r="CA32" i="10"/>
  <c r="CA32" i="9"/>
  <c r="AM32" i="10"/>
  <c r="AM32" i="9"/>
  <c r="CA51" i="10"/>
  <c r="CA51" i="9"/>
  <c r="CA60" i="10"/>
  <c r="CA60" i="9"/>
  <c r="CQ13" i="10"/>
  <c r="CQ13" i="9"/>
  <c r="CJ17" i="9"/>
  <c r="CJ17" i="10"/>
  <c r="CX15" i="10"/>
  <c r="CX15" i="9"/>
  <c r="CC25" i="10"/>
  <c r="CC25" i="9"/>
  <c r="DG22" i="10"/>
  <c r="DG22" i="9"/>
  <c r="DS18" i="10"/>
  <c r="DS18" i="9"/>
  <c r="CS26" i="10"/>
  <c r="CS26" i="9"/>
  <c r="EA10" i="10"/>
  <c r="EA10" i="9"/>
  <c r="EG35" i="10"/>
  <c r="EG35" i="9"/>
  <c r="BQ18" i="10"/>
  <c r="BQ18" i="9"/>
  <c r="EB17" i="10"/>
  <c r="EB17" i="9"/>
  <c r="W22" i="9"/>
  <c r="W22" i="10"/>
  <c r="CL17" i="9"/>
  <c r="CL17" i="10"/>
  <c r="BW66" i="9"/>
  <c r="BW66" i="10"/>
  <c r="BR57" i="9"/>
  <c r="BR57" i="10"/>
  <c r="BF52" i="9"/>
  <c r="BF52" i="10"/>
  <c r="EI91" i="10"/>
  <c r="EI91" i="9"/>
  <c r="CH36" i="9"/>
  <c r="CH36" i="10"/>
  <c r="CQ85" i="10"/>
  <c r="CQ85" i="9"/>
  <c r="BH52" i="9"/>
  <c r="BH52" i="10"/>
  <c r="CT86" i="9"/>
  <c r="CT86" i="10"/>
  <c r="CV24" i="10"/>
  <c r="CV24" i="9"/>
  <c r="CT48" i="9"/>
  <c r="CT48" i="10"/>
  <c r="CH32" i="10"/>
  <c r="CH32" i="9"/>
  <c r="BK16" i="9"/>
  <c r="BK16" i="10"/>
  <c r="BJ44" i="10"/>
  <c r="BJ44" i="9"/>
  <c r="DQ78" i="10"/>
  <c r="DQ78" i="9"/>
  <c r="DG81" i="10"/>
  <c r="DG81" i="9"/>
  <c r="DL86" i="10"/>
  <c r="DL86" i="9"/>
  <c r="CP48" i="9"/>
  <c r="CP48" i="10"/>
  <c r="AI9" i="9"/>
  <c r="AI9" i="10"/>
  <c r="DC91" i="9"/>
  <c r="DC91" i="10"/>
  <c r="DA44" i="9"/>
  <c r="DA44" i="10"/>
  <c r="DX114" i="9"/>
  <c r="DX114" i="10"/>
  <c r="DL78" i="10"/>
  <c r="DL78" i="9"/>
  <c r="CD19" i="9"/>
  <c r="CD19" i="10"/>
  <c r="DE51" i="9"/>
  <c r="DE51" i="10"/>
  <c r="DL67" i="9"/>
  <c r="DL67" i="10"/>
  <c r="BV35" i="10"/>
  <c r="BV35" i="9"/>
  <c r="BL50" i="9"/>
  <c r="BL50" i="10"/>
  <c r="DV80" i="10"/>
  <c r="DV80" i="9"/>
  <c r="CB73" i="9"/>
  <c r="CB73" i="10"/>
  <c r="DX109" i="9"/>
  <c r="DX109" i="10"/>
  <c r="AW12" i="10"/>
  <c r="AW12" i="9"/>
  <c r="BZ46" i="10"/>
  <c r="BZ46" i="9"/>
  <c r="DA92" i="10"/>
  <c r="DA92" i="9"/>
  <c r="AP41" i="10"/>
  <c r="AP41" i="9"/>
  <c r="AM30" i="9"/>
  <c r="AM30" i="10"/>
  <c r="DT103" i="9"/>
  <c r="DT103" i="10"/>
  <c r="BR52" i="10"/>
  <c r="BR52" i="9"/>
  <c r="BQ34" i="10"/>
  <c r="BQ34" i="9"/>
  <c r="CL12" i="9"/>
  <c r="CL12" i="10"/>
  <c r="BZ55" i="9"/>
  <c r="BZ55" i="10"/>
  <c r="AT16" i="10"/>
  <c r="AT16" i="9"/>
  <c r="DU97" i="9"/>
  <c r="DU97" i="10"/>
  <c r="DI60" i="9"/>
  <c r="DI60" i="10"/>
  <c r="CV69" i="10"/>
  <c r="CV69" i="9"/>
  <c r="BG9" i="9"/>
  <c r="BG9" i="10"/>
  <c r="DF79" i="9"/>
  <c r="DF79" i="10"/>
  <c r="BK29" i="9"/>
  <c r="BK29" i="10"/>
  <c r="EB23" i="10"/>
  <c r="EB23" i="9"/>
  <c r="CS84" i="10"/>
  <c r="CS84" i="9"/>
  <c r="BC51" i="10"/>
  <c r="BC51" i="9"/>
  <c r="DQ38" i="10"/>
  <c r="DQ38" i="9"/>
  <c r="CH21" i="9"/>
  <c r="CH21" i="10"/>
  <c r="EA102" i="10"/>
  <c r="EA102" i="9"/>
  <c r="EF113" i="10"/>
  <c r="EF113" i="9"/>
  <c r="AF23" i="10"/>
  <c r="AF23" i="9"/>
  <c r="DQ27" i="9"/>
  <c r="DQ27" i="10"/>
  <c r="BJ48" i="10"/>
  <c r="BJ48" i="9"/>
  <c r="AP11" i="10"/>
  <c r="AP11" i="9"/>
  <c r="CA11" i="9"/>
  <c r="CA11" i="10"/>
  <c r="BM22" i="10"/>
  <c r="BM22" i="9"/>
  <c r="DG21" i="10"/>
  <c r="DG21" i="9"/>
  <c r="DA33" i="9"/>
  <c r="DA33" i="10"/>
  <c r="DT23" i="9"/>
  <c r="DT23" i="10"/>
  <c r="EH108" i="9"/>
  <c r="EH108" i="10"/>
  <c r="DV74" i="10"/>
  <c r="DV74" i="9"/>
  <c r="CO37" i="10"/>
  <c r="CO37" i="9"/>
  <c r="CK71" i="10"/>
  <c r="CK71" i="9"/>
  <c r="CR43" i="9"/>
  <c r="CR43" i="10"/>
  <c r="CZ13" i="10"/>
  <c r="CZ13" i="9"/>
  <c r="AF11" i="9"/>
  <c r="AF11" i="10"/>
  <c r="CY47" i="9"/>
  <c r="CY47" i="10"/>
  <c r="CZ39" i="9"/>
  <c r="CZ39" i="10"/>
  <c r="CA69" i="9"/>
  <c r="CA69" i="10"/>
  <c r="BH46" i="9"/>
  <c r="BH46" i="10"/>
  <c r="DA10" i="9"/>
  <c r="DA10" i="10"/>
  <c r="DL89" i="9"/>
  <c r="DL89" i="10"/>
  <c r="EI112" i="10"/>
  <c r="EI112" i="9"/>
  <c r="CM45" i="10"/>
  <c r="CM45" i="9"/>
  <c r="DI46" i="10"/>
  <c r="DI46" i="9"/>
  <c r="EG112" i="9"/>
  <c r="EG112" i="10"/>
  <c r="CF44" i="9"/>
  <c r="CF44" i="10"/>
  <c r="BS20" i="10"/>
  <c r="BS20" i="9"/>
  <c r="DO61" i="9"/>
  <c r="DO61" i="10"/>
  <c r="CE29" i="10"/>
  <c r="CE29" i="9"/>
  <c r="CP21" i="10"/>
  <c r="CP21" i="9"/>
  <c r="DC25" i="10"/>
  <c r="DC25" i="9"/>
  <c r="CV22" i="10"/>
  <c r="CV22" i="9"/>
  <c r="CD78" i="10"/>
  <c r="CD78" i="9"/>
  <c r="EI69" i="10"/>
  <c r="EI69" i="9"/>
  <c r="CG56" i="9"/>
  <c r="CG56" i="10"/>
  <c r="DO31" i="9"/>
  <c r="DO31" i="10"/>
  <c r="CZ47" i="10"/>
  <c r="CZ47" i="9"/>
  <c r="BR21" i="9"/>
  <c r="BR21" i="10"/>
  <c r="DI90" i="9"/>
  <c r="DI90" i="10"/>
  <c r="EG111" i="10"/>
  <c r="EG111" i="9"/>
  <c r="CY27" i="9"/>
  <c r="CY27" i="10"/>
  <c r="CR48" i="10"/>
  <c r="CR48" i="9"/>
  <c r="DQ75" i="10"/>
  <c r="DQ75" i="9"/>
  <c r="AK38" i="9"/>
  <c r="AK38" i="10"/>
  <c r="DZ89" i="9"/>
  <c r="DZ89" i="10"/>
  <c r="BF48" i="10"/>
  <c r="BF48" i="9"/>
  <c r="BU62" i="9"/>
  <c r="BU62" i="10"/>
  <c r="BN44" i="10"/>
  <c r="BN44" i="9"/>
  <c r="AE14" i="10"/>
  <c r="AE14" i="9"/>
  <c r="DE37" i="10"/>
  <c r="DE37" i="9"/>
  <c r="CM47" i="9"/>
  <c r="CM47" i="10"/>
  <c r="DL88" i="9"/>
  <c r="DL88" i="10"/>
  <c r="CC78" i="9"/>
  <c r="CC78" i="10"/>
  <c r="EF24" i="10"/>
  <c r="EF24" i="9"/>
  <c r="CB48" i="10"/>
  <c r="CB48" i="9"/>
  <c r="CZ84" i="9"/>
  <c r="CZ84" i="10"/>
  <c r="CW31" i="9"/>
  <c r="CW31" i="10"/>
  <c r="Z17" i="10"/>
  <c r="Z17" i="9"/>
  <c r="DO22" i="10"/>
  <c r="DO22" i="9"/>
  <c r="DU105" i="9"/>
  <c r="DU105" i="10"/>
  <c r="DU56" i="10"/>
  <c r="DU56" i="9"/>
  <c r="DX16" i="10"/>
  <c r="DX16" i="9"/>
  <c r="DI89" i="10"/>
  <c r="DI89" i="9"/>
  <c r="BZ23" i="10"/>
  <c r="BZ23" i="9"/>
  <c r="CM39" i="10"/>
  <c r="CM39" i="9"/>
  <c r="BF26" i="10"/>
  <c r="BF26" i="9"/>
  <c r="BJ22" i="10"/>
  <c r="BJ22" i="9"/>
  <c r="CJ21" i="9"/>
  <c r="CJ21" i="10"/>
  <c r="DW50" i="10"/>
  <c r="DW50" i="9"/>
  <c r="DI14" i="10"/>
  <c r="DI14" i="9"/>
  <c r="DA28" i="10"/>
  <c r="DA28" i="9"/>
  <c r="AM33" i="9"/>
  <c r="AM33" i="10"/>
  <c r="CG49" i="10"/>
  <c r="CG49" i="9"/>
  <c r="DX34" i="9"/>
  <c r="DX34" i="10"/>
  <c r="BZ47" i="9"/>
  <c r="BZ47" i="10"/>
  <c r="CO51" i="9"/>
  <c r="CO51" i="10"/>
  <c r="CN72" i="9"/>
  <c r="CN72" i="10"/>
  <c r="AI18" i="10"/>
  <c r="AI18" i="9"/>
  <c r="EH113" i="9"/>
  <c r="EH113" i="10"/>
  <c r="CO14" i="10"/>
  <c r="CO14" i="9"/>
  <c r="DC84" i="10"/>
  <c r="DC84" i="9"/>
  <c r="DS14" i="10"/>
  <c r="DS14" i="9"/>
  <c r="DT80" i="9"/>
  <c r="DT80" i="10"/>
  <c r="CW9" i="10"/>
  <c r="CW9" i="9"/>
  <c r="DR30" i="10"/>
  <c r="DR30" i="9"/>
  <c r="DV68" i="9"/>
  <c r="DV68" i="10"/>
  <c r="DR23" i="10"/>
  <c r="DR23" i="9"/>
  <c r="CY92" i="10"/>
  <c r="CY92" i="9"/>
  <c r="CK16" i="10"/>
  <c r="CK16" i="9"/>
  <c r="AF24" i="9"/>
  <c r="AF24" i="10"/>
  <c r="CW20" i="10"/>
  <c r="CW20" i="9"/>
  <c r="DE46" i="9"/>
  <c r="DE46" i="10"/>
  <c r="CG72" i="9"/>
  <c r="CG72" i="10"/>
  <c r="BZ60" i="9"/>
  <c r="BZ60" i="10"/>
  <c r="AO9" i="9"/>
  <c r="AO9" i="10"/>
  <c r="DR10" i="9"/>
  <c r="DR10" i="10"/>
  <c r="EG99" i="10"/>
  <c r="EG99" i="9"/>
  <c r="BD16" i="10"/>
  <c r="BD16" i="9"/>
  <c r="CM11" i="9"/>
  <c r="CM11" i="10"/>
  <c r="BR37" i="10"/>
  <c r="BR37" i="9"/>
  <c r="BJ39" i="9"/>
  <c r="BJ39" i="10"/>
  <c r="BZ27" i="9"/>
  <c r="BZ27" i="10"/>
  <c r="BG49" i="9"/>
  <c r="BG49" i="10"/>
  <c r="DN69" i="9"/>
  <c r="DN69" i="10"/>
  <c r="DI70" i="10"/>
  <c r="DI70" i="9"/>
  <c r="CU31" i="9"/>
  <c r="CU31" i="10"/>
  <c r="DB16" i="9"/>
  <c r="DB16" i="10"/>
  <c r="CH44" i="9"/>
  <c r="CH44" i="10"/>
  <c r="DX97" i="10"/>
  <c r="DX97" i="9"/>
  <c r="DS38" i="9"/>
  <c r="DS38" i="10"/>
  <c r="DA66" i="10"/>
  <c r="DA66" i="9"/>
  <c r="CY61" i="9"/>
  <c r="CY61" i="10"/>
  <c r="DC28" i="9"/>
  <c r="DC28" i="10"/>
  <c r="CK22" i="10"/>
  <c r="CK22" i="9"/>
  <c r="DE61" i="10"/>
  <c r="DE61" i="9"/>
  <c r="AF27" i="9"/>
  <c r="AF27" i="10"/>
  <c r="EH34" i="10"/>
  <c r="EH34" i="9"/>
  <c r="DL92" i="9"/>
  <c r="DL92" i="10"/>
  <c r="BW12" i="9"/>
  <c r="BW12" i="10"/>
  <c r="CV84" i="10"/>
  <c r="CV84" i="9"/>
  <c r="DH23" i="10"/>
  <c r="DH23" i="9"/>
  <c r="CS73" i="10"/>
  <c r="CS73" i="9"/>
  <c r="DU86" i="10"/>
  <c r="DU86" i="9"/>
  <c r="CV17" i="9"/>
  <c r="CV17" i="10"/>
  <c r="DG24" i="9"/>
  <c r="DG24" i="10"/>
  <c r="DL72" i="10"/>
  <c r="DL72" i="9"/>
  <c r="EA48" i="9"/>
  <c r="EA48" i="10"/>
  <c r="CN15" i="9"/>
  <c r="CN15" i="10"/>
  <c r="CG9" i="10"/>
  <c r="CG9" i="9"/>
  <c r="DJ28" i="10"/>
  <c r="DJ28" i="9"/>
  <c r="BH18" i="9"/>
  <c r="BH18" i="10"/>
  <c r="DT85" i="9"/>
  <c r="DT85" i="10"/>
  <c r="DR37" i="9"/>
  <c r="DR37" i="10"/>
  <c r="DX9" i="10"/>
  <c r="DX9" i="9"/>
  <c r="DR12" i="10"/>
  <c r="DR12" i="9"/>
  <c r="DX35" i="9"/>
  <c r="DX35" i="10"/>
  <c r="CY25" i="10"/>
  <c r="CY25" i="9"/>
  <c r="X9" i="9"/>
  <c r="X9" i="10"/>
  <c r="CJ36" i="10"/>
  <c r="CJ36" i="9"/>
  <c r="DF33" i="9"/>
  <c r="DF33" i="10"/>
  <c r="DB48" i="10"/>
  <c r="DB48" i="9"/>
  <c r="DF89" i="9"/>
  <c r="DF89" i="10"/>
  <c r="CZ17" i="9"/>
  <c r="CZ17" i="10"/>
  <c r="CX27" i="9"/>
  <c r="CX27" i="10"/>
  <c r="EF37" i="9"/>
  <c r="EF37" i="10"/>
  <c r="EG38" i="10"/>
  <c r="EG38" i="9"/>
  <c r="AR28" i="9"/>
  <c r="AR28" i="10"/>
  <c r="AP26" i="9"/>
  <c r="AP26" i="10"/>
  <c r="DW60" i="10"/>
  <c r="DW60" i="9"/>
  <c r="CX88" i="10"/>
  <c r="CX88" i="9"/>
  <c r="DU38" i="9"/>
  <c r="DU38" i="10"/>
  <c r="BZ10" i="10"/>
  <c r="BZ10" i="9"/>
  <c r="DR51" i="9"/>
  <c r="DR51" i="10"/>
  <c r="EH17" i="9"/>
  <c r="EH17" i="10"/>
  <c r="CL20" i="9"/>
  <c r="CL20" i="10"/>
  <c r="DT44" i="9"/>
  <c r="DT44" i="10"/>
  <c r="BZ50" i="10"/>
  <c r="BZ50" i="9"/>
  <c r="K9" i="9"/>
  <c r="K9" i="10"/>
  <c r="DQ14" i="9"/>
  <c r="DQ14" i="10"/>
  <c r="DB84" i="10"/>
  <c r="DB84" i="9"/>
  <c r="AX26" i="10"/>
  <c r="AX26" i="9"/>
  <c r="DC15" i="10"/>
  <c r="DC15" i="9"/>
  <c r="CT43" i="10"/>
  <c r="CT43" i="9"/>
  <c r="EH90" i="9"/>
  <c r="EH90" i="10"/>
  <c r="AK21" i="10"/>
  <c r="AK21" i="9"/>
  <c r="CM24" i="10"/>
  <c r="CM24" i="9"/>
  <c r="DS27" i="9"/>
  <c r="DS27" i="10"/>
  <c r="DL25" i="9"/>
  <c r="DL25" i="10"/>
  <c r="DL51" i="9"/>
  <c r="DL51" i="10"/>
  <c r="BA35" i="9"/>
  <c r="BA35" i="10"/>
  <c r="AB18" i="9"/>
  <c r="AB18" i="10"/>
  <c r="EH74" i="9"/>
  <c r="EH74" i="10"/>
  <c r="CN11" i="9"/>
  <c r="CN11" i="10"/>
  <c r="EC99" i="9"/>
  <c r="EC99" i="10"/>
  <c r="CT69" i="10"/>
  <c r="CT69" i="9"/>
  <c r="EC37" i="10"/>
  <c r="EC37" i="9"/>
  <c r="DB44" i="10"/>
  <c r="DB44" i="9"/>
  <c r="AH31" i="9"/>
  <c r="AH31" i="10"/>
  <c r="EE92" i="9"/>
  <c r="EE92" i="10"/>
  <c r="CV60" i="9"/>
  <c r="CV60" i="10"/>
  <c r="DR98" i="9"/>
  <c r="DR98" i="10"/>
  <c r="BQ60" i="9"/>
  <c r="BQ60" i="10"/>
  <c r="DG14" i="9"/>
  <c r="DG14" i="10"/>
  <c r="AW37" i="9"/>
  <c r="AW37" i="10"/>
  <c r="DZ105" i="9"/>
  <c r="DZ105" i="10"/>
  <c r="CQ11" i="10"/>
  <c r="CQ11" i="9"/>
  <c r="AQ36" i="10"/>
  <c r="AQ36" i="9"/>
  <c r="W12" i="9"/>
  <c r="W12" i="10"/>
  <c r="AV22" i="10"/>
  <c r="AV22" i="9"/>
  <c r="EC103" i="9"/>
  <c r="EC103" i="10"/>
  <c r="BW27" i="10"/>
  <c r="BW27" i="9"/>
  <c r="BK56" i="10"/>
  <c r="BK56" i="9"/>
  <c r="DA31" i="10"/>
  <c r="DA31" i="9"/>
  <c r="DR84" i="10"/>
  <c r="DR84" i="9"/>
  <c r="BH15" i="9"/>
  <c r="BH15" i="10"/>
  <c r="DU12" i="10"/>
  <c r="DU12" i="9"/>
  <c r="CO25" i="10"/>
  <c r="CO25" i="9"/>
  <c r="BP20" i="10"/>
  <c r="BP20" i="9"/>
  <c r="DX51" i="10"/>
  <c r="DX51" i="9"/>
  <c r="DA43" i="9"/>
  <c r="DA43" i="10"/>
  <c r="CF13" i="9"/>
  <c r="CF13" i="10"/>
  <c r="BA29" i="10"/>
  <c r="BA29" i="9"/>
  <c r="CB74" i="9"/>
  <c r="CB74" i="10"/>
  <c r="BP44" i="10"/>
  <c r="BP44" i="9"/>
  <c r="DX24" i="10"/>
  <c r="DX24" i="9"/>
  <c r="DS96" i="9"/>
  <c r="DS96" i="10"/>
  <c r="BH45" i="9"/>
  <c r="BH45" i="10"/>
  <c r="EI80" i="10"/>
  <c r="EI80" i="9"/>
  <c r="BM26" i="10"/>
  <c r="BM26" i="9"/>
  <c r="CY30" i="9"/>
  <c r="CY30" i="10"/>
  <c r="CF27" i="9"/>
  <c r="CF27" i="10"/>
  <c r="EA30" i="9"/>
  <c r="EA30" i="10"/>
  <c r="BM21" i="10"/>
  <c r="BM21" i="9"/>
  <c r="CK11" i="10"/>
  <c r="CK11" i="9"/>
  <c r="BS19" i="9"/>
  <c r="BS19" i="10"/>
  <c r="CY39" i="9"/>
  <c r="CY39" i="10"/>
  <c r="DT90" i="10"/>
  <c r="DT90" i="9"/>
  <c r="DX33" i="9"/>
  <c r="DX33" i="10"/>
  <c r="DQ95" i="10"/>
  <c r="DQ95" i="9"/>
  <c r="CT21" i="9"/>
  <c r="CT21" i="10"/>
  <c r="EE58" i="9"/>
  <c r="EE58" i="10"/>
  <c r="BN9" i="9"/>
  <c r="BN9" i="10"/>
  <c r="CR15" i="10"/>
  <c r="CR15" i="9"/>
  <c r="DU112" i="10"/>
  <c r="DU112" i="9"/>
  <c r="DI67" i="10"/>
  <c r="DI67" i="9"/>
  <c r="AG10" i="10"/>
  <c r="AG10" i="9"/>
  <c r="DG48" i="10"/>
  <c r="DG48" i="9"/>
  <c r="EG26" i="10"/>
  <c r="EG26" i="9"/>
  <c r="BB17" i="10"/>
  <c r="BB17" i="9"/>
  <c r="DH44" i="10"/>
  <c r="DH44" i="9"/>
  <c r="CR88" i="10"/>
  <c r="CR88" i="9"/>
  <c r="DG70" i="10"/>
  <c r="DG70" i="9"/>
  <c r="CN66" i="10"/>
  <c r="CN66" i="9"/>
  <c r="CG37" i="10"/>
  <c r="CG37" i="9"/>
  <c r="N12" i="9"/>
  <c r="N12" i="10"/>
  <c r="CO84" i="10"/>
  <c r="CO84" i="9"/>
  <c r="DV111" i="9"/>
  <c r="DV111" i="10"/>
  <c r="DN55" i="10"/>
  <c r="DN55" i="9"/>
  <c r="AD27" i="10"/>
  <c r="AD27" i="9"/>
  <c r="DU49" i="10"/>
  <c r="DU49" i="9"/>
  <c r="DJ17" i="10"/>
  <c r="DJ17" i="9"/>
  <c r="BA44" i="10"/>
  <c r="BA44" i="9"/>
  <c r="CA16" i="9"/>
  <c r="CA16" i="10"/>
  <c r="DF12" i="10"/>
  <c r="DF12" i="9"/>
  <c r="U18" i="9"/>
  <c r="U18" i="10"/>
  <c r="DJ47" i="9"/>
  <c r="DJ47" i="10"/>
  <c r="CA29" i="9"/>
  <c r="CA29" i="10"/>
  <c r="DT47" i="10"/>
  <c r="DT47" i="9"/>
  <c r="DN59" i="10"/>
  <c r="DN59" i="9"/>
  <c r="CE39" i="9"/>
  <c r="CE39" i="10"/>
  <c r="AM39" i="10"/>
  <c r="AM39" i="9"/>
  <c r="DL36" i="9"/>
  <c r="DL36" i="10"/>
  <c r="EG55" i="10"/>
  <c r="EG55" i="9"/>
  <c r="AB22" i="9"/>
  <c r="AB22" i="10"/>
  <c r="CK48" i="10"/>
  <c r="CK48" i="9"/>
  <c r="CR61" i="9"/>
  <c r="CR61" i="10"/>
  <c r="AD20" i="9"/>
  <c r="AD20" i="10"/>
  <c r="EF13" i="10"/>
  <c r="EF13" i="9"/>
  <c r="CW50" i="9"/>
  <c r="CW50" i="10"/>
  <c r="DC62" i="9"/>
  <c r="DC62" i="10"/>
  <c r="AE27" i="10"/>
  <c r="AE27" i="9"/>
  <c r="EH57" i="10"/>
  <c r="EH57" i="9"/>
  <c r="DZ49" i="10"/>
  <c r="DZ49" i="9"/>
  <c r="CR71" i="10"/>
  <c r="CR71" i="9"/>
  <c r="DA59" i="10"/>
  <c r="DA59" i="9"/>
  <c r="DZ87" i="10"/>
  <c r="DZ87" i="9"/>
  <c r="CC70" i="10"/>
  <c r="CC70" i="9"/>
  <c r="CQ56" i="9"/>
  <c r="CQ56" i="10"/>
  <c r="CO80" i="9"/>
  <c r="CO80" i="10"/>
  <c r="DX45" i="9"/>
  <c r="DX45" i="10"/>
  <c r="DW37" i="10"/>
  <c r="DW37" i="9"/>
  <c r="DZ29" i="9"/>
  <c r="DZ29" i="10"/>
  <c r="CQ29" i="10"/>
  <c r="CQ29" i="9"/>
  <c r="CT74" i="10"/>
  <c r="CT74" i="9"/>
  <c r="DW69" i="10"/>
  <c r="DW69" i="9"/>
  <c r="BA32" i="9"/>
  <c r="BA32" i="10"/>
  <c r="EB50" i="9"/>
  <c r="EB50" i="10"/>
  <c r="DE72" i="9"/>
  <c r="DE72" i="10"/>
  <c r="DS35" i="9"/>
  <c r="DS35" i="10"/>
  <c r="DN34" i="10"/>
  <c r="DN34" i="9"/>
  <c r="EA88" i="9"/>
  <c r="EA88" i="10"/>
  <c r="CO45" i="9"/>
  <c r="CO45" i="10"/>
  <c r="W20" i="10"/>
  <c r="W20" i="9"/>
  <c r="DP72" i="9"/>
  <c r="DP72" i="10"/>
  <c r="DN105" i="10"/>
  <c r="DN105" i="9"/>
  <c r="EA112" i="10"/>
  <c r="EA112" i="9"/>
  <c r="BC33" i="10"/>
  <c r="BC33" i="9"/>
  <c r="DO37" i="9"/>
  <c r="DO37" i="10"/>
  <c r="AK36" i="10"/>
  <c r="AK36" i="9"/>
  <c r="EH28" i="9"/>
  <c r="EH28" i="10"/>
  <c r="BV18" i="9"/>
  <c r="BV18" i="10"/>
  <c r="CB14" i="10"/>
  <c r="CB14" i="9"/>
  <c r="EB114" i="10"/>
  <c r="EB114" i="9"/>
  <c r="DQ72" i="10"/>
  <c r="DQ72" i="9"/>
  <c r="BF35" i="9"/>
  <c r="BF35" i="10"/>
  <c r="DZ33" i="9"/>
  <c r="DZ33" i="10"/>
  <c r="CJ74" i="9"/>
  <c r="CJ74" i="10"/>
  <c r="CV27" i="10"/>
  <c r="CV27" i="9"/>
  <c r="DB32" i="10"/>
  <c r="DB32" i="9"/>
  <c r="DS31" i="9"/>
  <c r="DS31" i="10"/>
  <c r="DV78" i="9"/>
  <c r="DV78" i="10"/>
  <c r="DK38" i="9"/>
  <c r="DK38" i="10"/>
  <c r="CO18" i="9"/>
  <c r="CO18" i="10"/>
  <c r="DT111" i="10"/>
  <c r="DT111" i="9"/>
  <c r="DW92" i="9"/>
  <c r="DW92" i="10"/>
  <c r="X19" i="10"/>
  <c r="X19" i="9"/>
  <c r="DC46" i="10"/>
  <c r="DC46" i="9"/>
  <c r="BX34" i="10"/>
  <c r="BX34" i="9"/>
  <c r="AF9" i="9"/>
  <c r="AF9" i="10"/>
  <c r="DR91" i="9"/>
  <c r="DR91" i="10"/>
  <c r="DW72" i="9"/>
  <c r="DW72" i="10"/>
  <c r="AM36" i="9"/>
  <c r="AM36" i="10"/>
  <c r="CH10" i="9"/>
  <c r="CH10" i="10"/>
  <c r="CQ34" i="9"/>
  <c r="CQ34" i="10"/>
  <c r="BQ26" i="10"/>
  <c r="BQ26" i="9"/>
  <c r="DO80" i="9"/>
  <c r="DO80" i="10"/>
  <c r="DE38" i="10"/>
  <c r="DE38" i="9"/>
  <c r="CU90" i="10"/>
  <c r="CU90" i="9"/>
  <c r="DG19" i="10"/>
  <c r="DG19" i="9"/>
  <c r="CR16" i="9"/>
  <c r="CR16" i="10"/>
  <c r="DS19" i="9"/>
  <c r="DS19" i="10"/>
  <c r="AP29" i="9"/>
  <c r="AP29" i="10"/>
  <c r="Q15" i="10"/>
  <c r="Q15" i="9"/>
  <c r="CX89" i="9"/>
  <c r="CX89" i="10"/>
  <c r="CS72" i="10"/>
  <c r="CS72" i="9"/>
  <c r="EG34" i="9"/>
  <c r="EG34" i="10"/>
  <c r="AF26" i="10"/>
  <c r="AF26" i="9"/>
  <c r="DF26" i="9"/>
  <c r="DF26" i="10"/>
  <c r="BV29" i="10"/>
  <c r="BV29" i="9"/>
  <c r="CQ19" i="9"/>
  <c r="CQ19" i="10"/>
  <c r="AF14" i="10"/>
  <c r="AF14" i="9"/>
  <c r="DV59" i="9"/>
  <c r="DV59" i="10"/>
  <c r="AD26" i="10"/>
  <c r="AD26" i="9"/>
  <c r="DF48" i="9"/>
  <c r="DF48" i="10"/>
  <c r="EA97" i="10"/>
  <c r="EA97" i="9"/>
  <c r="EA101" i="9"/>
  <c r="EA101" i="10"/>
  <c r="CG71" i="9"/>
  <c r="CG71" i="10"/>
  <c r="CM55" i="9"/>
  <c r="CM55" i="10"/>
  <c r="BV23" i="9"/>
  <c r="BV23" i="10"/>
  <c r="DS90" i="10"/>
  <c r="DS90" i="9"/>
  <c r="DG29" i="10"/>
  <c r="DG29" i="9"/>
  <c r="DE35" i="9"/>
  <c r="DE35" i="10"/>
  <c r="DZ102" i="9"/>
  <c r="DZ102" i="10"/>
  <c r="W13" i="9"/>
  <c r="W13" i="10"/>
  <c r="CP36" i="10"/>
  <c r="CP36" i="9"/>
  <c r="CA67" i="10"/>
  <c r="CA67" i="9"/>
  <c r="CG32" i="10"/>
  <c r="CG32" i="9"/>
  <c r="CG48" i="10"/>
  <c r="CG48" i="9"/>
  <c r="DF51" i="10"/>
  <c r="DF51" i="9"/>
  <c r="DX20" i="10"/>
  <c r="DX20" i="9"/>
  <c r="DW75" i="9"/>
  <c r="DW75" i="10"/>
  <c r="DC70" i="10"/>
  <c r="DC70" i="9"/>
  <c r="DI47" i="10"/>
  <c r="DI47" i="9"/>
  <c r="DW111" i="9"/>
  <c r="DW111" i="10"/>
  <c r="DA49" i="9"/>
  <c r="DA49" i="10"/>
  <c r="BF27" i="9"/>
  <c r="BF27" i="10"/>
  <c r="CY9" i="9"/>
  <c r="CY9" i="10"/>
  <c r="CF38" i="9"/>
  <c r="CF38" i="10"/>
  <c r="DO90" i="10"/>
  <c r="DO90" i="9"/>
  <c r="BK17" i="10"/>
  <c r="BK17" i="9"/>
  <c r="BN46" i="9"/>
  <c r="BN46" i="10"/>
  <c r="CS12" i="9"/>
  <c r="CS12" i="10"/>
  <c r="DR33" i="10"/>
  <c r="DR33" i="9"/>
  <c r="DJ91" i="9"/>
  <c r="DJ91" i="10"/>
  <c r="BS60" i="9"/>
  <c r="BS60" i="10"/>
  <c r="CL36" i="9"/>
  <c r="CL36" i="10"/>
  <c r="EI29" i="10"/>
  <c r="EI29" i="9"/>
  <c r="BX28" i="10"/>
  <c r="BX28" i="9"/>
  <c r="CV79" i="9"/>
  <c r="CV79" i="10"/>
  <c r="DC30" i="10"/>
  <c r="DC30" i="9"/>
  <c r="DB27" i="10"/>
  <c r="DB27" i="9"/>
  <c r="CV34" i="10"/>
  <c r="CV34" i="9"/>
  <c r="CC19" i="9"/>
  <c r="CC19" i="10"/>
  <c r="EG72" i="10"/>
  <c r="EG72" i="9"/>
  <c r="CJ26" i="9"/>
  <c r="CJ26" i="10"/>
  <c r="BZ25" i="9"/>
  <c r="BZ25" i="10"/>
  <c r="DW26" i="10"/>
  <c r="DW26" i="9"/>
  <c r="BK23" i="10"/>
  <c r="BK23" i="9"/>
  <c r="CG35" i="9"/>
  <c r="CG35" i="10"/>
  <c r="DE55" i="10"/>
  <c r="DE55" i="9"/>
  <c r="BC44" i="9"/>
  <c r="BC44" i="10"/>
  <c r="CB67" i="10"/>
  <c r="CB67" i="9"/>
  <c r="CF46" i="9"/>
  <c r="CF46" i="10"/>
  <c r="AI12" i="10"/>
  <c r="AI12" i="9"/>
  <c r="CH22" i="9"/>
  <c r="CH22" i="10"/>
  <c r="Z12" i="9"/>
  <c r="Z12" i="10"/>
  <c r="CH49" i="9"/>
  <c r="CH49" i="10"/>
  <c r="BX31" i="10"/>
  <c r="BX31" i="9"/>
  <c r="CS20" i="10"/>
  <c r="CS20" i="9"/>
  <c r="BR47" i="9"/>
  <c r="BR47" i="10"/>
  <c r="BQ32" i="9"/>
  <c r="BQ32" i="10"/>
  <c r="EF59" i="10"/>
  <c r="EF59" i="9"/>
  <c r="CW37" i="9"/>
  <c r="CW37" i="10"/>
  <c r="CR10" i="10"/>
  <c r="CR10" i="9"/>
  <c r="CC75" i="9"/>
  <c r="CC75" i="10"/>
  <c r="Y23" i="10"/>
  <c r="Y23" i="9"/>
  <c r="CK72" i="10"/>
  <c r="CK72" i="9"/>
  <c r="BW44" i="9"/>
  <c r="BW44" i="10"/>
  <c r="DH78" i="9"/>
  <c r="DH78" i="10"/>
  <c r="DB61" i="10"/>
  <c r="DB61" i="9"/>
  <c r="BP29" i="10"/>
  <c r="BP29" i="9"/>
  <c r="CB32" i="10"/>
  <c r="CB32" i="9"/>
  <c r="CP50" i="9"/>
  <c r="CP50" i="10"/>
  <c r="AD21" i="10"/>
  <c r="AD21" i="9"/>
  <c r="AX31" i="9"/>
  <c r="AX31" i="10"/>
  <c r="BK32" i="9"/>
  <c r="BK32" i="10"/>
  <c r="CO72" i="9"/>
  <c r="CO72" i="10"/>
  <c r="DU73" i="10"/>
  <c r="DU73" i="9"/>
  <c r="CM66" i="10"/>
  <c r="CM66" i="9"/>
  <c r="DE79" i="9"/>
  <c r="DE79" i="10"/>
  <c r="AR13" i="9"/>
  <c r="AR13" i="10"/>
  <c r="CQ90" i="10"/>
  <c r="CQ90" i="9"/>
  <c r="DH13" i="9"/>
  <c r="DH13" i="10"/>
  <c r="DR71" i="10"/>
  <c r="DR71" i="9"/>
  <c r="AW32" i="9"/>
  <c r="AW32" i="10"/>
  <c r="CD73" i="10"/>
  <c r="CD73" i="9"/>
  <c r="Z10" i="9"/>
  <c r="Z10" i="10"/>
  <c r="CR69" i="9"/>
  <c r="CR69" i="10"/>
  <c r="CU17" i="10"/>
  <c r="CU17" i="9"/>
  <c r="DE74" i="9"/>
  <c r="DE74" i="10"/>
  <c r="AH16" i="9"/>
  <c r="AH16" i="10"/>
  <c r="DV66" i="10"/>
  <c r="DV66" i="9"/>
  <c r="AM17" i="10"/>
  <c r="AM17" i="9"/>
  <c r="DO88" i="9"/>
  <c r="DO88" i="10"/>
  <c r="EB12" i="10"/>
  <c r="EB12" i="9"/>
  <c r="DI57" i="10"/>
  <c r="DI57" i="9"/>
  <c r="DJ71" i="10"/>
  <c r="DJ71" i="9"/>
  <c r="DN104" i="9"/>
  <c r="DN104" i="10"/>
  <c r="EI23" i="10"/>
  <c r="EI23" i="9"/>
  <c r="CX38" i="9"/>
  <c r="CX38" i="10"/>
  <c r="BW11" i="9"/>
  <c r="BW11" i="10"/>
  <c r="DR108" i="9"/>
  <c r="DR108" i="10"/>
  <c r="BW17" i="10"/>
  <c r="BW17" i="9"/>
  <c r="EC43" i="10"/>
  <c r="EC43" i="9"/>
  <c r="Q17" i="9"/>
  <c r="Q17" i="10"/>
  <c r="DT81" i="9"/>
  <c r="DT81" i="10"/>
  <c r="DW21" i="9"/>
  <c r="DW21" i="10"/>
  <c r="DG12" i="9"/>
  <c r="DG12" i="10"/>
  <c r="DR59" i="10"/>
  <c r="DR59" i="9"/>
  <c r="DG34" i="10"/>
  <c r="DG34" i="9"/>
  <c r="DX111" i="9"/>
  <c r="DX111" i="10"/>
  <c r="EI100" i="9"/>
  <c r="EI100" i="10"/>
  <c r="DT17" i="10"/>
  <c r="DT17" i="9"/>
  <c r="DZ22" i="10"/>
  <c r="DZ22" i="9"/>
  <c r="DS13" i="10"/>
  <c r="DS13" i="9"/>
  <c r="DO36" i="10"/>
  <c r="DO36" i="9"/>
  <c r="DU48" i="9"/>
  <c r="DU48" i="10"/>
  <c r="EC36" i="9"/>
  <c r="EC36" i="10"/>
  <c r="DQ59" i="10"/>
  <c r="DQ59" i="9"/>
  <c r="CJ18" i="9"/>
  <c r="CJ18" i="10"/>
  <c r="BG37" i="10"/>
  <c r="BG37" i="9"/>
  <c r="DO14" i="10"/>
  <c r="DO14" i="9"/>
  <c r="BW31" i="9"/>
  <c r="BW31" i="10"/>
  <c r="AU11" i="9"/>
  <c r="AU11" i="10"/>
  <c r="BS30" i="9"/>
  <c r="BS30" i="10"/>
  <c r="CG78" i="9"/>
  <c r="CG78" i="10"/>
  <c r="CK17" i="9"/>
  <c r="CK17" i="10"/>
  <c r="DF90" i="10"/>
  <c r="DF90" i="9"/>
  <c r="AZ48" i="9"/>
  <c r="AZ48" i="10"/>
  <c r="DP107" i="10"/>
  <c r="DP107" i="9"/>
  <c r="CM61" i="9"/>
  <c r="CM61" i="10"/>
  <c r="BE39" i="10"/>
  <c r="BE39" i="9"/>
  <c r="DH86" i="10"/>
  <c r="DH86" i="9"/>
  <c r="AU27" i="9"/>
  <c r="AU27" i="10"/>
  <c r="DV106" i="10"/>
  <c r="DV106" i="9"/>
  <c r="CJ59" i="10"/>
  <c r="CJ59" i="9"/>
  <c r="CQ86" i="10"/>
  <c r="CQ86" i="9"/>
  <c r="DV12" i="10"/>
  <c r="DV12" i="9"/>
  <c r="BD26" i="9"/>
  <c r="BD26" i="10"/>
  <c r="DE47" i="10"/>
  <c r="DE47" i="9"/>
  <c r="EH48" i="9"/>
  <c r="EH48" i="10"/>
  <c r="BE22" i="9"/>
  <c r="BE22" i="10"/>
  <c r="DS114" i="9"/>
  <c r="DS114" i="10"/>
  <c r="CG75" i="9"/>
  <c r="CG75" i="10"/>
  <c r="CD57" i="9"/>
  <c r="CD57" i="10"/>
  <c r="CB19" i="10"/>
  <c r="CB19" i="9"/>
  <c r="CW17" i="10"/>
  <c r="CW17" i="9"/>
  <c r="EE46" i="9"/>
  <c r="EE46" i="10"/>
  <c r="EE114" i="9"/>
  <c r="EE114" i="10"/>
  <c r="CE45" i="10"/>
  <c r="CE45" i="9"/>
  <c r="DR24" i="10"/>
  <c r="DR24" i="9"/>
  <c r="CN59" i="10"/>
  <c r="CN59" i="9"/>
  <c r="BJ13" i="10"/>
  <c r="BJ13" i="9"/>
  <c r="EI28" i="10"/>
  <c r="EI28" i="9"/>
  <c r="CE50" i="10"/>
  <c r="CE50" i="9"/>
  <c r="CM14" i="9"/>
  <c r="CM14" i="10"/>
  <c r="CR59" i="10"/>
  <c r="CR59" i="9"/>
  <c r="BG23" i="10"/>
  <c r="BG23" i="9"/>
  <c r="CO73" i="10"/>
  <c r="CO73" i="9"/>
  <c r="AZ32" i="9"/>
  <c r="AZ32" i="10"/>
  <c r="DS57" i="10"/>
  <c r="DS57" i="9"/>
  <c r="BJ18" i="10"/>
  <c r="BJ18" i="9"/>
  <c r="CC26" i="10"/>
  <c r="CC26" i="9"/>
  <c r="DN61" i="10"/>
  <c r="DN61" i="9"/>
  <c r="AE12" i="10"/>
  <c r="AE12" i="9"/>
  <c r="DB78" i="9"/>
  <c r="DB78" i="10"/>
  <c r="DV72" i="10"/>
  <c r="DV72" i="9"/>
  <c r="DF47" i="10"/>
  <c r="DF47" i="9"/>
  <c r="DI37" i="9"/>
  <c r="DI37" i="10"/>
  <c r="DP86" i="9"/>
  <c r="DP86" i="10"/>
  <c r="DR31" i="9"/>
  <c r="DR31" i="10"/>
  <c r="BV17" i="9"/>
  <c r="BV17" i="10"/>
  <c r="AF32" i="10"/>
  <c r="AF32" i="9"/>
  <c r="BO23" i="10"/>
  <c r="BO23" i="9"/>
  <c r="EG24" i="10"/>
  <c r="EG24" i="9"/>
  <c r="AC25" i="10"/>
  <c r="AC25" i="9"/>
  <c r="AI34" i="10"/>
  <c r="AI34" i="9"/>
  <c r="DP22" i="10"/>
  <c r="DP22" i="9"/>
  <c r="BB43" i="9"/>
  <c r="BB43" i="10"/>
  <c r="BV55" i="10"/>
  <c r="BV55" i="9"/>
  <c r="CE38" i="9"/>
  <c r="CE38" i="10"/>
  <c r="DO74" i="9"/>
  <c r="DO74" i="10"/>
  <c r="EC109" i="9"/>
  <c r="EC109" i="10"/>
  <c r="DS23" i="10"/>
  <c r="DS23" i="9"/>
  <c r="BG52" i="9"/>
  <c r="BG52" i="10"/>
  <c r="EG36" i="10"/>
  <c r="EG36" i="9"/>
  <c r="DU100" i="10"/>
  <c r="DU100" i="9"/>
  <c r="Q9" i="10"/>
  <c r="Q9" i="9"/>
  <c r="BP60" i="9"/>
  <c r="BP60" i="10"/>
  <c r="CB52" i="10"/>
  <c r="CB52" i="9"/>
  <c r="EF52" i="10"/>
  <c r="EF52" i="9"/>
  <c r="BA43" i="10"/>
  <c r="BA43" i="9"/>
  <c r="BP38" i="10"/>
  <c r="BP38" i="9"/>
  <c r="CG23" i="10"/>
  <c r="CG23" i="9"/>
  <c r="DA23" i="10"/>
  <c r="DA23" i="9"/>
  <c r="EH52" i="9"/>
  <c r="EH52" i="10"/>
  <c r="DV101" i="10"/>
  <c r="DV101" i="9"/>
  <c r="DO30" i="10"/>
  <c r="DO30" i="9"/>
  <c r="AZ27" i="9"/>
  <c r="AZ27" i="10"/>
  <c r="CB69" i="9"/>
  <c r="CB69" i="10"/>
  <c r="DL75" i="10"/>
  <c r="DL75" i="9"/>
  <c r="AH20" i="9"/>
  <c r="AH20" i="10"/>
  <c r="EI47" i="10"/>
  <c r="EI47" i="9"/>
  <c r="AX21" i="10"/>
  <c r="AX21" i="9"/>
  <c r="BV27" i="10"/>
  <c r="BV27" i="9"/>
  <c r="CK60" i="10"/>
  <c r="CK60" i="9"/>
  <c r="CZ16" i="9"/>
  <c r="CZ16" i="10"/>
  <c r="CX31" i="9"/>
  <c r="CX31" i="10"/>
  <c r="BP36" i="10"/>
  <c r="BP36" i="9"/>
  <c r="BO58" i="10"/>
  <c r="BO58" i="9"/>
  <c r="BM57" i="10"/>
  <c r="BM57" i="9"/>
  <c r="DA36" i="10"/>
  <c r="DA36" i="9"/>
  <c r="CP63" i="9"/>
  <c r="CP63" i="10"/>
  <c r="DR85" i="10"/>
  <c r="DR85" i="9"/>
  <c r="DX96" i="9"/>
  <c r="DX96" i="10"/>
  <c r="BU51" i="10"/>
  <c r="BU51" i="9"/>
  <c r="AV18" i="10"/>
  <c r="AV18" i="9"/>
  <c r="CA62" i="10"/>
  <c r="CA62" i="9"/>
  <c r="BF47" i="9"/>
  <c r="BF47" i="10"/>
  <c r="DT10" i="10"/>
  <c r="DT10" i="9"/>
  <c r="BK33" i="9"/>
  <c r="BK33" i="10"/>
  <c r="CZ44" i="9"/>
  <c r="CZ44" i="10"/>
  <c r="CO38" i="9"/>
  <c r="CO38" i="10"/>
  <c r="EB28" i="10"/>
  <c r="EB28" i="9"/>
  <c r="BG16" i="9"/>
  <c r="BG16" i="10"/>
  <c r="BP18" i="9"/>
  <c r="BP18" i="10"/>
  <c r="DJ37" i="9"/>
  <c r="DJ37" i="10"/>
  <c r="DB23" i="9"/>
  <c r="DB23" i="10"/>
  <c r="DR68" i="9"/>
  <c r="DR68" i="10"/>
  <c r="AM12" i="9"/>
  <c r="AM12" i="10"/>
  <c r="CM31" i="10"/>
  <c r="CM31" i="9"/>
  <c r="AU35" i="10"/>
  <c r="AU35" i="9"/>
  <c r="CO34" i="9"/>
  <c r="CO34" i="10"/>
  <c r="CQ91" i="10"/>
  <c r="CQ91" i="9"/>
  <c r="CM51" i="10"/>
  <c r="CM51" i="9"/>
  <c r="DN114" i="10"/>
  <c r="DN114" i="9"/>
  <c r="AM11" i="9"/>
  <c r="AM11" i="10"/>
  <c r="DI10" i="9"/>
  <c r="DI10" i="10"/>
  <c r="DN11" i="9"/>
  <c r="DN11" i="10"/>
  <c r="CW22" i="10"/>
  <c r="CW22" i="9"/>
  <c r="DO57" i="10"/>
  <c r="DO57" i="9"/>
  <c r="DJ78" i="9"/>
  <c r="DJ78" i="10"/>
  <c r="AG17" i="9"/>
  <c r="AG17" i="10"/>
  <c r="DN72" i="10"/>
  <c r="DN72" i="9"/>
  <c r="X23" i="9"/>
  <c r="X23" i="10"/>
  <c r="DI63" i="10"/>
  <c r="DI63" i="9"/>
  <c r="CU51" i="9"/>
  <c r="CU51" i="10"/>
  <c r="DU23" i="10"/>
  <c r="DU23" i="9"/>
  <c r="BK19" i="10"/>
  <c r="BK19" i="9"/>
  <c r="DQ73" i="9"/>
  <c r="DQ73" i="10"/>
  <c r="CT30" i="9"/>
  <c r="CT30" i="10"/>
  <c r="AB24" i="10"/>
  <c r="AB24" i="9"/>
  <c r="BF10" i="9"/>
  <c r="BF10" i="10"/>
  <c r="EC80" i="10"/>
  <c r="EC80" i="9"/>
  <c r="CY16" i="9"/>
  <c r="CY16" i="10"/>
  <c r="EF104" i="9"/>
  <c r="EF104" i="10"/>
  <c r="BD43" i="9"/>
  <c r="BD43" i="10"/>
  <c r="AU19" i="9"/>
  <c r="AU19" i="10"/>
  <c r="EI22" i="10"/>
  <c r="EI22" i="9"/>
  <c r="DR107" i="9"/>
  <c r="DR107" i="10"/>
  <c r="CV43" i="10"/>
  <c r="CV43" i="9"/>
  <c r="DS109" i="9"/>
  <c r="DS109" i="10"/>
  <c r="CM68" i="9"/>
  <c r="CM68" i="10"/>
  <c r="AS29" i="10"/>
  <c r="AS29" i="9"/>
  <c r="DP21" i="9"/>
  <c r="DP21" i="10"/>
  <c r="DH9" i="9"/>
  <c r="DH9" i="10"/>
  <c r="DN90" i="9"/>
  <c r="DN90" i="10"/>
  <c r="T15" i="9"/>
  <c r="T15" i="10"/>
  <c r="BE21" i="10"/>
  <c r="BE21" i="9"/>
  <c r="DP68" i="9"/>
  <c r="DP68" i="10"/>
  <c r="DU50" i="9"/>
  <c r="DU50" i="10"/>
  <c r="DJ70" i="10"/>
  <c r="DJ70" i="9"/>
  <c r="EB33" i="9"/>
  <c r="EB33" i="10"/>
  <c r="DF73" i="9"/>
  <c r="DF73" i="10"/>
  <c r="EB107" i="10"/>
  <c r="EB107" i="9"/>
  <c r="CT38" i="9"/>
  <c r="CT38" i="10"/>
  <c r="AM35" i="10"/>
  <c r="AM35" i="9"/>
  <c r="BU57" i="9"/>
  <c r="BU57" i="10"/>
  <c r="DX69" i="10"/>
  <c r="DX69" i="9"/>
  <c r="DN47" i="9"/>
  <c r="DN47" i="10"/>
  <c r="EE45" i="9"/>
  <c r="EE45" i="10"/>
  <c r="BC37" i="10"/>
  <c r="BC37" i="9"/>
  <c r="CC59" i="9"/>
  <c r="CC59" i="10"/>
  <c r="DE23" i="10"/>
  <c r="DE23" i="9"/>
  <c r="DP87" i="10"/>
  <c r="DP87" i="9"/>
  <c r="CW39" i="9"/>
  <c r="CW39" i="10"/>
  <c r="DU18" i="10"/>
  <c r="DU18" i="9"/>
  <c r="DR25" i="9"/>
  <c r="DR25" i="10"/>
  <c r="EI109" i="10"/>
  <c r="EI109" i="9"/>
  <c r="CP55" i="10"/>
  <c r="CP55" i="9"/>
  <c r="BS46" i="9"/>
  <c r="BS46" i="10"/>
  <c r="AA17" i="9"/>
  <c r="AA17" i="10"/>
  <c r="DO33" i="9"/>
  <c r="DO33" i="10"/>
  <c r="CJ12" i="10"/>
  <c r="CJ12" i="9"/>
  <c r="BA27" i="9"/>
  <c r="BA27" i="10"/>
  <c r="DH19" i="10"/>
  <c r="DH19" i="9"/>
  <c r="BF44" i="10"/>
  <c r="BF44" i="9"/>
  <c r="EE35" i="9"/>
  <c r="EE35" i="10"/>
  <c r="EI113" i="9"/>
  <c r="EI113" i="10"/>
  <c r="BW24" i="9"/>
  <c r="BW24" i="10"/>
  <c r="AQ28" i="10"/>
  <c r="AQ28" i="9"/>
  <c r="DU44" i="9"/>
  <c r="DU44" i="10"/>
  <c r="DN32" i="9"/>
  <c r="DN32" i="10"/>
  <c r="EC35" i="10"/>
  <c r="EC35" i="9"/>
  <c r="DV9" i="10"/>
  <c r="DV9" i="9"/>
  <c r="AH29" i="9"/>
  <c r="AH29" i="10"/>
  <c r="DJ14" i="9"/>
  <c r="DJ14" i="10"/>
  <c r="CV16" i="9"/>
  <c r="CV16" i="10"/>
  <c r="AX10" i="10"/>
  <c r="AX10" i="9"/>
  <c r="DN56" i="9"/>
  <c r="DN56" i="10"/>
  <c r="CX28" i="9"/>
  <c r="CX28" i="10"/>
  <c r="DT26" i="9"/>
  <c r="DT26" i="10"/>
  <c r="CW61" i="9"/>
  <c r="CW61" i="10"/>
  <c r="AP37" i="10"/>
  <c r="AP37" i="9"/>
  <c r="CQ57" i="10"/>
  <c r="CQ57" i="9"/>
  <c r="CL38" i="9"/>
  <c r="CL38" i="10"/>
  <c r="DS51" i="10"/>
  <c r="DS51" i="9"/>
  <c r="AV37" i="10"/>
  <c r="AV37" i="9"/>
  <c r="DS20" i="10"/>
  <c r="DS20" i="9"/>
  <c r="DS61" i="9"/>
  <c r="DS61" i="10"/>
  <c r="N15" i="10"/>
  <c r="N15" i="9"/>
  <c r="DQ43" i="9"/>
  <c r="DQ43" i="10"/>
  <c r="AV23" i="9"/>
  <c r="AV23" i="10"/>
  <c r="P10" i="10"/>
  <c r="P10" i="9"/>
  <c r="DJ80" i="9"/>
  <c r="DJ80" i="10"/>
  <c r="CG28" i="10"/>
  <c r="CG28" i="9"/>
  <c r="CX24" i="9"/>
  <c r="CX24" i="10"/>
  <c r="CW75" i="10"/>
  <c r="CW75" i="9"/>
  <c r="AQ22" i="9"/>
  <c r="AQ22" i="10"/>
  <c r="CQ55" i="10"/>
  <c r="CQ55" i="9"/>
  <c r="CL11" i="9"/>
  <c r="CL11" i="10"/>
  <c r="DW66" i="9"/>
  <c r="DW66" i="10"/>
  <c r="DT105" i="9"/>
  <c r="DT105" i="10"/>
  <c r="BO24" i="9"/>
  <c r="BO24" i="10"/>
  <c r="CU30" i="10"/>
  <c r="CU30" i="9"/>
  <c r="CH25" i="10"/>
  <c r="CH25" i="9"/>
  <c r="DF59" i="9"/>
  <c r="DF59" i="10"/>
  <c r="CN10" i="9"/>
  <c r="CN10" i="10"/>
  <c r="EE52" i="9"/>
  <c r="EE52" i="10"/>
  <c r="CZ27" i="9"/>
  <c r="CZ27" i="10"/>
  <c r="Q18" i="10"/>
  <c r="Q18" i="9"/>
  <c r="EI52" i="10"/>
  <c r="EI52" i="9"/>
  <c r="CE10" i="10"/>
  <c r="CE10" i="9"/>
  <c r="AG21" i="10"/>
  <c r="AG21" i="9"/>
  <c r="CU89" i="10"/>
  <c r="CU89" i="9"/>
  <c r="CS30" i="9"/>
  <c r="CS30" i="10"/>
  <c r="EA19" i="10"/>
  <c r="EA19" i="9"/>
  <c r="DO106" i="9"/>
  <c r="DO106" i="10"/>
  <c r="CZ81" i="9"/>
  <c r="CZ81" i="10"/>
  <c r="EA110" i="10"/>
  <c r="EA110" i="9"/>
  <c r="DT52" i="9"/>
  <c r="DT52" i="10"/>
  <c r="AE25" i="10"/>
  <c r="AE25" i="9"/>
  <c r="CP75" i="10"/>
  <c r="CP75" i="9"/>
  <c r="DS56" i="9"/>
  <c r="DS56" i="10"/>
  <c r="EE12" i="9"/>
  <c r="EE12" i="10"/>
  <c r="DQ90" i="9"/>
  <c r="DQ90" i="10"/>
  <c r="DW28" i="9"/>
  <c r="DW28" i="10"/>
  <c r="DW25" i="9"/>
  <c r="DW25" i="10"/>
  <c r="EG39" i="10"/>
  <c r="EG39" i="9"/>
  <c r="CJ10" i="9"/>
  <c r="CJ10" i="10"/>
  <c r="DI56" i="9"/>
  <c r="DI56" i="10"/>
  <c r="AU24" i="10"/>
  <c r="AU24" i="9"/>
  <c r="CZ72" i="9"/>
  <c r="CZ72" i="10"/>
  <c r="DA19" i="9"/>
  <c r="DA19" i="10"/>
  <c r="CV15" i="10"/>
  <c r="CV15" i="9"/>
  <c r="EH103" i="9"/>
  <c r="EH103" i="10"/>
  <c r="BH50" i="10"/>
  <c r="BH50" i="9"/>
  <c r="EH80" i="10"/>
  <c r="EH80" i="9"/>
  <c r="CV45" i="10"/>
  <c r="CV45" i="9"/>
  <c r="AW26" i="10"/>
  <c r="AW26" i="9"/>
  <c r="EC22" i="10"/>
  <c r="EC22" i="9"/>
  <c r="AT23" i="9"/>
  <c r="AT23" i="10"/>
  <c r="CV78" i="10"/>
  <c r="CV78" i="9"/>
  <c r="EH22" i="9"/>
  <c r="EH22" i="10"/>
  <c r="AM23" i="9"/>
  <c r="AM23" i="10"/>
  <c r="DU63" i="9"/>
  <c r="DU63" i="10"/>
  <c r="EB57" i="10"/>
  <c r="EB57" i="9"/>
  <c r="CE18" i="9"/>
  <c r="CE18" i="10"/>
  <c r="AU22" i="10"/>
  <c r="AU22" i="9"/>
  <c r="P16" i="9"/>
  <c r="P16" i="10"/>
  <c r="CS13" i="9"/>
  <c r="CS13" i="10"/>
  <c r="W10" i="10"/>
  <c r="W10" i="9"/>
  <c r="CU25" i="10"/>
  <c r="CU25" i="9"/>
  <c r="CE14" i="10"/>
  <c r="CE14" i="9"/>
  <c r="CN71" i="10"/>
  <c r="CN71" i="9"/>
  <c r="DW29" i="10"/>
  <c r="DW29" i="9"/>
  <c r="EE68" i="10"/>
  <c r="EE68" i="9"/>
  <c r="DX63" i="10"/>
  <c r="DX63" i="9"/>
  <c r="CC14" i="10"/>
  <c r="CC14" i="9"/>
  <c r="AM20" i="10"/>
  <c r="AM20" i="9"/>
  <c r="EH73" i="10"/>
  <c r="EH73" i="9"/>
  <c r="AJ24" i="10"/>
  <c r="AJ24" i="9"/>
  <c r="CF79" i="10"/>
  <c r="CF79" i="9"/>
  <c r="DN13" i="10"/>
  <c r="DN13" i="9"/>
  <c r="DP104" i="10"/>
  <c r="DP104" i="9"/>
  <c r="CP13" i="10"/>
  <c r="CP13" i="9"/>
  <c r="BX10" i="9"/>
  <c r="BX10" i="10"/>
  <c r="DP34" i="9"/>
  <c r="DP34" i="10"/>
  <c r="U9" i="10"/>
  <c r="U9" i="9"/>
  <c r="BV26" i="10"/>
  <c r="BV26" i="9"/>
  <c r="AK12" i="10"/>
  <c r="AK12" i="9"/>
  <c r="BG27" i="10"/>
  <c r="BG27" i="9"/>
  <c r="AP16" i="9"/>
  <c r="AP16" i="10"/>
  <c r="EG46" i="10"/>
  <c r="EG46" i="9"/>
  <c r="EB43" i="9"/>
  <c r="EB43" i="10"/>
  <c r="EG107" i="10"/>
  <c r="EG107" i="9"/>
  <c r="AV9" i="9"/>
  <c r="AV9" i="10"/>
  <c r="CR80" i="10"/>
  <c r="CR80" i="9"/>
  <c r="CT46" i="10"/>
  <c r="CT46" i="9"/>
  <c r="EB49" i="10"/>
  <c r="EB49" i="9"/>
  <c r="DT21" i="10"/>
  <c r="DT21" i="9"/>
  <c r="DC19" i="9"/>
  <c r="DC19" i="10"/>
  <c r="BZ9" i="10"/>
  <c r="BZ9" i="9"/>
  <c r="DI86" i="9"/>
  <c r="DI86" i="10"/>
  <c r="EF107" i="9"/>
  <c r="EF107" i="10"/>
  <c r="DI50" i="9"/>
  <c r="DI50" i="10"/>
  <c r="DS103" i="10"/>
  <c r="DS103" i="9"/>
  <c r="CQ62" i="9"/>
  <c r="CQ62" i="10"/>
  <c r="BQ56" i="9"/>
  <c r="BQ56" i="10"/>
  <c r="EI11" i="9"/>
  <c r="EI11" i="10"/>
  <c r="DZ60" i="10"/>
  <c r="DZ60" i="9"/>
  <c r="DV63" i="10"/>
  <c r="DV63" i="9"/>
  <c r="CN30" i="10"/>
  <c r="CN30" i="9"/>
  <c r="AZ49" i="9"/>
  <c r="AZ49" i="10"/>
  <c r="CL27" i="10"/>
  <c r="CL27" i="9"/>
  <c r="CT55" i="9"/>
  <c r="CT55" i="10"/>
  <c r="DP56" i="9"/>
  <c r="DP56" i="10"/>
  <c r="AE13" i="10"/>
  <c r="AE13" i="9"/>
  <c r="BP21" i="10"/>
  <c r="BP21" i="9"/>
  <c r="EB70" i="10"/>
  <c r="EB70" i="9"/>
  <c r="BO59" i="9"/>
  <c r="BO59" i="10"/>
  <c r="BV46" i="10"/>
  <c r="BV46" i="9"/>
  <c r="CC47" i="9"/>
  <c r="CC47" i="10"/>
  <c r="DL32" i="9"/>
  <c r="DL32" i="10"/>
  <c r="CW28" i="10"/>
  <c r="CW28" i="9"/>
  <c r="CV37" i="10"/>
  <c r="CV37" i="9"/>
  <c r="BZ48" i="10"/>
  <c r="BZ48" i="9"/>
  <c r="BO19" i="9"/>
  <c r="BO19" i="10"/>
  <c r="AS27" i="9"/>
  <c r="AS27" i="10"/>
  <c r="BK36" i="9"/>
  <c r="BK36" i="10"/>
  <c r="AR21" i="9"/>
  <c r="AR21" i="10"/>
  <c r="DE27" i="9"/>
  <c r="DE27" i="10"/>
  <c r="DB52" i="9"/>
  <c r="DB52" i="10"/>
  <c r="AG9" i="10"/>
  <c r="AG9" i="9"/>
  <c r="BG14" i="9"/>
  <c r="BG14" i="10"/>
  <c r="CW73" i="10"/>
  <c r="CW73" i="9"/>
  <c r="CC55" i="9"/>
  <c r="CC55" i="10"/>
  <c r="DA70" i="9"/>
  <c r="DA70" i="10"/>
  <c r="CA56" i="9"/>
  <c r="CA56" i="10"/>
  <c r="EB69" i="9"/>
  <c r="EB69" i="10"/>
  <c r="CM23" i="10"/>
  <c r="CM23" i="9"/>
  <c r="CF68" i="10"/>
  <c r="CF68" i="9"/>
  <c r="DI15" i="9"/>
  <c r="DI15" i="10"/>
  <c r="CX70" i="10"/>
  <c r="CX70" i="9"/>
  <c r="DC90" i="9"/>
  <c r="DC90" i="10"/>
  <c r="DW35" i="10"/>
  <c r="DW35" i="9"/>
  <c r="BX43" i="9"/>
  <c r="BX43" i="10"/>
  <c r="AI16" i="9"/>
  <c r="AI16" i="10"/>
  <c r="BM11" i="10"/>
  <c r="BM11" i="9"/>
  <c r="DP84" i="9"/>
  <c r="DP84" i="10"/>
  <c r="DN33" i="10"/>
  <c r="DN33" i="9"/>
  <c r="DQ91" i="10"/>
  <c r="DQ91" i="9"/>
  <c r="BO37" i="10"/>
  <c r="BO37" i="9"/>
  <c r="BD22" i="9"/>
  <c r="BD22" i="10"/>
  <c r="DN68" i="10"/>
  <c r="DN68" i="9"/>
  <c r="CD26" i="9"/>
  <c r="CD26" i="10"/>
  <c r="CE49" i="10"/>
  <c r="CE49" i="9"/>
  <c r="DP36" i="10"/>
  <c r="DP36" i="9"/>
  <c r="AQ39" i="9"/>
  <c r="AQ39" i="10"/>
  <c r="DS9" i="9"/>
  <c r="DS9" i="10"/>
  <c r="M12" i="10"/>
  <c r="M12" i="9"/>
  <c r="DX47" i="10"/>
  <c r="DX47" i="9"/>
  <c r="DL19" i="10"/>
  <c r="DL19" i="9"/>
  <c r="DN102" i="9"/>
  <c r="DN102" i="10"/>
  <c r="CJ30" i="10"/>
  <c r="CJ30" i="9"/>
  <c r="AI25" i="9"/>
  <c r="AI25" i="10"/>
  <c r="DE75" i="10"/>
  <c r="DE75" i="9"/>
  <c r="CW51" i="10"/>
  <c r="CW51" i="9"/>
  <c r="DP43" i="9"/>
  <c r="DP43" i="10"/>
  <c r="S9" i="9"/>
  <c r="S9" i="10"/>
  <c r="BR46" i="9"/>
  <c r="BR46" i="10"/>
  <c r="DR36" i="10"/>
  <c r="DR36" i="9"/>
  <c r="CH9" i="10"/>
  <c r="CH9" i="9"/>
  <c r="DL45" i="9"/>
  <c r="DL45" i="10"/>
  <c r="BV21" i="10"/>
  <c r="BV21" i="9"/>
  <c r="DU103" i="10"/>
  <c r="DU103" i="9"/>
  <c r="DX95" i="10"/>
  <c r="DX95" i="9"/>
  <c r="DG38" i="10"/>
  <c r="DG38" i="9"/>
  <c r="DZ68" i="10"/>
  <c r="DZ68" i="9"/>
  <c r="BL12" i="10"/>
  <c r="BL12" i="9"/>
  <c r="DA56" i="9"/>
  <c r="DA56" i="10"/>
  <c r="BX30" i="10"/>
  <c r="BX30" i="9"/>
  <c r="BU32" i="9"/>
  <c r="BU32" i="10"/>
  <c r="DX103" i="9"/>
  <c r="DX103" i="10"/>
  <c r="AH34" i="9"/>
  <c r="AH34" i="10"/>
  <c r="CU19" i="9"/>
  <c r="CU19" i="10"/>
  <c r="AD28" i="9"/>
  <c r="AD28" i="10"/>
  <c r="CH52" i="9"/>
  <c r="CH52" i="10"/>
  <c r="BD19" i="9"/>
  <c r="BD19" i="10"/>
  <c r="DP47" i="10"/>
  <c r="DP47" i="9"/>
  <c r="T12" i="10"/>
  <c r="T12" i="9"/>
  <c r="BL25" i="9"/>
  <c r="BL25" i="10"/>
  <c r="DR18" i="9"/>
  <c r="DR18" i="10"/>
  <c r="CQ37" i="10"/>
  <c r="CQ37" i="9"/>
  <c r="EC74" i="9"/>
  <c r="EC74" i="10"/>
  <c r="DZ48" i="9"/>
  <c r="DZ48" i="10"/>
  <c r="DC52" i="9"/>
  <c r="DC52" i="10"/>
  <c r="CO47" i="10"/>
  <c r="CO47" i="9"/>
  <c r="BP25" i="10"/>
  <c r="BP25" i="9"/>
  <c r="P15" i="9"/>
  <c r="P15" i="10"/>
  <c r="U16" i="9"/>
  <c r="U16" i="10"/>
  <c r="CW58" i="9"/>
  <c r="CW58" i="10"/>
  <c r="AD23" i="10"/>
  <c r="AD23" i="9"/>
  <c r="DE31" i="9"/>
  <c r="DE31" i="10"/>
  <c r="CA22" i="10"/>
  <c r="CA22" i="9"/>
  <c r="EH23" i="10"/>
  <c r="EH23" i="9"/>
  <c r="CO23" i="9"/>
  <c r="CO23" i="10"/>
  <c r="BE31" i="10"/>
  <c r="BE31" i="9"/>
  <c r="EC69" i="9"/>
  <c r="EC69" i="10"/>
  <c r="CS90" i="10"/>
  <c r="CS90" i="9"/>
  <c r="DJ23" i="9"/>
  <c r="DJ23" i="10"/>
  <c r="AK26" i="9"/>
  <c r="AK26" i="10"/>
  <c r="AA13" i="9"/>
  <c r="AA13" i="10"/>
  <c r="CJ11" i="10"/>
  <c r="CJ11" i="9"/>
  <c r="EG44" i="10"/>
  <c r="EG44" i="9"/>
  <c r="AW9" i="9"/>
  <c r="AW9" i="10"/>
  <c r="CZ79" i="9"/>
  <c r="CZ79" i="10"/>
  <c r="V16" i="10"/>
  <c r="V16" i="9"/>
  <c r="DC21" i="10"/>
  <c r="DC21" i="9"/>
  <c r="DQ58" i="9"/>
  <c r="DQ58" i="10"/>
  <c r="AU10" i="9"/>
  <c r="AU10" i="10"/>
  <c r="DW106" i="10"/>
  <c r="DW106" i="9"/>
  <c r="AV28" i="9"/>
  <c r="AV28" i="10"/>
  <c r="AR22" i="10"/>
  <c r="AR22" i="9"/>
  <c r="DW22" i="9"/>
  <c r="DW22" i="10"/>
  <c r="DN31" i="9"/>
  <c r="DN31" i="10"/>
  <c r="DQ36" i="9"/>
  <c r="DQ36" i="10"/>
  <c r="AF19" i="10"/>
  <c r="AF19" i="9"/>
  <c r="BC52" i="10"/>
  <c r="BC52" i="9"/>
  <c r="CL18" i="9"/>
  <c r="CL18" i="10"/>
  <c r="DC56" i="9"/>
  <c r="DC56" i="10"/>
  <c r="BR38" i="9"/>
  <c r="BR38" i="10"/>
  <c r="AI26" i="9"/>
  <c r="AI26" i="10"/>
  <c r="DZ100" i="9"/>
  <c r="DZ100" i="10"/>
  <c r="BO16" i="10"/>
  <c r="BO16" i="9"/>
  <c r="CX92" i="10"/>
  <c r="CX92" i="9"/>
  <c r="EH15" i="10"/>
  <c r="EH15" i="9"/>
  <c r="DC10" i="9"/>
  <c r="DC10" i="10"/>
  <c r="DA13" i="10"/>
  <c r="DA13" i="9"/>
  <c r="DZ92" i="9"/>
  <c r="DZ92" i="10"/>
  <c r="CM50" i="9"/>
  <c r="CM50" i="10"/>
  <c r="DV61" i="9"/>
  <c r="DV61" i="10"/>
  <c r="CY67" i="10"/>
  <c r="CY67" i="9"/>
  <c r="DU29" i="9"/>
  <c r="DU29" i="10"/>
  <c r="BN21" i="10"/>
  <c r="BN21" i="9"/>
  <c r="DH80" i="10"/>
  <c r="DH80" i="9"/>
  <c r="DG46" i="9"/>
  <c r="DG46" i="10"/>
  <c r="DX29" i="9"/>
  <c r="DX29" i="10"/>
  <c r="CS44" i="10"/>
  <c r="CS44" i="9"/>
  <c r="DJ21" i="9"/>
  <c r="DJ21" i="10"/>
  <c r="DX86" i="9"/>
  <c r="DX86" i="10"/>
  <c r="EF72" i="9"/>
  <c r="EF72" i="10"/>
  <c r="CZ37" i="9"/>
  <c r="CZ37" i="10"/>
  <c r="BU25" i="10"/>
  <c r="BU25" i="9"/>
  <c r="EE49" i="10"/>
  <c r="EE49" i="9"/>
  <c r="BM34" i="10"/>
  <c r="BM34" i="9"/>
  <c r="DE20" i="10"/>
  <c r="DE20" i="9"/>
  <c r="EA72" i="9"/>
  <c r="EA72" i="10"/>
  <c r="EI60" i="9"/>
  <c r="EI60" i="10"/>
  <c r="BQ12" i="9"/>
  <c r="BQ12" i="10"/>
  <c r="DS32" i="9"/>
  <c r="DS32" i="10"/>
  <c r="CY85" i="9"/>
  <c r="CY85" i="10"/>
  <c r="CZ25" i="9"/>
  <c r="CZ25" i="10"/>
  <c r="BC46" i="9"/>
  <c r="BC46" i="10"/>
  <c r="AH28" i="10"/>
  <c r="AH28" i="9"/>
  <c r="BV24" i="9"/>
  <c r="BV24" i="10"/>
  <c r="DC17" i="9"/>
  <c r="DC17" i="10"/>
  <c r="CM46" i="10"/>
  <c r="CM46" i="9"/>
  <c r="CW46" i="10"/>
  <c r="CW46" i="9"/>
  <c r="BK43" i="10"/>
  <c r="BK43" i="9"/>
  <c r="AU31" i="9"/>
  <c r="AU31" i="10"/>
  <c r="EH46" i="10"/>
  <c r="EH46" i="9"/>
  <c r="BH39" i="10"/>
  <c r="BH39" i="9"/>
  <c r="BN60" i="9"/>
  <c r="BN60" i="10"/>
  <c r="EH56" i="9"/>
  <c r="EH56" i="10"/>
  <c r="BQ63" i="10"/>
  <c r="BQ63" i="9"/>
  <c r="CO58" i="9"/>
  <c r="CO58" i="10"/>
  <c r="DG30" i="10"/>
  <c r="DG30" i="9"/>
  <c r="BM33" i="9"/>
  <c r="BM33" i="10"/>
  <c r="EG13" i="9"/>
  <c r="EG13" i="10"/>
  <c r="CS23" i="10"/>
  <c r="CS23" i="9"/>
  <c r="BV30" i="9"/>
  <c r="BV30" i="10"/>
  <c r="DW27" i="10"/>
  <c r="DW27" i="9"/>
  <c r="DH45" i="10"/>
  <c r="DH45" i="9"/>
  <c r="EH88" i="9"/>
  <c r="EH88" i="10"/>
  <c r="DC49" i="10"/>
  <c r="DC49" i="9"/>
  <c r="DT92" i="10"/>
  <c r="DT92" i="9"/>
  <c r="DQ106" i="9"/>
  <c r="DQ106" i="10"/>
  <c r="EB63" i="10"/>
  <c r="EB63" i="9"/>
  <c r="DW32" i="10"/>
  <c r="DW32" i="9"/>
  <c r="CF56" i="9"/>
  <c r="CF56" i="10"/>
  <c r="DB72" i="9"/>
  <c r="DB72" i="10"/>
  <c r="BD21" i="9"/>
  <c r="BD21" i="10"/>
  <c r="BN19" i="9"/>
  <c r="BN19" i="10"/>
  <c r="DN30" i="10"/>
  <c r="DN30" i="9"/>
  <c r="BS9" i="9"/>
  <c r="BS9" i="10"/>
  <c r="AV33" i="10"/>
  <c r="AV33" i="9"/>
  <c r="BG18" i="9"/>
  <c r="BG18" i="10"/>
  <c r="BP39" i="10"/>
  <c r="BP39" i="9"/>
  <c r="EI62" i="10"/>
  <c r="EI62" i="9"/>
  <c r="CD50" i="9"/>
  <c r="CD50" i="10"/>
  <c r="CP33" i="10"/>
  <c r="CP33" i="9"/>
  <c r="BD38" i="9"/>
  <c r="BD38" i="10"/>
  <c r="BZ69" i="9"/>
  <c r="BZ69" i="10"/>
  <c r="DI91" i="10"/>
  <c r="DI91" i="9"/>
  <c r="BP37" i="10"/>
  <c r="BP37" i="9"/>
  <c r="EH31" i="10"/>
  <c r="EH31" i="9"/>
  <c r="BH48" i="9"/>
  <c r="BH48" i="10"/>
  <c r="EA92" i="10"/>
  <c r="EA92" i="9"/>
  <c r="BR36" i="9"/>
  <c r="BR36" i="10"/>
  <c r="BJ25" i="9"/>
  <c r="BJ25" i="10"/>
  <c r="CU29" i="9"/>
  <c r="CU29" i="10"/>
  <c r="DW59" i="9"/>
  <c r="DW59" i="10"/>
  <c r="BX17" i="10"/>
  <c r="BX17" i="9"/>
  <c r="CX12" i="10"/>
  <c r="CX12" i="9"/>
  <c r="CN74" i="9"/>
  <c r="CN74" i="10"/>
  <c r="DB26" i="10"/>
  <c r="DB26" i="9"/>
  <c r="BW21" i="10"/>
  <c r="BW21" i="9"/>
  <c r="CV90" i="9"/>
  <c r="CV90" i="10"/>
  <c r="DH88" i="10"/>
  <c r="DH88" i="9"/>
  <c r="CS68" i="10"/>
  <c r="CS68" i="9"/>
  <c r="BH30" i="10"/>
  <c r="BH30" i="9"/>
  <c r="CA26" i="9"/>
  <c r="CA26" i="10"/>
  <c r="DS104" i="9"/>
  <c r="DS104" i="10"/>
  <c r="AI11" i="10"/>
  <c r="AI11" i="9"/>
  <c r="AW33" i="10"/>
  <c r="AW33" i="9"/>
  <c r="DP13" i="10"/>
  <c r="DP13" i="9"/>
  <c r="CL9" i="10"/>
  <c r="CL9" i="9"/>
  <c r="CA74" i="10"/>
  <c r="CA74" i="9"/>
  <c r="CD32" i="10"/>
  <c r="CD32" i="9"/>
  <c r="BH44" i="9"/>
  <c r="BH44" i="10"/>
  <c r="BB16" i="9"/>
  <c r="BB16" i="10"/>
  <c r="DB71" i="10"/>
  <c r="DB71" i="9"/>
  <c r="BF49" i="9"/>
  <c r="BF49" i="10"/>
  <c r="AM10" i="10"/>
  <c r="AM10" i="9"/>
  <c r="BA33" i="9"/>
  <c r="BA33" i="10"/>
  <c r="CD72" i="9"/>
  <c r="CD72" i="10"/>
  <c r="DJ35" i="9"/>
  <c r="DJ35" i="10"/>
  <c r="EI92" i="9"/>
  <c r="EI92" i="10"/>
  <c r="AS34" i="10"/>
  <c r="AS34" i="9"/>
  <c r="BW63" i="10"/>
  <c r="BW63" i="9"/>
  <c r="DO26" i="10"/>
  <c r="DO26" i="9"/>
  <c r="BB32" i="9"/>
  <c r="BB32" i="10"/>
  <c r="Y14" i="10"/>
  <c r="Y14" i="9"/>
  <c r="DH17" i="9"/>
  <c r="DH17" i="10"/>
  <c r="CO49" i="9"/>
  <c r="CO49" i="10"/>
  <c r="BS37" i="10"/>
  <c r="BS37" i="9"/>
  <c r="DW31" i="9"/>
  <c r="DW31" i="10"/>
  <c r="CC36" i="10"/>
  <c r="CC36" i="9"/>
  <c r="CE25" i="9"/>
  <c r="CE25" i="10"/>
  <c r="BP26" i="9"/>
  <c r="BP26" i="10"/>
  <c r="EH107" i="10"/>
  <c r="EH107" i="9"/>
  <c r="CH46" i="9"/>
  <c r="CH46" i="10"/>
  <c r="CZ67" i="9"/>
  <c r="CZ67" i="10"/>
  <c r="DG35" i="9"/>
  <c r="DG35" i="10"/>
  <c r="Z24" i="9"/>
  <c r="Z24" i="10"/>
  <c r="BX49" i="9"/>
  <c r="BX49" i="10"/>
  <c r="DK58" i="10"/>
  <c r="DK58" i="9"/>
  <c r="CR73" i="9"/>
  <c r="CR73" i="10"/>
  <c r="EG33" i="10"/>
  <c r="EG33" i="9"/>
  <c r="CE19" i="10"/>
  <c r="CE19" i="9"/>
  <c r="BN15" i="9"/>
  <c r="BN15" i="10"/>
  <c r="DR28" i="9"/>
  <c r="DR28" i="10"/>
  <c r="DX80" i="10"/>
  <c r="DX80" i="9"/>
  <c r="DA90" i="9"/>
  <c r="DA90" i="10"/>
  <c r="CG73" i="9"/>
  <c r="CG73" i="10"/>
  <c r="BM30" i="9"/>
  <c r="BM30" i="10"/>
  <c r="CF80" i="10"/>
  <c r="CF80" i="9"/>
  <c r="BE49" i="10"/>
  <c r="BE49" i="9"/>
  <c r="CA63" i="10"/>
  <c r="CA63" i="9"/>
  <c r="DB20" i="10"/>
  <c r="DB20" i="9"/>
  <c r="DC74" i="9"/>
  <c r="DC74" i="10"/>
  <c r="AM15" i="9"/>
  <c r="AM15" i="10"/>
  <c r="EC33" i="10"/>
  <c r="EC33" i="9"/>
  <c r="BA24" i="9"/>
  <c r="BA24" i="10"/>
  <c r="BD37" i="10"/>
  <c r="BD37" i="9"/>
  <c r="EB103" i="10"/>
  <c r="EB103" i="9"/>
  <c r="AQ20" i="9"/>
  <c r="AQ20" i="10"/>
  <c r="DJ9" i="10"/>
  <c r="DJ9" i="9"/>
  <c r="U22" i="10"/>
  <c r="U22" i="9"/>
  <c r="DR13" i="10"/>
  <c r="DR13" i="9"/>
  <c r="CD60" i="10"/>
  <c r="CD60" i="9"/>
  <c r="CM60" i="10"/>
  <c r="CM60" i="9"/>
  <c r="BD17" i="10"/>
  <c r="BD17" i="9"/>
  <c r="DC38" i="10"/>
  <c r="DC38" i="9"/>
  <c r="EA17" i="9"/>
  <c r="EA17" i="10"/>
  <c r="CU43" i="9"/>
  <c r="CU43" i="10"/>
  <c r="DW70" i="10"/>
  <c r="DW70" i="9"/>
  <c r="BW51" i="10"/>
  <c r="BW51" i="9"/>
  <c r="DR67" i="10"/>
  <c r="DR67" i="9"/>
  <c r="EC39" i="9"/>
  <c r="EC39" i="10"/>
  <c r="CP49" i="10"/>
  <c r="CP49" i="9"/>
  <c r="DU108" i="9"/>
  <c r="DU108" i="10"/>
  <c r="EF36" i="9"/>
  <c r="EF36" i="10"/>
  <c r="DG91" i="10"/>
  <c r="DG91" i="9"/>
  <c r="AK17" i="10"/>
  <c r="AK17" i="9"/>
  <c r="DC31" i="9"/>
  <c r="DC31" i="10"/>
  <c r="CN60" i="9"/>
  <c r="CN60" i="10"/>
  <c r="X24" i="9"/>
  <c r="X24" i="10"/>
  <c r="CK13" i="10"/>
  <c r="CK13" i="9"/>
  <c r="EE63" i="9"/>
  <c r="EE63" i="10"/>
  <c r="DF67" i="10"/>
  <c r="DF67" i="9"/>
  <c r="BX19" i="9"/>
  <c r="BX19" i="10"/>
  <c r="CS49" i="10"/>
  <c r="CS49" i="9"/>
  <c r="CC29" i="10"/>
  <c r="CC29" i="9"/>
  <c r="AI32" i="10"/>
  <c r="AI32" i="9"/>
  <c r="AO11" i="9"/>
  <c r="AO11" i="10"/>
  <c r="DW10" i="10"/>
  <c r="DW10" i="9"/>
  <c r="BO47" i="10"/>
  <c r="BO47" i="9"/>
  <c r="BF25" i="9"/>
  <c r="BF25" i="10"/>
  <c r="CJ70" i="9"/>
  <c r="CJ70" i="10"/>
  <c r="CW11" i="9"/>
  <c r="CW11" i="10"/>
  <c r="BB49" i="10"/>
  <c r="BB49" i="9"/>
  <c r="DO49" i="10"/>
  <c r="DO49" i="9"/>
  <c r="BF37" i="9"/>
  <c r="BF37" i="10"/>
  <c r="DN81" i="10"/>
  <c r="DN81" i="9"/>
  <c r="DN92" i="9"/>
  <c r="DN92" i="10"/>
  <c r="BG22" i="10"/>
  <c r="BG22" i="9"/>
  <c r="EI13" i="10"/>
  <c r="EI13" i="9"/>
  <c r="CH12" i="9"/>
  <c r="CH12" i="10"/>
  <c r="DG18" i="9"/>
  <c r="DG18" i="10"/>
  <c r="EF73" i="10"/>
  <c r="EF73" i="9"/>
  <c r="DC13" i="9"/>
  <c r="DC13" i="10"/>
  <c r="DL49" i="10"/>
  <c r="DL49" i="9"/>
  <c r="BW9" i="10"/>
  <c r="BW9" i="9"/>
  <c r="DT16" i="10"/>
  <c r="DT16" i="9"/>
  <c r="DL13" i="10"/>
  <c r="DL13" i="9"/>
  <c r="CT27" i="9"/>
  <c r="CT27" i="10"/>
  <c r="EB101" i="10"/>
  <c r="EB101" i="9"/>
  <c r="CH72" i="9"/>
  <c r="CH72" i="10"/>
  <c r="EH60" i="10"/>
  <c r="EH60" i="9"/>
  <c r="CL23" i="9"/>
  <c r="CL23" i="10"/>
  <c r="DN20" i="9"/>
  <c r="DN20" i="10"/>
  <c r="CO29" i="9"/>
  <c r="CO29" i="10"/>
  <c r="EB22" i="9"/>
  <c r="EB22" i="10"/>
  <c r="CC30" i="10"/>
  <c r="CC30" i="9"/>
  <c r="DZ44" i="9"/>
  <c r="DZ44" i="10"/>
  <c r="BM44" i="9"/>
  <c r="BM44" i="10"/>
  <c r="CM70" i="10"/>
  <c r="CM70" i="9"/>
  <c r="BM18" i="9"/>
  <c r="BM18" i="10"/>
  <c r="DO67" i="10"/>
  <c r="DO67" i="9"/>
  <c r="AS38" i="9"/>
  <c r="AS38" i="10"/>
  <c r="S14" i="10"/>
  <c r="S14" i="9"/>
  <c r="CH79" i="9"/>
  <c r="CH79" i="10"/>
  <c r="CB47" i="9"/>
  <c r="CB47" i="10"/>
  <c r="DF63" i="9"/>
  <c r="DF63" i="10"/>
  <c r="AM28" i="10"/>
  <c r="AM28" i="9"/>
  <c r="CY48" i="10"/>
  <c r="CY48" i="9"/>
  <c r="S19" i="9"/>
  <c r="S19" i="10"/>
  <c r="AA16" i="9"/>
  <c r="AA16" i="10"/>
  <c r="CZ36" i="10"/>
  <c r="CZ36" i="9"/>
  <c r="DP91" i="10"/>
  <c r="DP91" i="9"/>
  <c r="EF67" i="10"/>
  <c r="EF67" i="9"/>
  <c r="AS35" i="9"/>
  <c r="AS35" i="10"/>
  <c r="AP13" i="10"/>
  <c r="AP13" i="9"/>
  <c r="BD50" i="10"/>
  <c r="BD50" i="9"/>
  <c r="CZ46" i="10"/>
  <c r="CZ46" i="9"/>
  <c r="M11" i="10"/>
  <c r="M11" i="9"/>
  <c r="DZ43" i="9"/>
  <c r="DZ43" i="10"/>
  <c r="EH105" i="9"/>
  <c r="EH105" i="10"/>
  <c r="BA46" i="10"/>
  <c r="BA46" i="9"/>
  <c r="CO78" i="10"/>
  <c r="CO78" i="9"/>
  <c r="BC29" i="10"/>
  <c r="BC29" i="9"/>
  <c r="DJ72" i="10"/>
  <c r="DJ72" i="9"/>
  <c r="W18" i="9"/>
  <c r="W18" i="10"/>
  <c r="BM37" i="10"/>
  <c r="BM37" i="9"/>
  <c r="DA87" i="10"/>
  <c r="DA87" i="9"/>
  <c r="AZ28" i="10"/>
  <c r="AZ28" i="9"/>
  <c r="EB60" i="9"/>
  <c r="EB60" i="10"/>
  <c r="CU28" i="10"/>
  <c r="CU28" i="9"/>
  <c r="CE56" i="10"/>
  <c r="CE56" i="9"/>
  <c r="BQ31" i="9"/>
  <c r="BQ31" i="10"/>
  <c r="DJ20" i="9"/>
  <c r="DJ20" i="10"/>
  <c r="EE104" i="10"/>
  <c r="EE104" i="9"/>
  <c r="CR33" i="10"/>
  <c r="CR33" i="9"/>
  <c r="BD11" i="9"/>
  <c r="BD11" i="10"/>
  <c r="CF75" i="9"/>
  <c r="CF75" i="10"/>
  <c r="CH62" i="10"/>
  <c r="CH62" i="9"/>
  <c r="EE19" i="9"/>
  <c r="EE19" i="10"/>
  <c r="DT61" i="10"/>
  <c r="DT61" i="9"/>
  <c r="CA68" i="10"/>
  <c r="CA68" i="9"/>
  <c r="EE56" i="10"/>
  <c r="EE56" i="9"/>
  <c r="CJ44" i="9"/>
  <c r="CJ44" i="10"/>
  <c r="BD31" i="10"/>
  <c r="BD31" i="9"/>
  <c r="DC81" i="10"/>
  <c r="DC81" i="9"/>
  <c r="DT79" i="10"/>
  <c r="DT79" i="9"/>
  <c r="CF62" i="9"/>
  <c r="CF62" i="10"/>
  <c r="CU75" i="9"/>
  <c r="CU75" i="10"/>
  <c r="CO13" i="10"/>
  <c r="CO13" i="9"/>
  <c r="DG10" i="9"/>
  <c r="DG10" i="10"/>
  <c r="DL20" i="9"/>
  <c r="DL20" i="10"/>
  <c r="EB86" i="10"/>
  <c r="EB86" i="9"/>
  <c r="DF88" i="9"/>
  <c r="DF88" i="10"/>
  <c r="DI72" i="10"/>
  <c r="DI72" i="9"/>
  <c r="CS78" i="9"/>
  <c r="CS78" i="10"/>
  <c r="CJ27" i="9"/>
  <c r="CJ27" i="10"/>
  <c r="DR43" i="9"/>
  <c r="DR43" i="10"/>
  <c r="AC18" i="10"/>
  <c r="AC18" i="9"/>
  <c r="BS62" i="9"/>
  <c r="BS62" i="10"/>
  <c r="DU28" i="9"/>
  <c r="DU28" i="10"/>
  <c r="BC17" i="10"/>
  <c r="BC17" i="9"/>
  <c r="BH14" i="10"/>
  <c r="BH14" i="9"/>
  <c r="CR57" i="9"/>
  <c r="CR57" i="10"/>
  <c r="DU110" i="9"/>
  <c r="DU110" i="10"/>
  <c r="CX29" i="10"/>
  <c r="CX29" i="9"/>
  <c r="AJ15" i="10"/>
  <c r="AJ15" i="9"/>
  <c r="DO29" i="9"/>
  <c r="DO29" i="10"/>
  <c r="DJ33" i="9"/>
  <c r="DJ33" i="10"/>
  <c r="BO57" i="10"/>
  <c r="BO57" i="9"/>
  <c r="DF28" i="9"/>
  <c r="DF28" i="10"/>
  <c r="DZ34" i="9"/>
  <c r="DZ34" i="10"/>
  <c r="CM10" i="10"/>
  <c r="CM10" i="9"/>
  <c r="DQ39" i="10"/>
  <c r="DQ39" i="9"/>
  <c r="CZ34" i="10"/>
  <c r="CZ34" i="9"/>
  <c r="EE38" i="9"/>
  <c r="EE38" i="10"/>
  <c r="CN55" i="9"/>
  <c r="CN55" i="10"/>
  <c r="AH10" i="10"/>
  <c r="AH10" i="9"/>
  <c r="DC59" i="9"/>
  <c r="DC59" i="10"/>
  <c r="DV85" i="10"/>
  <c r="DV85" i="9"/>
  <c r="CN80" i="10"/>
  <c r="CN80" i="9"/>
  <c r="CZ78" i="10"/>
  <c r="CZ78" i="9"/>
  <c r="DO84" i="10"/>
  <c r="DO84" i="9"/>
  <c r="AO20" i="9"/>
  <c r="AO20" i="10"/>
  <c r="EG109" i="9"/>
  <c r="EG109" i="10"/>
  <c r="BO17" i="9"/>
  <c r="BO17" i="10"/>
  <c r="CZ63" i="9"/>
  <c r="CZ63" i="10"/>
  <c r="CT22" i="10"/>
  <c r="CT22" i="9"/>
  <c r="DR21" i="9"/>
  <c r="DR21" i="10"/>
  <c r="DQ15" i="9"/>
  <c r="DQ15" i="10"/>
  <c r="CM84" i="9"/>
  <c r="CM84" i="10"/>
  <c r="EG12" i="9"/>
  <c r="EG12" i="10"/>
  <c r="DX19" i="10"/>
  <c r="DX19" i="9"/>
  <c r="AI29" i="10"/>
  <c r="AI29" i="9"/>
  <c r="DN60" i="9"/>
  <c r="DN60" i="10"/>
  <c r="CJ32" i="9"/>
  <c r="CJ32" i="10"/>
  <c r="CK38" i="9"/>
  <c r="CK38" i="10"/>
  <c r="DF11" i="9"/>
  <c r="DF11" i="10"/>
  <c r="CV13" i="10"/>
  <c r="CV13" i="9"/>
  <c r="EG79" i="10"/>
  <c r="EG79" i="9"/>
  <c r="DF19" i="10"/>
  <c r="DF19" i="9"/>
  <c r="DP74" i="9"/>
  <c r="DP74" i="10"/>
  <c r="BG13" i="9"/>
  <c r="BG13" i="10"/>
  <c r="CA78" i="9"/>
  <c r="CA78" i="10"/>
  <c r="DT95" i="10"/>
  <c r="DT95" i="9"/>
  <c r="CA45" i="10"/>
  <c r="CA45" i="9"/>
  <c r="DE34" i="9"/>
  <c r="DE34" i="10"/>
  <c r="DC79" i="9"/>
  <c r="DC79" i="10"/>
  <c r="CU47" i="9"/>
  <c r="CU47" i="10"/>
  <c r="DR60" i="10"/>
  <c r="DR60" i="9"/>
  <c r="CD29" i="9"/>
  <c r="CD29" i="10"/>
  <c r="BW36" i="10"/>
  <c r="BW36" i="9"/>
  <c r="CC35" i="10"/>
  <c r="CC35" i="9"/>
  <c r="DB13" i="9"/>
  <c r="DB13" i="10"/>
  <c r="CF52" i="10"/>
  <c r="CF52" i="9"/>
  <c r="BU60" i="9"/>
  <c r="BU60" i="10"/>
  <c r="CR45" i="9"/>
  <c r="CR45" i="10"/>
  <c r="CJ38" i="10"/>
  <c r="CJ38" i="9"/>
  <c r="AO34" i="10"/>
  <c r="AO34" i="9"/>
  <c r="CJ47" i="9"/>
  <c r="CJ47" i="10"/>
  <c r="EC24" i="9"/>
  <c r="EC24" i="10"/>
  <c r="CR23" i="10"/>
  <c r="CR23" i="9"/>
  <c r="CD14" i="9"/>
  <c r="CD14" i="10"/>
  <c r="CR36" i="10"/>
  <c r="CR36" i="9"/>
  <c r="S16" i="10"/>
  <c r="S16" i="9"/>
  <c r="CL44" i="9"/>
  <c r="CL44" i="10"/>
  <c r="CC10" i="9"/>
  <c r="CC10" i="10"/>
  <c r="EF100" i="10"/>
  <c r="EF100" i="9"/>
  <c r="BX66" i="10"/>
  <c r="BX66" i="9"/>
  <c r="EI44" i="9"/>
  <c r="EI44" i="10"/>
  <c r="BF22" i="9"/>
  <c r="BF22" i="10"/>
  <c r="BB38" i="10"/>
  <c r="BB38" i="9"/>
  <c r="DL34" i="10"/>
  <c r="DL34" i="9"/>
  <c r="BM12" i="9"/>
  <c r="BM12" i="10"/>
  <c r="DZ28" i="9"/>
  <c r="DZ28" i="10"/>
  <c r="CR24" i="9"/>
  <c r="CR24" i="10"/>
  <c r="CH51" i="9"/>
  <c r="CH51" i="10"/>
  <c r="CM36" i="9"/>
  <c r="CM36" i="10"/>
  <c r="DG26" i="10"/>
  <c r="DG26" i="9"/>
  <c r="AD25" i="9"/>
  <c r="AD25" i="10"/>
  <c r="CE35" i="10"/>
  <c r="CE35" i="9"/>
  <c r="EF68" i="10"/>
  <c r="EF68" i="9"/>
  <c r="BE18" i="9"/>
  <c r="BE18" i="10"/>
  <c r="CZ90" i="10"/>
  <c r="CZ90" i="9"/>
  <c r="DZ19" i="9"/>
  <c r="DZ19" i="10"/>
  <c r="BC43" i="10"/>
  <c r="BC43" i="9"/>
  <c r="AT20" i="9"/>
  <c r="AT20" i="10"/>
  <c r="AT12" i="10"/>
  <c r="AT12" i="9"/>
  <c r="DS50" i="10"/>
  <c r="DS50" i="9"/>
  <c r="DH72" i="9"/>
  <c r="DH72" i="10"/>
  <c r="DQ92" i="10"/>
  <c r="DQ92" i="9"/>
  <c r="AC26" i="10"/>
  <c r="AC26" i="9"/>
  <c r="CO63" i="10"/>
  <c r="CO63" i="9"/>
  <c r="DH69" i="10"/>
  <c r="DH69" i="9"/>
  <c r="EA32" i="10"/>
  <c r="EA32" i="9"/>
  <c r="AA18" i="10"/>
  <c r="AA18" i="9"/>
  <c r="DI28" i="9"/>
  <c r="DI28" i="10"/>
  <c r="CN18" i="9"/>
  <c r="CN18" i="10"/>
  <c r="DO18" i="9"/>
  <c r="DO18" i="10"/>
  <c r="BN34" i="9"/>
  <c r="BN34" i="10"/>
  <c r="CE12" i="10"/>
  <c r="CE12" i="9"/>
  <c r="DQ33" i="9"/>
  <c r="DQ33" i="10"/>
  <c r="DJ43" i="10"/>
  <c r="DJ43" i="9"/>
  <c r="CZ35" i="10"/>
  <c r="CZ35" i="9"/>
  <c r="AJ29" i="10"/>
  <c r="AJ29" i="9"/>
  <c r="CV92" i="10"/>
  <c r="CV92" i="9"/>
  <c r="CL67" i="10"/>
  <c r="CL67" i="9"/>
  <c r="CY17" i="9"/>
  <c r="CY17" i="10"/>
  <c r="CL74" i="10"/>
  <c r="CL74" i="9"/>
  <c r="DU89" i="9"/>
  <c r="DU89" i="10"/>
  <c r="BL16" i="9"/>
  <c r="BL16" i="10"/>
  <c r="AT32" i="10"/>
  <c r="AT32" i="9"/>
  <c r="CY12" i="10"/>
  <c r="CY12" i="9"/>
  <c r="AQ37" i="10"/>
  <c r="AQ37" i="9"/>
  <c r="BA36" i="9"/>
  <c r="BA36" i="10"/>
  <c r="EC57" i="9"/>
  <c r="EC57" i="10"/>
  <c r="EF21" i="10"/>
  <c r="EF21" i="9"/>
  <c r="DX89" i="9"/>
  <c r="DX89" i="10"/>
  <c r="CX85" i="9"/>
  <c r="CX85" i="10"/>
  <c r="U15" i="10"/>
  <c r="U15" i="9"/>
  <c r="DJ18" i="10"/>
  <c r="DJ18" i="9"/>
  <c r="BS10" i="10"/>
  <c r="BS10" i="9"/>
  <c r="EC78" i="10"/>
  <c r="EC78" i="9"/>
  <c r="CF55" i="9"/>
  <c r="CF55" i="10"/>
  <c r="CM56" i="9"/>
  <c r="CM56" i="10"/>
  <c r="DO75" i="10"/>
  <c r="DO75" i="9"/>
  <c r="W23" i="9"/>
  <c r="W23" i="10"/>
  <c r="EA46" i="9"/>
  <c r="EA46" i="10"/>
  <c r="DS110" i="10"/>
  <c r="DS110" i="9"/>
  <c r="EC14" i="9"/>
  <c r="EC14" i="10"/>
  <c r="DO27" i="9"/>
  <c r="DO27" i="10"/>
  <c r="CT24" i="9"/>
  <c r="CT24" i="10"/>
  <c r="BC14" i="10"/>
  <c r="BC14" i="9"/>
  <c r="DL84" i="10"/>
  <c r="DL84" i="9"/>
  <c r="Y25" i="10"/>
  <c r="Y25" i="9"/>
  <c r="CJ61" i="10"/>
  <c r="CJ61" i="9"/>
  <c r="BF33" i="9"/>
  <c r="BF33" i="10"/>
  <c r="CC38" i="10"/>
  <c r="CC38" i="9"/>
  <c r="BK63" i="10"/>
  <c r="BK63" i="9"/>
  <c r="DB75" i="9"/>
  <c r="DB75" i="10"/>
  <c r="CQ66" i="10"/>
  <c r="CQ66" i="9"/>
  <c r="DA30" i="9"/>
  <c r="DA30" i="10"/>
  <c r="CY22" i="10"/>
  <c r="CY22" i="9"/>
  <c r="CT91" i="10"/>
  <c r="CT91" i="9"/>
  <c r="EE16" i="10"/>
  <c r="EE16" i="9"/>
  <c r="DW90" i="9"/>
  <c r="DW90" i="10"/>
  <c r="DC16" i="9"/>
  <c r="DC16" i="10"/>
  <c r="CJ28" i="10"/>
  <c r="CJ28" i="9"/>
  <c r="CF28" i="10"/>
  <c r="CF28" i="9"/>
  <c r="CQ15" i="10"/>
  <c r="CQ15" i="9"/>
  <c r="CC13" i="9"/>
  <c r="CC13" i="10"/>
  <c r="EB34" i="10"/>
  <c r="EB34" i="9"/>
  <c r="BO33" i="9"/>
  <c r="BO33" i="10"/>
  <c r="BU12" i="10"/>
  <c r="BU12" i="9"/>
  <c r="W24" i="10"/>
  <c r="W24" i="9"/>
  <c r="AQ38" i="9"/>
  <c r="AQ38" i="10"/>
  <c r="DL43" i="10"/>
  <c r="DL43" i="9"/>
  <c r="DR96" i="10"/>
  <c r="DR96" i="9"/>
  <c r="BS61" i="9"/>
  <c r="BS61" i="10"/>
  <c r="DE95" i="9"/>
  <c r="DE95" i="10"/>
  <c r="CL50" i="10"/>
  <c r="CL50" i="9"/>
  <c r="CE71" i="10"/>
  <c r="CE71" i="9"/>
  <c r="CB39" i="10"/>
  <c r="CB39" i="9"/>
  <c r="DX49" i="9"/>
  <c r="DX49" i="10"/>
  <c r="DI24" i="10"/>
  <c r="DI24" i="9"/>
  <c r="AQ10" i="10"/>
  <c r="AQ10" i="9"/>
  <c r="EG27" i="10"/>
  <c r="EG27" i="9"/>
  <c r="DU55" i="9"/>
  <c r="DU55" i="10"/>
  <c r="BM31" i="10"/>
  <c r="BM31" i="9"/>
  <c r="BL52" i="10"/>
  <c r="BL52" i="9"/>
  <c r="CY91" i="9"/>
  <c r="CY91" i="10"/>
  <c r="BP13" i="10"/>
  <c r="BP13" i="9"/>
  <c r="S12" i="9"/>
  <c r="S12" i="10"/>
  <c r="AO19" i="10"/>
  <c r="AO19" i="9"/>
  <c r="DT101" i="10"/>
  <c r="DT101" i="9"/>
  <c r="DP71" i="9"/>
  <c r="DP71" i="10"/>
  <c r="DJ11" i="10"/>
  <c r="DJ11" i="9"/>
  <c r="EI34" i="9"/>
  <c r="EI34" i="10"/>
  <c r="CX87" i="10"/>
  <c r="CX87" i="9"/>
  <c r="EC106" i="10"/>
  <c r="EC106" i="9"/>
  <c r="DP38" i="10"/>
  <c r="DP38" i="9"/>
  <c r="BC22" i="10"/>
  <c r="BC22" i="9"/>
  <c r="CD51" i="9"/>
  <c r="CD51" i="10"/>
  <c r="EI87" i="10"/>
  <c r="EI87" i="9"/>
  <c r="AF21" i="9"/>
  <c r="AF21" i="10"/>
  <c r="CQ59" i="10"/>
  <c r="CQ59" i="9"/>
  <c r="BJ47" i="9"/>
  <c r="BJ47" i="10"/>
  <c r="EI67" i="10"/>
  <c r="EI67" i="9"/>
  <c r="DG52" i="9"/>
  <c r="DG52" i="10"/>
  <c r="BE13" i="10"/>
  <c r="BE13" i="9"/>
  <c r="EB97" i="10"/>
  <c r="EB97" i="9"/>
  <c r="EE32" i="10"/>
  <c r="EE32" i="9"/>
  <c r="CM20" i="10"/>
  <c r="CM20" i="9"/>
  <c r="CN32" i="10"/>
  <c r="CN32" i="9"/>
  <c r="DX10" i="10"/>
  <c r="DX10" i="9"/>
  <c r="DS60" i="9"/>
  <c r="DS60" i="10"/>
  <c r="DI31" i="9"/>
  <c r="DI31" i="10"/>
  <c r="DP33" i="10"/>
  <c r="DP33" i="9"/>
  <c r="EE79" i="9"/>
  <c r="EE79" i="10"/>
  <c r="CS29" i="10"/>
  <c r="CS29" i="9"/>
  <c r="CK21" i="9"/>
  <c r="CK21" i="10"/>
  <c r="DG16" i="9"/>
  <c r="DG16" i="10"/>
  <c r="CQ39" i="10"/>
  <c r="CQ39" i="9"/>
  <c r="AI22" i="10"/>
  <c r="AI22" i="9"/>
  <c r="BG46" i="10"/>
  <c r="BG46" i="9"/>
  <c r="DB86" i="9"/>
  <c r="DB86" i="10"/>
  <c r="AF25" i="10"/>
  <c r="AF25" i="9"/>
  <c r="BU58" i="9"/>
  <c r="BU58" i="10"/>
  <c r="BH16" i="9"/>
  <c r="BH16" i="10"/>
  <c r="CO20" i="10"/>
  <c r="CO20" i="9"/>
  <c r="DX36" i="10"/>
  <c r="DX36" i="9"/>
  <c r="DA75" i="10"/>
  <c r="DA75" i="9"/>
  <c r="EE17" i="9"/>
  <c r="EE17" i="10"/>
  <c r="CO31" i="10"/>
  <c r="CO31" i="9"/>
  <c r="AO30" i="10"/>
  <c r="AO30" i="9"/>
  <c r="BO28" i="10"/>
  <c r="BO28" i="9"/>
  <c r="DC61" i="10"/>
  <c r="DC61" i="9"/>
  <c r="BQ47" i="9"/>
  <c r="BQ47" i="10"/>
  <c r="CR87" i="10"/>
  <c r="CR87" i="9"/>
  <c r="EB61" i="9"/>
  <c r="EB61" i="10"/>
  <c r="DQ37" i="10"/>
  <c r="DQ37" i="9"/>
  <c r="DU22" i="10"/>
  <c r="DU22" i="9"/>
  <c r="EH38" i="10"/>
  <c r="EH38" i="9"/>
  <c r="DP17" i="9"/>
  <c r="DP17" i="10"/>
  <c r="BZ43" i="10"/>
  <c r="BZ43" i="9"/>
  <c r="CK10" i="10"/>
  <c r="CK10" i="9"/>
  <c r="BR62" i="10"/>
  <c r="BR62" i="9"/>
  <c r="EI98" i="9"/>
  <c r="EI98" i="10"/>
  <c r="CF72" i="9"/>
  <c r="CF72" i="10"/>
  <c r="DT78" i="10"/>
  <c r="DT78" i="9"/>
  <c r="AX29" i="10"/>
  <c r="AX29" i="9"/>
  <c r="CJ45" i="9"/>
  <c r="CJ45" i="10"/>
  <c r="DB74" i="9"/>
  <c r="DB74" i="10"/>
  <c r="DF46" i="10"/>
  <c r="DF46" i="9"/>
  <c r="AP33" i="9"/>
  <c r="AP33" i="10"/>
  <c r="EH87" i="10"/>
  <c r="EH87" i="9"/>
  <c r="BH31" i="9"/>
  <c r="BH31" i="10"/>
  <c r="BN17" i="9"/>
  <c r="BN17" i="10"/>
  <c r="DE52" i="10"/>
  <c r="DE52" i="9"/>
  <c r="DX106" i="10"/>
  <c r="DX106" i="9"/>
  <c r="DL24" i="10"/>
  <c r="DL24" i="9"/>
  <c r="EE67" i="9"/>
  <c r="EE67" i="10"/>
  <c r="CE60" i="9"/>
  <c r="CE60" i="10"/>
  <c r="AX17" i="9"/>
  <c r="AX17" i="10"/>
  <c r="BU26" i="10"/>
  <c r="BU26" i="9"/>
  <c r="CV62" i="9"/>
  <c r="CV62" i="10"/>
  <c r="BS45" i="9"/>
  <c r="BS45" i="10"/>
  <c r="BO13" i="9"/>
  <c r="BO13" i="10"/>
  <c r="CL60" i="10"/>
  <c r="CL60" i="9"/>
  <c r="L10" i="10"/>
  <c r="L10" i="9"/>
  <c r="DN52" i="9"/>
  <c r="DN52" i="10"/>
  <c r="DV70" i="10"/>
  <c r="DV70" i="9"/>
  <c r="EE105" i="9"/>
  <c r="EE105" i="10"/>
  <c r="CX18" i="9"/>
  <c r="CX18" i="10"/>
  <c r="BG25" i="10"/>
  <c r="BG25" i="9"/>
  <c r="AQ27" i="9"/>
  <c r="AQ27" i="10"/>
  <c r="DB30" i="9"/>
  <c r="DB30" i="10"/>
  <c r="AO37" i="9"/>
  <c r="AO37" i="10"/>
  <c r="DZ57" i="10"/>
  <c r="DZ57" i="9"/>
  <c r="BW43" i="9"/>
  <c r="BW43" i="10"/>
  <c r="DW114" i="10"/>
  <c r="DW114" i="9"/>
  <c r="CN67" i="9"/>
  <c r="CN67" i="10"/>
  <c r="CV19" i="9"/>
  <c r="CV19" i="10"/>
  <c r="CY10" i="9"/>
  <c r="CY10" i="10"/>
  <c r="EE97" i="9"/>
  <c r="EE97" i="10"/>
  <c r="CT12" i="10"/>
  <c r="CT12" i="9"/>
  <c r="CO11" i="9"/>
  <c r="CO11" i="10"/>
  <c r="CA48" i="9"/>
  <c r="CA48" i="10"/>
  <c r="DT109" i="10"/>
  <c r="DT109" i="9"/>
  <c r="T17" i="9"/>
  <c r="T17" i="10"/>
  <c r="U10" i="9"/>
  <c r="U10" i="10"/>
  <c r="BQ37" i="10"/>
  <c r="BQ37" i="9"/>
  <c r="DU10" i="9"/>
  <c r="DU10" i="10"/>
  <c r="DO47" i="10"/>
  <c r="DO47" i="9"/>
  <c r="CX33" i="9"/>
  <c r="CX33" i="10"/>
  <c r="AQ11" i="10"/>
  <c r="AQ11" i="9"/>
  <c r="AR20" i="10"/>
  <c r="AR20" i="9"/>
  <c r="DF80" i="9"/>
  <c r="DF80" i="10"/>
  <c r="U21" i="10"/>
  <c r="U21" i="9"/>
  <c r="BP45" i="10"/>
  <c r="BP45" i="9"/>
  <c r="DS36" i="10"/>
  <c r="DS36" i="9"/>
  <c r="DP106" i="10"/>
  <c r="DP106" i="9"/>
  <c r="DX79" i="10"/>
  <c r="DX79" i="9"/>
  <c r="CS80" i="9"/>
  <c r="CS80" i="10"/>
  <c r="CP78" i="10"/>
  <c r="CP78" i="9"/>
  <c r="CZ62" i="10"/>
  <c r="CZ62" i="9"/>
  <c r="CJ68" i="9"/>
  <c r="CJ68" i="10"/>
  <c r="DT31" i="9"/>
  <c r="DT31" i="10"/>
  <c r="EG96" i="10"/>
  <c r="EG96" i="9"/>
  <c r="CG36" i="9"/>
  <c r="CG36" i="10"/>
  <c r="AG13" i="9"/>
  <c r="AG13" i="10"/>
  <c r="CK9" i="9"/>
  <c r="CK9" i="10"/>
  <c r="EF89" i="10"/>
  <c r="EF89" i="9"/>
  <c r="CA10" i="10"/>
  <c r="CA10" i="9"/>
  <c r="CE73" i="9"/>
  <c r="CE73" i="10"/>
  <c r="DP32" i="10"/>
  <c r="DP32" i="9"/>
  <c r="DA79" i="9"/>
  <c r="DA79" i="10"/>
  <c r="CA50" i="10"/>
  <c r="CA50" i="9"/>
  <c r="EE103" i="9"/>
  <c r="EE103" i="10"/>
  <c r="DL74" i="10"/>
  <c r="DL74" i="9"/>
  <c r="DN75" i="9"/>
  <c r="DN75" i="10"/>
  <c r="AO39" i="9"/>
  <c r="AO39" i="10"/>
  <c r="DI43" i="10"/>
  <c r="DI43" i="9"/>
  <c r="BS35" i="10"/>
  <c r="BS35" i="9"/>
  <c r="DT51" i="10"/>
  <c r="DT51" i="9"/>
  <c r="AE19" i="10"/>
  <c r="AE19" i="9"/>
  <c r="BK47" i="10"/>
  <c r="BK47" i="9"/>
  <c r="CL37" i="10"/>
  <c r="CL37" i="9"/>
  <c r="AC19" i="10"/>
  <c r="AC19" i="9"/>
  <c r="CT90" i="10"/>
  <c r="CT90" i="9"/>
  <c r="CV11" i="10"/>
  <c r="CV11" i="9"/>
  <c r="AR39" i="10"/>
  <c r="AR39" i="9"/>
  <c r="CS47" i="9"/>
  <c r="CS47" i="10"/>
  <c r="CT32" i="9"/>
  <c r="CT32" i="10"/>
  <c r="EG75" i="9"/>
  <c r="EG75" i="10"/>
  <c r="EI89" i="10"/>
  <c r="EI89" i="9"/>
  <c r="CG31" i="10"/>
  <c r="CG31" i="9"/>
  <c r="AT30" i="9"/>
  <c r="AT30" i="10"/>
  <c r="BQ19" i="9"/>
  <c r="BQ19" i="10"/>
  <c r="EI72" i="10"/>
  <c r="EI72" i="9"/>
  <c r="DE68" i="10"/>
  <c r="DE68" i="9"/>
  <c r="EI90" i="9"/>
  <c r="EI90" i="10"/>
  <c r="BV62" i="10"/>
  <c r="BV62" i="9"/>
  <c r="AV26" i="9"/>
  <c r="AV26" i="10"/>
  <c r="DT39" i="10"/>
  <c r="DT39" i="9"/>
  <c r="P13" i="9"/>
  <c r="P13" i="10"/>
  <c r="CU39" i="10"/>
  <c r="CU39" i="9"/>
  <c r="DO34" i="9"/>
  <c r="DO34" i="10"/>
  <c r="CP20" i="9"/>
  <c r="CP20" i="10"/>
  <c r="R16" i="10"/>
  <c r="R16" i="9"/>
  <c r="BL14" i="9"/>
  <c r="BL14" i="10"/>
  <c r="EE112" i="9"/>
  <c r="EE112" i="10"/>
  <c r="DS33" i="9"/>
  <c r="DS33" i="10"/>
  <c r="DZ25" i="9"/>
  <c r="DZ25" i="10"/>
  <c r="DB29" i="9"/>
  <c r="DB29" i="10"/>
  <c r="DX18" i="10"/>
  <c r="DX18" i="9"/>
  <c r="DG25" i="10"/>
  <c r="DG25" i="9"/>
  <c r="CE62" i="9"/>
  <c r="CE62" i="10"/>
  <c r="DZ45" i="9"/>
  <c r="DZ45" i="10"/>
  <c r="Y21" i="9"/>
  <c r="Y21" i="10"/>
  <c r="T9" i="9"/>
  <c r="T9" i="10"/>
  <c r="AV31" i="9"/>
  <c r="AV31" i="10"/>
  <c r="BB30" i="9"/>
  <c r="BB30" i="10"/>
  <c r="DU92" i="10"/>
  <c r="DU92" i="9"/>
  <c r="EE106" i="10"/>
  <c r="EE106" i="9"/>
  <c r="EG74" i="9"/>
  <c r="EG74" i="10"/>
  <c r="CU61" i="9"/>
  <c r="CU61" i="10"/>
  <c r="BM17" i="9"/>
  <c r="BM17" i="10"/>
  <c r="DX43" i="10"/>
  <c r="DX43" i="9"/>
  <c r="V20" i="9"/>
  <c r="V20" i="10"/>
  <c r="DC39" i="10"/>
  <c r="DC39" i="9"/>
  <c r="AT13" i="9"/>
  <c r="AT13" i="10"/>
  <c r="BN50" i="9"/>
  <c r="BN50" i="10"/>
  <c r="DU114" i="10"/>
  <c r="DU114" i="9"/>
  <c r="DN98" i="10"/>
  <c r="DN98" i="9"/>
  <c r="DF35" i="9"/>
  <c r="DF35" i="10"/>
  <c r="EC59" i="9"/>
  <c r="EC59" i="10"/>
  <c r="DU59" i="10"/>
  <c r="DU59" i="9"/>
  <c r="CD59" i="10"/>
  <c r="CD59" i="9"/>
  <c r="DJ45" i="9"/>
  <c r="DJ45" i="10"/>
  <c r="DA35" i="10"/>
  <c r="DA35" i="9"/>
  <c r="DS80" i="9"/>
  <c r="DS80" i="10"/>
  <c r="DP95" i="9"/>
  <c r="DP95" i="10"/>
  <c r="CB25" i="9"/>
  <c r="CB25" i="10"/>
  <c r="CT45" i="10"/>
  <c r="CT45" i="9"/>
  <c r="BF17" i="10"/>
  <c r="BF17" i="9"/>
  <c r="BS13" i="10"/>
  <c r="BS13" i="9"/>
  <c r="DS39" i="10"/>
  <c r="DS39" i="9"/>
  <c r="DH75" i="10"/>
  <c r="DH75" i="9"/>
  <c r="CG63" i="9"/>
  <c r="CG63" i="10"/>
  <c r="DG61" i="10"/>
  <c r="DG61" i="9"/>
  <c r="DH24" i="9"/>
  <c r="DH24" i="10"/>
  <c r="CA35" i="10"/>
  <c r="CA35" i="9"/>
  <c r="EB44" i="9"/>
  <c r="EB44" i="10"/>
  <c r="DL48" i="10"/>
  <c r="DL48" i="9"/>
  <c r="CT92" i="10"/>
  <c r="CT92" i="9"/>
  <c r="EB15" i="9"/>
  <c r="EB15" i="10"/>
  <c r="DE58" i="9"/>
  <c r="DE58" i="10"/>
  <c r="EE59" i="9"/>
  <c r="EE59" i="10"/>
  <c r="EI68" i="10"/>
  <c r="EI68" i="9"/>
  <c r="EG62" i="10"/>
  <c r="EG62" i="9"/>
  <c r="BK28" i="10"/>
  <c r="BK28" i="9"/>
  <c r="DP44" i="9"/>
  <c r="DP44" i="10"/>
  <c r="BA19" i="9"/>
  <c r="BA19" i="10"/>
  <c r="CR31" i="10"/>
  <c r="CR31" i="9"/>
  <c r="CO15" i="10"/>
  <c r="CO15" i="9"/>
  <c r="EH33" i="10"/>
  <c r="EH33" i="9"/>
  <c r="BB12" i="10"/>
  <c r="BB12" i="9"/>
  <c r="CJ80" i="9"/>
  <c r="CJ80" i="10"/>
  <c r="CX79" i="9"/>
  <c r="CX79" i="10"/>
  <c r="DS37" i="10"/>
  <c r="DS37" i="9"/>
  <c r="DK60" i="9"/>
  <c r="DK60" i="10"/>
  <c r="EB89" i="10"/>
  <c r="EB89" i="9"/>
  <c r="CG61" i="9"/>
  <c r="CG61" i="10"/>
  <c r="DS88" i="9"/>
  <c r="DS88" i="10"/>
  <c r="DZ113" i="10"/>
  <c r="DZ113" i="9"/>
  <c r="BU14" i="9"/>
  <c r="BU14" i="10"/>
  <c r="AX41" i="10"/>
  <c r="AX41" i="9"/>
  <c r="EA69" i="10"/>
  <c r="EA69" i="9"/>
  <c r="R18" i="10"/>
  <c r="R18" i="9"/>
  <c r="BH37" i="9"/>
  <c r="BH37" i="10"/>
  <c r="BX55" i="9"/>
  <c r="BX55" i="10"/>
  <c r="DL37" i="10"/>
  <c r="DL37" i="9"/>
  <c r="BM28" i="10"/>
  <c r="BM28" i="9"/>
  <c r="DJ81" i="10"/>
  <c r="DJ81" i="9"/>
  <c r="AW39" i="10"/>
  <c r="AW39" i="9"/>
  <c r="DF9" i="9"/>
  <c r="DF9" i="10"/>
  <c r="DG84" i="10"/>
  <c r="DG84" i="9"/>
  <c r="EC110" i="10"/>
  <c r="EC110" i="9"/>
  <c r="BU50" i="9"/>
  <c r="BU50" i="10"/>
  <c r="CT15" i="10"/>
  <c r="CT15" i="9"/>
  <c r="EF114" i="10"/>
  <c r="EF114" i="9"/>
  <c r="BC48" i="9"/>
  <c r="BC48" i="10"/>
  <c r="EH104" i="10"/>
  <c r="EH104" i="9"/>
  <c r="BU30" i="9"/>
  <c r="BU30" i="10"/>
  <c r="K10" i="10"/>
  <c r="K10" i="9"/>
  <c r="EA34" i="10"/>
  <c r="EA34" i="9"/>
  <c r="AP9" i="10"/>
  <c r="AP9" i="9"/>
  <c r="DH81" i="9"/>
  <c r="DH81" i="10"/>
  <c r="CV29" i="10"/>
  <c r="CV29" i="9"/>
  <c r="BR55" i="10"/>
  <c r="BR55" i="9"/>
  <c r="AZ36" i="9"/>
  <c r="AZ36" i="10"/>
  <c r="DZ90" i="9"/>
  <c r="DZ90" i="10"/>
  <c r="EI21" i="10"/>
  <c r="EI21" i="9"/>
  <c r="DK63" i="10"/>
  <c r="DK63" i="9"/>
  <c r="BU36" i="10"/>
  <c r="BU36" i="9"/>
  <c r="CQ69" i="10"/>
  <c r="CQ69" i="9"/>
  <c r="DZ46" i="9"/>
  <c r="DZ46" i="10"/>
  <c r="CJ22" i="9"/>
  <c r="CJ22" i="10"/>
  <c r="BQ24" i="9"/>
  <c r="BQ24" i="10"/>
  <c r="CT61" i="10"/>
  <c r="CT61" i="9"/>
  <c r="DB55" i="9"/>
  <c r="DB55" i="10"/>
  <c r="AU14" i="10"/>
  <c r="AU14" i="9"/>
  <c r="EI81" i="10"/>
  <c r="EI81" i="9"/>
  <c r="DN85" i="9"/>
  <c r="DN85" i="10"/>
  <c r="BM51" i="10"/>
  <c r="BM51" i="9"/>
  <c r="DZ96" i="9"/>
  <c r="DZ96" i="10"/>
  <c r="DB15" i="10"/>
  <c r="DB15" i="9"/>
  <c r="EA13" i="9"/>
  <c r="EA13" i="10"/>
  <c r="CF36" i="10"/>
  <c r="CF36" i="9"/>
  <c r="AB26" i="9"/>
  <c r="AB26" i="10"/>
  <c r="EI108" i="9"/>
  <c r="EI108" i="10"/>
  <c r="AP19" i="9"/>
  <c r="AP19" i="10"/>
  <c r="DF87" i="10"/>
  <c r="DF87" i="9"/>
  <c r="DQ13" i="10"/>
  <c r="DQ13" i="9"/>
  <c r="CB68" i="9"/>
  <c r="CB68" i="10"/>
  <c r="DK43" i="10"/>
  <c r="DK43" i="9"/>
  <c r="DN46" i="10"/>
  <c r="DN46" i="9"/>
  <c r="AA10" i="9"/>
  <c r="AA10" i="10"/>
  <c r="CP43" i="10"/>
  <c r="CP43" i="9"/>
  <c r="EI78" i="10"/>
  <c r="EI78" i="9"/>
  <c r="DV99" i="9"/>
  <c r="DV99" i="10"/>
  <c r="BQ61" i="10"/>
  <c r="BQ61" i="9"/>
  <c r="DR66" i="10"/>
  <c r="DR66" i="9"/>
  <c r="CX35" i="10"/>
  <c r="CX35" i="9"/>
  <c r="CZ57" i="9"/>
  <c r="CZ57" i="10"/>
  <c r="N14" i="9"/>
  <c r="N14" i="10"/>
  <c r="CA38" i="10"/>
  <c r="CA38" i="9"/>
  <c r="AE30" i="10"/>
  <c r="AE30" i="9"/>
  <c r="CR47" i="10"/>
  <c r="CR47" i="9"/>
  <c r="DV100" i="9"/>
  <c r="DV100" i="10"/>
  <c r="BK51" i="10"/>
  <c r="BK51" i="9"/>
  <c r="AG27" i="9"/>
  <c r="AG27" i="10"/>
  <c r="DB9" i="9"/>
  <c r="DB9" i="10"/>
  <c r="BV43" i="10"/>
  <c r="BV43" i="9"/>
  <c r="DP88" i="9"/>
  <c r="DP88" i="10"/>
  <c r="CU72" i="9"/>
  <c r="CU72" i="10"/>
  <c r="EB31" i="10"/>
  <c r="EB31" i="9"/>
  <c r="AP12" i="10"/>
  <c r="AP12" i="9"/>
  <c r="CE66" i="10"/>
  <c r="CE66" i="9"/>
  <c r="DA32" i="9"/>
  <c r="DA32" i="10"/>
  <c r="EI30" i="10"/>
  <c r="EI30" i="9"/>
  <c r="BG35" i="9"/>
  <c r="BG35" i="10"/>
  <c r="DH84" i="9"/>
  <c r="DH84" i="10"/>
  <c r="CS58" i="9"/>
  <c r="CS58" i="10"/>
  <c r="DO97" i="10"/>
  <c r="DO97" i="9"/>
  <c r="EG31" i="10"/>
  <c r="EG31" i="9"/>
  <c r="BV49" i="9"/>
  <c r="BV49" i="10"/>
  <c r="CJ20" i="9"/>
  <c r="CJ20" i="10"/>
  <c r="BP58" i="10"/>
  <c r="BP58" i="9"/>
  <c r="AK25" i="9"/>
  <c r="AK25" i="10"/>
  <c r="DF30" i="9"/>
  <c r="DF30" i="10"/>
  <c r="EF79" i="10"/>
  <c r="EF79" i="9"/>
  <c r="BK37" i="9"/>
  <c r="BK37" i="10"/>
  <c r="DI88" i="10"/>
  <c r="DI88" i="9"/>
  <c r="CX61" i="10"/>
  <c r="CX61" i="9"/>
  <c r="CV28" i="10"/>
  <c r="CV28" i="9"/>
  <c r="CU23" i="9"/>
  <c r="CU23" i="10"/>
  <c r="CV81" i="9"/>
  <c r="CV81" i="10"/>
  <c r="CU20" i="10"/>
  <c r="CU20" i="9"/>
  <c r="EB100" i="9"/>
  <c r="EB100" i="10"/>
  <c r="DZ103" i="9"/>
  <c r="DZ103" i="10"/>
  <c r="DR19" i="10"/>
  <c r="DR19" i="9"/>
  <c r="BC35" i="9"/>
  <c r="BC35" i="10"/>
  <c r="CE75" i="9"/>
  <c r="CE75" i="10"/>
  <c r="BG50" i="9"/>
  <c r="BG50" i="10"/>
  <c r="DZ81" i="10"/>
  <c r="DZ81" i="9"/>
  <c r="CN16" i="9"/>
  <c r="CN16" i="10"/>
  <c r="EG80" i="9"/>
  <c r="EG80" i="10"/>
  <c r="DF66" i="10"/>
  <c r="DF66" i="9"/>
  <c r="AC30" i="9"/>
  <c r="AC30" i="10"/>
  <c r="CS71" i="10"/>
  <c r="CS71" i="9"/>
  <c r="BZ58" i="9"/>
  <c r="BZ58" i="10"/>
  <c r="AX20" i="10"/>
  <c r="AX20" i="9"/>
  <c r="CH50" i="10"/>
  <c r="CH50" i="9"/>
  <c r="DE32" i="9"/>
  <c r="DE32" i="10"/>
  <c r="EF33" i="10"/>
  <c r="EF33" i="9"/>
  <c r="CJ33" i="9"/>
  <c r="CJ33" i="10"/>
  <c r="CF17" i="9"/>
  <c r="CF17" i="10"/>
  <c r="AR26" i="10"/>
  <c r="AR26" i="9"/>
  <c r="EA25" i="10"/>
  <c r="EA25" i="9"/>
  <c r="AB17" i="9"/>
  <c r="AB17" i="10"/>
  <c r="CM52" i="9"/>
  <c r="CM52" i="10"/>
  <c r="CY90" i="9"/>
  <c r="CY90" i="10"/>
  <c r="P9" i="9"/>
  <c r="P9" i="10"/>
  <c r="BJ32" i="9"/>
  <c r="BJ32" i="10"/>
  <c r="BN24" i="10"/>
  <c r="BN24" i="9"/>
  <c r="CW32" i="10"/>
  <c r="CW32" i="9"/>
  <c r="CV57" i="10"/>
  <c r="CV57" i="9"/>
  <c r="DS105" i="10"/>
  <c r="DS105" i="9"/>
  <c r="AD19" i="9"/>
  <c r="AD19" i="10"/>
  <c r="EE10" i="9"/>
  <c r="EE10" i="10"/>
  <c r="CR68" i="9"/>
  <c r="CR68" i="10"/>
  <c r="DL47" i="9"/>
  <c r="DL47" i="10"/>
  <c r="AS24" i="10"/>
  <c r="AS24" i="9"/>
  <c r="DL69" i="10"/>
  <c r="DL69" i="9"/>
  <c r="P17" i="10"/>
  <c r="P17" i="9"/>
  <c r="CU52" i="9"/>
  <c r="CU52" i="10"/>
  <c r="EC114" i="9"/>
  <c r="EC114" i="10"/>
  <c r="EF22" i="9"/>
  <c r="EF22" i="10"/>
  <c r="BG28" i="9"/>
  <c r="BG28" i="10"/>
  <c r="EF108" i="9"/>
  <c r="EF108" i="10"/>
  <c r="AF20" i="10"/>
  <c r="AF20" i="9"/>
  <c r="CA52" i="10"/>
  <c r="CA52" i="9"/>
  <c r="DF10" i="10"/>
  <c r="DF10" i="9"/>
  <c r="AS11" i="10"/>
  <c r="AS11" i="9"/>
  <c r="BA12" i="10"/>
  <c r="BA12" i="9"/>
  <c r="BN38" i="10"/>
  <c r="BN38" i="9"/>
  <c r="EC88" i="10"/>
  <c r="EC88" i="9"/>
  <c r="DA71" i="9"/>
  <c r="DA71" i="10"/>
  <c r="N11" i="10"/>
  <c r="N11" i="9"/>
  <c r="BG29" i="9"/>
  <c r="BG29" i="10"/>
  <c r="CL21" i="10"/>
  <c r="CL21" i="9"/>
  <c r="DO55" i="9"/>
  <c r="DO55" i="10"/>
  <c r="DR103" i="9"/>
  <c r="DR103" i="10"/>
  <c r="AJ36" i="10"/>
  <c r="AJ36" i="9"/>
  <c r="DO32" i="10"/>
  <c r="DO32" i="9"/>
  <c r="BX47" i="9"/>
  <c r="BX47" i="10"/>
  <c r="EE71" i="10"/>
  <c r="EE71" i="9"/>
  <c r="CS46" i="9"/>
  <c r="CS46" i="10"/>
  <c r="EA67" i="10"/>
  <c r="EA67" i="9"/>
  <c r="CJ56" i="9"/>
  <c r="CJ56" i="10"/>
  <c r="DW46" i="10"/>
  <c r="DW46" i="9"/>
  <c r="AZ35" i="10"/>
  <c r="AZ35" i="9"/>
  <c r="CO17" i="10"/>
  <c r="CO17" i="9"/>
  <c r="DT33" i="9"/>
  <c r="DT33" i="10"/>
  <c r="CV58" i="9"/>
  <c r="CV58" i="10"/>
  <c r="EF103" i="9"/>
  <c r="EF103" i="10"/>
  <c r="EH29" i="9"/>
  <c r="EH29" i="10"/>
  <c r="DA58" i="9"/>
  <c r="DA58" i="10"/>
  <c r="DV105" i="9"/>
  <c r="DV105" i="10"/>
  <c r="EE27" i="10"/>
  <c r="EE27" i="9"/>
  <c r="EC85" i="10"/>
  <c r="EC85" i="9"/>
  <c r="EG69" i="10"/>
  <c r="EG69" i="9"/>
  <c r="DU57" i="9"/>
  <c r="DU57" i="10"/>
  <c r="DX78" i="10"/>
  <c r="DX78" i="9"/>
  <c r="DE90" i="9"/>
  <c r="DE90" i="10"/>
  <c r="CM18" i="9"/>
  <c r="CM18" i="10"/>
  <c r="DX81" i="9"/>
  <c r="DX81" i="10"/>
  <c r="CD21" i="10"/>
  <c r="CD21" i="9"/>
  <c r="EG57" i="10"/>
  <c r="EG57" i="9"/>
  <c r="CU38" i="10"/>
  <c r="CU38" i="9"/>
  <c r="CW86" i="10"/>
  <c r="CW86" i="9"/>
  <c r="DH58" i="10"/>
  <c r="DH58" i="9"/>
  <c r="BB51" i="10"/>
  <c r="BB51" i="9"/>
  <c r="EG49" i="9"/>
  <c r="EG49" i="10"/>
  <c r="BH51" i="10"/>
  <c r="BH51" i="9"/>
  <c r="DJ86" i="10"/>
  <c r="DJ86" i="9"/>
  <c r="CW27" i="9"/>
  <c r="CW27" i="10"/>
  <c r="BA15" i="10"/>
  <c r="BA15" i="9"/>
  <c r="EH114" i="9"/>
  <c r="EH114" i="10"/>
  <c r="DX104" i="9"/>
  <c r="DX104" i="10"/>
  <c r="AC27" i="10"/>
  <c r="AC27" i="9"/>
  <c r="CM32" i="10"/>
  <c r="CM32" i="9"/>
  <c r="DO81" i="9"/>
  <c r="DO81" i="10"/>
  <c r="CZ19" i="10"/>
  <c r="CZ19" i="9"/>
  <c r="CT33" i="9"/>
  <c r="CT33" i="10"/>
  <c r="CX34" i="9"/>
  <c r="CX34" i="10"/>
  <c r="CJ58" i="9"/>
  <c r="CJ58" i="10"/>
  <c r="CP11" i="10"/>
  <c r="CP11" i="9"/>
  <c r="AI20" i="10"/>
  <c r="AI20" i="9"/>
  <c r="BX18" i="10"/>
  <c r="BX18" i="9"/>
  <c r="CX59" i="10"/>
  <c r="CX59" i="9"/>
  <c r="DW52" i="9"/>
  <c r="DW52" i="10"/>
  <c r="CX10" i="10"/>
  <c r="CX10" i="9"/>
  <c r="CP84" i="10"/>
  <c r="CP84" i="9"/>
  <c r="CR18" i="10"/>
  <c r="CR18" i="9"/>
  <c r="CF11" i="9"/>
  <c r="CF11" i="10"/>
  <c r="DF71" i="9"/>
  <c r="DF71" i="10"/>
  <c r="BW14" i="10"/>
  <c r="BW14" i="9"/>
  <c r="BS14" i="9"/>
  <c r="BS14" i="10"/>
  <c r="CS87" i="9"/>
  <c r="CS87" i="10"/>
  <c r="BH17" i="9"/>
  <c r="BH17" i="10"/>
  <c r="AT41" i="9"/>
  <c r="AT41" i="10"/>
  <c r="DS47" i="9"/>
  <c r="DS47" i="10"/>
  <c r="CW84" i="10"/>
  <c r="CW84" i="9"/>
  <c r="CP16" i="10"/>
  <c r="CP16" i="9"/>
  <c r="BW39" i="9"/>
  <c r="BW39" i="10"/>
  <c r="CH38" i="9"/>
  <c r="CH38" i="10"/>
  <c r="CL52" i="9"/>
  <c r="CL52" i="10"/>
  <c r="CU36" i="10"/>
  <c r="CU36" i="9"/>
  <c r="CH37" i="10"/>
  <c r="CH37" i="9"/>
  <c r="EA66" i="9"/>
  <c r="EA66" i="10"/>
  <c r="DC60" i="10"/>
  <c r="DC60" i="9"/>
  <c r="BF34" i="10"/>
  <c r="BF34" i="9"/>
  <c r="DL30" i="9"/>
  <c r="DL30" i="10"/>
  <c r="BG11" i="10"/>
  <c r="BG11" i="9"/>
  <c r="DV84" i="9"/>
  <c r="DV84" i="10"/>
  <c r="AS15" i="10"/>
  <c r="AS15" i="9"/>
  <c r="CQ52" i="9"/>
  <c r="CQ52" i="10"/>
  <c r="BF20" i="9"/>
  <c r="BF20" i="10"/>
  <c r="DI48" i="10"/>
  <c r="DI48" i="9"/>
  <c r="BS57" i="9"/>
  <c r="BS57" i="10"/>
  <c r="U11" i="10"/>
  <c r="U11" i="9"/>
  <c r="EA43" i="10"/>
  <c r="EA43" i="9"/>
  <c r="BA11" i="9"/>
  <c r="BA11" i="10"/>
  <c r="BS33" i="9"/>
  <c r="BS33" i="10"/>
  <c r="AI31" i="10"/>
  <c r="AI31" i="9"/>
  <c r="DZ98" i="10"/>
  <c r="DZ98" i="9"/>
  <c r="CA43" i="9"/>
  <c r="CA43" i="10"/>
  <c r="EF98" i="9"/>
  <c r="EF98" i="10"/>
  <c r="AS33" i="9"/>
  <c r="AS33" i="10"/>
  <c r="CW85" i="10"/>
  <c r="CW85" i="9"/>
  <c r="DU71" i="9"/>
  <c r="DU71" i="10"/>
  <c r="EG23" i="10"/>
  <c r="EG23" i="9"/>
  <c r="CR34" i="10"/>
  <c r="CR34" i="9"/>
  <c r="DC11" i="9"/>
  <c r="DC11" i="10"/>
  <c r="CR85" i="10"/>
  <c r="CR85" i="9"/>
  <c r="DQ23" i="10"/>
  <c r="DQ23" i="9"/>
  <c r="CE23" i="9"/>
  <c r="CE23" i="10"/>
  <c r="DS10" i="9"/>
  <c r="DS10" i="10"/>
  <c r="V12" i="10"/>
  <c r="V12" i="9"/>
  <c r="DR75" i="10"/>
  <c r="DR75" i="9"/>
  <c r="DH51" i="9"/>
  <c r="DH51" i="10"/>
  <c r="CH75" i="10"/>
  <c r="CH75" i="9"/>
  <c r="CY69" i="10"/>
  <c r="CY69" i="9"/>
  <c r="AR38" i="10"/>
  <c r="AR38" i="9"/>
  <c r="BN55" i="9"/>
  <c r="BN55" i="10"/>
  <c r="CQ9" i="9"/>
  <c r="CQ9" i="10"/>
  <c r="DH57" i="9"/>
  <c r="DH57" i="10"/>
  <c r="BX60" i="9"/>
  <c r="BX60" i="10"/>
  <c r="EF96" i="10"/>
  <c r="EF96" i="9"/>
  <c r="CF20" i="10"/>
  <c r="CF20" i="9"/>
  <c r="AS41" i="9"/>
  <c r="AS41" i="10"/>
  <c r="DE71" i="10"/>
  <c r="DE71" i="9"/>
  <c r="BM25" i="10"/>
  <c r="BM25" i="9"/>
  <c r="Z16" i="9"/>
  <c r="Z16" i="10"/>
  <c r="BB50" i="9"/>
  <c r="BB50" i="10"/>
  <c r="DG23" i="10"/>
  <c r="DG23" i="9"/>
  <c r="CG66" i="9"/>
  <c r="CG66" i="10"/>
  <c r="EC50" i="10"/>
  <c r="EC50" i="9"/>
  <c r="DH50" i="9"/>
  <c r="DH50" i="10"/>
  <c r="DG11" i="9"/>
  <c r="DG11" i="10"/>
  <c r="EI84" i="9"/>
  <c r="EI84" i="10"/>
  <c r="Z15" i="9"/>
  <c r="Z15" i="10"/>
  <c r="EG56" i="10"/>
  <c r="EG56" i="9"/>
  <c r="BX58" i="9"/>
  <c r="BX58" i="10"/>
  <c r="DN63" i="10"/>
  <c r="DN63" i="9"/>
  <c r="BR19" i="9"/>
  <c r="BR19" i="10"/>
  <c r="DF38" i="10"/>
  <c r="DF38" i="9"/>
  <c r="BV34" i="10"/>
  <c r="BV34" i="9"/>
  <c r="DV17" i="10"/>
  <c r="DV17" i="9"/>
  <c r="BQ57" i="10"/>
  <c r="BQ57" i="9"/>
  <c r="BV10" i="10"/>
  <c r="BV10" i="9"/>
  <c r="EF85" i="9"/>
  <c r="EF85" i="10"/>
  <c r="CF18" i="9"/>
  <c r="CF18" i="10"/>
  <c r="AZ46" i="9"/>
  <c r="AZ46" i="10"/>
  <c r="DE92" i="9"/>
  <c r="DE92" i="10"/>
  <c r="CC52" i="10"/>
  <c r="CC52" i="9"/>
  <c r="DQ99" i="10"/>
  <c r="DQ99" i="9"/>
  <c r="DC47" i="9"/>
  <c r="DC47" i="10"/>
  <c r="AD16" i="9"/>
  <c r="AD16" i="10"/>
  <c r="CJ16" i="9"/>
  <c r="CJ16" i="10"/>
  <c r="CL14" i="9"/>
  <c r="CL14" i="10"/>
  <c r="DI30" i="10"/>
  <c r="DI30" i="9"/>
  <c r="BU18" i="9"/>
  <c r="BU18" i="10"/>
  <c r="CP25" i="10"/>
  <c r="CP25" i="9"/>
  <c r="DQ56" i="9"/>
  <c r="DQ56" i="10"/>
  <c r="DE29" i="9"/>
  <c r="DE29" i="10"/>
  <c r="BJ14" i="9"/>
  <c r="BJ14" i="10"/>
  <c r="EC60" i="9"/>
  <c r="EC60" i="10"/>
  <c r="DI20" i="10"/>
  <c r="DI20" i="9"/>
  <c r="AQ9" i="10"/>
  <c r="AQ9" i="9"/>
  <c r="BG45" i="9"/>
  <c r="BG45" i="10"/>
  <c r="EB84" i="10"/>
  <c r="EB84" i="9"/>
  <c r="BW37" i="9"/>
  <c r="BW37" i="10"/>
  <c r="CD20" i="9"/>
  <c r="CD20" i="10"/>
  <c r="CZ80" i="10"/>
  <c r="CZ80" i="9"/>
  <c r="EE78" i="10"/>
  <c r="EE78" i="9"/>
  <c r="CX16" i="9"/>
  <c r="CX16" i="10"/>
  <c r="CL71" i="9"/>
  <c r="CL71" i="10"/>
  <c r="EI107" i="9"/>
  <c r="EI107" i="10"/>
  <c r="BN58" i="9"/>
  <c r="BN58" i="10"/>
  <c r="EA9" i="10"/>
  <c r="EA9" i="9"/>
  <c r="BD12" i="9"/>
  <c r="BD12" i="10"/>
  <c r="EI37" i="9"/>
  <c r="EI37" i="10"/>
  <c r="CB36" i="9"/>
  <c r="CB36" i="10"/>
  <c r="DE81" i="10"/>
  <c r="DE81" i="9"/>
  <c r="CS28" i="10"/>
  <c r="CS28" i="9"/>
  <c r="BA52" i="9"/>
  <c r="BA52" i="10"/>
  <c r="AG25" i="9"/>
  <c r="AG25" i="10"/>
  <c r="CV31" i="10"/>
  <c r="CV31" i="9"/>
  <c r="DP10" i="9"/>
  <c r="DP10" i="10"/>
  <c r="X13" i="10"/>
  <c r="X13" i="9"/>
  <c r="CW30" i="10"/>
  <c r="CW30" i="9"/>
  <c r="DL33" i="10"/>
  <c r="DL33" i="9"/>
  <c r="BO18" i="10"/>
  <c r="BO18" i="9"/>
  <c r="AJ30" i="9"/>
  <c r="AJ30" i="10"/>
  <c r="AW18" i="9"/>
  <c r="AW18" i="10"/>
  <c r="DO23" i="10"/>
  <c r="DO23" i="9"/>
  <c r="CC45" i="10"/>
  <c r="CC45" i="9"/>
  <c r="DP19" i="10"/>
  <c r="DP19" i="9"/>
  <c r="DG17" i="9"/>
  <c r="DG17" i="10"/>
  <c r="DU51" i="10"/>
  <c r="DU51" i="9"/>
  <c r="DT43" i="10"/>
  <c r="DT43" i="9"/>
  <c r="CV89" i="10"/>
  <c r="CV89" i="9"/>
  <c r="EH85" i="10"/>
  <c r="EH85" i="9"/>
  <c r="CA61" i="10"/>
  <c r="CA61" i="9"/>
  <c r="CJ15" i="10"/>
  <c r="CJ15" i="9"/>
  <c r="CL84" i="9"/>
  <c r="CL84" i="10"/>
  <c r="AF22" i="10"/>
  <c r="AF22" i="9"/>
  <c r="CG30" i="10"/>
  <c r="CG30" i="9"/>
  <c r="CT71" i="10"/>
  <c r="CT71" i="9"/>
  <c r="CW72" i="10"/>
  <c r="CW72" i="9"/>
  <c r="CK20" i="10"/>
  <c r="CK20" i="9"/>
  <c r="DI9" i="9"/>
  <c r="DI9" i="10"/>
  <c r="EG20" i="9"/>
  <c r="EG20" i="10"/>
  <c r="DL68" i="9"/>
  <c r="DL68" i="10"/>
  <c r="BN49" i="10"/>
  <c r="BN49" i="9"/>
  <c r="DV22" i="9"/>
  <c r="DV22" i="10"/>
  <c r="CH30" i="10"/>
  <c r="CH30" i="9"/>
  <c r="BH34" i="9"/>
  <c r="BH34" i="10"/>
  <c r="DQ31" i="10"/>
  <c r="DQ31" i="9"/>
  <c r="DR80" i="9"/>
  <c r="DR80" i="10"/>
  <c r="DV30" i="9"/>
  <c r="DV30" i="10"/>
  <c r="AQ25" i="10"/>
  <c r="AQ25" i="9"/>
  <c r="CX86" i="10"/>
  <c r="CX86" i="9"/>
  <c r="DQ47" i="9"/>
  <c r="DQ47" i="10"/>
  <c r="DC26" i="9"/>
  <c r="DC26" i="10"/>
  <c r="DT25" i="10"/>
  <c r="DT25" i="9"/>
  <c r="AR10" i="10"/>
  <c r="AR10" i="9"/>
  <c r="EG22" i="10"/>
  <c r="EG22" i="9"/>
  <c r="DC50" i="9"/>
  <c r="DC50" i="10"/>
  <c r="CU27" i="9"/>
  <c r="CU27" i="10"/>
  <c r="AI24" i="10"/>
  <c r="AI24" i="9"/>
  <c r="BD49" i="9"/>
  <c r="BD49" i="10"/>
  <c r="BA49" i="9"/>
  <c r="BA49" i="10"/>
  <c r="DJ59" i="9"/>
  <c r="DJ59" i="10"/>
  <c r="CW36" i="10"/>
  <c r="CW36" i="9"/>
  <c r="K12" i="9"/>
  <c r="K12" i="10"/>
  <c r="AM37" i="10"/>
  <c r="AM37" i="9"/>
  <c r="CM71" i="9"/>
  <c r="CM71" i="10"/>
  <c r="BE9" i="9"/>
  <c r="BE9" i="10"/>
  <c r="CR30" i="10"/>
  <c r="CR30" i="9"/>
  <c r="CB50" i="10"/>
  <c r="CB50" i="9"/>
  <c r="EF111" i="9"/>
  <c r="EF111" i="10"/>
  <c r="CC31" i="10"/>
  <c r="CC31" i="9"/>
  <c r="BA9" i="10"/>
  <c r="BA9" i="9"/>
  <c r="BD15" i="10"/>
  <c r="BD15" i="9"/>
  <c r="DQ101" i="9"/>
  <c r="DQ101" i="10"/>
  <c r="DV50" i="10"/>
  <c r="DV50" i="9"/>
  <c r="CW35" i="9"/>
  <c r="CW35" i="10"/>
  <c r="CM49" i="10"/>
  <c r="CM49" i="9"/>
  <c r="CR46" i="10"/>
  <c r="CR46" i="9"/>
  <c r="BS17" i="10"/>
  <c r="BS17" i="9"/>
  <c r="CN31" i="9"/>
  <c r="CN31" i="10"/>
  <c r="EH95" i="10"/>
  <c r="EH95" i="9"/>
  <c r="AZ47" i="9"/>
  <c r="AZ47" i="10"/>
  <c r="CU63" i="9"/>
  <c r="CU63" i="10"/>
  <c r="DI66" i="9"/>
  <c r="DI66" i="10"/>
  <c r="BC26" i="10"/>
  <c r="BC26" i="9"/>
  <c r="CE26" i="10"/>
  <c r="CE26" i="9"/>
  <c r="BH47" i="10"/>
  <c r="BH47" i="9"/>
  <c r="BA45" i="10"/>
  <c r="BA45" i="9"/>
  <c r="AK29" i="9"/>
  <c r="AK29" i="10"/>
  <c r="CP45" i="10"/>
  <c r="CP45" i="9"/>
  <c r="DR90" i="9"/>
  <c r="DR90" i="10"/>
  <c r="CJ84" i="9"/>
  <c r="CJ84" i="10"/>
  <c r="AR29" i="10"/>
  <c r="AR29" i="9"/>
  <c r="AM31" i="9"/>
  <c r="AM31" i="10"/>
  <c r="DQ52" i="10"/>
  <c r="DQ52" i="9"/>
  <c r="AO17" i="9"/>
  <c r="AO17" i="10"/>
  <c r="AH9" i="9"/>
  <c r="AH9" i="10"/>
  <c r="BZ21" i="9"/>
  <c r="BZ21" i="10"/>
  <c r="AQ24" i="9"/>
  <c r="AQ24" i="10"/>
  <c r="EC27" i="10"/>
  <c r="EC27" i="9"/>
  <c r="DV28" i="9"/>
  <c r="DV28" i="10"/>
  <c r="DA45" i="9"/>
  <c r="DA45" i="10"/>
  <c r="R13" i="9"/>
  <c r="R13" i="10"/>
  <c r="BO31" i="9"/>
  <c r="BO31" i="10"/>
  <c r="CO33" i="10"/>
  <c r="CO33" i="9"/>
  <c r="AQ29" i="9"/>
  <c r="AQ29" i="10"/>
  <c r="DC20" i="10"/>
  <c r="DC20" i="9"/>
  <c r="EB20" i="10"/>
  <c r="EB20" i="9"/>
  <c r="BW57" i="9"/>
  <c r="BW57" i="10"/>
  <c r="CA47" i="9"/>
  <c r="CA47" i="10"/>
  <c r="CQ71" i="10"/>
  <c r="CQ71" i="9"/>
  <c r="CC12" i="10"/>
  <c r="CC12" i="9"/>
  <c r="DB69" i="10"/>
  <c r="DB69" i="9"/>
  <c r="BF23" i="9"/>
  <c r="BF23" i="10"/>
  <c r="CL31" i="10"/>
  <c r="CL31" i="9"/>
  <c r="AC17" i="10"/>
  <c r="AC17" i="9"/>
  <c r="BC49" i="9"/>
  <c r="BC49" i="10"/>
  <c r="BZ17" i="10"/>
  <c r="BZ17" i="9"/>
  <c r="V13" i="10"/>
  <c r="V13" i="9"/>
  <c r="EB35" i="9"/>
  <c r="EB35" i="10"/>
  <c r="CM37" i="10"/>
  <c r="CM37" i="9"/>
  <c r="CC50" i="9"/>
  <c r="CC50" i="10"/>
  <c r="BB28" i="10"/>
  <c r="BB28" i="9"/>
  <c r="CB24" i="9"/>
  <c r="CB24" i="10"/>
  <c r="EE14" i="10"/>
  <c r="EE14" i="9"/>
  <c r="BL48" i="9"/>
  <c r="BL48" i="10"/>
  <c r="BR15" i="10"/>
  <c r="BR15" i="9"/>
  <c r="CC15" i="9"/>
  <c r="CC15" i="10"/>
  <c r="DI68" i="10"/>
  <c r="DI68" i="9"/>
  <c r="DH59" i="9"/>
  <c r="DH59" i="10"/>
  <c r="EF84" i="10"/>
  <c r="EF84" i="9"/>
  <c r="DP89" i="10"/>
  <c r="DP89" i="9"/>
  <c r="EE88" i="9"/>
  <c r="EE88" i="10"/>
  <c r="DR73" i="9"/>
  <c r="DR73" i="10"/>
  <c r="DX11" i="9"/>
  <c r="DX11" i="10"/>
  <c r="CL28" i="9"/>
  <c r="CL28" i="10"/>
  <c r="BZ32" i="10"/>
  <c r="BZ32" i="9"/>
  <c r="CO19" i="10"/>
  <c r="CO19" i="9"/>
  <c r="P14" i="9"/>
  <c r="P14" i="10"/>
  <c r="DI13" i="9"/>
  <c r="DI13" i="10"/>
  <c r="DT86" i="9"/>
  <c r="DT86" i="10"/>
  <c r="CY28" i="9"/>
  <c r="CY28" i="10"/>
  <c r="CX47" i="9"/>
  <c r="CX47" i="10"/>
  <c r="CB33" i="10"/>
  <c r="CB33" i="9"/>
  <c r="CQ28" i="10"/>
  <c r="CQ28" i="9"/>
  <c r="BQ13" i="9"/>
  <c r="BQ13" i="10"/>
  <c r="AV21" i="10"/>
  <c r="AV21" i="9"/>
  <c r="AK27" i="9"/>
  <c r="AK27" i="10"/>
  <c r="DL60" i="10"/>
  <c r="DL60" i="9"/>
  <c r="EA104" i="9"/>
  <c r="EA104" i="10"/>
  <c r="DR58" i="10"/>
  <c r="DR58" i="9"/>
  <c r="CY29" i="9"/>
  <c r="CY29" i="10"/>
  <c r="DZ12" i="9"/>
  <c r="DZ12" i="10"/>
  <c r="CO75" i="9"/>
  <c r="CO75" i="10"/>
  <c r="AR23" i="9"/>
  <c r="AR23" i="10"/>
  <c r="AB29" i="10"/>
  <c r="AB29" i="9"/>
  <c r="DH14" i="9"/>
  <c r="DH14" i="10"/>
  <c r="BP34" i="10"/>
  <c r="BP34" i="9"/>
  <c r="EH62" i="9"/>
  <c r="EH62" i="10"/>
  <c r="CW16" i="9"/>
  <c r="CW16" i="10"/>
  <c r="EF66" i="10"/>
  <c r="EF66" i="9"/>
  <c r="AR17" i="9"/>
  <c r="AR17" i="10"/>
  <c r="AO38" i="10"/>
  <c r="AO38" i="9"/>
  <c r="DV90" i="9"/>
  <c r="DV90" i="10"/>
  <c r="EG19" i="9"/>
  <c r="EG19" i="10"/>
  <c r="BC25" i="9"/>
  <c r="BC25" i="10"/>
  <c r="CP34" i="10"/>
  <c r="CP34" i="9"/>
  <c r="BB29" i="10"/>
  <c r="BB29" i="9"/>
  <c r="CH45" i="9"/>
  <c r="CH45" i="10"/>
  <c r="DP90" i="9"/>
  <c r="DP90" i="10"/>
  <c r="AX27" i="9"/>
  <c r="AX27" i="10"/>
  <c r="DB85" i="9"/>
  <c r="DB85" i="10"/>
  <c r="BP9" i="9"/>
  <c r="BP9" i="10"/>
  <c r="CD36" i="10"/>
  <c r="CD36" i="9"/>
  <c r="DE59" i="10"/>
  <c r="DE59" i="9"/>
  <c r="N13" i="10"/>
  <c r="N13" i="9"/>
  <c r="BF12" i="10"/>
  <c r="BF12" i="9"/>
  <c r="AC12" i="10"/>
  <c r="AC12" i="9"/>
  <c r="CJ48" i="9"/>
  <c r="CJ48" i="10"/>
  <c r="AH22" i="9"/>
  <c r="AH22" i="10"/>
  <c r="DS46" i="9"/>
  <c r="DS46" i="10"/>
  <c r="BC27" i="9"/>
  <c r="BC27" i="10"/>
  <c r="DH63" i="9"/>
  <c r="DH63" i="10"/>
  <c r="CZ85" i="10"/>
  <c r="CZ85" i="9"/>
  <c r="AP24" i="10"/>
  <c r="AP24" i="9"/>
  <c r="EA18" i="10"/>
  <c r="EA18" i="9"/>
  <c r="EI85" i="10"/>
  <c r="EI85" i="9"/>
  <c r="EH99" i="9"/>
  <c r="EH99" i="10"/>
  <c r="DQ17" i="9"/>
  <c r="DQ17" i="10"/>
  <c r="CV14" i="10"/>
  <c r="CV14" i="9"/>
  <c r="DN49" i="9"/>
  <c r="DN49" i="10"/>
  <c r="DI27" i="10"/>
  <c r="DI27" i="9"/>
  <c r="DO24" i="9"/>
  <c r="DO24" i="10"/>
  <c r="DT104" i="10"/>
  <c r="DT104" i="9"/>
  <c r="L9" i="10"/>
  <c r="L9" i="9"/>
  <c r="EE51" i="10"/>
  <c r="EE51" i="9"/>
  <c r="BE26" i="9"/>
  <c r="BE26" i="10"/>
  <c r="DI62" i="10"/>
  <c r="DI62" i="9"/>
  <c r="DE78" i="10"/>
  <c r="DE78" i="9"/>
  <c r="CW79" i="10"/>
  <c r="CW79" i="9"/>
  <c r="CX19" i="9"/>
  <c r="CX19" i="10"/>
  <c r="BL56" i="10"/>
  <c r="BL56" i="9"/>
  <c r="V19" i="10"/>
  <c r="V19" i="9"/>
  <c r="EF17" i="9"/>
  <c r="EF17" i="10"/>
  <c r="CW70" i="9"/>
  <c r="CW70" i="10"/>
  <c r="DV43" i="9"/>
  <c r="DV43" i="10"/>
  <c r="BU33" i="9"/>
  <c r="BU33" i="10"/>
  <c r="CO70" i="9"/>
  <c r="CO70" i="10"/>
  <c r="DN71" i="9"/>
  <c r="DN71" i="10"/>
  <c r="BE38" i="10"/>
  <c r="BE38" i="9"/>
  <c r="CO28" i="10"/>
  <c r="CO28" i="9"/>
  <c r="BX39" i="9"/>
  <c r="BX39" i="10"/>
  <c r="EI12" i="10"/>
  <c r="EI12" i="9"/>
  <c r="BC23" i="9"/>
  <c r="BC23" i="10"/>
  <c r="AE18" i="9"/>
  <c r="AE18" i="10"/>
  <c r="CA24" i="10"/>
  <c r="CA24" i="9"/>
  <c r="AD31" i="10"/>
  <c r="AD31" i="9"/>
  <c r="CJ31" i="10"/>
  <c r="CJ31" i="9"/>
  <c r="CW43" i="9"/>
  <c r="CW43" i="10"/>
  <c r="CU80" i="9"/>
  <c r="CU80" i="10"/>
  <c r="CG52" i="9"/>
  <c r="CG52" i="10"/>
  <c r="DN97" i="9"/>
  <c r="DN97" i="10"/>
  <c r="BO35" i="10"/>
  <c r="BO35" i="9"/>
  <c r="CA14" i="10"/>
  <c r="CA14" i="9"/>
  <c r="CM33" i="10"/>
  <c r="CM33" i="9"/>
  <c r="EG78" i="10"/>
  <c r="EG78" i="9"/>
  <c r="BR31" i="10"/>
  <c r="BR31" i="9"/>
  <c r="EE48" i="9"/>
  <c r="EE48" i="10"/>
  <c r="CH61" i="9"/>
  <c r="CH61" i="10"/>
  <c r="EH112" i="9"/>
  <c r="EH112" i="10"/>
  <c r="DU88" i="10"/>
  <c r="DU88" i="9"/>
  <c r="EI16" i="10"/>
  <c r="EI16" i="9"/>
  <c r="BP31" i="9"/>
  <c r="BP31" i="10"/>
  <c r="DN74" i="10"/>
  <c r="DN74" i="9"/>
  <c r="CT10" i="10"/>
  <c r="CT10" i="9"/>
  <c r="EF23" i="9"/>
  <c r="EF23" i="10"/>
  <c r="DX48" i="10"/>
  <c r="DX48" i="9"/>
  <c r="DP63" i="9"/>
  <c r="DP63" i="10"/>
  <c r="CX46" i="9"/>
  <c r="CX46" i="10"/>
  <c r="AB23" i="9"/>
  <c r="AB23" i="10"/>
  <c r="DL23" i="10"/>
  <c r="DL23" i="9"/>
  <c r="BO20" i="9"/>
  <c r="BO20" i="10"/>
  <c r="DH29" i="9"/>
  <c r="DH29" i="10"/>
  <c r="DH60" i="9"/>
  <c r="DH60" i="10"/>
  <c r="AA15" i="9"/>
  <c r="AA15" i="10"/>
  <c r="EH78" i="9"/>
  <c r="EH78" i="10"/>
  <c r="DB63" i="9"/>
  <c r="DB63" i="10"/>
  <c r="AD9" i="9"/>
  <c r="AD9" i="10"/>
  <c r="AH18" i="10"/>
  <c r="AH18" i="9"/>
  <c r="DH74" i="10"/>
  <c r="DH74" i="9"/>
  <c r="DL16" i="9"/>
  <c r="DL16" i="10"/>
  <c r="BW20" i="9"/>
  <c r="BW20" i="10"/>
  <c r="DU101" i="10"/>
  <c r="DU101" i="9"/>
  <c r="EB66" i="9"/>
  <c r="EB66" i="10"/>
  <c r="CF71" i="10"/>
  <c r="CF71" i="9"/>
  <c r="DT96" i="9"/>
  <c r="DT96" i="10"/>
  <c r="J11" i="10"/>
  <c r="J11" i="9"/>
  <c r="EI61" i="10"/>
  <c r="EI61" i="9"/>
  <c r="BA17" i="9"/>
  <c r="BA17" i="10"/>
  <c r="BK55" i="9"/>
  <c r="BK55" i="10"/>
  <c r="BD25" i="10"/>
  <c r="BD25" i="9"/>
  <c r="EB39" i="9"/>
  <c r="EB39" i="10"/>
  <c r="CN9" i="9"/>
  <c r="CN9" i="10"/>
  <c r="CV71" i="10"/>
  <c r="CV71" i="9"/>
  <c r="EI75" i="10"/>
  <c r="EI75" i="9"/>
  <c r="AH35" i="9"/>
  <c r="AH35" i="10"/>
  <c r="CM62" i="10"/>
  <c r="CM62" i="9"/>
  <c r="CV55" i="10"/>
  <c r="CV55" i="9"/>
  <c r="DR106" i="9"/>
  <c r="DR106" i="10"/>
  <c r="CX36" i="9"/>
  <c r="CX36" i="10"/>
  <c r="Y24" i="10"/>
  <c r="Y24" i="9"/>
  <c r="DB57" i="9"/>
  <c r="DB57" i="10"/>
  <c r="CB37" i="10"/>
  <c r="CB37" i="9"/>
  <c r="EC38" i="10"/>
  <c r="EC38" i="9"/>
  <c r="BA34" i="10"/>
  <c r="BA34" i="9"/>
  <c r="DT37" i="9"/>
  <c r="DT37" i="10"/>
  <c r="BF39" i="9"/>
  <c r="BF39" i="10"/>
  <c r="BG10" i="9"/>
  <c r="BG10" i="10"/>
  <c r="EE15" i="10"/>
  <c r="EE15" i="9"/>
  <c r="DP39" i="10"/>
  <c r="DP39" i="9"/>
  <c r="CR49" i="10"/>
  <c r="CR49" i="9"/>
  <c r="DJ56" i="9"/>
  <c r="DJ56" i="10"/>
  <c r="EG30" i="9"/>
  <c r="EG30" i="10"/>
  <c r="CM12" i="10"/>
  <c r="CM12" i="9"/>
  <c r="EA14" i="9"/>
  <c r="EA14" i="10"/>
  <c r="BP19" i="9"/>
  <c r="BP19" i="10"/>
  <c r="CY59" i="9"/>
  <c r="CY59" i="10"/>
  <c r="AW34" i="10"/>
  <c r="AW34" i="9"/>
  <c r="CD22" i="9"/>
  <c r="CD22" i="10"/>
  <c r="EA26" i="9"/>
  <c r="EA26" i="10"/>
  <c r="DR99" i="9"/>
  <c r="DR99" i="10"/>
  <c r="DL71" i="9"/>
  <c r="DL71" i="10"/>
  <c r="DU104" i="9"/>
  <c r="DU104" i="10"/>
  <c r="CV59" i="9"/>
  <c r="CV59" i="10"/>
  <c r="BQ22" i="10"/>
  <c r="BQ22" i="9"/>
  <c r="DT91" i="10"/>
  <c r="DT91" i="9"/>
  <c r="BG21" i="9"/>
  <c r="BG21" i="10"/>
  <c r="BP15" i="10"/>
  <c r="BP15" i="9"/>
  <c r="AU16" i="10"/>
  <c r="AU16" i="9"/>
  <c r="CW45" i="10"/>
  <c r="CW45" i="9"/>
  <c r="EG45" i="9"/>
  <c r="EG45" i="10"/>
  <c r="AZ26" i="9"/>
  <c r="AZ26" i="10"/>
  <c r="BK31" i="10"/>
  <c r="BK31" i="9"/>
  <c r="CN24" i="10"/>
  <c r="CN24" i="9"/>
  <c r="EE57" i="9"/>
  <c r="EE57" i="10"/>
  <c r="EH63" i="9"/>
  <c r="EH63" i="10"/>
  <c r="EI49" i="10"/>
  <c r="EI49" i="9"/>
  <c r="AW19" i="9"/>
  <c r="AW19" i="10"/>
  <c r="DC22" i="10"/>
  <c r="DC22" i="9"/>
  <c r="CG13" i="9"/>
  <c r="CG13" i="10"/>
  <c r="BP24" i="10"/>
  <c r="BP24" i="9"/>
  <c r="DN27" i="10"/>
  <c r="DN27" i="9"/>
  <c r="BW47" i="10"/>
  <c r="BW47" i="9"/>
  <c r="DQ12" i="10"/>
  <c r="DQ12" i="9"/>
  <c r="DK84" i="9"/>
  <c r="DK84" i="10"/>
  <c r="DH15" i="9"/>
  <c r="DH15" i="10"/>
  <c r="BU21" i="10"/>
  <c r="BU21" i="9"/>
  <c r="BO14" i="9"/>
  <c r="BO14" i="10"/>
  <c r="DR34" i="9"/>
  <c r="DR34" i="10"/>
  <c r="EH72" i="9"/>
  <c r="EH72" i="10"/>
  <c r="CN20" i="9"/>
  <c r="CN20" i="10"/>
  <c r="DO99" i="9"/>
  <c r="DO99" i="10"/>
  <c r="CA9" i="9"/>
  <c r="CA9" i="10"/>
  <c r="DG68" i="9"/>
  <c r="DG68" i="10"/>
  <c r="CK66" i="10"/>
  <c r="CK66" i="9"/>
  <c r="DG44" i="9"/>
  <c r="DG44" i="10"/>
  <c r="BF32" i="10"/>
  <c r="BF32" i="9"/>
  <c r="DF44" i="10"/>
  <c r="DF44" i="9"/>
  <c r="BF13" i="9"/>
  <c r="BF13" i="10"/>
  <c r="DO13" i="10"/>
  <c r="DO13" i="9"/>
  <c r="AF10" i="9"/>
  <c r="AF10" i="10"/>
  <c r="DT50" i="9"/>
  <c r="DT50" i="10"/>
  <c r="DQ26" i="10"/>
  <c r="DQ26" i="9"/>
  <c r="BP59" i="9"/>
  <c r="BP59" i="10"/>
  <c r="CA75" i="10"/>
  <c r="CA75" i="9"/>
  <c r="CQ81" i="10"/>
  <c r="CQ81" i="9"/>
  <c r="CS48" i="10"/>
  <c r="CS48" i="9"/>
  <c r="CX68" i="10"/>
  <c r="CX68" i="9"/>
  <c r="EC44" i="9"/>
  <c r="EC44" i="10"/>
  <c r="BX63" i="10"/>
  <c r="BX63" i="9"/>
  <c r="AH21" i="9"/>
  <c r="AH21" i="10"/>
  <c r="DA55" i="10"/>
  <c r="DA55" i="9"/>
  <c r="DV19" i="10"/>
  <c r="DV19" i="9"/>
  <c r="DG80" i="9"/>
  <c r="DG80" i="10"/>
  <c r="DO105" i="9"/>
  <c r="DO105" i="10"/>
  <c r="EA56" i="9"/>
  <c r="EA56" i="10"/>
  <c r="BP51" i="10"/>
  <c r="BP51" i="9"/>
  <c r="DW30" i="9"/>
  <c r="DW30" i="10"/>
  <c r="EA51" i="9"/>
  <c r="EA51" i="10"/>
  <c r="CO56" i="9"/>
  <c r="CO56" i="10"/>
  <c r="CP28" i="10"/>
  <c r="CP28" i="9"/>
  <c r="CN27" i="9"/>
  <c r="CN27" i="10"/>
  <c r="DU19" i="10"/>
  <c r="DU19" i="9"/>
  <c r="DG75" i="10"/>
  <c r="DG75" i="9"/>
  <c r="DE69" i="10"/>
  <c r="DE69" i="9"/>
  <c r="DC32" i="10"/>
  <c r="DC32" i="9"/>
  <c r="CE30" i="10"/>
  <c r="CE30" i="9"/>
  <c r="CR74" i="9"/>
  <c r="CR74" i="10"/>
  <c r="DJ85" i="10"/>
  <c r="DJ85" i="9"/>
  <c r="BN20" i="9"/>
  <c r="BN20" i="10"/>
  <c r="BR50" i="10"/>
  <c r="BR50" i="9"/>
  <c r="CT79" i="10"/>
  <c r="CT79" i="9"/>
  <c r="DX68" i="10"/>
  <c r="DX68" i="9"/>
  <c r="AV19" i="10"/>
  <c r="AV19" i="9"/>
  <c r="EA80" i="10"/>
  <c r="EA80" i="9"/>
  <c r="CE67" i="9"/>
  <c r="CE67" i="10"/>
  <c r="AC14" i="9"/>
  <c r="AC14" i="10"/>
  <c r="EE50" i="10"/>
  <c r="EE50" i="9"/>
  <c r="BS27" i="9"/>
  <c r="BS27" i="10"/>
  <c r="DX101" i="9"/>
  <c r="DX101" i="10"/>
  <c r="EA95" i="10"/>
  <c r="EA95" i="9"/>
  <c r="CV61" i="9"/>
  <c r="CV61" i="10"/>
  <c r="CM15" i="10"/>
  <c r="CM15" i="9"/>
  <c r="DH56" i="9"/>
  <c r="DH56" i="10"/>
  <c r="EB88" i="9"/>
  <c r="EB88" i="10"/>
  <c r="CC34" i="9"/>
  <c r="CC34" i="10"/>
  <c r="BF14" i="10"/>
  <c r="BF14" i="9"/>
  <c r="DS89" i="10"/>
  <c r="DS89" i="9"/>
  <c r="CS88" i="9"/>
  <c r="CS88" i="10"/>
  <c r="CK58" i="10"/>
  <c r="CK58" i="9"/>
  <c r="BK14" i="9"/>
  <c r="BK14" i="10"/>
  <c r="DG86" i="9"/>
  <c r="DG86" i="10"/>
  <c r="AQ12" i="10"/>
  <c r="AQ12" i="9"/>
  <c r="BS50" i="10"/>
  <c r="BS50" i="9"/>
  <c r="X11" i="9"/>
  <c r="X11" i="10"/>
  <c r="BL23" i="10"/>
  <c r="BL23" i="9"/>
  <c r="CV48" i="10"/>
  <c r="CV48" i="9"/>
  <c r="EC81" i="9"/>
  <c r="EC81" i="10"/>
  <c r="M9" i="10"/>
  <c r="M9" i="9"/>
  <c r="BZ16" i="9"/>
  <c r="BZ16" i="10"/>
  <c r="EB45" i="9"/>
  <c r="EB45" i="10"/>
  <c r="DS29" i="9"/>
  <c r="DS29" i="10"/>
  <c r="BB18" i="10"/>
  <c r="BB18" i="9"/>
  <c r="CK26" i="10"/>
  <c r="CK26" i="9"/>
  <c r="DP15" i="10"/>
  <c r="DP15" i="9"/>
  <c r="CG60" i="9"/>
  <c r="CG60" i="10"/>
  <c r="DP49" i="10"/>
  <c r="DP49" i="9"/>
  <c r="CL43" i="9"/>
  <c r="CL43" i="10"/>
  <c r="CW29" i="9"/>
  <c r="CW29" i="10"/>
  <c r="CS39" i="9"/>
  <c r="CS39" i="10"/>
  <c r="BU48" i="9"/>
  <c r="BU48" i="10"/>
  <c r="BB22" i="10"/>
  <c r="BB22" i="9"/>
  <c r="AO10" i="10"/>
  <c r="AO10" i="9"/>
  <c r="EB105" i="10"/>
  <c r="EB105" i="9"/>
  <c r="AX39" i="9"/>
  <c r="AX39" i="10"/>
  <c r="DA61" i="10"/>
  <c r="DA61" i="9"/>
  <c r="CU22" i="10"/>
  <c r="CU22" i="9"/>
  <c r="CZ66" i="10"/>
  <c r="CZ66" i="9"/>
  <c r="CQ43" i="9"/>
  <c r="CQ43" i="10"/>
  <c r="DT98" i="10"/>
  <c r="DT98" i="9"/>
  <c r="BN27" i="9"/>
  <c r="BN27" i="10"/>
  <c r="BS21" i="9"/>
  <c r="BS21" i="10"/>
  <c r="BZ74" i="9"/>
  <c r="BZ74" i="10"/>
  <c r="CM21" i="9"/>
  <c r="CM21" i="10"/>
  <c r="BH21" i="9"/>
  <c r="BH21" i="10"/>
  <c r="DH28" i="9"/>
  <c r="DH28" i="10"/>
  <c r="EA78" i="9"/>
  <c r="EA78" i="10"/>
  <c r="EB56" i="9"/>
  <c r="EB56" i="10"/>
  <c r="BW61" i="10"/>
  <c r="BW61" i="9"/>
  <c r="CE32" i="10"/>
  <c r="CE32" i="9"/>
  <c r="BQ20" i="10"/>
  <c r="BQ20" i="9"/>
  <c r="AE23" i="9"/>
  <c r="AE23" i="10"/>
  <c r="DH21" i="9"/>
  <c r="DH21" i="10"/>
  <c r="DZ59" i="10"/>
  <c r="DZ59" i="9"/>
  <c r="BS51" i="10"/>
  <c r="BS51" i="9"/>
  <c r="EA70" i="10"/>
  <c r="EA70" i="9"/>
  <c r="BN39" i="9"/>
  <c r="BN39" i="10"/>
  <c r="CB66" i="9"/>
  <c r="CB66" i="10"/>
  <c r="DT22" i="10"/>
  <c r="DT22" i="9"/>
  <c r="DS87" i="9"/>
  <c r="DS87" i="10"/>
  <c r="BR20" i="9"/>
  <c r="BR20" i="10"/>
  <c r="DV56" i="9"/>
  <c r="DV56" i="10"/>
  <c r="BN10" i="9"/>
  <c r="BN10" i="10"/>
  <c r="DB87" i="10"/>
  <c r="DB87" i="9"/>
  <c r="DJ61" i="9"/>
  <c r="DJ61" i="10"/>
  <c r="AM18" i="9"/>
  <c r="AM18" i="10"/>
  <c r="BA20" i="10"/>
  <c r="BA20" i="9"/>
  <c r="EA37" i="9"/>
  <c r="EA37" i="10"/>
  <c r="EC68" i="9"/>
  <c r="EC68" i="10"/>
  <c r="DJ92" i="9"/>
  <c r="DJ92" i="10"/>
  <c r="CR91" i="10"/>
  <c r="CR91" i="9"/>
  <c r="AE20" i="10"/>
  <c r="AE20" i="9"/>
  <c r="EI36" i="9"/>
  <c r="EI36" i="10"/>
  <c r="AK19" i="10"/>
  <c r="AK19" i="9"/>
  <c r="BH35" i="10"/>
  <c r="BH35" i="9"/>
  <c r="R19" i="10"/>
  <c r="R19" i="9"/>
  <c r="BO45" i="9"/>
  <c r="BO45" i="10"/>
  <c r="BR18" i="9"/>
  <c r="BR18" i="10"/>
  <c r="DK61" i="10"/>
  <c r="DK61" i="9"/>
  <c r="DI75" i="9"/>
  <c r="DI75" i="10"/>
  <c r="CU18" i="10"/>
  <c r="CU18" i="9"/>
  <c r="DP50" i="9"/>
  <c r="DP50" i="10"/>
  <c r="CU33" i="10"/>
  <c r="CU33" i="9"/>
  <c r="BE32" i="10"/>
  <c r="BE32" i="9"/>
  <c r="DW17" i="9"/>
  <c r="DW17" i="10"/>
  <c r="AZ15" i="10"/>
  <c r="AZ15" i="9"/>
  <c r="CZ43" i="10"/>
  <c r="CZ43" i="9"/>
  <c r="AJ37" i="10"/>
  <c r="AJ37" i="9"/>
  <c r="DF49" i="9"/>
  <c r="DF49" i="10"/>
  <c r="DP99" i="9"/>
  <c r="DP99" i="10"/>
  <c r="BW29" i="10"/>
  <c r="BW29" i="9"/>
  <c r="BP48" i="9"/>
  <c r="BP48" i="10"/>
  <c r="CC63" i="9"/>
  <c r="CC63" i="10"/>
  <c r="AF29" i="10"/>
  <c r="AF29" i="9"/>
  <c r="EH35" i="10"/>
  <c r="EH35" i="9"/>
  <c r="AI21" i="10"/>
  <c r="AI21" i="9"/>
  <c r="AK31" i="10"/>
  <c r="AK31" i="9"/>
  <c r="EB16" i="9"/>
  <c r="EB16" i="10"/>
  <c r="BL15" i="9"/>
  <c r="BL15" i="10"/>
  <c r="EH13" i="10"/>
  <c r="EH13" i="9"/>
  <c r="DR87" i="10"/>
  <c r="DR87" i="9"/>
  <c r="CM25" i="9"/>
  <c r="CM25" i="10"/>
  <c r="DA86" i="9"/>
  <c r="DA86" i="10"/>
  <c r="CQ24" i="10"/>
  <c r="CQ24" i="9"/>
  <c r="DV26" i="9"/>
  <c r="DV26" i="10"/>
  <c r="EG51" i="10"/>
  <c r="EG51" i="9"/>
  <c r="CM63" i="10"/>
  <c r="CM63" i="9"/>
  <c r="L13" i="10"/>
  <c r="L13" i="9"/>
  <c r="AR35" i="10"/>
  <c r="AR35" i="9"/>
  <c r="CX73" i="10"/>
  <c r="CX73" i="9"/>
  <c r="AO18" i="10"/>
  <c r="AO18" i="9"/>
  <c r="J9" i="10"/>
  <c r="J9" i="9"/>
  <c r="DK59" i="10"/>
  <c r="DK59" i="9"/>
  <c r="DU87" i="9"/>
  <c r="DU87" i="10"/>
  <c r="DT89" i="10"/>
  <c r="DT89" i="9"/>
  <c r="CK57" i="9"/>
  <c r="CK57" i="10"/>
  <c r="BO43" i="9"/>
  <c r="BO43" i="10"/>
  <c r="DT58" i="9"/>
  <c r="DT58" i="10"/>
  <c r="AP35" i="9"/>
  <c r="AP35" i="10"/>
  <c r="BJ36" i="10"/>
  <c r="BJ36" i="9"/>
  <c r="BN48" i="10"/>
  <c r="BN48" i="9"/>
  <c r="BB15" i="10"/>
  <c r="BB15" i="9"/>
  <c r="CS18" i="10"/>
  <c r="CS18" i="9"/>
  <c r="BN52" i="10"/>
  <c r="BN52" i="9"/>
  <c r="AO41" i="9"/>
  <c r="AO41" i="10"/>
  <c r="BP46" i="9"/>
  <c r="BP46" i="10"/>
  <c r="CD52" i="10"/>
  <c r="CD52" i="9"/>
  <c r="AB11" i="9"/>
  <c r="AB11" i="10"/>
  <c r="CV56" i="10"/>
  <c r="CV56" i="9"/>
  <c r="BZ52" i="9"/>
  <c r="BZ52" i="10"/>
  <c r="EB47" i="9"/>
  <c r="EB47" i="10"/>
  <c r="EB111" i="9"/>
  <c r="EB111" i="10"/>
  <c r="DS63" i="10"/>
  <c r="DS63" i="9"/>
  <c r="CO55" i="9"/>
  <c r="CO55" i="10"/>
  <c r="BE43" i="9"/>
  <c r="BE43" i="10"/>
  <c r="DO60" i="10"/>
  <c r="DO60" i="9"/>
  <c r="DP9" i="9"/>
  <c r="DP9" i="10"/>
  <c r="BP10" i="9"/>
  <c r="BP10" i="10"/>
  <c r="AT19" i="9"/>
  <c r="AT19" i="10"/>
  <c r="DL28" i="9"/>
  <c r="DL28" i="10"/>
  <c r="DP62" i="10"/>
  <c r="DP62" i="9"/>
  <c r="CX80" i="9"/>
  <c r="CX80" i="10"/>
  <c r="AR31" i="10"/>
  <c r="AR31" i="9"/>
  <c r="CO35" i="10"/>
  <c r="CO35" i="9"/>
  <c r="DX87" i="9"/>
  <c r="DX87" i="10"/>
  <c r="AU37" i="10"/>
  <c r="AU37" i="9"/>
  <c r="DP31" i="9"/>
  <c r="DP31" i="10"/>
  <c r="BX48" i="10"/>
  <c r="BX48" i="9"/>
  <c r="BM19" i="9"/>
  <c r="BM19" i="10"/>
  <c r="DV15" i="10"/>
  <c r="DV15" i="9"/>
  <c r="BB44" i="10"/>
  <c r="BB44" i="9"/>
  <c r="CX14" i="10"/>
  <c r="CX14" i="9"/>
  <c r="T20" i="9"/>
  <c r="T20" i="10"/>
  <c r="AS28" i="10"/>
  <c r="AS28" i="9"/>
  <c r="CM22" i="9"/>
  <c r="CM22" i="10"/>
  <c r="BE51" i="9"/>
  <c r="BE51" i="10"/>
  <c r="EH30" i="10"/>
  <c r="EH30" i="9"/>
  <c r="EI95" i="10"/>
  <c r="EI95" i="9"/>
  <c r="BW26" i="10"/>
  <c r="BW26" i="9"/>
  <c r="CD58" i="10"/>
  <c r="CD58" i="9"/>
  <c r="DR100" i="10"/>
  <c r="DR100" i="9"/>
  <c r="X25" i="10"/>
  <c r="X25" i="9"/>
  <c r="DT72" i="10"/>
  <c r="DT72" i="9"/>
  <c r="DR86" i="10"/>
  <c r="DR86" i="9"/>
  <c r="CW60" i="10"/>
  <c r="CW60" i="9"/>
  <c r="CW74" i="10"/>
  <c r="CW74" i="9"/>
  <c r="BW13" i="10"/>
  <c r="BW13" i="9"/>
  <c r="BZ39" i="10"/>
  <c r="BZ39" i="9"/>
  <c r="DJ44" i="10"/>
  <c r="DJ44" i="9"/>
  <c r="DJ32" i="9"/>
  <c r="DJ32" i="10"/>
  <c r="DE15" i="9"/>
  <c r="DE15" i="10"/>
  <c r="BQ9" i="9"/>
  <c r="BQ9" i="10"/>
  <c r="AA23" i="9"/>
  <c r="AA23" i="10"/>
  <c r="AZ31" i="10"/>
  <c r="AZ31" i="9"/>
  <c r="CD62" i="9"/>
  <c r="CD62" i="10"/>
  <c r="AS9" i="9"/>
  <c r="AS9" i="10"/>
  <c r="AJ20" i="10"/>
  <c r="AJ20" i="9"/>
  <c r="CE15" i="9"/>
  <c r="CE15" i="10"/>
  <c r="DA25" i="10"/>
  <c r="DA25" i="9"/>
  <c r="DG33" i="9"/>
  <c r="DG33" i="10"/>
  <c r="CF59" i="9"/>
  <c r="CF59" i="10"/>
  <c r="CQ31" i="9"/>
  <c r="CQ31" i="10"/>
  <c r="CG70" i="10"/>
  <c r="CG70" i="9"/>
  <c r="AH26" i="10"/>
  <c r="AH26" i="9"/>
  <c r="Y20" i="10"/>
  <c r="Y20" i="9"/>
  <c r="CL59" i="10"/>
  <c r="CL59" i="9"/>
  <c r="CK47" i="9"/>
  <c r="CK47" i="10"/>
  <c r="DU34" i="10"/>
  <c r="DU34" i="9"/>
  <c r="EF51" i="9"/>
  <c r="EF51" i="10"/>
  <c r="EF45" i="10"/>
  <c r="EF45" i="9"/>
  <c r="BX21" i="9"/>
  <c r="BX21" i="10"/>
  <c r="EH61" i="10"/>
  <c r="EH61" i="9"/>
  <c r="CL48" i="9"/>
  <c r="CL48" i="10"/>
  <c r="BM63" i="9"/>
  <c r="BM63" i="10"/>
  <c r="EE85" i="9"/>
  <c r="EE85" i="10"/>
  <c r="CQ12" i="9"/>
  <c r="CQ12" i="10"/>
  <c r="DE91" i="9"/>
  <c r="DE91" i="10"/>
  <c r="DX32" i="9"/>
  <c r="DX32" i="10"/>
  <c r="CY32" i="9"/>
  <c r="CY32" i="10"/>
  <c r="CT89" i="10"/>
  <c r="CT89" i="9"/>
  <c r="DJ12" i="10"/>
  <c r="DJ12" i="9"/>
  <c r="CE46" i="10"/>
  <c r="CE46" i="9"/>
  <c r="EF27" i="10"/>
  <c r="EF27" i="9"/>
  <c r="DT14" i="10"/>
  <c r="DT14" i="9"/>
  <c r="DU62" i="9"/>
  <c r="DU62" i="10"/>
  <c r="BD32" i="9"/>
  <c r="BD32" i="10"/>
  <c r="DZ31" i="10"/>
  <c r="DZ31" i="9"/>
  <c r="R15" i="10"/>
  <c r="R15" i="9"/>
  <c r="BD48" i="10"/>
  <c r="BD48" i="9"/>
  <c r="CJ79" i="10"/>
  <c r="CJ79" i="9"/>
  <c r="DP85" i="10"/>
  <c r="DP85" i="9"/>
  <c r="AR12" i="9"/>
  <c r="AR12" i="10"/>
  <c r="BC31" i="9"/>
  <c r="BC31" i="10"/>
  <c r="DT32" i="10"/>
  <c r="DT32" i="9"/>
  <c r="DF56" i="9"/>
  <c r="DF56" i="10"/>
  <c r="DW87" i="10"/>
  <c r="DW87" i="9"/>
  <c r="AG30" i="10"/>
  <c r="AG30" i="9"/>
  <c r="DS12" i="9"/>
  <c r="DS12" i="10"/>
  <c r="CY45" i="9"/>
  <c r="CY45" i="10"/>
  <c r="CP23" i="9"/>
  <c r="CP23" i="10"/>
  <c r="EC113" i="10"/>
  <c r="EC113" i="9"/>
  <c r="BF21" i="10"/>
  <c r="BF21" i="9"/>
  <c r="CL75" i="10"/>
  <c r="CL75" i="9"/>
  <c r="DB38" i="10"/>
  <c r="DB38" i="9"/>
  <c r="DJ79" i="9"/>
  <c r="DJ79" i="10"/>
  <c r="EC107" i="9"/>
  <c r="EC107" i="10"/>
  <c r="BL13" i="9"/>
  <c r="BL13" i="10"/>
  <c r="BJ11" i="9"/>
  <c r="BJ11" i="10"/>
  <c r="DU60" i="10"/>
  <c r="DU60" i="9"/>
  <c r="DS68" i="10"/>
  <c r="DS68" i="9"/>
  <c r="BN11" i="10"/>
  <c r="BN11" i="9"/>
  <c r="CZ70" i="10"/>
  <c r="CZ70" i="9"/>
  <c r="EE109" i="9"/>
  <c r="EE109" i="10"/>
  <c r="CY13" i="10"/>
  <c r="CY13" i="9"/>
  <c r="AQ33" i="9"/>
  <c r="AQ33" i="10"/>
  <c r="BD47" i="9"/>
  <c r="BD47" i="10"/>
  <c r="BJ28" i="9"/>
  <c r="BJ28" i="10"/>
  <c r="CN81" i="9"/>
  <c r="CN81" i="10"/>
  <c r="R11" i="9"/>
  <c r="R11" i="10"/>
  <c r="CM13" i="9"/>
  <c r="CM13" i="10"/>
  <c r="DV60" i="10"/>
  <c r="DV60" i="9"/>
  <c r="CL70" i="9"/>
  <c r="CL70" i="10"/>
  <c r="CQ38" i="9"/>
  <c r="CQ38" i="10"/>
  <c r="CB51" i="10"/>
  <c r="CB51" i="9"/>
  <c r="CF33" i="9"/>
  <c r="CF33" i="10"/>
  <c r="DR109" i="9"/>
  <c r="DR109" i="10"/>
  <c r="BS18" i="10"/>
  <c r="BS18" i="9"/>
  <c r="CX60" i="10"/>
  <c r="CX60" i="9"/>
  <c r="CW89" i="9"/>
  <c r="CW89" i="10"/>
  <c r="EA106" i="9"/>
  <c r="EA106" i="10"/>
  <c r="DH31" i="10"/>
  <c r="DH31" i="9"/>
  <c r="CZ28" i="9"/>
  <c r="CZ28" i="10"/>
  <c r="J10" i="9"/>
  <c r="J10" i="10"/>
  <c r="DE66" i="9"/>
  <c r="DE66" i="10"/>
  <c r="EH66" i="10"/>
  <c r="EH66" i="9"/>
  <c r="M14" i="10"/>
  <c r="M14" i="9"/>
  <c r="AS10" i="9"/>
  <c r="AS10" i="10"/>
  <c r="AC11" i="9"/>
  <c r="AC11" i="10"/>
  <c r="DV23" i="9"/>
  <c r="DV23" i="10"/>
  <c r="BL33" i="10"/>
  <c r="BL33" i="9"/>
  <c r="AU28" i="10"/>
  <c r="AU28" i="9"/>
  <c r="BV39" i="10"/>
  <c r="BV39" i="9"/>
  <c r="EG100" i="10"/>
  <c r="EG100" i="9"/>
  <c r="BO26" i="10"/>
  <c r="BO26" i="9"/>
  <c r="DZ30" i="9"/>
  <c r="DZ30" i="10"/>
  <c r="CK59" i="10"/>
  <c r="CK59" i="9"/>
  <c r="DH49" i="10"/>
  <c r="DH49" i="9"/>
  <c r="CQ36" i="10"/>
  <c r="CQ36" i="9"/>
  <c r="BQ44" i="9"/>
  <c r="BQ44" i="10"/>
  <c r="CV32" i="10"/>
  <c r="CV32" i="9"/>
  <c r="EE113" i="10"/>
  <c r="EE113" i="9"/>
  <c r="DP96" i="10"/>
  <c r="DP96" i="9"/>
  <c r="CF43" i="9"/>
  <c r="CF43" i="10"/>
  <c r="AU9" i="9"/>
  <c r="AU9" i="10"/>
  <c r="DO21" i="9"/>
  <c r="DO21" i="10"/>
  <c r="DC80" i="9"/>
  <c r="DC80" i="10"/>
  <c r="DX102" i="9"/>
  <c r="DX102" i="10"/>
  <c r="CQ44" i="9"/>
  <c r="CQ44" i="10"/>
  <c r="CD11" i="9"/>
  <c r="CD11" i="10"/>
  <c r="CE22" i="9"/>
  <c r="CE22" i="10"/>
  <c r="DO58" i="10"/>
  <c r="DO58" i="9"/>
  <c r="AF15" i="10"/>
  <c r="AF15" i="9"/>
  <c r="DE33" i="10"/>
  <c r="DE33" i="9"/>
  <c r="BM32" i="10"/>
  <c r="BM32" i="9"/>
  <c r="BU52" i="10"/>
  <c r="BU52" i="9"/>
  <c r="AU12" i="9"/>
  <c r="AU12" i="10"/>
  <c r="CT62" i="10"/>
  <c r="CT62" i="9"/>
  <c r="DE85" i="10"/>
  <c r="DE85" i="9"/>
  <c r="AZ51" i="9"/>
  <c r="AZ51" i="10"/>
  <c r="DQ71" i="9"/>
  <c r="DQ71" i="10"/>
  <c r="CL47" i="9"/>
  <c r="CL47" i="10"/>
  <c r="DS69" i="10"/>
  <c r="DS69" i="9"/>
  <c r="CV26" i="9"/>
  <c r="CV26" i="10"/>
  <c r="DL17" i="10"/>
  <c r="DL17" i="9"/>
  <c r="AT22" i="10"/>
  <c r="AT22" i="9"/>
  <c r="DC87" i="9"/>
  <c r="DC87" i="10"/>
  <c r="DS26" i="9"/>
  <c r="DS26" i="10"/>
  <c r="BZ28" i="9"/>
  <c r="BZ28" i="10"/>
  <c r="BF51" i="9"/>
  <c r="BF51" i="10"/>
  <c r="EF25" i="9"/>
  <c r="EF25" i="10"/>
  <c r="DQ16" i="10"/>
  <c r="DQ16" i="9"/>
  <c r="DE30" i="10"/>
  <c r="DE30" i="9"/>
  <c r="EG114" i="10"/>
  <c r="EG114" i="9"/>
  <c r="BB48" i="10"/>
  <c r="BB48" i="9"/>
  <c r="DR16" i="10"/>
  <c r="DR16" i="9"/>
  <c r="CT26" i="9"/>
  <c r="CT26" i="10"/>
  <c r="DR70" i="10"/>
  <c r="DR70" i="9"/>
  <c r="AX9" i="9"/>
  <c r="AX9" i="10"/>
  <c r="EC29" i="9"/>
  <c r="EC29" i="10"/>
  <c r="DK36" i="10"/>
  <c r="DK36" i="9"/>
  <c r="CX51" i="10"/>
  <c r="CX51" i="9"/>
  <c r="CS75" i="9"/>
  <c r="CS75" i="10"/>
  <c r="DB51" i="9"/>
  <c r="DB51" i="10"/>
  <c r="CX78" i="9"/>
  <c r="CX78" i="10"/>
  <c r="EE13" i="10"/>
  <c r="EE13" i="9"/>
  <c r="CG11" i="9"/>
  <c r="CG11" i="10"/>
  <c r="EB91" i="9"/>
  <c r="EB91" i="10"/>
  <c r="BQ15" i="9"/>
  <c r="BQ15" i="10"/>
  <c r="BH43" i="9"/>
  <c r="BH43" i="10"/>
  <c r="CB13" i="9"/>
  <c r="CB13" i="10"/>
  <c r="DN80" i="9"/>
  <c r="DN80" i="10"/>
  <c r="DI11" i="9"/>
  <c r="DI11" i="10"/>
  <c r="DR17" i="10"/>
  <c r="DR17" i="9"/>
  <c r="AS13" i="10"/>
  <c r="AS13" i="9"/>
  <c r="Z11" i="9"/>
  <c r="Z11" i="10"/>
  <c r="AU20" i="10"/>
  <c r="AU20" i="9"/>
  <c r="CK15" i="9"/>
  <c r="CK15" i="10"/>
  <c r="AS12" i="9"/>
  <c r="AS12" i="10"/>
  <c r="CB38" i="9"/>
  <c r="CB38" i="10"/>
  <c r="BR34" i="9"/>
  <c r="BR34" i="10"/>
  <c r="AR16" i="10"/>
  <c r="AR16" i="9"/>
  <c r="AM16" i="9"/>
  <c r="AM16" i="10"/>
  <c r="AU21" i="10"/>
  <c r="AU21" i="9"/>
  <c r="EC13" i="10"/>
  <c r="EC13" i="9"/>
  <c r="AV34" i="10"/>
  <c r="AV34" i="9"/>
  <c r="S20" i="10"/>
  <c r="S20" i="9"/>
  <c r="BK48" i="9"/>
  <c r="BK48" i="10"/>
  <c r="BU63" i="9"/>
  <c r="BU63" i="10"/>
  <c r="BX22" i="10"/>
  <c r="BX22" i="9"/>
  <c r="AH24" i="10"/>
  <c r="AH24" i="9"/>
  <c r="EI96" i="9"/>
  <c r="EI96" i="10"/>
  <c r="EG87" i="9"/>
  <c r="EG87" i="10"/>
  <c r="CU71" i="9"/>
  <c r="CU71" i="10"/>
  <c r="DS86" i="9"/>
  <c r="DS86" i="10"/>
  <c r="DT28" i="10"/>
  <c r="DT28" i="9"/>
  <c r="DR11" i="10"/>
  <c r="DR11" i="9"/>
  <c r="DL10" i="10"/>
  <c r="DL10" i="9"/>
  <c r="CS70" i="9"/>
  <c r="CS70" i="10"/>
  <c r="AQ34" i="9"/>
  <c r="AQ34" i="10"/>
  <c r="CR79" i="10"/>
  <c r="CR79" i="9"/>
  <c r="EF56" i="9"/>
  <c r="EF56" i="10"/>
  <c r="EA74" i="9"/>
  <c r="EA74" i="10"/>
  <c r="BA14" i="10"/>
  <c r="BA14" i="9"/>
  <c r="DT62" i="9"/>
  <c r="DT62" i="10"/>
  <c r="DV112" i="10"/>
  <c r="DV112" i="9"/>
  <c r="CA49" i="9"/>
  <c r="CA49" i="10"/>
  <c r="CG62" i="9"/>
  <c r="CG62" i="10"/>
  <c r="CZ91" i="10"/>
  <c r="CZ91" i="9"/>
  <c r="CA73" i="9"/>
  <c r="CA73" i="10"/>
  <c r="CG58" i="9"/>
  <c r="CG58" i="10"/>
  <c r="AE22" i="10"/>
  <c r="AE22" i="9"/>
  <c r="EG50" i="10"/>
  <c r="EG50" i="9"/>
  <c r="DK78" i="10"/>
  <c r="DK78" i="9"/>
  <c r="DQ61" i="9"/>
  <c r="DQ61" i="10"/>
  <c r="BC10" i="9"/>
  <c r="BC10" i="10"/>
  <c r="DU26" i="9"/>
  <c r="DU26" i="10"/>
  <c r="DW43" i="9"/>
  <c r="DW43" i="10"/>
  <c r="BC39" i="9"/>
  <c r="BC39" i="10"/>
  <c r="CE44" i="9"/>
  <c r="CE44" i="10"/>
  <c r="CJ66" i="9"/>
  <c r="CJ66" i="10"/>
  <c r="CW38" i="9"/>
  <c r="CW38" i="10"/>
  <c r="EA114" i="9"/>
  <c r="EA114" i="10"/>
  <c r="BO36" i="9"/>
  <c r="BO36" i="10"/>
  <c r="DV20" i="9"/>
  <c r="DV20" i="10"/>
  <c r="BU11" i="9"/>
  <c r="BU11" i="10"/>
  <c r="CW12" i="10"/>
  <c r="CW12" i="9"/>
  <c r="Z22" i="9"/>
  <c r="Z22" i="10"/>
  <c r="BB45" i="9"/>
  <c r="BB45" i="10"/>
  <c r="CP19" i="10"/>
  <c r="CP19" i="9"/>
  <c r="BQ30" i="10"/>
  <c r="BQ30" i="9"/>
  <c r="CD43" i="10"/>
  <c r="CD43" i="9"/>
  <c r="EH27" i="10"/>
  <c r="EH27" i="9"/>
  <c r="AO29" i="9"/>
  <c r="AO29" i="10"/>
  <c r="BJ56" i="10"/>
  <c r="BJ56" i="9"/>
  <c r="AJ18" i="9"/>
  <c r="AJ18" i="10"/>
  <c r="EH110" i="10"/>
  <c r="EH110" i="9"/>
  <c r="CB29" i="9"/>
  <c r="CB29" i="10"/>
  <c r="CL51" i="9"/>
  <c r="CL51" i="10"/>
  <c r="BK44" i="9"/>
  <c r="BK44" i="10"/>
  <c r="DS67" i="9"/>
  <c r="DS67" i="10"/>
  <c r="CL69" i="9"/>
  <c r="CL69" i="10"/>
  <c r="Z13" i="10"/>
  <c r="Z13" i="9"/>
  <c r="CS56" i="10"/>
  <c r="CS56" i="9"/>
  <c r="BM58" i="9"/>
  <c r="BM58" i="10"/>
  <c r="AT33" i="10"/>
  <c r="AT33" i="9"/>
  <c r="CD12" i="9"/>
  <c r="CD12" i="10"/>
  <c r="BZ71" i="10"/>
  <c r="BZ71" i="9"/>
  <c r="EE11" i="9"/>
  <c r="EE11" i="10"/>
  <c r="BN36" i="10"/>
  <c r="BN36" i="9"/>
  <c r="DG36" i="10"/>
  <c r="DG36" i="9"/>
  <c r="Z9" i="9"/>
  <c r="Z9" i="10"/>
  <c r="CR60" i="10"/>
  <c r="CR60" i="9"/>
  <c r="EA75" i="10"/>
  <c r="EA75" i="9"/>
  <c r="DB18" i="10"/>
  <c r="DB18" i="9"/>
  <c r="CE47" i="10"/>
  <c r="CE47" i="9"/>
  <c r="CH80" i="10"/>
  <c r="CH80" i="9"/>
  <c r="AZ23" i="9"/>
  <c r="AZ23" i="10"/>
  <c r="CF51" i="10"/>
  <c r="CF51" i="9"/>
  <c r="CG17" i="10"/>
  <c r="CG17" i="9"/>
  <c r="CE59" i="9"/>
  <c r="CE59" i="10"/>
  <c r="DV95" i="10"/>
  <c r="DV95" i="9"/>
  <c r="CX71" i="10"/>
  <c r="CX71" i="9"/>
  <c r="CU49" i="10"/>
  <c r="CU49" i="9"/>
  <c r="EB75" i="10"/>
  <c r="EB75" i="9"/>
  <c r="AF30" i="10"/>
  <c r="AF30" i="9"/>
  <c r="DZ36" i="10"/>
  <c r="DZ36" i="9"/>
  <c r="CD34" i="10"/>
  <c r="CD34" i="9"/>
  <c r="EC61" i="10"/>
  <c r="EC61" i="9"/>
  <c r="CR37" i="10"/>
  <c r="CR37" i="9"/>
  <c r="CS85" i="10"/>
  <c r="CS85" i="9"/>
  <c r="BX35" i="9"/>
  <c r="BX35" i="10"/>
  <c r="DB12" i="10"/>
  <c r="DB12" i="9"/>
  <c r="EC45" i="9"/>
  <c r="EC45" i="10"/>
  <c r="CJ24" i="10"/>
  <c r="CJ24" i="9"/>
  <c r="AP22" i="9"/>
  <c r="AP22" i="10"/>
  <c r="BU66" i="9"/>
  <c r="BU66" i="10"/>
  <c r="CN45" i="10"/>
  <c r="CN45" i="9"/>
  <c r="CX25" i="10"/>
  <c r="CX25" i="9"/>
  <c r="AK10" i="9"/>
  <c r="AK10" i="10"/>
  <c r="DU21" i="10"/>
  <c r="DU21" i="9"/>
  <c r="CU91" i="10"/>
  <c r="CU91" i="9"/>
  <c r="CG44" i="10"/>
  <c r="CG44" i="9"/>
  <c r="DH52" i="9"/>
  <c r="DH52" i="10"/>
  <c r="DW96" i="10"/>
  <c r="DW96" i="9"/>
  <c r="BJ12" i="9"/>
  <c r="BJ12" i="10"/>
  <c r="BV56" i="10"/>
  <c r="BV56" i="9"/>
  <c r="AJ14" i="10"/>
  <c r="AJ14" i="9"/>
  <c r="BP56" i="9"/>
  <c r="BP56" i="10"/>
  <c r="EG16" i="10"/>
  <c r="EG16" i="9"/>
  <c r="CT25" i="9"/>
  <c r="CT25" i="10"/>
  <c r="V9" i="9"/>
  <c r="V9" i="10"/>
  <c r="CF48" i="10"/>
  <c r="CF48" i="9"/>
  <c r="AI10" i="10"/>
  <c r="AI10" i="9"/>
  <c r="EG71" i="9"/>
  <c r="EG71" i="10"/>
  <c r="DB62" i="10"/>
  <c r="DB62" i="9"/>
  <c r="BO63" i="9"/>
  <c r="BO63" i="10"/>
  <c r="DB43" i="9"/>
  <c r="DB43" i="10"/>
  <c r="DI80" i="10"/>
  <c r="DI80" i="9"/>
  <c r="AR33" i="10"/>
  <c r="AR33" i="9"/>
  <c r="DT49" i="10"/>
  <c r="DT49" i="9"/>
  <c r="CE52" i="9"/>
  <c r="CE52" i="10"/>
  <c r="CU11" i="9"/>
  <c r="CU11" i="10"/>
  <c r="DJ73" i="9"/>
  <c r="DJ73" i="10"/>
  <c r="DO104" i="10"/>
  <c r="DO104" i="9"/>
  <c r="DE70" i="10"/>
  <c r="DE70" i="9"/>
  <c r="CM72" i="9"/>
  <c r="CM72" i="10"/>
  <c r="BQ27" i="10"/>
  <c r="BQ27" i="9"/>
  <c r="AH11" i="10"/>
  <c r="AH11" i="9"/>
  <c r="EE87" i="9"/>
  <c r="EE87" i="10"/>
  <c r="DA84" i="10"/>
  <c r="DA84" i="9"/>
  <c r="DZ66" i="10"/>
  <c r="DZ66" i="9"/>
  <c r="BG48" i="9"/>
  <c r="BG48" i="10"/>
  <c r="CA71" i="10"/>
  <c r="CA71" i="9"/>
  <c r="EF69" i="10"/>
  <c r="EF69" i="9"/>
  <c r="DZ27" i="9"/>
  <c r="DZ27" i="10"/>
  <c r="DZ108" i="9"/>
  <c r="DZ108" i="10"/>
  <c r="DN87" i="10"/>
  <c r="DN87" i="9"/>
  <c r="DV33" i="10"/>
  <c r="DV33" i="9"/>
  <c r="EI97" i="9"/>
  <c r="EI97" i="10"/>
  <c r="EC52" i="10"/>
  <c r="EC52" i="9"/>
  <c r="BG44" i="9"/>
  <c r="BG44" i="10"/>
  <c r="BP23" i="10"/>
  <c r="BP23" i="9"/>
  <c r="T16" i="9"/>
  <c r="T16" i="10"/>
  <c r="CX17" i="10"/>
  <c r="CX17" i="9"/>
  <c r="CW47" i="9"/>
  <c r="CW47" i="10"/>
  <c r="CM34" i="9"/>
  <c r="CM34" i="10"/>
  <c r="BO34" i="10"/>
  <c r="BO34" i="9"/>
  <c r="CV50" i="9"/>
  <c r="CV50" i="10"/>
  <c r="AO13" i="10"/>
  <c r="AO13" i="9"/>
  <c r="EC58" i="9"/>
  <c r="EC58" i="10"/>
  <c r="DU80" i="10"/>
  <c r="DU80" i="9"/>
  <c r="CV72" i="10"/>
  <c r="CV72" i="9"/>
  <c r="DH48" i="10"/>
  <c r="DH48" i="9"/>
  <c r="DT100" i="9"/>
  <c r="DT100" i="10"/>
  <c r="DE10" i="10"/>
  <c r="DE10" i="9"/>
  <c r="CF34" i="10"/>
  <c r="CF34" i="9"/>
  <c r="DJ22" i="9"/>
  <c r="DJ22" i="10"/>
  <c r="CT29" i="9"/>
  <c r="CT29" i="10"/>
  <c r="DX72" i="9"/>
  <c r="DX72" i="10"/>
  <c r="DZ71" i="9"/>
  <c r="DZ71" i="10"/>
  <c r="DT36" i="9"/>
  <c r="DT36" i="10"/>
  <c r="BX56" i="9"/>
  <c r="BX56" i="10"/>
  <c r="CT72" i="10"/>
  <c r="CT72" i="9"/>
  <c r="CG51" i="10"/>
  <c r="CG51" i="9"/>
  <c r="BG43" i="9"/>
  <c r="BG43" i="10"/>
  <c r="DQ87" i="10"/>
  <c r="DQ87" i="9"/>
  <c r="CQ88" i="10"/>
  <c r="CQ88" i="9"/>
  <c r="CO16" i="10"/>
  <c r="CO16" i="9"/>
  <c r="CS43" i="9"/>
  <c r="CS43" i="10"/>
  <c r="DV109" i="9"/>
  <c r="DV109" i="10"/>
  <c r="AQ35" i="10"/>
  <c r="AQ35" i="9"/>
  <c r="BG19" i="10"/>
  <c r="BG19" i="9"/>
  <c r="CZ11" i="10"/>
  <c r="CZ11" i="9"/>
  <c r="CW33" i="10"/>
  <c r="CW33" i="9"/>
  <c r="BN14" i="10"/>
  <c r="BN14" i="9"/>
  <c r="CA66" i="9"/>
  <c r="CA66" i="10"/>
  <c r="DA78" i="9"/>
  <c r="DA78" i="10"/>
  <c r="CG80" i="9"/>
  <c r="CG80" i="10"/>
  <c r="CO52" i="9"/>
  <c r="CO52" i="10"/>
  <c r="AB21" i="9"/>
  <c r="AB21" i="10"/>
  <c r="CZ24" i="9"/>
  <c r="CZ24" i="10"/>
  <c r="DO98" i="9"/>
  <c r="DO98" i="10"/>
  <c r="BX26" i="10"/>
  <c r="BX26" i="9"/>
  <c r="EA109" i="10"/>
  <c r="EA109" i="9"/>
  <c r="CU66" i="9"/>
  <c r="CU66" i="10"/>
  <c r="CZ38" i="10"/>
  <c r="CZ38" i="9"/>
  <c r="CR72" i="10"/>
  <c r="CR72" i="9"/>
  <c r="EA36" i="9"/>
  <c r="EA36" i="10"/>
  <c r="L11" i="9"/>
  <c r="L11" i="10"/>
  <c r="DI87" i="9"/>
  <c r="DI87" i="10"/>
  <c r="DE80" i="9"/>
  <c r="DE80" i="10"/>
  <c r="CQ30" i="9"/>
  <c r="CQ30" i="10"/>
  <c r="CE28" i="9"/>
  <c r="CE28" i="10"/>
  <c r="BC38" i="9"/>
  <c r="BC38" i="10"/>
  <c r="BH32" i="10"/>
  <c r="BH32" i="9"/>
  <c r="CN17" i="10"/>
  <c r="CN17" i="9"/>
  <c r="DX62" i="10"/>
  <c r="DX62" i="9"/>
  <c r="BG34" i="10"/>
  <c r="BG34" i="9"/>
  <c r="BE48" i="10"/>
  <c r="BE48" i="9"/>
  <c r="CJ29" i="10"/>
  <c r="CJ29" i="9"/>
  <c r="DE43" i="10"/>
  <c r="DE43" i="9"/>
  <c r="R12" i="10"/>
  <c r="R12" i="9"/>
  <c r="EB112" i="9"/>
  <c r="EB112" i="10"/>
  <c r="CE34" i="9"/>
  <c r="CE34" i="10"/>
  <c r="BW60" i="10"/>
  <c r="BW60" i="9"/>
  <c r="DZ75" i="10"/>
  <c r="DZ75" i="9"/>
  <c r="DE86" i="10"/>
  <c r="DE86" i="9"/>
  <c r="DZ24" i="10"/>
  <c r="DZ24" i="9"/>
  <c r="DV52" i="10"/>
  <c r="DV52" i="9"/>
  <c r="CM29" i="10"/>
  <c r="CM29" i="9"/>
  <c r="CK63" i="9"/>
  <c r="CK63" i="10"/>
  <c r="BV61" i="9"/>
  <c r="BV61" i="10"/>
  <c r="BM47" i="10"/>
  <c r="BM47" i="9"/>
  <c r="BG51" i="10"/>
  <c r="BG51" i="9"/>
  <c r="DG32" i="10"/>
  <c r="DG32" i="9"/>
  <c r="CP71" i="9"/>
  <c r="CP71" i="10"/>
  <c r="BP28" i="9"/>
  <c r="BP28" i="10"/>
  <c r="BD9" i="10"/>
  <c r="BD9" i="9"/>
  <c r="DN100" i="10"/>
  <c r="DN100" i="9"/>
  <c r="DQ46" i="9"/>
  <c r="DQ46" i="10"/>
  <c r="BQ45" i="10"/>
  <c r="BQ45" i="9"/>
  <c r="CF39" i="10"/>
  <c r="CF39" i="9"/>
  <c r="BX16" i="9"/>
  <c r="BX16" i="10"/>
  <c r="EA107" i="9"/>
  <c r="EA107" i="10"/>
  <c r="DL22" i="9"/>
  <c r="DL22" i="10"/>
  <c r="CJ50" i="9"/>
  <c r="CJ50" i="10"/>
  <c r="CZ56" i="9"/>
  <c r="CZ56" i="10"/>
  <c r="DQ24" i="9"/>
  <c r="DQ24" i="10"/>
  <c r="BE16" i="9"/>
  <c r="BE16" i="10"/>
  <c r="CW67" i="10"/>
  <c r="CW67" i="9"/>
  <c r="AB12" i="10"/>
  <c r="AB12" i="9"/>
  <c r="DG28" i="10"/>
  <c r="DG28" i="9"/>
  <c r="BS31" i="10"/>
  <c r="BS31" i="9"/>
  <c r="DA20" i="9"/>
  <c r="DA20" i="10"/>
  <c r="CZ23" i="9"/>
  <c r="CZ23" i="10"/>
  <c r="DX113" i="9"/>
  <c r="DX113" i="10"/>
  <c r="DC85" i="10"/>
  <c r="DC85" i="9"/>
  <c r="EI9" i="9"/>
  <c r="EI9" i="10"/>
  <c r="CK52" i="10"/>
  <c r="CK52" i="9"/>
  <c r="AA21" i="9"/>
  <c r="AA21" i="10"/>
  <c r="DG72" i="9"/>
  <c r="DG72" i="10"/>
  <c r="DO25" i="9"/>
  <c r="DO25" i="10"/>
  <c r="EB90" i="10"/>
  <c r="EB90" i="9"/>
  <c r="DT29" i="10"/>
  <c r="DT29" i="9"/>
  <c r="CY70" i="9"/>
  <c r="CY70" i="10"/>
  <c r="EE47" i="10"/>
  <c r="EE47" i="9"/>
  <c r="DC36" i="10"/>
  <c r="DC36" i="9"/>
  <c r="DQ35" i="9"/>
  <c r="DQ35" i="10"/>
  <c r="BU43" i="10"/>
  <c r="BU43" i="9"/>
  <c r="AB9" i="10"/>
  <c r="AB9" i="9"/>
  <c r="CW49" i="10"/>
  <c r="CW49" i="9"/>
  <c r="DS49" i="10"/>
  <c r="DS49" i="9"/>
  <c r="CK43" i="10"/>
  <c r="CK43" i="9"/>
  <c r="BH11" i="10"/>
  <c r="BH11" i="9"/>
  <c r="CN19" i="10"/>
  <c r="CN19" i="9"/>
  <c r="DG88" i="9"/>
  <c r="DG88" i="10"/>
  <c r="CP35" i="10"/>
  <c r="CP35" i="9"/>
  <c r="AZ37" i="10"/>
  <c r="AZ37" i="9"/>
  <c r="AK32" i="10"/>
  <c r="AK32" i="9"/>
  <c r="BD23" i="10"/>
  <c r="BD23" i="9"/>
  <c r="CR70" i="10"/>
  <c r="CR70" i="9"/>
  <c r="DB91" i="10"/>
  <c r="DB91" i="9"/>
  <c r="DO12" i="10"/>
  <c r="DO12" i="9"/>
  <c r="DW51" i="9"/>
  <c r="DW51" i="10"/>
  <c r="DA22" i="10"/>
  <c r="DA22" i="9"/>
  <c r="DS59" i="10"/>
  <c r="DS59" i="9"/>
  <c r="BX20" i="10"/>
  <c r="BX20" i="9"/>
  <c r="CP62" i="10"/>
  <c r="CP62" i="9"/>
  <c r="CJ73" i="10"/>
  <c r="CJ73" i="9"/>
  <c r="AI23" i="9"/>
  <c r="AI23" i="10"/>
  <c r="Q11" i="10"/>
  <c r="Q11" i="9"/>
  <c r="DN38" i="9"/>
  <c r="DN38" i="10"/>
  <c r="BS11" i="9"/>
  <c r="BS11" i="10"/>
  <c r="DH16" i="9"/>
  <c r="DH16" i="10"/>
  <c r="BC50" i="10"/>
  <c r="BC50" i="9"/>
  <c r="DP51" i="9"/>
  <c r="DP51" i="10"/>
  <c r="CK69" i="10"/>
  <c r="CK69" i="9"/>
  <c r="DP73" i="10"/>
  <c r="DP73" i="9"/>
  <c r="DH37" i="10"/>
  <c r="DH37" i="9"/>
  <c r="BK22" i="10"/>
  <c r="BK22" i="9"/>
  <c r="BD34" i="9"/>
  <c r="BD34" i="10"/>
  <c r="AV39" i="10"/>
  <c r="AV39" i="9"/>
  <c r="EG108" i="10"/>
  <c r="EG108" i="9"/>
  <c r="DI29" i="9"/>
  <c r="DI29" i="10"/>
  <c r="AX12" i="10"/>
  <c r="AX12" i="9"/>
  <c r="EH26" i="9"/>
  <c r="EH26" i="10"/>
  <c r="AX13" i="9"/>
  <c r="AX13" i="10"/>
  <c r="DS101" i="9"/>
  <c r="DS101" i="10"/>
  <c r="CR20" i="9"/>
  <c r="CR20" i="10"/>
  <c r="EB24" i="9"/>
  <c r="EB24" i="10"/>
  <c r="AG32" i="9"/>
  <c r="AG32" i="10"/>
  <c r="DN50" i="9"/>
  <c r="DN50" i="10"/>
  <c r="EF49" i="9"/>
  <c r="EF49" i="10"/>
  <c r="EB68" i="9"/>
  <c r="EB68" i="10"/>
  <c r="DO44" i="10"/>
  <c r="DO44" i="9"/>
  <c r="BR49" i="9"/>
  <c r="BR49" i="10"/>
  <c r="AG31" i="9"/>
  <c r="AG31" i="10"/>
  <c r="CN62" i="10"/>
  <c r="CN62" i="9"/>
  <c r="DV10" i="9"/>
  <c r="DV10" i="10"/>
  <c r="U17" i="10"/>
  <c r="U17" i="9"/>
  <c r="AS17" i="9"/>
  <c r="AS17" i="10"/>
  <c r="CA21" i="10"/>
  <c r="CA21" i="9"/>
  <c r="CZ29" i="10"/>
  <c r="CZ29" i="9"/>
  <c r="EH18" i="10"/>
  <c r="EH18" i="9"/>
  <c r="AW28" i="10"/>
  <c r="AW28" i="9"/>
  <c r="AW38" i="9"/>
  <c r="AW38" i="10"/>
  <c r="EI10" i="10"/>
  <c r="EI10" i="9"/>
  <c r="BZ24" i="10"/>
  <c r="BZ24" i="9"/>
  <c r="BH24" i="9"/>
  <c r="BH24" i="10"/>
  <c r="AK14" i="9"/>
  <c r="AK14" i="10"/>
  <c r="CE24" i="9"/>
  <c r="CE24" i="10"/>
  <c r="DP105" i="9"/>
  <c r="DP105" i="10"/>
  <c r="CJ55" i="9"/>
  <c r="CJ55" i="10"/>
  <c r="CR28" i="10"/>
  <c r="CR28" i="9"/>
  <c r="DB28" i="10"/>
  <c r="DB28" i="9"/>
  <c r="EF15" i="9"/>
  <c r="EF15" i="10"/>
  <c r="EE72" i="10"/>
  <c r="EE72" i="9"/>
  <c r="BL26" i="9"/>
  <c r="BL26" i="10"/>
  <c r="DA50" i="10"/>
  <c r="DA50" i="9"/>
  <c r="DZ58" i="10"/>
  <c r="DZ58" i="9"/>
  <c r="CM58" i="9"/>
  <c r="CM58" i="10"/>
  <c r="BJ17" i="10"/>
  <c r="BJ17" i="9"/>
  <c r="AQ14" i="9"/>
  <c r="AQ14" i="10"/>
  <c r="CR26" i="10"/>
  <c r="CR26" i="9"/>
  <c r="CO26" i="9"/>
  <c r="CO26" i="10"/>
  <c r="AM38" i="10"/>
  <c r="AM38" i="9"/>
  <c r="CG39" i="10"/>
  <c r="CG39" i="9"/>
  <c r="BX61" i="9"/>
  <c r="BX61" i="10"/>
  <c r="DR92" i="9"/>
  <c r="DR92" i="10"/>
  <c r="AV10" i="9"/>
  <c r="AV10" i="10"/>
  <c r="CR14" i="10"/>
  <c r="CR14" i="9"/>
  <c r="BA18" i="10"/>
  <c r="BA18" i="9"/>
  <c r="AS30" i="9"/>
  <c r="AS30" i="10"/>
  <c r="CJ51" i="10"/>
  <c r="CJ51" i="9"/>
  <c r="AV27" i="10"/>
  <c r="AV27" i="9"/>
  <c r="DV62" i="9"/>
  <c r="DV62" i="10"/>
  <c r="AS32" i="9"/>
  <c r="AS32" i="10"/>
  <c r="DQ107" i="10"/>
  <c r="DQ107" i="9"/>
  <c r="CK23" i="10"/>
  <c r="CK23" i="9"/>
  <c r="DC24" i="10"/>
  <c r="DC24" i="9"/>
  <c r="BZ36" i="10"/>
  <c r="BZ36" i="9"/>
  <c r="AI33" i="9"/>
  <c r="AI33" i="10"/>
  <c r="CH78" i="10"/>
  <c r="CH78" i="9"/>
  <c r="I9" i="9"/>
  <c r="I9" i="10"/>
  <c r="BK34" i="10"/>
  <c r="BK34" i="9"/>
  <c r="CB21" i="10"/>
  <c r="CB21" i="9"/>
  <c r="DZ101" i="10"/>
  <c r="DZ101" i="9"/>
  <c r="CM9" i="10"/>
  <c r="CM9" i="9"/>
  <c r="CS91" i="10"/>
  <c r="CS91" i="9"/>
  <c r="EH12" i="10"/>
  <c r="EH12" i="9"/>
  <c r="DZ11" i="10"/>
  <c r="DZ11" i="9"/>
  <c r="EF35" i="9"/>
  <c r="EF35" i="10"/>
  <c r="CX32" i="10"/>
  <c r="CX32" i="9"/>
  <c r="CR17" i="10"/>
  <c r="CR17" i="9"/>
  <c r="EG89" i="10"/>
  <c r="EG89" i="9"/>
  <c r="T18" i="9"/>
  <c r="T18" i="10"/>
  <c r="DW58" i="9"/>
  <c r="DW58" i="10"/>
  <c r="AE16" i="9"/>
  <c r="AE16" i="10"/>
  <c r="CK28" i="9"/>
  <c r="CK28" i="10"/>
  <c r="DN26" i="9"/>
  <c r="DN26" i="10"/>
  <c r="BL34" i="9"/>
  <c r="BL34" i="10"/>
  <c r="DV87" i="10"/>
  <c r="DV87" i="9"/>
  <c r="AO33" i="9"/>
  <c r="AO33" i="10"/>
  <c r="CQ47" i="9"/>
  <c r="CQ47" i="10"/>
  <c r="CC74" i="10"/>
  <c r="CC74" i="9"/>
  <c r="CW63" i="10"/>
  <c r="CW63" i="9"/>
  <c r="DO114" i="9"/>
  <c r="DO114" i="10"/>
  <c r="DF62" i="10"/>
  <c r="DF62" i="9"/>
  <c r="CS32" i="9"/>
  <c r="CS32" i="10"/>
  <c r="DX112" i="9"/>
  <c r="DX112" i="10"/>
  <c r="DO51" i="9"/>
  <c r="DO51" i="10"/>
  <c r="DH38" i="9"/>
  <c r="DH38" i="10"/>
  <c r="DB67" i="10"/>
  <c r="DB67" i="9"/>
  <c r="DX70" i="9"/>
  <c r="DX70" i="10"/>
  <c r="CR51" i="9"/>
  <c r="CR51" i="10"/>
  <c r="CN49" i="9"/>
  <c r="CN49" i="10"/>
  <c r="BO11" i="9"/>
  <c r="BO11" i="10"/>
  <c r="DZ86" i="9"/>
  <c r="DZ86" i="10"/>
  <c r="DQ108" i="10"/>
  <c r="DQ108" i="9"/>
  <c r="AF33" i="10"/>
  <c r="AF33" i="9"/>
  <c r="CP80" i="10"/>
  <c r="CP80" i="9"/>
  <c r="BK11" i="10"/>
  <c r="BK11" i="9"/>
  <c r="EH96" i="10"/>
  <c r="EH96" i="9"/>
  <c r="CD48" i="10"/>
  <c r="CD48" i="9"/>
  <c r="CV75" i="9"/>
  <c r="CV75" i="10"/>
  <c r="BJ10" i="10"/>
  <c r="BJ10" i="9"/>
  <c r="AA9" i="10"/>
  <c r="AA9" i="9"/>
  <c r="EC98" i="10"/>
  <c r="EC98" i="9"/>
  <c r="DH39" i="9"/>
  <c r="DH39" i="10"/>
  <c r="AZ44" i="9"/>
  <c r="AZ44" i="10"/>
  <c r="CG34" i="10"/>
  <c r="CG34" i="9"/>
  <c r="CO60" i="10"/>
  <c r="CO60" i="9"/>
  <c r="DZ110" i="9"/>
  <c r="DZ110" i="10"/>
  <c r="DR38" i="9"/>
  <c r="DR38" i="10"/>
  <c r="DQ103" i="9"/>
  <c r="DQ103" i="10"/>
  <c r="CX50" i="10"/>
  <c r="CX50" i="9"/>
  <c r="EE33" i="9"/>
  <c r="EE33" i="10"/>
  <c r="DS99" i="9"/>
  <c r="DS99" i="10"/>
  <c r="EB55" i="10"/>
  <c r="EB55" i="9"/>
  <c r="DE63" i="9"/>
  <c r="DE63" i="10"/>
  <c r="DW79" i="9"/>
  <c r="DW79" i="10"/>
  <c r="V18" i="9"/>
  <c r="V18" i="10"/>
  <c r="CH60" i="10"/>
  <c r="CH60" i="9"/>
  <c r="CW92" i="10"/>
  <c r="CW92" i="9"/>
  <c r="CY84" i="10"/>
  <c r="CY84" i="9"/>
  <c r="BP43" i="10"/>
  <c r="BP43" i="9"/>
  <c r="AZ38" i="9"/>
  <c r="AZ38" i="10"/>
  <c r="BX59" i="9"/>
  <c r="BX59" i="10"/>
  <c r="CT63" i="10"/>
  <c r="CT63" i="9"/>
  <c r="DA67" i="9"/>
  <c r="DA67" i="10"/>
  <c r="BP32" i="10"/>
  <c r="BP32" i="9"/>
  <c r="AG34" i="10"/>
  <c r="AG34" i="9"/>
  <c r="EC70" i="9"/>
  <c r="EC70" i="10"/>
  <c r="DN17" i="9"/>
  <c r="DN17" i="10"/>
  <c r="CW59" i="10"/>
  <c r="CW59" i="9"/>
  <c r="DN12" i="9"/>
  <c r="DN12" i="10"/>
  <c r="DZ63" i="9"/>
  <c r="DZ63" i="10"/>
  <c r="BE28" i="10"/>
  <c r="BE28" i="9"/>
  <c r="CU21" i="9"/>
  <c r="CU21" i="10"/>
  <c r="CF63" i="10"/>
  <c r="CF63" i="9"/>
  <c r="BJ37" i="10"/>
  <c r="BJ37" i="9"/>
  <c r="DQ32" i="10"/>
  <c r="DQ32" i="9"/>
  <c r="T21" i="9"/>
  <c r="T21" i="10"/>
  <c r="CL35" i="10"/>
  <c r="CL35" i="9"/>
  <c r="BR25" i="9"/>
  <c r="BR25" i="10"/>
  <c r="AT28" i="9"/>
  <c r="AT28" i="10"/>
  <c r="CB22" i="9"/>
  <c r="CB22" i="10"/>
  <c r="DZ69" i="9"/>
  <c r="DZ69" i="10"/>
  <c r="CK79" i="10"/>
  <c r="CK79" i="9"/>
  <c r="EF46" i="10"/>
  <c r="EF46" i="9"/>
  <c r="AV25" i="10"/>
  <c r="AV25" i="9"/>
  <c r="CF25" i="10"/>
  <c r="CF25" i="9"/>
  <c r="DS28" i="9"/>
  <c r="DS28" i="10"/>
  <c r="BZ68" i="9"/>
  <c r="BZ68" i="10"/>
  <c r="EG10" i="9"/>
  <c r="EG10" i="10"/>
  <c r="CG21" i="9"/>
  <c r="CG21" i="10"/>
  <c r="DV104" i="10"/>
  <c r="DV104" i="9"/>
  <c r="DU13" i="9"/>
  <c r="DU13" i="10"/>
  <c r="CS52" i="10"/>
  <c r="CS52" i="9"/>
  <c r="EA58" i="9"/>
  <c r="EA58" i="10"/>
  <c r="CU26" i="9"/>
  <c r="CU26" i="10"/>
  <c r="DJ66" i="10"/>
  <c r="DJ66" i="9"/>
  <c r="CA13" i="9"/>
  <c r="CA13" i="10"/>
  <c r="EI46" i="10"/>
  <c r="EI46" i="9"/>
  <c r="BS16" i="10"/>
  <c r="BS16" i="9"/>
  <c r="CZ89" i="9"/>
  <c r="CZ89" i="10"/>
  <c r="EI50" i="10"/>
  <c r="EI50" i="9"/>
  <c r="DV48" i="9"/>
  <c r="DV48" i="10"/>
  <c r="CQ58" i="10"/>
  <c r="CQ58" i="9"/>
  <c r="CB23" i="9"/>
  <c r="CB23" i="10"/>
  <c r="CM30" i="10"/>
  <c r="CM30" i="9"/>
  <c r="DH70" i="9"/>
  <c r="DH70" i="10"/>
  <c r="DJ36" i="9"/>
  <c r="DJ36" i="10"/>
  <c r="CE57" i="9"/>
  <c r="CE57" i="10"/>
  <c r="DG13" i="10"/>
  <c r="DG13" i="9"/>
  <c r="AR14" i="10"/>
  <c r="AR14" i="9"/>
  <c r="DI44" i="9"/>
  <c r="DI44" i="10"/>
  <c r="BW50" i="10"/>
  <c r="BW50" i="9"/>
  <c r="CB59" i="9"/>
  <c r="CB59" i="10"/>
  <c r="AA24" i="9"/>
  <c r="AA24" i="10"/>
  <c r="AB27" i="9"/>
  <c r="AB27" i="10"/>
  <c r="DA29" i="9"/>
  <c r="DA29" i="10"/>
  <c r="DJ16" i="10"/>
  <c r="DJ16" i="9"/>
  <c r="CQ27" i="10"/>
  <c r="CQ27" i="9"/>
  <c r="AV17" i="9"/>
  <c r="AV17" i="10"/>
  <c r="CH66" i="10"/>
  <c r="CH66" i="9"/>
  <c r="DL91" i="10"/>
  <c r="DL91" i="9"/>
  <c r="CP79" i="10"/>
  <c r="CP79" i="9"/>
  <c r="EA21" i="9"/>
  <c r="EA21" i="10"/>
  <c r="CF31" i="10"/>
  <c r="CF31" i="9"/>
  <c r="DP28" i="10"/>
  <c r="DP28" i="9"/>
  <c r="CV23" i="9"/>
  <c r="CV23" i="10"/>
  <c r="CA20" i="9"/>
  <c r="CA20" i="10"/>
  <c r="AT36" i="10"/>
  <c r="AT36" i="9"/>
  <c r="BC28" i="9"/>
  <c r="BC28" i="10"/>
  <c r="DI34" i="10"/>
  <c r="DI34" i="9"/>
  <c r="AD15" i="10"/>
  <c r="AD15" i="9"/>
  <c r="DA15" i="9"/>
  <c r="DA15" i="10"/>
  <c r="CT85" i="9"/>
  <c r="CT85" i="10"/>
  <c r="EI102" i="9"/>
  <c r="EI102" i="10"/>
  <c r="EI48" i="9"/>
  <c r="EI48" i="10"/>
  <c r="CD16" i="10"/>
  <c r="CD16" i="9"/>
  <c r="DG66" i="10"/>
  <c r="DG66" i="9"/>
  <c r="DJ63" i="9"/>
  <c r="DJ63" i="10"/>
  <c r="DO95" i="10"/>
  <c r="DO95" i="9"/>
  <c r="AG12" i="9"/>
  <c r="AG12" i="10"/>
  <c r="CW69" i="9"/>
  <c r="CW69" i="10"/>
  <c r="CH16" i="9"/>
  <c r="CH16" i="10"/>
  <c r="CB26" i="9"/>
  <c r="CB26" i="10"/>
  <c r="EE91" i="10"/>
  <c r="EE91" i="9"/>
  <c r="DI55" i="10"/>
  <c r="DI55" i="9"/>
  <c r="DE73" i="10"/>
  <c r="DE73" i="9"/>
  <c r="CY62" i="9"/>
  <c r="CY62" i="10"/>
  <c r="DA89" i="10"/>
  <c r="DA89" i="9"/>
  <c r="DX66" i="9"/>
  <c r="DX66" i="10"/>
  <c r="DU67" i="9"/>
  <c r="DU67" i="10"/>
  <c r="CF12" i="9"/>
  <c r="CF12" i="10"/>
  <c r="AW11" i="10"/>
  <c r="AW11" i="9"/>
  <c r="EB11" i="9"/>
  <c r="EB11" i="10"/>
  <c r="DF50" i="9"/>
  <c r="DF50" i="10"/>
  <c r="DQ104" i="10"/>
  <c r="DQ104" i="9"/>
  <c r="CK55" i="10"/>
  <c r="CK55" i="9"/>
  <c r="BZ37" i="9"/>
  <c r="BZ37" i="10"/>
  <c r="DR46" i="10"/>
  <c r="DR46" i="9"/>
  <c r="CY35" i="10"/>
  <c r="CY35" i="9"/>
  <c r="CE17" i="9"/>
  <c r="CE17" i="10"/>
  <c r="CU56" i="9"/>
  <c r="CU56" i="10"/>
  <c r="EC26" i="9"/>
  <c r="EC26" i="10"/>
  <c r="AJ23" i="9"/>
  <c r="AJ23" i="10"/>
  <c r="EA87" i="10"/>
  <c r="EA87" i="9"/>
  <c r="DA17" i="10"/>
  <c r="DA17" i="9"/>
  <c r="BD27" i="9"/>
  <c r="BD27" i="10"/>
  <c r="W19" i="10"/>
  <c r="W19" i="9"/>
  <c r="CC58" i="10"/>
  <c r="CC58" i="9"/>
  <c r="AA28" i="9"/>
  <c r="AA28" i="10"/>
  <c r="AS20" i="9"/>
  <c r="AS20" i="10"/>
  <c r="DQ114" i="9"/>
  <c r="DQ114" i="10"/>
  <c r="BN31" i="9"/>
  <c r="BN31" i="10"/>
  <c r="CT23" i="10"/>
  <c r="CT23" i="9"/>
  <c r="EE70" i="9"/>
  <c r="EE70" i="10"/>
  <c r="DU35" i="10"/>
  <c r="DU35" i="9"/>
  <c r="CD46" i="10"/>
  <c r="CD46" i="9"/>
  <c r="CY50" i="9"/>
  <c r="CY50" i="10"/>
  <c r="DX27" i="9"/>
  <c r="DX27" i="10"/>
  <c r="EH25" i="10"/>
  <c r="EH25" i="9"/>
  <c r="AW17" i="9"/>
  <c r="AW17" i="10"/>
  <c r="AV11" i="9"/>
  <c r="AV11" i="10"/>
  <c r="CG27" i="9"/>
  <c r="CG27" i="10"/>
  <c r="BA22" i="10"/>
  <c r="BA22" i="9"/>
  <c r="BW52" i="10"/>
  <c r="BW52" i="9"/>
  <c r="DP100" i="9"/>
  <c r="DP100" i="10"/>
  <c r="CW56" i="10"/>
  <c r="CW56" i="9"/>
  <c r="CB34" i="10"/>
  <c r="CB34" i="9"/>
  <c r="S18" i="10"/>
  <c r="S18" i="9"/>
  <c r="BL29" i="9"/>
  <c r="BL29" i="10"/>
  <c r="CN25" i="10"/>
  <c r="CN25" i="9"/>
  <c r="CG29" i="10"/>
  <c r="CG29" i="9"/>
  <c r="CS67" i="9"/>
  <c r="CS67" i="10"/>
  <c r="DE62" i="10"/>
  <c r="DE62" i="9"/>
  <c r="DF17" i="9"/>
  <c r="DF17" i="10"/>
  <c r="DC29" i="9"/>
  <c r="DC29" i="10"/>
  <c r="EF92" i="10"/>
  <c r="EF92" i="9"/>
  <c r="CB49" i="10"/>
  <c r="CB49" i="9"/>
  <c r="EC31" i="9"/>
  <c r="EC31" i="10"/>
  <c r="DW99" i="10"/>
  <c r="DW99" i="9"/>
  <c r="CK36" i="10"/>
  <c r="CK36" i="9"/>
  <c r="DF27" i="9"/>
  <c r="DF27" i="10"/>
  <c r="AX18" i="9"/>
  <c r="AX18" i="10"/>
  <c r="CX23" i="10"/>
  <c r="CX23" i="9"/>
  <c r="CD9" i="9"/>
  <c r="CD9" i="10"/>
  <c r="EA105" i="9"/>
  <c r="EA105" i="10"/>
  <c r="DX88" i="10"/>
  <c r="DX88" i="9"/>
  <c r="BE44" i="9"/>
  <c r="BE44" i="10"/>
  <c r="EB104" i="10"/>
  <c r="EB104" i="9"/>
  <c r="DZ99" i="9"/>
  <c r="DZ99" i="10"/>
  <c r="DJ90" i="10"/>
  <c r="DJ90" i="9"/>
  <c r="BW56" i="9"/>
  <c r="BW56" i="10"/>
  <c r="DG62" i="9"/>
  <c r="DG62" i="10"/>
  <c r="DQ51" i="9"/>
  <c r="DQ51" i="10"/>
  <c r="AW13" i="9"/>
  <c r="AW13" i="10"/>
  <c r="CP15" i="10"/>
  <c r="CP15" i="9"/>
  <c r="BJ21" i="9"/>
  <c r="BJ21" i="10"/>
  <c r="DN18" i="10"/>
  <c r="DN18" i="9"/>
  <c r="W11" i="9"/>
  <c r="W11" i="10"/>
  <c r="CB30" i="9"/>
  <c r="CB30" i="10"/>
  <c r="CD39" i="9"/>
  <c r="CD39" i="10"/>
  <c r="DZ56" i="9"/>
  <c r="DZ56" i="10"/>
  <c r="CN23" i="10"/>
  <c r="CN23" i="9"/>
  <c r="AC24" i="10"/>
  <c r="AC24" i="9"/>
  <c r="CP30" i="9"/>
  <c r="CP30" i="10"/>
  <c r="CG18" i="9"/>
  <c r="CG18" i="10"/>
  <c r="EH111" i="9"/>
  <c r="EH111" i="10"/>
  <c r="CV70" i="10"/>
  <c r="CV70" i="9"/>
  <c r="DU106" i="9"/>
  <c r="DU106" i="10"/>
  <c r="AU36" i="10"/>
  <c r="AU36" i="9"/>
  <c r="EB62" i="9"/>
  <c r="EB62" i="10"/>
  <c r="BL21" i="10"/>
  <c r="BL21" i="9"/>
  <c r="DH92" i="9"/>
  <c r="DH92" i="10"/>
  <c r="EA24" i="10"/>
  <c r="EA24" i="9"/>
  <c r="DU85" i="9"/>
  <c r="DU85" i="10"/>
  <c r="CS21" i="9"/>
  <c r="CS21" i="10"/>
  <c r="CF67" i="10"/>
  <c r="CF67" i="9"/>
  <c r="EB48" i="10"/>
  <c r="EB48" i="9"/>
  <c r="CX62" i="9"/>
  <c r="CX62" i="10"/>
  <c r="BV16" i="9"/>
  <c r="BV16" i="10"/>
  <c r="U20" i="10"/>
  <c r="U20" i="9"/>
  <c r="AT10" i="9"/>
  <c r="AT10" i="10"/>
  <c r="DT57" i="9"/>
  <c r="DT57" i="10"/>
  <c r="L12" i="10"/>
  <c r="L12" i="9"/>
  <c r="DR48" i="9"/>
  <c r="DR48" i="10"/>
  <c r="CB71" i="9"/>
  <c r="CB71" i="10"/>
  <c r="DF86" i="9"/>
  <c r="DF86" i="10"/>
  <c r="CV68" i="10"/>
  <c r="CV68" i="9"/>
  <c r="CX67" i="10"/>
  <c r="CX67" i="9"/>
  <c r="DF16" i="9"/>
  <c r="DF16" i="10"/>
  <c r="DX55" i="9"/>
  <c r="DX55" i="10"/>
  <c r="CL25" i="9"/>
  <c r="CL25" i="10"/>
  <c r="DJ60" i="9"/>
  <c r="DJ60" i="10"/>
  <c r="BU38" i="10"/>
  <c r="BU38" i="9"/>
  <c r="DA47" i="9"/>
  <c r="DA47" i="10"/>
  <c r="AP28" i="9"/>
  <c r="AP28" i="10"/>
  <c r="BP33" i="10"/>
  <c r="BP33" i="9"/>
  <c r="DZ73" i="10"/>
  <c r="DZ73" i="9"/>
  <c r="EB96" i="10"/>
  <c r="EB96" i="9"/>
  <c r="CT11" i="10"/>
  <c r="CT11" i="9"/>
  <c r="DJ10" i="10"/>
  <c r="DJ10" i="9"/>
  <c r="DU52" i="9"/>
  <c r="DU52" i="10"/>
  <c r="CC17" i="10"/>
  <c r="CC17" i="9"/>
  <c r="N10" i="10"/>
  <c r="N10" i="9"/>
  <c r="DC14" i="9"/>
  <c r="DC14" i="10"/>
  <c r="CO43" i="9"/>
  <c r="CO43" i="10"/>
  <c r="BR32" i="9"/>
  <c r="BR32" i="10"/>
  <c r="CD56" i="10"/>
  <c r="CD56" i="9"/>
  <c r="DV29" i="10"/>
  <c r="DV29" i="9"/>
  <c r="CW21" i="9"/>
  <c r="CW21" i="10"/>
  <c r="M13" i="10"/>
  <c r="M13" i="9"/>
  <c r="Q14" i="9"/>
  <c r="Q14" i="10"/>
  <c r="CK62" i="9"/>
  <c r="CK62" i="10"/>
  <c r="CN26" i="9"/>
  <c r="CN26" i="10"/>
  <c r="DI21" i="9"/>
  <c r="DI21" i="10"/>
  <c r="DW107" i="10"/>
  <c r="DW107" i="9"/>
  <c r="DT9" i="10"/>
  <c r="DT9" i="9"/>
  <c r="DP14" i="10"/>
  <c r="DP14" i="9"/>
  <c r="EC11" i="9"/>
  <c r="EC11" i="10"/>
  <c r="AD10" i="9"/>
  <c r="AD10" i="10"/>
  <c r="CQ35" i="9"/>
  <c r="CQ35" i="10"/>
  <c r="CX21" i="10"/>
  <c r="CX21" i="9"/>
  <c r="DF21" i="9"/>
  <c r="DF21" i="10"/>
  <c r="AX19" i="10"/>
  <c r="AX19" i="9"/>
  <c r="DC68" i="9"/>
  <c r="DC68" i="10"/>
  <c r="CA72" i="9"/>
  <c r="CA72" i="10"/>
  <c r="CE48" i="9"/>
  <c r="CE48" i="10"/>
  <c r="CK33" i="10"/>
  <c r="CK33" i="9"/>
  <c r="T14" i="10"/>
  <c r="T14" i="9"/>
  <c r="DV11" i="9"/>
  <c r="DV11" i="10"/>
  <c r="BC13" i="10"/>
  <c r="BC13" i="9"/>
  <c r="BK20" i="10"/>
  <c r="BK20" i="9"/>
  <c r="DG31" i="9"/>
  <c r="DG31" i="10"/>
  <c r="CU24" i="10"/>
  <c r="CU24" i="9"/>
  <c r="CK39" i="10"/>
  <c r="CK39" i="9"/>
  <c r="DP57" i="10"/>
  <c r="DP57" i="9"/>
  <c r="BD10" i="9"/>
  <c r="BD10" i="10"/>
  <c r="BM14" i="10"/>
  <c r="BM14" i="9"/>
  <c r="BQ33" i="9"/>
  <c r="BQ33" i="10"/>
  <c r="DI18" i="10"/>
  <c r="DI18" i="9"/>
  <c r="BS52" i="10"/>
  <c r="BS52" i="9"/>
  <c r="EG59" i="9"/>
  <c r="EG59" i="10"/>
  <c r="CZ52" i="9"/>
  <c r="CZ52" i="10"/>
  <c r="BQ28" i="9"/>
  <c r="BQ28" i="10"/>
  <c r="DQ20" i="10"/>
  <c r="DQ20" i="9"/>
  <c r="CC67" i="10"/>
  <c r="CC67" i="9"/>
  <c r="DN57" i="9"/>
  <c r="DN57" i="10"/>
  <c r="CC20" i="10"/>
  <c r="CC20" i="9"/>
  <c r="CL61" i="9"/>
  <c r="CL61" i="10"/>
  <c r="CU46" i="10"/>
  <c r="CU46" i="9"/>
  <c r="DS55" i="9"/>
  <c r="DS55" i="10"/>
  <c r="BZ22" i="10"/>
  <c r="BZ22" i="9"/>
  <c r="BS28" i="10"/>
  <c r="BS28" i="9"/>
  <c r="BX44" i="10"/>
  <c r="BX44" i="9"/>
  <c r="CU67" i="9"/>
  <c r="CU67" i="10"/>
  <c r="BL38" i="10"/>
  <c r="BL38" i="9"/>
  <c r="DQ84" i="9"/>
  <c r="DQ84" i="10"/>
  <c r="EH37" i="9"/>
  <c r="EH37" i="10"/>
  <c r="BQ38" i="10"/>
  <c r="BQ38" i="9"/>
  <c r="BH27" i="10"/>
  <c r="BH27" i="9"/>
  <c r="AK9" i="10"/>
  <c r="AK9" i="9"/>
  <c r="BN63" i="10"/>
  <c r="BN63" i="9"/>
  <c r="BC16" i="9"/>
  <c r="BC16" i="10"/>
  <c r="AT24" i="9"/>
  <c r="AT24" i="10"/>
  <c r="DO89" i="10"/>
  <c r="DO89" i="9"/>
  <c r="CF78" i="9"/>
  <c r="CF78" i="10"/>
  <c r="BD30" i="9"/>
  <c r="BD30" i="10"/>
  <c r="BE45" i="9"/>
  <c r="BE45" i="10"/>
  <c r="DW104" i="9"/>
  <c r="DW104" i="10"/>
  <c r="EG97" i="10"/>
  <c r="EG97" i="9"/>
  <c r="EE84" i="10"/>
  <c r="EE84" i="9"/>
  <c r="EF10" i="10"/>
  <c r="EF10" i="9"/>
  <c r="CW14" i="9"/>
  <c r="CW14" i="10"/>
  <c r="CY24" i="9"/>
  <c r="CY24" i="10"/>
  <c r="BE24" i="9"/>
  <c r="BE24" i="10"/>
  <c r="CC16" i="9"/>
  <c r="CC16" i="10"/>
  <c r="DO68" i="10"/>
  <c r="DO68" i="9"/>
  <c r="DW105" i="9"/>
  <c r="DW105" i="10"/>
  <c r="CD44" i="10"/>
  <c r="CD44" i="9"/>
  <c r="DW86" i="10"/>
  <c r="DW86" i="9"/>
  <c r="AC22" i="10"/>
  <c r="AC22" i="9"/>
  <c r="EH50" i="10"/>
  <c r="EH50" i="9"/>
  <c r="BV36" i="9"/>
  <c r="BV36" i="10"/>
  <c r="DL56" i="9"/>
  <c r="DL56" i="10"/>
  <c r="BB31" i="9"/>
  <c r="BB31" i="10"/>
  <c r="DV113" i="9"/>
  <c r="DV113" i="10"/>
  <c r="CG43" i="10"/>
  <c r="CG43" i="9"/>
  <c r="CG20" i="10"/>
  <c r="CG20" i="9"/>
  <c r="EB18" i="9"/>
  <c r="EB18" i="10"/>
  <c r="DV25" i="10"/>
  <c r="DV25" i="9"/>
  <c r="BP63" i="9"/>
  <c r="BP63" i="10"/>
  <c r="CE69" i="10"/>
  <c r="CE69" i="9"/>
  <c r="BG33" i="9"/>
  <c r="BG33" i="10"/>
  <c r="DV67" i="10"/>
  <c r="DV67" i="9"/>
  <c r="BO50" i="10"/>
  <c r="BO50" i="9"/>
  <c r="Y12" i="10"/>
  <c r="Y12" i="9"/>
  <c r="DQ11" i="10"/>
  <c r="DQ11" i="9"/>
  <c r="CX63" i="10"/>
  <c r="CX63" i="9"/>
  <c r="DO43" i="9"/>
  <c r="DO43" i="10"/>
  <c r="CE58" i="10"/>
  <c r="CE58" i="9"/>
  <c r="EB59" i="10"/>
  <c r="EB59" i="9"/>
  <c r="CY19" i="10"/>
  <c r="CY19" i="9"/>
  <c r="BV14" i="10"/>
  <c r="BV14" i="9"/>
  <c r="BR13" i="10"/>
  <c r="BR13" i="9"/>
  <c r="BO12" i="10"/>
  <c r="BO12" i="9"/>
  <c r="EI14" i="10"/>
  <c r="EI14" i="9"/>
  <c r="BQ49" i="10"/>
  <c r="BQ49" i="9"/>
  <c r="DV69" i="10"/>
  <c r="DV69" i="9"/>
  <c r="CJ34" i="10"/>
  <c r="CJ34" i="9"/>
  <c r="DQ74" i="10"/>
  <c r="DQ74" i="9"/>
  <c r="DU9" i="10"/>
  <c r="DU9" i="9"/>
  <c r="BJ35" i="9"/>
  <c r="BJ35" i="10"/>
  <c r="BK52" i="10"/>
  <c r="BK52" i="9"/>
  <c r="CR11" i="10"/>
  <c r="CR11" i="9"/>
  <c r="CU15" i="10"/>
  <c r="CU15" i="9"/>
  <c r="DS62" i="9"/>
  <c r="DS62" i="10"/>
  <c r="DR39" i="10"/>
  <c r="DR39" i="9"/>
  <c r="DF55" i="10"/>
  <c r="DF55" i="9"/>
  <c r="DG43" i="10"/>
  <c r="DG43" i="9"/>
  <c r="DI81" i="9"/>
  <c r="DI81" i="10"/>
  <c r="EE61" i="9"/>
  <c r="EE61" i="10"/>
  <c r="DR50" i="10"/>
  <c r="DR50" i="9"/>
  <c r="EI35" i="9"/>
  <c r="EI35" i="10"/>
  <c r="DL58" i="10"/>
  <c r="DL58" i="9"/>
  <c r="AB28" i="9"/>
  <c r="AB28" i="10"/>
  <c r="DG39" i="10"/>
  <c r="DG39" i="9"/>
  <c r="DA73" i="10"/>
  <c r="DA73" i="9"/>
  <c r="CN69" i="9"/>
  <c r="CN69" i="10"/>
  <c r="U14" i="9"/>
  <c r="U14" i="10"/>
  <c r="CP51" i="10"/>
  <c r="CP51" i="9"/>
  <c r="AQ23" i="10"/>
  <c r="AQ23" i="9"/>
  <c r="DZ72" i="9"/>
  <c r="DZ72" i="10"/>
  <c r="CD69" i="9"/>
  <c r="CD69" i="10"/>
  <c r="EI31" i="10"/>
  <c r="EI31" i="9"/>
  <c r="CP73" i="9"/>
  <c r="CP73" i="10"/>
  <c r="DX39" i="10"/>
  <c r="DX39" i="9"/>
  <c r="BA39" i="9"/>
  <c r="BA39" i="10"/>
  <c r="BW59" i="9"/>
  <c r="BW59" i="10"/>
  <c r="DO15" i="10"/>
  <c r="DO15" i="9"/>
  <c r="BP27" i="10"/>
  <c r="BP27" i="9"/>
  <c r="DU14" i="10"/>
  <c r="DU14" i="9"/>
  <c r="CS15" i="9"/>
  <c r="CS15" i="10"/>
  <c r="EF39" i="9"/>
  <c r="EF39" i="10"/>
  <c r="CN39" i="9"/>
  <c r="CN39" i="10"/>
  <c r="DQ79" i="9"/>
  <c r="DQ79" i="10"/>
  <c r="EI25" i="9"/>
  <c r="EI25" i="10"/>
  <c r="BO15" i="10"/>
  <c r="BO15" i="9"/>
  <c r="CT44" i="10"/>
  <c r="CT44" i="9"/>
  <c r="EA33" i="10"/>
  <c r="EA33" i="9"/>
  <c r="CU85" i="10"/>
  <c r="CU85" i="9"/>
  <c r="BB33" i="9"/>
  <c r="BB33" i="10"/>
  <c r="DU11" i="10"/>
  <c r="DU11" i="9"/>
  <c r="DN25" i="9"/>
  <c r="DN25" i="10"/>
  <c r="EC51" i="9"/>
  <c r="EC51" i="10"/>
  <c r="EH91" i="10"/>
  <c r="EH91" i="9"/>
  <c r="EA20" i="10"/>
  <c r="EA20" i="9"/>
  <c r="EG52" i="10"/>
  <c r="EG52" i="9"/>
  <c r="EG84" i="10"/>
  <c r="EG84" i="9"/>
  <c r="DF24" i="10"/>
  <c r="DF24" i="9"/>
  <c r="CN36" i="10"/>
  <c r="CN36" i="9"/>
  <c r="BR45" i="10"/>
  <c r="BR45" i="9"/>
  <c r="CM81" i="10"/>
  <c r="CM81" i="9"/>
  <c r="BH10" i="10"/>
  <c r="BH10" i="9"/>
  <c r="DC58" i="9"/>
  <c r="DC58" i="10"/>
  <c r="CJ39" i="9"/>
  <c r="CJ39" i="10"/>
  <c r="EI24" i="10"/>
  <c r="EI24" i="9"/>
  <c r="BO22" i="9"/>
  <c r="BO22" i="10"/>
  <c r="DP11" i="10"/>
  <c r="DP11" i="9"/>
  <c r="CY89" i="9"/>
  <c r="CY89" i="10"/>
  <c r="DB56" i="10"/>
  <c r="DB56" i="9"/>
  <c r="DG60" i="9"/>
  <c r="DG60" i="10"/>
  <c r="AJ33" i="9"/>
  <c r="AJ33" i="10"/>
  <c r="BB37" i="9"/>
  <c r="BB37" i="10"/>
  <c r="BF16" i="9"/>
  <c r="BF16" i="10"/>
  <c r="BB25" i="9"/>
  <c r="BB25" i="10"/>
  <c r="BC18" i="10"/>
  <c r="BC18" i="9"/>
  <c r="DI51" i="9"/>
  <c r="DI51" i="10"/>
  <c r="EH21" i="10"/>
  <c r="EH21" i="9"/>
  <c r="DV21" i="9"/>
  <c r="DV21" i="10"/>
  <c r="EC18" i="9"/>
  <c r="EC18" i="10"/>
  <c r="DQ70" i="10"/>
  <c r="DQ70" i="9"/>
  <c r="DE48" i="10"/>
  <c r="DE48" i="9"/>
  <c r="EI71" i="9"/>
  <c r="EI71" i="10"/>
  <c r="CB20" i="10"/>
  <c r="CB20" i="9"/>
  <c r="CN70" i="9"/>
  <c r="CN70" i="10"/>
  <c r="AX33" i="9"/>
  <c r="AX33" i="10"/>
  <c r="DZ38" i="9"/>
  <c r="DZ38" i="10"/>
  <c r="BU9" i="9"/>
  <c r="BU9" i="10"/>
  <c r="BQ43" i="9"/>
  <c r="BQ43" i="10"/>
  <c r="AW24" i="10"/>
  <c r="AW24" i="9"/>
  <c r="CK81" i="9"/>
  <c r="CK81" i="10"/>
  <c r="AD22" i="9"/>
  <c r="AD22" i="10"/>
  <c r="DE11" i="10"/>
  <c r="DE11" i="9"/>
  <c r="CN28" i="9"/>
  <c r="CN28" i="10"/>
  <c r="DS17" i="10"/>
  <c r="DS17" i="9"/>
  <c r="CV10" i="9"/>
  <c r="CV10" i="10"/>
  <c r="AI13" i="9"/>
  <c r="AI13" i="10"/>
  <c r="CF15" i="10"/>
  <c r="CF15" i="9"/>
  <c r="DG9" i="9"/>
  <c r="DG9" i="10"/>
  <c r="BU59" i="10"/>
  <c r="BU59" i="9"/>
  <c r="DT97" i="9"/>
  <c r="DT97" i="10"/>
  <c r="CY56" i="10"/>
  <c r="CY56" i="9"/>
  <c r="EE107" i="9"/>
  <c r="EE107" i="10"/>
  <c r="BE33" i="10"/>
  <c r="BE33" i="9"/>
  <c r="BX11" i="10"/>
  <c r="BX11" i="9"/>
  <c r="CP69" i="10"/>
  <c r="CP69" i="9"/>
  <c r="CP32" i="10"/>
  <c r="CP32" i="9"/>
  <c r="S10" i="10"/>
  <c r="S10" i="9"/>
  <c r="BV59" i="9"/>
  <c r="BV59" i="10"/>
  <c r="BH26" i="10"/>
  <c r="BH26" i="9"/>
  <c r="CS22" i="9"/>
  <c r="CS22" i="10"/>
  <c r="DX75" i="10"/>
  <c r="DX75" i="9"/>
  <c r="DJ49" i="10"/>
  <c r="DJ49" i="9"/>
  <c r="CT56" i="10"/>
  <c r="CT56" i="9"/>
  <c r="DS30" i="9"/>
  <c r="DS30" i="10"/>
  <c r="DB31" i="10"/>
  <c r="DB31" i="9"/>
  <c r="EA49" i="9"/>
  <c r="EA49" i="10"/>
  <c r="DE13" i="10"/>
  <c r="DE13" i="9"/>
  <c r="EC100" i="10"/>
  <c r="EC100" i="9"/>
  <c r="CL55" i="9"/>
  <c r="CL55" i="10"/>
  <c r="DQ66" i="9"/>
  <c r="DQ66" i="10"/>
  <c r="CF49" i="10"/>
  <c r="CF49" i="9"/>
  <c r="DB47" i="10"/>
  <c r="DB47" i="9"/>
  <c r="CY80" i="10"/>
  <c r="CY80" i="9"/>
  <c r="BE29" i="9"/>
  <c r="BE29" i="10"/>
  <c r="W17" i="9"/>
  <c r="W17" i="10"/>
  <c r="EH49" i="10"/>
  <c r="EH49" i="9"/>
  <c r="CZ21" i="10"/>
  <c r="CZ21" i="9"/>
  <c r="CQ75" i="9"/>
  <c r="CQ75" i="10"/>
  <c r="BO55" i="10"/>
  <c r="BO55" i="9"/>
  <c r="DV57" i="10"/>
  <c r="DV57" i="9"/>
  <c r="DC23" i="9"/>
  <c r="DC23" i="10"/>
  <c r="AE29" i="10"/>
  <c r="AE29" i="9"/>
  <c r="DX85" i="9"/>
  <c r="DX85" i="10"/>
  <c r="CS79" i="10"/>
  <c r="CS79" i="9"/>
  <c r="CD47" i="10"/>
  <c r="CD47" i="9"/>
  <c r="AG29" i="10"/>
  <c r="AG29" i="9"/>
  <c r="DB79" i="10"/>
  <c r="DB79" i="9"/>
  <c r="DA88" i="10"/>
  <c r="DA88" i="9"/>
  <c r="CR58" i="10"/>
  <c r="CR58" i="9"/>
  <c r="DV97" i="10"/>
  <c r="DV97" i="9"/>
  <c r="BS59" i="10"/>
  <c r="BS59" i="9"/>
  <c r="BX32" i="9"/>
  <c r="BX32" i="10"/>
  <c r="BG32" i="10"/>
  <c r="BG32" i="9"/>
  <c r="DV114" i="10"/>
  <c r="DV114" i="9"/>
  <c r="EC48" i="10"/>
  <c r="EC48" i="9"/>
  <c r="EE25" i="9"/>
  <c r="EE25" i="10"/>
  <c r="BL20" i="9"/>
  <c r="BL20" i="10"/>
  <c r="DK66" i="10"/>
  <c r="DK66" i="9"/>
  <c r="DC18" i="10"/>
  <c r="DC18" i="9"/>
  <c r="CH27" i="9"/>
  <c r="CH27" i="10"/>
  <c r="EE111" i="9"/>
  <c r="EE111" i="10"/>
  <c r="EC90" i="10"/>
  <c r="EC90" i="9"/>
  <c r="CX72" i="10"/>
  <c r="CX72" i="9"/>
  <c r="DG71" i="9"/>
  <c r="DG71" i="10"/>
  <c r="DS44" i="9"/>
  <c r="DS44" i="10"/>
  <c r="CY68" i="9"/>
  <c r="CY68" i="10"/>
  <c r="DZ35" i="10"/>
  <c r="DZ35" i="9"/>
  <c r="CH73" i="9"/>
  <c r="CH73" i="10"/>
  <c r="BB13" i="9"/>
  <c r="BB13" i="10"/>
  <c r="CG57" i="9"/>
  <c r="CG57" i="10"/>
  <c r="DZ88" i="10"/>
  <c r="DZ88" i="9"/>
  <c r="CJ60" i="9"/>
  <c r="CJ60" i="10"/>
  <c r="Z20" i="9"/>
  <c r="Z20" i="10"/>
  <c r="CF9" i="9"/>
  <c r="CF9" i="10"/>
  <c r="CR89" i="9"/>
  <c r="CR89" i="10"/>
  <c r="EG63" i="10"/>
  <c r="EG63" i="9"/>
  <c r="CB43" i="10"/>
  <c r="CB43" i="9"/>
  <c r="AZ25" i="10"/>
  <c r="AZ25" i="9"/>
  <c r="BW35" i="9"/>
  <c r="BW35" i="10"/>
  <c r="EA11" i="10"/>
  <c r="EA11" i="9"/>
  <c r="EF88" i="10"/>
  <c r="EF88" i="9"/>
  <c r="EE43" i="10"/>
  <c r="EE43" i="9"/>
  <c r="CV67" i="10"/>
  <c r="CV67" i="9"/>
  <c r="BH29" i="9"/>
  <c r="BH29" i="10"/>
  <c r="DN103" i="10"/>
  <c r="DN103" i="9"/>
  <c r="BB19" i="10"/>
  <c r="BB19" i="9"/>
  <c r="DE45" i="10"/>
  <c r="DE45" i="9"/>
  <c r="DC51" i="9"/>
  <c r="DC51" i="10"/>
  <c r="CC21" i="9"/>
  <c r="CC21" i="10"/>
  <c r="DF14" i="9"/>
  <c r="DF14" i="10"/>
  <c r="DH26" i="9"/>
  <c r="DH26" i="10"/>
  <c r="BB26" i="9"/>
  <c r="BB26" i="10"/>
  <c r="CU37" i="9"/>
  <c r="CU37" i="10"/>
  <c r="EA79" i="9"/>
  <c r="EA79" i="10"/>
  <c r="CY72" i="9"/>
  <c r="CY72" i="10"/>
  <c r="DL38" i="10"/>
  <c r="DL38" i="9"/>
  <c r="DR27" i="10"/>
  <c r="DR27" i="9"/>
  <c r="CL26" i="10"/>
  <c r="CL26" i="9"/>
  <c r="CS69" i="9"/>
  <c r="CS69" i="10"/>
  <c r="EI56" i="10"/>
  <c r="EI56" i="9"/>
  <c r="DP79" i="10"/>
  <c r="DP79" i="9"/>
  <c r="DW81" i="9"/>
  <c r="DW81" i="10"/>
  <c r="EI99" i="10"/>
  <c r="EI99" i="9"/>
  <c r="BV38" i="10"/>
  <c r="BV38" i="9"/>
  <c r="DF75" i="9"/>
  <c r="DF75" i="10"/>
  <c r="DU78" i="9"/>
  <c r="DU78" i="10"/>
  <c r="DV58" i="9"/>
  <c r="DV58" i="10"/>
  <c r="EE96" i="9"/>
  <c r="EE96" i="10"/>
  <c r="BJ45" i="9"/>
  <c r="BJ45" i="10"/>
  <c r="DR49" i="10"/>
  <c r="DR49" i="9"/>
  <c r="DS34" i="9"/>
  <c r="DS34" i="10"/>
  <c r="CW34" i="10"/>
  <c r="CW34" i="9"/>
  <c r="CS37" i="10"/>
  <c r="CS37" i="9"/>
  <c r="BD20" i="10"/>
  <c r="BD20" i="9"/>
  <c r="DF81" i="9"/>
  <c r="DF81" i="10"/>
  <c r="CP67" i="9"/>
  <c r="CP67" i="10"/>
  <c r="AU15" i="10"/>
  <c r="AU15" i="9"/>
  <c r="CU59" i="10"/>
  <c r="CU59" i="9"/>
  <c r="DL87" i="10"/>
  <c r="DL87" i="9"/>
  <c r="BL37" i="9"/>
  <c r="BL37" i="10"/>
  <c r="DL62" i="10"/>
  <c r="DL62" i="9"/>
  <c r="DP81" i="10"/>
  <c r="DP81" i="9"/>
  <c r="DT55" i="10"/>
  <c r="DT55" i="9"/>
  <c r="DV73" i="10"/>
  <c r="DV73" i="9"/>
  <c r="CQ89" i="10"/>
  <c r="CQ89" i="9"/>
  <c r="DL26" i="9"/>
  <c r="DL26" i="10"/>
  <c r="DU69" i="10"/>
  <c r="DU69" i="9"/>
  <c r="CY81" i="10"/>
  <c r="CY81" i="9"/>
  <c r="CN12" i="10"/>
  <c r="CN12" i="9"/>
  <c r="BL30" i="9"/>
  <c r="BL30" i="10"/>
  <c r="AD18" i="10"/>
  <c r="AD18" i="9"/>
  <c r="AZ20" i="10"/>
  <c r="AZ20" i="9"/>
  <c r="EB38" i="10"/>
  <c r="EB38" i="9"/>
  <c r="CK37" i="9"/>
  <c r="CK37" i="10"/>
  <c r="AR30" i="9"/>
  <c r="AR30" i="10"/>
  <c r="CS33" i="9"/>
  <c r="CS33" i="10"/>
  <c r="DG15" i="10"/>
  <c r="DG15" i="9"/>
  <c r="BS26" i="9"/>
  <c r="BS26" i="10"/>
  <c r="BA26" i="10"/>
  <c r="BA26" i="9"/>
  <c r="BO38" i="10"/>
  <c r="BO38" i="9"/>
  <c r="CB27" i="10"/>
  <c r="CB27" i="9"/>
  <c r="EE39" i="10"/>
  <c r="EE39" i="9"/>
  <c r="DW67" i="9"/>
  <c r="DW67" i="10"/>
  <c r="EH11" i="10"/>
  <c r="EH11" i="9"/>
  <c r="CA28" i="10"/>
  <c r="CA28" i="9"/>
  <c r="Z26" i="9"/>
  <c r="Z26" i="10"/>
  <c r="DT59" i="9"/>
  <c r="DT59" i="10"/>
  <c r="AR32" i="9"/>
  <c r="AR32" i="10"/>
  <c r="DC67" i="9"/>
  <c r="DC67" i="10"/>
  <c r="CK32" i="9"/>
  <c r="CK32" i="10"/>
  <c r="DG78" i="9"/>
  <c r="DG78" i="10"/>
  <c r="EH97" i="9"/>
  <c r="EH97" i="10"/>
  <c r="AO15" i="10"/>
  <c r="AO15" i="9"/>
  <c r="CW87" i="10"/>
  <c r="CW87" i="9"/>
  <c r="CN68" i="10"/>
  <c r="CN68" i="9"/>
  <c r="DL70" i="10"/>
  <c r="DL70" i="9"/>
  <c r="EE29" i="10"/>
  <c r="EE29" i="9"/>
  <c r="AO32" i="9"/>
  <c r="AO32" i="10"/>
  <c r="DV13" i="10"/>
  <c r="DV13" i="9"/>
  <c r="CO21" i="9"/>
  <c r="CO21" i="10"/>
  <c r="DL73" i="9"/>
  <c r="DL73" i="10"/>
  <c r="CB18" i="9"/>
  <c r="CB18" i="10"/>
  <c r="DS84" i="9"/>
  <c r="DS84" i="10"/>
  <c r="BA21" i="9"/>
  <c r="BA21" i="10"/>
  <c r="BQ10" i="9"/>
  <c r="BQ10" i="10"/>
  <c r="CB63" i="9"/>
  <c r="CB63" i="10"/>
  <c r="CY18" i="10"/>
  <c r="CY18" i="9"/>
  <c r="EB37" i="9"/>
  <c r="EB37" i="10"/>
  <c r="DH36" i="9"/>
  <c r="DH36" i="10"/>
  <c r="BN51" i="10"/>
  <c r="BN51" i="9"/>
  <c r="P12" i="9"/>
  <c r="P12" i="10"/>
  <c r="EC71" i="10"/>
  <c r="EC71" i="9"/>
  <c r="EA98" i="10"/>
  <c r="EA98" i="9"/>
  <c r="AR24" i="10"/>
  <c r="AR24" i="9"/>
  <c r="DH71" i="10"/>
  <c r="DH71" i="9"/>
  <c r="DP75" i="9"/>
  <c r="DP75" i="10"/>
  <c r="DJ50" i="9"/>
  <c r="DJ50" i="10"/>
  <c r="DV36" i="10"/>
  <c r="DV36" i="9"/>
  <c r="CD67" i="9"/>
  <c r="CD67" i="10"/>
  <c r="EE90" i="9"/>
  <c r="EE90" i="10"/>
  <c r="DN36" i="9"/>
  <c r="DN36" i="10"/>
  <c r="CW13" i="10"/>
  <c r="CW13" i="9"/>
  <c r="CE11" i="9"/>
  <c r="CE11" i="10"/>
  <c r="EE108" i="10"/>
  <c r="EE108" i="9"/>
  <c r="AT14" i="10"/>
  <c r="AT14" i="9"/>
  <c r="DO73" i="10"/>
  <c r="DO73" i="9"/>
  <c r="BU31" i="9"/>
  <c r="BU31" i="10"/>
  <c r="CY66" i="10"/>
  <c r="CY66" i="9"/>
  <c r="EE9" i="10"/>
  <c r="EE9" i="9"/>
  <c r="BR39" i="9"/>
  <c r="BR39" i="10"/>
  <c r="EG61" i="10"/>
  <c r="EG61" i="9"/>
  <c r="DJ57" i="10"/>
  <c r="DJ57" i="9"/>
  <c r="AM19" i="9"/>
  <c r="AM19" i="10"/>
  <c r="EB109" i="10"/>
  <c r="EB109" i="9"/>
  <c r="DO69" i="9"/>
  <c r="DO69" i="10"/>
  <c r="BZ31" i="10"/>
  <c r="BZ31" i="9"/>
  <c r="AV24" i="10"/>
  <c r="AV24" i="9"/>
  <c r="AV29" i="9"/>
  <c r="AV29" i="10"/>
  <c r="EF90" i="9"/>
  <c r="EF90" i="10"/>
  <c r="EF74" i="10"/>
  <c r="EF74" i="9"/>
  <c r="CO10" i="9"/>
  <c r="CO10" i="10"/>
  <c r="BK25" i="10"/>
  <c r="BK25" i="9"/>
  <c r="EI114" i="10"/>
  <c r="EI114" i="9"/>
  <c r="CW90" i="10"/>
  <c r="CW90" i="9"/>
  <c r="EI101" i="9"/>
  <c r="EI101" i="10"/>
  <c r="EC67" i="9"/>
  <c r="EC67" i="10"/>
  <c r="AH19" i="10"/>
  <c r="AH19" i="9"/>
  <c r="DF39" i="9"/>
  <c r="DF39" i="10"/>
  <c r="AD13" i="9"/>
  <c r="AD13" i="10"/>
  <c r="CY43" i="10"/>
  <c r="CY43" i="9"/>
  <c r="Q10" i="9"/>
  <c r="Q10" i="10"/>
  <c r="CE20" i="10"/>
  <c r="CE20" i="9"/>
  <c r="CJ9" i="10"/>
  <c r="CJ9" i="9"/>
  <c r="AT38" i="10"/>
  <c r="AT38" i="9"/>
  <c r="BN37" i="9"/>
  <c r="BN37" i="10"/>
  <c r="CU58" i="9"/>
  <c r="CU58" i="10"/>
  <c r="AP32" i="10"/>
  <c r="AP32" i="9"/>
  <c r="BS22" i="9"/>
  <c r="BS22" i="10"/>
  <c r="AS39" i="9"/>
  <c r="AS39" i="10"/>
  <c r="EE30" i="9"/>
  <c r="EE30" i="10"/>
  <c r="CP61" i="10"/>
  <c r="CP61" i="9"/>
  <c r="DG63" i="9"/>
  <c r="DG63" i="10"/>
  <c r="BA48" i="9"/>
  <c r="BA48" i="10"/>
  <c r="BQ58" i="9"/>
  <c r="BQ58" i="10"/>
  <c r="DP60" i="9"/>
  <c r="DP60" i="10"/>
  <c r="CP31" i="10"/>
  <c r="CP31" i="9"/>
  <c r="CN46" i="10"/>
  <c r="CN46" i="9"/>
  <c r="BL36" i="10"/>
  <c r="BL36" i="9"/>
  <c r="DN86" i="9"/>
  <c r="DN86" i="10"/>
  <c r="DI36" i="10"/>
  <c r="DI36" i="9"/>
  <c r="DQ88" i="9"/>
  <c r="DQ88" i="10"/>
  <c r="CV36" i="10"/>
  <c r="CV36" i="9"/>
  <c r="BR9" i="10"/>
  <c r="BR9" i="9"/>
  <c r="BS49" i="10"/>
  <c r="BS49" i="9"/>
  <c r="AE17" i="10"/>
  <c r="AE17" i="9"/>
  <c r="AX37" i="9"/>
  <c r="AX37" i="10"/>
  <c r="DI84" i="9"/>
  <c r="DI84" i="10"/>
  <c r="DV34" i="9"/>
  <c r="DV34" i="10"/>
  <c r="BC34" i="10"/>
  <c r="BC34" i="9"/>
  <c r="CT81" i="10"/>
  <c r="CT81" i="9"/>
  <c r="BS39" i="9"/>
  <c r="BS39" i="10"/>
  <c r="DJ52" i="9"/>
  <c r="DJ52" i="10"/>
  <c r="V21" i="10"/>
  <c r="V21" i="9"/>
  <c r="CU48" i="9"/>
  <c r="CU48" i="10"/>
  <c r="DF32" i="9"/>
  <c r="DF32" i="10"/>
  <c r="EC32" i="9"/>
  <c r="EC32" i="10"/>
  <c r="CB45" i="10"/>
  <c r="CB45" i="9"/>
  <c r="DO11" i="10"/>
  <c r="DO11" i="9"/>
  <c r="AT35" i="10"/>
  <c r="AT35" i="9"/>
  <c r="AZ10" i="9"/>
  <c r="AZ10" i="10"/>
  <c r="DW19" i="10"/>
  <c r="DW19" i="9"/>
  <c r="CZ20" i="9"/>
  <c r="CZ20" i="10"/>
  <c r="EA59" i="10"/>
  <c r="EA59" i="9"/>
  <c r="AS36" i="10"/>
  <c r="AS36" i="9"/>
  <c r="EE34" i="10"/>
  <c r="EE34" i="9"/>
  <c r="EE89" i="10"/>
  <c r="EE89" i="9"/>
  <c r="CC39" i="10"/>
  <c r="CC39" i="9"/>
  <c r="AR41" i="10"/>
  <c r="AR41" i="9"/>
  <c r="CR55" i="10"/>
  <c r="CR55" i="9"/>
  <c r="CK14" i="10"/>
  <c r="CK14" i="9"/>
  <c r="CX44" i="10"/>
  <c r="CX44" i="9"/>
  <c r="AG20" i="9"/>
  <c r="AG20" i="10"/>
  <c r="DW85" i="10"/>
  <c r="DW85" i="9"/>
  <c r="BS43" i="10"/>
  <c r="BS43" i="9"/>
  <c r="Q12" i="10"/>
  <c r="Q12" i="9"/>
  <c r="DN19" i="10"/>
  <c r="DN19" i="9"/>
  <c r="BF9" i="9"/>
  <c r="BF9" i="10"/>
  <c r="CR25" i="10"/>
  <c r="CR25" i="9"/>
  <c r="DR32" i="10"/>
  <c r="DR32" i="9"/>
  <c r="R9" i="10"/>
  <c r="R9" i="9"/>
  <c r="CK61" i="9"/>
  <c r="CK61" i="10"/>
  <c r="BD18" i="9"/>
  <c r="BD18" i="10"/>
  <c r="AT31" i="9"/>
  <c r="AT31" i="10"/>
  <c r="DI17" i="9"/>
  <c r="DI17" i="10"/>
  <c r="CD71" i="9"/>
  <c r="CD71" i="10"/>
  <c r="AJ13" i="9"/>
  <c r="AJ13" i="10"/>
  <c r="CR19" i="9"/>
  <c r="CR19" i="10"/>
  <c r="DP101" i="10"/>
  <c r="DP101" i="9"/>
  <c r="CU92" i="9"/>
  <c r="CU92" i="10"/>
  <c r="DT84" i="9"/>
  <c r="DT84" i="10"/>
  <c r="CH47" i="10"/>
  <c r="CH47" i="9"/>
  <c r="AV15" i="10"/>
  <c r="AV15" i="9"/>
  <c r="CN47" i="9"/>
  <c r="CN47" i="10"/>
  <c r="DB80" i="10"/>
  <c r="DB80" i="9"/>
  <c r="EC86" i="9"/>
  <c r="EC86" i="10"/>
  <c r="DX52" i="10"/>
  <c r="DX52" i="9"/>
  <c r="EI110" i="9"/>
  <c r="EI110" i="10"/>
  <c r="AE11" i="10"/>
  <c r="AE11" i="9"/>
  <c r="BJ15" i="10"/>
  <c r="BJ15" i="9"/>
  <c r="BM52" i="9"/>
  <c r="BM52" i="10"/>
  <c r="BX36" i="9"/>
  <c r="BX36" i="10"/>
  <c r="AX22" i="10"/>
  <c r="AX22" i="9"/>
  <c r="BZ12" i="10"/>
  <c r="BZ12" i="9"/>
  <c r="CE70" i="9"/>
  <c r="CE70" i="10"/>
  <c r="DC44" i="9"/>
  <c r="DC44" i="10"/>
  <c r="AX15" i="10"/>
  <c r="AX15" i="9"/>
  <c r="BL51" i="10"/>
  <c r="BL51" i="9"/>
  <c r="BN18" i="10"/>
  <c r="BN18" i="9"/>
  <c r="DS97" i="10"/>
  <c r="DS97" i="9"/>
  <c r="CE80" i="10"/>
  <c r="CE80" i="9"/>
  <c r="DL11" i="9"/>
  <c r="DL11" i="10"/>
  <c r="BW49" i="10"/>
  <c r="BW49" i="9"/>
  <c r="DI19" i="10"/>
  <c r="DI19" i="9"/>
  <c r="AF12" i="10"/>
  <c r="AF12" i="9"/>
  <c r="BE20" i="10"/>
  <c r="BE20" i="9"/>
  <c r="DA68" i="10"/>
  <c r="DA68" i="9"/>
  <c r="CG16" i="10"/>
  <c r="CG16" i="9"/>
  <c r="CX81" i="10"/>
  <c r="CX81" i="9"/>
  <c r="DE21" i="10"/>
  <c r="DE21" i="9"/>
  <c r="EH92" i="9"/>
  <c r="EH92" i="10"/>
  <c r="DC34" i="10"/>
  <c r="DC34" i="9"/>
  <c r="BC36" i="9"/>
  <c r="BC36" i="10"/>
  <c r="AV13" i="9"/>
  <c r="AV13" i="10"/>
  <c r="CB56" i="10"/>
  <c r="CB56" i="9"/>
  <c r="DG50" i="10"/>
  <c r="DG50" i="9"/>
  <c r="DF58" i="9"/>
  <c r="DF58" i="10"/>
  <c r="W16" i="9"/>
  <c r="W16" i="10"/>
  <c r="BJ26" i="9"/>
  <c r="BJ26" i="10"/>
  <c r="AJ26" i="10"/>
  <c r="AJ26" i="9"/>
  <c r="AG11" i="9"/>
  <c r="AG11" i="10"/>
  <c r="EA63" i="10"/>
  <c r="EA63" i="9"/>
  <c r="BV52" i="9"/>
  <c r="BV52" i="10"/>
  <c r="DH68" i="10"/>
  <c r="DH68" i="9"/>
  <c r="DR102" i="9"/>
  <c r="DR102" i="10"/>
  <c r="CG24" i="9"/>
  <c r="CG24" i="10"/>
  <c r="BV12" i="9"/>
  <c r="BV12" i="10"/>
  <c r="EI74" i="10"/>
  <c r="EI74" i="9"/>
  <c r="EF61" i="9"/>
  <c r="EF61" i="10"/>
  <c r="BU19" i="10"/>
  <c r="BU19" i="9"/>
  <c r="EF47" i="10"/>
  <c r="EF47" i="9"/>
  <c r="CY21" i="10"/>
  <c r="CY21" i="9"/>
  <c r="DJ75" i="10"/>
  <c r="DJ75" i="9"/>
  <c r="DV88" i="10"/>
  <c r="DV88" i="9"/>
  <c r="BL57" i="9"/>
  <c r="BL57" i="10"/>
  <c r="AI27" i="9"/>
  <c r="AI27" i="10"/>
  <c r="BO49" i="10"/>
  <c r="BO49" i="9"/>
  <c r="EA35" i="9"/>
  <c r="EA35" i="10"/>
  <c r="AC10" i="9"/>
  <c r="AC10" i="10"/>
  <c r="EC25" i="10"/>
  <c r="EC25" i="9"/>
  <c r="DW108" i="9"/>
  <c r="DW108" i="10"/>
  <c r="I10" i="10"/>
  <c r="I10" i="9"/>
  <c r="DJ48" i="10"/>
  <c r="DJ48" i="9"/>
  <c r="DV89" i="10"/>
  <c r="DV89" i="9"/>
  <c r="CJ13" i="10"/>
  <c r="CJ13" i="9"/>
  <c r="CQ32" i="10"/>
  <c r="CQ32" i="9"/>
  <c r="DC63" i="10"/>
  <c r="DC63" i="9"/>
  <c r="DI33" i="10"/>
  <c r="DI33" i="9"/>
  <c r="CR75" i="9"/>
  <c r="CR75" i="10"/>
  <c r="EB95" i="9"/>
  <c r="EB95" i="10"/>
  <c r="CX52" i="10"/>
  <c r="CX52" i="9"/>
  <c r="DO16" i="10"/>
  <c r="DO16" i="9"/>
  <c r="BR12" i="9"/>
  <c r="BR12" i="10"/>
  <c r="CU32" i="10"/>
  <c r="CU32" i="9"/>
  <c r="BJ52" i="10"/>
  <c r="BJ52" i="9"/>
  <c r="EE22" i="10"/>
  <c r="EE22" i="9"/>
  <c r="DC33" i="9"/>
  <c r="DC33" i="10"/>
  <c r="CD66" i="9"/>
  <c r="CD66" i="10"/>
  <c r="BU17" i="9"/>
  <c r="BU17" i="10"/>
  <c r="EF18" i="10"/>
  <c r="EF18" i="9"/>
  <c r="DN73" i="9"/>
  <c r="DN73" i="10"/>
  <c r="R10" i="10"/>
  <c r="R10" i="9"/>
  <c r="DG58" i="10"/>
  <c r="DG58" i="9"/>
  <c r="V22" i="9"/>
  <c r="V22" i="10"/>
  <c r="DF22" i="10"/>
  <c r="DF22" i="9"/>
  <c r="BJ30" i="10"/>
  <c r="BJ30" i="9"/>
  <c r="AW27" i="9"/>
  <c r="AW27" i="10"/>
  <c r="CM43" i="10"/>
  <c r="CM43" i="9"/>
  <c r="Y18" i="9"/>
  <c r="Y18" i="10"/>
  <c r="EC101" i="10"/>
  <c r="EC101" i="9"/>
  <c r="DC48" i="10"/>
  <c r="DC48" i="9"/>
  <c r="AP30" i="10"/>
  <c r="AP30" i="9"/>
  <c r="CC24" i="10"/>
  <c r="CC24" i="9"/>
  <c r="DT45" i="9"/>
  <c r="DT45" i="10"/>
  <c r="EI66" i="10"/>
  <c r="EI66" i="9"/>
  <c r="BP11" i="10"/>
  <c r="BP11" i="9"/>
  <c r="CP56" i="9"/>
  <c r="CP56" i="10"/>
  <c r="DU36" i="10"/>
  <c r="DU36" i="9"/>
  <c r="BN57" i="9"/>
  <c r="BN57" i="10"/>
  <c r="BK13" i="10"/>
  <c r="BK13" i="9"/>
  <c r="CA34" i="10"/>
  <c r="CA34" i="9"/>
  <c r="DB33" i="9"/>
  <c r="DB33" i="10"/>
  <c r="BZ49" i="10"/>
  <c r="BZ49" i="9"/>
  <c r="BH33" i="9"/>
  <c r="BH33" i="10"/>
  <c r="EC19" i="10"/>
  <c r="EC19" i="9"/>
  <c r="DI78" i="9"/>
  <c r="DI78" i="10"/>
  <c r="DW39" i="9"/>
  <c r="DW39" i="10"/>
  <c r="BF28" i="10"/>
  <c r="BF28" i="9"/>
  <c r="BP61" i="9"/>
  <c r="BP61" i="10"/>
  <c r="DJ87" i="10"/>
  <c r="DJ87" i="9"/>
  <c r="EG92" i="9"/>
  <c r="EG92" i="10"/>
  <c r="CL29" i="10"/>
  <c r="CL29" i="9"/>
  <c r="CF14" i="10"/>
  <c r="CF14" i="9"/>
  <c r="Y10" i="10"/>
  <c r="Y10" i="9"/>
  <c r="EA22" i="9"/>
  <c r="EA22" i="10"/>
  <c r="BB11" i="10"/>
  <c r="BB11" i="9"/>
  <c r="BP14" i="10"/>
  <c r="BP14" i="9"/>
  <c r="CR63" i="10"/>
  <c r="CR63" i="9"/>
  <c r="EG113" i="10"/>
  <c r="EG113" i="9"/>
  <c r="CY26" i="9"/>
  <c r="CY26" i="10"/>
  <c r="DW45" i="10"/>
  <c r="DW45" i="9"/>
  <c r="CC23" i="10"/>
  <c r="CC23" i="9"/>
  <c r="DX100" i="10"/>
  <c r="DX100" i="9"/>
  <c r="EF9" i="10"/>
  <c r="EF9" i="9"/>
  <c r="CG79" i="10"/>
  <c r="CG79" i="9"/>
  <c r="CJ57" i="9"/>
  <c r="CJ57" i="10"/>
  <c r="DE14" i="9"/>
  <c r="DE14" i="10"/>
  <c r="CC69" i="10"/>
  <c r="CC69" i="9"/>
  <c r="DK62" i="9"/>
  <c r="DK62" i="10"/>
  <c r="EF71" i="9"/>
  <c r="EF71" i="10"/>
  <c r="DP27" i="9"/>
  <c r="DP27" i="10"/>
  <c r="AA27" i="10"/>
  <c r="AA27" i="9"/>
  <c r="DL50" i="9"/>
  <c r="DL50" i="10"/>
  <c r="BX51" i="10"/>
  <c r="BX51" i="9"/>
  <c r="AF13" i="10"/>
  <c r="AF13" i="9"/>
  <c r="BQ29" i="10"/>
  <c r="BQ29" i="9"/>
  <c r="DJ29" i="9"/>
  <c r="DJ29" i="10"/>
  <c r="DJ58" i="10"/>
  <c r="DJ58" i="9"/>
  <c r="DQ97" i="10"/>
  <c r="DQ97" i="9"/>
  <c r="BE15" i="9"/>
  <c r="BE15" i="10"/>
  <c r="DO35" i="9"/>
  <c r="DO35" i="10"/>
  <c r="DO71" i="10"/>
  <c r="DO71" i="9"/>
  <c r="BO48" i="10"/>
  <c r="BO48" i="9"/>
  <c r="CG45" i="10"/>
  <c r="CG45" i="9"/>
  <c r="CQ26" i="10"/>
  <c r="CQ26" i="9"/>
  <c r="CE78" i="10"/>
  <c r="CE78" i="9"/>
  <c r="DT15" i="9"/>
  <c r="DT15" i="10"/>
  <c r="CC27" i="10"/>
  <c r="CC27" i="9"/>
  <c r="CH29" i="10"/>
  <c r="CH29" i="9"/>
  <c r="EI51" i="10"/>
  <c r="EI51" i="9"/>
  <c r="DT35" i="10"/>
  <c r="DT35" i="9"/>
  <c r="AQ17" i="10"/>
  <c r="AQ17" i="9"/>
  <c r="CP60" i="9"/>
  <c r="CP60" i="10"/>
  <c r="CG68" i="10"/>
  <c r="CG68" i="9"/>
  <c r="CZ50" i="9"/>
  <c r="CZ50" i="10"/>
  <c r="BV45" i="10"/>
  <c r="BV45" i="9"/>
  <c r="DA62" i="10"/>
  <c r="DA62" i="9"/>
  <c r="DC57" i="10"/>
  <c r="DC57" i="9"/>
  <c r="CR81" i="10"/>
  <c r="CR81" i="9"/>
  <c r="DT108" i="9"/>
  <c r="DT108" i="10"/>
  <c r="DC27" i="10"/>
  <c r="DC27" i="9"/>
  <c r="BP57" i="10"/>
  <c r="BP57" i="9"/>
  <c r="DA51" i="10"/>
  <c r="DA51" i="9"/>
  <c r="DR114" i="10"/>
  <c r="DR114" i="9"/>
  <c r="DO20" i="9"/>
  <c r="DO20" i="10"/>
  <c r="CJ81" i="10"/>
  <c r="CJ81" i="9"/>
  <c r="BN25" i="9"/>
  <c r="BN25" i="10"/>
  <c r="BR58" i="10"/>
  <c r="BR58" i="9"/>
  <c r="CH81" i="9"/>
  <c r="CH81" i="10"/>
  <c r="CK70" i="9"/>
  <c r="CK70" i="10"/>
  <c r="DC88" i="9"/>
  <c r="DC88" i="10"/>
  <c r="BL22" i="10"/>
  <c r="BL22" i="9"/>
  <c r="DG27" i="9"/>
  <c r="DG27" i="10"/>
  <c r="CQ20" i="9"/>
  <c r="CQ20" i="10"/>
  <c r="DJ13" i="10"/>
  <c r="DJ13" i="9"/>
  <c r="BN35" i="9"/>
  <c r="BN35" i="10"/>
  <c r="CS74" i="10"/>
  <c r="CS74" i="9"/>
  <c r="CZ26" i="9"/>
  <c r="CZ26" i="10"/>
  <c r="EF109" i="9"/>
  <c r="EF109" i="10"/>
  <c r="CF66" i="9"/>
  <c r="CF66" i="10"/>
  <c r="BN26" i="10"/>
  <c r="BN26" i="9"/>
  <c r="AZ14" i="10"/>
  <c r="AZ14" i="9"/>
  <c r="DZ52" i="10"/>
  <c r="DZ52" i="9"/>
  <c r="CK68" i="9"/>
  <c r="CK68" i="10"/>
  <c r="AU18" i="10"/>
  <c r="AU18" i="9"/>
  <c r="BJ20" i="10"/>
  <c r="BJ20" i="9"/>
  <c r="DV98" i="10"/>
  <c r="DV98" i="9"/>
  <c r="DL12" i="9"/>
  <c r="DL12" i="10"/>
  <c r="EE99" i="9"/>
  <c r="EE99" i="10"/>
  <c r="AD12" i="9"/>
  <c r="AD12" i="10"/>
  <c r="CF21" i="9"/>
  <c r="CF21" i="10"/>
  <c r="CW18" i="10"/>
  <c r="CW18" i="9"/>
  <c r="CM69" i="10"/>
  <c r="CM69" i="9"/>
  <c r="CW55" i="9"/>
  <c r="CW55" i="10"/>
  <c r="CF70" i="10"/>
  <c r="CF70" i="9"/>
  <c r="EI63" i="10"/>
  <c r="EI63" i="9"/>
  <c r="DX57" i="10"/>
  <c r="DX57" i="9"/>
  <c r="Z14" i="10"/>
  <c r="Z14" i="9"/>
  <c r="DP67" i="10"/>
  <c r="DP67" i="9"/>
  <c r="DF78" i="10"/>
  <c r="DF78" i="9"/>
  <c r="DP66" i="9"/>
  <c r="DP66" i="10"/>
  <c r="CP22" i="10"/>
  <c r="CP22" i="9"/>
  <c r="AE15" i="10"/>
  <c r="AE15" i="9"/>
  <c r="CS89" i="9"/>
  <c r="CS89" i="10"/>
  <c r="DJ38" i="10"/>
  <c r="DJ38" i="9"/>
  <c r="DT70" i="10"/>
  <c r="DT70" i="9"/>
  <c r="EF30" i="9"/>
  <c r="EF30" i="10"/>
  <c r="Y26" i="10"/>
  <c r="Y26" i="9"/>
  <c r="AE28" i="10"/>
  <c r="AE28" i="9"/>
  <c r="CM27" i="9"/>
  <c r="CM27" i="10"/>
  <c r="AU41" i="10"/>
  <c r="AU41" i="9"/>
  <c r="BE10" i="10"/>
  <c r="BE10" i="9"/>
  <c r="EG32" i="9"/>
  <c r="EG32" i="10"/>
  <c r="EI103" i="10"/>
  <c r="EI103" i="9"/>
  <c r="CA25" i="10"/>
  <c r="CA25" i="9"/>
  <c r="CN38" i="10"/>
  <c r="CN38" i="9"/>
  <c r="CK49" i="10"/>
  <c r="CK49" i="9"/>
  <c r="DI32" i="10"/>
  <c r="DI32" i="9"/>
  <c r="BF24" i="10"/>
  <c r="BF24" i="9"/>
  <c r="BJ31" i="10"/>
  <c r="BJ31" i="9"/>
  <c r="EC28" i="9"/>
  <c r="EC28" i="10"/>
  <c r="EB36" i="9"/>
  <c r="EB36" i="10"/>
  <c r="CU12" i="9"/>
  <c r="CU12" i="10"/>
  <c r="EB25" i="10"/>
  <c r="EB25" i="9"/>
  <c r="BB27" i="9"/>
  <c r="BB27" i="10"/>
  <c r="DV47" i="10"/>
  <c r="DV47" i="9"/>
  <c r="AW20" i="9"/>
  <c r="AW20" i="10"/>
  <c r="BL32" i="9"/>
  <c r="BL32" i="10"/>
  <c r="BJ16" i="10"/>
  <c r="BJ16" i="9"/>
  <c r="EF78" i="9"/>
  <c r="EF78" i="10"/>
  <c r="BR48" i="9"/>
  <c r="BR48" i="10"/>
  <c r="CB60" i="9"/>
  <c r="CB60" i="10"/>
  <c r="DE57" i="10"/>
  <c r="DE57" i="9"/>
  <c r="EG68" i="10"/>
  <c r="EG68" i="9"/>
  <c r="BJ9" i="10"/>
  <c r="BJ9" i="9"/>
  <c r="CZ68" i="10"/>
  <c r="CZ68" i="9"/>
  <c r="Q13" i="9"/>
  <c r="Q13" i="10"/>
  <c r="CU45" i="9"/>
  <c r="CU45" i="10"/>
  <c r="AW23" i="10"/>
  <c r="AW23" i="9"/>
  <c r="CB72" i="10"/>
  <c r="CB72" i="9"/>
  <c r="CJ43" i="9"/>
  <c r="CJ43" i="10"/>
  <c r="BN43" i="10"/>
  <c r="BN43" i="9"/>
  <c r="AH36" i="10"/>
  <c r="AI36" i="9"/>
  <c r="AI36" i="10"/>
  <c r="DG69" i="9"/>
  <c r="DG69" i="10"/>
  <c r="EA113" i="9"/>
  <c r="EA113" i="10"/>
  <c r="DH34" i="9"/>
  <c r="DH34" i="10"/>
  <c r="CZ9" i="10"/>
  <c r="CZ9" i="9"/>
  <c r="AP36" i="9"/>
  <c r="AP36" i="10"/>
  <c r="BX29" i="10"/>
  <c r="BX29" i="9"/>
  <c r="CN21" i="10"/>
  <c r="CN21" i="9"/>
  <c r="CN58" i="10"/>
  <c r="CN58" i="9"/>
  <c r="BC12" i="9"/>
  <c r="BC12" i="10"/>
  <c r="DW15" i="9"/>
  <c r="DW15" i="10"/>
  <c r="CJ35" i="9"/>
  <c r="CJ35" i="10"/>
  <c r="EC95" i="9"/>
  <c r="EC95" i="10"/>
  <c r="EG25" i="9"/>
  <c r="EG25" i="10"/>
  <c r="DV71" i="10"/>
  <c r="DV71" i="9"/>
  <c r="EG15" i="9"/>
  <c r="EG15" i="10"/>
  <c r="BX62" i="9"/>
  <c r="BX62" i="10"/>
  <c r="EA38" i="9"/>
  <c r="EA38" i="10"/>
  <c r="DL29" i="10"/>
  <c r="DL29" i="9"/>
  <c r="CW66" i="10"/>
  <c r="CW66" i="9"/>
  <c r="CN63" i="10"/>
  <c r="CN63" i="9"/>
  <c r="CW26" i="9"/>
  <c r="CW26" i="10"/>
  <c r="BF15" i="9"/>
  <c r="BF15" i="10"/>
  <c r="EF75" i="10"/>
  <c r="EF75" i="9"/>
  <c r="DN37" i="10"/>
  <c r="DN37" i="9"/>
  <c r="AH25" i="9"/>
  <c r="AH25" i="10"/>
  <c r="DV75" i="9"/>
  <c r="DV75" i="10"/>
  <c r="DP48" i="10"/>
  <c r="DP48" i="9"/>
  <c r="DW109" i="9"/>
  <c r="DW109" i="10"/>
  <c r="DG67" i="9"/>
  <c r="DG67" i="10"/>
  <c r="CV30" i="9"/>
  <c r="CV30" i="10"/>
  <c r="AZ13" i="9"/>
  <c r="AZ13" i="10"/>
  <c r="BF38" i="9"/>
  <c r="BF38" i="10"/>
  <c r="AG33" i="10"/>
  <c r="AG33" i="9"/>
  <c r="BZ59" i="10"/>
  <c r="BZ59" i="9"/>
  <c r="EA23" i="9"/>
  <c r="EA23" i="10"/>
  <c r="AK28" i="10"/>
  <c r="AK28" i="9"/>
  <c r="EB27" i="9"/>
  <c r="EB27" i="10"/>
  <c r="EI57" i="10"/>
  <c r="EI57" i="9"/>
  <c r="DO17" i="9"/>
  <c r="DO17" i="10"/>
  <c r="DU39" i="10"/>
  <c r="DU39" i="9"/>
  <c r="CG81" i="9"/>
  <c r="CG81" i="10"/>
  <c r="DW68" i="9"/>
  <c r="DW68" i="10"/>
  <c r="BQ25" i="9"/>
  <c r="BQ25" i="10"/>
  <c r="EF50" i="9"/>
  <c r="EF50" i="10"/>
  <c r="BU27" i="10"/>
  <c r="BU27" i="9"/>
  <c r="CL22" i="9"/>
  <c r="CL22" i="10"/>
  <c r="AQ31" i="10"/>
  <c r="AQ31" i="9"/>
  <c r="EG106" i="9"/>
  <c r="EG106" i="10"/>
  <c r="AB16" i="9"/>
  <c r="AB16" i="10"/>
  <c r="AW15" i="9"/>
  <c r="AW15" i="10"/>
  <c r="DH25" i="9"/>
  <c r="DH25" i="10"/>
  <c r="BE25" i="9"/>
  <c r="BE25" i="10"/>
  <c r="CV44" i="10"/>
  <c r="CV44" i="9"/>
  <c r="CO68" i="10"/>
  <c r="CO68" i="9"/>
  <c r="CY44" i="9"/>
  <c r="CY44" i="10"/>
  <c r="CE51" i="9"/>
  <c r="CE51" i="10"/>
  <c r="DS24" i="10"/>
  <c r="DS24" i="9"/>
  <c r="DZ109" i="9"/>
  <c r="DZ109" i="10"/>
  <c r="AK23" i="9"/>
  <c r="AK23" i="10"/>
  <c r="AJ9" i="9"/>
  <c r="AJ9" i="10"/>
  <c r="BQ62" i="9"/>
  <c r="BQ62" i="10"/>
  <c r="CY71" i="10"/>
  <c r="CY71" i="9"/>
  <c r="CY79" i="9"/>
  <c r="CY79" i="10"/>
  <c r="T10" i="9"/>
  <c r="T10" i="10"/>
  <c r="CG12" i="9"/>
  <c r="CG12" i="10"/>
  <c r="BQ23" i="9"/>
  <c r="BQ23" i="10"/>
  <c r="CE27" i="10"/>
  <c r="CE27" i="9"/>
  <c r="DX98" i="9"/>
  <c r="DX98" i="10"/>
  <c r="EF38" i="9"/>
  <c r="EF38" i="10"/>
  <c r="CQ72" i="10"/>
  <c r="CQ72" i="9"/>
  <c r="AU23" i="9"/>
  <c r="AU23" i="10"/>
  <c r="DC86" i="9"/>
  <c r="DC86" i="10"/>
  <c r="CQ23" i="9"/>
  <c r="CQ23" i="10"/>
  <c r="X16" i="9"/>
  <c r="X16" i="10"/>
  <c r="AQ19" i="9"/>
  <c r="AQ19" i="10"/>
  <c r="DE39" i="10"/>
  <c r="DE39" i="9"/>
  <c r="AZ34" i="9"/>
  <c r="AZ34" i="10"/>
  <c r="DT24" i="9"/>
  <c r="DT24" i="10"/>
  <c r="V14" i="10"/>
  <c r="V14" i="9"/>
  <c r="DL39" i="9"/>
  <c r="DL39" i="10"/>
  <c r="CZ45" i="10"/>
  <c r="CZ45" i="9"/>
  <c r="CZ10" i="10"/>
  <c r="CZ10" i="9"/>
  <c r="BU28" i="10"/>
  <c r="BU28" i="9"/>
  <c r="DW56" i="10"/>
  <c r="DW56" i="9"/>
  <c r="CH19" i="10"/>
  <c r="CH19" i="9"/>
  <c r="BL46" i="10"/>
  <c r="BL46" i="9"/>
  <c r="CC62" i="9"/>
  <c r="CC62" i="10"/>
  <c r="CQ80" i="9"/>
  <c r="CQ80" i="10"/>
  <c r="EC79" i="9"/>
  <c r="EC79" i="10"/>
  <c r="DJ69" i="9"/>
  <c r="DJ69" i="10"/>
  <c r="AO27" i="10"/>
  <c r="AO27" i="9"/>
  <c r="Q16" i="10"/>
  <c r="Q16" i="9"/>
  <c r="EE102" i="9"/>
  <c r="EE102" i="10"/>
  <c r="AP20" i="10"/>
  <c r="AP20" i="9"/>
  <c r="AR11" i="9"/>
  <c r="AR11" i="10"/>
  <c r="AC13" i="9"/>
  <c r="AC13" i="10"/>
  <c r="DV55" i="10"/>
  <c r="DV55" i="9"/>
  <c r="CT57" i="9"/>
  <c r="CT57" i="10"/>
  <c r="X20" i="10"/>
  <c r="X20" i="9"/>
  <c r="CQ45" i="9"/>
  <c r="CQ45" i="10"/>
  <c r="CR50" i="10"/>
  <c r="CR50" i="9"/>
  <c r="AA20" i="10"/>
  <c r="AA20" i="9"/>
  <c r="DZ50" i="9"/>
  <c r="DZ50" i="10"/>
  <c r="CH71" i="9"/>
  <c r="CH71" i="10"/>
  <c r="AV41" i="10"/>
  <c r="AV41" i="9"/>
  <c r="AZ11" i="10"/>
  <c r="AZ11" i="9"/>
  <c r="CA59" i="9"/>
  <c r="CA59" i="10"/>
  <c r="DB90" i="9"/>
  <c r="DB90" i="10"/>
  <c r="BK12" i="9"/>
  <c r="BK12" i="10"/>
  <c r="DB17" i="10"/>
  <c r="DB17" i="9"/>
  <c r="CK73" i="9"/>
  <c r="CK73" i="10"/>
  <c r="X21" i="9"/>
  <c r="X21" i="10"/>
  <c r="CF32" i="10"/>
  <c r="CF32" i="9"/>
  <c r="BN47" i="10"/>
  <c r="BN47" i="9"/>
  <c r="EA31" i="9"/>
  <c r="EA31" i="10"/>
  <c r="CB58" i="9"/>
  <c r="CB58" i="10"/>
  <c r="EB80" i="10"/>
  <c r="EB80" i="9"/>
  <c r="DX71" i="9"/>
  <c r="DX71" i="10"/>
  <c r="CE21" i="10"/>
  <c r="CE21" i="9"/>
  <c r="DH22" i="9"/>
  <c r="DH22" i="10"/>
  <c r="AX24" i="9"/>
  <c r="AX24" i="10"/>
  <c r="CB78" i="10"/>
  <c r="CB78" i="9"/>
  <c r="CE16" i="10"/>
  <c r="CE16" i="9"/>
  <c r="DB25" i="10"/>
  <c r="DB25" i="9"/>
  <c r="BZ61" i="10"/>
  <c r="BZ61" i="9"/>
  <c r="CX75" i="10"/>
  <c r="CX75" i="9"/>
  <c r="AM25" i="9"/>
  <c r="AM25" i="10"/>
  <c r="BA50" i="10"/>
  <c r="BA50" i="9"/>
  <c r="DQ28" i="10"/>
  <c r="DQ28" i="9"/>
  <c r="CA44" i="9"/>
  <c r="CA44" i="10"/>
  <c r="DQ80" i="9"/>
  <c r="DQ80" i="10"/>
  <c r="CR38" i="9"/>
  <c r="CR38" i="10"/>
  <c r="CT34" i="10"/>
  <c r="CT34" i="9"/>
  <c r="CM79" i="10"/>
  <c r="CM79" i="9"/>
  <c r="CY58" i="10"/>
  <c r="CY58" i="9"/>
  <c r="CM75" i="10"/>
  <c r="CM75" i="9"/>
  <c r="BB46" i="10"/>
  <c r="BB46" i="9"/>
  <c r="CF22" i="9"/>
  <c r="CF22" i="10"/>
  <c r="BR22" i="9"/>
  <c r="BR22" i="10"/>
  <c r="DG37" i="10"/>
  <c r="DG37" i="9"/>
  <c r="CM74" i="9"/>
  <c r="CM74" i="10"/>
  <c r="DV44" i="10"/>
  <c r="DV44" i="9"/>
  <c r="DF31" i="10"/>
  <c r="DF31" i="9"/>
  <c r="DW62" i="10"/>
  <c r="DW62" i="9"/>
  <c r="CD25" i="10"/>
  <c r="CD25" i="9"/>
  <c r="BV60" i="9"/>
  <c r="BV60" i="10"/>
  <c r="EG21" i="10"/>
  <c r="EG21" i="9"/>
  <c r="BW55" i="10"/>
  <c r="BW55" i="9"/>
  <c r="CQ74" i="9"/>
  <c r="CQ74" i="10"/>
  <c r="BZ72" i="9"/>
  <c r="BZ72" i="10"/>
  <c r="EE21" i="10"/>
  <c r="EE21" i="9"/>
  <c r="CT47" i="9"/>
  <c r="CT47" i="10"/>
  <c r="BC21" i="9"/>
  <c r="BC21" i="10"/>
  <c r="BL49" i="10"/>
  <c r="BL49" i="9"/>
  <c r="DO52" i="9"/>
  <c r="DO52" i="10"/>
  <c r="X12" i="10"/>
  <c r="X12" i="9"/>
  <c r="CA46" i="10"/>
  <c r="CA46" i="9"/>
  <c r="BS15" i="10"/>
  <c r="BS15" i="9"/>
  <c r="EF80" i="9"/>
  <c r="EF80" i="10"/>
  <c r="AK13" i="9"/>
  <c r="AK13" i="10"/>
  <c r="DU33" i="9"/>
  <c r="DU33" i="10"/>
  <c r="CL63" i="10"/>
  <c r="CL63" i="9"/>
  <c r="BL44" i="10"/>
  <c r="BL44" i="9"/>
  <c r="BE11" i="9"/>
  <c r="BE11" i="10"/>
  <c r="DX26" i="9"/>
  <c r="DX26" i="10"/>
  <c r="CP70" i="10"/>
  <c r="CP70" i="9"/>
  <c r="CL72" i="9"/>
  <c r="CL72" i="10"/>
  <c r="CK29" i="9"/>
  <c r="CK29" i="10"/>
  <c r="DH30" i="9"/>
  <c r="DH30" i="10"/>
  <c r="DP97" i="9"/>
  <c r="DP97" i="10"/>
  <c r="DT48" i="9"/>
  <c r="DT48" i="10"/>
  <c r="EA39" i="10"/>
  <c r="EA39" i="9"/>
  <c r="BO51" i="9"/>
  <c r="BO51" i="10"/>
  <c r="CN61" i="9"/>
  <c r="CN61" i="10"/>
  <c r="CY88" i="10"/>
  <c r="CY88" i="9"/>
  <c r="CR66" i="9"/>
  <c r="CR66" i="10"/>
  <c r="BS44" i="9"/>
  <c r="BS44" i="10"/>
  <c r="CQ61" i="9"/>
  <c r="CQ61" i="10"/>
  <c r="CL15" i="10"/>
  <c r="CL15" i="9"/>
  <c r="DP37" i="9"/>
  <c r="DP37" i="10"/>
  <c r="Y16" i="10"/>
  <c r="Y16" i="9"/>
  <c r="EE60" i="10"/>
  <c r="EE60" i="9"/>
  <c r="DH67" i="10"/>
  <c r="DH67" i="9"/>
  <c r="CX66" i="9"/>
  <c r="CX66" i="10"/>
  <c r="BA31" i="9"/>
  <c r="BA31" i="10"/>
  <c r="DW36" i="9"/>
  <c r="DW36" i="10"/>
  <c r="CJ72" i="9"/>
  <c r="CJ72" i="10"/>
  <c r="BK26" i="9"/>
  <c r="BK26" i="10"/>
  <c r="DB39" i="10"/>
  <c r="DB39" i="9"/>
  <c r="CE63" i="9"/>
  <c r="CE63" i="10"/>
  <c r="CO9" i="9"/>
  <c r="CO9" i="10"/>
  <c r="BA28" i="9"/>
  <c r="BA28" i="10"/>
  <c r="DH66" i="9"/>
  <c r="DH66" i="10"/>
  <c r="DL18" i="10"/>
  <c r="DL18" i="9"/>
  <c r="CT51" i="9"/>
  <c r="CT51" i="10"/>
  <c r="BG12" i="10"/>
  <c r="BG12" i="9"/>
  <c r="EG86" i="10"/>
  <c r="EG86" i="9"/>
  <c r="DB10" i="9"/>
  <c r="DB10" i="10"/>
  <c r="AM22" i="10"/>
  <c r="AM22" i="9"/>
  <c r="DX46" i="10"/>
  <c r="DX46" i="9"/>
  <c r="BV13" i="9"/>
  <c r="BV13" i="10"/>
  <c r="CJ14" i="9"/>
  <c r="CJ14" i="10"/>
  <c r="BM29" i="9"/>
  <c r="BM29" i="10"/>
  <c r="BZ18" i="9"/>
  <c r="BZ18" i="10"/>
  <c r="EG28" i="10"/>
  <c r="EG28" i="9"/>
  <c r="CZ58" i="10"/>
  <c r="CZ58" i="9"/>
  <c r="DG90" i="9"/>
  <c r="DG90" i="10"/>
  <c r="EG103" i="9"/>
  <c r="EG103" i="10"/>
  <c r="CZ69" i="9"/>
  <c r="CZ69" i="10"/>
  <c r="DZ107" i="9"/>
  <c r="DZ107" i="10"/>
  <c r="DF18" i="10"/>
  <c r="DF18" i="9"/>
  <c r="DB49" i="10"/>
  <c r="DB49" i="9"/>
  <c r="BE47" i="10"/>
  <c r="BE47" i="9"/>
  <c r="BS58" i="9"/>
  <c r="BS58" i="10"/>
  <c r="CC61" i="9"/>
  <c r="CC61" i="10"/>
  <c r="EH68" i="10"/>
  <c r="EH68" i="9"/>
  <c r="CN51" i="9"/>
  <c r="CN51" i="10"/>
  <c r="U19" i="10"/>
  <c r="U19" i="9"/>
  <c r="EF26" i="9"/>
  <c r="EF26" i="10"/>
  <c r="CU74" i="10"/>
  <c r="CU74" i="9"/>
  <c r="CD23" i="10"/>
  <c r="CD23" i="9"/>
  <c r="CN73" i="10"/>
  <c r="CN73" i="9"/>
  <c r="DG20" i="10"/>
  <c r="DG20" i="9"/>
  <c r="DF25" i="9"/>
  <c r="DF25" i="10"/>
  <c r="BX38" i="10"/>
  <c r="BX38" i="9"/>
  <c r="DN66" i="10"/>
  <c r="DN66" i="9"/>
  <c r="X14" i="9"/>
  <c r="X14" i="10"/>
  <c r="BV57" i="10"/>
  <c r="BV57" i="9"/>
  <c r="DP29" i="10"/>
  <c r="DP29" i="9"/>
  <c r="X17" i="9"/>
  <c r="X17" i="10"/>
  <c r="AQ32" i="10"/>
  <c r="AQ32" i="9"/>
  <c r="BK46" i="9"/>
  <c r="BK46" i="10"/>
  <c r="DQ19" i="10"/>
  <c r="DQ19" i="9"/>
  <c r="EG88" i="9"/>
  <c r="EG88" i="10"/>
  <c r="DX105" i="10"/>
  <c r="DX105" i="9"/>
  <c r="BJ23" i="9"/>
  <c r="BJ23" i="10"/>
  <c r="EC66" i="9"/>
  <c r="EC66" i="10"/>
  <c r="EG98" i="10"/>
  <c r="EG98" i="9"/>
  <c r="EF110" i="10"/>
  <c r="EF110" i="9"/>
  <c r="EA100" i="9"/>
  <c r="EA100" i="10"/>
  <c r="DL14" i="10"/>
  <c r="DL14" i="9"/>
  <c r="DT38" i="10"/>
  <c r="DT38" i="9"/>
  <c r="BE50" i="9"/>
  <c r="BE50" i="10"/>
  <c r="DQ34" i="9"/>
  <c r="DQ34" i="10"/>
  <c r="AZ29" i="10"/>
  <c r="AZ29" i="9"/>
  <c r="CT52" i="9"/>
  <c r="CT52" i="10"/>
  <c r="X22" i="10"/>
  <c r="X22" i="9"/>
  <c r="BV44" i="9"/>
  <c r="BV44" i="10"/>
  <c r="DX99" i="10"/>
  <c r="DX99" i="9"/>
  <c r="CC11" i="9"/>
  <c r="CC11" i="10"/>
  <c r="CQ51" i="9"/>
  <c r="CQ51" i="10"/>
  <c r="DW12" i="10"/>
  <c r="DW12" i="9"/>
  <c r="EF99" i="10"/>
  <c r="EF99" i="9"/>
  <c r="DR78" i="10"/>
  <c r="DR78" i="9"/>
  <c r="AW25" i="10"/>
  <c r="AW25" i="9"/>
  <c r="AX28" i="10"/>
  <c r="AX28" i="9"/>
  <c r="BN16" i="9"/>
  <c r="BN16" i="10"/>
  <c r="CF61" i="9"/>
  <c r="CF61" i="10"/>
  <c r="EI20" i="9"/>
  <c r="EI20" i="10"/>
  <c r="CK78" i="10"/>
  <c r="CK78" i="9"/>
  <c r="EG91" i="10"/>
  <c r="EG91" i="9"/>
  <c r="DX56" i="9"/>
  <c r="DX56" i="10"/>
  <c r="CR35" i="10"/>
  <c r="CR35" i="9"/>
  <c r="BA25" i="9"/>
  <c r="BA25" i="10"/>
  <c r="DO79" i="10"/>
  <c r="DO79" i="9"/>
  <c r="DR62" i="10"/>
  <c r="DR62" i="9"/>
  <c r="CF23" i="10"/>
  <c r="CF23" i="9"/>
  <c r="AW21" i="9"/>
  <c r="AW21" i="10"/>
  <c r="AW10" i="10"/>
  <c r="AW10" i="9"/>
  <c r="BJ38" i="9"/>
  <c r="BJ38" i="10"/>
  <c r="CY33" i="10"/>
  <c r="CY33" i="9"/>
  <c r="CD33" i="9"/>
  <c r="CD33" i="10"/>
  <c r="EG29" i="10"/>
  <c r="EG29" i="9"/>
  <c r="AP10" i="9"/>
  <c r="AP10" i="10"/>
  <c r="EB81" i="10"/>
  <c r="EB81" i="9"/>
  <c r="CH56" i="10"/>
  <c r="CH56" i="9"/>
  <c r="Y15" i="9"/>
  <c r="Y15" i="10"/>
  <c r="EC75" i="10"/>
  <c r="EC75" i="9"/>
  <c r="CH11" i="9"/>
  <c r="CH11" i="10"/>
  <c r="DA91" i="9"/>
  <c r="DA91" i="10"/>
  <c r="CP37" i="10"/>
  <c r="CP37" i="9"/>
  <c r="CA39" i="9"/>
  <c r="CA39" i="10"/>
  <c r="CK50" i="10"/>
  <c r="CK50" i="9"/>
  <c r="EH109" i="10"/>
  <c r="EH109" i="9"/>
  <c r="EF63" i="10"/>
  <c r="EF63" i="9"/>
  <c r="AX36" i="9"/>
  <c r="AX36" i="10"/>
  <c r="DX50" i="10"/>
  <c r="DX50" i="9"/>
  <c r="AR9" i="9"/>
  <c r="AR9" i="10"/>
  <c r="DR101" i="9"/>
  <c r="DR101" i="10"/>
  <c r="BV47" i="9"/>
  <c r="BV47" i="10"/>
  <c r="CF57" i="10"/>
  <c r="CF57" i="9"/>
  <c r="CP81" i="10"/>
  <c r="CP81" i="9"/>
  <c r="DX108" i="10"/>
  <c r="DX108" i="9"/>
  <c r="BK35" i="9"/>
  <c r="BK35" i="10"/>
  <c r="DI12" i="10"/>
  <c r="DI12" i="9"/>
  <c r="AZ30" i="10"/>
  <c r="AZ30" i="9"/>
  <c r="BC15" i="10"/>
  <c r="BC15" i="9"/>
  <c r="AG14" i="9"/>
  <c r="AG14" i="10"/>
  <c r="DH43" i="10"/>
  <c r="DH43" i="9"/>
  <c r="EI73" i="9"/>
  <c r="EI73" i="10"/>
  <c r="CA18" i="10"/>
  <c r="CA18" i="9"/>
  <c r="CS10" i="9"/>
  <c r="CS10" i="10"/>
  <c r="CX56" i="10"/>
  <c r="CX56" i="9"/>
  <c r="BZ75" i="10"/>
  <c r="BZ75" i="9"/>
  <c r="AV35" i="10"/>
  <c r="AV35" i="9"/>
  <c r="EA45" i="9"/>
  <c r="EA45" i="10"/>
  <c r="EC17" i="9"/>
  <c r="EC17" i="10"/>
  <c r="BF43" i="10"/>
  <c r="BF43" i="9"/>
  <c r="AS19" i="10"/>
  <c r="AS19" i="9"/>
  <c r="DV49" i="10"/>
  <c r="DV49" i="9"/>
  <c r="CQ18" i="10"/>
  <c r="CQ18" i="9"/>
  <c r="AQ26" i="10"/>
  <c r="AQ26" i="9"/>
  <c r="DF15" i="9"/>
  <c r="DF15" i="10"/>
  <c r="CW48" i="9"/>
  <c r="CW48" i="10"/>
  <c r="EI45" i="9"/>
  <c r="EI45" i="10"/>
  <c r="DU75" i="9"/>
  <c r="DU75" i="10"/>
  <c r="EA47" i="10"/>
  <c r="EA47" i="9"/>
  <c r="CY86" i="9"/>
  <c r="CY86" i="10"/>
  <c r="BR30" i="10"/>
  <c r="BR30" i="9"/>
  <c r="EG17" i="9"/>
  <c r="EG17" i="10"/>
  <c r="BG20" i="10"/>
  <c r="BG20" i="9"/>
  <c r="BN29" i="10"/>
  <c r="BN29" i="9"/>
  <c r="DS45" i="10"/>
  <c r="DS45" i="9"/>
  <c r="EG66" i="10"/>
  <c r="EG66" i="9"/>
  <c r="CL46" i="10"/>
  <c r="CL46" i="9"/>
  <c r="EE44" i="10"/>
  <c r="EE44" i="9"/>
  <c r="S13" i="10"/>
  <c r="S13" i="9"/>
  <c r="AR37" i="10"/>
  <c r="AR37" i="9"/>
  <c r="BZ13" i="10"/>
  <c r="BZ13" i="9"/>
  <c r="BV37" i="9"/>
  <c r="BV37" i="10"/>
  <c r="CF37" i="9"/>
  <c r="CF37" i="10"/>
  <c r="BG47" i="10"/>
  <c r="BG47" i="9"/>
  <c r="CE74" i="10"/>
  <c r="CE74" i="9"/>
  <c r="BV58" i="10"/>
  <c r="BV58" i="9"/>
  <c r="EC62" i="10"/>
  <c r="EC62" i="9"/>
  <c r="CU44" i="9"/>
  <c r="CU44" i="10"/>
  <c r="DV102" i="10"/>
  <c r="DV102" i="9"/>
  <c r="AC9" i="9"/>
  <c r="AC9" i="10"/>
  <c r="BH9" i="9"/>
  <c r="BH9" i="10"/>
  <c r="CU81" i="10"/>
  <c r="CU81" i="9"/>
  <c r="CO46" i="10"/>
  <c r="CO46" i="9"/>
  <c r="AA14" i="9"/>
  <c r="AA14" i="10"/>
  <c r="BW30" i="9"/>
  <c r="BW30" i="10"/>
  <c r="DX38" i="9"/>
  <c r="DX38" i="10"/>
  <c r="EF60" i="10"/>
  <c r="EF60" i="9"/>
  <c r="EE23" i="9"/>
  <c r="EE23" i="10"/>
  <c r="DQ62" i="10"/>
  <c r="DQ62" i="9"/>
  <c r="CR32" i="9"/>
  <c r="CR32" i="10"/>
  <c r="AZ22" i="9"/>
  <c r="AZ22" i="10"/>
  <c r="BL10" i="9"/>
  <c r="BL10" i="10"/>
  <c r="CO57" i="9"/>
  <c r="CO57" i="10"/>
  <c r="BM15" i="9"/>
  <c r="BM15" i="10"/>
  <c r="BE19" i="10"/>
  <c r="BE19" i="9"/>
  <c r="DR105" i="9"/>
  <c r="DR105" i="10"/>
  <c r="DG56" i="10"/>
  <c r="DG56" i="9"/>
  <c r="CT87" i="9"/>
  <c r="CT87" i="10"/>
  <c r="CZ74" i="9"/>
  <c r="CZ74" i="10"/>
  <c r="AE21" i="10"/>
  <c r="AE21" i="9"/>
  <c r="CF26" i="10"/>
  <c r="CF26" i="9"/>
  <c r="DT12" i="10"/>
  <c r="DT12" i="9"/>
  <c r="AT34" i="10"/>
  <c r="AT34" i="9"/>
  <c r="DU79" i="9"/>
  <c r="DU79" i="10"/>
  <c r="V15" i="9"/>
  <c r="V15" i="10"/>
  <c r="CG33" i="10"/>
  <c r="CG33" i="9"/>
  <c r="CU13" i="9"/>
  <c r="CU13" i="10"/>
  <c r="DH90" i="9"/>
  <c r="DH90" i="10"/>
  <c r="EI27" i="9"/>
  <c r="EI27" i="10"/>
  <c r="CB10" i="10"/>
  <c r="CB10" i="9"/>
  <c r="BZ78" i="9"/>
  <c r="BZ78" i="10"/>
  <c r="DA46" i="10"/>
  <c r="DA46" i="9"/>
  <c r="CD30" i="9"/>
  <c r="CD30" i="10"/>
  <c r="CV18" i="9"/>
  <c r="CV18" i="10"/>
  <c r="DT27" i="9"/>
  <c r="DT27" i="10"/>
  <c r="BU15" i="10"/>
  <c r="BU15" i="9"/>
  <c r="CU87" i="9"/>
  <c r="CU87" i="10"/>
  <c r="DI59" i="10"/>
  <c r="DI59" i="9"/>
  <c r="BB47" i="9"/>
  <c r="BB47" i="10"/>
  <c r="DP46" i="9"/>
  <c r="DP46" i="10"/>
  <c r="DH79" i="9"/>
  <c r="DH79" i="10"/>
  <c r="BE36" i="9"/>
  <c r="BE36" i="10"/>
  <c r="DU20" i="9"/>
  <c r="DU20" i="10"/>
  <c r="CF16" i="10"/>
  <c r="CF16" i="9"/>
  <c r="AM29" i="10"/>
  <c r="AM29" i="9"/>
  <c r="BQ14" i="10"/>
  <c r="BQ14" i="9"/>
  <c r="EB51" i="9"/>
  <c r="EB51" i="10"/>
  <c r="BM56" i="9"/>
  <c r="BM56" i="10"/>
  <c r="AO16" i="9"/>
  <c r="AO16" i="10"/>
  <c r="EA62" i="9"/>
  <c r="EA62" i="10"/>
  <c r="EB73" i="9"/>
  <c r="EB73" i="10"/>
  <c r="DJ68" i="10"/>
  <c r="DJ68" i="9"/>
  <c r="DJ39" i="9"/>
  <c r="DJ39" i="10"/>
  <c r="DN35" i="10"/>
  <c r="DN35" i="9"/>
  <c r="CX55" i="9"/>
  <c r="CX55" i="10"/>
  <c r="DT71" i="10"/>
  <c r="DT71" i="9"/>
  <c r="CO27" i="9"/>
  <c r="CO27" i="10"/>
  <c r="DU102" i="9"/>
  <c r="DU102" i="10"/>
  <c r="CU50" i="10"/>
  <c r="CU50" i="9"/>
  <c r="BR51" i="10"/>
  <c r="BR51" i="9"/>
  <c r="CU79" i="9"/>
  <c r="CU79" i="10"/>
  <c r="EB19" i="9"/>
  <c r="EB19" i="10"/>
  <c r="CM80" i="9"/>
  <c r="CM80" i="10"/>
  <c r="AT17" i="9"/>
  <c r="AT17" i="10"/>
  <c r="CX9" i="9"/>
  <c r="CX9" i="10"/>
  <c r="CY74" i="9"/>
  <c r="CY74" i="10"/>
  <c r="AZ9" i="10"/>
  <c r="AZ9" i="9"/>
  <c r="DW14" i="9"/>
  <c r="DW14" i="10"/>
  <c r="BO46" i="9"/>
  <c r="BO46" i="10"/>
  <c r="EH71" i="9"/>
  <c r="EH71" i="10"/>
  <c r="AX32" i="9"/>
  <c r="AX32" i="10"/>
  <c r="DB60" i="9"/>
  <c r="DB60" i="10"/>
  <c r="CF73" i="9"/>
  <c r="CF73" i="10"/>
  <c r="DL15" i="9"/>
  <c r="DL15" i="10"/>
  <c r="CO22" i="9"/>
  <c r="CO22" i="10"/>
  <c r="CK84" i="9"/>
  <c r="CK84" i="10"/>
  <c r="CQ17" i="10"/>
  <c r="CQ17" i="9"/>
  <c r="CZ92" i="9"/>
  <c r="CZ92" i="10"/>
  <c r="DQ18" i="10"/>
  <c r="DQ18" i="9"/>
  <c r="DT56" i="10"/>
  <c r="DT56" i="9"/>
  <c r="CQ16" i="9"/>
  <c r="CQ16" i="10"/>
  <c r="CT31" i="9"/>
  <c r="CT31" i="10"/>
  <c r="DI35" i="9"/>
  <c r="DI35" i="10"/>
  <c r="CK30" i="9"/>
  <c r="CK30" i="10"/>
  <c r="DJ31" i="9"/>
  <c r="DJ31" i="10"/>
  <c r="DC37" i="9"/>
  <c r="DC37" i="10"/>
  <c r="CT88" i="10"/>
  <c r="CT88" i="9"/>
  <c r="AH33" i="10"/>
  <c r="AH33" i="9"/>
  <c r="CD38" i="9"/>
  <c r="CD38" i="10"/>
  <c r="AH23" i="10"/>
  <c r="AH23" i="9"/>
  <c r="EB67" i="9"/>
  <c r="EB67" i="10"/>
  <c r="BZ29" i="10"/>
  <c r="BZ29" i="9"/>
  <c r="CF47" i="10"/>
  <c r="CF47" i="9"/>
  <c r="EI104" i="10"/>
  <c r="EI104" i="9"/>
  <c r="BS12" i="9"/>
  <c r="BS12" i="10"/>
  <c r="EH19" i="10"/>
  <c r="EH19" i="9"/>
  <c r="AU34" i="10"/>
  <c r="AU34" i="9"/>
  <c r="CZ86" i="9"/>
  <c r="CZ86" i="10"/>
  <c r="CA12" i="10"/>
  <c r="CA12" i="9"/>
  <c r="CZ33" i="10"/>
  <c r="CZ33" i="9"/>
  <c r="EB71" i="9"/>
  <c r="EB71" i="10"/>
  <c r="DA38" i="10"/>
  <c r="DA38" i="9"/>
  <c r="DA24" i="9"/>
  <c r="DA24" i="10"/>
  <c r="V10" i="9"/>
  <c r="V10" i="10"/>
  <c r="EA60" i="9"/>
  <c r="EA60" i="10"/>
  <c r="CW81" i="10"/>
  <c r="CW81" i="9"/>
  <c r="DW23" i="9"/>
  <c r="DW23" i="10"/>
  <c r="DW24" i="10"/>
  <c r="DW24" i="9"/>
  <c r="AU33" i="10"/>
  <c r="AU33" i="9"/>
  <c r="CV85" i="9"/>
  <c r="CV85" i="10"/>
  <c r="AZ12" i="9"/>
  <c r="AZ12" i="10"/>
  <c r="CL66" i="10"/>
  <c r="CL66" i="9"/>
  <c r="DO85" i="10"/>
  <c r="DO85" i="9"/>
  <c r="DB59" i="10"/>
  <c r="DB59" i="9"/>
  <c r="DG87" i="10"/>
  <c r="DG87" i="9"/>
  <c r="EA84" i="10"/>
  <c r="EA84" i="9"/>
  <c r="AU17" i="9"/>
  <c r="AU17" i="10"/>
  <c r="CQ92" i="10"/>
  <c r="CQ92" i="9"/>
  <c r="BS47" i="10"/>
  <c r="BS47" i="9"/>
  <c r="CH68" i="9"/>
  <c r="CH68" i="10"/>
  <c r="DT19" i="9"/>
  <c r="DT19" i="10"/>
  <c r="BK57" i="9"/>
  <c r="BK57" i="10"/>
  <c r="DN44" i="10"/>
  <c r="DN44" i="9"/>
  <c r="CV33" i="10"/>
  <c r="CV33" i="9"/>
  <c r="CF19" i="10"/>
  <c r="CF19" i="9"/>
  <c r="BR14" i="9"/>
  <c r="BR14" i="10"/>
  <c r="CD74" i="10"/>
  <c r="CD74" i="9"/>
  <c r="DK55" i="10"/>
  <c r="DK55" i="9"/>
  <c r="U13" i="10"/>
  <c r="U13" i="9"/>
  <c r="EB78" i="10"/>
  <c r="EB78" i="9"/>
  <c r="DU84" i="9"/>
  <c r="DU84" i="10"/>
  <c r="CZ51" i="10"/>
  <c r="CZ51" i="9"/>
  <c r="BD51" i="10"/>
  <c r="BD51" i="9"/>
  <c r="CQ25" i="9"/>
  <c r="CQ25" i="10"/>
  <c r="CC60" i="9"/>
  <c r="CC60" i="10"/>
  <c r="CU9" i="10"/>
  <c r="CU9" i="9"/>
  <c r="DU45" i="10"/>
  <c r="DU45" i="9"/>
  <c r="BE35" i="9"/>
  <c r="BE35" i="10"/>
  <c r="BP12" i="10"/>
  <c r="BP12" i="9"/>
  <c r="P11" i="10"/>
  <c r="P11" i="9"/>
  <c r="BV63" i="9"/>
  <c r="BV63" i="10"/>
  <c r="DN88" i="9"/>
  <c r="DN88" i="10"/>
  <c r="EC97" i="10"/>
  <c r="EC97" i="9"/>
  <c r="CB61" i="10"/>
  <c r="CB61" i="9"/>
  <c r="DO39" i="9"/>
  <c r="DO39" i="10"/>
  <c r="DT46" i="10"/>
  <c r="DT46" i="9"/>
  <c r="CJ25" i="10"/>
  <c r="CJ25" i="9"/>
  <c r="BU29" i="9"/>
  <c r="BU29" i="10"/>
  <c r="BU16" i="9"/>
  <c r="BU16" i="10"/>
  <c r="BD52" i="9"/>
  <c r="BD52" i="10"/>
  <c r="DA57" i="9"/>
  <c r="DA57" i="10"/>
  <c r="AQ41" i="9"/>
  <c r="AQ41" i="10"/>
  <c r="BJ29" i="10"/>
  <c r="BJ29" i="9"/>
  <c r="Z18" i="9"/>
  <c r="Z18" i="10"/>
  <c r="CC18" i="10"/>
  <c r="CC18" i="9"/>
  <c r="DZ18" i="9"/>
  <c r="DZ18" i="10"/>
  <c r="DP30" i="10"/>
  <c r="DP30" i="9"/>
  <c r="AP18" i="10"/>
  <c r="AP18" i="9"/>
  <c r="S11" i="10"/>
  <c r="S11" i="9"/>
  <c r="DP78" i="10"/>
  <c r="DP78" i="9"/>
  <c r="BM38" i="9"/>
  <c r="BM38" i="10"/>
  <c r="DE12" i="9"/>
  <c r="DE12" i="10"/>
  <c r="AQ13" i="9"/>
  <c r="AQ13" i="10"/>
  <c r="BE34" i="10"/>
  <c r="BE34" i="9"/>
  <c r="DX17" i="9"/>
  <c r="DX17" i="10"/>
  <c r="DO50" i="10"/>
  <c r="DO50" i="9"/>
  <c r="EI105" i="9"/>
  <c r="EI105" i="10"/>
  <c r="Z21" i="10"/>
  <c r="Z21" i="9"/>
  <c r="V17" i="10"/>
  <c r="V17" i="9"/>
  <c r="DN10" i="10"/>
  <c r="DN10" i="9"/>
  <c r="DF23" i="9"/>
  <c r="DF23" i="10"/>
  <c r="DX44" i="9"/>
  <c r="DX44" i="10"/>
  <c r="AJ19" i="10"/>
  <c r="AJ19" i="9"/>
  <c r="BF18" i="9"/>
  <c r="BF18" i="10"/>
  <c r="CH70" i="10"/>
  <c r="CH70" i="9"/>
  <c r="CR22" i="10"/>
  <c r="CR22" i="9"/>
  <c r="AK33" i="10"/>
  <c r="AK33" i="9"/>
  <c r="DR74" i="10"/>
  <c r="DR74" i="9"/>
  <c r="CX49" i="10"/>
  <c r="CX49" i="9"/>
  <c r="CL49" i="9"/>
  <c r="CL49" i="10"/>
  <c r="AG22" i="9"/>
  <c r="AG22" i="10"/>
  <c r="DN29" i="10"/>
  <c r="DN29" i="9"/>
  <c r="BG38" i="10"/>
  <c r="BG38" i="9"/>
  <c r="EF16" i="9"/>
  <c r="EF16" i="10"/>
  <c r="CV38" i="9"/>
  <c r="CV38" i="10"/>
  <c r="EA89" i="9"/>
  <c r="EA89" i="10"/>
  <c r="CU62" i="9"/>
  <c r="CU62" i="10"/>
  <c r="AB14" i="10"/>
  <c r="AB14" i="9"/>
  <c r="AI19" i="9"/>
  <c r="AI19" i="10"/>
  <c r="CW62" i="9"/>
  <c r="CW62" i="10"/>
  <c r="CU69" i="10"/>
  <c r="CU69" i="9"/>
  <c r="CO24" i="10"/>
  <c r="CO24" i="9"/>
  <c r="DN14" i="9"/>
  <c r="DN14" i="10"/>
  <c r="CA30" i="10"/>
  <c r="CA30" i="9"/>
  <c r="BC9" i="10"/>
  <c r="BC9" i="9"/>
  <c r="CZ55" i="9"/>
  <c r="CZ55" i="10"/>
  <c r="DS74" i="9"/>
  <c r="DS74" i="10"/>
  <c r="DN79" i="10"/>
  <c r="DN79" i="9"/>
  <c r="DH89" i="9"/>
  <c r="DH89" i="10"/>
  <c r="EI106" i="9"/>
  <c r="EI106" i="10"/>
  <c r="BX50" i="10"/>
  <c r="BX50" i="9"/>
  <c r="AM13" i="10"/>
  <c r="AM13" i="9"/>
  <c r="BZ19" i="9"/>
  <c r="BZ19" i="10"/>
  <c r="BU23" i="10"/>
  <c r="BU23" i="9"/>
  <c r="DS102" i="9"/>
  <c r="DS102" i="10"/>
  <c r="DB50" i="10"/>
  <c r="DB50" i="9"/>
  <c r="DW16" i="9"/>
  <c r="DW16" i="10"/>
  <c r="CW19" i="10"/>
  <c r="CW19" i="9"/>
  <c r="DX28" i="10"/>
  <c r="DX28" i="9"/>
  <c r="BJ43" i="9"/>
  <c r="BJ43" i="10"/>
  <c r="CC57" i="9"/>
  <c r="CC57" i="10"/>
  <c r="EB79" i="10"/>
  <c r="EB79" i="9"/>
  <c r="DI52" i="10"/>
  <c r="DI52" i="9"/>
  <c r="DN89" i="10"/>
  <c r="DN89" i="9"/>
  <c r="BL18" i="9"/>
  <c r="BL18" i="10"/>
  <c r="DW95" i="9"/>
  <c r="DW95" i="10"/>
  <c r="DH85" i="10"/>
  <c r="DH85" i="9"/>
  <c r="CC28" i="10"/>
  <c r="CC28" i="9"/>
  <c r="CZ14" i="9"/>
  <c r="CZ14" i="10"/>
  <c r="DP92" i="10"/>
  <c r="DP92" i="9"/>
  <c r="CQ70" i="9"/>
  <c r="CQ70" i="10"/>
  <c r="CY46" i="9"/>
  <c r="CY46" i="10"/>
  <c r="EI86" i="9"/>
  <c r="EI86" i="10"/>
  <c r="DZ67" i="10"/>
  <c r="DZ67" i="9"/>
  <c r="CH26" i="9"/>
  <c r="CH26" i="10"/>
  <c r="CS38" i="10"/>
  <c r="CS38" i="9"/>
  <c r="DG45" i="9"/>
  <c r="DG45" i="10"/>
  <c r="DR95" i="10"/>
  <c r="DR95" i="9"/>
  <c r="EA68" i="9"/>
  <c r="EA68" i="10"/>
  <c r="CC48" i="9"/>
  <c r="CC48" i="10"/>
  <c r="EC34" i="9"/>
  <c r="EC34" i="10"/>
  <c r="EI33" i="10"/>
  <c r="EI33" i="9"/>
  <c r="EH100" i="10"/>
  <c r="EH100" i="9"/>
  <c r="CT60" i="9"/>
  <c r="CT60" i="10"/>
  <c r="CP58" i="10"/>
  <c r="CP58" i="9"/>
  <c r="DZ104" i="9"/>
  <c r="DZ104" i="10"/>
  <c r="BN56" i="9"/>
  <c r="BN56" i="10"/>
  <c r="DJ62" i="9"/>
  <c r="DJ62" i="10"/>
  <c r="DU47" i="10"/>
  <c r="DU47" i="9"/>
  <c r="CC22" i="10"/>
  <c r="CC22" i="9"/>
  <c r="DU70" i="9"/>
  <c r="DU70" i="10"/>
  <c r="BP55" i="10"/>
  <c r="BP55" i="9"/>
  <c r="BZ20" i="9"/>
  <c r="BZ20" i="10"/>
  <c r="DX23" i="10"/>
  <c r="DX23" i="9"/>
  <c r="CH33" i="9"/>
  <c r="CH33" i="10"/>
  <c r="BC24" i="9"/>
  <c r="BC24" i="10"/>
  <c r="CQ49" i="9"/>
  <c r="CQ49" i="10"/>
  <c r="DS43" i="9"/>
  <c r="DS43" i="10"/>
  <c r="CO62" i="10"/>
  <c r="CO62" i="9"/>
  <c r="EI19" i="9"/>
  <c r="EI19" i="10"/>
  <c r="CA57" i="9"/>
  <c r="CA57" i="10"/>
  <c r="BB39" i="10"/>
  <c r="BB39" i="9"/>
  <c r="CA17" i="10"/>
  <c r="CA17" i="9"/>
  <c r="BG31" i="10"/>
  <c r="BG31" i="9"/>
  <c r="DG51" i="9"/>
  <c r="DG51" i="10"/>
  <c r="BV28" i="10"/>
  <c r="BV28" i="9"/>
  <c r="BS63" i="9"/>
  <c r="BS63" i="10"/>
  <c r="CT9" i="10"/>
  <c r="CT9" i="9"/>
  <c r="CO74" i="10"/>
  <c r="CO74" i="9"/>
  <c r="DH73" i="10"/>
  <c r="DH73" i="9"/>
  <c r="DZ80" i="9"/>
  <c r="DZ80" i="10"/>
  <c r="DT11" i="10"/>
  <c r="DT11" i="9"/>
  <c r="BR59" i="9"/>
  <c r="BR59" i="10"/>
  <c r="CG25" i="10"/>
  <c r="CG25" i="9"/>
  <c r="DO9" i="10"/>
  <c r="DO9" i="9"/>
  <c r="Y17" i="10"/>
  <c r="Y17" i="9"/>
  <c r="EA57" i="10"/>
  <c r="EA57" i="9"/>
  <c r="CS36" i="9"/>
  <c r="CS36" i="10"/>
  <c r="EE20" i="9"/>
  <c r="EE20" i="10"/>
  <c r="EI32" i="10"/>
  <c r="EI32" i="9"/>
  <c r="CX57" i="9"/>
  <c r="CX57" i="10"/>
  <c r="EF43" i="10"/>
  <c r="EF43" i="9"/>
  <c r="BM35" i="10"/>
  <c r="BM35" i="9"/>
  <c r="DU46" i="9"/>
  <c r="DU46" i="10"/>
  <c r="DT110" i="9"/>
  <c r="DT110" i="10"/>
  <c r="AQ18" i="9"/>
  <c r="AQ18" i="10"/>
  <c r="CH48" i="10"/>
  <c r="CH48" i="9"/>
  <c r="CQ63" i="9"/>
  <c r="CQ63" i="10"/>
  <c r="AT37" i="10"/>
  <c r="AT37" i="9"/>
  <c r="DX84" i="9"/>
  <c r="DX84" i="10"/>
  <c r="EG37" i="9"/>
  <c r="EG37" i="10"/>
  <c r="CY15" i="10"/>
  <c r="CY15" i="9"/>
  <c r="EE18" i="10"/>
  <c r="EE18" i="9"/>
  <c r="DO87" i="10"/>
  <c r="DO87" i="9"/>
  <c r="DI58" i="9"/>
  <c r="DI58" i="10"/>
  <c r="DA21" i="9"/>
  <c r="DA21" i="10"/>
  <c r="CG26" i="9"/>
  <c r="CG26" i="10"/>
  <c r="DZ95" i="10"/>
  <c r="DZ95" i="9"/>
  <c r="DA27" i="9"/>
  <c r="DA27" i="10"/>
  <c r="EC56" i="9"/>
  <c r="EC56" i="10"/>
  <c r="CL62" i="10"/>
  <c r="CL62" i="9"/>
  <c r="BA10" i="10"/>
  <c r="BA10" i="9"/>
  <c r="DN48" i="10"/>
  <c r="DN48" i="9"/>
  <c r="CE36" i="10"/>
  <c r="CE36" i="9"/>
  <c r="AD11" i="9"/>
  <c r="AD11" i="10"/>
  <c r="BR17" i="9"/>
  <c r="BR17" i="10"/>
  <c r="CW25" i="10"/>
  <c r="CW25" i="9"/>
  <c r="EB58" i="9"/>
  <c r="EB58" i="10"/>
  <c r="DE36" i="9"/>
  <c r="DE36" i="10"/>
  <c r="AU38" i="10"/>
  <c r="AU38" i="9"/>
  <c r="EF106" i="9"/>
  <c r="EF106" i="10"/>
  <c r="AK37" i="9"/>
  <c r="AK37" i="10"/>
  <c r="CT14" i="10"/>
  <c r="CT14" i="9"/>
  <c r="EB92" i="9"/>
  <c r="EB92" i="10"/>
  <c r="DQ21" i="10"/>
  <c r="DQ21" i="9"/>
  <c r="DI73" i="10"/>
  <c r="DI73" i="9"/>
  <c r="CL57" i="10"/>
  <c r="CL57" i="9"/>
  <c r="CP52" i="10"/>
  <c r="CP52" i="9"/>
  <c r="DO91" i="10"/>
  <c r="DO91" i="9"/>
  <c r="AP31" i="10"/>
  <c r="AP31" i="9"/>
  <c r="BQ16" i="10"/>
  <c r="BQ16" i="9"/>
  <c r="EG9" i="9"/>
  <c r="EG9" i="10"/>
  <c r="EG18" i="10"/>
  <c r="EG18" i="9"/>
  <c r="BD45" i="10"/>
  <c r="BD45" i="9"/>
  <c r="CT17" i="9"/>
  <c r="CT17" i="10"/>
  <c r="AS22" i="9"/>
  <c r="AS22" i="10"/>
  <c r="AH14" i="10"/>
  <c r="AH14" i="9"/>
  <c r="AU26" i="10"/>
  <c r="AU26" i="9"/>
  <c r="DW112" i="9"/>
  <c r="DW112" i="10"/>
  <c r="DJ15" i="9"/>
  <c r="DJ15" i="10"/>
  <c r="Y19" i="9"/>
  <c r="Y19" i="10"/>
  <c r="AR15" i="10"/>
  <c r="AR15" i="9"/>
  <c r="BO27" i="9"/>
  <c r="BO27" i="10"/>
  <c r="BS32" i="10"/>
  <c r="BS32" i="9"/>
  <c r="AT9" i="9"/>
  <c r="AT9" i="10"/>
  <c r="CW80" i="9"/>
  <c r="CW80" i="10"/>
  <c r="DX73" i="9"/>
  <c r="DX73" i="10"/>
  <c r="EA29" i="9"/>
  <c r="EA29" i="10"/>
  <c r="EB98" i="10"/>
  <c r="EB98" i="9"/>
  <c r="EF97" i="10"/>
  <c r="EF97" i="9"/>
  <c r="DE25" i="10"/>
  <c r="DE25" i="9"/>
  <c r="CD35" i="9"/>
  <c r="CD35" i="10"/>
  <c r="CB57" i="9"/>
  <c r="CB57" i="10"/>
  <c r="CL78" i="10"/>
  <c r="CL78" i="9"/>
  <c r="BR35" i="9"/>
  <c r="BR35" i="10"/>
  <c r="EH16" i="10"/>
  <c r="EH16" i="9"/>
  <c r="DQ55" i="10"/>
  <c r="DQ55" i="9"/>
  <c r="CX20" i="9"/>
  <c r="CX20" i="10"/>
  <c r="AJ22" i="9"/>
  <c r="AJ22" i="10"/>
  <c r="DB37" i="9"/>
  <c r="DB37" i="10"/>
  <c r="EB72" i="10"/>
  <c r="EB72" i="9"/>
  <c r="DV91" i="10"/>
  <c r="DV91" i="9"/>
  <c r="AU30" i="9"/>
  <c r="AU30" i="10"/>
  <c r="DG55" i="10"/>
  <c r="DG55" i="9"/>
  <c r="BX37" i="10"/>
  <c r="BX37" i="9"/>
  <c r="DB68" i="9"/>
  <c r="DB68" i="10"/>
  <c r="DQ49" i="10"/>
  <c r="DQ49" i="9"/>
  <c r="BC32" i="10"/>
  <c r="BC32" i="9"/>
  <c r="BE37" i="10"/>
  <c r="BE37" i="9"/>
  <c r="BQ46" i="9"/>
  <c r="BQ46" i="10"/>
  <c r="CM67" i="10"/>
  <c r="CM67" i="9"/>
  <c r="BD39" i="9"/>
  <c r="BD39" i="10"/>
  <c r="CL58" i="10"/>
  <c r="CL58" i="9"/>
  <c r="BC45" i="9"/>
  <c r="BC45" i="10"/>
  <c r="DB45" i="9"/>
  <c r="DB45" i="10"/>
  <c r="M10" i="9"/>
  <c r="M10" i="10"/>
  <c r="BX24" i="9"/>
  <c r="BX24" i="10"/>
  <c r="CP10" i="9"/>
  <c r="CP10" i="10"/>
  <c r="EG101" i="10"/>
  <c r="EG101" i="9"/>
  <c r="CS62" i="10"/>
  <c r="CS62" i="9"/>
  <c r="CP26" i="9"/>
  <c r="CP26" i="10"/>
  <c r="CW91" i="9"/>
  <c r="CW91" i="10"/>
  <c r="DB34" i="10"/>
  <c r="DB34" i="9"/>
  <c r="CK35" i="10"/>
  <c r="CK35" i="9"/>
  <c r="DI38" i="10"/>
  <c r="DI38" i="9"/>
  <c r="CK45" i="10"/>
  <c r="CK45" i="9"/>
  <c r="DG92" i="10"/>
  <c r="DG92" i="9"/>
  <c r="DF60" i="10"/>
  <c r="DF60" i="9"/>
  <c r="DZ97" i="9"/>
  <c r="DZ97" i="10"/>
  <c r="BM59" i="10"/>
  <c r="BM59" i="9"/>
  <c r="DS85" i="10"/>
  <c r="DS85" i="9"/>
  <c r="CJ67" i="9"/>
  <c r="CJ67" i="10"/>
  <c r="CD24" i="9"/>
  <c r="CD24" i="10"/>
  <c r="DQ85" i="10"/>
  <c r="DQ85" i="9"/>
  <c r="CP29" i="10"/>
  <c r="CP29" i="9"/>
  <c r="CO30" i="10"/>
  <c r="CO30" i="9"/>
  <c r="CP57" i="9"/>
  <c r="CP57" i="10"/>
  <c r="CT59" i="10"/>
  <c r="CT59" i="9"/>
  <c r="CL56" i="9"/>
  <c r="CL56" i="10"/>
  <c r="CQ48" i="10"/>
  <c r="CQ48" i="9"/>
  <c r="DL79" i="9"/>
  <c r="DL79" i="10"/>
  <c r="CB62" i="9"/>
  <c r="CB62" i="10"/>
  <c r="AI28" i="9"/>
  <c r="AI28" i="10"/>
  <c r="BL31" i="10"/>
  <c r="BL31" i="9"/>
  <c r="EB52" i="9"/>
  <c r="EB52" i="10"/>
  <c r="BU24" i="9"/>
  <c r="BU24" i="10"/>
  <c r="AS26" i="9"/>
  <c r="AS26" i="10"/>
  <c r="BW58" i="10"/>
  <c r="BW58" i="9"/>
  <c r="DZ10" i="10"/>
  <c r="DZ10" i="9"/>
  <c r="DT114" i="10"/>
  <c r="DT114" i="9"/>
  <c r="CJ23" i="10"/>
  <c r="CJ23" i="9"/>
  <c r="DP20" i="10"/>
  <c r="DP20" i="9"/>
  <c r="CS16" i="9"/>
  <c r="CS16" i="10"/>
  <c r="BW38" i="9"/>
  <c r="BW38" i="10"/>
  <c r="BX9" i="9"/>
  <c r="BX9" i="10"/>
  <c r="CH23" i="10"/>
  <c r="CH23" i="9"/>
  <c r="AT27" i="10"/>
  <c r="AT27" i="9"/>
  <c r="DZ23" i="9"/>
  <c r="DZ23" i="10"/>
  <c r="CU70" i="10"/>
  <c r="CU70" i="9"/>
  <c r="DA18" i="10"/>
  <c r="DA18" i="9"/>
  <c r="AZ24" i="9"/>
  <c r="AZ24" i="10"/>
  <c r="DZ51" i="10"/>
  <c r="DZ51" i="9"/>
  <c r="CH34" i="10"/>
  <c r="CH34" i="9"/>
  <c r="BX33" i="10"/>
  <c r="BX33" i="9"/>
  <c r="BO56" i="9"/>
  <c r="BO56" i="10"/>
  <c r="CK18" i="9"/>
  <c r="CK18" i="10"/>
  <c r="AS14" i="9"/>
  <c r="AS14" i="10"/>
  <c r="CY75" i="10"/>
  <c r="CY75" i="9"/>
  <c r="DW73" i="10"/>
  <c r="DW73" i="9"/>
  <c r="AZ19" i="10"/>
  <c r="AZ19" i="9"/>
  <c r="AK11" i="10"/>
  <c r="AK11" i="9"/>
  <c r="BX15" i="9"/>
  <c r="BX15" i="10"/>
  <c r="CS57" i="10"/>
  <c r="CS57" i="9"/>
  <c r="BK38" i="10"/>
  <c r="BK38" i="9"/>
  <c r="CT13" i="10"/>
  <c r="CT13" i="9"/>
  <c r="EF70" i="9"/>
  <c r="EF70" i="10"/>
  <c r="DX91" i="10"/>
  <c r="DX91" i="9"/>
  <c r="DR47" i="9"/>
  <c r="DR47" i="10"/>
  <c r="CH55" i="10"/>
  <c r="CH55" i="9"/>
  <c r="DU16" i="10"/>
  <c r="DU16" i="9"/>
  <c r="BM16" i="10"/>
  <c r="BM16" i="9"/>
  <c r="EB85" i="10"/>
  <c r="EB85" i="9"/>
  <c r="BL39" i="10"/>
  <c r="BL39" i="9"/>
  <c r="EG60" i="9"/>
  <c r="EG60" i="10"/>
  <c r="DJ34" i="9"/>
  <c r="DJ34" i="10"/>
  <c r="CS61" i="10"/>
  <c r="CS61" i="9"/>
  <c r="CU34" i="10"/>
  <c r="CU34" i="9"/>
  <c r="DE24" i="9"/>
  <c r="DE24" i="10"/>
  <c r="S17" i="10"/>
  <c r="S17" i="9"/>
  <c r="DW20" i="9"/>
  <c r="DW20" i="10"/>
  <c r="CS60" i="10"/>
  <c r="CS60" i="9"/>
  <c r="CB15" i="10"/>
  <c r="CB15" i="9"/>
  <c r="CO69" i="9"/>
  <c r="CO69" i="10"/>
  <c r="DH46" i="9"/>
  <c r="DH46" i="10"/>
  <c r="BS48" i="9"/>
  <c r="BS48" i="10"/>
  <c r="EB99" i="9"/>
  <c r="EB99" i="10"/>
  <c r="AB19" i="9"/>
  <c r="AB19" i="10"/>
  <c r="AJ35" i="10"/>
  <c r="AJ35" i="9"/>
  <c r="CT28" i="10"/>
  <c r="CT28" i="9"/>
  <c r="DR97" i="10"/>
  <c r="DR97" i="9"/>
  <c r="CT36" i="9"/>
  <c r="CT36" i="10"/>
  <c r="DE67" i="10"/>
  <c r="DE67" i="9"/>
  <c r="AH30" i="9"/>
  <c r="AH30" i="10"/>
  <c r="CH17" i="9"/>
  <c r="CH17" i="10"/>
  <c r="AT21" i="9"/>
  <c r="AT21" i="10"/>
  <c r="BM45" i="10"/>
  <c r="BM45" i="9"/>
  <c r="CV87" i="10"/>
  <c r="CV87" i="9"/>
  <c r="AF16" i="9"/>
  <c r="AF16" i="10"/>
  <c r="DP52" i="10"/>
  <c r="DP52" i="9"/>
  <c r="AS31" i="9"/>
  <c r="AS31" i="10"/>
  <c r="DA11" i="9"/>
  <c r="DA11" i="10"/>
  <c r="DO86" i="9"/>
  <c r="DO86" i="10"/>
  <c r="CO61" i="9"/>
  <c r="CO61" i="10"/>
  <c r="BC11" i="10"/>
  <c r="BC11" i="9"/>
  <c r="AP27" i="9"/>
  <c r="AP27" i="10"/>
  <c r="BG39" i="9"/>
  <c r="BG39" i="10"/>
  <c r="DF20" i="10"/>
  <c r="DF20" i="9"/>
  <c r="DV16" i="9"/>
  <c r="DV16" i="10"/>
  <c r="BN22" i="9"/>
  <c r="BN22" i="10"/>
  <c r="DL27" i="9"/>
  <c r="DL27" i="10"/>
  <c r="DP18" i="10"/>
  <c r="DP18" i="9"/>
  <c r="BJ24" i="9"/>
  <c r="BJ24" i="10"/>
  <c r="DS58" i="9"/>
  <c r="DS58" i="10"/>
  <c r="BA37" i="9"/>
  <c r="BA37" i="10"/>
  <c r="DR20" i="9"/>
  <c r="DR20" i="10"/>
  <c r="DQ45" i="10"/>
  <c r="DQ45" i="9"/>
  <c r="CU78" i="10"/>
  <c r="CU78" i="9"/>
  <c r="DN58" i="9"/>
  <c r="DN58" i="10"/>
  <c r="AG28" i="10"/>
  <c r="AG28" i="9"/>
  <c r="BZ51" i="10"/>
  <c r="BZ51" i="9"/>
  <c r="BM23" i="9"/>
  <c r="BM23" i="10"/>
  <c r="DE22" i="9"/>
  <c r="DE22" i="10"/>
  <c r="BL19" i="10"/>
  <c r="BL19" i="9"/>
  <c r="BH25" i="10"/>
  <c r="BH25" i="9"/>
  <c r="DF91" i="9"/>
  <c r="DF91" i="10"/>
  <c r="EC92" i="9"/>
  <c r="EC92" i="10"/>
  <c r="CK24" i="10"/>
  <c r="CK24" i="9"/>
  <c r="DF43" i="9"/>
  <c r="DF43" i="10"/>
  <c r="CZ71" i="9"/>
  <c r="CZ71" i="10"/>
  <c r="EB29" i="10"/>
  <c r="EB29" i="9"/>
  <c r="DW55" i="9"/>
  <c r="DW55" i="10"/>
  <c r="CP12" i="10"/>
  <c r="CP12" i="9"/>
  <c r="DB92" i="9"/>
  <c r="DB92" i="10"/>
  <c r="DC43" i="10"/>
  <c r="DC43" i="9"/>
  <c r="CZ59" i="10"/>
  <c r="CZ59" i="9"/>
  <c r="BR29" i="9"/>
  <c r="BR29" i="10"/>
  <c r="AZ43" i="10"/>
  <c r="AZ43" i="9"/>
  <c r="BH22" i="9"/>
  <c r="BH22" i="10"/>
  <c r="EF20" i="9"/>
  <c r="EF20" i="10"/>
  <c r="CT58" i="10"/>
  <c r="CT58" i="9"/>
  <c r="BV66" i="9"/>
  <c r="BV66" i="10"/>
  <c r="EG104" i="9"/>
  <c r="EG104" i="10"/>
  <c r="AV32" i="9"/>
  <c r="AV32" i="10"/>
  <c r="BR44" i="9"/>
  <c r="BR44" i="10"/>
  <c r="DZ61" i="9"/>
  <c r="DZ61" i="10"/>
  <c r="CM57" i="10"/>
  <c r="CM57" i="9"/>
  <c r="BW18" i="9"/>
  <c r="BW18" i="10"/>
  <c r="CL30" i="9"/>
  <c r="CL30" i="10"/>
  <c r="CR86" i="9"/>
  <c r="CR86" i="10"/>
  <c r="DI22" i="9"/>
  <c r="DI22" i="10"/>
  <c r="DE89" i="10"/>
  <c r="DE89" i="9"/>
  <c r="EH44" i="9"/>
  <c r="EH44" i="10"/>
  <c r="DS100" i="10"/>
  <c r="DS100" i="9"/>
  <c r="CO66" i="10"/>
  <c r="CO66" i="9"/>
  <c r="BN12" i="10"/>
  <c r="BN12" i="9"/>
  <c r="AX30" i="9"/>
  <c r="AX30" i="10"/>
  <c r="CV35" i="9"/>
  <c r="CV35" i="10"/>
  <c r="DV32" i="9"/>
  <c r="DV32" i="10"/>
  <c r="AP15" i="10"/>
  <c r="AP15" i="9"/>
  <c r="CU60" i="10"/>
  <c r="CU60" i="9"/>
  <c r="DW33" i="9"/>
  <c r="DW33" i="10"/>
  <c r="DI61" i="10"/>
  <c r="DI61" i="9"/>
  <c r="DO96" i="10"/>
  <c r="DO96" i="9"/>
  <c r="EH101" i="10"/>
  <c r="EH101" i="9"/>
  <c r="EF19" i="9"/>
  <c r="EF19" i="10"/>
  <c r="EF101" i="10"/>
  <c r="EF101" i="9"/>
  <c r="CS50" i="9"/>
  <c r="CS50" i="10"/>
  <c r="CK27" i="9"/>
  <c r="CK27" i="10"/>
  <c r="CJ37" i="10"/>
  <c r="CJ37" i="9"/>
  <c r="DR15" i="9"/>
  <c r="DR15" i="10"/>
  <c r="AP23" i="9"/>
  <c r="AP23" i="10"/>
  <c r="EC16" i="10"/>
  <c r="EC16" i="9"/>
  <c r="CQ78" i="9"/>
  <c r="CQ78" i="10"/>
  <c r="CU35" i="10"/>
  <c r="CU35" i="9"/>
  <c r="CE79" i="9"/>
  <c r="CE79" i="10"/>
  <c r="DX14" i="9"/>
  <c r="DX14" i="10"/>
  <c r="DV108" i="10"/>
  <c r="DV108" i="9"/>
  <c r="CE13" i="10"/>
  <c r="CE13" i="9"/>
  <c r="CA27" i="10"/>
  <c r="CA27" i="9"/>
  <c r="CQ67" i="9"/>
  <c r="CQ67" i="10"/>
  <c r="DR61" i="9"/>
  <c r="DR61" i="10"/>
  <c r="CN84" i="9"/>
  <c r="CN84" i="10"/>
  <c r="DQ57" i="9"/>
  <c r="DQ57" i="10"/>
  <c r="DN24" i="10"/>
  <c r="DN24" i="9"/>
  <c r="EC96" i="9"/>
  <c r="EC96" i="10"/>
  <c r="DN23" i="10"/>
  <c r="DN23" i="9"/>
  <c r="BQ48" i="10"/>
  <c r="BQ48" i="9"/>
  <c r="CL73" i="9"/>
  <c r="CL73" i="10"/>
  <c r="BX57" i="10"/>
  <c r="BX57" i="9"/>
  <c r="AC29" i="10"/>
  <c r="AC29" i="9"/>
  <c r="DQ96" i="10"/>
  <c r="DQ96" i="9"/>
  <c r="DN91" i="10"/>
  <c r="DN91" i="9"/>
  <c r="DB35" i="9"/>
  <c r="DB35" i="10"/>
  <c r="EH84" i="10"/>
  <c r="EH84" i="9"/>
  <c r="DT87" i="9"/>
  <c r="DT87" i="10"/>
  <c r="CA23" i="10"/>
  <c r="CA23" i="9"/>
  <c r="DC45" i="10"/>
  <c r="DC45" i="9"/>
  <c r="CQ46" i="10"/>
  <c r="CQ46" i="9"/>
  <c r="DH91" i="10"/>
  <c r="DH91" i="9"/>
  <c r="AG24" i="9"/>
  <c r="AG24" i="10"/>
  <c r="DP61" i="10"/>
  <c r="DP61" i="9"/>
  <c r="DP80" i="9"/>
  <c r="DP80" i="10"/>
  <c r="CO36" i="9"/>
  <c r="CO36" i="10"/>
  <c r="DH27" i="9"/>
  <c r="DH27" i="10"/>
  <c r="CY23" i="10"/>
  <c r="CY23" i="9"/>
  <c r="EE95" i="9"/>
  <c r="EE95" i="10"/>
  <c r="BU55" i="10"/>
  <c r="BU55" i="9"/>
  <c r="BJ27" i="9"/>
  <c r="BJ27" i="10"/>
  <c r="DW11" i="9"/>
  <c r="DW11" i="10"/>
  <c r="CB16" i="10"/>
  <c r="CB16" i="9"/>
  <c r="EF86" i="9"/>
  <c r="EF86" i="10"/>
  <c r="CT49" i="9"/>
  <c r="CT49" i="10"/>
  <c r="AF28" i="9"/>
  <c r="AF28" i="10"/>
  <c r="AK20" i="10"/>
  <c r="AK20" i="9"/>
  <c r="BV50" i="10"/>
  <c r="BV50" i="9"/>
  <c r="DS92" i="10"/>
  <c r="DS92" i="9"/>
  <c r="CD31" i="10"/>
  <c r="CD31" i="9"/>
  <c r="CR67" i="10"/>
  <c r="CR67" i="9"/>
  <c r="DR9" i="10"/>
  <c r="DR9" i="9"/>
  <c r="BV19" i="9"/>
  <c r="BV19" i="10"/>
  <c r="DT99" i="10"/>
  <c r="DT99" i="9"/>
  <c r="EB9" i="10"/>
  <c r="EB9" i="9"/>
  <c r="EF57" i="10"/>
  <c r="EF57" i="9"/>
  <c r="CB44" i="10"/>
  <c r="CB44" i="9"/>
  <c r="BS29" i="10"/>
  <c r="BS29" i="9"/>
  <c r="CB35" i="9"/>
  <c r="CB35" i="10"/>
  <c r="DI39" i="10"/>
  <c r="DI39" i="9"/>
  <c r="BV31" i="10"/>
  <c r="BV31" i="9"/>
  <c r="DS15" i="10"/>
  <c r="DS15" i="9"/>
  <c r="EA52" i="9"/>
  <c r="EA52" i="10"/>
  <c r="CK46" i="10"/>
  <c r="CK46" i="9"/>
  <c r="EB74" i="9"/>
  <c r="EB74" i="10"/>
  <c r="DE87" i="9"/>
  <c r="DE87" i="10"/>
  <c r="CC72" i="10"/>
  <c r="CC72" i="9"/>
  <c r="DP69" i="9"/>
  <c r="DP69" i="10"/>
  <c r="CC51" i="9"/>
  <c r="CC51" i="10"/>
  <c r="DU31" i="9"/>
  <c r="DU31" i="10"/>
  <c r="BO21" i="10"/>
  <c r="BO21" i="9"/>
  <c r="BO30" i="10"/>
  <c r="BO30" i="9"/>
  <c r="CD49" i="9"/>
  <c r="CD49" i="10"/>
  <c r="CZ12" i="10"/>
  <c r="CZ12" i="9"/>
  <c r="BE17" i="9"/>
  <c r="BE17" i="10"/>
  <c r="CY11" i="9"/>
  <c r="CY11" i="10"/>
  <c r="DV38" i="9"/>
  <c r="DV38" i="10"/>
  <c r="CW71" i="10"/>
  <c r="CW71" i="9"/>
  <c r="DT107" i="9"/>
  <c r="DT107" i="10"/>
  <c r="CK25" i="10"/>
  <c r="CK25" i="9"/>
  <c r="BZ57" i="10"/>
  <c r="BZ57" i="9"/>
  <c r="EH70" i="9"/>
  <c r="EH70" i="10"/>
  <c r="DB21" i="10"/>
  <c r="DB21" i="9"/>
  <c r="DT74" i="10"/>
  <c r="DT74" i="9"/>
  <c r="DS72" i="10"/>
  <c r="DS72" i="9"/>
  <c r="CS35" i="10"/>
  <c r="CS35" i="9"/>
  <c r="BE12" i="10"/>
  <c r="BE12" i="9"/>
  <c r="DQ44" i="9"/>
  <c r="DQ44" i="10"/>
  <c r="DK57" i="10"/>
  <c r="DK57" i="9"/>
  <c r="DH33" i="9"/>
  <c r="DH33" i="10"/>
  <c r="DX58" i="10"/>
  <c r="DX58" i="9"/>
  <c r="CY31" i="10"/>
  <c r="CY31" i="9"/>
  <c r="DX13" i="9"/>
  <c r="DX13" i="10"/>
  <c r="CH43" i="10"/>
  <c r="CH43" i="9"/>
  <c r="DE49" i="10"/>
  <c r="DE49" i="9"/>
  <c r="BR61" i="10"/>
  <c r="BR61" i="9"/>
  <c r="DG57" i="10"/>
  <c r="DG57" i="9"/>
  <c r="BU47" i="9"/>
  <c r="BU47" i="10"/>
  <c r="DU91" i="10"/>
  <c r="DU91" i="9"/>
  <c r="BU34" i="10"/>
  <c r="BU34" i="9"/>
  <c r="EB14" i="9"/>
  <c r="EB14" i="10"/>
  <c r="EI111" i="9"/>
  <c r="EI111" i="10"/>
  <c r="AK18" i="10"/>
  <c r="AK18" i="9"/>
  <c r="BW34" i="9"/>
  <c r="BW34" i="10"/>
  <c r="EE98" i="9"/>
  <c r="EE98" i="10"/>
  <c r="CL33" i="9"/>
  <c r="CL33" i="10"/>
  <c r="CT70" i="9"/>
  <c r="CT70" i="10"/>
  <c r="CQ60" i="10"/>
  <c r="CQ60" i="9"/>
  <c r="EH14" i="10"/>
  <c r="EH14" i="9"/>
  <c r="AM24" i="10"/>
  <c r="AM24" i="9"/>
  <c r="DN15" i="10"/>
  <c r="DN15" i="9"/>
  <c r="DU24" i="9"/>
  <c r="DU24" i="10"/>
  <c r="BX25" i="10"/>
  <c r="BX25" i="9"/>
  <c r="AD30" i="10"/>
  <c r="AD30" i="9"/>
  <c r="CD13" i="9"/>
  <c r="CD13" i="10"/>
  <c r="DS107" i="9"/>
  <c r="DS107" i="10"/>
  <c r="CS66" i="10"/>
  <c r="CS66" i="9"/>
  <c r="AV30" i="9"/>
  <c r="AV30" i="10"/>
  <c r="DQ89" i="10"/>
  <c r="DQ89" i="9"/>
  <c r="EC84" i="9"/>
  <c r="EC84" i="10"/>
  <c r="EC63" i="10"/>
  <c r="EC63" i="9"/>
  <c r="BK39" i="10"/>
  <c r="BK39" i="9"/>
  <c r="CO44" i="9"/>
  <c r="CO44" i="10"/>
  <c r="BH19" i="10"/>
  <c r="BH19" i="9"/>
  <c r="CD70" i="9"/>
  <c r="CD70" i="10"/>
  <c r="BK9" i="10"/>
  <c r="BK9" i="9"/>
  <c r="EH86" i="9"/>
  <c r="EH86" i="10"/>
  <c r="CL10" i="9"/>
  <c r="CL10" i="10"/>
  <c r="CD10" i="9"/>
  <c r="CD10" i="10"/>
  <c r="DT63" i="10"/>
  <c r="DT63" i="9"/>
  <c r="DZ74" i="9"/>
  <c r="DZ74" i="10"/>
  <c r="BL35" i="10"/>
  <c r="BL35" i="9"/>
  <c r="BN59" i="9"/>
  <c r="BN59" i="10"/>
  <c r="DP70" i="10"/>
  <c r="DP70" i="9"/>
  <c r="DX25" i="9"/>
  <c r="DX25" i="10"/>
  <c r="CR56" i="10"/>
  <c r="CR56" i="9"/>
  <c r="BG30" i="9"/>
  <c r="BG30" i="10"/>
  <c r="CY63" i="10"/>
  <c r="CY63" i="9"/>
  <c r="EH75" i="10"/>
  <c r="EH75" i="9"/>
  <c r="CF35" i="10"/>
  <c r="CF35" i="9"/>
  <c r="AV14" i="10"/>
  <c r="AV14" i="9"/>
  <c r="DT18" i="10"/>
  <c r="DT18" i="9"/>
  <c r="CC73" i="9"/>
  <c r="CC73" i="10"/>
  <c r="CK80" i="9"/>
  <c r="CK80" i="10"/>
  <c r="CN56" i="10"/>
  <c r="CN56" i="9"/>
  <c r="BN32" i="10"/>
  <c r="BN32" i="9"/>
  <c r="BZ44" i="10"/>
  <c r="BZ44" i="9"/>
  <c r="CK12" i="9"/>
  <c r="CK12" i="10"/>
  <c r="T19" i="9"/>
  <c r="T19" i="10"/>
  <c r="CG74" i="10"/>
  <c r="CG74" i="9"/>
  <c r="DR89" i="10"/>
  <c r="DR89" i="9"/>
  <c r="CO12" i="9"/>
  <c r="CO12" i="10"/>
  <c r="CO71" i="10"/>
  <c r="CO71" i="9"/>
  <c r="DL59" i="9"/>
  <c r="DL59" i="10"/>
  <c r="DQ100" i="9"/>
  <c r="DQ100" i="10"/>
  <c r="AF31" i="10"/>
  <c r="AF31" i="9"/>
  <c r="CB17" i="10"/>
  <c r="CB17" i="9"/>
  <c r="CX84" i="9"/>
  <c r="CX84" i="10"/>
  <c r="CM73" i="9"/>
  <c r="CM73" i="10"/>
  <c r="CW10" i="10"/>
  <c r="CW10" i="9"/>
  <c r="EH81" i="10"/>
  <c r="EH81" i="9"/>
  <c r="BU10" i="10"/>
  <c r="BU10" i="9"/>
  <c r="EC15" i="9"/>
  <c r="EC15" i="10"/>
  <c r="CE31" i="10"/>
  <c r="CE31" i="9"/>
  <c r="EC55" i="10"/>
  <c r="EC55" i="9"/>
  <c r="EF62" i="10"/>
  <c r="EF62" i="9"/>
  <c r="CG47" i="9"/>
  <c r="CG47" i="10"/>
  <c r="CK67" i="9"/>
  <c r="CK67" i="10"/>
  <c r="DZ39" i="10"/>
  <c r="DZ39" i="9"/>
  <c r="BQ52" i="9"/>
  <c r="BQ52" i="10"/>
  <c r="CH13" i="10"/>
  <c r="CH13" i="9"/>
  <c r="DQ60" i="10"/>
  <c r="DQ60" i="9"/>
  <c r="EF31" i="9"/>
  <c r="EF31" i="10"/>
  <c r="CF50" i="9"/>
  <c r="CF50" i="10"/>
  <c r="BO32" i="9"/>
  <c r="BO32" i="10"/>
  <c r="DW80" i="9"/>
  <c r="DW80" i="10"/>
  <c r="CV12" i="9"/>
  <c r="CV12" i="10"/>
  <c r="CX37" i="10"/>
  <c r="CX37" i="9"/>
  <c r="AU39" i="9"/>
  <c r="AU39" i="10"/>
  <c r="EH36" i="10"/>
  <c r="EH36" i="9"/>
  <c r="CS86" i="9"/>
  <c r="CS86" i="10"/>
  <c r="CL80" i="10"/>
  <c r="CL80" i="9"/>
  <c r="BU35" i="9"/>
  <c r="BU35" i="10"/>
  <c r="BZ15" i="9"/>
  <c r="BZ15" i="10"/>
  <c r="EA55" i="9"/>
  <c r="EA55" i="10"/>
  <c r="CG15" i="9"/>
  <c r="CG15" i="10"/>
  <c r="CW15" i="10"/>
  <c r="CW15" i="9"/>
  <c r="BW62" i="10"/>
  <c r="BW62" i="9"/>
  <c r="DN62" i="9"/>
  <c r="DN62" i="10"/>
  <c r="CM44" i="10"/>
  <c r="CM44" i="9"/>
  <c r="BF45" i="10"/>
  <c r="BF45" i="9"/>
  <c r="CT78" i="9"/>
  <c r="CT78" i="10"/>
  <c r="DO63" i="10"/>
  <c r="DO63" i="9"/>
  <c r="CZ31" i="10"/>
  <c r="CZ31" i="9"/>
  <c r="DU25" i="9"/>
  <c r="DU25" i="10"/>
  <c r="BL55" i="10"/>
  <c r="BL55" i="9"/>
  <c r="BK45" i="10"/>
  <c r="BK45" i="9"/>
  <c r="EI38" i="10"/>
  <c r="EI38" i="9"/>
  <c r="DE56" i="9"/>
  <c r="DE56" i="10"/>
  <c r="DT88" i="10"/>
  <c r="DT88" i="9"/>
  <c r="CN14" i="9"/>
  <c r="CN14" i="10"/>
  <c r="DN78" i="10"/>
  <c r="DN78" i="9"/>
  <c r="BB52" i="9"/>
  <c r="BB52" i="10"/>
  <c r="CQ22" i="9"/>
  <c r="CQ22" i="10"/>
  <c r="DP114" i="10"/>
  <c r="DP114" i="9"/>
  <c r="CH74" i="10"/>
  <c r="CH74" i="9"/>
  <c r="DF57" i="9"/>
  <c r="DF57" i="10"/>
  <c r="DO10" i="10"/>
  <c r="DO10" i="9"/>
  <c r="CE72" i="10"/>
  <c r="CE72" i="9"/>
  <c r="AC16" i="10"/>
  <c r="AC16" i="9"/>
  <c r="CU88" i="9"/>
  <c r="CU88" i="10"/>
  <c r="CQ21" i="10"/>
  <c r="CQ21" i="9"/>
  <c r="DX90" i="10"/>
  <c r="DX90" i="9"/>
  <c r="AJ32" i="10"/>
  <c r="AJ32" i="9"/>
  <c r="BR56" i="10"/>
  <c r="BR56" i="9"/>
  <c r="DV110" i="9"/>
  <c r="DV110" i="10"/>
  <c r="BS24" i="10"/>
  <c r="BS24" i="9"/>
  <c r="DH18" i="9"/>
  <c r="DH18" i="10"/>
  <c r="AW30" i="10"/>
  <c r="AW30" i="9"/>
  <c r="CD68" i="9"/>
  <c r="CD68" i="10"/>
  <c r="DT75" i="10"/>
  <c r="DT75" i="9"/>
  <c r="EC108" i="9"/>
  <c r="EC108" i="10"/>
  <c r="DF70" i="10"/>
  <c r="DF70" i="9"/>
  <c r="AO28" i="9"/>
  <c r="AO28" i="10"/>
  <c r="CW88" i="10"/>
  <c r="CW88" i="9"/>
  <c r="DN45" i="9"/>
  <c r="DN45" i="10"/>
  <c r="BO52" i="10"/>
  <c r="BO52" i="9"/>
  <c r="DV45" i="9"/>
  <c r="DV45" i="10"/>
  <c r="DQ48" i="10"/>
  <c r="DQ48" i="9"/>
  <c r="BV11" i="9"/>
  <c r="BV11" i="10"/>
  <c r="CA31" i="9"/>
  <c r="CA31" i="10"/>
  <c r="BL24" i="9"/>
  <c r="BL24" i="10"/>
  <c r="DN70" i="10"/>
  <c r="DN70" i="9"/>
  <c r="DW74" i="10"/>
  <c r="DW74" i="9"/>
  <c r="DJ27" i="9"/>
  <c r="DJ27" i="10"/>
  <c r="CT35" i="9"/>
  <c r="CT35" i="10"/>
  <c r="DN84" i="10"/>
  <c r="DN84" i="9"/>
  <c r="CZ88" i="10"/>
  <c r="CZ88" i="9"/>
  <c r="BQ51" i="9"/>
  <c r="BQ51" i="10"/>
  <c r="AD29" i="10"/>
  <c r="AD29" i="9"/>
  <c r="EA96" i="9"/>
  <c r="EA96" i="10"/>
  <c r="AH17" i="10"/>
  <c r="AH17" i="9"/>
  <c r="CS25" i="9"/>
  <c r="CS25" i="10"/>
  <c r="BE52" i="9"/>
  <c r="BE52" i="10"/>
  <c r="BA47" i="10"/>
  <c r="BA47" i="9"/>
  <c r="EA12" i="10"/>
  <c r="EA12" i="9"/>
  <c r="DW18" i="10"/>
  <c r="DW18" i="9"/>
  <c r="BL58" i="9"/>
  <c r="BL58" i="10"/>
  <c r="BM10" i="9"/>
  <c r="BM10" i="10"/>
  <c r="DU90" i="10"/>
  <c r="DU90" i="9"/>
  <c r="AP17" i="10"/>
  <c r="AP17" i="9"/>
  <c r="DR72" i="9"/>
  <c r="DR72" i="10"/>
  <c r="DA69" i="10"/>
  <c r="DA69" i="9"/>
  <c r="BB14" i="10"/>
  <c r="BB14" i="9"/>
  <c r="BZ66" i="10"/>
  <c r="BZ66" i="9"/>
  <c r="EF48" i="9"/>
  <c r="EF48" i="10"/>
  <c r="DA14" i="10"/>
  <c r="DA14" i="9"/>
  <c r="DE60" i="10"/>
  <c r="DE60" i="9"/>
  <c r="EB13" i="9"/>
  <c r="EB13" i="10"/>
  <c r="DH10" i="9"/>
  <c r="DH10" i="10"/>
  <c r="EA15" i="9"/>
  <c r="EA15" i="10"/>
  <c r="DS21" i="10"/>
  <c r="DS21" i="9"/>
  <c r="EH39" i="10"/>
  <c r="EH39" i="9"/>
  <c r="AK34" i="9"/>
  <c r="AK34" i="10"/>
  <c r="DA60" i="10"/>
  <c r="DA60" i="9"/>
  <c r="CA58" i="10"/>
  <c r="CA58" i="9"/>
  <c r="DP16" i="9"/>
  <c r="DP16" i="10"/>
  <c r="DA63" i="10"/>
  <c r="DA63" i="9"/>
  <c r="DP102" i="10"/>
  <c r="DP102" i="9"/>
  <c r="DQ68" i="10"/>
  <c r="DQ68" i="9"/>
  <c r="CQ50" i="10"/>
  <c r="CQ50" i="9"/>
  <c r="DT66" i="9"/>
  <c r="DT66" i="10"/>
  <c r="DO100" i="10"/>
  <c r="DO100" i="9"/>
  <c r="CU16" i="10"/>
  <c r="CU16" i="9"/>
  <c r="DB14" i="10"/>
  <c r="DB14" i="9"/>
  <c r="AI35" i="9"/>
  <c r="AI35" i="10"/>
  <c r="DN99" i="10"/>
  <c r="DN99" i="9"/>
  <c r="DW9" i="9"/>
  <c r="DW9" i="10"/>
  <c r="DS98" i="10"/>
  <c r="DS98" i="9"/>
  <c r="AM21" i="10"/>
  <c r="AM21" i="9"/>
  <c r="BL47" i="10"/>
  <c r="BL47" i="9"/>
  <c r="CP59" i="10"/>
  <c r="CP59" i="9"/>
  <c r="CK74" i="9"/>
  <c r="CK74" i="10"/>
  <c r="DE18" i="9"/>
  <c r="DE18" i="10"/>
  <c r="BF19" i="10"/>
  <c r="BF19" i="9"/>
  <c r="CP17" i="10"/>
  <c r="CP17" i="9"/>
  <c r="AO36" i="10"/>
  <c r="AO36" i="9"/>
  <c r="AQ21" i="10"/>
  <c r="AQ21" i="9"/>
  <c r="CB11" i="10"/>
  <c r="CB11" i="9"/>
  <c r="EH67" i="10"/>
  <c r="EH67" i="9"/>
  <c r="AE32" i="9"/>
  <c r="AE32" i="10"/>
  <c r="CD27" i="9"/>
  <c r="CD27" i="10"/>
  <c r="CY51" i="9"/>
  <c r="CY51" i="10"/>
  <c r="BL17" i="9"/>
  <c r="BL17" i="10"/>
  <c r="AA11" i="9"/>
  <c r="AA11" i="10"/>
  <c r="CV88" i="10"/>
  <c r="CV88" i="9"/>
  <c r="AS16" i="9"/>
  <c r="AS16" i="10"/>
  <c r="BL43" i="10"/>
  <c r="BL43" i="9"/>
  <c r="DJ89" i="9"/>
  <c r="DJ89" i="10"/>
  <c r="DJ55" i="10"/>
  <c r="DJ55" i="9"/>
  <c r="DR44" i="10"/>
  <c r="DR44" i="9"/>
  <c r="AW35" i="10"/>
  <c r="AW35" i="9"/>
  <c r="BK50" i="10"/>
  <c r="BK50" i="9"/>
  <c r="DI79" i="9"/>
  <c r="DI79" i="10"/>
  <c r="DX15" i="10"/>
  <c r="DX15" i="9"/>
  <c r="BE46" i="9"/>
  <c r="BE46" i="10"/>
  <c r="DQ102" i="9"/>
  <c r="DQ102" i="10"/>
  <c r="CU10" i="10"/>
  <c r="CU10" i="9"/>
  <c r="AI30" i="10"/>
  <c r="AI30" i="9"/>
  <c r="EC47" i="10"/>
  <c r="EC47" i="9"/>
  <c r="CT73" i="10"/>
  <c r="CT73" i="9"/>
  <c r="BW10" i="9"/>
  <c r="BW10" i="10"/>
  <c r="DS108" i="9"/>
  <c r="DS108" i="10"/>
  <c r="EI15" i="9"/>
  <c r="EI15" i="10"/>
  <c r="DZ55" i="10"/>
  <c r="DZ55" i="9"/>
  <c r="EE75" i="9"/>
  <c r="EE75" i="10"/>
  <c r="EB87" i="9"/>
  <c r="EB87" i="10"/>
  <c r="EE28" i="10"/>
  <c r="EE28" i="9"/>
  <c r="EF14" i="10"/>
  <c r="EF14" i="9"/>
  <c r="EF102" i="9"/>
  <c r="EF102" i="10"/>
  <c r="BQ50" i="10"/>
  <c r="BQ50" i="9"/>
  <c r="BP17" i="10"/>
  <c r="BP17" i="9"/>
  <c r="DX31" i="10"/>
  <c r="DX31" i="9"/>
  <c r="EF11" i="9"/>
  <c r="EF11" i="10"/>
  <c r="EI17" i="9"/>
  <c r="EI17" i="10"/>
  <c r="DE19" i="9"/>
  <c r="DE19" i="10"/>
  <c r="AT15" i="10"/>
  <c r="AT15" i="9"/>
  <c r="CB31" i="10"/>
  <c r="CB31" i="9"/>
  <c r="DV86" i="9"/>
  <c r="DV86" i="10"/>
  <c r="BR10" i="9"/>
  <c r="BR10" i="10"/>
  <c r="CY60" i="9"/>
  <c r="CY60" i="10"/>
  <c r="BM20" i="10"/>
  <c r="BM20" i="9"/>
  <c r="BU46" i="10"/>
  <c r="BU46" i="9"/>
  <c r="AG19" i="10"/>
  <c r="AG19" i="9"/>
  <c r="CT80" i="10"/>
  <c r="CT80" i="9"/>
  <c r="BZ38" i="9"/>
  <c r="BZ38" i="10"/>
  <c r="EH51" i="9"/>
  <c r="EH51" i="10"/>
  <c r="DH62" i="9"/>
  <c r="DH62" i="10"/>
  <c r="EA85" i="9"/>
  <c r="EA85" i="10"/>
  <c r="BS36" i="10"/>
  <c r="BS36" i="9"/>
  <c r="DI45" i="9"/>
  <c r="DI45" i="10"/>
  <c r="DJ19" i="10"/>
  <c r="DJ19" i="9"/>
  <c r="DZ16" i="10"/>
  <c r="DZ16" i="9"/>
  <c r="AT18" i="9"/>
  <c r="AT18" i="10"/>
  <c r="DU68" i="10"/>
  <c r="DU68" i="9"/>
  <c r="DV51" i="9"/>
  <c r="DV51" i="10"/>
  <c r="CY49" i="10"/>
  <c r="CY49" i="9"/>
  <c r="BB36" i="9"/>
  <c r="BB36" i="10"/>
  <c r="DF84" i="10"/>
  <c r="DF84" i="9"/>
  <c r="DS52" i="9"/>
  <c r="DS52" i="10"/>
  <c r="CW68" i="10"/>
  <c r="CW68" i="9"/>
  <c r="DV107" i="10"/>
  <c r="DV107" i="9"/>
  <c r="DF29" i="9"/>
  <c r="DF29" i="10"/>
  <c r="DU66" i="10"/>
  <c r="DU66" i="9"/>
  <c r="CV52" i="9"/>
  <c r="CV52" i="10"/>
  <c r="AG15" i="9"/>
  <c r="AG15" i="10"/>
  <c r="BA38" i="10"/>
  <c r="BA38" i="9"/>
  <c r="CH24" i="10"/>
  <c r="CH24" i="9"/>
  <c r="DZ106" i="9"/>
  <c r="DZ106" i="10"/>
  <c r="EC112" i="10"/>
  <c r="EC112" i="9"/>
  <c r="DU43" i="10"/>
  <c r="DU43" i="9"/>
  <c r="EI59" i="10"/>
  <c r="EI59" i="9"/>
  <c r="AM34" i="9"/>
  <c r="AM34" i="10"/>
  <c r="EG95" i="9"/>
  <c r="EG95" i="10"/>
  <c r="EE36" i="10"/>
  <c r="EE36" i="9"/>
  <c r="EE86" i="10"/>
  <c r="EE86" i="9"/>
  <c r="BN23" i="10"/>
  <c r="BN23" i="9"/>
  <c r="EG58" i="10"/>
  <c r="EG58" i="9"/>
  <c r="CX39" i="9"/>
  <c r="CX39" i="10"/>
  <c r="CD37" i="9"/>
  <c r="CD37" i="10"/>
  <c r="DG73" i="9"/>
  <c r="DG73" i="10"/>
  <c r="DO92" i="10"/>
  <c r="DO92" i="9"/>
  <c r="DV37" i="9"/>
  <c r="DV37" i="10"/>
  <c r="DU74" i="9"/>
  <c r="DU74" i="10"/>
  <c r="DW71" i="9"/>
  <c r="DW71" i="10"/>
  <c r="EG67" i="9"/>
  <c r="EG67" i="10"/>
  <c r="EG81" i="9"/>
  <c r="EG81" i="10"/>
  <c r="DI25" i="10"/>
  <c r="DI25" i="9"/>
  <c r="CF30" i="10"/>
  <c r="CF30" i="9"/>
  <c r="AA22" i="10"/>
  <c r="AA22" i="9"/>
  <c r="BZ45" i="9"/>
  <c r="BZ45" i="10"/>
  <c r="DE9" i="10"/>
  <c r="DE9" i="9"/>
  <c r="CC71" i="9"/>
  <c r="CC71" i="10"/>
  <c r="DB22" i="10"/>
  <c r="DB22" i="9"/>
  <c r="CG55" i="10"/>
  <c r="CG55" i="9"/>
  <c r="AE10" i="9"/>
  <c r="AE10" i="10"/>
  <c r="DZ79" i="10"/>
  <c r="DZ79" i="9"/>
  <c r="AT26" i="9"/>
  <c r="AT26" i="10"/>
  <c r="AU32" i="10"/>
  <c r="AU32" i="9"/>
  <c r="CV73" i="9"/>
  <c r="CV73" i="10"/>
  <c r="DO19" i="9"/>
  <c r="DO19" i="10"/>
  <c r="EC72" i="9"/>
  <c r="EC72" i="10"/>
  <c r="DI69" i="9"/>
  <c r="DI69" i="10"/>
  <c r="BW33" i="9"/>
  <c r="BW33" i="10"/>
  <c r="DX74" i="10"/>
  <c r="DX74" i="9"/>
  <c r="EA61" i="10"/>
  <c r="EA61" i="9"/>
  <c r="BW19" i="9"/>
  <c r="BW19" i="10"/>
  <c r="AJ11" i="10"/>
  <c r="AJ11" i="9"/>
  <c r="AJ16" i="9"/>
  <c r="AJ16" i="10"/>
  <c r="DZ91" i="10"/>
  <c r="DZ91" i="9"/>
  <c r="DB24" i="10"/>
  <c r="DB24" i="9"/>
  <c r="DU61" i="10"/>
  <c r="DU61" i="9"/>
  <c r="CH58" i="9"/>
  <c r="CH58" i="10"/>
  <c r="DW102" i="10"/>
  <c r="DW102" i="9"/>
  <c r="EG47" i="9"/>
  <c r="EG47" i="10"/>
  <c r="EC104" i="10"/>
  <c r="EC104" i="9"/>
  <c r="AS37" i="9"/>
  <c r="AS37" i="10"/>
  <c r="BX52" i="9"/>
  <c r="BX52" i="10"/>
  <c r="AO26" i="9"/>
  <c r="AO26" i="10"/>
  <c r="DH55" i="10"/>
  <c r="DH55" i="9"/>
  <c r="EH32" i="10"/>
  <c r="EH32" i="9"/>
  <c r="BZ33" i="9"/>
  <c r="BZ33" i="10"/>
  <c r="CS27" i="9"/>
  <c r="CS27" i="10"/>
  <c r="CH28" i="9"/>
  <c r="CH28" i="10"/>
  <c r="AV38" i="10"/>
  <c r="AV38" i="9"/>
  <c r="CF60" i="10"/>
  <c r="CF60" i="9"/>
  <c r="AC20" i="10"/>
  <c r="AC20" i="9"/>
  <c r="BL9" i="9"/>
  <c r="BL9" i="10"/>
  <c r="DO45" i="9"/>
  <c r="DO45" i="10"/>
  <c r="N9" i="9"/>
  <c r="N9" i="10"/>
  <c r="CG69" i="10"/>
  <c r="CG69" i="9"/>
  <c r="CX22" i="10"/>
  <c r="CX22" i="9"/>
  <c r="DP45" i="10"/>
  <c r="DP45" i="9"/>
  <c r="EC23" i="9"/>
  <c r="EC23" i="10"/>
  <c r="EH106" i="9"/>
  <c r="EH106" i="10"/>
  <c r="CH20" i="10"/>
  <c r="CH20" i="9"/>
  <c r="BM48" i="10"/>
  <c r="BM48" i="9"/>
  <c r="DR88" i="9"/>
  <c r="DR88" i="10"/>
  <c r="CK31" i="10"/>
  <c r="CK31" i="9"/>
  <c r="EG102" i="10"/>
  <c r="EG102" i="9"/>
  <c r="DL81" i="10"/>
  <c r="DL81" i="9"/>
  <c r="DE84" i="10"/>
  <c r="DE84" i="9"/>
  <c r="EA71" i="9"/>
  <c r="EA71" i="10"/>
  <c r="EB26" i="9"/>
  <c r="EB26" i="10"/>
  <c r="CT18" i="9"/>
  <c r="CT18" i="10"/>
  <c r="EI39" i="9"/>
  <c r="EI39" i="10"/>
  <c r="DO62" i="10"/>
  <c r="DO62" i="9"/>
  <c r="DN101" i="9"/>
  <c r="DN101" i="10"/>
  <c r="CF81" i="10"/>
  <c r="CF81" i="9"/>
  <c r="BZ70" i="10"/>
  <c r="BZ70" i="9"/>
  <c r="DF69" i="9"/>
  <c r="DF69" i="10"/>
  <c r="BQ11" i="9"/>
  <c r="BQ11" i="10"/>
  <c r="CW24" i="10"/>
  <c r="CW24" i="9"/>
  <c r="BU61" i="10"/>
  <c r="BU61" i="9"/>
  <c r="T11" i="9"/>
  <c r="T11" i="10"/>
  <c r="CQ14" i="9"/>
  <c r="CQ14" i="10"/>
  <c r="DX107" i="9"/>
  <c r="DX107" i="10"/>
  <c r="DL52" i="10"/>
  <c r="DL52" i="9"/>
  <c r="BP50" i="9"/>
  <c r="BP50" i="10"/>
  <c r="DR63" i="10"/>
  <c r="DR63" i="9"/>
  <c r="DQ105" i="9"/>
  <c r="DQ105" i="10"/>
  <c r="AQ30" i="9"/>
  <c r="AQ30" i="10"/>
  <c r="AR36" i="10"/>
  <c r="AR36" i="9"/>
  <c r="DZ114" i="9"/>
  <c r="DZ114" i="10"/>
  <c r="Z19" i="10"/>
  <c r="Z19" i="9"/>
  <c r="BB20" i="9"/>
  <c r="BB20" i="10"/>
  <c r="DO78" i="10"/>
  <c r="DO78" i="9"/>
  <c r="EE101" i="10"/>
  <c r="EE101" i="9"/>
  <c r="CC46" i="10"/>
  <c r="CC46" i="9"/>
  <c r="W15" i="9"/>
  <c r="W15" i="10"/>
  <c r="DB73" i="9"/>
  <c r="DB73" i="10"/>
  <c r="EE24" i="9"/>
  <c r="EE24" i="10"/>
  <c r="AH15" i="10"/>
  <c r="AH15" i="9"/>
  <c r="CG10" i="9"/>
  <c r="CG10" i="10"/>
  <c r="CL19" i="10"/>
  <c r="CL19" i="9"/>
  <c r="CV86" i="9"/>
  <c r="CV86" i="10"/>
  <c r="DF13" i="10"/>
  <c r="DF13" i="9"/>
  <c r="BZ56" i="10"/>
  <c r="BZ56" i="9"/>
  <c r="AB20" i="10"/>
  <c r="AB20" i="9"/>
  <c r="CL34" i="10"/>
  <c r="CL34" i="9"/>
  <c r="DT60" i="10"/>
  <c r="DT60" i="9"/>
  <c r="AM14" i="9"/>
  <c r="AM14" i="10"/>
  <c r="BH13" i="9"/>
  <c r="BH13" i="10"/>
  <c r="CS24" i="10"/>
  <c r="CS24" i="9"/>
  <c r="EH20" i="10"/>
  <c r="EH20" i="9"/>
  <c r="CJ63" i="9"/>
  <c r="CJ63" i="10"/>
  <c r="CV47" i="9"/>
  <c r="CV47" i="10"/>
  <c r="DU30" i="9"/>
  <c r="DU30" i="10"/>
  <c r="DV31" i="10"/>
  <c r="DV31" i="9"/>
  <c r="AB25" i="9"/>
  <c r="AB25" i="10"/>
  <c r="DQ69" i="10"/>
  <c r="DQ69" i="9"/>
  <c r="AE26" i="10"/>
  <c r="AE26" i="9"/>
  <c r="CG38" i="9"/>
  <c r="CG38" i="10"/>
  <c r="BD29" i="9"/>
  <c r="BD29" i="10"/>
  <c r="BW48" i="9"/>
  <c r="BW48" i="10"/>
  <c r="BW28" i="10"/>
  <c r="BW28" i="9"/>
  <c r="R14" i="10"/>
  <c r="R14" i="9"/>
  <c r="DW57" i="9"/>
  <c r="DW57" i="10"/>
  <c r="EH47" i="10"/>
  <c r="EH47" i="9"/>
  <c r="EA73" i="10"/>
  <c r="EA73" i="9"/>
  <c r="CY14" i="10"/>
  <c r="CY14" i="9"/>
  <c r="AQ16" i="9"/>
  <c r="AQ16" i="10"/>
  <c r="CV66" i="10"/>
  <c r="CV66" i="9"/>
  <c r="AZ52" i="9"/>
  <c r="AZ52" i="10"/>
  <c r="EC91" i="9"/>
  <c r="EC91" i="10"/>
  <c r="DZ70" i="9"/>
  <c r="DZ70" i="10"/>
  <c r="EB10" i="9"/>
  <c r="EB10" i="10"/>
  <c r="EC87" i="9"/>
  <c r="EC87" i="10"/>
  <c r="DU32" i="9"/>
  <c r="DU32" i="10"/>
  <c r="CD18" i="9"/>
  <c r="CD18" i="10"/>
  <c r="AV36" i="10"/>
  <c r="AV36" i="9"/>
  <c r="DZ85" i="10"/>
  <c r="DZ85" i="9"/>
  <c r="DI74" i="9"/>
  <c r="DI74" i="10"/>
  <c r="CS51" i="9"/>
  <c r="CS51" i="10"/>
  <c r="AA12" i="9"/>
  <c r="AA12" i="10"/>
  <c r="DW101" i="9"/>
  <c r="DW101" i="10"/>
  <c r="BS38" i="10"/>
  <c r="BS38" i="9"/>
  <c r="BN33" i="10"/>
  <c r="BN33" i="9"/>
  <c r="DJ84" i="10"/>
  <c r="DJ84" i="9"/>
  <c r="CX90" i="9"/>
  <c r="CX90" i="10"/>
  <c r="CN43" i="10"/>
  <c r="CN43" i="9"/>
  <c r="DW49" i="10"/>
  <c r="DW49" i="9"/>
  <c r="Y13" i="10"/>
  <c r="Y13" i="9"/>
  <c r="BR33" i="9"/>
  <c r="BR33" i="10"/>
  <c r="CS11" i="10"/>
  <c r="CS11" i="9"/>
  <c r="BO10" i="10"/>
  <c r="BO10" i="9"/>
  <c r="CY55" i="10"/>
  <c r="CY55" i="9"/>
  <c r="DJ46" i="9"/>
  <c r="DJ46" i="10"/>
  <c r="DS66" i="10"/>
  <c r="DS66" i="9"/>
  <c r="DR57" i="10"/>
  <c r="DR57" i="9"/>
  <c r="DR26" i="10"/>
  <c r="DR26" i="9"/>
  <c r="CA55" i="10"/>
  <c r="CA55" i="9"/>
  <c r="DW63" i="10"/>
  <c r="DW63" i="9"/>
  <c r="AT25" i="9"/>
  <c r="AT25" i="10"/>
  <c r="EH24" i="10"/>
  <c r="EH24" i="9"/>
  <c r="CJ71" i="10"/>
  <c r="CJ71" i="9"/>
  <c r="CU68" i="9"/>
  <c r="CU68" i="10"/>
  <c r="BM27" i="10"/>
  <c r="BM27" i="9"/>
  <c r="DW34" i="9"/>
  <c r="DW34" i="10"/>
  <c r="DE17" i="10"/>
  <c r="DE17" i="9"/>
  <c r="AO24" i="10"/>
  <c r="AO24" i="9"/>
  <c r="DN28" i="9"/>
  <c r="DN28" i="10"/>
  <c r="DX92" i="10"/>
  <c r="DX92" i="9"/>
  <c r="DL35" i="10"/>
  <c r="DL35" i="9"/>
  <c r="BR23" i="9"/>
  <c r="BR23" i="10"/>
  <c r="AO25" i="9"/>
  <c r="AO25" i="10"/>
  <c r="DJ30" i="9"/>
  <c r="DJ30" i="10"/>
  <c r="DG89" i="9"/>
  <c r="DG89" i="10"/>
  <c r="DI49" i="9"/>
  <c r="DI49" i="10"/>
  <c r="CL68" i="9"/>
  <c r="CL68" i="10"/>
  <c r="AD24" i="10"/>
  <c r="AD24" i="9"/>
  <c r="W9" i="9"/>
  <c r="W9" i="10"/>
  <c r="AR19" i="10"/>
  <c r="AR19" i="9"/>
  <c r="Z25" i="9"/>
  <c r="Z25" i="10"/>
  <c r="DI26" i="9"/>
  <c r="DI26" i="10"/>
  <c r="CO48" i="9"/>
  <c r="CO48" i="10"/>
  <c r="CY34" i="10"/>
  <c r="CY34" i="9"/>
  <c r="DU72" i="9"/>
  <c r="DU72" i="10"/>
  <c r="DW103" i="10"/>
  <c r="DW103" i="9"/>
  <c r="AX38" i="9"/>
  <c r="AX38" i="10"/>
  <c r="CC43" i="9"/>
  <c r="CC43" i="10"/>
  <c r="BA16" i="9"/>
  <c r="BA16" i="10"/>
  <c r="DC72" i="9"/>
  <c r="DC72" i="10"/>
  <c r="DN67" i="9"/>
  <c r="DN67" i="10"/>
  <c r="DO101" i="9"/>
  <c r="DO101" i="10"/>
  <c r="DS11" i="9"/>
  <c r="DS11" i="10"/>
  <c r="AG18" i="9"/>
  <c r="AG18" i="10"/>
  <c r="X10" i="9"/>
  <c r="X10" i="10"/>
  <c r="EA86" i="9"/>
  <c r="EA86" i="10"/>
  <c r="CG46" i="10"/>
  <c r="CG46" i="9"/>
  <c r="AS23" i="9"/>
  <c r="AS23" i="10"/>
  <c r="CD55" i="10"/>
  <c r="CD55" i="9"/>
  <c r="DF45" i="10"/>
  <c r="DF45" i="9"/>
  <c r="EI70" i="10"/>
  <c r="EI70" i="9"/>
  <c r="CU84" i="10"/>
  <c r="CU84" i="9"/>
  <c r="BZ26" i="9"/>
  <c r="BZ26" i="10"/>
  <c r="BE27" i="10"/>
  <c r="BE27" i="9"/>
  <c r="DF85" i="9"/>
  <c r="DF85" i="10"/>
  <c r="DL9" i="9"/>
  <c r="DL9" i="10"/>
  <c r="DO28" i="10"/>
  <c r="DO28" i="9"/>
  <c r="CZ30" i="9"/>
  <c r="CZ30" i="10"/>
  <c r="BS56" i="10"/>
  <c r="BS56" i="9"/>
  <c r="X18" i="9"/>
  <c r="X18" i="10"/>
  <c r="DF36" i="10"/>
  <c r="DF36" i="9"/>
  <c r="DV46" i="9"/>
  <c r="DV46" i="10"/>
  <c r="AZ50" i="10"/>
  <c r="AZ50" i="9"/>
  <c r="DL80" i="9"/>
  <c r="DL80" i="10"/>
  <c r="DR52" i="10"/>
  <c r="DR52" i="9"/>
  <c r="CS92" i="9"/>
  <c r="CS92" i="10"/>
  <c r="CR92" i="10"/>
  <c r="CR92" i="9"/>
  <c r="EA27" i="10"/>
  <c r="EA27" i="9"/>
  <c r="BP47" i="10"/>
  <c r="BP47" i="9"/>
  <c r="CL39" i="10"/>
  <c r="CL39" i="9"/>
  <c r="BD44" i="9"/>
  <c r="BD44" i="10"/>
  <c r="CT50" i="10"/>
  <c r="CT50" i="9"/>
  <c r="BF31" i="10"/>
  <c r="BF31" i="9"/>
  <c r="BJ55" i="10"/>
  <c r="BJ55" i="9"/>
  <c r="DO46" i="9"/>
  <c r="DO46" i="10"/>
  <c r="BU20" i="10"/>
  <c r="BU20" i="9"/>
  <c r="EI18" i="10"/>
  <c r="EI18" i="9"/>
  <c r="DL55" i="10"/>
  <c r="DL55" i="9"/>
  <c r="DS48" i="9"/>
  <c r="DS48" i="10"/>
  <c r="DU17" i="10"/>
  <c r="DU17" i="9"/>
  <c r="CX11" i="9"/>
  <c r="CX11" i="10"/>
  <c r="CS81" i="10"/>
  <c r="CS81" i="9"/>
  <c r="AJ34" i="9"/>
  <c r="AJ34" i="10"/>
  <c r="DP103" i="9"/>
  <c r="DP103" i="10"/>
  <c r="DB70" i="9"/>
  <c r="DB70" i="10"/>
  <c r="AC28" i="10"/>
  <c r="AC28" i="9"/>
  <c r="CZ73" i="10"/>
  <c r="CZ73" i="9"/>
  <c r="BP52" i="9"/>
  <c r="BP52" i="10"/>
  <c r="AA19" i="10"/>
  <c r="AA19" i="9"/>
  <c r="CV51" i="10"/>
  <c r="CV51" i="9"/>
  <c r="DW89" i="9"/>
  <c r="DW89" i="10"/>
  <c r="DE88" i="9"/>
  <c r="DE88" i="10"/>
  <c r="BG36" i="9"/>
  <c r="BG36" i="10"/>
  <c r="CM26" i="10"/>
  <c r="CM26" i="9"/>
  <c r="BO44" i="9"/>
  <c r="BO44" i="10"/>
  <c r="DW47" i="9"/>
  <c r="DW47" i="10"/>
  <c r="BH36" i="10"/>
  <c r="BH36" i="9"/>
  <c r="BS23" i="9"/>
  <c r="BS23" i="10"/>
  <c r="BM50" i="9"/>
  <c r="BM50" i="10"/>
  <c r="DE50" i="10"/>
  <c r="DE50" i="9"/>
  <c r="DS16" i="10"/>
  <c r="DS16" i="9"/>
  <c r="CK56" i="9"/>
  <c r="CK56" i="10"/>
  <c r="BW32" i="10"/>
  <c r="BW32" i="9"/>
  <c r="DO56" i="9"/>
  <c r="DO56" i="10"/>
  <c r="DQ29" i="9"/>
  <c r="DQ29" i="10"/>
  <c r="CZ61" i="9"/>
  <c r="CZ61" i="10"/>
  <c r="DA52" i="9"/>
  <c r="DA52" i="10"/>
  <c r="DS78" i="10"/>
  <c r="DS78" i="9"/>
  <c r="CD63" i="10"/>
  <c r="CD63" i="9"/>
  <c r="DL31" i="10"/>
  <c r="DL31" i="9"/>
  <c r="EE74" i="9"/>
  <c r="EE74" i="10"/>
  <c r="BP30" i="10"/>
  <c r="BP30" i="9"/>
  <c r="BA23" i="9"/>
  <c r="BA23" i="10"/>
  <c r="CP39" i="9"/>
  <c r="CP39" i="10"/>
  <c r="BH38" i="9"/>
  <c r="BH38" i="10"/>
  <c r="DL66" i="9"/>
  <c r="DL66" i="10"/>
  <c r="CL79" i="10"/>
  <c r="CL79" i="9"/>
  <c r="CC37" i="9"/>
  <c r="CC37" i="10"/>
  <c r="DR69" i="9"/>
  <c r="DR69" i="10"/>
  <c r="DI85" i="10"/>
  <c r="DI85" i="9"/>
  <c r="DJ88" i="10"/>
  <c r="DJ88" i="9"/>
  <c r="EC10" i="9"/>
  <c r="EC10" i="10"/>
  <c r="BO9" i="10"/>
  <c r="BO9" i="9"/>
  <c r="AZ16" i="10"/>
  <c r="AZ16" i="9"/>
  <c r="BN13" i="9"/>
  <c r="BN13" i="10"/>
  <c r="EC9" i="10"/>
  <c r="EC9" i="9"/>
  <c r="CR78" i="10"/>
  <c r="CR78" i="9"/>
  <c r="CS45" i="10"/>
  <c r="CS45" i="9"/>
  <c r="CH35" i="9"/>
  <c r="CH35" i="10"/>
  <c r="DR79" i="9"/>
  <c r="DR79" i="10"/>
  <c r="CW44" i="9"/>
  <c r="CW44" i="10"/>
  <c r="BM9" i="9"/>
  <c r="BM9" i="10"/>
  <c r="CL24" i="10"/>
  <c r="CL24" i="9"/>
  <c r="DV39" i="10"/>
  <c r="DV39" i="9"/>
  <c r="CQ10" i="10"/>
  <c r="CQ10" i="9"/>
  <c r="BR63" i="10"/>
  <c r="BR63" i="9"/>
  <c r="CL13" i="9"/>
  <c r="CL13" i="10"/>
  <c r="DB89" i="10"/>
  <c r="DB89" i="9"/>
  <c r="BV20" i="10"/>
  <c r="BV20" i="9"/>
  <c r="CM38" i="9"/>
  <c r="CM38" i="10"/>
  <c r="EG105" i="9"/>
  <c r="EG105" i="10"/>
  <c r="BX46" i="9"/>
  <c r="BX46" i="10"/>
  <c r="EG73" i="9"/>
  <c r="EG73" i="10"/>
  <c r="CV49" i="10"/>
  <c r="CV49" i="9"/>
  <c r="BV33" i="9"/>
  <c r="BV33" i="10"/>
  <c r="CD61" i="9"/>
  <c r="CD61" i="10"/>
  <c r="BN28" i="10"/>
  <c r="BN28" i="9"/>
  <c r="DC9" i="10"/>
  <c r="DC9" i="9"/>
  <c r="CH67" i="10"/>
  <c r="CH67" i="9"/>
  <c r="CR13" i="10"/>
  <c r="CR13" i="9"/>
  <c r="CU86" i="10"/>
  <c r="CU86" i="9"/>
  <c r="CT37" i="9"/>
  <c r="CT37" i="10"/>
  <c r="CJ75" i="10"/>
  <c r="CJ75" i="9"/>
  <c r="CT68" i="10"/>
  <c r="CT68" i="9"/>
  <c r="CO39" i="10"/>
  <c r="CO39" i="9"/>
  <c r="AP14" i="10"/>
  <c r="AP14" i="9"/>
  <c r="DF37" i="9"/>
  <c r="DF37" i="10"/>
  <c r="CG67" i="9"/>
  <c r="CG67" i="10"/>
  <c r="CA37" i="9"/>
  <c r="CA37" i="10"/>
  <c r="AJ27" i="9"/>
  <c r="AJ27" i="10"/>
  <c r="CH57" i="10"/>
  <c r="CH57" i="9"/>
  <c r="EA44" i="9"/>
  <c r="EA44" i="10"/>
  <c r="DS75" i="10"/>
  <c r="DS75" i="9"/>
  <c r="CN37" i="9"/>
  <c r="CN37" i="10"/>
  <c r="DC71" i="10"/>
  <c r="DC71" i="9"/>
  <c r="DV14" i="9"/>
  <c r="DV14" i="10"/>
  <c r="DH20" i="10"/>
  <c r="DH20" i="9"/>
  <c r="DL90" i="10"/>
  <c r="DL90" i="9"/>
  <c r="AI17" i="9"/>
  <c r="AI17" i="10"/>
  <c r="DB58" i="10"/>
  <c r="DB58" i="9"/>
  <c r="CT39" i="10"/>
  <c r="CT39" i="9"/>
  <c r="DA16" i="9"/>
  <c r="DA16" i="10"/>
  <c r="DT69" i="10"/>
  <c r="DT69" i="9"/>
  <c r="DG74" i="10"/>
  <c r="DG74" i="9"/>
  <c r="EE55" i="9"/>
  <c r="EE55" i="10"/>
  <c r="CH15" i="10"/>
  <c r="CH15" i="9"/>
  <c r="EB46" i="9"/>
  <c r="EB46" i="10"/>
  <c r="CY52" i="9"/>
  <c r="CY52" i="10"/>
  <c r="DH61" i="10"/>
  <c r="DH61" i="9"/>
  <c r="DX59" i="9"/>
  <c r="DX59" i="10"/>
  <c r="EI43" i="10"/>
  <c r="EI43" i="9"/>
  <c r="AD14" i="10"/>
  <c r="AD14" i="9"/>
  <c r="DO103" i="10"/>
  <c r="DO103" i="9"/>
  <c r="DO102" i="10"/>
  <c r="DO102" i="9"/>
  <c r="CP44" i="10"/>
  <c r="CP44" i="9"/>
  <c r="BP35" i="10"/>
  <c r="BP35" i="9"/>
  <c r="DF92" i="9"/>
  <c r="DF92" i="10"/>
  <c r="AK30" i="10"/>
  <c r="AK30" i="9"/>
  <c r="CM16" i="9"/>
  <c r="CM16" i="10"/>
  <c r="EB102" i="10"/>
  <c r="EB102" i="9"/>
  <c r="CL32" i="10"/>
  <c r="CL32" i="9"/>
  <c r="CQ73" i="9"/>
  <c r="CQ73" i="10"/>
  <c r="EH58" i="9"/>
  <c r="EH58" i="10"/>
  <c r="BZ67" i="9"/>
  <c r="BZ67" i="10"/>
  <c r="DH47" i="9"/>
  <c r="DH47" i="10"/>
  <c r="CC33" i="9"/>
  <c r="CC33" i="10"/>
  <c r="DK39" i="10"/>
  <c r="DK39" i="9"/>
  <c r="AP25" i="9"/>
  <c r="AP25" i="10"/>
  <c r="EG11" i="10"/>
  <c r="EG11" i="9"/>
  <c r="DT68" i="10"/>
  <c r="DT68" i="9"/>
  <c r="CR44" i="10"/>
  <c r="CR44" i="9"/>
  <c r="AX16" i="9"/>
  <c r="AX16" i="10"/>
  <c r="BJ50" i="10"/>
  <c r="BJ50" i="9"/>
  <c r="DX67" i="10"/>
  <c r="DX67" i="9"/>
  <c r="CN52" i="10"/>
  <c r="CN52" i="9"/>
  <c r="AO31" i="10"/>
  <c r="AO31" i="9"/>
  <c r="BW15" i="9"/>
  <c r="BW15" i="10"/>
  <c r="BA30" i="10"/>
  <c r="BA30" i="9"/>
  <c r="AW41" i="9"/>
  <c r="AW41" i="10"/>
  <c r="EC20" i="9"/>
  <c r="EC20" i="10"/>
  <c r="DB19" i="9"/>
  <c r="DB19" i="10"/>
  <c r="W21" i="10"/>
  <c r="W21" i="9"/>
  <c r="DT20" i="9"/>
  <c r="DT20" i="10"/>
  <c r="CP66" i="10"/>
  <c r="CP66" i="9"/>
  <c r="CT20" i="10"/>
  <c r="CT20" i="9"/>
  <c r="DQ25" i="9"/>
  <c r="DQ25" i="10"/>
  <c r="BZ14" i="9"/>
  <c r="BZ14" i="10"/>
  <c r="CO79" i="10"/>
  <c r="CO79" i="9"/>
  <c r="AD17" i="10"/>
  <c r="AD17" i="9"/>
  <c r="CB28" i="9"/>
  <c r="CB28" i="10"/>
  <c r="CP18" i="10"/>
  <c r="CP18" i="9"/>
  <c r="BP16" i="10"/>
  <c r="BP16" i="9"/>
  <c r="CJ46" i="9"/>
  <c r="CJ46" i="10"/>
  <c r="EF44" i="10"/>
  <c r="EF44" i="9"/>
  <c r="BL28" i="9"/>
  <c r="BL28" i="10"/>
  <c r="CJ78" i="9"/>
  <c r="CJ78" i="10"/>
  <c r="CH39" i="10"/>
  <c r="CH39" i="9"/>
  <c r="BD14" i="9"/>
  <c r="BD14" i="10"/>
  <c r="DN51" i="10"/>
  <c r="DN51" i="9"/>
  <c r="AT11" i="10"/>
  <c r="AT11" i="9"/>
  <c r="DF34" i="9"/>
  <c r="DF34" i="10"/>
  <c r="DP58" i="9"/>
  <c r="DP58" i="10"/>
  <c r="EG14" i="10"/>
  <c r="EG14" i="9"/>
  <c r="BQ36" i="9"/>
  <c r="BQ36" i="10"/>
  <c r="EE100" i="10"/>
  <c r="EE100" i="9"/>
  <c r="BH49" i="9"/>
  <c r="BH49" i="10"/>
  <c r="CV25" i="9"/>
  <c r="CV25" i="10"/>
  <c r="DA39" i="10"/>
  <c r="DA39" i="9"/>
  <c r="AG26" i="9"/>
  <c r="AG26" i="10"/>
  <c r="DV92" i="9"/>
  <c r="DV92" i="10"/>
  <c r="EG70" i="10"/>
  <c r="EG70" i="9"/>
  <c r="AK16" i="10"/>
  <c r="AK16" i="9"/>
  <c r="CC44" i="10"/>
  <c r="CC44" i="9"/>
  <c r="EH98" i="9"/>
  <c r="EH98" i="10"/>
  <c r="EB113" i="10"/>
  <c r="EB113" i="9"/>
  <c r="DB88" i="9"/>
  <c r="DB88" i="10"/>
  <c r="DO48" i="9"/>
  <c r="DO48" i="10"/>
  <c r="DQ9" i="10"/>
  <c r="DQ9" i="9"/>
  <c r="DJ24" i="9"/>
  <c r="DJ24" i="10"/>
  <c r="CN50" i="10"/>
  <c r="CN50" i="9"/>
  <c r="AK22" i="10"/>
  <c r="AK22" i="9"/>
  <c r="AP21" i="10"/>
  <c r="AP21" i="9"/>
  <c r="CQ79" i="10"/>
  <c r="CQ79" i="9"/>
  <c r="CZ75" i="10"/>
  <c r="CZ75" i="9"/>
  <c r="EE37" i="9"/>
  <c r="EE37" i="10"/>
  <c r="BV9" i="10"/>
  <c r="BV9" i="9"/>
  <c r="CM28" i="10"/>
  <c r="CM28" i="9"/>
  <c r="BF46" i="9"/>
  <c r="BF46" i="10"/>
  <c r="BL11" i="10"/>
  <c r="BL11" i="9"/>
  <c r="CL16" i="10"/>
  <c r="CL16" i="9"/>
  <c r="DN39" i="9"/>
  <c r="DN39" i="10"/>
  <c r="CS59" i="10"/>
  <c r="CS59" i="9"/>
  <c r="DQ30" i="9"/>
  <c r="DQ30" i="10"/>
  <c r="AP39" i="9"/>
  <c r="AP39" i="10"/>
  <c r="DP25" i="9"/>
  <c r="DP25" i="10"/>
  <c r="AB10" i="10"/>
  <c r="AB10" i="9"/>
  <c r="DF52" i="9"/>
  <c r="DF52" i="10"/>
  <c r="DO59" i="10"/>
  <c r="DO59" i="9"/>
  <c r="AM26" i="10"/>
  <c r="AM26" i="9"/>
  <c r="DA48" i="10"/>
  <c r="DA48" i="9"/>
  <c r="EC12" i="10"/>
  <c r="EC12" i="9"/>
  <c r="CY20" i="10"/>
  <c r="CY20" i="9"/>
  <c r="CZ32" i="9"/>
  <c r="CZ32" i="10"/>
  <c r="DE28" i="10"/>
  <c r="DE28" i="9"/>
  <c r="CB9" i="9"/>
  <c r="CB9" i="10"/>
  <c r="BK30" i="10"/>
  <c r="BK30" i="9"/>
  <c r="CU73" i="9"/>
  <c r="CU73" i="10"/>
  <c r="EC89" i="9"/>
  <c r="EC89" i="10"/>
  <c r="DR29" i="10"/>
  <c r="DR29" i="9"/>
  <c r="CV80" i="10"/>
  <c r="CV80" i="9"/>
  <c r="DC75" i="10"/>
  <c r="DC75" i="9"/>
  <c r="U12" i="10"/>
  <c r="U12" i="9"/>
  <c r="CP68" i="9"/>
  <c r="CP68" i="10"/>
  <c r="CN48" i="10"/>
  <c r="CN48" i="9"/>
  <c r="DR81" i="10"/>
  <c r="DR81" i="9"/>
  <c r="EA28" i="10"/>
  <c r="EA28" i="9"/>
  <c r="BK15" i="10"/>
  <c r="BK15" i="9"/>
  <c r="BO61" i="9"/>
  <c r="BO61" i="10"/>
  <c r="DU109" i="9"/>
  <c r="DU109" i="10"/>
  <c r="BC30" i="10"/>
  <c r="BC30" i="9"/>
  <c r="BR24" i="10"/>
  <c r="BR24" i="9"/>
  <c r="DB11" i="10"/>
  <c r="DB11" i="9"/>
  <c r="CF69" i="10"/>
  <c r="CF69" i="9"/>
  <c r="BQ59" i="9"/>
  <c r="BQ59" i="10"/>
  <c r="BR27" i="9"/>
  <c r="BR27" i="10"/>
  <c r="BH23" i="9"/>
  <c r="BH23" i="10"/>
  <c r="DA81" i="9"/>
  <c r="DA81" i="10"/>
  <c r="DA85" i="9"/>
  <c r="DA85" i="10"/>
  <c r="EC49" i="9"/>
  <c r="EC49" i="10"/>
  <c r="AZ17" i="10"/>
  <c r="AZ17" i="9"/>
  <c r="CV39" i="9"/>
  <c r="CV39" i="10"/>
  <c r="EF112" i="9"/>
  <c r="EF112" i="10"/>
  <c r="AF18" i="9"/>
  <c r="AF18" i="10"/>
  <c r="BQ21" i="9"/>
  <c r="BQ21" i="10"/>
  <c r="EF87" i="9"/>
  <c r="EF87" i="10"/>
  <c r="BB35" i="9"/>
  <c r="BB35" i="10"/>
  <c r="CM17" i="9"/>
  <c r="CM17" i="10"/>
  <c r="AJ25" i="10"/>
  <c r="AJ25" i="9"/>
  <c r="AR27" i="10"/>
  <c r="AR27" i="9"/>
  <c r="DG59" i="9"/>
  <c r="DG59" i="10"/>
  <c r="CY36" i="9"/>
  <c r="CY36" i="10"/>
  <c r="AW22" i="10"/>
  <c r="AW22" i="9"/>
  <c r="DW44" i="10"/>
  <c r="DW44" i="9"/>
  <c r="BN30" i="9"/>
  <c r="BN30" i="10"/>
  <c r="BC19" i="10"/>
  <c r="BC19" i="9"/>
  <c r="AW14" i="9"/>
  <c r="AW14" i="10"/>
  <c r="AH27" i="9"/>
  <c r="AH27" i="10"/>
  <c r="BM46" i="9"/>
  <c r="BM46" i="10"/>
  <c r="DS79" i="10"/>
  <c r="DS79" i="9"/>
  <c r="BK27" i="10"/>
  <c r="BK27" i="9"/>
  <c r="EE73" i="10"/>
  <c r="EE73" i="9"/>
  <c r="DG47" i="9"/>
  <c r="DG47" i="10"/>
  <c r="AZ39" i="10"/>
  <c r="AZ39" i="9"/>
  <c r="DV79" i="9"/>
  <c r="DV79" i="10"/>
  <c r="AX14" i="10"/>
  <c r="AX14" i="9"/>
  <c r="DZ47" i="10"/>
  <c r="DZ47" i="9"/>
  <c r="R17" i="9"/>
  <c r="R17" i="10"/>
  <c r="DU111" i="9"/>
  <c r="DU111" i="10"/>
  <c r="DZ21" i="9"/>
  <c r="DZ21" i="10"/>
  <c r="DV18" i="9"/>
  <c r="DV18" i="10"/>
  <c r="BW25" i="9"/>
  <c r="BW25" i="10"/>
  <c r="CY57" i="10"/>
  <c r="CY57" i="9"/>
  <c r="EA91" i="10"/>
  <c r="EA91" i="9"/>
  <c r="DF61" i="9"/>
  <c r="DF61" i="10"/>
  <c r="CT16" i="9"/>
  <c r="CT16" i="10"/>
  <c r="BV51" i="9"/>
  <c r="BV51" i="10"/>
  <c r="BE14" i="10"/>
  <c r="BE14" i="9"/>
  <c r="CP47" i="10"/>
  <c r="CP47" i="9"/>
  <c r="CZ60" i="9"/>
  <c r="CZ60" i="10"/>
  <c r="AS18" i="9"/>
  <c r="AS18" i="10"/>
  <c r="EA103" i="9"/>
  <c r="EA103" i="10"/>
  <c r="DX30" i="9"/>
  <c r="DX30" i="10"/>
  <c r="DS70" i="10"/>
  <c r="DS70" i="9"/>
  <c r="BS34" i="10"/>
  <c r="BS34" i="9"/>
  <c r="DH35" i="9"/>
  <c r="DH35" i="10"/>
  <c r="BF50" i="9"/>
  <c r="BF50" i="10"/>
  <c r="DU58" i="9"/>
  <c r="DU58" i="10"/>
  <c r="AO22" i="9"/>
  <c r="AO22" i="10"/>
  <c r="AJ10" i="10"/>
  <c r="AJ10" i="9"/>
  <c r="BE30" i="10"/>
  <c r="BE30" i="9"/>
  <c r="CC56" i="10"/>
  <c r="CC56" i="9"/>
  <c r="CH31" i="9"/>
  <c r="CH31" i="10"/>
  <c r="EC46" i="10"/>
  <c r="EC46" i="9"/>
  <c r="DR22" i="9"/>
  <c r="DR22" i="10"/>
  <c r="AE24" i="9"/>
  <c r="AE24" i="10"/>
  <c r="CU57" i="9"/>
  <c r="CU57" i="10"/>
  <c r="BK21" i="9"/>
  <c r="BK21" i="10"/>
  <c r="AV12" i="9"/>
  <c r="AV12" i="10"/>
  <c r="EI88" i="9"/>
  <c r="EI88" i="10"/>
  <c r="DQ22" i="9"/>
  <c r="DQ22" i="10"/>
  <c r="DU27" i="9"/>
  <c r="DU27" i="10"/>
  <c r="CX13" i="9"/>
  <c r="CX13" i="10"/>
  <c r="CR90" i="10"/>
  <c r="CR90" i="9"/>
  <c r="CQ84" i="10"/>
  <c r="CQ84" i="9"/>
  <c r="DX61" i="10"/>
  <c r="DX61" i="9"/>
  <c r="AG16" i="9"/>
  <c r="AG16" i="10"/>
  <c r="AZ33" i="10"/>
  <c r="AZ33" i="9"/>
  <c r="DW110" i="9"/>
  <c r="DW110" i="10"/>
  <c r="AK35" i="9"/>
  <c r="AK35" i="10"/>
  <c r="DC35" i="10"/>
  <c r="DC35" i="9"/>
  <c r="CR21" i="10"/>
  <c r="CR21" i="9"/>
  <c r="V11" i="10"/>
  <c r="V11" i="9"/>
  <c r="BS55" i="10"/>
  <c r="BS55" i="9"/>
  <c r="CM19" i="9"/>
  <c r="CM19" i="10"/>
  <c r="CR62" i="10"/>
  <c r="CR62" i="9"/>
  <c r="CK19" i="10"/>
  <c r="CK19" i="9"/>
  <c r="AV20" i="9"/>
  <c r="AV20" i="10"/>
  <c r="BD24" i="9"/>
  <c r="BD24" i="10"/>
  <c r="CD17" i="10"/>
  <c r="CD17" i="9"/>
  <c r="CC66" i="10"/>
  <c r="CC66" i="9"/>
  <c r="AC21" i="9"/>
  <c r="AC21" i="10"/>
  <c r="AJ28" i="9"/>
  <c r="AJ28" i="10"/>
  <c r="Y9" i="10"/>
  <c r="Y9" i="9"/>
  <c r="AO14" i="9"/>
  <c r="AO14" i="10"/>
  <c r="DA26" i="10"/>
  <c r="DA26" i="9"/>
  <c r="CS9" i="9"/>
  <c r="CS9" i="10"/>
  <c r="BZ73" i="10"/>
  <c r="BZ73" i="9"/>
  <c r="EG90" i="10"/>
  <c r="EG90" i="9"/>
  <c r="AO23" i="9"/>
  <c r="AO23" i="10"/>
  <c r="DG85" i="10"/>
  <c r="DG85" i="9"/>
  <c r="DP12" i="9"/>
  <c r="DP12" i="10"/>
  <c r="DP35" i="9"/>
  <c r="DP35" i="10"/>
  <c r="BR26" i="9"/>
  <c r="BR26" i="10"/>
  <c r="AB15" i="10"/>
  <c r="AB15" i="9"/>
  <c r="BO29" i="10"/>
  <c r="BO29" i="9"/>
  <c r="BO39" i="9"/>
  <c r="BO39" i="10"/>
  <c r="BK18" i="9"/>
  <c r="BK18" i="10"/>
  <c r="BU45" i="10"/>
  <c r="BU45" i="9"/>
  <c r="BP49" i="10"/>
  <c r="BP49" i="9"/>
  <c r="CD28" i="9"/>
  <c r="CD28" i="10"/>
  <c r="Y11" i="10"/>
  <c r="Y11" i="9"/>
  <c r="CX26" i="10"/>
  <c r="CX26" i="9"/>
  <c r="AB13" i="9"/>
  <c r="AB13" i="10"/>
  <c r="CP9" i="10"/>
  <c r="CP9" i="9"/>
  <c r="DP26" i="10"/>
  <c r="DP26" i="9"/>
  <c r="CX69" i="9"/>
  <c r="CX69" i="10"/>
  <c r="BH12" i="10"/>
  <c r="BH12" i="9"/>
  <c r="DN96" i="9"/>
  <c r="DN96" i="10"/>
  <c r="DQ86" i="10"/>
  <c r="DQ86" i="9"/>
  <c r="EE80" i="9"/>
  <c r="EE80" i="10"/>
  <c r="CE9" i="10"/>
  <c r="CE9" i="9"/>
  <c r="CG59" i="10"/>
  <c r="CG59" i="9"/>
  <c r="CA70" i="10"/>
  <c r="CA70" i="9"/>
  <c r="BU22" i="9"/>
  <c r="BU22" i="10"/>
  <c r="DV27" i="10"/>
  <c r="DV27" i="9"/>
  <c r="EA111" i="10"/>
  <c r="EA111" i="9"/>
  <c r="CN34" i="9"/>
  <c r="CN34" i="10"/>
  <c r="CQ68" i="10"/>
  <c r="CQ68" i="9"/>
  <c r="CT75" i="10"/>
  <c r="CT75" i="9"/>
  <c r="DU37" i="9"/>
  <c r="DU37" i="10"/>
  <c r="BZ34" i="9"/>
  <c r="BZ34" i="10"/>
  <c r="DU95" i="9"/>
  <c r="DU95" i="10"/>
  <c r="CZ87" i="9"/>
  <c r="CZ87" i="10"/>
  <c r="X15" i="10"/>
  <c r="X15" i="9"/>
  <c r="CV63" i="10"/>
  <c r="CV63" i="9"/>
  <c r="BU56" i="10"/>
  <c r="BU56" i="9"/>
  <c r="DU98" i="10"/>
  <c r="DU98" i="9"/>
  <c r="EB108" i="10"/>
  <c r="EB108" i="9"/>
  <c r="EA99" i="9"/>
  <c r="EA99" i="10"/>
  <c r="BG26" i="10"/>
  <c r="BG26" i="9"/>
  <c r="CA19" i="10"/>
  <c r="CA19" i="9"/>
  <c r="CF45" i="10"/>
  <c r="CF45" i="9"/>
  <c r="BQ39" i="10"/>
  <c r="BQ39" i="9"/>
  <c r="AH13" i="10"/>
  <c r="AH13" i="9"/>
  <c r="DA12" i="9"/>
  <c r="DA12" i="10"/>
  <c r="BA13" i="9"/>
  <c r="BA13" i="10"/>
  <c r="AX34" i="10"/>
  <c r="AX34" i="9"/>
  <c r="BK49" i="10"/>
  <c r="BK49" i="9"/>
  <c r="CJ52" i="10"/>
  <c r="CJ52" i="9"/>
  <c r="CR52" i="10"/>
  <c r="CR52" i="9"/>
  <c r="DH12" i="9"/>
  <c r="DH12" i="10"/>
  <c r="BJ46" i="9"/>
  <c r="BJ46" i="10"/>
  <c r="DQ81" i="10"/>
  <c r="DQ81" i="9"/>
  <c r="DH87" i="10"/>
  <c r="DH87" i="9"/>
  <c r="DP55" i="9"/>
  <c r="DP55" i="10"/>
  <c r="DN21" i="9"/>
  <c r="DN21" i="10"/>
  <c r="W14" i="10"/>
  <c r="W14" i="9"/>
  <c r="DU99" i="10"/>
  <c r="DU99" i="9"/>
  <c r="CV21" i="9"/>
  <c r="CV21" i="10"/>
  <c r="EE31" i="9"/>
  <c r="EE31" i="10"/>
  <c r="CN78" i="9"/>
  <c r="CN78" i="10"/>
  <c r="DL57" i="10"/>
  <c r="DL57" i="9"/>
  <c r="AJ21" i="9"/>
  <c r="AJ21" i="10"/>
  <c r="DS25" i="10"/>
  <c r="DS25" i="9"/>
  <c r="DR14" i="9"/>
  <c r="DR14" i="10"/>
  <c r="BD46" i="9"/>
  <c r="BD46" i="10"/>
  <c r="EC73" i="10"/>
  <c r="EC73" i="9"/>
  <c r="BR28" i="10"/>
  <c r="BR28" i="9"/>
  <c r="AZ18" i="9"/>
  <c r="AZ18" i="10"/>
  <c r="CM48" i="10"/>
  <c r="CM48" i="9"/>
  <c r="CS31" i="9"/>
  <c r="CS31" i="10"/>
  <c r="DI23" i="10"/>
  <c r="DI23" i="9"/>
  <c r="CR27" i="9"/>
  <c r="CR27" i="10"/>
  <c r="DI92" i="9"/>
  <c r="DI92" i="10"/>
  <c r="CO67" i="9"/>
  <c r="CO67" i="10"/>
  <c r="CR9" i="10"/>
  <c r="CR9" i="9"/>
  <c r="DZ13" i="10"/>
  <c r="DZ13" i="9"/>
  <c r="CH69" i="9"/>
  <c r="CH69" i="10"/>
  <c r="CK75" i="10"/>
  <c r="CK75" i="9"/>
  <c r="CB75" i="9"/>
  <c r="CB75" i="10"/>
  <c r="CX58" i="10"/>
  <c r="CX58" i="9"/>
  <c r="AK15" i="9"/>
  <c r="AK15" i="10"/>
  <c r="EE69" i="10"/>
  <c r="EE69" i="9"/>
  <c r="CM59" i="10"/>
  <c r="CM59" i="9"/>
  <c r="CA15" i="9"/>
  <c r="CA15" i="10"/>
  <c r="EI55" i="9"/>
  <c r="EI55" i="10"/>
  <c r="AA25" i="9"/>
  <c r="AA25" i="10"/>
  <c r="BR43" i="9"/>
  <c r="BR43" i="10"/>
  <c r="EC102" i="9"/>
  <c r="EC102" i="10"/>
  <c r="BJ51" i="9"/>
  <c r="BJ51" i="10"/>
  <c r="EB106" i="9"/>
  <c r="EB106" i="10"/>
  <c r="EA50" i="10"/>
  <c r="EA50" i="9"/>
  <c r="BH20" i="10"/>
  <c r="BH20" i="9"/>
  <c r="BL27" i="10"/>
  <c r="BL27" i="9"/>
  <c r="DZ32" i="10"/>
  <c r="DZ32" i="9"/>
  <c r="CW57" i="9"/>
  <c r="CW57" i="10"/>
  <c r="BV32" i="10"/>
  <c r="BV32" i="9"/>
  <c r="DW97" i="10"/>
  <c r="DW97" i="9"/>
  <c r="DC73" i="9"/>
  <c r="DC73" i="10"/>
  <c r="BW23" i="10"/>
  <c r="BW23" i="9"/>
  <c r="CD75" i="9"/>
  <c r="CD75" i="10"/>
  <c r="DW61" i="10"/>
  <c r="DW61" i="9"/>
  <c r="DC55" i="9"/>
  <c r="DC55" i="10"/>
  <c r="CE33" i="9"/>
  <c r="CE33" i="10"/>
  <c r="CV9" i="10"/>
  <c r="CV9" i="9"/>
  <c r="EA81" i="9"/>
  <c r="EA81" i="10"/>
  <c r="BK24" i="10"/>
  <c r="BK24" i="9"/>
  <c r="S15" i="9"/>
  <c r="S15" i="10"/>
  <c r="DQ67" i="10"/>
  <c r="DQ67" i="9"/>
  <c r="BJ33" i="9"/>
  <c r="BJ33" i="10"/>
  <c r="DZ111" i="10"/>
  <c r="DZ111" i="9"/>
  <c r="BS25" i="10"/>
  <c r="BS25" i="9"/>
  <c r="DL61" i="9"/>
  <c r="DL61" i="10"/>
  <c r="CG50" i="10"/>
  <c r="CG50" i="9"/>
  <c r="BQ55" i="10"/>
  <c r="BQ55" i="9"/>
  <c r="DC12" i="10"/>
  <c r="DC12" i="9"/>
  <c r="AO12" i="9"/>
  <c r="AO12" i="10"/>
  <c r="DQ63" i="10"/>
  <c r="DQ63" i="9"/>
  <c r="AE9" i="9"/>
  <c r="AE9" i="10"/>
  <c r="CH14" i="9"/>
  <c r="CH14" i="10"/>
  <c r="BO25" i="10"/>
  <c r="BO25" i="9"/>
  <c r="AJ12" i="10"/>
  <c r="AJ12" i="9"/>
  <c r="BG24" i="9"/>
  <c r="BG24" i="10"/>
  <c r="EH102" i="10"/>
  <c r="EH102" i="9"/>
  <c r="CP74" i="10"/>
  <c r="CP74" i="9"/>
  <c r="BV48" i="9"/>
  <c r="BV48" i="10"/>
  <c r="DN95" i="9"/>
  <c r="DN95" i="10"/>
  <c r="CN57" i="9"/>
  <c r="CN57" i="10"/>
  <c r="DZ9" i="10"/>
  <c r="DZ9" i="9"/>
  <c r="DI71" i="9"/>
  <c r="DI71" i="10"/>
  <c r="DV103" i="9"/>
  <c r="DV103" i="10"/>
  <c r="CT84" i="10"/>
  <c r="CT84" i="9"/>
  <c r="CJ19" i="9"/>
  <c r="CJ19" i="10"/>
  <c r="CE37" i="9"/>
  <c r="CE37" i="10"/>
  <c r="BM24" i="10"/>
  <c r="BM24" i="9"/>
  <c r="CG14" i="10"/>
  <c r="CG14" i="9"/>
  <c r="DC78" i="9"/>
  <c r="DC78" i="10"/>
  <c r="DO66" i="10"/>
  <c r="DO66" i="9"/>
  <c r="AX25" i="9"/>
  <c r="AX25" i="10"/>
  <c r="DO72" i="10"/>
  <c r="DO72" i="9"/>
  <c r="DF72" i="9"/>
  <c r="DF72" i="10"/>
  <c r="DJ25" i="9"/>
  <c r="DJ25" i="10"/>
  <c r="CV20" i="10"/>
  <c r="CV20" i="9"/>
  <c r="BN45" i="10"/>
  <c r="BN45" i="9"/>
  <c r="EG43" i="9"/>
  <c r="EG43" i="10"/>
  <c r="DE44" i="9"/>
  <c r="DE44" i="10"/>
  <c r="DA9" i="9"/>
  <c r="DA9" i="10"/>
  <c r="CU55" i="10"/>
  <c r="CU55" i="9"/>
  <c r="DV96" i="10"/>
  <c r="DV96" i="9"/>
  <c r="DS106" i="9"/>
  <c r="DS106" i="10"/>
  <c r="CY73" i="10"/>
  <c r="CY73" i="9"/>
  <c r="CB70" i="9"/>
  <c r="CB70" i="10"/>
  <c r="CD15" i="10"/>
  <c r="CD15" i="9"/>
  <c r="T13" i="10"/>
  <c r="T13" i="9"/>
  <c r="EF91" i="10"/>
  <c r="EF91" i="9"/>
  <c r="DX60" i="10"/>
  <c r="DX60" i="9"/>
  <c r="EF95" i="9"/>
  <c r="EF95" i="10"/>
  <c r="EH69" i="10"/>
  <c r="EH69" i="9"/>
  <c r="DZ78" i="9"/>
  <c r="DZ78" i="10"/>
  <c r="CK51" i="10"/>
  <c r="CK51" i="9"/>
  <c r="CK44" i="10"/>
  <c r="CK44" i="9"/>
  <c r="CN44" i="10"/>
  <c r="CN44" i="9"/>
  <c r="CO59" i="10"/>
  <c r="CO59" i="9"/>
  <c r="EH79" i="10"/>
  <c r="EH79" i="9"/>
  <c r="AQ15" i="9"/>
  <c r="AQ15" i="10"/>
  <c r="BM36" i="10"/>
  <c r="BM36" i="9"/>
  <c r="AW16" i="10"/>
  <c r="AW16" i="9"/>
  <c r="DX37" i="9"/>
  <c r="DX37" i="10"/>
  <c r="BQ17" i="10"/>
  <c r="BQ17" i="9"/>
  <c r="CN13" i="9"/>
  <c r="CN13" i="10"/>
  <c r="CY87" i="9"/>
  <c r="CY87" i="10"/>
  <c r="BW16" i="9"/>
  <c r="BW16" i="10"/>
  <c r="CS19" i="10"/>
  <c r="CS19" i="9"/>
  <c r="BX13" i="9"/>
  <c r="BX13" i="10"/>
  <c r="EG110" i="9"/>
  <c r="EG110" i="10"/>
  <c r="DT102" i="9"/>
  <c r="DT102" i="10"/>
  <c r="BB24" i="9"/>
  <c r="BB24" i="10"/>
  <c r="CE81" i="10"/>
  <c r="CE81" i="9"/>
  <c r="BA51" i="10"/>
  <c r="BA51" i="9"/>
  <c r="CP46" i="10"/>
  <c r="CP46" i="9"/>
  <c r="CY78" i="9"/>
  <c r="CY78" i="10"/>
  <c r="CJ62" i="10"/>
  <c r="CJ62" i="9"/>
  <c r="CM35" i="9"/>
  <c r="CM35" i="10"/>
  <c r="BM13" i="9"/>
  <c r="BM13" i="10"/>
  <c r="EG48" i="9"/>
  <c r="EG48" i="10"/>
  <c r="EH55" i="9"/>
  <c r="EH55" i="10"/>
  <c r="EG85" i="9"/>
  <c r="EG85" i="10"/>
  <c r="DI16" i="9"/>
  <c r="DI16" i="10"/>
  <c r="DL63" i="9"/>
  <c r="DL63" i="10"/>
  <c r="CU14" i="9"/>
  <c r="CU14" i="10"/>
  <c r="CB55" i="9"/>
  <c r="CB55" i="10"/>
  <c r="CS14" i="10"/>
  <c r="CS14" i="9"/>
  <c r="EH10" i="10"/>
  <c r="EH10" i="9"/>
  <c r="CY38" i="9"/>
  <c r="CY38" i="10"/>
  <c r="EB21" i="9"/>
  <c r="EB21" i="10"/>
  <c r="CV46" i="10"/>
  <c r="CV46" i="9"/>
  <c r="CA36" i="10"/>
  <c r="CA36" i="9"/>
  <c r="DP24" i="10"/>
  <c r="DP24" i="9"/>
  <c r="DL46" i="9"/>
  <c r="DL46" i="10"/>
  <c r="CR39" i="9"/>
  <c r="CR39" i="10"/>
  <c r="BV22" i="10"/>
  <c r="BV22" i="9"/>
  <c r="BM55" i="9"/>
  <c r="BM55" i="10"/>
  <c r="DU107" i="9"/>
  <c r="DU107" i="10"/>
  <c r="CP24" i="9"/>
  <c r="CP24" i="10"/>
  <c r="CP14" i="10"/>
  <c r="CP14" i="9"/>
  <c r="CF74" i="9"/>
  <c r="CF74" i="10"/>
  <c r="BZ63" i="10"/>
  <c r="BZ63" i="9"/>
  <c r="AS21" i="10"/>
  <c r="AS21" i="9"/>
  <c r="CB12" i="9"/>
  <c r="CB12" i="10"/>
  <c r="EF32" i="10"/>
  <c r="EF32" i="9"/>
  <c r="CZ49" i="9"/>
  <c r="CZ49" i="10"/>
  <c r="CH59" i="9"/>
  <c r="CH59" i="10"/>
  <c r="BD13" i="9"/>
  <c r="BD13" i="10"/>
  <c r="EC111" i="10"/>
  <c r="EC111" i="9"/>
  <c r="DW13" i="9"/>
  <c r="DW13" i="10"/>
  <c r="BL63" i="10"/>
  <c r="BL63" i="9"/>
  <c r="AR18" i="9"/>
  <c r="AR18" i="10"/>
  <c r="DB46" i="10"/>
  <c r="DB46" i="9"/>
  <c r="DW98" i="10"/>
  <c r="DW98" i="9"/>
  <c r="BD36" i="10"/>
  <c r="BD36" i="9"/>
  <c r="AW36" i="9"/>
  <c r="AW36" i="10"/>
  <c r="BX12" i="10"/>
  <c r="BX12" i="9"/>
  <c r="CS55" i="10"/>
  <c r="CS55" i="9"/>
  <c r="CC32" i="10"/>
  <c r="CC32" i="9"/>
  <c r="DA80" i="9"/>
  <c r="DA80" i="10"/>
  <c r="DR35" i="10"/>
  <c r="DR35" i="9"/>
  <c r="CG19" i="10"/>
  <c r="CG19" i="9"/>
  <c r="DB36" i="9"/>
  <c r="DB36" i="10"/>
  <c r="DT67" i="9"/>
  <c r="DT67" i="10"/>
  <c r="BJ34" i="10"/>
  <c r="BJ34" i="9"/>
  <c r="CQ87" i="10"/>
  <c r="CQ87" i="9"/>
  <c r="CD45" i="9"/>
  <c r="CD45" i="10"/>
  <c r="BZ30" i="10"/>
  <c r="BZ30" i="9"/>
  <c r="AF17" i="10"/>
  <c r="AF17" i="9"/>
  <c r="DQ10" i="10"/>
  <c r="DQ10" i="9"/>
  <c r="BJ19" i="10"/>
  <c r="BJ19" i="9"/>
  <c r="DL21" i="10"/>
  <c r="DL21" i="9"/>
  <c r="DO38" i="9"/>
  <c r="DO38" i="10"/>
  <c r="DE26" i="10"/>
  <c r="DE26" i="9"/>
  <c r="BD35" i="9"/>
  <c r="BD35" i="10"/>
  <c r="CR12" i="10"/>
  <c r="CR12" i="9"/>
  <c r="DL44" i="9"/>
  <c r="DL44" i="10"/>
  <c r="EF81" i="10"/>
  <c r="EF81" i="9"/>
  <c r="DT34" i="9"/>
  <c r="DT34" i="10"/>
  <c r="CL45" i="9"/>
  <c r="CL45" i="10"/>
  <c r="AH12" i="10"/>
  <c r="AH12" i="9"/>
  <c r="CX48" i="9"/>
  <c r="CX48" i="10"/>
  <c r="AZ21" i="10"/>
  <c r="AZ21" i="9"/>
  <c r="BR16" i="10"/>
  <c r="BR16" i="9"/>
  <c r="CX30" i="9"/>
  <c r="CX30" i="10"/>
  <c r="DT106" i="10"/>
  <c r="DT106" i="9"/>
  <c r="CH18" i="10"/>
  <c r="CH18" i="9"/>
  <c r="CC68" i="9"/>
  <c r="CC68" i="10"/>
  <c r="BM49" i="9"/>
  <c r="BM49" i="10"/>
  <c r="DE16" i="9"/>
  <c r="DE16" i="10"/>
  <c r="DN16" i="10"/>
  <c r="DN16" i="9"/>
  <c r="DK56" i="10"/>
  <c r="DK56" i="9"/>
  <c r="EF105" i="10"/>
  <c r="EF105" i="9"/>
  <c r="BX45" i="10"/>
  <c r="BX45" i="9"/>
  <c r="DJ26" i="10"/>
  <c r="DJ26"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V12" authorId="0" shapeId="0" xr:uid="{533D8FF4-88FF-4E9C-B1D1-7E4E8F9C3382}">
      <text>
        <r>
          <rPr>
            <b/>
            <sz val="9"/>
            <color indexed="81"/>
            <rFont val="Tahoma"/>
            <family val="2"/>
          </rPr>
          <t xml:space="preserve"> :</t>
        </r>
        <r>
          <rPr>
            <sz val="9"/>
            <color indexed="81"/>
            <rFont val="Tahoma"/>
            <family val="2"/>
          </rPr>
          <t xml:space="preserve">
Som van continu en incidenteel</t>
        </r>
      </text>
    </comment>
    <comment ref="AG12" authorId="0" shapeId="0" xr:uid="{B4D696EF-0D47-4036-A9B2-F2325C8A8FE2}">
      <text>
        <r>
          <rPr>
            <b/>
            <sz val="9"/>
            <color indexed="81"/>
            <rFont val="Tahoma"/>
            <family val="2"/>
          </rPr>
          <t xml:space="preserve"> :</t>
        </r>
        <r>
          <rPr>
            <sz val="9"/>
            <color indexed="81"/>
            <rFont val="Tahoma"/>
            <family val="2"/>
          </rPr>
          <t xml:space="preserve">
Som van continu en incidenteel</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C99A1A6-DAD2-4DD1-900A-1EE7EDDEC752}" keepAlive="1" interval="1" name="Query - Tabel1 (2)" description="Verbinding maken met de query Tabel1 (2) in de werkmap." type="5" refreshedVersion="8" background="1" saveData="1">
    <dbPr connection="Provider=Microsoft.Mashup.OleDb.1;Data Source=$Workbook$;Location=&quot;Tabel1 (2)&quot;;Extended Properties=&quot;&quot;" command="SELECT * FROM [Tabel1 (2)]"/>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0" fCollapsed="0"/>
        </ext>
      </extLst>
    </bk>
  </futureMetadata>
  <cellMetadata count="1">
    <bk>
      <rc t="1" v="0"/>
    </bk>
  </cellMetadata>
</metadata>
</file>

<file path=xl/sharedStrings.xml><?xml version="1.0" encoding="utf-8"?>
<sst xmlns="http://schemas.openxmlformats.org/spreadsheetml/2006/main" count="2336" uniqueCount="512">
  <si>
    <t>Akoestisch comfort</t>
  </si>
  <si>
    <t>Excel BIN1 versie 1.2</t>
  </si>
  <si>
    <t xml:space="preserve">Deze Excel dient als tool om gedurende gans het ontwerp- en bouwproces het akoestisch comfort te waarborgen.  </t>
  </si>
  <si>
    <t>Bestand gebruiken</t>
  </si>
  <si>
    <t>Om alle functies in het bestand te kunnen gebruiken is het nodig om de macro's in het bestand in te schakelen.</t>
  </si>
  <si>
    <t>STAP 1</t>
  </si>
  <si>
    <t>Sla het bestand op</t>
  </si>
  <si>
    <t>STAP 2</t>
  </si>
  <si>
    <t>Ga in het Excel-bestand naar: Bestand/ Opties / Vertrouwenscentrum/ Instellingen voor het vertrouwenscentrum/ Vertrouwde locaties/ Nieuwe locatie toevoegen</t>
  </si>
  <si>
    <t>STAP 3</t>
  </si>
  <si>
    <t>Geef de locatie in waar het bestand werd opgeslagen (bv. C:\Users\...)
Als het bestand op een netwerk werd opgeslagen vink aan "Vertrouwde locaties in mijn netwerk toestaan (niet aanbevolen)".</t>
  </si>
  <si>
    <t>STAP 4</t>
  </si>
  <si>
    <t>Sluit het Excel-bestand en open het opnieuw</t>
  </si>
  <si>
    <t xml:space="preserve">Classificatietabel </t>
  </si>
  <si>
    <t xml:space="preserve">Wat houdt dit tabblad in? </t>
  </si>
  <si>
    <t xml:space="preserve">Hoe werkt het? </t>
  </si>
  <si>
    <t xml:space="preserve">Wie doet wat? </t>
  </si>
  <si>
    <r>
      <rPr>
        <sz val="11"/>
        <color rgb="FF000000"/>
        <rFont val="Calibri"/>
        <family val="2"/>
        <scheme val="minor"/>
      </rPr>
      <t xml:space="preserve">In GRO worden de akoestische eisen gedefinieerd op basis van </t>
    </r>
    <r>
      <rPr>
        <b/>
        <sz val="11"/>
        <color rgb="FF000000"/>
        <rFont val="Calibri"/>
        <family val="2"/>
        <scheme val="minor"/>
      </rPr>
      <t>ruimtecategorieën</t>
    </r>
    <r>
      <rPr>
        <sz val="11"/>
        <color rgb="FF000000"/>
        <rFont val="Calibri"/>
        <family val="2"/>
        <scheme val="minor"/>
      </rPr>
      <t xml:space="preserve">. 
Elke ruimte van een project wordt toegewezen aan een ruimtecategorie uit de classificatietabel. Het tabblad </t>
    </r>
    <r>
      <rPr>
        <i/>
        <sz val="11"/>
        <color rgb="FF000000"/>
        <rFont val="Calibri"/>
        <family val="2"/>
        <scheme val="minor"/>
      </rPr>
      <t>Classificatietabel</t>
    </r>
    <r>
      <rPr>
        <sz val="11"/>
        <color rgb="FF000000"/>
        <rFont val="Calibri"/>
        <family val="2"/>
        <scheme val="minor"/>
      </rPr>
      <t xml:space="preserve"> bevat de meest voorkomende ruimtes/functies onderverdeeld in volgende categorieën:
- Ondersteunende functies
- Kantoorgebouwen
- Sport
- Scholen en onderwijs
- Kinderopvang: crèche en buitenschoolse kinderopvang
- Studentenresidentie
- Zorg
- Publieke gebouwen
- Politiekantoor
- Brandweerkazerne
- Toerisme 
Door de classificatie van de ruimtes worden alle akoestische eisen binnen het project eenduidig bepaald. 
Volgende </t>
    </r>
    <r>
      <rPr>
        <b/>
        <sz val="11"/>
        <color rgb="FF000000"/>
        <rFont val="Calibri"/>
        <family val="2"/>
        <scheme val="minor"/>
      </rPr>
      <t>parameters</t>
    </r>
    <r>
      <rPr>
        <sz val="11"/>
        <color rgb="FF000000"/>
        <rFont val="Calibri"/>
        <family val="2"/>
        <scheme val="minor"/>
      </rPr>
      <t xml:space="preserve"> zijn opgenomen in de classificatietabel: 
- contactgeluidsproductie
- luchtgeluidsproductie
- geluidgevoeligheid
- correctieterm zendlokaal
- correctieterm ontvangstlokaal 
Uit deze parameterset volgen weloverwogen akoestische eisen in de ruimtes en tussen de ruimtes onderling. De parameters worden bijgevolg noch door de opdrachtgever, noch door de opdrachtnemer aangepast.</t>
    </r>
  </si>
  <si>
    <t xml:space="preserve">Geef in de tabel aan:
•  het aantal lokalen van elke ruimtecategorie (kolom C)
De andere kolommen worden automatisch ingevuld.
</t>
  </si>
  <si>
    <r>
      <rPr>
        <u/>
        <sz val="11"/>
        <color rgb="FF000000"/>
        <rFont val="Calibri"/>
        <family val="2"/>
        <scheme val="minor"/>
      </rPr>
      <t xml:space="preserve">Toewijzing ruimtes in een project aan de ruimtecategorieën cf. GRO
</t>
    </r>
    <r>
      <rPr>
        <sz val="11"/>
        <color rgb="FF000000"/>
        <rFont val="Calibri"/>
        <family val="2"/>
        <scheme val="minor"/>
      </rPr>
      <t xml:space="preserve">Best worden de ruimtecategorieën op voorhand door de opdrachtgever toegewezen aan de ruimtes in het Programma van eisen. 
Voorbeeld: polyvalente ruimte voor 100 personen in PVE project is ruimtecategorie </t>
    </r>
    <r>
      <rPr>
        <i/>
        <sz val="11"/>
        <color rgb="FF000000"/>
        <rFont val="Calibri"/>
        <family val="2"/>
        <scheme val="minor"/>
      </rPr>
      <t>Polyvalente ruimte type 2</t>
    </r>
    <r>
      <rPr>
        <sz val="11"/>
        <color rgb="FF000000"/>
        <rFont val="Calibri"/>
        <family val="2"/>
        <scheme val="minor"/>
      </rPr>
      <t xml:space="preserve"> cf. GRO. 
Als een functionaliteit zoals lockers, vestiaires, open bibliotheken, automaten, afruimmeubel, afvaleilanden, open circulatie (fictieve gangen) geen aparte ruimte is maar inbegrepen in een bepaalde ruimte, dan geldt de eis van die ruimte. 
Voorbeeld: de verschillende zones in het publieke gedeelte van het restaurant (zelfbedieningszone, afruimmeubel enz.) maken deel uit van een en dezelfde ruimte, namelijk de eetruimte. Voor de volledige ruimte geldt deze eis. 
Aan ruimtes met opbergfunctie die occasioneel gebruikt worden en waar geen geluidsproducerende toestellen aanwezig zijn (zoals bergingen) worden geen eisen gesteld.
</t>
    </r>
    <r>
      <rPr>
        <u/>
        <sz val="11"/>
        <color rgb="FF000000"/>
        <rFont val="Calibri"/>
        <family val="2"/>
        <scheme val="minor"/>
      </rPr>
      <t xml:space="preserve">Invullen tabblad </t>
    </r>
    <r>
      <rPr>
        <i/>
        <u/>
        <sz val="11"/>
        <color rgb="FF000000"/>
        <rFont val="Calibri"/>
        <family val="2"/>
        <scheme val="minor"/>
      </rPr>
      <t xml:space="preserve">Classificatietabel
</t>
    </r>
    <r>
      <rPr>
        <sz val="11"/>
        <color rgb="FF000000"/>
        <rFont val="Calibri"/>
        <family val="2"/>
        <scheme val="minor"/>
      </rPr>
      <t xml:space="preserve">Het invullen van het tabblad </t>
    </r>
    <r>
      <rPr>
        <i/>
        <sz val="11"/>
        <color rgb="FF000000"/>
        <rFont val="Calibri"/>
        <family val="2"/>
        <scheme val="minor"/>
      </rPr>
      <t>Classificatietabel</t>
    </r>
    <r>
      <rPr>
        <sz val="11"/>
        <color rgb="FF000000"/>
        <rFont val="Calibri"/>
        <family val="2"/>
        <scheme val="minor"/>
      </rPr>
      <t xml:space="preserve"> gebeurt door het ontwerpteam. </t>
    </r>
  </si>
  <si>
    <t>Afwijkingen</t>
  </si>
  <si>
    <r>
      <t xml:space="preserve">In dit tabblad worden de afwjkingen bijgehouden en de resultaten tijdens ontwerpfase weergegeven. 
</t>
    </r>
    <r>
      <rPr>
        <b/>
        <sz val="11"/>
        <color rgb="FF000000"/>
        <rFont val="Calibri"/>
        <family val="2"/>
        <scheme val="minor"/>
      </rPr>
      <t xml:space="preserve">Waarom afwijkingen?
</t>
    </r>
    <r>
      <rPr>
        <sz val="11"/>
        <color rgb="FF000000"/>
        <rFont val="Calibri"/>
        <family val="2"/>
        <scheme val="minor"/>
      </rPr>
      <t>De vooropgestelde prestatie-eisen voor de verschillende aspecten die samen de akoestische kwaliteit van een gebouw bepalen, hebben de ambitie om voldoende streng te zijn voor een goed tot heel goed akoestisch comfort voor de gebruikers van dit gebouw.
Er zijn echter heel wat situaties denkbaar waar ze kunnen leiden tot conflicten met andere eisen aan het ontwerp, bijvoorbeeld:
- renovaties waarbij de bestaande structuur behouden blijft 
- projecten waar men wenst in lichte materialen te bouwen (bv in hout) 
- tijdelijke of verplaatsbare projecten 
- projecten waar men een grote flexibiliteit naar herindeling van de lokalen wenst waardoor het niet wenselijk is om in elk lokaal aparte zwevende chapes te voorzien 
- situaties waar men omwille van toegankelijkheid of andere gebruikseisen geen akoestische deuren wenst te voorzien
- projecten waar men omwille van budgettaire redenen toch bepaalde standaard akoestische oplossingen niet wenst te realiseren 
- … 
Dit zijn allemaal verdedigbare redenen om bewust af te wijken van de akoestische eisen en in deze specifieke situaties een iets lager akoestisch comfort na te streven.</t>
    </r>
  </si>
  <si>
    <r>
      <t xml:space="preserve">Geef in het tabblad </t>
    </r>
    <r>
      <rPr>
        <i/>
        <sz val="11"/>
        <rFont val="Calibri"/>
        <family val="2"/>
        <scheme val="minor"/>
      </rPr>
      <t>Afwijkingen</t>
    </r>
    <r>
      <rPr>
        <sz val="11"/>
        <rFont val="Calibri"/>
        <family val="2"/>
        <scheme val="minor"/>
      </rPr>
      <t xml:space="preserve"> aan:
• alle afwijkingen van elk ontvangstlokaal
• en dat voor elk aspect van het akoestisch comfort: luchtgeluidsisolatie, contactgeluidsisolatie, gevelgeluidsisolatie, installatielawaai en ruimteakoestiek (nagalmtijd). 
• vermeld het aantal afwijkingen per type ontvangstlokaal
• vermeld de standaard eis cf. GRO
• vermeld de afwijkende eis
De andere kolommen worden automatisch ingevuld. </t>
    </r>
  </si>
  <si>
    <r>
      <rPr>
        <u/>
        <sz val="11"/>
        <rFont val="Calibri"/>
        <family val="2"/>
        <scheme val="minor"/>
      </rPr>
      <t>Afwijkingen die op voorhand door de opdrachtgever toegestaan worden:</t>
    </r>
    <r>
      <rPr>
        <sz val="11"/>
        <rFont val="Calibri"/>
        <family val="2"/>
        <scheme val="minor"/>
      </rPr>
      <t xml:space="preserve">
Indien opdrachtgever bepaalde afwijkinge toestaat, kan hij die voorafgaand al inventariseren in dit Excel of in het projectdossier. 
</t>
    </r>
    <r>
      <rPr>
        <u/>
        <sz val="11"/>
        <rFont val="Calibri"/>
        <family val="2"/>
        <scheme val="minor"/>
      </rPr>
      <t>Afwijkingen op voorstel van het ontwerpteam:</t>
    </r>
    <r>
      <rPr>
        <sz val="11"/>
        <rFont val="Calibri"/>
        <family val="2"/>
        <scheme val="minor"/>
      </rPr>
      <t xml:space="preserve">
Indien het ontwerpteam afwijkingen voorstelt tov de originele eis dan vermeldt het ontwerpteam de afwijking in het tabblad </t>
    </r>
    <r>
      <rPr>
        <i/>
        <sz val="11"/>
        <rFont val="Calibri"/>
        <family val="2"/>
        <scheme val="minor"/>
      </rPr>
      <t>Afwijkingen</t>
    </r>
    <r>
      <rPr>
        <sz val="11"/>
        <rFont val="Calibri"/>
        <family val="2"/>
        <scheme val="minor"/>
      </rPr>
      <t xml:space="preserve">. De afwijkingen worden met de opdrachtgever besproken en al dan niet goedgekeurd.  
</t>
    </r>
    <r>
      <rPr>
        <u/>
        <sz val="11"/>
        <rFont val="Calibri"/>
        <family val="2"/>
        <scheme val="minor"/>
      </rPr>
      <t>Actualiseren</t>
    </r>
    <r>
      <rPr>
        <sz val="11"/>
        <rFont val="Calibri"/>
        <family val="2"/>
        <scheme val="minor"/>
      </rPr>
      <t xml:space="preserve">
De afwijkingen dienen naar het einde van elke fase van het ontwerp- en bouwproces geactualiseerd te worden, zodat ook het prestatieniveau telkens de actuele akoestische kwaliteit van het project weerspiegelt.</t>
    </r>
  </si>
  <si>
    <r>
      <rPr>
        <b/>
        <sz val="11"/>
        <color rgb="FF000000"/>
        <rFont val="Calibri"/>
        <family val="2"/>
        <scheme val="minor"/>
      </rPr>
      <t>Beoordeling tijdens ontwerpfase</t>
    </r>
    <r>
      <rPr>
        <sz val="11"/>
        <color rgb="FF000000"/>
        <rFont val="Calibri"/>
        <family val="2"/>
        <scheme val="minor"/>
      </rPr>
      <t xml:space="preserve">
Tijdens de ontwerpfase wordt er beoordeeld op het percentage van de ruimtes die aan de originele eis voldoen. Afwijkingen beïnvloeden het resultaat negatief. Lokalen met een hogere geluidsgevoeligheid wegen zwaarder door dan lokalen met een lage geluidsgevoeligheid. De beoordeling gebeurt altijd ten opzichte van de oorspronkelijke akoestische eis cf. deze Excel. 
De essentie in de voorgestelde aanpak voor het bepalen van de eindscore is om deze afwijkingen te inventariseren zodat ze voor de opdrachtgever duidelijk zijn van in ontwerpfase. M.a.w. als het ontwerpteam in een project beslist om specifieke akoestische eisen te verlagen of niet na te streven omwille van andere meer doorslaggevende redenen, dient dit transparant aan de opdrachtgever gecommuniceerd te worden.
Het tabblad Afwijkingen is voorzien voor de inventarisatie van deze afwijkingen per type (ontvangst-)lokaal dat in het project voorkomt.</t>
    </r>
  </si>
  <si>
    <r>
      <rPr>
        <b/>
        <sz val="11"/>
        <rFont val="Calibri"/>
        <family val="2"/>
        <scheme val="minor"/>
      </rPr>
      <t>Beoordeling tijdens ontwerpfase</t>
    </r>
    <r>
      <rPr>
        <sz val="11"/>
        <rFont val="Calibri"/>
        <family val="2"/>
        <scheme val="minor"/>
      </rPr>
      <t xml:space="preserve">
De prestatieniveaus worden automatisch berekend. Daarvoor is het essentieel dat het aantal ruimtes per ruimtecategorie en de afwijkingen correct en volledig ingevuld en geactualiseerd worden.
</t>
    </r>
    <r>
      <rPr>
        <u/>
        <sz val="11"/>
        <rFont val="Calibri"/>
        <family val="2"/>
        <scheme val="minor"/>
      </rPr>
      <t>Belangrijk</t>
    </r>
    <r>
      <rPr>
        <sz val="11"/>
        <rFont val="Calibri"/>
        <family val="2"/>
        <scheme val="minor"/>
      </rPr>
      <t xml:space="preserve">
Voor lucht- en contactgeluidsisolatie vermeldt men een lokaal in de afwijkingen van zodra de eis met één van de aangrenzende lokalen (horizontaal of verticaal) niet is voldaan. Indien er een afwijking voorzien is voor meerdere types aangrenzende lokalen, worden deze afzonderlijk opgenomen in de lijst. De redenering hierachter is dat het akoestisch comfort van een bepaald lokaal maar goed is van zodra aan alle prestatie-eisen voor dit lokaal is voldaan. 
Dus als voor één lokaal zowel voor de luchtgeluidsisolatie naar de gang als voor de luchtgeluidsisolatie naar een aangrenzend lokaal een afwijkende eis wordt nagestreefd, worden hier 2 afwijkingen voor in rekening gebracht (zelfs al gaat het over hetzelfde ontvangstlokaal).</t>
    </r>
  </si>
  <si>
    <t>Controlemetingen</t>
  </si>
  <si>
    <t xml:space="preserve">In dit tabblad worden de resultaten na de controlemetingen weergegeven. </t>
  </si>
  <si>
    <r>
      <t xml:space="preserve">
Beoordeling bij voorlopige oplevering
</t>
    </r>
    <r>
      <rPr>
        <sz val="11"/>
        <rFont val="Calibri"/>
        <family val="2"/>
        <scheme val="minor"/>
      </rPr>
      <t xml:space="preserve">Bij oplevering wordt het prestatieniveau geverifieerd aan de hand van controlemetingen. Het aantal uit te voeren metingen is gebaseerd op het aantal lokalen per ruimtecategorie alsook op de geluidsgevoeligheid van de ruimten. Men gaat op zoek naar de meest nadelige situaties (zie hiervoor verder beneden bij </t>
    </r>
    <r>
      <rPr>
        <i/>
        <sz val="11"/>
        <rFont val="Calibri"/>
        <family val="2"/>
        <scheme val="minor"/>
      </rPr>
      <t>keuze</t>
    </r>
    <r>
      <rPr>
        <sz val="11"/>
        <rFont val="Calibri"/>
        <family val="2"/>
        <scheme val="minor"/>
      </rPr>
      <t xml:space="preserve"> c</t>
    </r>
    <r>
      <rPr>
        <i/>
        <sz val="11"/>
        <rFont val="Calibri"/>
        <family val="2"/>
        <scheme val="minor"/>
      </rPr>
      <t>ontrolemetingen</t>
    </r>
    <r>
      <rPr>
        <sz val="11"/>
        <rFont val="Calibri"/>
        <family val="2"/>
        <scheme val="minor"/>
      </rPr>
      <t xml:space="preserve">). Twijfel aan de goede uitvoering kan eveneens een reden zijn tot het vragen van een controlemeting.
In elk geval wordt er over gewaakt om ook van elk soort situaties waar in ontwerpfase een afwijking op de prestatie-eis voorzien was, minstens één test mee op te nemen in het meetprogramma, zodat die niet verborgen blijven in de eindscore van de metingen. 
Voor de bepaling van de prestatieniveaus in GRO wordt er geen meettolerantie in rekening gebracht en wordt er altijd vergeleken met de originele eis, ook als hier in ontwerp een afwijking op voorzien werd. Lokalen met een hogere geluidsgevoeligheid wegen zwaarder door dan lokalen met een lage geluidsgevoeligheid.  
</t>
    </r>
    <r>
      <rPr>
        <b/>
        <sz val="11"/>
        <rFont val="Calibri"/>
        <family val="2"/>
        <scheme val="minor"/>
      </rPr>
      <t xml:space="preserve">
Eindcontrole in het kader van de voorlopige oplevering
</t>
    </r>
    <r>
      <rPr>
        <sz val="11"/>
        <rFont val="Calibri"/>
        <family val="2"/>
        <scheme val="minor"/>
      </rPr>
      <t xml:space="preserve">Voor de eindcontrole akoestiek in het kader van de voorlopige oplevering wordt een gemeten resultaat als aanvaardbaar beschouwd wanneer het de beoogde prestatie behaalt, rekening houdend met de meettolerantie. Voor situaties waar in het ontwerp een afwijking op de originele eis voorzien was, is deze beoogde prestatie de afgezwakte eis. </t>
    </r>
    <r>
      <rPr>
        <b/>
        <sz val="11"/>
        <rFont val="Calibri"/>
        <family val="2"/>
        <scheme val="minor"/>
      </rPr>
      <t xml:space="preserve"> </t>
    </r>
  </si>
  <si>
    <r>
      <rPr>
        <b/>
        <sz val="11"/>
        <rFont val="Calibri"/>
        <family val="2"/>
        <scheme val="minor"/>
      </rPr>
      <t>Beoordeling bij voorlopige oplevering</t>
    </r>
    <r>
      <rPr>
        <sz val="11"/>
        <rFont val="Calibri"/>
        <family val="2"/>
        <scheme val="minor"/>
      </rPr>
      <t xml:space="preserve">
Het minimum aantal controlemetingen wordt automatisch bepaald. Op basis van het aantal conforme en niet-conforme metingen wordt het prestatieniveau van elk aspect van akoestisch comfort berekend. Alle aspecten van akoestisch comfort dragen evenredig bij aan het prestatieniveau van het akoestisch comfort. 
</t>
    </r>
    <r>
      <rPr>
        <b/>
        <sz val="11"/>
        <rFont val="Calibri"/>
        <family val="2"/>
        <scheme val="minor"/>
      </rPr>
      <t>Berekening prestatieniveau</t>
    </r>
    <r>
      <rPr>
        <sz val="11"/>
        <rFont val="Calibri"/>
        <family val="2"/>
        <scheme val="minor"/>
      </rPr>
      <t xml:space="preserve">
Per type meting/aspect van het akoestisch comfort wordt een tussenscore berekend door voor elk niveau van geluidsgevoeligheid de fractie niet-conforme metingen (ten opzichte van het aantal uitgevoerde metingen) te extrapoleren volgens het aantal lokalen met deze geluidgevoeligheid. Deze gewogen fractie niet-conforme metingen ten opzichte van het totaal aantal lokalen, gewogen volgens geluidgevoeligheid, bepaalt dan de tussenscore.
De eindscore voor de metingen wordt bepaald als het gemiddelde van de tussenscores per type meting. Om de tussen- en eindscores te verhogen, kunnen niet-conformiteiten geremedieerd en hermeten worden, of kunnen meer situaties opgemeten worden om aan te tonen dat een gemeten niet-conformiteit eerder een uitzondering dan regel was.</t>
    </r>
  </si>
  <si>
    <r>
      <rPr>
        <b/>
        <sz val="11"/>
        <rFont val="Calibri"/>
        <family val="2"/>
        <scheme val="minor"/>
      </rPr>
      <t>Beoordeling bij voorlopige oplevering</t>
    </r>
    <r>
      <rPr>
        <sz val="11"/>
        <rFont val="Calibri"/>
        <family val="2"/>
        <scheme val="minor"/>
      </rPr>
      <t xml:space="preserve">
Het ontwerpteam vult op basis van het meetrapport, uitgevoerd door een gekwalificeerd studiebureau, het aantal conforme en niet-conforme metingen in. Het meetrapport wordt als bijlage toegevoegd. </t>
    </r>
  </si>
  <si>
    <t>Kruistabel</t>
  </si>
  <si>
    <t xml:space="preserve">De generieke tabellen met eisen voor luchtgeluidsisolatie en contactgeluidsisolatie zijn overgenomen uit de norm NBN S01-400-2 (2012), bijlage B en C. </t>
  </si>
  <si>
    <t>Plananalyse</t>
  </si>
  <si>
    <r>
      <t xml:space="preserve">Het tabblad </t>
    </r>
    <r>
      <rPr>
        <i/>
        <sz val="11"/>
        <rFont val="Calibri"/>
        <family val="2"/>
        <scheme val="minor"/>
      </rPr>
      <t>Plananalyse</t>
    </r>
    <r>
      <rPr>
        <sz val="11"/>
        <rFont val="Calibri"/>
        <family val="2"/>
        <scheme val="minor"/>
      </rPr>
      <t>laat toe aan te duiden welke aangrenzende lokalen voorkomen in het project. Door in dit tabblad aan te duiden welke functies al dan niet aan elkaar grenzen in het ontwerp, volgen project-specifieke eisentabellen.
Het gebruik van dit tabblad is vrij. Het leidt enkel tot vereenvoudigde eisentabellen voor de lucht- en contactgeluidsisolatie maar introduceert verder geen wijzigingen in de eisenset.</t>
    </r>
  </si>
  <si>
    <r>
      <t xml:space="preserve">In het tablad </t>
    </r>
    <r>
      <rPr>
        <i/>
        <sz val="11"/>
        <rFont val="Calibri"/>
        <family val="2"/>
        <scheme val="minor"/>
      </rPr>
      <t>Plananalyse</t>
    </r>
    <r>
      <rPr>
        <sz val="11"/>
        <rFont val="Calibri"/>
        <family val="2"/>
        <scheme val="minor"/>
      </rPr>
      <t xml:space="preserve"> verschijnt een "1" voor alle combinaties die volgens de </t>
    </r>
    <r>
      <rPr>
        <i/>
        <sz val="11"/>
        <rFont val="Calibri"/>
        <family val="2"/>
        <scheme val="minor"/>
      </rPr>
      <t xml:space="preserve">Classificatietabel </t>
    </r>
    <r>
      <rPr>
        <sz val="11"/>
        <rFont val="Calibri"/>
        <family val="2"/>
        <scheme val="minor"/>
      </rPr>
      <t xml:space="preserve">in het project voorkomen. Door de "1" te wissen kunnen alle combinaties die niet in het project voorkomen gewist worden. 
In de vervolgtabellen (zoals de </t>
    </r>
    <r>
      <rPr>
        <i/>
        <sz val="11"/>
        <rFont val="Calibri"/>
        <family val="2"/>
        <scheme val="minor"/>
      </rPr>
      <t>Eisentabel Luchtgeluid</t>
    </r>
    <r>
      <rPr>
        <sz val="11"/>
        <rFont val="Calibri"/>
        <family val="2"/>
        <scheme val="minor"/>
      </rPr>
      <t xml:space="preserve">) worden enkel de in het project voorkomende combinaties van zend- en ontvangstlokalen getoond.
</t>
    </r>
    <r>
      <rPr>
        <b/>
        <sz val="11"/>
        <rFont val="Calibri"/>
        <family val="2"/>
        <scheme val="minor"/>
      </rPr>
      <t xml:space="preserve">
Knop "Negeer eisen voor lucht- en contactgeluidgeluid bij lokalen met lage geluidgevoeligheid?"
</t>
    </r>
    <r>
      <rPr>
        <sz val="11"/>
        <rFont val="Calibri"/>
        <family val="2"/>
        <scheme val="minor"/>
      </rPr>
      <t>Met deze knop kunnen combinaties met lokalen met lage geluidgevoeligheid verborgen worden. Hierdoor wordt de tabel overzichtelijker en kan op de combinaties met hogere eisen gefocust worden.</t>
    </r>
  </si>
  <si>
    <t>Taak van het ontwerpteam</t>
  </si>
  <si>
    <t>Luchtgeluidsisolatie</t>
  </si>
  <si>
    <r>
      <t xml:space="preserve">De in situ prestatie-eisen aan de luchtgeluidsisolatie worden gespecifieerd in functie van het zend- en ontvangslokaal. Voor lokalen verbonden met een deurgeheel, zijn er correctietermen van toepassing op de in situ prestatie-eis. Deze eisen worden niet automatisch toegepast in de eisentabel luchtgeluid.
Volgende correctietermen zijn van toepassing:
</t>
    </r>
    <r>
      <rPr>
        <u/>
        <sz val="11"/>
        <rFont val="Calibri"/>
        <family val="2"/>
        <scheme val="minor"/>
      </rPr>
      <t xml:space="preserve">Correctieterm voor situaties met deurgeheel   
</t>
    </r>
    <r>
      <rPr>
        <sz val="11"/>
        <rFont val="Calibri"/>
        <family val="2"/>
        <scheme val="minor"/>
      </rPr>
      <t xml:space="preserve">• In functie van zendlokaal (met deurgeheel)  
    -8 dB Circulatie type 1  
    -8 dB Circulatie type 2 – grote verkeersstromen  
   - 4dB Onthaal, atrium met overlegfunctie
   - 8dB Open kantoor omgeving
   - 4dB Overige
• In functie van het ontvangstlokaal (met deurgeheel)
   - Voor slaapfuncties bedraagt de maximale aanpassingsterm -4dB. 
</t>
    </r>
    <r>
      <rPr>
        <u/>
        <sz val="11"/>
        <rFont val="Calibri"/>
        <family val="2"/>
        <scheme val="minor"/>
      </rPr>
      <t xml:space="preserve">Correctieterm voor lokalen behorende tot verschillende organisaties
</t>
    </r>
    <r>
      <rPr>
        <sz val="11"/>
        <rFont val="Calibri"/>
        <family val="2"/>
        <scheme val="minor"/>
      </rPr>
      <t xml:space="preserve">   + 4 dB Bij situaties met een scheidingswand of -vloer tussen lokalen van twee verschillende, onafhankelijk van elkaar opererende organisaties.
</t>
    </r>
    <r>
      <rPr>
        <b/>
        <sz val="11"/>
        <rFont val="Calibri"/>
        <family val="2"/>
        <scheme val="minor"/>
      </rPr>
      <t xml:space="preserve">Deze correctietermen worden niet automatisch toegepast in de resulterende eisentabel luchtgeluid. </t>
    </r>
  </si>
  <si>
    <r>
      <t xml:space="preserve">Bijkomend zijn er verschillende aanpassingstermen gespecifieerd in functie van het zend- en ontvangstlokaal. Deze correctietermen zijn van toepassing op de prestatie-eisen luchtgeluid en bleken noodzakelijk om in veelvoorkomende situaties extra nuance in de prestatie-eisen toe te voegen:
</t>
    </r>
    <r>
      <rPr>
        <u/>
        <sz val="11"/>
        <rFont val="Calibri"/>
        <family val="2"/>
        <scheme val="minor"/>
      </rPr>
      <t>Correctieterm in functie van zend- en ontvangslokaal</t>
    </r>
    <r>
      <rPr>
        <sz val="11"/>
        <rFont val="Calibri"/>
        <family val="2"/>
        <scheme val="minor"/>
      </rPr>
      <t xml:space="preserve">
- Deze correctietermen worden automatisch toegepast in de resulterende eisentabel luchtgeluid
- Correctieterm zendlokaal +4dB: indien van toepassing, zie classificatietabel  
- Correctieterm ontvangstlokaal +2dB: indien van toepassing, zie classificatietabel  
- Maximale verstrenging: beide correctietermen zijn niet cumulatief
</t>
    </r>
    <r>
      <rPr>
        <b/>
        <sz val="11"/>
        <rFont val="Calibri"/>
        <family val="2"/>
        <scheme val="minor"/>
      </rPr>
      <t xml:space="preserve">Deze correctietermen worden wel automatisch toegepast in de resulterende eisentabel luchtgeluid. </t>
    </r>
  </si>
  <si>
    <t>Contactgeluidsisolatie</t>
  </si>
  <si>
    <r>
      <t xml:space="preserve">De in situ prestatie-eisen aan de contactgeluidsisolatie worden gespecifieerd in functie van het zend- en ontvangslokaal.
Correctieterm voor lokalen behorende tot verschillende organisaties
   - 4 dB Bij situaties met een scheidingswand of -vloer tussen lokalen van twee verschillende, onafhankelijk van elkaar opererende organisaties.
</t>
    </r>
    <r>
      <rPr>
        <b/>
        <sz val="11"/>
        <rFont val="Calibri"/>
        <family val="2"/>
        <scheme val="minor"/>
      </rPr>
      <t xml:space="preserve">Deze correctieterm wordt niet automatisch toegepast in de resulterende eisentabel contactgeluid. </t>
    </r>
  </si>
  <si>
    <t>Gevelgeluidsisolatie</t>
  </si>
  <si>
    <r>
      <t>De in situ prestatie-eis aan het maximale geluidniveau binnen. De eisen voor gevelgeluidsisolatie worden door de ontwerper vertaald naar eisen in termen van het gestandaardiseerde geluidsdrukniveauverschil van een gevel DAtr. De basis voor deze berekening vormt het opgemeten buitenlawaai (het ‘representatief buitengeluid’) en de maximaal toelaatbare geluidsniveaus in de ruimten L</t>
    </r>
    <r>
      <rPr>
        <vertAlign val="subscript"/>
        <sz val="11"/>
        <rFont val="Calibri"/>
        <family val="2"/>
        <scheme val="minor"/>
      </rPr>
      <t>Aeq,nT,30’</t>
    </r>
    <r>
      <rPr>
        <sz val="11"/>
        <rFont val="Calibri"/>
        <family val="2"/>
        <scheme val="minor"/>
      </rPr>
      <t>.
Bij oplevering wordt ook de parameter D</t>
    </r>
    <r>
      <rPr>
        <vertAlign val="subscript"/>
        <sz val="11"/>
        <rFont val="Calibri"/>
        <family val="2"/>
        <scheme val="minor"/>
      </rPr>
      <t>Atr</t>
    </r>
    <r>
      <rPr>
        <sz val="11"/>
        <rFont val="Calibri"/>
        <family val="2"/>
        <scheme val="minor"/>
      </rPr>
      <t xml:space="preserve"> nagemeten.</t>
    </r>
  </si>
  <si>
    <t>Installatielawaai</t>
  </si>
  <si>
    <t>De tabel bevat zowel een eis aan het continue installatiegeluid als aan het incidenteel installatiegeluid.</t>
  </si>
  <si>
    <t>Ruimteakoestiek</t>
  </si>
  <si>
    <t xml:space="preserve">De tabel specifieert de maximale nagalmtijd per type ruimte. Enkele prestatie-eisen zijn uitgedrukt in functie van het volume V (in m³).
Bijkomend wordt er voor een aantal ruimtes een specifieke akoestische studie gevraagd. </t>
  </si>
  <si>
    <t>Buitengeluid in de onmiddellijke omgeving van het gebouw</t>
  </si>
  <si>
    <r>
      <t>De tabel specifieert het maximaal toelaatbaar stabiel buitengeluid (gemeten als L</t>
    </r>
    <r>
      <rPr>
        <vertAlign val="subscript"/>
        <sz val="11"/>
        <rFont val="Calibri"/>
        <family val="2"/>
        <scheme val="minor"/>
      </rPr>
      <t>A90</t>
    </r>
    <r>
      <rPr>
        <sz val="11"/>
        <rFont val="Calibri"/>
        <family val="2"/>
        <scheme val="minor"/>
      </rPr>
      <t xml:space="preserve">) voor 4 typische buitensituaties.  
De gebruiker geeft in de kolom ‘Aantal situaties in project’ in hoeveel keer elk van die situaties voorkomt in het project. </t>
    </r>
  </si>
  <si>
    <t>Keuze controlemetingen</t>
  </si>
  <si>
    <t>Om een voorstel voor controlemetingen op te stellen worden de volgende leidraad gehanteerd:</t>
  </si>
  <si>
    <r>
      <t xml:space="preserve"> </t>
    </r>
    <r>
      <rPr>
        <b/>
        <sz val="14"/>
        <rFont val="Calibri"/>
        <family val="2"/>
        <scheme val="minor"/>
      </rPr>
      <t>Luchtgeluidsisolatie</t>
    </r>
    <r>
      <rPr>
        <sz val="11"/>
        <rFont val="Calibri"/>
        <family val="2"/>
        <scheme val="minor"/>
      </rPr>
      <t xml:space="preserve">
• Er wordt telkens op zoek gegaan naar de nadeligste gevallen. Dit betekent, in volgorde van nadeligst naar minder nadelig:
- zendruimte met de hoogste geluidsproductie;
- combinatie zend- en ontvangslokaal met de hoogste in situ eis;
- spleten (onder deuren) in de scheidingsconstructie;
- doorvoerroosters in de scheidingsconstructie;
- deuren in de scheidingsconstructie;
- beglazing in de scheidingsconstructie, hoe groter de raampartijen hoe nadeliger;
- kleine ontvangruimten (afmeting loodrecht op scheidingselement). 
• Het ontwerpteam maakt een evenwichtig voorstel op, met een zo divers mogelijk aantal combinaties zend- en ontvangstruimte;
• Om een geldige combinatie zend- en ontvangruimte op te meten, moet er minstens een gedeeltelijk gemeenschappelijk scheidingselement zijn.
• De referentienagalmtijd van de ontvangruimten komt overeen met richtwaarden in het deel van de prestatie-eisen betreffende nagalm. Indien hierin niet vermeld, is de referentienagalmtijd gelijk aan 0,5 s. 
Uitzondering: Voor lokalen met een volume kleiner of gelijk aan 20 m³, is de referentienagalmtijd gelijk aan 0,3 s. Voor lokalen met een volume tussen 20 en 30 m³, is de referentienagalmtijd gelijk aan 0,02V-0,1 s (met V het volume in m³).  </t>
    </r>
  </si>
  <si>
    <r>
      <rPr>
        <b/>
        <sz val="14"/>
        <rFont val="Calibri"/>
        <family val="2"/>
        <scheme val="minor"/>
      </rPr>
      <t>Contactgeluidsisolatie</t>
    </r>
    <r>
      <rPr>
        <sz val="11"/>
        <rFont val="Calibri"/>
        <family val="2"/>
        <scheme val="minor"/>
      </rPr>
      <t xml:space="preserve">
• Er wordt telkens op zoek gegaan naar de nadeligste gevallen. Dit betekent, in volgorde van nadeligst naar minder nadelig:
- zendruimte met de hoogste geluidsproductie;
- verticale contactgeluidsoverdracht, vooral als er één of meer dragende wanden in de ontvangruimte zijn;
- horizontale contactgeluidsoverdracht, vooral als:
      - scheidingswanden (met of zonder deuropeningen) werden aangezet vanaf de vloerafwerking en niet vanaf de structurele draagvloer:
      - het een kleine ontvangruimte betreft (afmeting loodrecht op scheidingselement).
• Het ontwerpteam gaat bij het plaatsbezoek actief op zoek naar mogelijke risico’s zoals:
- doorlopende vloerafwerking tussen twee ruimten;
- gecementeerde in plaats van elastisch opgekitte voegen onder plinten of wandtegels;
en voegt deze metingen met voorrang toe aan zijn voorstel.
• Het ontwerpteam maakt een evenwichtig voorstel op, met een zo divers mogelijk aantal combinaties zend- en ontvangstruimte;
• Om een geldige combinatie zend- en ontvangruimte op te meten, moet er minstens een gedeeltelijk gemeenschappelijk scheidingselement zijn.
• De referentienagalmtijd van de ontvangruimten komt overeen met richtwaarden in het deel van de prestatie-eisen betreffende nagalm. Indien hierin niet vermeld, is de referentienagalmtijd gelijk aan 0,5 s. 
Uitzondering: Voor lokalen met een volume kleiner of gelijk aan 20 m³, is de referentienagalmtijd gelijk aan 0,3 s. Voor lokalen met een volume tussen 20 en 30 m³, is de referentienagalmtijd gelijk aan 0,02V-0,1 s (met V het volume in m³).</t>
    </r>
  </si>
  <si>
    <r>
      <rPr>
        <b/>
        <sz val="14"/>
        <rFont val="Calibri"/>
        <family val="2"/>
        <scheme val="minor"/>
      </rPr>
      <t>Gevelgeluidsisolatie</t>
    </r>
    <r>
      <rPr>
        <sz val="11"/>
        <rFont val="Calibri"/>
        <family val="2"/>
        <scheme val="minor"/>
      </rPr>
      <t xml:space="preserve">
• Als een ruimte geen venster heeft met de buitenomgeving of niet voorkomt in het project, wordt geen meting uitgevoerd voor deze ruimte.
• Er wordt telkens op zoek gegaan naar de nadeligste gevallen.  Dit betekent, in volgorde van nadeligst naar minder nadelig:
- ruimten langs de meest belaste zijde;
- ruimten met de hoogste in situ prestatie-eis;
- gevelvlakken met ventilatieroosters;
- gevelvlakken met verhoudingsgewijs grote vensteroppervlakten ten opzichte van de gevelwand zelf;
- kleine ontvangruimten (afmeting loodrecht op scheidingselement);
- ruimten op lager gelegen verdiepingen.
• Minstens één test van elk soort situaties waar in ontwerpfase een afwijking op de prestatie-eis voorzien was, zodat die niet verborgen blijven in de eindscore van de metingen.
• De referentienagalmtijd van de ontvangruimten komt overeen met richtwaarden in het deel van de prestatie-eisen betreffende nagalm. Indien hierin niet vermeld, is de referentienagalmtijd gelijk aan 0,5 s. 
Uitzondering: Voor lokalen met een volume kleiner of gelijk aan 20 m³, is de referentienagalmtijd gelijk aan 0,3 s. Voor lokalen met een volume tussen 20 en 30 m³, is de referentienagalmtijd gelijk aan 0,02V-0,1 s (met V het volume in m³).   </t>
    </r>
  </si>
  <si>
    <r>
      <rPr>
        <b/>
        <sz val="14"/>
        <rFont val="Calibri"/>
        <family val="2"/>
        <scheme val="minor"/>
      </rPr>
      <t>Installatielawaai</t>
    </r>
    <r>
      <rPr>
        <sz val="11"/>
        <rFont val="Calibri"/>
        <family val="2"/>
        <scheme val="minor"/>
      </rPr>
      <t xml:space="preserve">
• Er wordt telkens op zoek gegaan naar de nadeligste gevallen. Dit betekent, in volgorde van nadeligst naar minder nadelig:
- ruimten palend aan technische ruimten met luchtgroepen;
- ruimten direct onder technische ruimten of het dak met hierop zware installaties (luchtgroepen, toestellen met compressoren zoals warmtepompen enz.);
- ruimten palend aan technische schachten met luchtkanalen;
- ruimten die zich op het kanalentracé dicht bij de luchtgroep bevinden;
- ruimten met ventilatiekanalen in het zicht.
• Het Ontwerpteam gaat bij het plaatsbezoek op zoek naar mogelijke risico’s op incidentele geluiden (bv. ten gevolge van een lift enz.). Indien die niet aanwezig lijken te zijn, worden er enkel metingen uitgevoerd van ventilatielawaai en in de ruimten direct onder zware installaties.
• De referentienagalmtijd van de ontvangruimten komt overeen met richtwaarden in het deel van de prestatie-eisen betreffende nagalm. Indien hierin niet vermeld, is de referentienagalmtijd gelijk aan 0,5 s. 
Uitzondering: Voor lokalen met een volume kleiner of gelijk aan 20 m³, is de referentienagalmtijd gelijk aan 0,3 s. Voor lokalen met een volume tussen 20 en 30 m³, is de referentienagalmtijd gelijk aan 0,02V-0,1 s (met V het volume in m³).    </t>
    </r>
  </si>
  <si>
    <r>
      <rPr>
        <b/>
        <sz val="14"/>
        <rFont val="Calibri"/>
        <family val="2"/>
        <scheme val="minor"/>
      </rPr>
      <t>Ruimteakoestiek</t>
    </r>
    <r>
      <rPr>
        <sz val="11"/>
        <rFont val="Calibri"/>
        <family val="2"/>
        <scheme val="minor"/>
      </rPr>
      <t xml:space="preserve">
• Er moet gemeten worden in de afgewerkte situatie.
• Er wordt telkens op zoek gegaan naar de nadeligste gevallen. Dit betekent, in volgorde van nadeligst naar minder nadelig:
- grote ruimten;
- ruimten met parallelle wanden die akoestisch weerkaatsend zijn en waarbij de geluidspaden tussen deze wanden voor een groot deel niet onderbroken worden door meubilair of andere objecten;
- ruimten met verhoudingsgewijs weinig geluidsabsorptie in verhouding tot de plafondoppervlakte;
- ruimten waarin de absorberende materialen direct tegen andere bouwelementen aangebracht zijn (verlijmd, geschroefd enz.)
- ruimten waarin de absorberende materialen dun zijn.
</t>
    </r>
  </si>
  <si>
    <r>
      <rPr>
        <b/>
        <sz val="14"/>
        <rFont val="Calibri"/>
        <family val="2"/>
        <scheme val="minor"/>
      </rPr>
      <t>Ruimteakoestiek</t>
    </r>
    <r>
      <rPr>
        <sz val="11"/>
        <rFont val="Calibri"/>
        <family val="2"/>
        <scheme val="minor"/>
      </rPr>
      <t xml:space="preserve">
</t>
    </r>
    <r>
      <rPr>
        <u/>
        <sz val="11"/>
        <rFont val="Calibri"/>
        <family val="2"/>
        <scheme val="minor"/>
      </rPr>
      <t>Niet conforme meetresultaten</t>
    </r>
    <r>
      <rPr>
        <sz val="11"/>
        <rFont val="Calibri"/>
        <family val="2"/>
        <scheme val="minor"/>
      </rPr>
      <t xml:space="preserve">
• Indien er niet voldaan wordt aan deze nagalmtijdeisen (prestatie-eis + eventuele tolerantie), dan dient te worden aangetoond dat de totale gewogen equivalente geluidabsorptieoppervlakte  A</t>
    </r>
    <r>
      <rPr>
        <vertAlign val="subscript"/>
        <sz val="11"/>
        <rFont val="Calibri"/>
        <family val="2"/>
        <scheme val="minor"/>
      </rPr>
      <t>w</t>
    </r>
    <r>
      <rPr>
        <sz val="11"/>
        <rFont val="Calibri"/>
        <family val="2"/>
        <scheme val="minor"/>
      </rPr>
      <t xml:space="preserve">=∑_i〖∝_(w,i) S_i 〗 groter of gelijk is aan het nodige gewogen equivalente geluidsabsorptieoppervlak volgens de berekeningswijze als beschreven in de norm NBN EN ISO 12354-6 + 20%. Het ontwerpteam besteedt aandacht aan een zo goed mogelijke verdeling van de absorptie in alle ruimtes.
• Oppervlakken met een gewogen geluidsabsorptiecoëfficiënt α_(w,i)≤0,05 worden niet meegerekend in deze som.
• Absorberende oppervlakken die in situ geproduceerd worden (vb. akoestische spuitpleister, naadloze akoestische plafonds, …), zijn onderhevig aan de uitvoering. Voor dergelijke materialen wordt een staal van 10m² geproduceerd in werffase om de absorptiecoëfficiënt te laten opmeten in labo. Indien er geen staal geproduceerd wordt in werffase, wordt er bij de toetsing van de ontwerpeis rekening gehouden met maximaal 80% van de geattesteerde absorptiecoëfficiënt.
• Er wordt in deze berekening geen bijdrage opgeteld van eventueel los meubilair  , met uitzondering van specifiek akoestisch meubilair dat inbegrepen zit in de opdracht.
• Het Ontwerpend Bureau legt een overzichtelijke rekennota voor met onder andere de geometrische kenmerken van de ruimte, de gebruikte absorberende materialen en hun oppervlakte en de technische fiches van deze producten met de staving van de absorptiecoëfficiënt (laborapport volgens gestandaardiseerde methode). Het ontwerpteam en de bouwheer kijken deze nota en berekeningen na.   
• Indien de rekennota wordt goedgekeurd, wordt het resultaat alsnog beschouwd als conform de prestatie-eis. </t>
    </r>
  </si>
  <si>
    <r>
      <rPr>
        <b/>
        <sz val="14"/>
        <rFont val="Calibri"/>
        <family val="2"/>
        <scheme val="minor"/>
      </rPr>
      <t>Buitengeluid in de onmiddellijke omgeving van het gebouw</t>
    </r>
    <r>
      <rPr>
        <sz val="11"/>
        <rFont val="Calibri"/>
        <family val="2"/>
        <scheme val="minor"/>
      </rPr>
      <t xml:space="preserve">
• De bouwheer kan controlemetingen vragen indien er twijfel is over het respecteren van de eisen of indien er klachten zijn.
• Naast de L</t>
    </r>
    <r>
      <rPr>
        <vertAlign val="subscript"/>
        <sz val="11"/>
        <rFont val="Calibri"/>
        <family val="2"/>
        <scheme val="minor"/>
      </rPr>
      <t>A90</t>
    </r>
    <r>
      <rPr>
        <sz val="11"/>
        <rFont val="Calibri"/>
        <family val="2"/>
        <scheme val="minor"/>
      </rPr>
      <t>-waarde wordt ook de gelogde L</t>
    </r>
    <r>
      <rPr>
        <vertAlign val="subscript"/>
        <sz val="11"/>
        <rFont val="Calibri"/>
        <family val="2"/>
        <scheme val="minor"/>
      </rPr>
      <t>Aeq</t>
    </r>
    <r>
      <rPr>
        <sz val="11"/>
        <rFont val="Calibri"/>
        <family val="2"/>
        <scheme val="minor"/>
      </rPr>
      <t xml:space="preserve">,1s-waarde in functie van de tijd gerapporteerd.
</t>
    </r>
  </si>
  <si>
    <t>Classificatie van ruimten</t>
  </si>
  <si>
    <t>Ruimtecategorie</t>
  </si>
  <si>
    <t>Aantal lokalen in project</t>
  </si>
  <si>
    <t>Komt voor in het project ?</t>
  </si>
  <si>
    <t>Contactgeluids
productie</t>
  </si>
  <si>
    <t>Luchtgeluids
productie</t>
  </si>
  <si>
    <t>Geluids-gevoeligheid</t>
  </si>
  <si>
    <t>Correctie zendlokaal</t>
  </si>
  <si>
    <t>Correctie ontvangslokaal</t>
  </si>
  <si>
    <r>
      <t>Gevelisolatie L</t>
    </r>
    <r>
      <rPr>
        <b/>
        <vertAlign val="subscript"/>
        <sz val="11"/>
        <rFont val="Calibri"/>
        <family val="2"/>
      </rPr>
      <t>Aeq,nT,30min</t>
    </r>
    <r>
      <rPr>
        <b/>
        <sz val="11"/>
        <rFont val="Calibri"/>
        <family val="2"/>
      </rPr>
      <t xml:space="preserve"> [dB(A)]</t>
    </r>
  </si>
  <si>
    <r>
      <t>Continu installatiegeluid L</t>
    </r>
    <r>
      <rPr>
        <b/>
        <vertAlign val="subscript"/>
        <sz val="11"/>
        <rFont val="Calibri"/>
        <family val="2"/>
      </rPr>
      <t>Aeq,nT,30min</t>
    </r>
    <r>
      <rPr>
        <b/>
        <sz val="11"/>
        <rFont val="Calibri"/>
        <family val="2"/>
      </rPr>
      <t xml:space="preserve"> [dB(A)]</t>
    </r>
  </si>
  <si>
    <r>
      <t>Incidenteel installatiegeluid L</t>
    </r>
    <r>
      <rPr>
        <b/>
        <vertAlign val="subscript"/>
        <sz val="11"/>
        <rFont val="Calibri"/>
        <family val="2"/>
      </rPr>
      <t xml:space="preserve">AFmax </t>
    </r>
    <r>
      <rPr>
        <b/>
        <sz val="11"/>
        <rFont val="Calibri"/>
        <family val="2"/>
      </rPr>
      <t>[dB(A)]</t>
    </r>
  </si>
  <si>
    <r>
      <t>Nagalmtijd
T</t>
    </r>
    <r>
      <rPr>
        <b/>
        <vertAlign val="subscript"/>
        <sz val="11"/>
        <rFont val="Calibri"/>
        <family val="2"/>
      </rPr>
      <t>nom</t>
    </r>
    <r>
      <rPr>
        <b/>
        <sz val="11"/>
        <rFont val="Calibri"/>
        <family val="2"/>
      </rPr>
      <t xml:space="preserve"> [sec]</t>
    </r>
  </si>
  <si>
    <t>Verduidelijking categorie</t>
  </si>
  <si>
    <t xml:space="preserve">Ondersteunende functies </t>
  </si>
  <si>
    <t>OF - Circulatie type 1</t>
  </si>
  <si>
    <t>laag</t>
  </si>
  <si>
    <t>normaal</t>
  </si>
  <si>
    <t>neen</t>
  </si>
  <si>
    <t xml:space="preserve">Gang, circulatie, atrium. Circulatie voor kortstondig gebruik en/of enkel intern gebruik. Elke circulatie afgebakend door deuren of duidelijk andere functies wordt als één enkel lokaal geteld. </t>
  </si>
  <si>
    <t xml:space="preserve">OF – Circulatie type 2 – grote verkeersstromen </t>
  </si>
  <si>
    <t>hoog</t>
  </si>
  <si>
    <t xml:space="preserve">Gang met grote verkeersstromen (vb. circulatiezone publiek vergadercentrum) die simultaan gebruikt wordt met aanliggende functies, circulatie gebruikt door externen. Elke circulatie afgebakend door deuren of duidelijk andere functies wordt als één enkel lokaal geteld. </t>
  </si>
  <si>
    <t>OF - Circulatie - Onthaal, atrium met overlegfunctie</t>
  </si>
  <si>
    <t>&lt;log10(V/20)</t>
  </si>
  <si>
    <t xml:space="preserve">Beperkt aantal overlegplekken. Elke circulatie afgebakend door deuren of duidelijk andere functies wordt als één enkel lokaal geteld.
Ruimteakoestiek: een toegespitste akoestische studie is aangewezen </t>
  </si>
  <si>
    <t>OF - Restaurant, cafetaria, refter</t>
  </si>
  <si>
    <t xml:space="preserve">Ruimteakoestiek: een toegespitste akoestische studie is aangewezen </t>
  </si>
  <si>
    <t>OF - Koffiehoek, pauzeruimte, kitchenette</t>
  </si>
  <si>
    <t>OF - Sanitair, kleedruimte</t>
  </si>
  <si>
    <t>/</t>
  </si>
  <si>
    <t>Een lokaal 'sanitair' bestaat vaak uit meerdere toiletten die al dan niet gescheiden zijn door wandjes. Aparte toiletten worden niet als aparte lokalen beschouwd, maar in hun samenhangend geheel, bv een lokaal 'sanitair dames' en een lokaal 'sanitair heren'. Omkleedruimte bij een dokterlokaal</t>
  </si>
  <si>
    <t>OF - Polyvalente ruimte type 1 - vergaderzaal, uiteenzettingen</t>
  </si>
  <si>
    <t>&lt;0,35log10(1,25V)</t>
  </si>
  <si>
    <t xml:space="preserve">Kan ook gebruikt worden als koffiehoek, pauzeruimte, overleg.
Ruimteakoestiek: een toegespitste akoestische studie is aangewezen </t>
  </si>
  <si>
    <t>OF - Polyvalente ruimte type 2 - recepties + type 1 activiteiten</t>
  </si>
  <si>
    <t xml:space="preserve">Ook een cafetaria in een zorginstelling waar gemeenschappelijke activiteiten georganiseerd worden.
Ruimteakoestiek: een toegespitste akoestische studie is aangewezen </t>
  </si>
  <si>
    <t>OF - Polyvalente ruimte type 3 - muziek, drama, film, dans + type 2 activiteiten</t>
  </si>
  <si>
    <t>zeer hoog</t>
  </si>
  <si>
    <t xml:space="preserve">Ook bv een jeugdhuis of een repetitielokaal voor een fanfare, harmonie, band, … in een publiek gebouw (jeugdhuis, dienstencentrum, ….), een café/fuifkelder in een studentenresidentie. Merk op, als deze lokalen ook voor publieke evenementen met muziek gebruikt worden, zijn ook de wettelijke eisen voor omgevingsgeluid van toepassing.
Ruimteakoestiek: een toegespitste akoestische studie is aangewezen </t>
  </si>
  <si>
    <t>OF - Auditorium, seminarielokaal</t>
  </si>
  <si>
    <t>OF - Auditorium - regie</t>
  </si>
  <si>
    <t>OF - Auditorium - vertaalcabine</t>
  </si>
  <si>
    <t>OF - Keuken - opwarmkeuken, kleine keuken, residentiële keuken, …</t>
  </si>
  <si>
    <t>Bv in school, crèche, coliving, leefgroep in zorginstelling, …</t>
  </si>
  <si>
    <t>OF - Keuken - productiekeuken, grootkeuken, grote vaatwas, afwaskeuken</t>
  </si>
  <si>
    <t>Installatiegeluid: geluid van de dampkap wordt niet mee in rekening gebracht</t>
  </si>
  <si>
    <t>OF - Keuken - koel- en vriescel</t>
  </si>
  <si>
    <t>OF - Technische ruimten - stil (tot 60 dBA, vb. patch, klein serverlokaal, tellerlokaal)</t>
  </si>
  <si>
    <t>OF - Technische ruimte - luid (tot 75 dBA, vb. luchtgroepen, server)</t>
  </si>
  <si>
    <t>OF - Technische ruimten - zeer luid (tot 90 dBA, vb. koelgroepen, grote luchtgroepen, datacenter)</t>
  </si>
  <si>
    <t>Voor lokalen met noodstroomaggregaten is een aparte studie nodig</t>
  </si>
  <si>
    <t>OF - Labo, kwaliteitscontrole, …</t>
  </si>
  <si>
    <t>OF - Atelier, werkplaats - hoge geluidsproductie</t>
  </si>
  <si>
    <t xml:space="preserve">In sommige contexten kan het aangewezen zijn een absorberend plafond te voorzien in een atelier. Dit dient te worden beoordeeld door de akoestische ontwerper mogelijk in overleg met de bouwheer. </t>
  </si>
  <si>
    <t>OF - Atelier, werkplaats - zeer hoge geluidsproductie</t>
  </si>
  <si>
    <t>OF - Magazijn - stockage</t>
  </si>
  <si>
    <t>Rijden met transpaletten of voorraadkarretjes, bv apotheek in ziekenhuis</t>
  </si>
  <si>
    <t>OF - Laad- en loskade</t>
  </si>
  <si>
    <t>OF - Parking, ondergrondse garage</t>
  </si>
  <si>
    <t>OF - Berging-archief</t>
  </si>
  <si>
    <t>OF - Fietsenstalling</t>
  </si>
  <si>
    <t>Opletten voor contactgeluid bij het ophangen van fietsen in fietsrekken</t>
  </si>
  <si>
    <t>OF - Afvallokaal</t>
  </si>
  <si>
    <t xml:space="preserve">Verplaatsen van afvalcontainers, inwerpen van afval, … </t>
  </si>
  <si>
    <t>OF - Waskamer, wassalon, wasberging, linnenkamer, … - Groot / centraal</t>
  </si>
  <si>
    <t>Dirty &amp; clean utilities in ziekenhuizen/zorginstellingen/hotels, centrale inrichting voor gans de instelling</t>
  </si>
  <si>
    <t>OF - Waskamer, wassalon, wasberging, linnenkamer, … - Klein / lokaal</t>
  </si>
  <si>
    <t>idem, kleiner lokaal op een gang voor een deeltje van de instelling</t>
  </si>
  <si>
    <t>OF - Wachtruimte</t>
  </si>
  <si>
    <t>Wachtruimte, bv in een politiekantoor, in een LDC (lokaal Dienstencentrum), …</t>
  </si>
  <si>
    <t>OF - EHBO, borstvoedingslokaal</t>
  </si>
  <si>
    <t>ja</t>
  </si>
  <si>
    <t>OF - Andere 1 (vul hier in)</t>
  </si>
  <si>
    <t>OF - Andere 2 (vul hier in)</t>
  </si>
  <si>
    <t>Kantoorgebouwen</t>
  </si>
  <si>
    <t>KANT - Individueel kantoor</t>
  </si>
  <si>
    <t>Individueel kantoor: tot maximaal 4 werkplekken</t>
  </si>
  <si>
    <t>KANT - Open kantooromgeving</t>
  </si>
  <si>
    <t>Iedere open kantooromgeving omsloten of afgebakend door andere functies (vb vergaderzalen, koffiehoek) wordt beschouwd als 1 lokaal in het project</t>
  </si>
  <si>
    <t>KANT - Open kantooromgeving - callcenter</t>
  </si>
  <si>
    <t xml:space="preserve">Callcenter, dispatching bij  ambulance, brandweer of politie </t>
  </si>
  <si>
    <t>KANT - Publieke vergaderzaal, gesprekslokaal, directiekantoor</t>
  </si>
  <si>
    <t>Gesprekslokaal met verhoogde privacy, bv voor met externen, bv HR, bv consultatielokalen, ook directiekantoor, vergaderzaal voor videoconferentie</t>
  </si>
  <si>
    <t>KANT - Niet publieke vergaderzaal, brainstorm, projectruimte, team cockpit</t>
  </si>
  <si>
    <t>Vergaderzalen voornamelijk voor intern gebruik</t>
  </si>
  <si>
    <t>KANT - Stiltelokaal - werken in stilte</t>
  </si>
  <si>
    <t>lokaal om in stilte te kunnen werken, bv bibliotheekzone (in NWOW terminologie): daar mag niet gebeld worden</t>
  </si>
  <si>
    <t>KANT - Printlokaal (officeprinters)</t>
  </si>
  <si>
    <t xml:space="preserve">Luchtgeluidsisolatie: er wordt geen eis vooropgesteld indien deze ruimte rechtstreeks en enkel uitgeeft in een aangrenzende kantoorruimte. </t>
  </si>
  <si>
    <t>KANT - (Concentratie)cockpit, belcel</t>
  </si>
  <si>
    <t>KANT - Andere 1 (vul hier in)</t>
  </si>
  <si>
    <t>KANT - Andere 2 (vul hier in)</t>
  </si>
  <si>
    <t>Sport</t>
  </si>
  <si>
    <t>SPORT - Sportzaal - recreatief</t>
  </si>
  <si>
    <t>&lt;log(V/50)</t>
  </si>
  <si>
    <t>SPORT - Sportzaal - competitie</t>
  </si>
  <si>
    <t xml:space="preserve">Sportruimte met publiek/supporters, waar geroepen wordt en soms luide muziek wordt gebruikt </t>
  </si>
  <si>
    <t>SPORT - Groepslessen Type 1 - Ballet, yoga, pilates, …</t>
  </si>
  <si>
    <t>SPORT - Groepslessen Type 2 - Type 1 + met muziek (bv spinning, zumba, moderne dans)</t>
  </si>
  <si>
    <t>Kleinere sportruimte waar soms luide muziek wordt gebruikt</t>
  </si>
  <si>
    <t>SPORT - Fitness Type 1 - Cardio (loopbanden, roeien, crosstrainer, stepmachine, ….)</t>
  </si>
  <si>
    <t>SPORT - Fitness Type 2 - Gewichtstraining (zware losse gewichten of toestellen met zware gewichten)</t>
  </si>
  <si>
    <t>SPORT - Zwembaden</t>
  </si>
  <si>
    <t>SPORT - Andere 1 (vul hier in)</t>
  </si>
  <si>
    <t>SPORT - Andere 2 (vul hier in)</t>
  </si>
  <si>
    <t>Scholen en onderwijs</t>
  </si>
  <si>
    <t>OND - Leslokaal</t>
  </si>
  <si>
    <t>OND - Kleuterklas</t>
  </si>
  <si>
    <t>OND - Muziekklas</t>
  </si>
  <si>
    <t>OND - Ateliers voor technische opleidingen</t>
  </si>
  <si>
    <t>OND - Wetenschapsklassen, kunstklassen, technologieklassen, ateliers met lichte activiteiten</t>
  </si>
  <si>
    <t>OND - Binnenspeelplaats</t>
  </si>
  <si>
    <t>OND - Studielokaal</t>
  </si>
  <si>
    <t>OND - Voordrachtstudio's</t>
  </si>
  <si>
    <t>Kinderopvang: crèche en buitenschoolse kinderopvang</t>
  </si>
  <si>
    <t>KIND - leefruimte (crèche), speelruimte (buitenschoolse kinderopvang)</t>
  </si>
  <si>
    <t>KIND - snoezelruimte, rustruimte</t>
  </si>
  <si>
    <t>Slaapruimte in crèche, snoezelruimte in kinderopvang</t>
  </si>
  <si>
    <t>KIND - Andere 1 (vul hier in)</t>
  </si>
  <si>
    <t>KIND - Andere 2 (vul hier in)</t>
  </si>
  <si>
    <t>Studentenresidentie</t>
  </si>
  <si>
    <t>STUD - Studentenkamer</t>
  </si>
  <si>
    <t>STUD - Badkamer (privé)</t>
  </si>
  <si>
    <t>STUD - Studentenstudio (met eigen kitchenette en badkamer)</t>
  </si>
  <si>
    <t>STUD - Gemeenschappelijke keuken</t>
  </si>
  <si>
    <t>STUD - Gemeenschappelijke badkamer, sanitair</t>
  </si>
  <si>
    <t>STUD - Ontspanningsruimte</t>
  </si>
  <si>
    <t>STUD - Studeerruimte</t>
  </si>
  <si>
    <t>Zorg (ism VIPA)</t>
  </si>
  <si>
    <t>ZORG - Kamer Type 1</t>
  </si>
  <si>
    <t xml:space="preserve">ZORG - Kamer Type 2 </t>
  </si>
  <si>
    <t>ZORG - Spoedzone</t>
  </si>
  <si>
    <t>Een 'spoedzone' bestaat vaak uit meerdere verzorgruimtes/kamers die al dan niet gescheiden zijn door wandjes. Deze ruimtes worden niet als aparte lokalen beschouwd, maar als een samenhangend geheel.</t>
  </si>
  <si>
    <t>ZORG - Time-out kamer</t>
  </si>
  <si>
    <t>Afzonderingskamer voor crisissituaties o.a. in psychiatrie of in bijzondere jeugdzorg. Vaak gecombineerd met hevig roepen en slaan op wanden en deuren. Ontdubbeling van wanden wordt daarom sterk aanbevolen.</t>
  </si>
  <si>
    <t>ZORG - Prikkelarme kamer</t>
  </si>
  <si>
    <t>Afzonderingsruimte waar men tot rust kan komen. Chill-out</t>
  </si>
  <si>
    <t>ZORG - Badkamer (privé)</t>
  </si>
  <si>
    <t xml:space="preserve">Toiletten en douches in de kamer voor patiënten en bewoners. 
Geen prestatie-eisen van en naar eigen kamer </t>
  </si>
  <si>
    <t>ZORG - Onderzoekruimte</t>
  </si>
  <si>
    <t>consultatieruimte, therapieruimte, dokterspost, verplegerspost, kiné (NIET revalidatieruimte, zie sport)</t>
  </si>
  <si>
    <t>ZORG - Onderzoeksruimte luide toestellen (MRI, NMR, …)</t>
  </si>
  <si>
    <t>ZORG - Afdelingsbureau</t>
  </si>
  <si>
    <t>afdelingsbureau, pauzelokaal voor personeel</t>
  </si>
  <si>
    <t>ZORG - Spraak- en taaltherapie</t>
  </si>
  <si>
    <t xml:space="preserve">Audiometrie, spraak en taaltherapieruimte.
Ruimteakoestiek: een toegespitste akoestische studie is aangewezen </t>
  </si>
  <si>
    <t>ZORG - Operatiezalen</t>
  </si>
  <si>
    <t>Een 'operatiekwartier' bestaat vaak uit meerdere operatiezalen die van mekaar zijn gescheiden door automatische deuren die niet luchtdicht sluiten. Vaak delen deze ruimtes ook gemeenschappelijke preparatielokalen. Deze ruimtes worden niet als aparte lokalen beschouwd, maar als een samenhangend geheel.</t>
  </si>
  <si>
    <t>ZORG - Verloskamer</t>
  </si>
  <si>
    <t>ZORG - Medisch laboratorium</t>
  </si>
  <si>
    <t>ZORG - Rouwruimte</t>
  </si>
  <si>
    <t>rouwruimte, gebedsruimte, bezinningslokaal</t>
  </si>
  <si>
    <t>ZORG - Wachtruimte</t>
  </si>
  <si>
    <t>ZORG - Gemeenschappelijke badruimte</t>
  </si>
  <si>
    <t>ZORG - Gemeenschappelijke leefruimte</t>
  </si>
  <si>
    <t>functie gelijkaardig aan pauzeruimte, (leefgroepruimte) niet voor georganiseerde muziekactiviteiten</t>
  </si>
  <si>
    <t>ZORG - Revalidatieruimte (Kiné)</t>
  </si>
  <si>
    <t>o.a. revalidatieruimte ziekenhuis/kiné/…</t>
  </si>
  <si>
    <t>ZORG - Andere 1 (vul hier in)</t>
  </si>
  <si>
    <t>ZORG - Andere 2 (vul hier in)</t>
  </si>
  <si>
    <t>Publieke gebouwen (bevatten heel vaak ook kantoor- en ondersteunende functies)</t>
  </si>
  <si>
    <t>PUBL - Raadszaal, trouwzaal</t>
  </si>
  <si>
    <t>PUBL - Feestzaal, fuifzaal, parochiezaal, …</t>
  </si>
  <si>
    <t>PUBL - Theaterzaal, voorstellingszaal, filmzaal, …</t>
  </si>
  <si>
    <t>PUBL - Bibliotheek</t>
  </si>
  <si>
    <t>PUBL - Gebedsruimte - collectief</t>
  </si>
  <si>
    <t>PUBL - Gebedsruimte - individueel</t>
  </si>
  <si>
    <t>Politiekantoor</t>
  </si>
  <si>
    <t>POL - Salduzlokaal</t>
  </si>
  <si>
    <t>Hoog</t>
  </si>
  <si>
    <t>Ja</t>
  </si>
  <si>
    <t>POL - Identificatielokaal</t>
  </si>
  <si>
    <t>POL - Tap lokaal</t>
  </si>
  <si>
    <t>POL - Slachtofferhulp</t>
  </si>
  <si>
    <t>POL - Verhoorlokaal</t>
  </si>
  <si>
    <t>POL - Briefingruimte</t>
  </si>
  <si>
    <t>POL - Cel</t>
  </si>
  <si>
    <t>POL - Regie bij verhoorlokaal</t>
  </si>
  <si>
    <t>POL - Crisisruimte</t>
  </si>
  <si>
    <t>Brandweerkazerne</t>
  </si>
  <si>
    <t>BRAND - Slaapkamer Brandweerkazerne</t>
  </si>
  <si>
    <t>BRAND - Leefruimte Brandweerkazerne</t>
  </si>
  <si>
    <t>Toerisme</t>
  </si>
  <si>
    <t>TOER - Hotelkamer</t>
  </si>
  <si>
    <t>TOER - Badkamer</t>
  </si>
  <si>
    <t>TOER - Slaapzaal, kamer jeugdherberg</t>
  </si>
  <si>
    <t>Afwijkingen in het ontwerp</t>
  </si>
  <si>
    <t>score</t>
  </si>
  <si>
    <t>#</t>
  </si>
  <si>
    <t>Type lokaal</t>
  </si>
  <si>
    <t>Type eis</t>
  </si>
  <si>
    <t>Aantal situaties met afwijking</t>
  </si>
  <si>
    <t>Standaard eis</t>
  </si>
  <si>
    <t>Afwijkende eis</t>
  </si>
  <si>
    <t>Grootheid</t>
  </si>
  <si>
    <t>Komt voor ?</t>
  </si>
  <si>
    <t>Geluid-gevoeligheid</t>
  </si>
  <si>
    <t>Weging</t>
  </si>
  <si>
    <t>Gewogen afwijkingen</t>
  </si>
  <si>
    <t>Prestatieniveau</t>
  </si>
  <si>
    <t>Onderdeel</t>
  </si>
  <si>
    <t>Contactgeluid</t>
  </si>
  <si>
    <t>Installatiegeluid - continu</t>
  </si>
  <si>
    <t>Installatiegeluid - incidenteel</t>
  </si>
  <si>
    <t>Nagalmtijd</t>
  </si>
  <si>
    <t>Buitengeluid</t>
  </si>
  <si>
    <r>
      <t>Gevelisolatie (in ontwerp omzetten naar D</t>
    </r>
    <r>
      <rPr>
        <b/>
        <vertAlign val="subscript"/>
        <sz val="14"/>
        <color theme="0"/>
        <rFont val="Calibri"/>
        <family val="2"/>
        <scheme val="minor"/>
      </rPr>
      <t>Atr</t>
    </r>
    <r>
      <rPr>
        <b/>
        <sz val="14"/>
        <color theme="0"/>
        <rFont val="Calibri"/>
        <family val="2"/>
        <scheme val="minor"/>
      </rPr>
      <t>)</t>
    </r>
  </si>
  <si>
    <t>Aantal Afwijkingen</t>
  </si>
  <si>
    <t>Aantal lokalen ZONDER afwijkingen</t>
  </si>
  <si>
    <t>Ontvangstlokaal  ↓</t>
  </si>
  <si>
    <t>Geluidgevoeligheid</t>
  </si>
  <si>
    <t>Kinderopvang: crèche en bsko</t>
  </si>
  <si>
    <t>KIND - leefruimte (crèche), speelruimte (bsko)</t>
  </si>
  <si>
    <t>BUITENGELUID</t>
  </si>
  <si>
    <t>Aantal afwijkingen</t>
  </si>
  <si>
    <t>Kruistabellen</t>
  </si>
  <si>
    <t>Luchtgeluidproductie in zendlokaal →</t>
  </si>
  <si>
    <t>Geluidsgevoeligheid in ontvanglokaal ↓</t>
  </si>
  <si>
    <t>Aanpassingstermen ifv zend- en ontvangstlokaal, niet cumulatief</t>
  </si>
  <si>
    <t>Correctieterm zendlokaal</t>
  </si>
  <si>
    <t>Correctieterm ontvangstlokaal</t>
  </si>
  <si>
    <t>Maximale verstrenging</t>
  </si>
  <si>
    <t>Aanpassingstermen ifv zendlokaal met deurgeheel</t>
  </si>
  <si>
    <t>Circulatie - Gang, circulatie, atrium
Uitzondering: ontvangstlokaal met slaapfunctie</t>
  </si>
  <si>
    <t>-8
-4</t>
  </si>
  <si>
    <t>Circulatie - Gang grote verkeersstromen, simultaan gebruik (vb. circulatiezone vergadercentrum) Uitzondering: ontvangstlokaal met slaapfunctie</t>
  </si>
  <si>
    <t>Onthaal, atrium met overlegfunctie</t>
  </si>
  <si>
    <t>Open kantooromgeving</t>
  </si>
  <si>
    <t>Overige</t>
  </si>
  <si>
    <t>Contactgeluidproductie in zendlokaal →</t>
  </si>
  <si>
    <t>Percentage ifv type meting</t>
  </si>
  <si>
    <t>Controlemetingen ifv geluidsgevoeligheid ↓</t>
  </si>
  <si>
    <t>LG</t>
  </si>
  <si>
    <t>CG</t>
  </si>
  <si>
    <t>GI</t>
  </si>
  <si>
    <t>IG</t>
  </si>
  <si>
    <t>NT</t>
  </si>
  <si>
    <t>Weging puntentelling ifv geluidsgevoeligheid ↓</t>
  </si>
  <si>
    <t>Eindscore</t>
  </si>
  <si>
    <t>Beoordeling</t>
  </si>
  <si>
    <t>Uitstekend</t>
  </si>
  <si>
    <t>Beter</t>
  </si>
  <si>
    <t>Goed</t>
  </si>
  <si>
    <t>Niet voldaan</t>
  </si>
  <si>
    <t>Keuzelijst Type Eis op tabblad 'Afwijkingen'</t>
  </si>
  <si>
    <r>
      <t>D</t>
    </r>
    <r>
      <rPr>
        <vertAlign val="subscript"/>
        <sz val="11"/>
        <color theme="1"/>
        <rFont val="Calibri"/>
        <family val="2"/>
        <scheme val="minor"/>
      </rPr>
      <t>A</t>
    </r>
    <r>
      <rPr>
        <sz val="11"/>
        <color theme="1"/>
        <rFont val="Calibri"/>
        <family val="2"/>
        <scheme val="minor"/>
      </rPr>
      <t xml:space="preserve"> [dB]</t>
    </r>
  </si>
  <si>
    <r>
      <t>L</t>
    </r>
    <r>
      <rPr>
        <vertAlign val="subscript"/>
        <sz val="11"/>
        <color theme="1"/>
        <rFont val="Calibri"/>
        <family val="2"/>
        <scheme val="minor"/>
      </rPr>
      <t>nTw</t>
    </r>
    <r>
      <rPr>
        <sz val="11"/>
        <color theme="1"/>
        <rFont val="Calibri"/>
        <family val="2"/>
        <scheme val="minor"/>
      </rPr>
      <t xml:space="preserve"> [dB]</t>
    </r>
  </si>
  <si>
    <r>
      <t>D</t>
    </r>
    <r>
      <rPr>
        <vertAlign val="subscript"/>
        <sz val="11"/>
        <color theme="1"/>
        <rFont val="Calibri"/>
        <family val="2"/>
        <scheme val="minor"/>
      </rPr>
      <t>Atr</t>
    </r>
    <r>
      <rPr>
        <sz val="11"/>
        <color theme="1"/>
        <rFont val="Calibri"/>
        <family val="2"/>
        <scheme val="minor"/>
      </rPr>
      <t xml:space="preserve"> [dB]</t>
    </r>
  </si>
  <si>
    <r>
      <t>L</t>
    </r>
    <r>
      <rPr>
        <vertAlign val="subscript"/>
        <sz val="11"/>
        <color theme="1"/>
        <rFont val="Calibri"/>
        <family val="2"/>
        <scheme val="minor"/>
      </rPr>
      <t>Aeq</t>
    </r>
    <r>
      <rPr>
        <sz val="11"/>
        <color theme="1"/>
        <rFont val="Calibri"/>
        <family val="2"/>
        <scheme val="minor"/>
      </rPr>
      <t xml:space="preserve"> [dB]</t>
    </r>
  </si>
  <si>
    <r>
      <t>L</t>
    </r>
    <r>
      <rPr>
        <vertAlign val="subscript"/>
        <sz val="11"/>
        <color theme="1"/>
        <rFont val="Calibri"/>
        <family val="2"/>
        <scheme val="minor"/>
      </rPr>
      <t>AFmax</t>
    </r>
    <r>
      <rPr>
        <sz val="11"/>
        <color theme="1"/>
        <rFont val="Calibri"/>
        <family val="2"/>
        <scheme val="minor"/>
      </rPr>
      <t xml:space="preserve"> [dB]</t>
    </r>
  </si>
  <si>
    <r>
      <t>T</t>
    </r>
    <r>
      <rPr>
        <vertAlign val="subscript"/>
        <sz val="11"/>
        <color theme="1"/>
        <rFont val="Calibri"/>
        <family val="2"/>
        <scheme val="minor"/>
      </rPr>
      <t>nom</t>
    </r>
    <r>
      <rPr>
        <sz val="11"/>
        <color theme="1"/>
        <rFont val="Calibri"/>
        <family val="2"/>
        <scheme val="minor"/>
      </rPr>
      <t xml:space="preserve"> [sec]</t>
    </r>
  </si>
  <si>
    <r>
      <t>L</t>
    </r>
    <r>
      <rPr>
        <vertAlign val="subscript"/>
        <sz val="11"/>
        <color theme="1"/>
        <rFont val="Calibri"/>
        <family val="2"/>
        <scheme val="minor"/>
      </rPr>
      <t>A90</t>
    </r>
    <r>
      <rPr>
        <sz val="11"/>
        <color theme="1"/>
        <rFont val="Calibri"/>
        <family val="2"/>
        <scheme val="minor"/>
      </rPr>
      <t xml:space="preserve"> [dB]</t>
    </r>
  </si>
  <si>
    <t>Lijst 'Komt voor?'</t>
  </si>
  <si>
    <t>Nee</t>
  </si>
  <si>
    <t>Negeer eisen voor lucht- en contactgeluid bij lokalen met een lage geluidgevoeligheid ?</t>
  </si>
  <si>
    <t>Neen</t>
  </si>
  <si>
    <t>Ontvangstlokaal →
Zendlokaal  ↓</t>
  </si>
  <si>
    <t>geluidsproductie zendlokaal</t>
  </si>
  <si>
    <t>geluidsgevoeligheid ontvangstlokaal</t>
  </si>
  <si>
    <t>T</t>
  </si>
  <si>
    <t>G</t>
  </si>
  <si>
    <t>H</t>
  </si>
  <si>
    <t>I</t>
  </si>
  <si>
    <t>J</t>
  </si>
  <si>
    <t>K</t>
  </si>
  <si>
    <t>L</t>
  </si>
  <si>
    <t>M</t>
  </si>
  <si>
    <t>N</t>
  </si>
  <si>
    <t>O</t>
  </si>
  <si>
    <t>P</t>
  </si>
  <si>
    <t>Q</t>
  </si>
  <si>
    <t>R</t>
  </si>
  <si>
    <t>S</t>
  </si>
  <si>
    <t>U</t>
  </si>
  <si>
    <t>V</t>
  </si>
  <si>
    <t>W</t>
  </si>
  <si>
    <t>X</t>
  </si>
  <si>
    <t>Y</t>
  </si>
  <si>
    <t>Z</t>
  </si>
  <si>
    <t>AA</t>
  </si>
  <si>
    <t>AB</t>
  </si>
  <si>
    <t>AC</t>
  </si>
  <si>
    <t>AD</t>
  </si>
  <si>
    <t>AE</t>
  </si>
  <si>
    <t>AF</t>
  </si>
  <si>
    <t>AG</t>
  </si>
  <si>
    <t>AH</t>
  </si>
  <si>
    <t>AI</t>
  </si>
  <si>
    <t>AJ</t>
  </si>
  <si>
    <t>AK</t>
  </si>
  <si>
    <t>AL</t>
  </si>
  <si>
    <t>AM</t>
  </si>
  <si>
    <t>AO</t>
  </si>
  <si>
    <t>AP</t>
  </si>
  <si>
    <t>AQ</t>
  </si>
  <si>
    <t>AR</t>
  </si>
  <si>
    <t>AS</t>
  </si>
  <si>
    <t>AT</t>
  </si>
  <si>
    <t>AU</t>
  </si>
  <si>
    <t>AV</t>
  </si>
  <si>
    <t>AW</t>
  </si>
  <si>
    <t>AX</t>
  </si>
  <si>
    <t>AZ</t>
  </si>
  <si>
    <t>BA</t>
  </si>
  <si>
    <t>BB</t>
  </si>
  <si>
    <t>BC</t>
  </si>
  <si>
    <t>BD</t>
  </si>
  <si>
    <t>BE</t>
  </si>
  <si>
    <t>BF</t>
  </si>
  <si>
    <t>BG</t>
  </si>
  <si>
    <t>BH</t>
  </si>
  <si>
    <t>BJ</t>
  </si>
  <si>
    <t>BK</t>
  </si>
  <si>
    <t>BL</t>
  </si>
  <si>
    <t>BM</t>
  </si>
  <si>
    <t>BN</t>
  </si>
  <si>
    <t>BO</t>
  </si>
  <si>
    <t>BP</t>
  </si>
  <si>
    <t>BQ</t>
  </si>
  <si>
    <t>BR</t>
  </si>
  <si>
    <t>BS</t>
  </si>
  <si>
    <t>BU</t>
  </si>
  <si>
    <t>BV</t>
  </si>
  <si>
    <t>BW</t>
  </si>
  <si>
    <t>BX</t>
  </si>
  <si>
    <t>BZ</t>
  </si>
  <si>
    <t>CA</t>
  </si>
  <si>
    <t>CB</t>
  </si>
  <si>
    <t>CC</t>
  </si>
  <si>
    <t>CD</t>
  </si>
  <si>
    <t>CE</t>
  </si>
  <si>
    <t>CF</t>
  </si>
  <si>
    <t>CH</t>
  </si>
  <si>
    <t>CJ</t>
  </si>
  <si>
    <t>CK</t>
  </si>
  <si>
    <t>CL</t>
  </si>
  <si>
    <t>CM</t>
  </si>
  <si>
    <t>CN</t>
  </si>
  <si>
    <t>CO</t>
  </si>
  <si>
    <t>CP</t>
  </si>
  <si>
    <t>CQ</t>
  </si>
  <si>
    <t>CR</t>
  </si>
  <si>
    <t>CS</t>
  </si>
  <si>
    <t>CT</t>
  </si>
  <si>
    <t>CU</t>
  </si>
  <si>
    <t>CV</t>
  </si>
  <si>
    <t>CW</t>
  </si>
  <si>
    <t>CX</t>
  </si>
  <si>
    <t>CY</t>
  </si>
  <si>
    <t>CZ</t>
  </si>
  <si>
    <t>DA</t>
  </si>
  <si>
    <t>DB</t>
  </si>
  <si>
    <t>DC</t>
  </si>
  <si>
    <t>DE</t>
  </si>
  <si>
    <t>DF</t>
  </si>
  <si>
    <t>DG</t>
  </si>
  <si>
    <t>DH</t>
  </si>
  <si>
    <t>DI</t>
  </si>
  <si>
    <t>DJ</t>
  </si>
  <si>
    <t>DK</t>
  </si>
  <si>
    <t>DL</t>
  </si>
  <si>
    <t>DN</t>
  </si>
  <si>
    <t>DO</t>
  </si>
  <si>
    <t>DP</t>
  </si>
  <si>
    <t>DQ</t>
  </si>
  <si>
    <t>DR</t>
  </si>
  <si>
    <t>DS</t>
  </si>
  <si>
    <t>DT</t>
  </si>
  <si>
    <t>DU</t>
  </si>
  <si>
    <t>DV</t>
  </si>
  <si>
    <t>DW</t>
  </si>
  <si>
    <t>DX</t>
  </si>
  <si>
    <t>DZ</t>
  </si>
  <si>
    <t>EA</t>
  </si>
  <si>
    <t>EB</t>
  </si>
  <si>
    <t>EC</t>
  </si>
  <si>
    <t>EE</t>
  </si>
  <si>
    <t>EF</t>
  </si>
  <si>
    <t>EG</t>
  </si>
  <si>
    <t>EH</t>
  </si>
  <si>
    <t>EI</t>
  </si>
  <si>
    <r>
      <t>Opgelet !</t>
    </r>
    <r>
      <rPr>
        <sz val="8"/>
        <rFont val="Calibri"/>
        <family val="2"/>
        <scheme val="minor"/>
      </rPr>
      <t xml:space="preserve">
Het aantal uitgevoerde metingen mag niet kleiner zijn dan het minimum aantal.</t>
    </r>
    <r>
      <rPr>
        <b/>
        <sz val="8"/>
        <rFont val="Calibri"/>
        <family val="2"/>
        <scheme val="minor"/>
      </rPr>
      <t xml:space="preserve">
</t>
    </r>
    <r>
      <rPr>
        <sz val="8"/>
        <rFont val="Calibri"/>
        <family val="2"/>
        <scheme val="minor"/>
      </rPr>
      <t>Bij het tellen van de niet-conforme metingen wordt GEEN meettolerantie in rekening gebracht.</t>
    </r>
  </si>
  <si>
    <t>Datum</t>
  </si>
  <si>
    <t>Geluidgevoeligheid ↓</t>
  </si>
  <si>
    <t>minimum #</t>
  </si>
  <si>
    <t># uitgevoerd</t>
  </si>
  <si>
    <t># niet-conform</t>
  </si>
  <si>
    <t># afwijkingen</t>
  </si>
  <si>
    <t>gewogen fractie niet conform</t>
  </si>
  <si>
    <t>TOTAAL</t>
  </si>
  <si>
    <t>Gevelisolatie</t>
  </si>
  <si>
    <t>Nazicht van de eisen op basis van technische fiches van werkelijk geplaatste installaties</t>
  </si>
  <si>
    <t xml:space="preserve">De bouwheer kan controlemetingen vragen indien er twijfel is over het respecteren van de eisen of indien er klachten zijn  </t>
  </si>
  <si>
    <t>minimum # na te kijken situaties</t>
  </si>
  <si>
    <t># nagekeken situaties</t>
  </si>
  <si>
    <t xml:space="preserve">In een buitenzone voor ontspanning </t>
  </si>
  <si>
    <t>Van elke technische installatie buiten</t>
  </si>
  <si>
    <t>Op 2 m van aanzuig of -afblaas</t>
  </si>
  <si>
    <t>In een buitenzone voor sport</t>
  </si>
  <si>
    <t># lokalen</t>
  </si>
  <si>
    <t>Weging puntentelling</t>
  </si>
  <si>
    <t xml:space="preserve"> </t>
  </si>
  <si>
    <r>
      <t>Luchtgeluidsisolatie D</t>
    </r>
    <r>
      <rPr>
        <b/>
        <vertAlign val="subscript"/>
        <sz val="18"/>
        <color theme="0"/>
        <rFont val="Calibri"/>
        <family val="2"/>
        <scheme val="minor"/>
      </rPr>
      <t>A</t>
    </r>
    <r>
      <rPr>
        <b/>
        <sz val="18"/>
        <color theme="0"/>
        <rFont val="Calibri"/>
        <family val="2"/>
        <scheme val="minor"/>
      </rPr>
      <t xml:space="preserve"> </t>
    </r>
    <r>
      <rPr>
        <b/>
        <sz val="18"/>
        <color theme="0"/>
        <rFont val="Calibri"/>
        <family val="2"/>
      </rPr>
      <t>≥</t>
    </r>
  </si>
  <si>
    <t>Ontvangstlokaal →
Zendlokaal  ↓</t>
  </si>
  <si>
    <t/>
  </si>
  <si>
    <r>
      <t>Contactgeluidniveau L</t>
    </r>
    <r>
      <rPr>
        <b/>
        <vertAlign val="subscript"/>
        <sz val="18"/>
        <color theme="0"/>
        <rFont val="Calibri"/>
        <family val="2"/>
        <scheme val="minor"/>
      </rPr>
      <t>nTw</t>
    </r>
    <r>
      <rPr>
        <b/>
        <sz val="18"/>
        <color theme="0"/>
        <rFont val="Calibri"/>
        <family val="2"/>
        <scheme val="minor"/>
      </rPr>
      <t xml:space="preserve"> </t>
    </r>
    <r>
      <rPr>
        <b/>
        <sz val="18"/>
        <color theme="0"/>
        <rFont val="Calibri"/>
        <family val="2"/>
      </rPr>
      <t>≤</t>
    </r>
  </si>
  <si>
    <t>F</t>
  </si>
  <si>
    <t>x</t>
  </si>
  <si>
    <r>
      <t>Gevelisolatie (in ontwerp omzetten naar D</t>
    </r>
    <r>
      <rPr>
        <b/>
        <vertAlign val="subscript"/>
        <sz val="18"/>
        <color theme="0"/>
        <rFont val="Calibri"/>
        <family val="2"/>
        <scheme val="minor"/>
      </rPr>
      <t>Atr</t>
    </r>
    <r>
      <rPr>
        <b/>
        <sz val="18"/>
        <color theme="0"/>
        <rFont val="Calibri"/>
        <family val="2"/>
        <scheme val="minor"/>
      </rPr>
      <t>)</t>
    </r>
  </si>
  <si>
    <t>Minimale eis DAtr &gt;= 28 dB voor alle lokalen met een geluidgevoeligheid normaal tot en met zeer hoog</t>
  </si>
  <si>
    <t>Installatiegeluid</t>
  </si>
  <si>
    <r>
      <t>Buitengeluid in de onmiddellijke omgeving van het gebouw:   L</t>
    </r>
    <r>
      <rPr>
        <b/>
        <vertAlign val="subscript"/>
        <sz val="18"/>
        <color theme="0"/>
        <rFont val="Calibri"/>
        <family val="2"/>
        <scheme val="minor"/>
      </rPr>
      <t xml:space="preserve">A90 </t>
    </r>
    <r>
      <rPr>
        <b/>
        <sz val="18"/>
        <color theme="0"/>
        <rFont val="Calibri"/>
        <family val="2"/>
        <scheme val="minor"/>
      </rPr>
      <t xml:space="preserve"> (dB)</t>
    </r>
  </si>
  <si>
    <t>Locatie</t>
  </si>
  <si>
    <t>Eis</t>
  </si>
  <si>
    <t>Aantal situaties in project</t>
  </si>
  <si>
    <t>Verduidelijking 'aantal situaties'</t>
  </si>
  <si>
    <t>Geluidsgevoeligheid</t>
  </si>
  <si>
    <t>In een buitenzone bedoeld voor ontspanning 
(terras, rustige tuin, …)</t>
  </si>
  <si>
    <r>
      <t>max(40 dB; L</t>
    </r>
    <r>
      <rPr>
        <vertAlign val="subscript"/>
        <sz val="11"/>
        <rFont val="Calibri"/>
        <family val="2"/>
        <scheme val="minor"/>
      </rPr>
      <t>Aref</t>
    </r>
    <r>
      <rPr>
        <sz val="11"/>
        <rFont val="Calibri"/>
        <family val="2"/>
        <scheme val="minor"/>
      </rPr>
      <t>-10 dB)</t>
    </r>
  </si>
  <si>
    <t>Aantal aparte buitenzones, bv aantal verschillende terrassen en tuinen</t>
  </si>
  <si>
    <t>Zeer hoog</t>
  </si>
  <si>
    <t>Van elke technische installatie in buitenopstelling, voor gelijk welke gevel van het eigen gebouw (bij opengaande ramen of op 1,5 m boven het maaiveld van toegankelijke plaatsen)</t>
  </si>
  <si>
    <r>
      <t>max(45 dB; L</t>
    </r>
    <r>
      <rPr>
        <vertAlign val="subscript"/>
        <sz val="11"/>
        <rFont val="Calibri"/>
        <family val="2"/>
        <scheme val="minor"/>
      </rPr>
      <t>Aref</t>
    </r>
    <r>
      <rPr>
        <sz val="11"/>
        <rFont val="Calibri"/>
        <family val="2"/>
        <scheme val="minor"/>
      </rPr>
      <t>-10 dB)</t>
    </r>
  </si>
  <si>
    <t>Aantal verschillende buiten opgestelde warmtepompen, koeltorens, condensoren, dry coolers, ... en ventilatiegroepen in het project</t>
  </si>
  <si>
    <t>Op 2 m van een luchtaanzuig of -afblaas, bv. buitenluchtrooster (indien deze bereikbaar zijn)</t>
  </si>
  <si>
    <r>
      <t>max(55 dB; L</t>
    </r>
    <r>
      <rPr>
        <vertAlign val="subscript"/>
        <sz val="11"/>
        <rFont val="Calibri"/>
        <family val="2"/>
        <scheme val="minor"/>
      </rPr>
      <t>Aref</t>
    </r>
    <r>
      <rPr>
        <sz val="11"/>
        <rFont val="Calibri"/>
        <family val="2"/>
        <scheme val="minor"/>
      </rPr>
      <t>-10 dB)</t>
    </r>
  </si>
  <si>
    <t>Aantal verschillende aan- en afvoeropeningen voor ventilatie die bereikbaar zijn voor normale gebruikers van het gebouw</t>
  </si>
  <si>
    <t>Normaal</t>
  </si>
  <si>
    <t>In een buitenzone bedoeld voor sportactiviteiten</t>
  </si>
  <si>
    <r>
      <t>max(50 dB; L</t>
    </r>
    <r>
      <rPr>
        <vertAlign val="subscript"/>
        <sz val="11"/>
        <rFont val="Calibri"/>
        <family val="2"/>
        <scheme val="minor"/>
      </rPr>
      <t>Aref</t>
    </r>
    <r>
      <rPr>
        <sz val="11"/>
        <rFont val="Calibri"/>
        <family val="2"/>
        <scheme val="minor"/>
      </rPr>
      <t>-10 dB)</t>
    </r>
  </si>
  <si>
    <t>Aantal verschillende buitenzones voor sportactiviteiten, waarbij één buitenzone meerdere sportvelden kan bevatten</t>
  </si>
  <si>
    <r>
      <t>L</t>
    </r>
    <r>
      <rPr>
        <vertAlign val="subscript"/>
        <sz val="10"/>
        <rFont val="Calibri"/>
        <family val="2"/>
        <scheme val="minor"/>
      </rPr>
      <t>Aref</t>
    </r>
    <r>
      <rPr>
        <sz val="10"/>
        <rFont val="Calibri"/>
        <family val="2"/>
        <scheme val="minor"/>
      </rPr>
      <t>: de representatieve waarde van de gevelgeluidsbelasting op dit gevelvlak</t>
    </r>
  </si>
  <si>
    <t>Resultaten</t>
  </si>
  <si>
    <t>Resultaten op basis van ontwerp</t>
  </si>
  <si>
    <t>Percentage vd ruimtes dat voldoet - op basis van geplande afwijkingen</t>
  </si>
  <si>
    <t>Tussenscore</t>
  </si>
  <si>
    <t>Max score</t>
  </si>
  <si>
    <t>Slider Fill</t>
  </si>
  <si>
    <t>Slider size</t>
  </si>
  <si>
    <t>Resultaat obv ontwerp</t>
  </si>
  <si>
    <t xml:space="preserve">Installatiegeluid </t>
  </si>
  <si>
    <t>Eindscore ontwerp</t>
  </si>
  <si>
    <t>Percentage vd ruimtes dat voldoet - op basis van controlemetingen (oplevering)</t>
  </si>
  <si>
    <t>Resultaten op basis van controlemetingen en voorziene afwijkingen</t>
  </si>
  <si>
    <t>Eindscore metingen</t>
  </si>
  <si>
    <t>Aantal lokalen per geluidgevoeligheid in project</t>
  </si>
  <si>
    <t>Aantal lokalen</t>
  </si>
  <si>
    <t>Gewogen totaal aantal punten</t>
  </si>
  <si>
    <t>Score vergelijking</t>
  </si>
  <si>
    <t>Verschil</t>
  </si>
  <si>
    <t>De totalen zijn gebaseerd op het gemiddelde van alle scores. De tussenliggende scores zijn scores op 100</t>
  </si>
  <si>
    <t>Kamers voor doelgroep met risico op hoge geluidsoverlast (bv. psychatrie, GES, veilig verblijf, materniteit…) of met hoge prikkelgevoeligheid, slaaplabo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</si>
</sst>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0.0"/>
    <numFmt numFmtId="165" formatCode="0.0%"/>
  </numFmts>
  <fonts count="88">
    <font>
      <sz val="11"/>
      <color theme="1"/>
      <name val="Calibri"/>
      <family val="2"/>
      <scheme val="minor"/>
    </font>
    <font>
      <b/>
      <sz val="11"/>
      <name val="Calibri"/>
      <family val="2"/>
    </font>
    <font>
      <sz val="11"/>
      <name val="Calibri"/>
      <family val="2"/>
    </font>
    <font>
      <sz val="10"/>
      <name val="Calibri"/>
      <family val="2"/>
    </font>
    <font>
      <u/>
      <sz val="10"/>
      <color theme="10"/>
      <name val="Arial"/>
      <family val="2"/>
    </font>
    <font>
      <sz val="11"/>
      <name val="Calibri"/>
      <family val="2"/>
      <scheme val="minor"/>
    </font>
    <font>
      <b/>
      <sz val="11"/>
      <name val="Calibri"/>
      <family val="2"/>
      <scheme val="minor"/>
    </font>
    <font>
      <sz val="11"/>
      <color theme="6" tint="0.39997558519241921"/>
      <name val="Calibri (Hoofdtekst)"/>
    </font>
    <font>
      <sz val="8"/>
      <color theme="6" tint="0.39997558519241921"/>
      <name val="Calibri (Hoofdtekst)"/>
    </font>
    <font>
      <sz val="7"/>
      <color theme="6" tint="0.39997558519241921"/>
      <name val="Calibri (Hoofdtekst)"/>
    </font>
    <font>
      <sz val="7"/>
      <color theme="6" tint="0.39997558519241921"/>
      <name val="Calibri"/>
      <family val="2"/>
      <scheme val="minor"/>
    </font>
    <font>
      <sz val="9"/>
      <name val="Calibri"/>
      <family val="2"/>
      <scheme val="minor"/>
    </font>
    <font>
      <sz val="11"/>
      <color theme="1" tint="0.499984740745262"/>
      <name val="Calibri"/>
      <family val="2"/>
      <scheme val="minor"/>
    </font>
    <font>
      <sz val="9"/>
      <color rgb="FF00B0F0"/>
      <name val="Calibri"/>
      <family val="2"/>
      <scheme val="minor"/>
    </font>
    <font>
      <b/>
      <sz val="12"/>
      <name val="Calibri"/>
      <family val="2"/>
    </font>
    <font>
      <sz val="8"/>
      <name val="Calibri"/>
      <family val="2"/>
      <scheme val="minor"/>
    </font>
    <font>
      <sz val="11"/>
      <color theme="0" tint="-0.34998626667073579"/>
      <name val="Calibri"/>
      <family val="2"/>
      <scheme val="minor"/>
    </font>
    <font>
      <b/>
      <vertAlign val="subscript"/>
      <sz val="11"/>
      <name val="Calibri"/>
      <family val="2"/>
    </font>
    <font>
      <sz val="8"/>
      <name val="Calibri (Hoofdtekst)"/>
    </font>
    <font>
      <sz val="11"/>
      <color rgb="FFFF0000"/>
      <name val="Calibri"/>
      <family val="2"/>
      <scheme val="minor"/>
    </font>
    <font>
      <sz val="11"/>
      <color theme="1"/>
      <name val="Calibri"/>
      <family val="2"/>
      <scheme val="minor"/>
    </font>
    <font>
      <b/>
      <sz val="18"/>
      <color rgb="FF002060"/>
      <name val="Calibri"/>
      <family val="2"/>
      <scheme val="minor"/>
    </font>
    <font>
      <b/>
      <sz val="11"/>
      <color theme="1"/>
      <name val="Calibri"/>
      <family val="2"/>
      <scheme val="minor"/>
    </font>
    <font>
      <b/>
      <sz val="14"/>
      <color rgb="FFFF0000"/>
      <name val="Calibri"/>
      <family val="2"/>
      <scheme val="minor"/>
    </font>
    <font>
      <vertAlign val="subscript"/>
      <sz val="11"/>
      <color theme="1"/>
      <name val="Calibri"/>
      <family val="2"/>
      <scheme val="minor"/>
    </font>
    <font>
      <b/>
      <sz val="14"/>
      <color theme="4"/>
      <name val="Calibri"/>
      <family val="2"/>
      <scheme val="minor"/>
    </font>
    <font>
      <b/>
      <sz val="14"/>
      <color theme="1" tint="0.499984740745262"/>
      <name val="Calibri"/>
      <family val="2"/>
      <scheme val="minor"/>
    </font>
    <font>
      <b/>
      <sz val="10"/>
      <name val="Calibri"/>
      <family val="2"/>
    </font>
    <font>
      <sz val="10"/>
      <name val="Calibri"/>
      <family val="2"/>
      <scheme val="minor"/>
    </font>
    <font>
      <b/>
      <sz val="14"/>
      <color theme="1" tint="0.14999847407452621"/>
      <name val="Calibri"/>
      <family val="2"/>
      <scheme val="minor"/>
    </font>
    <font>
      <vertAlign val="subscript"/>
      <sz val="11"/>
      <name val="Calibri"/>
      <family val="2"/>
      <scheme val="minor"/>
    </font>
    <font>
      <vertAlign val="subscript"/>
      <sz val="10"/>
      <name val="Calibri"/>
      <family val="2"/>
      <scheme val="minor"/>
    </font>
    <font>
      <b/>
      <sz val="14"/>
      <color theme="0"/>
      <name val="Calibri"/>
      <family val="2"/>
      <scheme val="minor"/>
    </font>
    <font>
      <b/>
      <sz val="14"/>
      <name val="Calibri"/>
      <family val="2"/>
      <scheme val="minor"/>
    </font>
    <font>
      <b/>
      <sz val="11"/>
      <color rgb="FF84B59F"/>
      <name val="Calibri"/>
      <family val="2"/>
      <scheme val="minor"/>
    </font>
    <font>
      <i/>
      <sz val="11"/>
      <name val="Calibri"/>
      <family val="2"/>
      <scheme val="minor"/>
    </font>
    <font>
      <u/>
      <sz val="11"/>
      <name val="Calibri"/>
      <family val="2"/>
      <scheme val="minor"/>
    </font>
    <font>
      <sz val="14"/>
      <name val="Calibri"/>
      <family val="2"/>
      <scheme val="minor"/>
    </font>
    <font>
      <b/>
      <vertAlign val="subscript"/>
      <sz val="14"/>
      <color theme="0"/>
      <name val="Calibri"/>
      <family val="2"/>
      <scheme val="minor"/>
    </font>
    <font>
      <sz val="14"/>
      <color theme="0"/>
      <name val="Calibri"/>
      <family val="2"/>
      <scheme val="minor"/>
    </font>
    <font>
      <b/>
      <sz val="12"/>
      <color rgb="FFFF0000"/>
      <name val="Calibri"/>
      <family val="2"/>
      <scheme val="minor"/>
    </font>
    <font>
      <sz val="11"/>
      <color theme="2" tint="-9.9978637043366805E-2"/>
      <name val="Calibri"/>
      <family val="2"/>
      <scheme val="minor"/>
    </font>
    <font>
      <b/>
      <sz val="14"/>
      <color theme="2" tint="-9.9978637043366805E-2"/>
      <name val="Calibri"/>
      <family val="2"/>
      <scheme val="minor"/>
    </font>
    <font>
      <sz val="10"/>
      <color theme="2" tint="-9.9978637043366805E-2"/>
      <name val="Calibri"/>
      <family val="2"/>
      <scheme val="minor"/>
    </font>
    <font>
      <sz val="11"/>
      <color theme="0"/>
      <name val="Calibri"/>
      <family val="2"/>
      <scheme val="minor"/>
    </font>
    <font>
      <sz val="9"/>
      <color indexed="81"/>
      <name val="Tahoma"/>
      <family val="2"/>
    </font>
    <font>
      <b/>
      <sz val="9"/>
      <color indexed="81"/>
      <name val="Tahoma"/>
      <family val="2"/>
    </font>
    <font>
      <b/>
      <sz val="20"/>
      <color theme="0"/>
      <name val="Calibri"/>
      <family val="2"/>
      <scheme val="minor"/>
    </font>
    <font>
      <b/>
      <sz val="20"/>
      <color theme="0" tint="-4.9989318521683403E-2"/>
      <name val="Calibri"/>
      <family val="2"/>
      <scheme val="minor"/>
    </font>
    <font>
      <sz val="25"/>
      <color theme="1"/>
      <name val="Calibri"/>
      <family val="2"/>
      <scheme val="minor"/>
    </font>
    <font>
      <b/>
      <i/>
      <sz val="7"/>
      <color rgb="FFDF6B5F"/>
      <name val="Calibri"/>
      <family val="2"/>
      <scheme val="minor"/>
    </font>
    <font>
      <b/>
      <sz val="7"/>
      <color rgb="FFDF6B5F"/>
      <name val="Calibri"/>
      <family val="2"/>
      <scheme val="minor"/>
    </font>
    <font>
      <b/>
      <sz val="15"/>
      <name val="Calibri"/>
      <family val="2"/>
    </font>
    <font>
      <b/>
      <sz val="14"/>
      <name val="Calibri"/>
      <family val="2"/>
    </font>
    <font>
      <b/>
      <i/>
      <sz val="10"/>
      <name val="Calibri"/>
      <family val="2"/>
    </font>
    <font>
      <b/>
      <sz val="20"/>
      <name val="Calibri"/>
      <family val="2"/>
      <scheme val="minor"/>
    </font>
    <font>
      <sz val="7"/>
      <name val="Calibri (Hoofdtekst)"/>
    </font>
    <font>
      <sz val="11"/>
      <name val="Calibri (Hoofdtekst)"/>
    </font>
    <font>
      <sz val="7"/>
      <name val="Calibri"/>
      <family val="2"/>
      <scheme val="minor"/>
    </font>
    <font>
      <b/>
      <sz val="12"/>
      <name val="Calibri"/>
      <family val="2"/>
      <scheme val="minor"/>
    </font>
    <font>
      <sz val="11"/>
      <color theme="0"/>
      <name val="Calibri (Hoofdtekst)"/>
    </font>
    <font>
      <sz val="11"/>
      <color theme="9" tint="-0.499984740745262"/>
      <name val="Calibri"/>
      <family val="2"/>
      <scheme val="minor"/>
    </font>
    <font>
      <b/>
      <sz val="20"/>
      <color theme="9" tint="-0.499984740745262"/>
      <name val="Calibri"/>
      <family val="2"/>
      <scheme val="minor"/>
    </font>
    <font>
      <sz val="7"/>
      <color theme="9" tint="-0.499984740745262"/>
      <name val="Calibri (Hoofdtekst)"/>
    </font>
    <font>
      <sz val="9"/>
      <color theme="9" tint="-0.499984740745262"/>
      <name val="Calibri"/>
      <family val="2"/>
      <scheme val="minor"/>
    </font>
    <font>
      <sz val="8"/>
      <color theme="9" tint="-0.499984740745262"/>
      <name val="Calibri (Hoofdtekst)"/>
    </font>
    <font>
      <i/>
      <sz val="11"/>
      <color theme="1"/>
      <name val="Calibri"/>
      <family val="2"/>
      <scheme val="minor"/>
    </font>
    <font>
      <i/>
      <sz val="9"/>
      <color theme="1"/>
      <name val="Calibri"/>
      <family val="2"/>
      <scheme val="minor"/>
    </font>
    <font>
      <i/>
      <sz val="8.5"/>
      <color theme="1"/>
      <name val="Calibri"/>
      <family val="2"/>
      <scheme val="minor"/>
    </font>
    <font>
      <sz val="7"/>
      <color theme="0"/>
      <name val="Calibri"/>
      <family val="2"/>
      <scheme val="minor"/>
    </font>
    <font>
      <sz val="14"/>
      <color rgb="FF84B59F"/>
      <name val="Calibri"/>
      <family val="2"/>
      <scheme val="minor"/>
    </font>
    <font>
      <i/>
      <sz val="9"/>
      <name val="Calibri"/>
      <family val="2"/>
      <scheme val="minor"/>
    </font>
    <font>
      <b/>
      <sz val="18"/>
      <name val="Calibri"/>
      <family val="2"/>
    </font>
    <font>
      <b/>
      <sz val="16"/>
      <color theme="0" tint="-4.9989318521683403E-2"/>
      <name val="Calibri"/>
      <family val="2"/>
      <scheme val="minor"/>
    </font>
    <font>
      <b/>
      <i/>
      <sz val="9"/>
      <name val="Calibri"/>
      <family val="2"/>
      <scheme val="minor"/>
    </font>
    <font>
      <b/>
      <sz val="8"/>
      <name val="Calibri"/>
      <family val="2"/>
      <scheme val="minor"/>
    </font>
    <font>
      <sz val="11"/>
      <color rgb="FF000000"/>
      <name val="Calibri"/>
      <family val="2"/>
      <scheme val="minor"/>
    </font>
    <font>
      <b/>
      <sz val="11"/>
      <color rgb="FF000000"/>
      <name val="Calibri"/>
      <family val="2"/>
      <scheme val="minor"/>
    </font>
    <font>
      <i/>
      <sz val="11"/>
      <color rgb="FF000000"/>
      <name val="Calibri"/>
      <family val="2"/>
      <scheme val="minor"/>
    </font>
    <font>
      <u/>
      <sz val="11"/>
      <color rgb="FF000000"/>
      <name val="Calibri"/>
      <family val="2"/>
      <scheme val="minor"/>
    </font>
    <font>
      <i/>
      <u/>
      <sz val="11"/>
      <color rgb="FF000000"/>
      <name val="Calibri"/>
      <family val="2"/>
      <scheme val="minor"/>
    </font>
    <font>
      <b/>
      <sz val="18"/>
      <color theme="0"/>
      <name val="Calibri"/>
      <family val="2"/>
    </font>
    <font>
      <b/>
      <sz val="18"/>
      <color theme="0"/>
      <name val="Calibri"/>
      <family val="2"/>
      <scheme val="minor"/>
    </font>
    <font>
      <b/>
      <vertAlign val="subscript"/>
      <sz val="18"/>
      <color theme="0"/>
      <name val="Calibri"/>
      <family val="2"/>
      <scheme val="minor"/>
    </font>
    <font>
      <sz val="10"/>
      <color theme="1" tint="0.499984740745262"/>
      <name val="Calibri"/>
      <family val="2"/>
    </font>
    <font>
      <b/>
      <sz val="10"/>
      <color theme="1" tint="0.499984740745262"/>
      <name val="Calibri"/>
      <family val="2"/>
    </font>
    <font>
      <b/>
      <sz val="12"/>
      <color theme="1" tint="0.499984740745262"/>
      <name val="Calibri"/>
      <family val="2"/>
      <scheme val="minor"/>
    </font>
    <font>
      <sz val="11"/>
      <color rgb="FFFF0000"/>
      <name val="Calibri (Hoofdtekst)"/>
    </font>
  </fonts>
  <fills count="11">
    <fill>
      <patternFill patternType="none"/>
    </fill>
    <fill>
      <patternFill patternType="gray125"/>
    </fill>
    <fill>
      <patternFill patternType="solid">
        <fgColor rgb="FF84B59F"/>
        <bgColor indexed="64"/>
      </patternFill>
    </fill>
    <fill>
      <patternFill patternType="solid">
        <fgColor rgb="FFDEEAE5"/>
        <bgColor indexed="64"/>
      </patternFill>
    </fill>
    <fill>
      <patternFill patternType="solid">
        <fgColor rgb="FF84B59F"/>
        <bgColor rgb="FF000000"/>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rgb="FFFFF8E5"/>
        <bgColor indexed="64"/>
      </patternFill>
    </fill>
    <fill>
      <patternFill patternType="solid">
        <fgColor theme="0"/>
        <bgColor indexed="64"/>
      </patternFill>
    </fill>
    <fill>
      <patternFill patternType="solid">
        <fgColor rgb="FFFFF2CC"/>
        <bgColor indexed="64"/>
      </patternFill>
    </fill>
  </fills>
  <borders count="17">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top/>
      <bottom style="thin">
        <color theme="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top/>
      <bottom style="thin">
        <color theme="0" tint="-0.14999847407452621"/>
      </bottom>
      <diagonal/>
    </border>
    <border>
      <left style="thin">
        <color theme="0" tint="-0.14999847407452621"/>
      </left>
      <right/>
      <top/>
      <bottom/>
      <diagonal/>
    </border>
    <border>
      <left/>
      <right style="thin">
        <color theme="0" tint="-0.14999847407452621"/>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s>
  <cellStyleXfs count="4">
    <xf numFmtId="0" fontId="0" fillId="0" borderId="0"/>
    <xf numFmtId="0" fontId="4" fillId="0" borderId="0" applyNumberFormat="0" applyFill="0" applyBorder="0" applyAlignment="0" applyProtection="0"/>
    <xf numFmtId="9" fontId="20" fillId="0" borderId="0" applyFont="0" applyFill="0" applyBorder="0" applyAlignment="0" applyProtection="0"/>
    <xf numFmtId="43" fontId="20" fillId="0" borderId="0" applyFont="0" applyFill="0" applyBorder="0" applyAlignment="0" applyProtection="0"/>
  </cellStyleXfs>
  <cellXfs count="387">
    <xf numFmtId="0" fontId="0" fillId="0" borderId="0" xfId="0"/>
    <xf numFmtId="0" fontId="2" fillId="0" borderId="0" xfId="0" applyFont="1"/>
    <xf numFmtId="0" fontId="3" fillId="0" borderId="0" xfId="0" applyFont="1"/>
    <xf numFmtId="0" fontId="5" fillId="0" borderId="0" xfId="0" applyFont="1" applyAlignment="1">
      <alignment horizontal="center"/>
    </xf>
    <xf numFmtId="0" fontId="2" fillId="0" borderId="0" xfId="0" applyFont="1" applyAlignment="1">
      <alignment wrapText="1"/>
    </xf>
    <xf numFmtId="0" fontId="5" fillId="0" borderId="0" xfId="0" applyFont="1" applyAlignment="1">
      <alignment horizontal="center" vertical="center"/>
    </xf>
    <xf numFmtId="0" fontId="2" fillId="0" borderId="0" xfId="0" applyFont="1" applyAlignment="1">
      <alignment vertical="center"/>
    </xf>
    <xf numFmtId="0" fontId="6" fillId="0" borderId="3" xfId="0" applyFont="1" applyBorder="1" applyAlignment="1">
      <alignment horizontal="left" vertical="center" indent="1"/>
    </xf>
    <xf numFmtId="0" fontId="1" fillId="0" borderId="4" xfId="0" applyFont="1" applyBorder="1" applyAlignment="1">
      <alignment horizontal="left" vertical="center"/>
    </xf>
    <xf numFmtId="0" fontId="5" fillId="0" borderId="3" xfId="0" applyFont="1" applyBorder="1" applyAlignment="1">
      <alignment horizontal="center" vertical="center"/>
    </xf>
    <xf numFmtId="49" fontId="2" fillId="0" borderId="0" xfId="0" applyNumberFormat="1" applyFont="1" applyAlignment="1">
      <alignment horizontal="right" vertical="center" indent="2"/>
    </xf>
    <xf numFmtId="49" fontId="5" fillId="0" borderId="5"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0" fillId="0" borderId="0" xfId="0" applyAlignment="1">
      <alignment wrapText="1"/>
    </xf>
    <xf numFmtId="0" fontId="12" fillId="0" borderId="0" xfId="0" applyFont="1" applyAlignment="1">
      <alignment horizontal="center"/>
    </xf>
    <xf numFmtId="0" fontId="2" fillId="0" borderId="0" xfId="0" applyFont="1" applyAlignment="1">
      <alignment horizontal="left" vertical="top"/>
    </xf>
    <xf numFmtId="0" fontId="5" fillId="0" borderId="0" xfId="0" applyFont="1" applyAlignment="1">
      <alignment horizontal="left" vertical="center"/>
    </xf>
    <xf numFmtId="0" fontId="0" fillId="0" borderId="0" xfId="0" applyAlignment="1">
      <alignment horizontal="left"/>
    </xf>
    <xf numFmtId="0" fontId="0" fillId="0" borderId="0" xfId="0" applyAlignment="1">
      <alignment horizontal="center"/>
    </xf>
    <xf numFmtId="49" fontId="2" fillId="0" borderId="0" xfId="0" applyNumberFormat="1" applyFont="1" applyAlignment="1">
      <alignment horizontal="left" vertical="center" indent="2"/>
    </xf>
    <xf numFmtId="0" fontId="2" fillId="0" borderId="0" xfId="0" applyFont="1" applyAlignment="1">
      <alignment horizontal="center"/>
    </xf>
    <xf numFmtId="0" fontId="3" fillId="0" borderId="0" xfId="0" applyFont="1" applyAlignment="1">
      <alignment horizontal="center"/>
    </xf>
    <xf numFmtId="0" fontId="1" fillId="0" borderId="1" xfId="0" applyFont="1" applyBorder="1" applyAlignment="1">
      <alignment horizontal="center" vertical="center" wrapText="1"/>
    </xf>
    <xf numFmtId="0" fontId="1" fillId="0" borderId="0" xfId="0" applyFont="1" applyAlignment="1">
      <alignment horizontal="left" wrapText="1"/>
    </xf>
    <xf numFmtId="0" fontId="9" fillId="0" borderId="0" xfId="0" applyFont="1" applyAlignment="1">
      <alignment horizontal="center" textRotation="90" wrapText="1"/>
    </xf>
    <xf numFmtId="0" fontId="10" fillId="0" borderId="0" xfId="0" applyFont="1" applyAlignment="1">
      <alignment horizontal="left" wrapText="1"/>
    </xf>
    <xf numFmtId="0" fontId="7" fillId="0" borderId="0" xfId="0" applyFont="1" applyAlignment="1">
      <alignment horizontal="center" textRotation="90" wrapText="1"/>
    </xf>
    <xf numFmtId="0" fontId="8" fillId="0" borderId="0" xfId="0" applyFont="1" applyAlignment="1">
      <alignment horizontal="center" vertical="center"/>
    </xf>
    <xf numFmtId="0" fontId="16" fillId="0" borderId="0" xfId="0" applyFont="1"/>
    <xf numFmtId="0" fontId="18" fillId="0" borderId="0" xfId="0" applyFont="1" applyAlignment="1">
      <alignment horizontal="center" vertical="center"/>
    </xf>
    <xf numFmtId="0" fontId="5" fillId="0" borderId="3" xfId="0" quotePrefix="1" applyFont="1" applyBorder="1" applyAlignment="1">
      <alignment horizontal="center" vertical="center"/>
    </xf>
    <xf numFmtId="0" fontId="5" fillId="0" borderId="0" xfId="0" quotePrefix="1" applyFont="1" applyAlignment="1">
      <alignment horizontal="center" vertical="center"/>
    </xf>
    <xf numFmtId="0" fontId="19" fillId="0" borderId="0" xfId="0" applyFont="1"/>
    <xf numFmtId="9" fontId="0" fillId="0" borderId="0" xfId="2" applyFont="1" applyAlignment="1">
      <alignment horizontal="center"/>
    </xf>
    <xf numFmtId="0" fontId="5" fillId="0" borderId="4" xfId="0" applyFont="1" applyBorder="1" applyAlignment="1">
      <alignment horizontal="center"/>
    </xf>
    <xf numFmtId="0" fontId="0" fillId="0" borderId="4" xfId="0" applyBorder="1" applyAlignment="1">
      <alignment horizontal="center"/>
    </xf>
    <xf numFmtId="1" fontId="0" fillId="0" borderId="0" xfId="2" applyNumberFormat="1" applyFont="1" applyAlignment="1">
      <alignment horizontal="center"/>
    </xf>
    <xf numFmtId="0" fontId="12" fillId="0" borderId="0" xfId="0" applyFont="1"/>
    <xf numFmtId="0" fontId="12" fillId="0" borderId="4" xfId="0" applyFont="1" applyBorder="1" applyAlignment="1">
      <alignment horizontal="center"/>
    </xf>
    <xf numFmtId="0" fontId="22" fillId="0" borderId="0" xfId="0" applyFont="1"/>
    <xf numFmtId="9" fontId="0" fillId="0" borderId="0" xfId="0" applyNumberFormat="1"/>
    <xf numFmtId="0" fontId="0" fillId="0" borderId="4" xfId="0" applyBorder="1" applyAlignment="1">
      <alignment horizontal="left"/>
    </xf>
    <xf numFmtId="9" fontId="2" fillId="0" borderId="0" xfId="2" applyFont="1" applyAlignment="1">
      <alignment horizontal="right" vertical="center" indent="2"/>
    </xf>
    <xf numFmtId="0" fontId="12" fillId="0" borderId="4" xfId="0" applyFont="1" applyBorder="1"/>
    <xf numFmtId="0" fontId="2" fillId="0" borderId="0" xfId="0" applyFont="1" applyAlignment="1">
      <alignment horizontal="left" vertical="top" wrapText="1"/>
    </xf>
    <xf numFmtId="0" fontId="5" fillId="0" borderId="0" xfId="0" quotePrefix="1" applyFont="1" applyAlignment="1">
      <alignment horizontal="center" vertical="center" wrapText="1"/>
    </xf>
    <xf numFmtId="0" fontId="0" fillId="0" borderId="4" xfId="0" applyBorder="1"/>
    <xf numFmtId="0" fontId="25" fillId="0" borderId="0" xfId="0" applyFont="1" applyAlignment="1">
      <alignment horizontal="left"/>
    </xf>
    <xf numFmtId="0" fontId="26" fillId="0" borderId="0" xfId="0" applyFont="1" applyAlignment="1">
      <alignment horizontal="left"/>
    </xf>
    <xf numFmtId="0" fontId="22" fillId="0" borderId="4" xfId="0" applyFont="1" applyBorder="1"/>
    <xf numFmtId="1" fontId="20" fillId="0" borderId="4" xfId="2" applyNumberFormat="1" applyFont="1" applyBorder="1" applyAlignment="1">
      <alignment horizontal="center"/>
    </xf>
    <xf numFmtId="49" fontId="1" fillId="0" borderId="4" xfId="0" applyNumberFormat="1" applyFont="1" applyBorder="1" applyAlignment="1">
      <alignment horizontal="left" vertical="center"/>
    </xf>
    <xf numFmtId="0" fontId="5" fillId="0" borderId="0" xfId="0" applyFont="1" applyAlignment="1">
      <alignment horizontal="right"/>
    </xf>
    <xf numFmtId="0" fontId="5" fillId="0" borderId="0" xfId="0" applyFont="1"/>
    <xf numFmtId="0" fontId="28" fillId="0" borderId="0" xfId="0" applyFont="1"/>
    <xf numFmtId="0" fontId="29" fillId="0" borderId="0" xfId="0" applyFont="1" applyAlignment="1">
      <alignment horizontal="right" vertical="center"/>
    </xf>
    <xf numFmtId="0" fontId="5" fillId="0" borderId="0" xfId="0" applyFont="1" applyAlignment="1">
      <alignment horizontal="left" vertical="center" wrapText="1"/>
    </xf>
    <xf numFmtId="0" fontId="28" fillId="0" borderId="0" xfId="0" applyFont="1" applyAlignment="1">
      <alignment horizontal="center" vertical="center"/>
    </xf>
    <xf numFmtId="0" fontId="5" fillId="0" borderId="0" xfId="0" applyFont="1" applyAlignment="1">
      <alignment vertical="top" wrapText="1"/>
    </xf>
    <xf numFmtId="0" fontId="5" fillId="0" borderId="0" xfId="0" applyFont="1" applyAlignment="1">
      <alignment vertical="top"/>
    </xf>
    <xf numFmtId="0" fontId="32" fillId="2" borderId="0" xfId="0" applyFont="1" applyFill="1" applyAlignment="1">
      <alignment horizontal="left" vertical="top"/>
    </xf>
    <xf numFmtId="0" fontId="5" fillId="2" borderId="0" xfId="0" applyFont="1" applyFill="1"/>
    <xf numFmtId="0" fontId="5" fillId="2" borderId="0" xfId="0" applyFont="1" applyFill="1" applyAlignment="1">
      <alignment vertical="top"/>
    </xf>
    <xf numFmtId="0" fontId="33" fillId="3" borderId="0" xfId="0" applyFont="1" applyFill="1" applyAlignment="1">
      <alignment vertical="top"/>
    </xf>
    <xf numFmtId="0" fontId="33" fillId="3" borderId="0" xfId="0" applyFont="1" applyFill="1" applyAlignment="1">
      <alignment vertical="center"/>
    </xf>
    <xf numFmtId="0" fontId="5" fillId="3" borderId="0" xfId="0" applyFont="1" applyFill="1"/>
    <xf numFmtId="0" fontId="5" fillId="3" borderId="0" xfId="0" applyFont="1" applyFill="1" applyAlignment="1">
      <alignment vertical="top"/>
    </xf>
    <xf numFmtId="0" fontId="34" fillId="0" borderId="0" xfId="0" applyFont="1"/>
    <xf numFmtId="0" fontId="5" fillId="0" borderId="0" xfId="0" applyFont="1" applyAlignment="1">
      <alignment horizontal="left" vertical="top" wrapText="1"/>
    </xf>
    <xf numFmtId="0" fontId="37" fillId="3" borderId="0" xfId="0" applyFont="1" applyFill="1" applyAlignment="1">
      <alignment vertical="top" wrapText="1"/>
    </xf>
    <xf numFmtId="0" fontId="37" fillId="3" borderId="0" xfId="0" applyFont="1" applyFill="1"/>
    <xf numFmtId="0" fontId="37" fillId="3" borderId="0" xfId="0" applyFont="1" applyFill="1" applyAlignment="1">
      <alignment vertical="top"/>
    </xf>
    <xf numFmtId="0" fontId="37" fillId="0" borderId="0" xfId="0" applyFont="1"/>
    <xf numFmtId="0" fontId="33" fillId="2" borderId="0" xfId="0" applyFont="1" applyFill="1" applyAlignment="1">
      <alignment vertical="center"/>
    </xf>
    <xf numFmtId="0" fontId="2" fillId="0" borderId="0" xfId="0" applyFont="1" applyAlignment="1">
      <alignment horizontal="right"/>
    </xf>
    <xf numFmtId="0" fontId="1" fillId="0" borderId="0" xfId="0" applyFont="1" applyAlignment="1">
      <alignment horizontal="right" vertical="top"/>
    </xf>
    <xf numFmtId="0" fontId="14" fillId="0" borderId="0" xfId="0" applyFont="1" applyAlignment="1">
      <alignment horizontal="right"/>
    </xf>
    <xf numFmtId="0" fontId="2" fillId="0" borderId="0" xfId="0" applyFont="1" applyAlignment="1">
      <alignment horizontal="right" vertical="top"/>
    </xf>
    <xf numFmtId="0" fontId="0" fillId="0" borderId="0" xfId="0" applyAlignment="1">
      <alignment vertical="center"/>
    </xf>
    <xf numFmtId="0" fontId="12" fillId="0" borderId="0" xfId="0" applyFont="1" applyAlignment="1">
      <alignment horizontal="center" vertical="top"/>
    </xf>
    <xf numFmtId="0" fontId="33" fillId="0" borderId="0" xfId="0" applyFont="1" applyAlignment="1">
      <alignment horizontal="left"/>
    </xf>
    <xf numFmtId="0" fontId="33" fillId="3" borderId="0" xfId="0" applyFont="1" applyFill="1" applyAlignment="1">
      <alignment horizontal="left"/>
    </xf>
    <xf numFmtId="0" fontId="0" fillId="0" borderId="0" xfId="0" applyAlignment="1">
      <alignment horizontal="center" vertical="center"/>
    </xf>
    <xf numFmtId="0" fontId="22" fillId="3" borderId="0" xfId="0" applyFont="1" applyFill="1"/>
    <xf numFmtId="0" fontId="22" fillId="3" borderId="0" xfId="0" applyFont="1" applyFill="1" applyAlignment="1">
      <alignment horizontal="center" vertical="center"/>
    </xf>
    <xf numFmtId="165" fontId="23" fillId="3" borderId="0" xfId="2" applyNumberFormat="1" applyFont="1" applyFill="1" applyAlignment="1">
      <alignment horizontal="left" indent="1"/>
    </xf>
    <xf numFmtId="0" fontId="0" fillId="2" borderId="0" xfId="0" applyFill="1"/>
    <xf numFmtId="0" fontId="0" fillId="2" borderId="0" xfId="0" applyFill="1" applyAlignment="1">
      <alignment horizontal="center" vertical="center"/>
    </xf>
    <xf numFmtId="0" fontId="32" fillId="2" borderId="0" xfId="0" applyFont="1" applyFill="1"/>
    <xf numFmtId="0" fontId="21" fillId="2" borderId="0" xfId="0" applyFont="1" applyFill="1" applyAlignment="1">
      <alignment vertical="center"/>
    </xf>
    <xf numFmtId="0" fontId="0" fillId="2" borderId="0" xfId="0" applyFill="1" applyAlignment="1">
      <alignment vertical="center"/>
    </xf>
    <xf numFmtId="9" fontId="0" fillId="0" borderId="0" xfId="0" applyNumberFormat="1" applyAlignment="1">
      <alignment vertical="center"/>
    </xf>
    <xf numFmtId="0" fontId="0" fillId="0" borderId="4" xfId="0" applyBorder="1" applyAlignment="1">
      <alignment horizontal="center" vertical="center"/>
    </xf>
    <xf numFmtId="0" fontId="29" fillId="4" borderId="0" xfId="0" applyFont="1" applyFill="1" applyAlignment="1">
      <alignment horizontal="center" vertical="center"/>
    </xf>
    <xf numFmtId="0" fontId="39" fillId="2" borderId="0" xfId="0" applyFont="1" applyFill="1"/>
    <xf numFmtId="0" fontId="39" fillId="2" borderId="0" xfId="0" applyFont="1" applyFill="1" applyAlignment="1">
      <alignment horizontal="center"/>
    </xf>
    <xf numFmtId="0" fontId="2" fillId="3" borderId="0" xfId="0" applyFont="1" applyFill="1"/>
    <xf numFmtId="0" fontId="8" fillId="3" borderId="0" xfId="0" applyFont="1" applyFill="1" applyAlignment="1">
      <alignment horizontal="center" vertical="center"/>
    </xf>
    <xf numFmtId="0" fontId="5" fillId="3" borderId="0" xfId="0" applyFont="1" applyFill="1" applyAlignment="1">
      <alignment horizontal="center"/>
    </xf>
    <xf numFmtId="0" fontId="18" fillId="3" borderId="0" xfId="0" applyFont="1" applyFill="1" applyAlignment="1">
      <alignment horizontal="center" vertical="center"/>
    </xf>
    <xf numFmtId="0" fontId="0" fillId="3" borderId="0" xfId="0" applyFill="1"/>
    <xf numFmtId="0" fontId="1" fillId="3" borderId="0" xfId="0" applyFont="1" applyFill="1"/>
    <xf numFmtId="0" fontId="2" fillId="5" borderId="0" xfId="0" applyFont="1" applyFill="1"/>
    <xf numFmtId="0" fontId="8" fillId="5" borderId="0" xfId="0" applyFont="1" applyFill="1" applyAlignment="1">
      <alignment horizontal="center" vertical="center"/>
    </xf>
    <xf numFmtId="0" fontId="18" fillId="5" borderId="0" xfId="0" applyFont="1" applyFill="1" applyAlignment="1">
      <alignment horizontal="center" vertical="center"/>
    </xf>
    <xf numFmtId="0" fontId="0" fillId="5" borderId="0" xfId="0" applyFill="1"/>
    <xf numFmtId="0" fontId="1" fillId="0" borderId="2" xfId="0" applyFont="1" applyBorder="1" applyAlignment="1">
      <alignment horizontal="center" vertical="center" wrapText="1"/>
    </xf>
    <xf numFmtId="0" fontId="41" fillId="0" borderId="0" xfId="0" applyFont="1" applyAlignment="1">
      <alignment horizontal="center" vertical="center"/>
    </xf>
    <xf numFmtId="0" fontId="42" fillId="4" borderId="0" xfId="0" applyFont="1" applyFill="1" applyAlignment="1">
      <alignment horizontal="center" vertical="center"/>
    </xf>
    <xf numFmtId="0" fontId="43" fillId="0" borderId="0" xfId="0" applyFont="1" applyAlignment="1">
      <alignment horizontal="center" vertical="center"/>
    </xf>
    <xf numFmtId="1" fontId="0" fillId="0" borderId="0" xfId="2" applyNumberFormat="1" applyFont="1" applyFill="1" applyAlignment="1">
      <alignment horizontal="center"/>
    </xf>
    <xf numFmtId="0" fontId="14" fillId="0" borderId="0" xfId="0" applyFont="1" applyAlignment="1">
      <alignment horizontal="right" vertical="center"/>
    </xf>
    <xf numFmtId="0" fontId="14" fillId="3" borderId="0" xfId="0" applyFont="1" applyFill="1" applyAlignment="1">
      <alignment horizontal="center" vertical="center"/>
    </xf>
    <xf numFmtId="0" fontId="2" fillId="0" borderId="7" xfId="0" applyFont="1" applyBorder="1"/>
    <xf numFmtId="0" fontId="44" fillId="0" borderId="0" xfId="0" applyFont="1"/>
    <xf numFmtId="0" fontId="5" fillId="0" borderId="7" xfId="0" applyFont="1" applyBorder="1" applyAlignment="1">
      <alignment horizontal="center" vertical="center"/>
    </xf>
    <xf numFmtId="0" fontId="9" fillId="0" borderId="7" xfId="0" applyFont="1" applyBorder="1" applyAlignment="1">
      <alignment horizontal="center" textRotation="90" wrapText="1"/>
    </xf>
    <xf numFmtId="0" fontId="1" fillId="0" borderId="7" xfId="0" applyFont="1" applyBorder="1" applyAlignment="1">
      <alignment horizontal="center" vertical="center" wrapText="1"/>
    </xf>
    <xf numFmtId="0" fontId="8" fillId="0" borderId="7" xfId="0" applyFont="1" applyBorder="1" applyAlignment="1">
      <alignment horizontal="center" vertical="center"/>
    </xf>
    <xf numFmtId="0" fontId="18" fillId="0" borderId="7" xfId="0" applyFont="1" applyBorder="1" applyAlignment="1">
      <alignment horizontal="center" vertical="center"/>
    </xf>
    <xf numFmtId="4" fontId="0" fillId="0" borderId="0" xfId="0" applyNumberFormat="1"/>
    <xf numFmtId="4" fontId="19" fillId="0" borderId="0" xfId="0" applyNumberFormat="1" applyFont="1" applyAlignment="1">
      <alignment horizontal="center"/>
    </xf>
    <xf numFmtId="0" fontId="8" fillId="3" borderId="7" xfId="0" applyFont="1" applyFill="1" applyBorder="1" applyAlignment="1">
      <alignment horizontal="center" vertical="center"/>
    </xf>
    <xf numFmtId="0" fontId="8" fillId="0" borderId="9" xfId="0" applyFont="1" applyBorder="1" applyAlignment="1">
      <alignment horizontal="center" vertical="center"/>
    </xf>
    <xf numFmtId="0" fontId="32" fillId="0" borderId="0" xfId="0" applyFont="1"/>
    <xf numFmtId="3" fontId="0" fillId="0" borderId="0" xfId="2" applyNumberFormat="1" applyFont="1" applyAlignment="1">
      <alignment horizontal="center"/>
    </xf>
    <xf numFmtId="3" fontId="0" fillId="0" borderId="0" xfId="2" applyNumberFormat="1" applyFont="1" applyBorder="1" applyAlignment="1">
      <alignment horizontal="center"/>
    </xf>
    <xf numFmtId="3" fontId="0" fillId="0" borderId="4" xfId="2" applyNumberFormat="1" applyFont="1" applyBorder="1" applyAlignment="1">
      <alignment horizontal="center"/>
    </xf>
    <xf numFmtId="0" fontId="49" fillId="0" borderId="0" xfId="0" applyFont="1"/>
    <xf numFmtId="0" fontId="49" fillId="2" borderId="0" xfId="0" applyFont="1" applyFill="1"/>
    <xf numFmtId="0" fontId="48" fillId="2" borderId="0" xfId="0" applyFont="1" applyFill="1" applyAlignment="1">
      <alignment horizontal="centerContinuous" vertical="center"/>
    </xf>
    <xf numFmtId="0" fontId="47" fillId="0" borderId="0" xfId="0" applyFont="1" applyAlignment="1">
      <alignment horizontal="centerContinuous" vertical="center"/>
    </xf>
    <xf numFmtId="0" fontId="50" fillId="0" borderId="0" xfId="0" applyFont="1" applyAlignment="1">
      <alignment vertical="center" wrapText="1"/>
    </xf>
    <xf numFmtId="0" fontId="47" fillId="2" borderId="0" xfId="0" applyFont="1" applyFill="1" applyAlignment="1">
      <alignment vertical="center"/>
    </xf>
    <xf numFmtId="0" fontId="5" fillId="0" borderId="0" xfId="0" applyFont="1" applyAlignment="1">
      <alignment vertical="center"/>
    </xf>
    <xf numFmtId="0" fontId="5" fillId="2" borderId="0" xfId="0" applyFont="1" applyFill="1" applyAlignment="1">
      <alignment vertical="center"/>
    </xf>
    <xf numFmtId="0" fontId="52" fillId="0" borderId="7" xfId="0" applyFont="1" applyBorder="1" applyAlignment="1">
      <alignment horizontal="left" vertical="center" wrapText="1"/>
    </xf>
    <xf numFmtId="0" fontId="52" fillId="0" borderId="7" xfId="0" applyFont="1" applyBorder="1" applyAlignment="1">
      <alignment horizontal="left" wrapText="1"/>
    </xf>
    <xf numFmtId="0" fontId="13" fillId="0" borderId="0" xfId="0" applyFont="1" applyAlignment="1">
      <alignment horizontal="center"/>
    </xf>
    <xf numFmtId="0" fontId="11" fillId="3" borderId="0" xfId="0" applyFont="1" applyFill="1" applyAlignment="1">
      <alignment horizontal="right" textRotation="90" wrapText="1"/>
    </xf>
    <xf numFmtId="0" fontId="11" fillId="0" borderId="9" xfId="0" applyFont="1" applyBorder="1" applyAlignment="1">
      <alignment horizontal="right" textRotation="90" wrapText="1"/>
    </xf>
    <xf numFmtId="0" fontId="11" fillId="0" borderId="0" xfId="0" applyFont="1" applyAlignment="1">
      <alignment horizontal="right" textRotation="90" wrapText="1"/>
    </xf>
    <xf numFmtId="0" fontId="39" fillId="0" borderId="0" xfId="0" applyFont="1"/>
    <xf numFmtId="0" fontId="1" fillId="6" borderId="7" xfId="0" applyFont="1" applyFill="1" applyBorder="1" applyAlignment="1">
      <alignment horizontal="left" vertical="center"/>
    </xf>
    <xf numFmtId="0" fontId="1" fillId="6" borderId="7" xfId="0" applyFont="1" applyFill="1" applyBorder="1" applyAlignment="1">
      <alignment horizontal="center" vertical="center"/>
    </xf>
    <xf numFmtId="165" fontId="23" fillId="3" borderId="0" xfId="2" applyNumberFormat="1" applyFont="1" applyFill="1" applyAlignment="1">
      <alignment horizontal="left" vertical="center"/>
    </xf>
    <xf numFmtId="165" fontId="23" fillId="3" borderId="0" xfId="2" applyNumberFormat="1" applyFont="1" applyFill="1" applyAlignment="1">
      <alignment horizontal="center" vertical="center"/>
    </xf>
    <xf numFmtId="0" fontId="6" fillId="6" borderId="7" xfId="0" applyFont="1" applyFill="1" applyBorder="1" applyAlignment="1">
      <alignment horizontal="center"/>
    </xf>
    <xf numFmtId="0" fontId="33" fillId="0" borderId="0" xfId="0" applyFont="1" applyAlignment="1">
      <alignment horizontal="right" vertical="center"/>
    </xf>
    <xf numFmtId="0" fontId="1" fillId="7" borderId="7" xfId="0" applyFont="1" applyFill="1" applyBorder="1" applyAlignment="1">
      <alignment horizontal="left" vertical="center"/>
    </xf>
    <xf numFmtId="0" fontId="1" fillId="7" borderId="7" xfId="0" applyFont="1" applyFill="1" applyBorder="1" applyAlignment="1">
      <alignment horizontal="center" vertical="center"/>
    </xf>
    <xf numFmtId="0" fontId="1" fillId="6" borderId="12" xfId="0" applyFont="1" applyFill="1" applyBorder="1" applyAlignment="1">
      <alignment horizontal="center" vertical="center"/>
    </xf>
    <xf numFmtId="0" fontId="6" fillId="6" borderId="10" xfId="0" applyFont="1" applyFill="1" applyBorder="1" applyAlignment="1">
      <alignment horizontal="right"/>
    </xf>
    <xf numFmtId="0" fontId="5" fillId="0" borderId="7" xfId="0" applyFont="1" applyBorder="1" applyAlignment="1">
      <alignment horizontal="center"/>
    </xf>
    <xf numFmtId="0" fontId="33" fillId="3" borderId="0" xfId="0" applyFont="1" applyFill="1" applyAlignment="1">
      <alignment horizontal="left" vertical="center"/>
    </xf>
    <xf numFmtId="0" fontId="1" fillId="3" borderId="7" xfId="0" applyFont="1" applyFill="1" applyBorder="1" applyAlignment="1">
      <alignment horizontal="center" vertical="center" wrapText="1"/>
    </xf>
    <xf numFmtId="0" fontId="53" fillId="4" borderId="0" xfId="0" applyFont="1" applyFill="1" applyAlignment="1">
      <alignment horizontal="center" vertical="center"/>
    </xf>
    <xf numFmtId="0" fontId="5" fillId="0" borderId="0" xfId="0" applyFont="1" applyAlignment="1">
      <alignment horizontal="center" vertical="top"/>
    </xf>
    <xf numFmtId="0" fontId="5" fillId="0" borderId="7" xfId="0" applyFont="1" applyBorder="1" applyAlignment="1">
      <alignment horizontal="center" vertical="top"/>
    </xf>
    <xf numFmtId="0" fontId="6" fillId="3" borderId="0" xfId="0" applyFont="1" applyFill="1"/>
    <xf numFmtId="0" fontId="18" fillId="0" borderId="7" xfId="0" applyFont="1" applyBorder="1" applyAlignment="1">
      <alignment vertical="center"/>
    </xf>
    <xf numFmtId="0" fontId="5" fillId="0" borderId="8" xfId="0" applyFont="1" applyBorder="1"/>
    <xf numFmtId="0" fontId="5" fillId="0" borderId="11" xfId="0" applyFont="1" applyBorder="1"/>
    <xf numFmtId="0" fontId="5" fillId="3" borderId="0" xfId="0" applyFont="1" applyFill="1" applyProtection="1">
      <protection locked="0"/>
    </xf>
    <xf numFmtId="0" fontId="11" fillId="0" borderId="0" xfId="0" applyFont="1" applyAlignment="1">
      <alignment horizontal="center"/>
    </xf>
    <xf numFmtId="0" fontId="55" fillId="2" borderId="0" xfId="0" applyFont="1" applyFill="1" applyAlignment="1">
      <alignment vertical="center"/>
    </xf>
    <xf numFmtId="0" fontId="56" fillId="0" borderId="0" xfId="0" applyFont="1" applyAlignment="1">
      <alignment horizontal="center" textRotation="90" wrapText="1"/>
    </xf>
    <xf numFmtId="0" fontId="57" fillId="0" borderId="0" xfId="0" applyFont="1" applyAlignment="1">
      <alignment horizontal="center" textRotation="90" wrapText="1"/>
    </xf>
    <xf numFmtId="0" fontId="18" fillId="0" borderId="0" xfId="0" applyFont="1" applyAlignment="1">
      <alignment vertical="center"/>
    </xf>
    <xf numFmtId="0" fontId="37" fillId="0" borderId="8" xfId="0" applyFont="1" applyBorder="1"/>
    <xf numFmtId="0" fontId="11" fillId="0" borderId="0" xfId="0" applyFont="1" applyAlignment="1" applyProtection="1">
      <alignment horizontal="center"/>
      <protection locked="0"/>
    </xf>
    <xf numFmtId="0" fontId="5" fillId="0" borderId="0" xfId="0" applyFont="1" applyProtection="1">
      <protection locked="0"/>
    </xf>
    <xf numFmtId="0" fontId="6" fillId="3" borderId="0" xfId="0" applyFont="1" applyFill="1" applyAlignment="1">
      <alignment horizontal="right"/>
    </xf>
    <xf numFmtId="0" fontId="58" fillId="0" borderId="0" xfId="0" applyFont="1" applyAlignment="1">
      <alignment horizontal="left" wrapText="1"/>
    </xf>
    <xf numFmtId="0" fontId="6" fillId="3" borderId="0" xfId="0" applyFont="1" applyFill="1" applyAlignment="1" applyProtection="1">
      <alignment horizontal="right"/>
      <protection locked="0"/>
    </xf>
    <xf numFmtId="0" fontId="2" fillId="0" borderId="0" xfId="0" applyFont="1" applyAlignment="1">
      <alignment horizontal="center" vertical="center"/>
    </xf>
    <xf numFmtId="0" fontId="53" fillId="0" borderId="0" xfId="0" applyFont="1" applyAlignment="1">
      <alignment horizontal="right" vertical="center"/>
    </xf>
    <xf numFmtId="0" fontId="53" fillId="4" borderId="0" xfId="0" applyFont="1" applyFill="1" applyAlignment="1">
      <alignment horizontal="left" vertical="center"/>
    </xf>
    <xf numFmtId="0" fontId="53" fillId="4" borderId="0" xfId="0" applyFont="1" applyFill="1" applyAlignment="1">
      <alignment horizontal="right" vertical="center"/>
    </xf>
    <xf numFmtId="0" fontId="53" fillId="4" borderId="0" xfId="0" applyFont="1" applyFill="1" applyAlignment="1">
      <alignment vertical="center"/>
    </xf>
    <xf numFmtId="0" fontId="3" fillId="0" borderId="0" xfId="0" applyFont="1" applyAlignment="1">
      <alignment horizontal="center" vertical="center"/>
    </xf>
    <xf numFmtId="0" fontId="59" fillId="3" borderId="0" xfId="0" applyFont="1" applyFill="1" applyAlignment="1">
      <alignment horizontal="center" vertical="center"/>
    </xf>
    <xf numFmtId="0" fontId="1" fillId="0" borderId="0" xfId="1" applyFont="1" applyFill="1" applyBorder="1" applyAlignment="1" applyProtection="1">
      <alignment horizontal="right" vertical="top"/>
    </xf>
    <xf numFmtId="0" fontId="2" fillId="0" borderId="7" xfId="0" applyFont="1" applyBorder="1" applyAlignment="1">
      <alignment vertical="center"/>
    </xf>
    <xf numFmtId="0" fontId="2" fillId="0" borderId="7" xfId="0" quotePrefix="1" applyFont="1" applyBorder="1" applyAlignment="1">
      <alignment horizontal="center" vertical="center"/>
    </xf>
    <xf numFmtId="0" fontId="60" fillId="0" borderId="0" xfId="0" applyFont="1" applyAlignment="1">
      <alignment horizontal="center" textRotation="90" wrapText="1"/>
    </xf>
    <xf numFmtId="0" fontId="5" fillId="0" borderId="8" xfId="0" applyFont="1" applyBorder="1" applyAlignment="1">
      <alignment horizontal="center"/>
    </xf>
    <xf numFmtId="0" fontId="5" fillId="0" borderId="11" xfId="0" applyFont="1" applyBorder="1" applyAlignment="1">
      <alignment horizontal="center"/>
    </xf>
    <xf numFmtId="0" fontId="11" fillId="0" borderId="9" xfId="0" applyFont="1" applyBorder="1" applyAlignment="1">
      <alignment horizontal="center" textRotation="90" wrapText="1"/>
    </xf>
    <xf numFmtId="0" fontId="61" fillId="0" borderId="0" xfId="0" applyFont="1"/>
    <xf numFmtId="0" fontId="61" fillId="0" borderId="8" xfId="0" applyFont="1" applyBorder="1"/>
    <xf numFmtId="0" fontId="61" fillId="3" borderId="0" xfId="0" applyFont="1" applyFill="1"/>
    <xf numFmtId="0" fontId="61" fillId="0" borderId="11" xfId="0" applyFont="1" applyBorder="1"/>
    <xf numFmtId="0" fontId="63" fillId="0" borderId="0" xfId="0" applyFont="1" applyAlignment="1">
      <alignment horizontal="center" textRotation="90" wrapText="1"/>
    </xf>
    <xf numFmtId="0" fontId="65" fillId="0" borderId="7" xfId="0" applyFont="1" applyBorder="1" applyAlignment="1">
      <alignment vertical="center"/>
    </xf>
    <xf numFmtId="0" fontId="65" fillId="0" borderId="0" xfId="0" applyFont="1" applyAlignment="1">
      <alignment vertical="center"/>
    </xf>
    <xf numFmtId="0" fontId="65" fillId="0" borderId="0" xfId="0" applyFont="1" applyAlignment="1">
      <alignment horizontal="center" vertical="center"/>
    </xf>
    <xf numFmtId="0" fontId="65" fillId="0" borderId="10" xfId="0" applyFont="1" applyBorder="1" applyAlignment="1">
      <alignment horizontal="center" vertical="center"/>
    </xf>
    <xf numFmtId="0" fontId="61" fillId="3" borderId="0" xfId="0" applyFont="1" applyFill="1" applyProtection="1">
      <protection locked="0"/>
    </xf>
    <xf numFmtId="0" fontId="64" fillId="0" borderId="0" xfId="0" applyFont="1" applyAlignment="1">
      <alignment horizontal="center"/>
    </xf>
    <xf numFmtId="0" fontId="64" fillId="0" borderId="0" xfId="0" applyFont="1" applyAlignment="1" applyProtection="1">
      <alignment horizontal="center"/>
      <protection locked="0"/>
    </xf>
    <xf numFmtId="0" fontId="61" fillId="0" borderId="0" xfId="0" applyFont="1" applyProtection="1">
      <protection locked="0"/>
    </xf>
    <xf numFmtId="0" fontId="2" fillId="0" borderId="0" xfId="0" applyFont="1" applyAlignment="1">
      <alignment horizontal="left" vertical="center"/>
    </xf>
    <xf numFmtId="3" fontId="0" fillId="0" borderId="0" xfId="0" applyNumberFormat="1"/>
    <xf numFmtId="0" fontId="51" fillId="0" borderId="0" xfId="0" applyFont="1" applyAlignment="1">
      <alignment vertical="center" wrapText="1"/>
    </xf>
    <xf numFmtId="0" fontId="66" fillId="0" borderId="0" xfId="0" applyFont="1" applyAlignment="1">
      <alignment vertical="center" wrapText="1"/>
    </xf>
    <xf numFmtId="0" fontId="67" fillId="0" borderId="0" xfId="0" applyFont="1" applyAlignment="1">
      <alignment vertical="center" wrapText="1"/>
    </xf>
    <xf numFmtId="0" fontId="69" fillId="0" borderId="0" xfId="0" applyFont="1" applyAlignment="1">
      <alignment horizontal="left" wrapText="1"/>
    </xf>
    <xf numFmtId="0" fontId="70" fillId="2" borderId="0" xfId="0" applyFont="1" applyFill="1"/>
    <xf numFmtId="0" fontId="8" fillId="3" borderId="9" xfId="0" applyFont="1" applyFill="1" applyBorder="1" applyAlignment="1">
      <alignment horizontal="center" vertical="center"/>
    </xf>
    <xf numFmtId="0" fontId="44" fillId="0" borderId="0" xfId="0" applyFont="1" applyAlignment="1">
      <alignment horizontal="center"/>
    </xf>
    <xf numFmtId="0" fontId="2" fillId="0" borderId="7" xfId="0" applyFont="1" applyBorder="1" applyAlignment="1" applyProtection="1">
      <alignment vertical="center"/>
      <protection locked="0"/>
    </xf>
    <xf numFmtId="0" fontId="5" fillId="0" borderId="0" xfId="0" applyFont="1" applyAlignment="1" applyProtection="1">
      <alignment horizontal="left" vertical="center" wrapText="1"/>
      <protection locked="0"/>
    </xf>
    <xf numFmtId="0" fontId="5" fillId="0" borderId="0" xfId="0" applyFont="1" applyAlignment="1" applyProtection="1">
      <alignment vertical="top" wrapText="1"/>
      <protection locked="0"/>
    </xf>
    <xf numFmtId="0" fontId="5" fillId="0" borderId="0" xfId="0" applyFont="1" applyAlignment="1" applyProtection="1">
      <alignment horizontal="center" vertical="top"/>
      <protection locked="0"/>
    </xf>
    <xf numFmtId="0" fontId="5" fillId="0" borderId="0" xfId="0" applyFont="1" applyAlignment="1" applyProtection="1">
      <alignment vertical="top"/>
      <protection locked="0"/>
    </xf>
    <xf numFmtId="0" fontId="2" fillId="0" borderId="0" xfId="0" applyFont="1" applyAlignment="1" applyProtection="1">
      <alignment horizontal="left" vertical="center"/>
      <protection locked="0"/>
    </xf>
    <xf numFmtId="0" fontId="0" fillId="0" borderId="4" xfId="0" applyBorder="1" applyAlignment="1" applyProtection="1">
      <alignment vertical="top" wrapText="1"/>
      <protection locked="0"/>
    </xf>
    <xf numFmtId="0" fontId="0" fillId="0" borderId="0" xfId="0" applyAlignment="1" applyProtection="1">
      <alignment horizontal="center" vertical="top" wrapText="1"/>
      <protection locked="0"/>
    </xf>
    <xf numFmtId="0" fontId="64" fillId="6" borderId="7" xfId="0" applyFont="1" applyFill="1" applyBorder="1" applyAlignment="1">
      <alignment horizontal="center"/>
    </xf>
    <xf numFmtId="0" fontId="2" fillId="8" borderId="7" xfId="0" applyFont="1" applyFill="1" applyBorder="1" applyAlignment="1" applyProtection="1">
      <alignment horizontal="center" vertical="center"/>
      <protection locked="0"/>
    </xf>
    <xf numFmtId="0" fontId="2" fillId="8" borderId="7" xfId="0" applyFont="1" applyFill="1" applyBorder="1" applyAlignment="1" applyProtection="1">
      <alignment horizontal="left" vertical="center"/>
      <protection locked="0"/>
    </xf>
    <xf numFmtId="0" fontId="5" fillId="8" borderId="7" xfId="0" applyFont="1" applyFill="1" applyBorder="1" applyAlignment="1" applyProtection="1">
      <alignment horizontal="left" vertical="center" wrapText="1"/>
      <protection locked="0"/>
    </xf>
    <xf numFmtId="0" fontId="5" fillId="8" borderId="7" xfId="0" applyFont="1" applyFill="1" applyBorder="1" applyAlignment="1" applyProtection="1">
      <alignment vertical="top" wrapText="1"/>
      <protection locked="0"/>
    </xf>
    <xf numFmtId="0" fontId="5" fillId="8" borderId="7" xfId="0" applyFont="1" applyFill="1" applyBorder="1" applyAlignment="1" applyProtection="1">
      <alignment horizontal="center" vertical="top"/>
      <protection locked="0"/>
    </xf>
    <xf numFmtId="0" fontId="2" fillId="8" borderId="0" xfId="0" applyFont="1" applyFill="1" applyAlignment="1" applyProtection="1">
      <alignment horizontal="left" vertical="center"/>
      <protection locked="0"/>
    </xf>
    <xf numFmtId="0" fontId="5" fillId="8" borderId="10" xfId="0" applyFont="1" applyFill="1" applyBorder="1" applyAlignment="1" applyProtection="1">
      <alignment horizontal="right"/>
      <protection locked="0"/>
    </xf>
    <xf numFmtId="0" fontId="5" fillId="8" borderId="12" xfId="0" applyFont="1" applyFill="1" applyBorder="1" applyAlignment="1" applyProtection="1">
      <alignment horizontal="center"/>
      <protection locked="0"/>
    </xf>
    <xf numFmtId="0" fontId="5" fillId="8" borderId="13" xfId="0" applyFont="1" applyFill="1" applyBorder="1" applyAlignment="1" applyProtection="1">
      <alignment horizontal="right"/>
      <protection locked="0"/>
    </xf>
    <xf numFmtId="0" fontId="5" fillId="8" borderId="7" xfId="0" applyFont="1" applyFill="1" applyBorder="1" applyAlignment="1" applyProtection="1">
      <alignment horizontal="center" vertical="center"/>
      <protection locked="0"/>
    </xf>
    <xf numFmtId="0" fontId="64" fillId="8" borderId="7" xfId="0" applyFont="1" applyFill="1" applyBorder="1" applyAlignment="1" applyProtection="1">
      <alignment horizontal="center"/>
      <protection locked="0"/>
    </xf>
    <xf numFmtId="0" fontId="11" fillId="0" borderId="7" xfId="0" applyFont="1" applyBorder="1" applyAlignment="1">
      <alignment horizontal="center"/>
    </xf>
    <xf numFmtId="0" fontId="1" fillId="3" borderId="7" xfId="0" applyFont="1" applyFill="1" applyBorder="1" applyAlignment="1">
      <alignment horizontal="left" vertical="center" wrapText="1"/>
    </xf>
    <xf numFmtId="9" fontId="0" fillId="0" borderId="0" xfId="2" applyFont="1"/>
    <xf numFmtId="0" fontId="71" fillId="0" borderId="0" xfId="0" applyFont="1" applyAlignment="1">
      <alignment horizontal="left"/>
    </xf>
    <xf numFmtId="0" fontId="44" fillId="0" borderId="6" xfId="0" applyFont="1" applyBorder="1"/>
    <xf numFmtId="0" fontId="73" fillId="2" borderId="0" xfId="0" applyFont="1" applyFill="1" applyAlignment="1">
      <alignment horizontal="centerContinuous" vertical="center"/>
    </xf>
    <xf numFmtId="0" fontId="74" fillId="0" borderId="0" xfId="0" applyFont="1" applyAlignment="1">
      <alignment horizontal="left"/>
    </xf>
    <xf numFmtId="0" fontId="37" fillId="9" borderId="0" xfId="0" applyFont="1" applyFill="1"/>
    <xf numFmtId="0" fontId="6" fillId="9" borderId="0" xfId="0" applyFont="1" applyFill="1" applyAlignment="1">
      <alignment vertical="top" wrapText="1"/>
    </xf>
    <xf numFmtId="0" fontId="1" fillId="6" borderId="7" xfId="0" applyFont="1" applyFill="1" applyBorder="1" applyAlignment="1">
      <alignment horizontal="left" vertical="center" indent="1"/>
    </xf>
    <xf numFmtId="0" fontId="76" fillId="0" borderId="0" xfId="0" applyFont="1" applyAlignment="1">
      <alignment vertical="top" wrapText="1"/>
    </xf>
    <xf numFmtId="0" fontId="0" fillId="0" borderId="0" xfId="0" applyAlignment="1">
      <alignment vertical="top"/>
    </xf>
    <xf numFmtId="0" fontId="72" fillId="3" borderId="7" xfId="0" applyFont="1" applyFill="1" applyBorder="1" applyAlignment="1">
      <alignment horizontal="left" vertical="center" wrapText="1"/>
    </xf>
    <xf numFmtId="0" fontId="81" fillId="4" borderId="0" xfId="0" applyFont="1" applyFill="1" applyAlignment="1">
      <alignment horizontal="left" vertical="center"/>
    </xf>
    <xf numFmtId="0" fontId="82" fillId="2" borderId="0" xfId="0" applyFont="1" applyFill="1" applyAlignment="1">
      <alignment vertical="center"/>
    </xf>
    <xf numFmtId="0" fontId="6" fillId="0" borderId="0" xfId="0" applyFont="1" applyAlignment="1">
      <alignment horizontal="right" indent="1"/>
    </xf>
    <xf numFmtId="14" fontId="5" fillId="0" borderId="0" xfId="0" applyNumberFormat="1" applyFont="1" applyAlignment="1" applyProtection="1">
      <alignment horizontal="left" indent="1"/>
      <protection locked="0"/>
    </xf>
    <xf numFmtId="0" fontId="2" fillId="0" borderId="0" xfId="0" applyFont="1" applyAlignment="1">
      <alignment horizontal="right" vertical="center"/>
    </xf>
    <xf numFmtId="14" fontId="2" fillId="10" borderId="16" xfId="0" applyNumberFormat="1" applyFont="1" applyFill="1" applyBorder="1" applyAlignment="1" applyProtection="1">
      <alignment horizontal="left" vertical="center" indent="1"/>
      <protection locked="0"/>
    </xf>
    <xf numFmtId="0" fontId="5" fillId="0" borderId="0" xfId="0" applyFont="1" applyAlignment="1">
      <alignment horizontal="right" vertical="center"/>
    </xf>
    <xf numFmtId="0" fontId="5" fillId="0" borderId="7" xfId="0" applyFont="1" applyBorder="1" applyAlignment="1">
      <alignment horizontal="right"/>
    </xf>
    <xf numFmtId="0" fontId="82" fillId="2" borderId="0" xfId="0" applyFont="1" applyFill="1" applyAlignment="1">
      <alignment horizontal="left" vertical="center"/>
    </xf>
    <xf numFmtId="0" fontId="84" fillId="0" borderId="0" xfId="0" applyFont="1" applyAlignment="1">
      <alignment wrapText="1"/>
    </xf>
    <xf numFmtId="0" fontId="85" fillId="3" borderId="0" xfId="0" applyFont="1" applyFill="1" applyAlignment="1">
      <alignment vertical="center" wrapText="1"/>
    </xf>
    <xf numFmtId="0" fontId="85" fillId="2" borderId="0" xfId="0" applyFont="1" applyFill="1" applyAlignment="1">
      <alignment vertical="center" wrapText="1"/>
    </xf>
    <xf numFmtId="0" fontId="84" fillId="0" borderId="7" xfId="0" applyFont="1" applyBorder="1" applyAlignment="1">
      <alignment vertical="center" wrapText="1"/>
    </xf>
    <xf numFmtId="0" fontId="5" fillId="0" borderId="7" xfId="0" quotePrefix="1" applyFont="1" applyBorder="1" applyAlignment="1">
      <alignment horizontal="center" vertical="center"/>
    </xf>
    <xf numFmtId="0" fontId="5" fillId="0" borderId="7" xfId="0" applyFont="1" applyBorder="1" applyAlignment="1" applyProtection="1">
      <alignment horizontal="center" vertical="center"/>
      <protection locked="0"/>
    </xf>
    <xf numFmtId="0" fontId="84" fillId="0" borderId="7" xfId="0" applyFont="1" applyBorder="1" applyAlignment="1" applyProtection="1">
      <alignment vertical="center" wrapText="1"/>
      <protection locked="0"/>
    </xf>
    <xf numFmtId="0" fontId="12" fillId="0" borderId="7" xfId="0" applyFont="1" applyBorder="1" applyAlignment="1" applyProtection="1">
      <alignment horizontal="left" vertical="center"/>
      <protection locked="0"/>
    </xf>
    <xf numFmtId="0" fontId="12" fillId="0" borderId="0" xfId="0" applyFont="1" applyAlignment="1">
      <alignment horizontal="center" vertical="center"/>
    </xf>
    <xf numFmtId="0" fontId="86" fillId="3" borderId="0" xfId="0" applyFont="1" applyFill="1" applyAlignment="1">
      <alignment horizontal="center" vertical="center"/>
    </xf>
    <xf numFmtId="0" fontId="5" fillId="0" borderId="7" xfId="0" quotePrefix="1" applyFont="1" applyBorder="1" applyAlignment="1" applyProtection="1">
      <alignment horizontal="center" vertical="center"/>
      <protection locked="0"/>
    </xf>
    <xf numFmtId="0" fontId="2" fillId="0" borderId="7" xfId="0" applyFont="1" applyBorder="1" applyAlignment="1">
      <alignment vertical="center" wrapText="1"/>
    </xf>
    <xf numFmtId="0" fontId="3" fillId="0" borderId="0" xfId="0" applyFont="1" applyAlignment="1">
      <alignment vertical="center"/>
    </xf>
    <xf numFmtId="0" fontId="84" fillId="0" borderId="7" xfId="0" applyFont="1" applyBorder="1" applyAlignment="1">
      <alignment vertical="center"/>
    </xf>
    <xf numFmtId="0" fontId="18" fillId="0" borderId="7" xfId="0" applyFont="1" applyBorder="1" applyAlignment="1">
      <alignment horizontal="center" textRotation="90" wrapText="1"/>
    </xf>
    <xf numFmtId="0" fontId="82" fillId="4" borderId="0" xfId="0" applyFont="1" applyFill="1" applyAlignment="1">
      <alignment horizontal="left" vertical="center"/>
    </xf>
    <xf numFmtId="0" fontId="1" fillId="0" borderId="7" xfId="0" applyFont="1" applyBorder="1" applyAlignment="1">
      <alignment horizontal="left" vertical="center" indent="1"/>
    </xf>
    <xf numFmtId="0" fontId="1" fillId="0" borderId="7" xfId="0" applyFont="1" applyBorder="1" applyAlignment="1">
      <alignment horizontal="center" vertical="center"/>
    </xf>
    <xf numFmtId="0" fontId="5" fillId="0" borderId="0" xfId="0" applyFont="1" applyAlignment="1">
      <alignment horizontal="left" vertical="center" indent="1"/>
    </xf>
    <xf numFmtId="0" fontId="5" fillId="0" borderId="7" xfId="0" applyFont="1" applyBorder="1" applyAlignment="1">
      <alignment horizontal="left" vertical="center" wrapText="1" indent="1"/>
    </xf>
    <xf numFmtId="0" fontId="5" fillId="0" borderId="7" xfId="0" applyFont="1" applyBorder="1" applyAlignment="1">
      <alignment horizontal="left" vertical="center" indent="1"/>
    </xf>
    <xf numFmtId="0" fontId="53" fillId="0" borderId="0" xfId="0" applyFont="1" applyAlignment="1">
      <alignment vertical="top"/>
    </xf>
    <xf numFmtId="0" fontId="53" fillId="0" borderId="0" xfId="0" applyFont="1" applyAlignment="1">
      <alignment horizontal="right" vertical="top"/>
    </xf>
    <xf numFmtId="0" fontId="81" fillId="4" borderId="0" xfId="0" applyFont="1" applyFill="1" applyAlignment="1">
      <alignment horizontal="left" vertical="center" wrapText="1"/>
    </xf>
    <xf numFmtId="0" fontId="54" fillId="4" borderId="0" xfId="0" applyFont="1" applyFill="1" applyAlignment="1">
      <alignment horizontal="left" vertical="center" wrapText="1"/>
    </xf>
    <xf numFmtId="0" fontId="53" fillId="4" borderId="0" xfId="0" applyFont="1" applyFill="1" applyAlignment="1">
      <alignment horizontal="left" vertical="center" wrapText="1"/>
    </xf>
    <xf numFmtId="0" fontId="53" fillId="4" borderId="0" xfId="0" applyFont="1" applyFill="1" applyAlignment="1">
      <alignment horizontal="right" vertical="top" wrapText="1"/>
    </xf>
    <xf numFmtId="0" fontId="53" fillId="4" borderId="0" xfId="0" applyFont="1" applyFill="1" applyAlignment="1">
      <alignment horizontal="right" vertical="top"/>
    </xf>
    <xf numFmtId="0" fontId="53" fillId="4" borderId="0" xfId="0" applyFont="1" applyFill="1" applyAlignment="1">
      <alignment vertical="top"/>
    </xf>
    <xf numFmtId="0" fontId="33" fillId="2" borderId="0" xfId="0" applyFont="1" applyFill="1" applyAlignment="1">
      <alignment horizontal="center" vertical="top"/>
    </xf>
    <xf numFmtId="0" fontId="33" fillId="2" borderId="0" xfId="0" applyFont="1" applyFill="1" applyAlignment="1">
      <alignment vertical="top"/>
    </xf>
    <xf numFmtId="0" fontId="53" fillId="4" borderId="0" xfId="0" applyFont="1" applyFill="1" applyAlignment="1">
      <alignment horizontal="center" vertical="top"/>
    </xf>
    <xf numFmtId="0" fontId="27" fillId="0" borderId="0" xfId="0" applyFont="1" applyAlignment="1">
      <alignment vertical="top"/>
    </xf>
    <xf numFmtId="0" fontId="33" fillId="0" borderId="0" xfId="0" applyFont="1" applyAlignment="1">
      <alignment horizontal="left" vertical="center"/>
    </xf>
    <xf numFmtId="9" fontId="33" fillId="0" borderId="0" xfId="3" applyNumberFormat="1" applyFont="1" applyFill="1" applyAlignment="1" applyProtection="1">
      <alignment horizontal="left" vertical="center" indent="1"/>
    </xf>
    <xf numFmtId="0" fontId="37" fillId="0" borderId="0" xfId="0" applyFont="1" applyAlignment="1">
      <alignment vertical="top"/>
    </xf>
    <xf numFmtId="0" fontId="52" fillId="6" borderId="0" xfId="0" applyFont="1" applyFill="1" applyAlignment="1">
      <alignment horizontal="center" vertical="center"/>
    </xf>
    <xf numFmtId="0" fontId="6" fillId="3" borderId="0" xfId="0" applyFont="1" applyFill="1" applyAlignment="1">
      <alignment horizontal="left" vertical="center"/>
    </xf>
    <xf numFmtId="0" fontId="6" fillId="3" borderId="0" xfId="0" applyFont="1" applyFill="1" applyAlignment="1">
      <alignment horizontal="center" vertical="center"/>
    </xf>
    <xf numFmtId="0" fontId="6" fillId="3" borderId="0" xfId="0" applyFont="1" applyFill="1" applyAlignment="1">
      <alignment horizontal="center" vertical="center" wrapText="1"/>
    </xf>
    <xf numFmtId="0" fontId="33" fillId="3" borderId="0" xfId="0" applyFont="1" applyFill="1" applyAlignment="1">
      <alignment horizontal="center" vertical="center" wrapText="1"/>
    </xf>
    <xf numFmtId="0" fontId="33" fillId="0" borderId="0" xfId="0" applyFont="1" applyAlignment="1">
      <alignment horizontal="left" vertical="top"/>
    </xf>
    <xf numFmtId="0" fontId="37" fillId="0" borderId="0" xfId="0" applyFont="1" applyAlignment="1">
      <alignment horizontal="left" vertical="top"/>
    </xf>
    <xf numFmtId="0" fontId="33" fillId="0" borderId="0" xfId="0" applyFont="1" applyAlignment="1">
      <alignment vertical="top"/>
    </xf>
    <xf numFmtId="0" fontId="37" fillId="0" borderId="0" xfId="0" applyFont="1" applyAlignment="1">
      <alignment vertical="center"/>
    </xf>
    <xf numFmtId="1" fontId="5" fillId="0" borderId="7" xfId="0" applyNumberFormat="1" applyFont="1" applyBorder="1" applyAlignment="1" applyProtection="1">
      <alignment horizontal="center"/>
      <protection hidden="1"/>
    </xf>
    <xf numFmtId="165" fontId="6" fillId="0" borderId="0" xfId="2" applyNumberFormat="1" applyFont="1" applyFill="1" applyAlignment="1" applyProtection="1">
      <alignment horizontal="left" indent="1"/>
      <protection hidden="1"/>
    </xf>
    <xf numFmtId="165" fontId="6" fillId="0" borderId="0" xfId="2" applyNumberFormat="1" applyFont="1" applyFill="1" applyAlignment="1" applyProtection="1">
      <alignment horizontal="left" vertical="center" indent="1"/>
      <protection hidden="1"/>
    </xf>
    <xf numFmtId="165" fontId="23" fillId="0" borderId="0" xfId="2" applyNumberFormat="1" applyFont="1" applyFill="1" applyAlignment="1" applyProtection="1">
      <alignment horizontal="left" vertical="center" indent="1"/>
      <protection hidden="1"/>
    </xf>
    <xf numFmtId="9" fontId="37" fillId="3" borderId="0" xfId="2" applyFont="1" applyFill="1" applyAlignment="1" applyProtection="1">
      <alignment horizontal="center"/>
      <protection hidden="1"/>
    </xf>
    <xf numFmtId="0" fontId="0" fillId="0" borderId="0" xfId="0" applyProtection="1">
      <protection hidden="1"/>
    </xf>
    <xf numFmtId="0" fontId="6" fillId="6" borderId="7" xfId="0" applyFont="1" applyFill="1" applyBorder="1" applyAlignment="1" applyProtection="1">
      <alignment horizontal="center"/>
      <protection hidden="1"/>
    </xf>
    <xf numFmtId="1" fontId="6" fillId="6" borderId="7" xfId="0" applyNumberFormat="1" applyFont="1" applyFill="1" applyBorder="1" applyAlignment="1" applyProtection="1">
      <alignment horizontal="center"/>
      <protection hidden="1"/>
    </xf>
    <xf numFmtId="0" fontId="6" fillId="6" borderId="10" xfId="0" applyFont="1" applyFill="1" applyBorder="1" applyAlignment="1" applyProtection="1">
      <alignment horizontal="center"/>
      <protection hidden="1"/>
    </xf>
    <xf numFmtId="1" fontId="5" fillId="0" borderId="10" xfId="0" applyNumberFormat="1" applyFont="1" applyBorder="1" applyAlignment="1" applyProtection="1">
      <alignment horizontal="center"/>
      <protection hidden="1"/>
    </xf>
    <xf numFmtId="9" fontId="37" fillId="3" borderId="0" xfId="2" applyFont="1" applyFill="1" applyAlignment="1" applyProtection="1">
      <alignment horizontal="center" vertical="center"/>
      <protection hidden="1"/>
    </xf>
    <xf numFmtId="9" fontId="23" fillId="3" borderId="0" xfId="2" applyFont="1" applyFill="1" applyAlignment="1" applyProtection="1">
      <alignment horizontal="center" vertical="center"/>
      <protection hidden="1"/>
    </xf>
    <xf numFmtId="0" fontId="6" fillId="6" borderId="7" xfId="0" applyFont="1" applyFill="1" applyBorder="1" applyAlignment="1" applyProtection="1">
      <alignment horizontal="center" wrapText="1"/>
      <protection hidden="1"/>
    </xf>
    <xf numFmtId="0" fontId="12" fillId="0" borderId="0" xfId="0" applyFont="1" applyProtection="1">
      <protection hidden="1"/>
    </xf>
    <xf numFmtId="0" fontId="1" fillId="7" borderId="7" xfId="0" applyFont="1" applyFill="1" applyBorder="1" applyAlignment="1" applyProtection="1">
      <alignment horizontal="center" vertical="center"/>
      <protection hidden="1"/>
    </xf>
    <xf numFmtId="0" fontId="5" fillId="0" borderId="7" xfId="0" applyFont="1" applyBorder="1" applyAlignment="1" applyProtection="1">
      <alignment horizontal="center"/>
      <protection hidden="1"/>
    </xf>
    <xf numFmtId="0" fontId="0" fillId="0" borderId="0" xfId="0" applyAlignment="1" applyProtection="1">
      <alignment horizontal="center" vertical="center"/>
      <protection hidden="1"/>
    </xf>
    <xf numFmtId="0" fontId="6" fillId="6" borderId="7" xfId="0" applyFont="1" applyFill="1" applyBorder="1" applyAlignment="1" applyProtection="1">
      <alignment horizontal="center" vertical="center"/>
      <protection hidden="1"/>
    </xf>
    <xf numFmtId="164" fontId="5" fillId="0" borderId="7" xfId="2" applyNumberFormat="1" applyFont="1" applyBorder="1" applyAlignment="1" applyProtection="1">
      <alignment horizontal="center" vertical="center"/>
      <protection hidden="1"/>
    </xf>
    <xf numFmtId="164" fontId="6" fillId="6" borderId="7" xfId="0" applyNumberFormat="1" applyFont="1" applyFill="1" applyBorder="1" applyAlignment="1" applyProtection="1">
      <alignment horizontal="center" vertical="center"/>
      <protection hidden="1"/>
    </xf>
    <xf numFmtId="0" fontId="22" fillId="3" borderId="0" xfId="0" applyFont="1" applyFill="1" applyProtection="1">
      <protection hidden="1"/>
    </xf>
    <xf numFmtId="0" fontId="22" fillId="3" borderId="0" xfId="0" applyFont="1" applyFill="1" applyAlignment="1" applyProtection="1">
      <alignment horizontal="center" vertical="center"/>
      <protection hidden="1"/>
    </xf>
    <xf numFmtId="0" fontId="6" fillId="6" borderId="10" xfId="0" applyFont="1" applyFill="1" applyBorder="1" applyAlignment="1" applyProtection="1">
      <alignment horizontal="right"/>
      <protection hidden="1"/>
    </xf>
    <xf numFmtId="0" fontId="6" fillId="6" borderId="12" xfId="0" applyFont="1" applyFill="1" applyBorder="1" applyAlignment="1" applyProtection="1">
      <alignment horizontal="center" vertical="center"/>
      <protection hidden="1"/>
    </xf>
    <xf numFmtId="165" fontId="33" fillId="3" borderId="0" xfId="2" applyNumberFormat="1" applyFont="1" applyFill="1" applyAlignment="1" applyProtection="1">
      <alignment horizontal="left" indent="1"/>
      <protection hidden="1"/>
    </xf>
    <xf numFmtId="1" fontId="5" fillId="8" borderId="12" xfId="0" applyNumberFormat="1" applyFont="1" applyFill="1" applyBorder="1" applyAlignment="1" applyProtection="1">
      <alignment horizontal="left"/>
      <protection hidden="1"/>
    </xf>
    <xf numFmtId="1" fontId="5" fillId="8" borderId="15" xfId="0" applyNumberFormat="1" applyFont="1" applyFill="1" applyBorder="1" applyAlignment="1" applyProtection="1">
      <alignment horizontal="left"/>
      <protection hidden="1"/>
    </xf>
    <xf numFmtId="165" fontId="23" fillId="3" borderId="0" xfId="2" applyNumberFormat="1" applyFont="1" applyFill="1" applyAlignment="1" applyProtection="1">
      <alignment horizontal="left" indent="1"/>
      <protection hidden="1"/>
    </xf>
    <xf numFmtId="0" fontId="11" fillId="0" borderId="7" xfId="0" applyFont="1" applyBorder="1" applyAlignment="1" applyProtection="1">
      <alignment horizontal="center"/>
      <protection hidden="1"/>
    </xf>
    <xf numFmtId="0" fontId="5" fillId="3" borderId="0" xfId="0" applyFont="1" applyFill="1" applyProtection="1">
      <protection hidden="1"/>
    </xf>
    <xf numFmtId="0" fontId="5" fillId="3" borderId="0" xfId="0" applyFont="1" applyFill="1" applyAlignment="1" applyProtection="1">
      <alignment horizontal="center"/>
      <protection hidden="1"/>
    </xf>
    <xf numFmtId="0" fontId="5" fillId="0" borderId="0" xfId="0" applyFont="1" applyProtection="1">
      <protection hidden="1"/>
    </xf>
    <xf numFmtId="0" fontId="5" fillId="0" borderId="0" xfId="0" applyFont="1" applyAlignment="1" applyProtection="1">
      <alignment horizontal="center"/>
      <protection hidden="1"/>
    </xf>
    <xf numFmtId="0" fontId="11" fillId="0" borderId="0" xfId="0" applyFont="1" applyAlignment="1" applyProtection="1">
      <alignment horizontal="center"/>
      <protection hidden="1"/>
    </xf>
    <xf numFmtId="0" fontId="5" fillId="3" borderId="7" xfId="0" applyFont="1" applyFill="1" applyBorder="1" applyAlignment="1" applyProtection="1">
      <alignment horizontal="center"/>
      <protection hidden="1"/>
    </xf>
    <xf numFmtId="0" fontId="18" fillId="0" borderId="7" xfId="0" applyFont="1" applyBorder="1" applyAlignment="1" applyProtection="1">
      <alignment horizontal="center" vertical="center"/>
      <protection hidden="1"/>
    </xf>
    <xf numFmtId="0" fontId="5" fillId="0" borderId="7" xfId="0" applyFont="1" applyBorder="1" applyAlignment="1" applyProtection="1">
      <alignment horizontal="center" vertical="center"/>
      <protection hidden="1"/>
    </xf>
    <xf numFmtId="0" fontId="5" fillId="3" borderId="0" xfId="0" applyFont="1" applyFill="1" applyAlignment="1" applyProtection="1">
      <alignment horizontal="center" vertical="center"/>
      <protection hidden="1"/>
    </xf>
    <xf numFmtId="0" fontId="1" fillId="3" borderId="7" xfId="0" applyFont="1" applyFill="1" applyBorder="1" applyProtection="1">
      <protection hidden="1"/>
    </xf>
    <xf numFmtId="0" fontId="2" fillId="0" borderId="7" xfId="0" applyFont="1" applyBorder="1" applyProtection="1">
      <protection hidden="1"/>
    </xf>
    <xf numFmtId="0" fontId="1" fillId="3" borderId="0" xfId="0" applyFont="1" applyFill="1" applyProtection="1">
      <protection hidden="1"/>
    </xf>
    <xf numFmtId="0" fontId="52" fillId="0" borderId="7" xfId="0" applyFont="1" applyBorder="1" applyAlignment="1" applyProtection="1">
      <alignment horizontal="left" vertical="center" wrapText="1"/>
      <protection hidden="1"/>
    </xf>
    <xf numFmtId="0" fontId="69" fillId="0" borderId="0" xfId="0" applyFont="1" applyAlignment="1" applyProtection="1">
      <alignment horizontal="left" wrapText="1"/>
      <protection hidden="1"/>
    </xf>
    <xf numFmtId="0" fontId="1" fillId="0" borderId="7" xfId="0" applyFont="1" applyBorder="1" applyAlignment="1" applyProtection="1">
      <alignment horizontal="center" vertical="center" wrapText="1"/>
      <protection hidden="1"/>
    </xf>
    <xf numFmtId="0" fontId="60" fillId="0" borderId="0" xfId="0" applyFont="1" applyAlignment="1" applyProtection="1">
      <alignment horizontal="center" textRotation="90" wrapText="1"/>
      <protection hidden="1"/>
    </xf>
    <xf numFmtId="0" fontId="18" fillId="0" borderId="9" xfId="0" applyFont="1" applyBorder="1" applyAlignment="1" applyProtection="1">
      <alignment horizontal="center" vertical="center"/>
      <protection hidden="1"/>
    </xf>
    <xf numFmtId="0" fontId="1" fillId="3" borderId="9" xfId="0" applyFont="1" applyFill="1" applyBorder="1" applyProtection="1">
      <protection hidden="1"/>
    </xf>
    <xf numFmtId="0" fontId="5" fillId="3" borderId="9" xfId="0" applyFont="1" applyFill="1" applyBorder="1" applyAlignment="1" applyProtection="1">
      <alignment horizontal="center"/>
      <protection hidden="1"/>
    </xf>
    <xf numFmtId="0" fontId="5" fillId="0" borderId="7" xfId="0" applyFont="1" applyBorder="1" applyAlignment="1" applyProtection="1">
      <alignment horizontal="left" vertical="center" wrapText="1" indent="1"/>
      <protection hidden="1"/>
    </xf>
    <xf numFmtId="0" fontId="5" fillId="0" borderId="7" xfId="0" applyFont="1" applyBorder="1" applyAlignment="1" applyProtection="1">
      <alignment horizontal="center" vertical="center" wrapText="1"/>
      <protection hidden="1"/>
    </xf>
    <xf numFmtId="0" fontId="1" fillId="6" borderId="7" xfId="0" applyFont="1" applyFill="1" applyBorder="1" applyAlignment="1" applyProtection="1">
      <alignment horizontal="center" vertical="center"/>
      <protection hidden="1"/>
    </xf>
    <xf numFmtId="0" fontId="82" fillId="2" borderId="0" xfId="0" applyFont="1" applyFill="1" applyAlignment="1" applyProtection="1">
      <alignment horizontal="left" vertical="center"/>
      <protection hidden="1"/>
    </xf>
    <xf numFmtId="0" fontId="62" fillId="2" borderId="0" xfId="0" applyFont="1" applyFill="1" applyAlignment="1" applyProtection="1">
      <alignment horizontal="left" vertical="center"/>
      <protection hidden="1"/>
    </xf>
    <xf numFmtId="0" fontId="6" fillId="3" borderId="0" xfId="0" applyFont="1" applyFill="1" applyAlignment="1" applyProtection="1">
      <alignment horizontal="left" vertical="center"/>
      <protection hidden="1"/>
    </xf>
    <xf numFmtId="0" fontId="6" fillId="3" borderId="0" xfId="0" applyFont="1" applyFill="1" applyAlignment="1" applyProtection="1">
      <alignment horizontal="center" vertical="center"/>
      <protection locked="0" hidden="1"/>
    </xf>
    <xf numFmtId="0" fontId="52" fillId="0" borderId="7" xfId="0" applyFont="1" applyBorder="1" applyAlignment="1" applyProtection="1">
      <alignment horizontal="left" wrapText="1"/>
      <protection hidden="1"/>
    </xf>
    <xf numFmtId="0" fontId="18" fillId="0" borderId="7" xfId="0" applyFont="1" applyBorder="1" applyAlignment="1" applyProtection="1">
      <alignment horizontal="center" textRotation="90" wrapText="1"/>
      <protection hidden="1"/>
    </xf>
    <xf numFmtId="0" fontId="58" fillId="0" borderId="0" xfId="0" applyFont="1" applyAlignment="1" applyProtection="1">
      <alignment horizontal="left" wrapText="1"/>
      <protection hidden="1"/>
    </xf>
    <xf numFmtId="0" fontId="61" fillId="0" borderId="8" xfId="0" applyFont="1" applyBorder="1" applyProtection="1">
      <protection hidden="1"/>
    </xf>
    <xf numFmtId="0" fontId="61" fillId="3" borderId="0" xfId="0" applyFont="1" applyFill="1" applyProtection="1">
      <protection hidden="1"/>
    </xf>
    <xf numFmtId="0" fontId="61" fillId="0" borderId="11" xfId="0" applyFont="1" applyBorder="1" applyProtection="1">
      <protection hidden="1"/>
    </xf>
    <xf numFmtId="0" fontId="11" fillId="3" borderId="0" xfId="0" applyFont="1" applyFill="1" applyAlignment="1" applyProtection="1">
      <alignment horizontal="right" textRotation="90" wrapText="1"/>
      <protection hidden="1"/>
    </xf>
    <xf numFmtId="0" fontId="11" fillId="0" borderId="9" xfId="0" applyFont="1" applyBorder="1" applyAlignment="1" applyProtection="1">
      <alignment horizontal="right" textRotation="90" wrapText="1"/>
      <protection hidden="1"/>
    </xf>
    <xf numFmtId="0" fontId="11" fillId="0" borderId="9" xfId="0" applyFont="1" applyBorder="1" applyAlignment="1" applyProtection="1">
      <alignment horizontal="center" textRotation="90" wrapText="1"/>
      <protection hidden="1"/>
    </xf>
    <xf numFmtId="0" fontId="65" fillId="0" borderId="7" xfId="0" applyFont="1" applyBorder="1" applyAlignment="1" applyProtection="1">
      <alignment vertical="center"/>
      <protection hidden="1"/>
    </xf>
    <xf numFmtId="0" fontId="64" fillId="8" borderId="7" xfId="0" applyFont="1" applyFill="1" applyBorder="1" applyAlignment="1" applyProtection="1">
      <alignment horizontal="center"/>
      <protection locked="0" hidden="1"/>
    </xf>
    <xf numFmtId="0" fontId="64" fillId="6" borderId="7" xfId="0" applyFont="1" applyFill="1" applyBorder="1" applyAlignment="1" applyProtection="1">
      <alignment horizontal="center"/>
      <protection hidden="1"/>
    </xf>
    <xf numFmtId="0" fontId="61" fillId="3" borderId="0" xfId="0" applyFont="1" applyFill="1" applyProtection="1">
      <protection locked="0" hidden="1"/>
    </xf>
    <xf numFmtId="0" fontId="87" fillId="0" borderId="0" xfId="0" applyFont="1" applyAlignment="1" applyProtection="1">
      <alignment horizontal="center" textRotation="90" wrapText="1"/>
      <protection hidden="1"/>
    </xf>
    <xf numFmtId="0" fontId="87" fillId="0" borderId="0" xfId="0" applyFont="1" applyAlignment="1">
      <alignment horizontal="center" textRotation="90" wrapText="1"/>
    </xf>
    <xf numFmtId="0" fontId="44" fillId="2" borderId="0" xfId="0" applyFont="1" applyFill="1" applyAlignment="1">
      <alignment horizontal="right" vertical="center" indent="1"/>
    </xf>
    <xf numFmtId="0" fontId="2" fillId="0" borderId="0" xfId="0" applyFont="1" applyAlignment="1" applyProtection="1">
      <alignment horizontal="left" vertical="center"/>
      <protection hidden="1"/>
    </xf>
    <xf numFmtId="0" fontId="5" fillId="0" borderId="0" xfId="0" applyFont="1" applyAlignment="1" applyProtection="1">
      <alignment horizontal="left" vertical="center" wrapText="1"/>
      <protection hidden="1"/>
    </xf>
    <xf numFmtId="0" fontId="0" fillId="0" borderId="4" xfId="0" applyBorder="1" applyAlignment="1" applyProtection="1">
      <alignment vertical="top" wrapText="1"/>
      <protection hidden="1"/>
    </xf>
    <xf numFmtId="0" fontId="0" fillId="0" borderId="0" xfId="0" applyAlignment="1" applyProtection="1">
      <alignment vertical="top" wrapText="1"/>
      <protection hidden="1"/>
    </xf>
    <xf numFmtId="0" fontId="0" fillId="0" borderId="0" xfId="0" applyAlignment="1" applyProtection="1">
      <alignment horizontal="center" vertical="top" wrapText="1"/>
      <protection hidden="1"/>
    </xf>
    <xf numFmtId="0" fontId="5" fillId="0" borderId="0" xfId="0" applyFont="1" applyAlignment="1">
      <alignment horizontal="left" vertical="top" wrapText="1"/>
    </xf>
    <xf numFmtId="0" fontId="40" fillId="0" borderId="0" xfId="0" applyFont="1" applyAlignment="1">
      <alignment horizontal="center"/>
    </xf>
    <xf numFmtId="0" fontId="0" fillId="0" borderId="0" xfId="0" applyAlignment="1">
      <alignment horizontal="center"/>
    </xf>
    <xf numFmtId="1" fontId="5" fillId="0" borderId="7" xfId="2" applyNumberFormat="1" applyFont="1" applyBorder="1" applyAlignment="1" applyProtection="1">
      <alignment horizontal="center"/>
      <protection hidden="1"/>
    </xf>
    <xf numFmtId="0" fontId="1" fillId="7" borderId="14" xfId="0" applyFont="1" applyFill="1" applyBorder="1" applyAlignment="1" applyProtection="1">
      <alignment horizontal="center" vertical="center"/>
      <protection hidden="1"/>
    </xf>
    <xf numFmtId="0" fontId="1" fillId="7" borderId="0" xfId="0" applyFont="1" applyFill="1" applyAlignment="1" applyProtection="1">
      <alignment horizontal="center" vertical="center"/>
      <protection hidden="1"/>
    </xf>
    <xf numFmtId="0" fontId="6" fillId="6" borderId="10" xfId="0" applyFont="1" applyFill="1" applyBorder="1" applyAlignment="1">
      <alignment horizontal="center"/>
    </xf>
    <xf numFmtId="0" fontId="6" fillId="6" borderId="12" xfId="0" applyFont="1" applyFill="1" applyBorder="1" applyAlignment="1">
      <alignment horizontal="center"/>
    </xf>
    <xf numFmtId="0" fontId="75" fillId="0" borderId="0" xfId="0" applyFont="1" applyAlignment="1">
      <alignment horizontal="left" vertical="center" wrapText="1"/>
    </xf>
    <xf numFmtId="0" fontId="6" fillId="6" borderId="10"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73" fillId="2" borderId="0" xfId="0" applyFont="1" applyFill="1" applyAlignment="1">
      <alignment horizontal="center" wrapText="1"/>
    </xf>
    <xf numFmtId="0" fontId="68" fillId="0" borderId="0" xfId="0" applyFont="1" applyAlignment="1">
      <alignment horizontal="center" vertical="center" wrapText="1"/>
    </xf>
  </cellXfs>
  <cellStyles count="4">
    <cellStyle name="Hyperlink" xfId="1" builtinId="8"/>
    <cellStyle name="Komma" xfId="3" builtinId="3"/>
    <cellStyle name="Procent" xfId="2" builtinId="5"/>
    <cellStyle name="Standaard" xfId="0" builtinId="0"/>
  </cellStyles>
  <dxfs count="6">
    <dxf>
      <fill>
        <patternFill>
          <bgColor rgb="FF498CF9"/>
        </patternFill>
      </fill>
    </dxf>
    <dxf>
      <font>
        <color theme="0"/>
      </font>
      <fill>
        <patternFill patternType="none">
          <bgColor auto="1"/>
        </patternFill>
      </fill>
    </dxf>
    <dxf>
      <font>
        <color theme="0"/>
      </font>
      <fill>
        <patternFill patternType="none">
          <bgColor auto="1"/>
        </patternFill>
      </fill>
    </dxf>
    <dxf>
      <font>
        <color rgb="FFDF6B5F"/>
      </font>
      <fill>
        <patternFill>
          <bgColor rgb="FFDF6B5F"/>
        </patternFill>
      </fill>
    </dxf>
    <dxf>
      <font>
        <color rgb="FFD12F2F"/>
      </font>
      <fill>
        <patternFill>
          <bgColor rgb="FFD12F2F"/>
        </patternFill>
      </fill>
      <border>
        <left/>
        <right/>
        <top/>
        <bottom/>
      </border>
    </dxf>
    <dxf>
      <font>
        <color theme="0"/>
      </font>
      <fill>
        <patternFill patternType="none">
          <bgColor auto="1"/>
        </patternFill>
      </fill>
    </dxf>
  </dxfs>
  <tableStyles count="0" defaultTableStyle="TableStyleMedium2" defaultPivotStyle="PivotStyleLight16"/>
  <colors>
    <mruColors>
      <color rgb="FFDEEAE5"/>
      <color rgb="FFFFF2CC"/>
      <color rgb="FFFF00FF"/>
      <color rgb="FFFFE699"/>
      <color rgb="FFFFBDFF"/>
      <color rgb="FFFFF8E5"/>
      <color rgb="FFD12F2F"/>
      <color rgb="FF84B59F"/>
      <color rgb="FF498CF9"/>
      <color rgb="FF37562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 Id="rId27" Type="http://schemas.openxmlformats.org/officeDocument/2006/relationships/customXml" Target="../customXml/item4.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5.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6.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Ex1.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Ex2.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bar"/>
        <c:grouping val="stacked"/>
        <c:varyColors val="0"/>
        <c:ser>
          <c:idx val="1"/>
          <c:order val="0"/>
          <c:tx>
            <c:strRef>
              <c:f>Resultaten_voorb!$X$26</c:f>
              <c:strCache>
                <c:ptCount val="1"/>
                <c:pt idx="0">
                  <c:v>Max score</c:v>
                </c:pt>
              </c:strCache>
            </c:strRef>
          </c:tx>
          <c:spPr>
            <a:gradFill>
              <a:gsLst>
                <a:gs pos="0">
                  <a:srgbClr val="84B59F"/>
                </a:gs>
                <a:gs pos="52000">
                  <a:schemeClr val="accent4">
                    <a:lumMod val="40000"/>
                    <a:lumOff val="60000"/>
                  </a:schemeClr>
                </a:gs>
                <a:gs pos="100000">
                  <a:srgbClr val="D12F2F"/>
                </a:gs>
              </a:gsLst>
              <a:path path="circle">
                <a:fillToRect l="100000" t="100000"/>
              </a:path>
            </a:gradFill>
            <a:ln>
              <a:noFill/>
            </a:ln>
            <a:effectLst/>
          </c:spPr>
          <c:invertIfNegative val="0"/>
          <c:dLbls>
            <c:dLbl>
              <c:idx val="0"/>
              <c:tx>
                <c:rich>
                  <a:bodyPr/>
                  <a:lstStyle/>
                  <a:p>
                    <a:fld id="{4D54057C-B6EF-4892-9C00-382C821C5694}" type="CELLRANGE">
                      <a:rPr lang="en-US"/>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0-2677-4E76-8320-9BE564B6899B}"/>
                </c:ext>
              </c:extLst>
            </c:dLbl>
            <c:dLbl>
              <c:idx val="1"/>
              <c:tx>
                <c:rich>
                  <a:bodyPr/>
                  <a:lstStyle/>
                  <a:p>
                    <a:fld id="{9A2CD13F-D8C3-40AF-86E8-F662EE34B432}"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2677-4E76-8320-9BE564B6899B}"/>
                </c:ext>
              </c:extLst>
            </c:dLbl>
            <c:dLbl>
              <c:idx val="2"/>
              <c:tx>
                <c:rich>
                  <a:bodyPr/>
                  <a:lstStyle/>
                  <a:p>
                    <a:fld id="{054580BF-0CD8-4424-82EC-D7F803393E47}"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2677-4E76-8320-9BE564B6899B}"/>
                </c:ext>
              </c:extLst>
            </c:dLbl>
            <c:dLbl>
              <c:idx val="3"/>
              <c:tx>
                <c:rich>
                  <a:bodyPr/>
                  <a:lstStyle/>
                  <a:p>
                    <a:fld id="{0EA28A8A-44D3-4C62-987C-E744E3285467}"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2677-4E76-8320-9BE564B6899B}"/>
                </c:ext>
              </c:extLst>
            </c:dLbl>
            <c:dLbl>
              <c:idx val="4"/>
              <c:tx>
                <c:rich>
                  <a:bodyPr/>
                  <a:lstStyle/>
                  <a:p>
                    <a:fld id="{26816F66-F06A-448E-A547-2008FADA6528}"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2677-4E76-8320-9BE564B6899B}"/>
                </c:ext>
              </c:extLst>
            </c:dLbl>
            <c:dLbl>
              <c:idx val="5"/>
              <c:tx>
                <c:rich>
                  <a:bodyPr/>
                  <a:lstStyle/>
                  <a:p>
                    <a:fld id="{A48C5FD2-5320-4C43-AEE3-1668340554BF}"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2677-4E76-8320-9BE564B6899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Resultaten_voorb!$V$27:$V$32</c:f>
              <c:strCache>
                <c:ptCount val="5"/>
                <c:pt idx="0">
                  <c:v>Luchtgeluidsisolatie</c:v>
                </c:pt>
                <c:pt idx="1">
                  <c:v>Contactgeluid</c:v>
                </c:pt>
                <c:pt idx="2">
                  <c:v>Gevelgeluidsisolatie</c:v>
                </c:pt>
                <c:pt idx="3">
                  <c:v>Installatiegeluid </c:v>
                </c:pt>
                <c:pt idx="4">
                  <c:v>Nagalmtijd</c:v>
                </c:pt>
              </c:strCache>
            </c:strRef>
          </c:cat>
          <c:val>
            <c:numRef>
              <c:f>Resultaten_voorb!$X$27:$X$32</c:f>
              <c:numCache>
                <c:formatCode>#,##0.00</c:formatCode>
                <c:ptCount val="6"/>
                <c:pt idx="0">
                  <c:v>1</c:v>
                </c:pt>
                <c:pt idx="1">
                  <c:v>1</c:v>
                </c:pt>
                <c:pt idx="2">
                  <c:v>1</c:v>
                </c:pt>
                <c:pt idx="3">
                  <c:v>1</c:v>
                </c:pt>
                <c:pt idx="4">
                  <c:v>1</c:v>
                </c:pt>
                <c:pt idx="5">
                  <c:v>0</c:v>
                </c:pt>
              </c:numCache>
            </c:numRef>
          </c:val>
          <c:extLst>
            <c:ext xmlns:c15="http://schemas.microsoft.com/office/drawing/2012/chart" uri="{02D57815-91ED-43cb-92C2-25804820EDAC}">
              <c15:datalabelsRange>
                <c15:f>Resultaten_voorb!$AB$27:$AB$32</c15:f>
                <c15:dlblRangeCache>
                  <c:ptCount val="6"/>
                  <c:pt idx="0">
                    <c:v>100%</c:v>
                  </c:pt>
                  <c:pt idx="1">
                    <c:v>100%</c:v>
                  </c:pt>
                  <c:pt idx="2">
                    <c:v>100%</c:v>
                  </c:pt>
                  <c:pt idx="3">
                    <c:v>100%</c:v>
                  </c:pt>
                  <c:pt idx="4">
                    <c:v>100%</c:v>
                  </c:pt>
                </c15:dlblRangeCache>
              </c15:datalabelsRange>
            </c:ext>
            <c:ext xmlns:c16="http://schemas.microsoft.com/office/drawing/2014/chart" uri="{C3380CC4-5D6E-409C-BE32-E72D297353CC}">
              <c16:uniqueId val="{00000001-7CB5-4B03-9D43-60FFC7C6CE4F}"/>
            </c:ext>
          </c:extLst>
        </c:ser>
        <c:dLbls>
          <c:showLegendKey val="0"/>
          <c:showVal val="1"/>
          <c:showCatName val="0"/>
          <c:showSerName val="0"/>
          <c:showPercent val="0"/>
          <c:showBubbleSize val="0"/>
        </c:dLbls>
        <c:gapWidth val="150"/>
        <c:overlap val="100"/>
        <c:axId val="518693983"/>
        <c:axId val="798512464"/>
      </c:barChart>
      <c:barChart>
        <c:barDir val="bar"/>
        <c:grouping val="stacked"/>
        <c:varyColors val="0"/>
        <c:ser>
          <c:idx val="2"/>
          <c:order val="1"/>
          <c:tx>
            <c:strRef>
              <c:f>Resultaten_voorb!$Y$26</c:f>
              <c:strCache>
                <c:ptCount val="1"/>
                <c:pt idx="0">
                  <c:v>Slider Fill</c:v>
                </c:pt>
              </c:strCache>
            </c:strRef>
          </c:tx>
          <c:spPr>
            <a:solidFill>
              <a:schemeClr val="bg1">
                <a:alpha val="0"/>
              </a:schemeClr>
            </a:solidFill>
            <a:ln>
              <a:noFill/>
            </a:ln>
            <a:effectLst/>
          </c:spPr>
          <c:invertIfNegative val="0"/>
          <c:dLbls>
            <c:delete val="1"/>
          </c:dLbls>
          <c:cat>
            <c:strRef>
              <c:f>Resultaten_voorb!$V$27:$V$32</c:f>
              <c:strCache>
                <c:ptCount val="5"/>
                <c:pt idx="0">
                  <c:v>Luchtgeluidsisolatie</c:v>
                </c:pt>
                <c:pt idx="1">
                  <c:v>Contactgeluid</c:v>
                </c:pt>
                <c:pt idx="2">
                  <c:v>Gevelgeluidsisolatie</c:v>
                </c:pt>
                <c:pt idx="3">
                  <c:v>Installatiegeluid </c:v>
                </c:pt>
                <c:pt idx="4">
                  <c:v>Nagalmtijd</c:v>
                </c:pt>
              </c:strCache>
            </c:strRef>
          </c:cat>
          <c:val>
            <c:numRef>
              <c:f>Resultaten_voorb!$Y$27:$Y$32</c:f>
              <c:numCache>
                <c:formatCode>#,##0.00</c:formatCode>
                <c:ptCount val="6"/>
                <c:pt idx="0">
                  <c:v>99</c:v>
                </c:pt>
                <c:pt idx="1">
                  <c:v>99</c:v>
                </c:pt>
                <c:pt idx="2">
                  <c:v>99</c:v>
                </c:pt>
                <c:pt idx="3">
                  <c:v>99</c:v>
                </c:pt>
                <c:pt idx="4">
                  <c:v>99</c:v>
                </c:pt>
                <c:pt idx="5">
                  <c:v>0</c:v>
                </c:pt>
              </c:numCache>
            </c:numRef>
          </c:val>
          <c:extLst>
            <c:ext xmlns:c16="http://schemas.microsoft.com/office/drawing/2014/chart" uri="{C3380CC4-5D6E-409C-BE32-E72D297353CC}">
              <c16:uniqueId val="{00000002-7CB5-4B03-9D43-60FFC7C6CE4F}"/>
            </c:ext>
          </c:extLst>
        </c:ser>
        <c:ser>
          <c:idx val="3"/>
          <c:order val="2"/>
          <c:tx>
            <c:strRef>
              <c:f>Resultaten_voorb!$Z$26</c:f>
              <c:strCache>
                <c:ptCount val="1"/>
                <c:pt idx="0">
                  <c:v>Slider size</c:v>
                </c:pt>
              </c:strCache>
            </c:strRef>
          </c:tx>
          <c:spPr>
            <a:solidFill>
              <a:schemeClr val="accent5">
                <a:lumMod val="50000"/>
              </a:schemeClr>
            </a:solidFill>
            <a:ln>
              <a:solidFill>
                <a:schemeClr val="accent5">
                  <a:lumMod val="50000"/>
                </a:schemeClr>
              </a:solidFill>
            </a:ln>
            <a:effectLst/>
          </c:spPr>
          <c:invertIfNegative val="0"/>
          <c:dLbls>
            <c:delete val="1"/>
          </c:dLbls>
          <c:cat>
            <c:strRef>
              <c:f>Resultaten_voorb!$V$27:$V$32</c:f>
              <c:strCache>
                <c:ptCount val="5"/>
                <c:pt idx="0">
                  <c:v>Luchtgeluidsisolatie</c:v>
                </c:pt>
                <c:pt idx="1">
                  <c:v>Contactgeluid</c:v>
                </c:pt>
                <c:pt idx="2">
                  <c:v>Gevelgeluidsisolatie</c:v>
                </c:pt>
                <c:pt idx="3">
                  <c:v>Installatiegeluid </c:v>
                </c:pt>
                <c:pt idx="4">
                  <c:v>Nagalmtijd</c:v>
                </c:pt>
              </c:strCache>
            </c:strRef>
          </c:cat>
          <c:val>
            <c:numRef>
              <c:f>Resultaten_voorb!$Z$27:$Z$32</c:f>
              <c:numCache>
                <c:formatCode>#,##0.00</c:formatCode>
                <c:ptCount val="6"/>
                <c:pt idx="0">
                  <c:v>2</c:v>
                </c:pt>
                <c:pt idx="1">
                  <c:v>2</c:v>
                </c:pt>
                <c:pt idx="2">
                  <c:v>2</c:v>
                </c:pt>
                <c:pt idx="3">
                  <c:v>2</c:v>
                </c:pt>
                <c:pt idx="4">
                  <c:v>2</c:v>
                </c:pt>
                <c:pt idx="5">
                  <c:v>0</c:v>
                </c:pt>
              </c:numCache>
            </c:numRef>
          </c:val>
          <c:extLst>
            <c:ext xmlns:c16="http://schemas.microsoft.com/office/drawing/2014/chart" uri="{C3380CC4-5D6E-409C-BE32-E72D297353CC}">
              <c16:uniqueId val="{00000003-7CB5-4B03-9D43-60FFC7C6CE4F}"/>
            </c:ext>
          </c:extLst>
        </c:ser>
        <c:dLbls>
          <c:showLegendKey val="0"/>
          <c:showVal val="1"/>
          <c:showCatName val="0"/>
          <c:showSerName val="0"/>
          <c:showPercent val="0"/>
          <c:showBubbleSize val="0"/>
        </c:dLbls>
        <c:gapWidth val="50"/>
        <c:overlap val="100"/>
        <c:axId val="705154720"/>
        <c:axId val="694009408"/>
      </c:barChart>
      <c:catAx>
        <c:axId val="518693983"/>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crossAx val="798512464"/>
        <c:crosses val="autoZero"/>
        <c:auto val="1"/>
        <c:lblAlgn val="ctr"/>
        <c:lblOffset val="100"/>
        <c:noMultiLvlLbl val="0"/>
      </c:catAx>
      <c:valAx>
        <c:axId val="79851246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nl-BE"/>
          </a:p>
        </c:txPr>
        <c:crossAx val="518693983"/>
        <c:crosses val="autoZero"/>
        <c:crossBetween val="between"/>
      </c:valAx>
      <c:valAx>
        <c:axId val="694009408"/>
        <c:scaling>
          <c:orientation val="minMax"/>
          <c:max val="100"/>
          <c:min val="0"/>
        </c:scaling>
        <c:delete val="0"/>
        <c:axPos val="b"/>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nl-BE"/>
          </a:p>
        </c:txPr>
        <c:crossAx val="705154720"/>
        <c:crosses val="max"/>
        <c:crossBetween val="between"/>
      </c:valAx>
      <c:catAx>
        <c:axId val="705154720"/>
        <c:scaling>
          <c:orientation val="maxMin"/>
        </c:scaling>
        <c:delete val="1"/>
        <c:axPos val="r"/>
        <c:numFmt formatCode="General" sourceLinked="1"/>
        <c:majorTickMark val="out"/>
        <c:minorTickMark val="none"/>
        <c:tickLblPos val="nextTo"/>
        <c:crossAx val="694009408"/>
        <c:crosses val="max"/>
        <c:auto val="1"/>
        <c:lblAlgn val="ctr"/>
        <c:lblOffset val="100"/>
        <c:noMultiLvlLbl val="0"/>
      </c:catAx>
      <c:spPr>
        <a:noFill/>
        <a:ln>
          <a:noFill/>
        </a:ln>
        <a:effectLst/>
      </c:spPr>
    </c:plotArea>
    <c:plotVisOnly val="1"/>
    <c:dispBlanksAs val="gap"/>
    <c:showDLblsOverMax val="0"/>
    <c:extLst/>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tx>
            <c:strRef>
              <c:f>Resultaten_voorb!$W$26</c:f>
              <c:strCache>
                <c:ptCount val="1"/>
                <c:pt idx="0">
                  <c:v>Tussenscore</c:v>
                </c:pt>
              </c:strCache>
            </c:strRef>
          </c:tx>
          <c:spPr>
            <a:ln w="28575" cap="rnd">
              <a:solidFill>
                <a:srgbClr val="84B59F"/>
              </a:solidFill>
              <a:round/>
            </a:ln>
            <a:effectLst/>
          </c:spPr>
          <c:marker>
            <c:symbol val="circle"/>
            <c:size val="5"/>
            <c:spPr>
              <a:solidFill>
                <a:srgbClr val="84B59F"/>
              </a:solidFill>
              <a:ln w="9525">
                <a:solidFill>
                  <a:srgbClr val="84B59F"/>
                </a:solidFill>
              </a:ln>
              <a:effectLst/>
            </c:spPr>
          </c:marker>
          <c:dLbls>
            <c:dLbl>
              <c:idx val="0"/>
              <c:layout>
                <c:manualLayout>
                  <c:x val="-8.3063061231175503E-2"/>
                  <c:y val="1.745866838434419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A93-4890-889A-2151088337A0}"/>
                </c:ext>
              </c:extLst>
            </c:dLbl>
            <c:dLbl>
              <c:idx val="1"/>
              <c:layout>
                <c:manualLayout>
                  <c:x val="1.7186490335982248E-2"/>
                  <c:y val="7.486623598642069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A93-4890-889A-2151088337A0}"/>
                </c:ext>
              </c:extLst>
            </c:dLbl>
            <c:dLbl>
              <c:idx val="2"/>
              <c:layout>
                <c:manualLayout>
                  <c:x val="-1.050273387684457E-16"/>
                  <c:y val="5.725065104843939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A93-4890-889A-2151088337A0}"/>
                </c:ext>
              </c:extLst>
            </c:dLbl>
            <c:dLbl>
              <c:idx val="3"/>
              <c:layout>
                <c:manualLayout>
                  <c:x val="-7.1610376399926526E-2"/>
                  <c:y val="8.36740284554114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A93-4890-889A-2151088337A0}"/>
                </c:ext>
              </c:extLst>
            </c:dLbl>
            <c:dLbl>
              <c:idx val="4"/>
              <c:layout>
                <c:manualLayout>
                  <c:x val="-0.10884777212788824"/>
                  <c:y val="6.605844351743006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A93-4890-889A-2151088337A0}"/>
                </c:ext>
              </c:extLst>
            </c:dLbl>
            <c:dLbl>
              <c:idx val="5"/>
              <c:layout>
                <c:manualLayout>
                  <c:x val="-0.25779735503973528"/>
                  <c:y val="-5.72506510484394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CA93-4890-889A-2151088337A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Resultaten_voorb!$V$27:$V$32</c:f>
              <c:strCache>
                <c:ptCount val="5"/>
                <c:pt idx="0">
                  <c:v>Luchtgeluidsisolatie</c:v>
                </c:pt>
                <c:pt idx="1">
                  <c:v>Contactgeluid</c:v>
                </c:pt>
                <c:pt idx="2">
                  <c:v>Gevelgeluidsisolatie</c:v>
                </c:pt>
                <c:pt idx="3">
                  <c:v>Installatiegeluid </c:v>
                </c:pt>
                <c:pt idx="4">
                  <c:v>Nagalmtijd</c:v>
                </c:pt>
              </c:strCache>
            </c:strRef>
          </c:cat>
          <c:val>
            <c:numRef>
              <c:f>Resultaten_voorb!$W$27:$W$32</c:f>
              <c:numCache>
                <c:formatCode>#,##0</c:formatCode>
                <c:ptCount val="6"/>
                <c:pt idx="0">
                  <c:v>100</c:v>
                </c:pt>
                <c:pt idx="1">
                  <c:v>100</c:v>
                </c:pt>
                <c:pt idx="2">
                  <c:v>100</c:v>
                </c:pt>
                <c:pt idx="3">
                  <c:v>100</c:v>
                </c:pt>
                <c:pt idx="4">
                  <c:v>100</c:v>
                </c:pt>
                <c:pt idx="5">
                  <c:v>0</c:v>
                </c:pt>
              </c:numCache>
            </c:numRef>
          </c:val>
          <c:extLst>
            <c:ext xmlns:c16="http://schemas.microsoft.com/office/drawing/2014/chart" uri="{C3380CC4-5D6E-409C-BE32-E72D297353CC}">
              <c16:uniqueId val="{00000000-CA93-4890-889A-2151088337A0}"/>
            </c:ext>
          </c:extLst>
        </c:ser>
        <c:dLbls>
          <c:showLegendKey val="0"/>
          <c:showVal val="1"/>
          <c:showCatName val="0"/>
          <c:showSerName val="0"/>
          <c:showPercent val="0"/>
          <c:showBubbleSize val="0"/>
        </c:dLbls>
        <c:axId val="1097093856"/>
        <c:axId val="704656240"/>
      </c:radarChart>
      <c:catAx>
        <c:axId val="1097093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crossAx val="704656240"/>
        <c:crosses val="autoZero"/>
        <c:auto val="1"/>
        <c:lblAlgn val="ctr"/>
        <c:lblOffset val="100"/>
        <c:noMultiLvlLbl val="0"/>
      </c:catAx>
      <c:valAx>
        <c:axId val="704656240"/>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crossAx val="109709385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tx>
            <c:strRef>
              <c:f>Resultaten_voorb!$W$8</c:f>
              <c:strCache>
                <c:ptCount val="1"/>
                <c:pt idx="0">
                  <c:v>Tussenscore</c:v>
                </c:pt>
              </c:strCache>
            </c:strRef>
          </c:tx>
          <c:spPr>
            <a:ln w="28575" cap="rnd">
              <a:solidFill>
                <a:srgbClr val="84B59F"/>
              </a:solidFill>
              <a:round/>
            </a:ln>
            <a:effectLst/>
          </c:spPr>
          <c:marker>
            <c:symbol val="circle"/>
            <c:size val="5"/>
            <c:spPr>
              <a:solidFill>
                <a:srgbClr val="84B59F"/>
              </a:solidFill>
              <a:ln w="9525">
                <a:solidFill>
                  <a:srgbClr val="84B59F"/>
                </a:solidFill>
              </a:ln>
              <a:effectLst/>
            </c:spPr>
          </c:marker>
          <c:dLbls>
            <c:dLbl>
              <c:idx val="0"/>
              <c:layout>
                <c:manualLayout>
                  <c:x val="-8.6673445849570388E-2"/>
                  <c:y val="-0.1498314482954851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9ADB-42BB-A891-7158004B26C0}"/>
                </c:ext>
              </c:extLst>
            </c:dLbl>
            <c:dLbl>
              <c:idx val="1"/>
              <c:layout>
                <c:manualLayout>
                  <c:x val="4.6225837786437435E-2"/>
                  <c:y val="3.966126572527546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ADB-42BB-A891-7158004B26C0}"/>
                </c:ext>
              </c:extLst>
            </c:dLbl>
            <c:dLbl>
              <c:idx val="2"/>
              <c:layout>
                <c:manualLayout>
                  <c:x val="1.7334689169914076E-2"/>
                  <c:y val="5.28816876337006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ADB-42BB-A891-7158004B26C0}"/>
                </c:ext>
              </c:extLst>
            </c:dLbl>
            <c:dLbl>
              <c:idx val="3"/>
              <c:layout>
                <c:manualLayout>
                  <c:x val="-6.3560526956351615E-2"/>
                  <c:y val="2.644084381685031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ADB-42BB-A891-7158004B26C0}"/>
                </c:ext>
              </c:extLst>
            </c:dLbl>
            <c:dLbl>
              <c:idx val="4"/>
              <c:layout>
                <c:manualLayout>
                  <c:x val="-0.15312308766757435"/>
                  <c:y val="0.1057633752674013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9ADB-42BB-A891-7158004B26C0}"/>
                </c:ext>
              </c:extLst>
            </c:dLbl>
            <c:dLbl>
              <c:idx val="5"/>
              <c:layout>
                <c:manualLayout>
                  <c:x val="-8.3784330987918043E-2"/>
                  <c:y val="9.254295335897609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ADB-42BB-A891-7158004B26C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Resultaten_voorb!$V$9:$V$14</c:f>
              <c:strCache>
                <c:ptCount val="5"/>
                <c:pt idx="0">
                  <c:v>Luchtgeluidsisolatie</c:v>
                </c:pt>
                <c:pt idx="1">
                  <c:v>Contactgeluid</c:v>
                </c:pt>
                <c:pt idx="2">
                  <c:v>Gevelgeluidsisolatie</c:v>
                </c:pt>
                <c:pt idx="3">
                  <c:v>Installatiegeluid </c:v>
                </c:pt>
                <c:pt idx="4">
                  <c:v>Nagalmtijd</c:v>
                </c:pt>
              </c:strCache>
            </c:strRef>
          </c:cat>
          <c:val>
            <c:numRef>
              <c:f>Resultaten_voorb!$W$9:$W$14</c:f>
              <c:numCache>
                <c:formatCode>#,##0</c:formatCode>
                <c:ptCount val="6"/>
                <c:pt idx="0">
                  <c:v>100</c:v>
                </c:pt>
                <c:pt idx="1">
                  <c:v>100</c:v>
                </c:pt>
                <c:pt idx="2">
                  <c:v>100</c:v>
                </c:pt>
                <c:pt idx="3">
                  <c:v>100</c:v>
                </c:pt>
                <c:pt idx="4">
                  <c:v>100</c:v>
                </c:pt>
                <c:pt idx="5">
                  <c:v>0</c:v>
                </c:pt>
              </c:numCache>
            </c:numRef>
          </c:val>
          <c:extLst>
            <c:ext xmlns:c16="http://schemas.microsoft.com/office/drawing/2014/chart" uri="{C3380CC4-5D6E-409C-BE32-E72D297353CC}">
              <c16:uniqueId val="{00000000-9ADB-42BB-A891-7158004B26C0}"/>
            </c:ext>
          </c:extLst>
        </c:ser>
        <c:dLbls>
          <c:showLegendKey val="0"/>
          <c:showVal val="1"/>
          <c:showCatName val="0"/>
          <c:showSerName val="0"/>
          <c:showPercent val="0"/>
          <c:showBubbleSize val="0"/>
        </c:dLbls>
        <c:axId val="1097093856"/>
        <c:axId val="704656240"/>
      </c:radarChart>
      <c:catAx>
        <c:axId val="1097093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b" anchorCtr="1"/>
          <a:lstStyle/>
          <a:p>
            <a:pPr>
              <a:defRPr sz="1000" b="0" i="0" u="none" strike="noStrike" kern="1200" baseline="0">
                <a:solidFill>
                  <a:schemeClr val="tx1">
                    <a:lumMod val="65000"/>
                    <a:lumOff val="35000"/>
                  </a:schemeClr>
                </a:solidFill>
                <a:latin typeface="+mn-lt"/>
                <a:ea typeface="+mn-ea"/>
                <a:cs typeface="+mn-cs"/>
              </a:defRPr>
            </a:pPr>
            <a:endParaRPr lang="nl-BE"/>
          </a:p>
        </c:txPr>
        <c:crossAx val="704656240"/>
        <c:crosses val="autoZero"/>
        <c:auto val="1"/>
        <c:lblAlgn val="ctr"/>
        <c:lblOffset val="100"/>
        <c:noMultiLvlLbl val="0"/>
      </c:catAx>
      <c:valAx>
        <c:axId val="704656240"/>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crossAx val="109709385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stacked"/>
        <c:varyColors val="0"/>
        <c:ser>
          <c:idx val="1"/>
          <c:order val="0"/>
          <c:tx>
            <c:strRef>
              <c:f>Resultaten_voorb!$X$8</c:f>
              <c:strCache>
                <c:ptCount val="1"/>
                <c:pt idx="0">
                  <c:v>Max score</c:v>
                </c:pt>
              </c:strCache>
            </c:strRef>
          </c:tx>
          <c:spPr>
            <a:gradFill flip="none" rotWithShape="1">
              <a:gsLst>
                <a:gs pos="0">
                  <a:srgbClr val="84B59F"/>
                </a:gs>
                <a:gs pos="52000">
                  <a:srgbClr val="FFE699"/>
                </a:gs>
                <a:gs pos="100000">
                  <a:srgbClr val="D12F2F"/>
                </a:gs>
              </a:gsLst>
              <a:path path="circle">
                <a:fillToRect l="100000" t="100000"/>
              </a:path>
              <a:tileRect r="-100000" b="-100000"/>
            </a:gradFill>
            <a:ln>
              <a:noFill/>
            </a:ln>
            <a:effectLst/>
          </c:spPr>
          <c:invertIfNegative val="0"/>
          <c:dLbls>
            <c:dLbl>
              <c:idx val="0"/>
              <c:tx>
                <c:rich>
                  <a:bodyPr/>
                  <a:lstStyle/>
                  <a:p>
                    <a:fld id="{B0986989-289F-45F9-B4D4-4F2F656F8D59}" type="CELLRANGE">
                      <a:rPr lang="en-US"/>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271D-4B84-8BA0-3F41913E8E0B}"/>
                </c:ext>
              </c:extLst>
            </c:dLbl>
            <c:dLbl>
              <c:idx val="1"/>
              <c:tx>
                <c:rich>
                  <a:bodyPr/>
                  <a:lstStyle/>
                  <a:p>
                    <a:fld id="{CED2E761-4234-4F5A-B346-5D8EBE600B5D}"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271D-4B84-8BA0-3F41913E8E0B}"/>
                </c:ext>
              </c:extLst>
            </c:dLbl>
            <c:dLbl>
              <c:idx val="2"/>
              <c:tx>
                <c:rich>
                  <a:bodyPr/>
                  <a:lstStyle/>
                  <a:p>
                    <a:fld id="{72E1C9E2-AE63-44E2-A934-8980E1A66102}"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271D-4B84-8BA0-3F41913E8E0B}"/>
                </c:ext>
              </c:extLst>
            </c:dLbl>
            <c:dLbl>
              <c:idx val="3"/>
              <c:tx>
                <c:rich>
                  <a:bodyPr/>
                  <a:lstStyle/>
                  <a:p>
                    <a:fld id="{148AD925-AE2B-4454-80E4-E98127DDF474}"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271D-4B84-8BA0-3F41913E8E0B}"/>
                </c:ext>
              </c:extLst>
            </c:dLbl>
            <c:dLbl>
              <c:idx val="4"/>
              <c:tx>
                <c:rich>
                  <a:bodyPr/>
                  <a:lstStyle/>
                  <a:p>
                    <a:fld id="{E666800C-AE7F-4AF2-AB29-88D4B5773FCE}"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271D-4B84-8BA0-3F41913E8E0B}"/>
                </c:ext>
              </c:extLst>
            </c:dLbl>
            <c:dLbl>
              <c:idx val="5"/>
              <c:tx>
                <c:rich>
                  <a:bodyPr/>
                  <a:lstStyle/>
                  <a:p>
                    <a:fld id="{470DB8A5-3A0A-4578-9C9E-CAD58C9B3CB2}" type="CELLRANGE">
                      <a:rPr lang="nl-BE"/>
                      <a:pPr/>
                      <a:t>[CELLRANGE]</a:t>
                    </a:fld>
                    <a:endParaRPr lang="nl-BE"/>
                  </a:p>
                </c:rich>
              </c:tx>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271D-4B84-8BA0-3F41913E8E0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Resultaten_voorb!$V$9:$V$14</c:f>
              <c:strCache>
                <c:ptCount val="5"/>
                <c:pt idx="0">
                  <c:v>Luchtgeluidsisolatie</c:v>
                </c:pt>
                <c:pt idx="1">
                  <c:v>Contactgeluid</c:v>
                </c:pt>
                <c:pt idx="2">
                  <c:v>Gevelgeluidsisolatie</c:v>
                </c:pt>
                <c:pt idx="3">
                  <c:v>Installatiegeluid </c:v>
                </c:pt>
                <c:pt idx="4">
                  <c:v>Nagalmtijd</c:v>
                </c:pt>
              </c:strCache>
            </c:strRef>
          </c:cat>
          <c:val>
            <c:numRef>
              <c:f>Resultaten_voorb!$X$9:$X$14</c:f>
              <c:numCache>
                <c:formatCode>#,##0.00</c:formatCode>
                <c:ptCount val="6"/>
                <c:pt idx="0">
                  <c:v>1</c:v>
                </c:pt>
                <c:pt idx="1">
                  <c:v>1</c:v>
                </c:pt>
                <c:pt idx="2">
                  <c:v>1</c:v>
                </c:pt>
                <c:pt idx="3">
                  <c:v>1</c:v>
                </c:pt>
                <c:pt idx="4">
                  <c:v>1</c:v>
                </c:pt>
                <c:pt idx="5">
                  <c:v>0</c:v>
                </c:pt>
              </c:numCache>
            </c:numRef>
          </c:val>
          <c:extLst>
            <c:ext xmlns:c15="http://schemas.microsoft.com/office/drawing/2012/chart" uri="{02D57815-91ED-43cb-92C2-25804820EDAC}">
              <c15:datalabelsRange>
                <c15:f>Resultaten_voorb!$AC$9:$AC$14</c15:f>
                <c15:dlblRangeCache>
                  <c:ptCount val="6"/>
                  <c:pt idx="0">
                    <c:v>100%</c:v>
                  </c:pt>
                  <c:pt idx="1">
                    <c:v>100%</c:v>
                  </c:pt>
                  <c:pt idx="2">
                    <c:v>100%</c:v>
                  </c:pt>
                  <c:pt idx="3">
                    <c:v>100%</c:v>
                  </c:pt>
                  <c:pt idx="4">
                    <c:v>100%</c:v>
                  </c:pt>
                </c15:dlblRangeCache>
              </c15:datalabelsRange>
            </c:ext>
            <c:ext xmlns:c16="http://schemas.microsoft.com/office/drawing/2014/chart" uri="{C3380CC4-5D6E-409C-BE32-E72D297353CC}">
              <c16:uniqueId val="{00000001-271D-4B84-8BA0-3F41913E8E0B}"/>
            </c:ext>
          </c:extLst>
        </c:ser>
        <c:dLbls>
          <c:showLegendKey val="0"/>
          <c:showVal val="1"/>
          <c:showCatName val="0"/>
          <c:showSerName val="0"/>
          <c:showPercent val="0"/>
          <c:showBubbleSize val="0"/>
        </c:dLbls>
        <c:gapWidth val="150"/>
        <c:overlap val="100"/>
        <c:axId val="187084351"/>
        <c:axId val="1372450383"/>
      </c:barChart>
      <c:barChart>
        <c:barDir val="bar"/>
        <c:grouping val="stacked"/>
        <c:varyColors val="0"/>
        <c:ser>
          <c:idx val="2"/>
          <c:order val="1"/>
          <c:tx>
            <c:strRef>
              <c:f>Resultaten_voorb!$Y$8</c:f>
              <c:strCache>
                <c:ptCount val="1"/>
                <c:pt idx="0">
                  <c:v>Slider Fill</c:v>
                </c:pt>
              </c:strCache>
            </c:strRef>
          </c:tx>
          <c:spPr>
            <a:noFill/>
            <a:ln>
              <a:noFill/>
            </a:ln>
            <a:effectLst/>
          </c:spPr>
          <c:invertIfNegative val="0"/>
          <c:dLbls>
            <c:delete val="1"/>
          </c:dLbls>
          <c:cat>
            <c:strRef>
              <c:f>Resultaten_voorb!$V$9:$V$14</c:f>
              <c:strCache>
                <c:ptCount val="5"/>
                <c:pt idx="0">
                  <c:v>Luchtgeluidsisolatie</c:v>
                </c:pt>
                <c:pt idx="1">
                  <c:v>Contactgeluid</c:v>
                </c:pt>
                <c:pt idx="2">
                  <c:v>Gevelgeluidsisolatie</c:v>
                </c:pt>
                <c:pt idx="3">
                  <c:v>Installatiegeluid </c:v>
                </c:pt>
                <c:pt idx="4">
                  <c:v>Nagalmtijd</c:v>
                </c:pt>
              </c:strCache>
            </c:strRef>
          </c:cat>
          <c:val>
            <c:numRef>
              <c:f>Resultaten_voorb!$Y$9:$Y$14</c:f>
              <c:numCache>
                <c:formatCode>#,##0.00</c:formatCode>
                <c:ptCount val="6"/>
                <c:pt idx="0">
                  <c:v>99</c:v>
                </c:pt>
                <c:pt idx="1">
                  <c:v>99</c:v>
                </c:pt>
                <c:pt idx="2">
                  <c:v>99</c:v>
                </c:pt>
                <c:pt idx="3">
                  <c:v>99</c:v>
                </c:pt>
                <c:pt idx="4">
                  <c:v>99</c:v>
                </c:pt>
                <c:pt idx="5">
                  <c:v>0</c:v>
                </c:pt>
              </c:numCache>
            </c:numRef>
          </c:val>
          <c:extLst>
            <c:ext xmlns:c16="http://schemas.microsoft.com/office/drawing/2014/chart" uri="{C3380CC4-5D6E-409C-BE32-E72D297353CC}">
              <c16:uniqueId val="{00000002-271D-4B84-8BA0-3F41913E8E0B}"/>
            </c:ext>
          </c:extLst>
        </c:ser>
        <c:ser>
          <c:idx val="3"/>
          <c:order val="2"/>
          <c:tx>
            <c:strRef>
              <c:f>Resultaten_voorb!$Z$8</c:f>
              <c:strCache>
                <c:ptCount val="1"/>
                <c:pt idx="0">
                  <c:v>Slider size</c:v>
                </c:pt>
              </c:strCache>
            </c:strRef>
          </c:tx>
          <c:spPr>
            <a:solidFill>
              <a:schemeClr val="accent5">
                <a:lumMod val="50000"/>
              </a:schemeClr>
            </a:solidFill>
            <a:ln>
              <a:solidFill>
                <a:schemeClr val="accent1">
                  <a:lumMod val="50000"/>
                </a:schemeClr>
              </a:solidFill>
            </a:ln>
            <a:effectLst/>
          </c:spPr>
          <c:invertIfNegative val="0"/>
          <c:dLbls>
            <c:delete val="1"/>
          </c:dLbls>
          <c:cat>
            <c:strRef>
              <c:f>Resultaten_voorb!$V$9:$V$14</c:f>
              <c:strCache>
                <c:ptCount val="5"/>
                <c:pt idx="0">
                  <c:v>Luchtgeluidsisolatie</c:v>
                </c:pt>
                <c:pt idx="1">
                  <c:v>Contactgeluid</c:v>
                </c:pt>
                <c:pt idx="2">
                  <c:v>Gevelgeluidsisolatie</c:v>
                </c:pt>
                <c:pt idx="3">
                  <c:v>Installatiegeluid </c:v>
                </c:pt>
                <c:pt idx="4">
                  <c:v>Nagalmtijd</c:v>
                </c:pt>
              </c:strCache>
            </c:strRef>
          </c:cat>
          <c:val>
            <c:numRef>
              <c:f>Resultaten_voorb!$Z$9:$Z$14</c:f>
              <c:numCache>
                <c:formatCode>#,##0.00</c:formatCode>
                <c:ptCount val="6"/>
                <c:pt idx="0">
                  <c:v>2</c:v>
                </c:pt>
                <c:pt idx="1">
                  <c:v>2</c:v>
                </c:pt>
                <c:pt idx="2">
                  <c:v>2</c:v>
                </c:pt>
                <c:pt idx="3">
                  <c:v>2</c:v>
                </c:pt>
                <c:pt idx="4">
                  <c:v>2</c:v>
                </c:pt>
                <c:pt idx="5">
                  <c:v>0</c:v>
                </c:pt>
              </c:numCache>
            </c:numRef>
          </c:val>
          <c:extLst>
            <c:ext xmlns:c16="http://schemas.microsoft.com/office/drawing/2014/chart" uri="{C3380CC4-5D6E-409C-BE32-E72D297353CC}">
              <c16:uniqueId val="{00000003-271D-4B84-8BA0-3F41913E8E0B}"/>
            </c:ext>
          </c:extLst>
        </c:ser>
        <c:dLbls>
          <c:showLegendKey val="0"/>
          <c:showVal val="1"/>
          <c:showCatName val="0"/>
          <c:showSerName val="0"/>
          <c:showPercent val="0"/>
          <c:showBubbleSize val="0"/>
        </c:dLbls>
        <c:gapWidth val="50"/>
        <c:overlap val="100"/>
        <c:axId val="187078591"/>
        <c:axId val="76609983"/>
      </c:barChart>
      <c:catAx>
        <c:axId val="18708435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1372450383"/>
        <c:crosses val="autoZero"/>
        <c:auto val="1"/>
        <c:lblAlgn val="ctr"/>
        <c:lblOffset val="100"/>
        <c:noMultiLvlLbl val="0"/>
      </c:catAx>
      <c:valAx>
        <c:axId val="1372450383"/>
        <c:scaling>
          <c:orientation val="minMax"/>
          <c:max val="1"/>
          <c:min val="0"/>
        </c:scaling>
        <c:delete val="0"/>
        <c:axPos val="t"/>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nl-BE"/>
          </a:p>
        </c:txPr>
        <c:crossAx val="187084351"/>
        <c:crosses val="autoZero"/>
        <c:crossBetween val="between"/>
      </c:valAx>
      <c:valAx>
        <c:axId val="76609983"/>
        <c:scaling>
          <c:orientation val="minMax"/>
          <c:max val="100"/>
          <c:min val="0"/>
        </c:scaling>
        <c:delete val="0"/>
        <c:axPos val="b"/>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187078591"/>
        <c:crosses val="max"/>
        <c:crossBetween val="between"/>
      </c:valAx>
      <c:catAx>
        <c:axId val="187078591"/>
        <c:scaling>
          <c:orientation val="maxMin"/>
        </c:scaling>
        <c:delete val="1"/>
        <c:axPos val="r"/>
        <c:numFmt formatCode="General" sourceLinked="1"/>
        <c:majorTickMark val="out"/>
        <c:minorTickMark val="none"/>
        <c:tickLblPos val="nextTo"/>
        <c:crossAx val="76609983"/>
        <c:crosses val="max"/>
        <c:auto val="1"/>
        <c:lblAlgn val="ctr"/>
        <c:lblOffset val="10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tx>
            <c:strRef>
              <c:f>Resultaten_voorb!$W$8</c:f>
              <c:strCache>
                <c:ptCount val="1"/>
                <c:pt idx="0">
                  <c:v>Tussenscore</c:v>
                </c:pt>
              </c:strCache>
            </c:strRef>
          </c:tx>
          <c:spPr>
            <a:ln w="28575" cap="rnd">
              <a:solidFill>
                <a:srgbClr val="84B59F"/>
              </a:solidFill>
              <a:round/>
            </a:ln>
            <a:effectLst/>
          </c:spPr>
          <c:marker>
            <c:symbol val="circle"/>
            <c:size val="5"/>
            <c:spPr>
              <a:solidFill>
                <a:srgbClr val="84B59F"/>
              </a:solidFill>
              <a:ln w="9525">
                <a:solidFill>
                  <a:srgbClr val="84B59F"/>
                </a:solidFill>
              </a:ln>
              <a:effectLst/>
            </c:spPr>
          </c:marker>
          <c:dLbls>
            <c:dLbl>
              <c:idx val="0"/>
              <c:layout>
                <c:manualLayout>
                  <c:x val="-8.6673445849570388E-2"/>
                  <c:y val="-0.1498314482954851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950-44F2-A764-51BB57BAEF60}"/>
                </c:ext>
              </c:extLst>
            </c:dLbl>
            <c:dLbl>
              <c:idx val="1"/>
              <c:layout>
                <c:manualLayout>
                  <c:x val="4.6225837786437435E-2"/>
                  <c:y val="3.966126572527546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950-44F2-A764-51BB57BAEF60}"/>
                </c:ext>
              </c:extLst>
            </c:dLbl>
            <c:dLbl>
              <c:idx val="2"/>
              <c:layout>
                <c:manualLayout>
                  <c:x val="1.7334689169914076E-2"/>
                  <c:y val="5.28816876337006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950-44F2-A764-51BB57BAEF60}"/>
                </c:ext>
              </c:extLst>
            </c:dLbl>
            <c:dLbl>
              <c:idx val="3"/>
              <c:layout>
                <c:manualLayout>
                  <c:x val="-6.3560526956351615E-2"/>
                  <c:y val="2.644084381685031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950-44F2-A764-51BB57BAEF60}"/>
                </c:ext>
              </c:extLst>
            </c:dLbl>
            <c:dLbl>
              <c:idx val="4"/>
              <c:layout>
                <c:manualLayout>
                  <c:x val="-0.15312308766757435"/>
                  <c:y val="0.1057633752674013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950-44F2-A764-51BB57BAEF60}"/>
                </c:ext>
              </c:extLst>
            </c:dLbl>
            <c:dLbl>
              <c:idx val="5"/>
              <c:layout>
                <c:manualLayout>
                  <c:x val="-8.3784330987918043E-2"/>
                  <c:y val="9.254295335897609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950-44F2-A764-51BB57BAEF6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Resultaten_voorb!$V$9:$V$14</c:f>
              <c:strCache>
                <c:ptCount val="5"/>
                <c:pt idx="0">
                  <c:v>Luchtgeluidsisolatie</c:v>
                </c:pt>
                <c:pt idx="1">
                  <c:v>Contactgeluid</c:v>
                </c:pt>
                <c:pt idx="2">
                  <c:v>Gevelgeluidsisolatie</c:v>
                </c:pt>
                <c:pt idx="3">
                  <c:v>Installatiegeluid </c:v>
                </c:pt>
                <c:pt idx="4">
                  <c:v>Nagalmtijd</c:v>
                </c:pt>
              </c:strCache>
            </c:strRef>
          </c:cat>
          <c:val>
            <c:numRef>
              <c:f>Resultaten_voorb!$W$9:$W$14</c:f>
              <c:numCache>
                <c:formatCode>#,##0</c:formatCode>
                <c:ptCount val="6"/>
                <c:pt idx="0">
                  <c:v>100</c:v>
                </c:pt>
                <c:pt idx="1">
                  <c:v>100</c:v>
                </c:pt>
                <c:pt idx="2">
                  <c:v>100</c:v>
                </c:pt>
                <c:pt idx="3">
                  <c:v>100</c:v>
                </c:pt>
                <c:pt idx="4">
                  <c:v>100</c:v>
                </c:pt>
                <c:pt idx="5">
                  <c:v>0</c:v>
                </c:pt>
              </c:numCache>
            </c:numRef>
          </c:val>
          <c:extLst>
            <c:ext xmlns:c16="http://schemas.microsoft.com/office/drawing/2014/chart" uri="{C3380CC4-5D6E-409C-BE32-E72D297353CC}">
              <c16:uniqueId val="{00000006-2950-44F2-A764-51BB57BAEF60}"/>
            </c:ext>
          </c:extLst>
        </c:ser>
        <c:dLbls>
          <c:showLegendKey val="0"/>
          <c:showVal val="1"/>
          <c:showCatName val="0"/>
          <c:showSerName val="0"/>
          <c:showPercent val="0"/>
          <c:showBubbleSize val="0"/>
        </c:dLbls>
        <c:axId val="1097093856"/>
        <c:axId val="704656240"/>
      </c:radarChart>
      <c:catAx>
        <c:axId val="1097093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b" anchorCtr="1"/>
          <a:lstStyle/>
          <a:p>
            <a:pPr>
              <a:defRPr sz="1000" b="0" i="0" u="none" strike="noStrike" kern="1200" baseline="0">
                <a:solidFill>
                  <a:schemeClr val="tx1">
                    <a:lumMod val="65000"/>
                    <a:lumOff val="35000"/>
                  </a:schemeClr>
                </a:solidFill>
                <a:latin typeface="+mn-lt"/>
                <a:ea typeface="+mn-ea"/>
                <a:cs typeface="+mn-cs"/>
              </a:defRPr>
            </a:pPr>
            <a:endParaRPr lang="nl-BE"/>
          </a:p>
        </c:txPr>
        <c:crossAx val="704656240"/>
        <c:crosses val="autoZero"/>
        <c:auto val="1"/>
        <c:lblAlgn val="ctr"/>
        <c:lblOffset val="100"/>
        <c:noMultiLvlLbl val="0"/>
      </c:catAx>
      <c:valAx>
        <c:axId val="704656240"/>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crossAx val="109709385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tx>
            <c:strRef>
              <c:f>Resultaten_voorb!$W$26</c:f>
              <c:strCache>
                <c:ptCount val="1"/>
                <c:pt idx="0">
                  <c:v>Tussenscore</c:v>
                </c:pt>
              </c:strCache>
            </c:strRef>
          </c:tx>
          <c:spPr>
            <a:ln w="28575" cap="rnd">
              <a:solidFill>
                <a:srgbClr val="84B59F"/>
              </a:solidFill>
              <a:round/>
            </a:ln>
            <a:effectLst/>
          </c:spPr>
          <c:marker>
            <c:symbol val="circle"/>
            <c:size val="5"/>
            <c:spPr>
              <a:solidFill>
                <a:srgbClr val="84B59F"/>
              </a:solidFill>
              <a:ln w="9525">
                <a:solidFill>
                  <a:srgbClr val="84B59F"/>
                </a:solidFill>
              </a:ln>
              <a:effectLst/>
            </c:spPr>
          </c:marker>
          <c:dLbls>
            <c:dLbl>
              <c:idx val="0"/>
              <c:layout>
                <c:manualLayout>
                  <c:x val="-8.3063061231175503E-2"/>
                  <c:y val="1.745866838434419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7A0-4F1E-A6B1-A2E54BA34938}"/>
                </c:ext>
              </c:extLst>
            </c:dLbl>
            <c:dLbl>
              <c:idx val="1"/>
              <c:layout>
                <c:manualLayout>
                  <c:x val="1.7186490335982248E-2"/>
                  <c:y val="7.486623598642069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7A0-4F1E-A6B1-A2E54BA34938}"/>
                </c:ext>
              </c:extLst>
            </c:dLbl>
            <c:dLbl>
              <c:idx val="2"/>
              <c:layout>
                <c:manualLayout>
                  <c:x val="-1.050273387684457E-16"/>
                  <c:y val="5.725065104843939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7A0-4F1E-A6B1-A2E54BA34938}"/>
                </c:ext>
              </c:extLst>
            </c:dLbl>
            <c:dLbl>
              <c:idx val="3"/>
              <c:layout>
                <c:manualLayout>
                  <c:x val="-7.1610376399926526E-2"/>
                  <c:y val="8.36740284554114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7A0-4F1E-A6B1-A2E54BA34938}"/>
                </c:ext>
              </c:extLst>
            </c:dLbl>
            <c:dLbl>
              <c:idx val="4"/>
              <c:layout>
                <c:manualLayout>
                  <c:x val="-0.10884777212788824"/>
                  <c:y val="6.605844351743006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7A0-4F1E-A6B1-A2E54BA34938}"/>
                </c:ext>
              </c:extLst>
            </c:dLbl>
            <c:dLbl>
              <c:idx val="5"/>
              <c:layout>
                <c:manualLayout>
                  <c:x val="-0.25779735503973528"/>
                  <c:y val="-5.72506510484394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67A0-4F1E-A6B1-A2E54BA3493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Resultaten_voorb!$V$27:$V$32</c:f>
              <c:strCache>
                <c:ptCount val="5"/>
                <c:pt idx="0">
                  <c:v>Luchtgeluidsisolatie</c:v>
                </c:pt>
                <c:pt idx="1">
                  <c:v>Contactgeluid</c:v>
                </c:pt>
                <c:pt idx="2">
                  <c:v>Gevelgeluidsisolatie</c:v>
                </c:pt>
                <c:pt idx="3">
                  <c:v>Installatiegeluid </c:v>
                </c:pt>
                <c:pt idx="4">
                  <c:v>Nagalmtijd</c:v>
                </c:pt>
              </c:strCache>
            </c:strRef>
          </c:cat>
          <c:val>
            <c:numRef>
              <c:f>Resultaten_voorb!$W$27:$W$32</c:f>
              <c:numCache>
                <c:formatCode>#,##0</c:formatCode>
                <c:ptCount val="6"/>
                <c:pt idx="0">
                  <c:v>100</c:v>
                </c:pt>
                <c:pt idx="1">
                  <c:v>100</c:v>
                </c:pt>
                <c:pt idx="2">
                  <c:v>100</c:v>
                </c:pt>
                <c:pt idx="3">
                  <c:v>100</c:v>
                </c:pt>
                <c:pt idx="4">
                  <c:v>100</c:v>
                </c:pt>
                <c:pt idx="5">
                  <c:v>0</c:v>
                </c:pt>
              </c:numCache>
            </c:numRef>
          </c:val>
          <c:extLst>
            <c:ext xmlns:c16="http://schemas.microsoft.com/office/drawing/2014/chart" uri="{C3380CC4-5D6E-409C-BE32-E72D297353CC}">
              <c16:uniqueId val="{00000006-67A0-4F1E-A6B1-A2E54BA34938}"/>
            </c:ext>
          </c:extLst>
        </c:ser>
        <c:dLbls>
          <c:showLegendKey val="0"/>
          <c:showVal val="1"/>
          <c:showCatName val="0"/>
          <c:showSerName val="0"/>
          <c:showPercent val="0"/>
          <c:showBubbleSize val="0"/>
        </c:dLbls>
        <c:axId val="1097093856"/>
        <c:axId val="704656240"/>
      </c:radarChart>
      <c:catAx>
        <c:axId val="1097093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crossAx val="704656240"/>
        <c:crosses val="autoZero"/>
        <c:auto val="1"/>
        <c:lblAlgn val="ctr"/>
        <c:lblOffset val="100"/>
        <c:noMultiLvlLbl val="0"/>
      </c:catAx>
      <c:valAx>
        <c:axId val="704656240"/>
        <c:scaling>
          <c:orientation val="minMax"/>
        </c:scaling>
        <c:delete val="1"/>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crossAx val="109709385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_xlchart.v5.0</cx:f>
      </cx:strDim>
      <cx:numDim type="val">
        <cx:f>_xlchart.v5.1</cx:f>
      </cx:numDim>
    </cx:data>
  </cx:chartData>
  <cx:chart>
    <cx:plotArea>
      <cx:plotAreaRegion>
        <cx:series layoutId="waterfall" uniqueId="{FDB65410-51DF-49F6-B9BB-12BBDF03A3C2}">
          <cx:dataLabels>
            <cx:numFmt formatCode="#.##0" sourceLinked="0"/>
            <cx:visibility seriesName="0" categoryName="0" value="1"/>
            <cx:separator>, </cx:separator>
          </cx:dataLabels>
          <cx:dataId val="0"/>
          <cx:layoutPr>
            <cx:subtotals>
              <cx:idx val="0"/>
              <cx:idx val="7"/>
            </cx:subtotals>
          </cx:layoutPr>
        </cx:series>
      </cx:plotAreaRegion>
      <cx:axis id="0">
        <cx:catScaling gapWidth="0.5"/>
        <cx:tickLabels/>
      </cx:axis>
      <cx:axis id="1" hidden="1">
        <cx:valScaling/>
        <cx:tickLabels/>
      </cx:axis>
    </cx:plotArea>
  </cx:chart>
  <cx:spPr>
    <a:ln>
      <a:noFill/>
    </a:ln>
  </cx:spPr>
  <cx:fmtOvrs>
    <cx:fmtOvr idx="1">
      <cx:spPr>
        <a:solidFill>
          <a:srgbClr val="C00000"/>
        </a:solidFill>
      </cx:spPr>
    </cx:fmtOvr>
    <cx:fmtOvr idx="0">
      <cx:spPr>
        <a:solidFill>
          <a:srgbClr val="94BEAB"/>
        </a:solidFill>
      </cx:spPr>
    </cx:fmtOvr>
    <cx:fmtOvr idx="2">
      <cx:spPr>
        <a:solidFill>
          <a:schemeClr val="bg1">
            <a:lumMod val="85000"/>
          </a:schemeClr>
        </a:solidFill>
      </cx:spPr>
    </cx:fmtOvr>
  </cx:fmtOvrs>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strDim type="cat">
        <cx:f>_xlchart.v5.2</cx:f>
      </cx:strDim>
      <cx:numDim type="val">
        <cx:f>_xlchart.v5.3</cx:f>
      </cx:numDim>
    </cx:data>
  </cx:chartData>
  <cx:chart>
    <cx:plotArea>
      <cx:plotAreaRegion>
        <cx:series layoutId="waterfall" uniqueId="{FDB65410-51DF-49F6-B9BB-12BBDF03A3C2}">
          <cx:dataLabels>
            <cx:numFmt formatCode="#.##0" sourceLinked="0"/>
            <cx:visibility seriesName="0" categoryName="0" value="1"/>
            <cx:separator>, </cx:separator>
          </cx:dataLabels>
          <cx:dataId val="0"/>
          <cx:layoutPr>
            <cx:subtotals>
              <cx:idx val="0"/>
              <cx:idx val="7"/>
            </cx:subtotals>
          </cx:layoutPr>
        </cx:series>
      </cx:plotAreaRegion>
      <cx:axis id="0">
        <cx:catScaling gapWidth="0.5"/>
        <cx:tickLabels/>
      </cx:axis>
      <cx:axis id="1" hidden="1">
        <cx:valScaling/>
        <cx:tickLabels/>
      </cx:axis>
    </cx:plotArea>
  </cx:chart>
  <cx:spPr>
    <a:noFill/>
    <a:ln>
      <a:noFill/>
    </a:ln>
  </cx:spPr>
  <cx:fmtOvrs>
    <cx:fmtOvr idx="1">
      <cx:spPr>
        <a:solidFill>
          <a:srgbClr val="C00000"/>
        </a:solidFill>
      </cx:spPr>
    </cx:fmtOvr>
    <cx:fmtOvr idx="0">
      <cx:spPr>
        <a:solidFill>
          <a:srgbClr val="94BEAB"/>
        </a:solidFill>
      </cx:spPr>
    </cx:fmtOvr>
    <cx:fmtOvr idx="2">
      <cx:spPr>
        <a:solidFill>
          <a:schemeClr val="bg1">
            <a:lumMod val="85000"/>
          </a:schemeClr>
        </a:solidFill>
      </cx:spPr>
    </cx:fmtOvr>
  </cx:fmtOvrs>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95">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95">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drawing4.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4.xml"/><Relationship Id="rId4" Type="http://schemas.microsoft.com/office/2014/relationships/chartEx" Target="../charts/chartEx1.xml"/></Relationships>
</file>

<file path=xl/drawings/_rels/drawing5.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microsoft.com/office/2014/relationships/chartEx" Target="../charts/chartEx2.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xdr:from>
      <xdr:col>1</xdr:col>
      <xdr:colOff>3703241</xdr:colOff>
      <xdr:row>1</xdr:row>
      <xdr:rowOff>74055</xdr:rowOff>
    </xdr:from>
    <xdr:to>
      <xdr:col>1</xdr:col>
      <xdr:colOff>4504156</xdr:colOff>
      <xdr:row>1</xdr:row>
      <xdr:rowOff>245776</xdr:rowOff>
    </xdr:to>
    <xdr:sp macro="[0]!Verberg_kolommen_classificatietabel" textlink="">
      <xdr:nvSpPr>
        <xdr:cNvPr id="2" name="Rechthoek 1">
          <a:extLst>
            <a:ext uri="{FF2B5EF4-FFF2-40B4-BE49-F238E27FC236}">
              <a16:creationId xmlns:a16="http://schemas.microsoft.com/office/drawing/2014/main" id="{00000000-0008-0000-0100-000002000000}"/>
            </a:ext>
          </a:extLst>
        </xdr:cNvPr>
        <xdr:cNvSpPr/>
      </xdr:nvSpPr>
      <xdr:spPr>
        <a:xfrm>
          <a:off x="4050623" y="107673"/>
          <a:ext cx="800915" cy="171721"/>
        </a:xfrm>
        <a:prstGeom prst="rect">
          <a:avLst/>
        </a:prstGeom>
        <a:solidFill>
          <a:srgbClr val="DEEAE5"/>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BE" sz="1100" b="1">
              <a:solidFill>
                <a:sysClr val="windowText" lastClr="000000"/>
              </a:solidFill>
            </a:rPr>
            <a:t>VERBERG</a:t>
          </a:r>
        </a:p>
      </xdr:txBody>
    </xdr:sp>
    <xdr:clientData/>
  </xdr:twoCellAnchor>
  <xdr:twoCellAnchor>
    <xdr:from>
      <xdr:col>1</xdr:col>
      <xdr:colOff>4684860</xdr:colOff>
      <xdr:row>1</xdr:row>
      <xdr:rowOff>78137</xdr:rowOff>
    </xdr:from>
    <xdr:to>
      <xdr:col>1</xdr:col>
      <xdr:colOff>5489585</xdr:colOff>
      <xdr:row>1</xdr:row>
      <xdr:rowOff>253668</xdr:rowOff>
    </xdr:to>
    <xdr:sp macro="[0]!Zichtbaar_maken_classificatietabel" textlink="">
      <xdr:nvSpPr>
        <xdr:cNvPr id="5" name="Rechthoek 4">
          <a:extLst>
            <a:ext uri="{FF2B5EF4-FFF2-40B4-BE49-F238E27FC236}">
              <a16:creationId xmlns:a16="http://schemas.microsoft.com/office/drawing/2014/main" id="{00000000-0008-0000-0100-000005000000}"/>
            </a:ext>
          </a:extLst>
        </xdr:cNvPr>
        <xdr:cNvSpPr/>
      </xdr:nvSpPr>
      <xdr:spPr>
        <a:xfrm>
          <a:off x="5032242" y="111755"/>
          <a:ext cx="804725" cy="175531"/>
        </a:xfrm>
        <a:prstGeom prst="rect">
          <a:avLst/>
        </a:prstGeom>
        <a:solidFill>
          <a:srgbClr val="DEEAE5"/>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BE" sz="1100" b="1">
              <a:solidFill>
                <a:schemeClr val="tx1"/>
              </a:solidFill>
            </a:rPr>
            <a:t>TOON</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1306794</xdr:colOff>
          <xdr:row>1</xdr:row>
          <xdr:rowOff>82826</xdr:rowOff>
        </xdr:from>
        <xdr:to>
          <xdr:col>22</xdr:col>
          <xdr:colOff>55384</xdr:colOff>
          <xdr:row>10</xdr:row>
          <xdr:rowOff>245886</xdr:rowOff>
        </xdr:to>
        <xdr:pic>
          <xdr:nvPicPr>
            <xdr:cNvPr id="4" name="Tooltip1" hidden="1">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Resultaten_voorb!$B$3:$H$21" spid="_x0000_s21346"/>
                </a:ext>
              </a:extLst>
            </xdr:cNvPicPr>
          </xdr:nvPicPr>
          <xdr:blipFill>
            <a:blip xmlns:r="http://schemas.openxmlformats.org/officeDocument/2006/relationships" r:embed="rId1"/>
            <a:srcRect/>
            <a:stretch>
              <a:fillRect/>
            </a:stretch>
          </xdr:blipFill>
          <xdr:spPr bwMode="auto">
            <a:xfrm>
              <a:off x="5936772" y="265043"/>
              <a:ext cx="9151201" cy="360674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19</xdr:col>
          <xdr:colOff>326653</xdr:colOff>
          <xdr:row>3</xdr:row>
          <xdr:rowOff>247648</xdr:rowOff>
        </xdr:from>
        <xdr:to>
          <xdr:col>27</xdr:col>
          <xdr:colOff>0</xdr:colOff>
          <xdr:row>15</xdr:row>
          <xdr:rowOff>244383</xdr:rowOff>
        </xdr:to>
        <xdr:pic>
          <xdr:nvPicPr>
            <xdr:cNvPr id="2" name="Afbeelding 1">
              <a:extLst>
                <a:ext uri="{FF2B5EF4-FFF2-40B4-BE49-F238E27FC236}">
                  <a16:creationId xmlns:a16="http://schemas.microsoft.com/office/drawing/2014/main" id="{00000000-0008-0000-0200-000002000000}"/>
                </a:ext>
              </a:extLst>
            </xdr:cNvPr>
            <xdr:cNvPicPr>
              <a:picLocks noChangeAspect="1" noChangeArrowheads="1"/>
              <a:extLst>
                <a:ext uri="{84589F7E-364E-4C9E-8A38-B11213B215E9}">
                  <a14:cameraTool cellRange="Resultaten_voorb!$B$3:$H$19" spid="_x0000_s21347"/>
                </a:ext>
              </a:extLst>
            </xdr:cNvPicPr>
          </xdr:nvPicPr>
          <xdr:blipFill>
            <a:blip xmlns:r="http://schemas.openxmlformats.org/officeDocument/2006/relationships" r:embed="rId2"/>
            <a:srcRect/>
            <a:stretch>
              <a:fillRect/>
            </a:stretch>
          </xdr:blipFill>
          <xdr:spPr bwMode="auto">
            <a:xfrm>
              <a:off x="15751630" y="991687"/>
              <a:ext cx="4651410" cy="4024449"/>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1358265</xdr:colOff>
          <xdr:row>15</xdr:row>
          <xdr:rowOff>58482</xdr:rowOff>
        </xdr:from>
        <xdr:to>
          <xdr:col>7</xdr:col>
          <xdr:colOff>1511445</xdr:colOff>
          <xdr:row>30</xdr:row>
          <xdr:rowOff>97727</xdr:rowOff>
        </xdr:to>
        <xdr:pic>
          <xdr:nvPicPr>
            <xdr:cNvPr id="7" name="Afbeelding 6" hidden="1">
              <a:extLst>
                <a:ext uri="{FF2B5EF4-FFF2-40B4-BE49-F238E27FC236}">
                  <a16:creationId xmlns:a16="http://schemas.microsoft.com/office/drawing/2014/main" id="{00000000-0008-0000-0700-000007000000}"/>
                </a:ext>
              </a:extLst>
            </xdr:cNvPr>
            <xdr:cNvPicPr>
              <a:picLocks noChangeAspect="1" noChangeArrowheads="1"/>
              <a:extLst>
                <a:ext uri="{84589F7E-364E-4C9E-8A38-B11213B215E9}">
                  <a14:cameraTool cellRange="Resultaten_voorb!$B$23:$H$41" spid="_x0000_s36534"/>
                </a:ext>
              </a:extLst>
            </xdr:cNvPicPr>
          </xdr:nvPicPr>
          <xdr:blipFill>
            <a:blip xmlns:r="http://schemas.openxmlformats.org/officeDocument/2006/relationships" r:embed="rId1"/>
            <a:srcRect/>
            <a:stretch>
              <a:fillRect/>
            </a:stretch>
          </xdr:blipFill>
          <xdr:spPr bwMode="auto">
            <a:xfrm>
              <a:off x="1453515" y="2373057"/>
              <a:ext cx="7439805" cy="2801495"/>
            </a:xfrm>
            <a:prstGeom prst="rect">
              <a:avLst/>
            </a:prstGeom>
            <a:noFill/>
            <a:extLst>
              <a:ext uri="{909E8E84-426E-40DD-AFC4-6F175D3DCCD1}">
                <a14:hiddenFill>
                  <a:solidFill>
                    <a:srgbClr val="FFFFFF"/>
                  </a:solidFill>
                </a14:hiddenFill>
              </a:ext>
            </a:extLst>
          </xdr:spPr>
        </xdr:pic>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443865</xdr:colOff>
          <xdr:row>1</xdr:row>
          <xdr:rowOff>30480</xdr:rowOff>
        </xdr:from>
        <xdr:to>
          <xdr:col>6</xdr:col>
          <xdr:colOff>674370</xdr:colOff>
          <xdr:row>11</xdr:row>
          <xdr:rowOff>401210</xdr:rowOff>
        </xdr:to>
        <xdr:pic>
          <xdr:nvPicPr>
            <xdr:cNvPr id="6" name="Afbeelding 5">
              <a:extLst>
                <a:ext uri="{FF2B5EF4-FFF2-40B4-BE49-F238E27FC236}">
                  <a16:creationId xmlns:a16="http://schemas.microsoft.com/office/drawing/2014/main" id="{00000000-0008-0000-0700-000006000000}"/>
                </a:ext>
              </a:extLst>
            </xdr:cNvPr>
            <xdr:cNvPicPr>
              <a:picLocks noChangeAspect="1" noChangeArrowheads="1"/>
              <a:extLst>
                <a:ext uri="{84589F7E-364E-4C9E-8A38-B11213B215E9}">
                  <a14:cameraTool cellRange="Resultaten_voorb!$B$23:$H$41" spid="_x0000_s36535"/>
                </a:ext>
              </a:extLst>
            </xdr:cNvPicPr>
          </xdr:nvPicPr>
          <xdr:blipFill>
            <a:blip xmlns:r="http://schemas.openxmlformats.org/officeDocument/2006/relationships" r:embed="rId2"/>
            <a:srcRect/>
            <a:stretch>
              <a:fillRect/>
            </a:stretch>
          </xdr:blipFill>
          <xdr:spPr bwMode="auto">
            <a:xfrm>
              <a:off x="3996690" y="97155"/>
              <a:ext cx="2726055" cy="253290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47625</xdr:colOff>
      <xdr:row>24</xdr:row>
      <xdr:rowOff>121920</xdr:rowOff>
    </xdr:from>
    <xdr:to>
      <xdr:col>7</xdr:col>
      <xdr:colOff>478177</xdr:colOff>
      <xdr:row>40</xdr:row>
      <xdr:rowOff>54885</xdr:rowOff>
    </xdr:to>
    <xdr:graphicFrame macro="">
      <xdr:nvGraphicFramePr>
        <xdr:cNvPr id="8" name="Grafiek 7">
          <a:extLst>
            <a:ext uri="{FF2B5EF4-FFF2-40B4-BE49-F238E27FC236}">
              <a16:creationId xmlns:a16="http://schemas.microsoft.com/office/drawing/2014/main" id="{00000000-0008-0000-0E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231454</xdr:colOff>
      <xdr:row>23</xdr:row>
      <xdr:rowOff>19052</xdr:rowOff>
    </xdr:from>
    <xdr:to>
      <xdr:col>16</xdr:col>
      <xdr:colOff>392254</xdr:colOff>
      <xdr:row>39</xdr:row>
      <xdr:rowOff>85367</xdr:rowOff>
    </xdr:to>
    <xdr:graphicFrame macro="">
      <xdr:nvGraphicFramePr>
        <xdr:cNvPr id="9" name="Grafiek 8">
          <a:extLst>
            <a:ext uri="{FF2B5EF4-FFF2-40B4-BE49-F238E27FC236}">
              <a16:creationId xmlns:a16="http://schemas.microsoft.com/office/drawing/2014/main" id="{00000000-0008-0000-0E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57148</xdr:colOff>
      <xdr:row>6</xdr:row>
      <xdr:rowOff>64770</xdr:rowOff>
    </xdr:from>
    <xdr:to>
      <xdr:col>20</xdr:col>
      <xdr:colOff>217948</xdr:colOff>
      <xdr:row>21</xdr:row>
      <xdr:rowOff>132990</xdr:rowOff>
    </xdr:to>
    <xdr:graphicFrame macro="">
      <xdr:nvGraphicFramePr>
        <xdr:cNvPr id="11" name="Grafiek 10">
          <a:extLst>
            <a:ext uri="{FF2B5EF4-FFF2-40B4-BE49-F238E27FC236}">
              <a16:creationId xmlns:a16="http://schemas.microsoft.com/office/drawing/2014/main" id="{00000000-0008-0000-0E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189546</xdr:colOff>
      <xdr:row>42</xdr:row>
      <xdr:rowOff>35242</xdr:rowOff>
    </xdr:from>
    <xdr:to>
      <xdr:col>18</xdr:col>
      <xdr:colOff>3809</xdr:colOff>
      <xdr:row>62</xdr:row>
      <xdr:rowOff>125730</xdr:rowOff>
    </xdr:to>
    <mc:AlternateContent xmlns:mc="http://schemas.openxmlformats.org/markup-compatibility/2006">
      <mc:Choice xmlns:cx4="http://schemas.microsoft.com/office/drawing/2016/5/10/chartex" Requires="cx4">
        <xdr:graphicFrame macro="">
          <xdr:nvGraphicFramePr>
            <xdr:cNvPr id="3" name="Grafiek 2">
              <a:extLst>
                <a:ext uri="{FF2B5EF4-FFF2-40B4-BE49-F238E27FC236}">
                  <a16:creationId xmlns:a16="http://schemas.microsoft.com/office/drawing/2014/main" id="{2C1B229B-D99A-36E0-9E8D-E273E9CE0783}"/>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4"/>
            </a:graphicData>
          </a:graphic>
        </xdr:graphicFrame>
      </mc:Choice>
      <mc:Fallback>
        <xdr:sp macro="" textlink="">
          <xdr:nvSpPr>
            <xdr:cNvPr id="0" name=""/>
            <xdr:cNvSpPr>
              <a:spLocks noTextEdit="1"/>
            </xdr:cNvSpPr>
          </xdr:nvSpPr>
          <xdr:spPr>
            <a:xfrm>
              <a:off x="5226366" y="8249602"/>
              <a:ext cx="5300663" cy="3748088"/>
            </a:xfrm>
            <a:prstGeom prst="rect">
              <a:avLst/>
            </a:prstGeom>
            <a:solidFill>
              <a:prstClr val="white"/>
            </a:solidFill>
            <a:ln w="1">
              <a:solidFill>
                <a:prstClr val="green"/>
              </a:solidFill>
            </a:ln>
          </xdr:spPr>
          <xdr:txBody>
            <a:bodyPr vertOverflow="clip" horzOverflow="clip"/>
            <a:lstStyle/>
            <a:p>
              <a:r>
                <a:rPr lang="nl-BE" sz="1100"/>
                <a:t>Deze grafiek is niet beschikbaar in uw versie van Excel.
Als u deze vorm bewerkt of deze werkmap opslaat in een andere bestandsindeling, wordt de grafiek onherstelbaar beschadigd.</a:t>
              </a:r>
            </a:p>
          </xdr:txBody>
        </xdr:sp>
      </mc:Fallback>
    </mc:AlternateContent>
    <xdr:clientData/>
  </xdr:twoCellAnchor>
  <xdr:twoCellAnchor>
    <xdr:from>
      <xdr:col>1</xdr:col>
      <xdr:colOff>38100</xdr:colOff>
      <xdr:row>4</xdr:row>
      <xdr:rowOff>24765</xdr:rowOff>
    </xdr:from>
    <xdr:to>
      <xdr:col>7</xdr:col>
      <xdr:colOff>590550</xdr:colOff>
      <xdr:row>18</xdr:row>
      <xdr:rowOff>134166</xdr:rowOff>
    </xdr:to>
    <xdr:graphicFrame macro="">
      <xdr:nvGraphicFramePr>
        <xdr:cNvPr id="2" name="Grafiek 1">
          <a:extLst>
            <a:ext uri="{FF2B5EF4-FFF2-40B4-BE49-F238E27FC236}">
              <a16:creationId xmlns:a16="http://schemas.microsoft.com/office/drawing/2014/main" id="{00000000-0008-0000-0E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16</xdr:col>
      <xdr:colOff>360043</xdr:colOff>
      <xdr:row>4</xdr:row>
      <xdr:rowOff>53341</xdr:rowOff>
    </xdr:from>
    <xdr:to>
      <xdr:col>30</xdr:col>
      <xdr:colOff>257175</xdr:colOff>
      <xdr:row>23</xdr:row>
      <xdr:rowOff>9525</xdr:rowOff>
    </xdr:to>
    <mc:AlternateContent xmlns:mc="http://schemas.openxmlformats.org/markup-compatibility/2006">
      <mc:Choice xmlns:cx4="http://schemas.microsoft.com/office/drawing/2016/5/10/chartex" Requires="cx4">
        <xdr:graphicFrame macro="">
          <xdr:nvGraphicFramePr>
            <xdr:cNvPr id="3" name="Grafiek 2">
              <a:extLst>
                <a:ext uri="{FF2B5EF4-FFF2-40B4-BE49-F238E27FC236}">
                  <a16:creationId xmlns:a16="http://schemas.microsoft.com/office/drawing/2014/main" id="{AC3BE317-C90A-4E2A-BAB8-6821FAD8CA3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9671683" y="960121"/>
              <a:ext cx="8431532" cy="3430904"/>
            </a:xfrm>
            <a:prstGeom prst="rect">
              <a:avLst/>
            </a:prstGeom>
            <a:solidFill>
              <a:prstClr val="white"/>
            </a:solidFill>
            <a:ln w="1">
              <a:solidFill>
                <a:prstClr val="green"/>
              </a:solidFill>
            </a:ln>
          </xdr:spPr>
          <xdr:txBody>
            <a:bodyPr vertOverflow="clip" horzOverflow="clip"/>
            <a:lstStyle/>
            <a:p>
              <a:r>
                <a:rPr lang="nl-BE" sz="1100"/>
                <a:t>Deze grafiek is niet beschikbaar in uw versie van Excel.
Als u deze vorm bewerkt of deze werkmap opslaat in een andere bestandsindeling, wordt de grafiek onherstelbaar beschadigd.</a:t>
              </a:r>
            </a:p>
          </xdr:txBody>
        </xdr:sp>
      </mc:Fallback>
    </mc:AlternateContent>
    <xdr:clientData/>
  </xdr:twoCellAnchor>
  <xdr:twoCellAnchor>
    <xdr:from>
      <xdr:col>1</xdr:col>
      <xdr:colOff>7620</xdr:colOff>
      <xdr:row>4</xdr:row>
      <xdr:rowOff>142875</xdr:rowOff>
    </xdr:from>
    <xdr:to>
      <xdr:col>8</xdr:col>
      <xdr:colOff>96030</xdr:colOff>
      <xdr:row>20</xdr:row>
      <xdr:rowOff>131085</xdr:rowOff>
    </xdr:to>
    <xdr:graphicFrame macro="">
      <xdr:nvGraphicFramePr>
        <xdr:cNvPr id="4" name="Grafiek 3">
          <a:extLst>
            <a:ext uri="{FF2B5EF4-FFF2-40B4-BE49-F238E27FC236}">
              <a16:creationId xmlns:a16="http://schemas.microsoft.com/office/drawing/2014/main" id="{00000000-0008-0000-0F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523875</xdr:colOff>
      <xdr:row>4</xdr:row>
      <xdr:rowOff>142875</xdr:rowOff>
    </xdr:from>
    <xdr:to>
      <xdr:col>16</xdr:col>
      <xdr:colOff>82695</xdr:colOff>
      <xdr:row>20</xdr:row>
      <xdr:rowOff>132990</xdr:rowOff>
    </xdr:to>
    <xdr:graphicFrame macro="">
      <xdr:nvGraphicFramePr>
        <xdr:cNvPr id="5" name="Grafiek 4">
          <a:extLst>
            <a:ext uri="{FF2B5EF4-FFF2-40B4-BE49-F238E27FC236}">
              <a16:creationId xmlns:a16="http://schemas.microsoft.com/office/drawing/2014/main" id="{00000000-0008-0000-0F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ceraa\ceraa\personal\contact_defonseca_be\Documents\offertes%20en%20projecten\Osar%20Architects\GRO_VIPA_20210905\BIN1(GROZorgAddendum)_Eisentabel%20VIP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ruistabellen"/>
      <sheetName val="Classificatie van ruimten"/>
      <sheetName val="0_ontwerptool geluidsisolatie"/>
      <sheetName val="1_Luchtgeluidsisolatie"/>
      <sheetName val="2_Contactgeluidisolatie"/>
      <sheetName val="3_Gevelgeluid"/>
      <sheetName val="4_Installatielawaai"/>
      <sheetName val="5_Ruimteakoestiek"/>
      <sheetName val="7_Buitengeluid"/>
      <sheetName val="8_Checklist_VIPA"/>
      <sheetName val="checklist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F7A435E9-810E-48E2-8D6A-23BE0B666B77}">
  <we:reference id="wa200005271" version="2.3.0.0" store="nl-NL" storeType="OMEX"/>
  <we:alternateReferences>
    <we:reference id="wa200005271" version="2.3.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7"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 Id="rId6" Type="http://schemas.openxmlformats.org/officeDocument/2006/relationships/printerSettings" Target="../printerSettings/printerSettings23.bin"/><Relationship Id="rId5" Type="http://schemas.openxmlformats.org/officeDocument/2006/relationships/printerSettings" Target="../printerSettings/printerSettings22.bin"/><Relationship Id="rId4" Type="http://schemas.openxmlformats.org/officeDocument/2006/relationships/printerSettings" Target="../printerSettings/printerSettings21.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drawing" Target="../drawings/drawing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97997-3D9E-4E87-91D2-1C9844C0FACC}">
  <sheetPr codeName="Blad1">
    <tabColor rgb="FFDEEAE5"/>
    <outlinePr summaryBelow="0"/>
  </sheetPr>
  <dimension ref="A1:H67"/>
  <sheetViews>
    <sheetView showGridLines="0" showRowColHeaders="0" zoomScale="85" zoomScaleNormal="85" workbookViewId="0">
      <selection activeCell="C21" sqref="C21"/>
    </sheetView>
  </sheetViews>
  <sheetFormatPr defaultColWidth="0" defaultRowHeight="14.4" zeroHeight="1" outlineLevelRow="1"/>
  <cols>
    <col min="1" max="1" width="1.88671875" style="53" customWidth="1"/>
    <col min="2" max="2" width="2.6640625" style="53" customWidth="1"/>
    <col min="3" max="3" width="85.44140625" style="58" customWidth="1"/>
    <col min="4" max="4" width="1.6640625" style="53" customWidth="1"/>
    <col min="5" max="5" width="85.44140625" style="59" customWidth="1"/>
    <col min="6" max="6" width="1.6640625" style="53" customWidth="1"/>
    <col min="7" max="7" width="85.44140625" style="59" customWidth="1"/>
    <col min="8" max="8" width="2.6640625" style="53" customWidth="1"/>
    <col min="9" max="16384" width="8.88671875" hidden="1"/>
  </cols>
  <sheetData>
    <row r="1" spans="1:8"/>
    <row r="2" spans="1:8" s="78" customFormat="1" ht="24" customHeight="1">
      <c r="A2" s="134"/>
      <c r="B2" s="252" t="s">
        <v>0</v>
      </c>
      <c r="C2" s="135"/>
      <c r="D2" s="135"/>
      <c r="E2" s="135"/>
      <c r="F2" s="135"/>
      <c r="G2" s="368" t="s">
        <v>1</v>
      </c>
      <c r="H2" s="134"/>
    </row>
    <row r="3" spans="1:8">
      <c r="C3" s="59" t="s">
        <v>2</v>
      </c>
    </row>
    <row r="4" spans="1:8"/>
    <row r="5" spans="1:8" ht="18">
      <c r="B5" s="63" t="s">
        <v>3</v>
      </c>
      <c r="C5" s="64"/>
      <c r="D5" s="64"/>
      <c r="E5" s="64"/>
      <c r="F5" s="65"/>
      <c r="G5" s="66"/>
    </row>
    <row r="6" spans="1:8" ht="26.4" customHeight="1">
      <c r="C6" s="59" t="s">
        <v>4</v>
      </c>
    </row>
    <row r="7" spans="1:8" outlineLevel="1">
      <c r="C7" s="143" t="s">
        <v>5</v>
      </c>
    </row>
    <row r="8" spans="1:8" outlineLevel="1">
      <c r="C8" s="59" t="s">
        <v>6</v>
      </c>
    </row>
    <row r="9" spans="1:8" outlineLevel="1">
      <c r="C9" s="59"/>
    </row>
    <row r="10" spans="1:8" outlineLevel="1">
      <c r="C10" s="143" t="s">
        <v>7</v>
      </c>
    </row>
    <row r="11" spans="1:8" ht="28.8" outlineLevel="1">
      <c r="C11" s="58" t="s">
        <v>8</v>
      </c>
    </row>
    <row r="12" spans="1:8" outlineLevel="1">
      <c r="C12" s="59"/>
    </row>
    <row r="13" spans="1:8" outlineLevel="1">
      <c r="C13" s="143" t="s">
        <v>9</v>
      </c>
    </row>
    <row r="14" spans="1:8" ht="43.2" outlineLevel="1">
      <c r="C14" s="58" t="s">
        <v>10</v>
      </c>
    </row>
    <row r="15" spans="1:8" outlineLevel="1">
      <c r="C15" s="59"/>
    </row>
    <row r="16" spans="1:8" outlineLevel="1">
      <c r="C16" s="143" t="s">
        <v>11</v>
      </c>
    </row>
    <row r="17" spans="1:8" outlineLevel="1">
      <c r="C17" s="59" t="s">
        <v>12</v>
      </c>
    </row>
    <row r="18" spans="1:8">
      <c r="C18" s="59"/>
    </row>
    <row r="19" spans="1:8" ht="18">
      <c r="B19" s="63" t="s">
        <v>13</v>
      </c>
      <c r="C19" s="64"/>
      <c r="D19" s="64"/>
      <c r="E19" s="64"/>
      <c r="F19" s="65"/>
      <c r="G19" s="66"/>
    </row>
    <row r="20" spans="1:8" ht="21" customHeight="1" outlineLevel="1">
      <c r="A20" s="67"/>
      <c r="B20" s="67"/>
      <c r="C20" s="143" t="s">
        <v>14</v>
      </c>
      <c r="D20" s="67"/>
      <c r="E20" s="143" t="s">
        <v>15</v>
      </c>
      <c r="F20" s="67"/>
      <c r="G20" s="143" t="s">
        <v>16</v>
      </c>
      <c r="H20" s="67"/>
    </row>
    <row r="21" spans="1:8" ht="409.5" customHeight="1" outlineLevel="1">
      <c r="C21" s="241" t="s">
        <v>17</v>
      </c>
      <c r="E21" s="68" t="s">
        <v>18</v>
      </c>
      <c r="G21" s="241" t="s">
        <v>19</v>
      </c>
    </row>
    <row r="22" spans="1:8">
      <c r="E22" s="68"/>
    </row>
    <row r="23" spans="1:8" ht="18">
      <c r="A23" s="72"/>
      <c r="B23" s="63" t="s">
        <v>20</v>
      </c>
      <c r="C23" s="69"/>
      <c r="D23" s="70"/>
      <c r="E23" s="71"/>
      <c r="F23" s="70"/>
      <c r="G23" s="71"/>
      <c r="H23" s="72"/>
    </row>
    <row r="24" spans="1:8" ht="21" customHeight="1" outlineLevel="1">
      <c r="A24" s="67"/>
      <c r="B24" s="67"/>
      <c r="C24" s="143" t="s">
        <v>14</v>
      </c>
      <c r="D24" s="67"/>
      <c r="E24" s="143" t="s">
        <v>15</v>
      </c>
      <c r="F24" s="67"/>
      <c r="G24" s="143" t="s">
        <v>16</v>
      </c>
      <c r="H24" s="67"/>
    </row>
    <row r="25" spans="1:8" ht="343.2" customHeight="1" outlineLevel="1">
      <c r="C25" s="241" t="s">
        <v>21</v>
      </c>
      <c r="E25" s="58" t="s">
        <v>22</v>
      </c>
      <c r="G25" s="58" t="s">
        <v>23</v>
      </c>
    </row>
    <row r="26" spans="1:8" ht="208.95" customHeight="1" outlineLevel="1">
      <c r="C26" s="241" t="s">
        <v>24</v>
      </c>
      <c r="E26" s="58" t="s">
        <v>25</v>
      </c>
      <c r="G26" s="58"/>
    </row>
    <row r="27" spans="1:8">
      <c r="A27"/>
      <c r="B27"/>
      <c r="C27"/>
      <c r="D27"/>
      <c r="E27"/>
      <c r="F27"/>
      <c r="G27"/>
      <c r="H27"/>
    </row>
    <row r="28" spans="1:8" ht="18">
      <c r="A28" s="72"/>
      <c r="B28" s="63" t="s">
        <v>26</v>
      </c>
      <c r="C28" s="69"/>
      <c r="D28" s="70"/>
      <c r="E28" s="71"/>
      <c r="F28" s="70"/>
      <c r="G28" s="71"/>
      <c r="H28" s="72"/>
    </row>
    <row r="29" spans="1:8" ht="21" customHeight="1" outlineLevel="1">
      <c r="A29" s="67"/>
      <c r="B29" s="67"/>
      <c r="C29" s="143" t="s">
        <v>14</v>
      </c>
      <c r="D29" s="67"/>
      <c r="E29" s="143" t="s">
        <v>15</v>
      </c>
      <c r="F29" s="67"/>
      <c r="G29" s="143" t="s">
        <v>16</v>
      </c>
      <c r="H29" s="67"/>
    </row>
    <row r="30" spans="1:8" outlineLevel="1">
      <c r="C30" s="58" t="s">
        <v>27</v>
      </c>
    </row>
    <row r="31" spans="1:8" ht="318.60000000000002" customHeight="1" outlineLevel="1">
      <c r="C31" s="239" t="s">
        <v>28</v>
      </c>
      <c r="E31" s="58" t="s">
        <v>29</v>
      </c>
      <c r="G31" s="58" t="s">
        <v>30</v>
      </c>
    </row>
    <row r="32" spans="1:8"/>
    <row r="33" spans="1:8" ht="18">
      <c r="A33" s="72"/>
      <c r="B33" s="63" t="s">
        <v>31</v>
      </c>
      <c r="C33" s="69"/>
      <c r="D33" s="70"/>
      <c r="E33" s="71"/>
      <c r="F33" s="70"/>
      <c r="G33" s="71"/>
      <c r="H33" s="72"/>
    </row>
    <row r="34" spans="1:8" ht="28.8" outlineLevel="1">
      <c r="C34" s="58" t="s">
        <v>32</v>
      </c>
    </row>
    <row r="35" spans="1:8"/>
    <row r="36" spans="1:8" ht="18">
      <c r="A36" s="72"/>
      <c r="B36" s="63" t="s">
        <v>33</v>
      </c>
      <c r="C36" s="71"/>
      <c r="D36" s="70"/>
      <c r="E36" s="71"/>
      <c r="F36" s="70"/>
      <c r="G36" s="71"/>
      <c r="H36" s="72"/>
    </row>
    <row r="37" spans="1:8" ht="21" customHeight="1" outlineLevel="1">
      <c r="A37" s="67"/>
      <c r="B37" s="67"/>
      <c r="C37" s="143" t="s">
        <v>14</v>
      </c>
      <c r="D37" s="67"/>
      <c r="E37" s="143" t="s">
        <v>15</v>
      </c>
      <c r="F37" s="67"/>
      <c r="G37" s="143" t="s">
        <v>16</v>
      </c>
      <c r="H37" s="67"/>
    </row>
    <row r="38" spans="1:8" ht="191.25" customHeight="1" outlineLevel="1">
      <c r="C38" s="58" t="s">
        <v>34</v>
      </c>
      <c r="E38" s="58" t="s">
        <v>35</v>
      </c>
      <c r="G38" s="58" t="s">
        <v>36</v>
      </c>
    </row>
    <row r="39" spans="1:8" ht="17.25" customHeight="1"/>
    <row r="40" spans="1:8" ht="18">
      <c r="A40" s="238"/>
      <c r="B40" s="63" t="s">
        <v>37</v>
      </c>
      <c r="C40" s="71"/>
      <c r="D40" s="71"/>
      <c r="E40" s="71"/>
      <c r="F40" s="70"/>
      <c r="G40" s="71"/>
      <c r="H40" s="72"/>
    </row>
    <row r="41" spans="1:8" ht="288" outlineLevel="1">
      <c r="C41" s="58" t="s">
        <v>38</v>
      </c>
      <c r="E41" s="58" t="s">
        <v>39</v>
      </c>
    </row>
    <row r="42" spans="1:8"/>
    <row r="43" spans="1:8" ht="18">
      <c r="A43" s="72"/>
      <c r="B43" s="63" t="s">
        <v>40</v>
      </c>
      <c r="C43" s="71"/>
      <c r="D43" s="70"/>
      <c r="E43" s="71"/>
      <c r="F43" s="70"/>
      <c r="G43" s="71"/>
      <c r="H43" s="72"/>
    </row>
    <row r="44" spans="1:8" ht="120" customHeight="1" outlineLevel="1">
      <c r="C44" s="58" t="s">
        <v>41</v>
      </c>
    </row>
    <row r="45" spans="1:8"/>
    <row r="46" spans="1:8" ht="18">
      <c r="A46" s="72"/>
      <c r="B46" s="63" t="s">
        <v>42</v>
      </c>
      <c r="C46" s="69"/>
      <c r="D46" s="70"/>
      <c r="E46" s="71"/>
      <c r="F46" s="70"/>
      <c r="G46" s="71"/>
      <c r="H46" s="72"/>
    </row>
    <row r="47" spans="1:8" ht="88.8" outlineLevel="1">
      <c r="C47" s="58" t="s">
        <v>43</v>
      </c>
    </row>
    <row r="48" spans="1:8"/>
    <row r="49" spans="1:8" ht="18">
      <c r="A49" s="72"/>
      <c r="B49" s="63" t="s">
        <v>44</v>
      </c>
      <c r="C49" s="69"/>
      <c r="D49" s="70"/>
      <c r="E49" s="71"/>
      <c r="F49" s="70"/>
      <c r="G49" s="71"/>
      <c r="H49" s="72"/>
    </row>
    <row r="50" spans="1:8" ht="28.8" outlineLevel="1">
      <c r="C50" s="58" t="s">
        <v>45</v>
      </c>
    </row>
    <row r="51" spans="1:8"/>
    <row r="52" spans="1:8" ht="18">
      <c r="A52" s="72"/>
      <c r="B52" s="63" t="s">
        <v>46</v>
      </c>
      <c r="C52" s="69"/>
      <c r="D52" s="70"/>
      <c r="E52" s="71"/>
      <c r="F52" s="70"/>
      <c r="G52" s="71"/>
      <c r="H52" s="72"/>
    </row>
    <row r="53" spans="1:8" ht="43.2" outlineLevel="1">
      <c r="C53" s="58" t="s">
        <v>47</v>
      </c>
    </row>
    <row r="54" spans="1:8"/>
    <row r="55" spans="1:8" ht="18">
      <c r="A55" s="72"/>
      <c r="B55" s="63" t="s">
        <v>48</v>
      </c>
      <c r="C55" s="69"/>
      <c r="D55" s="70"/>
      <c r="E55" s="71"/>
      <c r="F55" s="70"/>
      <c r="G55" s="71"/>
      <c r="H55" s="72"/>
    </row>
    <row r="56" spans="1:8" ht="62.4" customHeight="1" outlineLevel="1">
      <c r="C56" s="58" t="s">
        <v>49</v>
      </c>
    </row>
    <row r="57" spans="1:8"/>
    <row r="58" spans="1:8" ht="18">
      <c r="A58" s="72"/>
      <c r="B58" s="63" t="s">
        <v>50</v>
      </c>
      <c r="C58" s="69"/>
      <c r="D58" s="70"/>
      <c r="E58" s="71"/>
      <c r="F58" s="70"/>
      <c r="G58" s="71"/>
      <c r="H58" s="72"/>
    </row>
    <row r="59" spans="1:8" ht="24" customHeight="1">
      <c r="A59"/>
      <c r="B59"/>
      <c r="C59" s="242" t="s">
        <v>51</v>
      </c>
      <c r="D59"/>
      <c r="E59"/>
      <c r="F59"/>
      <c r="G59"/>
      <c r="H59"/>
    </row>
    <row r="60" spans="1:8" ht="246.6" customHeight="1" outlineLevel="1">
      <c r="C60" s="374" t="s">
        <v>52</v>
      </c>
      <c r="D60" s="374"/>
      <c r="E60" s="374"/>
    </row>
    <row r="61" spans="1:8" ht="279.60000000000002" customHeight="1" outlineLevel="1">
      <c r="C61" s="374" t="s">
        <v>53</v>
      </c>
      <c r="D61" s="374"/>
      <c r="E61" s="374"/>
    </row>
    <row r="62" spans="1:8" ht="235.95" customHeight="1" outlineLevel="1">
      <c r="C62" s="374" t="s">
        <v>54</v>
      </c>
      <c r="D62" s="374"/>
      <c r="E62" s="374"/>
    </row>
    <row r="63" spans="1:8" ht="209.4" customHeight="1" outlineLevel="1">
      <c r="C63" s="374" t="s">
        <v>55</v>
      </c>
      <c r="D63" s="374"/>
      <c r="E63" s="374"/>
    </row>
    <row r="64" spans="1:8" ht="377.4" customHeight="1" outlineLevel="1">
      <c r="C64" s="58" t="s">
        <v>56</v>
      </c>
      <c r="E64" s="58" t="s">
        <v>57</v>
      </c>
    </row>
    <row r="65" spans="3:3" ht="83.4" customHeight="1" outlineLevel="1">
      <c r="C65" s="58" t="s">
        <v>58</v>
      </c>
    </row>
    <row r="66" spans="3:3"/>
    <row r="67" spans="3:3"/>
  </sheetData>
  <sheetProtection algorithmName="SHA-512" hashValue="PWNAF5FlLEeFhIJus4TvsFl/iC+x+NOXGta/wPeF96GayuiFq9mbVwKJ7KFuqa/bgiAkchc6jsFMP4GzxHUkpg==" saltValue="SCqqQjkWScvBTQdY2na7+g==" spinCount="100000" sheet="1" formatRows="0"/>
  <customSheetViews>
    <customSheetView guid="{7B059D31-20F7-419C-8D23-FFF37CBEC363}" scale="80" showGridLines="0" showRowCol="0" hiddenColumns="1" topLeftCell="A38">
      <selection activeCell="C13" sqref="C13"/>
      <pageMargins left="0" right="0" top="0" bottom="0" header="0" footer="0"/>
      <pageSetup paperSize="9" orientation="portrait" r:id="rId1"/>
    </customSheetView>
    <customSheetView guid="{0BAF80B5-F2A6-44C5-9CD5-AEDE37DCB9A3}" scale="80" showGridLines="0" showRowCol="0" hiddenColumns="1" topLeftCell="A61">
      <selection activeCell="C44" sqref="C44"/>
      <pageMargins left="0" right="0" top="0" bottom="0" header="0" footer="0"/>
      <pageSetup paperSize="9" orientation="portrait" r:id="rId2"/>
    </customSheetView>
    <customSheetView guid="{F1632253-70CC-431C-B294-106D5B75890C}" showGridLines="0" showRowCol="0" hiddenRows="1" hiddenColumns="1">
      <selection activeCell="C3" sqref="C3"/>
      <pageMargins left="0" right="0" top="0" bottom="0" header="0" footer="0"/>
      <pageSetup paperSize="9" orientation="portrait" r:id="rId3"/>
    </customSheetView>
    <customSheetView guid="{F939F98C-AA3B-4203-9884-0BAA8DF56057}" showGridLines="0" hiddenColumns="1" topLeftCell="A15">
      <selection activeCell="C38" sqref="C38"/>
      <pageMargins left="0" right="0" top="0" bottom="0" header="0" footer="0"/>
      <pageSetup paperSize="9" orientation="portrait" r:id="rId4"/>
    </customSheetView>
    <customSheetView guid="{0239FED1-E19C-4428-AF3A-D0A54FC88C9F}" showGridLines="0" showRowCol="0" hiddenColumns="1" topLeftCell="A12">
      <selection activeCell="E21" sqref="E21"/>
      <pageMargins left="0" right="0" top="0" bottom="0" header="0" footer="0"/>
      <pageSetup paperSize="9" orientation="portrait" r:id="rId5"/>
    </customSheetView>
  </customSheetViews>
  <mergeCells count="4">
    <mergeCell ref="C61:E61"/>
    <mergeCell ref="C60:E60"/>
    <mergeCell ref="C62:E62"/>
    <mergeCell ref="C63:E63"/>
  </mergeCells>
  <pageMargins left="0.7" right="0.7" top="0.75" bottom="0.75" header="0.3" footer="0.3"/>
  <pageSetup paperSize="9"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8EDC2-5004-425B-B414-ED7849865FED}">
  <sheetPr codeName="Blad2">
    <tabColor rgb="FF84B59F"/>
    <pageSetUpPr fitToPage="1"/>
  </sheetPr>
  <dimension ref="A1:Q151"/>
  <sheetViews>
    <sheetView showGridLines="0" topLeftCell="A2" zoomScale="55" zoomScaleNormal="55" workbookViewId="0">
      <pane ySplit="4" topLeftCell="A6" activePane="bottomLeft" state="frozen"/>
      <selection activeCell="D7" sqref="D7"/>
      <selection pane="bottomLeft" activeCell="B13" sqref="B13"/>
    </sheetView>
  </sheetViews>
  <sheetFormatPr defaultColWidth="0" defaultRowHeight="14.4" zeroHeight="1" outlineLevelRow="1"/>
  <cols>
    <col min="1" max="1" width="5" style="74" customWidth="1"/>
    <col min="2" max="2" width="95.33203125" style="2" bestFit="1" customWidth="1"/>
    <col min="3" max="3" width="9.44140625" style="2" hidden="1" customWidth="1"/>
    <col min="4" max="4" width="15.44140625" style="2" hidden="1" customWidth="1"/>
    <col min="5" max="5" width="13.88671875" style="180" customWidth="1"/>
    <col min="6" max="7" width="16.6640625" style="180" customWidth="1"/>
    <col min="8" max="8" width="16.6640625" style="2" customWidth="1"/>
    <col min="9" max="13" width="16.6640625" style="1" customWidth="1"/>
    <col min="14" max="14" width="82" style="253" customWidth="1"/>
    <col min="15" max="15" width="4.33203125" style="53" customWidth="1"/>
    <col min="16" max="16" width="4.33203125" style="53" hidden="1" customWidth="1"/>
    <col min="17" max="17" width="2.44140625" style="53" hidden="1" customWidth="1"/>
    <col min="18" max="16384" width="11.44140625" style="53" hidden="1"/>
  </cols>
  <sheetData>
    <row r="1" spans="1:14">
      <c r="B1" s="1"/>
      <c r="C1" s="20"/>
      <c r="D1" s="1"/>
      <c r="E1" s="175"/>
      <c r="F1" s="175"/>
      <c r="G1" s="175"/>
      <c r="H1" s="1"/>
    </row>
    <row r="2" spans="1:14" ht="23.4">
      <c r="A2" s="176"/>
      <c r="B2" s="244" t="s">
        <v>59</v>
      </c>
      <c r="C2" s="156"/>
      <c r="D2" s="177"/>
      <c r="E2" s="178"/>
      <c r="F2" s="178"/>
      <c r="G2" s="179"/>
      <c r="H2" s="179"/>
      <c r="I2" s="179"/>
      <c r="J2" s="62"/>
      <c r="K2" s="73"/>
      <c r="L2" s="73"/>
      <c r="M2" s="73"/>
      <c r="N2" s="255"/>
    </row>
    <row r="3" spans="1:14" ht="15" customHeight="1">
      <c r="C3" s="21"/>
    </row>
    <row r="4" spans="1:14" ht="44.4">
      <c r="A4" s="75"/>
      <c r="B4" s="243" t="s">
        <v>60</v>
      </c>
      <c r="C4" s="155" t="s">
        <v>61</v>
      </c>
      <c r="D4" s="155" t="s">
        <v>62</v>
      </c>
      <c r="E4" s="155" t="s">
        <v>63</v>
      </c>
      <c r="F4" s="155" t="s">
        <v>64</v>
      </c>
      <c r="G4" s="155" t="s">
        <v>65</v>
      </c>
      <c r="H4" s="155" t="s">
        <v>66</v>
      </c>
      <c r="I4" s="155" t="s">
        <v>67</v>
      </c>
      <c r="J4" s="155" t="s">
        <v>68</v>
      </c>
      <c r="K4" s="155" t="s">
        <v>69</v>
      </c>
      <c r="L4" s="155" t="s">
        <v>70</v>
      </c>
      <c r="M4" s="155" t="s">
        <v>71</v>
      </c>
      <c r="N4" s="232" t="s">
        <v>72</v>
      </c>
    </row>
    <row r="5" spans="1:14">
      <c r="C5" s="21"/>
    </row>
    <row r="6" spans="1:14" ht="18">
      <c r="A6" s="111"/>
      <c r="B6" s="154" t="s">
        <v>73</v>
      </c>
      <c r="C6" s="112"/>
      <c r="D6" s="181" t="str">
        <f>IF(SUM(C7:C39)&gt;0,"Ja","Nee")</f>
        <v>Ja</v>
      </c>
      <c r="E6" s="181"/>
      <c r="F6" s="181"/>
      <c r="G6" s="181"/>
      <c r="H6" s="181"/>
      <c r="I6" s="181"/>
      <c r="J6" s="181"/>
      <c r="K6" s="181"/>
      <c r="L6" s="181"/>
      <c r="M6" s="181"/>
      <c r="N6" s="254"/>
    </row>
    <row r="7" spans="1:14" ht="27.6" outlineLevel="1">
      <c r="A7" s="77"/>
      <c r="B7" s="183" t="s">
        <v>74</v>
      </c>
      <c r="C7" s="220">
        <v>1</v>
      </c>
      <c r="D7" s="115" t="str">
        <f t="shared" ref="D7:D39" si="0">IF(C7&gt;0,"Ja","Nee")</f>
        <v>Ja</v>
      </c>
      <c r="E7" s="115" t="s">
        <v>75</v>
      </c>
      <c r="F7" s="115" t="s">
        <v>76</v>
      </c>
      <c r="G7" s="115" t="s">
        <v>75</v>
      </c>
      <c r="H7" s="115" t="s">
        <v>77</v>
      </c>
      <c r="I7" s="115" t="s">
        <v>77</v>
      </c>
      <c r="J7" s="115">
        <v>45</v>
      </c>
      <c r="K7" s="115">
        <v>45</v>
      </c>
      <c r="L7" s="115">
        <v>55</v>
      </c>
      <c r="M7" s="115">
        <v>1.4</v>
      </c>
      <c r="N7" s="256" t="s">
        <v>78</v>
      </c>
    </row>
    <row r="8" spans="1:14" ht="41.4" outlineLevel="1">
      <c r="A8" s="77"/>
      <c r="B8" s="183" t="s">
        <v>79</v>
      </c>
      <c r="C8" s="220">
        <v>1</v>
      </c>
      <c r="D8" s="115" t="str">
        <f t="shared" si="0"/>
        <v>Ja</v>
      </c>
      <c r="E8" s="115" t="s">
        <v>76</v>
      </c>
      <c r="F8" s="115" t="s">
        <v>80</v>
      </c>
      <c r="G8" s="115" t="s">
        <v>75</v>
      </c>
      <c r="H8" s="115" t="s">
        <v>77</v>
      </c>
      <c r="I8" s="115" t="s">
        <v>77</v>
      </c>
      <c r="J8" s="115">
        <v>45</v>
      </c>
      <c r="K8" s="115">
        <v>45</v>
      </c>
      <c r="L8" s="115">
        <v>55</v>
      </c>
      <c r="M8" s="115">
        <v>1.4</v>
      </c>
      <c r="N8" s="256" t="s">
        <v>81</v>
      </c>
    </row>
    <row r="9" spans="1:14" ht="41.4" outlineLevel="1">
      <c r="A9" s="77"/>
      <c r="B9" s="183" t="s">
        <v>82</v>
      </c>
      <c r="C9" s="220">
        <v>1</v>
      </c>
      <c r="D9" s="115" t="str">
        <f t="shared" si="0"/>
        <v>Ja</v>
      </c>
      <c r="E9" s="115" t="s">
        <v>76</v>
      </c>
      <c r="F9" s="115" t="s">
        <v>76</v>
      </c>
      <c r="G9" s="115" t="s">
        <v>76</v>
      </c>
      <c r="H9" s="115" t="s">
        <v>77</v>
      </c>
      <c r="I9" s="115" t="s">
        <v>77</v>
      </c>
      <c r="J9" s="115">
        <v>45</v>
      </c>
      <c r="K9" s="115">
        <v>45</v>
      </c>
      <c r="L9" s="115">
        <v>55</v>
      </c>
      <c r="M9" s="115" t="s">
        <v>83</v>
      </c>
      <c r="N9" s="256" t="s">
        <v>84</v>
      </c>
    </row>
    <row r="10" spans="1:14" outlineLevel="1">
      <c r="A10" s="77"/>
      <c r="B10" s="183" t="s">
        <v>85</v>
      </c>
      <c r="C10" s="220">
        <v>1</v>
      </c>
      <c r="D10" s="115" t="str">
        <f t="shared" si="0"/>
        <v>Ja</v>
      </c>
      <c r="E10" s="115" t="s">
        <v>80</v>
      </c>
      <c r="F10" s="115" t="s">
        <v>80</v>
      </c>
      <c r="G10" s="115" t="s">
        <v>75</v>
      </c>
      <c r="H10" s="115" t="s">
        <v>77</v>
      </c>
      <c r="I10" s="115" t="s">
        <v>77</v>
      </c>
      <c r="J10" s="115">
        <v>42</v>
      </c>
      <c r="K10" s="115">
        <v>42</v>
      </c>
      <c r="L10" s="115">
        <v>52</v>
      </c>
      <c r="M10" s="115">
        <v>1</v>
      </c>
      <c r="N10" s="256" t="s">
        <v>86</v>
      </c>
    </row>
    <row r="11" spans="1:14" outlineLevel="1">
      <c r="A11" s="77"/>
      <c r="B11" s="183" t="s">
        <v>87</v>
      </c>
      <c r="C11" s="220">
        <v>1</v>
      </c>
      <c r="D11" s="115" t="str">
        <f t="shared" si="0"/>
        <v>Ja</v>
      </c>
      <c r="E11" s="115" t="s">
        <v>76</v>
      </c>
      <c r="F11" s="115" t="s">
        <v>76</v>
      </c>
      <c r="G11" s="115" t="s">
        <v>75</v>
      </c>
      <c r="H11" s="115" t="s">
        <v>77</v>
      </c>
      <c r="I11" s="115" t="s">
        <v>77</v>
      </c>
      <c r="J11" s="115">
        <v>40</v>
      </c>
      <c r="K11" s="115">
        <v>40</v>
      </c>
      <c r="L11" s="115">
        <v>50</v>
      </c>
      <c r="M11" s="115">
        <v>1</v>
      </c>
      <c r="N11" s="256"/>
    </row>
    <row r="12" spans="1:14" ht="41.4" outlineLevel="1">
      <c r="A12" s="77"/>
      <c r="B12" s="183" t="s">
        <v>88</v>
      </c>
      <c r="C12" s="220">
        <v>1</v>
      </c>
      <c r="D12" s="115" t="str">
        <f t="shared" si="0"/>
        <v>Ja</v>
      </c>
      <c r="E12" s="115" t="s">
        <v>76</v>
      </c>
      <c r="F12" s="115" t="s">
        <v>80</v>
      </c>
      <c r="G12" s="115" t="s">
        <v>75</v>
      </c>
      <c r="H12" s="115" t="s">
        <v>77</v>
      </c>
      <c r="I12" s="115" t="s">
        <v>77</v>
      </c>
      <c r="J12" s="115" t="s">
        <v>89</v>
      </c>
      <c r="K12" s="115">
        <v>42</v>
      </c>
      <c r="L12" s="115" t="s">
        <v>89</v>
      </c>
      <c r="M12" s="184" t="s">
        <v>89</v>
      </c>
      <c r="N12" s="256" t="s">
        <v>90</v>
      </c>
    </row>
    <row r="13" spans="1:14" ht="27.6" outlineLevel="1">
      <c r="A13" s="77"/>
      <c r="B13" s="183" t="s">
        <v>91</v>
      </c>
      <c r="C13" s="220">
        <v>1</v>
      </c>
      <c r="D13" s="115" t="str">
        <f t="shared" si="0"/>
        <v>Ja</v>
      </c>
      <c r="E13" s="115" t="s">
        <v>76</v>
      </c>
      <c r="F13" s="115" t="s">
        <v>76</v>
      </c>
      <c r="G13" s="115" t="s">
        <v>80</v>
      </c>
      <c r="H13" s="115" t="s">
        <v>77</v>
      </c>
      <c r="I13" s="115" t="s">
        <v>77</v>
      </c>
      <c r="J13" s="115">
        <v>37</v>
      </c>
      <c r="K13" s="115">
        <v>37</v>
      </c>
      <c r="L13" s="115">
        <v>45</v>
      </c>
      <c r="M13" s="184" t="s">
        <v>92</v>
      </c>
      <c r="N13" s="256" t="s">
        <v>93</v>
      </c>
    </row>
    <row r="14" spans="1:14" ht="27.6" outlineLevel="1">
      <c r="A14" s="77"/>
      <c r="B14" s="183" t="s">
        <v>94</v>
      </c>
      <c r="C14" s="220">
        <v>1</v>
      </c>
      <c r="D14" s="115" t="str">
        <f t="shared" si="0"/>
        <v>Ja</v>
      </c>
      <c r="E14" s="115" t="s">
        <v>76</v>
      </c>
      <c r="F14" s="115" t="s">
        <v>80</v>
      </c>
      <c r="G14" s="115" t="s">
        <v>80</v>
      </c>
      <c r="H14" s="115" t="s">
        <v>77</v>
      </c>
      <c r="I14" s="115" t="s">
        <v>77</v>
      </c>
      <c r="J14" s="115">
        <v>37</v>
      </c>
      <c r="K14" s="115">
        <v>37</v>
      </c>
      <c r="L14" s="115">
        <v>45</v>
      </c>
      <c r="M14" s="184" t="s">
        <v>92</v>
      </c>
      <c r="N14" s="256" t="s">
        <v>95</v>
      </c>
    </row>
    <row r="15" spans="1:14" ht="69" outlineLevel="1">
      <c r="A15" s="77"/>
      <c r="B15" s="183" t="s">
        <v>96</v>
      </c>
      <c r="C15" s="220">
        <v>1</v>
      </c>
      <c r="D15" s="115" t="str">
        <f t="shared" si="0"/>
        <v>Ja</v>
      </c>
      <c r="E15" s="115" t="s">
        <v>80</v>
      </c>
      <c r="F15" s="115" t="s">
        <v>97</v>
      </c>
      <c r="G15" s="115" t="s">
        <v>80</v>
      </c>
      <c r="H15" s="115" t="s">
        <v>77</v>
      </c>
      <c r="I15" s="115" t="s">
        <v>77</v>
      </c>
      <c r="J15" s="115">
        <v>37</v>
      </c>
      <c r="K15" s="115">
        <v>37</v>
      </c>
      <c r="L15" s="115">
        <v>45</v>
      </c>
      <c r="M15" s="184" t="s">
        <v>92</v>
      </c>
      <c r="N15" s="256" t="s">
        <v>98</v>
      </c>
    </row>
    <row r="16" spans="1:14" outlineLevel="1">
      <c r="A16" s="77"/>
      <c r="B16" s="183" t="s">
        <v>99</v>
      </c>
      <c r="C16" s="220">
        <v>1</v>
      </c>
      <c r="D16" s="115" t="str">
        <f t="shared" si="0"/>
        <v>Ja</v>
      </c>
      <c r="E16" s="115" t="s">
        <v>75</v>
      </c>
      <c r="F16" s="115" t="s">
        <v>76</v>
      </c>
      <c r="G16" s="115" t="s">
        <v>97</v>
      </c>
      <c r="H16" s="115" t="s">
        <v>77</v>
      </c>
      <c r="I16" s="115" t="s">
        <v>77</v>
      </c>
      <c r="J16" s="115">
        <v>35</v>
      </c>
      <c r="K16" s="115">
        <v>35</v>
      </c>
      <c r="L16" s="115">
        <v>43</v>
      </c>
      <c r="M16" s="257" t="s">
        <v>92</v>
      </c>
      <c r="N16" s="256" t="s">
        <v>86</v>
      </c>
    </row>
    <row r="17" spans="1:14" outlineLevel="1">
      <c r="A17" s="77"/>
      <c r="B17" s="183" t="s">
        <v>100</v>
      </c>
      <c r="C17" s="220">
        <v>1</v>
      </c>
      <c r="D17" s="115" t="str">
        <f t="shared" si="0"/>
        <v>Ja</v>
      </c>
      <c r="E17" s="115" t="s">
        <v>75</v>
      </c>
      <c r="F17" s="115" t="s">
        <v>75</v>
      </c>
      <c r="G17" s="115" t="s">
        <v>76</v>
      </c>
      <c r="H17" s="115" t="s">
        <v>77</v>
      </c>
      <c r="I17" s="115" t="s">
        <v>77</v>
      </c>
      <c r="J17" s="115">
        <v>35</v>
      </c>
      <c r="K17" s="115">
        <v>35</v>
      </c>
      <c r="L17" s="115">
        <v>43</v>
      </c>
      <c r="M17" s="115">
        <v>0.8</v>
      </c>
      <c r="N17" s="256"/>
    </row>
    <row r="18" spans="1:14" outlineLevel="1">
      <c r="A18" s="77"/>
      <c r="B18" s="183" t="s">
        <v>101</v>
      </c>
      <c r="C18" s="220">
        <v>1</v>
      </c>
      <c r="D18" s="115" t="str">
        <f t="shared" si="0"/>
        <v>Ja</v>
      </c>
      <c r="E18" s="115" t="s">
        <v>75</v>
      </c>
      <c r="F18" s="115" t="s">
        <v>76</v>
      </c>
      <c r="G18" s="115" t="s">
        <v>80</v>
      </c>
      <c r="H18" s="115" t="s">
        <v>77</v>
      </c>
      <c r="I18" s="115" t="s">
        <v>77</v>
      </c>
      <c r="J18" s="115">
        <v>35</v>
      </c>
      <c r="K18" s="115">
        <v>35</v>
      </c>
      <c r="L18" s="115">
        <v>43</v>
      </c>
      <c r="M18" s="115">
        <v>0.8</v>
      </c>
      <c r="N18" s="256"/>
    </row>
    <row r="19" spans="1:14" outlineLevel="1">
      <c r="A19" s="77"/>
      <c r="B19" s="183" t="s">
        <v>102</v>
      </c>
      <c r="C19" s="220">
        <v>1</v>
      </c>
      <c r="D19" s="115" t="str">
        <f t="shared" si="0"/>
        <v>Ja</v>
      </c>
      <c r="E19" s="115" t="s">
        <v>76</v>
      </c>
      <c r="F19" s="115" t="s">
        <v>80</v>
      </c>
      <c r="G19" s="115" t="s">
        <v>75</v>
      </c>
      <c r="H19" s="115" t="s">
        <v>77</v>
      </c>
      <c r="I19" s="115" t="s">
        <v>77</v>
      </c>
      <c r="J19" s="257" t="s">
        <v>89</v>
      </c>
      <c r="K19" s="115">
        <v>40</v>
      </c>
      <c r="L19" s="115">
        <v>50</v>
      </c>
      <c r="M19" s="115">
        <v>1</v>
      </c>
      <c r="N19" s="256" t="s">
        <v>103</v>
      </c>
    </row>
    <row r="20" spans="1:14" outlineLevel="1">
      <c r="A20" s="77"/>
      <c r="B20" s="183" t="s">
        <v>104</v>
      </c>
      <c r="C20" s="220">
        <v>1</v>
      </c>
      <c r="D20" s="115" t="str">
        <f t="shared" si="0"/>
        <v>Ja</v>
      </c>
      <c r="E20" s="115" t="s">
        <v>80</v>
      </c>
      <c r="F20" s="115" t="s">
        <v>80</v>
      </c>
      <c r="G20" s="115" t="s">
        <v>75</v>
      </c>
      <c r="H20" s="115" t="s">
        <v>77</v>
      </c>
      <c r="I20" s="115" t="s">
        <v>77</v>
      </c>
      <c r="J20" s="257" t="s">
        <v>89</v>
      </c>
      <c r="K20" s="115">
        <v>45</v>
      </c>
      <c r="L20" s="257" t="s">
        <v>89</v>
      </c>
      <c r="M20" s="257" t="s">
        <v>89</v>
      </c>
      <c r="N20" s="256" t="s">
        <v>105</v>
      </c>
    </row>
    <row r="21" spans="1:14" outlineLevel="1">
      <c r="A21" s="77"/>
      <c r="B21" s="183" t="s">
        <v>106</v>
      </c>
      <c r="C21" s="220">
        <v>1</v>
      </c>
      <c r="D21" s="115" t="str">
        <f t="shared" si="0"/>
        <v>Ja</v>
      </c>
      <c r="E21" s="115" t="s">
        <v>75</v>
      </c>
      <c r="F21" s="115" t="s">
        <v>76</v>
      </c>
      <c r="G21" s="115" t="s">
        <v>75</v>
      </c>
      <c r="H21" s="115" t="s">
        <v>77</v>
      </c>
      <c r="I21" s="115" t="s">
        <v>77</v>
      </c>
      <c r="J21" s="257" t="s">
        <v>89</v>
      </c>
      <c r="K21" s="115">
        <v>70</v>
      </c>
      <c r="L21" s="257" t="s">
        <v>89</v>
      </c>
      <c r="M21" s="257" t="s">
        <v>89</v>
      </c>
      <c r="N21" s="256"/>
    </row>
    <row r="22" spans="1:14" outlineLevel="1">
      <c r="A22" s="77"/>
      <c r="B22" s="183" t="s">
        <v>107</v>
      </c>
      <c r="C22" s="220">
        <v>1</v>
      </c>
      <c r="D22" s="115" t="str">
        <f t="shared" si="0"/>
        <v>Ja</v>
      </c>
      <c r="E22" s="115" t="s">
        <v>76</v>
      </c>
      <c r="F22" s="115" t="s">
        <v>76</v>
      </c>
      <c r="G22" s="115" t="s">
        <v>75</v>
      </c>
      <c r="H22" s="115" t="s">
        <v>77</v>
      </c>
      <c r="I22" s="115" t="s">
        <v>77</v>
      </c>
      <c r="J22" s="257" t="s">
        <v>89</v>
      </c>
      <c r="K22" s="115">
        <v>60</v>
      </c>
      <c r="L22" s="257" t="s">
        <v>89</v>
      </c>
      <c r="M22" s="257" t="s">
        <v>89</v>
      </c>
      <c r="N22" s="256"/>
    </row>
    <row r="23" spans="1:14" outlineLevel="1">
      <c r="A23" s="77"/>
      <c r="B23" s="183" t="s">
        <v>108</v>
      </c>
      <c r="C23" s="220">
        <v>1</v>
      </c>
      <c r="D23" s="115" t="str">
        <f t="shared" si="0"/>
        <v>Ja</v>
      </c>
      <c r="E23" s="115" t="s">
        <v>80</v>
      </c>
      <c r="F23" s="115" t="s">
        <v>80</v>
      </c>
      <c r="G23" s="115" t="s">
        <v>75</v>
      </c>
      <c r="H23" s="115" t="s">
        <v>77</v>
      </c>
      <c r="I23" s="115" t="s">
        <v>77</v>
      </c>
      <c r="J23" s="257" t="s">
        <v>89</v>
      </c>
      <c r="K23" s="115">
        <v>75</v>
      </c>
      <c r="L23" s="257" t="s">
        <v>89</v>
      </c>
      <c r="M23" s="257" t="s">
        <v>89</v>
      </c>
      <c r="N23" s="256"/>
    </row>
    <row r="24" spans="1:14" outlineLevel="1">
      <c r="B24" s="183" t="s">
        <v>109</v>
      </c>
      <c r="C24" s="220">
        <v>1</v>
      </c>
      <c r="D24" s="115" t="str">
        <f t="shared" si="0"/>
        <v>Ja</v>
      </c>
      <c r="E24" s="115" t="s">
        <v>80</v>
      </c>
      <c r="F24" s="115" t="s">
        <v>97</v>
      </c>
      <c r="G24" s="115" t="s">
        <v>75</v>
      </c>
      <c r="H24" s="115" t="s">
        <v>77</v>
      </c>
      <c r="I24" s="115" t="s">
        <v>77</v>
      </c>
      <c r="J24" s="257" t="s">
        <v>89</v>
      </c>
      <c r="K24" s="115">
        <v>90</v>
      </c>
      <c r="L24" s="257" t="s">
        <v>89</v>
      </c>
      <c r="M24" s="257" t="s">
        <v>89</v>
      </c>
      <c r="N24" s="256" t="s">
        <v>110</v>
      </c>
    </row>
    <row r="25" spans="1:14" outlineLevel="1">
      <c r="B25" s="183" t="s">
        <v>111</v>
      </c>
      <c r="C25" s="220">
        <v>1</v>
      </c>
      <c r="D25" s="115" t="str">
        <f t="shared" si="0"/>
        <v>Ja</v>
      </c>
      <c r="E25" s="115" t="s">
        <v>76</v>
      </c>
      <c r="F25" s="115" t="s">
        <v>80</v>
      </c>
      <c r="G25" s="115" t="s">
        <v>76</v>
      </c>
      <c r="H25" s="115" t="s">
        <v>77</v>
      </c>
      <c r="I25" s="115" t="s">
        <v>77</v>
      </c>
      <c r="J25" s="115">
        <v>40</v>
      </c>
      <c r="K25" s="115">
        <v>45</v>
      </c>
      <c r="L25" s="115">
        <v>55</v>
      </c>
      <c r="M25" s="115">
        <v>0.8</v>
      </c>
      <c r="N25" s="256"/>
    </row>
    <row r="26" spans="1:14" ht="40.950000000000003" customHeight="1" outlineLevel="1">
      <c r="B26" s="183" t="s">
        <v>112</v>
      </c>
      <c r="C26" s="220">
        <v>1</v>
      </c>
      <c r="D26" s="115" t="str">
        <f t="shared" si="0"/>
        <v>Ja</v>
      </c>
      <c r="E26" s="115" t="s">
        <v>80</v>
      </c>
      <c r="F26" s="115" t="s">
        <v>80</v>
      </c>
      <c r="G26" s="115" t="s">
        <v>75</v>
      </c>
      <c r="H26" s="115" t="s">
        <v>77</v>
      </c>
      <c r="I26" s="115" t="s">
        <v>77</v>
      </c>
      <c r="J26" s="257" t="s">
        <v>89</v>
      </c>
      <c r="K26" s="115">
        <v>50</v>
      </c>
      <c r="L26" s="257" t="s">
        <v>89</v>
      </c>
      <c r="M26" s="257" t="s">
        <v>89</v>
      </c>
      <c r="N26" s="256" t="s">
        <v>113</v>
      </c>
    </row>
    <row r="27" spans="1:14" ht="27.6" outlineLevel="1">
      <c r="B27" s="183" t="s">
        <v>114</v>
      </c>
      <c r="C27" s="220">
        <v>1</v>
      </c>
      <c r="D27" s="115" t="str">
        <f t="shared" si="0"/>
        <v>Ja</v>
      </c>
      <c r="E27" s="115" t="s">
        <v>80</v>
      </c>
      <c r="F27" s="115" t="s">
        <v>97</v>
      </c>
      <c r="G27" s="115" t="s">
        <v>75</v>
      </c>
      <c r="H27" s="115" t="s">
        <v>77</v>
      </c>
      <c r="I27" s="115" t="s">
        <v>77</v>
      </c>
      <c r="J27" s="257" t="s">
        <v>89</v>
      </c>
      <c r="K27" s="115">
        <v>50</v>
      </c>
      <c r="L27" s="257" t="s">
        <v>89</v>
      </c>
      <c r="M27" s="257" t="s">
        <v>89</v>
      </c>
      <c r="N27" s="256" t="s">
        <v>113</v>
      </c>
    </row>
    <row r="28" spans="1:14" outlineLevel="1">
      <c r="B28" s="183" t="s">
        <v>115</v>
      </c>
      <c r="C28" s="220">
        <v>1</v>
      </c>
      <c r="D28" s="115" t="str">
        <f t="shared" si="0"/>
        <v>Ja</v>
      </c>
      <c r="E28" s="115" t="s">
        <v>80</v>
      </c>
      <c r="F28" s="115" t="s">
        <v>76</v>
      </c>
      <c r="G28" s="115" t="s">
        <v>75</v>
      </c>
      <c r="H28" s="115" t="s">
        <v>77</v>
      </c>
      <c r="I28" s="115" t="s">
        <v>77</v>
      </c>
      <c r="J28" s="257" t="s">
        <v>89</v>
      </c>
      <c r="K28" s="115">
        <v>50</v>
      </c>
      <c r="L28" s="257" t="s">
        <v>89</v>
      </c>
      <c r="M28" s="257" t="s">
        <v>89</v>
      </c>
      <c r="N28" s="256" t="s">
        <v>116</v>
      </c>
    </row>
    <row r="29" spans="1:14" outlineLevel="1">
      <c r="B29" s="183" t="s">
        <v>117</v>
      </c>
      <c r="C29" s="220">
        <v>1</v>
      </c>
      <c r="D29" s="115" t="str">
        <f t="shared" si="0"/>
        <v>Ja</v>
      </c>
      <c r="E29" s="115" t="s">
        <v>80</v>
      </c>
      <c r="F29" s="115" t="s">
        <v>80</v>
      </c>
      <c r="G29" s="115" t="s">
        <v>75</v>
      </c>
      <c r="H29" s="115" t="s">
        <v>77</v>
      </c>
      <c r="I29" s="115" t="s">
        <v>77</v>
      </c>
      <c r="J29" s="257" t="s">
        <v>89</v>
      </c>
      <c r="K29" s="115">
        <v>60</v>
      </c>
      <c r="L29" s="257" t="s">
        <v>89</v>
      </c>
      <c r="M29" s="257" t="s">
        <v>89</v>
      </c>
      <c r="N29" s="256"/>
    </row>
    <row r="30" spans="1:14" outlineLevel="1">
      <c r="B30" s="183" t="s">
        <v>118</v>
      </c>
      <c r="C30" s="220">
        <v>1</v>
      </c>
      <c r="D30" s="115" t="str">
        <f t="shared" si="0"/>
        <v>Ja</v>
      </c>
      <c r="E30" s="115" t="s">
        <v>75</v>
      </c>
      <c r="F30" s="115" t="s">
        <v>80</v>
      </c>
      <c r="G30" s="115" t="s">
        <v>75</v>
      </c>
      <c r="H30" s="115" t="s">
        <v>77</v>
      </c>
      <c r="I30" s="115" t="s">
        <v>77</v>
      </c>
      <c r="J30" s="257" t="s">
        <v>89</v>
      </c>
      <c r="K30" s="115">
        <v>60</v>
      </c>
      <c r="L30" s="257" t="s">
        <v>89</v>
      </c>
      <c r="M30" s="257" t="s">
        <v>89</v>
      </c>
      <c r="N30" s="256"/>
    </row>
    <row r="31" spans="1:14" outlineLevel="1">
      <c r="B31" s="183" t="s">
        <v>119</v>
      </c>
      <c r="C31" s="220">
        <v>1</v>
      </c>
      <c r="D31" s="115" t="str">
        <f t="shared" si="0"/>
        <v>Ja</v>
      </c>
      <c r="E31" s="115" t="s">
        <v>75</v>
      </c>
      <c r="F31" s="115" t="s">
        <v>75</v>
      </c>
      <c r="G31" s="115" t="s">
        <v>75</v>
      </c>
      <c r="H31" s="115" t="s">
        <v>77</v>
      </c>
      <c r="I31" s="115" t="s">
        <v>77</v>
      </c>
      <c r="J31" s="257" t="s">
        <v>89</v>
      </c>
      <c r="K31" s="115">
        <v>50</v>
      </c>
      <c r="L31" s="257" t="s">
        <v>89</v>
      </c>
      <c r="M31" s="257" t="s">
        <v>89</v>
      </c>
      <c r="N31" s="256"/>
    </row>
    <row r="32" spans="1:14" outlineLevel="1">
      <c r="B32" s="183" t="s">
        <v>120</v>
      </c>
      <c r="C32" s="220">
        <v>1</v>
      </c>
      <c r="D32" s="115" t="str">
        <f t="shared" si="0"/>
        <v>Ja</v>
      </c>
      <c r="E32" s="115" t="s">
        <v>75</v>
      </c>
      <c r="F32" s="115" t="s">
        <v>75</v>
      </c>
      <c r="G32" s="115" t="s">
        <v>75</v>
      </c>
      <c r="H32" s="115" t="s">
        <v>77</v>
      </c>
      <c r="I32" s="115" t="s">
        <v>77</v>
      </c>
      <c r="J32" s="257" t="s">
        <v>89</v>
      </c>
      <c r="K32" s="115">
        <v>60</v>
      </c>
      <c r="L32" s="257" t="s">
        <v>89</v>
      </c>
      <c r="M32" s="257" t="s">
        <v>89</v>
      </c>
      <c r="N32" s="256" t="s">
        <v>121</v>
      </c>
    </row>
    <row r="33" spans="1:14" outlineLevel="1">
      <c r="B33" s="183" t="s">
        <v>122</v>
      </c>
      <c r="C33" s="220">
        <v>1</v>
      </c>
      <c r="D33" s="115" t="str">
        <f t="shared" si="0"/>
        <v>Ja</v>
      </c>
      <c r="E33" s="115" t="s">
        <v>80</v>
      </c>
      <c r="F33" s="115" t="s">
        <v>80</v>
      </c>
      <c r="G33" s="115" t="s">
        <v>75</v>
      </c>
      <c r="H33" s="115" t="s">
        <v>77</v>
      </c>
      <c r="I33" s="115" t="s">
        <v>77</v>
      </c>
      <c r="J33" s="115" t="s">
        <v>89</v>
      </c>
      <c r="K33" s="115">
        <v>60</v>
      </c>
      <c r="L33" s="115" t="s">
        <v>89</v>
      </c>
      <c r="M33" s="115" t="s">
        <v>89</v>
      </c>
      <c r="N33" s="256" t="s">
        <v>123</v>
      </c>
    </row>
    <row r="34" spans="1:14" ht="27.6" outlineLevel="1">
      <c r="B34" s="183" t="s">
        <v>124</v>
      </c>
      <c r="C34" s="220">
        <v>1</v>
      </c>
      <c r="D34" s="115" t="str">
        <f t="shared" si="0"/>
        <v>Ja</v>
      </c>
      <c r="E34" s="115" t="s">
        <v>97</v>
      </c>
      <c r="F34" s="115" t="s">
        <v>80</v>
      </c>
      <c r="G34" s="115" t="s">
        <v>75</v>
      </c>
      <c r="H34" s="115" t="s">
        <v>77</v>
      </c>
      <c r="I34" s="115" t="s">
        <v>77</v>
      </c>
      <c r="J34" s="257" t="s">
        <v>89</v>
      </c>
      <c r="K34" s="115">
        <v>40</v>
      </c>
      <c r="L34" s="115" t="s">
        <v>89</v>
      </c>
      <c r="M34" s="115" t="s">
        <v>89</v>
      </c>
      <c r="N34" s="256" t="s">
        <v>125</v>
      </c>
    </row>
    <row r="35" spans="1:14" outlineLevel="1">
      <c r="B35" s="183" t="s">
        <v>126</v>
      </c>
      <c r="C35" s="220">
        <v>1</v>
      </c>
      <c r="D35" s="115" t="str">
        <f t="shared" si="0"/>
        <v>Ja</v>
      </c>
      <c r="E35" s="115" t="s">
        <v>76</v>
      </c>
      <c r="F35" s="115" t="s">
        <v>80</v>
      </c>
      <c r="G35" s="115" t="s">
        <v>75</v>
      </c>
      <c r="H35" s="115" t="s">
        <v>77</v>
      </c>
      <c r="I35" s="115" t="s">
        <v>77</v>
      </c>
      <c r="J35" s="257" t="s">
        <v>89</v>
      </c>
      <c r="K35" s="115">
        <v>40</v>
      </c>
      <c r="L35" s="115" t="s">
        <v>89</v>
      </c>
      <c r="M35" s="115" t="s">
        <v>89</v>
      </c>
      <c r="N35" s="256" t="s">
        <v>127</v>
      </c>
    </row>
    <row r="36" spans="1:14" outlineLevel="1">
      <c r="B36" s="183" t="s">
        <v>128</v>
      </c>
      <c r="C36" s="220">
        <v>1</v>
      </c>
      <c r="D36" s="115" t="str">
        <f t="shared" si="0"/>
        <v>Ja</v>
      </c>
      <c r="E36" s="115" t="s">
        <v>76</v>
      </c>
      <c r="F36" s="115" t="s">
        <v>76</v>
      </c>
      <c r="G36" s="115" t="s">
        <v>75</v>
      </c>
      <c r="H36" s="115" t="s">
        <v>77</v>
      </c>
      <c r="I36" s="115" t="s">
        <v>77</v>
      </c>
      <c r="J36" s="115">
        <v>40</v>
      </c>
      <c r="K36" s="115">
        <v>40</v>
      </c>
      <c r="L36" s="115">
        <v>50</v>
      </c>
      <c r="M36" s="115">
        <v>0.8</v>
      </c>
      <c r="N36" s="256" t="s">
        <v>129</v>
      </c>
    </row>
    <row r="37" spans="1:14" outlineLevel="1">
      <c r="B37" s="211" t="s">
        <v>130</v>
      </c>
      <c r="C37" s="220">
        <v>1</v>
      </c>
      <c r="D37" s="258" t="str">
        <f t="shared" si="0"/>
        <v>Ja</v>
      </c>
      <c r="E37" s="258" t="s">
        <v>76</v>
      </c>
      <c r="F37" s="258" t="s">
        <v>76</v>
      </c>
      <c r="G37" s="258" t="s">
        <v>76</v>
      </c>
      <c r="H37" s="258" t="s">
        <v>77</v>
      </c>
      <c r="I37" s="258" t="s">
        <v>131</v>
      </c>
      <c r="J37" s="258">
        <v>37</v>
      </c>
      <c r="K37" s="258">
        <v>37</v>
      </c>
      <c r="L37" s="258">
        <v>45</v>
      </c>
      <c r="M37" s="258">
        <v>0.8</v>
      </c>
      <c r="N37" s="259"/>
    </row>
    <row r="38" spans="1:14" outlineLevel="1">
      <c r="B38" s="211" t="s">
        <v>132</v>
      </c>
      <c r="C38" s="220">
        <v>1</v>
      </c>
      <c r="D38" s="258" t="str">
        <f t="shared" si="0"/>
        <v>Ja</v>
      </c>
      <c r="E38" s="258" t="s">
        <v>76</v>
      </c>
      <c r="F38" s="258" t="s">
        <v>76</v>
      </c>
      <c r="G38" s="258" t="s">
        <v>75</v>
      </c>
      <c r="H38" s="258" t="s">
        <v>77</v>
      </c>
      <c r="I38" s="258" t="s">
        <v>77</v>
      </c>
      <c r="J38" s="258">
        <v>40</v>
      </c>
      <c r="K38" s="258">
        <v>40</v>
      </c>
      <c r="L38" s="258">
        <v>50</v>
      </c>
      <c r="M38" s="258">
        <v>0.8</v>
      </c>
      <c r="N38" s="260"/>
    </row>
    <row r="39" spans="1:14" outlineLevel="1">
      <c r="B39" s="211" t="s">
        <v>133</v>
      </c>
      <c r="C39" s="220">
        <v>1</v>
      </c>
      <c r="D39" s="258" t="str">
        <f t="shared" si="0"/>
        <v>Ja</v>
      </c>
      <c r="E39" s="258" t="s">
        <v>76</v>
      </c>
      <c r="F39" s="258" t="s">
        <v>76</v>
      </c>
      <c r="G39" s="258" t="s">
        <v>75</v>
      </c>
      <c r="H39" s="258" t="s">
        <v>77</v>
      </c>
      <c r="I39" s="258" t="s">
        <v>77</v>
      </c>
      <c r="J39" s="258">
        <v>40</v>
      </c>
      <c r="K39" s="258">
        <v>40</v>
      </c>
      <c r="L39" s="258">
        <v>50</v>
      </c>
      <c r="M39" s="258">
        <v>0.8</v>
      </c>
      <c r="N39" s="260"/>
    </row>
    <row r="40" spans="1:14" outlineLevel="1">
      <c r="B40" s="6"/>
      <c r="C40" s="175"/>
      <c r="D40" s="5"/>
      <c r="E40" s="5"/>
      <c r="F40" s="5"/>
      <c r="G40" s="5"/>
      <c r="H40" s="5"/>
      <c r="I40" s="5"/>
      <c r="J40" s="5"/>
      <c r="K40" s="5"/>
      <c r="L40" s="5"/>
      <c r="M40" s="5"/>
      <c r="N40" s="261"/>
    </row>
    <row r="41" spans="1:14" ht="18">
      <c r="A41" s="76"/>
      <c r="B41" s="154" t="s">
        <v>134</v>
      </c>
      <c r="C41" s="112"/>
      <c r="D41" s="181" t="str">
        <f>IF(SUM(C42:C51)&gt;0,"Ja","Nee")</f>
        <v>Ja</v>
      </c>
      <c r="E41" s="181"/>
      <c r="F41" s="181"/>
      <c r="G41" s="181"/>
      <c r="H41" s="181"/>
      <c r="I41" s="181"/>
      <c r="J41" s="181"/>
      <c r="K41" s="181"/>
      <c r="L41" s="181"/>
      <c r="M41" s="181"/>
      <c r="N41" s="262"/>
    </row>
    <row r="42" spans="1:14" outlineLevel="1">
      <c r="A42" s="182"/>
      <c r="B42" s="183" t="s">
        <v>135</v>
      </c>
      <c r="C42" s="220">
        <v>1</v>
      </c>
      <c r="D42" s="115" t="str">
        <f t="shared" ref="D42:D51" si="1">IF(C42&gt;0,"Ja","Nee")</f>
        <v>Ja</v>
      </c>
      <c r="E42" s="115" t="s">
        <v>76</v>
      </c>
      <c r="F42" s="115" t="s">
        <v>76</v>
      </c>
      <c r="G42" s="115" t="s">
        <v>76</v>
      </c>
      <c r="H42" s="115" t="s">
        <v>77</v>
      </c>
      <c r="I42" s="115" t="s">
        <v>131</v>
      </c>
      <c r="J42" s="115">
        <v>37</v>
      </c>
      <c r="K42" s="115">
        <v>37</v>
      </c>
      <c r="L42" s="115">
        <v>45</v>
      </c>
      <c r="M42" s="115">
        <v>0.8</v>
      </c>
      <c r="N42" s="256" t="s">
        <v>136</v>
      </c>
    </row>
    <row r="43" spans="1:14" ht="27.6" outlineLevel="1">
      <c r="A43" s="77"/>
      <c r="B43" s="183" t="s">
        <v>137</v>
      </c>
      <c r="C43" s="220">
        <v>1</v>
      </c>
      <c r="D43" s="115" t="str">
        <f t="shared" si="1"/>
        <v>Ja</v>
      </c>
      <c r="E43" s="115" t="s">
        <v>76</v>
      </c>
      <c r="F43" s="115" t="s">
        <v>76</v>
      </c>
      <c r="G43" s="115" t="s">
        <v>76</v>
      </c>
      <c r="H43" s="115" t="s">
        <v>77</v>
      </c>
      <c r="I43" s="115" t="s">
        <v>131</v>
      </c>
      <c r="J43" s="115">
        <v>42</v>
      </c>
      <c r="K43" s="115">
        <v>42</v>
      </c>
      <c r="L43" s="115">
        <v>52</v>
      </c>
      <c r="M43" s="115">
        <v>0.8</v>
      </c>
      <c r="N43" s="256" t="s">
        <v>138</v>
      </c>
    </row>
    <row r="44" spans="1:14" outlineLevel="1">
      <c r="A44" s="77"/>
      <c r="B44" s="183" t="s">
        <v>139</v>
      </c>
      <c r="C44" s="220">
        <v>1</v>
      </c>
      <c r="D44" s="115" t="str">
        <f t="shared" si="1"/>
        <v>Ja</v>
      </c>
      <c r="E44" s="115" t="s">
        <v>76</v>
      </c>
      <c r="F44" s="115" t="s">
        <v>80</v>
      </c>
      <c r="G44" s="115" t="s">
        <v>76</v>
      </c>
      <c r="H44" s="115" t="s">
        <v>77</v>
      </c>
      <c r="I44" s="115" t="s">
        <v>131</v>
      </c>
      <c r="J44" s="115">
        <v>42</v>
      </c>
      <c r="K44" s="115">
        <v>42</v>
      </c>
      <c r="L44" s="115">
        <v>52</v>
      </c>
      <c r="M44" s="115">
        <v>0.8</v>
      </c>
      <c r="N44" s="256" t="s">
        <v>140</v>
      </c>
    </row>
    <row r="45" spans="1:14" ht="27.6" outlineLevel="1">
      <c r="A45" s="77"/>
      <c r="B45" s="183" t="s">
        <v>141</v>
      </c>
      <c r="C45" s="220">
        <v>1</v>
      </c>
      <c r="D45" s="115" t="str">
        <f t="shared" si="1"/>
        <v>Ja</v>
      </c>
      <c r="E45" s="115" t="s">
        <v>76</v>
      </c>
      <c r="F45" s="115" t="s">
        <v>76</v>
      </c>
      <c r="G45" s="115" t="s">
        <v>80</v>
      </c>
      <c r="H45" s="115" t="s">
        <v>77</v>
      </c>
      <c r="I45" s="115" t="s">
        <v>131</v>
      </c>
      <c r="J45" s="115">
        <v>37</v>
      </c>
      <c r="K45" s="115">
        <v>37</v>
      </c>
      <c r="L45" s="115">
        <v>45</v>
      </c>
      <c r="M45" s="115">
        <v>0.8</v>
      </c>
      <c r="N45" s="256" t="s">
        <v>142</v>
      </c>
    </row>
    <row r="46" spans="1:14" outlineLevel="1">
      <c r="A46" s="77"/>
      <c r="B46" s="183" t="s">
        <v>143</v>
      </c>
      <c r="C46" s="220">
        <v>1</v>
      </c>
      <c r="D46" s="115" t="str">
        <f t="shared" si="1"/>
        <v>Ja</v>
      </c>
      <c r="E46" s="115" t="s">
        <v>76</v>
      </c>
      <c r="F46" s="115" t="s">
        <v>76</v>
      </c>
      <c r="G46" s="115" t="s">
        <v>76</v>
      </c>
      <c r="H46" s="115" t="s">
        <v>77</v>
      </c>
      <c r="I46" s="115" t="s">
        <v>131</v>
      </c>
      <c r="J46" s="115">
        <v>37</v>
      </c>
      <c r="K46" s="115">
        <v>37</v>
      </c>
      <c r="L46" s="115">
        <v>45</v>
      </c>
      <c r="M46" s="115">
        <v>0.8</v>
      </c>
      <c r="N46" s="256" t="s">
        <v>144</v>
      </c>
    </row>
    <row r="47" spans="1:14" ht="27.6" outlineLevel="1">
      <c r="A47" s="77"/>
      <c r="B47" s="183" t="s">
        <v>145</v>
      </c>
      <c r="C47" s="220">
        <v>1</v>
      </c>
      <c r="D47" s="115" t="str">
        <f t="shared" si="1"/>
        <v>Ja</v>
      </c>
      <c r="E47" s="115" t="s">
        <v>75</v>
      </c>
      <c r="F47" s="115" t="s">
        <v>75</v>
      </c>
      <c r="G47" s="115" t="s">
        <v>80</v>
      </c>
      <c r="H47" s="115" t="s">
        <v>77</v>
      </c>
      <c r="I47" s="115" t="s">
        <v>131</v>
      </c>
      <c r="J47" s="115">
        <v>35</v>
      </c>
      <c r="K47" s="115">
        <v>35</v>
      </c>
      <c r="L47" s="115">
        <v>43</v>
      </c>
      <c r="M47" s="115">
        <v>0.8</v>
      </c>
      <c r="N47" s="256" t="s">
        <v>146</v>
      </c>
    </row>
    <row r="48" spans="1:14" ht="27.6" outlineLevel="1">
      <c r="B48" s="183" t="s">
        <v>147</v>
      </c>
      <c r="C48" s="220">
        <v>1</v>
      </c>
      <c r="D48" s="115" t="str">
        <f t="shared" si="1"/>
        <v>Ja</v>
      </c>
      <c r="E48" s="115" t="s">
        <v>76</v>
      </c>
      <c r="F48" s="115" t="s">
        <v>76</v>
      </c>
      <c r="G48" s="115" t="s">
        <v>75</v>
      </c>
      <c r="H48" s="115" t="s">
        <v>77</v>
      </c>
      <c r="I48" s="115" t="s">
        <v>77</v>
      </c>
      <c r="J48" s="115" t="s">
        <v>89</v>
      </c>
      <c r="K48" s="115">
        <v>40</v>
      </c>
      <c r="L48" s="115" t="s">
        <v>89</v>
      </c>
      <c r="M48" s="115">
        <v>1</v>
      </c>
      <c r="N48" s="256" t="s">
        <v>148</v>
      </c>
    </row>
    <row r="49" spans="1:14" outlineLevel="1">
      <c r="B49" s="183" t="s">
        <v>149</v>
      </c>
      <c r="C49" s="220">
        <v>1</v>
      </c>
      <c r="D49" s="115" t="str">
        <f t="shared" si="1"/>
        <v>Ja</v>
      </c>
      <c r="E49" s="115" t="s">
        <v>76</v>
      </c>
      <c r="F49" s="115" t="s">
        <v>76</v>
      </c>
      <c r="G49" s="115" t="s">
        <v>76</v>
      </c>
      <c r="H49" s="115" t="s">
        <v>77</v>
      </c>
      <c r="I49" s="115" t="s">
        <v>131</v>
      </c>
      <c r="J49" s="115">
        <v>37</v>
      </c>
      <c r="K49" s="115">
        <v>37</v>
      </c>
      <c r="L49" s="115">
        <v>45</v>
      </c>
      <c r="M49" s="115">
        <v>0.6</v>
      </c>
      <c r="N49" s="256"/>
    </row>
    <row r="50" spans="1:14" outlineLevel="1">
      <c r="B50" s="211" t="s">
        <v>150</v>
      </c>
      <c r="C50" s="220">
        <v>1</v>
      </c>
      <c r="D50" s="258" t="str">
        <f t="shared" si="1"/>
        <v>Ja</v>
      </c>
      <c r="E50" s="258" t="s">
        <v>75</v>
      </c>
      <c r="F50" s="258" t="s">
        <v>75</v>
      </c>
      <c r="G50" s="258" t="s">
        <v>75</v>
      </c>
      <c r="H50" s="258" t="s">
        <v>77</v>
      </c>
      <c r="I50" s="258" t="s">
        <v>77</v>
      </c>
      <c r="J50" s="263" t="s">
        <v>89</v>
      </c>
      <c r="K50" s="258">
        <v>40</v>
      </c>
      <c r="L50" s="258" t="s">
        <v>89</v>
      </c>
      <c r="M50" s="258" t="s">
        <v>89</v>
      </c>
      <c r="N50" s="259"/>
    </row>
    <row r="51" spans="1:14" outlineLevel="1">
      <c r="B51" s="211" t="s">
        <v>151</v>
      </c>
      <c r="C51" s="220">
        <v>1</v>
      </c>
      <c r="D51" s="258" t="str">
        <f t="shared" si="1"/>
        <v>Ja</v>
      </c>
      <c r="E51" s="258" t="s">
        <v>75</v>
      </c>
      <c r="F51" s="258" t="s">
        <v>75</v>
      </c>
      <c r="G51" s="258" t="s">
        <v>75</v>
      </c>
      <c r="H51" s="258" t="s">
        <v>77</v>
      </c>
      <c r="I51" s="258" t="s">
        <v>77</v>
      </c>
      <c r="J51" s="263" t="s">
        <v>89</v>
      </c>
      <c r="K51" s="258">
        <v>40</v>
      </c>
      <c r="L51" s="258" t="s">
        <v>89</v>
      </c>
      <c r="M51" s="258" t="s">
        <v>89</v>
      </c>
      <c r="N51" s="259"/>
    </row>
    <row r="52" spans="1:14" outlineLevel="1">
      <c r="B52" s="6"/>
      <c r="C52" s="175"/>
      <c r="D52" s="5"/>
      <c r="E52" s="5"/>
      <c r="F52" s="5"/>
      <c r="G52" s="5"/>
      <c r="H52" s="5"/>
      <c r="I52" s="5"/>
      <c r="J52" s="5"/>
      <c r="K52" s="5"/>
      <c r="L52" s="5"/>
      <c r="M52" s="5"/>
      <c r="N52" s="261"/>
    </row>
    <row r="53" spans="1:14" ht="18">
      <c r="A53" s="76"/>
      <c r="B53" s="154" t="s">
        <v>152</v>
      </c>
      <c r="C53" s="112"/>
      <c r="D53" s="181" t="str">
        <f>IF(SUM(C54:C62)&gt;0,"Ja","Nee")</f>
        <v>Ja</v>
      </c>
      <c r="E53" s="181"/>
      <c r="F53" s="181"/>
      <c r="G53" s="181"/>
      <c r="H53" s="181"/>
      <c r="I53" s="181"/>
      <c r="J53" s="181"/>
      <c r="K53" s="181"/>
      <c r="L53" s="181"/>
      <c r="M53" s="181"/>
      <c r="N53" s="262"/>
    </row>
    <row r="54" spans="1:14" outlineLevel="1">
      <c r="A54" s="77"/>
      <c r="B54" s="183" t="s">
        <v>153</v>
      </c>
      <c r="C54" s="220">
        <v>1</v>
      </c>
      <c r="D54" s="115" t="str">
        <f t="shared" ref="D54:D62" si="2">IF(C54&gt;0,"Ja","Nee")</f>
        <v>Ja</v>
      </c>
      <c r="E54" s="115" t="s">
        <v>97</v>
      </c>
      <c r="F54" s="115" t="s">
        <v>80</v>
      </c>
      <c r="G54" s="115" t="s">
        <v>75</v>
      </c>
      <c r="H54" s="115" t="s">
        <v>77</v>
      </c>
      <c r="I54" s="115" t="s">
        <v>77</v>
      </c>
      <c r="J54" s="115">
        <v>40</v>
      </c>
      <c r="K54" s="115">
        <v>40</v>
      </c>
      <c r="L54" s="115">
        <v>50</v>
      </c>
      <c r="M54" s="115" t="s">
        <v>154</v>
      </c>
      <c r="N54" s="256"/>
    </row>
    <row r="55" spans="1:14" outlineLevel="1">
      <c r="A55" s="77"/>
      <c r="B55" s="183" t="s">
        <v>155</v>
      </c>
      <c r="C55" s="220">
        <v>1</v>
      </c>
      <c r="D55" s="115" t="str">
        <f t="shared" si="2"/>
        <v>Ja</v>
      </c>
      <c r="E55" s="115" t="s">
        <v>97</v>
      </c>
      <c r="F55" s="115" t="s">
        <v>97</v>
      </c>
      <c r="G55" s="115" t="s">
        <v>75</v>
      </c>
      <c r="H55" s="115" t="s">
        <v>77</v>
      </c>
      <c r="I55" s="115" t="s">
        <v>77</v>
      </c>
      <c r="J55" s="115">
        <v>40</v>
      </c>
      <c r="K55" s="115">
        <v>40</v>
      </c>
      <c r="L55" s="115">
        <v>50</v>
      </c>
      <c r="M55" s="115" t="s">
        <v>154</v>
      </c>
      <c r="N55" s="256" t="s">
        <v>156</v>
      </c>
    </row>
    <row r="56" spans="1:14" outlineLevel="1">
      <c r="B56" s="183" t="s">
        <v>157</v>
      </c>
      <c r="C56" s="220">
        <v>1</v>
      </c>
      <c r="D56" s="115" t="str">
        <f t="shared" si="2"/>
        <v>Ja</v>
      </c>
      <c r="E56" s="115" t="s">
        <v>80</v>
      </c>
      <c r="F56" s="115" t="s">
        <v>80</v>
      </c>
      <c r="G56" s="115" t="s">
        <v>76</v>
      </c>
      <c r="H56" s="115" t="s">
        <v>77</v>
      </c>
      <c r="I56" s="115" t="s">
        <v>77</v>
      </c>
      <c r="J56" s="115">
        <v>40</v>
      </c>
      <c r="K56" s="115">
        <v>40</v>
      </c>
      <c r="L56" s="115">
        <v>50</v>
      </c>
      <c r="M56" s="115">
        <v>1</v>
      </c>
      <c r="N56" s="256"/>
    </row>
    <row r="57" spans="1:14" outlineLevel="1">
      <c r="B57" s="183" t="s">
        <v>158</v>
      </c>
      <c r="C57" s="220">
        <v>1</v>
      </c>
      <c r="D57" s="115" t="str">
        <f t="shared" si="2"/>
        <v>Ja</v>
      </c>
      <c r="E57" s="115" t="s">
        <v>97</v>
      </c>
      <c r="F57" s="115" t="s">
        <v>97</v>
      </c>
      <c r="G57" s="115" t="s">
        <v>76</v>
      </c>
      <c r="H57" s="115" t="s">
        <v>77</v>
      </c>
      <c r="I57" s="115" t="s">
        <v>77</v>
      </c>
      <c r="J57" s="115">
        <v>40</v>
      </c>
      <c r="K57" s="115">
        <v>40</v>
      </c>
      <c r="L57" s="115">
        <v>50</v>
      </c>
      <c r="M57" s="115">
        <v>1</v>
      </c>
      <c r="N57" s="256" t="s">
        <v>159</v>
      </c>
    </row>
    <row r="58" spans="1:14" outlineLevel="1">
      <c r="A58" s="77"/>
      <c r="B58" s="183" t="s">
        <v>160</v>
      </c>
      <c r="C58" s="220">
        <v>1</v>
      </c>
      <c r="D58" s="115" t="str">
        <f t="shared" si="2"/>
        <v>Ja</v>
      </c>
      <c r="E58" s="115" t="s">
        <v>80</v>
      </c>
      <c r="F58" s="115" t="s">
        <v>80</v>
      </c>
      <c r="G58" s="115" t="s">
        <v>75</v>
      </c>
      <c r="H58" s="115" t="s">
        <v>77</v>
      </c>
      <c r="I58" s="115" t="s">
        <v>77</v>
      </c>
      <c r="J58" s="115">
        <v>40</v>
      </c>
      <c r="K58" s="115">
        <v>40</v>
      </c>
      <c r="L58" s="115">
        <v>50</v>
      </c>
      <c r="M58" s="115" t="s">
        <v>154</v>
      </c>
      <c r="N58" s="256"/>
    </row>
    <row r="59" spans="1:14" outlineLevel="1">
      <c r="A59" s="77"/>
      <c r="B59" s="264" t="s">
        <v>161</v>
      </c>
      <c r="C59" s="220">
        <v>1</v>
      </c>
      <c r="D59" s="115" t="str">
        <f t="shared" si="2"/>
        <v>Ja</v>
      </c>
      <c r="E59" s="115" t="s">
        <v>97</v>
      </c>
      <c r="F59" s="115" t="s">
        <v>80</v>
      </c>
      <c r="G59" s="115" t="s">
        <v>75</v>
      </c>
      <c r="H59" s="115" t="s">
        <v>77</v>
      </c>
      <c r="I59" s="115" t="s">
        <v>77</v>
      </c>
      <c r="J59" s="115">
        <v>40</v>
      </c>
      <c r="K59" s="115">
        <v>40</v>
      </c>
      <c r="L59" s="115">
        <v>50</v>
      </c>
      <c r="M59" s="115" t="s">
        <v>154</v>
      </c>
      <c r="N59" s="256"/>
    </row>
    <row r="60" spans="1:14" outlineLevel="1">
      <c r="B60" s="183" t="s">
        <v>162</v>
      </c>
      <c r="C60" s="220">
        <v>1</v>
      </c>
      <c r="D60" s="115" t="str">
        <f t="shared" si="2"/>
        <v>Ja</v>
      </c>
      <c r="E60" s="115" t="s">
        <v>75</v>
      </c>
      <c r="F60" s="115" t="s">
        <v>80</v>
      </c>
      <c r="G60" s="115" t="s">
        <v>75</v>
      </c>
      <c r="H60" s="115" t="s">
        <v>77</v>
      </c>
      <c r="I60" s="115" t="s">
        <v>77</v>
      </c>
      <c r="J60" s="115">
        <v>45</v>
      </c>
      <c r="K60" s="115">
        <v>45</v>
      </c>
      <c r="L60" s="115">
        <v>55</v>
      </c>
      <c r="M60" s="115">
        <v>2</v>
      </c>
      <c r="N60" s="256"/>
    </row>
    <row r="61" spans="1:14" outlineLevel="1">
      <c r="B61" s="211" t="s">
        <v>163</v>
      </c>
      <c r="C61" s="220">
        <v>1</v>
      </c>
      <c r="D61" s="258" t="str">
        <f t="shared" si="2"/>
        <v>Ja</v>
      </c>
      <c r="E61" s="258" t="s">
        <v>75</v>
      </c>
      <c r="F61" s="258" t="s">
        <v>75</v>
      </c>
      <c r="G61" s="258" t="s">
        <v>75</v>
      </c>
      <c r="H61" s="258" t="s">
        <v>77</v>
      </c>
      <c r="I61" s="258" t="s">
        <v>77</v>
      </c>
      <c r="J61" s="263" t="s">
        <v>89</v>
      </c>
      <c r="K61" s="258">
        <v>40</v>
      </c>
      <c r="L61" s="258" t="s">
        <v>89</v>
      </c>
      <c r="M61" s="258" t="s">
        <v>89</v>
      </c>
      <c r="N61" s="259"/>
    </row>
    <row r="62" spans="1:14" outlineLevel="1">
      <c r="B62" s="211" t="s">
        <v>164</v>
      </c>
      <c r="C62" s="220">
        <v>1</v>
      </c>
      <c r="D62" s="258" t="str">
        <f t="shared" si="2"/>
        <v>Ja</v>
      </c>
      <c r="E62" s="258" t="s">
        <v>75</v>
      </c>
      <c r="F62" s="258" t="s">
        <v>75</v>
      </c>
      <c r="G62" s="258" t="s">
        <v>75</v>
      </c>
      <c r="H62" s="258" t="s">
        <v>77</v>
      </c>
      <c r="I62" s="258" t="s">
        <v>77</v>
      </c>
      <c r="J62" s="263" t="s">
        <v>89</v>
      </c>
      <c r="K62" s="258">
        <v>40</v>
      </c>
      <c r="L62" s="258" t="s">
        <v>89</v>
      </c>
      <c r="M62" s="258" t="s">
        <v>89</v>
      </c>
      <c r="N62" s="259"/>
    </row>
    <row r="63" spans="1:14" outlineLevel="1">
      <c r="B63" s="265"/>
      <c r="C63" s="175"/>
      <c r="D63" s="5"/>
      <c r="E63" s="5"/>
      <c r="F63" s="5"/>
      <c r="G63" s="5"/>
      <c r="H63" s="5"/>
      <c r="I63" s="5"/>
      <c r="J63" s="5"/>
      <c r="K63" s="5"/>
      <c r="L63" s="5"/>
      <c r="M63" s="5"/>
      <c r="N63" s="261"/>
    </row>
    <row r="64" spans="1:14" ht="18">
      <c r="A64" s="76"/>
      <c r="B64" s="154" t="s">
        <v>174</v>
      </c>
      <c r="C64" s="112"/>
      <c r="D64" s="181" t="str">
        <f>IF(SUM(C65:C68)&gt;0,"Ja","Nee")</f>
        <v>Ja</v>
      </c>
      <c r="E64" s="181"/>
      <c r="F64" s="181"/>
      <c r="G64" s="181"/>
      <c r="H64" s="181"/>
      <c r="I64" s="181"/>
      <c r="J64" s="181"/>
      <c r="K64" s="181"/>
      <c r="L64" s="181"/>
      <c r="M64" s="181"/>
      <c r="N64" s="262"/>
    </row>
    <row r="65" spans="1:14" outlineLevel="1">
      <c r="B65" s="183" t="s">
        <v>175</v>
      </c>
      <c r="C65" s="220">
        <v>1</v>
      </c>
      <c r="D65" s="115" t="str">
        <f>IF(C65&gt;0,"Ja","Nee")</f>
        <v>Ja</v>
      </c>
      <c r="E65" s="115" t="s">
        <v>80</v>
      </c>
      <c r="F65" s="115" t="s">
        <v>80</v>
      </c>
      <c r="G65" s="115" t="s">
        <v>75</v>
      </c>
      <c r="H65" s="115" t="s">
        <v>77</v>
      </c>
      <c r="I65" s="115" t="s">
        <v>77</v>
      </c>
      <c r="J65" s="115">
        <v>40</v>
      </c>
      <c r="K65" s="115">
        <v>40</v>
      </c>
      <c r="L65" s="115">
        <v>48</v>
      </c>
      <c r="M65" s="184" t="s">
        <v>92</v>
      </c>
      <c r="N65" s="256"/>
    </row>
    <row r="66" spans="1:14" outlineLevel="1">
      <c r="B66" s="183" t="s">
        <v>176</v>
      </c>
      <c r="C66" s="220">
        <v>1</v>
      </c>
      <c r="D66" s="115" t="str">
        <f>IF(C66&gt;0,"Ja","Nee")</f>
        <v>Ja</v>
      </c>
      <c r="E66" s="115" t="s">
        <v>75</v>
      </c>
      <c r="F66" s="115" t="s">
        <v>76</v>
      </c>
      <c r="G66" s="115" t="s">
        <v>80</v>
      </c>
      <c r="H66" s="115" t="s">
        <v>77</v>
      </c>
      <c r="I66" s="115" t="s">
        <v>77</v>
      </c>
      <c r="J66" s="115">
        <v>37</v>
      </c>
      <c r="K66" s="115">
        <v>37</v>
      </c>
      <c r="L66" s="115">
        <v>45</v>
      </c>
      <c r="M66" s="115" t="s">
        <v>89</v>
      </c>
      <c r="N66" s="256" t="s">
        <v>177</v>
      </c>
    </row>
    <row r="67" spans="1:14" outlineLevel="1">
      <c r="B67" s="211" t="s">
        <v>178</v>
      </c>
      <c r="C67" s="220">
        <v>1</v>
      </c>
      <c r="D67" s="258" t="str">
        <f>IF(C67&gt;0,"Ja","Nee")</f>
        <v>Ja</v>
      </c>
      <c r="E67" s="258" t="s">
        <v>75</v>
      </c>
      <c r="F67" s="258" t="s">
        <v>75</v>
      </c>
      <c r="G67" s="258" t="s">
        <v>75</v>
      </c>
      <c r="H67" s="258" t="s">
        <v>77</v>
      </c>
      <c r="I67" s="258" t="s">
        <v>77</v>
      </c>
      <c r="J67" s="263" t="s">
        <v>89</v>
      </c>
      <c r="K67" s="258">
        <v>40</v>
      </c>
      <c r="L67" s="258" t="s">
        <v>89</v>
      </c>
      <c r="M67" s="258" t="s">
        <v>89</v>
      </c>
      <c r="N67" s="259"/>
    </row>
    <row r="68" spans="1:14" outlineLevel="1">
      <c r="B68" s="211" t="s">
        <v>179</v>
      </c>
      <c r="C68" s="220">
        <v>1</v>
      </c>
      <c r="D68" s="258" t="str">
        <f>IF(C68&gt;0,"Ja","Nee")</f>
        <v>Ja</v>
      </c>
      <c r="E68" s="258" t="s">
        <v>75</v>
      </c>
      <c r="F68" s="258" t="s">
        <v>75</v>
      </c>
      <c r="G68" s="258" t="s">
        <v>75</v>
      </c>
      <c r="H68" s="258" t="s">
        <v>77</v>
      </c>
      <c r="I68" s="258" t="s">
        <v>77</v>
      </c>
      <c r="J68" s="263" t="s">
        <v>89</v>
      </c>
      <c r="K68" s="258">
        <v>40</v>
      </c>
      <c r="L68" s="258" t="s">
        <v>89</v>
      </c>
      <c r="M68" s="258" t="s">
        <v>89</v>
      </c>
      <c r="N68" s="259"/>
    </row>
    <row r="69" spans="1:14" outlineLevel="1">
      <c r="B69" s="265"/>
      <c r="C69" s="175"/>
      <c r="D69" s="5"/>
      <c r="E69" s="5"/>
      <c r="F69" s="5"/>
      <c r="G69" s="5"/>
      <c r="H69" s="5"/>
      <c r="I69" s="5"/>
      <c r="J69" s="5"/>
      <c r="K69" s="5"/>
      <c r="L69" s="5"/>
      <c r="M69" s="5"/>
      <c r="N69" s="261"/>
    </row>
    <row r="70" spans="1:14" ht="18">
      <c r="A70" s="76"/>
      <c r="B70" s="154" t="s">
        <v>188</v>
      </c>
      <c r="C70" s="112"/>
      <c r="D70" s="181" t="str">
        <f>IF(SUM(C71:C90)&gt;0,"Ja","Nee")</f>
        <v>Ja</v>
      </c>
      <c r="E70" s="181"/>
      <c r="F70" s="181"/>
      <c r="G70" s="181"/>
      <c r="H70" s="181"/>
      <c r="I70" s="181"/>
      <c r="J70" s="181"/>
      <c r="K70" s="181"/>
      <c r="L70" s="181"/>
      <c r="M70" s="181"/>
      <c r="N70" s="262"/>
    </row>
    <row r="71" spans="1:14" outlineLevel="1">
      <c r="B71" s="183" t="s">
        <v>189</v>
      </c>
      <c r="C71" s="220">
        <v>1</v>
      </c>
      <c r="D71" s="115" t="str">
        <f t="shared" ref="D71:D90" si="3">IF(C71&gt;0,"Ja","Nee")</f>
        <v>Ja</v>
      </c>
      <c r="E71" s="115" t="s">
        <v>75</v>
      </c>
      <c r="F71" s="115" t="s">
        <v>76</v>
      </c>
      <c r="G71" s="115" t="s">
        <v>80</v>
      </c>
      <c r="H71" s="115" t="s">
        <v>77</v>
      </c>
      <c r="I71" s="115" t="s">
        <v>77</v>
      </c>
      <c r="J71" s="115">
        <v>34</v>
      </c>
      <c r="K71" s="115">
        <v>30</v>
      </c>
      <c r="L71" s="115">
        <v>34</v>
      </c>
      <c r="M71" s="115" t="s">
        <v>89</v>
      </c>
      <c r="N71" s="256"/>
    </row>
    <row r="72" spans="1:14" ht="51.6" customHeight="1" outlineLevel="1">
      <c r="B72" s="183" t="s">
        <v>190</v>
      </c>
      <c r="C72" s="220">
        <v>1</v>
      </c>
      <c r="D72" s="115" t="str">
        <f t="shared" si="3"/>
        <v>Ja</v>
      </c>
      <c r="E72" s="115" t="s">
        <v>75</v>
      </c>
      <c r="F72" s="115" t="s">
        <v>80</v>
      </c>
      <c r="G72" s="115" t="s">
        <v>80</v>
      </c>
      <c r="H72" s="115" t="s">
        <v>77</v>
      </c>
      <c r="I72" s="115" t="s">
        <v>77</v>
      </c>
      <c r="J72" s="115">
        <v>34</v>
      </c>
      <c r="K72" s="115">
        <v>30</v>
      </c>
      <c r="L72" s="115">
        <v>34</v>
      </c>
      <c r="M72" s="115" t="s">
        <v>89</v>
      </c>
      <c r="N72" s="256" t="s">
        <v>511</v>
      </c>
    </row>
    <row r="73" spans="1:14" ht="41.4" outlineLevel="1">
      <c r="B73" s="183" t="s">
        <v>191</v>
      </c>
      <c r="C73" s="220">
        <v>1</v>
      </c>
      <c r="D73" s="115" t="str">
        <f t="shared" si="3"/>
        <v>Ja</v>
      </c>
      <c r="E73" s="115" t="s">
        <v>76</v>
      </c>
      <c r="F73" s="115" t="s">
        <v>80</v>
      </c>
      <c r="G73" s="115" t="s">
        <v>75</v>
      </c>
      <c r="H73" s="115" t="s">
        <v>77</v>
      </c>
      <c r="I73" s="115" t="s">
        <v>77</v>
      </c>
      <c r="J73" s="115">
        <v>40</v>
      </c>
      <c r="K73" s="115">
        <v>40</v>
      </c>
      <c r="L73" s="115">
        <v>48</v>
      </c>
      <c r="M73" s="115">
        <v>1</v>
      </c>
      <c r="N73" s="256" t="s">
        <v>192</v>
      </c>
    </row>
    <row r="74" spans="1:14" ht="41.4" outlineLevel="1">
      <c r="B74" s="183" t="s">
        <v>193</v>
      </c>
      <c r="C74" s="220">
        <v>1</v>
      </c>
      <c r="D74" s="115" t="str">
        <f t="shared" si="3"/>
        <v>Ja</v>
      </c>
      <c r="E74" s="115" t="s">
        <v>97</v>
      </c>
      <c r="F74" s="115" t="s">
        <v>97</v>
      </c>
      <c r="G74" s="115" t="s">
        <v>97</v>
      </c>
      <c r="H74" s="115" t="s">
        <v>77</v>
      </c>
      <c r="I74" s="115" t="s">
        <v>77</v>
      </c>
      <c r="J74" s="115">
        <v>30</v>
      </c>
      <c r="K74" s="115">
        <v>30</v>
      </c>
      <c r="L74" s="115">
        <v>35</v>
      </c>
      <c r="M74" s="115">
        <v>0.8</v>
      </c>
      <c r="N74" s="256" t="s">
        <v>194</v>
      </c>
    </row>
    <row r="75" spans="1:14" outlineLevel="1">
      <c r="B75" s="183" t="s">
        <v>195</v>
      </c>
      <c r="C75" s="220">
        <v>1</v>
      </c>
      <c r="D75" s="115" t="str">
        <f t="shared" si="3"/>
        <v>Ja</v>
      </c>
      <c r="E75" s="115" t="s">
        <v>80</v>
      </c>
      <c r="F75" s="115" t="s">
        <v>80</v>
      </c>
      <c r="G75" s="115" t="s">
        <v>97</v>
      </c>
      <c r="H75" s="115" t="s">
        <v>77</v>
      </c>
      <c r="I75" s="115" t="s">
        <v>77</v>
      </c>
      <c r="J75" s="115">
        <v>30</v>
      </c>
      <c r="K75" s="115">
        <v>30</v>
      </c>
      <c r="L75" s="115">
        <v>33</v>
      </c>
      <c r="M75" s="115">
        <v>0.8</v>
      </c>
      <c r="N75" s="256" t="s">
        <v>196</v>
      </c>
    </row>
    <row r="76" spans="1:14" ht="27.6" outlineLevel="1">
      <c r="B76" s="183" t="s">
        <v>197</v>
      </c>
      <c r="C76" s="220">
        <v>1</v>
      </c>
      <c r="D76" s="115" t="str">
        <f t="shared" si="3"/>
        <v>Ja</v>
      </c>
      <c r="E76" s="115" t="s">
        <v>76</v>
      </c>
      <c r="F76" s="115" t="s">
        <v>80</v>
      </c>
      <c r="G76" s="115" t="s">
        <v>76</v>
      </c>
      <c r="H76" s="115" t="s">
        <v>77</v>
      </c>
      <c r="I76" s="115" t="s">
        <v>77</v>
      </c>
      <c r="J76" s="115">
        <v>42</v>
      </c>
      <c r="K76" s="115">
        <v>42</v>
      </c>
      <c r="L76" s="115">
        <v>52</v>
      </c>
      <c r="M76" s="115" t="s">
        <v>89</v>
      </c>
      <c r="N76" s="256" t="s">
        <v>198</v>
      </c>
    </row>
    <row r="77" spans="1:14" ht="27.6" outlineLevel="1">
      <c r="B77" s="183" t="s">
        <v>199</v>
      </c>
      <c r="C77" s="220">
        <v>1</v>
      </c>
      <c r="D77" s="115" t="str">
        <f t="shared" si="3"/>
        <v>Ja</v>
      </c>
      <c r="E77" s="115" t="s">
        <v>76</v>
      </c>
      <c r="F77" s="115" t="s">
        <v>76</v>
      </c>
      <c r="G77" s="115" t="s">
        <v>80</v>
      </c>
      <c r="H77" s="115" t="s">
        <v>77</v>
      </c>
      <c r="I77" s="115" t="s">
        <v>77</v>
      </c>
      <c r="J77" s="115">
        <v>35</v>
      </c>
      <c r="K77" s="115">
        <v>35</v>
      </c>
      <c r="L77" s="115">
        <v>43</v>
      </c>
      <c r="M77" s="115">
        <v>0.8</v>
      </c>
      <c r="N77" s="256" t="s">
        <v>200</v>
      </c>
    </row>
    <row r="78" spans="1:14" outlineLevel="1">
      <c r="B78" s="183" t="s">
        <v>201</v>
      </c>
      <c r="C78" s="220">
        <v>1</v>
      </c>
      <c r="D78" s="115" t="str">
        <f t="shared" si="3"/>
        <v>Ja</v>
      </c>
      <c r="E78" s="115" t="s">
        <v>76</v>
      </c>
      <c r="F78" s="115" t="s">
        <v>97</v>
      </c>
      <c r="G78" s="115" t="s">
        <v>76</v>
      </c>
      <c r="H78" s="115" t="s">
        <v>77</v>
      </c>
      <c r="I78" s="115" t="s">
        <v>77</v>
      </c>
      <c r="J78" s="115">
        <v>35</v>
      </c>
      <c r="K78" s="115">
        <v>35</v>
      </c>
      <c r="L78" s="115">
        <v>43</v>
      </c>
      <c r="M78" s="115">
        <v>0.8</v>
      </c>
      <c r="N78" s="256"/>
    </row>
    <row r="79" spans="1:14" outlineLevel="1">
      <c r="B79" s="183" t="s">
        <v>202</v>
      </c>
      <c r="C79" s="220">
        <v>1</v>
      </c>
      <c r="D79" s="115" t="str">
        <f t="shared" si="3"/>
        <v>Ja</v>
      </c>
      <c r="E79" s="115" t="s">
        <v>76</v>
      </c>
      <c r="F79" s="115" t="s">
        <v>76</v>
      </c>
      <c r="G79" s="115" t="s">
        <v>76</v>
      </c>
      <c r="H79" s="115" t="s">
        <v>77</v>
      </c>
      <c r="I79" s="115" t="s">
        <v>131</v>
      </c>
      <c r="J79" s="115">
        <v>40</v>
      </c>
      <c r="K79" s="115">
        <v>40</v>
      </c>
      <c r="L79" s="115">
        <v>50</v>
      </c>
      <c r="M79" s="115">
        <v>1</v>
      </c>
      <c r="N79" s="256" t="s">
        <v>203</v>
      </c>
    </row>
    <row r="80" spans="1:14" ht="27.6" outlineLevel="1">
      <c r="B80" s="183" t="s">
        <v>204</v>
      </c>
      <c r="C80" s="220">
        <v>1</v>
      </c>
      <c r="D80" s="115" t="str">
        <f t="shared" si="3"/>
        <v>Ja</v>
      </c>
      <c r="E80" s="115" t="s">
        <v>76</v>
      </c>
      <c r="F80" s="115" t="s">
        <v>80</v>
      </c>
      <c r="G80" s="115" t="s">
        <v>80</v>
      </c>
      <c r="H80" s="115" t="s">
        <v>77</v>
      </c>
      <c r="I80" s="115" t="s">
        <v>77</v>
      </c>
      <c r="J80" s="115">
        <v>35</v>
      </c>
      <c r="K80" s="115">
        <v>35</v>
      </c>
      <c r="L80" s="115">
        <v>43</v>
      </c>
      <c r="M80" s="115">
        <v>0.6</v>
      </c>
      <c r="N80" s="256" t="s">
        <v>205</v>
      </c>
    </row>
    <row r="81" spans="2:14" ht="55.2" outlineLevel="1">
      <c r="B81" s="183" t="s">
        <v>206</v>
      </c>
      <c r="C81" s="220">
        <v>1</v>
      </c>
      <c r="D81" s="115" t="str">
        <f t="shared" si="3"/>
        <v>Ja</v>
      </c>
      <c r="E81" s="115" t="s">
        <v>76</v>
      </c>
      <c r="F81" s="115" t="s">
        <v>76</v>
      </c>
      <c r="G81" s="115" t="s">
        <v>80</v>
      </c>
      <c r="H81" s="115" t="s">
        <v>77</v>
      </c>
      <c r="I81" s="115" t="s">
        <v>77</v>
      </c>
      <c r="J81" s="115">
        <v>40</v>
      </c>
      <c r="K81" s="115">
        <v>48</v>
      </c>
      <c r="L81" s="115">
        <v>56</v>
      </c>
      <c r="M81" s="115">
        <v>1</v>
      </c>
      <c r="N81" s="256" t="s">
        <v>207</v>
      </c>
    </row>
    <row r="82" spans="2:14" outlineLevel="1">
      <c r="B82" s="183" t="s">
        <v>208</v>
      </c>
      <c r="C82" s="220">
        <v>1</v>
      </c>
      <c r="D82" s="115" t="str">
        <f t="shared" si="3"/>
        <v>Ja</v>
      </c>
      <c r="E82" s="115" t="s">
        <v>76</v>
      </c>
      <c r="F82" s="115" t="s">
        <v>80</v>
      </c>
      <c r="G82" s="115" t="s">
        <v>76</v>
      </c>
      <c r="H82" s="115" t="s">
        <v>77</v>
      </c>
      <c r="I82" s="115" t="s">
        <v>77</v>
      </c>
      <c r="J82" s="115">
        <v>40</v>
      </c>
      <c r="K82" s="115">
        <v>40</v>
      </c>
      <c r="L82" s="115">
        <v>48</v>
      </c>
      <c r="M82" s="115">
        <v>1</v>
      </c>
      <c r="N82" s="256"/>
    </row>
    <row r="83" spans="2:14" outlineLevel="1">
      <c r="B83" s="183" t="s">
        <v>209</v>
      </c>
      <c r="C83" s="220">
        <v>1</v>
      </c>
      <c r="D83" s="115" t="str">
        <f t="shared" si="3"/>
        <v>Ja</v>
      </c>
      <c r="E83" s="115" t="s">
        <v>76</v>
      </c>
      <c r="F83" s="115" t="s">
        <v>76</v>
      </c>
      <c r="G83" s="115" t="s">
        <v>76</v>
      </c>
      <c r="H83" s="115" t="s">
        <v>77</v>
      </c>
      <c r="I83" s="115" t="s">
        <v>77</v>
      </c>
      <c r="J83" s="115">
        <v>40</v>
      </c>
      <c r="K83" s="115">
        <v>40</v>
      </c>
      <c r="L83" s="115">
        <v>48</v>
      </c>
      <c r="M83" s="115">
        <v>0.8</v>
      </c>
      <c r="N83" s="256"/>
    </row>
    <row r="84" spans="2:14" outlineLevel="1">
      <c r="B84" s="183" t="s">
        <v>210</v>
      </c>
      <c r="C84" s="220">
        <v>1</v>
      </c>
      <c r="D84" s="115" t="str">
        <f t="shared" si="3"/>
        <v>Ja</v>
      </c>
      <c r="E84" s="115" t="s">
        <v>76</v>
      </c>
      <c r="F84" s="115" t="s">
        <v>76</v>
      </c>
      <c r="G84" s="115" t="s">
        <v>80</v>
      </c>
      <c r="H84" s="115" t="s">
        <v>77</v>
      </c>
      <c r="I84" s="115" t="s">
        <v>77</v>
      </c>
      <c r="J84" s="115">
        <v>35</v>
      </c>
      <c r="K84" s="115">
        <v>35</v>
      </c>
      <c r="L84" s="115">
        <v>43</v>
      </c>
      <c r="M84" s="115">
        <v>0.8</v>
      </c>
      <c r="N84" s="256" t="s">
        <v>211</v>
      </c>
    </row>
    <row r="85" spans="2:14" outlineLevel="1">
      <c r="B85" s="183" t="s">
        <v>212</v>
      </c>
      <c r="C85" s="220">
        <v>1</v>
      </c>
      <c r="D85" s="115" t="str">
        <f t="shared" si="3"/>
        <v>Ja</v>
      </c>
      <c r="E85" s="115" t="s">
        <v>76</v>
      </c>
      <c r="F85" s="115" t="s">
        <v>76</v>
      </c>
      <c r="G85" s="115" t="s">
        <v>75</v>
      </c>
      <c r="H85" s="115" t="s">
        <v>77</v>
      </c>
      <c r="I85" s="115" t="s">
        <v>77</v>
      </c>
      <c r="J85" s="115">
        <v>40</v>
      </c>
      <c r="K85" s="115">
        <v>40</v>
      </c>
      <c r="L85" s="115">
        <v>50</v>
      </c>
      <c r="M85" s="115">
        <v>0.8</v>
      </c>
      <c r="N85" s="256"/>
    </row>
    <row r="86" spans="2:14" outlineLevel="1">
      <c r="B86" s="183" t="s">
        <v>213</v>
      </c>
      <c r="C86" s="220">
        <v>1</v>
      </c>
      <c r="D86" s="115" t="str">
        <f t="shared" si="3"/>
        <v>Ja</v>
      </c>
      <c r="E86" s="115" t="s">
        <v>76</v>
      </c>
      <c r="F86" s="115" t="s">
        <v>80</v>
      </c>
      <c r="G86" s="115" t="s">
        <v>76</v>
      </c>
      <c r="H86" s="115" t="s">
        <v>77</v>
      </c>
      <c r="I86" s="115" t="s">
        <v>77</v>
      </c>
      <c r="J86" s="115">
        <v>42</v>
      </c>
      <c r="K86" s="115">
        <v>42</v>
      </c>
      <c r="L86" s="115">
        <v>52</v>
      </c>
      <c r="M86" s="115">
        <v>1</v>
      </c>
      <c r="N86" s="256"/>
    </row>
    <row r="87" spans="2:14" outlineLevel="1">
      <c r="B87" s="183" t="s">
        <v>214</v>
      </c>
      <c r="C87" s="220">
        <v>1</v>
      </c>
      <c r="D87" s="115" t="str">
        <f t="shared" si="3"/>
        <v>Ja</v>
      </c>
      <c r="E87" s="115" t="s">
        <v>76</v>
      </c>
      <c r="F87" s="115" t="s">
        <v>76</v>
      </c>
      <c r="G87" s="115" t="s">
        <v>76</v>
      </c>
      <c r="H87" s="115" t="s">
        <v>77</v>
      </c>
      <c r="I87" s="115" t="s">
        <v>77</v>
      </c>
      <c r="J87" s="115">
        <v>40</v>
      </c>
      <c r="K87" s="115">
        <v>40</v>
      </c>
      <c r="L87" s="115">
        <v>48</v>
      </c>
      <c r="M87" s="115">
        <v>0.8</v>
      </c>
      <c r="N87" s="266" t="s">
        <v>215</v>
      </c>
    </row>
    <row r="88" spans="2:14" outlineLevel="1">
      <c r="B88" s="183" t="s">
        <v>216</v>
      </c>
      <c r="C88" s="220">
        <v>1</v>
      </c>
      <c r="D88" s="115" t="str">
        <f t="shared" si="3"/>
        <v>Ja</v>
      </c>
      <c r="E88" s="115" t="s">
        <v>80</v>
      </c>
      <c r="F88" s="115" t="s">
        <v>80</v>
      </c>
      <c r="G88" s="115" t="s">
        <v>76</v>
      </c>
      <c r="H88" s="115" t="s">
        <v>77</v>
      </c>
      <c r="I88" s="115" t="s">
        <v>77</v>
      </c>
      <c r="J88" s="115">
        <v>40</v>
      </c>
      <c r="K88" s="115">
        <v>40</v>
      </c>
      <c r="L88" s="115">
        <v>50</v>
      </c>
      <c r="M88" s="115" t="s">
        <v>92</v>
      </c>
      <c r="N88" s="256" t="s">
        <v>217</v>
      </c>
    </row>
    <row r="89" spans="2:14" outlineLevel="1">
      <c r="B89" s="211" t="s">
        <v>218</v>
      </c>
      <c r="C89" s="220">
        <v>1</v>
      </c>
      <c r="D89" s="258" t="str">
        <f t="shared" si="3"/>
        <v>Ja</v>
      </c>
      <c r="E89" s="258" t="s">
        <v>75</v>
      </c>
      <c r="F89" s="258" t="s">
        <v>75</v>
      </c>
      <c r="G89" s="258" t="s">
        <v>75</v>
      </c>
      <c r="H89" s="258" t="s">
        <v>77</v>
      </c>
      <c r="I89" s="258" t="s">
        <v>77</v>
      </c>
      <c r="J89" s="263" t="s">
        <v>89</v>
      </c>
      <c r="K89" s="258">
        <v>40</v>
      </c>
      <c r="L89" s="258" t="s">
        <v>89</v>
      </c>
      <c r="M89" s="258" t="s">
        <v>89</v>
      </c>
      <c r="N89" s="259"/>
    </row>
    <row r="90" spans="2:14" outlineLevel="1">
      <c r="B90" s="211" t="s">
        <v>219</v>
      </c>
      <c r="C90" s="220">
        <v>1</v>
      </c>
      <c r="D90" s="258" t="str">
        <f t="shared" si="3"/>
        <v>Ja</v>
      </c>
      <c r="E90" s="258" t="s">
        <v>75</v>
      </c>
      <c r="F90" s="258" t="s">
        <v>75</v>
      </c>
      <c r="G90" s="258" t="s">
        <v>75</v>
      </c>
      <c r="H90" s="258" t="s">
        <v>77</v>
      </c>
      <c r="I90" s="258" t="s">
        <v>77</v>
      </c>
      <c r="J90" s="263" t="s">
        <v>89</v>
      </c>
      <c r="K90" s="258">
        <v>40</v>
      </c>
      <c r="L90" s="258" t="s">
        <v>89</v>
      </c>
      <c r="M90" s="258" t="s">
        <v>89</v>
      </c>
      <c r="N90" s="259"/>
    </row>
    <row r="91" spans="2:14" outlineLevel="1">
      <c r="B91" s="265"/>
      <c r="C91" s="175"/>
      <c r="D91" s="5"/>
      <c r="E91" s="5"/>
      <c r="F91" s="5"/>
      <c r="G91" s="5"/>
      <c r="H91" s="5"/>
      <c r="I91" s="5"/>
      <c r="J91" s="5"/>
      <c r="K91" s="5"/>
      <c r="L91" s="5"/>
      <c r="M91" s="5"/>
      <c r="N91" s="261"/>
    </row>
    <row r="92" spans="2:14"/>
    <row r="93" spans="2:14"/>
    <row r="94" spans="2:14"/>
    <row r="95" spans="2:14"/>
    <row r="96" spans="2:14"/>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sheetData>
  <sheetProtection formatRows="0"/>
  <autoFilter ref="A1:O91" xr:uid="{7248EDC2-5004-425B-B414-ED7849865FED}"/>
  <dataConsolidate/>
  <customSheetViews>
    <customSheetView guid="{7B059D31-20F7-419C-8D23-FFF37CBEC363}" scale="80" showGridLines="0" showRowCol="0" showAutoFilter="1" hiddenColumns="1" topLeftCell="A2">
      <pane ySplit="4" topLeftCell="A6" activePane="bottomLeft" state="frozen"/>
      <selection pane="bottomLeft" activeCell="B4" sqref="B4"/>
      <pageMargins left="0" right="0" top="0" bottom="0" header="0" footer="0"/>
      <pageSetup paperSize="256" orientation="portrait" r:id="rId1"/>
      <autoFilter ref="A1:O151" xr:uid="{6B1351B7-F610-4AFF-9F73-A4C2D6BFE3DD}"/>
    </customSheetView>
    <customSheetView guid="{0BAF80B5-F2A6-44C5-9CD5-AEDE37DCB9A3}" scale="80" showGridLines="0" showRowCol="0" showAutoFilter="1" hiddenColumns="1" topLeftCell="A2">
      <pane ySplit="4" topLeftCell="A88" activePane="bottomLeft" state="frozen"/>
      <selection pane="bottomLeft" activeCell="B4" sqref="B4"/>
      <pageMargins left="0" right="0" top="0" bottom="0" header="0" footer="0"/>
      <pageSetup paperSize="256" orientation="portrait" r:id="rId2"/>
      <autoFilter ref="A1:O151" xr:uid="{3881177A-AA72-47BD-AAA5-2262A2AD9B6F}"/>
    </customSheetView>
    <customSheetView guid="{F1632253-70CC-431C-B294-106D5B75890C}" showGridLines="0" showRowCol="0" showAutoFilter="1" hiddenRows="1" hiddenColumns="1">
      <pane ySplit="4" topLeftCell="A5" activePane="bottomLeft" state="frozen"/>
      <selection pane="bottomLeft" activeCell="B7" sqref="B7"/>
      <pageMargins left="0" right="0" top="0" bottom="0" header="0" footer="0"/>
      <pageSetup paperSize="256" orientation="portrait" r:id="rId3"/>
      <autoFilter ref="A1:O151" xr:uid="{BF10A858-8501-46F8-BFDB-B859A436D481}"/>
    </customSheetView>
    <customSheetView guid="{F939F98C-AA3B-4203-9884-0BAA8DF56057}" scale="80" showGridLines="0" showRowCol="0" showAutoFilter="1" hiddenColumns="1" topLeftCell="B2">
      <pane ySplit="5.8" topLeftCell="A129" activePane="bottomLeft" state="frozen"/>
      <selection pane="bottomLeft" activeCell="E149" sqref="E149"/>
      <pageMargins left="0" right="0" top="0" bottom="0" header="0" footer="0"/>
      <pageSetup paperSize="256" orientation="portrait" r:id="rId4"/>
      <autoFilter ref="A1:O151" xr:uid="{575E5709-9862-441D-9053-FDA20AEA213B}"/>
    </customSheetView>
    <customSheetView guid="{0239FED1-E19C-4428-AF3A-D0A54FC88C9F}" scale="80" showGridLines="0" showRowCol="0" showAutoFilter="1" hiddenColumns="1" topLeftCell="B2">
      <pane ySplit="4" topLeftCell="A129" activePane="bottomLeft" state="frozen"/>
      <selection pane="bottomLeft" activeCell="E149" sqref="E149"/>
      <pageMargins left="0" right="0" top="0" bottom="0" header="0" footer="0"/>
      <pageSetup paperSize="256" orientation="portrait" r:id="rId5"/>
      <autoFilter ref="A1:O151" xr:uid="{ABF09CD3-391C-4C04-B051-97AB9893D7CE}"/>
    </customSheetView>
  </customSheetViews>
  <phoneticPr fontId="15" type="noConversion"/>
  <dataValidations count="1">
    <dataValidation type="whole" allowBlank="1" showInputMessage="1" showErrorMessage="1" errorTitle="Foutmelding" error="Geef een geheel getal in" sqref="C7:C39" xr:uid="{08E85E8D-53BD-47E8-AD32-056D4E08E006}">
      <formula1>0</formula1>
      <formula2>1000</formula2>
    </dataValidation>
  </dataValidations>
  <pageMargins left="0.7" right="0.7" top="0.75" bottom="0.75" header="0.3" footer="0.3"/>
  <pageSetup paperSize="256" scale="40" fitToHeight="0" orientation="landscape" r:id="rId6"/>
  <drawing r:id="rId7"/>
  <extLst>
    <ext xmlns:x14="http://schemas.microsoft.com/office/spreadsheetml/2009/9/main" uri="{CCE6A557-97BC-4b89-ADB6-D9C93CAAB3DF}">
      <x14:dataValidations xmlns:xm="http://schemas.microsoft.com/office/excel/2006/main" count="1">
        <x14:dataValidation type="list" allowBlank="1" showInputMessage="1" showErrorMessage="1" xr:uid="{B2607E57-2BBD-4273-B1E8-AD1F098D0F8F}">
          <x14:formula1>
            <xm:f>Kruistabel!$B$63:$B$64</xm:f>
          </x14:formula1>
          <xm:sqref>D65:D68 D54:D62 D42:D51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F60C7-C103-4A8C-AD24-0A6A14DC5284}">
  <sheetPr codeName="Blad3">
    <tabColor theme="0"/>
  </sheetPr>
  <dimension ref="A1:AA161"/>
  <sheetViews>
    <sheetView showGridLines="0" showRowColHeaders="0" zoomScale="70" zoomScaleNormal="70" workbookViewId="0">
      <pane xSplit="2" ySplit="4" topLeftCell="C5" activePane="bottomRight" state="frozen"/>
      <selection pane="topRight" activeCell="D7" sqref="D7"/>
      <selection pane="bottomLeft" activeCell="D7" sqref="D7"/>
      <selection pane="bottomRight" activeCell="C5" sqref="C5"/>
    </sheetView>
  </sheetViews>
  <sheetFormatPr defaultColWidth="0" defaultRowHeight="14.4" zeroHeight="1"/>
  <cols>
    <col min="1" max="1" width="3.33203125" style="59" customWidth="1"/>
    <col min="2" max="2" width="4.88671875" style="59" hidden="1" customWidth="1"/>
    <col min="3" max="3" width="96.5546875" style="212" bestFit="1" customWidth="1"/>
    <col min="4" max="4" width="20.6640625" style="212" bestFit="1" customWidth="1"/>
    <col min="5" max="5" width="9.44140625" style="212" hidden="1" customWidth="1"/>
    <col min="6" max="6" width="2.33203125" style="213" hidden="1" customWidth="1"/>
    <col min="7" max="7" width="17.6640625" style="214" bestFit="1" customWidth="1"/>
    <col min="8" max="9" width="20.6640625" style="215" customWidth="1"/>
    <col min="10" max="10" width="20.6640625" style="157" customWidth="1"/>
    <col min="11" max="11" width="20.6640625" style="59" customWidth="1"/>
    <col min="12" max="13" width="16.6640625" style="157" hidden="1" customWidth="1"/>
    <col min="14" max="18" width="16.6640625" style="59" hidden="1" customWidth="1"/>
    <col min="19" max="19" width="3.33203125" style="59" customWidth="1"/>
    <col min="20" max="22" width="8.88671875" style="59" customWidth="1"/>
    <col min="23" max="23" width="10.109375" style="59" customWidth="1"/>
    <col min="24" max="27" width="8.88671875" style="59" customWidth="1"/>
    <col min="28" max="16384" width="8.88671875" style="59" hidden="1"/>
  </cols>
  <sheetData>
    <row r="1" spans="1:26">
      <c r="C1" s="56"/>
      <c r="D1" s="56"/>
      <c r="E1" s="56"/>
      <c r="F1" s="58"/>
      <c r="G1" s="157"/>
      <c r="H1" s="59"/>
      <c r="I1" s="59"/>
    </row>
    <row r="2" spans="1:26" s="274" customFormat="1" ht="24.6" customHeight="1">
      <c r="B2" s="275"/>
      <c r="C2" s="276" t="s">
        <v>246</v>
      </c>
      <c r="D2" s="277"/>
      <c r="E2" s="278"/>
      <c r="F2" s="279"/>
      <c r="G2" s="280"/>
      <c r="H2" s="281"/>
      <c r="I2" s="281"/>
      <c r="J2" s="281"/>
      <c r="K2" s="62"/>
      <c r="L2" s="282"/>
      <c r="M2" s="282"/>
      <c r="N2" s="283"/>
      <c r="O2" s="284"/>
      <c r="P2" s="284"/>
      <c r="Q2" s="284"/>
      <c r="R2" s="284"/>
      <c r="S2" s="285"/>
    </row>
    <row r="3" spans="1:26" ht="18.600000000000001" customHeight="1">
      <c r="C3" s="56"/>
      <c r="D3" s="56"/>
      <c r="E3" s="56"/>
      <c r="F3" s="58"/>
      <c r="G3" s="157"/>
      <c r="H3" s="59"/>
      <c r="I3" s="59"/>
      <c r="T3" s="286" t="s">
        <v>247</v>
      </c>
      <c r="U3" s="274"/>
      <c r="V3" s="274"/>
      <c r="W3" s="148"/>
      <c r="X3" s="287" t="str">
        <f>Resultaten_voorb!AC15</f>
        <v>100%</v>
      </c>
      <c r="Y3" s="288"/>
      <c r="Z3" s="288"/>
    </row>
    <row r="4" spans="1:26" s="134" customFormat="1" ht="53.4" customHeight="1">
      <c r="A4" s="289"/>
      <c r="B4" s="289" t="s">
        <v>248</v>
      </c>
      <c r="C4" s="290" t="s">
        <v>249</v>
      </c>
      <c r="D4" s="290" t="s">
        <v>250</v>
      </c>
      <c r="E4" s="290"/>
      <c r="F4" s="291"/>
      <c r="G4" s="292" t="s">
        <v>251</v>
      </c>
      <c r="H4" s="292" t="s">
        <v>252</v>
      </c>
      <c r="I4" s="292" t="s">
        <v>253</v>
      </c>
      <c r="J4" s="292" t="s">
        <v>254</v>
      </c>
      <c r="K4" s="292" t="s">
        <v>61</v>
      </c>
      <c r="L4" s="293" t="s">
        <v>255</v>
      </c>
      <c r="M4" s="293" t="s">
        <v>256</v>
      </c>
      <c r="N4" s="293" t="s">
        <v>257</v>
      </c>
      <c r="O4" s="293" t="s">
        <v>258</v>
      </c>
      <c r="P4" s="293"/>
      <c r="Q4" s="293"/>
      <c r="R4" s="293"/>
      <c r="T4" s="294" t="s">
        <v>259</v>
      </c>
      <c r="U4" s="295"/>
      <c r="V4" s="288"/>
      <c r="W4" s="148"/>
      <c r="X4" s="296" t="str">
        <f>Resultaten_voorb!AA15</f>
        <v>Uitstekend</v>
      </c>
      <c r="Y4" s="297"/>
      <c r="Z4" s="297"/>
    </row>
    <row r="5" spans="1:26" ht="24" customHeight="1">
      <c r="B5" s="158"/>
      <c r="C5" s="221"/>
      <c r="D5" s="222"/>
      <c r="E5" s="222"/>
      <c r="F5" s="223" t="str">
        <f t="shared" ref="F5:F69" si="0">C5&amp;" - "&amp;D5</f>
        <v xml:space="preserve"> - </v>
      </c>
      <c r="G5" s="224"/>
      <c r="H5" s="224"/>
      <c r="I5" s="224"/>
      <c r="J5" s="158" t="str">
        <f>_xlfn.IFNA(VLOOKUP(D5,Kruistabel!$B$54:$C$60,2,FALSE),"")</f>
        <v/>
      </c>
      <c r="K5" s="158" t="str">
        <f>_xlfn.IFNA(VLOOKUP($C5,'Afwijkingen hulptabel'!$B$7:$E$156,4,FALSE),"")</f>
        <v/>
      </c>
      <c r="L5" s="158" t="str">
        <f>_xlfn.IFNA(VLOOKUP($C5,'Afwijkingen hulptabel'!$B$7:$E$154,2,FALSE),"")</f>
        <v/>
      </c>
      <c r="M5" s="158" t="str">
        <f>_xlfn.IFNA(VLOOKUP($C5,'Afwijkingen hulptabel'!$B$7:$E$154,3,FALSE),"")</f>
        <v/>
      </c>
      <c r="N5" s="158" t="str">
        <f>_xlfn.IFNA(VLOOKUP($M5,Kruistabel!$B$40:$C$44,2,FALSE),"")</f>
        <v/>
      </c>
      <c r="O5" s="158" t="str">
        <f t="shared" ref="O5" si="1">IFERROR(G5*N5*(K5&gt;0),"")</f>
        <v/>
      </c>
      <c r="P5" s="157">
        <f>IF(D5="Nagalmtijd",0,IF(AND($D5&lt;&gt;"Nagalmtijd",INT($G5)=$G5),0,1))</f>
        <v>0</v>
      </c>
      <c r="Q5" s="157">
        <f>IF(D5="Nagalmtijd",0,IF(AND($D5&lt;&gt;"Nagalmtijd",INT($H5)=$H5),0,1))</f>
        <v>0</v>
      </c>
      <c r="R5" s="157">
        <f>IF(D5="Nagalmtijd",0,IF(AND($D5&lt;&gt;"Nagalmtijd",INT($I5)=$I5),0,1))</f>
        <v>0</v>
      </c>
    </row>
    <row r="6" spans="1:26" ht="24" customHeight="1">
      <c r="B6" s="158"/>
      <c r="C6" s="221"/>
      <c r="D6" s="222"/>
      <c r="E6" s="222"/>
      <c r="F6" s="223" t="str">
        <f t="shared" si="0"/>
        <v xml:space="preserve"> - </v>
      </c>
      <c r="G6" s="224"/>
      <c r="H6" s="224"/>
      <c r="I6" s="224"/>
      <c r="J6" s="158" t="str">
        <f>_xlfn.IFNA(VLOOKUP(D6,Kruistabel!$B$54:$C$60,2,FALSE),"")</f>
        <v/>
      </c>
      <c r="K6" s="158" t="str">
        <f>_xlfn.IFNA(VLOOKUP($C6,'Afwijkingen hulptabel'!$B$7:$E$156,4,FALSE),"")</f>
        <v/>
      </c>
      <c r="L6" s="158" t="str">
        <f>_xlfn.IFNA(VLOOKUP($C6,'Afwijkingen hulptabel'!$B$7:$E$154,2,FALSE),"")</f>
        <v/>
      </c>
      <c r="M6" s="158" t="str">
        <f>_xlfn.IFNA(VLOOKUP($C6,'Afwijkingen hulptabel'!$B$7:$E$154,3,FALSE),"")</f>
        <v/>
      </c>
      <c r="N6" s="158" t="str">
        <f>_xlfn.IFNA(VLOOKUP($M6,Kruistabel!$B$40:$C$44,2,FALSE),"")</f>
        <v/>
      </c>
      <c r="O6" s="158" t="str">
        <f t="shared" ref="O6:O16" si="2">IFERROR(G6*N6*(K6&gt;0),"")</f>
        <v/>
      </c>
      <c r="P6" s="157">
        <f t="shared" ref="P6:P69" si="3">IF(D6="Nagalmtijd",0,IF(AND($D6&lt;&gt;"Nagalmtijd",INT($G6)=$G6),0,1))</f>
        <v>0</v>
      </c>
      <c r="Q6" s="157">
        <f t="shared" ref="Q6:Q69" si="4">IF(D6="Nagalmtijd",0,IF(AND($D6&lt;&gt;"Nagalmtijd",INT($H6)=$H6),0,1))</f>
        <v>0</v>
      </c>
      <c r="R6" s="157">
        <f t="shared" ref="R6:R69" si="5">IF(D6="Nagalmtijd",0,IF(AND($D6&lt;&gt;"Nagalmtijd",INT($I6)=$I6),0,1))</f>
        <v>0</v>
      </c>
    </row>
    <row r="7" spans="1:26" ht="24" customHeight="1">
      <c r="B7" s="158"/>
      <c r="C7" s="221"/>
      <c r="D7" s="222"/>
      <c r="E7" s="222"/>
      <c r="F7" s="223" t="str">
        <f t="shared" si="0"/>
        <v xml:space="preserve"> - </v>
      </c>
      <c r="G7" s="224"/>
      <c r="H7" s="224"/>
      <c r="I7" s="224"/>
      <c r="J7" s="158" t="str">
        <f>_xlfn.IFNA(VLOOKUP(D7,Kruistabel!$B$54:$C$60,2,FALSE),"")</f>
        <v/>
      </c>
      <c r="K7" s="158" t="str">
        <f>_xlfn.IFNA(VLOOKUP($C7,'Afwijkingen hulptabel'!$B$7:$E$156,4,FALSE),"")</f>
        <v/>
      </c>
      <c r="L7" s="158" t="str">
        <f>_xlfn.IFNA(VLOOKUP($C7,'Afwijkingen hulptabel'!$B$7:$E$154,2,FALSE),"")</f>
        <v/>
      </c>
      <c r="M7" s="158" t="str">
        <f>_xlfn.IFNA(VLOOKUP($C7,'Afwijkingen hulptabel'!$B$7:$E$154,3,FALSE),"")</f>
        <v/>
      </c>
      <c r="N7" s="158" t="str">
        <f>_xlfn.IFNA(VLOOKUP($M7,Kruistabel!$B$40:$C$44,2,FALSE),"")</f>
        <v/>
      </c>
      <c r="O7" s="158" t="str">
        <f t="shared" si="2"/>
        <v/>
      </c>
      <c r="P7" s="157">
        <f t="shared" si="3"/>
        <v>0</v>
      </c>
      <c r="Q7" s="157">
        <f t="shared" si="4"/>
        <v>0</v>
      </c>
      <c r="R7" s="157">
        <f t="shared" si="5"/>
        <v>0</v>
      </c>
    </row>
    <row r="8" spans="1:26" ht="24" customHeight="1">
      <c r="B8" s="158"/>
      <c r="C8" s="221"/>
      <c r="D8" s="222"/>
      <c r="E8" s="222"/>
      <c r="F8" s="223" t="str">
        <f t="shared" si="0"/>
        <v xml:space="preserve"> - </v>
      </c>
      <c r="G8" s="224"/>
      <c r="H8" s="224"/>
      <c r="I8" s="224"/>
      <c r="J8" s="158" t="str">
        <f>_xlfn.IFNA(VLOOKUP(D8,Kruistabel!$B$54:$C$60,2,FALSE),"")</f>
        <v/>
      </c>
      <c r="K8" s="158" t="str">
        <f>_xlfn.IFNA(VLOOKUP($C8,'Afwijkingen hulptabel'!$B$7:$E$156,4,FALSE),"")</f>
        <v/>
      </c>
      <c r="L8" s="158" t="str">
        <f>_xlfn.IFNA(VLOOKUP($C8,'Afwijkingen hulptabel'!$B$7:$E$154,2,FALSE),"")</f>
        <v/>
      </c>
      <c r="M8" s="158" t="str">
        <f>_xlfn.IFNA(VLOOKUP($C8,'Afwijkingen hulptabel'!$B$7:$E$154,3,FALSE),"")</f>
        <v/>
      </c>
      <c r="N8" s="158" t="str">
        <f>_xlfn.IFNA(VLOOKUP($M8,Kruistabel!$B$40:$C$44,2,FALSE),"")</f>
        <v/>
      </c>
      <c r="O8" s="158" t="str">
        <f t="shared" si="2"/>
        <v/>
      </c>
      <c r="P8" s="157">
        <f t="shared" si="3"/>
        <v>0</v>
      </c>
      <c r="Q8" s="157">
        <f t="shared" si="4"/>
        <v>0</v>
      </c>
      <c r="R8" s="157">
        <f t="shared" si="5"/>
        <v>0</v>
      </c>
    </row>
    <row r="9" spans="1:26" ht="24" customHeight="1">
      <c r="B9" s="158"/>
      <c r="C9" s="221"/>
      <c r="D9" s="222"/>
      <c r="E9" s="222"/>
      <c r="F9" s="223" t="str">
        <f t="shared" si="0"/>
        <v xml:space="preserve"> - </v>
      </c>
      <c r="G9" s="224"/>
      <c r="H9" s="224"/>
      <c r="I9" s="224"/>
      <c r="J9" s="158" t="str">
        <f>_xlfn.IFNA(VLOOKUP(D9,Kruistabel!$B$54:$C$60,2,FALSE),"")</f>
        <v/>
      </c>
      <c r="K9" s="158" t="str">
        <f>_xlfn.IFNA(VLOOKUP($C9,'Afwijkingen hulptabel'!$B$7:$E$156,4,FALSE),"")</f>
        <v/>
      </c>
      <c r="L9" s="158" t="str">
        <f>_xlfn.IFNA(VLOOKUP($C9,'Afwijkingen hulptabel'!$B$7:$E$154,2,FALSE),"")</f>
        <v/>
      </c>
      <c r="M9" s="158" t="str">
        <f>_xlfn.IFNA(VLOOKUP($C9,'Afwijkingen hulptabel'!$B$7:$E$154,3,FALSE),"")</f>
        <v/>
      </c>
      <c r="N9" s="158" t="str">
        <f>_xlfn.IFNA(VLOOKUP($M9,Kruistabel!$B$40:$C$44,2,FALSE),"")</f>
        <v/>
      </c>
      <c r="O9" s="158" t="str">
        <f t="shared" si="2"/>
        <v/>
      </c>
      <c r="P9" s="157">
        <f t="shared" si="3"/>
        <v>0</v>
      </c>
      <c r="Q9" s="157">
        <f t="shared" si="4"/>
        <v>0</v>
      </c>
      <c r="R9" s="157">
        <f t="shared" si="5"/>
        <v>0</v>
      </c>
    </row>
    <row r="10" spans="1:26" ht="24" customHeight="1">
      <c r="B10" s="158"/>
      <c r="C10" s="221"/>
      <c r="D10" s="222"/>
      <c r="E10" s="222"/>
      <c r="F10" s="223" t="str">
        <f t="shared" si="0"/>
        <v xml:space="preserve"> - </v>
      </c>
      <c r="G10" s="224"/>
      <c r="H10" s="224"/>
      <c r="I10" s="224"/>
      <c r="J10" s="158" t="str">
        <f>_xlfn.IFNA(VLOOKUP(D10,Kruistabel!$B$54:$C$60,2,FALSE),"")</f>
        <v/>
      </c>
      <c r="K10" s="158" t="str">
        <f>_xlfn.IFNA(VLOOKUP($C10,'Afwijkingen hulptabel'!$B$7:$E$156,4,FALSE),"")</f>
        <v/>
      </c>
      <c r="L10" s="158" t="str">
        <f>_xlfn.IFNA(VLOOKUP($C10,'Afwijkingen hulptabel'!$B$7:$E$154,2,FALSE),"")</f>
        <v/>
      </c>
      <c r="M10" s="158" t="str">
        <f>_xlfn.IFNA(VLOOKUP($C10,'Afwijkingen hulptabel'!$B$7:$E$154,3,FALSE),"")</f>
        <v/>
      </c>
      <c r="N10" s="158" t="str">
        <f>_xlfn.IFNA(VLOOKUP($M10,Kruistabel!$B$40:$C$44,2,FALSE),"")</f>
        <v/>
      </c>
      <c r="O10" s="158" t="str">
        <f t="shared" si="2"/>
        <v/>
      </c>
      <c r="P10" s="157">
        <f t="shared" si="3"/>
        <v>0</v>
      </c>
      <c r="Q10" s="157">
        <f t="shared" si="4"/>
        <v>0</v>
      </c>
      <c r="R10" s="157">
        <f t="shared" si="5"/>
        <v>0</v>
      </c>
    </row>
    <row r="11" spans="1:26" ht="24" customHeight="1">
      <c r="B11" s="158"/>
      <c r="C11" s="221"/>
      <c r="D11" s="222"/>
      <c r="E11" s="222"/>
      <c r="F11" s="223" t="str">
        <f t="shared" si="0"/>
        <v xml:space="preserve"> - </v>
      </c>
      <c r="G11" s="224"/>
      <c r="H11" s="224"/>
      <c r="I11" s="224"/>
      <c r="J11" s="158" t="str">
        <f>_xlfn.IFNA(VLOOKUP(D11,Kruistabel!$B$54:$C$60,2,FALSE),"")</f>
        <v/>
      </c>
      <c r="K11" s="158" t="str">
        <f>_xlfn.IFNA(VLOOKUP($C11,'Afwijkingen hulptabel'!$B$7:$E$156,4,FALSE),"")</f>
        <v/>
      </c>
      <c r="L11" s="158" t="str">
        <f>_xlfn.IFNA(VLOOKUP($C11,'Afwijkingen hulptabel'!$B$7:$E$154,2,FALSE),"")</f>
        <v/>
      </c>
      <c r="M11" s="158" t="str">
        <f>_xlfn.IFNA(VLOOKUP($C11,'Afwijkingen hulptabel'!$B$7:$E$154,3,FALSE),"")</f>
        <v/>
      </c>
      <c r="N11" s="158" t="str">
        <f>_xlfn.IFNA(VLOOKUP($M11,Kruistabel!$B$40:$C$44,2,FALSE),"")</f>
        <v/>
      </c>
      <c r="O11" s="158" t="str">
        <f t="shared" si="2"/>
        <v/>
      </c>
      <c r="P11" s="157">
        <f t="shared" si="3"/>
        <v>0</v>
      </c>
      <c r="Q11" s="157">
        <f t="shared" si="4"/>
        <v>0</v>
      </c>
      <c r="R11" s="157">
        <f t="shared" si="5"/>
        <v>0</v>
      </c>
    </row>
    <row r="12" spans="1:26" ht="24" customHeight="1">
      <c r="B12" s="158"/>
      <c r="C12" s="221"/>
      <c r="D12" s="222"/>
      <c r="E12" s="222"/>
      <c r="F12" s="223" t="str">
        <f t="shared" si="0"/>
        <v xml:space="preserve"> - </v>
      </c>
      <c r="G12" s="224"/>
      <c r="H12" s="224"/>
      <c r="I12" s="224"/>
      <c r="J12" s="158" t="str">
        <f>_xlfn.IFNA(VLOOKUP(D12,Kruistabel!$B$54:$C$60,2,FALSE),"")</f>
        <v/>
      </c>
      <c r="K12" s="158" t="str">
        <f>_xlfn.IFNA(VLOOKUP($C12,'Afwijkingen hulptabel'!$B$7:$E$156,4,FALSE),"")</f>
        <v/>
      </c>
      <c r="L12" s="158" t="str">
        <f>_xlfn.IFNA(VLOOKUP($C12,'Afwijkingen hulptabel'!$B$7:$E$154,2,FALSE),"")</f>
        <v/>
      </c>
      <c r="M12" s="158" t="str">
        <f>_xlfn.IFNA(VLOOKUP($C12,'Afwijkingen hulptabel'!$B$7:$E$154,3,FALSE),"")</f>
        <v/>
      </c>
      <c r="N12" s="158" t="str">
        <f>_xlfn.IFNA(VLOOKUP($M12,Kruistabel!$B$40:$C$44,2,FALSE),"")</f>
        <v/>
      </c>
      <c r="O12" s="158" t="str">
        <f t="shared" si="2"/>
        <v/>
      </c>
      <c r="P12" s="157">
        <f t="shared" si="3"/>
        <v>0</v>
      </c>
      <c r="Q12" s="157">
        <f t="shared" si="4"/>
        <v>0</v>
      </c>
      <c r="R12" s="157">
        <f t="shared" si="5"/>
        <v>0</v>
      </c>
    </row>
    <row r="13" spans="1:26" ht="24" customHeight="1">
      <c r="B13" s="158"/>
      <c r="C13" s="221"/>
      <c r="D13" s="222"/>
      <c r="E13" s="222"/>
      <c r="F13" s="223" t="str">
        <f t="shared" si="0"/>
        <v xml:space="preserve"> - </v>
      </c>
      <c r="G13" s="224"/>
      <c r="H13" s="224"/>
      <c r="I13" s="224"/>
      <c r="J13" s="158" t="str">
        <f>_xlfn.IFNA(VLOOKUP(D13,Kruistabel!$B$54:$C$60,2,FALSE),"")</f>
        <v/>
      </c>
      <c r="K13" s="158" t="str">
        <f>_xlfn.IFNA(VLOOKUP($C13,'Afwijkingen hulptabel'!$B$7:$E$156,4,FALSE),"")</f>
        <v/>
      </c>
      <c r="L13" s="158" t="str">
        <f>_xlfn.IFNA(VLOOKUP($C13,'Afwijkingen hulptabel'!$B$7:$E$154,2,FALSE),"")</f>
        <v/>
      </c>
      <c r="M13" s="158" t="str">
        <f>_xlfn.IFNA(VLOOKUP($C13,'Afwijkingen hulptabel'!$B$7:$E$154,3,FALSE),"")</f>
        <v/>
      </c>
      <c r="N13" s="158" t="str">
        <f>_xlfn.IFNA(VLOOKUP($M13,Kruistabel!$B$40:$C$44,2,FALSE),"")</f>
        <v/>
      </c>
      <c r="O13" s="158" t="str">
        <f t="shared" si="2"/>
        <v/>
      </c>
      <c r="P13" s="157">
        <f t="shared" si="3"/>
        <v>0</v>
      </c>
      <c r="Q13" s="157">
        <f t="shared" si="4"/>
        <v>0</v>
      </c>
      <c r="R13" s="157">
        <f t="shared" si="5"/>
        <v>0</v>
      </c>
    </row>
    <row r="14" spans="1:26" ht="24" customHeight="1">
      <c r="B14" s="158"/>
      <c r="C14" s="221"/>
      <c r="D14" s="222"/>
      <c r="E14" s="222"/>
      <c r="F14" s="223" t="str">
        <f t="shared" si="0"/>
        <v xml:space="preserve"> - </v>
      </c>
      <c r="G14" s="224"/>
      <c r="H14" s="224"/>
      <c r="I14" s="224"/>
      <c r="J14" s="158" t="str">
        <f>_xlfn.IFNA(VLOOKUP(D14,Kruistabel!$B$54:$C$60,2,FALSE),"")</f>
        <v/>
      </c>
      <c r="K14" s="158" t="str">
        <f>_xlfn.IFNA(VLOOKUP($C14,'Afwijkingen hulptabel'!$B$7:$E$156,4,FALSE),"")</f>
        <v/>
      </c>
      <c r="L14" s="158" t="str">
        <f>_xlfn.IFNA(VLOOKUP($C14,'Afwijkingen hulptabel'!$B$7:$E$154,2,FALSE),"")</f>
        <v/>
      </c>
      <c r="M14" s="158" t="str">
        <f>_xlfn.IFNA(VLOOKUP($C14,'Afwijkingen hulptabel'!$B$7:$E$154,3,FALSE),"")</f>
        <v/>
      </c>
      <c r="N14" s="158" t="str">
        <f>_xlfn.IFNA(VLOOKUP($M14,Kruistabel!$B$40:$C$44,2,FALSE),"")</f>
        <v/>
      </c>
      <c r="O14" s="158" t="str">
        <f t="shared" si="2"/>
        <v/>
      </c>
      <c r="P14" s="157">
        <f t="shared" si="3"/>
        <v>0</v>
      </c>
      <c r="Q14" s="157">
        <f t="shared" si="4"/>
        <v>0</v>
      </c>
      <c r="R14" s="157">
        <f t="shared" si="5"/>
        <v>0</v>
      </c>
    </row>
    <row r="15" spans="1:26" ht="24" customHeight="1">
      <c r="B15" s="158"/>
      <c r="C15" s="221"/>
      <c r="D15" s="222"/>
      <c r="E15" s="222"/>
      <c r="F15" s="223" t="str">
        <f t="shared" si="0"/>
        <v xml:space="preserve"> - </v>
      </c>
      <c r="G15" s="224"/>
      <c r="H15" s="224"/>
      <c r="I15" s="224"/>
      <c r="J15" s="158" t="str">
        <f>_xlfn.IFNA(VLOOKUP(D15,Kruistabel!$B$54:$C$60,2,FALSE),"")</f>
        <v/>
      </c>
      <c r="K15" s="158" t="str">
        <f>_xlfn.IFNA(VLOOKUP($C15,'Afwijkingen hulptabel'!$B$7:$E$156,4,FALSE),"")</f>
        <v/>
      </c>
      <c r="L15" s="158" t="str">
        <f>_xlfn.IFNA(VLOOKUP($C15,'Afwijkingen hulptabel'!$B$7:$E$154,2,FALSE),"")</f>
        <v/>
      </c>
      <c r="M15" s="158" t="str">
        <f>_xlfn.IFNA(VLOOKUP($C15,'Afwijkingen hulptabel'!$B$7:$E$154,3,FALSE),"")</f>
        <v/>
      </c>
      <c r="N15" s="158" t="str">
        <f>_xlfn.IFNA(VLOOKUP($M15,Kruistabel!$B$40:$C$44,2,FALSE),"")</f>
        <v/>
      </c>
      <c r="O15" s="158" t="str">
        <f t="shared" si="2"/>
        <v/>
      </c>
      <c r="P15" s="157">
        <f t="shared" si="3"/>
        <v>0</v>
      </c>
      <c r="Q15" s="157">
        <f t="shared" si="4"/>
        <v>0</v>
      </c>
      <c r="R15" s="157">
        <f t="shared" si="5"/>
        <v>0</v>
      </c>
    </row>
    <row r="16" spans="1:26" ht="24" customHeight="1">
      <c r="B16" s="158"/>
      <c r="C16" s="221"/>
      <c r="D16" s="222"/>
      <c r="E16" s="222"/>
      <c r="F16" s="223" t="str">
        <f t="shared" si="0"/>
        <v xml:space="preserve"> - </v>
      </c>
      <c r="G16" s="224"/>
      <c r="H16" s="224"/>
      <c r="I16" s="224"/>
      <c r="J16" s="158" t="str">
        <f>_xlfn.IFNA(VLOOKUP(D16,Kruistabel!$B$54:$C$60,2,FALSE),"")</f>
        <v/>
      </c>
      <c r="K16" s="158" t="str">
        <f>_xlfn.IFNA(VLOOKUP($C16,'Afwijkingen hulptabel'!$B$7:$E$156,4,FALSE),"")</f>
        <v/>
      </c>
      <c r="L16" s="158" t="str">
        <f>_xlfn.IFNA(VLOOKUP($C16,'Afwijkingen hulptabel'!$B$7:$E$154,2,FALSE),"")</f>
        <v/>
      </c>
      <c r="M16" s="158" t="str">
        <f>_xlfn.IFNA(VLOOKUP($C16,'Afwijkingen hulptabel'!$B$7:$E$154,3,FALSE),"")</f>
        <v/>
      </c>
      <c r="N16" s="158" t="str">
        <f>_xlfn.IFNA(VLOOKUP($M16,Kruistabel!$B$40:$C$44,2,FALSE),"")</f>
        <v/>
      </c>
      <c r="O16" s="158" t="str">
        <f t="shared" si="2"/>
        <v/>
      </c>
      <c r="P16" s="157">
        <f t="shared" si="3"/>
        <v>0</v>
      </c>
      <c r="Q16" s="157">
        <f t="shared" si="4"/>
        <v>0</v>
      </c>
      <c r="R16" s="157">
        <f t="shared" si="5"/>
        <v>0</v>
      </c>
    </row>
    <row r="17" spans="2:18" ht="24" customHeight="1">
      <c r="B17" s="158"/>
      <c r="C17" s="221"/>
      <c r="D17" s="222"/>
      <c r="E17" s="222"/>
      <c r="F17" s="223" t="str">
        <f t="shared" si="0"/>
        <v xml:space="preserve"> - </v>
      </c>
      <c r="G17" s="224"/>
      <c r="H17" s="224"/>
      <c r="I17" s="224"/>
      <c r="J17" s="158" t="str">
        <f>_xlfn.IFNA(VLOOKUP(D17,Kruistabel!$B$54:$C$60,2,FALSE),"")</f>
        <v/>
      </c>
      <c r="K17" s="158" t="str">
        <f>_xlfn.IFNA(VLOOKUP($C17,'Afwijkingen hulptabel'!$B$7:$E$156,4,FALSE),"")</f>
        <v/>
      </c>
      <c r="L17" s="158" t="str">
        <f>_xlfn.IFNA(VLOOKUP($C17,'Afwijkingen hulptabel'!$B$7:$E$154,2,FALSE),"")</f>
        <v/>
      </c>
      <c r="M17" s="158" t="str">
        <f>_xlfn.IFNA(VLOOKUP($C17,'Afwijkingen hulptabel'!$B$7:$E$154,3,FALSE),"")</f>
        <v/>
      </c>
      <c r="N17" s="158" t="str">
        <f>_xlfn.IFNA(VLOOKUP($M17,Kruistabel!$B$40:$C$44,2,FALSE),"")</f>
        <v/>
      </c>
      <c r="O17" s="158" t="str">
        <f t="shared" ref="O17:O35" si="6">IFERROR(G17*N17*(K17&gt;0),"")</f>
        <v/>
      </c>
      <c r="P17" s="157">
        <f t="shared" si="3"/>
        <v>0</v>
      </c>
      <c r="Q17" s="157">
        <f t="shared" si="4"/>
        <v>0</v>
      </c>
      <c r="R17" s="157">
        <f t="shared" si="5"/>
        <v>0</v>
      </c>
    </row>
    <row r="18" spans="2:18" ht="24" customHeight="1">
      <c r="B18" s="158"/>
      <c r="C18" s="221"/>
      <c r="D18" s="222"/>
      <c r="E18" s="222"/>
      <c r="F18" s="223" t="str">
        <f t="shared" si="0"/>
        <v xml:space="preserve"> - </v>
      </c>
      <c r="G18" s="224"/>
      <c r="H18" s="224"/>
      <c r="I18" s="224"/>
      <c r="J18" s="158" t="str">
        <f>_xlfn.IFNA(VLOOKUP(D18,Kruistabel!$B$54:$C$60,2,FALSE),"")</f>
        <v/>
      </c>
      <c r="K18" s="158" t="str">
        <f>_xlfn.IFNA(VLOOKUP($C18,'Afwijkingen hulptabel'!$B$7:$E$156,4,FALSE),"")</f>
        <v/>
      </c>
      <c r="L18" s="158" t="str">
        <f>_xlfn.IFNA(VLOOKUP($C18,'Afwijkingen hulptabel'!$B$7:$E$154,2,FALSE),"")</f>
        <v/>
      </c>
      <c r="M18" s="158" t="str">
        <f>_xlfn.IFNA(VLOOKUP($C18,'Afwijkingen hulptabel'!$B$7:$E$154,3,FALSE),"")</f>
        <v/>
      </c>
      <c r="N18" s="158" t="str">
        <f>_xlfn.IFNA(VLOOKUP($M18,Kruistabel!$B$40:$C$44,2,FALSE),"")</f>
        <v/>
      </c>
      <c r="O18" s="158" t="str">
        <f t="shared" si="6"/>
        <v/>
      </c>
      <c r="P18" s="157">
        <f t="shared" si="3"/>
        <v>0</v>
      </c>
      <c r="Q18" s="157">
        <f t="shared" si="4"/>
        <v>0</v>
      </c>
      <c r="R18" s="157">
        <f t="shared" si="5"/>
        <v>0</v>
      </c>
    </row>
    <row r="19" spans="2:18" ht="24" customHeight="1">
      <c r="B19" s="158"/>
      <c r="C19" s="221"/>
      <c r="D19" s="222"/>
      <c r="E19" s="222"/>
      <c r="F19" s="223" t="str">
        <f t="shared" si="0"/>
        <v xml:space="preserve"> - </v>
      </c>
      <c r="G19" s="224"/>
      <c r="H19" s="224"/>
      <c r="I19" s="224"/>
      <c r="J19" s="158" t="str">
        <f>_xlfn.IFNA(VLOOKUP(D19,Kruistabel!$B$54:$C$60,2,FALSE),"")</f>
        <v/>
      </c>
      <c r="K19" s="158" t="str">
        <f>_xlfn.IFNA(VLOOKUP($C19,'Afwijkingen hulptabel'!$B$7:$E$156,4,FALSE),"")</f>
        <v/>
      </c>
      <c r="L19" s="158" t="str">
        <f>_xlfn.IFNA(VLOOKUP($C19,'Afwijkingen hulptabel'!$B$7:$E$154,2,FALSE),"")</f>
        <v/>
      </c>
      <c r="M19" s="158" t="str">
        <f>_xlfn.IFNA(VLOOKUP($C19,'Afwijkingen hulptabel'!$B$7:$E$154,3,FALSE),"")</f>
        <v/>
      </c>
      <c r="N19" s="158" t="str">
        <f>_xlfn.IFNA(VLOOKUP($M19,Kruistabel!$B$40:$C$44,2,FALSE),"")</f>
        <v/>
      </c>
      <c r="O19" s="158" t="str">
        <f t="shared" si="6"/>
        <v/>
      </c>
      <c r="P19" s="157">
        <f t="shared" si="3"/>
        <v>0</v>
      </c>
      <c r="Q19" s="157">
        <f t="shared" si="4"/>
        <v>0</v>
      </c>
      <c r="R19" s="157">
        <f t="shared" si="5"/>
        <v>0</v>
      </c>
    </row>
    <row r="20" spans="2:18" ht="24" customHeight="1">
      <c r="B20" s="158"/>
      <c r="C20" s="221"/>
      <c r="D20" s="222"/>
      <c r="E20" s="222"/>
      <c r="F20" s="223" t="str">
        <f t="shared" si="0"/>
        <v xml:space="preserve"> - </v>
      </c>
      <c r="G20" s="224"/>
      <c r="H20" s="224"/>
      <c r="I20" s="224"/>
      <c r="J20" s="158" t="str">
        <f>_xlfn.IFNA(VLOOKUP(D20,Kruistabel!$B$54:$C$60,2,FALSE),"")</f>
        <v/>
      </c>
      <c r="K20" s="158" t="str">
        <f>_xlfn.IFNA(VLOOKUP($C20,'Afwijkingen hulptabel'!$B$7:$E$156,4,FALSE),"")</f>
        <v/>
      </c>
      <c r="L20" s="158" t="str">
        <f>_xlfn.IFNA(VLOOKUP($C20,'Afwijkingen hulptabel'!$B$7:$E$154,2,FALSE),"")</f>
        <v/>
      </c>
      <c r="M20" s="158" t="str">
        <f>_xlfn.IFNA(VLOOKUP($C20,'Afwijkingen hulptabel'!$B$7:$E$154,3,FALSE),"")</f>
        <v/>
      </c>
      <c r="N20" s="158" t="str">
        <f>_xlfn.IFNA(VLOOKUP($M20,Kruistabel!$B$40:$C$44,2,FALSE),"")</f>
        <v/>
      </c>
      <c r="O20" s="158" t="str">
        <f t="shared" si="6"/>
        <v/>
      </c>
      <c r="P20" s="157">
        <f t="shared" si="3"/>
        <v>0</v>
      </c>
      <c r="Q20" s="157">
        <f t="shared" si="4"/>
        <v>0</v>
      </c>
      <c r="R20" s="157">
        <f t="shared" si="5"/>
        <v>0</v>
      </c>
    </row>
    <row r="21" spans="2:18" ht="24" customHeight="1">
      <c r="B21" s="158"/>
      <c r="C21" s="221"/>
      <c r="D21" s="222"/>
      <c r="E21" s="222"/>
      <c r="F21" s="223" t="str">
        <f t="shared" si="0"/>
        <v xml:space="preserve"> - </v>
      </c>
      <c r="G21" s="224"/>
      <c r="H21" s="224"/>
      <c r="I21" s="224"/>
      <c r="J21" s="158" t="str">
        <f>_xlfn.IFNA(VLOOKUP(D21,Kruistabel!$B$54:$C$60,2,FALSE),"")</f>
        <v/>
      </c>
      <c r="K21" s="158" t="str">
        <f>_xlfn.IFNA(VLOOKUP($C21,'Afwijkingen hulptabel'!$B$7:$E$156,4,FALSE),"")</f>
        <v/>
      </c>
      <c r="L21" s="158" t="str">
        <f>_xlfn.IFNA(VLOOKUP($C21,'Afwijkingen hulptabel'!$B$7:$E$154,2,FALSE),"")</f>
        <v/>
      </c>
      <c r="M21" s="158" t="str">
        <f>_xlfn.IFNA(VLOOKUP($C21,'Afwijkingen hulptabel'!$B$7:$E$154,3,FALSE),"")</f>
        <v/>
      </c>
      <c r="N21" s="158" t="str">
        <f>_xlfn.IFNA(VLOOKUP($M21,Kruistabel!$B$40:$C$44,2,FALSE),"")</f>
        <v/>
      </c>
      <c r="O21" s="158" t="str">
        <f t="shared" si="6"/>
        <v/>
      </c>
      <c r="P21" s="157">
        <f t="shared" si="3"/>
        <v>0</v>
      </c>
      <c r="Q21" s="157">
        <f t="shared" si="4"/>
        <v>0</v>
      </c>
      <c r="R21" s="157">
        <f t="shared" si="5"/>
        <v>0</v>
      </c>
    </row>
    <row r="22" spans="2:18" ht="24" customHeight="1">
      <c r="B22" s="158"/>
      <c r="C22" s="221"/>
      <c r="D22" s="222"/>
      <c r="E22" s="222"/>
      <c r="F22" s="223" t="str">
        <f t="shared" si="0"/>
        <v xml:space="preserve"> - </v>
      </c>
      <c r="G22" s="224"/>
      <c r="H22" s="224"/>
      <c r="I22" s="224"/>
      <c r="J22" s="158" t="str">
        <f>_xlfn.IFNA(VLOOKUP(D22,Kruistabel!$B$54:$C$60,2,FALSE),"")</f>
        <v/>
      </c>
      <c r="K22" s="158" t="str">
        <f>_xlfn.IFNA(VLOOKUP($C22,'Afwijkingen hulptabel'!$B$7:$E$156,4,FALSE),"")</f>
        <v/>
      </c>
      <c r="L22" s="158" t="str">
        <f>_xlfn.IFNA(VLOOKUP($C22,'Afwijkingen hulptabel'!$B$7:$E$154,2,FALSE),"")</f>
        <v/>
      </c>
      <c r="M22" s="158" t="str">
        <f>_xlfn.IFNA(VLOOKUP($C22,'Afwijkingen hulptabel'!$B$7:$E$154,3,FALSE),"")</f>
        <v/>
      </c>
      <c r="N22" s="158" t="str">
        <f>_xlfn.IFNA(VLOOKUP($M22,Kruistabel!$B$40:$C$44,2,FALSE),"")</f>
        <v/>
      </c>
      <c r="O22" s="158" t="str">
        <f t="shared" si="6"/>
        <v/>
      </c>
      <c r="P22" s="157">
        <f t="shared" si="3"/>
        <v>0</v>
      </c>
      <c r="Q22" s="157">
        <f t="shared" si="4"/>
        <v>0</v>
      </c>
      <c r="R22" s="157">
        <f t="shared" si="5"/>
        <v>0</v>
      </c>
    </row>
    <row r="23" spans="2:18" ht="24" customHeight="1">
      <c r="B23" s="158"/>
      <c r="C23" s="221"/>
      <c r="D23" s="222"/>
      <c r="E23" s="222"/>
      <c r="F23" s="223" t="str">
        <f t="shared" si="0"/>
        <v xml:space="preserve"> - </v>
      </c>
      <c r="G23" s="224"/>
      <c r="H23" s="224"/>
      <c r="I23" s="224"/>
      <c r="J23" s="158" t="str">
        <f>_xlfn.IFNA(VLOOKUP(D23,Kruistabel!$B$54:$C$60,2,FALSE),"")</f>
        <v/>
      </c>
      <c r="K23" s="158" t="str">
        <f>_xlfn.IFNA(VLOOKUP($C23,'Afwijkingen hulptabel'!$B$7:$E$156,4,FALSE),"")</f>
        <v/>
      </c>
      <c r="L23" s="158" t="str">
        <f>_xlfn.IFNA(VLOOKUP($C23,'Afwijkingen hulptabel'!$B$7:$E$154,2,FALSE),"")</f>
        <v/>
      </c>
      <c r="M23" s="158" t="str">
        <f>_xlfn.IFNA(VLOOKUP($C23,'Afwijkingen hulptabel'!$B$7:$E$154,3,FALSE),"")</f>
        <v/>
      </c>
      <c r="N23" s="158" t="str">
        <f>_xlfn.IFNA(VLOOKUP($M23,Kruistabel!$B$40:$C$44,2,FALSE),"")</f>
        <v/>
      </c>
      <c r="O23" s="158" t="str">
        <f t="shared" si="6"/>
        <v/>
      </c>
      <c r="P23" s="157">
        <f t="shared" si="3"/>
        <v>0</v>
      </c>
      <c r="Q23" s="157">
        <f t="shared" si="4"/>
        <v>0</v>
      </c>
      <c r="R23" s="157">
        <f t="shared" si="5"/>
        <v>0</v>
      </c>
    </row>
    <row r="24" spans="2:18" ht="24" customHeight="1">
      <c r="B24" s="158"/>
      <c r="C24" s="221"/>
      <c r="D24" s="222"/>
      <c r="E24" s="222"/>
      <c r="F24" s="223" t="str">
        <f t="shared" si="0"/>
        <v xml:space="preserve"> - </v>
      </c>
      <c r="G24" s="224"/>
      <c r="H24" s="224"/>
      <c r="I24" s="224"/>
      <c r="J24" s="158" t="str">
        <f>_xlfn.IFNA(VLOOKUP(D24,Kruistabel!$B$54:$C$60,2,FALSE),"")</f>
        <v/>
      </c>
      <c r="K24" s="158" t="str">
        <f>_xlfn.IFNA(VLOOKUP($C24,'Afwijkingen hulptabel'!$B$7:$E$156,4,FALSE),"")</f>
        <v/>
      </c>
      <c r="L24" s="158" t="str">
        <f>_xlfn.IFNA(VLOOKUP($C24,'Afwijkingen hulptabel'!$B$7:$E$154,2,FALSE),"")</f>
        <v/>
      </c>
      <c r="M24" s="158" t="str">
        <f>_xlfn.IFNA(VLOOKUP($C24,'Afwijkingen hulptabel'!$B$7:$E$154,3,FALSE),"")</f>
        <v/>
      </c>
      <c r="N24" s="158" t="str">
        <f>_xlfn.IFNA(VLOOKUP($M24,Kruistabel!$B$40:$C$44,2,FALSE),"")</f>
        <v/>
      </c>
      <c r="O24" s="158" t="str">
        <f t="shared" si="6"/>
        <v/>
      </c>
      <c r="P24" s="157">
        <f t="shared" si="3"/>
        <v>0</v>
      </c>
      <c r="Q24" s="157">
        <f t="shared" si="4"/>
        <v>0</v>
      </c>
      <c r="R24" s="157">
        <f t="shared" si="5"/>
        <v>0</v>
      </c>
    </row>
    <row r="25" spans="2:18" ht="24" customHeight="1">
      <c r="B25" s="158"/>
      <c r="C25" s="221"/>
      <c r="D25" s="222"/>
      <c r="E25" s="222"/>
      <c r="F25" s="223" t="str">
        <f t="shared" si="0"/>
        <v xml:space="preserve"> - </v>
      </c>
      <c r="G25" s="224"/>
      <c r="H25" s="224"/>
      <c r="I25" s="224"/>
      <c r="J25" s="158" t="str">
        <f>_xlfn.IFNA(VLOOKUP(D25,Kruistabel!$B$54:$C$60,2,FALSE),"")</f>
        <v/>
      </c>
      <c r="K25" s="158" t="str">
        <f>_xlfn.IFNA(VLOOKUP($C25,'Afwijkingen hulptabel'!$B$7:$E$156,4,FALSE),"")</f>
        <v/>
      </c>
      <c r="L25" s="158" t="str">
        <f>_xlfn.IFNA(VLOOKUP($C25,'Afwijkingen hulptabel'!$B$7:$E$154,2,FALSE),"")</f>
        <v/>
      </c>
      <c r="M25" s="158" t="str">
        <f>_xlfn.IFNA(VLOOKUP($C25,'Afwijkingen hulptabel'!$B$7:$E$154,3,FALSE),"")</f>
        <v/>
      </c>
      <c r="N25" s="158" t="str">
        <f>_xlfn.IFNA(VLOOKUP($M25,Kruistabel!$B$40:$C$44,2,FALSE),"")</f>
        <v/>
      </c>
      <c r="O25" s="158" t="str">
        <f t="shared" si="6"/>
        <v/>
      </c>
      <c r="P25" s="157">
        <f t="shared" si="3"/>
        <v>0</v>
      </c>
      <c r="Q25" s="157">
        <f t="shared" si="4"/>
        <v>0</v>
      </c>
      <c r="R25" s="157">
        <f t="shared" si="5"/>
        <v>0</v>
      </c>
    </row>
    <row r="26" spans="2:18" ht="24" customHeight="1">
      <c r="B26" s="158"/>
      <c r="C26" s="221"/>
      <c r="D26" s="222"/>
      <c r="E26" s="222"/>
      <c r="F26" s="223" t="str">
        <f t="shared" si="0"/>
        <v xml:space="preserve"> - </v>
      </c>
      <c r="G26" s="224"/>
      <c r="H26" s="224"/>
      <c r="I26" s="224"/>
      <c r="J26" s="158" t="str">
        <f>_xlfn.IFNA(VLOOKUP(D26,Kruistabel!$B$54:$C$60,2,FALSE),"")</f>
        <v/>
      </c>
      <c r="K26" s="158" t="str">
        <f>_xlfn.IFNA(VLOOKUP($C26,'Afwijkingen hulptabel'!$B$7:$E$156,4,FALSE),"")</f>
        <v/>
      </c>
      <c r="L26" s="158" t="str">
        <f>_xlfn.IFNA(VLOOKUP($C26,'Afwijkingen hulptabel'!$B$7:$E$154,2,FALSE),"")</f>
        <v/>
      </c>
      <c r="M26" s="158" t="str">
        <f>_xlfn.IFNA(VLOOKUP($C26,'Afwijkingen hulptabel'!$B$7:$E$154,3,FALSE),"")</f>
        <v/>
      </c>
      <c r="N26" s="158" t="str">
        <f>_xlfn.IFNA(VLOOKUP($M26,Kruistabel!$B$40:$C$44,2,FALSE),"")</f>
        <v/>
      </c>
      <c r="O26" s="158" t="str">
        <f t="shared" si="6"/>
        <v/>
      </c>
      <c r="P26" s="157">
        <f t="shared" si="3"/>
        <v>0</v>
      </c>
      <c r="Q26" s="157">
        <f t="shared" si="4"/>
        <v>0</v>
      </c>
      <c r="R26" s="157">
        <f t="shared" si="5"/>
        <v>0</v>
      </c>
    </row>
    <row r="27" spans="2:18" ht="24" customHeight="1">
      <c r="B27" s="158"/>
      <c r="C27" s="221"/>
      <c r="D27" s="222"/>
      <c r="E27" s="222"/>
      <c r="F27" s="223" t="str">
        <f t="shared" si="0"/>
        <v xml:space="preserve"> - </v>
      </c>
      <c r="G27" s="224"/>
      <c r="H27" s="224"/>
      <c r="I27" s="224"/>
      <c r="J27" s="158" t="str">
        <f>_xlfn.IFNA(VLOOKUP(D27,Kruistabel!$B$54:$C$60,2,FALSE),"")</f>
        <v/>
      </c>
      <c r="K27" s="158" t="str">
        <f>_xlfn.IFNA(VLOOKUP($C27,'Afwijkingen hulptabel'!$B$7:$E$156,4,FALSE),"")</f>
        <v/>
      </c>
      <c r="L27" s="158" t="str">
        <f>_xlfn.IFNA(VLOOKUP($C27,'Afwijkingen hulptabel'!$B$7:$E$154,2,FALSE),"")</f>
        <v/>
      </c>
      <c r="M27" s="158" t="str">
        <f>_xlfn.IFNA(VLOOKUP($C27,'Afwijkingen hulptabel'!$B$7:$E$154,3,FALSE),"")</f>
        <v/>
      </c>
      <c r="N27" s="158" t="str">
        <f>_xlfn.IFNA(VLOOKUP($M27,Kruistabel!$B$40:$C$44,2,FALSE),"")</f>
        <v/>
      </c>
      <c r="O27" s="158" t="str">
        <f t="shared" si="6"/>
        <v/>
      </c>
      <c r="P27" s="157">
        <f t="shared" si="3"/>
        <v>0</v>
      </c>
      <c r="Q27" s="157">
        <f t="shared" si="4"/>
        <v>0</v>
      </c>
      <c r="R27" s="157">
        <f t="shared" si="5"/>
        <v>0</v>
      </c>
    </row>
    <row r="28" spans="2:18" ht="24" customHeight="1">
      <c r="B28" s="158"/>
      <c r="C28" s="221"/>
      <c r="D28" s="222"/>
      <c r="E28" s="222"/>
      <c r="F28" s="223" t="str">
        <f t="shared" si="0"/>
        <v xml:space="preserve"> - </v>
      </c>
      <c r="G28" s="224"/>
      <c r="H28" s="224"/>
      <c r="I28" s="224"/>
      <c r="J28" s="158" t="str">
        <f>_xlfn.IFNA(VLOOKUP(D28,Kruistabel!$B$54:$C$60,2,FALSE),"")</f>
        <v/>
      </c>
      <c r="K28" s="158" t="str">
        <f>_xlfn.IFNA(VLOOKUP($C28,'Afwijkingen hulptabel'!$B$7:$E$156,4,FALSE),"")</f>
        <v/>
      </c>
      <c r="L28" s="158" t="str">
        <f>_xlfn.IFNA(VLOOKUP($C28,'Afwijkingen hulptabel'!$B$7:$E$154,2,FALSE),"")</f>
        <v/>
      </c>
      <c r="M28" s="158" t="str">
        <f>_xlfn.IFNA(VLOOKUP($C28,'Afwijkingen hulptabel'!$B$7:$E$154,3,FALSE),"")</f>
        <v/>
      </c>
      <c r="N28" s="158" t="str">
        <f>_xlfn.IFNA(VLOOKUP($M28,Kruistabel!$B$40:$C$44,2,FALSE),"")</f>
        <v/>
      </c>
      <c r="O28" s="158" t="str">
        <f t="shared" si="6"/>
        <v/>
      </c>
      <c r="P28" s="157">
        <f t="shared" si="3"/>
        <v>0</v>
      </c>
      <c r="Q28" s="157">
        <f t="shared" si="4"/>
        <v>0</v>
      </c>
      <c r="R28" s="157">
        <f t="shared" si="5"/>
        <v>0</v>
      </c>
    </row>
    <row r="29" spans="2:18" ht="24" customHeight="1">
      <c r="B29" s="158"/>
      <c r="C29" s="221"/>
      <c r="D29" s="222"/>
      <c r="E29" s="222"/>
      <c r="F29" s="223" t="str">
        <f t="shared" si="0"/>
        <v xml:space="preserve"> - </v>
      </c>
      <c r="G29" s="224"/>
      <c r="H29" s="224"/>
      <c r="I29" s="224"/>
      <c r="J29" s="158" t="str">
        <f>_xlfn.IFNA(VLOOKUP(D29,Kruistabel!$B$54:$C$60,2,FALSE),"")</f>
        <v/>
      </c>
      <c r="K29" s="158" t="str">
        <f>_xlfn.IFNA(VLOOKUP($C29,'Afwijkingen hulptabel'!$B$7:$E$156,4,FALSE),"")</f>
        <v/>
      </c>
      <c r="L29" s="158" t="str">
        <f>_xlfn.IFNA(VLOOKUP($C29,'Afwijkingen hulptabel'!$B$7:$E$154,2,FALSE),"")</f>
        <v/>
      </c>
      <c r="M29" s="158" t="str">
        <f>_xlfn.IFNA(VLOOKUP($C29,'Afwijkingen hulptabel'!$B$7:$E$154,3,FALSE),"")</f>
        <v/>
      </c>
      <c r="N29" s="158" t="str">
        <f>_xlfn.IFNA(VLOOKUP($M29,Kruistabel!$B$40:$C$44,2,FALSE),"")</f>
        <v/>
      </c>
      <c r="O29" s="158" t="str">
        <f t="shared" si="6"/>
        <v/>
      </c>
      <c r="P29" s="157">
        <f t="shared" si="3"/>
        <v>0</v>
      </c>
      <c r="Q29" s="157">
        <f t="shared" si="4"/>
        <v>0</v>
      </c>
      <c r="R29" s="157">
        <f t="shared" si="5"/>
        <v>0</v>
      </c>
    </row>
    <row r="30" spans="2:18" ht="24" customHeight="1">
      <c r="B30" s="158"/>
      <c r="C30" s="221"/>
      <c r="D30" s="222"/>
      <c r="E30" s="222"/>
      <c r="F30" s="223" t="str">
        <f t="shared" si="0"/>
        <v xml:space="preserve"> - </v>
      </c>
      <c r="G30" s="224"/>
      <c r="H30" s="224"/>
      <c r="I30" s="224"/>
      <c r="J30" s="158" t="str">
        <f>_xlfn.IFNA(VLOOKUP(D30,Kruistabel!$B$54:$C$60,2,FALSE),"")</f>
        <v/>
      </c>
      <c r="K30" s="158" t="str">
        <f>_xlfn.IFNA(VLOOKUP($C30,'Afwijkingen hulptabel'!$B$7:$E$156,4,FALSE),"")</f>
        <v/>
      </c>
      <c r="L30" s="158" t="str">
        <f>_xlfn.IFNA(VLOOKUP($C30,'Afwijkingen hulptabel'!$B$7:$E$154,2,FALSE),"")</f>
        <v/>
      </c>
      <c r="M30" s="158" t="str">
        <f>_xlfn.IFNA(VLOOKUP($C30,'Afwijkingen hulptabel'!$B$7:$E$154,3,FALSE),"")</f>
        <v/>
      </c>
      <c r="N30" s="158" t="str">
        <f>_xlfn.IFNA(VLOOKUP($M30,Kruistabel!$B$40:$C$44,2,FALSE),"")</f>
        <v/>
      </c>
      <c r="O30" s="158" t="str">
        <f t="shared" si="6"/>
        <v/>
      </c>
      <c r="P30" s="157">
        <f t="shared" si="3"/>
        <v>0</v>
      </c>
      <c r="Q30" s="157">
        <f t="shared" si="4"/>
        <v>0</v>
      </c>
      <c r="R30" s="157">
        <f t="shared" si="5"/>
        <v>0</v>
      </c>
    </row>
    <row r="31" spans="2:18" ht="24" customHeight="1">
      <c r="B31" s="158"/>
      <c r="C31" s="221"/>
      <c r="D31" s="222"/>
      <c r="E31" s="222"/>
      <c r="F31" s="223" t="str">
        <f t="shared" si="0"/>
        <v xml:space="preserve"> - </v>
      </c>
      <c r="G31" s="224"/>
      <c r="H31" s="224"/>
      <c r="I31" s="224"/>
      <c r="J31" s="158" t="str">
        <f>_xlfn.IFNA(VLOOKUP(D31,Kruistabel!$B$54:$C$60,2,FALSE),"")</f>
        <v/>
      </c>
      <c r="K31" s="158" t="str">
        <f>_xlfn.IFNA(VLOOKUP($C31,'Afwijkingen hulptabel'!$B$7:$E$156,4,FALSE),"")</f>
        <v/>
      </c>
      <c r="L31" s="158" t="str">
        <f>_xlfn.IFNA(VLOOKUP($C31,'Afwijkingen hulptabel'!$B$7:$E$154,2,FALSE),"")</f>
        <v/>
      </c>
      <c r="M31" s="158" t="str">
        <f>_xlfn.IFNA(VLOOKUP($C31,'Afwijkingen hulptabel'!$B$7:$E$154,3,FALSE),"")</f>
        <v/>
      </c>
      <c r="N31" s="158" t="str">
        <f>_xlfn.IFNA(VLOOKUP($M31,Kruistabel!$B$40:$C$44,2,FALSE),"")</f>
        <v/>
      </c>
      <c r="O31" s="158" t="str">
        <f t="shared" si="6"/>
        <v/>
      </c>
      <c r="P31" s="157">
        <f t="shared" si="3"/>
        <v>0</v>
      </c>
      <c r="Q31" s="157">
        <f t="shared" si="4"/>
        <v>0</v>
      </c>
      <c r="R31" s="157">
        <f t="shared" si="5"/>
        <v>0</v>
      </c>
    </row>
    <row r="32" spans="2:18" ht="24" customHeight="1">
      <c r="B32" s="158"/>
      <c r="C32" s="221"/>
      <c r="D32" s="222"/>
      <c r="E32" s="222"/>
      <c r="F32" s="223" t="str">
        <f t="shared" si="0"/>
        <v xml:space="preserve"> - </v>
      </c>
      <c r="G32" s="224"/>
      <c r="H32" s="224"/>
      <c r="I32" s="224"/>
      <c r="J32" s="158" t="str">
        <f>_xlfn.IFNA(VLOOKUP(D32,Kruistabel!$B$54:$C$60,2,FALSE),"")</f>
        <v/>
      </c>
      <c r="K32" s="158" t="str">
        <f>_xlfn.IFNA(VLOOKUP($C32,'Afwijkingen hulptabel'!$B$7:$E$156,4,FALSE),"")</f>
        <v/>
      </c>
      <c r="L32" s="158" t="str">
        <f>_xlfn.IFNA(VLOOKUP($C32,'Afwijkingen hulptabel'!$B$7:$E$154,2,FALSE),"")</f>
        <v/>
      </c>
      <c r="M32" s="158" t="str">
        <f>_xlfn.IFNA(VLOOKUP($C32,'Afwijkingen hulptabel'!$B$7:$E$154,3,FALSE),"")</f>
        <v/>
      </c>
      <c r="N32" s="158" t="str">
        <f>_xlfn.IFNA(VLOOKUP($M32,Kruistabel!$B$40:$C$44,2,FALSE),"")</f>
        <v/>
      </c>
      <c r="O32" s="158" t="str">
        <f t="shared" si="6"/>
        <v/>
      </c>
      <c r="P32" s="157">
        <f t="shared" si="3"/>
        <v>0</v>
      </c>
      <c r="Q32" s="157">
        <f t="shared" si="4"/>
        <v>0</v>
      </c>
      <c r="R32" s="157">
        <f t="shared" si="5"/>
        <v>0</v>
      </c>
    </row>
    <row r="33" spans="2:18" ht="24" customHeight="1">
      <c r="B33" s="158"/>
      <c r="C33" s="221"/>
      <c r="D33" s="222"/>
      <c r="E33" s="222"/>
      <c r="F33" s="223" t="str">
        <f t="shared" si="0"/>
        <v xml:space="preserve"> - </v>
      </c>
      <c r="G33" s="224"/>
      <c r="H33" s="224"/>
      <c r="I33" s="224"/>
      <c r="J33" s="158" t="str">
        <f>_xlfn.IFNA(VLOOKUP(D33,Kruistabel!$B$54:$C$60,2,FALSE),"")</f>
        <v/>
      </c>
      <c r="K33" s="158" t="str">
        <f>_xlfn.IFNA(VLOOKUP($C33,'Afwijkingen hulptabel'!$B$7:$E$156,4,FALSE),"")</f>
        <v/>
      </c>
      <c r="L33" s="158" t="str">
        <f>_xlfn.IFNA(VLOOKUP($C33,'Afwijkingen hulptabel'!$B$7:$E$154,2,FALSE),"")</f>
        <v/>
      </c>
      <c r="M33" s="158" t="str">
        <f>_xlfn.IFNA(VLOOKUP($C33,'Afwijkingen hulptabel'!$B$7:$E$154,3,FALSE),"")</f>
        <v/>
      </c>
      <c r="N33" s="158" t="str">
        <f>_xlfn.IFNA(VLOOKUP($M33,Kruistabel!$B$40:$C$44,2,FALSE),"")</f>
        <v/>
      </c>
      <c r="O33" s="158" t="str">
        <f t="shared" si="6"/>
        <v/>
      </c>
      <c r="P33" s="157">
        <f t="shared" si="3"/>
        <v>0</v>
      </c>
      <c r="Q33" s="157">
        <f t="shared" si="4"/>
        <v>0</v>
      </c>
      <c r="R33" s="157">
        <f t="shared" si="5"/>
        <v>0</v>
      </c>
    </row>
    <row r="34" spans="2:18" ht="24" customHeight="1">
      <c r="B34" s="158"/>
      <c r="C34" s="221"/>
      <c r="D34" s="222"/>
      <c r="E34" s="222"/>
      <c r="F34" s="223" t="str">
        <f t="shared" si="0"/>
        <v xml:space="preserve"> - </v>
      </c>
      <c r="G34" s="224"/>
      <c r="H34" s="224"/>
      <c r="I34" s="224"/>
      <c r="J34" s="158" t="str">
        <f>_xlfn.IFNA(VLOOKUP(D34,Kruistabel!$B$54:$C$60,2,FALSE),"")</f>
        <v/>
      </c>
      <c r="K34" s="158" t="str">
        <f>_xlfn.IFNA(VLOOKUP($C34,'Afwijkingen hulptabel'!$B$7:$E$156,4,FALSE),"")</f>
        <v/>
      </c>
      <c r="L34" s="158" t="str">
        <f>_xlfn.IFNA(VLOOKUP($C34,'Afwijkingen hulptabel'!$B$7:$E$154,2,FALSE),"")</f>
        <v/>
      </c>
      <c r="M34" s="158" t="str">
        <f>_xlfn.IFNA(VLOOKUP($C34,'Afwijkingen hulptabel'!$B$7:$E$154,3,FALSE),"")</f>
        <v/>
      </c>
      <c r="N34" s="158" t="str">
        <f>_xlfn.IFNA(VLOOKUP($M34,Kruistabel!$B$40:$C$44,2,FALSE),"")</f>
        <v/>
      </c>
      <c r="O34" s="158" t="str">
        <f t="shared" si="6"/>
        <v/>
      </c>
      <c r="P34" s="157">
        <f t="shared" si="3"/>
        <v>0</v>
      </c>
      <c r="Q34" s="157">
        <f t="shared" si="4"/>
        <v>0</v>
      </c>
      <c r="R34" s="157">
        <f t="shared" si="5"/>
        <v>0</v>
      </c>
    </row>
    <row r="35" spans="2:18" ht="24" customHeight="1">
      <c r="B35" s="158"/>
      <c r="C35" s="221"/>
      <c r="D35" s="222"/>
      <c r="E35" s="222"/>
      <c r="F35" s="223" t="str">
        <f t="shared" si="0"/>
        <v xml:space="preserve"> - </v>
      </c>
      <c r="G35" s="224"/>
      <c r="H35" s="224"/>
      <c r="I35" s="224"/>
      <c r="J35" s="158" t="str">
        <f>_xlfn.IFNA(VLOOKUP(D35,Kruistabel!$B$54:$C$60,2,FALSE),"")</f>
        <v/>
      </c>
      <c r="K35" s="158" t="str">
        <f>_xlfn.IFNA(VLOOKUP($C35,'Afwijkingen hulptabel'!$B$7:$E$156,4,FALSE),"")</f>
        <v/>
      </c>
      <c r="L35" s="158" t="str">
        <f>_xlfn.IFNA(VLOOKUP($C35,'Afwijkingen hulptabel'!$B$7:$E$154,2,FALSE),"")</f>
        <v/>
      </c>
      <c r="M35" s="158" t="str">
        <f>_xlfn.IFNA(VLOOKUP($C35,'Afwijkingen hulptabel'!$B$7:$E$154,3,FALSE),"")</f>
        <v/>
      </c>
      <c r="N35" s="158" t="str">
        <f>_xlfn.IFNA(VLOOKUP($M35,Kruistabel!$B$40:$C$44,2,FALSE),"")</f>
        <v/>
      </c>
      <c r="O35" s="158" t="str">
        <f t="shared" si="6"/>
        <v/>
      </c>
      <c r="P35" s="157">
        <f t="shared" si="3"/>
        <v>0</v>
      </c>
      <c r="Q35" s="157">
        <f t="shared" si="4"/>
        <v>0</v>
      </c>
      <c r="R35" s="157">
        <f t="shared" si="5"/>
        <v>0</v>
      </c>
    </row>
    <row r="36" spans="2:18" ht="24" customHeight="1">
      <c r="B36" s="158"/>
      <c r="C36" s="221"/>
      <c r="D36" s="222"/>
      <c r="E36" s="222"/>
      <c r="F36" s="223" t="str">
        <f t="shared" si="0"/>
        <v xml:space="preserve"> - </v>
      </c>
      <c r="G36" s="224"/>
      <c r="H36" s="224"/>
      <c r="I36" s="224"/>
      <c r="J36" s="158" t="str">
        <f>_xlfn.IFNA(VLOOKUP(D36,Kruistabel!$B$54:$C$60,2,FALSE),"")</f>
        <v/>
      </c>
      <c r="K36" s="158" t="str">
        <f>_xlfn.IFNA(VLOOKUP($C36,'Afwijkingen hulptabel'!$B$7:$E$156,4,FALSE),"")</f>
        <v/>
      </c>
      <c r="L36" s="158" t="str">
        <f>_xlfn.IFNA(VLOOKUP($C36,'Afwijkingen hulptabel'!$B$7:$E$154,2,FALSE),"")</f>
        <v/>
      </c>
      <c r="M36" s="158" t="str">
        <f>_xlfn.IFNA(VLOOKUP($C36,'Afwijkingen hulptabel'!$B$7:$E$154,3,FALSE),"")</f>
        <v/>
      </c>
      <c r="N36" s="158" t="str">
        <f>_xlfn.IFNA(VLOOKUP($M36,Kruistabel!$B$40:$C$44,2,FALSE),"")</f>
        <v/>
      </c>
      <c r="O36" s="158" t="str">
        <f t="shared" ref="O36:O116" si="7">IFERROR(G36*N36*(K36&gt;0),"")</f>
        <v/>
      </c>
      <c r="P36" s="157">
        <f t="shared" si="3"/>
        <v>0</v>
      </c>
      <c r="Q36" s="157">
        <f t="shared" si="4"/>
        <v>0</v>
      </c>
      <c r="R36" s="157">
        <f t="shared" si="5"/>
        <v>0</v>
      </c>
    </row>
    <row r="37" spans="2:18" ht="24" customHeight="1">
      <c r="B37" s="158"/>
      <c r="C37" s="221"/>
      <c r="D37" s="222"/>
      <c r="E37" s="222"/>
      <c r="F37" s="223" t="str">
        <f t="shared" si="0"/>
        <v xml:space="preserve"> - </v>
      </c>
      <c r="G37" s="224"/>
      <c r="H37" s="224"/>
      <c r="I37" s="224"/>
      <c r="J37" s="158" t="str">
        <f>_xlfn.IFNA(VLOOKUP(D37,Kruistabel!$B$54:$C$60,2,FALSE),"")</f>
        <v/>
      </c>
      <c r="K37" s="158" t="str">
        <f>_xlfn.IFNA(VLOOKUP($C37,'Afwijkingen hulptabel'!$B$7:$E$156,4,FALSE),"")</f>
        <v/>
      </c>
      <c r="L37" s="158" t="str">
        <f>_xlfn.IFNA(VLOOKUP($C37,'Afwijkingen hulptabel'!$B$7:$E$154,2,FALSE),"")</f>
        <v/>
      </c>
      <c r="M37" s="158" t="str">
        <f>_xlfn.IFNA(VLOOKUP($C37,'Afwijkingen hulptabel'!$B$7:$E$154,3,FALSE),"")</f>
        <v/>
      </c>
      <c r="N37" s="158" t="str">
        <f>_xlfn.IFNA(VLOOKUP($M37,Kruistabel!$B$40:$C$44,2,FALSE),"")</f>
        <v/>
      </c>
      <c r="O37" s="158" t="str">
        <f t="shared" si="7"/>
        <v/>
      </c>
      <c r="P37" s="157">
        <f t="shared" si="3"/>
        <v>0</v>
      </c>
      <c r="Q37" s="157">
        <f t="shared" si="4"/>
        <v>0</v>
      </c>
      <c r="R37" s="157">
        <f t="shared" si="5"/>
        <v>0</v>
      </c>
    </row>
    <row r="38" spans="2:18" ht="24" customHeight="1">
      <c r="B38" s="157"/>
      <c r="C38" s="221"/>
      <c r="D38" s="222"/>
      <c r="E38" s="222"/>
      <c r="F38" s="223" t="str">
        <f t="shared" si="0"/>
        <v xml:space="preserve"> - </v>
      </c>
      <c r="G38" s="224"/>
      <c r="H38" s="224"/>
      <c r="I38" s="224"/>
      <c r="J38" s="158"/>
      <c r="K38" s="158" t="str">
        <f>_xlfn.IFNA(VLOOKUP($C38,'Afwijkingen hulptabel'!$B$7:$E$156,4,FALSE),"")</f>
        <v/>
      </c>
      <c r="L38" s="158"/>
      <c r="M38" s="158"/>
      <c r="N38" s="158"/>
      <c r="O38" s="158"/>
      <c r="P38" s="157">
        <f t="shared" si="3"/>
        <v>0</v>
      </c>
      <c r="Q38" s="157">
        <f t="shared" si="4"/>
        <v>0</v>
      </c>
      <c r="R38" s="157">
        <f t="shared" si="5"/>
        <v>0</v>
      </c>
    </row>
    <row r="39" spans="2:18" ht="24" customHeight="1">
      <c r="B39" s="158"/>
      <c r="C39" s="221"/>
      <c r="D39" s="222"/>
      <c r="E39" s="222"/>
      <c r="F39" s="223" t="str">
        <f t="shared" si="0"/>
        <v xml:space="preserve"> - </v>
      </c>
      <c r="G39" s="224"/>
      <c r="H39" s="224"/>
      <c r="I39" s="224"/>
      <c r="J39" s="158" t="str">
        <f>_xlfn.IFNA(VLOOKUP(D39,Kruistabel!$B$54:$C$60,2,FALSE),"")</f>
        <v/>
      </c>
      <c r="K39" s="158" t="str">
        <f>_xlfn.IFNA(VLOOKUP($C39,'Afwijkingen hulptabel'!$B$7:$E$156,4,FALSE),"")</f>
        <v/>
      </c>
      <c r="L39" s="158" t="str">
        <f>_xlfn.IFNA(VLOOKUP($C39,'Afwijkingen hulptabel'!$B$7:$E$154,2,FALSE),"")</f>
        <v/>
      </c>
      <c r="M39" s="158" t="str">
        <f>_xlfn.IFNA(VLOOKUP($C39,'Afwijkingen hulptabel'!$B$7:$E$154,3,FALSE),"")</f>
        <v/>
      </c>
      <c r="N39" s="158" t="str">
        <f>_xlfn.IFNA(VLOOKUP($M39,Kruistabel!$B$40:$C$44,2,FALSE),"")</f>
        <v/>
      </c>
      <c r="O39" s="158" t="str">
        <f t="shared" ref="O39" si="8">IFERROR(G39*N39*(K39&gt;0),"")</f>
        <v/>
      </c>
      <c r="P39" s="157">
        <f t="shared" si="3"/>
        <v>0</v>
      </c>
      <c r="Q39" s="157">
        <f t="shared" si="4"/>
        <v>0</v>
      </c>
      <c r="R39" s="157">
        <f t="shared" si="5"/>
        <v>0</v>
      </c>
    </row>
    <row r="40" spans="2:18" ht="24" customHeight="1">
      <c r="B40" s="158"/>
      <c r="C40" s="221"/>
      <c r="D40" s="222"/>
      <c r="E40" s="222"/>
      <c r="F40" s="223" t="str">
        <f t="shared" si="0"/>
        <v xml:space="preserve"> - </v>
      </c>
      <c r="G40" s="224"/>
      <c r="H40" s="224"/>
      <c r="I40" s="224"/>
      <c r="J40" s="158" t="str">
        <f>_xlfn.IFNA(VLOOKUP(D40,Kruistabel!$B$54:$C$60,2,FALSE),"")</f>
        <v/>
      </c>
      <c r="K40" s="158" t="str">
        <f>_xlfn.IFNA(VLOOKUP($C40,'Afwijkingen hulptabel'!$B$7:$E$156,4,FALSE),"")</f>
        <v/>
      </c>
      <c r="L40" s="158" t="str">
        <f>_xlfn.IFNA(VLOOKUP($C40,'Afwijkingen hulptabel'!$B$7:$E$154,2,FALSE),"")</f>
        <v/>
      </c>
      <c r="M40" s="158" t="str">
        <f>_xlfn.IFNA(VLOOKUP($C40,'Afwijkingen hulptabel'!$B$7:$E$154,3,FALSE),"")</f>
        <v/>
      </c>
      <c r="N40" s="158" t="str">
        <f>_xlfn.IFNA(VLOOKUP($M40,Kruistabel!$B$40:$C$44,2,FALSE),"")</f>
        <v/>
      </c>
      <c r="O40" s="158" t="str">
        <f t="shared" si="7"/>
        <v/>
      </c>
      <c r="P40" s="157">
        <f t="shared" si="3"/>
        <v>0</v>
      </c>
      <c r="Q40" s="157">
        <f t="shared" si="4"/>
        <v>0</v>
      </c>
      <c r="R40" s="157">
        <f t="shared" si="5"/>
        <v>0</v>
      </c>
    </row>
    <row r="41" spans="2:18" ht="24" customHeight="1">
      <c r="B41" s="158"/>
      <c r="C41" s="221"/>
      <c r="D41" s="222"/>
      <c r="E41" s="222"/>
      <c r="F41" s="223" t="str">
        <f t="shared" si="0"/>
        <v xml:space="preserve"> - </v>
      </c>
      <c r="G41" s="224"/>
      <c r="H41" s="224"/>
      <c r="I41" s="224"/>
      <c r="J41" s="158" t="str">
        <f>_xlfn.IFNA(VLOOKUP(D41,Kruistabel!$B$54:$C$60,2,FALSE),"")</f>
        <v/>
      </c>
      <c r="K41" s="158" t="str">
        <f>_xlfn.IFNA(VLOOKUP($C41,'Afwijkingen hulptabel'!$B$7:$E$156,4,FALSE),"")</f>
        <v/>
      </c>
      <c r="L41" s="158" t="str">
        <f>_xlfn.IFNA(VLOOKUP($C41,'Afwijkingen hulptabel'!$B$7:$E$154,2,FALSE),"")</f>
        <v/>
      </c>
      <c r="M41" s="158" t="str">
        <f>_xlfn.IFNA(VLOOKUP($C41,'Afwijkingen hulptabel'!$B$7:$E$154,3,FALSE),"")</f>
        <v/>
      </c>
      <c r="N41" s="158" t="str">
        <f>_xlfn.IFNA(VLOOKUP($M41,Kruistabel!$B$40:$C$44,2,FALSE),"")</f>
        <v/>
      </c>
      <c r="O41" s="158" t="str">
        <f t="shared" si="7"/>
        <v/>
      </c>
      <c r="P41" s="157">
        <f t="shared" si="3"/>
        <v>0</v>
      </c>
      <c r="Q41" s="157">
        <f t="shared" si="4"/>
        <v>0</v>
      </c>
      <c r="R41" s="157">
        <f t="shared" si="5"/>
        <v>0</v>
      </c>
    </row>
    <row r="42" spans="2:18" ht="24" customHeight="1">
      <c r="B42" s="158"/>
      <c r="C42" s="221"/>
      <c r="D42" s="222"/>
      <c r="E42" s="222"/>
      <c r="F42" s="223" t="str">
        <f t="shared" si="0"/>
        <v xml:space="preserve"> - </v>
      </c>
      <c r="G42" s="224"/>
      <c r="H42" s="224"/>
      <c r="I42" s="224"/>
      <c r="J42" s="158" t="str">
        <f>_xlfn.IFNA(VLOOKUP(D42,Kruistabel!$B$54:$C$60,2,FALSE),"")</f>
        <v/>
      </c>
      <c r="K42" s="158" t="str">
        <f>_xlfn.IFNA(VLOOKUP($C42,'Afwijkingen hulptabel'!$B$7:$E$156,4,FALSE),"")</f>
        <v/>
      </c>
      <c r="L42" s="158" t="str">
        <f>_xlfn.IFNA(VLOOKUP($C42,'Afwijkingen hulptabel'!$B$7:$E$154,2,FALSE),"")</f>
        <v/>
      </c>
      <c r="M42" s="158" t="str">
        <f>_xlfn.IFNA(VLOOKUP($C42,'Afwijkingen hulptabel'!$B$7:$E$154,3,FALSE),"")</f>
        <v/>
      </c>
      <c r="N42" s="158" t="str">
        <f>_xlfn.IFNA(VLOOKUP($M42,Kruistabel!$B$40:$C$44,2,FALSE),"")</f>
        <v/>
      </c>
      <c r="O42" s="158" t="str">
        <f t="shared" si="7"/>
        <v/>
      </c>
      <c r="P42" s="157">
        <f t="shared" si="3"/>
        <v>0</v>
      </c>
      <c r="Q42" s="157">
        <f t="shared" si="4"/>
        <v>0</v>
      </c>
      <c r="R42" s="157">
        <f t="shared" si="5"/>
        <v>0</v>
      </c>
    </row>
    <row r="43" spans="2:18" ht="24" customHeight="1">
      <c r="B43" s="158"/>
      <c r="C43" s="221"/>
      <c r="D43" s="222"/>
      <c r="E43" s="222"/>
      <c r="F43" s="223" t="str">
        <f t="shared" si="0"/>
        <v xml:space="preserve"> - </v>
      </c>
      <c r="G43" s="224"/>
      <c r="H43" s="224"/>
      <c r="I43" s="224"/>
      <c r="J43" s="158" t="str">
        <f>_xlfn.IFNA(VLOOKUP(D43,Kruistabel!$B$54:$C$60,2,FALSE),"")</f>
        <v/>
      </c>
      <c r="K43" s="158" t="str">
        <f>_xlfn.IFNA(VLOOKUP($C43,'Afwijkingen hulptabel'!$B$7:$E$156,4,FALSE),"")</f>
        <v/>
      </c>
      <c r="L43" s="158" t="str">
        <f>_xlfn.IFNA(VLOOKUP($C43,'Afwijkingen hulptabel'!$B$7:$E$154,2,FALSE),"")</f>
        <v/>
      </c>
      <c r="M43" s="158" t="str">
        <f>_xlfn.IFNA(VLOOKUP($C43,'Afwijkingen hulptabel'!$B$7:$E$154,3,FALSE),"")</f>
        <v/>
      </c>
      <c r="N43" s="158" t="str">
        <f>_xlfn.IFNA(VLOOKUP($M43,Kruistabel!$B$40:$C$44,2,FALSE),"")</f>
        <v/>
      </c>
      <c r="O43" s="158" t="str">
        <f t="shared" si="7"/>
        <v/>
      </c>
      <c r="P43" s="157">
        <f t="shared" si="3"/>
        <v>0</v>
      </c>
      <c r="Q43" s="157">
        <f t="shared" si="4"/>
        <v>0</v>
      </c>
      <c r="R43" s="157">
        <f t="shared" si="5"/>
        <v>0</v>
      </c>
    </row>
    <row r="44" spans="2:18" ht="24" customHeight="1">
      <c r="B44" s="158"/>
      <c r="C44" s="221"/>
      <c r="D44" s="222"/>
      <c r="E44" s="222"/>
      <c r="F44" s="223" t="str">
        <f t="shared" si="0"/>
        <v xml:space="preserve"> - </v>
      </c>
      <c r="G44" s="224"/>
      <c r="H44" s="224"/>
      <c r="I44" s="224"/>
      <c r="J44" s="158" t="str">
        <f>_xlfn.IFNA(VLOOKUP(D44,Kruistabel!$B$54:$C$60,2,FALSE),"")</f>
        <v/>
      </c>
      <c r="K44" s="158" t="str">
        <f>_xlfn.IFNA(VLOOKUP($C44,'Afwijkingen hulptabel'!$B$7:$E$156,4,FALSE),"")</f>
        <v/>
      </c>
      <c r="L44" s="158" t="str">
        <f>_xlfn.IFNA(VLOOKUP($C44,'Afwijkingen hulptabel'!$B$7:$E$154,2,FALSE),"")</f>
        <v/>
      </c>
      <c r="M44" s="158" t="str">
        <f>_xlfn.IFNA(VLOOKUP($C44,'Afwijkingen hulptabel'!$B$7:$E$154,3,FALSE),"")</f>
        <v/>
      </c>
      <c r="N44" s="158" t="str">
        <f>_xlfn.IFNA(VLOOKUP($M44,Kruistabel!$B$40:$C$44,2,FALSE),"")</f>
        <v/>
      </c>
      <c r="O44" s="158" t="str">
        <f t="shared" si="7"/>
        <v/>
      </c>
      <c r="P44" s="157">
        <f t="shared" si="3"/>
        <v>0</v>
      </c>
      <c r="Q44" s="157">
        <f t="shared" si="4"/>
        <v>0</v>
      </c>
      <c r="R44" s="157">
        <f t="shared" si="5"/>
        <v>0</v>
      </c>
    </row>
    <row r="45" spans="2:18" ht="24" customHeight="1">
      <c r="B45" s="158"/>
      <c r="C45" s="221"/>
      <c r="D45" s="222"/>
      <c r="E45" s="222"/>
      <c r="F45" s="223" t="str">
        <f t="shared" si="0"/>
        <v xml:space="preserve"> - </v>
      </c>
      <c r="G45" s="224"/>
      <c r="H45" s="224"/>
      <c r="I45" s="224"/>
      <c r="J45" s="158" t="str">
        <f>_xlfn.IFNA(VLOOKUP(D45,Kruistabel!$B$54:$C$60,2,FALSE),"")</f>
        <v/>
      </c>
      <c r="K45" s="158" t="str">
        <f>_xlfn.IFNA(VLOOKUP($C45,'Afwijkingen hulptabel'!$B$7:$E$156,4,FALSE),"")</f>
        <v/>
      </c>
      <c r="L45" s="158" t="str">
        <f>_xlfn.IFNA(VLOOKUP($C45,'Afwijkingen hulptabel'!$B$7:$E$154,2,FALSE),"")</f>
        <v/>
      </c>
      <c r="M45" s="158" t="str">
        <f>_xlfn.IFNA(VLOOKUP($C45,'Afwijkingen hulptabel'!$B$7:$E$154,3,FALSE),"")</f>
        <v/>
      </c>
      <c r="N45" s="158" t="str">
        <f>_xlfn.IFNA(VLOOKUP($M45,Kruistabel!$B$40:$C$44,2,FALSE),"")</f>
        <v/>
      </c>
      <c r="O45" s="158" t="str">
        <f t="shared" si="7"/>
        <v/>
      </c>
      <c r="P45" s="157">
        <f t="shared" si="3"/>
        <v>0</v>
      </c>
      <c r="Q45" s="157">
        <f t="shared" si="4"/>
        <v>0</v>
      </c>
      <c r="R45" s="157">
        <f t="shared" si="5"/>
        <v>0</v>
      </c>
    </row>
    <row r="46" spans="2:18" ht="24" customHeight="1">
      <c r="B46" s="158"/>
      <c r="C46" s="221"/>
      <c r="D46" s="222"/>
      <c r="E46" s="222"/>
      <c r="F46" s="223" t="str">
        <f t="shared" si="0"/>
        <v xml:space="preserve"> - </v>
      </c>
      <c r="G46" s="224"/>
      <c r="H46" s="224"/>
      <c r="I46" s="224"/>
      <c r="J46" s="158" t="str">
        <f>_xlfn.IFNA(VLOOKUP(D46,Kruistabel!$B$54:$C$60,2,FALSE),"")</f>
        <v/>
      </c>
      <c r="K46" s="158" t="str">
        <f>_xlfn.IFNA(VLOOKUP($C46,'Afwijkingen hulptabel'!$B$7:$E$156,4,FALSE),"")</f>
        <v/>
      </c>
      <c r="L46" s="158" t="str">
        <f>_xlfn.IFNA(VLOOKUP($C46,'Afwijkingen hulptabel'!$B$7:$E$154,2,FALSE),"")</f>
        <v/>
      </c>
      <c r="M46" s="158" t="str">
        <f>_xlfn.IFNA(VLOOKUP($C46,'Afwijkingen hulptabel'!$B$7:$E$154,3,FALSE),"")</f>
        <v/>
      </c>
      <c r="N46" s="158" t="str">
        <f>_xlfn.IFNA(VLOOKUP($M46,Kruistabel!$B$40:$C$44,2,FALSE),"")</f>
        <v/>
      </c>
      <c r="O46" s="158" t="str">
        <f t="shared" si="7"/>
        <v/>
      </c>
      <c r="P46" s="157">
        <f t="shared" si="3"/>
        <v>0</v>
      </c>
      <c r="Q46" s="157">
        <f t="shared" si="4"/>
        <v>0</v>
      </c>
      <c r="R46" s="157">
        <f t="shared" si="5"/>
        <v>0</v>
      </c>
    </row>
    <row r="47" spans="2:18" ht="24" customHeight="1">
      <c r="B47" s="158"/>
      <c r="C47" s="221"/>
      <c r="D47" s="222"/>
      <c r="E47" s="222"/>
      <c r="F47" s="223" t="str">
        <f t="shared" si="0"/>
        <v xml:space="preserve"> - </v>
      </c>
      <c r="G47" s="224"/>
      <c r="H47" s="224"/>
      <c r="I47" s="224"/>
      <c r="J47" s="158" t="str">
        <f>_xlfn.IFNA(VLOOKUP(D47,Kruistabel!$B$54:$C$60,2,FALSE),"")</f>
        <v/>
      </c>
      <c r="K47" s="158" t="str">
        <f>_xlfn.IFNA(VLOOKUP($C47,'Afwijkingen hulptabel'!$B$7:$E$156,4,FALSE),"")</f>
        <v/>
      </c>
      <c r="L47" s="158" t="str">
        <f>_xlfn.IFNA(VLOOKUP($C47,'Afwijkingen hulptabel'!$B$7:$E$154,2,FALSE),"")</f>
        <v/>
      </c>
      <c r="M47" s="158" t="str">
        <f>_xlfn.IFNA(VLOOKUP($C47,'Afwijkingen hulptabel'!$B$7:$E$154,3,FALSE),"")</f>
        <v/>
      </c>
      <c r="N47" s="158" t="str">
        <f>_xlfn.IFNA(VLOOKUP($M47,Kruistabel!$B$40:$C$44,2,FALSE),"")</f>
        <v/>
      </c>
      <c r="O47" s="158" t="str">
        <f t="shared" si="7"/>
        <v/>
      </c>
      <c r="P47" s="157">
        <f t="shared" si="3"/>
        <v>0</v>
      </c>
      <c r="Q47" s="157">
        <f t="shared" si="4"/>
        <v>0</v>
      </c>
      <c r="R47" s="157">
        <f t="shared" si="5"/>
        <v>0</v>
      </c>
    </row>
    <row r="48" spans="2:18" ht="24" customHeight="1">
      <c r="B48" s="158"/>
      <c r="C48" s="221"/>
      <c r="D48" s="222"/>
      <c r="E48" s="222"/>
      <c r="F48" s="223" t="str">
        <f t="shared" si="0"/>
        <v xml:space="preserve"> - </v>
      </c>
      <c r="G48" s="224"/>
      <c r="H48" s="224"/>
      <c r="I48" s="224"/>
      <c r="J48" s="158" t="str">
        <f>_xlfn.IFNA(VLOOKUP(D48,Kruistabel!$B$54:$C$60,2,FALSE),"")</f>
        <v/>
      </c>
      <c r="K48" s="158" t="str">
        <f>_xlfn.IFNA(VLOOKUP($C48,'Afwijkingen hulptabel'!$B$7:$E$156,4,FALSE),"")</f>
        <v/>
      </c>
      <c r="L48" s="158" t="str">
        <f>_xlfn.IFNA(VLOOKUP($C48,'Afwijkingen hulptabel'!$B$7:$E$154,2,FALSE),"")</f>
        <v/>
      </c>
      <c r="M48" s="158" t="str">
        <f>_xlfn.IFNA(VLOOKUP($C48,'Afwijkingen hulptabel'!$B$7:$E$154,3,FALSE),"")</f>
        <v/>
      </c>
      <c r="N48" s="158" t="str">
        <f>_xlfn.IFNA(VLOOKUP($M48,Kruistabel!$B$40:$C$44,2,FALSE),"")</f>
        <v/>
      </c>
      <c r="O48" s="158" t="str">
        <f t="shared" si="7"/>
        <v/>
      </c>
      <c r="P48" s="157">
        <f t="shared" si="3"/>
        <v>0</v>
      </c>
      <c r="Q48" s="157">
        <f t="shared" si="4"/>
        <v>0</v>
      </c>
      <c r="R48" s="157">
        <f t="shared" si="5"/>
        <v>0</v>
      </c>
    </row>
    <row r="49" spans="2:18" ht="24" customHeight="1">
      <c r="B49" s="158"/>
      <c r="C49" s="221"/>
      <c r="D49" s="222"/>
      <c r="E49" s="222"/>
      <c r="F49" s="223" t="str">
        <f t="shared" si="0"/>
        <v xml:space="preserve"> - </v>
      </c>
      <c r="G49" s="224"/>
      <c r="H49" s="224"/>
      <c r="I49" s="224"/>
      <c r="J49" s="158" t="str">
        <f>_xlfn.IFNA(VLOOKUP(D49,Kruistabel!$B$54:$C$60,2,FALSE),"")</f>
        <v/>
      </c>
      <c r="K49" s="158" t="str">
        <f>_xlfn.IFNA(VLOOKUP($C49,'Afwijkingen hulptabel'!$B$7:$E$156,4,FALSE),"")</f>
        <v/>
      </c>
      <c r="L49" s="158" t="str">
        <f>_xlfn.IFNA(VLOOKUP($C49,'Afwijkingen hulptabel'!$B$7:$E$154,2,FALSE),"")</f>
        <v/>
      </c>
      <c r="M49" s="158" t="str">
        <f>_xlfn.IFNA(VLOOKUP($C49,'Afwijkingen hulptabel'!$B$7:$E$154,3,FALSE),"")</f>
        <v/>
      </c>
      <c r="N49" s="158" t="str">
        <f>_xlfn.IFNA(VLOOKUP($M49,Kruistabel!$B$40:$C$44,2,FALSE),"")</f>
        <v/>
      </c>
      <c r="O49" s="158" t="str">
        <f t="shared" si="7"/>
        <v/>
      </c>
      <c r="P49" s="157">
        <f t="shared" si="3"/>
        <v>0</v>
      </c>
      <c r="Q49" s="157">
        <f t="shared" si="4"/>
        <v>0</v>
      </c>
      <c r="R49" s="157">
        <f t="shared" si="5"/>
        <v>0</v>
      </c>
    </row>
    <row r="50" spans="2:18" ht="24" customHeight="1">
      <c r="B50" s="157"/>
      <c r="C50" s="221"/>
      <c r="D50" s="222"/>
      <c r="E50" s="222"/>
      <c r="F50" s="223" t="str">
        <f t="shared" si="0"/>
        <v xml:space="preserve"> - </v>
      </c>
      <c r="G50" s="224"/>
      <c r="H50" s="224"/>
      <c r="I50" s="224"/>
      <c r="J50" s="158" t="str">
        <f>_xlfn.IFNA(VLOOKUP(D50,Kruistabel!$B$54:$C$60,2,FALSE),"")</f>
        <v/>
      </c>
      <c r="K50" s="158" t="str">
        <f>_xlfn.IFNA(VLOOKUP($C50,'Afwijkingen hulptabel'!$B$7:$E$156,4,FALSE),"")</f>
        <v/>
      </c>
      <c r="L50" s="158" t="str">
        <f>_xlfn.IFNA(VLOOKUP($C50,'Afwijkingen hulptabel'!$B$7:$E$154,2,FALSE),"")</f>
        <v/>
      </c>
      <c r="M50" s="158" t="str">
        <f>_xlfn.IFNA(VLOOKUP($C50,'Afwijkingen hulptabel'!$B$7:$E$154,3,FALSE),"")</f>
        <v/>
      </c>
      <c r="N50" s="158" t="str">
        <f>_xlfn.IFNA(VLOOKUP($M50,Kruistabel!$B$40:$C$44,2,FALSE),"")</f>
        <v/>
      </c>
      <c r="O50" s="158" t="str">
        <f t="shared" si="7"/>
        <v/>
      </c>
      <c r="P50" s="157">
        <f t="shared" si="3"/>
        <v>0</v>
      </c>
      <c r="Q50" s="157">
        <f t="shared" si="4"/>
        <v>0</v>
      </c>
      <c r="R50" s="157">
        <f t="shared" si="5"/>
        <v>0</v>
      </c>
    </row>
    <row r="51" spans="2:18" ht="24" customHeight="1">
      <c r="B51" s="158"/>
      <c r="C51" s="221"/>
      <c r="D51" s="222"/>
      <c r="E51" s="222"/>
      <c r="F51" s="223" t="str">
        <f t="shared" si="0"/>
        <v xml:space="preserve"> - </v>
      </c>
      <c r="G51" s="224"/>
      <c r="H51" s="224"/>
      <c r="I51" s="224"/>
      <c r="J51" s="158" t="str">
        <f>_xlfn.IFNA(VLOOKUP(D51,Kruistabel!$B$54:$C$60,2,FALSE),"")</f>
        <v/>
      </c>
      <c r="K51" s="158" t="str">
        <f>_xlfn.IFNA(VLOOKUP($C51,'Afwijkingen hulptabel'!$B$7:$E$156,4,FALSE),"")</f>
        <v/>
      </c>
      <c r="L51" s="158" t="str">
        <f>_xlfn.IFNA(VLOOKUP($C51,'Afwijkingen hulptabel'!$B$7:$E$154,2,FALSE),"")</f>
        <v/>
      </c>
      <c r="M51" s="158" t="str">
        <f>_xlfn.IFNA(VLOOKUP($C51,'Afwijkingen hulptabel'!$B$7:$E$154,3,FALSE),"")</f>
        <v/>
      </c>
      <c r="N51" s="158" t="str">
        <f>_xlfn.IFNA(VLOOKUP($M51,Kruistabel!$B$40:$C$44,2,FALSE),"")</f>
        <v/>
      </c>
      <c r="O51" s="158" t="str">
        <f t="shared" si="7"/>
        <v/>
      </c>
      <c r="P51" s="157">
        <f t="shared" si="3"/>
        <v>0</v>
      </c>
      <c r="Q51" s="157">
        <f t="shared" si="4"/>
        <v>0</v>
      </c>
      <c r="R51" s="157">
        <f t="shared" si="5"/>
        <v>0</v>
      </c>
    </row>
    <row r="52" spans="2:18" ht="24" customHeight="1">
      <c r="B52" s="158"/>
      <c r="C52" s="221"/>
      <c r="D52" s="222"/>
      <c r="E52" s="222"/>
      <c r="F52" s="223" t="str">
        <f t="shared" si="0"/>
        <v xml:space="preserve"> - </v>
      </c>
      <c r="G52" s="224"/>
      <c r="H52" s="224"/>
      <c r="I52" s="224"/>
      <c r="J52" s="158" t="str">
        <f>_xlfn.IFNA(VLOOKUP(D52,Kruistabel!$B$54:$C$60,2,FALSE),"")</f>
        <v/>
      </c>
      <c r="K52" s="158" t="str">
        <f>_xlfn.IFNA(VLOOKUP($C52,'Afwijkingen hulptabel'!$B$7:$E$156,4,FALSE),"")</f>
        <v/>
      </c>
      <c r="L52" s="158" t="str">
        <f>_xlfn.IFNA(VLOOKUP($C52,'Afwijkingen hulptabel'!$B$7:$E$154,2,FALSE),"")</f>
        <v/>
      </c>
      <c r="M52" s="158" t="str">
        <f>_xlfn.IFNA(VLOOKUP($C52,'Afwijkingen hulptabel'!$B$7:$E$154,3,FALSE),"")</f>
        <v/>
      </c>
      <c r="N52" s="158" t="str">
        <f>_xlfn.IFNA(VLOOKUP($M52,Kruistabel!$B$40:$C$44,2,FALSE),"")</f>
        <v/>
      </c>
      <c r="O52" s="158" t="str">
        <f t="shared" si="7"/>
        <v/>
      </c>
      <c r="P52" s="157">
        <f t="shared" si="3"/>
        <v>0</v>
      </c>
      <c r="Q52" s="157">
        <f t="shared" si="4"/>
        <v>0</v>
      </c>
      <c r="R52" s="157">
        <f t="shared" si="5"/>
        <v>0</v>
      </c>
    </row>
    <row r="53" spans="2:18" ht="24" customHeight="1">
      <c r="B53" s="158"/>
      <c r="C53" s="221"/>
      <c r="D53" s="222"/>
      <c r="E53" s="222"/>
      <c r="F53" s="223" t="str">
        <f t="shared" si="0"/>
        <v xml:space="preserve"> - </v>
      </c>
      <c r="G53" s="224"/>
      <c r="H53" s="224"/>
      <c r="I53" s="224"/>
      <c r="J53" s="158" t="str">
        <f>_xlfn.IFNA(VLOOKUP(D53,Kruistabel!$B$54:$C$60,2,FALSE),"")</f>
        <v/>
      </c>
      <c r="K53" s="158" t="str">
        <f>_xlfn.IFNA(VLOOKUP($C53,'Afwijkingen hulptabel'!$B$7:$E$156,4,FALSE),"")</f>
        <v/>
      </c>
      <c r="L53" s="158" t="str">
        <f>_xlfn.IFNA(VLOOKUP($C53,'Afwijkingen hulptabel'!$B$7:$E$154,2,FALSE),"")</f>
        <v/>
      </c>
      <c r="M53" s="158" t="str">
        <f>_xlfn.IFNA(VLOOKUP($C53,'Afwijkingen hulptabel'!$B$7:$E$154,3,FALSE),"")</f>
        <v/>
      </c>
      <c r="N53" s="158" t="str">
        <f>_xlfn.IFNA(VLOOKUP($M53,Kruistabel!$B$40:$C$44,2,FALSE),"")</f>
        <v/>
      </c>
      <c r="O53" s="158" t="str">
        <f t="shared" si="7"/>
        <v/>
      </c>
      <c r="P53" s="157">
        <f t="shared" si="3"/>
        <v>0</v>
      </c>
      <c r="Q53" s="157">
        <f t="shared" si="4"/>
        <v>0</v>
      </c>
      <c r="R53" s="157">
        <f t="shared" si="5"/>
        <v>0</v>
      </c>
    </row>
    <row r="54" spans="2:18" ht="24" customHeight="1">
      <c r="B54" s="158"/>
      <c r="C54" s="221"/>
      <c r="D54" s="222"/>
      <c r="E54" s="222"/>
      <c r="F54" s="223" t="str">
        <f t="shared" si="0"/>
        <v xml:space="preserve"> - </v>
      </c>
      <c r="G54" s="224"/>
      <c r="H54" s="224"/>
      <c r="I54" s="224"/>
      <c r="J54" s="158" t="str">
        <f>_xlfn.IFNA(VLOOKUP(D54,Kruistabel!$B$54:$C$60,2,FALSE),"")</f>
        <v/>
      </c>
      <c r="K54" s="158" t="str">
        <f>_xlfn.IFNA(VLOOKUP($C54,'Afwijkingen hulptabel'!$B$7:$E$156,4,FALSE),"")</f>
        <v/>
      </c>
      <c r="L54" s="158" t="str">
        <f>_xlfn.IFNA(VLOOKUP($C54,'Afwijkingen hulptabel'!$B$7:$E$154,2,FALSE),"")</f>
        <v/>
      </c>
      <c r="M54" s="158" t="str">
        <f>_xlfn.IFNA(VLOOKUP($C54,'Afwijkingen hulptabel'!$B$7:$E$154,3,FALSE),"")</f>
        <v/>
      </c>
      <c r="N54" s="158" t="str">
        <f>_xlfn.IFNA(VLOOKUP($M54,Kruistabel!$B$40:$C$44,2,FALSE),"")</f>
        <v/>
      </c>
      <c r="O54" s="158" t="str">
        <f t="shared" si="7"/>
        <v/>
      </c>
      <c r="P54" s="157">
        <f t="shared" si="3"/>
        <v>0</v>
      </c>
      <c r="Q54" s="157">
        <f t="shared" si="4"/>
        <v>0</v>
      </c>
      <c r="R54" s="157">
        <f t="shared" si="5"/>
        <v>0</v>
      </c>
    </row>
    <row r="55" spans="2:18" ht="24" customHeight="1">
      <c r="B55" s="158"/>
      <c r="C55" s="221"/>
      <c r="D55" s="222"/>
      <c r="E55" s="222"/>
      <c r="F55" s="223" t="str">
        <f t="shared" si="0"/>
        <v xml:space="preserve"> - </v>
      </c>
      <c r="G55" s="224"/>
      <c r="H55" s="224"/>
      <c r="I55" s="224"/>
      <c r="J55" s="158" t="str">
        <f>_xlfn.IFNA(VLOOKUP(D55,Kruistabel!$B$54:$C$60,2,FALSE),"")</f>
        <v/>
      </c>
      <c r="K55" s="158" t="str">
        <f>_xlfn.IFNA(VLOOKUP($C55,'Afwijkingen hulptabel'!$B$7:$E$156,4,FALSE),"")</f>
        <v/>
      </c>
      <c r="L55" s="158" t="str">
        <f>_xlfn.IFNA(VLOOKUP($C55,'Afwijkingen hulptabel'!$B$7:$E$154,2,FALSE),"")</f>
        <v/>
      </c>
      <c r="M55" s="158" t="str">
        <f>_xlfn.IFNA(VLOOKUP($C55,'Afwijkingen hulptabel'!$B$7:$E$154,3,FALSE),"")</f>
        <v/>
      </c>
      <c r="N55" s="158" t="str">
        <f>_xlfn.IFNA(VLOOKUP($M55,Kruistabel!$B$40:$C$44,2,FALSE),"")</f>
        <v/>
      </c>
      <c r="O55" s="158" t="str">
        <f t="shared" si="7"/>
        <v/>
      </c>
      <c r="P55" s="157">
        <f t="shared" si="3"/>
        <v>0</v>
      </c>
      <c r="Q55" s="157">
        <f t="shared" si="4"/>
        <v>0</v>
      </c>
      <c r="R55" s="157">
        <f t="shared" si="5"/>
        <v>0</v>
      </c>
    </row>
    <row r="56" spans="2:18" ht="24" customHeight="1">
      <c r="B56" s="158"/>
      <c r="C56" s="221"/>
      <c r="D56" s="222"/>
      <c r="E56" s="222"/>
      <c r="F56" s="223" t="str">
        <f t="shared" si="0"/>
        <v xml:space="preserve"> - </v>
      </c>
      <c r="G56" s="224"/>
      <c r="H56" s="224"/>
      <c r="I56" s="224"/>
      <c r="J56" s="158" t="str">
        <f>_xlfn.IFNA(VLOOKUP(D56,Kruistabel!$B$54:$C$60,2,FALSE),"")</f>
        <v/>
      </c>
      <c r="K56" s="158" t="str">
        <f>_xlfn.IFNA(VLOOKUP($C56,'Afwijkingen hulptabel'!$B$7:$E$156,4,FALSE),"")</f>
        <v/>
      </c>
      <c r="L56" s="158" t="str">
        <f>_xlfn.IFNA(VLOOKUP($C56,'Afwijkingen hulptabel'!$B$7:$E$154,2,FALSE),"")</f>
        <v/>
      </c>
      <c r="M56" s="158" t="str">
        <f>_xlfn.IFNA(VLOOKUP($C56,'Afwijkingen hulptabel'!$B$7:$E$154,3,FALSE),"")</f>
        <v/>
      </c>
      <c r="N56" s="158" t="str">
        <f>_xlfn.IFNA(VLOOKUP($M56,Kruistabel!$B$40:$C$44,2,FALSE),"")</f>
        <v/>
      </c>
      <c r="O56" s="158" t="str">
        <f t="shared" si="7"/>
        <v/>
      </c>
      <c r="P56" s="157">
        <f t="shared" si="3"/>
        <v>0</v>
      </c>
      <c r="Q56" s="157">
        <f t="shared" si="4"/>
        <v>0</v>
      </c>
      <c r="R56" s="157">
        <f t="shared" si="5"/>
        <v>0</v>
      </c>
    </row>
    <row r="57" spans="2:18" ht="24" customHeight="1">
      <c r="B57" s="158"/>
      <c r="C57" s="221"/>
      <c r="D57" s="222"/>
      <c r="E57" s="222"/>
      <c r="F57" s="223" t="str">
        <f t="shared" si="0"/>
        <v xml:space="preserve"> - </v>
      </c>
      <c r="G57" s="224"/>
      <c r="H57" s="224"/>
      <c r="I57" s="224"/>
      <c r="J57" s="158" t="str">
        <f>_xlfn.IFNA(VLOOKUP(D57,Kruistabel!$B$54:$C$60,2,FALSE),"")</f>
        <v/>
      </c>
      <c r="K57" s="158" t="str">
        <f>_xlfn.IFNA(VLOOKUP($C57,'Afwijkingen hulptabel'!$B$7:$E$156,4,FALSE),"")</f>
        <v/>
      </c>
      <c r="L57" s="158" t="str">
        <f>_xlfn.IFNA(VLOOKUP($C57,'Afwijkingen hulptabel'!$B$7:$E$154,2,FALSE),"")</f>
        <v/>
      </c>
      <c r="M57" s="158" t="str">
        <f>_xlfn.IFNA(VLOOKUP($C57,'Afwijkingen hulptabel'!$B$7:$E$154,3,FALSE),"")</f>
        <v/>
      </c>
      <c r="N57" s="158" t="str">
        <f>_xlfn.IFNA(VLOOKUP($M57,Kruistabel!$B$40:$C$44,2,FALSE),"")</f>
        <v/>
      </c>
      <c r="O57" s="158" t="str">
        <f t="shared" ref="O57:O74" si="9">IFERROR(G57*N57*(K57&gt;0),"")</f>
        <v/>
      </c>
      <c r="P57" s="157">
        <f t="shared" si="3"/>
        <v>0</v>
      </c>
      <c r="Q57" s="157">
        <f t="shared" si="4"/>
        <v>0</v>
      </c>
      <c r="R57" s="157">
        <f t="shared" si="5"/>
        <v>0</v>
      </c>
    </row>
    <row r="58" spans="2:18" ht="24" customHeight="1">
      <c r="B58" s="158"/>
      <c r="C58" s="221"/>
      <c r="D58" s="222"/>
      <c r="E58" s="222"/>
      <c r="F58" s="223" t="str">
        <f t="shared" si="0"/>
        <v xml:space="preserve"> - </v>
      </c>
      <c r="G58" s="224"/>
      <c r="H58" s="224"/>
      <c r="I58" s="224"/>
      <c r="J58" s="158" t="str">
        <f>_xlfn.IFNA(VLOOKUP(D58,Kruistabel!$B$54:$C$60,2,FALSE),"")</f>
        <v/>
      </c>
      <c r="K58" s="158" t="str">
        <f>_xlfn.IFNA(VLOOKUP($C58,'Afwijkingen hulptabel'!$B$7:$E$156,4,FALSE),"")</f>
        <v/>
      </c>
      <c r="L58" s="158" t="str">
        <f>_xlfn.IFNA(VLOOKUP($C58,'Afwijkingen hulptabel'!$B$7:$E$154,2,FALSE),"")</f>
        <v/>
      </c>
      <c r="M58" s="158" t="str">
        <f>_xlfn.IFNA(VLOOKUP($C58,'Afwijkingen hulptabel'!$B$7:$E$154,3,FALSE),"")</f>
        <v/>
      </c>
      <c r="N58" s="158" t="str">
        <f>_xlfn.IFNA(VLOOKUP($M58,Kruistabel!$B$40:$C$44,2,FALSE),"")</f>
        <v/>
      </c>
      <c r="O58" s="158" t="str">
        <f t="shared" si="9"/>
        <v/>
      </c>
      <c r="P58" s="157">
        <f t="shared" si="3"/>
        <v>0</v>
      </c>
      <c r="Q58" s="157">
        <f t="shared" si="4"/>
        <v>0</v>
      </c>
      <c r="R58" s="157">
        <f t="shared" si="5"/>
        <v>0</v>
      </c>
    </row>
    <row r="59" spans="2:18" ht="24" customHeight="1">
      <c r="B59" s="158"/>
      <c r="C59" s="221"/>
      <c r="D59" s="222"/>
      <c r="E59" s="222"/>
      <c r="F59" s="223" t="str">
        <f t="shared" si="0"/>
        <v xml:space="preserve"> - </v>
      </c>
      <c r="G59" s="224"/>
      <c r="H59" s="224"/>
      <c r="I59" s="224"/>
      <c r="J59" s="158" t="str">
        <f>_xlfn.IFNA(VLOOKUP(D59,Kruistabel!$B$54:$C$60,2,FALSE),"")</f>
        <v/>
      </c>
      <c r="K59" s="158" t="str">
        <f>_xlfn.IFNA(VLOOKUP($C59,'Afwijkingen hulptabel'!$B$7:$E$156,4,FALSE),"")</f>
        <v/>
      </c>
      <c r="L59" s="158" t="str">
        <f>_xlfn.IFNA(VLOOKUP($C59,'Afwijkingen hulptabel'!$B$7:$E$154,2,FALSE),"")</f>
        <v/>
      </c>
      <c r="M59" s="158" t="str">
        <f>_xlfn.IFNA(VLOOKUP($C59,'Afwijkingen hulptabel'!$B$7:$E$154,3,FALSE),"")</f>
        <v/>
      </c>
      <c r="N59" s="158" t="str">
        <f>_xlfn.IFNA(VLOOKUP($M59,Kruistabel!$B$40:$C$44,2,FALSE),"")</f>
        <v/>
      </c>
      <c r="O59" s="158" t="str">
        <f t="shared" si="9"/>
        <v/>
      </c>
      <c r="P59" s="157">
        <f t="shared" si="3"/>
        <v>0</v>
      </c>
      <c r="Q59" s="157">
        <f t="shared" si="4"/>
        <v>0</v>
      </c>
      <c r="R59" s="157">
        <f t="shared" si="5"/>
        <v>0</v>
      </c>
    </row>
    <row r="60" spans="2:18" ht="24" customHeight="1">
      <c r="B60" s="158"/>
      <c r="C60" s="221"/>
      <c r="D60" s="222"/>
      <c r="E60" s="222"/>
      <c r="F60" s="223" t="str">
        <f t="shared" si="0"/>
        <v xml:space="preserve"> - </v>
      </c>
      <c r="G60" s="224"/>
      <c r="H60" s="224"/>
      <c r="I60" s="224"/>
      <c r="J60" s="158" t="str">
        <f>_xlfn.IFNA(VLOOKUP(D60,Kruistabel!$B$54:$C$60,2,FALSE),"")</f>
        <v/>
      </c>
      <c r="K60" s="158" t="str">
        <f>_xlfn.IFNA(VLOOKUP($C60,'Afwijkingen hulptabel'!$B$7:$E$156,4,FALSE),"")</f>
        <v/>
      </c>
      <c r="L60" s="158" t="str">
        <f>_xlfn.IFNA(VLOOKUP($C60,'Afwijkingen hulptabel'!$B$7:$E$154,2,FALSE),"")</f>
        <v/>
      </c>
      <c r="M60" s="158" t="str">
        <f>_xlfn.IFNA(VLOOKUP($C60,'Afwijkingen hulptabel'!$B$7:$E$154,3,FALSE),"")</f>
        <v/>
      </c>
      <c r="N60" s="158" t="str">
        <f>_xlfn.IFNA(VLOOKUP($M60,Kruistabel!$B$40:$C$44,2,FALSE),"")</f>
        <v/>
      </c>
      <c r="O60" s="158" t="str">
        <f t="shared" si="9"/>
        <v/>
      </c>
      <c r="P60" s="157">
        <f t="shared" si="3"/>
        <v>0</v>
      </c>
      <c r="Q60" s="157">
        <f t="shared" si="4"/>
        <v>0</v>
      </c>
      <c r="R60" s="157">
        <f t="shared" si="5"/>
        <v>0</v>
      </c>
    </row>
    <row r="61" spans="2:18" ht="24" customHeight="1">
      <c r="B61" s="157"/>
      <c r="C61" s="221"/>
      <c r="D61" s="222"/>
      <c r="E61" s="222"/>
      <c r="F61" s="223" t="str">
        <f t="shared" si="0"/>
        <v xml:space="preserve"> - </v>
      </c>
      <c r="G61" s="224"/>
      <c r="H61" s="224"/>
      <c r="I61" s="224"/>
      <c r="J61" s="158" t="str">
        <f>_xlfn.IFNA(VLOOKUP(D61,Kruistabel!$B$54:$C$60,2,FALSE),"")</f>
        <v/>
      </c>
      <c r="K61" s="158" t="str">
        <f>_xlfn.IFNA(VLOOKUP($C61,'Afwijkingen hulptabel'!$B$7:$E$156,4,FALSE),"")</f>
        <v/>
      </c>
      <c r="L61" s="158" t="str">
        <f>_xlfn.IFNA(VLOOKUP($C61,'Afwijkingen hulptabel'!$B$7:$E$154,2,FALSE),"")</f>
        <v/>
      </c>
      <c r="M61" s="158" t="str">
        <f>_xlfn.IFNA(VLOOKUP($C61,'Afwijkingen hulptabel'!$B$7:$E$154,3,FALSE),"")</f>
        <v/>
      </c>
      <c r="N61" s="158" t="str">
        <f>_xlfn.IFNA(VLOOKUP($M61,Kruistabel!$B$40:$C$44,2,FALSE),"")</f>
        <v/>
      </c>
      <c r="O61" s="158" t="str">
        <f t="shared" si="9"/>
        <v/>
      </c>
      <c r="P61" s="157">
        <f t="shared" si="3"/>
        <v>0</v>
      </c>
      <c r="Q61" s="157">
        <f t="shared" si="4"/>
        <v>0</v>
      </c>
      <c r="R61" s="157">
        <f t="shared" si="5"/>
        <v>0</v>
      </c>
    </row>
    <row r="62" spans="2:18" ht="24" customHeight="1">
      <c r="B62" s="158"/>
      <c r="C62" s="221"/>
      <c r="D62" s="222"/>
      <c r="E62" s="222"/>
      <c r="F62" s="223" t="str">
        <f t="shared" si="0"/>
        <v xml:space="preserve"> - </v>
      </c>
      <c r="G62" s="224"/>
      <c r="H62" s="224"/>
      <c r="I62" s="224"/>
      <c r="J62" s="158" t="str">
        <f>_xlfn.IFNA(VLOOKUP(D62,Kruistabel!$B$54:$C$60,2,FALSE),"")</f>
        <v/>
      </c>
      <c r="K62" s="158" t="str">
        <f>_xlfn.IFNA(VLOOKUP($C62,'Afwijkingen hulptabel'!$B$7:$E$156,4,FALSE),"")</f>
        <v/>
      </c>
      <c r="L62" s="158" t="str">
        <f>_xlfn.IFNA(VLOOKUP($C62,'Afwijkingen hulptabel'!$B$7:$E$154,2,FALSE),"")</f>
        <v/>
      </c>
      <c r="M62" s="158" t="str">
        <f>_xlfn.IFNA(VLOOKUP($C62,'Afwijkingen hulptabel'!$B$7:$E$154,3,FALSE),"")</f>
        <v/>
      </c>
      <c r="N62" s="158" t="str">
        <f>_xlfn.IFNA(VLOOKUP($M62,Kruistabel!$B$40:$C$44,2,FALSE),"")</f>
        <v/>
      </c>
      <c r="O62" s="158" t="str">
        <f t="shared" si="9"/>
        <v/>
      </c>
      <c r="P62" s="157">
        <f t="shared" si="3"/>
        <v>0</v>
      </c>
      <c r="Q62" s="157">
        <f t="shared" si="4"/>
        <v>0</v>
      </c>
      <c r="R62" s="157">
        <f t="shared" si="5"/>
        <v>0</v>
      </c>
    </row>
    <row r="63" spans="2:18" ht="24" customHeight="1">
      <c r="B63" s="158"/>
      <c r="C63" s="221"/>
      <c r="D63" s="222"/>
      <c r="E63" s="222"/>
      <c r="F63" s="223" t="str">
        <f t="shared" si="0"/>
        <v xml:space="preserve"> - </v>
      </c>
      <c r="G63" s="224"/>
      <c r="H63" s="224"/>
      <c r="I63" s="224"/>
      <c r="J63" s="158" t="str">
        <f>_xlfn.IFNA(VLOOKUP(D63,Kruistabel!$B$54:$C$60,2,FALSE),"")</f>
        <v/>
      </c>
      <c r="K63" s="158" t="str">
        <f>_xlfn.IFNA(VLOOKUP($C63,'Afwijkingen hulptabel'!$B$7:$E$156,4,FALSE),"")</f>
        <v/>
      </c>
      <c r="L63" s="158" t="str">
        <f>_xlfn.IFNA(VLOOKUP($C63,'Afwijkingen hulptabel'!$B$7:$E$154,2,FALSE),"")</f>
        <v/>
      </c>
      <c r="M63" s="158" t="str">
        <f>_xlfn.IFNA(VLOOKUP($C63,'Afwijkingen hulptabel'!$B$7:$E$154,3,FALSE),"")</f>
        <v/>
      </c>
      <c r="N63" s="158" t="str">
        <f>_xlfn.IFNA(VLOOKUP($M63,Kruistabel!$B$40:$C$44,2,FALSE),"")</f>
        <v/>
      </c>
      <c r="O63" s="158" t="str">
        <f t="shared" si="9"/>
        <v/>
      </c>
      <c r="P63" s="157">
        <f t="shared" si="3"/>
        <v>0</v>
      </c>
      <c r="Q63" s="157">
        <f t="shared" si="4"/>
        <v>0</v>
      </c>
      <c r="R63" s="157">
        <f t="shared" si="5"/>
        <v>0</v>
      </c>
    </row>
    <row r="64" spans="2:18" ht="24" customHeight="1">
      <c r="B64" s="158"/>
      <c r="C64" s="221"/>
      <c r="D64" s="222"/>
      <c r="E64" s="222"/>
      <c r="F64" s="223" t="str">
        <f t="shared" si="0"/>
        <v xml:space="preserve"> - </v>
      </c>
      <c r="G64" s="224"/>
      <c r="H64" s="224"/>
      <c r="I64" s="224"/>
      <c r="J64" s="158" t="str">
        <f>_xlfn.IFNA(VLOOKUP(D64,Kruistabel!$B$54:$C$60,2,FALSE),"")</f>
        <v/>
      </c>
      <c r="K64" s="158" t="str">
        <f>_xlfn.IFNA(VLOOKUP($C64,'Afwijkingen hulptabel'!$B$7:$E$156,4,FALSE),"")</f>
        <v/>
      </c>
      <c r="L64" s="158" t="str">
        <f>_xlfn.IFNA(VLOOKUP($C64,'Afwijkingen hulptabel'!$B$7:$E$154,2,FALSE),"")</f>
        <v/>
      </c>
      <c r="M64" s="158" t="str">
        <f>_xlfn.IFNA(VLOOKUP($C64,'Afwijkingen hulptabel'!$B$7:$E$154,3,FALSE),"")</f>
        <v/>
      </c>
      <c r="N64" s="158" t="str">
        <f>_xlfn.IFNA(VLOOKUP($M64,Kruistabel!$B$40:$C$44,2,FALSE),"")</f>
        <v/>
      </c>
      <c r="O64" s="158" t="str">
        <f t="shared" si="9"/>
        <v/>
      </c>
      <c r="P64" s="157">
        <f t="shared" si="3"/>
        <v>0</v>
      </c>
      <c r="Q64" s="157">
        <f t="shared" si="4"/>
        <v>0</v>
      </c>
      <c r="R64" s="157">
        <f t="shared" si="5"/>
        <v>0</v>
      </c>
    </row>
    <row r="65" spans="2:18" ht="24" customHeight="1">
      <c r="B65" s="158"/>
      <c r="C65" s="221"/>
      <c r="D65" s="222"/>
      <c r="E65" s="222"/>
      <c r="F65" s="223" t="str">
        <f t="shared" si="0"/>
        <v xml:space="preserve"> - </v>
      </c>
      <c r="G65" s="224"/>
      <c r="H65" s="224"/>
      <c r="I65" s="224"/>
      <c r="J65" s="158" t="str">
        <f>_xlfn.IFNA(VLOOKUP(D65,Kruistabel!$B$54:$C$60,2,FALSE),"")</f>
        <v/>
      </c>
      <c r="K65" s="158" t="str">
        <f>_xlfn.IFNA(VLOOKUP($C65,'Afwijkingen hulptabel'!$B$7:$E$156,4,FALSE),"")</f>
        <v/>
      </c>
      <c r="L65" s="158" t="str">
        <f>_xlfn.IFNA(VLOOKUP($C65,'Afwijkingen hulptabel'!$B$7:$E$154,2,FALSE),"")</f>
        <v/>
      </c>
      <c r="M65" s="158" t="str">
        <f>_xlfn.IFNA(VLOOKUP($C65,'Afwijkingen hulptabel'!$B$7:$E$154,3,FALSE),"")</f>
        <v/>
      </c>
      <c r="N65" s="158" t="str">
        <f>_xlfn.IFNA(VLOOKUP($M65,Kruistabel!$B$40:$C$44,2,FALSE),"")</f>
        <v/>
      </c>
      <c r="O65" s="158" t="str">
        <f t="shared" si="9"/>
        <v/>
      </c>
      <c r="P65" s="157">
        <f t="shared" si="3"/>
        <v>0</v>
      </c>
      <c r="Q65" s="157">
        <f t="shared" si="4"/>
        <v>0</v>
      </c>
      <c r="R65" s="157">
        <f t="shared" si="5"/>
        <v>0</v>
      </c>
    </row>
    <row r="66" spans="2:18" ht="24" customHeight="1">
      <c r="B66" s="158"/>
      <c r="C66" s="221"/>
      <c r="D66" s="222"/>
      <c r="E66" s="222"/>
      <c r="F66" s="223" t="str">
        <f t="shared" si="0"/>
        <v xml:space="preserve"> - </v>
      </c>
      <c r="G66" s="224"/>
      <c r="H66" s="224"/>
      <c r="I66" s="224"/>
      <c r="J66" s="158" t="str">
        <f>_xlfn.IFNA(VLOOKUP(D66,Kruistabel!$B$54:$C$60,2,FALSE),"")</f>
        <v/>
      </c>
      <c r="K66" s="158" t="str">
        <f>_xlfn.IFNA(VLOOKUP($C66,'Afwijkingen hulptabel'!$B$7:$E$156,4,FALSE),"")</f>
        <v/>
      </c>
      <c r="L66" s="158" t="str">
        <f>_xlfn.IFNA(VLOOKUP($C66,'Afwijkingen hulptabel'!$B$7:$E$154,2,FALSE),"")</f>
        <v/>
      </c>
      <c r="M66" s="158" t="str">
        <f>_xlfn.IFNA(VLOOKUP($C66,'Afwijkingen hulptabel'!$B$7:$E$154,3,FALSE),"")</f>
        <v/>
      </c>
      <c r="N66" s="158" t="str">
        <f>_xlfn.IFNA(VLOOKUP($M66,Kruistabel!$B$40:$C$44,2,FALSE),"")</f>
        <v/>
      </c>
      <c r="O66" s="158" t="str">
        <f t="shared" si="9"/>
        <v/>
      </c>
      <c r="P66" s="157">
        <f t="shared" si="3"/>
        <v>0</v>
      </c>
      <c r="Q66" s="157">
        <f t="shared" si="4"/>
        <v>0</v>
      </c>
      <c r="R66" s="157">
        <f t="shared" si="5"/>
        <v>0</v>
      </c>
    </row>
    <row r="67" spans="2:18" ht="24" customHeight="1">
      <c r="B67" s="158"/>
      <c r="C67" s="221"/>
      <c r="D67" s="222"/>
      <c r="E67" s="222"/>
      <c r="F67" s="223" t="str">
        <f t="shared" si="0"/>
        <v xml:space="preserve"> - </v>
      </c>
      <c r="G67" s="224"/>
      <c r="H67" s="224"/>
      <c r="I67" s="224"/>
      <c r="J67" s="158" t="str">
        <f>_xlfn.IFNA(VLOOKUP(D67,Kruistabel!$B$54:$C$60,2,FALSE),"")</f>
        <v/>
      </c>
      <c r="K67" s="158" t="str">
        <f>_xlfn.IFNA(VLOOKUP($C67,'Afwijkingen hulptabel'!$B$7:$E$156,4,FALSE),"")</f>
        <v/>
      </c>
      <c r="L67" s="158" t="str">
        <f>_xlfn.IFNA(VLOOKUP($C67,'Afwijkingen hulptabel'!$B$7:$E$154,2,FALSE),"")</f>
        <v/>
      </c>
      <c r="M67" s="158" t="str">
        <f>_xlfn.IFNA(VLOOKUP($C67,'Afwijkingen hulptabel'!$B$7:$E$154,3,FALSE),"")</f>
        <v/>
      </c>
      <c r="N67" s="158" t="str">
        <f>_xlfn.IFNA(VLOOKUP($M67,Kruistabel!$B$40:$C$44,2,FALSE),"")</f>
        <v/>
      </c>
      <c r="O67" s="158" t="str">
        <f t="shared" si="9"/>
        <v/>
      </c>
      <c r="P67" s="157">
        <f t="shared" si="3"/>
        <v>0</v>
      </c>
      <c r="Q67" s="157">
        <f t="shared" si="4"/>
        <v>0</v>
      </c>
      <c r="R67" s="157">
        <f t="shared" si="5"/>
        <v>0</v>
      </c>
    </row>
    <row r="68" spans="2:18" ht="24" customHeight="1">
      <c r="B68" s="158"/>
      <c r="C68" s="221"/>
      <c r="D68" s="222"/>
      <c r="E68" s="222"/>
      <c r="F68" s="223" t="str">
        <f t="shared" si="0"/>
        <v xml:space="preserve"> - </v>
      </c>
      <c r="G68" s="224"/>
      <c r="H68" s="224"/>
      <c r="I68" s="224"/>
      <c r="J68" s="158" t="str">
        <f>_xlfn.IFNA(VLOOKUP(D68,Kruistabel!$B$54:$C$60,2,FALSE),"")</f>
        <v/>
      </c>
      <c r="K68" s="158" t="str">
        <f>_xlfn.IFNA(VLOOKUP($C68,'Afwijkingen hulptabel'!$B$7:$E$156,4,FALSE),"")</f>
        <v/>
      </c>
      <c r="L68" s="158" t="str">
        <f>_xlfn.IFNA(VLOOKUP($C68,'Afwijkingen hulptabel'!$B$7:$E$154,2,FALSE),"")</f>
        <v/>
      </c>
      <c r="M68" s="158" t="str">
        <f>_xlfn.IFNA(VLOOKUP($C68,'Afwijkingen hulptabel'!$B$7:$E$154,3,FALSE),"")</f>
        <v/>
      </c>
      <c r="N68" s="158" t="str">
        <f>_xlfn.IFNA(VLOOKUP($M68,Kruistabel!$B$40:$C$44,2,FALSE),"")</f>
        <v/>
      </c>
      <c r="O68" s="158" t="str">
        <f t="shared" si="9"/>
        <v/>
      </c>
      <c r="P68" s="157">
        <f t="shared" si="3"/>
        <v>0</v>
      </c>
      <c r="Q68" s="157">
        <f t="shared" si="4"/>
        <v>0</v>
      </c>
      <c r="R68" s="157">
        <f t="shared" si="5"/>
        <v>0</v>
      </c>
    </row>
    <row r="69" spans="2:18" ht="24" customHeight="1">
      <c r="B69" s="158"/>
      <c r="C69" s="221"/>
      <c r="D69" s="222"/>
      <c r="E69" s="222"/>
      <c r="F69" s="223" t="str">
        <f t="shared" si="0"/>
        <v xml:space="preserve"> - </v>
      </c>
      <c r="G69" s="224"/>
      <c r="H69" s="224"/>
      <c r="I69" s="224"/>
      <c r="J69" s="158" t="str">
        <f>_xlfn.IFNA(VLOOKUP(D69,Kruistabel!$B$54:$C$60,2,FALSE),"")</f>
        <v/>
      </c>
      <c r="K69" s="158" t="str">
        <f>_xlfn.IFNA(VLOOKUP($C69,'Afwijkingen hulptabel'!$B$7:$E$156,4,FALSE),"")</f>
        <v/>
      </c>
      <c r="L69" s="158" t="str">
        <f>_xlfn.IFNA(VLOOKUP($C69,'Afwijkingen hulptabel'!$B$7:$E$154,2,FALSE),"")</f>
        <v/>
      </c>
      <c r="M69" s="158" t="str">
        <f>_xlfn.IFNA(VLOOKUP($C69,'Afwijkingen hulptabel'!$B$7:$E$154,3,FALSE),"")</f>
        <v/>
      </c>
      <c r="N69" s="158" t="str">
        <f>_xlfn.IFNA(VLOOKUP($M69,Kruistabel!$B$40:$C$44,2,FALSE),"")</f>
        <v/>
      </c>
      <c r="O69" s="158" t="str">
        <f t="shared" si="9"/>
        <v/>
      </c>
      <c r="P69" s="157">
        <f t="shared" si="3"/>
        <v>0</v>
      </c>
      <c r="Q69" s="157">
        <f t="shared" si="4"/>
        <v>0</v>
      </c>
      <c r="R69" s="157">
        <f t="shared" si="5"/>
        <v>0</v>
      </c>
    </row>
    <row r="70" spans="2:18" ht="24" customHeight="1">
      <c r="B70" s="158"/>
      <c r="C70" s="221"/>
      <c r="D70" s="222"/>
      <c r="E70" s="222"/>
      <c r="F70" s="223" t="str">
        <f t="shared" ref="F70:F133" si="10">C70&amp;" - "&amp;D70</f>
        <v xml:space="preserve"> - </v>
      </c>
      <c r="G70" s="224"/>
      <c r="H70" s="224"/>
      <c r="I70" s="224"/>
      <c r="J70" s="158" t="str">
        <f>_xlfn.IFNA(VLOOKUP(D70,Kruistabel!$B$54:$C$60,2,FALSE),"")</f>
        <v/>
      </c>
      <c r="K70" s="158" t="str">
        <f>_xlfn.IFNA(VLOOKUP($C70,'Afwijkingen hulptabel'!$B$7:$E$156,4,FALSE),"")</f>
        <v/>
      </c>
      <c r="L70" s="158" t="str">
        <f>_xlfn.IFNA(VLOOKUP($C70,'Afwijkingen hulptabel'!$B$7:$E$154,2,FALSE),"")</f>
        <v/>
      </c>
      <c r="M70" s="158" t="str">
        <f>_xlfn.IFNA(VLOOKUP($C70,'Afwijkingen hulptabel'!$B$7:$E$154,3,FALSE),"")</f>
        <v/>
      </c>
      <c r="N70" s="158" t="str">
        <f>_xlfn.IFNA(VLOOKUP($M70,Kruistabel!$B$40:$C$44,2,FALSE),"")</f>
        <v/>
      </c>
      <c r="O70" s="158" t="str">
        <f t="shared" si="9"/>
        <v/>
      </c>
      <c r="P70" s="157">
        <f t="shared" ref="P70:P133" si="11">IF(D70="Nagalmtijd",0,IF(AND($D70&lt;&gt;"Nagalmtijd",INT($G70)=$G70),0,1))</f>
        <v>0</v>
      </c>
      <c r="Q70" s="157">
        <f t="shared" ref="Q70:Q133" si="12">IF(D70="Nagalmtijd",0,IF(AND($D70&lt;&gt;"Nagalmtijd",INT($H70)=$H70),0,1))</f>
        <v>0</v>
      </c>
      <c r="R70" s="157">
        <f t="shared" ref="R70:R133" si="13">IF(D70="Nagalmtijd",0,IF(AND($D70&lt;&gt;"Nagalmtijd",INT($I70)=$I70),0,1))</f>
        <v>0</v>
      </c>
    </row>
    <row r="71" spans="2:18" ht="24" customHeight="1">
      <c r="B71" s="158"/>
      <c r="C71" s="221"/>
      <c r="D71" s="222"/>
      <c r="E71" s="222"/>
      <c r="F71" s="223" t="str">
        <f t="shared" si="10"/>
        <v xml:space="preserve"> - </v>
      </c>
      <c r="G71" s="224"/>
      <c r="H71" s="224"/>
      <c r="I71" s="224"/>
      <c r="J71" s="158" t="str">
        <f>_xlfn.IFNA(VLOOKUP(D71,Kruistabel!$B$54:$C$60,2,FALSE),"")</f>
        <v/>
      </c>
      <c r="K71" s="158" t="str">
        <f>_xlfn.IFNA(VLOOKUP($C71,'Afwijkingen hulptabel'!$B$7:$E$156,4,FALSE),"")</f>
        <v/>
      </c>
      <c r="L71" s="158" t="str">
        <f>_xlfn.IFNA(VLOOKUP($C71,'Afwijkingen hulptabel'!$B$7:$E$154,2,FALSE),"")</f>
        <v/>
      </c>
      <c r="M71" s="158" t="str">
        <f>_xlfn.IFNA(VLOOKUP($C71,'Afwijkingen hulptabel'!$B$7:$E$154,3,FALSE),"")</f>
        <v/>
      </c>
      <c r="N71" s="158" t="str">
        <f>_xlfn.IFNA(VLOOKUP($M71,Kruistabel!$B$40:$C$44,2,FALSE),"")</f>
        <v/>
      </c>
      <c r="O71" s="158" t="str">
        <f t="shared" si="9"/>
        <v/>
      </c>
      <c r="P71" s="157">
        <f t="shared" si="11"/>
        <v>0</v>
      </c>
      <c r="Q71" s="157">
        <f t="shared" si="12"/>
        <v>0</v>
      </c>
      <c r="R71" s="157">
        <f t="shared" si="13"/>
        <v>0</v>
      </c>
    </row>
    <row r="72" spans="2:18" ht="24" customHeight="1">
      <c r="B72" s="158"/>
      <c r="C72" s="221"/>
      <c r="D72" s="222"/>
      <c r="E72" s="222"/>
      <c r="F72" s="223" t="str">
        <f t="shared" si="10"/>
        <v xml:space="preserve"> - </v>
      </c>
      <c r="G72" s="224"/>
      <c r="H72" s="224"/>
      <c r="I72" s="224"/>
      <c r="J72" s="158" t="str">
        <f>_xlfn.IFNA(VLOOKUP(D72,Kruistabel!$B$54:$C$60,2,FALSE),"")</f>
        <v/>
      </c>
      <c r="K72" s="158" t="str">
        <f>_xlfn.IFNA(VLOOKUP($C72,'Afwijkingen hulptabel'!$B$7:$E$156,4,FALSE),"")</f>
        <v/>
      </c>
      <c r="L72" s="158" t="str">
        <f>_xlfn.IFNA(VLOOKUP($C72,'Afwijkingen hulptabel'!$B$7:$E$154,2,FALSE),"")</f>
        <v/>
      </c>
      <c r="M72" s="158" t="str">
        <f>_xlfn.IFNA(VLOOKUP($C72,'Afwijkingen hulptabel'!$B$7:$E$154,3,FALSE),"")</f>
        <v/>
      </c>
      <c r="N72" s="158" t="str">
        <f>_xlfn.IFNA(VLOOKUP($M72,Kruistabel!$B$40:$C$44,2,FALSE),"")</f>
        <v/>
      </c>
      <c r="O72" s="158" t="str">
        <f t="shared" si="9"/>
        <v/>
      </c>
      <c r="P72" s="157">
        <f t="shared" si="11"/>
        <v>0</v>
      </c>
      <c r="Q72" s="157">
        <f t="shared" si="12"/>
        <v>0</v>
      </c>
      <c r="R72" s="157">
        <f t="shared" si="13"/>
        <v>0</v>
      </c>
    </row>
    <row r="73" spans="2:18" ht="24" customHeight="1">
      <c r="B73" s="157"/>
      <c r="C73" s="221"/>
      <c r="D73" s="222"/>
      <c r="E73" s="222"/>
      <c r="F73" s="223" t="str">
        <f t="shared" si="10"/>
        <v xml:space="preserve"> - </v>
      </c>
      <c r="G73" s="224"/>
      <c r="H73" s="224"/>
      <c r="I73" s="224"/>
      <c r="J73" s="158" t="str">
        <f>_xlfn.IFNA(VLOOKUP(D73,Kruistabel!$B$54:$C$60,2,FALSE),"")</f>
        <v/>
      </c>
      <c r="K73" s="158" t="str">
        <f>_xlfn.IFNA(VLOOKUP($C73,'Afwijkingen hulptabel'!$B$7:$E$156,4,FALSE),"")</f>
        <v/>
      </c>
      <c r="L73" s="158" t="str">
        <f>_xlfn.IFNA(VLOOKUP($C73,'Afwijkingen hulptabel'!$B$7:$E$154,2,FALSE),"")</f>
        <v/>
      </c>
      <c r="M73" s="158" t="str">
        <f>_xlfn.IFNA(VLOOKUP($C73,'Afwijkingen hulptabel'!$B$7:$E$154,3,FALSE),"")</f>
        <v/>
      </c>
      <c r="N73" s="158" t="str">
        <f>_xlfn.IFNA(VLOOKUP($M73,Kruistabel!$B$40:$C$44,2,FALSE),"")</f>
        <v/>
      </c>
      <c r="O73" s="158" t="str">
        <f t="shared" si="9"/>
        <v/>
      </c>
      <c r="P73" s="157">
        <f t="shared" si="11"/>
        <v>0</v>
      </c>
      <c r="Q73" s="157">
        <f t="shared" si="12"/>
        <v>0</v>
      </c>
      <c r="R73" s="157">
        <f t="shared" si="13"/>
        <v>0</v>
      </c>
    </row>
    <row r="74" spans="2:18" ht="24" customHeight="1">
      <c r="B74" s="158"/>
      <c r="C74" s="221"/>
      <c r="D74" s="222"/>
      <c r="E74" s="222"/>
      <c r="F74" s="223" t="str">
        <f t="shared" si="10"/>
        <v xml:space="preserve"> - </v>
      </c>
      <c r="G74" s="224"/>
      <c r="H74" s="224"/>
      <c r="I74" s="224"/>
      <c r="J74" s="158" t="str">
        <f>_xlfn.IFNA(VLOOKUP(D74,Kruistabel!$B$54:$C$60,2,FALSE),"")</f>
        <v/>
      </c>
      <c r="K74" s="158" t="str">
        <f>_xlfn.IFNA(VLOOKUP($C74,'Afwijkingen hulptabel'!$B$7:$E$156,4,FALSE),"")</f>
        <v/>
      </c>
      <c r="L74" s="158" t="str">
        <f>_xlfn.IFNA(VLOOKUP($C74,'Afwijkingen hulptabel'!$B$7:$E$154,2,FALSE),"")</f>
        <v/>
      </c>
      <c r="M74" s="158" t="str">
        <f>_xlfn.IFNA(VLOOKUP($C74,'Afwijkingen hulptabel'!$B$7:$E$154,3,FALSE),"")</f>
        <v/>
      </c>
      <c r="N74" s="158" t="str">
        <f>_xlfn.IFNA(VLOOKUP($M74,Kruistabel!$B$40:$C$44,2,FALSE),"")</f>
        <v/>
      </c>
      <c r="O74" s="158" t="str">
        <f t="shared" si="9"/>
        <v/>
      </c>
      <c r="P74" s="157">
        <f t="shared" si="11"/>
        <v>0</v>
      </c>
      <c r="Q74" s="157">
        <f t="shared" si="12"/>
        <v>0</v>
      </c>
      <c r="R74" s="157">
        <f t="shared" si="13"/>
        <v>0</v>
      </c>
    </row>
    <row r="75" spans="2:18" ht="24" customHeight="1">
      <c r="B75" s="158"/>
      <c r="C75" s="221"/>
      <c r="D75" s="222"/>
      <c r="E75" s="222"/>
      <c r="F75" s="223" t="str">
        <f t="shared" si="10"/>
        <v xml:space="preserve"> - </v>
      </c>
      <c r="G75" s="224"/>
      <c r="H75" s="224"/>
      <c r="I75" s="224"/>
      <c r="J75" s="158" t="str">
        <f>_xlfn.IFNA(VLOOKUP(D75,Kruistabel!$B$54:$C$60,2,FALSE),"")</f>
        <v/>
      </c>
      <c r="K75" s="158" t="str">
        <f>_xlfn.IFNA(VLOOKUP($C75,'Afwijkingen hulptabel'!$B$7:$E$156,4,FALSE),"")</f>
        <v/>
      </c>
      <c r="L75" s="158" t="str">
        <f>_xlfn.IFNA(VLOOKUP($C75,'Afwijkingen hulptabel'!$B$7:$E$154,2,FALSE),"")</f>
        <v/>
      </c>
      <c r="M75" s="158" t="str">
        <f>_xlfn.IFNA(VLOOKUP($C75,'Afwijkingen hulptabel'!$B$7:$E$154,3,FALSE),"")</f>
        <v/>
      </c>
      <c r="N75" s="158" t="str">
        <f>_xlfn.IFNA(VLOOKUP($M75,Kruistabel!$B$40:$C$44,2,FALSE),"")</f>
        <v/>
      </c>
      <c r="O75" s="158" t="str">
        <f t="shared" si="7"/>
        <v/>
      </c>
      <c r="P75" s="157">
        <f t="shared" si="11"/>
        <v>0</v>
      </c>
      <c r="Q75" s="157">
        <f t="shared" si="12"/>
        <v>0</v>
      </c>
      <c r="R75" s="157">
        <f t="shared" si="13"/>
        <v>0</v>
      </c>
    </row>
    <row r="76" spans="2:18" ht="24" customHeight="1">
      <c r="B76" s="158"/>
      <c r="C76" s="221"/>
      <c r="D76" s="222"/>
      <c r="E76" s="222"/>
      <c r="F76" s="223" t="str">
        <f t="shared" si="10"/>
        <v xml:space="preserve"> - </v>
      </c>
      <c r="G76" s="224"/>
      <c r="H76" s="224"/>
      <c r="I76" s="224"/>
      <c r="J76" s="158" t="str">
        <f>_xlfn.IFNA(VLOOKUP(D76,Kruistabel!$B$54:$C$60,2,FALSE),"")</f>
        <v/>
      </c>
      <c r="K76" s="158" t="str">
        <f>_xlfn.IFNA(VLOOKUP($C76,'Afwijkingen hulptabel'!$B$7:$E$156,4,FALSE),"")</f>
        <v/>
      </c>
      <c r="L76" s="158" t="str">
        <f>_xlfn.IFNA(VLOOKUP($C76,'Afwijkingen hulptabel'!$B$7:$E$154,2,FALSE),"")</f>
        <v/>
      </c>
      <c r="M76" s="158" t="str">
        <f>_xlfn.IFNA(VLOOKUP($C76,'Afwijkingen hulptabel'!$B$7:$E$154,3,FALSE),"")</f>
        <v/>
      </c>
      <c r="N76" s="158" t="str">
        <f>_xlfn.IFNA(VLOOKUP($M76,Kruistabel!$B$40:$C$44,2,FALSE),"")</f>
        <v/>
      </c>
      <c r="O76" s="158" t="str">
        <f t="shared" si="7"/>
        <v/>
      </c>
      <c r="P76" s="157">
        <f t="shared" si="11"/>
        <v>0</v>
      </c>
      <c r="Q76" s="157">
        <f t="shared" si="12"/>
        <v>0</v>
      </c>
      <c r="R76" s="157">
        <f t="shared" si="13"/>
        <v>0</v>
      </c>
    </row>
    <row r="77" spans="2:18" ht="24" customHeight="1">
      <c r="B77" s="158"/>
      <c r="C77" s="221"/>
      <c r="D77" s="222"/>
      <c r="E77" s="222"/>
      <c r="F77" s="223" t="str">
        <f t="shared" si="10"/>
        <v xml:space="preserve"> - </v>
      </c>
      <c r="G77" s="224"/>
      <c r="H77" s="224"/>
      <c r="I77" s="224"/>
      <c r="J77" s="158" t="str">
        <f>_xlfn.IFNA(VLOOKUP(D77,Kruistabel!$B$54:$C$60,2,FALSE),"")</f>
        <v/>
      </c>
      <c r="K77" s="158" t="str">
        <f>_xlfn.IFNA(VLOOKUP($C77,'Afwijkingen hulptabel'!$B$7:$E$156,4,FALSE),"")</f>
        <v/>
      </c>
      <c r="L77" s="158" t="str">
        <f>_xlfn.IFNA(VLOOKUP($C77,'Afwijkingen hulptabel'!$B$7:$E$154,2,FALSE),"")</f>
        <v/>
      </c>
      <c r="M77" s="158" t="str">
        <f>_xlfn.IFNA(VLOOKUP($C77,'Afwijkingen hulptabel'!$B$7:$E$154,3,FALSE),"")</f>
        <v/>
      </c>
      <c r="N77" s="158" t="str">
        <f>_xlfn.IFNA(VLOOKUP($M77,Kruistabel!$B$40:$C$44,2,FALSE),"")</f>
        <v/>
      </c>
      <c r="O77" s="158" t="str">
        <f t="shared" si="7"/>
        <v/>
      </c>
      <c r="P77" s="157">
        <f t="shared" si="11"/>
        <v>0</v>
      </c>
      <c r="Q77" s="157">
        <f t="shared" si="12"/>
        <v>0</v>
      </c>
      <c r="R77" s="157">
        <f t="shared" si="13"/>
        <v>0</v>
      </c>
    </row>
    <row r="78" spans="2:18" ht="24" customHeight="1">
      <c r="B78" s="158"/>
      <c r="C78" s="221"/>
      <c r="D78" s="222"/>
      <c r="E78" s="222"/>
      <c r="F78" s="223" t="str">
        <f t="shared" si="10"/>
        <v xml:space="preserve"> - </v>
      </c>
      <c r="G78" s="224"/>
      <c r="H78" s="224"/>
      <c r="I78" s="224"/>
      <c r="J78" s="158" t="str">
        <f>_xlfn.IFNA(VLOOKUP(D78,Kruistabel!$B$54:$C$60,2,FALSE),"")</f>
        <v/>
      </c>
      <c r="K78" s="158" t="str">
        <f>_xlfn.IFNA(VLOOKUP($C78,'Afwijkingen hulptabel'!$B$7:$E$156,4,FALSE),"")</f>
        <v/>
      </c>
      <c r="L78" s="158" t="str">
        <f>_xlfn.IFNA(VLOOKUP($C78,'Afwijkingen hulptabel'!$B$7:$E$154,2,FALSE),"")</f>
        <v/>
      </c>
      <c r="M78" s="158" t="str">
        <f>_xlfn.IFNA(VLOOKUP($C78,'Afwijkingen hulptabel'!$B$7:$E$154,3,FALSE),"")</f>
        <v/>
      </c>
      <c r="N78" s="158" t="str">
        <f>_xlfn.IFNA(VLOOKUP($M78,Kruistabel!$B$40:$C$44,2,FALSE),"")</f>
        <v/>
      </c>
      <c r="O78" s="158" t="str">
        <f t="shared" si="7"/>
        <v/>
      </c>
      <c r="P78" s="157">
        <f t="shared" si="11"/>
        <v>0</v>
      </c>
      <c r="Q78" s="157">
        <f t="shared" si="12"/>
        <v>0</v>
      </c>
      <c r="R78" s="157">
        <f t="shared" si="13"/>
        <v>0</v>
      </c>
    </row>
    <row r="79" spans="2:18" ht="24" customHeight="1">
      <c r="B79" s="157"/>
      <c r="C79" s="221"/>
      <c r="D79" s="222"/>
      <c r="E79" s="222"/>
      <c r="F79" s="223" t="str">
        <f t="shared" si="10"/>
        <v xml:space="preserve"> - </v>
      </c>
      <c r="G79" s="224"/>
      <c r="H79" s="224"/>
      <c r="I79" s="224"/>
      <c r="J79" s="158" t="str">
        <f>_xlfn.IFNA(VLOOKUP(D79,Kruistabel!$B$54:$C$60,2,FALSE),"")</f>
        <v/>
      </c>
      <c r="K79" s="158" t="str">
        <f>_xlfn.IFNA(VLOOKUP($C79,'Afwijkingen hulptabel'!$B$7:$E$156,4,FALSE),"")</f>
        <v/>
      </c>
      <c r="L79" s="158" t="str">
        <f>_xlfn.IFNA(VLOOKUP($C79,'Afwijkingen hulptabel'!$B$7:$E$154,2,FALSE),"")</f>
        <v/>
      </c>
      <c r="M79" s="158" t="str">
        <f>_xlfn.IFNA(VLOOKUP($C79,'Afwijkingen hulptabel'!$B$7:$E$154,3,FALSE),"")</f>
        <v/>
      </c>
      <c r="N79" s="158" t="str">
        <f>_xlfn.IFNA(VLOOKUP($M79,Kruistabel!$B$40:$C$44,2,FALSE),"")</f>
        <v/>
      </c>
      <c r="O79" s="158" t="str">
        <f t="shared" si="7"/>
        <v/>
      </c>
      <c r="P79" s="157">
        <f t="shared" si="11"/>
        <v>0</v>
      </c>
      <c r="Q79" s="157">
        <f t="shared" si="12"/>
        <v>0</v>
      </c>
      <c r="R79" s="157">
        <f t="shared" si="13"/>
        <v>0</v>
      </c>
    </row>
    <row r="80" spans="2:18" ht="24" customHeight="1">
      <c r="B80" s="158"/>
      <c r="C80" s="221"/>
      <c r="D80" s="222"/>
      <c r="E80" s="222"/>
      <c r="F80" s="223" t="str">
        <f t="shared" si="10"/>
        <v xml:space="preserve"> - </v>
      </c>
      <c r="G80" s="224"/>
      <c r="H80" s="224"/>
      <c r="I80" s="224"/>
      <c r="J80" s="158" t="str">
        <f>_xlfn.IFNA(VLOOKUP(D80,Kruistabel!$B$54:$C$60,2,FALSE),"")</f>
        <v/>
      </c>
      <c r="K80" s="158" t="str">
        <f>_xlfn.IFNA(VLOOKUP($C80,'Afwijkingen hulptabel'!$B$7:$E$156,4,FALSE),"")</f>
        <v/>
      </c>
      <c r="L80" s="158" t="str">
        <f>_xlfn.IFNA(VLOOKUP($C80,'Afwijkingen hulptabel'!$B$7:$E$154,2,FALSE),"")</f>
        <v/>
      </c>
      <c r="M80" s="158" t="str">
        <f>_xlfn.IFNA(VLOOKUP($C80,'Afwijkingen hulptabel'!$B$7:$E$154,3,FALSE),"")</f>
        <v/>
      </c>
      <c r="N80" s="158" t="str">
        <f>_xlfn.IFNA(VLOOKUP($M80,Kruistabel!$B$40:$C$44,2,FALSE),"")</f>
        <v/>
      </c>
      <c r="O80" s="158" t="str">
        <f t="shared" si="7"/>
        <v/>
      </c>
      <c r="P80" s="157">
        <f t="shared" si="11"/>
        <v>0</v>
      </c>
      <c r="Q80" s="157">
        <f t="shared" si="12"/>
        <v>0</v>
      </c>
      <c r="R80" s="157">
        <f t="shared" si="13"/>
        <v>0</v>
      </c>
    </row>
    <row r="81" spans="2:18" ht="24" customHeight="1">
      <c r="B81" s="158"/>
      <c r="C81" s="221"/>
      <c r="D81" s="222"/>
      <c r="E81" s="222"/>
      <c r="F81" s="223" t="str">
        <f t="shared" si="10"/>
        <v xml:space="preserve"> - </v>
      </c>
      <c r="G81" s="224"/>
      <c r="H81" s="224"/>
      <c r="I81" s="224"/>
      <c r="J81" s="158" t="str">
        <f>_xlfn.IFNA(VLOOKUP(D81,Kruistabel!$B$54:$C$60,2,FALSE),"")</f>
        <v/>
      </c>
      <c r="K81" s="158" t="str">
        <f>_xlfn.IFNA(VLOOKUP($C81,'Afwijkingen hulptabel'!$B$7:$E$156,4,FALSE),"")</f>
        <v/>
      </c>
      <c r="L81" s="158" t="str">
        <f>_xlfn.IFNA(VLOOKUP($C81,'Afwijkingen hulptabel'!$B$7:$E$154,2,FALSE),"")</f>
        <v/>
      </c>
      <c r="M81" s="158" t="str">
        <f>_xlfn.IFNA(VLOOKUP($C81,'Afwijkingen hulptabel'!$B$7:$E$154,3,FALSE),"")</f>
        <v/>
      </c>
      <c r="N81" s="158" t="str">
        <f>_xlfn.IFNA(VLOOKUP($M81,Kruistabel!$B$40:$C$44,2,FALSE),"")</f>
        <v/>
      </c>
      <c r="O81" s="158" t="str">
        <f t="shared" si="7"/>
        <v/>
      </c>
      <c r="P81" s="157">
        <f t="shared" si="11"/>
        <v>0</v>
      </c>
      <c r="Q81" s="157">
        <f t="shared" si="12"/>
        <v>0</v>
      </c>
      <c r="R81" s="157">
        <f t="shared" si="13"/>
        <v>0</v>
      </c>
    </row>
    <row r="82" spans="2:18" ht="24" customHeight="1">
      <c r="B82" s="158"/>
      <c r="C82" s="221"/>
      <c r="D82" s="222"/>
      <c r="E82" s="222"/>
      <c r="F82" s="223" t="str">
        <f t="shared" si="10"/>
        <v xml:space="preserve"> - </v>
      </c>
      <c r="G82" s="224"/>
      <c r="H82" s="224"/>
      <c r="I82" s="224"/>
      <c r="J82" s="158" t="str">
        <f>_xlfn.IFNA(VLOOKUP(D82,Kruistabel!$B$54:$C$60,2,FALSE),"")</f>
        <v/>
      </c>
      <c r="K82" s="158" t="str">
        <f>_xlfn.IFNA(VLOOKUP($C82,'Afwijkingen hulptabel'!$B$7:$E$156,4,FALSE),"")</f>
        <v/>
      </c>
      <c r="L82" s="158" t="str">
        <f>_xlfn.IFNA(VLOOKUP($C82,'Afwijkingen hulptabel'!$B$7:$E$154,2,FALSE),"")</f>
        <v/>
      </c>
      <c r="M82" s="158" t="str">
        <f>_xlfn.IFNA(VLOOKUP($C82,'Afwijkingen hulptabel'!$B$7:$E$154,3,FALSE),"")</f>
        <v/>
      </c>
      <c r="N82" s="158" t="str">
        <f>_xlfn.IFNA(VLOOKUP($M82,Kruistabel!$B$40:$C$44,2,FALSE),"")</f>
        <v/>
      </c>
      <c r="O82" s="158" t="str">
        <f t="shared" si="7"/>
        <v/>
      </c>
      <c r="P82" s="157">
        <f t="shared" si="11"/>
        <v>0</v>
      </c>
      <c r="Q82" s="157">
        <f t="shared" si="12"/>
        <v>0</v>
      </c>
      <c r="R82" s="157">
        <f t="shared" si="13"/>
        <v>0</v>
      </c>
    </row>
    <row r="83" spans="2:18" ht="24" customHeight="1">
      <c r="B83" s="158"/>
      <c r="C83" s="221"/>
      <c r="D83" s="222"/>
      <c r="E83" s="222"/>
      <c r="F83" s="223" t="str">
        <f t="shared" si="10"/>
        <v xml:space="preserve"> - </v>
      </c>
      <c r="G83" s="224"/>
      <c r="H83" s="224"/>
      <c r="I83" s="224"/>
      <c r="J83" s="158" t="str">
        <f>_xlfn.IFNA(VLOOKUP(D83,Kruistabel!$B$54:$C$60,2,FALSE),"")</f>
        <v/>
      </c>
      <c r="K83" s="158" t="str">
        <f>_xlfn.IFNA(VLOOKUP($C83,'Afwijkingen hulptabel'!$B$7:$E$156,4,FALSE),"")</f>
        <v/>
      </c>
      <c r="L83" s="158" t="str">
        <f>_xlfn.IFNA(VLOOKUP($C83,'Afwijkingen hulptabel'!$B$7:$E$154,2,FALSE),"")</f>
        <v/>
      </c>
      <c r="M83" s="158" t="str">
        <f>_xlfn.IFNA(VLOOKUP($C83,'Afwijkingen hulptabel'!$B$7:$E$154,3,FALSE),"")</f>
        <v/>
      </c>
      <c r="N83" s="158" t="str">
        <f>_xlfn.IFNA(VLOOKUP($M83,Kruistabel!$B$40:$C$44,2,FALSE),"")</f>
        <v/>
      </c>
      <c r="O83" s="158" t="str">
        <f t="shared" si="7"/>
        <v/>
      </c>
      <c r="P83" s="157">
        <f t="shared" si="11"/>
        <v>0</v>
      </c>
      <c r="Q83" s="157">
        <f t="shared" si="12"/>
        <v>0</v>
      </c>
      <c r="R83" s="157">
        <f t="shared" si="13"/>
        <v>0</v>
      </c>
    </row>
    <row r="84" spans="2:18" ht="24" customHeight="1">
      <c r="B84" s="158"/>
      <c r="C84" s="221"/>
      <c r="D84" s="222"/>
      <c r="E84" s="222"/>
      <c r="F84" s="223" t="str">
        <f t="shared" si="10"/>
        <v xml:space="preserve"> - </v>
      </c>
      <c r="G84" s="224"/>
      <c r="H84" s="224"/>
      <c r="I84" s="224"/>
      <c r="J84" s="158" t="str">
        <f>_xlfn.IFNA(VLOOKUP(D84,Kruistabel!$B$54:$C$60,2,FALSE),"")</f>
        <v/>
      </c>
      <c r="K84" s="158" t="str">
        <f>_xlfn.IFNA(VLOOKUP($C84,'Afwijkingen hulptabel'!$B$7:$E$156,4,FALSE),"")</f>
        <v/>
      </c>
      <c r="L84" s="158" t="str">
        <f>_xlfn.IFNA(VLOOKUP($C84,'Afwijkingen hulptabel'!$B$7:$E$154,2,FALSE),"")</f>
        <v/>
      </c>
      <c r="M84" s="158" t="str">
        <f>_xlfn.IFNA(VLOOKUP($C84,'Afwijkingen hulptabel'!$B$7:$E$154,3,FALSE),"")</f>
        <v/>
      </c>
      <c r="N84" s="158" t="str">
        <f>_xlfn.IFNA(VLOOKUP($M84,Kruistabel!$B$40:$C$44,2,FALSE),"")</f>
        <v/>
      </c>
      <c r="O84" s="158" t="str">
        <f t="shared" si="7"/>
        <v/>
      </c>
      <c r="P84" s="157">
        <f t="shared" si="11"/>
        <v>0</v>
      </c>
      <c r="Q84" s="157">
        <f t="shared" si="12"/>
        <v>0</v>
      </c>
      <c r="R84" s="157">
        <f t="shared" si="13"/>
        <v>0</v>
      </c>
    </row>
    <row r="85" spans="2:18" ht="24" customHeight="1">
      <c r="B85" s="158"/>
      <c r="C85" s="221"/>
      <c r="D85" s="222"/>
      <c r="E85" s="222"/>
      <c r="F85" s="223" t="str">
        <f t="shared" si="10"/>
        <v xml:space="preserve"> - </v>
      </c>
      <c r="G85" s="224"/>
      <c r="H85" s="224"/>
      <c r="I85" s="224"/>
      <c r="J85" s="158" t="str">
        <f>_xlfn.IFNA(VLOOKUP(D85,Kruistabel!$B$54:$C$60,2,FALSE),"")</f>
        <v/>
      </c>
      <c r="K85" s="158" t="str">
        <f>_xlfn.IFNA(VLOOKUP($C85,'Afwijkingen hulptabel'!$B$7:$E$156,4,FALSE),"")</f>
        <v/>
      </c>
      <c r="L85" s="158" t="str">
        <f>_xlfn.IFNA(VLOOKUP($C85,'Afwijkingen hulptabel'!$B$7:$E$154,2,FALSE),"")</f>
        <v/>
      </c>
      <c r="M85" s="158" t="str">
        <f>_xlfn.IFNA(VLOOKUP($C85,'Afwijkingen hulptabel'!$B$7:$E$154,3,FALSE),"")</f>
        <v/>
      </c>
      <c r="N85" s="158" t="str">
        <f>_xlfn.IFNA(VLOOKUP($M85,Kruistabel!$B$40:$C$44,2,FALSE),"")</f>
        <v/>
      </c>
      <c r="O85" s="158" t="str">
        <f t="shared" si="7"/>
        <v/>
      </c>
      <c r="P85" s="157">
        <f t="shared" si="11"/>
        <v>0</v>
      </c>
      <c r="Q85" s="157">
        <f t="shared" si="12"/>
        <v>0</v>
      </c>
      <c r="R85" s="157">
        <f t="shared" si="13"/>
        <v>0</v>
      </c>
    </row>
    <row r="86" spans="2:18" ht="24" customHeight="1">
      <c r="B86" s="158"/>
      <c r="C86" s="221"/>
      <c r="D86" s="222"/>
      <c r="E86" s="222"/>
      <c r="F86" s="223" t="str">
        <f t="shared" si="10"/>
        <v xml:space="preserve"> - </v>
      </c>
      <c r="G86" s="224"/>
      <c r="H86" s="224"/>
      <c r="I86" s="224"/>
      <c r="J86" s="158" t="str">
        <f>_xlfn.IFNA(VLOOKUP(D86,Kruistabel!$B$54:$C$60,2,FALSE),"")</f>
        <v/>
      </c>
      <c r="K86" s="158" t="str">
        <f>_xlfn.IFNA(VLOOKUP($C86,'Afwijkingen hulptabel'!$B$7:$E$156,4,FALSE),"")</f>
        <v/>
      </c>
      <c r="L86" s="158" t="str">
        <f>_xlfn.IFNA(VLOOKUP($C86,'Afwijkingen hulptabel'!$B$7:$E$154,2,FALSE),"")</f>
        <v/>
      </c>
      <c r="M86" s="158" t="str">
        <f>_xlfn.IFNA(VLOOKUP($C86,'Afwijkingen hulptabel'!$B$7:$E$154,3,FALSE),"")</f>
        <v/>
      </c>
      <c r="N86" s="158" t="str">
        <f>_xlfn.IFNA(VLOOKUP($M86,Kruistabel!$B$40:$C$44,2,FALSE),"")</f>
        <v/>
      </c>
      <c r="O86" s="158" t="str">
        <f t="shared" si="7"/>
        <v/>
      </c>
      <c r="P86" s="157">
        <f t="shared" si="11"/>
        <v>0</v>
      </c>
      <c r="Q86" s="157">
        <f t="shared" si="12"/>
        <v>0</v>
      </c>
      <c r="R86" s="157">
        <f t="shared" si="13"/>
        <v>0</v>
      </c>
    </row>
    <row r="87" spans="2:18" ht="24" customHeight="1">
      <c r="B87" s="158"/>
      <c r="C87" s="221"/>
      <c r="D87" s="222"/>
      <c r="E87" s="222"/>
      <c r="F87" s="223" t="str">
        <f t="shared" si="10"/>
        <v xml:space="preserve"> - </v>
      </c>
      <c r="G87" s="224"/>
      <c r="H87" s="224"/>
      <c r="I87" s="224"/>
      <c r="J87" s="158" t="str">
        <f>_xlfn.IFNA(VLOOKUP(D87,Kruistabel!$B$54:$C$60,2,FALSE),"")</f>
        <v/>
      </c>
      <c r="K87" s="158" t="str">
        <f>_xlfn.IFNA(VLOOKUP($C87,'Afwijkingen hulptabel'!$B$7:$E$156,4,FALSE),"")</f>
        <v/>
      </c>
      <c r="L87" s="158" t="str">
        <f>_xlfn.IFNA(VLOOKUP($C87,'Afwijkingen hulptabel'!$B$7:$E$154,2,FALSE),"")</f>
        <v/>
      </c>
      <c r="M87" s="158" t="str">
        <f>_xlfn.IFNA(VLOOKUP($C87,'Afwijkingen hulptabel'!$B$7:$E$154,3,FALSE),"")</f>
        <v/>
      </c>
      <c r="N87" s="158" t="str">
        <f>_xlfn.IFNA(VLOOKUP($M87,Kruistabel!$B$40:$C$44,2,FALSE),"")</f>
        <v/>
      </c>
      <c r="O87" s="158" t="str">
        <f t="shared" si="7"/>
        <v/>
      </c>
      <c r="P87" s="157">
        <f t="shared" si="11"/>
        <v>0</v>
      </c>
      <c r="Q87" s="157">
        <f t="shared" si="12"/>
        <v>0</v>
      </c>
      <c r="R87" s="157">
        <f t="shared" si="13"/>
        <v>0</v>
      </c>
    </row>
    <row r="88" spans="2:18" ht="24" customHeight="1">
      <c r="B88" s="158"/>
      <c r="C88" s="221"/>
      <c r="D88" s="222"/>
      <c r="E88" s="222"/>
      <c r="F88" s="223" t="str">
        <f t="shared" si="10"/>
        <v xml:space="preserve"> - </v>
      </c>
      <c r="G88" s="224"/>
      <c r="H88" s="224"/>
      <c r="I88" s="224"/>
      <c r="J88" s="158" t="str">
        <f>_xlfn.IFNA(VLOOKUP(D88,Kruistabel!$B$54:$C$60,2,FALSE),"")</f>
        <v/>
      </c>
      <c r="K88" s="158" t="str">
        <f>_xlfn.IFNA(VLOOKUP($C88,'Afwijkingen hulptabel'!$B$7:$E$156,4,FALSE),"")</f>
        <v/>
      </c>
      <c r="L88" s="158" t="str">
        <f>_xlfn.IFNA(VLOOKUP($C88,'Afwijkingen hulptabel'!$B$7:$E$154,2,FALSE),"")</f>
        <v/>
      </c>
      <c r="M88" s="158" t="str">
        <f>_xlfn.IFNA(VLOOKUP($C88,'Afwijkingen hulptabel'!$B$7:$E$154,3,FALSE),"")</f>
        <v/>
      </c>
      <c r="N88" s="158" t="str">
        <f>_xlfn.IFNA(VLOOKUP($M88,Kruistabel!$B$40:$C$44,2,FALSE),"")</f>
        <v/>
      </c>
      <c r="O88" s="158" t="str">
        <f t="shared" si="7"/>
        <v/>
      </c>
      <c r="P88" s="157">
        <f t="shared" si="11"/>
        <v>0</v>
      </c>
      <c r="Q88" s="157">
        <f t="shared" si="12"/>
        <v>0</v>
      </c>
      <c r="R88" s="157">
        <f t="shared" si="13"/>
        <v>0</v>
      </c>
    </row>
    <row r="89" spans="2:18" ht="24" customHeight="1">
      <c r="B89" s="158"/>
      <c r="C89" s="221"/>
      <c r="D89" s="222"/>
      <c r="E89" s="222"/>
      <c r="F89" s="223" t="str">
        <f t="shared" si="10"/>
        <v xml:space="preserve"> - </v>
      </c>
      <c r="G89" s="224"/>
      <c r="H89" s="224"/>
      <c r="I89" s="224"/>
      <c r="J89" s="158" t="str">
        <f>_xlfn.IFNA(VLOOKUP(D89,Kruistabel!$B$54:$C$60,2,FALSE),"")</f>
        <v/>
      </c>
      <c r="K89" s="158" t="str">
        <f>_xlfn.IFNA(VLOOKUP($C89,'Afwijkingen hulptabel'!$B$7:$E$156,4,FALSE),"")</f>
        <v/>
      </c>
      <c r="L89" s="158" t="str">
        <f>_xlfn.IFNA(VLOOKUP($C89,'Afwijkingen hulptabel'!$B$7:$E$154,2,FALSE),"")</f>
        <v/>
      </c>
      <c r="M89" s="158" t="str">
        <f>_xlfn.IFNA(VLOOKUP($C89,'Afwijkingen hulptabel'!$B$7:$E$154,3,FALSE),"")</f>
        <v/>
      </c>
      <c r="N89" s="158" t="str">
        <f>_xlfn.IFNA(VLOOKUP($M89,Kruistabel!$B$40:$C$44,2,FALSE),"")</f>
        <v/>
      </c>
      <c r="O89" s="158" t="str">
        <f t="shared" si="7"/>
        <v/>
      </c>
      <c r="P89" s="157">
        <f t="shared" si="11"/>
        <v>0</v>
      </c>
      <c r="Q89" s="157">
        <f t="shared" si="12"/>
        <v>0</v>
      </c>
      <c r="R89" s="157">
        <f t="shared" si="13"/>
        <v>0</v>
      </c>
    </row>
    <row r="90" spans="2:18" ht="24" customHeight="1">
      <c r="B90" s="157"/>
      <c r="C90" s="221"/>
      <c r="D90" s="222"/>
      <c r="E90" s="222"/>
      <c r="F90" s="223" t="str">
        <f t="shared" si="10"/>
        <v xml:space="preserve"> - </v>
      </c>
      <c r="G90" s="224"/>
      <c r="H90" s="224"/>
      <c r="I90" s="224"/>
      <c r="J90" s="158" t="str">
        <f>_xlfn.IFNA(VLOOKUP(D90,Kruistabel!$B$54:$C$60,2,FALSE),"")</f>
        <v/>
      </c>
      <c r="K90" s="158" t="str">
        <f>_xlfn.IFNA(VLOOKUP($C90,'Afwijkingen hulptabel'!$B$7:$E$156,4,FALSE),"")</f>
        <v/>
      </c>
      <c r="L90" s="158" t="str">
        <f>_xlfn.IFNA(VLOOKUP($C90,'Afwijkingen hulptabel'!$B$7:$E$154,2,FALSE),"")</f>
        <v/>
      </c>
      <c r="M90" s="158" t="str">
        <f>_xlfn.IFNA(VLOOKUP($C90,'Afwijkingen hulptabel'!$B$7:$E$154,3,FALSE),"")</f>
        <v/>
      </c>
      <c r="N90" s="158" t="str">
        <f>_xlfn.IFNA(VLOOKUP($M90,Kruistabel!$B$40:$C$44,2,FALSE),"")</f>
        <v/>
      </c>
      <c r="O90" s="158" t="str">
        <f t="shared" si="7"/>
        <v/>
      </c>
      <c r="P90" s="157">
        <f t="shared" si="11"/>
        <v>0</v>
      </c>
      <c r="Q90" s="157">
        <f t="shared" si="12"/>
        <v>0</v>
      </c>
      <c r="R90" s="157">
        <f t="shared" si="13"/>
        <v>0</v>
      </c>
    </row>
    <row r="91" spans="2:18" ht="24" customHeight="1">
      <c r="B91" s="158"/>
      <c r="C91" s="221"/>
      <c r="D91" s="222"/>
      <c r="E91" s="222"/>
      <c r="F91" s="223" t="str">
        <f t="shared" si="10"/>
        <v xml:space="preserve"> - </v>
      </c>
      <c r="G91" s="224"/>
      <c r="H91" s="224"/>
      <c r="I91" s="224"/>
      <c r="J91" s="158" t="str">
        <f>_xlfn.IFNA(VLOOKUP(D91,Kruistabel!$B$54:$C$60,2,FALSE),"")</f>
        <v/>
      </c>
      <c r="K91" s="158" t="str">
        <f>_xlfn.IFNA(VLOOKUP($C91,'Afwijkingen hulptabel'!$B$7:$E$156,4,FALSE),"")</f>
        <v/>
      </c>
      <c r="L91" s="158" t="str">
        <f>_xlfn.IFNA(VLOOKUP($C91,'Afwijkingen hulptabel'!$B$7:$E$154,2,FALSE),"")</f>
        <v/>
      </c>
      <c r="M91" s="158" t="str">
        <f>_xlfn.IFNA(VLOOKUP($C91,'Afwijkingen hulptabel'!$B$7:$E$154,3,FALSE),"")</f>
        <v/>
      </c>
      <c r="N91" s="158" t="str">
        <f>_xlfn.IFNA(VLOOKUP($M91,Kruistabel!$B$40:$C$44,2,FALSE),"")</f>
        <v/>
      </c>
      <c r="O91" s="158" t="str">
        <f t="shared" si="7"/>
        <v/>
      </c>
      <c r="P91" s="157">
        <f t="shared" si="11"/>
        <v>0</v>
      </c>
      <c r="Q91" s="157">
        <f t="shared" si="12"/>
        <v>0</v>
      </c>
      <c r="R91" s="157">
        <f t="shared" si="13"/>
        <v>0</v>
      </c>
    </row>
    <row r="92" spans="2:18" ht="24" customHeight="1">
      <c r="B92" s="158"/>
      <c r="C92" s="221"/>
      <c r="D92" s="222"/>
      <c r="E92" s="222"/>
      <c r="F92" s="223" t="str">
        <f t="shared" si="10"/>
        <v xml:space="preserve"> - </v>
      </c>
      <c r="G92" s="224"/>
      <c r="H92" s="224"/>
      <c r="I92" s="224"/>
      <c r="J92" s="158" t="str">
        <f>_xlfn.IFNA(VLOOKUP(D92,Kruistabel!$B$54:$C$60,2,FALSE),"")</f>
        <v/>
      </c>
      <c r="K92" s="158" t="str">
        <f>_xlfn.IFNA(VLOOKUP($C92,'Afwijkingen hulptabel'!$B$7:$E$156,4,FALSE),"")</f>
        <v/>
      </c>
      <c r="L92" s="158" t="str">
        <f>_xlfn.IFNA(VLOOKUP($C92,'Afwijkingen hulptabel'!$B$7:$E$154,2,FALSE),"")</f>
        <v/>
      </c>
      <c r="M92" s="158" t="str">
        <f>_xlfn.IFNA(VLOOKUP($C92,'Afwijkingen hulptabel'!$B$7:$E$154,3,FALSE),"")</f>
        <v/>
      </c>
      <c r="N92" s="158" t="str">
        <f>_xlfn.IFNA(VLOOKUP($M92,Kruistabel!$B$40:$C$44,2,FALSE),"")</f>
        <v/>
      </c>
      <c r="O92" s="158" t="str">
        <f t="shared" si="7"/>
        <v/>
      </c>
      <c r="P92" s="157">
        <f t="shared" si="11"/>
        <v>0</v>
      </c>
      <c r="Q92" s="157">
        <f t="shared" si="12"/>
        <v>0</v>
      </c>
      <c r="R92" s="157">
        <f t="shared" si="13"/>
        <v>0</v>
      </c>
    </row>
    <row r="93" spans="2:18" ht="24" customHeight="1">
      <c r="B93" s="158"/>
      <c r="C93" s="221"/>
      <c r="D93" s="222"/>
      <c r="E93" s="222"/>
      <c r="F93" s="223" t="str">
        <f t="shared" si="10"/>
        <v xml:space="preserve"> - </v>
      </c>
      <c r="G93" s="224"/>
      <c r="H93" s="224"/>
      <c r="I93" s="224"/>
      <c r="J93" s="158" t="str">
        <f>_xlfn.IFNA(VLOOKUP(D93,Kruistabel!$B$54:$C$60,2,FALSE),"")</f>
        <v/>
      </c>
      <c r="K93" s="158" t="str">
        <f>_xlfn.IFNA(VLOOKUP($C93,'Afwijkingen hulptabel'!$B$7:$E$156,4,FALSE),"")</f>
        <v/>
      </c>
      <c r="L93" s="158" t="str">
        <f>_xlfn.IFNA(VLOOKUP($C93,'Afwijkingen hulptabel'!$B$7:$E$154,2,FALSE),"")</f>
        <v/>
      </c>
      <c r="M93" s="158" t="str">
        <f>_xlfn.IFNA(VLOOKUP($C93,'Afwijkingen hulptabel'!$B$7:$E$154,3,FALSE),"")</f>
        <v/>
      </c>
      <c r="N93" s="158" t="str">
        <f>_xlfn.IFNA(VLOOKUP($M93,Kruistabel!$B$40:$C$44,2,FALSE),"")</f>
        <v/>
      </c>
      <c r="O93" s="158" t="str">
        <f t="shared" si="7"/>
        <v/>
      </c>
      <c r="P93" s="157">
        <f t="shared" si="11"/>
        <v>0</v>
      </c>
      <c r="Q93" s="157">
        <f t="shared" si="12"/>
        <v>0</v>
      </c>
      <c r="R93" s="157">
        <f t="shared" si="13"/>
        <v>0</v>
      </c>
    </row>
    <row r="94" spans="2:18" ht="24" customHeight="1">
      <c r="B94" s="158"/>
      <c r="C94" s="221"/>
      <c r="D94" s="222"/>
      <c r="E94" s="222"/>
      <c r="F94" s="223" t="str">
        <f t="shared" si="10"/>
        <v xml:space="preserve"> - </v>
      </c>
      <c r="G94" s="224"/>
      <c r="H94" s="224"/>
      <c r="I94" s="224"/>
      <c r="J94" s="158" t="str">
        <f>_xlfn.IFNA(VLOOKUP(D94,Kruistabel!$B$54:$C$60,2,FALSE),"")</f>
        <v/>
      </c>
      <c r="K94" s="158" t="str">
        <f>_xlfn.IFNA(VLOOKUP($C94,'Afwijkingen hulptabel'!$B$7:$E$156,4,FALSE),"")</f>
        <v/>
      </c>
      <c r="L94" s="158" t="str">
        <f>_xlfn.IFNA(VLOOKUP($C94,'Afwijkingen hulptabel'!$B$7:$E$154,2,FALSE),"")</f>
        <v/>
      </c>
      <c r="M94" s="158" t="str">
        <f>_xlfn.IFNA(VLOOKUP($C94,'Afwijkingen hulptabel'!$B$7:$E$154,3,FALSE),"")</f>
        <v/>
      </c>
      <c r="N94" s="158" t="str">
        <f>_xlfn.IFNA(VLOOKUP($M94,Kruistabel!$B$40:$C$44,2,FALSE),"")</f>
        <v/>
      </c>
      <c r="O94" s="158" t="str">
        <f t="shared" si="7"/>
        <v/>
      </c>
      <c r="P94" s="157">
        <f t="shared" si="11"/>
        <v>0</v>
      </c>
      <c r="Q94" s="157">
        <f t="shared" si="12"/>
        <v>0</v>
      </c>
      <c r="R94" s="157">
        <f t="shared" si="13"/>
        <v>0</v>
      </c>
    </row>
    <row r="95" spans="2:18" ht="24" customHeight="1">
      <c r="B95" s="158"/>
      <c r="C95" s="221"/>
      <c r="D95" s="222"/>
      <c r="E95" s="222"/>
      <c r="F95" s="223" t="str">
        <f t="shared" si="10"/>
        <v xml:space="preserve"> - </v>
      </c>
      <c r="G95" s="224"/>
      <c r="H95" s="224"/>
      <c r="I95" s="224"/>
      <c r="J95" s="158" t="str">
        <f>_xlfn.IFNA(VLOOKUP(D95,Kruistabel!$B$54:$C$60,2,FALSE),"")</f>
        <v/>
      </c>
      <c r="K95" s="158" t="str">
        <f>_xlfn.IFNA(VLOOKUP($C95,'Afwijkingen hulptabel'!$B$7:$E$156,4,FALSE),"")</f>
        <v/>
      </c>
      <c r="L95" s="158" t="str">
        <f>_xlfn.IFNA(VLOOKUP($C95,'Afwijkingen hulptabel'!$B$7:$E$154,2,FALSE),"")</f>
        <v/>
      </c>
      <c r="M95" s="158" t="str">
        <f>_xlfn.IFNA(VLOOKUP($C95,'Afwijkingen hulptabel'!$B$7:$E$154,3,FALSE),"")</f>
        <v/>
      </c>
      <c r="N95" s="158" t="str">
        <f>_xlfn.IFNA(VLOOKUP($M95,Kruistabel!$B$40:$C$44,2,FALSE),"")</f>
        <v/>
      </c>
      <c r="O95" s="158" t="str">
        <f t="shared" si="7"/>
        <v/>
      </c>
      <c r="P95" s="157">
        <f t="shared" si="11"/>
        <v>0</v>
      </c>
      <c r="Q95" s="157">
        <f t="shared" si="12"/>
        <v>0</v>
      </c>
      <c r="R95" s="157">
        <f t="shared" si="13"/>
        <v>0</v>
      </c>
    </row>
    <row r="96" spans="2:18" ht="24" customHeight="1">
      <c r="B96" s="158"/>
      <c r="C96" s="221"/>
      <c r="D96" s="222"/>
      <c r="E96" s="222"/>
      <c r="F96" s="223" t="str">
        <f t="shared" si="10"/>
        <v xml:space="preserve"> - </v>
      </c>
      <c r="G96" s="224"/>
      <c r="H96" s="224"/>
      <c r="I96" s="224"/>
      <c r="J96" s="158" t="str">
        <f>_xlfn.IFNA(VLOOKUP(D96,Kruistabel!$B$54:$C$60,2,FALSE),"")</f>
        <v/>
      </c>
      <c r="K96" s="158" t="str">
        <f>_xlfn.IFNA(VLOOKUP($C96,'Afwijkingen hulptabel'!$B$7:$E$156,4,FALSE),"")</f>
        <v/>
      </c>
      <c r="L96" s="158" t="str">
        <f>_xlfn.IFNA(VLOOKUP($C96,'Afwijkingen hulptabel'!$B$7:$E$154,2,FALSE),"")</f>
        <v/>
      </c>
      <c r="M96" s="158" t="str">
        <f>_xlfn.IFNA(VLOOKUP($C96,'Afwijkingen hulptabel'!$B$7:$E$154,3,FALSE),"")</f>
        <v/>
      </c>
      <c r="N96" s="158" t="str">
        <f>_xlfn.IFNA(VLOOKUP($M96,Kruistabel!$B$40:$C$44,2,FALSE),"")</f>
        <v/>
      </c>
      <c r="O96" s="158" t="str">
        <f t="shared" si="7"/>
        <v/>
      </c>
      <c r="P96" s="157">
        <f t="shared" si="11"/>
        <v>0</v>
      </c>
      <c r="Q96" s="157">
        <f t="shared" si="12"/>
        <v>0</v>
      </c>
      <c r="R96" s="157">
        <f t="shared" si="13"/>
        <v>0</v>
      </c>
    </row>
    <row r="97" spans="2:18" ht="24" customHeight="1">
      <c r="B97" s="158"/>
      <c r="C97" s="221"/>
      <c r="D97" s="222"/>
      <c r="E97" s="222"/>
      <c r="F97" s="223" t="str">
        <f t="shared" si="10"/>
        <v xml:space="preserve"> - </v>
      </c>
      <c r="G97" s="224"/>
      <c r="H97" s="224"/>
      <c r="I97" s="224"/>
      <c r="J97" s="158" t="str">
        <f>_xlfn.IFNA(VLOOKUP(D97,Kruistabel!$B$54:$C$60,2,FALSE),"")</f>
        <v/>
      </c>
      <c r="K97" s="158" t="str">
        <f>_xlfn.IFNA(VLOOKUP($C97,'Afwijkingen hulptabel'!$B$7:$E$156,4,FALSE),"")</f>
        <v/>
      </c>
      <c r="L97" s="158" t="str">
        <f>_xlfn.IFNA(VLOOKUP($C97,'Afwijkingen hulptabel'!$B$7:$E$154,2,FALSE),"")</f>
        <v/>
      </c>
      <c r="M97" s="158" t="str">
        <f>_xlfn.IFNA(VLOOKUP($C97,'Afwijkingen hulptabel'!$B$7:$E$154,3,FALSE),"")</f>
        <v/>
      </c>
      <c r="N97" s="158" t="str">
        <f>_xlfn.IFNA(VLOOKUP($M97,Kruistabel!$B$40:$C$44,2,FALSE),"")</f>
        <v/>
      </c>
      <c r="O97" s="158" t="str">
        <f t="shared" si="7"/>
        <v/>
      </c>
      <c r="P97" s="157">
        <f t="shared" si="11"/>
        <v>0</v>
      </c>
      <c r="Q97" s="157">
        <f t="shared" si="12"/>
        <v>0</v>
      </c>
      <c r="R97" s="157">
        <f t="shared" si="13"/>
        <v>0</v>
      </c>
    </row>
    <row r="98" spans="2:18" ht="24" customHeight="1">
      <c r="B98" s="158"/>
      <c r="C98" s="221"/>
      <c r="D98" s="222"/>
      <c r="E98" s="222"/>
      <c r="F98" s="223" t="str">
        <f t="shared" si="10"/>
        <v xml:space="preserve"> - </v>
      </c>
      <c r="G98" s="224"/>
      <c r="H98" s="224"/>
      <c r="I98" s="224"/>
      <c r="J98" s="158" t="str">
        <f>_xlfn.IFNA(VLOOKUP(D98,Kruistabel!$B$54:$C$60,2,FALSE),"")</f>
        <v/>
      </c>
      <c r="K98" s="158" t="str">
        <f>_xlfn.IFNA(VLOOKUP($C98,'Afwijkingen hulptabel'!$B$7:$E$156,4,FALSE),"")</f>
        <v/>
      </c>
      <c r="L98" s="158" t="str">
        <f>_xlfn.IFNA(VLOOKUP($C98,'Afwijkingen hulptabel'!$B$7:$E$154,2,FALSE),"")</f>
        <v/>
      </c>
      <c r="M98" s="158" t="str">
        <f>_xlfn.IFNA(VLOOKUP($C98,'Afwijkingen hulptabel'!$B$7:$E$154,3,FALSE),"")</f>
        <v/>
      </c>
      <c r="N98" s="158" t="str">
        <f>_xlfn.IFNA(VLOOKUP($M98,Kruistabel!$B$40:$C$44,2,FALSE),"")</f>
        <v/>
      </c>
      <c r="O98" s="158" t="str">
        <f t="shared" si="7"/>
        <v/>
      </c>
      <c r="P98" s="157">
        <f t="shared" si="11"/>
        <v>0</v>
      </c>
      <c r="Q98" s="157">
        <f t="shared" si="12"/>
        <v>0</v>
      </c>
      <c r="R98" s="157">
        <f t="shared" si="13"/>
        <v>0</v>
      </c>
    </row>
    <row r="99" spans="2:18" ht="24" customHeight="1">
      <c r="B99" s="158"/>
      <c r="C99" s="221"/>
      <c r="D99" s="222"/>
      <c r="E99" s="222"/>
      <c r="F99" s="223" t="str">
        <f t="shared" si="10"/>
        <v xml:space="preserve"> - </v>
      </c>
      <c r="G99" s="224"/>
      <c r="H99" s="224"/>
      <c r="I99" s="224"/>
      <c r="J99" s="158" t="str">
        <f>_xlfn.IFNA(VLOOKUP(D99,Kruistabel!$B$54:$C$60,2,FALSE),"")</f>
        <v/>
      </c>
      <c r="K99" s="158" t="str">
        <f>_xlfn.IFNA(VLOOKUP($C99,'Afwijkingen hulptabel'!$B$7:$E$156,4,FALSE),"")</f>
        <v/>
      </c>
      <c r="L99" s="158" t="str">
        <f>_xlfn.IFNA(VLOOKUP($C99,'Afwijkingen hulptabel'!$B$7:$E$154,2,FALSE),"")</f>
        <v/>
      </c>
      <c r="M99" s="158" t="str">
        <f>_xlfn.IFNA(VLOOKUP($C99,'Afwijkingen hulptabel'!$B$7:$E$154,3,FALSE),"")</f>
        <v/>
      </c>
      <c r="N99" s="158" t="str">
        <f>_xlfn.IFNA(VLOOKUP($M99,Kruistabel!$B$40:$C$44,2,FALSE),"")</f>
        <v/>
      </c>
      <c r="O99" s="158" t="str">
        <f t="shared" si="7"/>
        <v/>
      </c>
      <c r="P99" s="157">
        <f t="shared" si="11"/>
        <v>0</v>
      </c>
      <c r="Q99" s="157">
        <f t="shared" si="12"/>
        <v>0</v>
      </c>
      <c r="R99" s="157">
        <f t="shared" si="13"/>
        <v>0</v>
      </c>
    </row>
    <row r="100" spans="2:18" ht="24" customHeight="1">
      <c r="B100" s="158"/>
      <c r="C100" s="221"/>
      <c r="D100" s="222"/>
      <c r="E100" s="222"/>
      <c r="F100" s="223" t="str">
        <f t="shared" si="10"/>
        <v xml:space="preserve"> - </v>
      </c>
      <c r="G100" s="224"/>
      <c r="H100" s="224"/>
      <c r="I100" s="224"/>
      <c r="J100" s="158" t="str">
        <f>_xlfn.IFNA(VLOOKUP(D100,Kruistabel!$B$54:$C$60,2,FALSE),"")</f>
        <v/>
      </c>
      <c r="K100" s="158" t="str">
        <f>_xlfn.IFNA(VLOOKUP($C100,'Afwijkingen hulptabel'!$B$7:$E$156,4,FALSE),"")</f>
        <v/>
      </c>
      <c r="L100" s="158" t="str">
        <f>_xlfn.IFNA(VLOOKUP($C100,'Afwijkingen hulptabel'!$B$7:$E$154,2,FALSE),"")</f>
        <v/>
      </c>
      <c r="M100" s="158" t="str">
        <f>_xlfn.IFNA(VLOOKUP($C100,'Afwijkingen hulptabel'!$B$7:$E$154,3,FALSE),"")</f>
        <v/>
      </c>
      <c r="N100" s="158" t="str">
        <f>_xlfn.IFNA(VLOOKUP($M100,Kruistabel!$B$40:$C$44,2,FALSE),"")</f>
        <v/>
      </c>
      <c r="O100" s="158" t="str">
        <f t="shared" si="7"/>
        <v/>
      </c>
      <c r="P100" s="157">
        <f t="shared" si="11"/>
        <v>0</v>
      </c>
      <c r="Q100" s="157">
        <f t="shared" si="12"/>
        <v>0</v>
      </c>
      <c r="R100" s="157">
        <f t="shared" si="13"/>
        <v>0</v>
      </c>
    </row>
    <row r="101" spans="2:18" ht="24" customHeight="1">
      <c r="B101" s="158"/>
      <c r="C101" s="221"/>
      <c r="D101" s="222"/>
      <c r="E101" s="222"/>
      <c r="F101" s="223" t="str">
        <f t="shared" si="10"/>
        <v xml:space="preserve"> - </v>
      </c>
      <c r="G101" s="224"/>
      <c r="H101" s="224"/>
      <c r="I101" s="224"/>
      <c r="J101" s="158" t="str">
        <f>_xlfn.IFNA(VLOOKUP(D101,Kruistabel!$B$54:$C$60,2,FALSE),"")</f>
        <v/>
      </c>
      <c r="K101" s="158" t="str">
        <f>_xlfn.IFNA(VLOOKUP($C101,'Afwijkingen hulptabel'!$B$7:$E$156,4,FALSE),"")</f>
        <v/>
      </c>
      <c r="L101" s="158" t="str">
        <f>_xlfn.IFNA(VLOOKUP($C101,'Afwijkingen hulptabel'!$B$7:$E$154,2,FALSE),"")</f>
        <v/>
      </c>
      <c r="M101" s="158" t="str">
        <f>_xlfn.IFNA(VLOOKUP($C101,'Afwijkingen hulptabel'!$B$7:$E$154,3,FALSE),"")</f>
        <v/>
      </c>
      <c r="N101" s="158" t="str">
        <f>_xlfn.IFNA(VLOOKUP($M101,Kruistabel!$B$40:$C$44,2,FALSE),"")</f>
        <v/>
      </c>
      <c r="O101" s="158" t="str">
        <f t="shared" si="7"/>
        <v/>
      </c>
      <c r="P101" s="157">
        <f t="shared" si="11"/>
        <v>0</v>
      </c>
      <c r="Q101" s="157">
        <f t="shared" si="12"/>
        <v>0</v>
      </c>
      <c r="R101" s="157">
        <f t="shared" si="13"/>
        <v>0</v>
      </c>
    </row>
    <row r="102" spans="2:18" ht="24" customHeight="1">
      <c r="B102" s="158"/>
      <c r="C102" s="221"/>
      <c r="D102" s="222"/>
      <c r="E102" s="222"/>
      <c r="F102" s="223" t="str">
        <f t="shared" si="10"/>
        <v xml:space="preserve"> - </v>
      </c>
      <c r="G102" s="224"/>
      <c r="H102" s="224"/>
      <c r="I102" s="224"/>
      <c r="J102" s="158" t="str">
        <f>_xlfn.IFNA(VLOOKUP(D102,Kruistabel!$B$54:$C$60,2,FALSE),"")</f>
        <v/>
      </c>
      <c r="K102" s="158" t="str">
        <f>_xlfn.IFNA(VLOOKUP($C102,'Afwijkingen hulptabel'!$B$7:$E$156,4,FALSE),"")</f>
        <v/>
      </c>
      <c r="L102" s="158" t="str">
        <f>_xlfn.IFNA(VLOOKUP($C102,'Afwijkingen hulptabel'!$B$7:$E$154,2,FALSE),"")</f>
        <v/>
      </c>
      <c r="M102" s="158" t="str">
        <f>_xlfn.IFNA(VLOOKUP($C102,'Afwijkingen hulptabel'!$B$7:$E$154,3,FALSE),"")</f>
        <v/>
      </c>
      <c r="N102" s="158" t="str">
        <f>_xlfn.IFNA(VLOOKUP($M102,Kruistabel!$B$40:$C$44,2,FALSE),"")</f>
        <v/>
      </c>
      <c r="O102" s="158" t="str">
        <f t="shared" si="7"/>
        <v/>
      </c>
      <c r="P102" s="157">
        <f t="shared" si="11"/>
        <v>0</v>
      </c>
      <c r="Q102" s="157">
        <f t="shared" si="12"/>
        <v>0</v>
      </c>
      <c r="R102" s="157">
        <f t="shared" si="13"/>
        <v>0</v>
      </c>
    </row>
    <row r="103" spans="2:18" ht="24" customHeight="1">
      <c r="B103" s="158"/>
      <c r="C103" s="221"/>
      <c r="D103" s="222"/>
      <c r="E103" s="222"/>
      <c r="F103" s="223" t="str">
        <f t="shared" si="10"/>
        <v xml:space="preserve"> - </v>
      </c>
      <c r="G103" s="224"/>
      <c r="H103" s="224"/>
      <c r="I103" s="224"/>
      <c r="J103" s="158" t="str">
        <f>_xlfn.IFNA(VLOOKUP(D103,Kruistabel!$B$54:$C$60,2,FALSE),"")</f>
        <v/>
      </c>
      <c r="K103" s="158" t="str">
        <f>_xlfn.IFNA(VLOOKUP($C103,'Afwijkingen hulptabel'!$B$7:$E$156,4,FALSE),"")</f>
        <v/>
      </c>
      <c r="L103" s="158" t="str">
        <f>_xlfn.IFNA(VLOOKUP($C103,'Afwijkingen hulptabel'!$B$7:$E$154,2,FALSE),"")</f>
        <v/>
      </c>
      <c r="M103" s="158" t="str">
        <f>_xlfn.IFNA(VLOOKUP($C103,'Afwijkingen hulptabel'!$B$7:$E$154,3,FALSE),"")</f>
        <v/>
      </c>
      <c r="N103" s="158" t="str">
        <f>_xlfn.IFNA(VLOOKUP($M103,Kruistabel!$B$40:$C$44,2,FALSE),"")</f>
        <v/>
      </c>
      <c r="O103" s="158" t="str">
        <f t="shared" si="7"/>
        <v/>
      </c>
      <c r="P103" s="157">
        <f t="shared" si="11"/>
        <v>0</v>
      </c>
      <c r="Q103" s="157">
        <f t="shared" si="12"/>
        <v>0</v>
      </c>
      <c r="R103" s="157">
        <f t="shared" si="13"/>
        <v>0</v>
      </c>
    </row>
    <row r="104" spans="2:18" ht="24" customHeight="1">
      <c r="B104" s="158"/>
      <c r="C104" s="221"/>
      <c r="D104" s="222"/>
      <c r="E104" s="222"/>
      <c r="F104" s="223" t="str">
        <f t="shared" si="10"/>
        <v xml:space="preserve"> - </v>
      </c>
      <c r="G104" s="224"/>
      <c r="H104" s="224"/>
      <c r="I104" s="224"/>
      <c r="J104" s="158" t="str">
        <f>_xlfn.IFNA(VLOOKUP(D104,Kruistabel!$B$54:$C$60,2,FALSE),"")</f>
        <v/>
      </c>
      <c r="K104" s="158" t="str">
        <f>_xlfn.IFNA(VLOOKUP($C104,'Afwijkingen hulptabel'!$B$7:$E$156,4,FALSE),"")</f>
        <v/>
      </c>
      <c r="L104" s="158" t="str">
        <f>_xlfn.IFNA(VLOOKUP($C104,'Afwijkingen hulptabel'!$B$7:$E$154,2,FALSE),"")</f>
        <v/>
      </c>
      <c r="M104" s="158" t="str">
        <f>_xlfn.IFNA(VLOOKUP($C104,'Afwijkingen hulptabel'!$B$7:$E$154,3,FALSE),"")</f>
        <v/>
      </c>
      <c r="N104" s="158" t="str">
        <f>_xlfn.IFNA(VLOOKUP($M104,Kruistabel!$B$40:$C$44,2,FALSE),"")</f>
        <v/>
      </c>
      <c r="O104" s="158" t="str">
        <f t="shared" si="7"/>
        <v/>
      </c>
      <c r="P104" s="157">
        <f t="shared" si="11"/>
        <v>0</v>
      </c>
      <c r="Q104" s="157">
        <f t="shared" si="12"/>
        <v>0</v>
      </c>
      <c r="R104" s="157">
        <f t="shared" si="13"/>
        <v>0</v>
      </c>
    </row>
    <row r="105" spans="2:18" ht="24" customHeight="1">
      <c r="B105" s="158"/>
      <c r="C105" s="221"/>
      <c r="D105" s="222"/>
      <c r="E105" s="222"/>
      <c r="F105" s="223" t="str">
        <f t="shared" si="10"/>
        <v xml:space="preserve"> - </v>
      </c>
      <c r="G105" s="224"/>
      <c r="H105" s="224"/>
      <c r="I105" s="224"/>
      <c r="J105" s="158" t="str">
        <f>_xlfn.IFNA(VLOOKUP(D105,Kruistabel!$B$54:$C$60,2,FALSE),"")</f>
        <v/>
      </c>
      <c r="K105" s="158" t="str">
        <f>_xlfn.IFNA(VLOOKUP($C105,'Afwijkingen hulptabel'!$B$7:$E$156,4,FALSE),"")</f>
        <v/>
      </c>
      <c r="L105" s="158" t="str">
        <f>_xlfn.IFNA(VLOOKUP($C105,'Afwijkingen hulptabel'!$B$7:$E$154,2,FALSE),"")</f>
        <v/>
      </c>
      <c r="M105" s="158" t="str">
        <f>_xlfn.IFNA(VLOOKUP($C105,'Afwijkingen hulptabel'!$B$7:$E$154,3,FALSE),"")</f>
        <v/>
      </c>
      <c r="N105" s="158" t="str">
        <f>_xlfn.IFNA(VLOOKUP($M105,Kruistabel!$B$40:$C$44,2,FALSE),"")</f>
        <v/>
      </c>
      <c r="O105" s="158" t="str">
        <f t="shared" si="7"/>
        <v/>
      </c>
      <c r="P105" s="157">
        <f t="shared" si="11"/>
        <v>0</v>
      </c>
      <c r="Q105" s="157">
        <f t="shared" si="12"/>
        <v>0</v>
      </c>
      <c r="R105" s="157">
        <f t="shared" si="13"/>
        <v>0</v>
      </c>
    </row>
    <row r="106" spans="2:18" ht="24" customHeight="1">
      <c r="B106" s="158"/>
      <c r="C106" s="221"/>
      <c r="D106" s="222"/>
      <c r="E106" s="222"/>
      <c r="F106" s="223" t="str">
        <f t="shared" si="10"/>
        <v xml:space="preserve"> - </v>
      </c>
      <c r="G106" s="224"/>
      <c r="H106" s="224"/>
      <c r="I106" s="224"/>
      <c r="J106" s="158" t="str">
        <f>_xlfn.IFNA(VLOOKUP(D106,Kruistabel!$B$54:$C$60,2,FALSE),"")</f>
        <v/>
      </c>
      <c r="K106" s="158" t="str">
        <f>_xlfn.IFNA(VLOOKUP($C106,'Afwijkingen hulptabel'!$B$7:$E$156,4,FALSE),"")</f>
        <v/>
      </c>
      <c r="L106" s="158" t="str">
        <f>_xlfn.IFNA(VLOOKUP($C106,'Afwijkingen hulptabel'!$B$7:$E$154,2,FALSE),"")</f>
        <v/>
      </c>
      <c r="M106" s="158" t="str">
        <f>_xlfn.IFNA(VLOOKUP($C106,'Afwijkingen hulptabel'!$B$7:$E$154,3,FALSE),"")</f>
        <v/>
      </c>
      <c r="N106" s="158" t="str">
        <f>_xlfn.IFNA(VLOOKUP($M106,Kruistabel!$B$40:$C$44,2,FALSE),"")</f>
        <v/>
      </c>
      <c r="O106" s="158" t="str">
        <f t="shared" si="7"/>
        <v/>
      </c>
      <c r="P106" s="157">
        <f t="shared" si="11"/>
        <v>0</v>
      </c>
      <c r="Q106" s="157">
        <f t="shared" si="12"/>
        <v>0</v>
      </c>
      <c r="R106" s="157">
        <f t="shared" si="13"/>
        <v>0</v>
      </c>
    </row>
    <row r="107" spans="2:18" ht="24" customHeight="1">
      <c r="B107" s="158"/>
      <c r="C107" s="221"/>
      <c r="D107" s="222"/>
      <c r="E107" s="222"/>
      <c r="F107" s="223" t="str">
        <f t="shared" si="10"/>
        <v xml:space="preserve"> - </v>
      </c>
      <c r="G107" s="224"/>
      <c r="H107" s="224"/>
      <c r="I107" s="224"/>
      <c r="J107" s="158" t="str">
        <f>_xlfn.IFNA(VLOOKUP(D107,Kruistabel!$B$54:$C$60,2,FALSE),"")</f>
        <v/>
      </c>
      <c r="K107" s="158" t="str">
        <f>_xlfn.IFNA(VLOOKUP($C107,'Afwijkingen hulptabel'!$B$7:$E$156,4,FALSE),"")</f>
        <v/>
      </c>
      <c r="L107" s="158" t="str">
        <f>_xlfn.IFNA(VLOOKUP($C107,'Afwijkingen hulptabel'!$B$7:$E$154,2,FALSE),"")</f>
        <v/>
      </c>
      <c r="M107" s="158" t="str">
        <f>_xlfn.IFNA(VLOOKUP($C107,'Afwijkingen hulptabel'!$B$7:$E$154,3,FALSE),"")</f>
        <v/>
      </c>
      <c r="N107" s="158" t="str">
        <f>_xlfn.IFNA(VLOOKUP($M107,Kruistabel!$B$40:$C$44,2,FALSE),"")</f>
        <v/>
      </c>
      <c r="O107" s="158" t="str">
        <f t="shared" si="7"/>
        <v/>
      </c>
      <c r="P107" s="157">
        <f t="shared" si="11"/>
        <v>0</v>
      </c>
      <c r="Q107" s="157">
        <f t="shared" si="12"/>
        <v>0</v>
      </c>
      <c r="R107" s="157">
        <f t="shared" si="13"/>
        <v>0</v>
      </c>
    </row>
    <row r="108" spans="2:18" ht="24" customHeight="1">
      <c r="B108" s="158"/>
      <c r="C108" s="221"/>
      <c r="D108" s="222"/>
      <c r="E108" s="222"/>
      <c r="F108" s="223" t="str">
        <f t="shared" si="10"/>
        <v xml:space="preserve"> - </v>
      </c>
      <c r="G108" s="224"/>
      <c r="H108" s="224"/>
      <c r="I108" s="224"/>
      <c r="J108" s="158" t="str">
        <f>_xlfn.IFNA(VLOOKUP(D108,Kruistabel!$B$54:$C$60,2,FALSE),"")</f>
        <v/>
      </c>
      <c r="K108" s="158" t="str">
        <f>_xlfn.IFNA(VLOOKUP($C108,'Afwijkingen hulptabel'!$B$7:$E$156,4,FALSE),"")</f>
        <v/>
      </c>
      <c r="L108" s="158" t="str">
        <f>_xlfn.IFNA(VLOOKUP($C108,'Afwijkingen hulptabel'!$B$7:$E$154,2,FALSE),"")</f>
        <v/>
      </c>
      <c r="M108" s="158" t="str">
        <f>_xlfn.IFNA(VLOOKUP($C108,'Afwijkingen hulptabel'!$B$7:$E$154,3,FALSE),"")</f>
        <v/>
      </c>
      <c r="N108" s="158" t="str">
        <f>_xlfn.IFNA(VLOOKUP($M108,Kruistabel!$B$40:$C$44,2,FALSE),"")</f>
        <v/>
      </c>
      <c r="O108" s="158" t="str">
        <f t="shared" si="7"/>
        <v/>
      </c>
      <c r="P108" s="157">
        <f t="shared" si="11"/>
        <v>0</v>
      </c>
      <c r="Q108" s="157">
        <f t="shared" si="12"/>
        <v>0</v>
      </c>
      <c r="R108" s="157">
        <f t="shared" si="13"/>
        <v>0</v>
      </c>
    </row>
    <row r="109" spans="2:18" ht="24" customHeight="1">
      <c r="B109" s="158"/>
      <c r="C109" s="221"/>
      <c r="D109" s="222"/>
      <c r="E109" s="222"/>
      <c r="F109" s="223" t="str">
        <f t="shared" si="10"/>
        <v xml:space="preserve"> - </v>
      </c>
      <c r="G109" s="224"/>
      <c r="H109" s="224"/>
      <c r="I109" s="224"/>
      <c r="J109" s="158" t="str">
        <f>_xlfn.IFNA(VLOOKUP(D109,Kruistabel!$B$54:$C$60,2,FALSE),"")</f>
        <v/>
      </c>
      <c r="K109" s="158" t="str">
        <f>_xlfn.IFNA(VLOOKUP($C109,'Afwijkingen hulptabel'!$B$7:$E$156,4,FALSE),"")</f>
        <v/>
      </c>
      <c r="L109" s="158" t="str">
        <f>_xlfn.IFNA(VLOOKUP($C109,'Afwijkingen hulptabel'!$B$7:$E$154,2,FALSE),"")</f>
        <v/>
      </c>
      <c r="M109" s="158" t="str">
        <f>_xlfn.IFNA(VLOOKUP($C109,'Afwijkingen hulptabel'!$B$7:$E$154,3,FALSE),"")</f>
        <v/>
      </c>
      <c r="N109" s="158" t="str">
        <f>_xlfn.IFNA(VLOOKUP($M109,Kruistabel!$B$40:$C$44,2,FALSE),"")</f>
        <v/>
      </c>
      <c r="O109" s="158" t="str">
        <f t="shared" si="7"/>
        <v/>
      </c>
      <c r="P109" s="157">
        <f t="shared" si="11"/>
        <v>0</v>
      </c>
      <c r="Q109" s="157">
        <f t="shared" si="12"/>
        <v>0</v>
      </c>
      <c r="R109" s="157">
        <f t="shared" si="13"/>
        <v>0</v>
      </c>
    </row>
    <row r="110" spans="2:18" ht="24" customHeight="1">
      <c r="B110" s="158"/>
      <c r="C110" s="221"/>
      <c r="D110" s="222"/>
      <c r="E110" s="222"/>
      <c r="F110" s="223" t="str">
        <f t="shared" si="10"/>
        <v xml:space="preserve"> - </v>
      </c>
      <c r="G110" s="224"/>
      <c r="H110" s="224"/>
      <c r="I110" s="224"/>
      <c r="J110" s="158" t="str">
        <f>_xlfn.IFNA(VLOOKUP(D110,Kruistabel!$B$54:$C$60,2,FALSE),"")</f>
        <v/>
      </c>
      <c r="K110" s="158" t="str">
        <f>_xlfn.IFNA(VLOOKUP($C110,'Afwijkingen hulptabel'!$B$7:$E$156,4,FALSE),"")</f>
        <v/>
      </c>
      <c r="L110" s="158" t="str">
        <f>_xlfn.IFNA(VLOOKUP($C110,'Afwijkingen hulptabel'!$B$7:$E$154,2,FALSE),"")</f>
        <v/>
      </c>
      <c r="M110" s="158" t="str">
        <f>_xlfn.IFNA(VLOOKUP($C110,'Afwijkingen hulptabel'!$B$7:$E$154,3,FALSE),"")</f>
        <v/>
      </c>
      <c r="N110" s="158" t="str">
        <f>_xlfn.IFNA(VLOOKUP($M110,Kruistabel!$B$40:$C$44,2,FALSE),"")</f>
        <v/>
      </c>
      <c r="O110" s="158" t="str">
        <f t="shared" si="7"/>
        <v/>
      </c>
      <c r="P110" s="157">
        <f t="shared" si="11"/>
        <v>0</v>
      </c>
      <c r="Q110" s="157">
        <f t="shared" si="12"/>
        <v>0</v>
      </c>
      <c r="R110" s="157">
        <f t="shared" si="13"/>
        <v>0</v>
      </c>
    </row>
    <row r="111" spans="2:18" ht="24" customHeight="1">
      <c r="B111" s="158"/>
      <c r="C111" s="221"/>
      <c r="D111" s="222"/>
      <c r="E111" s="222"/>
      <c r="F111" s="223" t="str">
        <f t="shared" si="10"/>
        <v xml:space="preserve"> - </v>
      </c>
      <c r="G111" s="224"/>
      <c r="H111" s="224"/>
      <c r="I111" s="224"/>
      <c r="J111" s="158" t="str">
        <f>_xlfn.IFNA(VLOOKUP(D111,Kruistabel!$B$54:$C$60,2,FALSE),"")</f>
        <v/>
      </c>
      <c r="K111" s="158" t="str">
        <f>_xlfn.IFNA(VLOOKUP($C111,'Afwijkingen hulptabel'!$B$7:$E$156,4,FALSE),"")</f>
        <v/>
      </c>
      <c r="L111" s="158" t="str">
        <f>_xlfn.IFNA(VLOOKUP($C111,'Afwijkingen hulptabel'!$B$7:$E$154,2,FALSE),"")</f>
        <v/>
      </c>
      <c r="M111" s="158" t="str">
        <f>_xlfn.IFNA(VLOOKUP($C111,'Afwijkingen hulptabel'!$B$7:$E$154,3,FALSE),"")</f>
        <v/>
      </c>
      <c r="N111" s="158" t="str">
        <f>_xlfn.IFNA(VLOOKUP($M111,Kruistabel!$B$40:$C$44,2,FALSE),"")</f>
        <v/>
      </c>
      <c r="O111" s="158" t="str">
        <f t="shared" si="7"/>
        <v/>
      </c>
      <c r="P111" s="157">
        <f t="shared" si="11"/>
        <v>0</v>
      </c>
      <c r="Q111" s="157">
        <f t="shared" si="12"/>
        <v>0</v>
      </c>
      <c r="R111" s="157">
        <f t="shared" si="13"/>
        <v>0</v>
      </c>
    </row>
    <row r="112" spans="2:18" ht="24" customHeight="1">
      <c r="B112" s="157"/>
      <c r="C112" s="221"/>
      <c r="D112" s="222"/>
      <c r="E112" s="222"/>
      <c r="F112" s="223" t="str">
        <f t="shared" si="10"/>
        <v xml:space="preserve"> - </v>
      </c>
      <c r="G112" s="224"/>
      <c r="H112" s="224"/>
      <c r="I112" s="224"/>
      <c r="J112" s="158" t="str">
        <f>_xlfn.IFNA(VLOOKUP(D112,Kruistabel!$B$54:$C$60,2,FALSE),"")</f>
        <v/>
      </c>
      <c r="K112" s="158" t="str">
        <f>_xlfn.IFNA(VLOOKUP($C112,'Afwijkingen hulptabel'!$B$7:$E$156,4,FALSE),"")</f>
        <v/>
      </c>
      <c r="L112" s="158" t="str">
        <f>_xlfn.IFNA(VLOOKUP($C112,'Afwijkingen hulptabel'!$B$7:$E$154,2,FALSE),"")</f>
        <v/>
      </c>
      <c r="M112" s="158" t="str">
        <f>_xlfn.IFNA(VLOOKUP($C112,'Afwijkingen hulptabel'!$B$7:$E$154,3,FALSE),"")</f>
        <v/>
      </c>
      <c r="N112" s="158" t="str">
        <f>_xlfn.IFNA(VLOOKUP($M112,Kruistabel!$B$40:$C$44,2,FALSE),"")</f>
        <v/>
      </c>
      <c r="O112" s="158" t="str">
        <f t="shared" si="7"/>
        <v/>
      </c>
      <c r="P112" s="157">
        <f t="shared" si="11"/>
        <v>0</v>
      </c>
      <c r="Q112" s="157">
        <f t="shared" si="12"/>
        <v>0</v>
      </c>
      <c r="R112" s="157">
        <f t="shared" si="13"/>
        <v>0</v>
      </c>
    </row>
    <row r="113" spans="2:18" ht="24" customHeight="1">
      <c r="B113" s="158"/>
      <c r="C113" s="221"/>
      <c r="D113" s="222"/>
      <c r="E113" s="222"/>
      <c r="F113" s="223" t="str">
        <f t="shared" si="10"/>
        <v xml:space="preserve"> - </v>
      </c>
      <c r="G113" s="224"/>
      <c r="H113" s="224"/>
      <c r="I113" s="224"/>
      <c r="J113" s="158" t="str">
        <f>_xlfn.IFNA(VLOOKUP(D113,Kruistabel!$B$54:$C$60,2,FALSE),"")</f>
        <v/>
      </c>
      <c r="K113" s="158" t="str">
        <f>_xlfn.IFNA(VLOOKUP($C113,'Afwijkingen hulptabel'!$B$7:$E$156,4,FALSE),"")</f>
        <v/>
      </c>
      <c r="L113" s="158" t="str">
        <f>_xlfn.IFNA(VLOOKUP($C113,'Afwijkingen hulptabel'!$B$7:$E$154,2,FALSE),"")</f>
        <v/>
      </c>
      <c r="M113" s="158" t="str">
        <f>_xlfn.IFNA(VLOOKUP($C113,'Afwijkingen hulptabel'!$B$7:$E$154,3,FALSE),"")</f>
        <v/>
      </c>
      <c r="N113" s="158" t="str">
        <f>_xlfn.IFNA(VLOOKUP($M113,Kruistabel!$B$40:$C$44,2,FALSE),"")</f>
        <v/>
      </c>
      <c r="O113" s="158" t="str">
        <f t="shared" si="7"/>
        <v/>
      </c>
      <c r="P113" s="157">
        <f t="shared" si="11"/>
        <v>0</v>
      </c>
      <c r="Q113" s="157">
        <f t="shared" si="12"/>
        <v>0</v>
      </c>
      <c r="R113" s="157">
        <f t="shared" si="13"/>
        <v>0</v>
      </c>
    </row>
    <row r="114" spans="2:18" ht="24" customHeight="1">
      <c r="B114" s="158"/>
      <c r="C114" s="221"/>
      <c r="D114" s="222"/>
      <c r="E114" s="222"/>
      <c r="F114" s="223" t="str">
        <f t="shared" si="10"/>
        <v xml:space="preserve"> - </v>
      </c>
      <c r="G114" s="224"/>
      <c r="H114" s="224"/>
      <c r="I114" s="224"/>
      <c r="J114" s="158" t="str">
        <f>_xlfn.IFNA(VLOOKUP(D114,Kruistabel!$B$54:$C$60,2,FALSE),"")</f>
        <v/>
      </c>
      <c r="K114" s="158" t="str">
        <f>_xlfn.IFNA(VLOOKUP($C114,'Afwijkingen hulptabel'!$B$7:$E$156,4,FALSE),"")</f>
        <v/>
      </c>
      <c r="L114" s="158" t="str">
        <f>_xlfn.IFNA(VLOOKUP($C114,'Afwijkingen hulptabel'!$B$7:$E$154,2,FALSE),"")</f>
        <v/>
      </c>
      <c r="M114" s="158" t="str">
        <f>_xlfn.IFNA(VLOOKUP($C114,'Afwijkingen hulptabel'!$B$7:$E$154,3,FALSE),"")</f>
        <v/>
      </c>
      <c r="N114" s="158" t="str">
        <f>_xlfn.IFNA(VLOOKUP($M114,Kruistabel!$B$40:$C$44,2,FALSE),"")</f>
        <v/>
      </c>
      <c r="O114" s="158" t="str">
        <f t="shared" si="7"/>
        <v/>
      </c>
      <c r="P114" s="157">
        <f t="shared" si="11"/>
        <v>0</v>
      </c>
      <c r="Q114" s="157">
        <f t="shared" si="12"/>
        <v>0</v>
      </c>
      <c r="R114" s="157">
        <f t="shared" si="13"/>
        <v>0</v>
      </c>
    </row>
    <row r="115" spans="2:18" ht="24" customHeight="1">
      <c r="B115" s="158"/>
      <c r="C115" s="221"/>
      <c r="D115" s="222"/>
      <c r="E115" s="222"/>
      <c r="F115" s="223" t="str">
        <f t="shared" si="10"/>
        <v xml:space="preserve"> - </v>
      </c>
      <c r="G115" s="224"/>
      <c r="H115" s="224"/>
      <c r="I115" s="224"/>
      <c r="J115" s="158" t="str">
        <f>_xlfn.IFNA(VLOOKUP(D115,Kruistabel!$B$54:$C$60,2,FALSE),"")</f>
        <v/>
      </c>
      <c r="K115" s="158" t="str">
        <f>_xlfn.IFNA(VLOOKUP($C115,'Afwijkingen hulptabel'!$B$7:$E$156,4,FALSE),"")</f>
        <v/>
      </c>
      <c r="L115" s="158" t="str">
        <f>_xlfn.IFNA(VLOOKUP($C115,'Afwijkingen hulptabel'!$B$7:$E$154,2,FALSE),"")</f>
        <v/>
      </c>
      <c r="M115" s="158" t="str">
        <f>_xlfn.IFNA(VLOOKUP($C115,'Afwijkingen hulptabel'!$B$7:$E$154,3,FALSE),"")</f>
        <v/>
      </c>
      <c r="N115" s="158" t="str">
        <f>_xlfn.IFNA(VLOOKUP($M115,Kruistabel!$B$40:$C$44,2,FALSE),"")</f>
        <v/>
      </c>
      <c r="O115" s="158" t="str">
        <f t="shared" si="7"/>
        <v/>
      </c>
      <c r="P115" s="157">
        <f t="shared" si="11"/>
        <v>0</v>
      </c>
      <c r="Q115" s="157">
        <f t="shared" si="12"/>
        <v>0</v>
      </c>
      <c r="R115" s="157">
        <f t="shared" si="13"/>
        <v>0</v>
      </c>
    </row>
    <row r="116" spans="2:18" ht="24" customHeight="1">
      <c r="B116" s="158"/>
      <c r="C116" s="221"/>
      <c r="D116" s="222"/>
      <c r="E116" s="222"/>
      <c r="F116" s="223" t="str">
        <f t="shared" si="10"/>
        <v xml:space="preserve"> - </v>
      </c>
      <c r="G116" s="224"/>
      <c r="H116" s="224"/>
      <c r="I116" s="224"/>
      <c r="J116" s="158" t="str">
        <f>_xlfn.IFNA(VLOOKUP(D116,Kruistabel!$B$54:$C$60,2,FALSE),"")</f>
        <v/>
      </c>
      <c r="K116" s="158" t="str">
        <f>_xlfn.IFNA(VLOOKUP($C116,'Afwijkingen hulptabel'!$B$7:$E$156,4,FALSE),"")</f>
        <v/>
      </c>
      <c r="L116" s="158" t="str">
        <f>_xlfn.IFNA(VLOOKUP($C116,'Afwijkingen hulptabel'!$B$7:$E$154,2,FALSE),"")</f>
        <v/>
      </c>
      <c r="M116" s="158" t="str">
        <f>_xlfn.IFNA(VLOOKUP($C116,'Afwijkingen hulptabel'!$B$7:$E$154,3,FALSE),"")</f>
        <v/>
      </c>
      <c r="N116" s="158" t="str">
        <f>_xlfn.IFNA(VLOOKUP($M116,Kruistabel!$B$40:$C$44,2,FALSE),"")</f>
        <v/>
      </c>
      <c r="O116" s="158" t="str">
        <f t="shared" si="7"/>
        <v/>
      </c>
      <c r="P116" s="157">
        <f t="shared" si="11"/>
        <v>0</v>
      </c>
      <c r="Q116" s="157">
        <f t="shared" si="12"/>
        <v>0</v>
      </c>
      <c r="R116" s="157">
        <f t="shared" si="13"/>
        <v>0</v>
      </c>
    </row>
    <row r="117" spans="2:18" ht="24" customHeight="1">
      <c r="B117" s="158"/>
      <c r="C117" s="221"/>
      <c r="D117" s="222"/>
      <c r="E117" s="222"/>
      <c r="F117" s="223" t="str">
        <f t="shared" si="10"/>
        <v xml:space="preserve"> - </v>
      </c>
      <c r="G117" s="224"/>
      <c r="H117" s="224"/>
      <c r="I117" s="224"/>
      <c r="J117" s="158" t="str">
        <f>_xlfn.IFNA(VLOOKUP(D117,Kruistabel!$B$54:$C$60,2,FALSE),"")</f>
        <v/>
      </c>
      <c r="K117" s="158" t="str">
        <f>_xlfn.IFNA(VLOOKUP($C117,'Afwijkingen hulptabel'!$B$7:$E$156,4,FALSE),"")</f>
        <v/>
      </c>
      <c r="L117" s="158" t="str">
        <f>_xlfn.IFNA(VLOOKUP($C117,'Afwijkingen hulptabel'!$B$7:$E$154,2,FALSE),"")</f>
        <v/>
      </c>
      <c r="M117" s="158" t="str">
        <f>_xlfn.IFNA(VLOOKUP($C117,'Afwijkingen hulptabel'!$B$7:$E$154,3,FALSE),"")</f>
        <v/>
      </c>
      <c r="N117" s="158" t="str">
        <f>_xlfn.IFNA(VLOOKUP($M117,Kruistabel!$B$40:$C$44,2,FALSE),"")</f>
        <v/>
      </c>
      <c r="O117" s="158" t="str">
        <f t="shared" ref="O117:O121" si="14">IFERROR(G117*N117*(K117&gt;0),"")</f>
        <v/>
      </c>
      <c r="P117" s="157">
        <f t="shared" si="11"/>
        <v>0</v>
      </c>
      <c r="Q117" s="157">
        <f t="shared" si="12"/>
        <v>0</v>
      </c>
      <c r="R117" s="157">
        <f t="shared" si="13"/>
        <v>0</v>
      </c>
    </row>
    <row r="118" spans="2:18" ht="24" customHeight="1">
      <c r="B118" s="158"/>
      <c r="C118" s="221"/>
      <c r="D118" s="222"/>
      <c r="E118" s="222"/>
      <c r="F118" s="223" t="str">
        <f t="shared" si="10"/>
        <v xml:space="preserve"> - </v>
      </c>
      <c r="G118" s="224"/>
      <c r="H118" s="224"/>
      <c r="I118" s="224"/>
      <c r="J118" s="158" t="str">
        <f>_xlfn.IFNA(VLOOKUP(D118,Kruistabel!$B$54:$C$60,2,FALSE),"")</f>
        <v/>
      </c>
      <c r="K118" s="158" t="str">
        <f>_xlfn.IFNA(VLOOKUP($C118,'Afwijkingen hulptabel'!$B$7:$E$156,4,FALSE),"")</f>
        <v/>
      </c>
      <c r="L118" s="158" t="str">
        <f>_xlfn.IFNA(VLOOKUP($C118,'Afwijkingen hulptabel'!$B$7:$E$154,2,FALSE),"")</f>
        <v/>
      </c>
      <c r="M118" s="158" t="str">
        <f>_xlfn.IFNA(VLOOKUP($C118,'Afwijkingen hulptabel'!$B$7:$E$154,3,FALSE),"")</f>
        <v/>
      </c>
      <c r="N118" s="158" t="str">
        <f>_xlfn.IFNA(VLOOKUP($M118,Kruistabel!$B$40:$C$44,2,FALSE),"")</f>
        <v/>
      </c>
      <c r="O118" s="158" t="str">
        <f t="shared" si="14"/>
        <v/>
      </c>
      <c r="P118" s="157">
        <f t="shared" si="11"/>
        <v>0</v>
      </c>
      <c r="Q118" s="157">
        <f t="shared" si="12"/>
        <v>0</v>
      </c>
      <c r="R118" s="157">
        <f t="shared" si="13"/>
        <v>0</v>
      </c>
    </row>
    <row r="119" spans="2:18" ht="24" customHeight="1">
      <c r="B119" s="158"/>
      <c r="C119" s="221"/>
      <c r="D119" s="222"/>
      <c r="E119" s="222"/>
      <c r="F119" s="223" t="str">
        <f t="shared" si="10"/>
        <v xml:space="preserve"> - </v>
      </c>
      <c r="G119" s="224"/>
      <c r="H119" s="224"/>
      <c r="I119" s="224"/>
      <c r="J119" s="158" t="str">
        <f>_xlfn.IFNA(VLOOKUP(D119,Kruistabel!$B$54:$C$60,2,FALSE),"")</f>
        <v/>
      </c>
      <c r="K119" s="158" t="str">
        <f>_xlfn.IFNA(VLOOKUP($C119,'Afwijkingen hulptabel'!$B$7:$E$156,4,FALSE),"")</f>
        <v/>
      </c>
      <c r="L119" s="158" t="str">
        <f>_xlfn.IFNA(VLOOKUP($C119,'Afwijkingen hulptabel'!$B$7:$E$154,2,FALSE),"")</f>
        <v/>
      </c>
      <c r="M119" s="158" t="str">
        <f>_xlfn.IFNA(VLOOKUP($C119,'Afwijkingen hulptabel'!$B$7:$E$154,3,FALSE),"")</f>
        <v/>
      </c>
      <c r="N119" s="158" t="str">
        <f>_xlfn.IFNA(VLOOKUP($M119,Kruistabel!$B$40:$C$44,2,FALSE),"")</f>
        <v/>
      </c>
      <c r="O119" s="158" t="str">
        <f t="shared" si="14"/>
        <v/>
      </c>
      <c r="P119" s="157">
        <f t="shared" si="11"/>
        <v>0</v>
      </c>
      <c r="Q119" s="157">
        <f t="shared" si="12"/>
        <v>0</v>
      </c>
      <c r="R119" s="157">
        <f t="shared" si="13"/>
        <v>0</v>
      </c>
    </row>
    <row r="120" spans="2:18" ht="24" customHeight="1">
      <c r="B120" s="158"/>
      <c r="C120" s="221"/>
      <c r="D120" s="222"/>
      <c r="E120" s="222"/>
      <c r="F120" s="223" t="str">
        <f t="shared" si="10"/>
        <v xml:space="preserve"> - </v>
      </c>
      <c r="G120" s="224"/>
      <c r="H120" s="224"/>
      <c r="I120" s="224"/>
      <c r="J120" s="158" t="str">
        <f>_xlfn.IFNA(VLOOKUP(D120,Kruistabel!$B$54:$C$60,2,FALSE),"")</f>
        <v/>
      </c>
      <c r="K120" s="158" t="str">
        <f>_xlfn.IFNA(VLOOKUP($C120,'Afwijkingen hulptabel'!$B$7:$E$156,4,FALSE),"")</f>
        <v/>
      </c>
      <c r="L120" s="158" t="str">
        <f>_xlfn.IFNA(VLOOKUP($C120,'Afwijkingen hulptabel'!$B$7:$E$154,2,FALSE),"")</f>
        <v/>
      </c>
      <c r="M120" s="158" t="str">
        <f>_xlfn.IFNA(VLOOKUP($C120,'Afwijkingen hulptabel'!$B$7:$E$154,3,FALSE),"")</f>
        <v/>
      </c>
      <c r="N120" s="158" t="str">
        <f>_xlfn.IFNA(VLOOKUP($M120,Kruistabel!$B$40:$C$44,2,FALSE),"")</f>
        <v/>
      </c>
      <c r="O120" s="158" t="str">
        <f t="shared" si="14"/>
        <v/>
      </c>
      <c r="P120" s="157">
        <f t="shared" si="11"/>
        <v>0</v>
      </c>
      <c r="Q120" s="157">
        <f t="shared" si="12"/>
        <v>0</v>
      </c>
      <c r="R120" s="157">
        <f t="shared" si="13"/>
        <v>0</v>
      </c>
    </row>
    <row r="121" spans="2:18" ht="24" customHeight="1">
      <c r="B121" s="158"/>
      <c r="C121" s="221"/>
      <c r="D121" s="222"/>
      <c r="E121" s="222"/>
      <c r="F121" s="223" t="str">
        <f t="shared" si="10"/>
        <v xml:space="preserve"> - </v>
      </c>
      <c r="G121" s="224"/>
      <c r="H121" s="224"/>
      <c r="I121" s="224"/>
      <c r="J121" s="158" t="str">
        <f>_xlfn.IFNA(VLOOKUP(D121,Kruistabel!$B$54:$C$60,2,FALSE),"")</f>
        <v/>
      </c>
      <c r="K121" s="158" t="str">
        <f>_xlfn.IFNA(VLOOKUP($C121,'Afwijkingen hulptabel'!$B$7:$E$156,4,FALSE),"")</f>
        <v/>
      </c>
      <c r="L121" s="158" t="str">
        <f>_xlfn.IFNA(VLOOKUP($C121,'Afwijkingen hulptabel'!$B$7:$E$154,2,FALSE),"")</f>
        <v/>
      </c>
      <c r="M121" s="158" t="str">
        <f>_xlfn.IFNA(VLOOKUP($C121,'Afwijkingen hulptabel'!$B$7:$E$154,3,FALSE),"")</f>
        <v/>
      </c>
      <c r="N121" s="158" t="str">
        <f>_xlfn.IFNA(VLOOKUP($M121,Kruistabel!$B$40:$C$44,2,FALSE),"")</f>
        <v/>
      </c>
      <c r="O121" s="158" t="str">
        <f t="shared" si="14"/>
        <v/>
      </c>
      <c r="P121" s="157">
        <f t="shared" si="11"/>
        <v>0</v>
      </c>
      <c r="Q121" s="157">
        <f t="shared" si="12"/>
        <v>0</v>
      </c>
      <c r="R121" s="157">
        <f t="shared" si="13"/>
        <v>0</v>
      </c>
    </row>
    <row r="122" spans="2:18" ht="24" customHeight="1">
      <c r="B122" s="157"/>
      <c r="C122" s="221"/>
      <c r="D122" s="225"/>
      <c r="E122" s="225"/>
      <c r="F122" s="223" t="str">
        <f t="shared" si="10"/>
        <v xml:space="preserve"> - </v>
      </c>
      <c r="G122" s="224"/>
      <c r="H122" s="224"/>
      <c r="I122" s="224"/>
      <c r="J122" s="202"/>
      <c r="K122" s="158" t="str">
        <f>_xlfn.IFNA(VLOOKUP($C122,'Afwijkingen hulptabel'!$B$7:$E$156,4,FALSE),"")</f>
        <v/>
      </c>
      <c r="L122" s="202"/>
      <c r="M122" s="202"/>
      <c r="N122" s="202"/>
      <c r="O122" s="202"/>
      <c r="P122" s="157">
        <f t="shared" si="11"/>
        <v>0</v>
      </c>
      <c r="Q122" s="157">
        <f t="shared" si="12"/>
        <v>0</v>
      </c>
      <c r="R122" s="157">
        <f t="shared" si="13"/>
        <v>0</v>
      </c>
    </row>
    <row r="123" spans="2:18" ht="24" customHeight="1">
      <c r="B123" s="158"/>
      <c r="C123" s="221"/>
      <c r="D123" s="222"/>
      <c r="E123" s="222"/>
      <c r="F123" s="223" t="str">
        <f t="shared" si="10"/>
        <v xml:space="preserve"> - </v>
      </c>
      <c r="G123" s="224"/>
      <c r="H123" s="224"/>
      <c r="I123" s="224"/>
      <c r="J123" s="158" t="str">
        <f>_xlfn.IFNA(VLOOKUP(D123,Kruistabel!$B$54:$C$60,2,FALSE),"")</f>
        <v/>
      </c>
      <c r="K123" s="158" t="str">
        <f>_xlfn.IFNA(VLOOKUP($C123,'Afwijkingen hulptabel'!$B$7:$E$156,4,FALSE),"")</f>
        <v/>
      </c>
      <c r="L123" s="158" t="str">
        <f>_xlfn.IFNA(VLOOKUP($C123,'Afwijkingen hulptabel'!$B$7:$E$154,2,FALSE),"")</f>
        <v/>
      </c>
      <c r="M123" s="158" t="str">
        <f>_xlfn.IFNA(VLOOKUP($C123,'Afwijkingen hulptabel'!$B$7:$E$154,3,FALSE),"")</f>
        <v/>
      </c>
      <c r="N123" s="158" t="str">
        <f>_xlfn.IFNA(VLOOKUP($M123,Kruistabel!$B$40:$C$44,2,FALSE),"")</f>
        <v/>
      </c>
      <c r="O123" s="158" t="str">
        <f t="shared" ref="O123" si="15">IFERROR(G123*N123*(K123&gt;0),"")</f>
        <v/>
      </c>
      <c r="P123" s="157">
        <f t="shared" si="11"/>
        <v>0</v>
      </c>
      <c r="Q123" s="157">
        <f t="shared" si="12"/>
        <v>0</v>
      </c>
      <c r="R123" s="157">
        <f t="shared" si="13"/>
        <v>0</v>
      </c>
    </row>
    <row r="124" spans="2:18" ht="24" customHeight="1">
      <c r="C124" s="221"/>
      <c r="D124" s="222"/>
      <c r="E124" s="222"/>
      <c r="F124" s="223" t="str">
        <f t="shared" si="10"/>
        <v xml:space="preserve"> - </v>
      </c>
      <c r="G124" s="224"/>
      <c r="H124" s="224"/>
      <c r="I124" s="224"/>
      <c r="J124" s="158" t="str">
        <f>_xlfn.IFNA(VLOOKUP(D124,Kruistabel!$B$54:$C$60,2,FALSE),"")</f>
        <v/>
      </c>
      <c r="K124" s="158" t="str">
        <f>_xlfn.IFNA(VLOOKUP($C124,'Afwijkingen hulptabel'!$B$7:$E$156,4,FALSE),"")</f>
        <v/>
      </c>
      <c r="L124" s="158" t="str">
        <f>_xlfn.IFNA(VLOOKUP($C124,'Afwijkingen hulptabel'!$B$7:$E$154,2,FALSE),"")</f>
        <v/>
      </c>
      <c r="M124" s="158" t="str">
        <f>_xlfn.IFNA(VLOOKUP($C124,'Afwijkingen hulptabel'!$B$7:$E$154,3,FALSE),"")</f>
        <v/>
      </c>
      <c r="N124" s="158" t="str">
        <f>_xlfn.IFNA(VLOOKUP($M124,Kruistabel!$B$40:$C$44,2,FALSE),"")</f>
        <v/>
      </c>
      <c r="O124" s="158" t="str">
        <f t="shared" ref="O124:O134" si="16">IFERROR(G124*N124*(K124&gt;0),"")</f>
        <v/>
      </c>
      <c r="P124" s="157">
        <f t="shared" si="11"/>
        <v>0</v>
      </c>
      <c r="Q124" s="157">
        <f t="shared" si="12"/>
        <v>0</v>
      </c>
      <c r="R124" s="157">
        <f t="shared" si="13"/>
        <v>0</v>
      </c>
    </row>
    <row r="125" spans="2:18" ht="24" customHeight="1">
      <c r="C125" s="221"/>
      <c r="D125" s="222"/>
      <c r="E125" s="222"/>
      <c r="F125" s="223" t="str">
        <f t="shared" si="10"/>
        <v xml:space="preserve"> - </v>
      </c>
      <c r="G125" s="224"/>
      <c r="H125" s="224"/>
      <c r="I125" s="224"/>
      <c r="J125" s="158" t="str">
        <f>_xlfn.IFNA(VLOOKUP(D125,Kruistabel!$B$54:$C$60,2,FALSE),"")</f>
        <v/>
      </c>
      <c r="K125" s="158" t="str">
        <f>_xlfn.IFNA(VLOOKUP($C125,'Afwijkingen hulptabel'!$B$7:$E$156,4,FALSE),"")</f>
        <v/>
      </c>
      <c r="L125" s="158" t="str">
        <f>_xlfn.IFNA(VLOOKUP($C125,'Afwijkingen hulptabel'!$B$7:$E$154,2,FALSE),"")</f>
        <v/>
      </c>
      <c r="M125" s="158" t="str">
        <f>_xlfn.IFNA(VLOOKUP($C125,'Afwijkingen hulptabel'!$B$7:$E$154,3,FALSE),"")</f>
        <v/>
      </c>
      <c r="N125" s="158" t="str">
        <f>_xlfn.IFNA(VLOOKUP($M125,Kruistabel!$B$40:$C$44,2,FALSE),"")</f>
        <v/>
      </c>
      <c r="O125" s="158" t="str">
        <f t="shared" si="16"/>
        <v/>
      </c>
      <c r="P125" s="157">
        <f t="shared" si="11"/>
        <v>0</v>
      </c>
      <c r="Q125" s="157">
        <f t="shared" si="12"/>
        <v>0</v>
      </c>
      <c r="R125" s="157">
        <f t="shared" si="13"/>
        <v>0</v>
      </c>
    </row>
    <row r="126" spans="2:18" ht="24" customHeight="1">
      <c r="C126" s="221"/>
      <c r="D126" s="222"/>
      <c r="E126" s="222"/>
      <c r="F126" s="223" t="str">
        <f t="shared" si="10"/>
        <v xml:space="preserve"> - </v>
      </c>
      <c r="G126" s="224"/>
      <c r="H126" s="224"/>
      <c r="I126" s="224"/>
      <c r="J126" s="158" t="str">
        <f>_xlfn.IFNA(VLOOKUP(D126,Kruistabel!$B$54:$C$60,2,FALSE),"")</f>
        <v/>
      </c>
      <c r="K126" s="158" t="str">
        <f>_xlfn.IFNA(VLOOKUP($C126,'Afwijkingen hulptabel'!$B$7:$E$156,4,FALSE),"")</f>
        <v/>
      </c>
      <c r="L126" s="158" t="str">
        <f>_xlfn.IFNA(VLOOKUP($C126,'Afwijkingen hulptabel'!$B$7:$E$154,2,FALSE),"")</f>
        <v/>
      </c>
      <c r="M126" s="158" t="str">
        <f>_xlfn.IFNA(VLOOKUP($C126,'Afwijkingen hulptabel'!$B$7:$E$154,3,FALSE),"")</f>
        <v/>
      </c>
      <c r="N126" s="158" t="str">
        <f>_xlfn.IFNA(VLOOKUP($M126,Kruistabel!$B$40:$C$44,2,FALSE),"")</f>
        <v/>
      </c>
      <c r="O126" s="158" t="str">
        <f t="shared" si="16"/>
        <v/>
      </c>
      <c r="P126" s="157">
        <f t="shared" si="11"/>
        <v>0</v>
      </c>
      <c r="Q126" s="157">
        <f t="shared" si="12"/>
        <v>0</v>
      </c>
      <c r="R126" s="157">
        <f t="shared" si="13"/>
        <v>0</v>
      </c>
    </row>
    <row r="127" spans="2:18" ht="24" customHeight="1">
      <c r="C127" s="221"/>
      <c r="D127" s="222"/>
      <c r="E127" s="222"/>
      <c r="F127" s="223" t="str">
        <f t="shared" si="10"/>
        <v xml:space="preserve"> - </v>
      </c>
      <c r="G127" s="224"/>
      <c r="H127" s="224"/>
      <c r="I127" s="224"/>
      <c r="J127" s="158" t="str">
        <f>_xlfn.IFNA(VLOOKUP(D127,Kruistabel!$B$54:$C$60,2,FALSE),"")</f>
        <v/>
      </c>
      <c r="K127" s="158" t="str">
        <f>_xlfn.IFNA(VLOOKUP($C127,'Afwijkingen hulptabel'!$B$7:$E$156,4,FALSE),"")</f>
        <v/>
      </c>
      <c r="L127" s="158" t="str">
        <f>_xlfn.IFNA(VLOOKUP($C127,'Afwijkingen hulptabel'!$B$7:$E$154,2,FALSE),"")</f>
        <v/>
      </c>
      <c r="M127" s="158" t="str">
        <f>_xlfn.IFNA(VLOOKUP($C127,'Afwijkingen hulptabel'!$B$7:$E$154,3,FALSE),"")</f>
        <v/>
      </c>
      <c r="N127" s="158" t="str">
        <f>_xlfn.IFNA(VLOOKUP($M127,Kruistabel!$B$40:$C$44,2,FALSE),"")</f>
        <v/>
      </c>
      <c r="O127" s="158" t="str">
        <f t="shared" si="16"/>
        <v/>
      </c>
      <c r="P127" s="157">
        <f t="shared" si="11"/>
        <v>0</v>
      </c>
      <c r="Q127" s="157">
        <f t="shared" si="12"/>
        <v>0</v>
      </c>
      <c r="R127" s="157">
        <f t="shared" si="13"/>
        <v>0</v>
      </c>
    </row>
    <row r="128" spans="2:18" ht="24" customHeight="1">
      <c r="C128" s="221"/>
      <c r="D128" s="222"/>
      <c r="E128" s="222"/>
      <c r="F128" s="223" t="str">
        <f t="shared" si="10"/>
        <v xml:space="preserve"> - </v>
      </c>
      <c r="G128" s="224"/>
      <c r="H128" s="224"/>
      <c r="I128" s="224"/>
      <c r="J128" s="158" t="str">
        <f>_xlfn.IFNA(VLOOKUP(D128,Kruistabel!$B$54:$C$60,2,FALSE),"")</f>
        <v/>
      </c>
      <c r="K128" s="158" t="str">
        <f>_xlfn.IFNA(VLOOKUP($C128,'Afwijkingen hulptabel'!$B$7:$E$156,4,FALSE),"")</f>
        <v/>
      </c>
      <c r="L128" s="158" t="str">
        <f>_xlfn.IFNA(VLOOKUP($C128,'Afwijkingen hulptabel'!$B$7:$E$154,2,FALSE),"")</f>
        <v/>
      </c>
      <c r="M128" s="158" t="str">
        <f>_xlfn.IFNA(VLOOKUP($C128,'Afwijkingen hulptabel'!$B$7:$E$154,3,FALSE),"")</f>
        <v/>
      </c>
      <c r="N128" s="158" t="str">
        <f>_xlfn.IFNA(VLOOKUP($M128,Kruistabel!$B$40:$C$44,2,FALSE),"")</f>
        <v/>
      </c>
      <c r="O128" s="158" t="str">
        <f t="shared" si="16"/>
        <v/>
      </c>
      <c r="P128" s="157">
        <f t="shared" si="11"/>
        <v>0</v>
      </c>
      <c r="Q128" s="157">
        <f t="shared" si="12"/>
        <v>0</v>
      </c>
      <c r="R128" s="157">
        <f t="shared" si="13"/>
        <v>0</v>
      </c>
    </row>
    <row r="129" spans="3:18" ht="24" customHeight="1">
      <c r="C129" s="221"/>
      <c r="D129" s="222"/>
      <c r="E129" s="222"/>
      <c r="F129" s="223" t="str">
        <f t="shared" si="10"/>
        <v xml:space="preserve"> - </v>
      </c>
      <c r="G129" s="224"/>
      <c r="H129" s="224"/>
      <c r="I129" s="224"/>
      <c r="J129" s="158" t="str">
        <f>_xlfn.IFNA(VLOOKUP(D129,Kruistabel!$B$54:$C$60,2,FALSE),"")</f>
        <v/>
      </c>
      <c r="K129" s="158" t="str">
        <f>_xlfn.IFNA(VLOOKUP($C129,'Afwijkingen hulptabel'!$B$7:$E$156,4,FALSE),"")</f>
        <v/>
      </c>
      <c r="L129" s="158" t="str">
        <f>_xlfn.IFNA(VLOOKUP($C129,'Afwijkingen hulptabel'!$B$7:$E$154,2,FALSE),"")</f>
        <v/>
      </c>
      <c r="M129" s="158" t="str">
        <f>_xlfn.IFNA(VLOOKUP($C129,'Afwijkingen hulptabel'!$B$7:$E$154,3,FALSE),"")</f>
        <v/>
      </c>
      <c r="N129" s="158" t="str">
        <f>_xlfn.IFNA(VLOOKUP($M129,Kruistabel!$B$40:$C$44,2,FALSE),"")</f>
        <v/>
      </c>
      <c r="O129" s="158" t="str">
        <f t="shared" si="16"/>
        <v/>
      </c>
      <c r="P129" s="157">
        <f t="shared" si="11"/>
        <v>0</v>
      </c>
      <c r="Q129" s="157">
        <f t="shared" si="12"/>
        <v>0</v>
      </c>
      <c r="R129" s="157">
        <f t="shared" si="13"/>
        <v>0</v>
      </c>
    </row>
    <row r="130" spans="3:18" ht="24" customHeight="1">
      <c r="C130" s="221"/>
      <c r="D130" s="222"/>
      <c r="E130" s="222"/>
      <c r="F130" s="223" t="str">
        <f t="shared" si="10"/>
        <v xml:space="preserve"> - </v>
      </c>
      <c r="G130" s="224"/>
      <c r="H130" s="224"/>
      <c r="I130" s="224"/>
      <c r="J130" s="158" t="str">
        <f>_xlfn.IFNA(VLOOKUP(D130,Kruistabel!$B$54:$C$60,2,FALSE),"")</f>
        <v/>
      </c>
      <c r="K130" s="158" t="str">
        <f>_xlfn.IFNA(VLOOKUP($C130,'Afwijkingen hulptabel'!$B$7:$E$156,4,FALSE),"")</f>
        <v/>
      </c>
      <c r="L130" s="158" t="str">
        <f>_xlfn.IFNA(VLOOKUP($C130,'Afwijkingen hulptabel'!$B$7:$E$154,2,FALSE),"")</f>
        <v/>
      </c>
      <c r="M130" s="158" t="str">
        <f>_xlfn.IFNA(VLOOKUP($C130,'Afwijkingen hulptabel'!$B$7:$E$154,3,FALSE),"")</f>
        <v/>
      </c>
      <c r="N130" s="158" t="str">
        <f>_xlfn.IFNA(VLOOKUP($M130,Kruistabel!$B$40:$C$44,2,FALSE),"")</f>
        <v/>
      </c>
      <c r="O130" s="158" t="str">
        <f t="shared" si="16"/>
        <v/>
      </c>
      <c r="P130" s="157">
        <f t="shared" si="11"/>
        <v>0</v>
      </c>
      <c r="Q130" s="157">
        <f t="shared" si="12"/>
        <v>0</v>
      </c>
      <c r="R130" s="157">
        <f t="shared" si="13"/>
        <v>0</v>
      </c>
    </row>
    <row r="131" spans="3:18" ht="24" customHeight="1">
      <c r="C131" s="221"/>
      <c r="D131" s="222"/>
      <c r="E131" s="222"/>
      <c r="F131" s="223" t="str">
        <f t="shared" si="10"/>
        <v xml:space="preserve"> - </v>
      </c>
      <c r="G131" s="224"/>
      <c r="H131" s="224"/>
      <c r="I131" s="224"/>
      <c r="J131" s="158" t="str">
        <f>_xlfn.IFNA(VLOOKUP(D131,Kruistabel!$B$54:$C$60,2,FALSE),"")</f>
        <v/>
      </c>
      <c r="K131" s="158" t="str">
        <f>_xlfn.IFNA(VLOOKUP($C131,'Afwijkingen hulptabel'!$B$7:$E$156,4,FALSE),"")</f>
        <v/>
      </c>
      <c r="L131" s="158" t="str">
        <f>_xlfn.IFNA(VLOOKUP($C131,'Afwijkingen hulptabel'!$B$7:$E$154,2,FALSE),"")</f>
        <v/>
      </c>
      <c r="M131" s="158" t="str">
        <f>_xlfn.IFNA(VLOOKUP($C131,'Afwijkingen hulptabel'!$B$7:$E$154,3,FALSE),"")</f>
        <v/>
      </c>
      <c r="N131" s="158" t="str">
        <f>_xlfn.IFNA(VLOOKUP($M131,Kruistabel!$B$40:$C$44,2,FALSE),"")</f>
        <v/>
      </c>
      <c r="O131" s="158" t="str">
        <f t="shared" si="16"/>
        <v/>
      </c>
      <c r="P131" s="157">
        <f t="shared" si="11"/>
        <v>0</v>
      </c>
      <c r="Q131" s="157">
        <f t="shared" si="12"/>
        <v>0</v>
      </c>
      <c r="R131" s="157">
        <f t="shared" si="13"/>
        <v>0</v>
      </c>
    </row>
    <row r="132" spans="3:18" ht="24" customHeight="1">
      <c r="C132" s="221"/>
      <c r="D132" s="222"/>
      <c r="E132" s="222"/>
      <c r="F132" s="223" t="str">
        <f t="shared" si="10"/>
        <v xml:space="preserve"> - </v>
      </c>
      <c r="G132" s="224"/>
      <c r="H132" s="224"/>
      <c r="I132" s="224"/>
      <c r="J132" s="158" t="str">
        <f>_xlfn.IFNA(VLOOKUP(D132,Kruistabel!$B$54:$C$60,2,FALSE),"")</f>
        <v/>
      </c>
      <c r="K132" s="158" t="str">
        <f>_xlfn.IFNA(VLOOKUP($C132,'Afwijkingen hulptabel'!$B$7:$E$156,4,FALSE),"")</f>
        <v/>
      </c>
      <c r="L132" s="158" t="str">
        <f>_xlfn.IFNA(VLOOKUP($C132,'Afwijkingen hulptabel'!$B$7:$E$154,2,FALSE),"")</f>
        <v/>
      </c>
      <c r="M132" s="158" t="str">
        <f>_xlfn.IFNA(VLOOKUP($C132,'Afwijkingen hulptabel'!$B$7:$E$154,3,FALSE),"")</f>
        <v/>
      </c>
      <c r="N132" s="158" t="str">
        <f>_xlfn.IFNA(VLOOKUP($M132,Kruistabel!$B$40:$C$44,2,FALSE),"")</f>
        <v/>
      </c>
      <c r="O132" s="158" t="str">
        <f t="shared" si="16"/>
        <v/>
      </c>
      <c r="P132" s="157">
        <f t="shared" si="11"/>
        <v>0</v>
      </c>
      <c r="Q132" s="157">
        <f t="shared" si="12"/>
        <v>0</v>
      </c>
      <c r="R132" s="157">
        <f t="shared" si="13"/>
        <v>0</v>
      </c>
    </row>
    <row r="133" spans="3:18" ht="24" customHeight="1">
      <c r="C133" s="221"/>
      <c r="D133" s="222"/>
      <c r="E133" s="222"/>
      <c r="F133" s="223" t="str">
        <f t="shared" si="10"/>
        <v xml:space="preserve"> - </v>
      </c>
      <c r="G133" s="224"/>
      <c r="H133" s="224"/>
      <c r="I133" s="224"/>
      <c r="J133" s="158" t="str">
        <f>_xlfn.IFNA(VLOOKUP(D133,Kruistabel!$B$54:$C$60,2,FALSE),"")</f>
        <v/>
      </c>
      <c r="K133" s="158" t="str">
        <f>_xlfn.IFNA(VLOOKUP($C133,'Afwijkingen hulptabel'!$B$7:$E$156,4,FALSE),"")</f>
        <v/>
      </c>
      <c r="L133" s="158" t="str">
        <f>_xlfn.IFNA(VLOOKUP($C133,'Afwijkingen hulptabel'!$B$7:$E$154,2,FALSE),"")</f>
        <v/>
      </c>
      <c r="M133" s="158" t="str">
        <f>_xlfn.IFNA(VLOOKUP($C133,'Afwijkingen hulptabel'!$B$7:$E$154,3,FALSE),"")</f>
        <v/>
      </c>
      <c r="N133" s="158" t="str">
        <f>_xlfn.IFNA(VLOOKUP($M133,Kruistabel!$B$40:$C$44,2,FALSE),"")</f>
        <v/>
      </c>
      <c r="O133" s="158" t="str">
        <f t="shared" si="16"/>
        <v/>
      </c>
      <c r="P133" s="157">
        <f t="shared" si="11"/>
        <v>0</v>
      </c>
      <c r="Q133" s="157">
        <f t="shared" si="12"/>
        <v>0</v>
      </c>
      <c r="R133" s="157">
        <f t="shared" si="13"/>
        <v>0</v>
      </c>
    </row>
    <row r="134" spans="3:18" ht="24" customHeight="1">
      <c r="C134" s="221"/>
      <c r="D134" s="222"/>
      <c r="E134" s="222"/>
      <c r="F134" s="223" t="str">
        <f t="shared" ref="F134" si="17">C134&amp;" - "&amp;D134</f>
        <v xml:space="preserve"> - </v>
      </c>
      <c r="G134" s="224"/>
      <c r="H134" s="224"/>
      <c r="I134" s="224"/>
      <c r="J134" s="158" t="str">
        <f>_xlfn.IFNA(VLOOKUP(D134,Kruistabel!$B$54:$C$60,2,FALSE),"")</f>
        <v/>
      </c>
      <c r="K134" s="158" t="str">
        <f>_xlfn.IFNA(VLOOKUP($C134,'Afwijkingen hulptabel'!$B$7:$E$156,4,FALSE),"")</f>
        <v/>
      </c>
      <c r="L134" s="158" t="str">
        <f>_xlfn.IFNA(VLOOKUP($C134,'Afwijkingen hulptabel'!$B$7:$E$154,2,FALSE),"")</f>
        <v/>
      </c>
      <c r="M134" s="158" t="str">
        <f>_xlfn.IFNA(VLOOKUP($C134,'Afwijkingen hulptabel'!$B$7:$E$154,3,FALSE),"")</f>
        <v/>
      </c>
      <c r="N134" s="158" t="str">
        <f>_xlfn.IFNA(VLOOKUP($M134,Kruistabel!$B$40:$C$44,2,FALSE),"")</f>
        <v/>
      </c>
      <c r="O134" s="158" t="str">
        <f t="shared" si="16"/>
        <v/>
      </c>
      <c r="P134" s="157">
        <f t="shared" ref="P134" si="18">IF(D134="Nagalmtijd",0,IF(AND($D134&lt;&gt;"Nagalmtijd",INT($G134)=$G134),0,1))</f>
        <v>0</v>
      </c>
      <c r="Q134" s="157">
        <f t="shared" ref="Q134" si="19">IF(D134="Nagalmtijd",0,IF(AND($D134&lt;&gt;"Nagalmtijd",INT($H134)=$H134),0,1))</f>
        <v>0</v>
      </c>
      <c r="R134" s="157">
        <f t="shared" ref="R134" si="20">IF(D134="Nagalmtijd",0,IF(AND($D134&lt;&gt;"Nagalmtijd",INT($I134)=$I134),0,1))</f>
        <v>0</v>
      </c>
    </row>
    <row r="135" spans="3:18">
      <c r="C135" s="216"/>
      <c r="D135" s="216"/>
      <c r="E135" s="216"/>
      <c r="F135" s="216"/>
      <c r="G135" s="216"/>
      <c r="H135" s="216"/>
      <c r="I135" s="216"/>
      <c r="J135" s="202"/>
      <c r="K135" s="202"/>
      <c r="L135" s="202"/>
      <c r="M135" s="202"/>
      <c r="N135" s="202"/>
      <c r="O135" s="202"/>
      <c r="P135" s="202"/>
      <c r="Q135" s="202"/>
      <c r="R135" s="202"/>
    </row>
    <row r="136" spans="3:18">
      <c r="C136" s="216"/>
      <c r="D136" s="216"/>
      <c r="E136" s="216"/>
      <c r="F136" s="216"/>
      <c r="G136" s="216"/>
      <c r="H136" s="216"/>
      <c r="I136" s="216"/>
      <c r="J136" s="202"/>
      <c r="K136" s="202"/>
      <c r="L136" s="202"/>
      <c r="M136" s="202"/>
      <c r="N136" s="202"/>
      <c r="O136" s="202"/>
      <c r="P136" s="202"/>
      <c r="Q136" s="202"/>
      <c r="R136" s="202"/>
    </row>
    <row r="137" spans="3:18">
      <c r="C137" s="216"/>
    </row>
    <row r="138" spans="3:18">
      <c r="C138" s="216"/>
    </row>
    <row r="139" spans="3:18">
      <c r="C139" s="216"/>
    </row>
    <row r="140" spans="3:18">
      <c r="C140" s="216"/>
    </row>
    <row r="141" spans="3:18">
      <c r="C141" s="216"/>
    </row>
    <row r="142" spans="3:18">
      <c r="C142" s="216"/>
    </row>
    <row r="143" spans="3:18">
      <c r="C143" s="216"/>
    </row>
    <row r="144" spans="3:18">
      <c r="C144" s="216"/>
    </row>
    <row r="145" spans="3:5">
      <c r="C145" s="216"/>
    </row>
    <row r="146" spans="3:5">
      <c r="C146" s="216"/>
    </row>
    <row r="147" spans="3:5">
      <c r="C147" s="216"/>
    </row>
    <row r="148" spans="3:5">
      <c r="C148" s="216"/>
    </row>
    <row r="149" spans="3:5">
      <c r="C149" s="216"/>
    </row>
    <row r="150" spans="3:5">
      <c r="C150" s="216"/>
    </row>
    <row r="151" spans="3:5">
      <c r="C151" s="369"/>
      <c r="D151" s="370"/>
    </row>
    <row r="152" spans="3:5">
      <c r="C152" s="369"/>
      <c r="D152" s="370"/>
    </row>
    <row r="153" spans="3:5">
      <c r="C153" s="371" t="s">
        <v>260</v>
      </c>
      <c r="D153" s="371" t="s">
        <v>258</v>
      </c>
      <c r="E153" s="217"/>
    </row>
    <row r="154" spans="3:5">
      <c r="C154" s="372" t="s">
        <v>37</v>
      </c>
      <c r="D154" s="373">
        <f>SUMIF($D$5:$D$134,C154,$O$5:$O$134)</f>
        <v>0</v>
      </c>
      <c r="E154" s="218"/>
    </row>
    <row r="155" spans="3:5">
      <c r="C155" s="372" t="s">
        <v>261</v>
      </c>
      <c r="D155" s="373">
        <f t="shared" ref="D155:D160" si="21">SUMIF($D$5:$D$134,C155,$O$5:$O$134)</f>
        <v>0</v>
      </c>
      <c r="E155" s="218"/>
    </row>
    <row r="156" spans="3:5">
      <c r="C156" s="372" t="s">
        <v>42</v>
      </c>
      <c r="D156" s="373">
        <f t="shared" si="21"/>
        <v>0</v>
      </c>
      <c r="E156" s="218"/>
    </row>
    <row r="157" spans="3:5">
      <c r="C157" s="372" t="s">
        <v>262</v>
      </c>
      <c r="D157" s="373">
        <f t="shared" si="21"/>
        <v>0</v>
      </c>
      <c r="E157" s="218"/>
    </row>
    <row r="158" spans="3:5">
      <c r="C158" s="372" t="s">
        <v>263</v>
      </c>
      <c r="D158" s="373">
        <f t="shared" si="21"/>
        <v>0</v>
      </c>
      <c r="E158" s="218"/>
    </row>
    <row r="159" spans="3:5">
      <c r="C159" s="372" t="s">
        <v>264</v>
      </c>
      <c r="D159" s="373">
        <f t="shared" si="21"/>
        <v>0</v>
      </c>
      <c r="E159" s="218"/>
    </row>
    <row r="160" spans="3:5">
      <c r="C160" s="372" t="s">
        <v>265</v>
      </c>
      <c r="D160" s="373">
        <f t="shared" si="21"/>
        <v>0</v>
      </c>
      <c r="E160" s="218"/>
    </row>
    <row r="161" spans="3:4">
      <c r="C161" s="370"/>
      <c r="D161" s="370"/>
    </row>
  </sheetData>
  <sheetProtection algorithmName="SHA-512" hashValue="OiSK15zjllQ992t3Fs9IWTx6jW+jqytrvjuolqcaY8L/N/AjTE8LiQS7Yi+z611ed284zK3bHna229Xkk0Kdtg==" saltValue="kfB6uov3pkHE7iFNun5jtg==" spinCount="100000" sheet="1" objects="1" scenarios="1" selectLockedCells="1"/>
  <customSheetViews>
    <customSheetView guid="{7B059D31-20F7-419C-8D23-FFF37CBEC363}" scale="70" showGridLines="0" showRowCol="0" hiddenColumns="1">
      <pane xSplit="1" ySplit="4" topLeftCell="C5" activePane="bottomRight" state="frozen"/>
      <selection pane="bottomRight" activeCell="D8" sqref="D8"/>
      <pageMargins left="0" right="0" top="0" bottom="0" header="0" footer="0"/>
    </customSheetView>
    <customSheetView guid="{0BAF80B5-F2A6-44C5-9CD5-AEDE37DCB9A3}" scale="70" showGridLines="0" showRowCol="0" hiddenColumns="1">
      <pane xSplit="1" ySplit="4" topLeftCell="C5" activePane="bottomRight" state="frozen"/>
      <selection pane="bottomRight" activeCell="D8" sqref="D8"/>
      <pageMargins left="0" right="0" top="0" bottom="0" header="0" footer="0"/>
    </customSheetView>
    <customSheetView guid="{F1632253-70CC-431C-B294-106D5B75890C}" scale="70" showGridLines="0" showRowCol="0" hiddenColumns="1">
      <pane xSplit="1" ySplit="4" topLeftCell="C5" activePane="bottomRight" state="frozen"/>
      <selection pane="bottomRight" activeCell="C4" sqref="C4"/>
      <pageMargins left="0" right="0" top="0" bottom="0" header="0" footer="0"/>
    </customSheetView>
    <customSheetView guid="{F939F98C-AA3B-4203-9884-0BAA8DF56057}" scale="70" showGridLines="0" showRowCol="0" hiddenColumns="1">
      <pane xSplit="1" ySplit="4.4492753623188408" topLeftCell="C5" activePane="bottomRight" state="frozen"/>
      <selection pane="bottomRight" activeCell="I13" sqref="I13"/>
      <pageMargins left="0" right="0" top="0" bottom="0" header="0" footer="0"/>
    </customSheetView>
    <customSheetView guid="{0239FED1-E19C-4428-AF3A-D0A54FC88C9F}" scale="70" showGridLines="0" showRowCol="0" hiddenColumns="1">
      <pane xSplit="1" ySplit="4" topLeftCell="C5" activePane="bottomRight" state="frozen"/>
      <selection pane="bottomRight" activeCell="I13" sqref="I13"/>
      <pageMargins left="0" right="0" top="0" bottom="0" header="0" footer="0"/>
    </customSheetView>
  </customSheetViews>
  <conditionalFormatting sqref="L5:L37 L39:L121 L123:L134">
    <cfRule type="cellIs" dxfId="5" priority="2" operator="equal">
      <formula>1</formula>
    </cfRule>
    <cfRule type="cellIs" dxfId="4" priority="8" operator="equal">
      <formula>0</formula>
    </cfRule>
  </conditionalFormatting>
  <conditionalFormatting sqref="L18">
    <cfRule type="expression" dxfId="3" priority="6" stopIfTrue="1">
      <formula>_xludf.ISBLANK(L18)</formula>
    </cfRule>
  </conditionalFormatting>
  <conditionalFormatting sqref="L17">
    <cfRule type="expression" dxfId="2" priority="3" stopIfTrue="1">
      <formula>_xludf.ISBLANK(L17)</formula>
    </cfRule>
  </conditionalFormatting>
  <conditionalFormatting sqref="L5:L37 L39:L121 L123:L134">
    <cfRule type="expression" dxfId="1" priority="1" stopIfTrue="1">
      <formula>_xludf.ISBLANK(L5)</formula>
    </cfRule>
  </conditionalFormatting>
  <dataValidations count="3">
    <dataValidation type="custom" allowBlank="1" showInputMessage="1" showErrorMessage="1" errorTitle="Opgepast" error="Enkel voor Nagalmtijd kan een decimaal getal ingegeven worden. _x000a__x000a_Geef een geheel getal in om verder te gaan." sqref="G5:G134" xr:uid="{6BD08548-2ED0-4C0C-872B-1DF25839CEEC}">
      <formula1>$P5=0</formula1>
    </dataValidation>
    <dataValidation type="custom" allowBlank="1" showInputMessage="1" showErrorMessage="1" errorTitle="Opgepast" error="Enkel voor Nagalmtijd kan een decimaal getal ingegeven worden. _x000a__x000a_Geef een geheel getal in om verder te gaan." sqref="H5:H134" xr:uid="{FC1D16B2-12AF-4BCD-B573-0F631D5E6017}">
      <formula1>$Q5=0</formula1>
    </dataValidation>
    <dataValidation type="custom" allowBlank="1" showInputMessage="1" showErrorMessage="1" errorTitle="Opgepast" error="Enkel voor Nagalmtijd kan een decimaal getal ingegeven worden. _x000a__x000a_Geef een geheel getal in om verder te gaan." sqref="I5:I134" xr:uid="{86D483B9-CB05-477B-8341-5AC8ADF650B1}">
      <formula1>$R5=0</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A11CCFD5-181F-4E1E-9B17-CFFF90A950C8}">
          <x14:formula1>
            <xm:f>Kruistabel!$B$54:$B$60</xm:f>
          </x14:formula1>
          <xm:sqref>D123:D134 D5:D121</xm:sqref>
        </x14:dataValidation>
        <x14:dataValidation type="list" allowBlank="1" showInputMessage="1" showErrorMessage="1" xr:uid="{F6E3687D-C321-41C2-B5F5-212E3F0317C5}">
          <x14:formula1>
            <xm:f>'Gebruikte lokalen'!$A$1:$A$150</xm:f>
          </x14:formula1>
          <xm:sqref>C5:C134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6A899-9FFF-45CD-8A9E-A910842AF78A}">
  <sheetPr codeName="Blad6"/>
  <dimension ref="A1:U165"/>
  <sheetViews>
    <sheetView topLeftCell="B1" zoomScale="85" zoomScaleNormal="85" workbookViewId="0">
      <selection activeCell="F17" sqref="F17"/>
    </sheetView>
  </sheetViews>
  <sheetFormatPr defaultColWidth="0" defaultRowHeight="14.4"/>
  <cols>
    <col min="1" max="1" width="2.109375" customWidth="1"/>
    <col min="2" max="2" width="93.44140625" bestFit="1" customWidth="1"/>
    <col min="3" max="3" width="4.88671875" customWidth="1"/>
    <col min="4" max="4" width="19.88671875" style="3" customWidth="1"/>
    <col min="5" max="5" width="17.5546875" style="3" customWidth="1"/>
    <col min="6" max="6" width="18.6640625" style="3" customWidth="1"/>
    <col min="7" max="7" width="17.5546875" style="3" customWidth="1"/>
    <col min="8" max="8" width="18.6640625" style="3" customWidth="1"/>
    <col min="9" max="12" width="17.5546875" style="3" customWidth="1"/>
    <col min="13" max="13" width="2.44140625" customWidth="1"/>
    <col min="14" max="14" width="18.6640625" style="3" customWidth="1"/>
    <col min="15" max="15" width="17.5546875" style="3" customWidth="1"/>
    <col min="16" max="16" width="18.6640625" style="3" customWidth="1"/>
    <col min="17" max="20" width="17.5546875" style="3" customWidth="1"/>
    <col min="21" max="21" width="2.44140625" customWidth="1"/>
    <col min="22" max="16384" width="9.109375" hidden="1"/>
  </cols>
  <sheetData>
    <row r="1" spans="1:20" ht="12" customHeight="1"/>
    <row r="2" spans="1:20" ht="20.399999999999999">
      <c r="B2" s="88" t="s">
        <v>266</v>
      </c>
      <c r="C2" s="94"/>
      <c r="D2" s="95"/>
      <c r="E2" s="95"/>
      <c r="F2" s="95"/>
      <c r="G2" s="95"/>
      <c r="H2" s="95"/>
      <c r="I2" s="95"/>
      <c r="J2" s="95"/>
      <c r="K2" s="95"/>
      <c r="L2" s="95"/>
      <c r="N2" s="95"/>
      <c r="O2" s="95"/>
      <c r="P2" s="95"/>
      <c r="Q2" s="95"/>
      <c r="R2" s="95"/>
      <c r="S2" s="95"/>
      <c r="T2" s="95"/>
    </row>
    <row r="3" spans="1:20" ht="15.6">
      <c r="C3" s="28"/>
      <c r="F3" s="375" t="s">
        <v>267</v>
      </c>
      <c r="G3" s="375"/>
      <c r="H3" s="375"/>
      <c r="I3" s="375"/>
      <c r="J3" s="375"/>
      <c r="K3" s="375"/>
      <c r="L3" s="375"/>
      <c r="N3" s="375" t="s">
        <v>268</v>
      </c>
      <c r="O3" s="375"/>
      <c r="P3" s="375"/>
      <c r="Q3" s="375"/>
      <c r="R3" s="375"/>
      <c r="S3" s="375"/>
      <c r="T3" s="375"/>
    </row>
    <row r="4" spans="1:20" ht="28.8">
      <c r="B4" s="23" t="s">
        <v>269</v>
      </c>
      <c r="C4" s="24" t="s">
        <v>255</v>
      </c>
      <c r="D4" s="22" t="s">
        <v>270</v>
      </c>
      <c r="E4" s="22" t="s">
        <v>61</v>
      </c>
      <c r="F4" s="22" t="s">
        <v>37</v>
      </c>
      <c r="G4" s="22" t="s">
        <v>261</v>
      </c>
      <c r="H4" s="22" t="s">
        <v>42</v>
      </c>
      <c r="I4" s="22" t="s">
        <v>262</v>
      </c>
      <c r="J4" s="22" t="s">
        <v>263</v>
      </c>
      <c r="K4" s="22" t="s">
        <v>264</v>
      </c>
      <c r="L4" s="106" t="s">
        <v>265</v>
      </c>
      <c r="N4" s="106" t="s">
        <v>37</v>
      </c>
      <c r="O4" s="106" t="s">
        <v>261</v>
      </c>
      <c r="P4" s="106" t="s">
        <v>42</v>
      </c>
      <c r="Q4" s="106" t="s">
        <v>262</v>
      </c>
      <c r="R4" s="106" t="s">
        <v>263</v>
      </c>
      <c r="S4" s="106" t="s">
        <v>264</v>
      </c>
      <c r="T4" s="106" t="s">
        <v>265</v>
      </c>
    </row>
    <row r="5" spans="1:20">
      <c r="B5" s="25"/>
      <c r="C5" s="26">
        <v>3</v>
      </c>
      <c r="D5" s="26">
        <v>6</v>
      </c>
      <c r="E5" s="26">
        <v>2</v>
      </c>
      <c r="F5" s="26"/>
      <c r="G5" s="26"/>
      <c r="H5" s="26"/>
      <c r="I5" s="26"/>
      <c r="J5" s="26"/>
      <c r="K5" s="26"/>
      <c r="L5" s="26"/>
      <c r="N5" s="26"/>
      <c r="O5" s="26"/>
      <c r="P5" s="26"/>
      <c r="Q5" s="26"/>
      <c r="R5" s="26"/>
      <c r="S5" s="26"/>
      <c r="T5" s="26"/>
    </row>
    <row r="6" spans="1:20">
      <c r="A6" s="96" t="s">
        <v>73</v>
      </c>
      <c r="B6" s="96"/>
      <c r="C6" s="97" t="str">
        <f>_xlfn.IFNA(IF(VLOOKUP($B6,Classificatietabel!$B$6:$H$91,$C$5,FALSE)="Ja",1,0),"")</f>
        <v/>
      </c>
      <c r="D6" s="98"/>
      <c r="E6" s="98"/>
      <c r="F6" s="98"/>
      <c r="G6" s="98"/>
      <c r="H6" s="98"/>
      <c r="I6" s="98"/>
      <c r="J6" s="98"/>
      <c r="K6" s="98"/>
      <c r="L6" s="98"/>
      <c r="N6" s="98"/>
      <c r="O6" s="98"/>
      <c r="P6" s="98"/>
      <c r="Q6" s="98"/>
      <c r="R6" s="98"/>
      <c r="S6" s="98"/>
      <c r="T6" s="98"/>
    </row>
    <row r="7" spans="1:20">
      <c r="B7" s="113" t="s">
        <v>74</v>
      </c>
      <c r="C7" s="27">
        <f>_xlfn.IFNA(IF(VLOOKUP($B7,Classificatietabel!$B$6:$H$91,$C$5,FALSE)="Ja",1,0),"")</f>
        <v>1</v>
      </c>
      <c r="D7" s="29" t="str">
        <f>_xlfn.IFNA(VLOOKUP($B7,Classificatietabel!$B$6:$M$91,D$5,FALSE),"")</f>
        <v>laag</v>
      </c>
      <c r="E7" s="29">
        <f>_xlfn.IFNA(VLOOKUP($B7,Classificatietabel!$B$6:$M$91,E$5,FALSE),"")</f>
        <v>1</v>
      </c>
      <c r="F7" s="29">
        <f>SUMIF(Afwijkingen!$F$5:$F$154,_xlfn.CONCAT($B7," - ",F$4),Afwijkingen!$G$5:$G$154)</f>
        <v>0</v>
      </c>
      <c r="G7" s="29">
        <f>SUMIF(Afwijkingen!$F$5:$F$154,_xlfn.CONCAT($B7," - ",G$4),Afwijkingen!$G$5:$G$154)</f>
        <v>0</v>
      </c>
      <c r="H7" s="29">
        <f>SUMIF(Afwijkingen!$F$5:$F$154,_xlfn.CONCAT($B7," - ",H$4),Afwijkingen!$G$5:$G$154)</f>
        <v>0</v>
      </c>
      <c r="I7" s="29">
        <f>SUMIF(Afwijkingen!$F$5:$F$154,_xlfn.CONCAT($B7," - ",I$4),Afwijkingen!$G$5:$G$154)</f>
        <v>0</v>
      </c>
      <c r="J7" s="29">
        <f>SUMIF(Afwijkingen!$F$5:$F$154,_xlfn.CONCAT($B7," - ",J$4),Afwijkingen!$G$5:$G$154)</f>
        <v>0</v>
      </c>
      <c r="K7" s="29">
        <f>SUMIF(Afwijkingen!$F$5:$F$154,_xlfn.CONCAT($B7," - ",K$4),Afwijkingen!$G$5:$G$154)</f>
        <v>0</v>
      </c>
      <c r="L7" s="29"/>
      <c r="N7" s="29">
        <f t="shared" ref="N7:S7" si="0">MAX(0,$E7-F7)</f>
        <v>1</v>
      </c>
      <c r="O7" s="29">
        <f t="shared" si="0"/>
        <v>1</v>
      </c>
      <c r="P7" s="29">
        <f t="shared" si="0"/>
        <v>1</v>
      </c>
      <c r="Q7" s="29">
        <f t="shared" si="0"/>
        <v>1</v>
      </c>
      <c r="R7" s="29">
        <f t="shared" si="0"/>
        <v>1</v>
      </c>
      <c r="S7" s="29">
        <f t="shared" si="0"/>
        <v>1</v>
      </c>
      <c r="T7" s="29"/>
    </row>
    <row r="8" spans="1:20">
      <c r="B8" s="113" t="s">
        <v>79</v>
      </c>
      <c r="C8" s="27">
        <f>_xlfn.IFNA(IF(VLOOKUP($B8,Classificatietabel!$B$6:$H$91,$C$5,FALSE)="Ja",1,0),"")</f>
        <v>1</v>
      </c>
      <c r="D8" s="29" t="str">
        <f>_xlfn.IFNA(VLOOKUP($B8,Classificatietabel!$B$6:$M$91,D$5,FALSE),"")</f>
        <v>laag</v>
      </c>
      <c r="E8" s="29">
        <f>_xlfn.IFNA(VLOOKUP($B8,Classificatietabel!$B$6:$M$91,E$5,FALSE),"")</f>
        <v>1</v>
      </c>
      <c r="F8" s="29">
        <f>SUMIF(Afwijkingen!$F$5:$F$154,_xlfn.CONCAT($B8," - ",F$4),Afwijkingen!$G$5:$G$154)</f>
        <v>0</v>
      </c>
      <c r="G8" s="29">
        <f>SUMIF(Afwijkingen!$F$5:$F$154,_xlfn.CONCAT($B8," - ",G$4),Afwijkingen!$G$5:$G$154)</f>
        <v>0</v>
      </c>
      <c r="H8" s="29">
        <f>SUMIF(Afwijkingen!$F$5:$F$154,_xlfn.CONCAT($B8," - ",H$4),Afwijkingen!$G$5:$G$154)</f>
        <v>0</v>
      </c>
      <c r="I8" s="29">
        <f>SUMIF(Afwijkingen!$F$5:$F$154,_xlfn.CONCAT($B8," - ",I$4),Afwijkingen!$G$5:$G$154)</f>
        <v>0</v>
      </c>
      <c r="J8" s="29">
        <f>SUMIF(Afwijkingen!$F$5:$F$154,_xlfn.CONCAT($B8," - ",J$4),Afwijkingen!$G$5:$G$154)</f>
        <v>0</v>
      </c>
      <c r="K8" s="29">
        <f>SUMIF(Afwijkingen!$F$5:$F$154,_xlfn.CONCAT($B8," - ",K$4),Afwijkingen!$G$5:$G$154)</f>
        <v>0</v>
      </c>
      <c r="L8" s="29"/>
      <c r="N8" s="29">
        <f t="shared" ref="N8:N73" si="1">MAX(0,$E8-F8)</f>
        <v>1</v>
      </c>
      <c r="O8" s="29">
        <f t="shared" ref="O8:O73" si="2">MAX(0,$E8-G8)</f>
        <v>1</v>
      </c>
      <c r="P8" s="29">
        <f t="shared" ref="P8:P73" si="3">MAX(0,$E8-H8)</f>
        <v>1</v>
      </c>
      <c r="Q8" s="29">
        <f t="shared" ref="Q8:Q73" si="4">MAX(0,$E8-I8)</f>
        <v>1</v>
      </c>
      <c r="R8" s="29">
        <f t="shared" ref="R8:R73" si="5">MAX(0,$E8-J8)</f>
        <v>1</v>
      </c>
      <c r="S8" s="29">
        <f t="shared" ref="S8:S73" si="6">MAX(0,$E8-K8)</f>
        <v>1</v>
      </c>
      <c r="T8" s="29"/>
    </row>
    <row r="9" spans="1:20">
      <c r="B9" s="1" t="s">
        <v>82</v>
      </c>
      <c r="C9" s="27">
        <f>_xlfn.IFNA(IF(VLOOKUP($B9,Classificatietabel!$B$6:$H$91,$C$5,FALSE)="Ja",1,0),"")</f>
        <v>1</v>
      </c>
      <c r="D9" s="29" t="str">
        <f>_xlfn.IFNA(VLOOKUP($B9,Classificatietabel!$B$6:$M$91,D$5,FALSE),"")</f>
        <v>normaal</v>
      </c>
      <c r="E9" s="29">
        <f>_xlfn.IFNA(VLOOKUP($B9,Classificatietabel!$B$6:$M$91,E$5,FALSE),"")</f>
        <v>1</v>
      </c>
      <c r="F9" s="29">
        <f>SUMIF(Afwijkingen!$F$5:$F$154,_xlfn.CONCAT($B9," - ",F$4),Afwijkingen!$G$5:$G$154)</f>
        <v>0</v>
      </c>
      <c r="G9" s="29">
        <f>SUMIF(Afwijkingen!$F$5:$F$154,_xlfn.CONCAT($B9," - ",G$4),Afwijkingen!$G$5:$G$154)</f>
        <v>0</v>
      </c>
      <c r="H9" s="29">
        <f>SUMIF(Afwijkingen!$F$5:$F$154,_xlfn.CONCAT($B9," - ",H$4),Afwijkingen!$G$5:$G$154)</f>
        <v>0</v>
      </c>
      <c r="I9" s="29">
        <f>SUMIF(Afwijkingen!$F$5:$F$154,_xlfn.CONCAT($B9," - ",I$4),Afwijkingen!$G$5:$G$154)</f>
        <v>0</v>
      </c>
      <c r="J9" s="29">
        <f>SUMIF(Afwijkingen!$F$5:$F$154,_xlfn.CONCAT($B9," - ",J$4),Afwijkingen!$G$5:$G$154)</f>
        <v>0</v>
      </c>
      <c r="K9" s="29">
        <f>SUMIF(Afwijkingen!$F$5:$F$154,_xlfn.CONCAT($B9," - ",K$4),Afwijkingen!$G$5:$G$154)</f>
        <v>0</v>
      </c>
      <c r="L9" s="29"/>
      <c r="N9" s="29">
        <f t="shared" si="1"/>
        <v>1</v>
      </c>
      <c r="O9" s="29">
        <f t="shared" si="2"/>
        <v>1</v>
      </c>
      <c r="P9" s="29">
        <f t="shared" si="3"/>
        <v>1</v>
      </c>
      <c r="Q9" s="29">
        <f t="shared" si="4"/>
        <v>1</v>
      </c>
      <c r="R9" s="29">
        <f t="shared" si="5"/>
        <v>1</v>
      </c>
      <c r="S9" s="29">
        <f t="shared" si="6"/>
        <v>1</v>
      </c>
      <c r="T9" s="29"/>
    </row>
    <row r="10" spans="1:20">
      <c r="B10" s="1" t="s">
        <v>85</v>
      </c>
      <c r="C10" s="27">
        <f>_xlfn.IFNA(IF(VLOOKUP($B10,Classificatietabel!$B$6:$H$91,$C$5,FALSE)="Ja",1,0),"")</f>
        <v>1</v>
      </c>
      <c r="D10" s="29" t="str">
        <f>_xlfn.IFNA(VLOOKUP($B10,Classificatietabel!$B$6:$M$91,D$5,FALSE),"")</f>
        <v>laag</v>
      </c>
      <c r="E10" s="29">
        <f>_xlfn.IFNA(VLOOKUP($B10,Classificatietabel!$B$6:$M$91,E$5,FALSE),"")</f>
        <v>1</v>
      </c>
      <c r="F10" s="29">
        <f>SUMIF(Afwijkingen!$F$5:$F$154,_xlfn.CONCAT($B10," - ",F$4),Afwijkingen!$G$5:$G$154)</f>
        <v>0</v>
      </c>
      <c r="G10" s="29">
        <f>SUMIF(Afwijkingen!$F$5:$F$154,_xlfn.CONCAT($B10," - ",G$4),Afwijkingen!$G$5:$G$154)</f>
        <v>0</v>
      </c>
      <c r="H10" s="29">
        <f>SUMIF(Afwijkingen!$F$5:$F$154,_xlfn.CONCAT($B10," - ",H$4),Afwijkingen!$G$5:$G$154)</f>
        <v>0</v>
      </c>
      <c r="I10" s="29">
        <f>SUMIF(Afwijkingen!$F$5:$F$154,_xlfn.CONCAT($B10," - ",I$4),Afwijkingen!$G$5:$G$154)</f>
        <v>0</v>
      </c>
      <c r="J10" s="29">
        <f>SUMIF(Afwijkingen!$F$5:$F$154,_xlfn.CONCAT($B10," - ",J$4),Afwijkingen!$G$5:$G$154)</f>
        <v>0</v>
      </c>
      <c r="K10" s="29">
        <f>SUMIF(Afwijkingen!$F$5:$F$154,_xlfn.CONCAT($B10," - ",K$4),Afwijkingen!$G$5:$G$154)</f>
        <v>0</v>
      </c>
      <c r="L10" s="29"/>
      <c r="N10" s="29">
        <f t="shared" si="1"/>
        <v>1</v>
      </c>
      <c r="O10" s="29">
        <f t="shared" si="2"/>
        <v>1</v>
      </c>
      <c r="P10" s="29">
        <f t="shared" si="3"/>
        <v>1</v>
      </c>
      <c r="Q10" s="29">
        <f t="shared" si="4"/>
        <v>1</v>
      </c>
      <c r="R10" s="29">
        <f t="shared" si="5"/>
        <v>1</v>
      </c>
      <c r="S10" s="29">
        <f t="shared" si="6"/>
        <v>1</v>
      </c>
      <c r="T10" s="29"/>
    </row>
    <row r="11" spans="1:20">
      <c r="B11" s="1" t="s">
        <v>87</v>
      </c>
      <c r="C11" s="27">
        <f>_xlfn.IFNA(IF(VLOOKUP($B11,Classificatietabel!$B$6:$H$91,$C$5,FALSE)="Ja",1,0),"")</f>
        <v>1</v>
      </c>
      <c r="D11" s="29" t="str">
        <f>_xlfn.IFNA(VLOOKUP($B11,Classificatietabel!$B$6:$M$91,D$5,FALSE),"")</f>
        <v>laag</v>
      </c>
      <c r="E11" s="29">
        <f>_xlfn.IFNA(VLOOKUP($B11,Classificatietabel!$B$6:$M$91,E$5,FALSE),"")</f>
        <v>1</v>
      </c>
      <c r="F11" s="29">
        <f>SUMIF(Afwijkingen!$F$5:$F$154,_xlfn.CONCAT($B11," - ",F$4),Afwijkingen!$G$5:$G$154)</f>
        <v>0</v>
      </c>
      <c r="G11" s="29">
        <f>SUMIF(Afwijkingen!$F$5:$F$154,_xlfn.CONCAT($B11," - ",G$4),Afwijkingen!$G$5:$G$154)</f>
        <v>0</v>
      </c>
      <c r="H11" s="29">
        <f>SUMIF(Afwijkingen!$F$5:$F$154,_xlfn.CONCAT($B11," - ",H$4),Afwijkingen!$G$5:$G$154)</f>
        <v>0</v>
      </c>
      <c r="I11" s="29">
        <f>SUMIF(Afwijkingen!$F$5:$F$154,_xlfn.CONCAT($B11," - ",I$4),Afwijkingen!$G$5:$G$154)</f>
        <v>0</v>
      </c>
      <c r="J11" s="29">
        <f>SUMIF(Afwijkingen!$F$5:$F$154,_xlfn.CONCAT($B11," - ",J$4),Afwijkingen!$G$5:$G$154)</f>
        <v>0</v>
      </c>
      <c r="K11" s="29">
        <f>SUMIF(Afwijkingen!$F$5:$F$154,_xlfn.CONCAT($B11," - ",K$4),Afwijkingen!$G$5:$G$154)</f>
        <v>0</v>
      </c>
      <c r="L11" s="29"/>
      <c r="N11" s="29">
        <f t="shared" si="1"/>
        <v>1</v>
      </c>
      <c r="O11" s="29">
        <f t="shared" si="2"/>
        <v>1</v>
      </c>
      <c r="P11" s="29">
        <f t="shared" si="3"/>
        <v>1</v>
      </c>
      <c r="Q11" s="29">
        <f t="shared" si="4"/>
        <v>1</v>
      </c>
      <c r="R11" s="29">
        <f t="shared" si="5"/>
        <v>1</v>
      </c>
      <c r="S11" s="29">
        <f t="shared" si="6"/>
        <v>1</v>
      </c>
      <c r="T11" s="29"/>
    </row>
    <row r="12" spans="1:20">
      <c r="B12" s="1" t="s">
        <v>88</v>
      </c>
      <c r="C12" s="27">
        <f>_xlfn.IFNA(IF(VLOOKUP($B12,Classificatietabel!$B$6:$H$91,$C$5,FALSE)="Ja",1,0),"")</f>
        <v>1</v>
      </c>
      <c r="D12" s="29" t="str">
        <f>_xlfn.IFNA(VLOOKUP($B12,Classificatietabel!$B$6:$M$91,D$5,FALSE),"")</f>
        <v>laag</v>
      </c>
      <c r="E12" s="29">
        <f>_xlfn.IFNA(VLOOKUP($B12,Classificatietabel!$B$6:$M$91,E$5,FALSE),"")</f>
        <v>1</v>
      </c>
      <c r="F12" s="29">
        <f>SUMIF(Afwijkingen!$F$5:$F$154,_xlfn.CONCAT($B12," - ",F$4),Afwijkingen!$G$5:$G$154)</f>
        <v>0</v>
      </c>
      <c r="G12" s="29">
        <f>SUMIF(Afwijkingen!$F$5:$F$154,_xlfn.CONCAT($B12," - ",G$4),Afwijkingen!$G$5:$G$154)</f>
        <v>0</v>
      </c>
      <c r="H12" s="29">
        <f>SUMIF(Afwijkingen!$F$5:$F$154,_xlfn.CONCAT($B12," - ",H$4),Afwijkingen!$G$5:$G$154)</f>
        <v>0</v>
      </c>
      <c r="I12" s="29">
        <f>SUMIF(Afwijkingen!$F$5:$F$154,_xlfn.CONCAT($B12," - ",I$4),Afwijkingen!$G$5:$G$154)</f>
        <v>0</v>
      </c>
      <c r="J12" s="29">
        <f>SUMIF(Afwijkingen!$F$5:$F$154,_xlfn.CONCAT($B12," - ",J$4),Afwijkingen!$G$5:$G$154)</f>
        <v>0</v>
      </c>
      <c r="K12" s="29">
        <f>SUMIF(Afwijkingen!$F$5:$F$154,_xlfn.CONCAT($B12," - ",K$4),Afwijkingen!$G$5:$G$154)</f>
        <v>0</v>
      </c>
      <c r="L12" s="29"/>
      <c r="N12" s="29">
        <f t="shared" si="1"/>
        <v>1</v>
      </c>
      <c r="O12" s="29">
        <f t="shared" si="2"/>
        <v>1</v>
      </c>
      <c r="P12" s="29">
        <f t="shared" si="3"/>
        <v>1</v>
      </c>
      <c r="Q12" s="29">
        <f t="shared" si="4"/>
        <v>1</v>
      </c>
      <c r="R12" s="29">
        <f t="shared" si="5"/>
        <v>1</v>
      </c>
      <c r="S12" s="29">
        <f t="shared" si="6"/>
        <v>1</v>
      </c>
      <c r="T12" s="29"/>
    </row>
    <row r="13" spans="1:20">
      <c r="B13" s="1" t="s">
        <v>91</v>
      </c>
      <c r="C13" s="27">
        <f>_xlfn.IFNA(IF(VLOOKUP($B13,Classificatietabel!$B$6:$H$91,$C$5,FALSE)="Ja",1,0),"")</f>
        <v>1</v>
      </c>
      <c r="D13" s="29" t="str">
        <f>_xlfn.IFNA(VLOOKUP($B13,Classificatietabel!$B$6:$M$91,D$5,FALSE),"")</f>
        <v>hoog</v>
      </c>
      <c r="E13" s="29">
        <f>_xlfn.IFNA(VLOOKUP($B13,Classificatietabel!$B$6:$M$91,E$5,FALSE),"")</f>
        <v>1</v>
      </c>
      <c r="F13" s="29">
        <f>SUMIF(Afwijkingen!$F$5:$F$154,_xlfn.CONCAT($B13," - ",F$4),Afwijkingen!$G$5:$G$154)</f>
        <v>0</v>
      </c>
      <c r="G13" s="29">
        <f>SUMIF(Afwijkingen!$F$5:$F$154,_xlfn.CONCAT($B13," - ",G$4),Afwijkingen!$G$5:$G$154)</f>
        <v>0</v>
      </c>
      <c r="H13" s="29">
        <f>SUMIF(Afwijkingen!$F$5:$F$154,_xlfn.CONCAT($B13," - ",H$4),Afwijkingen!$G$5:$G$154)</f>
        <v>0</v>
      </c>
      <c r="I13" s="29">
        <f>SUMIF(Afwijkingen!$F$5:$F$154,_xlfn.CONCAT($B13," - ",I$4),Afwijkingen!$G$5:$G$154)</f>
        <v>0</v>
      </c>
      <c r="J13" s="29">
        <f>SUMIF(Afwijkingen!$F$5:$F$154,_xlfn.CONCAT($B13," - ",J$4),Afwijkingen!$G$5:$G$154)</f>
        <v>0</v>
      </c>
      <c r="K13" s="29">
        <f>SUMIF(Afwijkingen!$F$5:$F$154,_xlfn.CONCAT($B13," - ",K$4),Afwijkingen!$G$5:$G$154)</f>
        <v>0</v>
      </c>
      <c r="L13" s="29"/>
      <c r="N13" s="29">
        <f t="shared" si="1"/>
        <v>1</v>
      </c>
      <c r="O13" s="29">
        <f t="shared" si="2"/>
        <v>1</v>
      </c>
      <c r="P13" s="29">
        <f t="shared" si="3"/>
        <v>1</v>
      </c>
      <c r="Q13" s="29">
        <f t="shared" si="4"/>
        <v>1</v>
      </c>
      <c r="R13" s="29">
        <f t="shared" si="5"/>
        <v>1</v>
      </c>
      <c r="S13" s="29">
        <f t="shared" si="6"/>
        <v>1</v>
      </c>
      <c r="T13" s="29"/>
    </row>
    <row r="14" spans="1:20">
      <c r="B14" s="1" t="s">
        <v>94</v>
      </c>
      <c r="C14" s="27">
        <f>_xlfn.IFNA(IF(VLOOKUP($B14,Classificatietabel!$B$6:$H$91,$C$5,FALSE)="Ja",1,0),"")</f>
        <v>1</v>
      </c>
      <c r="D14" s="29" t="str">
        <f>_xlfn.IFNA(VLOOKUP($B14,Classificatietabel!$B$6:$M$91,D$5,FALSE),"")</f>
        <v>hoog</v>
      </c>
      <c r="E14" s="29">
        <f>_xlfn.IFNA(VLOOKUP($B14,Classificatietabel!$B$6:$M$91,E$5,FALSE),"")</f>
        <v>1</v>
      </c>
      <c r="F14" s="29">
        <f>SUMIF(Afwijkingen!$F$5:$F$154,_xlfn.CONCAT($B14," - ",F$4),Afwijkingen!$G$5:$G$154)</f>
        <v>0</v>
      </c>
      <c r="G14" s="29">
        <f>SUMIF(Afwijkingen!$F$5:$F$154,_xlfn.CONCAT($B14," - ",G$4),Afwijkingen!$G$5:$G$154)</f>
        <v>0</v>
      </c>
      <c r="H14" s="29">
        <f>SUMIF(Afwijkingen!$F$5:$F$154,_xlfn.CONCAT($B14," - ",H$4),Afwijkingen!$G$5:$G$154)</f>
        <v>0</v>
      </c>
      <c r="I14" s="29">
        <f>SUMIF(Afwijkingen!$F$5:$F$154,_xlfn.CONCAT($B14," - ",I$4),Afwijkingen!$G$5:$G$154)</f>
        <v>0</v>
      </c>
      <c r="J14" s="29">
        <f>SUMIF(Afwijkingen!$F$5:$F$154,_xlfn.CONCAT($B14," - ",J$4),Afwijkingen!$G$5:$G$154)</f>
        <v>0</v>
      </c>
      <c r="K14" s="29">
        <f>SUMIF(Afwijkingen!$F$5:$F$154,_xlfn.CONCAT($B14," - ",K$4),Afwijkingen!$G$5:$G$154)</f>
        <v>0</v>
      </c>
      <c r="L14" s="29"/>
      <c r="N14" s="29">
        <f t="shared" si="1"/>
        <v>1</v>
      </c>
      <c r="O14" s="29">
        <f t="shared" si="2"/>
        <v>1</v>
      </c>
      <c r="P14" s="29">
        <f t="shared" si="3"/>
        <v>1</v>
      </c>
      <c r="Q14" s="29">
        <f t="shared" si="4"/>
        <v>1</v>
      </c>
      <c r="R14" s="29">
        <f t="shared" si="5"/>
        <v>1</v>
      </c>
      <c r="S14" s="29">
        <f t="shared" si="6"/>
        <v>1</v>
      </c>
      <c r="T14" s="29"/>
    </row>
    <row r="15" spans="1:20">
      <c r="B15" s="1" t="s">
        <v>96</v>
      </c>
      <c r="C15" s="27">
        <f>_xlfn.IFNA(IF(VLOOKUP($B15,Classificatietabel!$B$6:$H$91,$C$5,FALSE)="Ja",1,0),"")</f>
        <v>1</v>
      </c>
      <c r="D15" s="29" t="str">
        <f>_xlfn.IFNA(VLOOKUP($B15,Classificatietabel!$B$6:$M$91,D$5,FALSE),"")</f>
        <v>hoog</v>
      </c>
      <c r="E15" s="29">
        <f>_xlfn.IFNA(VLOOKUP($B15,Classificatietabel!$B$6:$M$91,E$5,FALSE),"")</f>
        <v>1</v>
      </c>
      <c r="F15" s="29">
        <f>SUMIF(Afwijkingen!$F$5:$F$154,_xlfn.CONCAT($B15," - ",F$4),Afwijkingen!$G$5:$G$154)</f>
        <v>0</v>
      </c>
      <c r="G15" s="29">
        <f>SUMIF(Afwijkingen!$F$5:$F$154,_xlfn.CONCAT($B15," - ",G$4),Afwijkingen!$G$5:$G$154)</f>
        <v>0</v>
      </c>
      <c r="H15" s="29">
        <f>SUMIF(Afwijkingen!$F$5:$F$154,_xlfn.CONCAT($B15," - ",H$4),Afwijkingen!$G$5:$G$154)</f>
        <v>0</v>
      </c>
      <c r="I15" s="29">
        <f>SUMIF(Afwijkingen!$F$5:$F$154,_xlfn.CONCAT($B15," - ",I$4),Afwijkingen!$G$5:$G$154)</f>
        <v>0</v>
      </c>
      <c r="J15" s="29">
        <f>SUMIF(Afwijkingen!$F$5:$F$154,_xlfn.CONCAT($B15," - ",J$4),Afwijkingen!$G$5:$G$154)</f>
        <v>0</v>
      </c>
      <c r="K15" s="29">
        <f>SUMIF(Afwijkingen!$F$5:$F$154,_xlfn.CONCAT($B15," - ",K$4),Afwijkingen!$G$5:$G$154)</f>
        <v>0</v>
      </c>
      <c r="L15" s="29"/>
      <c r="N15" s="29">
        <f t="shared" si="1"/>
        <v>1</v>
      </c>
      <c r="O15" s="29">
        <f t="shared" si="2"/>
        <v>1</v>
      </c>
      <c r="P15" s="29">
        <f t="shared" si="3"/>
        <v>1</v>
      </c>
      <c r="Q15" s="29">
        <f t="shared" si="4"/>
        <v>1</v>
      </c>
      <c r="R15" s="29">
        <f t="shared" si="5"/>
        <v>1</v>
      </c>
      <c r="S15" s="29">
        <f t="shared" si="6"/>
        <v>1</v>
      </c>
      <c r="T15" s="29"/>
    </row>
    <row r="16" spans="1:20">
      <c r="B16" s="1" t="s">
        <v>99</v>
      </c>
      <c r="C16" s="27">
        <f>_xlfn.IFNA(IF(VLOOKUP($B16,Classificatietabel!$B$6:$H$91,$C$5,FALSE)="Ja",1,0),"")</f>
        <v>1</v>
      </c>
      <c r="D16" s="29" t="str">
        <f>_xlfn.IFNA(VLOOKUP($B16,Classificatietabel!$B$6:$M$91,D$5,FALSE),"")</f>
        <v>zeer hoog</v>
      </c>
      <c r="E16" s="29">
        <f>_xlfn.IFNA(VLOOKUP($B16,Classificatietabel!$B$6:$M$91,E$5,FALSE),"")</f>
        <v>1</v>
      </c>
      <c r="F16" s="29">
        <f>SUMIF(Afwijkingen!$F$5:$F$154,_xlfn.CONCAT($B16," - ",F$4),Afwijkingen!$G$5:$G$154)</f>
        <v>0</v>
      </c>
      <c r="G16" s="29">
        <f>SUMIF(Afwijkingen!$F$5:$F$154,_xlfn.CONCAT($B16," - ",G$4),Afwijkingen!$G$5:$G$154)</f>
        <v>0</v>
      </c>
      <c r="H16" s="29">
        <f>SUMIF(Afwijkingen!$F$5:$F$154,_xlfn.CONCAT($B16," - ",H$4),Afwijkingen!$G$5:$G$154)</f>
        <v>0</v>
      </c>
      <c r="I16" s="29">
        <f>SUMIF(Afwijkingen!$F$5:$F$154,_xlfn.CONCAT($B16," - ",I$4),Afwijkingen!$G$5:$G$154)</f>
        <v>0</v>
      </c>
      <c r="J16" s="29">
        <f>SUMIF(Afwijkingen!$F$5:$F$154,_xlfn.CONCAT($B16," - ",J$4),Afwijkingen!$G$5:$G$154)</f>
        <v>0</v>
      </c>
      <c r="K16" s="29">
        <f>SUMIF(Afwijkingen!$F$5:$F$154,_xlfn.CONCAT($B16," - ",K$4),Afwijkingen!$G$5:$G$154)</f>
        <v>0</v>
      </c>
      <c r="L16" s="29"/>
      <c r="N16" s="29">
        <f t="shared" si="1"/>
        <v>1</v>
      </c>
      <c r="O16" s="29">
        <f t="shared" si="2"/>
        <v>1</v>
      </c>
      <c r="P16" s="29">
        <f t="shared" si="3"/>
        <v>1</v>
      </c>
      <c r="Q16" s="29">
        <f t="shared" si="4"/>
        <v>1</v>
      </c>
      <c r="R16" s="29">
        <f t="shared" si="5"/>
        <v>1</v>
      </c>
      <c r="S16" s="29">
        <f t="shared" si="6"/>
        <v>1</v>
      </c>
      <c r="T16" s="29"/>
    </row>
    <row r="17" spans="2:20">
      <c r="B17" s="1" t="s">
        <v>100</v>
      </c>
      <c r="C17" s="27">
        <f>_xlfn.IFNA(IF(VLOOKUP($B17,Classificatietabel!$B$6:$H$91,$C$5,FALSE)="Ja",1,0),"")</f>
        <v>1</v>
      </c>
      <c r="D17" s="29" t="str">
        <f>_xlfn.IFNA(VLOOKUP($B17,Classificatietabel!$B$6:$M$91,D$5,FALSE),"")</f>
        <v>normaal</v>
      </c>
      <c r="E17" s="29">
        <f>_xlfn.IFNA(VLOOKUP($B17,Classificatietabel!$B$6:$M$91,E$5,FALSE),"")</f>
        <v>1</v>
      </c>
      <c r="F17" s="29">
        <f>SUMIF(Afwijkingen!$F$5:$F$154,_xlfn.CONCAT($B17," - ",F$4),Afwijkingen!$G$5:$G$154)</f>
        <v>0</v>
      </c>
      <c r="G17" s="29">
        <f>SUMIF(Afwijkingen!$F$5:$F$154,_xlfn.CONCAT($B17," - ",G$4),Afwijkingen!$G$5:$G$154)</f>
        <v>0</v>
      </c>
      <c r="H17" s="29">
        <f>SUMIF(Afwijkingen!$F$5:$F$154,_xlfn.CONCAT($B17," - ",H$4),Afwijkingen!$G$5:$G$154)</f>
        <v>0</v>
      </c>
      <c r="I17" s="29">
        <f>SUMIF(Afwijkingen!$F$5:$F$154,_xlfn.CONCAT($B17," - ",I$4),Afwijkingen!$G$5:$G$154)</f>
        <v>0</v>
      </c>
      <c r="J17" s="29">
        <f>SUMIF(Afwijkingen!$F$5:$F$154,_xlfn.CONCAT($B17," - ",J$4),Afwijkingen!$G$5:$G$154)</f>
        <v>0</v>
      </c>
      <c r="K17" s="29">
        <f>SUMIF(Afwijkingen!$F$5:$F$154,_xlfn.CONCAT($B17," - ",K$4),Afwijkingen!$G$5:$G$154)</f>
        <v>0</v>
      </c>
      <c r="L17" s="29"/>
      <c r="N17" s="29">
        <f t="shared" si="1"/>
        <v>1</v>
      </c>
      <c r="O17" s="29">
        <f t="shared" si="2"/>
        <v>1</v>
      </c>
      <c r="P17" s="29">
        <f t="shared" si="3"/>
        <v>1</v>
      </c>
      <c r="Q17" s="29">
        <f t="shared" si="4"/>
        <v>1</v>
      </c>
      <c r="R17" s="29">
        <f t="shared" si="5"/>
        <v>1</v>
      </c>
      <c r="S17" s="29">
        <f t="shared" si="6"/>
        <v>1</v>
      </c>
      <c r="T17" s="29"/>
    </row>
    <row r="18" spans="2:20">
      <c r="B18" s="1" t="s">
        <v>101</v>
      </c>
      <c r="C18" s="27">
        <f>_xlfn.IFNA(IF(VLOOKUP($B18,Classificatietabel!$B$6:$H$91,$C$5,FALSE)="Ja",1,0),"")</f>
        <v>1</v>
      </c>
      <c r="D18" s="29" t="str">
        <f>_xlfn.IFNA(VLOOKUP($B18,Classificatietabel!$B$6:$M$91,D$5,FALSE),"")</f>
        <v>hoog</v>
      </c>
      <c r="E18" s="29">
        <f>_xlfn.IFNA(VLOOKUP($B18,Classificatietabel!$B$6:$M$91,E$5,FALSE),"")</f>
        <v>1</v>
      </c>
      <c r="F18" s="29">
        <f>SUMIF(Afwijkingen!$F$5:$F$154,_xlfn.CONCAT($B18," - ",F$4),Afwijkingen!$G$5:$G$154)</f>
        <v>0</v>
      </c>
      <c r="G18" s="29">
        <f>SUMIF(Afwijkingen!$F$5:$F$154,_xlfn.CONCAT($B18," - ",G$4),Afwijkingen!$G$5:$G$154)</f>
        <v>0</v>
      </c>
      <c r="H18" s="29">
        <f>SUMIF(Afwijkingen!$F$5:$F$154,_xlfn.CONCAT($B18," - ",H$4),Afwijkingen!$G$5:$G$154)</f>
        <v>0</v>
      </c>
      <c r="I18" s="29">
        <f>SUMIF(Afwijkingen!$F$5:$F$154,_xlfn.CONCAT($B18," - ",I$4),Afwijkingen!$G$5:$G$154)</f>
        <v>0</v>
      </c>
      <c r="J18" s="29">
        <f>SUMIF(Afwijkingen!$F$5:$F$154,_xlfn.CONCAT($B18," - ",J$4),Afwijkingen!$G$5:$G$154)</f>
        <v>0</v>
      </c>
      <c r="K18" s="29">
        <f>SUMIF(Afwijkingen!$F$5:$F$154,_xlfn.CONCAT($B18," - ",K$4),Afwijkingen!$G$5:$G$154)</f>
        <v>0</v>
      </c>
      <c r="L18" s="29"/>
      <c r="N18" s="29">
        <f t="shared" si="1"/>
        <v>1</v>
      </c>
      <c r="O18" s="29">
        <f t="shared" si="2"/>
        <v>1</v>
      </c>
      <c r="P18" s="29">
        <f t="shared" si="3"/>
        <v>1</v>
      </c>
      <c r="Q18" s="29">
        <f t="shared" si="4"/>
        <v>1</v>
      </c>
      <c r="R18" s="29">
        <f t="shared" si="5"/>
        <v>1</v>
      </c>
      <c r="S18" s="29">
        <f t="shared" si="6"/>
        <v>1</v>
      </c>
      <c r="T18" s="29"/>
    </row>
    <row r="19" spans="2:20">
      <c r="B19" s="1" t="s">
        <v>102</v>
      </c>
      <c r="C19" s="27">
        <f>_xlfn.IFNA(IF(VLOOKUP($B19,Classificatietabel!$B$6:$H$91,$C$5,FALSE)="Ja",1,0),"")</f>
        <v>1</v>
      </c>
      <c r="D19" s="29" t="str">
        <f>_xlfn.IFNA(VLOOKUP($B19,Classificatietabel!$B$6:$M$91,D$5,FALSE),"")</f>
        <v>laag</v>
      </c>
      <c r="E19" s="29">
        <f>_xlfn.IFNA(VLOOKUP($B19,Classificatietabel!$B$6:$M$91,E$5,FALSE),"")</f>
        <v>1</v>
      </c>
      <c r="F19" s="29">
        <f>SUMIF(Afwijkingen!$F$5:$F$154,_xlfn.CONCAT($B19," - ",F$4),Afwijkingen!$G$5:$G$154)</f>
        <v>0</v>
      </c>
      <c r="G19" s="29">
        <f>SUMIF(Afwijkingen!$F$5:$F$154,_xlfn.CONCAT($B19," - ",G$4),Afwijkingen!$G$5:$G$154)</f>
        <v>0</v>
      </c>
      <c r="H19" s="29">
        <f>SUMIF(Afwijkingen!$F$5:$F$154,_xlfn.CONCAT($B19," - ",H$4),Afwijkingen!$G$5:$G$154)</f>
        <v>0</v>
      </c>
      <c r="I19" s="29">
        <f>SUMIF(Afwijkingen!$F$5:$F$154,_xlfn.CONCAT($B19," - ",I$4),Afwijkingen!$G$5:$G$154)</f>
        <v>0</v>
      </c>
      <c r="J19" s="29">
        <f>SUMIF(Afwijkingen!$F$5:$F$154,_xlfn.CONCAT($B19," - ",J$4),Afwijkingen!$G$5:$G$154)</f>
        <v>0</v>
      </c>
      <c r="K19" s="29">
        <f>SUMIF(Afwijkingen!$F$5:$F$154,_xlfn.CONCAT($B19," - ",K$4),Afwijkingen!$G$5:$G$154)</f>
        <v>0</v>
      </c>
      <c r="L19" s="29"/>
      <c r="N19" s="29">
        <f t="shared" si="1"/>
        <v>1</v>
      </c>
      <c r="O19" s="29">
        <f t="shared" si="2"/>
        <v>1</v>
      </c>
      <c r="P19" s="29">
        <f t="shared" si="3"/>
        <v>1</v>
      </c>
      <c r="Q19" s="29">
        <f t="shared" si="4"/>
        <v>1</v>
      </c>
      <c r="R19" s="29">
        <f t="shared" si="5"/>
        <v>1</v>
      </c>
      <c r="S19" s="29">
        <f t="shared" si="6"/>
        <v>1</v>
      </c>
      <c r="T19" s="29"/>
    </row>
    <row r="20" spans="2:20">
      <c r="B20" s="1" t="s">
        <v>104</v>
      </c>
      <c r="C20" s="27">
        <f>_xlfn.IFNA(IF(VLOOKUP($B20,Classificatietabel!$B$6:$H$91,$C$5,FALSE)="Ja",1,0),"")</f>
        <v>1</v>
      </c>
      <c r="D20" s="29" t="str">
        <f>_xlfn.IFNA(VLOOKUP($B20,Classificatietabel!$B$6:$M$91,D$5,FALSE),"")</f>
        <v>laag</v>
      </c>
      <c r="E20" s="29">
        <f>_xlfn.IFNA(VLOOKUP($B20,Classificatietabel!$B$6:$M$91,E$5,FALSE),"")</f>
        <v>1</v>
      </c>
      <c r="F20" s="29">
        <f>SUMIF(Afwijkingen!$F$5:$F$154,_xlfn.CONCAT($B20," - ",F$4),Afwijkingen!$G$5:$G$154)</f>
        <v>0</v>
      </c>
      <c r="G20" s="29">
        <f>SUMIF(Afwijkingen!$F$5:$F$154,_xlfn.CONCAT($B20," - ",G$4),Afwijkingen!$G$5:$G$154)</f>
        <v>0</v>
      </c>
      <c r="H20" s="29">
        <f>SUMIF(Afwijkingen!$F$5:$F$154,_xlfn.CONCAT($B20," - ",H$4),Afwijkingen!$G$5:$G$154)</f>
        <v>0</v>
      </c>
      <c r="I20" s="29">
        <f>SUMIF(Afwijkingen!$F$5:$F$154,_xlfn.CONCAT($B20," - ",I$4),Afwijkingen!$G$5:$G$154)</f>
        <v>0</v>
      </c>
      <c r="J20" s="29">
        <f>SUMIF(Afwijkingen!$F$5:$F$154,_xlfn.CONCAT($B20," - ",J$4),Afwijkingen!$G$5:$G$154)</f>
        <v>0</v>
      </c>
      <c r="K20" s="29">
        <f>SUMIF(Afwijkingen!$F$5:$F$154,_xlfn.CONCAT($B20," - ",K$4),Afwijkingen!$G$5:$G$154)</f>
        <v>0</v>
      </c>
      <c r="L20" s="29"/>
      <c r="N20" s="29">
        <f t="shared" si="1"/>
        <v>1</v>
      </c>
      <c r="O20" s="29">
        <f t="shared" si="2"/>
        <v>1</v>
      </c>
      <c r="P20" s="29">
        <f t="shared" si="3"/>
        <v>1</v>
      </c>
      <c r="Q20" s="29">
        <f t="shared" si="4"/>
        <v>1</v>
      </c>
      <c r="R20" s="29">
        <f t="shared" si="5"/>
        <v>1</v>
      </c>
      <c r="S20" s="29">
        <f t="shared" si="6"/>
        <v>1</v>
      </c>
      <c r="T20" s="29"/>
    </row>
    <row r="21" spans="2:20">
      <c r="B21" s="1" t="s">
        <v>106</v>
      </c>
      <c r="C21" s="27">
        <f>_xlfn.IFNA(IF(VLOOKUP($B21,Classificatietabel!$B$6:$H$91,$C$5,FALSE)="Ja",1,0),"")</f>
        <v>1</v>
      </c>
      <c r="D21" s="29" t="str">
        <f>_xlfn.IFNA(VLOOKUP($B21,Classificatietabel!$B$6:$M$91,D$5,FALSE),"")</f>
        <v>laag</v>
      </c>
      <c r="E21" s="29">
        <f>_xlfn.IFNA(VLOOKUP($B21,Classificatietabel!$B$6:$M$91,E$5,FALSE),"")</f>
        <v>1</v>
      </c>
      <c r="F21" s="29">
        <f>SUMIF(Afwijkingen!$F$5:$F$154,_xlfn.CONCAT($B21," - ",F$4),Afwijkingen!$G$5:$G$154)</f>
        <v>0</v>
      </c>
      <c r="G21" s="29">
        <f>SUMIF(Afwijkingen!$F$5:$F$154,_xlfn.CONCAT($B21," - ",G$4),Afwijkingen!$G$5:$G$154)</f>
        <v>0</v>
      </c>
      <c r="H21" s="29">
        <f>SUMIF(Afwijkingen!$F$5:$F$154,_xlfn.CONCAT($B21," - ",H$4),Afwijkingen!$G$5:$G$154)</f>
        <v>0</v>
      </c>
      <c r="I21" s="29">
        <f>SUMIF(Afwijkingen!$F$5:$F$154,_xlfn.CONCAT($B21," - ",I$4),Afwijkingen!$G$5:$G$154)</f>
        <v>0</v>
      </c>
      <c r="J21" s="29">
        <f>SUMIF(Afwijkingen!$F$5:$F$154,_xlfn.CONCAT($B21," - ",J$4),Afwijkingen!$G$5:$G$154)</f>
        <v>0</v>
      </c>
      <c r="K21" s="29">
        <f>SUMIF(Afwijkingen!$F$5:$F$154,_xlfn.CONCAT($B21," - ",K$4),Afwijkingen!$G$5:$G$154)</f>
        <v>0</v>
      </c>
      <c r="L21" s="29"/>
      <c r="N21" s="29">
        <f t="shared" si="1"/>
        <v>1</v>
      </c>
      <c r="O21" s="29">
        <f t="shared" si="2"/>
        <v>1</v>
      </c>
      <c r="P21" s="29">
        <f t="shared" si="3"/>
        <v>1</v>
      </c>
      <c r="Q21" s="29">
        <f t="shared" si="4"/>
        <v>1</v>
      </c>
      <c r="R21" s="29">
        <f t="shared" si="5"/>
        <v>1</v>
      </c>
      <c r="S21" s="29">
        <f t="shared" si="6"/>
        <v>1</v>
      </c>
      <c r="T21" s="29"/>
    </row>
    <row r="22" spans="2:20">
      <c r="B22" s="1" t="s">
        <v>107</v>
      </c>
      <c r="C22" s="27">
        <f>_xlfn.IFNA(IF(VLOOKUP($B22,Classificatietabel!$B$6:$H$91,$C$5,FALSE)="Ja",1,0),"")</f>
        <v>1</v>
      </c>
      <c r="D22" s="29" t="str">
        <f>_xlfn.IFNA(VLOOKUP($B22,Classificatietabel!$B$6:$M$91,D$5,FALSE),"")</f>
        <v>laag</v>
      </c>
      <c r="E22" s="29">
        <f>_xlfn.IFNA(VLOOKUP($B22,Classificatietabel!$B$6:$M$91,E$5,FALSE),"")</f>
        <v>1</v>
      </c>
      <c r="F22" s="29">
        <f>SUMIF(Afwijkingen!$F$5:$F$154,_xlfn.CONCAT($B22," - ",F$4),Afwijkingen!$G$5:$G$154)</f>
        <v>0</v>
      </c>
      <c r="G22" s="29">
        <f>SUMIF(Afwijkingen!$F$5:$F$154,_xlfn.CONCAT($B22," - ",G$4),Afwijkingen!$G$5:$G$154)</f>
        <v>0</v>
      </c>
      <c r="H22" s="29">
        <f>SUMIF(Afwijkingen!$F$5:$F$154,_xlfn.CONCAT($B22," - ",H$4),Afwijkingen!$G$5:$G$154)</f>
        <v>0</v>
      </c>
      <c r="I22" s="29">
        <f>SUMIF(Afwijkingen!$F$5:$F$154,_xlfn.CONCAT($B22," - ",I$4),Afwijkingen!$G$5:$G$154)</f>
        <v>0</v>
      </c>
      <c r="J22" s="29">
        <f>SUMIF(Afwijkingen!$F$5:$F$154,_xlfn.CONCAT($B22," - ",J$4),Afwijkingen!$G$5:$G$154)</f>
        <v>0</v>
      </c>
      <c r="K22" s="29">
        <f>SUMIF(Afwijkingen!$F$5:$F$154,_xlfn.CONCAT($B22," - ",K$4),Afwijkingen!$G$5:$G$154)</f>
        <v>0</v>
      </c>
      <c r="L22" s="29"/>
      <c r="N22" s="29">
        <f t="shared" si="1"/>
        <v>1</v>
      </c>
      <c r="O22" s="29">
        <f t="shared" si="2"/>
        <v>1</v>
      </c>
      <c r="P22" s="29">
        <f t="shared" si="3"/>
        <v>1</v>
      </c>
      <c r="Q22" s="29">
        <f t="shared" si="4"/>
        <v>1</v>
      </c>
      <c r="R22" s="29">
        <f t="shared" si="5"/>
        <v>1</v>
      </c>
      <c r="S22" s="29">
        <f t="shared" si="6"/>
        <v>1</v>
      </c>
      <c r="T22" s="29"/>
    </row>
    <row r="23" spans="2:20">
      <c r="B23" s="1" t="s">
        <v>108</v>
      </c>
      <c r="C23" s="27">
        <f>_xlfn.IFNA(IF(VLOOKUP($B23,Classificatietabel!$B$6:$H$91,$C$5,FALSE)="Ja",1,0),"")</f>
        <v>1</v>
      </c>
      <c r="D23" s="29" t="str">
        <f>_xlfn.IFNA(VLOOKUP($B23,Classificatietabel!$B$6:$M$91,D$5,FALSE),"")</f>
        <v>laag</v>
      </c>
      <c r="E23" s="29">
        <f>_xlfn.IFNA(VLOOKUP($B23,Classificatietabel!$B$6:$M$91,E$5,FALSE),"")</f>
        <v>1</v>
      </c>
      <c r="F23" s="29">
        <f>SUMIF(Afwijkingen!$F$5:$F$154,_xlfn.CONCAT($B23," - ",F$4),Afwijkingen!$G$5:$G$154)</f>
        <v>0</v>
      </c>
      <c r="G23" s="29">
        <f>SUMIF(Afwijkingen!$F$5:$F$154,_xlfn.CONCAT($B23," - ",G$4),Afwijkingen!$G$5:$G$154)</f>
        <v>0</v>
      </c>
      <c r="H23" s="29">
        <f>SUMIF(Afwijkingen!$F$5:$F$154,_xlfn.CONCAT($B23," - ",H$4),Afwijkingen!$G$5:$G$154)</f>
        <v>0</v>
      </c>
      <c r="I23" s="29">
        <f>SUMIF(Afwijkingen!$F$5:$F$154,_xlfn.CONCAT($B23," - ",I$4),Afwijkingen!$G$5:$G$154)</f>
        <v>0</v>
      </c>
      <c r="J23" s="29">
        <f>SUMIF(Afwijkingen!$F$5:$F$154,_xlfn.CONCAT($B23," - ",J$4),Afwijkingen!$G$5:$G$154)</f>
        <v>0</v>
      </c>
      <c r="K23" s="29">
        <f>SUMIF(Afwijkingen!$F$5:$F$154,_xlfn.CONCAT($B23," - ",K$4),Afwijkingen!$G$5:$G$154)</f>
        <v>0</v>
      </c>
      <c r="L23" s="29"/>
      <c r="N23" s="29">
        <f t="shared" si="1"/>
        <v>1</v>
      </c>
      <c r="O23" s="29">
        <f t="shared" si="2"/>
        <v>1</v>
      </c>
      <c r="P23" s="29">
        <f t="shared" si="3"/>
        <v>1</v>
      </c>
      <c r="Q23" s="29">
        <f t="shared" si="4"/>
        <v>1</v>
      </c>
      <c r="R23" s="29">
        <f t="shared" si="5"/>
        <v>1</v>
      </c>
      <c r="S23" s="29">
        <f t="shared" si="6"/>
        <v>1</v>
      </c>
      <c r="T23" s="29"/>
    </row>
    <row r="24" spans="2:20">
      <c r="B24" s="1" t="s">
        <v>109</v>
      </c>
      <c r="C24" s="27">
        <f>_xlfn.IFNA(IF(VLOOKUP($B24,Classificatietabel!$B$6:$H$91,$C$5,FALSE)="Ja",1,0),"")</f>
        <v>1</v>
      </c>
      <c r="D24" s="29" t="str">
        <f>_xlfn.IFNA(VLOOKUP($B24,Classificatietabel!$B$6:$M$91,D$5,FALSE),"")</f>
        <v>laag</v>
      </c>
      <c r="E24" s="29">
        <f>_xlfn.IFNA(VLOOKUP($B24,Classificatietabel!$B$6:$M$91,E$5,FALSE),"")</f>
        <v>1</v>
      </c>
      <c r="F24" s="29">
        <f>SUMIF(Afwijkingen!$F$5:$F$154,_xlfn.CONCAT($B24," - ",F$4),Afwijkingen!$G$5:$G$154)</f>
        <v>0</v>
      </c>
      <c r="G24" s="29">
        <f>SUMIF(Afwijkingen!$F$5:$F$154,_xlfn.CONCAT($B24," - ",G$4),Afwijkingen!$G$5:$G$154)</f>
        <v>0</v>
      </c>
      <c r="H24" s="29">
        <f>SUMIF(Afwijkingen!$F$5:$F$154,_xlfn.CONCAT($B24," - ",H$4),Afwijkingen!$G$5:$G$154)</f>
        <v>0</v>
      </c>
      <c r="I24" s="29">
        <f>SUMIF(Afwijkingen!$F$5:$F$154,_xlfn.CONCAT($B24," - ",I$4),Afwijkingen!$G$5:$G$154)</f>
        <v>0</v>
      </c>
      <c r="J24" s="29">
        <f>SUMIF(Afwijkingen!$F$5:$F$154,_xlfn.CONCAT($B24," - ",J$4),Afwijkingen!$G$5:$G$154)</f>
        <v>0</v>
      </c>
      <c r="K24" s="29">
        <f>SUMIF(Afwijkingen!$F$5:$F$154,_xlfn.CONCAT($B24," - ",K$4),Afwijkingen!$G$5:$G$154)</f>
        <v>0</v>
      </c>
      <c r="L24" s="29"/>
      <c r="N24" s="29">
        <f t="shared" si="1"/>
        <v>1</v>
      </c>
      <c r="O24" s="29">
        <f t="shared" si="2"/>
        <v>1</v>
      </c>
      <c r="P24" s="29">
        <f t="shared" si="3"/>
        <v>1</v>
      </c>
      <c r="Q24" s="29">
        <f t="shared" si="4"/>
        <v>1</v>
      </c>
      <c r="R24" s="29">
        <f t="shared" si="5"/>
        <v>1</v>
      </c>
      <c r="S24" s="29">
        <f t="shared" si="6"/>
        <v>1</v>
      </c>
      <c r="T24" s="29"/>
    </row>
    <row r="25" spans="2:20">
      <c r="B25" s="1" t="s">
        <v>111</v>
      </c>
      <c r="C25" s="27">
        <f>_xlfn.IFNA(IF(VLOOKUP($B25,Classificatietabel!$B$6:$H$91,$C$5,FALSE)="Ja",1,0),"")</f>
        <v>1</v>
      </c>
      <c r="D25" s="29" t="str">
        <f>_xlfn.IFNA(VLOOKUP($B25,Classificatietabel!$B$6:$M$91,D$5,FALSE),"")</f>
        <v>normaal</v>
      </c>
      <c r="E25" s="29">
        <f>_xlfn.IFNA(VLOOKUP($B25,Classificatietabel!$B$6:$M$91,E$5,FALSE),"")</f>
        <v>1</v>
      </c>
      <c r="F25" s="29">
        <f>SUMIF(Afwijkingen!$F$5:$F$154,_xlfn.CONCAT($B25," - ",F$4),Afwijkingen!$G$5:$G$154)</f>
        <v>0</v>
      </c>
      <c r="G25" s="29">
        <f>SUMIF(Afwijkingen!$F$5:$F$154,_xlfn.CONCAT($B25," - ",G$4),Afwijkingen!$G$5:$G$154)</f>
        <v>0</v>
      </c>
      <c r="H25" s="29">
        <f>SUMIF(Afwijkingen!$F$5:$F$154,_xlfn.CONCAT($B25," - ",H$4),Afwijkingen!$G$5:$G$154)</f>
        <v>0</v>
      </c>
      <c r="I25" s="29">
        <f>SUMIF(Afwijkingen!$F$5:$F$154,_xlfn.CONCAT($B25," - ",I$4),Afwijkingen!$G$5:$G$154)</f>
        <v>0</v>
      </c>
      <c r="J25" s="29">
        <f>SUMIF(Afwijkingen!$F$5:$F$154,_xlfn.CONCAT($B25," - ",J$4),Afwijkingen!$G$5:$G$154)</f>
        <v>0</v>
      </c>
      <c r="K25" s="29">
        <f>SUMIF(Afwijkingen!$F$5:$F$154,_xlfn.CONCAT($B25," - ",K$4),Afwijkingen!$G$5:$G$154)</f>
        <v>0</v>
      </c>
      <c r="L25" s="29"/>
      <c r="N25" s="29">
        <f t="shared" si="1"/>
        <v>1</v>
      </c>
      <c r="O25" s="29">
        <f t="shared" si="2"/>
        <v>1</v>
      </c>
      <c r="P25" s="29">
        <f t="shared" si="3"/>
        <v>1</v>
      </c>
      <c r="Q25" s="29">
        <f t="shared" si="4"/>
        <v>1</v>
      </c>
      <c r="R25" s="29">
        <f t="shared" si="5"/>
        <v>1</v>
      </c>
      <c r="S25" s="29">
        <f t="shared" si="6"/>
        <v>1</v>
      </c>
      <c r="T25" s="29"/>
    </row>
    <row r="26" spans="2:20">
      <c r="B26" s="1" t="s">
        <v>112</v>
      </c>
      <c r="C26" s="27">
        <f>_xlfn.IFNA(IF(VLOOKUP($B26,Classificatietabel!$B$6:$H$91,$C$5,FALSE)="Ja",1,0),"")</f>
        <v>1</v>
      </c>
      <c r="D26" s="29" t="str">
        <f>_xlfn.IFNA(VLOOKUP($B26,Classificatietabel!$B$6:$M$91,D$5,FALSE),"")</f>
        <v>laag</v>
      </c>
      <c r="E26" s="29">
        <f>_xlfn.IFNA(VLOOKUP($B26,Classificatietabel!$B$6:$M$91,E$5,FALSE),"")</f>
        <v>1</v>
      </c>
      <c r="F26" s="29">
        <f>SUMIF(Afwijkingen!$F$5:$F$154,_xlfn.CONCAT($B26," - ",F$4),Afwijkingen!$G$5:$G$154)</f>
        <v>0</v>
      </c>
      <c r="G26" s="29">
        <f>SUMIF(Afwijkingen!$F$5:$F$154,_xlfn.CONCAT($B26," - ",G$4),Afwijkingen!$G$5:$G$154)</f>
        <v>0</v>
      </c>
      <c r="H26" s="29">
        <f>SUMIF(Afwijkingen!$F$5:$F$154,_xlfn.CONCAT($B26," - ",H$4),Afwijkingen!$G$5:$G$154)</f>
        <v>0</v>
      </c>
      <c r="I26" s="29">
        <f>SUMIF(Afwijkingen!$F$5:$F$154,_xlfn.CONCAT($B26," - ",I$4),Afwijkingen!$G$5:$G$154)</f>
        <v>0</v>
      </c>
      <c r="J26" s="29">
        <f>SUMIF(Afwijkingen!$F$5:$F$154,_xlfn.CONCAT($B26," - ",J$4),Afwijkingen!$G$5:$G$154)</f>
        <v>0</v>
      </c>
      <c r="K26" s="29">
        <f>SUMIF(Afwijkingen!$F$5:$F$154,_xlfn.CONCAT($B26," - ",K$4),Afwijkingen!$G$5:$G$154)</f>
        <v>0</v>
      </c>
      <c r="L26" s="29"/>
      <c r="N26" s="29">
        <f t="shared" si="1"/>
        <v>1</v>
      </c>
      <c r="O26" s="29">
        <f t="shared" si="2"/>
        <v>1</v>
      </c>
      <c r="P26" s="29">
        <f t="shared" si="3"/>
        <v>1</v>
      </c>
      <c r="Q26" s="29">
        <f t="shared" si="4"/>
        <v>1</v>
      </c>
      <c r="R26" s="29">
        <f t="shared" si="5"/>
        <v>1</v>
      </c>
      <c r="S26" s="29">
        <f t="shared" si="6"/>
        <v>1</v>
      </c>
      <c r="T26" s="29"/>
    </row>
    <row r="27" spans="2:20">
      <c r="B27" s="1" t="s">
        <v>114</v>
      </c>
      <c r="C27" s="27">
        <f>_xlfn.IFNA(IF(VLOOKUP($B27,Classificatietabel!$B$6:$H$91,$C$5,FALSE)="Ja",1,0),"")</f>
        <v>1</v>
      </c>
      <c r="D27" s="29" t="str">
        <f>_xlfn.IFNA(VLOOKUP($B27,Classificatietabel!$B$6:$M$91,D$5,FALSE),"")</f>
        <v>laag</v>
      </c>
      <c r="E27" s="29">
        <f>_xlfn.IFNA(VLOOKUP($B27,Classificatietabel!$B$6:$M$91,E$5,FALSE),"")</f>
        <v>1</v>
      </c>
      <c r="F27" s="29">
        <f>SUMIF(Afwijkingen!$F$5:$F$154,_xlfn.CONCAT($B27," - ",F$4),Afwijkingen!$G$5:$G$154)</f>
        <v>0</v>
      </c>
      <c r="G27" s="29">
        <f>SUMIF(Afwijkingen!$F$5:$F$154,_xlfn.CONCAT($B27," - ",G$4),Afwijkingen!$G$5:$G$154)</f>
        <v>0</v>
      </c>
      <c r="H27" s="29">
        <f>SUMIF(Afwijkingen!$F$5:$F$154,_xlfn.CONCAT($B27," - ",H$4),Afwijkingen!$G$5:$G$154)</f>
        <v>0</v>
      </c>
      <c r="I27" s="29">
        <f>SUMIF(Afwijkingen!$F$5:$F$154,_xlfn.CONCAT($B27," - ",I$4),Afwijkingen!$G$5:$G$154)</f>
        <v>0</v>
      </c>
      <c r="J27" s="29">
        <f>SUMIF(Afwijkingen!$F$5:$F$154,_xlfn.CONCAT($B27," - ",J$4),Afwijkingen!$G$5:$G$154)</f>
        <v>0</v>
      </c>
      <c r="K27" s="29">
        <f>SUMIF(Afwijkingen!$F$5:$F$154,_xlfn.CONCAT($B27," - ",K$4),Afwijkingen!$G$5:$G$154)</f>
        <v>0</v>
      </c>
      <c r="L27" s="29"/>
      <c r="N27" s="29">
        <f t="shared" si="1"/>
        <v>1</v>
      </c>
      <c r="O27" s="29">
        <f t="shared" si="2"/>
        <v>1</v>
      </c>
      <c r="P27" s="29">
        <f t="shared" si="3"/>
        <v>1</v>
      </c>
      <c r="Q27" s="29">
        <f t="shared" si="4"/>
        <v>1</v>
      </c>
      <c r="R27" s="29">
        <f t="shared" si="5"/>
        <v>1</v>
      </c>
      <c r="S27" s="29">
        <f t="shared" si="6"/>
        <v>1</v>
      </c>
      <c r="T27" s="29"/>
    </row>
    <row r="28" spans="2:20">
      <c r="B28" s="1" t="s">
        <v>115</v>
      </c>
      <c r="C28" s="27">
        <f>_xlfn.IFNA(IF(VLOOKUP($B28,Classificatietabel!$B$6:$H$91,$C$5,FALSE)="Ja",1,0),"")</f>
        <v>1</v>
      </c>
      <c r="D28" s="29" t="str">
        <f>_xlfn.IFNA(VLOOKUP($B28,Classificatietabel!$B$6:$M$91,D$5,FALSE),"")</f>
        <v>laag</v>
      </c>
      <c r="E28" s="29">
        <f>_xlfn.IFNA(VLOOKUP($B28,Classificatietabel!$B$6:$M$91,E$5,FALSE),"")</f>
        <v>1</v>
      </c>
      <c r="F28" s="29">
        <f>SUMIF(Afwijkingen!$F$5:$F$154,_xlfn.CONCAT($B28," - ",F$4),Afwijkingen!$G$5:$G$154)</f>
        <v>0</v>
      </c>
      <c r="G28" s="29">
        <f>SUMIF(Afwijkingen!$F$5:$F$154,_xlfn.CONCAT($B28," - ",G$4),Afwijkingen!$G$5:$G$154)</f>
        <v>0</v>
      </c>
      <c r="H28" s="29">
        <f>SUMIF(Afwijkingen!$F$5:$F$154,_xlfn.CONCAT($B28," - ",H$4),Afwijkingen!$G$5:$G$154)</f>
        <v>0</v>
      </c>
      <c r="I28" s="29">
        <f>SUMIF(Afwijkingen!$F$5:$F$154,_xlfn.CONCAT($B28," - ",I$4),Afwijkingen!$G$5:$G$154)</f>
        <v>0</v>
      </c>
      <c r="J28" s="29">
        <f>SUMIF(Afwijkingen!$F$5:$F$154,_xlfn.CONCAT($B28," - ",J$4),Afwijkingen!$G$5:$G$154)</f>
        <v>0</v>
      </c>
      <c r="K28" s="29">
        <f>SUMIF(Afwijkingen!$F$5:$F$154,_xlfn.CONCAT($B28," - ",K$4),Afwijkingen!$G$5:$G$154)</f>
        <v>0</v>
      </c>
      <c r="L28" s="29"/>
      <c r="N28" s="29">
        <f t="shared" si="1"/>
        <v>1</v>
      </c>
      <c r="O28" s="29">
        <f t="shared" si="2"/>
        <v>1</v>
      </c>
      <c r="P28" s="29">
        <f t="shared" si="3"/>
        <v>1</v>
      </c>
      <c r="Q28" s="29">
        <f t="shared" si="4"/>
        <v>1</v>
      </c>
      <c r="R28" s="29">
        <f t="shared" si="5"/>
        <v>1</v>
      </c>
      <c r="S28" s="29">
        <f t="shared" si="6"/>
        <v>1</v>
      </c>
      <c r="T28" s="29"/>
    </row>
    <row r="29" spans="2:20">
      <c r="B29" s="1" t="s">
        <v>117</v>
      </c>
      <c r="C29" s="27">
        <f>_xlfn.IFNA(IF(VLOOKUP($B29,Classificatietabel!$B$6:$H$91,$C$5,FALSE)="Ja",1,0),"")</f>
        <v>1</v>
      </c>
      <c r="D29" s="29" t="str">
        <f>_xlfn.IFNA(VLOOKUP($B29,Classificatietabel!$B$6:$M$91,D$5,FALSE),"")</f>
        <v>laag</v>
      </c>
      <c r="E29" s="29">
        <f>_xlfn.IFNA(VLOOKUP($B29,Classificatietabel!$B$6:$M$91,E$5,FALSE),"")</f>
        <v>1</v>
      </c>
      <c r="F29" s="29">
        <f>SUMIF(Afwijkingen!$F$5:$F$154,_xlfn.CONCAT($B29," - ",F$4),Afwijkingen!$G$5:$G$154)</f>
        <v>0</v>
      </c>
      <c r="G29" s="29">
        <f>SUMIF(Afwijkingen!$F$5:$F$154,_xlfn.CONCAT($B29," - ",G$4),Afwijkingen!$G$5:$G$154)</f>
        <v>0</v>
      </c>
      <c r="H29" s="29">
        <f>SUMIF(Afwijkingen!$F$5:$F$154,_xlfn.CONCAT($B29," - ",H$4),Afwijkingen!$G$5:$G$154)</f>
        <v>0</v>
      </c>
      <c r="I29" s="29">
        <f>SUMIF(Afwijkingen!$F$5:$F$154,_xlfn.CONCAT($B29," - ",I$4),Afwijkingen!$G$5:$G$154)</f>
        <v>0</v>
      </c>
      <c r="J29" s="29">
        <f>SUMIF(Afwijkingen!$F$5:$F$154,_xlfn.CONCAT($B29," - ",J$4),Afwijkingen!$G$5:$G$154)</f>
        <v>0</v>
      </c>
      <c r="K29" s="29">
        <f>SUMIF(Afwijkingen!$F$5:$F$154,_xlfn.CONCAT($B29," - ",K$4),Afwijkingen!$G$5:$G$154)</f>
        <v>0</v>
      </c>
      <c r="L29" s="29"/>
      <c r="N29" s="29">
        <f t="shared" si="1"/>
        <v>1</v>
      </c>
      <c r="O29" s="29">
        <f t="shared" si="2"/>
        <v>1</v>
      </c>
      <c r="P29" s="29">
        <f t="shared" si="3"/>
        <v>1</v>
      </c>
      <c r="Q29" s="29">
        <f t="shared" si="4"/>
        <v>1</v>
      </c>
      <c r="R29" s="29">
        <f t="shared" si="5"/>
        <v>1</v>
      </c>
      <c r="S29" s="29">
        <f t="shared" si="6"/>
        <v>1</v>
      </c>
      <c r="T29" s="29"/>
    </row>
    <row r="30" spans="2:20">
      <c r="B30" s="1" t="s">
        <v>118</v>
      </c>
      <c r="C30" s="27">
        <f>_xlfn.IFNA(IF(VLOOKUP($B30,Classificatietabel!$B$6:$H$91,$C$5,FALSE)="Ja",1,0),"")</f>
        <v>1</v>
      </c>
      <c r="D30" s="29" t="str">
        <f>_xlfn.IFNA(VLOOKUP($B30,Classificatietabel!$B$6:$M$91,D$5,FALSE),"")</f>
        <v>laag</v>
      </c>
      <c r="E30" s="29">
        <f>_xlfn.IFNA(VLOOKUP($B30,Classificatietabel!$B$6:$M$91,E$5,FALSE),"")</f>
        <v>1</v>
      </c>
      <c r="F30" s="29">
        <f>SUMIF(Afwijkingen!$F$5:$F$154,_xlfn.CONCAT($B30," - ",F$4),Afwijkingen!$G$5:$G$154)</f>
        <v>0</v>
      </c>
      <c r="G30" s="29">
        <f>SUMIF(Afwijkingen!$F$5:$F$154,_xlfn.CONCAT($B30," - ",G$4),Afwijkingen!$G$5:$G$154)</f>
        <v>0</v>
      </c>
      <c r="H30" s="29">
        <f>SUMIF(Afwijkingen!$F$5:$F$154,_xlfn.CONCAT($B30," - ",H$4),Afwijkingen!$G$5:$G$154)</f>
        <v>0</v>
      </c>
      <c r="I30" s="29">
        <f>SUMIF(Afwijkingen!$F$5:$F$154,_xlfn.CONCAT($B30," - ",I$4),Afwijkingen!$G$5:$G$154)</f>
        <v>0</v>
      </c>
      <c r="J30" s="29">
        <f>SUMIF(Afwijkingen!$F$5:$F$154,_xlfn.CONCAT($B30," - ",J$4),Afwijkingen!$G$5:$G$154)</f>
        <v>0</v>
      </c>
      <c r="K30" s="29">
        <f>SUMIF(Afwijkingen!$F$5:$F$154,_xlfn.CONCAT($B30," - ",K$4),Afwijkingen!$G$5:$G$154)</f>
        <v>0</v>
      </c>
      <c r="L30" s="29"/>
      <c r="N30" s="29">
        <f t="shared" si="1"/>
        <v>1</v>
      </c>
      <c r="O30" s="29">
        <f t="shared" si="2"/>
        <v>1</v>
      </c>
      <c r="P30" s="29">
        <f t="shared" si="3"/>
        <v>1</v>
      </c>
      <c r="Q30" s="29">
        <f t="shared" si="4"/>
        <v>1</v>
      </c>
      <c r="R30" s="29">
        <f t="shared" si="5"/>
        <v>1</v>
      </c>
      <c r="S30" s="29">
        <f t="shared" si="6"/>
        <v>1</v>
      </c>
      <c r="T30" s="29"/>
    </row>
    <row r="31" spans="2:20">
      <c r="B31" s="1" t="s">
        <v>119</v>
      </c>
      <c r="C31" s="27">
        <f>_xlfn.IFNA(IF(VLOOKUP($B31,Classificatietabel!$B$6:$H$91,$C$5,FALSE)="Ja",1,0),"")</f>
        <v>1</v>
      </c>
      <c r="D31" s="29" t="str">
        <f>_xlfn.IFNA(VLOOKUP($B31,Classificatietabel!$B$6:$M$91,D$5,FALSE),"")</f>
        <v>laag</v>
      </c>
      <c r="E31" s="29">
        <f>_xlfn.IFNA(VLOOKUP($B31,Classificatietabel!$B$6:$M$91,E$5,FALSE),"")</f>
        <v>1</v>
      </c>
      <c r="F31" s="29">
        <f>SUMIF(Afwijkingen!$F$5:$F$154,_xlfn.CONCAT($B31," - ",F$4),Afwijkingen!$G$5:$G$154)</f>
        <v>0</v>
      </c>
      <c r="G31" s="29">
        <f>SUMIF(Afwijkingen!$F$5:$F$154,_xlfn.CONCAT($B31," - ",G$4),Afwijkingen!$G$5:$G$154)</f>
        <v>0</v>
      </c>
      <c r="H31" s="29">
        <f>SUMIF(Afwijkingen!$F$5:$F$154,_xlfn.CONCAT($B31," - ",H$4),Afwijkingen!$G$5:$G$154)</f>
        <v>0</v>
      </c>
      <c r="I31" s="29">
        <f>SUMIF(Afwijkingen!$F$5:$F$154,_xlfn.CONCAT($B31," - ",I$4),Afwijkingen!$G$5:$G$154)</f>
        <v>0</v>
      </c>
      <c r="J31" s="29">
        <f>SUMIF(Afwijkingen!$F$5:$F$154,_xlfn.CONCAT($B31," - ",J$4),Afwijkingen!$G$5:$G$154)</f>
        <v>0</v>
      </c>
      <c r="K31" s="29">
        <f>SUMIF(Afwijkingen!$F$5:$F$154,_xlfn.CONCAT($B31," - ",K$4),Afwijkingen!$G$5:$G$154)</f>
        <v>0</v>
      </c>
      <c r="L31" s="29"/>
      <c r="N31" s="29">
        <f t="shared" si="1"/>
        <v>1</v>
      </c>
      <c r="O31" s="29">
        <f t="shared" si="2"/>
        <v>1</v>
      </c>
      <c r="P31" s="29">
        <f t="shared" si="3"/>
        <v>1</v>
      </c>
      <c r="Q31" s="29">
        <f t="shared" si="4"/>
        <v>1</v>
      </c>
      <c r="R31" s="29">
        <f t="shared" si="5"/>
        <v>1</v>
      </c>
      <c r="S31" s="29">
        <f t="shared" si="6"/>
        <v>1</v>
      </c>
      <c r="T31" s="29"/>
    </row>
    <row r="32" spans="2:20">
      <c r="B32" s="1" t="s">
        <v>120</v>
      </c>
      <c r="C32" s="27">
        <f>_xlfn.IFNA(IF(VLOOKUP($B32,Classificatietabel!$B$6:$H$91,$C$5,FALSE)="Ja",1,0),"")</f>
        <v>1</v>
      </c>
      <c r="D32" s="29" t="str">
        <f>_xlfn.IFNA(VLOOKUP($B32,Classificatietabel!$B$6:$M$91,D$5,FALSE),"")</f>
        <v>laag</v>
      </c>
      <c r="E32" s="29">
        <f>_xlfn.IFNA(VLOOKUP($B32,Classificatietabel!$B$6:$M$91,E$5,FALSE),"")</f>
        <v>1</v>
      </c>
      <c r="F32" s="29">
        <f>SUMIF(Afwijkingen!$F$5:$F$154,_xlfn.CONCAT($B32," - ",F$4),Afwijkingen!$G$5:$G$154)</f>
        <v>0</v>
      </c>
      <c r="G32" s="29">
        <f>SUMIF(Afwijkingen!$F$5:$F$154,_xlfn.CONCAT($B32," - ",G$4),Afwijkingen!$G$5:$G$154)</f>
        <v>0</v>
      </c>
      <c r="H32" s="29">
        <f>SUMIF(Afwijkingen!$F$5:$F$154,_xlfn.CONCAT($B32," - ",H$4),Afwijkingen!$G$5:$G$154)</f>
        <v>0</v>
      </c>
      <c r="I32" s="29">
        <f>SUMIF(Afwijkingen!$F$5:$F$154,_xlfn.CONCAT($B32," - ",I$4),Afwijkingen!$G$5:$G$154)</f>
        <v>0</v>
      </c>
      <c r="J32" s="29">
        <f>SUMIF(Afwijkingen!$F$5:$F$154,_xlfn.CONCAT($B32," - ",J$4),Afwijkingen!$G$5:$G$154)</f>
        <v>0</v>
      </c>
      <c r="K32" s="29">
        <f>SUMIF(Afwijkingen!$F$5:$F$154,_xlfn.CONCAT($B32," - ",K$4),Afwijkingen!$G$5:$G$154)</f>
        <v>0</v>
      </c>
      <c r="L32" s="29"/>
      <c r="N32" s="29">
        <f t="shared" si="1"/>
        <v>1</v>
      </c>
      <c r="O32" s="29">
        <f t="shared" si="2"/>
        <v>1</v>
      </c>
      <c r="P32" s="29">
        <f t="shared" si="3"/>
        <v>1</v>
      </c>
      <c r="Q32" s="29">
        <f t="shared" si="4"/>
        <v>1</v>
      </c>
      <c r="R32" s="29">
        <f t="shared" si="5"/>
        <v>1</v>
      </c>
      <c r="S32" s="29">
        <f t="shared" si="6"/>
        <v>1</v>
      </c>
      <c r="T32" s="29"/>
    </row>
    <row r="33" spans="1:21">
      <c r="B33" s="1" t="s">
        <v>122</v>
      </c>
      <c r="C33" s="27">
        <f>_xlfn.IFNA(IF(VLOOKUP($B33,Classificatietabel!$B$6:$H$91,$C$5,FALSE)="Ja",1,0),"")</f>
        <v>1</v>
      </c>
      <c r="D33" s="29" t="str">
        <f>_xlfn.IFNA(VLOOKUP($B33,Classificatietabel!$B$6:$M$91,D$5,FALSE),"")</f>
        <v>laag</v>
      </c>
      <c r="E33" s="29">
        <f>_xlfn.IFNA(VLOOKUP($B33,Classificatietabel!$B$6:$M$91,E$5,FALSE),"")</f>
        <v>1</v>
      </c>
      <c r="F33" s="29">
        <f>SUMIF(Afwijkingen!$F$5:$F$154,_xlfn.CONCAT($B33," - ",F$4),Afwijkingen!$G$5:$G$154)</f>
        <v>0</v>
      </c>
      <c r="G33" s="29">
        <f>SUMIF(Afwijkingen!$F$5:$F$154,_xlfn.CONCAT($B33," - ",G$4),Afwijkingen!$G$5:$G$154)</f>
        <v>0</v>
      </c>
      <c r="H33" s="29">
        <f>SUMIF(Afwijkingen!$F$5:$F$154,_xlfn.CONCAT($B33," - ",H$4),Afwijkingen!$G$5:$G$154)</f>
        <v>0</v>
      </c>
      <c r="I33" s="29">
        <f>SUMIF(Afwijkingen!$F$5:$F$154,_xlfn.CONCAT($B33," - ",I$4),Afwijkingen!$G$5:$G$154)</f>
        <v>0</v>
      </c>
      <c r="J33" s="29">
        <f>SUMIF(Afwijkingen!$F$5:$F$154,_xlfn.CONCAT($B33," - ",J$4),Afwijkingen!$G$5:$G$154)</f>
        <v>0</v>
      </c>
      <c r="K33" s="29">
        <f>SUMIF(Afwijkingen!$F$5:$F$154,_xlfn.CONCAT($B33," - ",K$4),Afwijkingen!$G$5:$G$154)</f>
        <v>0</v>
      </c>
      <c r="L33" s="29"/>
      <c r="N33" s="29">
        <f t="shared" si="1"/>
        <v>1</v>
      </c>
      <c r="O33" s="29">
        <f t="shared" si="2"/>
        <v>1</v>
      </c>
      <c r="P33" s="29">
        <f t="shared" si="3"/>
        <v>1</v>
      </c>
      <c r="Q33" s="29">
        <f t="shared" si="4"/>
        <v>1</v>
      </c>
      <c r="R33" s="29">
        <f t="shared" si="5"/>
        <v>1</v>
      </c>
      <c r="S33" s="29">
        <f t="shared" si="6"/>
        <v>1</v>
      </c>
      <c r="T33" s="29"/>
    </row>
    <row r="34" spans="1:21">
      <c r="B34" s="1" t="s">
        <v>124</v>
      </c>
      <c r="C34" s="27">
        <f>_xlfn.IFNA(IF(VLOOKUP($B34,Classificatietabel!$B$6:$H$91,$C$5,FALSE)="Ja",1,0),"")</f>
        <v>1</v>
      </c>
      <c r="D34" s="29" t="str">
        <f>_xlfn.IFNA(VLOOKUP($B34,Classificatietabel!$B$6:$M$91,D$5,FALSE),"")</f>
        <v>laag</v>
      </c>
      <c r="E34" s="29">
        <f>_xlfn.IFNA(VLOOKUP($B34,Classificatietabel!$B$6:$M$91,E$5,FALSE),"")</f>
        <v>1</v>
      </c>
      <c r="F34" s="29">
        <f>SUMIF(Afwijkingen!$F$5:$F$154,_xlfn.CONCAT($B34," - ",F$4),Afwijkingen!$G$5:$G$154)</f>
        <v>0</v>
      </c>
      <c r="G34" s="29">
        <f>SUMIF(Afwijkingen!$F$5:$F$154,_xlfn.CONCAT($B34," - ",G$4),Afwijkingen!$G$5:$G$154)</f>
        <v>0</v>
      </c>
      <c r="H34" s="29">
        <f>SUMIF(Afwijkingen!$F$5:$F$154,_xlfn.CONCAT($B34," - ",H$4),Afwijkingen!$G$5:$G$154)</f>
        <v>0</v>
      </c>
      <c r="I34" s="29">
        <f>SUMIF(Afwijkingen!$F$5:$F$154,_xlfn.CONCAT($B34," - ",I$4),Afwijkingen!$G$5:$G$154)</f>
        <v>0</v>
      </c>
      <c r="J34" s="29">
        <f>SUMIF(Afwijkingen!$F$5:$F$154,_xlfn.CONCAT($B34," - ",J$4),Afwijkingen!$G$5:$G$154)</f>
        <v>0</v>
      </c>
      <c r="K34" s="29">
        <f>SUMIF(Afwijkingen!$F$5:$F$154,_xlfn.CONCAT($B34," - ",K$4),Afwijkingen!$G$5:$G$154)</f>
        <v>0</v>
      </c>
      <c r="L34" s="29"/>
      <c r="N34" s="29">
        <f t="shared" si="1"/>
        <v>1</v>
      </c>
      <c r="O34" s="29">
        <f t="shared" si="2"/>
        <v>1</v>
      </c>
      <c r="P34" s="29">
        <f t="shared" si="3"/>
        <v>1</v>
      </c>
      <c r="Q34" s="29">
        <f t="shared" si="4"/>
        <v>1</v>
      </c>
      <c r="R34" s="29">
        <f t="shared" si="5"/>
        <v>1</v>
      </c>
      <c r="S34" s="29">
        <f t="shared" si="6"/>
        <v>1</v>
      </c>
      <c r="T34" s="29"/>
    </row>
    <row r="35" spans="1:21">
      <c r="B35" s="1" t="s">
        <v>126</v>
      </c>
      <c r="C35" s="27">
        <f>_xlfn.IFNA(IF(VLOOKUP($B35,Classificatietabel!$B$6:$H$91,$C$5,FALSE)="Ja",1,0),"")</f>
        <v>1</v>
      </c>
      <c r="D35" s="29" t="str">
        <f>_xlfn.IFNA(VLOOKUP($B35,Classificatietabel!$B$6:$M$91,D$5,FALSE),"")</f>
        <v>laag</v>
      </c>
      <c r="E35" s="29">
        <f>_xlfn.IFNA(VLOOKUP($B35,Classificatietabel!$B$6:$M$91,E$5,FALSE),"")</f>
        <v>1</v>
      </c>
      <c r="F35" s="29">
        <f>SUMIF(Afwijkingen!$F$5:$F$154,_xlfn.CONCAT($B35," - ",F$4),Afwijkingen!$G$5:$G$154)</f>
        <v>0</v>
      </c>
      <c r="G35" s="29">
        <f>SUMIF(Afwijkingen!$F$5:$F$154,_xlfn.CONCAT($B35," - ",G$4),Afwijkingen!$G$5:$G$154)</f>
        <v>0</v>
      </c>
      <c r="H35" s="29">
        <f>SUMIF(Afwijkingen!$F$5:$F$154,_xlfn.CONCAT($B35," - ",H$4),Afwijkingen!$G$5:$G$154)</f>
        <v>0</v>
      </c>
      <c r="I35" s="29">
        <f>SUMIF(Afwijkingen!$F$5:$F$154,_xlfn.CONCAT($B35," - ",I$4),Afwijkingen!$G$5:$G$154)</f>
        <v>0</v>
      </c>
      <c r="J35" s="29">
        <f>SUMIF(Afwijkingen!$F$5:$F$154,_xlfn.CONCAT($B35," - ",J$4),Afwijkingen!$G$5:$G$154)</f>
        <v>0</v>
      </c>
      <c r="K35" s="29">
        <f>SUMIF(Afwijkingen!$F$5:$F$154,_xlfn.CONCAT($B35," - ",K$4),Afwijkingen!$G$5:$G$154)</f>
        <v>0</v>
      </c>
      <c r="L35" s="29"/>
      <c r="N35" s="29">
        <f t="shared" si="1"/>
        <v>1</v>
      </c>
      <c r="O35" s="29">
        <f t="shared" si="2"/>
        <v>1</v>
      </c>
      <c r="P35" s="29">
        <f t="shared" si="3"/>
        <v>1</v>
      </c>
      <c r="Q35" s="29">
        <f t="shared" si="4"/>
        <v>1</v>
      </c>
      <c r="R35" s="29">
        <f t="shared" si="5"/>
        <v>1</v>
      </c>
      <c r="S35" s="29">
        <f t="shared" si="6"/>
        <v>1</v>
      </c>
      <c r="T35" s="29"/>
    </row>
    <row r="36" spans="1:21">
      <c r="B36" s="1" t="str">
        <f>Classificatietabel!B37</f>
        <v>OF - EHBO, borstvoedingslokaal</v>
      </c>
      <c r="C36" s="27">
        <f>_xlfn.IFNA(IF(VLOOKUP($B36,Classificatietabel!$B$6:$H$91,$C$5,FALSE)="Ja",1,0),"")</f>
        <v>1</v>
      </c>
      <c r="D36" s="29" t="str">
        <f>_xlfn.IFNA(VLOOKUP($B36,Classificatietabel!$B$6:$M$91,D$5,FALSE),"")</f>
        <v>normaal</v>
      </c>
      <c r="E36" s="29">
        <f>_xlfn.IFNA(VLOOKUP($B36,Classificatietabel!$B$6:$M$91,E$5,FALSE),"")</f>
        <v>1</v>
      </c>
      <c r="F36" s="29">
        <f>SUMIF(Afwijkingen!$F$5:$F$154,_xlfn.CONCAT($B36," - ",F$4),Afwijkingen!$G$5:$G$154)</f>
        <v>0</v>
      </c>
      <c r="G36" s="29">
        <f>SUMIF(Afwijkingen!$F$5:$F$154,_xlfn.CONCAT($B36," - ",G$4),Afwijkingen!$G$5:$G$154)</f>
        <v>0</v>
      </c>
      <c r="H36" s="29">
        <f>SUMIF(Afwijkingen!$F$5:$F$154,_xlfn.CONCAT($B36," - ",H$4),Afwijkingen!$G$5:$G$154)</f>
        <v>0</v>
      </c>
      <c r="I36" s="29">
        <f>SUMIF(Afwijkingen!$F$5:$F$154,_xlfn.CONCAT($B36," - ",I$4),Afwijkingen!$G$5:$G$154)</f>
        <v>0</v>
      </c>
      <c r="J36" s="29">
        <f>SUMIF(Afwijkingen!$F$5:$F$154,_xlfn.CONCAT($B36," - ",J$4),Afwijkingen!$G$5:$G$154)</f>
        <v>0</v>
      </c>
      <c r="K36" s="29">
        <f>SUMIF(Afwijkingen!$F$5:$F$154,_xlfn.CONCAT($B36," - ",K$4),Afwijkingen!$G$5:$G$154)</f>
        <v>0</v>
      </c>
      <c r="L36" s="29"/>
      <c r="N36" s="29">
        <f t="shared" ref="N36:N37" si="7">MAX(0,$E36-F36)</f>
        <v>1</v>
      </c>
      <c r="O36" s="29">
        <f t="shared" ref="O36:O37" si="8">MAX(0,$E36-G36)</f>
        <v>1</v>
      </c>
      <c r="P36" s="29">
        <f t="shared" ref="P36:P37" si="9">MAX(0,$E36-H36)</f>
        <v>1</v>
      </c>
      <c r="Q36" s="29">
        <f t="shared" ref="Q36:Q37" si="10">MAX(0,$E36-I36)</f>
        <v>1</v>
      </c>
      <c r="R36" s="29">
        <f t="shared" ref="R36:R37" si="11">MAX(0,$E36-J36)</f>
        <v>1</v>
      </c>
      <c r="S36" s="29">
        <f t="shared" ref="S36:S37" si="12">MAX(0,$E36-K36)</f>
        <v>1</v>
      </c>
      <c r="T36" s="29"/>
    </row>
    <row r="37" spans="1:21">
      <c r="B37" s="1" t="str">
        <f>Classificatietabel!B38</f>
        <v>OF - Andere 1 (vul hier in)</v>
      </c>
      <c r="C37" s="27">
        <f>_xlfn.IFNA(IF(VLOOKUP($B37,Classificatietabel!$B$6:$H$91,$C$5,FALSE)="Ja",1,0),"")</f>
        <v>1</v>
      </c>
      <c r="D37" s="29" t="str">
        <f>_xlfn.IFNA(VLOOKUP($B37,Classificatietabel!$B$6:$M$91,D$5,FALSE),"")</f>
        <v>laag</v>
      </c>
      <c r="E37" s="29">
        <f>_xlfn.IFNA(VLOOKUP($B37,Classificatietabel!$B$6:$M$91,E$5,FALSE),"")</f>
        <v>1</v>
      </c>
      <c r="F37" s="29">
        <f>SUMIF(Afwijkingen!$F$5:$F$154,_xlfn.CONCAT($B37," - ",F$4),Afwijkingen!$G$5:$G$154)</f>
        <v>0</v>
      </c>
      <c r="G37" s="29">
        <f>SUMIF(Afwijkingen!$F$5:$F$154,_xlfn.CONCAT($B37," - ",G$4),Afwijkingen!$G$5:$G$154)</f>
        <v>0</v>
      </c>
      <c r="H37" s="29">
        <f>SUMIF(Afwijkingen!$F$5:$F$154,_xlfn.CONCAT($B37," - ",H$4),Afwijkingen!$G$5:$G$154)</f>
        <v>0</v>
      </c>
      <c r="I37" s="29">
        <f>SUMIF(Afwijkingen!$F$5:$F$154,_xlfn.CONCAT($B37," - ",I$4),Afwijkingen!$G$5:$G$154)</f>
        <v>0</v>
      </c>
      <c r="J37" s="29">
        <f>SUMIF(Afwijkingen!$F$5:$F$154,_xlfn.CONCAT($B37," - ",J$4),Afwijkingen!$G$5:$G$154)</f>
        <v>0</v>
      </c>
      <c r="K37" s="29">
        <f>SUMIF(Afwijkingen!$F$5:$F$154,_xlfn.CONCAT($B37," - ",K$4),Afwijkingen!$G$5:$G$154)</f>
        <v>0</v>
      </c>
      <c r="L37" s="29"/>
      <c r="N37" s="29">
        <f t="shared" si="7"/>
        <v>1</v>
      </c>
      <c r="O37" s="29">
        <f t="shared" si="8"/>
        <v>1</v>
      </c>
      <c r="P37" s="29">
        <f t="shared" si="9"/>
        <v>1</v>
      </c>
      <c r="Q37" s="29">
        <f t="shared" si="10"/>
        <v>1</v>
      </c>
      <c r="R37" s="29">
        <f t="shared" si="11"/>
        <v>1</v>
      </c>
      <c r="S37" s="29">
        <f t="shared" si="12"/>
        <v>1</v>
      </c>
      <c r="T37" s="29"/>
    </row>
    <row r="38" spans="1:21">
      <c r="B38" s="1" t="str">
        <f>Classificatietabel!B39</f>
        <v>OF - Andere 2 (vul hier in)</v>
      </c>
      <c r="C38" s="27">
        <f>_xlfn.IFNA(IF(VLOOKUP($B38,Classificatietabel!$B$6:$H$91,$C$5,FALSE)="Ja",1,0),"")</f>
        <v>1</v>
      </c>
      <c r="D38" s="29" t="str">
        <f>_xlfn.IFNA(VLOOKUP($B38,Classificatietabel!$B$6:$M$91,D$5,FALSE),"")</f>
        <v>laag</v>
      </c>
      <c r="E38" s="29">
        <f>_xlfn.IFNA(VLOOKUP($B38,Classificatietabel!$B$6:$M$91,E$5,FALSE),"")</f>
        <v>1</v>
      </c>
      <c r="F38" s="29">
        <f>SUMIF(Afwijkingen!$F$5:$F$154,_xlfn.CONCAT($B38," - ",F$4),Afwijkingen!$G$5:$G$154)</f>
        <v>0</v>
      </c>
      <c r="G38" s="29">
        <f>SUMIF(Afwijkingen!$F$5:$F$154,_xlfn.CONCAT($B38," - ",G$4),Afwijkingen!$G$5:$G$154)</f>
        <v>0</v>
      </c>
      <c r="H38" s="29">
        <f>SUMIF(Afwijkingen!$F$5:$F$154,_xlfn.CONCAT($B38," - ",H$4),Afwijkingen!$G$5:$G$154)</f>
        <v>0</v>
      </c>
      <c r="I38" s="29">
        <f>SUMIF(Afwijkingen!$F$5:$F$154,_xlfn.CONCAT($B38," - ",I$4),Afwijkingen!$G$5:$G$154)</f>
        <v>0</v>
      </c>
      <c r="J38" s="29">
        <f>SUMIF(Afwijkingen!$F$5:$F$154,_xlfn.CONCAT($B38," - ",J$4),Afwijkingen!$G$5:$G$154)</f>
        <v>0</v>
      </c>
      <c r="K38" s="29">
        <f>SUMIF(Afwijkingen!$F$5:$F$154,_xlfn.CONCAT($B38," - ",K$4),Afwijkingen!$G$5:$G$154)</f>
        <v>0</v>
      </c>
      <c r="L38" s="29"/>
      <c r="N38" s="29">
        <f t="shared" si="1"/>
        <v>1</v>
      </c>
      <c r="O38" s="29">
        <f t="shared" si="2"/>
        <v>1</v>
      </c>
      <c r="P38" s="29">
        <f t="shared" si="3"/>
        <v>1</v>
      </c>
      <c r="Q38" s="29">
        <f t="shared" si="4"/>
        <v>1</v>
      </c>
      <c r="R38" s="29">
        <f t="shared" si="5"/>
        <v>1</v>
      </c>
      <c r="S38" s="29">
        <f t="shared" si="6"/>
        <v>1</v>
      </c>
      <c r="T38" s="29"/>
    </row>
    <row r="39" spans="1:21">
      <c r="B39" s="1"/>
      <c r="C39" s="27" t="str">
        <f>_xlfn.IFNA(IF(VLOOKUP($B39,Classificatietabel!$B$6:$H$91,$C$5,FALSE)="Ja",1,0),"")</f>
        <v/>
      </c>
      <c r="D39" s="29" t="str">
        <f>_xlfn.IFNA(VLOOKUP($B39,Classificatietabel!$B$6:$M$91,D$5,FALSE),"")</f>
        <v/>
      </c>
      <c r="E39" s="29" t="str">
        <f>_xlfn.IFNA(VLOOKUP($B39,Classificatietabel!$B$6:$M$91,E$5,FALSE),"")</f>
        <v/>
      </c>
      <c r="F39" s="29"/>
      <c r="G39" s="29"/>
      <c r="H39" s="29"/>
      <c r="I39" s="29"/>
      <c r="J39" s="29"/>
      <c r="K39" s="29"/>
      <c r="L39" s="29"/>
      <c r="N39" s="29"/>
      <c r="O39" s="29"/>
      <c r="P39" s="29"/>
      <c r="Q39" s="29"/>
      <c r="R39" s="29"/>
      <c r="S39" s="29"/>
      <c r="T39" s="29"/>
    </row>
    <row r="40" spans="1:21" s="100" customFormat="1">
      <c r="A40" s="96" t="s">
        <v>134</v>
      </c>
      <c r="B40" s="96"/>
      <c r="C40" s="97" t="str">
        <f>_xlfn.IFNA(IF(VLOOKUP($B40,Classificatietabel!$B$6:$H$91,$C$5,FALSE)="Ja",1,0),"")</f>
        <v/>
      </c>
      <c r="D40" s="99"/>
      <c r="E40" s="99"/>
      <c r="F40" s="99"/>
      <c r="G40" s="99"/>
      <c r="H40" s="99"/>
      <c r="I40" s="99"/>
      <c r="J40" s="99"/>
      <c r="K40" s="99"/>
      <c r="L40" s="99"/>
      <c r="M40" s="99"/>
      <c r="N40" s="99"/>
      <c r="O40" s="99"/>
      <c r="P40" s="99"/>
      <c r="Q40" s="99"/>
      <c r="R40" s="99"/>
      <c r="S40" s="99"/>
      <c r="T40" s="99"/>
      <c r="U40"/>
    </row>
    <row r="41" spans="1:21">
      <c r="B41" s="1" t="s">
        <v>135</v>
      </c>
      <c r="C41" s="27">
        <f>_xlfn.IFNA(IF(VLOOKUP($B41,Classificatietabel!$B$6:$H$91,$C$5,FALSE)="Ja",1,0),"")</f>
        <v>1</v>
      </c>
      <c r="D41" s="29" t="str">
        <f>_xlfn.IFNA(VLOOKUP($B41,Classificatietabel!$B$6:$M$91,D$5,FALSE),"")</f>
        <v>normaal</v>
      </c>
      <c r="E41" s="29">
        <f>_xlfn.IFNA(VLOOKUP($B41,Classificatietabel!$B$6:$M$91,E$5,FALSE),"")</f>
        <v>1</v>
      </c>
      <c r="F41" s="29">
        <f>SUMIF(Afwijkingen!$F$5:$F$154,_xlfn.CONCAT($B41," - ",F$4),Afwijkingen!$G$5:$G$154)</f>
        <v>0</v>
      </c>
      <c r="G41" s="29">
        <f>SUMIF(Afwijkingen!$F$5:$F$154,_xlfn.CONCAT($B41," - ",G$4),Afwijkingen!$G$5:$G$154)</f>
        <v>0</v>
      </c>
      <c r="H41" s="29">
        <f>SUMIF(Afwijkingen!$F$5:$F$154,_xlfn.CONCAT($B41," - ",H$4),Afwijkingen!$G$5:$G$154)</f>
        <v>0</v>
      </c>
      <c r="I41" s="29">
        <f>SUMIF(Afwijkingen!$F$5:$F$154,_xlfn.CONCAT($B41," - ",I$4),Afwijkingen!$G$5:$G$154)</f>
        <v>0</v>
      </c>
      <c r="J41" s="29">
        <f>SUMIF(Afwijkingen!$F$5:$F$154,_xlfn.CONCAT($B41," - ",J$4),Afwijkingen!$G$5:$G$154)</f>
        <v>0</v>
      </c>
      <c r="K41" s="29">
        <f>SUMIF(Afwijkingen!$F$5:$F$154,_xlfn.CONCAT($B41," - ",K$4),Afwijkingen!$G$5:$G$154)</f>
        <v>0</v>
      </c>
      <c r="L41" s="29"/>
      <c r="N41" s="29">
        <f t="shared" si="1"/>
        <v>1</v>
      </c>
      <c r="O41" s="29">
        <f t="shared" si="2"/>
        <v>1</v>
      </c>
      <c r="P41" s="29">
        <f t="shared" si="3"/>
        <v>1</v>
      </c>
      <c r="Q41" s="29">
        <f t="shared" si="4"/>
        <v>1</v>
      </c>
      <c r="R41" s="29">
        <f t="shared" si="5"/>
        <v>1</v>
      </c>
      <c r="S41" s="29">
        <f t="shared" si="6"/>
        <v>1</v>
      </c>
      <c r="T41" s="29"/>
    </row>
    <row r="42" spans="1:21">
      <c r="B42" s="1" t="s">
        <v>137</v>
      </c>
      <c r="C42" s="27">
        <f>_xlfn.IFNA(IF(VLOOKUP($B42,Classificatietabel!$B$6:$H$91,$C$5,FALSE)="Ja",1,0),"")</f>
        <v>1</v>
      </c>
      <c r="D42" s="29" t="str">
        <f>_xlfn.IFNA(VLOOKUP($B42,Classificatietabel!$B$6:$M$91,D$5,FALSE),"")</f>
        <v>normaal</v>
      </c>
      <c r="E42" s="29">
        <f>_xlfn.IFNA(VLOOKUP($B42,Classificatietabel!$B$6:$M$91,E$5,FALSE),"")</f>
        <v>1</v>
      </c>
      <c r="F42" s="29">
        <f>SUMIF(Afwijkingen!$F$5:$F$154,_xlfn.CONCAT($B42," - ",F$4),Afwijkingen!$G$5:$G$154)</f>
        <v>0</v>
      </c>
      <c r="G42" s="29">
        <f>SUMIF(Afwijkingen!$F$5:$F$154,_xlfn.CONCAT($B42," - ",G$4),Afwijkingen!$G$5:$G$154)</f>
        <v>0</v>
      </c>
      <c r="H42" s="29">
        <f>SUMIF(Afwijkingen!$F$5:$F$154,_xlfn.CONCAT($B42," - ",H$4),Afwijkingen!$G$5:$G$154)</f>
        <v>0</v>
      </c>
      <c r="I42" s="29">
        <f>SUMIF(Afwijkingen!$F$5:$F$154,_xlfn.CONCAT($B42," - ",I$4),Afwijkingen!$G$5:$G$154)</f>
        <v>0</v>
      </c>
      <c r="J42" s="29">
        <f>SUMIF(Afwijkingen!$F$5:$F$154,_xlfn.CONCAT($B42," - ",J$4),Afwijkingen!$G$5:$G$154)</f>
        <v>0</v>
      </c>
      <c r="K42" s="29">
        <f>SUMIF(Afwijkingen!$F$5:$F$154,_xlfn.CONCAT($B42," - ",K$4),Afwijkingen!$G$5:$G$154)</f>
        <v>0</v>
      </c>
      <c r="L42" s="29"/>
      <c r="N42" s="29">
        <f t="shared" si="1"/>
        <v>1</v>
      </c>
      <c r="O42" s="29">
        <f t="shared" si="2"/>
        <v>1</v>
      </c>
      <c r="P42" s="29">
        <f t="shared" si="3"/>
        <v>1</v>
      </c>
      <c r="Q42" s="29">
        <f t="shared" si="4"/>
        <v>1</v>
      </c>
      <c r="R42" s="29">
        <f t="shared" si="5"/>
        <v>1</v>
      </c>
      <c r="S42" s="29">
        <f t="shared" si="6"/>
        <v>1</v>
      </c>
      <c r="T42" s="29"/>
    </row>
    <row r="43" spans="1:21">
      <c r="B43" s="1" t="s">
        <v>139</v>
      </c>
      <c r="C43" s="27">
        <f>_xlfn.IFNA(IF(VLOOKUP($B43,Classificatietabel!$B$6:$H$91,$C$5,FALSE)="Ja",1,0),"")</f>
        <v>1</v>
      </c>
      <c r="D43" s="29" t="str">
        <f>_xlfn.IFNA(VLOOKUP($B43,Classificatietabel!$B$6:$M$91,D$5,FALSE),"")</f>
        <v>normaal</v>
      </c>
      <c r="E43" s="29">
        <f>_xlfn.IFNA(VLOOKUP($B43,Classificatietabel!$B$6:$M$91,E$5,FALSE),"")</f>
        <v>1</v>
      </c>
      <c r="F43" s="29">
        <f>SUMIF(Afwijkingen!$F$5:$F$154,_xlfn.CONCAT($B43," - ",F$4),Afwijkingen!$G$5:$G$154)</f>
        <v>0</v>
      </c>
      <c r="G43" s="29">
        <f>SUMIF(Afwijkingen!$F$5:$F$154,_xlfn.CONCAT($B43," - ",G$4),Afwijkingen!$G$5:$G$154)</f>
        <v>0</v>
      </c>
      <c r="H43" s="29">
        <f>SUMIF(Afwijkingen!$F$5:$F$154,_xlfn.CONCAT($B43," - ",H$4),Afwijkingen!$G$5:$G$154)</f>
        <v>0</v>
      </c>
      <c r="I43" s="29">
        <f>SUMIF(Afwijkingen!$F$5:$F$154,_xlfn.CONCAT($B43," - ",I$4),Afwijkingen!$G$5:$G$154)</f>
        <v>0</v>
      </c>
      <c r="J43" s="29">
        <f>SUMIF(Afwijkingen!$F$5:$F$154,_xlfn.CONCAT($B43," - ",J$4),Afwijkingen!$G$5:$G$154)</f>
        <v>0</v>
      </c>
      <c r="K43" s="29">
        <f>SUMIF(Afwijkingen!$F$5:$F$154,_xlfn.CONCAT($B43," - ",K$4),Afwijkingen!$G$5:$G$154)</f>
        <v>0</v>
      </c>
      <c r="L43" s="29"/>
      <c r="N43" s="29">
        <f t="shared" si="1"/>
        <v>1</v>
      </c>
      <c r="O43" s="29">
        <f t="shared" si="2"/>
        <v>1</v>
      </c>
      <c r="P43" s="29">
        <f t="shared" si="3"/>
        <v>1</v>
      </c>
      <c r="Q43" s="29">
        <f t="shared" si="4"/>
        <v>1</v>
      </c>
      <c r="R43" s="29">
        <f t="shared" si="5"/>
        <v>1</v>
      </c>
      <c r="S43" s="29">
        <f t="shared" si="6"/>
        <v>1</v>
      </c>
      <c r="T43" s="29"/>
    </row>
    <row r="44" spans="1:21">
      <c r="B44" s="1" t="s">
        <v>141</v>
      </c>
      <c r="C44" s="27">
        <f>_xlfn.IFNA(IF(VLOOKUP($B44,Classificatietabel!$B$6:$H$91,$C$5,FALSE)="Ja",1,0),"")</f>
        <v>1</v>
      </c>
      <c r="D44" s="29" t="str">
        <f>_xlfn.IFNA(VLOOKUP($B44,Classificatietabel!$B$6:$M$91,D$5,FALSE),"")</f>
        <v>hoog</v>
      </c>
      <c r="E44" s="29">
        <f>_xlfn.IFNA(VLOOKUP($B44,Classificatietabel!$B$6:$M$91,E$5,FALSE),"")</f>
        <v>1</v>
      </c>
      <c r="F44" s="29">
        <f>SUMIF(Afwijkingen!$F$5:$F$154,_xlfn.CONCAT($B44," - ",F$4),Afwijkingen!$G$5:$G$154)</f>
        <v>0</v>
      </c>
      <c r="G44" s="29">
        <f>SUMIF(Afwijkingen!$F$5:$F$154,_xlfn.CONCAT($B44," - ",G$4),Afwijkingen!$G$5:$G$154)</f>
        <v>0</v>
      </c>
      <c r="H44" s="29">
        <f>SUMIF(Afwijkingen!$F$5:$F$154,_xlfn.CONCAT($B44," - ",H$4),Afwijkingen!$G$5:$G$154)</f>
        <v>0</v>
      </c>
      <c r="I44" s="29">
        <f>SUMIF(Afwijkingen!$F$5:$F$154,_xlfn.CONCAT($B44," - ",I$4),Afwijkingen!$G$5:$G$154)</f>
        <v>0</v>
      </c>
      <c r="J44" s="29">
        <f>SUMIF(Afwijkingen!$F$5:$F$154,_xlfn.CONCAT($B44," - ",J$4),Afwijkingen!$G$5:$G$154)</f>
        <v>0</v>
      </c>
      <c r="K44" s="29">
        <f>SUMIF(Afwijkingen!$F$5:$F$154,_xlfn.CONCAT($B44," - ",K$4),Afwijkingen!$G$5:$G$154)</f>
        <v>0</v>
      </c>
      <c r="L44" s="29"/>
      <c r="N44" s="29">
        <f t="shared" si="1"/>
        <v>1</v>
      </c>
      <c r="O44" s="29">
        <f t="shared" si="2"/>
        <v>1</v>
      </c>
      <c r="P44" s="29">
        <f t="shared" si="3"/>
        <v>1</v>
      </c>
      <c r="Q44" s="29">
        <f t="shared" si="4"/>
        <v>1</v>
      </c>
      <c r="R44" s="29">
        <f t="shared" si="5"/>
        <v>1</v>
      </c>
      <c r="S44" s="29">
        <f t="shared" si="6"/>
        <v>1</v>
      </c>
      <c r="T44" s="29"/>
    </row>
    <row r="45" spans="1:21">
      <c r="B45" s="1" t="s">
        <v>143</v>
      </c>
      <c r="C45" s="27">
        <f>_xlfn.IFNA(IF(VLOOKUP($B45,Classificatietabel!$B$6:$H$91,$C$5,FALSE)="Ja",1,0),"")</f>
        <v>1</v>
      </c>
      <c r="D45" s="29" t="str">
        <f>_xlfn.IFNA(VLOOKUP($B45,Classificatietabel!$B$6:$M$91,D$5,FALSE),"")</f>
        <v>normaal</v>
      </c>
      <c r="E45" s="29">
        <f>_xlfn.IFNA(VLOOKUP($B45,Classificatietabel!$B$6:$M$91,E$5,FALSE),"")</f>
        <v>1</v>
      </c>
      <c r="F45" s="29">
        <f>SUMIF(Afwijkingen!$F$5:$F$154,_xlfn.CONCAT($B45," - ",F$4),Afwijkingen!$G$5:$G$154)</f>
        <v>0</v>
      </c>
      <c r="G45" s="29">
        <f>SUMIF(Afwijkingen!$F$5:$F$154,_xlfn.CONCAT($B45," - ",G$4),Afwijkingen!$G$5:$G$154)</f>
        <v>0</v>
      </c>
      <c r="H45" s="29">
        <f>SUMIF(Afwijkingen!$F$5:$F$154,_xlfn.CONCAT($B45," - ",H$4),Afwijkingen!$G$5:$G$154)</f>
        <v>0</v>
      </c>
      <c r="I45" s="29">
        <f>SUMIF(Afwijkingen!$F$5:$F$154,_xlfn.CONCAT($B45," - ",I$4),Afwijkingen!$G$5:$G$154)</f>
        <v>0</v>
      </c>
      <c r="J45" s="29">
        <f>SUMIF(Afwijkingen!$F$5:$F$154,_xlfn.CONCAT($B45," - ",J$4),Afwijkingen!$G$5:$G$154)</f>
        <v>0</v>
      </c>
      <c r="K45" s="29">
        <f>SUMIF(Afwijkingen!$F$5:$F$154,_xlfn.CONCAT($B45," - ",K$4),Afwijkingen!$G$5:$G$154)</f>
        <v>0</v>
      </c>
      <c r="L45" s="29"/>
      <c r="N45" s="29">
        <f t="shared" si="1"/>
        <v>1</v>
      </c>
      <c r="O45" s="29">
        <f t="shared" si="2"/>
        <v>1</v>
      </c>
      <c r="P45" s="29">
        <f t="shared" si="3"/>
        <v>1</v>
      </c>
      <c r="Q45" s="29">
        <f t="shared" si="4"/>
        <v>1</v>
      </c>
      <c r="R45" s="29">
        <f t="shared" si="5"/>
        <v>1</v>
      </c>
      <c r="S45" s="29">
        <f t="shared" si="6"/>
        <v>1</v>
      </c>
      <c r="T45" s="29"/>
    </row>
    <row r="46" spans="1:21">
      <c r="B46" s="1" t="s">
        <v>145</v>
      </c>
      <c r="C46" s="27">
        <f>_xlfn.IFNA(IF(VLOOKUP($B46,Classificatietabel!$B$6:$H$91,$C$5,FALSE)="Ja",1,0),"")</f>
        <v>1</v>
      </c>
      <c r="D46" s="29" t="str">
        <f>_xlfn.IFNA(VLOOKUP($B46,Classificatietabel!$B$6:$M$91,D$5,FALSE),"")</f>
        <v>hoog</v>
      </c>
      <c r="E46" s="29">
        <f>_xlfn.IFNA(VLOOKUP($B46,Classificatietabel!$B$6:$M$91,E$5,FALSE),"")</f>
        <v>1</v>
      </c>
      <c r="F46" s="29">
        <f>SUMIF(Afwijkingen!$F$5:$F$154,_xlfn.CONCAT($B46," - ",F$4),Afwijkingen!$G$5:$G$154)</f>
        <v>0</v>
      </c>
      <c r="G46" s="29">
        <f>SUMIF(Afwijkingen!$F$5:$F$154,_xlfn.CONCAT($B46," - ",G$4),Afwijkingen!$G$5:$G$154)</f>
        <v>0</v>
      </c>
      <c r="H46" s="29">
        <f>SUMIF(Afwijkingen!$F$5:$F$154,_xlfn.CONCAT($B46," - ",H$4),Afwijkingen!$G$5:$G$154)</f>
        <v>0</v>
      </c>
      <c r="I46" s="29">
        <f>SUMIF(Afwijkingen!$F$5:$F$154,_xlfn.CONCAT($B46," - ",I$4),Afwijkingen!$G$5:$G$154)</f>
        <v>0</v>
      </c>
      <c r="J46" s="29">
        <f>SUMIF(Afwijkingen!$F$5:$F$154,_xlfn.CONCAT($B46," - ",J$4),Afwijkingen!$G$5:$G$154)</f>
        <v>0</v>
      </c>
      <c r="K46" s="29">
        <f>SUMIF(Afwijkingen!$F$5:$F$154,_xlfn.CONCAT($B46," - ",K$4),Afwijkingen!$G$5:$G$154)</f>
        <v>0</v>
      </c>
      <c r="L46" s="29"/>
      <c r="N46" s="29">
        <f t="shared" si="1"/>
        <v>1</v>
      </c>
      <c r="O46" s="29">
        <f t="shared" si="2"/>
        <v>1</v>
      </c>
      <c r="P46" s="29">
        <f t="shared" si="3"/>
        <v>1</v>
      </c>
      <c r="Q46" s="29">
        <f t="shared" si="4"/>
        <v>1</v>
      </c>
      <c r="R46" s="29">
        <f t="shared" si="5"/>
        <v>1</v>
      </c>
      <c r="S46" s="29">
        <f t="shared" si="6"/>
        <v>1</v>
      </c>
      <c r="T46" s="29"/>
    </row>
    <row r="47" spans="1:21">
      <c r="B47" s="1" t="s">
        <v>147</v>
      </c>
      <c r="C47" s="27">
        <f>_xlfn.IFNA(IF(VLOOKUP($B47,Classificatietabel!$B$6:$H$91,$C$5,FALSE)="Ja",1,0),"")</f>
        <v>1</v>
      </c>
      <c r="D47" s="29" t="str">
        <f>_xlfn.IFNA(VLOOKUP($B47,Classificatietabel!$B$6:$M$91,D$5,FALSE),"")</f>
        <v>laag</v>
      </c>
      <c r="E47" s="29">
        <f>_xlfn.IFNA(VLOOKUP($B47,Classificatietabel!$B$6:$M$91,E$5,FALSE),"")</f>
        <v>1</v>
      </c>
      <c r="F47" s="29">
        <f>SUMIF(Afwijkingen!$F$5:$F$154,_xlfn.CONCAT($B47," - ",F$4),Afwijkingen!$G$5:$G$154)</f>
        <v>0</v>
      </c>
      <c r="G47" s="29">
        <f>SUMIF(Afwijkingen!$F$5:$F$154,_xlfn.CONCAT($B47," - ",G$4),Afwijkingen!$G$5:$G$154)</f>
        <v>0</v>
      </c>
      <c r="H47" s="29">
        <f>SUMIF(Afwijkingen!$F$5:$F$154,_xlfn.CONCAT($B47," - ",H$4),Afwijkingen!$G$5:$G$154)</f>
        <v>0</v>
      </c>
      <c r="I47" s="29">
        <f>SUMIF(Afwijkingen!$F$5:$F$154,_xlfn.CONCAT($B47," - ",I$4),Afwijkingen!$G$5:$G$154)</f>
        <v>0</v>
      </c>
      <c r="J47" s="29">
        <f>SUMIF(Afwijkingen!$F$5:$F$154,_xlfn.CONCAT($B47," - ",J$4),Afwijkingen!$G$5:$G$154)</f>
        <v>0</v>
      </c>
      <c r="K47" s="29">
        <f>SUMIF(Afwijkingen!$F$5:$F$154,_xlfn.CONCAT($B47," - ",K$4),Afwijkingen!$G$5:$G$154)</f>
        <v>0</v>
      </c>
      <c r="L47" s="29"/>
      <c r="N47" s="29">
        <f t="shared" si="1"/>
        <v>1</v>
      </c>
      <c r="O47" s="29">
        <f t="shared" si="2"/>
        <v>1</v>
      </c>
      <c r="P47" s="29">
        <f t="shared" si="3"/>
        <v>1</v>
      </c>
      <c r="Q47" s="29">
        <f t="shared" si="4"/>
        <v>1</v>
      </c>
      <c r="R47" s="29">
        <f t="shared" si="5"/>
        <v>1</v>
      </c>
      <c r="S47" s="29">
        <f t="shared" si="6"/>
        <v>1</v>
      </c>
      <c r="T47" s="29"/>
    </row>
    <row r="48" spans="1:21">
      <c r="B48" s="1" t="s">
        <v>149</v>
      </c>
      <c r="C48" s="27">
        <f>_xlfn.IFNA(IF(VLOOKUP($B48,Classificatietabel!$B$6:$H$91,$C$5,FALSE)="Ja",1,0),"")</f>
        <v>1</v>
      </c>
      <c r="D48" s="29" t="str">
        <f>_xlfn.IFNA(VLOOKUP($B48,Classificatietabel!$B$6:$M$91,D$5,FALSE),"")</f>
        <v>normaal</v>
      </c>
      <c r="E48" s="29">
        <f>_xlfn.IFNA(VLOOKUP($B48,Classificatietabel!$B$6:$M$91,E$5,FALSE),"")</f>
        <v>1</v>
      </c>
      <c r="F48" s="29">
        <f>SUMIF(Afwijkingen!$F$5:$F$154,_xlfn.CONCAT($B48," - ",F$4),Afwijkingen!$G$5:$G$154)</f>
        <v>0</v>
      </c>
      <c r="G48" s="29">
        <f>SUMIF(Afwijkingen!$F$5:$F$154,_xlfn.CONCAT($B48," - ",G$4),Afwijkingen!$G$5:$G$154)</f>
        <v>0</v>
      </c>
      <c r="H48" s="29">
        <f>SUMIF(Afwijkingen!$F$5:$F$154,_xlfn.CONCAT($B48," - ",H$4),Afwijkingen!$G$5:$G$154)</f>
        <v>0</v>
      </c>
      <c r="I48" s="29">
        <f>SUMIF(Afwijkingen!$F$5:$F$154,_xlfn.CONCAT($B48," - ",I$4),Afwijkingen!$G$5:$G$154)</f>
        <v>0</v>
      </c>
      <c r="J48" s="29">
        <f>SUMIF(Afwijkingen!$F$5:$F$154,_xlfn.CONCAT($B48," - ",J$4),Afwijkingen!$G$5:$G$154)</f>
        <v>0</v>
      </c>
      <c r="K48" s="29">
        <f>SUMIF(Afwijkingen!$F$5:$F$154,_xlfn.CONCAT($B48," - ",K$4),Afwijkingen!$G$5:$G$154)</f>
        <v>0</v>
      </c>
      <c r="L48" s="29"/>
      <c r="N48" s="29">
        <f t="shared" si="1"/>
        <v>1</v>
      </c>
      <c r="O48" s="29">
        <f t="shared" si="2"/>
        <v>1</v>
      </c>
      <c r="P48" s="29">
        <f t="shared" si="3"/>
        <v>1</v>
      </c>
      <c r="Q48" s="29">
        <f t="shared" si="4"/>
        <v>1</v>
      </c>
      <c r="R48" s="29">
        <f t="shared" si="5"/>
        <v>1</v>
      </c>
      <c r="S48" s="29">
        <f t="shared" si="6"/>
        <v>1</v>
      </c>
      <c r="T48" s="29"/>
    </row>
    <row r="49" spans="1:20">
      <c r="B49" s="1" t="str">
        <f>Classificatietabel!B50</f>
        <v>KANT - Andere 1 (vul hier in)</v>
      </c>
      <c r="C49" s="27">
        <f>_xlfn.IFNA(IF(VLOOKUP($B49,Classificatietabel!$B$6:$H$91,$C$5,FALSE)="Ja",1,0),"")</f>
        <v>1</v>
      </c>
      <c r="D49" s="29" t="str">
        <f>_xlfn.IFNA(VLOOKUP($B49,Classificatietabel!$B$6:$M$91,D$5,FALSE),"")</f>
        <v>laag</v>
      </c>
      <c r="E49" s="29">
        <f>_xlfn.IFNA(VLOOKUP($B49,Classificatietabel!$B$6:$M$91,E$5,FALSE),"")</f>
        <v>1</v>
      </c>
      <c r="F49" s="29">
        <f>SUMIF(Afwijkingen!$F$5:$F$154,_xlfn.CONCAT($B49," - ",F$4),Afwijkingen!$G$5:$G$154)</f>
        <v>0</v>
      </c>
      <c r="G49" s="29">
        <f>SUMIF(Afwijkingen!$F$5:$F$154,_xlfn.CONCAT($B49," - ",G$4),Afwijkingen!$G$5:$G$154)</f>
        <v>0</v>
      </c>
      <c r="H49" s="29">
        <f>SUMIF(Afwijkingen!$F$5:$F$154,_xlfn.CONCAT($B49," - ",H$4),Afwijkingen!$G$5:$G$154)</f>
        <v>0</v>
      </c>
      <c r="I49" s="29">
        <f>SUMIF(Afwijkingen!$F$5:$F$154,_xlfn.CONCAT($B49," - ",I$4),Afwijkingen!$G$5:$G$154)</f>
        <v>0</v>
      </c>
      <c r="J49" s="29">
        <f>SUMIF(Afwijkingen!$F$5:$F$154,_xlfn.CONCAT($B49," - ",J$4),Afwijkingen!$G$5:$G$154)</f>
        <v>0</v>
      </c>
      <c r="K49" s="29">
        <f>SUMIF(Afwijkingen!$F$5:$F$154,_xlfn.CONCAT($B49," - ",K$4),Afwijkingen!$G$5:$G$154)</f>
        <v>0</v>
      </c>
      <c r="L49" s="29"/>
      <c r="N49" s="29">
        <f t="shared" si="1"/>
        <v>1</v>
      </c>
      <c r="O49" s="29">
        <f t="shared" si="2"/>
        <v>1</v>
      </c>
      <c r="P49" s="29">
        <f t="shared" si="3"/>
        <v>1</v>
      </c>
      <c r="Q49" s="29">
        <f t="shared" si="4"/>
        <v>1</v>
      </c>
      <c r="R49" s="29">
        <f t="shared" si="5"/>
        <v>1</v>
      </c>
      <c r="S49" s="29">
        <f t="shared" si="6"/>
        <v>1</v>
      </c>
      <c r="T49" s="29"/>
    </row>
    <row r="50" spans="1:20">
      <c r="B50" s="1" t="str">
        <f>Classificatietabel!B51</f>
        <v>KANT - Andere 2 (vul hier in)</v>
      </c>
      <c r="C50" s="27">
        <f>_xlfn.IFNA(IF(VLOOKUP($B50,Classificatietabel!$B$6:$H$91,$C$5,FALSE)="Ja",1,0),"")</f>
        <v>1</v>
      </c>
      <c r="D50" s="29" t="str">
        <f>_xlfn.IFNA(VLOOKUP($B50,Classificatietabel!$B$6:$M$91,D$5,FALSE),"")</f>
        <v>laag</v>
      </c>
      <c r="E50" s="29">
        <f>_xlfn.IFNA(VLOOKUP($B50,Classificatietabel!$B$6:$M$91,E$5,FALSE),"")</f>
        <v>1</v>
      </c>
      <c r="F50" s="29">
        <f>SUMIF(Afwijkingen!$F$5:$F$154,_xlfn.CONCAT($B50," - ",F$4),Afwijkingen!$G$5:$G$154)</f>
        <v>0</v>
      </c>
      <c r="G50" s="29">
        <f>SUMIF(Afwijkingen!$F$5:$F$154,_xlfn.CONCAT($B50," - ",G$4),Afwijkingen!$G$5:$G$154)</f>
        <v>0</v>
      </c>
      <c r="H50" s="29">
        <f>SUMIF(Afwijkingen!$F$5:$F$154,_xlfn.CONCAT($B50," - ",H$4),Afwijkingen!$G$5:$G$154)</f>
        <v>0</v>
      </c>
      <c r="I50" s="29">
        <f>SUMIF(Afwijkingen!$F$5:$F$154,_xlfn.CONCAT($B50," - ",I$4),Afwijkingen!$G$5:$G$154)</f>
        <v>0</v>
      </c>
      <c r="J50" s="29">
        <f>SUMIF(Afwijkingen!$F$5:$F$154,_xlfn.CONCAT($B50," - ",J$4),Afwijkingen!$G$5:$G$154)</f>
        <v>0</v>
      </c>
      <c r="K50" s="29">
        <f>SUMIF(Afwijkingen!$F$5:$F$154,_xlfn.CONCAT($B50," - ",K$4),Afwijkingen!$G$5:$G$154)</f>
        <v>0</v>
      </c>
      <c r="L50" s="29"/>
      <c r="N50" s="29">
        <f t="shared" si="1"/>
        <v>1</v>
      </c>
      <c r="O50" s="29">
        <f t="shared" si="2"/>
        <v>1</v>
      </c>
      <c r="P50" s="29">
        <f t="shared" si="3"/>
        <v>1</v>
      </c>
      <c r="Q50" s="29">
        <f t="shared" si="4"/>
        <v>1</v>
      </c>
      <c r="R50" s="29">
        <f t="shared" si="5"/>
        <v>1</v>
      </c>
      <c r="S50" s="29">
        <f t="shared" si="6"/>
        <v>1</v>
      </c>
      <c r="T50" s="29"/>
    </row>
    <row r="51" spans="1:20">
      <c r="B51" s="1"/>
      <c r="C51" s="27" t="str">
        <f>_xlfn.IFNA(IF(VLOOKUP($B51,Classificatietabel!$B$6:$H$91,$C$5,FALSE)="Ja",1,0),"")</f>
        <v/>
      </c>
      <c r="D51" s="29" t="str">
        <f>_xlfn.IFNA(VLOOKUP($B51,Classificatietabel!$B$6:$M$91,D$5,FALSE),"")</f>
        <v/>
      </c>
      <c r="E51" s="29" t="str">
        <f>_xlfn.IFNA(VLOOKUP($B51,Classificatietabel!$B$6:$M$91,E$5,FALSE),"")</f>
        <v/>
      </c>
      <c r="F51" s="29"/>
      <c r="G51" s="29"/>
      <c r="H51" s="29"/>
      <c r="I51" s="29"/>
      <c r="J51" s="29"/>
      <c r="K51" s="29"/>
      <c r="L51" s="29"/>
      <c r="N51" s="29"/>
      <c r="O51" s="29"/>
      <c r="P51" s="29"/>
      <c r="Q51" s="29"/>
      <c r="R51" s="29"/>
      <c r="S51" s="29"/>
      <c r="T51" s="29"/>
    </row>
    <row r="52" spans="1:20" s="100" customFormat="1">
      <c r="A52" s="96" t="s">
        <v>152</v>
      </c>
      <c r="B52" s="96"/>
      <c r="C52" s="97" t="str">
        <f>_xlfn.IFNA(IF(VLOOKUP($B52,Classificatietabel!$B$6:$H$91,$C$5,FALSE)="Ja",1,0),"")</f>
        <v/>
      </c>
      <c r="D52" s="99"/>
      <c r="E52" s="99"/>
      <c r="F52" s="99"/>
      <c r="G52" s="99"/>
      <c r="H52" s="99"/>
      <c r="I52" s="99"/>
      <c r="J52" s="99"/>
      <c r="K52" s="99"/>
      <c r="L52" s="99"/>
      <c r="M52" s="99"/>
      <c r="N52" s="99"/>
      <c r="O52" s="99"/>
      <c r="P52" s="99"/>
      <c r="Q52" s="99"/>
      <c r="R52" s="99"/>
      <c r="S52" s="99"/>
      <c r="T52" s="99"/>
    </row>
    <row r="53" spans="1:20">
      <c r="B53" s="1" t="s">
        <v>153</v>
      </c>
      <c r="C53" s="27">
        <f>_xlfn.IFNA(IF(VLOOKUP($B53,Classificatietabel!$B$6:$H$91,$C$5,FALSE)="Ja",1,0),"")</f>
        <v>1</v>
      </c>
      <c r="D53" s="29" t="str">
        <f>_xlfn.IFNA(VLOOKUP($B53,Classificatietabel!$B$6:$M$91,D$5,FALSE),"")</f>
        <v>laag</v>
      </c>
      <c r="E53" s="29">
        <f>_xlfn.IFNA(VLOOKUP($B53,Classificatietabel!$B$6:$M$91,E$5,FALSE),"")</f>
        <v>1</v>
      </c>
      <c r="F53" s="29">
        <f>SUMIF(Afwijkingen!$F$5:$F$154,_xlfn.CONCAT($B53," - ",F$4),Afwijkingen!$G$5:$G$154)</f>
        <v>0</v>
      </c>
      <c r="G53" s="29">
        <f>SUMIF(Afwijkingen!$F$5:$F$154,_xlfn.CONCAT($B53," - ",G$4),Afwijkingen!$G$5:$G$154)</f>
        <v>0</v>
      </c>
      <c r="H53" s="29">
        <f>SUMIF(Afwijkingen!$F$5:$F$154,_xlfn.CONCAT($B53," - ",H$4),Afwijkingen!$G$5:$G$154)</f>
        <v>0</v>
      </c>
      <c r="I53" s="29">
        <f>SUMIF(Afwijkingen!$F$5:$F$154,_xlfn.CONCAT($B53," - ",I$4),Afwijkingen!$G$5:$G$154)</f>
        <v>0</v>
      </c>
      <c r="J53" s="29">
        <f>SUMIF(Afwijkingen!$F$5:$F$154,_xlfn.CONCAT($B53," - ",J$4),Afwijkingen!$G$5:$G$154)</f>
        <v>0</v>
      </c>
      <c r="K53" s="29">
        <f>SUMIF(Afwijkingen!$F$5:$F$154,_xlfn.CONCAT($B53," - ",K$4),Afwijkingen!$G$5:$G$154)</f>
        <v>0</v>
      </c>
      <c r="L53" s="29"/>
      <c r="N53" s="29">
        <f t="shared" si="1"/>
        <v>1</v>
      </c>
      <c r="O53" s="29">
        <f t="shared" si="2"/>
        <v>1</v>
      </c>
      <c r="P53" s="29">
        <f t="shared" si="3"/>
        <v>1</v>
      </c>
      <c r="Q53" s="29">
        <f t="shared" si="4"/>
        <v>1</v>
      </c>
      <c r="R53" s="29">
        <f t="shared" si="5"/>
        <v>1</v>
      </c>
      <c r="S53" s="29">
        <f t="shared" si="6"/>
        <v>1</v>
      </c>
      <c r="T53" s="29"/>
    </row>
    <row r="54" spans="1:20">
      <c r="B54" s="1" t="s">
        <v>155</v>
      </c>
      <c r="C54" s="27">
        <f>_xlfn.IFNA(IF(VLOOKUP($B54,Classificatietabel!$B$6:$H$91,$C$5,FALSE)="Ja",1,0),"")</f>
        <v>1</v>
      </c>
      <c r="D54" s="29" t="str">
        <f>_xlfn.IFNA(VLOOKUP($B54,Classificatietabel!$B$6:$M$91,D$5,FALSE),"")</f>
        <v>laag</v>
      </c>
      <c r="E54" s="29">
        <f>_xlfn.IFNA(VLOOKUP($B54,Classificatietabel!$B$6:$M$91,E$5,FALSE),"")</f>
        <v>1</v>
      </c>
      <c r="F54" s="29">
        <f>SUMIF(Afwijkingen!$F$5:$F$154,_xlfn.CONCAT($B54," - ",F$4),Afwijkingen!$G$5:$G$154)</f>
        <v>0</v>
      </c>
      <c r="G54" s="29">
        <f>SUMIF(Afwijkingen!$F$5:$F$154,_xlfn.CONCAT($B54," - ",G$4),Afwijkingen!$G$5:$G$154)</f>
        <v>0</v>
      </c>
      <c r="H54" s="29">
        <f>SUMIF(Afwijkingen!$F$5:$F$154,_xlfn.CONCAT($B54," - ",H$4),Afwijkingen!$G$5:$G$154)</f>
        <v>0</v>
      </c>
      <c r="I54" s="29">
        <f>SUMIF(Afwijkingen!$F$5:$F$154,_xlfn.CONCAT($B54," - ",I$4),Afwijkingen!$G$5:$G$154)</f>
        <v>0</v>
      </c>
      <c r="J54" s="29">
        <f>SUMIF(Afwijkingen!$F$5:$F$154,_xlfn.CONCAT($B54," - ",J$4),Afwijkingen!$G$5:$G$154)</f>
        <v>0</v>
      </c>
      <c r="K54" s="29">
        <f>SUMIF(Afwijkingen!$F$5:$F$154,_xlfn.CONCAT($B54," - ",K$4),Afwijkingen!$G$5:$G$154)</f>
        <v>0</v>
      </c>
      <c r="L54" s="29"/>
      <c r="N54" s="29">
        <f t="shared" si="1"/>
        <v>1</v>
      </c>
      <c r="O54" s="29">
        <f t="shared" si="2"/>
        <v>1</v>
      </c>
      <c r="P54" s="29">
        <f t="shared" si="3"/>
        <v>1</v>
      </c>
      <c r="Q54" s="29">
        <f t="shared" si="4"/>
        <v>1</v>
      </c>
      <c r="R54" s="29">
        <f t="shared" si="5"/>
        <v>1</v>
      </c>
      <c r="S54" s="29">
        <f t="shared" si="6"/>
        <v>1</v>
      </c>
      <c r="T54" s="29"/>
    </row>
    <row r="55" spans="1:20">
      <c r="B55" s="1" t="s">
        <v>157</v>
      </c>
      <c r="C55" s="27">
        <f>_xlfn.IFNA(IF(VLOOKUP($B55,Classificatietabel!$B$6:$H$91,$C$5,FALSE)="Ja",1,0),"")</f>
        <v>1</v>
      </c>
      <c r="D55" s="29" t="str">
        <f>_xlfn.IFNA(VLOOKUP($B55,Classificatietabel!$B$6:$M$91,D$5,FALSE),"")</f>
        <v>normaal</v>
      </c>
      <c r="E55" s="29">
        <f>_xlfn.IFNA(VLOOKUP($B55,Classificatietabel!$B$6:$M$91,E$5,FALSE),"")</f>
        <v>1</v>
      </c>
      <c r="F55" s="29">
        <f>SUMIF(Afwijkingen!$F$5:$F$154,_xlfn.CONCAT($B55," - ",F$4),Afwijkingen!$G$5:$G$154)</f>
        <v>0</v>
      </c>
      <c r="G55" s="29">
        <f>SUMIF(Afwijkingen!$F$5:$F$154,_xlfn.CONCAT($B55," - ",G$4),Afwijkingen!$G$5:$G$154)</f>
        <v>0</v>
      </c>
      <c r="H55" s="29">
        <f>SUMIF(Afwijkingen!$F$5:$F$154,_xlfn.CONCAT($B55," - ",H$4),Afwijkingen!$G$5:$G$154)</f>
        <v>0</v>
      </c>
      <c r="I55" s="29">
        <f>SUMIF(Afwijkingen!$F$5:$F$154,_xlfn.CONCAT($B55," - ",I$4),Afwijkingen!$G$5:$G$154)</f>
        <v>0</v>
      </c>
      <c r="J55" s="29">
        <f>SUMIF(Afwijkingen!$F$5:$F$154,_xlfn.CONCAT($B55," - ",J$4),Afwijkingen!$G$5:$G$154)</f>
        <v>0</v>
      </c>
      <c r="K55" s="29">
        <f>SUMIF(Afwijkingen!$F$5:$F$154,_xlfn.CONCAT($B55," - ",K$4),Afwijkingen!$G$5:$G$154)</f>
        <v>0</v>
      </c>
      <c r="L55" s="29"/>
      <c r="N55" s="29">
        <f t="shared" si="1"/>
        <v>1</v>
      </c>
      <c r="O55" s="29">
        <f t="shared" si="2"/>
        <v>1</v>
      </c>
      <c r="P55" s="29">
        <f t="shared" si="3"/>
        <v>1</v>
      </c>
      <c r="Q55" s="29">
        <f t="shared" si="4"/>
        <v>1</v>
      </c>
      <c r="R55" s="29">
        <f t="shared" si="5"/>
        <v>1</v>
      </c>
      <c r="S55" s="29">
        <f t="shared" si="6"/>
        <v>1</v>
      </c>
      <c r="T55" s="29"/>
    </row>
    <row r="56" spans="1:20">
      <c r="B56" s="1" t="s">
        <v>158</v>
      </c>
      <c r="C56" s="27">
        <f>_xlfn.IFNA(IF(VLOOKUP($B56,Classificatietabel!$B$6:$H$91,$C$5,FALSE)="Ja",1,0),"")</f>
        <v>1</v>
      </c>
      <c r="D56" s="29" t="str">
        <f>_xlfn.IFNA(VLOOKUP($B56,Classificatietabel!$B$6:$M$91,D$5,FALSE),"")</f>
        <v>normaal</v>
      </c>
      <c r="E56" s="29">
        <f>_xlfn.IFNA(VLOOKUP($B56,Classificatietabel!$B$6:$M$91,E$5,FALSE),"")</f>
        <v>1</v>
      </c>
      <c r="F56" s="29">
        <f>SUMIF(Afwijkingen!$F$5:$F$154,_xlfn.CONCAT($B56," - ",F$4),Afwijkingen!$G$5:$G$154)</f>
        <v>0</v>
      </c>
      <c r="G56" s="29">
        <f>SUMIF(Afwijkingen!$F$5:$F$154,_xlfn.CONCAT($B56," - ",G$4),Afwijkingen!$G$5:$G$154)</f>
        <v>0</v>
      </c>
      <c r="H56" s="29">
        <f>SUMIF(Afwijkingen!$F$5:$F$154,_xlfn.CONCAT($B56," - ",H$4),Afwijkingen!$G$5:$G$154)</f>
        <v>0</v>
      </c>
      <c r="I56" s="29">
        <f>SUMIF(Afwijkingen!$F$5:$F$154,_xlfn.CONCAT($B56," - ",I$4),Afwijkingen!$G$5:$G$154)</f>
        <v>0</v>
      </c>
      <c r="J56" s="29">
        <f>SUMIF(Afwijkingen!$F$5:$F$154,_xlfn.CONCAT($B56," - ",J$4),Afwijkingen!$G$5:$G$154)</f>
        <v>0</v>
      </c>
      <c r="K56" s="29">
        <f>SUMIF(Afwijkingen!$F$5:$F$154,_xlfn.CONCAT($B56," - ",K$4),Afwijkingen!$G$5:$G$154)</f>
        <v>0</v>
      </c>
      <c r="L56" s="29"/>
      <c r="N56" s="29">
        <f t="shared" si="1"/>
        <v>1</v>
      </c>
      <c r="O56" s="29">
        <f t="shared" si="2"/>
        <v>1</v>
      </c>
      <c r="P56" s="29">
        <f t="shared" si="3"/>
        <v>1</v>
      </c>
      <c r="Q56" s="29">
        <f t="shared" si="4"/>
        <v>1</v>
      </c>
      <c r="R56" s="29">
        <f t="shared" si="5"/>
        <v>1</v>
      </c>
      <c r="S56" s="29">
        <f t="shared" si="6"/>
        <v>1</v>
      </c>
      <c r="T56" s="29"/>
    </row>
    <row r="57" spans="1:20">
      <c r="B57" s="1" t="s">
        <v>160</v>
      </c>
      <c r="C57" s="27">
        <f>_xlfn.IFNA(IF(VLOOKUP($B57,Classificatietabel!$B$6:$H$91,$C$5,FALSE)="Ja",1,0),"")</f>
        <v>1</v>
      </c>
      <c r="D57" s="29" t="str">
        <f>_xlfn.IFNA(VLOOKUP($B57,Classificatietabel!$B$6:$M$91,D$5,FALSE),"")</f>
        <v>laag</v>
      </c>
      <c r="E57" s="29">
        <f>_xlfn.IFNA(VLOOKUP($B57,Classificatietabel!$B$6:$M$91,E$5,FALSE),"")</f>
        <v>1</v>
      </c>
      <c r="F57" s="29">
        <f>SUMIF(Afwijkingen!$F$5:$F$154,_xlfn.CONCAT($B57," - ",F$4),Afwijkingen!$G$5:$G$154)</f>
        <v>0</v>
      </c>
      <c r="G57" s="29">
        <f>SUMIF(Afwijkingen!$F$5:$F$154,_xlfn.CONCAT($B57," - ",G$4),Afwijkingen!$G$5:$G$154)</f>
        <v>0</v>
      </c>
      <c r="H57" s="29">
        <f>SUMIF(Afwijkingen!$F$5:$F$154,_xlfn.CONCAT($B57," - ",H$4),Afwijkingen!$G$5:$G$154)</f>
        <v>0</v>
      </c>
      <c r="I57" s="29">
        <f>SUMIF(Afwijkingen!$F$5:$F$154,_xlfn.CONCAT($B57," - ",I$4),Afwijkingen!$G$5:$G$154)</f>
        <v>0</v>
      </c>
      <c r="J57" s="29">
        <f>SUMIF(Afwijkingen!$F$5:$F$154,_xlfn.CONCAT($B57," - ",J$4),Afwijkingen!$G$5:$G$154)</f>
        <v>0</v>
      </c>
      <c r="K57" s="29">
        <f>SUMIF(Afwijkingen!$F$5:$F$154,_xlfn.CONCAT($B57," - ",K$4),Afwijkingen!$G$5:$G$154)</f>
        <v>0</v>
      </c>
      <c r="L57" s="29"/>
      <c r="N57" s="29">
        <f t="shared" si="1"/>
        <v>1</v>
      </c>
      <c r="O57" s="29">
        <f t="shared" si="2"/>
        <v>1</v>
      </c>
      <c r="P57" s="29">
        <f t="shared" si="3"/>
        <v>1</v>
      </c>
      <c r="Q57" s="29">
        <f t="shared" si="4"/>
        <v>1</v>
      </c>
      <c r="R57" s="29">
        <f t="shared" si="5"/>
        <v>1</v>
      </c>
      <c r="S57" s="29">
        <f t="shared" si="6"/>
        <v>1</v>
      </c>
      <c r="T57" s="29"/>
    </row>
    <row r="58" spans="1:20">
      <c r="B58" s="1" t="s">
        <v>161</v>
      </c>
      <c r="C58" s="27">
        <f>_xlfn.IFNA(IF(VLOOKUP($B58,Classificatietabel!$B$6:$H$91,$C$5,FALSE)="Ja",1,0),"")</f>
        <v>1</v>
      </c>
      <c r="D58" s="29" t="str">
        <f>_xlfn.IFNA(VLOOKUP($B58,Classificatietabel!$B$6:$M$91,D$5,FALSE),"")</f>
        <v>laag</v>
      </c>
      <c r="E58" s="29">
        <f>_xlfn.IFNA(VLOOKUP($B58,Classificatietabel!$B$6:$M$91,E$5,FALSE),"")</f>
        <v>1</v>
      </c>
      <c r="F58" s="29">
        <f>SUMIF(Afwijkingen!$F$5:$F$154,_xlfn.CONCAT($B58," - ",F$4),Afwijkingen!$G$5:$G$154)</f>
        <v>0</v>
      </c>
      <c r="G58" s="29">
        <f>SUMIF(Afwijkingen!$F$5:$F$154,_xlfn.CONCAT($B58," - ",G$4),Afwijkingen!$G$5:$G$154)</f>
        <v>0</v>
      </c>
      <c r="H58" s="29">
        <f>SUMIF(Afwijkingen!$F$5:$F$154,_xlfn.CONCAT($B58," - ",H$4),Afwijkingen!$G$5:$G$154)</f>
        <v>0</v>
      </c>
      <c r="I58" s="29">
        <f>SUMIF(Afwijkingen!$F$5:$F$154,_xlfn.CONCAT($B58," - ",I$4),Afwijkingen!$G$5:$G$154)</f>
        <v>0</v>
      </c>
      <c r="J58" s="29">
        <f>SUMIF(Afwijkingen!$F$5:$F$154,_xlfn.CONCAT($B58," - ",J$4),Afwijkingen!$G$5:$G$154)</f>
        <v>0</v>
      </c>
      <c r="K58" s="29">
        <f>SUMIF(Afwijkingen!$F$5:$F$154,_xlfn.CONCAT($B58," - ",K$4),Afwijkingen!$G$5:$G$154)</f>
        <v>0</v>
      </c>
      <c r="L58" s="29"/>
      <c r="N58" s="29">
        <f t="shared" si="1"/>
        <v>1</v>
      </c>
      <c r="O58" s="29">
        <f t="shared" si="2"/>
        <v>1</v>
      </c>
      <c r="P58" s="29">
        <f t="shared" si="3"/>
        <v>1</v>
      </c>
      <c r="Q58" s="29">
        <f t="shared" si="4"/>
        <v>1</v>
      </c>
      <c r="R58" s="29">
        <f t="shared" si="5"/>
        <v>1</v>
      </c>
      <c r="S58" s="29">
        <f t="shared" si="6"/>
        <v>1</v>
      </c>
      <c r="T58" s="29"/>
    </row>
    <row r="59" spans="1:20">
      <c r="B59" s="1" t="s">
        <v>162</v>
      </c>
      <c r="C59" s="27">
        <f>_xlfn.IFNA(IF(VLOOKUP($B59,Classificatietabel!$B$6:$H$91,$C$5,FALSE)="Ja",1,0),"")</f>
        <v>1</v>
      </c>
      <c r="D59" s="29" t="str">
        <f>_xlfn.IFNA(VLOOKUP($B59,Classificatietabel!$B$6:$M$91,D$5,FALSE),"")</f>
        <v>laag</v>
      </c>
      <c r="E59" s="29">
        <f>_xlfn.IFNA(VLOOKUP($B59,Classificatietabel!$B$6:$M$91,E$5,FALSE),"")</f>
        <v>1</v>
      </c>
      <c r="F59" s="29">
        <f>SUMIF(Afwijkingen!$F$5:$F$154,_xlfn.CONCAT($B59," - ",F$4),Afwijkingen!$G$5:$G$154)</f>
        <v>0</v>
      </c>
      <c r="G59" s="29">
        <f>SUMIF(Afwijkingen!$F$5:$F$154,_xlfn.CONCAT($B59," - ",G$4),Afwijkingen!$G$5:$G$154)</f>
        <v>0</v>
      </c>
      <c r="H59" s="29">
        <f>SUMIF(Afwijkingen!$F$5:$F$154,_xlfn.CONCAT($B59," - ",H$4),Afwijkingen!$G$5:$G$154)</f>
        <v>0</v>
      </c>
      <c r="I59" s="29">
        <f>SUMIF(Afwijkingen!$F$5:$F$154,_xlfn.CONCAT($B59," - ",I$4),Afwijkingen!$G$5:$G$154)</f>
        <v>0</v>
      </c>
      <c r="J59" s="29">
        <f>SUMIF(Afwijkingen!$F$5:$F$154,_xlfn.CONCAT($B59," - ",J$4),Afwijkingen!$G$5:$G$154)</f>
        <v>0</v>
      </c>
      <c r="K59" s="29">
        <f>SUMIF(Afwijkingen!$F$5:$F$154,_xlfn.CONCAT($B59," - ",K$4),Afwijkingen!$G$5:$G$154)</f>
        <v>0</v>
      </c>
      <c r="L59" s="29"/>
      <c r="N59" s="29">
        <f t="shared" si="1"/>
        <v>1</v>
      </c>
      <c r="O59" s="29">
        <f t="shared" si="2"/>
        <v>1</v>
      </c>
      <c r="P59" s="29">
        <f t="shared" si="3"/>
        <v>1</v>
      </c>
      <c r="Q59" s="29">
        <f t="shared" si="4"/>
        <v>1</v>
      </c>
      <c r="R59" s="29">
        <f t="shared" si="5"/>
        <v>1</v>
      </c>
      <c r="S59" s="29">
        <f t="shared" si="6"/>
        <v>1</v>
      </c>
      <c r="T59" s="29"/>
    </row>
    <row r="60" spans="1:20">
      <c r="B60" s="1" t="str">
        <f>Classificatietabel!B61</f>
        <v>SPORT - Andere 1 (vul hier in)</v>
      </c>
      <c r="C60" s="27">
        <f>_xlfn.IFNA(IF(VLOOKUP($B60,Classificatietabel!$B$6:$H$91,$C$5,FALSE)="Ja",1,0),"")</f>
        <v>1</v>
      </c>
      <c r="D60" s="29" t="str">
        <f>_xlfn.IFNA(VLOOKUP($B60,Classificatietabel!$B$6:$M$91,D$5,FALSE),"")</f>
        <v>laag</v>
      </c>
      <c r="E60" s="29">
        <f>_xlfn.IFNA(VLOOKUP($B60,Classificatietabel!$B$6:$M$91,E$5,FALSE),"")</f>
        <v>1</v>
      </c>
      <c r="F60" s="29">
        <f>SUMIF(Afwijkingen!$F$5:$F$154,_xlfn.CONCAT($B60," - ",F$4),Afwijkingen!$G$5:$G$154)</f>
        <v>0</v>
      </c>
      <c r="G60" s="29">
        <f>SUMIF(Afwijkingen!$F$5:$F$154,_xlfn.CONCAT($B60," - ",G$4),Afwijkingen!$G$5:$G$154)</f>
        <v>0</v>
      </c>
      <c r="H60" s="29">
        <f>SUMIF(Afwijkingen!$F$5:$F$154,_xlfn.CONCAT($B60," - ",H$4),Afwijkingen!$G$5:$G$154)</f>
        <v>0</v>
      </c>
      <c r="I60" s="29">
        <f>SUMIF(Afwijkingen!$F$5:$F$154,_xlfn.CONCAT($B60," - ",I$4),Afwijkingen!$G$5:$G$154)</f>
        <v>0</v>
      </c>
      <c r="J60" s="29">
        <f>SUMIF(Afwijkingen!$F$5:$F$154,_xlfn.CONCAT($B60," - ",J$4),Afwijkingen!$G$5:$G$154)</f>
        <v>0</v>
      </c>
      <c r="K60" s="29">
        <f>SUMIF(Afwijkingen!$F$5:$F$154,_xlfn.CONCAT($B60," - ",K$4),Afwijkingen!$G$5:$G$154)</f>
        <v>0</v>
      </c>
      <c r="L60" s="29"/>
      <c r="N60" s="29">
        <f t="shared" si="1"/>
        <v>1</v>
      </c>
      <c r="O60" s="29">
        <f t="shared" si="2"/>
        <v>1</v>
      </c>
      <c r="P60" s="29">
        <f t="shared" si="3"/>
        <v>1</v>
      </c>
      <c r="Q60" s="29">
        <f t="shared" si="4"/>
        <v>1</v>
      </c>
      <c r="R60" s="29">
        <f t="shared" si="5"/>
        <v>1</v>
      </c>
      <c r="S60" s="29">
        <f t="shared" si="6"/>
        <v>1</v>
      </c>
      <c r="T60" s="29"/>
    </row>
    <row r="61" spans="1:20">
      <c r="B61" s="1" t="str">
        <f>Classificatietabel!B62</f>
        <v>SPORT - Andere 2 (vul hier in)</v>
      </c>
      <c r="C61" s="27">
        <f>_xlfn.IFNA(IF(VLOOKUP($B61,Classificatietabel!$B$6:$H$91,$C$5,FALSE)="Ja",1,0),"")</f>
        <v>1</v>
      </c>
      <c r="D61" s="29" t="str">
        <f>_xlfn.IFNA(VLOOKUP($B61,Classificatietabel!$B$6:$M$91,D$5,FALSE),"")</f>
        <v>laag</v>
      </c>
      <c r="E61" s="29">
        <f>_xlfn.IFNA(VLOOKUP($B61,Classificatietabel!$B$6:$M$91,E$5,FALSE),"")</f>
        <v>1</v>
      </c>
      <c r="F61" s="29">
        <f>SUMIF(Afwijkingen!$F$5:$F$154,_xlfn.CONCAT($B61," - ",F$4),Afwijkingen!$G$5:$G$154)</f>
        <v>0</v>
      </c>
      <c r="G61" s="29">
        <f>SUMIF(Afwijkingen!$F$5:$F$154,_xlfn.CONCAT($B61," - ",G$4),Afwijkingen!$G$5:$G$154)</f>
        <v>0</v>
      </c>
      <c r="H61" s="29">
        <f>SUMIF(Afwijkingen!$F$5:$F$154,_xlfn.CONCAT($B61," - ",H$4),Afwijkingen!$G$5:$G$154)</f>
        <v>0</v>
      </c>
      <c r="I61" s="29">
        <f>SUMIF(Afwijkingen!$F$5:$F$154,_xlfn.CONCAT($B61," - ",I$4),Afwijkingen!$G$5:$G$154)</f>
        <v>0</v>
      </c>
      <c r="J61" s="29">
        <f>SUMIF(Afwijkingen!$F$5:$F$154,_xlfn.CONCAT($B61," - ",J$4),Afwijkingen!$G$5:$G$154)</f>
        <v>0</v>
      </c>
      <c r="K61" s="29">
        <f>SUMIF(Afwijkingen!$F$5:$F$154,_xlfn.CONCAT($B61," - ",K$4),Afwijkingen!$G$5:$G$154)</f>
        <v>0</v>
      </c>
      <c r="L61" s="29"/>
      <c r="N61" s="29">
        <f t="shared" si="1"/>
        <v>1</v>
      </c>
      <c r="O61" s="29">
        <f t="shared" si="2"/>
        <v>1</v>
      </c>
      <c r="P61" s="29">
        <f t="shared" si="3"/>
        <v>1</v>
      </c>
      <c r="Q61" s="29">
        <f t="shared" si="4"/>
        <v>1</v>
      </c>
      <c r="R61" s="29">
        <f t="shared" si="5"/>
        <v>1</v>
      </c>
      <c r="S61" s="29">
        <f t="shared" si="6"/>
        <v>1</v>
      </c>
      <c r="T61" s="29"/>
    </row>
    <row r="62" spans="1:20">
      <c r="B62" s="1"/>
      <c r="C62" s="27" t="str">
        <f>_xlfn.IFNA(IF(VLOOKUP($B62,Classificatietabel!$B$6:$H$91,$C$5,FALSE)="Ja",1,0),"")</f>
        <v/>
      </c>
      <c r="D62" s="29" t="str">
        <f>_xlfn.IFNA(VLOOKUP($B62,Classificatietabel!$B$6:$M$91,D$5,FALSE),"")</f>
        <v/>
      </c>
      <c r="E62" s="29" t="str">
        <f>_xlfn.IFNA(VLOOKUP($B62,Classificatietabel!$B$6:$M$91,E$5,FALSE),"")</f>
        <v/>
      </c>
      <c r="F62" s="29">
        <f>SUMIF(Afwijkingen!$F$5:$F$154,_xlfn.CONCAT($B62," - ",F$4),Afwijkingen!$G$5:$G$154)</f>
        <v>0</v>
      </c>
      <c r="G62" s="29">
        <f>SUMIF(Afwijkingen!$F$5:$F$154,_xlfn.CONCAT($B62," - ",G$4),Afwijkingen!$G$5:$G$154)</f>
        <v>0</v>
      </c>
      <c r="H62" s="29">
        <f>SUMIF(Afwijkingen!$F$5:$F$154,_xlfn.CONCAT($B62," - ",H$4),Afwijkingen!$G$5:$G$154)</f>
        <v>0</v>
      </c>
      <c r="I62" s="29">
        <f>SUMIF(Afwijkingen!$F$5:$F$154,_xlfn.CONCAT($B62," - ",I$4),Afwijkingen!$G$5:$G$154)</f>
        <v>0</v>
      </c>
      <c r="J62" s="29">
        <f>SUMIF(Afwijkingen!$F$5:$F$154,_xlfn.CONCAT($B62," - ",J$4),Afwijkingen!$G$5:$G$154)</f>
        <v>0</v>
      </c>
      <c r="K62" s="29">
        <f>SUMIF(Afwijkingen!$F$5:$F$154,_xlfn.CONCAT($B62," - ",K$4),Afwijkingen!$G$5:$G$154)</f>
        <v>0</v>
      </c>
      <c r="L62" s="29"/>
      <c r="N62" s="29"/>
      <c r="O62" s="29"/>
      <c r="P62" s="29"/>
      <c r="Q62" s="29"/>
      <c r="R62" s="29"/>
      <c r="S62" s="29"/>
      <c r="T62" s="29"/>
    </row>
    <row r="63" spans="1:20" s="100" customFormat="1">
      <c r="A63" s="96" t="s">
        <v>165</v>
      </c>
      <c r="B63" s="96"/>
      <c r="C63" s="97" t="str">
        <f>_xlfn.IFNA(IF(VLOOKUP($B63,Classificatietabel!$B$6:$H$91,$C$5,FALSE)="Ja",1,0),"")</f>
        <v/>
      </c>
      <c r="D63" s="99"/>
      <c r="E63" s="99"/>
      <c r="F63" s="99"/>
      <c r="G63" s="99"/>
      <c r="H63" s="99"/>
      <c r="I63" s="99"/>
      <c r="J63" s="99"/>
      <c r="K63" s="99"/>
      <c r="L63" s="99"/>
      <c r="M63" s="99"/>
      <c r="N63" s="99"/>
      <c r="O63" s="99"/>
      <c r="P63" s="99"/>
      <c r="Q63" s="99"/>
      <c r="R63" s="99"/>
      <c r="S63" s="99"/>
      <c r="T63" s="99"/>
    </row>
    <row r="64" spans="1:20">
      <c r="B64" s="1" t="s">
        <v>166</v>
      </c>
      <c r="C64" s="27" t="str">
        <f>_xlfn.IFNA(IF(VLOOKUP($B64,Classificatietabel!$B$6:$H$91,$C$5,FALSE)="Ja",1,0),"")</f>
        <v/>
      </c>
      <c r="D64" s="29" t="str">
        <f>_xlfn.IFNA(VLOOKUP($B64,Classificatietabel!$B$6:$M$91,D$5,FALSE),"")</f>
        <v/>
      </c>
      <c r="E64" s="29" t="str">
        <f>_xlfn.IFNA(VLOOKUP($B64,Classificatietabel!$B$6:$M$91,E$5,FALSE),"")</f>
        <v/>
      </c>
      <c r="F64" s="29">
        <f>SUMIF(Afwijkingen!$F$5:$F$154,_xlfn.CONCAT($B64," - ",F$4),Afwijkingen!$G$5:$G$154)</f>
        <v>0</v>
      </c>
      <c r="G64" s="29">
        <f>SUMIF(Afwijkingen!$F$5:$F$154,_xlfn.CONCAT($B64," - ",G$4),Afwijkingen!$G$5:$G$154)</f>
        <v>0</v>
      </c>
      <c r="H64" s="29">
        <f>SUMIF(Afwijkingen!$F$5:$F$154,_xlfn.CONCAT($B64," - ",H$4),Afwijkingen!$G$5:$G$154)</f>
        <v>0</v>
      </c>
      <c r="I64" s="29">
        <f>SUMIF(Afwijkingen!$F$5:$F$154,_xlfn.CONCAT($B64," - ",I$4),Afwijkingen!$G$5:$G$154)</f>
        <v>0</v>
      </c>
      <c r="J64" s="29">
        <f>SUMIF(Afwijkingen!$F$5:$F$154,_xlfn.CONCAT($B64," - ",J$4),Afwijkingen!$G$5:$G$154)</f>
        <v>0</v>
      </c>
      <c r="K64" s="29">
        <f>SUMIF(Afwijkingen!$F$5:$F$154,_xlfn.CONCAT($B64," - ",K$4),Afwijkingen!$G$5:$G$154)</f>
        <v>0</v>
      </c>
      <c r="L64" s="29"/>
      <c r="N64" s="29" t="e">
        <f t="shared" si="1"/>
        <v>#VALUE!</v>
      </c>
      <c r="O64" s="29" t="e">
        <f t="shared" si="2"/>
        <v>#VALUE!</v>
      </c>
      <c r="P64" s="29" t="e">
        <f t="shared" si="3"/>
        <v>#VALUE!</v>
      </c>
      <c r="Q64" s="29" t="e">
        <f t="shared" si="4"/>
        <v>#VALUE!</v>
      </c>
      <c r="R64" s="29" t="e">
        <f t="shared" si="5"/>
        <v>#VALUE!</v>
      </c>
      <c r="S64" s="29" t="e">
        <f t="shared" si="6"/>
        <v>#VALUE!</v>
      </c>
      <c r="T64" s="29"/>
    </row>
    <row r="65" spans="1:20">
      <c r="B65" s="1" t="s">
        <v>167</v>
      </c>
      <c r="C65" s="27" t="str">
        <f>_xlfn.IFNA(IF(VLOOKUP($B65,Classificatietabel!$B$6:$H$91,$C$5,FALSE)="Ja",1,0),"")</f>
        <v/>
      </c>
      <c r="D65" s="29" t="str">
        <f>_xlfn.IFNA(VLOOKUP($B65,Classificatietabel!$B$6:$M$91,D$5,FALSE),"")</f>
        <v/>
      </c>
      <c r="E65" s="29" t="str">
        <f>_xlfn.IFNA(VLOOKUP($B65,Classificatietabel!$B$6:$M$91,E$5,FALSE),"")</f>
        <v/>
      </c>
      <c r="F65" s="29">
        <f>SUMIF(Afwijkingen!$F$5:$F$154,_xlfn.CONCAT($B65," - ",F$4),Afwijkingen!$G$5:$G$154)</f>
        <v>0</v>
      </c>
      <c r="G65" s="29">
        <f>SUMIF(Afwijkingen!$F$5:$F$154,_xlfn.CONCAT($B65," - ",G$4),Afwijkingen!$G$5:$G$154)</f>
        <v>0</v>
      </c>
      <c r="H65" s="29">
        <f>SUMIF(Afwijkingen!$F$5:$F$154,_xlfn.CONCAT($B65," - ",H$4),Afwijkingen!$G$5:$G$154)</f>
        <v>0</v>
      </c>
      <c r="I65" s="29">
        <f>SUMIF(Afwijkingen!$F$5:$F$154,_xlfn.CONCAT($B65," - ",I$4),Afwijkingen!$G$5:$G$154)</f>
        <v>0</v>
      </c>
      <c r="J65" s="29">
        <f>SUMIF(Afwijkingen!$F$5:$F$154,_xlfn.CONCAT($B65," - ",J$4),Afwijkingen!$G$5:$G$154)</f>
        <v>0</v>
      </c>
      <c r="K65" s="29">
        <f>SUMIF(Afwijkingen!$F$5:$F$154,_xlfn.CONCAT($B65," - ",K$4),Afwijkingen!$G$5:$G$154)</f>
        <v>0</v>
      </c>
      <c r="L65" s="29"/>
      <c r="N65" s="29" t="e">
        <f t="shared" si="1"/>
        <v>#VALUE!</v>
      </c>
      <c r="O65" s="29" t="e">
        <f t="shared" si="2"/>
        <v>#VALUE!</v>
      </c>
      <c r="P65" s="29" t="e">
        <f t="shared" si="3"/>
        <v>#VALUE!</v>
      </c>
      <c r="Q65" s="29" t="e">
        <f t="shared" si="4"/>
        <v>#VALUE!</v>
      </c>
      <c r="R65" s="29" t="e">
        <f t="shared" si="5"/>
        <v>#VALUE!</v>
      </c>
      <c r="S65" s="29" t="e">
        <f t="shared" si="6"/>
        <v>#VALUE!</v>
      </c>
      <c r="T65" s="29"/>
    </row>
    <row r="66" spans="1:20">
      <c r="B66" s="1" t="s">
        <v>168</v>
      </c>
      <c r="C66" s="27" t="str">
        <f>_xlfn.IFNA(IF(VLOOKUP($B66,Classificatietabel!$B$6:$H$91,$C$5,FALSE)="Ja",1,0),"")</f>
        <v/>
      </c>
      <c r="D66" s="29" t="str">
        <f>_xlfn.IFNA(VLOOKUP($B66,Classificatietabel!$B$6:$M$91,D$5,FALSE),"")</f>
        <v/>
      </c>
      <c r="E66" s="29" t="str">
        <f>_xlfn.IFNA(VLOOKUP($B66,Classificatietabel!$B$6:$M$91,E$5,FALSE),"")</f>
        <v/>
      </c>
      <c r="F66" s="29">
        <f>SUMIF(Afwijkingen!$F$5:$F$154,_xlfn.CONCAT($B66," - ",F$4),Afwijkingen!$G$5:$G$154)</f>
        <v>0</v>
      </c>
      <c r="G66" s="29">
        <f>SUMIF(Afwijkingen!$F$5:$F$154,_xlfn.CONCAT($B66," - ",G$4),Afwijkingen!$G$5:$G$154)</f>
        <v>0</v>
      </c>
      <c r="H66" s="29">
        <f>SUMIF(Afwijkingen!$F$5:$F$154,_xlfn.CONCAT($B66," - ",H$4),Afwijkingen!$G$5:$G$154)</f>
        <v>0</v>
      </c>
      <c r="I66" s="29">
        <f>SUMIF(Afwijkingen!$F$5:$F$154,_xlfn.CONCAT($B66," - ",I$4),Afwijkingen!$G$5:$G$154)</f>
        <v>0</v>
      </c>
      <c r="J66" s="29">
        <f>SUMIF(Afwijkingen!$F$5:$F$154,_xlfn.CONCAT($B66," - ",J$4),Afwijkingen!$G$5:$G$154)</f>
        <v>0</v>
      </c>
      <c r="K66" s="29">
        <f>SUMIF(Afwijkingen!$F$5:$F$154,_xlfn.CONCAT($B66," - ",K$4),Afwijkingen!$G$5:$G$154)</f>
        <v>0</v>
      </c>
      <c r="L66" s="29"/>
      <c r="N66" s="29" t="e">
        <f t="shared" si="1"/>
        <v>#VALUE!</v>
      </c>
      <c r="O66" s="29" t="e">
        <f t="shared" si="2"/>
        <v>#VALUE!</v>
      </c>
      <c r="P66" s="29" t="e">
        <f t="shared" si="3"/>
        <v>#VALUE!</v>
      </c>
      <c r="Q66" s="29" t="e">
        <f t="shared" si="4"/>
        <v>#VALUE!</v>
      </c>
      <c r="R66" s="29" t="e">
        <f t="shared" si="5"/>
        <v>#VALUE!</v>
      </c>
      <c r="S66" s="29" t="e">
        <f t="shared" si="6"/>
        <v>#VALUE!</v>
      </c>
      <c r="T66" s="29"/>
    </row>
    <row r="67" spans="1:20">
      <c r="B67" s="1" t="s">
        <v>169</v>
      </c>
      <c r="C67" s="27" t="str">
        <f>_xlfn.IFNA(IF(VLOOKUP($B67,Classificatietabel!$B$6:$H$91,$C$5,FALSE)="Ja",1,0),"")</f>
        <v/>
      </c>
      <c r="D67" s="29" t="str">
        <f>_xlfn.IFNA(VLOOKUP($B67,Classificatietabel!$B$6:$M$91,D$5,FALSE),"")</f>
        <v/>
      </c>
      <c r="E67" s="29" t="str">
        <f>_xlfn.IFNA(VLOOKUP($B67,Classificatietabel!$B$6:$M$91,E$5,FALSE),"")</f>
        <v/>
      </c>
      <c r="F67" s="29">
        <f>SUMIF(Afwijkingen!$F$5:$F$154,_xlfn.CONCAT($B67," - ",F$4),Afwijkingen!$G$5:$G$154)</f>
        <v>0</v>
      </c>
      <c r="G67" s="29">
        <f>SUMIF(Afwijkingen!$F$5:$F$154,_xlfn.CONCAT($B67," - ",G$4),Afwijkingen!$G$5:$G$154)</f>
        <v>0</v>
      </c>
      <c r="H67" s="29">
        <f>SUMIF(Afwijkingen!$F$5:$F$154,_xlfn.CONCAT($B67," - ",H$4),Afwijkingen!$G$5:$G$154)</f>
        <v>0</v>
      </c>
      <c r="I67" s="29">
        <f>SUMIF(Afwijkingen!$F$5:$F$154,_xlfn.CONCAT($B67," - ",I$4),Afwijkingen!$G$5:$G$154)</f>
        <v>0</v>
      </c>
      <c r="J67" s="29">
        <f>SUMIF(Afwijkingen!$F$5:$F$154,_xlfn.CONCAT($B67," - ",J$4),Afwijkingen!$G$5:$G$154)</f>
        <v>0</v>
      </c>
      <c r="K67" s="29">
        <f>SUMIF(Afwijkingen!$F$5:$F$154,_xlfn.CONCAT($B67," - ",K$4),Afwijkingen!$G$5:$G$154)</f>
        <v>0</v>
      </c>
      <c r="L67" s="29"/>
      <c r="N67" s="29" t="e">
        <f t="shared" si="1"/>
        <v>#VALUE!</v>
      </c>
      <c r="O67" s="29" t="e">
        <f t="shared" si="2"/>
        <v>#VALUE!</v>
      </c>
      <c r="P67" s="29" t="e">
        <f t="shared" si="3"/>
        <v>#VALUE!</v>
      </c>
      <c r="Q67" s="29" t="e">
        <f t="shared" si="4"/>
        <v>#VALUE!</v>
      </c>
      <c r="R67" s="29" t="e">
        <f t="shared" si="5"/>
        <v>#VALUE!</v>
      </c>
      <c r="S67" s="29" t="e">
        <f t="shared" si="6"/>
        <v>#VALUE!</v>
      </c>
      <c r="T67" s="29"/>
    </row>
    <row r="68" spans="1:20">
      <c r="B68" s="1" t="s">
        <v>170</v>
      </c>
      <c r="C68" s="27" t="str">
        <f>_xlfn.IFNA(IF(VLOOKUP($B68,Classificatietabel!$B$6:$H$91,$C$5,FALSE)="Ja",1,0),"")</f>
        <v/>
      </c>
      <c r="D68" s="29" t="str">
        <f>_xlfn.IFNA(VLOOKUP($B68,Classificatietabel!$B$6:$M$91,D$5,FALSE),"")</f>
        <v/>
      </c>
      <c r="E68" s="29" t="str">
        <f>_xlfn.IFNA(VLOOKUP($B68,Classificatietabel!$B$6:$M$91,E$5,FALSE),"")</f>
        <v/>
      </c>
      <c r="F68" s="29">
        <f>SUMIF(Afwijkingen!$F$5:$F$154,_xlfn.CONCAT($B68," - ",F$4),Afwijkingen!$G$5:$G$154)</f>
        <v>0</v>
      </c>
      <c r="G68" s="29">
        <f>SUMIF(Afwijkingen!$F$5:$F$154,_xlfn.CONCAT($B68," - ",G$4),Afwijkingen!$G$5:$G$154)</f>
        <v>0</v>
      </c>
      <c r="H68" s="29">
        <f>SUMIF(Afwijkingen!$F$5:$F$154,_xlfn.CONCAT($B68," - ",H$4),Afwijkingen!$G$5:$G$154)</f>
        <v>0</v>
      </c>
      <c r="I68" s="29">
        <f>SUMIF(Afwijkingen!$F$5:$F$154,_xlfn.CONCAT($B68," - ",I$4),Afwijkingen!$G$5:$G$154)</f>
        <v>0</v>
      </c>
      <c r="J68" s="29">
        <f>SUMIF(Afwijkingen!$F$5:$F$154,_xlfn.CONCAT($B68," - ",J$4),Afwijkingen!$G$5:$G$154)</f>
        <v>0</v>
      </c>
      <c r="K68" s="29">
        <f>SUMIF(Afwijkingen!$F$5:$F$154,_xlfn.CONCAT($B68," - ",K$4),Afwijkingen!$G$5:$G$154)</f>
        <v>0</v>
      </c>
      <c r="L68" s="29"/>
      <c r="N68" s="29" t="e">
        <f t="shared" si="1"/>
        <v>#VALUE!</v>
      </c>
      <c r="O68" s="29" t="e">
        <f t="shared" si="2"/>
        <v>#VALUE!</v>
      </c>
      <c r="P68" s="29" t="e">
        <f t="shared" si="3"/>
        <v>#VALUE!</v>
      </c>
      <c r="Q68" s="29" t="e">
        <f t="shared" si="4"/>
        <v>#VALUE!</v>
      </c>
      <c r="R68" s="29" t="e">
        <f t="shared" si="5"/>
        <v>#VALUE!</v>
      </c>
      <c r="S68" s="29" t="e">
        <f t="shared" si="6"/>
        <v>#VALUE!</v>
      </c>
      <c r="T68" s="29"/>
    </row>
    <row r="69" spans="1:20">
      <c r="B69" s="1" t="s">
        <v>171</v>
      </c>
      <c r="C69" s="27" t="str">
        <f>_xlfn.IFNA(IF(VLOOKUP($B69,Classificatietabel!$B$6:$H$91,$C$5,FALSE)="Ja",1,0),"")</f>
        <v/>
      </c>
      <c r="D69" s="29" t="str">
        <f>_xlfn.IFNA(VLOOKUP($B69,Classificatietabel!$B$6:$M$91,D$5,FALSE),"")</f>
        <v/>
      </c>
      <c r="E69" s="29" t="str">
        <f>_xlfn.IFNA(VLOOKUP($B69,Classificatietabel!$B$6:$M$91,E$5,FALSE),"")</f>
        <v/>
      </c>
      <c r="F69" s="29">
        <f>SUMIF(Afwijkingen!$F$5:$F$154,_xlfn.CONCAT($B69," - ",F$4),Afwijkingen!$G$5:$G$154)</f>
        <v>0</v>
      </c>
      <c r="G69" s="29">
        <f>SUMIF(Afwijkingen!$F$5:$F$154,_xlfn.CONCAT($B69," - ",G$4),Afwijkingen!$G$5:$G$154)</f>
        <v>0</v>
      </c>
      <c r="H69" s="29">
        <f>SUMIF(Afwijkingen!$F$5:$F$154,_xlfn.CONCAT($B69," - ",H$4),Afwijkingen!$G$5:$G$154)</f>
        <v>0</v>
      </c>
      <c r="I69" s="29">
        <f>SUMIF(Afwijkingen!$F$5:$F$154,_xlfn.CONCAT($B69," - ",I$4),Afwijkingen!$G$5:$G$154)</f>
        <v>0</v>
      </c>
      <c r="J69" s="29">
        <f>SUMIF(Afwijkingen!$F$5:$F$154,_xlfn.CONCAT($B69," - ",J$4),Afwijkingen!$G$5:$G$154)</f>
        <v>0</v>
      </c>
      <c r="K69" s="29">
        <f>SUMIF(Afwijkingen!$F$5:$F$154,_xlfn.CONCAT($B69," - ",K$4),Afwijkingen!$G$5:$G$154)</f>
        <v>0</v>
      </c>
      <c r="L69" s="29"/>
      <c r="N69" s="29" t="e">
        <f t="shared" si="1"/>
        <v>#VALUE!</v>
      </c>
      <c r="O69" s="29" t="e">
        <f t="shared" si="2"/>
        <v>#VALUE!</v>
      </c>
      <c r="P69" s="29" t="e">
        <f t="shared" si="3"/>
        <v>#VALUE!</v>
      </c>
      <c r="Q69" s="29" t="e">
        <f t="shared" si="4"/>
        <v>#VALUE!</v>
      </c>
      <c r="R69" s="29" t="e">
        <f t="shared" si="5"/>
        <v>#VALUE!</v>
      </c>
      <c r="S69" s="29" t="e">
        <f t="shared" si="6"/>
        <v>#VALUE!</v>
      </c>
      <c r="T69" s="29"/>
    </row>
    <row r="70" spans="1:20">
      <c r="B70" s="1" t="s">
        <v>172</v>
      </c>
      <c r="C70" s="27" t="str">
        <f>_xlfn.IFNA(IF(VLOOKUP($B70,Classificatietabel!$B$6:$H$91,$C$5,FALSE)="Ja",1,0),"")</f>
        <v/>
      </c>
      <c r="D70" s="29" t="str">
        <f>_xlfn.IFNA(VLOOKUP($B70,Classificatietabel!$B$6:$M$91,D$5,FALSE),"")</f>
        <v/>
      </c>
      <c r="E70" s="29" t="str">
        <f>_xlfn.IFNA(VLOOKUP($B70,Classificatietabel!$B$6:$M$91,E$5,FALSE),"")</f>
        <v/>
      </c>
      <c r="F70" s="29">
        <f>SUMIF(Afwijkingen!$F$5:$F$154,_xlfn.CONCAT($B70," - ",F$4),Afwijkingen!$G$5:$G$154)</f>
        <v>0</v>
      </c>
      <c r="G70" s="29">
        <f>SUMIF(Afwijkingen!$F$5:$F$154,_xlfn.CONCAT($B70," - ",G$4),Afwijkingen!$G$5:$G$154)</f>
        <v>0</v>
      </c>
      <c r="H70" s="29">
        <f>SUMIF(Afwijkingen!$F$5:$F$154,_xlfn.CONCAT($B70," - ",H$4),Afwijkingen!$G$5:$G$154)</f>
        <v>0</v>
      </c>
      <c r="I70" s="29">
        <f>SUMIF(Afwijkingen!$F$5:$F$154,_xlfn.CONCAT($B70," - ",I$4),Afwijkingen!$G$5:$G$154)</f>
        <v>0</v>
      </c>
      <c r="J70" s="29">
        <f>SUMIF(Afwijkingen!$F$5:$F$154,_xlfn.CONCAT($B70," - ",J$4),Afwijkingen!$G$5:$G$154)</f>
        <v>0</v>
      </c>
      <c r="K70" s="29">
        <f>SUMIF(Afwijkingen!$F$5:$F$154,_xlfn.CONCAT($B70," - ",K$4),Afwijkingen!$G$5:$G$154)</f>
        <v>0</v>
      </c>
      <c r="L70" s="29"/>
      <c r="N70" s="29" t="e">
        <f t="shared" si="1"/>
        <v>#VALUE!</v>
      </c>
      <c r="O70" s="29" t="e">
        <f t="shared" si="2"/>
        <v>#VALUE!</v>
      </c>
      <c r="P70" s="29" t="e">
        <f t="shared" si="3"/>
        <v>#VALUE!</v>
      </c>
      <c r="Q70" s="29" t="e">
        <f t="shared" si="4"/>
        <v>#VALUE!</v>
      </c>
      <c r="R70" s="29" t="e">
        <f t="shared" si="5"/>
        <v>#VALUE!</v>
      </c>
      <c r="S70" s="29" t="e">
        <f t="shared" si="6"/>
        <v>#VALUE!</v>
      </c>
      <c r="T70" s="29"/>
    </row>
    <row r="71" spans="1:20">
      <c r="B71" s="1" t="s">
        <v>173</v>
      </c>
      <c r="C71" s="27" t="str">
        <f>_xlfn.IFNA(IF(VLOOKUP($B71,Classificatietabel!$B$6:$H$91,$C$5,FALSE)="Ja",1,0),"")</f>
        <v/>
      </c>
      <c r="D71" s="29" t="str">
        <f>_xlfn.IFNA(VLOOKUP($B71,Classificatietabel!$B$6:$M$91,D$5,FALSE),"")</f>
        <v/>
      </c>
      <c r="E71" s="29" t="str">
        <f>_xlfn.IFNA(VLOOKUP($B71,Classificatietabel!$B$6:$M$91,E$5,FALSE),"")</f>
        <v/>
      </c>
      <c r="F71" s="29">
        <f>SUMIF(Afwijkingen!$F$5:$F$154,_xlfn.CONCAT($B71," - ",F$4),Afwijkingen!$G$5:$G$154)</f>
        <v>0</v>
      </c>
      <c r="G71" s="29">
        <f>SUMIF(Afwijkingen!$F$5:$F$154,_xlfn.CONCAT($B71," - ",G$4),Afwijkingen!$G$5:$G$154)</f>
        <v>0</v>
      </c>
      <c r="H71" s="29">
        <f>SUMIF(Afwijkingen!$F$5:$F$154,_xlfn.CONCAT($B71," - ",H$4),Afwijkingen!$G$5:$G$154)</f>
        <v>0</v>
      </c>
      <c r="I71" s="29">
        <f>SUMIF(Afwijkingen!$F$5:$F$154,_xlfn.CONCAT($B71," - ",I$4),Afwijkingen!$G$5:$G$154)</f>
        <v>0</v>
      </c>
      <c r="J71" s="29">
        <f>SUMIF(Afwijkingen!$F$5:$F$154,_xlfn.CONCAT($B71," - ",J$4),Afwijkingen!$G$5:$G$154)</f>
        <v>0</v>
      </c>
      <c r="K71" s="29">
        <f>SUMIF(Afwijkingen!$F$5:$F$154,_xlfn.CONCAT($B71," - ",K$4),Afwijkingen!$G$5:$G$154)</f>
        <v>0</v>
      </c>
      <c r="L71" s="29"/>
      <c r="N71" s="29" t="e">
        <f t="shared" si="1"/>
        <v>#VALUE!</v>
      </c>
      <c r="O71" s="29" t="e">
        <f t="shared" si="2"/>
        <v>#VALUE!</v>
      </c>
      <c r="P71" s="29" t="e">
        <f t="shared" si="3"/>
        <v>#VALUE!</v>
      </c>
      <c r="Q71" s="29" t="e">
        <f t="shared" si="4"/>
        <v>#VALUE!</v>
      </c>
      <c r="R71" s="29" t="e">
        <f t="shared" si="5"/>
        <v>#VALUE!</v>
      </c>
      <c r="S71" s="29" t="e">
        <f t="shared" si="6"/>
        <v>#VALUE!</v>
      </c>
      <c r="T71" s="29"/>
    </row>
    <row r="72" spans="1:20">
      <c r="B72" s="1" t="e">
        <f>Classificatietabel!#REF!</f>
        <v>#REF!</v>
      </c>
      <c r="C72" s="27" t="e">
        <f>_xlfn.IFNA(IF(VLOOKUP($B72,Classificatietabel!$B$6:$H$91,$C$5,FALSE)="Ja",1,0),"")</f>
        <v>#REF!</v>
      </c>
      <c r="D72" s="29" t="e">
        <f>_xlfn.IFNA(VLOOKUP($B72,Classificatietabel!$B$6:$M$91,D$5,FALSE),"")</f>
        <v>#REF!</v>
      </c>
      <c r="E72" s="29" t="e">
        <f>_xlfn.IFNA(VLOOKUP($B72,Classificatietabel!$B$6:$M$91,E$5,FALSE),"")</f>
        <v>#REF!</v>
      </c>
      <c r="F72" s="29">
        <f>SUMIF(Afwijkingen!$F$5:$F$154,_xlfn.CONCAT($B72," - ",F$4),Afwijkingen!$G$5:$G$154)</f>
        <v>0</v>
      </c>
      <c r="G72" s="29">
        <f>SUMIF(Afwijkingen!$F$5:$F$154,_xlfn.CONCAT($B72," - ",G$4),Afwijkingen!$G$5:$G$154)</f>
        <v>0</v>
      </c>
      <c r="H72" s="29">
        <f>SUMIF(Afwijkingen!$F$5:$F$154,_xlfn.CONCAT($B72," - ",H$4),Afwijkingen!$G$5:$G$154)</f>
        <v>0</v>
      </c>
      <c r="I72" s="29">
        <f>SUMIF(Afwijkingen!$F$5:$F$154,_xlfn.CONCAT($B72," - ",I$4),Afwijkingen!$G$5:$G$154)</f>
        <v>0</v>
      </c>
      <c r="J72" s="29">
        <f>SUMIF(Afwijkingen!$F$5:$F$154,_xlfn.CONCAT($B72," - ",J$4),Afwijkingen!$G$5:$G$154)</f>
        <v>0</v>
      </c>
      <c r="K72" s="29">
        <f>SUMIF(Afwijkingen!$F$5:$F$154,_xlfn.CONCAT($B72," - ",K$4),Afwijkingen!$G$5:$G$154)</f>
        <v>0</v>
      </c>
      <c r="L72" s="29"/>
      <c r="N72" s="29" t="e">
        <f t="shared" si="1"/>
        <v>#REF!</v>
      </c>
      <c r="O72" s="29" t="e">
        <f t="shared" si="2"/>
        <v>#REF!</v>
      </c>
      <c r="P72" s="29" t="e">
        <f t="shared" si="3"/>
        <v>#REF!</v>
      </c>
      <c r="Q72" s="29" t="e">
        <f t="shared" si="4"/>
        <v>#REF!</v>
      </c>
      <c r="R72" s="29" t="e">
        <f t="shared" si="5"/>
        <v>#REF!</v>
      </c>
      <c r="S72" s="29" t="e">
        <f t="shared" si="6"/>
        <v>#REF!</v>
      </c>
      <c r="T72" s="29"/>
    </row>
    <row r="73" spans="1:20">
      <c r="B73" s="1" t="e">
        <f>Classificatietabel!#REF!</f>
        <v>#REF!</v>
      </c>
      <c r="C73" s="27" t="e">
        <f>_xlfn.IFNA(IF(VLOOKUP($B73,Classificatietabel!$B$6:$H$91,$C$5,FALSE)="Ja",1,0),"")</f>
        <v>#REF!</v>
      </c>
      <c r="D73" s="29" t="e">
        <f>_xlfn.IFNA(VLOOKUP($B73,Classificatietabel!$B$6:$M$91,D$5,FALSE),"")</f>
        <v>#REF!</v>
      </c>
      <c r="E73" s="29" t="e">
        <f>_xlfn.IFNA(VLOOKUP($B73,Classificatietabel!$B$6:$M$91,E$5,FALSE),"")</f>
        <v>#REF!</v>
      </c>
      <c r="F73" s="29">
        <f>SUMIF(Afwijkingen!$F$5:$F$154,_xlfn.CONCAT($B73," - ",F$4),Afwijkingen!$G$5:$G$154)</f>
        <v>0</v>
      </c>
      <c r="G73" s="29">
        <f>SUMIF(Afwijkingen!$F$5:$F$154,_xlfn.CONCAT($B73," - ",G$4),Afwijkingen!$G$5:$G$154)</f>
        <v>0</v>
      </c>
      <c r="H73" s="29">
        <f>SUMIF(Afwijkingen!$F$5:$F$154,_xlfn.CONCAT($B73," - ",H$4),Afwijkingen!$G$5:$G$154)</f>
        <v>0</v>
      </c>
      <c r="I73" s="29">
        <f>SUMIF(Afwijkingen!$F$5:$F$154,_xlfn.CONCAT($B73," - ",I$4),Afwijkingen!$G$5:$G$154)</f>
        <v>0</v>
      </c>
      <c r="J73" s="29">
        <f>SUMIF(Afwijkingen!$F$5:$F$154,_xlfn.CONCAT($B73," - ",J$4),Afwijkingen!$G$5:$G$154)</f>
        <v>0</v>
      </c>
      <c r="K73" s="29">
        <f>SUMIF(Afwijkingen!$F$5:$F$154,_xlfn.CONCAT($B73," - ",K$4),Afwijkingen!$G$5:$G$154)</f>
        <v>0</v>
      </c>
      <c r="L73" s="29"/>
      <c r="N73" s="29" t="e">
        <f t="shared" si="1"/>
        <v>#REF!</v>
      </c>
      <c r="O73" s="29" t="e">
        <f t="shared" si="2"/>
        <v>#REF!</v>
      </c>
      <c r="P73" s="29" t="e">
        <f t="shared" si="3"/>
        <v>#REF!</v>
      </c>
      <c r="Q73" s="29" t="e">
        <f t="shared" si="4"/>
        <v>#REF!</v>
      </c>
      <c r="R73" s="29" t="e">
        <f t="shared" si="5"/>
        <v>#REF!</v>
      </c>
      <c r="S73" s="29" t="e">
        <f t="shared" si="6"/>
        <v>#REF!</v>
      </c>
      <c r="T73" s="29"/>
    </row>
    <row r="74" spans="1:20">
      <c r="B74" s="1"/>
      <c r="C74" s="27" t="str">
        <f>_xlfn.IFNA(IF(VLOOKUP($B74,Classificatietabel!$B$6:$H$91,$C$5,FALSE)="Ja",1,0),"")</f>
        <v/>
      </c>
      <c r="D74" s="29" t="str">
        <f>_xlfn.IFNA(VLOOKUP($B74,Classificatietabel!$B$6:$M$91,D$5,FALSE),"")</f>
        <v/>
      </c>
      <c r="E74" s="29" t="str">
        <f>_xlfn.IFNA(VLOOKUP($B74,Classificatietabel!$B$6:$M$91,E$5,FALSE),"")</f>
        <v/>
      </c>
      <c r="F74" s="29"/>
      <c r="G74" s="29"/>
      <c r="H74" s="29"/>
      <c r="I74" s="29"/>
      <c r="J74" s="29"/>
      <c r="K74" s="29"/>
      <c r="L74" s="29"/>
      <c r="N74" s="29"/>
      <c r="O74" s="29"/>
      <c r="P74" s="29"/>
      <c r="Q74" s="29"/>
      <c r="R74" s="29"/>
      <c r="S74" s="29"/>
      <c r="T74" s="29"/>
    </row>
    <row r="75" spans="1:20" s="100" customFormat="1">
      <c r="A75" s="96" t="s">
        <v>271</v>
      </c>
      <c r="B75" s="96"/>
      <c r="C75" s="97" t="str">
        <f>_xlfn.IFNA(IF(VLOOKUP($B75,Classificatietabel!$B$6:$H$91,$C$5,FALSE)="Ja",1,0),"")</f>
        <v/>
      </c>
      <c r="D75" s="99"/>
      <c r="E75" s="99"/>
      <c r="F75" s="99"/>
      <c r="G75" s="99"/>
      <c r="H75" s="99"/>
      <c r="I75" s="99"/>
      <c r="J75" s="99"/>
      <c r="K75" s="99"/>
      <c r="L75" s="99"/>
      <c r="M75" s="99"/>
      <c r="N75" s="99"/>
      <c r="O75" s="99"/>
      <c r="P75" s="99"/>
      <c r="Q75" s="99"/>
      <c r="R75" s="99"/>
      <c r="S75" s="99"/>
      <c r="T75" s="99"/>
    </row>
    <row r="76" spans="1:20">
      <c r="B76" s="1" t="s">
        <v>272</v>
      </c>
      <c r="C76" s="27" t="str">
        <f>_xlfn.IFNA(IF(VLOOKUP($B76,Classificatietabel!$B$6:$H$91,$C$5,FALSE)="Ja",1,0),"")</f>
        <v/>
      </c>
      <c r="D76" s="29" t="str">
        <f>_xlfn.IFNA(VLOOKUP($B76,Classificatietabel!$B$6:$M$91,D$5,FALSE),"")</f>
        <v/>
      </c>
      <c r="E76" s="29" t="str">
        <f>_xlfn.IFNA(VLOOKUP($B76,Classificatietabel!$B$6:$M$91,E$5,FALSE),"")</f>
        <v/>
      </c>
      <c r="F76" s="29">
        <f>SUMIF(Afwijkingen!$F$5:$F$154,_xlfn.CONCAT($B76," - ",F$4),Afwijkingen!$G$5:$G$154)</f>
        <v>0</v>
      </c>
      <c r="G76" s="29">
        <f>SUMIF(Afwijkingen!$F$5:$F$154,_xlfn.CONCAT($B76," - ",G$4),Afwijkingen!$G$5:$G$154)</f>
        <v>0</v>
      </c>
      <c r="H76" s="29">
        <f>SUMIF(Afwijkingen!$F$5:$F$154,_xlfn.CONCAT($B76," - ",H$4),Afwijkingen!$G$5:$G$154)</f>
        <v>0</v>
      </c>
      <c r="I76" s="29">
        <f>SUMIF(Afwijkingen!$F$5:$F$154,_xlfn.CONCAT($B76," - ",I$4),Afwijkingen!$G$5:$G$154)</f>
        <v>0</v>
      </c>
      <c r="J76" s="29">
        <f>SUMIF(Afwijkingen!$F$5:$F$154,_xlfn.CONCAT($B76," - ",J$4),Afwijkingen!$G$5:$G$154)</f>
        <v>0</v>
      </c>
      <c r="K76" s="29">
        <f>SUMIF(Afwijkingen!$F$5:$F$154,_xlfn.CONCAT($B76," - ",K$4),Afwijkingen!$G$5:$G$154)</f>
        <v>0</v>
      </c>
      <c r="L76" s="29"/>
      <c r="N76" s="29" t="e">
        <f t="shared" ref="N76:N139" si="13">MAX(0,$E76-F76)</f>
        <v>#VALUE!</v>
      </c>
      <c r="O76" s="29" t="e">
        <f t="shared" ref="O76:O139" si="14">MAX(0,$E76-G76)</f>
        <v>#VALUE!</v>
      </c>
      <c r="P76" s="29" t="e">
        <f t="shared" ref="P76:P139" si="15">MAX(0,$E76-H76)</f>
        <v>#VALUE!</v>
      </c>
      <c r="Q76" s="29" t="e">
        <f t="shared" ref="Q76:Q139" si="16">MAX(0,$E76-I76)</f>
        <v>#VALUE!</v>
      </c>
      <c r="R76" s="29" t="e">
        <f t="shared" ref="R76:R139" si="17">MAX(0,$E76-J76)</f>
        <v>#VALUE!</v>
      </c>
      <c r="S76" s="29" t="e">
        <f t="shared" ref="S76:S139" si="18">MAX(0,$E76-K76)</f>
        <v>#VALUE!</v>
      </c>
      <c r="T76" s="29"/>
    </row>
    <row r="77" spans="1:20">
      <c r="B77" s="1" t="s">
        <v>176</v>
      </c>
      <c r="C77" s="27">
        <f>_xlfn.IFNA(IF(VLOOKUP($B77,Classificatietabel!$B$6:$H$91,$C$5,FALSE)="Ja",1,0),"")</f>
        <v>1</v>
      </c>
      <c r="D77" s="29" t="str">
        <f>_xlfn.IFNA(VLOOKUP($B77,Classificatietabel!$B$6:$M$91,D$5,FALSE),"")</f>
        <v>hoog</v>
      </c>
      <c r="E77" s="29">
        <f>_xlfn.IFNA(VLOOKUP($B77,Classificatietabel!$B$6:$M$91,E$5,FALSE),"")</f>
        <v>1</v>
      </c>
      <c r="F77" s="29">
        <f>SUMIF(Afwijkingen!$F$5:$F$154,_xlfn.CONCAT($B77," - ",F$4),Afwijkingen!$G$5:$G$154)</f>
        <v>0</v>
      </c>
      <c r="G77" s="29">
        <f>SUMIF(Afwijkingen!$F$5:$F$154,_xlfn.CONCAT($B77," - ",G$4),Afwijkingen!$G$5:$G$154)</f>
        <v>0</v>
      </c>
      <c r="H77" s="29">
        <f>SUMIF(Afwijkingen!$F$5:$F$154,_xlfn.CONCAT($B77," - ",H$4),Afwijkingen!$G$5:$G$154)</f>
        <v>0</v>
      </c>
      <c r="I77" s="29">
        <f>SUMIF(Afwijkingen!$F$5:$F$154,_xlfn.CONCAT($B77," - ",I$4),Afwijkingen!$G$5:$G$154)</f>
        <v>0</v>
      </c>
      <c r="J77" s="29">
        <f>SUMIF(Afwijkingen!$F$5:$F$154,_xlfn.CONCAT($B77," - ",J$4),Afwijkingen!$G$5:$G$154)</f>
        <v>0</v>
      </c>
      <c r="K77" s="29">
        <f>SUMIF(Afwijkingen!$F$5:$F$154,_xlfn.CONCAT($B77," - ",K$4),Afwijkingen!$G$5:$G$154)</f>
        <v>0</v>
      </c>
      <c r="L77" s="29"/>
      <c r="N77" s="29">
        <f t="shared" si="13"/>
        <v>1</v>
      </c>
      <c r="O77" s="29">
        <f t="shared" si="14"/>
        <v>1</v>
      </c>
      <c r="P77" s="29">
        <f t="shared" si="15"/>
        <v>1</v>
      </c>
      <c r="Q77" s="29">
        <f t="shared" si="16"/>
        <v>1</v>
      </c>
      <c r="R77" s="29">
        <f t="shared" si="17"/>
        <v>1</v>
      </c>
      <c r="S77" s="29">
        <f t="shared" si="18"/>
        <v>1</v>
      </c>
      <c r="T77" s="29"/>
    </row>
    <row r="78" spans="1:20">
      <c r="B78" s="1" t="str">
        <f>Classificatietabel!B67</f>
        <v>KIND - Andere 1 (vul hier in)</v>
      </c>
      <c r="C78" s="27">
        <f>_xlfn.IFNA(IF(VLOOKUP($B78,Classificatietabel!$B$6:$H$91,$C$5,FALSE)="Ja",1,0),"")</f>
        <v>1</v>
      </c>
      <c r="D78" s="29" t="str">
        <f>_xlfn.IFNA(VLOOKUP($B78,Classificatietabel!$B$6:$M$91,D$5,FALSE),"")</f>
        <v>laag</v>
      </c>
      <c r="E78" s="29">
        <f>_xlfn.IFNA(VLOOKUP($B78,Classificatietabel!$B$6:$M$91,E$5,FALSE),"")</f>
        <v>1</v>
      </c>
      <c r="F78" s="29">
        <f>SUMIF(Afwijkingen!$F$5:$F$154,_xlfn.CONCAT($B78," - ",F$4),Afwijkingen!$G$5:$G$154)</f>
        <v>0</v>
      </c>
      <c r="G78" s="29">
        <f>SUMIF(Afwijkingen!$F$5:$F$154,_xlfn.CONCAT($B78," - ",G$4),Afwijkingen!$G$5:$G$154)</f>
        <v>0</v>
      </c>
      <c r="H78" s="29">
        <f>SUMIF(Afwijkingen!$F$5:$F$154,_xlfn.CONCAT($B78," - ",H$4),Afwijkingen!$G$5:$G$154)</f>
        <v>0</v>
      </c>
      <c r="I78" s="29">
        <f>SUMIF(Afwijkingen!$F$5:$F$154,_xlfn.CONCAT($B78," - ",I$4),Afwijkingen!$G$5:$G$154)</f>
        <v>0</v>
      </c>
      <c r="J78" s="29">
        <f>SUMIF(Afwijkingen!$F$5:$F$154,_xlfn.CONCAT($B78," - ",J$4),Afwijkingen!$G$5:$G$154)</f>
        <v>0</v>
      </c>
      <c r="K78" s="29">
        <f>SUMIF(Afwijkingen!$F$5:$F$154,_xlfn.CONCAT($B78," - ",K$4),Afwijkingen!$G$5:$G$154)</f>
        <v>0</v>
      </c>
      <c r="L78" s="29"/>
      <c r="N78" s="29">
        <f t="shared" si="13"/>
        <v>1</v>
      </c>
      <c r="O78" s="29">
        <f t="shared" si="14"/>
        <v>1</v>
      </c>
      <c r="P78" s="29">
        <f t="shared" si="15"/>
        <v>1</v>
      </c>
      <c r="Q78" s="29">
        <f t="shared" si="16"/>
        <v>1</v>
      </c>
      <c r="R78" s="29">
        <f t="shared" si="17"/>
        <v>1</v>
      </c>
      <c r="S78" s="29">
        <f t="shared" si="18"/>
        <v>1</v>
      </c>
      <c r="T78" s="29"/>
    </row>
    <row r="79" spans="1:20">
      <c r="B79" s="1" t="str">
        <f>Classificatietabel!B68</f>
        <v>KIND - Andere 2 (vul hier in)</v>
      </c>
      <c r="C79" s="27">
        <f>_xlfn.IFNA(IF(VLOOKUP($B79,Classificatietabel!$B$6:$H$91,$C$5,FALSE)="Ja",1,0),"")</f>
        <v>1</v>
      </c>
      <c r="D79" s="29" t="str">
        <f>_xlfn.IFNA(VLOOKUP($B79,Classificatietabel!$B$6:$M$91,D$5,FALSE),"")</f>
        <v>laag</v>
      </c>
      <c r="E79" s="29">
        <f>_xlfn.IFNA(VLOOKUP($B79,Classificatietabel!$B$6:$M$91,E$5,FALSE),"")</f>
        <v>1</v>
      </c>
      <c r="F79" s="29">
        <f>SUMIF(Afwijkingen!$F$5:$F$154,_xlfn.CONCAT($B79," - ",F$4),Afwijkingen!$G$5:$G$154)</f>
        <v>0</v>
      </c>
      <c r="G79" s="29">
        <f>SUMIF(Afwijkingen!$F$5:$F$154,_xlfn.CONCAT($B79," - ",G$4),Afwijkingen!$G$5:$G$154)</f>
        <v>0</v>
      </c>
      <c r="H79" s="29">
        <f>SUMIF(Afwijkingen!$F$5:$F$154,_xlfn.CONCAT($B79," - ",H$4),Afwijkingen!$G$5:$G$154)</f>
        <v>0</v>
      </c>
      <c r="I79" s="29">
        <f>SUMIF(Afwijkingen!$F$5:$F$154,_xlfn.CONCAT($B79," - ",I$4),Afwijkingen!$G$5:$G$154)</f>
        <v>0</v>
      </c>
      <c r="J79" s="29">
        <f>SUMIF(Afwijkingen!$F$5:$F$154,_xlfn.CONCAT($B79," - ",J$4),Afwijkingen!$G$5:$G$154)</f>
        <v>0</v>
      </c>
      <c r="K79" s="29">
        <f>SUMIF(Afwijkingen!$F$5:$F$154,_xlfn.CONCAT($B79," - ",K$4),Afwijkingen!$G$5:$G$154)</f>
        <v>0</v>
      </c>
      <c r="L79" s="29"/>
      <c r="N79" s="29">
        <f t="shared" si="13"/>
        <v>1</v>
      </c>
      <c r="O79" s="29">
        <f t="shared" si="14"/>
        <v>1</v>
      </c>
      <c r="P79" s="29">
        <f t="shared" si="15"/>
        <v>1</v>
      </c>
      <c r="Q79" s="29">
        <f t="shared" si="16"/>
        <v>1</v>
      </c>
      <c r="R79" s="29">
        <f t="shared" si="17"/>
        <v>1</v>
      </c>
      <c r="S79" s="29">
        <f t="shared" si="18"/>
        <v>1</v>
      </c>
      <c r="T79" s="29"/>
    </row>
    <row r="80" spans="1:20">
      <c r="B80" s="1"/>
      <c r="C80" s="27" t="str">
        <f>_xlfn.IFNA(IF(VLOOKUP($B80,Classificatietabel!$B$6:$H$91,$C$5,FALSE)="Ja",1,0),"")</f>
        <v/>
      </c>
      <c r="D80" s="29" t="str">
        <f>_xlfn.IFNA(VLOOKUP($B80,Classificatietabel!$B$6:$M$91,D$5,FALSE),"")</f>
        <v/>
      </c>
      <c r="E80" s="29" t="str">
        <f>_xlfn.IFNA(VLOOKUP($B80,Classificatietabel!$B$6:$M$91,E$5,FALSE),"")</f>
        <v/>
      </c>
      <c r="F80" s="29"/>
      <c r="G80" s="29"/>
      <c r="H80" s="29"/>
      <c r="I80" s="29"/>
      <c r="J80" s="29"/>
      <c r="K80" s="29"/>
      <c r="L80" s="29"/>
      <c r="N80" s="29"/>
      <c r="O80" s="29"/>
      <c r="P80" s="29"/>
      <c r="Q80" s="29"/>
      <c r="R80" s="29"/>
      <c r="S80" s="29"/>
      <c r="T80" s="29"/>
    </row>
    <row r="81" spans="1:20" s="100" customFormat="1">
      <c r="A81" s="96" t="s">
        <v>180</v>
      </c>
      <c r="B81" s="96"/>
      <c r="C81" s="97" t="str">
        <f>_xlfn.IFNA(IF(VLOOKUP($B81,Classificatietabel!$B$6:$H$91,$C$5,FALSE)="Ja",1,0),"")</f>
        <v/>
      </c>
      <c r="D81" s="99"/>
      <c r="E81" s="99"/>
      <c r="F81" s="99"/>
      <c r="G81" s="99"/>
      <c r="H81" s="99"/>
      <c r="I81" s="99"/>
      <c r="J81" s="99"/>
      <c r="K81" s="99"/>
      <c r="L81" s="99"/>
      <c r="M81" s="99"/>
      <c r="N81" s="99"/>
      <c r="O81" s="99"/>
      <c r="P81" s="99"/>
      <c r="Q81" s="99"/>
      <c r="R81" s="99"/>
      <c r="S81" s="99"/>
      <c r="T81" s="99"/>
    </row>
    <row r="82" spans="1:20">
      <c r="B82" s="1" t="s">
        <v>181</v>
      </c>
      <c r="C82" s="27" t="str">
        <f>_xlfn.IFNA(IF(VLOOKUP($B82,Classificatietabel!$B$6:$H$91,$C$5,FALSE)="Ja",1,0),"")</f>
        <v/>
      </c>
      <c r="D82" s="29" t="str">
        <f>_xlfn.IFNA(VLOOKUP($B82,Classificatietabel!$B$6:$M$91,D$5,FALSE),"")</f>
        <v/>
      </c>
      <c r="E82" s="29" t="str">
        <f>_xlfn.IFNA(VLOOKUP($B82,Classificatietabel!$B$6:$M$91,E$5,FALSE),"")</f>
        <v/>
      </c>
      <c r="F82" s="29">
        <f>SUMIF(Afwijkingen!$F$5:$F$154,_xlfn.CONCAT($B82," - ",F$4),Afwijkingen!$G$5:$G$154)</f>
        <v>0</v>
      </c>
      <c r="G82" s="29">
        <f>SUMIF(Afwijkingen!$F$5:$F$154,_xlfn.CONCAT($B82," - ",G$4),Afwijkingen!$G$5:$G$154)</f>
        <v>0</v>
      </c>
      <c r="H82" s="29">
        <f>SUMIF(Afwijkingen!$F$5:$F$154,_xlfn.CONCAT($B82," - ",H$4),Afwijkingen!$G$5:$G$154)</f>
        <v>0</v>
      </c>
      <c r="I82" s="29">
        <f>SUMIF(Afwijkingen!$F$5:$F$154,_xlfn.CONCAT($B82," - ",I$4),Afwijkingen!$G$5:$G$154)</f>
        <v>0</v>
      </c>
      <c r="J82" s="29">
        <f>SUMIF(Afwijkingen!$F$5:$F$154,_xlfn.CONCAT($B82," - ",J$4),Afwijkingen!$G$5:$G$154)</f>
        <v>0</v>
      </c>
      <c r="K82" s="29">
        <f>SUMIF(Afwijkingen!$F$5:$F$154,_xlfn.CONCAT($B82," - ",K$4),Afwijkingen!$G$5:$G$154)</f>
        <v>0</v>
      </c>
      <c r="L82" s="29"/>
      <c r="N82" s="29" t="e">
        <f t="shared" si="13"/>
        <v>#VALUE!</v>
      </c>
      <c r="O82" s="29" t="e">
        <f t="shared" si="14"/>
        <v>#VALUE!</v>
      </c>
      <c r="P82" s="29" t="e">
        <f t="shared" si="15"/>
        <v>#VALUE!</v>
      </c>
      <c r="Q82" s="29" t="e">
        <f t="shared" si="16"/>
        <v>#VALUE!</v>
      </c>
      <c r="R82" s="29" t="e">
        <f t="shared" si="17"/>
        <v>#VALUE!</v>
      </c>
      <c r="S82" s="29" t="e">
        <f t="shared" si="18"/>
        <v>#VALUE!</v>
      </c>
      <c r="T82" s="29"/>
    </row>
    <row r="83" spans="1:20">
      <c r="B83" s="1" t="s">
        <v>182</v>
      </c>
      <c r="C83" s="27" t="str">
        <f>_xlfn.IFNA(IF(VLOOKUP($B83,Classificatietabel!$B$6:$H$91,$C$5,FALSE)="Ja",1,0),"")</f>
        <v/>
      </c>
      <c r="D83" s="29" t="str">
        <f>_xlfn.IFNA(VLOOKUP($B83,Classificatietabel!$B$6:$M$91,D$5,FALSE),"")</f>
        <v/>
      </c>
      <c r="E83" s="29" t="str">
        <f>_xlfn.IFNA(VLOOKUP($B83,Classificatietabel!$B$6:$M$91,E$5,FALSE),"")</f>
        <v/>
      </c>
      <c r="F83" s="29">
        <f>SUMIF(Afwijkingen!$F$5:$F$154,_xlfn.CONCAT($B83," - ",F$4),Afwijkingen!$G$5:$G$154)</f>
        <v>0</v>
      </c>
      <c r="G83" s="29">
        <f>SUMIF(Afwijkingen!$F$5:$F$154,_xlfn.CONCAT($B83," - ",G$4),Afwijkingen!$G$5:$G$154)</f>
        <v>0</v>
      </c>
      <c r="H83" s="29">
        <f>SUMIF(Afwijkingen!$F$5:$F$154,_xlfn.CONCAT($B83," - ",H$4),Afwijkingen!$G$5:$G$154)</f>
        <v>0</v>
      </c>
      <c r="I83" s="29">
        <f>SUMIF(Afwijkingen!$F$5:$F$154,_xlfn.CONCAT($B83," - ",I$4),Afwijkingen!$G$5:$G$154)</f>
        <v>0</v>
      </c>
      <c r="J83" s="29">
        <f>SUMIF(Afwijkingen!$F$5:$F$154,_xlfn.CONCAT($B83," - ",J$4),Afwijkingen!$G$5:$G$154)</f>
        <v>0</v>
      </c>
      <c r="K83" s="29">
        <f>SUMIF(Afwijkingen!$F$5:$F$154,_xlfn.CONCAT($B83," - ",K$4),Afwijkingen!$G$5:$G$154)</f>
        <v>0</v>
      </c>
      <c r="L83" s="29"/>
      <c r="N83" s="29" t="e">
        <f t="shared" si="13"/>
        <v>#VALUE!</v>
      </c>
      <c r="O83" s="29" t="e">
        <f t="shared" si="14"/>
        <v>#VALUE!</v>
      </c>
      <c r="P83" s="29" t="e">
        <f t="shared" si="15"/>
        <v>#VALUE!</v>
      </c>
      <c r="Q83" s="29" t="e">
        <f t="shared" si="16"/>
        <v>#VALUE!</v>
      </c>
      <c r="R83" s="29" t="e">
        <f t="shared" si="17"/>
        <v>#VALUE!</v>
      </c>
      <c r="S83" s="29" t="e">
        <f t="shared" si="18"/>
        <v>#VALUE!</v>
      </c>
      <c r="T83" s="29"/>
    </row>
    <row r="84" spans="1:20">
      <c r="B84" s="1" t="s">
        <v>183</v>
      </c>
      <c r="C84" s="27" t="str">
        <f>_xlfn.IFNA(IF(VLOOKUP($B84,Classificatietabel!$B$6:$H$91,$C$5,FALSE)="Ja",1,0),"")</f>
        <v/>
      </c>
      <c r="D84" s="29" t="str">
        <f>_xlfn.IFNA(VLOOKUP($B84,Classificatietabel!$B$6:$M$91,D$5,FALSE),"")</f>
        <v/>
      </c>
      <c r="E84" s="29" t="str">
        <f>_xlfn.IFNA(VLOOKUP($B84,Classificatietabel!$B$6:$M$91,E$5,FALSE),"")</f>
        <v/>
      </c>
      <c r="F84" s="29">
        <f>SUMIF(Afwijkingen!$F$5:$F$154,_xlfn.CONCAT($B84," - ",F$4),Afwijkingen!$G$5:$G$154)</f>
        <v>0</v>
      </c>
      <c r="G84" s="29">
        <f>SUMIF(Afwijkingen!$F$5:$F$154,_xlfn.CONCAT($B84," - ",G$4),Afwijkingen!$G$5:$G$154)</f>
        <v>0</v>
      </c>
      <c r="H84" s="29">
        <f>SUMIF(Afwijkingen!$F$5:$F$154,_xlfn.CONCAT($B84," - ",H$4),Afwijkingen!$G$5:$G$154)</f>
        <v>0</v>
      </c>
      <c r="I84" s="29">
        <f>SUMIF(Afwijkingen!$F$5:$F$154,_xlfn.CONCAT($B84," - ",I$4),Afwijkingen!$G$5:$G$154)</f>
        <v>0</v>
      </c>
      <c r="J84" s="29">
        <f>SUMIF(Afwijkingen!$F$5:$F$154,_xlfn.CONCAT($B84," - ",J$4),Afwijkingen!$G$5:$G$154)</f>
        <v>0</v>
      </c>
      <c r="K84" s="29">
        <f>SUMIF(Afwijkingen!$F$5:$F$154,_xlfn.CONCAT($B84," - ",K$4),Afwijkingen!$G$5:$G$154)</f>
        <v>0</v>
      </c>
      <c r="L84" s="29"/>
      <c r="N84" s="29" t="e">
        <f t="shared" si="13"/>
        <v>#VALUE!</v>
      </c>
      <c r="O84" s="29" t="e">
        <f t="shared" si="14"/>
        <v>#VALUE!</v>
      </c>
      <c r="P84" s="29" t="e">
        <f t="shared" si="15"/>
        <v>#VALUE!</v>
      </c>
      <c r="Q84" s="29" t="e">
        <f t="shared" si="16"/>
        <v>#VALUE!</v>
      </c>
      <c r="R84" s="29" t="e">
        <f t="shared" si="17"/>
        <v>#VALUE!</v>
      </c>
      <c r="S84" s="29" t="e">
        <f t="shared" si="18"/>
        <v>#VALUE!</v>
      </c>
      <c r="T84" s="29"/>
    </row>
    <row r="85" spans="1:20">
      <c r="B85" s="1" t="s">
        <v>184</v>
      </c>
      <c r="C85" s="27" t="str">
        <f>_xlfn.IFNA(IF(VLOOKUP($B85,Classificatietabel!$B$6:$H$91,$C$5,FALSE)="Ja",1,0),"")</f>
        <v/>
      </c>
      <c r="D85" s="29" t="str">
        <f>_xlfn.IFNA(VLOOKUP($B85,Classificatietabel!$B$6:$M$91,D$5,FALSE),"")</f>
        <v/>
      </c>
      <c r="E85" s="29" t="str">
        <f>_xlfn.IFNA(VLOOKUP($B85,Classificatietabel!$B$6:$M$91,E$5,FALSE),"")</f>
        <v/>
      </c>
      <c r="F85" s="29">
        <f>SUMIF(Afwijkingen!$F$5:$F$154,_xlfn.CONCAT($B85," - ",F$4),Afwijkingen!$G$5:$G$154)</f>
        <v>0</v>
      </c>
      <c r="G85" s="29">
        <f>SUMIF(Afwijkingen!$F$5:$F$154,_xlfn.CONCAT($B85," - ",G$4),Afwijkingen!$G$5:$G$154)</f>
        <v>0</v>
      </c>
      <c r="H85" s="29">
        <f>SUMIF(Afwijkingen!$F$5:$F$154,_xlfn.CONCAT($B85," - ",H$4),Afwijkingen!$G$5:$G$154)</f>
        <v>0</v>
      </c>
      <c r="I85" s="29">
        <f>SUMIF(Afwijkingen!$F$5:$F$154,_xlfn.CONCAT($B85," - ",I$4),Afwijkingen!$G$5:$G$154)</f>
        <v>0</v>
      </c>
      <c r="J85" s="29">
        <f>SUMIF(Afwijkingen!$F$5:$F$154,_xlfn.CONCAT($B85," - ",J$4),Afwijkingen!$G$5:$G$154)</f>
        <v>0</v>
      </c>
      <c r="K85" s="29">
        <f>SUMIF(Afwijkingen!$F$5:$F$154,_xlfn.CONCAT($B85," - ",K$4),Afwijkingen!$G$5:$G$154)</f>
        <v>0</v>
      </c>
      <c r="L85" s="29"/>
      <c r="N85" s="29" t="e">
        <f t="shared" si="13"/>
        <v>#VALUE!</v>
      </c>
      <c r="O85" s="29" t="e">
        <f t="shared" si="14"/>
        <v>#VALUE!</v>
      </c>
      <c r="P85" s="29" t="e">
        <f t="shared" si="15"/>
        <v>#VALUE!</v>
      </c>
      <c r="Q85" s="29" t="e">
        <f t="shared" si="16"/>
        <v>#VALUE!</v>
      </c>
      <c r="R85" s="29" t="e">
        <f t="shared" si="17"/>
        <v>#VALUE!</v>
      </c>
      <c r="S85" s="29" t="e">
        <f t="shared" si="18"/>
        <v>#VALUE!</v>
      </c>
      <c r="T85" s="29"/>
    </row>
    <row r="86" spans="1:20">
      <c r="B86" s="1" t="s">
        <v>185</v>
      </c>
      <c r="C86" s="27" t="str">
        <f>_xlfn.IFNA(IF(VLOOKUP($B86,Classificatietabel!$B$6:$H$91,$C$5,FALSE)="Ja",1,0),"")</f>
        <v/>
      </c>
      <c r="D86" s="29" t="str">
        <f>_xlfn.IFNA(VLOOKUP($B86,Classificatietabel!$B$6:$M$91,D$5,FALSE),"")</f>
        <v/>
      </c>
      <c r="E86" s="29" t="str">
        <f>_xlfn.IFNA(VLOOKUP($B86,Classificatietabel!$B$6:$M$91,E$5,FALSE),"")</f>
        <v/>
      </c>
      <c r="F86" s="29">
        <f>SUMIF(Afwijkingen!$F$5:$F$154,_xlfn.CONCAT($B86," - ",F$4),Afwijkingen!$G$5:$G$154)</f>
        <v>0</v>
      </c>
      <c r="G86" s="29">
        <f>SUMIF(Afwijkingen!$F$5:$F$154,_xlfn.CONCAT($B86," - ",G$4),Afwijkingen!$G$5:$G$154)</f>
        <v>0</v>
      </c>
      <c r="H86" s="29">
        <f>SUMIF(Afwijkingen!$F$5:$F$154,_xlfn.CONCAT($B86," - ",H$4),Afwijkingen!$G$5:$G$154)</f>
        <v>0</v>
      </c>
      <c r="I86" s="29">
        <f>SUMIF(Afwijkingen!$F$5:$F$154,_xlfn.CONCAT($B86," - ",I$4),Afwijkingen!$G$5:$G$154)</f>
        <v>0</v>
      </c>
      <c r="J86" s="29">
        <f>SUMIF(Afwijkingen!$F$5:$F$154,_xlfn.CONCAT($B86," - ",J$4),Afwijkingen!$G$5:$G$154)</f>
        <v>0</v>
      </c>
      <c r="K86" s="29">
        <f>SUMIF(Afwijkingen!$F$5:$F$154,_xlfn.CONCAT($B86," - ",K$4),Afwijkingen!$G$5:$G$154)</f>
        <v>0</v>
      </c>
      <c r="L86" s="29"/>
      <c r="N86" s="29" t="e">
        <f t="shared" si="13"/>
        <v>#VALUE!</v>
      </c>
      <c r="O86" s="29" t="e">
        <f t="shared" si="14"/>
        <v>#VALUE!</v>
      </c>
      <c r="P86" s="29" t="e">
        <f t="shared" si="15"/>
        <v>#VALUE!</v>
      </c>
      <c r="Q86" s="29" t="e">
        <f t="shared" si="16"/>
        <v>#VALUE!</v>
      </c>
      <c r="R86" s="29" t="e">
        <f t="shared" si="17"/>
        <v>#VALUE!</v>
      </c>
      <c r="S86" s="29" t="e">
        <f t="shared" si="18"/>
        <v>#VALUE!</v>
      </c>
      <c r="T86" s="29"/>
    </row>
    <row r="87" spans="1:20">
      <c r="B87" s="1" t="s">
        <v>186</v>
      </c>
      <c r="C87" s="27" t="str">
        <f>_xlfn.IFNA(IF(VLOOKUP($B87,Classificatietabel!$B$6:$H$91,$C$5,FALSE)="Ja",1,0),"")</f>
        <v/>
      </c>
      <c r="D87" s="29" t="str">
        <f>_xlfn.IFNA(VLOOKUP($B87,Classificatietabel!$B$6:$M$91,D$5,FALSE),"")</f>
        <v/>
      </c>
      <c r="E87" s="29" t="str">
        <f>_xlfn.IFNA(VLOOKUP($B87,Classificatietabel!$B$6:$M$91,E$5,FALSE),"")</f>
        <v/>
      </c>
      <c r="F87" s="29">
        <f>SUMIF(Afwijkingen!$F$5:$F$154,_xlfn.CONCAT($B87," - ",F$4),Afwijkingen!$G$5:$G$154)</f>
        <v>0</v>
      </c>
      <c r="G87" s="29">
        <f>SUMIF(Afwijkingen!$F$5:$F$154,_xlfn.CONCAT($B87," - ",G$4),Afwijkingen!$G$5:$G$154)</f>
        <v>0</v>
      </c>
      <c r="H87" s="29">
        <f>SUMIF(Afwijkingen!$F$5:$F$154,_xlfn.CONCAT($B87," - ",H$4),Afwijkingen!$G$5:$G$154)</f>
        <v>0</v>
      </c>
      <c r="I87" s="29">
        <f>SUMIF(Afwijkingen!$F$5:$F$154,_xlfn.CONCAT($B87," - ",I$4),Afwijkingen!$G$5:$G$154)</f>
        <v>0</v>
      </c>
      <c r="J87" s="29">
        <f>SUMIF(Afwijkingen!$F$5:$F$154,_xlfn.CONCAT($B87," - ",J$4),Afwijkingen!$G$5:$G$154)</f>
        <v>0</v>
      </c>
      <c r="K87" s="29">
        <f>SUMIF(Afwijkingen!$F$5:$F$154,_xlfn.CONCAT($B87," - ",K$4),Afwijkingen!$G$5:$G$154)</f>
        <v>0</v>
      </c>
      <c r="L87" s="29"/>
      <c r="N87" s="29" t="e">
        <f t="shared" si="13"/>
        <v>#VALUE!</v>
      </c>
      <c r="O87" s="29" t="e">
        <f t="shared" si="14"/>
        <v>#VALUE!</v>
      </c>
      <c r="P87" s="29" t="e">
        <f t="shared" si="15"/>
        <v>#VALUE!</v>
      </c>
      <c r="Q87" s="29" t="e">
        <f t="shared" si="16"/>
        <v>#VALUE!</v>
      </c>
      <c r="R87" s="29" t="e">
        <f t="shared" si="17"/>
        <v>#VALUE!</v>
      </c>
      <c r="S87" s="29" t="e">
        <f t="shared" si="18"/>
        <v>#VALUE!</v>
      </c>
      <c r="T87" s="29"/>
    </row>
    <row r="88" spans="1:20">
      <c r="B88" s="1" t="s">
        <v>187</v>
      </c>
      <c r="C88" s="27" t="str">
        <f>_xlfn.IFNA(IF(VLOOKUP($B88,Classificatietabel!$B$6:$H$91,$C$5,FALSE)="Ja",1,0),"")</f>
        <v/>
      </c>
      <c r="D88" s="29" t="str">
        <f>_xlfn.IFNA(VLOOKUP($B88,Classificatietabel!$B$6:$M$91,D$5,FALSE),"")</f>
        <v/>
      </c>
      <c r="E88" s="29" t="str">
        <f>_xlfn.IFNA(VLOOKUP($B88,Classificatietabel!$B$6:$M$91,E$5,FALSE),"")</f>
        <v/>
      </c>
      <c r="F88" s="29">
        <f>SUMIF(Afwijkingen!$F$5:$F$154,_xlfn.CONCAT($B88," - ",F$4),Afwijkingen!$G$5:$G$154)</f>
        <v>0</v>
      </c>
      <c r="G88" s="29">
        <f>SUMIF(Afwijkingen!$F$5:$F$154,_xlfn.CONCAT($B88," - ",G$4),Afwijkingen!$G$5:$G$154)</f>
        <v>0</v>
      </c>
      <c r="H88" s="29">
        <f>SUMIF(Afwijkingen!$F$5:$F$154,_xlfn.CONCAT($B88," - ",H$4),Afwijkingen!$G$5:$G$154)</f>
        <v>0</v>
      </c>
      <c r="I88" s="29">
        <f>SUMIF(Afwijkingen!$F$5:$F$154,_xlfn.CONCAT($B88," - ",I$4),Afwijkingen!$G$5:$G$154)</f>
        <v>0</v>
      </c>
      <c r="J88" s="29">
        <f>SUMIF(Afwijkingen!$F$5:$F$154,_xlfn.CONCAT($B88," - ",J$4),Afwijkingen!$G$5:$G$154)</f>
        <v>0</v>
      </c>
      <c r="K88" s="29">
        <f>SUMIF(Afwijkingen!$F$5:$F$154,_xlfn.CONCAT($B88," - ",K$4),Afwijkingen!$G$5:$G$154)</f>
        <v>0</v>
      </c>
      <c r="L88" s="29"/>
      <c r="N88" s="29" t="e">
        <f t="shared" si="13"/>
        <v>#VALUE!</v>
      </c>
      <c r="O88" s="29" t="e">
        <f t="shared" si="14"/>
        <v>#VALUE!</v>
      </c>
      <c r="P88" s="29" t="e">
        <f t="shared" si="15"/>
        <v>#VALUE!</v>
      </c>
      <c r="Q88" s="29" t="e">
        <f t="shared" si="16"/>
        <v>#VALUE!</v>
      </c>
      <c r="R88" s="29" t="e">
        <f t="shared" si="17"/>
        <v>#VALUE!</v>
      </c>
      <c r="S88" s="29" t="e">
        <f t="shared" si="18"/>
        <v>#VALUE!</v>
      </c>
      <c r="T88" s="29"/>
    </row>
    <row r="89" spans="1:20">
      <c r="B89" s="1" t="e">
        <f>Classificatietabel!#REF!</f>
        <v>#REF!</v>
      </c>
      <c r="C89" s="27" t="e">
        <f>_xlfn.IFNA(IF(VLOOKUP($B89,Classificatietabel!$B$6:$H$91,$C$5,FALSE)="Ja",1,0),"")</f>
        <v>#REF!</v>
      </c>
      <c r="D89" s="29" t="e">
        <f>_xlfn.IFNA(VLOOKUP($B89,Classificatietabel!$B$6:$M$91,D$5,FALSE),"")</f>
        <v>#REF!</v>
      </c>
      <c r="E89" s="29" t="e">
        <f>_xlfn.IFNA(VLOOKUP($B89,Classificatietabel!$B$6:$M$91,E$5,FALSE),"")</f>
        <v>#REF!</v>
      </c>
      <c r="F89" s="29">
        <f>SUMIF(Afwijkingen!$F$5:$F$154,_xlfn.CONCAT($B89," - ",F$4),Afwijkingen!$G$5:$G$154)</f>
        <v>0</v>
      </c>
      <c r="G89" s="29">
        <f>SUMIF(Afwijkingen!$F$5:$F$154,_xlfn.CONCAT($B89," - ",G$4),Afwijkingen!$G$5:$G$154)</f>
        <v>0</v>
      </c>
      <c r="H89" s="29">
        <f>SUMIF(Afwijkingen!$F$5:$F$154,_xlfn.CONCAT($B89," - ",H$4),Afwijkingen!$G$5:$G$154)</f>
        <v>0</v>
      </c>
      <c r="I89" s="29">
        <f>SUMIF(Afwijkingen!$F$5:$F$154,_xlfn.CONCAT($B89," - ",I$4),Afwijkingen!$G$5:$G$154)</f>
        <v>0</v>
      </c>
      <c r="J89" s="29">
        <f>SUMIF(Afwijkingen!$F$5:$F$154,_xlfn.CONCAT($B89," - ",J$4),Afwijkingen!$G$5:$G$154)</f>
        <v>0</v>
      </c>
      <c r="K89" s="29">
        <f>SUMIF(Afwijkingen!$F$5:$F$154,_xlfn.CONCAT($B89," - ",K$4),Afwijkingen!$G$5:$G$154)</f>
        <v>0</v>
      </c>
      <c r="L89" s="29"/>
      <c r="N89" s="29" t="e">
        <f t="shared" si="13"/>
        <v>#REF!</v>
      </c>
      <c r="O89" s="29" t="e">
        <f t="shared" si="14"/>
        <v>#REF!</v>
      </c>
      <c r="P89" s="29" t="e">
        <f t="shared" si="15"/>
        <v>#REF!</v>
      </c>
      <c r="Q89" s="29" t="e">
        <f t="shared" si="16"/>
        <v>#REF!</v>
      </c>
      <c r="R89" s="29" t="e">
        <f t="shared" si="17"/>
        <v>#REF!</v>
      </c>
      <c r="S89" s="29" t="e">
        <f t="shared" si="18"/>
        <v>#REF!</v>
      </c>
      <c r="T89" s="29"/>
    </row>
    <row r="90" spans="1:20">
      <c r="B90" s="1" t="e">
        <f>Classificatietabel!#REF!</f>
        <v>#REF!</v>
      </c>
      <c r="C90" s="27" t="e">
        <f>_xlfn.IFNA(IF(VLOOKUP($B90,Classificatietabel!$B$6:$H$91,$C$5,FALSE)="Ja",1,0),"")</f>
        <v>#REF!</v>
      </c>
      <c r="D90" s="29" t="e">
        <f>_xlfn.IFNA(VLOOKUP($B90,Classificatietabel!$B$6:$M$91,D$5,FALSE),"")</f>
        <v>#REF!</v>
      </c>
      <c r="E90" s="29" t="e">
        <f>_xlfn.IFNA(VLOOKUP($B90,Classificatietabel!$B$6:$M$91,E$5,FALSE),"")</f>
        <v>#REF!</v>
      </c>
      <c r="F90" s="29">
        <f>SUMIF(Afwijkingen!$F$5:$F$154,_xlfn.CONCAT($B90," - ",F$4),Afwijkingen!$G$5:$G$154)</f>
        <v>0</v>
      </c>
      <c r="G90" s="29">
        <f>SUMIF(Afwijkingen!$F$5:$F$154,_xlfn.CONCAT($B90," - ",G$4),Afwijkingen!$G$5:$G$154)</f>
        <v>0</v>
      </c>
      <c r="H90" s="29">
        <f>SUMIF(Afwijkingen!$F$5:$F$154,_xlfn.CONCAT($B90," - ",H$4),Afwijkingen!$G$5:$G$154)</f>
        <v>0</v>
      </c>
      <c r="I90" s="29">
        <f>SUMIF(Afwijkingen!$F$5:$F$154,_xlfn.CONCAT($B90," - ",I$4),Afwijkingen!$G$5:$G$154)</f>
        <v>0</v>
      </c>
      <c r="J90" s="29">
        <f>SUMIF(Afwijkingen!$F$5:$F$154,_xlfn.CONCAT($B90," - ",J$4),Afwijkingen!$G$5:$G$154)</f>
        <v>0</v>
      </c>
      <c r="K90" s="29">
        <f>SUMIF(Afwijkingen!$F$5:$F$154,_xlfn.CONCAT($B90," - ",K$4),Afwijkingen!$G$5:$G$154)</f>
        <v>0</v>
      </c>
      <c r="L90" s="29"/>
      <c r="N90" s="29" t="e">
        <f t="shared" si="13"/>
        <v>#REF!</v>
      </c>
      <c r="O90" s="29" t="e">
        <f t="shared" si="14"/>
        <v>#REF!</v>
      </c>
      <c r="P90" s="29" t="e">
        <f t="shared" si="15"/>
        <v>#REF!</v>
      </c>
      <c r="Q90" s="29" t="e">
        <f t="shared" si="16"/>
        <v>#REF!</v>
      </c>
      <c r="R90" s="29" t="e">
        <f t="shared" si="17"/>
        <v>#REF!</v>
      </c>
      <c r="S90" s="29" t="e">
        <f t="shared" si="18"/>
        <v>#REF!</v>
      </c>
      <c r="T90" s="29"/>
    </row>
    <row r="91" spans="1:20">
      <c r="B91" s="1"/>
      <c r="C91" s="27" t="str">
        <f>_xlfn.IFNA(IF(VLOOKUP($B91,Classificatietabel!$B$6:$H$91,$C$5,FALSE)="Ja",1,0),"")</f>
        <v/>
      </c>
      <c r="D91" s="29" t="str">
        <f>_xlfn.IFNA(VLOOKUP($B91,Classificatietabel!$B$6:$M$91,D$5,FALSE),"")</f>
        <v/>
      </c>
      <c r="E91" s="29" t="str">
        <f>_xlfn.IFNA(VLOOKUP($B91,Classificatietabel!$B$6:$M$91,E$5,FALSE),"")</f>
        <v/>
      </c>
      <c r="F91" s="29"/>
      <c r="G91" s="29"/>
      <c r="H91" s="29"/>
      <c r="I91" s="29"/>
      <c r="J91" s="29"/>
      <c r="K91" s="29"/>
      <c r="L91" s="29"/>
      <c r="N91" s="29"/>
      <c r="O91" s="29"/>
      <c r="P91" s="29"/>
      <c r="Q91" s="29"/>
      <c r="R91" s="29"/>
      <c r="S91" s="29"/>
      <c r="T91" s="29"/>
    </row>
    <row r="92" spans="1:20" s="100" customFormat="1">
      <c r="A92" s="96" t="s">
        <v>188</v>
      </c>
      <c r="B92" s="96"/>
      <c r="C92" s="97" t="str">
        <f>_xlfn.IFNA(IF(VLOOKUP($B92,Classificatietabel!$B$6:$H$91,$C$5,FALSE)="Ja",1,0),"")</f>
        <v/>
      </c>
      <c r="D92" s="99"/>
      <c r="E92" s="99"/>
      <c r="F92" s="99"/>
      <c r="G92" s="99"/>
      <c r="H92" s="99"/>
      <c r="I92" s="99"/>
      <c r="J92" s="99"/>
      <c r="K92" s="99"/>
      <c r="L92" s="99"/>
      <c r="M92" s="99"/>
      <c r="N92" s="99"/>
      <c r="O92" s="99"/>
      <c r="P92" s="99"/>
      <c r="Q92" s="99"/>
      <c r="R92" s="99"/>
      <c r="S92" s="99"/>
      <c r="T92" s="99"/>
    </row>
    <row r="93" spans="1:20">
      <c r="B93" s="1" t="s">
        <v>189</v>
      </c>
      <c r="C93" s="27">
        <f>_xlfn.IFNA(IF(VLOOKUP($B93,Classificatietabel!$B$6:$H$91,$C$5,FALSE)="Ja",1,0),"")</f>
        <v>1</v>
      </c>
      <c r="D93" s="29" t="str">
        <f>_xlfn.IFNA(VLOOKUP($B93,Classificatietabel!$B$6:$M$91,D$5,FALSE),"")</f>
        <v>hoog</v>
      </c>
      <c r="E93" s="29">
        <f>_xlfn.IFNA(VLOOKUP($B93,Classificatietabel!$B$6:$M$91,E$5,FALSE),"")</f>
        <v>1</v>
      </c>
      <c r="F93" s="29">
        <f>SUMIF(Afwijkingen!$F$5:$F$154,_xlfn.CONCAT($B93," - ",F$4),Afwijkingen!$G$5:$G$154)</f>
        <v>0</v>
      </c>
      <c r="G93" s="29">
        <f>SUMIF(Afwijkingen!$F$5:$F$154,_xlfn.CONCAT($B93," - ",G$4),Afwijkingen!$G$5:$G$154)</f>
        <v>0</v>
      </c>
      <c r="H93" s="29">
        <f>SUMIF(Afwijkingen!$F$5:$F$154,_xlfn.CONCAT($B93," - ",H$4),Afwijkingen!$G$5:$G$154)</f>
        <v>0</v>
      </c>
      <c r="I93" s="29">
        <f>SUMIF(Afwijkingen!$F$5:$F$154,_xlfn.CONCAT($B93," - ",I$4),Afwijkingen!$G$5:$G$154)</f>
        <v>0</v>
      </c>
      <c r="J93" s="29">
        <f>SUMIF(Afwijkingen!$F$5:$F$154,_xlfn.CONCAT($B93," - ",J$4),Afwijkingen!$G$5:$G$154)</f>
        <v>0</v>
      </c>
      <c r="K93" s="29">
        <f>SUMIF(Afwijkingen!$F$5:$F$154,_xlfn.CONCAT($B93," - ",K$4),Afwijkingen!$G$5:$G$154)</f>
        <v>0</v>
      </c>
      <c r="L93" s="29"/>
      <c r="N93" s="29">
        <f t="shared" si="13"/>
        <v>1</v>
      </c>
      <c r="O93" s="29">
        <f t="shared" si="14"/>
        <v>1</v>
      </c>
      <c r="P93" s="29">
        <f t="shared" si="15"/>
        <v>1</v>
      </c>
      <c r="Q93" s="29">
        <f t="shared" si="16"/>
        <v>1</v>
      </c>
      <c r="R93" s="29">
        <f t="shared" si="17"/>
        <v>1</v>
      </c>
      <c r="S93" s="29">
        <f t="shared" si="18"/>
        <v>1</v>
      </c>
      <c r="T93" s="29"/>
    </row>
    <row r="94" spans="1:20">
      <c r="B94" s="1" t="s">
        <v>190</v>
      </c>
      <c r="C94" s="27">
        <f>_xlfn.IFNA(IF(VLOOKUP($B94,Classificatietabel!$B$6:$H$91,$C$5,FALSE)="Ja",1,0),"")</f>
        <v>1</v>
      </c>
      <c r="D94" s="29" t="str">
        <f>_xlfn.IFNA(VLOOKUP($B94,Classificatietabel!$B$6:$M$91,D$5,FALSE),"")</f>
        <v>hoog</v>
      </c>
      <c r="E94" s="29">
        <f>_xlfn.IFNA(VLOOKUP($B94,Classificatietabel!$B$6:$M$91,E$5,FALSE),"")</f>
        <v>1</v>
      </c>
      <c r="F94" s="29">
        <f>SUMIF(Afwijkingen!$F$5:$F$154,_xlfn.CONCAT($B94," - ",F$4),Afwijkingen!$G$5:$G$154)</f>
        <v>0</v>
      </c>
      <c r="G94" s="29">
        <f>SUMIF(Afwijkingen!$F$5:$F$154,_xlfn.CONCAT($B94," - ",G$4),Afwijkingen!$G$5:$G$154)</f>
        <v>0</v>
      </c>
      <c r="H94" s="29">
        <f>SUMIF(Afwijkingen!$F$5:$F$154,_xlfn.CONCAT($B94," - ",H$4),Afwijkingen!$G$5:$G$154)</f>
        <v>0</v>
      </c>
      <c r="I94" s="29">
        <f>SUMIF(Afwijkingen!$F$5:$F$154,_xlfn.CONCAT($B94," - ",I$4),Afwijkingen!$G$5:$G$154)</f>
        <v>0</v>
      </c>
      <c r="J94" s="29">
        <f>SUMIF(Afwijkingen!$F$5:$F$154,_xlfn.CONCAT($B94," - ",J$4),Afwijkingen!$G$5:$G$154)</f>
        <v>0</v>
      </c>
      <c r="K94" s="29">
        <f>SUMIF(Afwijkingen!$F$5:$F$154,_xlfn.CONCAT($B94," - ",K$4),Afwijkingen!$G$5:$G$154)</f>
        <v>0</v>
      </c>
      <c r="L94" s="29"/>
      <c r="N94" s="29">
        <f t="shared" si="13"/>
        <v>1</v>
      </c>
      <c r="O94" s="29">
        <f t="shared" si="14"/>
        <v>1</v>
      </c>
      <c r="P94" s="29">
        <f t="shared" si="15"/>
        <v>1</v>
      </c>
      <c r="Q94" s="29">
        <f t="shared" si="16"/>
        <v>1</v>
      </c>
      <c r="R94" s="29">
        <f t="shared" si="17"/>
        <v>1</v>
      </c>
      <c r="S94" s="29">
        <f t="shared" si="18"/>
        <v>1</v>
      </c>
      <c r="T94" s="29"/>
    </row>
    <row r="95" spans="1:20">
      <c r="B95" s="1" t="s">
        <v>191</v>
      </c>
      <c r="C95" s="27">
        <f>_xlfn.IFNA(IF(VLOOKUP($B95,Classificatietabel!$B$6:$H$91,$C$5,FALSE)="Ja",1,0),"")</f>
        <v>1</v>
      </c>
      <c r="D95" s="29" t="str">
        <f>_xlfn.IFNA(VLOOKUP($B95,Classificatietabel!$B$6:$M$91,D$5,FALSE),"")</f>
        <v>laag</v>
      </c>
      <c r="E95" s="29">
        <f>_xlfn.IFNA(VLOOKUP($B95,Classificatietabel!$B$6:$M$91,E$5,FALSE),"")</f>
        <v>1</v>
      </c>
      <c r="F95" s="29">
        <f>SUMIF(Afwijkingen!$F$5:$F$154,_xlfn.CONCAT($B95," - ",F$4),Afwijkingen!$G$5:$G$154)</f>
        <v>0</v>
      </c>
      <c r="G95" s="29">
        <f>SUMIF(Afwijkingen!$F$5:$F$154,_xlfn.CONCAT($B95," - ",G$4),Afwijkingen!$G$5:$G$154)</f>
        <v>0</v>
      </c>
      <c r="H95" s="29">
        <f>SUMIF(Afwijkingen!$F$5:$F$154,_xlfn.CONCAT($B95," - ",H$4),Afwijkingen!$G$5:$G$154)</f>
        <v>0</v>
      </c>
      <c r="I95" s="29">
        <f>SUMIF(Afwijkingen!$F$5:$F$154,_xlfn.CONCAT($B95," - ",I$4),Afwijkingen!$G$5:$G$154)</f>
        <v>0</v>
      </c>
      <c r="J95" s="29">
        <f>SUMIF(Afwijkingen!$F$5:$F$154,_xlfn.CONCAT($B95," - ",J$4),Afwijkingen!$G$5:$G$154)</f>
        <v>0</v>
      </c>
      <c r="K95" s="29">
        <f>SUMIF(Afwijkingen!$F$5:$F$154,_xlfn.CONCAT($B95," - ",K$4),Afwijkingen!$G$5:$G$154)</f>
        <v>0</v>
      </c>
      <c r="L95" s="29"/>
      <c r="N95" s="29">
        <f t="shared" si="13"/>
        <v>1</v>
      </c>
      <c r="O95" s="29">
        <f t="shared" si="14"/>
        <v>1</v>
      </c>
      <c r="P95" s="29">
        <f t="shared" si="15"/>
        <v>1</v>
      </c>
      <c r="Q95" s="29">
        <f t="shared" si="16"/>
        <v>1</v>
      </c>
      <c r="R95" s="29">
        <f t="shared" si="17"/>
        <v>1</v>
      </c>
      <c r="S95" s="29">
        <f t="shared" si="18"/>
        <v>1</v>
      </c>
      <c r="T95" s="29"/>
    </row>
    <row r="96" spans="1:20">
      <c r="B96" s="1" t="s">
        <v>193</v>
      </c>
      <c r="C96" s="27">
        <f>_xlfn.IFNA(IF(VLOOKUP($B96,Classificatietabel!$B$6:$H$91,$C$5,FALSE)="Ja",1,0),"")</f>
        <v>1</v>
      </c>
      <c r="D96" s="29" t="str">
        <f>_xlfn.IFNA(VLOOKUP($B96,Classificatietabel!$B$6:$M$91,D$5,FALSE),"")</f>
        <v>zeer hoog</v>
      </c>
      <c r="E96" s="29">
        <f>_xlfn.IFNA(VLOOKUP($B96,Classificatietabel!$B$6:$M$91,E$5,FALSE),"")</f>
        <v>1</v>
      </c>
      <c r="F96" s="29">
        <f>SUMIF(Afwijkingen!$F$5:$F$154,_xlfn.CONCAT($B96," - ",F$4),Afwijkingen!$G$5:$G$154)</f>
        <v>0</v>
      </c>
      <c r="G96" s="29">
        <f>SUMIF(Afwijkingen!$F$5:$F$154,_xlfn.CONCAT($B96," - ",G$4),Afwijkingen!$G$5:$G$154)</f>
        <v>0</v>
      </c>
      <c r="H96" s="29">
        <f>SUMIF(Afwijkingen!$F$5:$F$154,_xlfn.CONCAT($B96," - ",H$4),Afwijkingen!$G$5:$G$154)</f>
        <v>0</v>
      </c>
      <c r="I96" s="29">
        <f>SUMIF(Afwijkingen!$F$5:$F$154,_xlfn.CONCAT($B96," - ",I$4),Afwijkingen!$G$5:$G$154)</f>
        <v>0</v>
      </c>
      <c r="J96" s="29">
        <f>SUMIF(Afwijkingen!$F$5:$F$154,_xlfn.CONCAT($B96," - ",J$4),Afwijkingen!$G$5:$G$154)</f>
        <v>0</v>
      </c>
      <c r="K96" s="29">
        <f>SUMIF(Afwijkingen!$F$5:$F$154,_xlfn.CONCAT($B96," - ",K$4),Afwijkingen!$G$5:$G$154)</f>
        <v>0</v>
      </c>
      <c r="L96" s="29"/>
      <c r="N96" s="29">
        <f t="shared" si="13"/>
        <v>1</v>
      </c>
      <c r="O96" s="29">
        <f t="shared" si="14"/>
        <v>1</v>
      </c>
      <c r="P96" s="29">
        <f t="shared" si="15"/>
        <v>1</v>
      </c>
      <c r="Q96" s="29">
        <f t="shared" si="16"/>
        <v>1</v>
      </c>
      <c r="R96" s="29">
        <f t="shared" si="17"/>
        <v>1</v>
      </c>
      <c r="S96" s="29">
        <f t="shared" si="18"/>
        <v>1</v>
      </c>
      <c r="T96" s="29"/>
    </row>
    <row r="97" spans="2:20">
      <c r="B97" s="1" t="s">
        <v>195</v>
      </c>
      <c r="C97" s="27">
        <f>_xlfn.IFNA(IF(VLOOKUP($B97,Classificatietabel!$B$6:$H$91,$C$5,FALSE)="Ja",1,0),"")</f>
        <v>1</v>
      </c>
      <c r="D97" s="29" t="str">
        <f>_xlfn.IFNA(VLOOKUP($B97,Classificatietabel!$B$6:$M$91,D$5,FALSE),"")</f>
        <v>zeer hoog</v>
      </c>
      <c r="E97" s="29">
        <f>_xlfn.IFNA(VLOOKUP($B97,Classificatietabel!$B$6:$M$91,E$5,FALSE),"")</f>
        <v>1</v>
      </c>
      <c r="F97" s="29">
        <f>SUMIF(Afwijkingen!$F$5:$F$154,_xlfn.CONCAT($B97," - ",F$4),Afwijkingen!$G$5:$G$154)</f>
        <v>0</v>
      </c>
      <c r="G97" s="29">
        <f>SUMIF(Afwijkingen!$F$5:$F$154,_xlfn.CONCAT($B97," - ",G$4),Afwijkingen!$G$5:$G$154)</f>
        <v>0</v>
      </c>
      <c r="H97" s="29">
        <f>SUMIF(Afwijkingen!$F$5:$F$154,_xlfn.CONCAT($B97," - ",H$4),Afwijkingen!$G$5:$G$154)</f>
        <v>0</v>
      </c>
      <c r="I97" s="29">
        <f>SUMIF(Afwijkingen!$F$5:$F$154,_xlfn.CONCAT($B97," - ",I$4),Afwijkingen!$G$5:$G$154)</f>
        <v>0</v>
      </c>
      <c r="J97" s="29">
        <f>SUMIF(Afwijkingen!$F$5:$F$154,_xlfn.CONCAT($B97," - ",J$4),Afwijkingen!$G$5:$G$154)</f>
        <v>0</v>
      </c>
      <c r="K97" s="29">
        <f>SUMIF(Afwijkingen!$F$5:$F$154,_xlfn.CONCAT($B97," - ",K$4),Afwijkingen!$G$5:$G$154)</f>
        <v>0</v>
      </c>
      <c r="L97" s="29"/>
      <c r="N97" s="29">
        <f t="shared" si="13"/>
        <v>1</v>
      </c>
      <c r="O97" s="29">
        <f t="shared" si="14"/>
        <v>1</v>
      </c>
      <c r="P97" s="29">
        <f t="shared" si="15"/>
        <v>1</v>
      </c>
      <c r="Q97" s="29">
        <f t="shared" si="16"/>
        <v>1</v>
      </c>
      <c r="R97" s="29">
        <f t="shared" si="17"/>
        <v>1</v>
      </c>
      <c r="S97" s="29">
        <f t="shared" si="18"/>
        <v>1</v>
      </c>
      <c r="T97" s="29"/>
    </row>
    <row r="98" spans="2:20">
      <c r="B98" s="1" t="s">
        <v>197</v>
      </c>
      <c r="C98" s="27">
        <f>_xlfn.IFNA(IF(VLOOKUP($B98,Classificatietabel!$B$6:$H$91,$C$5,FALSE)="Ja",1,0),"")</f>
        <v>1</v>
      </c>
      <c r="D98" s="29" t="str">
        <f>_xlfn.IFNA(VLOOKUP($B98,Classificatietabel!$B$6:$M$91,D$5,FALSE),"")</f>
        <v>normaal</v>
      </c>
      <c r="E98" s="29">
        <f>_xlfn.IFNA(VLOOKUP($B98,Classificatietabel!$B$6:$M$91,E$5,FALSE),"")</f>
        <v>1</v>
      </c>
      <c r="F98" s="29">
        <f>SUMIF(Afwijkingen!$F$5:$F$154,_xlfn.CONCAT($B98," - ",F$4),Afwijkingen!$G$5:$G$154)</f>
        <v>0</v>
      </c>
      <c r="G98" s="29">
        <f>SUMIF(Afwijkingen!$F$5:$F$154,_xlfn.CONCAT($B98," - ",G$4),Afwijkingen!$G$5:$G$154)</f>
        <v>0</v>
      </c>
      <c r="H98" s="29">
        <f>SUMIF(Afwijkingen!$F$5:$F$154,_xlfn.CONCAT($B98," - ",H$4),Afwijkingen!$G$5:$G$154)</f>
        <v>0</v>
      </c>
      <c r="I98" s="29">
        <f>SUMIF(Afwijkingen!$F$5:$F$154,_xlfn.CONCAT($B98," - ",I$4),Afwijkingen!$G$5:$G$154)</f>
        <v>0</v>
      </c>
      <c r="J98" s="29">
        <f>SUMIF(Afwijkingen!$F$5:$F$154,_xlfn.CONCAT($B98," - ",J$4),Afwijkingen!$G$5:$G$154)</f>
        <v>0</v>
      </c>
      <c r="K98" s="29">
        <f>SUMIF(Afwijkingen!$F$5:$F$154,_xlfn.CONCAT($B98," - ",K$4),Afwijkingen!$G$5:$G$154)</f>
        <v>0</v>
      </c>
      <c r="L98" s="29"/>
      <c r="N98" s="29">
        <f t="shared" si="13"/>
        <v>1</v>
      </c>
      <c r="O98" s="29">
        <f t="shared" si="14"/>
        <v>1</v>
      </c>
      <c r="P98" s="29">
        <f t="shared" si="15"/>
        <v>1</v>
      </c>
      <c r="Q98" s="29">
        <f t="shared" si="16"/>
        <v>1</v>
      </c>
      <c r="R98" s="29">
        <f t="shared" si="17"/>
        <v>1</v>
      </c>
      <c r="S98" s="29">
        <f t="shared" si="18"/>
        <v>1</v>
      </c>
      <c r="T98" s="29"/>
    </row>
    <row r="99" spans="2:20">
      <c r="B99" s="1" t="s">
        <v>199</v>
      </c>
      <c r="C99" s="27">
        <f>_xlfn.IFNA(IF(VLOOKUP($B99,Classificatietabel!$B$6:$H$91,$C$5,FALSE)="Ja",1,0),"")</f>
        <v>1</v>
      </c>
      <c r="D99" s="29" t="str">
        <f>_xlfn.IFNA(VLOOKUP($B99,Classificatietabel!$B$6:$M$91,D$5,FALSE),"")</f>
        <v>hoog</v>
      </c>
      <c r="E99" s="29">
        <f>_xlfn.IFNA(VLOOKUP($B99,Classificatietabel!$B$6:$M$91,E$5,FALSE),"")</f>
        <v>1</v>
      </c>
      <c r="F99" s="29">
        <f>SUMIF(Afwijkingen!$F$5:$F$154,_xlfn.CONCAT($B99," - ",F$4),Afwijkingen!$G$5:$G$154)</f>
        <v>0</v>
      </c>
      <c r="G99" s="29">
        <f>SUMIF(Afwijkingen!$F$5:$F$154,_xlfn.CONCAT($B99," - ",G$4),Afwijkingen!$G$5:$G$154)</f>
        <v>0</v>
      </c>
      <c r="H99" s="29">
        <f>SUMIF(Afwijkingen!$F$5:$F$154,_xlfn.CONCAT($B99," - ",H$4),Afwijkingen!$G$5:$G$154)</f>
        <v>0</v>
      </c>
      <c r="I99" s="29">
        <f>SUMIF(Afwijkingen!$F$5:$F$154,_xlfn.CONCAT($B99," - ",I$4),Afwijkingen!$G$5:$G$154)</f>
        <v>0</v>
      </c>
      <c r="J99" s="29">
        <f>SUMIF(Afwijkingen!$F$5:$F$154,_xlfn.CONCAT($B99," - ",J$4),Afwijkingen!$G$5:$G$154)</f>
        <v>0</v>
      </c>
      <c r="K99" s="29">
        <f>SUMIF(Afwijkingen!$F$5:$F$154,_xlfn.CONCAT($B99," - ",K$4),Afwijkingen!$G$5:$G$154)</f>
        <v>0</v>
      </c>
      <c r="L99" s="29"/>
      <c r="N99" s="29">
        <f t="shared" si="13"/>
        <v>1</v>
      </c>
      <c r="O99" s="29">
        <f t="shared" si="14"/>
        <v>1</v>
      </c>
      <c r="P99" s="29">
        <f t="shared" si="15"/>
        <v>1</v>
      </c>
      <c r="Q99" s="29">
        <f t="shared" si="16"/>
        <v>1</v>
      </c>
      <c r="R99" s="29">
        <f t="shared" si="17"/>
        <v>1</v>
      </c>
      <c r="S99" s="29">
        <f t="shared" si="18"/>
        <v>1</v>
      </c>
      <c r="T99" s="29"/>
    </row>
    <row r="100" spans="2:20">
      <c r="B100" s="1" t="s">
        <v>201</v>
      </c>
      <c r="C100" s="27">
        <f>_xlfn.IFNA(IF(VLOOKUP($B100,Classificatietabel!$B$6:$H$91,$C$5,FALSE)="Ja",1,0),"")</f>
        <v>1</v>
      </c>
      <c r="D100" s="29" t="str">
        <f>_xlfn.IFNA(VLOOKUP($B100,Classificatietabel!$B$6:$M$91,D$5,FALSE),"")</f>
        <v>normaal</v>
      </c>
      <c r="E100" s="29">
        <f>_xlfn.IFNA(VLOOKUP($B100,Classificatietabel!$B$6:$M$91,E$5,FALSE),"")</f>
        <v>1</v>
      </c>
      <c r="F100" s="29">
        <f>SUMIF(Afwijkingen!$F$5:$F$154,_xlfn.CONCAT($B100," - ",F$4),Afwijkingen!$G$5:$G$154)</f>
        <v>0</v>
      </c>
      <c r="G100" s="29">
        <f>SUMIF(Afwijkingen!$F$5:$F$154,_xlfn.CONCAT($B100," - ",G$4),Afwijkingen!$G$5:$G$154)</f>
        <v>0</v>
      </c>
      <c r="H100" s="29">
        <f>SUMIF(Afwijkingen!$F$5:$F$154,_xlfn.CONCAT($B100," - ",H$4),Afwijkingen!$G$5:$G$154)</f>
        <v>0</v>
      </c>
      <c r="I100" s="29">
        <f>SUMIF(Afwijkingen!$F$5:$F$154,_xlfn.CONCAT($B100," - ",I$4),Afwijkingen!$G$5:$G$154)</f>
        <v>0</v>
      </c>
      <c r="J100" s="29">
        <f>SUMIF(Afwijkingen!$F$5:$F$154,_xlfn.CONCAT($B100," - ",J$4),Afwijkingen!$G$5:$G$154)</f>
        <v>0</v>
      </c>
      <c r="K100" s="29">
        <f>SUMIF(Afwijkingen!$F$5:$F$154,_xlfn.CONCAT($B100," - ",K$4),Afwijkingen!$G$5:$G$154)</f>
        <v>0</v>
      </c>
      <c r="L100" s="29"/>
      <c r="N100" s="29">
        <f t="shared" si="13"/>
        <v>1</v>
      </c>
      <c r="O100" s="29">
        <f t="shared" si="14"/>
        <v>1</v>
      </c>
      <c r="P100" s="29">
        <f t="shared" si="15"/>
        <v>1</v>
      </c>
      <c r="Q100" s="29">
        <f t="shared" si="16"/>
        <v>1</v>
      </c>
      <c r="R100" s="29">
        <f t="shared" si="17"/>
        <v>1</v>
      </c>
      <c r="S100" s="29">
        <f t="shared" si="18"/>
        <v>1</v>
      </c>
      <c r="T100" s="29"/>
    </row>
    <row r="101" spans="2:20">
      <c r="B101" s="1" t="s">
        <v>202</v>
      </c>
      <c r="C101" s="27">
        <f>_xlfn.IFNA(IF(VLOOKUP($B101,Classificatietabel!$B$6:$H$91,$C$5,FALSE)="Ja",1,0),"")</f>
        <v>1</v>
      </c>
      <c r="D101" s="29" t="str">
        <f>_xlfn.IFNA(VLOOKUP($B101,Classificatietabel!$B$6:$M$91,D$5,FALSE),"")</f>
        <v>normaal</v>
      </c>
      <c r="E101" s="29">
        <f>_xlfn.IFNA(VLOOKUP($B101,Classificatietabel!$B$6:$M$91,E$5,FALSE),"")</f>
        <v>1</v>
      </c>
      <c r="F101" s="29">
        <f>SUMIF(Afwijkingen!$F$5:$F$154,_xlfn.CONCAT($B101," - ",F$4),Afwijkingen!$G$5:$G$154)</f>
        <v>0</v>
      </c>
      <c r="G101" s="29">
        <f>SUMIF(Afwijkingen!$F$5:$F$154,_xlfn.CONCAT($B101," - ",G$4),Afwijkingen!$G$5:$G$154)</f>
        <v>0</v>
      </c>
      <c r="H101" s="29">
        <f>SUMIF(Afwijkingen!$F$5:$F$154,_xlfn.CONCAT($B101," - ",H$4),Afwijkingen!$G$5:$G$154)</f>
        <v>0</v>
      </c>
      <c r="I101" s="29">
        <f>SUMIF(Afwijkingen!$F$5:$F$154,_xlfn.CONCAT($B101," - ",I$4),Afwijkingen!$G$5:$G$154)</f>
        <v>0</v>
      </c>
      <c r="J101" s="29">
        <f>SUMIF(Afwijkingen!$F$5:$F$154,_xlfn.CONCAT($B101," - ",J$4),Afwijkingen!$G$5:$G$154)</f>
        <v>0</v>
      </c>
      <c r="K101" s="29">
        <f>SUMIF(Afwijkingen!$F$5:$F$154,_xlfn.CONCAT($B101," - ",K$4),Afwijkingen!$G$5:$G$154)</f>
        <v>0</v>
      </c>
      <c r="L101" s="29"/>
      <c r="N101" s="29">
        <f t="shared" si="13"/>
        <v>1</v>
      </c>
      <c r="O101" s="29">
        <f t="shared" si="14"/>
        <v>1</v>
      </c>
      <c r="P101" s="29">
        <f t="shared" si="15"/>
        <v>1</v>
      </c>
      <c r="Q101" s="29">
        <f t="shared" si="16"/>
        <v>1</v>
      </c>
      <c r="R101" s="29">
        <f t="shared" si="17"/>
        <v>1</v>
      </c>
      <c r="S101" s="29">
        <f t="shared" si="18"/>
        <v>1</v>
      </c>
      <c r="T101" s="29"/>
    </row>
    <row r="102" spans="2:20">
      <c r="B102" s="1" t="s">
        <v>204</v>
      </c>
      <c r="C102" s="27">
        <f>_xlfn.IFNA(IF(VLOOKUP($B102,Classificatietabel!$B$6:$H$91,$C$5,FALSE)="Ja",1,0),"")</f>
        <v>1</v>
      </c>
      <c r="D102" s="29" t="str">
        <f>_xlfn.IFNA(VLOOKUP($B102,Classificatietabel!$B$6:$M$91,D$5,FALSE),"")</f>
        <v>hoog</v>
      </c>
      <c r="E102" s="29">
        <f>_xlfn.IFNA(VLOOKUP($B102,Classificatietabel!$B$6:$M$91,E$5,FALSE),"")</f>
        <v>1</v>
      </c>
      <c r="F102" s="29">
        <f>SUMIF(Afwijkingen!$F$5:$F$154,_xlfn.CONCAT($B102," - ",F$4),Afwijkingen!$G$5:$G$154)</f>
        <v>0</v>
      </c>
      <c r="G102" s="29">
        <f>SUMIF(Afwijkingen!$F$5:$F$154,_xlfn.CONCAT($B102," - ",G$4),Afwijkingen!$G$5:$G$154)</f>
        <v>0</v>
      </c>
      <c r="H102" s="29">
        <f>SUMIF(Afwijkingen!$F$5:$F$154,_xlfn.CONCAT($B102," - ",H$4),Afwijkingen!$G$5:$G$154)</f>
        <v>0</v>
      </c>
      <c r="I102" s="29">
        <f>SUMIF(Afwijkingen!$F$5:$F$154,_xlfn.CONCAT($B102," - ",I$4),Afwijkingen!$G$5:$G$154)</f>
        <v>0</v>
      </c>
      <c r="J102" s="29">
        <f>SUMIF(Afwijkingen!$F$5:$F$154,_xlfn.CONCAT($B102," - ",J$4),Afwijkingen!$G$5:$G$154)</f>
        <v>0</v>
      </c>
      <c r="K102" s="29">
        <f>SUMIF(Afwijkingen!$F$5:$F$154,_xlfn.CONCAT($B102," - ",K$4),Afwijkingen!$G$5:$G$154)</f>
        <v>0</v>
      </c>
      <c r="L102" s="29"/>
      <c r="N102" s="29">
        <f t="shared" si="13"/>
        <v>1</v>
      </c>
      <c r="O102" s="29">
        <f t="shared" si="14"/>
        <v>1</v>
      </c>
      <c r="P102" s="29">
        <f t="shared" si="15"/>
        <v>1</v>
      </c>
      <c r="Q102" s="29">
        <f t="shared" si="16"/>
        <v>1</v>
      </c>
      <c r="R102" s="29">
        <f t="shared" si="17"/>
        <v>1</v>
      </c>
      <c r="S102" s="29">
        <f t="shared" si="18"/>
        <v>1</v>
      </c>
      <c r="T102" s="29"/>
    </row>
    <row r="103" spans="2:20">
      <c r="B103" s="1" t="s">
        <v>206</v>
      </c>
      <c r="C103" s="27">
        <f>_xlfn.IFNA(IF(VLOOKUP($B103,Classificatietabel!$B$6:$H$91,$C$5,FALSE)="Ja",1,0),"")</f>
        <v>1</v>
      </c>
      <c r="D103" s="29" t="str">
        <f>_xlfn.IFNA(VLOOKUP($B103,Classificatietabel!$B$6:$M$91,D$5,FALSE),"")</f>
        <v>hoog</v>
      </c>
      <c r="E103" s="29">
        <f>_xlfn.IFNA(VLOOKUP($B103,Classificatietabel!$B$6:$M$91,E$5,FALSE),"")</f>
        <v>1</v>
      </c>
      <c r="F103" s="29">
        <f>SUMIF(Afwijkingen!$F$5:$F$154,_xlfn.CONCAT($B103," - ",F$4),Afwijkingen!$G$5:$G$154)</f>
        <v>0</v>
      </c>
      <c r="G103" s="29">
        <f>SUMIF(Afwijkingen!$F$5:$F$154,_xlfn.CONCAT($B103," - ",G$4),Afwijkingen!$G$5:$G$154)</f>
        <v>0</v>
      </c>
      <c r="H103" s="29">
        <f>SUMIF(Afwijkingen!$F$5:$F$154,_xlfn.CONCAT($B103," - ",H$4),Afwijkingen!$G$5:$G$154)</f>
        <v>0</v>
      </c>
      <c r="I103" s="29">
        <f>SUMIF(Afwijkingen!$F$5:$F$154,_xlfn.CONCAT($B103," - ",I$4),Afwijkingen!$G$5:$G$154)</f>
        <v>0</v>
      </c>
      <c r="J103" s="29">
        <f>SUMIF(Afwijkingen!$F$5:$F$154,_xlfn.CONCAT($B103," - ",J$4),Afwijkingen!$G$5:$G$154)</f>
        <v>0</v>
      </c>
      <c r="K103" s="29">
        <f>SUMIF(Afwijkingen!$F$5:$F$154,_xlfn.CONCAT($B103," - ",K$4),Afwijkingen!$G$5:$G$154)</f>
        <v>0</v>
      </c>
      <c r="L103" s="29"/>
      <c r="N103" s="29">
        <f t="shared" si="13"/>
        <v>1</v>
      </c>
      <c r="O103" s="29">
        <f t="shared" si="14"/>
        <v>1</v>
      </c>
      <c r="P103" s="29">
        <f t="shared" si="15"/>
        <v>1</v>
      </c>
      <c r="Q103" s="29">
        <f t="shared" si="16"/>
        <v>1</v>
      </c>
      <c r="R103" s="29">
        <f t="shared" si="17"/>
        <v>1</v>
      </c>
      <c r="S103" s="29">
        <f t="shared" si="18"/>
        <v>1</v>
      </c>
      <c r="T103" s="29"/>
    </row>
    <row r="104" spans="2:20">
      <c r="B104" s="1" t="s">
        <v>208</v>
      </c>
      <c r="C104" s="27">
        <f>_xlfn.IFNA(IF(VLOOKUP($B104,Classificatietabel!$B$6:$H$91,$C$5,FALSE)="Ja",1,0),"")</f>
        <v>1</v>
      </c>
      <c r="D104" s="29" t="str">
        <f>_xlfn.IFNA(VLOOKUP($B104,Classificatietabel!$B$6:$M$91,D$5,FALSE),"")</f>
        <v>normaal</v>
      </c>
      <c r="E104" s="29">
        <f>_xlfn.IFNA(VLOOKUP($B104,Classificatietabel!$B$6:$M$91,E$5,FALSE),"")</f>
        <v>1</v>
      </c>
      <c r="F104" s="29">
        <f>SUMIF(Afwijkingen!$F$5:$F$154,_xlfn.CONCAT($B104," - ",F$4),Afwijkingen!$G$5:$G$154)</f>
        <v>0</v>
      </c>
      <c r="G104" s="29">
        <f>SUMIF(Afwijkingen!$F$5:$F$154,_xlfn.CONCAT($B104," - ",G$4),Afwijkingen!$G$5:$G$154)</f>
        <v>0</v>
      </c>
      <c r="H104" s="29">
        <f>SUMIF(Afwijkingen!$F$5:$F$154,_xlfn.CONCAT($B104," - ",H$4),Afwijkingen!$G$5:$G$154)</f>
        <v>0</v>
      </c>
      <c r="I104" s="29">
        <f>SUMIF(Afwijkingen!$F$5:$F$154,_xlfn.CONCAT($B104," - ",I$4),Afwijkingen!$G$5:$G$154)</f>
        <v>0</v>
      </c>
      <c r="J104" s="29">
        <f>SUMIF(Afwijkingen!$F$5:$F$154,_xlfn.CONCAT($B104," - ",J$4),Afwijkingen!$G$5:$G$154)</f>
        <v>0</v>
      </c>
      <c r="K104" s="29">
        <f>SUMIF(Afwijkingen!$F$5:$F$154,_xlfn.CONCAT($B104," - ",K$4),Afwijkingen!$G$5:$G$154)</f>
        <v>0</v>
      </c>
      <c r="L104" s="29"/>
      <c r="N104" s="29">
        <f t="shared" si="13"/>
        <v>1</v>
      </c>
      <c r="O104" s="29">
        <f t="shared" si="14"/>
        <v>1</v>
      </c>
      <c r="P104" s="29">
        <f t="shared" si="15"/>
        <v>1</v>
      </c>
      <c r="Q104" s="29">
        <f t="shared" si="16"/>
        <v>1</v>
      </c>
      <c r="R104" s="29">
        <f t="shared" si="17"/>
        <v>1</v>
      </c>
      <c r="S104" s="29">
        <f t="shared" si="18"/>
        <v>1</v>
      </c>
      <c r="T104" s="29"/>
    </row>
    <row r="105" spans="2:20">
      <c r="B105" s="1" t="s">
        <v>209</v>
      </c>
      <c r="C105" s="27">
        <f>_xlfn.IFNA(IF(VLOOKUP($B105,Classificatietabel!$B$6:$H$91,$C$5,FALSE)="Ja",1,0),"")</f>
        <v>1</v>
      </c>
      <c r="D105" s="29" t="str">
        <f>_xlfn.IFNA(VLOOKUP($B105,Classificatietabel!$B$6:$M$91,D$5,FALSE),"")</f>
        <v>normaal</v>
      </c>
      <c r="E105" s="29">
        <f>_xlfn.IFNA(VLOOKUP($B105,Classificatietabel!$B$6:$M$91,E$5,FALSE),"")</f>
        <v>1</v>
      </c>
      <c r="F105" s="29">
        <f>SUMIF(Afwijkingen!$F$5:$F$154,_xlfn.CONCAT($B105," - ",F$4),Afwijkingen!$G$5:$G$154)</f>
        <v>0</v>
      </c>
      <c r="G105" s="29">
        <f>SUMIF(Afwijkingen!$F$5:$F$154,_xlfn.CONCAT($B105," - ",G$4),Afwijkingen!$G$5:$G$154)</f>
        <v>0</v>
      </c>
      <c r="H105" s="29">
        <f>SUMIF(Afwijkingen!$F$5:$F$154,_xlfn.CONCAT($B105," - ",H$4),Afwijkingen!$G$5:$G$154)</f>
        <v>0</v>
      </c>
      <c r="I105" s="29">
        <f>SUMIF(Afwijkingen!$F$5:$F$154,_xlfn.CONCAT($B105," - ",I$4),Afwijkingen!$G$5:$G$154)</f>
        <v>0</v>
      </c>
      <c r="J105" s="29">
        <f>SUMIF(Afwijkingen!$F$5:$F$154,_xlfn.CONCAT($B105," - ",J$4),Afwijkingen!$G$5:$G$154)</f>
        <v>0</v>
      </c>
      <c r="K105" s="29">
        <f>SUMIF(Afwijkingen!$F$5:$F$154,_xlfn.CONCAT($B105," - ",K$4),Afwijkingen!$G$5:$G$154)</f>
        <v>0</v>
      </c>
      <c r="L105" s="29"/>
      <c r="N105" s="29">
        <f t="shared" si="13"/>
        <v>1</v>
      </c>
      <c r="O105" s="29">
        <f t="shared" si="14"/>
        <v>1</v>
      </c>
      <c r="P105" s="29">
        <f t="shared" si="15"/>
        <v>1</v>
      </c>
      <c r="Q105" s="29">
        <f t="shared" si="16"/>
        <v>1</v>
      </c>
      <c r="R105" s="29">
        <f t="shared" si="17"/>
        <v>1</v>
      </c>
      <c r="S105" s="29">
        <f t="shared" si="18"/>
        <v>1</v>
      </c>
      <c r="T105" s="29"/>
    </row>
    <row r="106" spans="2:20">
      <c r="B106" s="1" t="s">
        <v>210</v>
      </c>
      <c r="C106" s="27">
        <f>_xlfn.IFNA(IF(VLOOKUP($B106,Classificatietabel!$B$6:$H$91,$C$5,FALSE)="Ja",1,0),"")</f>
        <v>1</v>
      </c>
      <c r="D106" s="29" t="str">
        <f>_xlfn.IFNA(VLOOKUP($B106,Classificatietabel!$B$6:$M$91,D$5,FALSE),"")</f>
        <v>hoog</v>
      </c>
      <c r="E106" s="29">
        <f>_xlfn.IFNA(VLOOKUP($B106,Classificatietabel!$B$6:$M$91,E$5,FALSE),"")</f>
        <v>1</v>
      </c>
      <c r="F106" s="29">
        <f>SUMIF(Afwijkingen!$F$5:$F$154,_xlfn.CONCAT($B106," - ",F$4),Afwijkingen!$G$5:$G$154)</f>
        <v>0</v>
      </c>
      <c r="G106" s="29">
        <f>SUMIF(Afwijkingen!$F$5:$F$154,_xlfn.CONCAT($B106," - ",G$4),Afwijkingen!$G$5:$G$154)</f>
        <v>0</v>
      </c>
      <c r="H106" s="29">
        <f>SUMIF(Afwijkingen!$F$5:$F$154,_xlfn.CONCAT($B106," - ",H$4),Afwijkingen!$G$5:$G$154)</f>
        <v>0</v>
      </c>
      <c r="I106" s="29">
        <f>SUMIF(Afwijkingen!$F$5:$F$154,_xlfn.CONCAT($B106," - ",I$4),Afwijkingen!$G$5:$G$154)</f>
        <v>0</v>
      </c>
      <c r="J106" s="29">
        <f>SUMIF(Afwijkingen!$F$5:$F$154,_xlfn.CONCAT($B106," - ",J$4),Afwijkingen!$G$5:$G$154)</f>
        <v>0</v>
      </c>
      <c r="K106" s="29">
        <f>SUMIF(Afwijkingen!$F$5:$F$154,_xlfn.CONCAT($B106," - ",K$4),Afwijkingen!$G$5:$G$154)</f>
        <v>0</v>
      </c>
      <c r="L106" s="29"/>
      <c r="N106" s="29">
        <f t="shared" si="13"/>
        <v>1</v>
      </c>
      <c r="O106" s="29">
        <f t="shared" si="14"/>
        <v>1</v>
      </c>
      <c r="P106" s="29">
        <f t="shared" si="15"/>
        <v>1</v>
      </c>
      <c r="Q106" s="29">
        <f t="shared" si="16"/>
        <v>1</v>
      </c>
      <c r="R106" s="29">
        <f t="shared" si="17"/>
        <v>1</v>
      </c>
      <c r="S106" s="29">
        <f t="shared" si="18"/>
        <v>1</v>
      </c>
      <c r="T106" s="29"/>
    </row>
    <row r="107" spans="2:20">
      <c r="B107" s="1" t="s">
        <v>212</v>
      </c>
      <c r="C107" s="27">
        <f>_xlfn.IFNA(IF(VLOOKUP($B107,Classificatietabel!$B$6:$H$91,$C$5,FALSE)="Ja",1,0),"")</f>
        <v>1</v>
      </c>
      <c r="D107" s="29" t="str">
        <f>_xlfn.IFNA(VLOOKUP($B107,Classificatietabel!$B$6:$M$91,D$5,FALSE),"")</f>
        <v>laag</v>
      </c>
      <c r="E107" s="29">
        <f>_xlfn.IFNA(VLOOKUP($B107,Classificatietabel!$B$6:$M$91,E$5,FALSE),"")</f>
        <v>1</v>
      </c>
      <c r="F107" s="29">
        <f>SUMIF(Afwijkingen!$F$5:$F$154,_xlfn.CONCAT($B107," - ",F$4),Afwijkingen!$G$5:$G$154)</f>
        <v>0</v>
      </c>
      <c r="G107" s="29">
        <f>SUMIF(Afwijkingen!$F$5:$F$154,_xlfn.CONCAT($B107," - ",G$4),Afwijkingen!$G$5:$G$154)</f>
        <v>0</v>
      </c>
      <c r="H107" s="29">
        <f>SUMIF(Afwijkingen!$F$5:$F$154,_xlfn.CONCAT($B107," - ",H$4),Afwijkingen!$G$5:$G$154)</f>
        <v>0</v>
      </c>
      <c r="I107" s="29">
        <f>SUMIF(Afwijkingen!$F$5:$F$154,_xlfn.CONCAT($B107," - ",I$4),Afwijkingen!$G$5:$G$154)</f>
        <v>0</v>
      </c>
      <c r="J107" s="29">
        <f>SUMIF(Afwijkingen!$F$5:$F$154,_xlfn.CONCAT($B107," - ",J$4),Afwijkingen!$G$5:$G$154)</f>
        <v>0</v>
      </c>
      <c r="K107" s="29">
        <f>SUMIF(Afwijkingen!$F$5:$F$154,_xlfn.CONCAT($B107," - ",K$4),Afwijkingen!$G$5:$G$154)</f>
        <v>0</v>
      </c>
      <c r="L107" s="29"/>
      <c r="N107" s="29">
        <f t="shared" si="13"/>
        <v>1</v>
      </c>
      <c r="O107" s="29">
        <f t="shared" si="14"/>
        <v>1</v>
      </c>
      <c r="P107" s="29">
        <f t="shared" si="15"/>
        <v>1</v>
      </c>
      <c r="Q107" s="29">
        <f t="shared" si="16"/>
        <v>1</v>
      </c>
      <c r="R107" s="29">
        <f t="shared" si="17"/>
        <v>1</v>
      </c>
      <c r="S107" s="29">
        <f t="shared" si="18"/>
        <v>1</v>
      </c>
      <c r="T107" s="29"/>
    </row>
    <row r="108" spans="2:20">
      <c r="B108" s="1" t="s">
        <v>213</v>
      </c>
      <c r="C108" s="27">
        <f>_xlfn.IFNA(IF(VLOOKUP($B108,Classificatietabel!$B$6:$H$91,$C$5,FALSE)="Ja",1,0),"")</f>
        <v>1</v>
      </c>
      <c r="D108" s="29" t="str">
        <f>_xlfn.IFNA(VLOOKUP($B108,Classificatietabel!$B$6:$M$91,D$5,FALSE),"")</f>
        <v>normaal</v>
      </c>
      <c r="E108" s="29">
        <f>_xlfn.IFNA(VLOOKUP($B108,Classificatietabel!$B$6:$M$91,E$5,FALSE),"")</f>
        <v>1</v>
      </c>
      <c r="F108" s="29">
        <f>SUMIF(Afwijkingen!$F$5:$F$154,_xlfn.CONCAT($B108," - ",F$4),Afwijkingen!$G$5:$G$154)</f>
        <v>0</v>
      </c>
      <c r="G108" s="29">
        <f>SUMIF(Afwijkingen!$F$5:$F$154,_xlfn.CONCAT($B108," - ",G$4),Afwijkingen!$G$5:$G$154)</f>
        <v>0</v>
      </c>
      <c r="H108" s="29">
        <f>SUMIF(Afwijkingen!$F$5:$F$154,_xlfn.CONCAT($B108," - ",H$4),Afwijkingen!$G$5:$G$154)</f>
        <v>0</v>
      </c>
      <c r="I108" s="29">
        <f>SUMIF(Afwijkingen!$F$5:$F$154,_xlfn.CONCAT($B108," - ",I$4),Afwijkingen!$G$5:$G$154)</f>
        <v>0</v>
      </c>
      <c r="J108" s="29">
        <f>SUMIF(Afwijkingen!$F$5:$F$154,_xlfn.CONCAT($B108," - ",J$4),Afwijkingen!$G$5:$G$154)</f>
        <v>0</v>
      </c>
      <c r="K108" s="29">
        <f>SUMIF(Afwijkingen!$F$5:$F$154,_xlfn.CONCAT($B108," - ",K$4),Afwijkingen!$G$5:$G$154)</f>
        <v>0</v>
      </c>
      <c r="L108" s="29"/>
      <c r="N108" s="29">
        <f t="shared" si="13"/>
        <v>1</v>
      </c>
      <c r="O108" s="29">
        <f t="shared" si="14"/>
        <v>1</v>
      </c>
      <c r="P108" s="29">
        <f t="shared" si="15"/>
        <v>1</v>
      </c>
      <c r="Q108" s="29">
        <f t="shared" si="16"/>
        <v>1</v>
      </c>
      <c r="R108" s="29">
        <f t="shared" si="17"/>
        <v>1</v>
      </c>
      <c r="S108" s="29">
        <f t="shared" si="18"/>
        <v>1</v>
      </c>
      <c r="T108" s="29"/>
    </row>
    <row r="109" spans="2:20">
      <c r="B109" s="1" t="s">
        <v>214</v>
      </c>
      <c r="C109" s="27">
        <f>_xlfn.IFNA(IF(VLOOKUP($B109,Classificatietabel!$B$6:$H$91,$C$5,FALSE)="Ja",1,0),"")</f>
        <v>1</v>
      </c>
      <c r="D109" s="29" t="str">
        <f>_xlfn.IFNA(VLOOKUP($B109,Classificatietabel!$B$6:$M$91,D$5,FALSE),"")</f>
        <v>normaal</v>
      </c>
      <c r="E109" s="29">
        <f>_xlfn.IFNA(VLOOKUP($B109,Classificatietabel!$B$6:$M$91,E$5,FALSE),"")</f>
        <v>1</v>
      </c>
      <c r="F109" s="29">
        <f>SUMIF(Afwijkingen!$F$5:$F$154,_xlfn.CONCAT($B109," - ",F$4),Afwijkingen!$G$5:$G$154)</f>
        <v>0</v>
      </c>
      <c r="G109" s="29">
        <f>SUMIF(Afwijkingen!$F$5:$F$154,_xlfn.CONCAT($B109," - ",G$4),Afwijkingen!$G$5:$G$154)</f>
        <v>0</v>
      </c>
      <c r="H109" s="29">
        <f>SUMIF(Afwijkingen!$F$5:$F$154,_xlfn.CONCAT($B109," - ",H$4),Afwijkingen!$G$5:$G$154)</f>
        <v>0</v>
      </c>
      <c r="I109" s="29">
        <f>SUMIF(Afwijkingen!$F$5:$F$154,_xlfn.CONCAT($B109," - ",I$4),Afwijkingen!$G$5:$G$154)</f>
        <v>0</v>
      </c>
      <c r="J109" s="29">
        <f>SUMIF(Afwijkingen!$F$5:$F$154,_xlfn.CONCAT($B109," - ",J$4),Afwijkingen!$G$5:$G$154)</f>
        <v>0</v>
      </c>
      <c r="K109" s="29">
        <f>SUMIF(Afwijkingen!$F$5:$F$154,_xlfn.CONCAT($B109," - ",K$4),Afwijkingen!$G$5:$G$154)</f>
        <v>0</v>
      </c>
      <c r="L109" s="29"/>
      <c r="N109" s="29">
        <f t="shared" si="13"/>
        <v>1</v>
      </c>
      <c r="O109" s="29">
        <f t="shared" si="14"/>
        <v>1</v>
      </c>
      <c r="P109" s="29">
        <f t="shared" si="15"/>
        <v>1</v>
      </c>
      <c r="Q109" s="29">
        <f t="shared" si="16"/>
        <v>1</v>
      </c>
      <c r="R109" s="29">
        <f t="shared" si="17"/>
        <v>1</v>
      </c>
      <c r="S109" s="29">
        <f t="shared" si="18"/>
        <v>1</v>
      </c>
      <c r="T109" s="29"/>
    </row>
    <row r="110" spans="2:20">
      <c r="B110" s="1" t="s">
        <v>216</v>
      </c>
      <c r="C110" s="27">
        <f>_xlfn.IFNA(IF(VLOOKUP($B110,Classificatietabel!$B$6:$H$91,$C$5,FALSE)="Ja",1,0),"")</f>
        <v>1</v>
      </c>
      <c r="D110" s="29" t="str">
        <f>_xlfn.IFNA(VLOOKUP($B110,Classificatietabel!$B$6:$M$91,D$5,FALSE),"")</f>
        <v>normaal</v>
      </c>
      <c r="E110" s="29">
        <f>_xlfn.IFNA(VLOOKUP($B110,Classificatietabel!$B$6:$M$91,E$5,FALSE),"")</f>
        <v>1</v>
      </c>
      <c r="F110" s="29">
        <f>SUMIF(Afwijkingen!$F$5:$F$154,_xlfn.CONCAT($B110," - ",F$4),Afwijkingen!$G$5:$G$154)</f>
        <v>0</v>
      </c>
      <c r="G110" s="29">
        <f>SUMIF(Afwijkingen!$F$5:$F$154,_xlfn.CONCAT($B110," - ",G$4),Afwijkingen!$G$5:$G$154)</f>
        <v>0</v>
      </c>
      <c r="H110" s="29">
        <f>SUMIF(Afwijkingen!$F$5:$F$154,_xlfn.CONCAT($B110," - ",H$4),Afwijkingen!$G$5:$G$154)</f>
        <v>0</v>
      </c>
      <c r="I110" s="29">
        <f>SUMIF(Afwijkingen!$F$5:$F$154,_xlfn.CONCAT($B110," - ",I$4),Afwijkingen!$G$5:$G$154)</f>
        <v>0</v>
      </c>
      <c r="J110" s="29">
        <f>SUMIF(Afwijkingen!$F$5:$F$154,_xlfn.CONCAT($B110," - ",J$4),Afwijkingen!$G$5:$G$154)</f>
        <v>0</v>
      </c>
      <c r="K110" s="29">
        <f>SUMIF(Afwijkingen!$F$5:$F$154,_xlfn.CONCAT($B110," - ",K$4),Afwijkingen!$G$5:$G$154)</f>
        <v>0</v>
      </c>
      <c r="L110" s="29"/>
      <c r="N110" s="29">
        <f t="shared" si="13"/>
        <v>1</v>
      </c>
      <c r="O110" s="29">
        <f t="shared" si="14"/>
        <v>1</v>
      </c>
      <c r="P110" s="29">
        <f t="shared" si="15"/>
        <v>1</v>
      </c>
      <c r="Q110" s="29">
        <f t="shared" si="16"/>
        <v>1</v>
      </c>
      <c r="R110" s="29">
        <f t="shared" si="17"/>
        <v>1</v>
      </c>
      <c r="S110" s="29">
        <f t="shared" si="18"/>
        <v>1</v>
      </c>
      <c r="T110" s="29"/>
    </row>
    <row r="111" spans="2:20">
      <c r="B111" s="1" t="str">
        <f>Classificatietabel!B89</f>
        <v>ZORG - Andere 1 (vul hier in)</v>
      </c>
      <c r="C111" s="27">
        <f>_xlfn.IFNA(IF(VLOOKUP($B111,Classificatietabel!$B$6:$H$91,$C$5,FALSE)="Ja",1,0),"")</f>
        <v>1</v>
      </c>
      <c r="D111" s="29" t="str">
        <f>_xlfn.IFNA(VLOOKUP($B111,Classificatietabel!$B$6:$M$91,D$5,FALSE),"")</f>
        <v>laag</v>
      </c>
      <c r="E111" s="29">
        <f>_xlfn.IFNA(VLOOKUP($B111,Classificatietabel!$B$6:$M$91,E$5,FALSE),"")</f>
        <v>1</v>
      </c>
      <c r="F111" s="29">
        <f>SUMIF(Afwijkingen!$F$5:$F$154,_xlfn.CONCAT($B111," - ",F$4),Afwijkingen!$G$5:$G$154)</f>
        <v>0</v>
      </c>
      <c r="G111" s="29">
        <f>SUMIF(Afwijkingen!$F$5:$F$154,_xlfn.CONCAT($B111," - ",G$4),Afwijkingen!$G$5:$G$154)</f>
        <v>0</v>
      </c>
      <c r="H111" s="29">
        <f>SUMIF(Afwijkingen!$F$5:$F$154,_xlfn.CONCAT($B111," - ",H$4),Afwijkingen!$G$5:$G$154)</f>
        <v>0</v>
      </c>
      <c r="I111" s="29">
        <f>SUMIF(Afwijkingen!$F$5:$F$154,_xlfn.CONCAT($B111," - ",I$4),Afwijkingen!$G$5:$G$154)</f>
        <v>0</v>
      </c>
      <c r="J111" s="29">
        <f>SUMIF(Afwijkingen!$F$5:$F$154,_xlfn.CONCAT($B111," - ",J$4),Afwijkingen!$G$5:$G$154)</f>
        <v>0</v>
      </c>
      <c r="K111" s="29">
        <f>SUMIF(Afwijkingen!$F$5:$F$154,_xlfn.CONCAT($B111," - ",K$4),Afwijkingen!$G$5:$G$154)</f>
        <v>0</v>
      </c>
      <c r="L111" s="29"/>
      <c r="N111" s="29">
        <f t="shared" ref="N111" si="19">MAX(0,$E111-F111)</f>
        <v>1</v>
      </c>
      <c r="O111" s="29">
        <f t="shared" ref="O111" si="20">MAX(0,$E111-G111)</f>
        <v>1</v>
      </c>
      <c r="P111" s="29">
        <f t="shared" ref="P111" si="21">MAX(0,$E111-H111)</f>
        <v>1</v>
      </c>
      <c r="Q111" s="29">
        <f t="shared" ref="Q111" si="22">MAX(0,$E111-I111)</f>
        <v>1</v>
      </c>
      <c r="R111" s="29">
        <f t="shared" ref="R111" si="23">MAX(0,$E111-J111)</f>
        <v>1</v>
      </c>
      <c r="S111" s="29">
        <f t="shared" ref="S111" si="24">MAX(0,$E111-K111)</f>
        <v>1</v>
      </c>
      <c r="T111" s="29"/>
    </row>
    <row r="112" spans="2:20">
      <c r="B112" s="1" t="str">
        <f>Classificatietabel!B90</f>
        <v>ZORG - Andere 2 (vul hier in)</v>
      </c>
      <c r="C112" s="27">
        <f>_xlfn.IFNA(IF(VLOOKUP($B112,Classificatietabel!$B$6:$H$91,$C$5,FALSE)="Ja",1,0),"")</f>
        <v>1</v>
      </c>
      <c r="D112" s="29" t="str">
        <f>_xlfn.IFNA(VLOOKUP($B112,Classificatietabel!$B$6:$M$91,D$5,FALSE),"")</f>
        <v>laag</v>
      </c>
      <c r="E112" s="29">
        <f>_xlfn.IFNA(VLOOKUP($B112,Classificatietabel!$B$6:$M$91,E$5,FALSE),"")</f>
        <v>1</v>
      </c>
      <c r="F112" s="29">
        <f>SUMIF(Afwijkingen!$F$5:$F$154,_xlfn.CONCAT($B112," - ",F$4),Afwijkingen!$G$5:$G$154)</f>
        <v>0</v>
      </c>
      <c r="G112" s="29">
        <f>SUMIF(Afwijkingen!$F$5:$F$154,_xlfn.CONCAT($B112," - ",G$4),Afwijkingen!$G$5:$G$154)</f>
        <v>0</v>
      </c>
      <c r="H112" s="29">
        <f>SUMIF(Afwijkingen!$F$5:$F$154,_xlfn.CONCAT($B112," - ",H$4),Afwijkingen!$G$5:$G$154)</f>
        <v>0</v>
      </c>
      <c r="I112" s="29">
        <f>SUMIF(Afwijkingen!$F$5:$F$154,_xlfn.CONCAT($B112," - ",I$4),Afwijkingen!$G$5:$G$154)</f>
        <v>0</v>
      </c>
      <c r="J112" s="29">
        <f>SUMIF(Afwijkingen!$F$5:$F$154,_xlfn.CONCAT($B112," - ",J$4),Afwijkingen!$G$5:$G$154)</f>
        <v>0</v>
      </c>
      <c r="K112" s="29">
        <f>SUMIF(Afwijkingen!$F$5:$F$154,_xlfn.CONCAT($B112," - ",K$4),Afwijkingen!$G$5:$G$154)</f>
        <v>0</v>
      </c>
      <c r="L112" s="29"/>
      <c r="N112" s="29">
        <f t="shared" si="13"/>
        <v>1</v>
      </c>
      <c r="O112" s="29">
        <f t="shared" si="14"/>
        <v>1</v>
      </c>
      <c r="P112" s="29">
        <f t="shared" si="15"/>
        <v>1</v>
      </c>
      <c r="Q112" s="29">
        <f t="shared" si="16"/>
        <v>1</v>
      </c>
      <c r="R112" s="29">
        <f t="shared" si="17"/>
        <v>1</v>
      </c>
      <c r="S112" s="29">
        <f t="shared" si="18"/>
        <v>1</v>
      </c>
      <c r="T112" s="29"/>
    </row>
    <row r="113" spans="1:20">
      <c r="B113" s="1"/>
      <c r="C113" s="27" t="str">
        <f>_xlfn.IFNA(IF(VLOOKUP($B113,Classificatietabel!$B$6:$H$91,$C$5,FALSE)="Ja",1,0),"")</f>
        <v/>
      </c>
      <c r="D113" s="29" t="str">
        <f>_xlfn.IFNA(VLOOKUP($B113,Classificatietabel!$B$6:$M$91,D$5,FALSE),"")</f>
        <v/>
      </c>
      <c r="E113" s="29" t="str">
        <f>_xlfn.IFNA(VLOOKUP($B113,Classificatietabel!$B$6:$M$91,E$5,FALSE),"")</f>
        <v/>
      </c>
      <c r="F113" s="29"/>
      <c r="G113" s="29"/>
      <c r="H113" s="29"/>
      <c r="I113" s="29"/>
      <c r="J113" s="29"/>
      <c r="K113" s="29"/>
      <c r="L113" s="29"/>
      <c r="N113" s="29"/>
      <c r="O113" s="29"/>
      <c r="P113" s="29"/>
      <c r="Q113" s="29"/>
      <c r="R113" s="29"/>
      <c r="S113" s="29"/>
      <c r="T113" s="29"/>
    </row>
    <row r="114" spans="1:20" s="100" customFormat="1">
      <c r="A114" s="96" t="s">
        <v>220</v>
      </c>
      <c r="B114" s="96"/>
      <c r="C114" s="97" t="str">
        <f>_xlfn.IFNA(IF(VLOOKUP($B114,Classificatietabel!$B$6:$H$91,$C$5,FALSE)="Ja",1,0),"")</f>
        <v/>
      </c>
      <c r="D114" s="99"/>
      <c r="E114" s="99"/>
      <c r="F114" s="99"/>
      <c r="G114" s="99"/>
      <c r="H114" s="99"/>
      <c r="I114" s="99"/>
      <c r="J114" s="99"/>
      <c r="K114" s="99"/>
      <c r="L114" s="99"/>
      <c r="M114" s="99"/>
      <c r="N114" s="99"/>
      <c r="O114" s="99"/>
      <c r="P114" s="99"/>
      <c r="Q114" s="99"/>
      <c r="R114" s="99"/>
      <c r="S114" s="99"/>
      <c r="T114" s="99"/>
    </row>
    <row r="115" spans="1:20">
      <c r="B115" s="1" t="s">
        <v>221</v>
      </c>
      <c r="C115" s="27" t="str">
        <f>_xlfn.IFNA(IF(VLOOKUP($B115,Classificatietabel!$B$6:$H$91,$C$5,FALSE)="Ja",1,0),"")</f>
        <v/>
      </c>
      <c r="D115" s="29" t="str">
        <f>_xlfn.IFNA(VLOOKUP($B115,Classificatietabel!$B$6:$M$91,D$5,FALSE),"")</f>
        <v/>
      </c>
      <c r="E115" s="29" t="str">
        <f>_xlfn.IFNA(VLOOKUP($B115,Classificatietabel!$B$6:$M$91,E$5,FALSE),"")</f>
        <v/>
      </c>
      <c r="F115" s="29">
        <f>SUMIF(Afwijkingen!$F$5:$F$154,_xlfn.CONCAT($B115," - ",F$4),Afwijkingen!$G$5:$G$154)</f>
        <v>0</v>
      </c>
      <c r="G115" s="29">
        <f>SUMIF(Afwijkingen!$F$5:$F$154,_xlfn.CONCAT($B115," - ",G$4),Afwijkingen!$G$5:$G$154)</f>
        <v>0</v>
      </c>
      <c r="H115" s="29">
        <f>SUMIF(Afwijkingen!$F$5:$F$154,_xlfn.CONCAT($B115," - ",H$4),Afwijkingen!$G$5:$G$154)</f>
        <v>0</v>
      </c>
      <c r="I115" s="29">
        <f>SUMIF(Afwijkingen!$F$5:$F$154,_xlfn.CONCAT($B115," - ",I$4),Afwijkingen!$G$5:$G$154)</f>
        <v>0</v>
      </c>
      <c r="J115" s="29">
        <f>SUMIF(Afwijkingen!$F$5:$F$154,_xlfn.CONCAT($B115," - ",J$4),Afwijkingen!$G$5:$G$154)</f>
        <v>0</v>
      </c>
      <c r="K115" s="29">
        <f>SUMIF(Afwijkingen!$F$5:$F$154,_xlfn.CONCAT($B115," - ",K$4),Afwijkingen!$G$5:$G$154)</f>
        <v>0</v>
      </c>
      <c r="L115" s="29"/>
      <c r="N115" s="29" t="e">
        <f t="shared" si="13"/>
        <v>#VALUE!</v>
      </c>
      <c r="O115" s="29" t="e">
        <f t="shared" si="14"/>
        <v>#VALUE!</v>
      </c>
      <c r="P115" s="29" t="e">
        <f t="shared" si="15"/>
        <v>#VALUE!</v>
      </c>
      <c r="Q115" s="29" t="e">
        <f t="shared" si="16"/>
        <v>#VALUE!</v>
      </c>
      <c r="R115" s="29" t="e">
        <f t="shared" si="17"/>
        <v>#VALUE!</v>
      </c>
      <c r="S115" s="29" t="e">
        <f t="shared" si="18"/>
        <v>#VALUE!</v>
      </c>
      <c r="T115" s="29"/>
    </row>
    <row r="116" spans="1:20">
      <c r="B116" s="1" t="s">
        <v>222</v>
      </c>
      <c r="C116" s="27" t="str">
        <f>_xlfn.IFNA(IF(VLOOKUP($B116,Classificatietabel!$B$6:$H$91,$C$5,FALSE)="Ja",1,0),"")</f>
        <v/>
      </c>
      <c r="D116" s="29" t="str">
        <f>_xlfn.IFNA(VLOOKUP($B116,Classificatietabel!$B$6:$M$91,D$5,FALSE),"")</f>
        <v/>
      </c>
      <c r="E116" s="29" t="str">
        <f>_xlfn.IFNA(VLOOKUP($B116,Classificatietabel!$B$6:$M$91,E$5,FALSE),"")</f>
        <v/>
      </c>
      <c r="F116" s="29">
        <f>SUMIF(Afwijkingen!$F$5:$F$154,_xlfn.CONCAT($B116," - ",F$4),Afwijkingen!$G$5:$G$154)</f>
        <v>0</v>
      </c>
      <c r="G116" s="29">
        <f>SUMIF(Afwijkingen!$F$5:$F$154,_xlfn.CONCAT($B116," - ",G$4),Afwijkingen!$G$5:$G$154)</f>
        <v>0</v>
      </c>
      <c r="H116" s="29">
        <f>SUMIF(Afwijkingen!$F$5:$F$154,_xlfn.CONCAT($B116," - ",H$4),Afwijkingen!$G$5:$G$154)</f>
        <v>0</v>
      </c>
      <c r="I116" s="29">
        <f>SUMIF(Afwijkingen!$F$5:$F$154,_xlfn.CONCAT($B116," - ",I$4),Afwijkingen!$G$5:$G$154)</f>
        <v>0</v>
      </c>
      <c r="J116" s="29">
        <f>SUMIF(Afwijkingen!$F$5:$F$154,_xlfn.CONCAT($B116," - ",J$4),Afwijkingen!$G$5:$G$154)</f>
        <v>0</v>
      </c>
      <c r="K116" s="29">
        <f>SUMIF(Afwijkingen!$F$5:$F$154,_xlfn.CONCAT($B116," - ",K$4),Afwijkingen!$G$5:$G$154)</f>
        <v>0</v>
      </c>
      <c r="L116" s="29"/>
      <c r="N116" s="29" t="e">
        <f t="shared" si="13"/>
        <v>#VALUE!</v>
      </c>
      <c r="O116" s="29" t="e">
        <f t="shared" si="14"/>
        <v>#VALUE!</v>
      </c>
      <c r="P116" s="29" t="e">
        <f t="shared" si="15"/>
        <v>#VALUE!</v>
      </c>
      <c r="Q116" s="29" t="e">
        <f t="shared" si="16"/>
        <v>#VALUE!</v>
      </c>
      <c r="R116" s="29" t="e">
        <f t="shared" si="17"/>
        <v>#VALUE!</v>
      </c>
      <c r="S116" s="29" t="e">
        <f t="shared" si="18"/>
        <v>#VALUE!</v>
      </c>
      <c r="T116" s="29"/>
    </row>
    <row r="117" spans="1:20">
      <c r="B117" s="1" t="s">
        <v>223</v>
      </c>
      <c r="C117" s="27" t="str">
        <f>_xlfn.IFNA(IF(VLOOKUP($B117,Classificatietabel!$B$6:$H$91,$C$5,FALSE)="Ja",1,0),"")</f>
        <v/>
      </c>
      <c r="D117" s="29" t="str">
        <f>_xlfn.IFNA(VLOOKUP($B117,Classificatietabel!$B$6:$M$91,D$5,FALSE),"")</f>
        <v/>
      </c>
      <c r="E117" s="29" t="str">
        <f>_xlfn.IFNA(VLOOKUP($B117,Classificatietabel!$B$6:$M$91,E$5,FALSE),"")</f>
        <v/>
      </c>
      <c r="F117" s="29">
        <f>SUMIF(Afwijkingen!$F$5:$F$154,_xlfn.CONCAT($B117," - ",F$4),Afwijkingen!$G$5:$G$154)</f>
        <v>0</v>
      </c>
      <c r="G117" s="29">
        <f>SUMIF(Afwijkingen!$F$5:$F$154,_xlfn.CONCAT($B117," - ",G$4),Afwijkingen!$G$5:$G$154)</f>
        <v>0</v>
      </c>
      <c r="H117" s="29">
        <f>SUMIF(Afwijkingen!$F$5:$F$154,_xlfn.CONCAT($B117," - ",H$4),Afwijkingen!$G$5:$G$154)</f>
        <v>0</v>
      </c>
      <c r="I117" s="29">
        <f>SUMIF(Afwijkingen!$F$5:$F$154,_xlfn.CONCAT($B117," - ",I$4),Afwijkingen!$G$5:$G$154)</f>
        <v>0</v>
      </c>
      <c r="J117" s="29">
        <f>SUMIF(Afwijkingen!$F$5:$F$154,_xlfn.CONCAT($B117," - ",J$4),Afwijkingen!$G$5:$G$154)</f>
        <v>0</v>
      </c>
      <c r="K117" s="29">
        <f>SUMIF(Afwijkingen!$F$5:$F$154,_xlfn.CONCAT($B117," - ",K$4),Afwijkingen!$G$5:$G$154)</f>
        <v>0</v>
      </c>
      <c r="L117" s="29"/>
      <c r="N117" s="29" t="e">
        <f t="shared" si="13"/>
        <v>#VALUE!</v>
      </c>
      <c r="O117" s="29" t="e">
        <f t="shared" si="14"/>
        <v>#VALUE!</v>
      </c>
      <c r="P117" s="29" t="e">
        <f t="shared" si="15"/>
        <v>#VALUE!</v>
      </c>
      <c r="Q117" s="29" t="e">
        <f t="shared" si="16"/>
        <v>#VALUE!</v>
      </c>
      <c r="R117" s="29" t="e">
        <f t="shared" si="17"/>
        <v>#VALUE!</v>
      </c>
      <c r="S117" s="29" t="e">
        <f t="shared" si="18"/>
        <v>#VALUE!</v>
      </c>
      <c r="T117" s="29"/>
    </row>
    <row r="118" spans="1:20">
      <c r="B118" s="1" t="s">
        <v>224</v>
      </c>
      <c r="C118" s="27" t="str">
        <f>_xlfn.IFNA(IF(VLOOKUP($B118,Classificatietabel!$B$6:$H$91,$C$5,FALSE)="Ja",1,0),"")</f>
        <v/>
      </c>
      <c r="D118" s="29" t="str">
        <f>_xlfn.IFNA(VLOOKUP($B118,Classificatietabel!$B$6:$M$91,D$5,FALSE),"")</f>
        <v/>
      </c>
      <c r="E118" s="29" t="str">
        <f>_xlfn.IFNA(VLOOKUP($B118,Classificatietabel!$B$6:$M$91,E$5,FALSE),"")</f>
        <v/>
      </c>
      <c r="F118" s="29">
        <f>SUMIF(Afwijkingen!$F$5:$F$154,_xlfn.CONCAT($B118," - ",F$4),Afwijkingen!$G$5:$G$154)</f>
        <v>0</v>
      </c>
      <c r="G118" s="29">
        <f>SUMIF(Afwijkingen!$F$5:$F$154,_xlfn.CONCAT($B118," - ",G$4),Afwijkingen!$G$5:$G$154)</f>
        <v>0</v>
      </c>
      <c r="H118" s="29">
        <f>SUMIF(Afwijkingen!$F$5:$F$154,_xlfn.CONCAT($B118," - ",H$4),Afwijkingen!$G$5:$G$154)</f>
        <v>0</v>
      </c>
      <c r="I118" s="29">
        <f>SUMIF(Afwijkingen!$F$5:$F$154,_xlfn.CONCAT($B118," - ",I$4),Afwijkingen!$G$5:$G$154)</f>
        <v>0</v>
      </c>
      <c r="J118" s="29">
        <f>SUMIF(Afwijkingen!$F$5:$F$154,_xlfn.CONCAT($B118," - ",J$4),Afwijkingen!$G$5:$G$154)</f>
        <v>0</v>
      </c>
      <c r="K118" s="29">
        <f>SUMIF(Afwijkingen!$F$5:$F$154,_xlfn.CONCAT($B118," - ",K$4),Afwijkingen!$G$5:$G$154)</f>
        <v>0</v>
      </c>
      <c r="L118" s="29"/>
      <c r="N118" s="29" t="e">
        <f t="shared" si="13"/>
        <v>#VALUE!</v>
      </c>
      <c r="O118" s="29" t="e">
        <f t="shared" si="14"/>
        <v>#VALUE!</v>
      </c>
      <c r="P118" s="29" t="e">
        <f t="shared" si="15"/>
        <v>#VALUE!</v>
      </c>
      <c r="Q118" s="29" t="e">
        <f t="shared" si="16"/>
        <v>#VALUE!</v>
      </c>
      <c r="R118" s="29" t="e">
        <f t="shared" si="17"/>
        <v>#VALUE!</v>
      </c>
      <c r="S118" s="29" t="e">
        <f t="shared" si="18"/>
        <v>#VALUE!</v>
      </c>
      <c r="T118" s="29"/>
    </row>
    <row r="119" spans="1:20">
      <c r="B119" s="1" t="s">
        <v>225</v>
      </c>
      <c r="C119" s="27" t="str">
        <f>_xlfn.IFNA(IF(VLOOKUP($B119,Classificatietabel!$B$6:$H$91,$C$5,FALSE)="Ja",1,0),"")</f>
        <v/>
      </c>
      <c r="D119" s="29" t="str">
        <f>_xlfn.IFNA(VLOOKUP($B119,Classificatietabel!$B$6:$M$91,D$5,FALSE),"")</f>
        <v/>
      </c>
      <c r="E119" s="29" t="str">
        <f>_xlfn.IFNA(VLOOKUP($B119,Classificatietabel!$B$6:$M$91,E$5,FALSE),"")</f>
        <v/>
      </c>
      <c r="F119" s="29">
        <f>SUMIF(Afwijkingen!$F$5:$F$154,_xlfn.CONCAT($B119," - ",F$4),Afwijkingen!$G$5:$G$154)</f>
        <v>0</v>
      </c>
      <c r="G119" s="29">
        <f>SUMIF(Afwijkingen!$F$5:$F$154,_xlfn.CONCAT($B119," - ",G$4),Afwijkingen!$G$5:$G$154)</f>
        <v>0</v>
      </c>
      <c r="H119" s="29">
        <f>SUMIF(Afwijkingen!$F$5:$F$154,_xlfn.CONCAT($B119," - ",H$4),Afwijkingen!$G$5:$G$154)</f>
        <v>0</v>
      </c>
      <c r="I119" s="29">
        <f>SUMIF(Afwijkingen!$F$5:$F$154,_xlfn.CONCAT($B119," - ",I$4),Afwijkingen!$G$5:$G$154)</f>
        <v>0</v>
      </c>
      <c r="J119" s="29">
        <f>SUMIF(Afwijkingen!$F$5:$F$154,_xlfn.CONCAT($B119," - ",J$4),Afwijkingen!$G$5:$G$154)</f>
        <v>0</v>
      </c>
      <c r="K119" s="29">
        <f>SUMIF(Afwijkingen!$F$5:$F$154,_xlfn.CONCAT($B119," - ",K$4),Afwijkingen!$G$5:$G$154)</f>
        <v>0</v>
      </c>
      <c r="L119" s="29"/>
      <c r="N119" s="29" t="e">
        <f t="shared" si="13"/>
        <v>#VALUE!</v>
      </c>
      <c r="O119" s="29" t="e">
        <f t="shared" si="14"/>
        <v>#VALUE!</v>
      </c>
      <c r="P119" s="29" t="e">
        <f t="shared" si="15"/>
        <v>#VALUE!</v>
      </c>
      <c r="Q119" s="29" t="e">
        <f t="shared" si="16"/>
        <v>#VALUE!</v>
      </c>
      <c r="R119" s="29" t="e">
        <f t="shared" si="17"/>
        <v>#VALUE!</v>
      </c>
      <c r="S119" s="29" t="e">
        <f t="shared" si="18"/>
        <v>#VALUE!</v>
      </c>
      <c r="T119" s="29"/>
    </row>
    <row r="120" spans="1:20">
      <c r="B120" s="1" t="s">
        <v>226</v>
      </c>
      <c r="C120" s="27" t="str">
        <f>_xlfn.IFNA(IF(VLOOKUP($B120,Classificatietabel!$B$6:$H$91,$C$5,FALSE)="Ja",1,0),"")</f>
        <v/>
      </c>
      <c r="D120" s="29" t="str">
        <f>_xlfn.IFNA(VLOOKUP($B120,Classificatietabel!$B$6:$M$91,D$5,FALSE),"")</f>
        <v/>
      </c>
      <c r="E120" s="29" t="str">
        <f>_xlfn.IFNA(VLOOKUP($B120,Classificatietabel!$B$6:$M$91,E$5,FALSE),"")</f>
        <v/>
      </c>
      <c r="F120" s="29">
        <f>SUMIF(Afwijkingen!$F$5:$F$154,_xlfn.CONCAT($B120," - ",F$4),Afwijkingen!$G$5:$G$154)</f>
        <v>0</v>
      </c>
      <c r="G120" s="29">
        <f>SUMIF(Afwijkingen!$F$5:$F$154,_xlfn.CONCAT($B120," - ",G$4),Afwijkingen!$G$5:$G$154)</f>
        <v>0</v>
      </c>
      <c r="H120" s="29">
        <f>SUMIF(Afwijkingen!$F$5:$F$154,_xlfn.CONCAT($B120," - ",H$4),Afwijkingen!$G$5:$G$154)</f>
        <v>0</v>
      </c>
      <c r="I120" s="29">
        <f>SUMIF(Afwijkingen!$F$5:$F$154,_xlfn.CONCAT($B120," - ",I$4),Afwijkingen!$G$5:$G$154)</f>
        <v>0</v>
      </c>
      <c r="J120" s="29">
        <f>SUMIF(Afwijkingen!$F$5:$F$154,_xlfn.CONCAT($B120," - ",J$4),Afwijkingen!$G$5:$G$154)</f>
        <v>0</v>
      </c>
      <c r="K120" s="29">
        <f>SUMIF(Afwijkingen!$F$5:$F$154,_xlfn.CONCAT($B120," - ",K$4),Afwijkingen!$G$5:$G$154)</f>
        <v>0</v>
      </c>
      <c r="L120" s="29"/>
      <c r="N120" s="29" t="e">
        <f t="shared" si="13"/>
        <v>#VALUE!</v>
      </c>
      <c r="O120" s="29" t="e">
        <f t="shared" si="14"/>
        <v>#VALUE!</v>
      </c>
      <c r="P120" s="29" t="e">
        <f t="shared" si="15"/>
        <v>#VALUE!</v>
      </c>
      <c r="Q120" s="29" t="e">
        <f t="shared" si="16"/>
        <v>#VALUE!</v>
      </c>
      <c r="R120" s="29" t="e">
        <f t="shared" si="17"/>
        <v>#VALUE!</v>
      </c>
      <c r="S120" s="29" t="e">
        <f t="shared" si="18"/>
        <v>#VALUE!</v>
      </c>
      <c r="T120" s="29"/>
    </row>
    <row r="121" spans="1:20">
      <c r="B121" s="1" t="e">
        <f>Classificatietabel!#REF!</f>
        <v>#REF!</v>
      </c>
      <c r="C121" s="27" t="e">
        <f>_xlfn.IFNA(IF(VLOOKUP($B121,Classificatietabel!$B$6:$H$91,$C$5,FALSE)="Ja",1,0),"")</f>
        <v>#REF!</v>
      </c>
      <c r="D121" s="29" t="e">
        <f>_xlfn.IFNA(VLOOKUP($B121,Classificatietabel!$B$6:$M$91,D$5,FALSE),"")</f>
        <v>#REF!</v>
      </c>
      <c r="E121" s="29" t="e">
        <f>_xlfn.IFNA(VLOOKUP($B121,Classificatietabel!$B$6:$M$91,E$5,FALSE),"")</f>
        <v>#REF!</v>
      </c>
      <c r="F121" s="29">
        <f>SUMIF(Afwijkingen!$F$5:$F$154,_xlfn.CONCAT($B121," - ",F$4),Afwijkingen!$G$5:$G$154)</f>
        <v>0</v>
      </c>
      <c r="G121" s="29">
        <f>SUMIF(Afwijkingen!$F$5:$F$154,_xlfn.CONCAT($B121," - ",G$4),Afwijkingen!$G$5:$G$154)</f>
        <v>0</v>
      </c>
      <c r="H121" s="29">
        <f>SUMIF(Afwijkingen!$F$5:$F$154,_xlfn.CONCAT($B121," - ",H$4),Afwijkingen!$G$5:$G$154)</f>
        <v>0</v>
      </c>
      <c r="I121" s="29">
        <f>SUMIF(Afwijkingen!$F$5:$F$154,_xlfn.CONCAT($B121," - ",I$4),Afwijkingen!$G$5:$G$154)</f>
        <v>0</v>
      </c>
      <c r="J121" s="29">
        <f>SUMIF(Afwijkingen!$F$5:$F$154,_xlfn.CONCAT($B121," - ",J$4),Afwijkingen!$G$5:$G$154)</f>
        <v>0</v>
      </c>
      <c r="K121" s="29">
        <f>SUMIF(Afwijkingen!$F$5:$F$154,_xlfn.CONCAT($B121," - ",K$4),Afwijkingen!$G$5:$G$154)</f>
        <v>0</v>
      </c>
      <c r="L121" s="29"/>
      <c r="N121" s="29" t="e">
        <f t="shared" ref="N121" si="25">MAX(0,$E121-F121)</f>
        <v>#REF!</v>
      </c>
      <c r="O121" s="29" t="e">
        <f t="shared" ref="O121" si="26">MAX(0,$E121-G121)</f>
        <v>#REF!</v>
      </c>
      <c r="P121" s="29" t="e">
        <f t="shared" ref="P121" si="27">MAX(0,$E121-H121)</f>
        <v>#REF!</v>
      </c>
      <c r="Q121" s="29" t="e">
        <f t="shared" ref="Q121" si="28">MAX(0,$E121-I121)</f>
        <v>#REF!</v>
      </c>
      <c r="R121" s="29" t="e">
        <f t="shared" ref="R121" si="29">MAX(0,$E121-J121)</f>
        <v>#REF!</v>
      </c>
      <c r="S121" s="29" t="e">
        <f t="shared" ref="S121" si="30">MAX(0,$E121-K121)</f>
        <v>#REF!</v>
      </c>
      <c r="T121" s="29"/>
    </row>
    <row r="122" spans="1:20">
      <c r="B122" s="1" t="e">
        <f>Classificatietabel!#REF!</f>
        <v>#REF!</v>
      </c>
      <c r="C122" s="27" t="e">
        <f>_xlfn.IFNA(IF(VLOOKUP($B122,Classificatietabel!$B$6:$H$91,$C$5,FALSE)="Ja",1,0),"")</f>
        <v>#REF!</v>
      </c>
      <c r="D122" s="29" t="e">
        <f>_xlfn.IFNA(VLOOKUP($B122,Classificatietabel!$B$6:$M$91,D$5,FALSE),"")</f>
        <v>#REF!</v>
      </c>
      <c r="E122" s="29" t="e">
        <f>_xlfn.IFNA(VLOOKUP($B122,Classificatietabel!$B$6:$M$91,E$5,FALSE),"")</f>
        <v>#REF!</v>
      </c>
      <c r="F122" s="29">
        <f>SUMIF(Afwijkingen!$F$5:$F$154,_xlfn.CONCAT($B122," - ",F$4),Afwijkingen!$G$5:$G$154)</f>
        <v>0</v>
      </c>
      <c r="G122" s="29">
        <f>SUMIF(Afwijkingen!$F$5:$F$154,_xlfn.CONCAT($B122," - ",G$4),Afwijkingen!$G$5:$G$154)</f>
        <v>0</v>
      </c>
      <c r="H122" s="29">
        <f>SUMIF(Afwijkingen!$F$5:$F$154,_xlfn.CONCAT($B122," - ",H$4),Afwijkingen!$G$5:$G$154)</f>
        <v>0</v>
      </c>
      <c r="I122" s="29">
        <f>SUMIF(Afwijkingen!$F$5:$F$154,_xlfn.CONCAT($B122," - ",I$4),Afwijkingen!$G$5:$G$154)</f>
        <v>0</v>
      </c>
      <c r="J122" s="29">
        <f>SUMIF(Afwijkingen!$F$5:$F$154,_xlfn.CONCAT($B122," - ",J$4),Afwijkingen!$G$5:$G$154)</f>
        <v>0</v>
      </c>
      <c r="K122" s="29">
        <f>SUMIF(Afwijkingen!$F$5:$F$154,_xlfn.CONCAT($B122," - ",K$4),Afwijkingen!$G$5:$G$154)</f>
        <v>0</v>
      </c>
      <c r="L122" s="29"/>
      <c r="N122" s="29" t="e">
        <f t="shared" si="13"/>
        <v>#REF!</v>
      </c>
      <c r="O122" s="29" t="e">
        <f t="shared" si="14"/>
        <v>#REF!</v>
      </c>
      <c r="P122" s="29" t="e">
        <f t="shared" si="15"/>
        <v>#REF!</v>
      </c>
      <c r="Q122" s="29" t="e">
        <f t="shared" si="16"/>
        <v>#REF!</v>
      </c>
      <c r="R122" s="29" t="e">
        <f t="shared" si="17"/>
        <v>#REF!</v>
      </c>
      <c r="S122" s="29" t="e">
        <f t="shared" si="18"/>
        <v>#REF!</v>
      </c>
      <c r="T122" s="29"/>
    </row>
    <row r="123" spans="1:20">
      <c r="B123" s="1"/>
      <c r="C123" s="27" t="str">
        <f>_xlfn.IFNA(IF(VLOOKUP($B123,Classificatietabel!$B$6:$H$91,$C$5,FALSE)="Ja",1,0),"")</f>
        <v/>
      </c>
      <c r="D123" s="29" t="str">
        <f>_xlfn.IFNA(VLOOKUP($B123,Classificatietabel!$B$6:$M$91,D$5,FALSE),"")</f>
        <v/>
      </c>
      <c r="E123" s="29" t="str">
        <f>_xlfn.IFNA(VLOOKUP($B123,Classificatietabel!$B$6:$M$91,E$5,FALSE),"")</f>
        <v/>
      </c>
      <c r="F123" s="29"/>
      <c r="G123" s="29"/>
      <c r="H123" s="29"/>
      <c r="I123" s="29"/>
      <c r="J123" s="29"/>
      <c r="K123" s="29"/>
      <c r="L123" s="29"/>
      <c r="N123" s="29"/>
      <c r="O123" s="29"/>
      <c r="P123" s="29"/>
      <c r="Q123" s="29"/>
      <c r="R123" s="29"/>
      <c r="S123" s="29"/>
      <c r="T123" s="29"/>
    </row>
    <row r="124" spans="1:20" s="100" customFormat="1">
      <c r="A124" s="96" t="s">
        <v>227</v>
      </c>
      <c r="B124" s="96"/>
      <c r="C124" s="97" t="str">
        <f>_xlfn.IFNA(IF(VLOOKUP($B124,Classificatietabel!$B$6:$H$91,$C$5,FALSE)="Ja",1,0),"")</f>
        <v/>
      </c>
      <c r="D124" s="99"/>
      <c r="E124" s="99"/>
      <c r="F124" s="99"/>
      <c r="G124" s="99"/>
      <c r="H124" s="99"/>
      <c r="I124" s="99"/>
      <c r="J124" s="99"/>
      <c r="K124" s="99"/>
      <c r="L124" s="99"/>
      <c r="M124" s="99"/>
      <c r="N124" s="99"/>
      <c r="O124" s="99"/>
      <c r="P124" s="99"/>
      <c r="Q124" s="99"/>
      <c r="R124" s="99"/>
      <c r="S124" s="99"/>
      <c r="T124" s="99"/>
    </row>
    <row r="125" spans="1:20">
      <c r="B125" s="1" t="s">
        <v>228</v>
      </c>
      <c r="C125" s="27" t="str">
        <f>_xlfn.IFNA(IF(VLOOKUP($B125,Classificatietabel!$B$6:$H$91,$C$5,FALSE)="Ja",1,0),"")</f>
        <v/>
      </c>
      <c r="D125" s="29" t="str">
        <f>_xlfn.IFNA(VLOOKUP($B125,Classificatietabel!$B$6:$M$91,D$5,FALSE),"")</f>
        <v/>
      </c>
      <c r="E125" s="29" t="str">
        <f>_xlfn.IFNA(VLOOKUP($B125,Classificatietabel!$B$6:$M$91,E$5,FALSE),"")</f>
        <v/>
      </c>
      <c r="F125" s="29">
        <f>SUMIF(Afwijkingen!$F$5:$F$154,_xlfn.CONCAT($B125," - ",F$4),Afwijkingen!$G$5:$G$154)</f>
        <v>0</v>
      </c>
      <c r="G125" s="29">
        <f>SUMIF(Afwijkingen!$F$5:$F$154,_xlfn.CONCAT($B125," - ",G$4),Afwijkingen!$G$5:$G$154)</f>
        <v>0</v>
      </c>
      <c r="H125" s="29">
        <f>SUMIF(Afwijkingen!$F$5:$F$154,_xlfn.CONCAT($B125," - ",H$4),Afwijkingen!$G$5:$G$154)</f>
        <v>0</v>
      </c>
      <c r="I125" s="29">
        <f>SUMIF(Afwijkingen!$F$5:$F$154,_xlfn.CONCAT($B125," - ",I$4),Afwijkingen!$G$5:$G$154)</f>
        <v>0</v>
      </c>
      <c r="J125" s="29">
        <f>SUMIF(Afwijkingen!$F$5:$F$154,_xlfn.CONCAT($B125," - ",J$4),Afwijkingen!$G$5:$G$154)</f>
        <v>0</v>
      </c>
      <c r="K125" s="29">
        <f>SUMIF(Afwijkingen!$F$5:$F$154,_xlfn.CONCAT($B125," - ",K$4),Afwijkingen!$G$5:$G$154)</f>
        <v>0</v>
      </c>
      <c r="L125" s="29"/>
      <c r="N125" s="29" t="e">
        <f t="shared" si="13"/>
        <v>#VALUE!</v>
      </c>
      <c r="O125" s="29" t="e">
        <f t="shared" si="14"/>
        <v>#VALUE!</v>
      </c>
      <c r="P125" s="29" t="e">
        <f t="shared" si="15"/>
        <v>#VALUE!</v>
      </c>
      <c r="Q125" s="29" t="e">
        <f t="shared" si="16"/>
        <v>#VALUE!</v>
      </c>
      <c r="R125" s="29" t="e">
        <f t="shared" si="17"/>
        <v>#VALUE!</v>
      </c>
      <c r="S125" s="29" t="e">
        <f t="shared" si="18"/>
        <v>#VALUE!</v>
      </c>
      <c r="T125" s="29"/>
    </row>
    <row r="126" spans="1:20">
      <c r="B126" s="1" t="s">
        <v>231</v>
      </c>
      <c r="C126" s="27" t="str">
        <f>_xlfn.IFNA(IF(VLOOKUP($B126,Classificatietabel!$B$6:$H$91,$C$5,FALSE)="Ja",1,0),"")</f>
        <v/>
      </c>
      <c r="D126" s="29" t="str">
        <f>_xlfn.IFNA(VLOOKUP($B126,Classificatietabel!$B$6:$M$91,D$5,FALSE),"")</f>
        <v/>
      </c>
      <c r="E126" s="29" t="str">
        <f>_xlfn.IFNA(VLOOKUP($B126,Classificatietabel!$B$6:$M$91,E$5,FALSE),"")</f>
        <v/>
      </c>
      <c r="F126" s="29">
        <f>SUMIF(Afwijkingen!$F$5:$F$154,_xlfn.CONCAT($B126," - ",F$4),Afwijkingen!$G$5:$G$154)</f>
        <v>0</v>
      </c>
      <c r="G126" s="29">
        <f>SUMIF(Afwijkingen!$F$5:$F$154,_xlfn.CONCAT($B126," - ",G$4),Afwijkingen!$G$5:$G$154)</f>
        <v>0</v>
      </c>
      <c r="H126" s="29">
        <f>SUMIF(Afwijkingen!$F$5:$F$154,_xlfn.CONCAT($B126," - ",H$4),Afwijkingen!$G$5:$G$154)</f>
        <v>0</v>
      </c>
      <c r="I126" s="29">
        <f>SUMIF(Afwijkingen!$F$5:$F$154,_xlfn.CONCAT($B126," - ",I$4),Afwijkingen!$G$5:$G$154)</f>
        <v>0</v>
      </c>
      <c r="J126" s="29">
        <f>SUMIF(Afwijkingen!$F$5:$F$154,_xlfn.CONCAT($B126," - ",J$4),Afwijkingen!$G$5:$G$154)</f>
        <v>0</v>
      </c>
      <c r="K126" s="29">
        <f>SUMIF(Afwijkingen!$F$5:$F$154,_xlfn.CONCAT($B126," - ",K$4),Afwijkingen!$G$5:$G$154)</f>
        <v>0</v>
      </c>
      <c r="L126" s="29"/>
      <c r="N126" s="29" t="e">
        <f t="shared" si="13"/>
        <v>#VALUE!</v>
      </c>
      <c r="O126" s="29" t="e">
        <f t="shared" si="14"/>
        <v>#VALUE!</v>
      </c>
      <c r="P126" s="29" t="e">
        <f t="shared" si="15"/>
        <v>#VALUE!</v>
      </c>
      <c r="Q126" s="29" t="e">
        <f t="shared" si="16"/>
        <v>#VALUE!</v>
      </c>
      <c r="R126" s="29" t="e">
        <f t="shared" si="17"/>
        <v>#VALUE!</v>
      </c>
      <c r="S126" s="29" t="e">
        <f t="shared" si="18"/>
        <v>#VALUE!</v>
      </c>
      <c r="T126" s="29"/>
    </row>
    <row r="127" spans="1:20">
      <c r="B127" s="1" t="s">
        <v>232</v>
      </c>
      <c r="C127" s="27" t="str">
        <f>_xlfn.IFNA(IF(VLOOKUP($B127,Classificatietabel!$B$6:$H$91,$C$5,FALSE)="Ja",1,0),"")</f>
        <v/>
      </c>
      <c r="D127" s="29" t="str">
        <f>_xlfn.IFNA(VLOOKUP($B127,Classificatietabel!$B$6:$M$91,D$5,FALSE),"")</f>
        <v/>
      </c>
      <c r="E127" s="29" t="str">
        <f>_xlfn.IFNA(VLOOKUP($B127,Classificatietabel!$B$6:$M$91,E$5,FALSE),"")</f>
        <v/>
      </c>
      <c r="F127" s="29">
        <f>SUMIF(Afwijkingen!$F$5:$F$154,_xlfn.CONCAT($B127," - ",F$4),Afwijkingen!$G$5:$G$154)</f>
        <v>0</v>
      </c>
      <c r="G127" s="29">
        <f>SUMIF(Afwijkingen!$F$5:$F$154,_xlfn.CONCAT($B127," - ",G$4),Afwijkingen!$G$5:$G$154)</f>
        <v>0</v>
      </c>
      <c r="H127" s="29">
        <f>SUMIF(Afwijkingen!$F$5:$F$154,_xlfn.CONCAT($B127," - ",H$4),Afwijkingen!$G$5:$G$154)</f>
        <v>0</v>
      </c>
      <c r="I127" s="29">
        <f>SUMIF(Afwijkingen!$F$5:$F$154,_xlfn.CONCAT($B127," - ",I$4),Afwijkingen!$G$5:$G$154)</f>
        <v>0</v>
      </c>
      <c r="J127" s="29">
        <f>SUMIF(Afwijkingen!$F$5:$F$154,_xlfn.CONCAT($B127," - ",J$4),Afwijkingen!$G$5:$G$154)</f>
        <v>0</v>
      </c>
      <c r="K127" s="29">
        <f>SUMIF(Afwijkingen!$F$5:$F$154,_xlfn.CONCAT($B127," - ",K$4),Afwijkingen!$G$5:$G$154)</f>
        <v>0</v>
      </c>
      <c r="L127" s="29"/>
      <c r="N127" s="29" t="e">
        <f t="shared" si="13"/>
        <v>#VALUE!</v>
      </c>
      <c r="O127" s="29" t="e">
        <f t="shared" si="14"/>
        <v>#VALUE!</v>
      </c>
      <c r="P127" s="29" t="e">
        <f t="shared" si="15"/>
        <v>#VALUE!</v>
      </c>
      <c r="Q127" s="29" t="e">
        <f t="shared" si="16"/>
        <v>#VALUE!</v>
      </c>
      <c r="R127" s="29" t="e">
        <f t="shared" si="17"/>
        <v>#VALUE!</v>
      </c>
      <c r="S127" s="29" t="e">
        <f t="shared" si="18"/>
        <v>#VALUE!</v>
      </c>
      <c r="T127" s="29"/>
    </row>
    <row r="128" spans="1:20">
      <c r="B128" s="1" t="s">
        <v>233</v>
      </c>
      <c r="C128" s="27" t="str">
        <f>_xlfn.IFNA(IF(VLOOKUP($B128,Classificatietabel!$B$6:$H$91,$C$5,FALSE)="Ja",1,0),"")</f>
        <v/>
      </c>
      <c r="D128" s="29" t="str">
        <f>_xlfn.IFNA(VLOOKUP($B128,Classificatietabel!$B$6:$M$91,D$5,FALSE),"")</f>
        <v/>
      </c>
      <c r="E128" s="29" t="str">
        <f>_xlfn.IFNA(VLOOKUP($B128,Classificatietabel!$B$6:$M$91,E$5,FALSE),"")</f>
        <v/>
      </c>
      <c r="F128" s="29">
        <f>SUMIF(Afwijkingen!$F$5:$F$154,_xlfn.CONCAT($B128," - ",F$4),Afwijkingen!$G$5:$G$154)</f>
        <v>0</v>
      </c>
      <c r="G128" s="29">
        <f>SUMIF(Afwijkingen!$F$5:$F$154,_xlfn.CONCAT($B128," - ",G$4),Afwijkingen!$G$5:$G$154)</f>
        <v>0</v>
      </c>
      <c r="H128" s="29">
        <f>SUMIF(Afwijkingen!$F$5:$F$154,_xlfn.CONCAT($B128," - ",H$4),Afwijkingen!$G$5:$G$154)</f>
        <v>0</v>
      </c>
      <c r="I128" s="29">
        <f>SUMIF(Afwijkingen!$F$5:$F$154,_xlfn.CONCAT($B128," - ",I$4),Afwijkingen!$G$5:$G$154)</f>
        <v>0</v>
      </c>
      <c r="J128" s="29">
        <f>SUMIF(Afwijkingen!$F$5:$F$154,_xlfn.CONCAT($B128," - ",J$4),Afwijkingen!$G$5:$G$154)</f>
        <v>0</v>
      </c>
      <c r="K128" s="29">
        <f>SUMIF(Afwijkingen!$F$5:$F$154,_xlfn.CONCAT($B128," - ",K$4),Afwijkingen!$G$5:$G$154)</f>
        <v>0</v>
      </c>
      <c r="L128" s="29"/>
      <c r="N128" s="29" t="e">
        <f t="shared" si="13"/>
        <v>#VALUE!</v>
      </c>
      <c r="O128" s="29" t="e">
        <f t="shared" si="14"/>
        <v>#VALUE!</v>
      </c>
      <c r="P128" s="29" t="e">
        <f t="shared" si="15"/>
        <v>#VALUE!</v>
      </c>
      <c r="Q128" s="29" t="e">
        <f t="shared" si="16"/>
        <v>#VALUE!</v>
      </c>
      <c r="R128" s="29" t="e">
        <f t="shared" si="17"/>
        <v>#VALUE!</v>
      </c>
      <c r="S128" s="29" t="e">
        <f t="shared" si="18"/>
        <v>#VALUE!</v>
      </c>
      <c r="T128" s="29"/>
    </row>
    <row r="129" spans="1:20">
      <c r="B129" s="1" t="s">
        <v>234</v>
      </c>
      <c r="C129" s="27" t="str">
        <f>_xlfn.IFNA(IF(VLOOKUP($B129,Classificatietabel!$B$6:$H$91,$C$5,FALSE)="Ja",1,0),"")</f>
        <v/>
      </c>
      <c r="D129" s="29" t="str">
        <f>_xlfn.IFNA(VLOOKUP($B129,Classificatietabel!$B$6:$M$91,D$5,FALSE),"")</f>
        <v/>
      </c>
      <c r="E129" s="29" t="str">
        <f>_xlfn.IFNA(VLOOKUP($B129,Classificatietabel!$B$6:$M$91,E$5,FALSE),"")</f>
        <v/>
      </c>
      <c r="F129" s="29">
        <f>SUMIF(Afwijkingen!$F$5:$F$154,_xlfn.CONCAT($B129," - ",F$4),Afwijkingen!$G$5:$G$154)</f>
        <v>0</v>
      </c>
      <c r="G129" s="29">
        <f>SUMIF(Afwijkingen!$F$5:$F$154,_xlfn.CONCAT($B129," - ",G$4),Afwijkingen!$G$5:$G$154)</f>
        <v>0</v>
      </c>
      <c r="H129" s="29">
        <f>SUMIF(Afwijkingen!$F$5:$F$154,_xlfn.CONCAT($B129," - ",H$4),Afwijkingen!$G$5:$G$154)</f>
        <v>0</v>
      </c>
      <c r="I129" s="29">
        <f>SUMIF(Afwijkingen!$F$5:$F$154,_xlfn.CONCAT($B129," - ",I$4),Afwijkingen!$G$5:$G$154)</f>
        <v>0</v>
      </c>
      <c r="J129" s="29">
        <f>SUMIF(Afwijkingen!$F$5:$F$154,_xlfn.CONCAT($B129," - ",J$4),Afwijkingen!$G$5:$G$154)</f>
        <v>0</v>
      </c>
      <c r="K129" s="29">
        <f>SUMIF(Afwijkingen!$F$5:$F$154,_xlfn.CONCAT($B129," - ",K$4),Afwijkingen!$G$5:$G$154)</f>
        <v>0</v>
      </c>
      <c r="L129" s="29"/>
      <c r="N129" s="29" t="e">
        <f t="shared" si="13"/>
        <v>#VALUE!</v>
      </c>
      <c r="O129" s="29" t="e">
        <f t="shared" si="14"/>
        <v>#VALUE!</v>
      </c>
      <c r="P129" s="29" t="e">
        <f t="shared" si="15"/>
        <v>#VALUE!</v>
      </c>
      <c r="Q129" s="29" t="e">
        <f t="shared" si="16"/>
        <v>#VALUE!</v>
      </c>
      <c r="R129" s="29" t="e">
        <f t="shared" si="17"/>
        <v>#VALUE!</v>
      </c>
      <c r="S129" s="29" t="e">
        <f t="shared" si="18"/>
        <v>#VALUE!</v>
      </c>
      <c r="T129" s="29"/>
    </row>
    <row r="130" spans="1:20">
      <c r="B130" s="1" t="s">
        <v>235</v>
      </c>
      <c r="C130" s="27" t="str">
        <f>_xlfn.IFNA(IF(VLOOKUP($B130,Classificatietabel!$B$6:$H$91,$C$5,FALSE)="Ja",1,0),"")</f>
        <v/>
      </c>
      <c r="D130" s="29" t="str">
        <f>_xlfn.IFNA(VLOOKUP($B130,Classificatietabel!$B$6:$M$91,D$5,FALSE),"")</f>
        <v/>
      </c>
      <c r="E130" s="29" t="str">
        <f>_xlfn.IFNA(VLOOKUP($B130,Classificatietabel!$B$6:$M$91,E$5,FALSE),"")</f>
        <v/>
      </c>
      <c r="F130" s="29">
        <f>SUMIF(Afwijkingen!$F$5:$F$154,_xlfn.CONCAT($B130," - ",F$4),Afwijkingen!$G$5:$G$154)</f>
        <v>0</v>
      </c>
      <c r="G130" s="29">
        <f>SUMIF(Afwijkingen!$F$5:$F$154,_xlfn.CONCAT($B130," - ",G$4),Afwijkingen!$G$5:$G$154)</f>
        <v>0</v>
      </c>
      <c r="H130" s="29">
        <f>SUMIF(Afwijkingen!$F$5:$F$154,_xlfn.CONCAT($B130," - ",H$4),Afwijkingen!$G$5:$G$154)</f>
        <v>0</v>
      </c>
      <c r="I130" s="29">
        <f>SUMIF(Afwijkingen!$F$5:$F$154,_xlfn.CONCAT($B130," - ",I$4),Afwijkingen!$G$5:$G$154)</f>
        <v>0</v>
      </c>
      <c r="J130" s="29">
        <f>SUMIF(Afwijkingen!$F$5:$F$154,_xlfn.CONCAT($B130," - ",J$4),Afwijkingen!$G$5:$G$154)</f>
        <v>0</v>
      </c>
      <c r="K130" s="29">
        <f>SUMIF(Afwijkingen!$F$5:$F$154,_xlfn.CONCAT($B130," - ",K$4),Afwijkingen!$G$5:$G$154)</f>
        <v>0</v>
      </c>
      <c r="L130" s="29"/>
      <c r="N130" s="29" t="e">
        <f t="shared" si="13"/>
        <v>#VALUE!</v>
      </c>
      <c r="O130" s="29" t="e">
        <f t="shared" si="14"/>
        <v>#VALUE!</v>
      </c>
      <c r="P130" s="29" t="e">
        <f t="shared" si="15"/>
        <v>#VALUE!</v>
      </c>
      <c r="Q130" s="29" t="e">
        <f t="shared" si="16"/>
        <v>#VALUE!</v>
      </c>
      <c r="R130" s="29" t="e">
        <f t="shared" si="17"/>
        <v>#VALUE!</v>
      </c>
      <c r="S130" s="29" t="e">
        <f t="shared" si="18"/>
        <v>#VALUE!</v>
      </c>
      <c r="T130" s="29"/>
    </row>
    <row r="131" spans="1:20">
      <c r="B131" s="1" t="s">
        <v>236</v>
      </c>
      <c r="C131" s="27" t="str">
        <f>_xlfn.IFNA(IF(VLOOKUP($B131,Classificatietabel!$B$6:$H$91,$C$5,FALSE)="Ja",1,0),"")</f>
        <v/>
      </c>
      <c r="D131" s="29" t="str">
        <f>_xlfn.IFNA(VLOOKUP($B131,Classificatietabel!$B$6:$M$91,D$5,FALSE),"")</f>
        <v/>
      </c>
      <c r="E131" s="29" t="str">
        <f>_xlfn.IFNA(VLOOKUP($B131,Classificatietabel!$B$6:$M$91,E$5,FALSE),"")</f>
        <v/>
      </c>
      <c r="F131" s="29">
        <f>SUMIF(Afwijkingen!$F$5:$F$154,_xlfn.CONCAT($B131," - ",F$4),Afwijkingen!$G$5:$G$154)</f>
        <v>0</v>
      </c>
      <c r="G131" s="29">
        <f>SUMIF(Afwijkingen!$F$5:$F$154,_xlfn.CONCAT($B131," - ",G$4),Afwijkingen!$G$5:$G$154)</f>
        <v>0</v>
      </c>
      <c r="H131" s="29">
        <f>SUMIF(Afwijkingen!$F$5:$F$154,_xlfn.CONCAT($B131," - ",H$4),Afwijkingen!$G$5:$G$154)</f>
        <v>0</v>
      </c>
      <c r="I131" s="29">
        <f>SUMIF(Afwijkingen!$F$5:$F$154,_xlfn.CONCAT($B131," - ",I$4),Afwijkingen!$G$5:$G$154)</f>
        <v>0</v>
      </c>
      <c r="J131" s="29">
        <f>SUMIF(Afwijkingen!$F$5:$F$154,_xlfn.CONCAT($B131," - ",J$4),Afwijkingen!$G$5:$G$154)</f>
        <v>0</v>
      </c>
      <c r="K131" s="29">
        <f>SUMIF(Afwijkingen!$F$5:$F$154,_xlfn.CONCAT($B131," - ",K$4),Afwijkingen!$G$5:$G$154)</f>
        <v>0</v>
      </c>
      <c r="L131" s="29"/>
      <c r="N131" s="29" t="e">
        <f t="shared" si="13"/>
        <v>#VALUE!</v>
      </c>
      <c r="O131" s="29" t="e">
        <f t="shared" si="14"/>
        <v>#VALUE!</v>
      </c>
      <c r="P131" s="29" t="e">
        <f t="shared" si="15"/>
        <v>#VALUE!</v>
      </c>
      <c r="Q131" s="29" t="e">
        <f t="shared" si="16"/>
        <v>#VALUE!</v>
      </c>
      <c r="R131" s="29" t="e">
        <f t="shared" si="17"/>
        <v>#VALUE!</v>
      </c>
      <c r="S131" s="29" t="e">
        <f t="shared" si="18"/>
        <v>#VALUE!</v>
      </c>
      <c r="T131" s="29"/>
    </row>
    <row r="132" spans="1:20">
      <c r="B132" s="1" t="s">
        <v>237</v>
      </c>
      <c r="C132" s="27" t="str">
        <f>_xlfn.IFNA(IF(VLOOKUP($B132,Classificatietabel!$B$6:$H$91,$C$5,FALSE)="Ja",1,0),"")</f>
        <v/>
      </c>
      <c r="D132" s="29" t="str">
        <f>_xlfn.IFNA(VLOOKUP($B132,Classificatietabel!$B$6:$M$91,D$5,FALSE),"")</f>
        <v/>
      </c>
      <c r="E132" s="29" t="str">
        <f>_xlfn.IFNA(VLOOKUP($B132,Classificatietabel!$B$6:$M$91,E$5,FALSE),"")</f>
        <v/>
      </c>
      <c r="F132" s="29">
        <f>SUMIF(Afwijkingen!$F$5:$F$154,_xlfn.CONCAT($B132," - ",F$4),Afwijkingen!$G$5:$G$154)</f>
        <v>0</v>
      </c>
      <c r="G132" s="29">
        <f>SUMIF(Afwijkingen!$F$5:$F$154,_xlfn.CONCAT($B132," - ",G$4),Afwijkingen!$G$5:$G$154)</f>
        <v>0</v>
      </c>
      <c r="H132" s="29">
        <f>SUMIF(Afwijkingen!$F$5:$F$154,_xlfn.CONCAT($B132," - ",H$4),Afwijkingen!$G$5:$G$154)</f>
        <v>0</v>
      </c>
      <c r="I132" s="29">
        <f>SUMIF(Afwijkingen!$F$5:$F$154,_xlfn.CONCAT($B132," - ",I$4),Afwijkingen!$G$5:$G$154)</f>
        <v>0</v>
      </c>
      <c r="J132" s="29">
        <f>SUMIF(Afwijkingen!$F$5:$F$154,_xlfn.CONCAT($B132," - ",J$4),Afwijkingen!$G$5:$G$154)</f>
        <v>0</v>
      </c>
      <c r="K132" s="29">
        <f>SUMIF(Afwijkingen!$F$5:$F$154,_xlfn.CONCAT($B132," - ",K$4),Afwijkingen!$G$5:$G$154)</f>
        <v>0</v>
      </c>
      <c r="L132" s="29"/>
      <c r="N132" s="29" t="e">
        <f t="shared" si="13"/>
        <v>#VALUE!</v>
      </c>
      <c r="O132" s="29" t="e">
        <f t="shared" si="14"/>
        <v>#VALUE!</v>
      </c>
      <c r="P132" s="29" t="e">
        <f t="shared" si="15"/>
        <v>#VALUE!</v>
      </c>
      <c r="Q132" s="29" t="e">
        <f t="shared" si="16"/>
        <v>#VALUE!</v>
      </c>
      <c r="R132" s="29" t="e">
        <f t="shared" si="17"/>
        <v>#VALUE!</v>
      </c>
      <c r="S132" s="29" t="e">
        <f t="shared" si="18"/>
        <v>#VALUE!</v>
      </c>
      <c r="T132" s="29"/>
    </row>
    <row r="133" spans="1:20">
      <c r="B133" s="1" t="s">
        <v>238</v>
      </c>
      <c r="C133" s="27" t="str">
        <f>_xlfn.IFNA(IF(VLOOKUP($B133,Classificatietabel!$B$6:$H$91,$C$5,FALSE)="Ja",1,0),"")</f>
        <v/>
      </c>
      <c r="D133" s="29" t="str">
        <f>_xlfn.IFNA(VLOOKUP($B133,Classificatietabel!$B$6:$M$91,D$5,FALSE),"")</f>
        <v/>
      </c>
      <c r="E133" s="29" t="str">
        <f>_xlfn.IFNA(VLOOKUP($B133,Classificatietabel!$B$6:$M$91,E$5,FALSE),"")</f>
        <v/>
      </c>
      <c r="F133" s="29">
        <f>SUMIF(Afwijkingen!$F$5:$F$154,_xlfn.CONCAT($B133," - ",F$4),Afwijkingen!$G$5:$G$154)</f>
        <v>0</v>
      </c>
      <c r="G133" s="29">
        <f>SUMIF(Afwijkingen!$F$5:$F$154,_xlfn.CONCAT($B133," - ",G$4),Afwijkingen!$G$5:$G$154)</f>
        <v>0</v>
      </c>
      <c r="H133" s="29">
        <f>SUMIF(Afwijkingen!$F$5:$F$154,_xlfn.CONCAT($B133," - ",H$4),Afwijkingen!$G$5:$G$154)</f>
        <v>0</v>
      </c>
      <c r="I133" s="29">
        <f>SUMIF(Afwijkingen!$F$5:$F$154,_xlfn.CONCAT($B133," - ",I$4),Afwijkingen!$G$5:$G$154)</f>
        <v>0</v>
      </c>
      <c r="J133" s="29">
        <f>SUMIF(Afwijkingen!$F$5:$F$154,_xlfn.CONCAT($B133," - ",J$4),Afwijkingen!$G$5:$G$154)</f>
        <v>0</v>
      </c>
      <c r="K133" s="29">
        <f>SUMIF(Afwijkingen!$F$5:$F$154,_xlfn.CONCAT($B133," - ",K$4),Afwijkingen!$G$5:$G$154)</f>
        <v>0</v>
      </c>
      <c r="L133" s="29"/>
      <c r="N133" s="29" t="e">
        <f t="shared" si="13"/>
        <v>#VALUE!</v>
      </c>
      <c r="O133" s="29" t="e">
        <f t="shared" si="14"/>
        <v>#VALUE!</v>
      </c>
      <c r="P133" s="29" t="e">
        <f t="shared" si="15"/>
        <v>#VALUE!</v>
      </c>
      <c r="Q133" s="29" t="e">
        <f t="shared" si="16"/>
        <v>#VALUE!</v>
      </c>
      <c r="R133" s="29" t="e">
        <f t="shared" si="17"/>
        <v>#VALUE!</v>
      </c>
      <c r="S133" s="29" t="e">
        <f t="shared" si="18"/>
        <v>#VALUE!</v>
      </c>
      <c r="T133" s="29"/>
    </row>
    <row r="134" spans="1:20">
      <c r="B134" s="1" t="e">
        <f>Classificatietabel!#REF!</f>
        <v>#REF!</v>
      </c>
      <c r="C134" s="27" t="e">
        <f>_xlfn.IFNA(IF(VLOOKUP($B134,Classificatietabel!$B$6:$H$91,$C$5,FALSE)="Ja",1,0),"")</f>
        <v>#REF!</v>
      </c>
      <c r="D134" s="29" t="e">
        <f>_xlfn.IFNA(VLOOKUP($B134,Classificatietabel!$B$6:$M$91,D$5,FALSE),"")</f>
        <v>#REF!</v>
      </c>
      <c r="E134" s="29" t="e">
        <f>_xlfn.IFNA(VLOOKUP($B134,Classificatietabel!$B$6:$M$91,E$5,FALSE),"")</f>
        <v>#REF!</v>
      </c>
      <c r="F134" s="29">
        <f>SUMIF(Afwijkingen!$F$5:$F$154,_xlfn.CONCAT($B134," - ",F$4),Afwijkingen!$G$5:$G$154)</f>
        <v>0</v>
      </c>
      <c r="G134" s="29">
        <f>SUMIF(Afwijkingen!$F$5:$F$154,_xlfn.CONCAT($B134," - ",G$4),Afwijkingen!$G$5:$G$154)</f>
        <v>0</v>
      </c>
      <c r="H134" s="29">
        <f>SUMIF(Afwijkingen!$F$5:$F$154,_xlfn.CONCAT($B134," - ",H$4),Afwijkingen!$G$5:$G$154)</f>
        <v>0</v>
      </c>
      <c r="I134" s="29">
        <f>SUMIF(Afwijkingen!$F$5:$F$154,_xlfn.CONCAT($B134," - ",I$4),Afwijkingen!$G$5:$G$154)</f>
        <v>0</v>
      </c>
      <c r="J134" s="29">
        <f>SUMIF(Afwijkingen!$F$5:$F$154,_xlfn.CONCAT($B134," - ",J$4),Afwijkingen!$G$5:$G$154)</f>
        <v>0</v>
      </c>
      <c r="K134" s="29">
        <f>SUMIF(Afwijkingen!$F$5:$F$154,_xlfn.CONCAT($B134," - ",K$4),Afwijkingen!$G$5:$G$154)</f>
        <v>0</v>
      </c>
      <c r="L134" s="29"/>
      <c r="N134" s="29" t="e">
        <f t="shared" si="13"/>
        <v>#REF!</v>
      </c>
      <c r="O134" s="29" t="e">
        <f t="shared" si="14"/>
        <v>#REF!</v>
      </c>
      <c r="P134" s="29" t="e">
        <f t="shared" si="15"/>
        <v>#REF!</v>
      </c>
      <c r="Q134" s="29" t="e">
        <f t="shared" si="16"/>
        <v>#REF!</v>
      </c>
      <c r="R134" s="29" t="e">
        <f t="shared" si="17"/>
        <v>#REF!</v>
      </c>
      <c r="S134" s="29" t="e">
        <f t="shared" si="18"/>
        <v>#REF!</v>
      </c>
      <c r="T134" s="29"/>
    </row>
    <row r="135" spans="1:20">
      <c r="B135" s="1" t="e">
        <f>Classificatietabel!#REF!</f>
        <v>#REF!</v>
      </c>
      <c r="C135" s="27" t="e">
        <f>_xlfn.IFNA(IF(VLOOKUP($B135,Classificatietabel!$B$6:$H$91,$C$5,FALSE)="Ja",1,0),"")</f>
        <v>#REF!</v>
      </c>
      <c r="D135" s="29" t="e">
        <f>_xlfn.IFNA(VLOOKUP($B135,Classificatietabel!$B$6:$M$91,D$5,FALSE),"")</f>
        <v>#REF!</v>
      </c>
      <c r="E135" s="29" t="e">
        <f>_xlfn.IFNA(VLOOKUP($B135,Classificatietabel!$B$6:$M$91,E$5,FALSE),"")</f>
        <v>#REF!</v>
      </c>
      <c r="F135" s="29">
        <f>SUMIF(Afwijkingen!$F$5:$F$154,_xlfn.CONCAT($B135," - ",F$4),Afwijkingen!$G$5:$G$154)</f>
        <v>0</v>
      </c>
      <c r="G135" s="29">
        <f>SUMIF(Afwijkingen!$F$5:$F$154,_xlfn.CONCAT($B135," - ",G$4),Afwijkingen!$G$5:$G$154)</f>
        <v>0</v>
      </c>
      <c r="H135" s="29">
        <f>SUMIF(Afwijkingen!$F$5:$F$154,_xlfn.CONCAT($B135," - ",H$4),Afwijkingen!$G$5:$G$154)</f>
        <v>0</v>
      </c>
      <c r="I135" s="29">
        <f>SUMIF(Afwijkingen!$F$5:$F$154,_xlfn.CONCAT($B135," - ",I$4),Afwijkingen!$G$5:$G$154)</f>
        <v>0</v>
      </c>
      <c r="J135" s="29">
        <f>SUMIF(Afwijkingen!$F$5:$F$154,_xlfn.CONCAT($B135," - ",J$4),Afwijkingen!$G$5:$G$154)</f>
        <v>0</v>
      </c>
      <c r="K135" s="29">
        <f>SUMIF(Afwijkingen!$F$5:$F$154,_xlfn.CONCAT($B135," - ",K$4),Afwijkingen!$G$5:$G$154)</f>
        <v>0</v>
      </c>
      <c r="L135" s="29"/>
      <c r="N135" s="29" t="e">
        <f t="shared" si="13"/>
        <v>#REF!</v>
      </c>
      <c r="O135" s="29" t="e">
        <f t="shared" si="14"/>
        <v>#REF!</v>
      </c>
      <c r="P135" s="29" t="e">
        <f t="shared" si="15"/>
        <v>#REF!</v>
      </c>
      <c r="Q135" s="29" t="e">
        <f t="shared" si="16"/>
        <v>#REF!</v>
      </c>
      <c r="R135" s="29" t="e">
        <f t="shared" si="17"/>
        <v>#REF!</v>
      </c>
      <c r="S135" s="29" t="e">
        <f t="shared" si="18"/>
        <v>#REF!</v>
      </c>
      <c r="T135" s="29"/>
    </row>
    <row r="136" spans="1:20">
      <c r="B136" s="1"/>
      <c r="C136" s="27" t="str">
        <f>_xlfn.IFNA(IF(VLOOKUP($B136,Classificatietabel!$B$6:$H$91,$C$5,FALSE)="Ja",1,0),"")</f>
        <v/>
      </c>
      <c r="D136" s="29" t="str">
        <f>_xlfn.IFNA(VLOOKUP($B136,Classificatietabel!$B$6:$M$91,D$5,FALSE),"")</f>
        <v/>
      </c>
      <c r="E136" s="29" t="str">
        <f>_xlfn.IFNA(VLOOKUP($B136,Classificatietabel!$B$6:$M$91,E$5,FALSE),"")</f>
        <v/>
      </c>
      <c r="F136" s="29"/>
      <c r="G136" s="29"/>
      <c r="H136" s="29"/>
      <c r="I136" s="29"/>
      <c r="J136" s="29"/>
      <c r="K136" s="29"/>
      <c r="L136" s="29"/>
      <c r="N136" s="29"/>
      <c r="O136" s="29"/>
      <c r="P136" s="29"/>
      <c r="Q136" s="29"/>
      <c r="R136" s="29"/>
      <c r="S136" s="29"/>
      <c r="T136" s="29"/>
    </row>
    <row r="137" spans="1:20" s="100" customFormat="1">
      <c r="A137" s="96" t="s">
        <v>239</v>
      </c>
      <c r="B137" s="96"/>
      <c r="C137" s="97" t="str">
        <f>_xlfn.IFNA(IF(VLOOKUP($B137,Classificatietabel!$B$6:$H$91,$C$5,FALSE)="Ja",1,0),"")</f>
        <v/>
      </c>
      <c r="D137" s="99"/>
      <c r="E137" s="99"/>
      <c r="F137" s="99"/>
      <c r="G137" s="99"/>
      <c r="H137" s="99"/>
      <c r="I137" s="99"/>
      <c r="J137" s="99"/>
      <c r="K137" s="99"/>
      <c r="L137" s="99"/>
      <c r="M137" s="99"/>
      <c r="N137" s="99"/>
      <c r="O137" s="99"/>
      <c r="P137" s="99"/>
      <c r="Q137" s="99"/>
      <c r="R137" s="99"/>
      <c r="S137" s="99"/>
      <c r="T137" s="99"/>
    </row>
    <row r="138" spans="1:20">
      <c r="B138" s="1" t="s">
        <v>240</v>
      </c>
      <c r="C138" s="27" t="str">
        <f>_xlfn.IFNA(IF(VLOOKUP($B138,Classificatietabel!$B$6:$H$91,$C$5,FALSE)="Ja",1,0),"")</f>
        <v/>
      </c>
      <c r="D138" s="29" t="str">
        <f>_xlfn.IFNA(VLOOKUP($B138,Classificatietabel!$B$6:$M$91,D$5,FALSE),"")</f>
        <v/>
      </c>
      <c r="E138" s="29" t="str">
        <f>_xlfn.IFNA(VLOOKUP($B138,Classificatietabel!$B$6:$M$91,E$5,FALSE),"")</f>
        <v/>
      </c>
      <c r="F138" s="29">
        <f>SUMIF(Afwijkingen!$F$5:$F$154,_xlfn.CONCAT($B138," - ",F$4),Afwijkingen!$G$5:$G$154)</f>
        <v>0</v>
      </c>
      <c r="G138" s="29">
        <f>SUMIF(Afwijkingen!$F$5:$F$154,_xlfn.CONCAT($B138," - ",G$4),Afwijkingen!$G$5:$G$154)</f>
        <v>0</v>
      </c>
      <c r="H138" s="29">
        <f>SUMIF(Afwijkingen!$F$5:$F$154,_xlfn.CONCAT($B138," - ",H$4),Afwijkingen!$G$5:$G$154)</f>
        <v>0</v>
      </c>
      <c r="I138" s="29">
        <f>SUMIF(Afwijkingen!$F$5:$F$154,_xlfn.CONCAT($B138," - ",I$4),Afwijkingen!$G$5:$G$154)</f>
        <v>0</v>
      </c>
      <c r="J138" s="29">
        <f>SUMIF(Afwijkingen!$F$5:$F$154,_xlfn.CONCAT($B138," - ",J$4),Afwijkingen!$G$5:$G$154)</f>
        <v>0</v>
      </c>
      <c r="K138" s="29">
        <f>SUMIF(Afwijkingen!$F$5:$F$154,_xlfn.CONCAT($B138," - ",K$4),Afwijkingen!$G$5:$G$154)</f>
        <v>0</v>
      </c>
      <c r="L138" s="29"/>
      <c r="N138" s="29" t="e">
        <f t="shared" si="13"/>
        <v>#VALUE!</v>
      </c>
      <c r="O138" s="29" t="e">
        <f t="shared" si="14"/>
        <v>#VALUE!</v>
      </c>
      <c r="P138" s="29" t="e">
        <f t="shared" si="15"/>
        <v>#VALUE!</v>
      </c>
      <c r="Q138" s="29" t="e">
        <f t="shared" si="16"/>
        <v>#VALUE!</v>
      </c>
      <c r="R138" s="29" t="e">
        <f t="shared" si="17"/>
        <v>#VALUE!</v>
      </c>
      <c r="S138" s="29" t="e">
        <f t="shared" si="18"/>
        <v>#VALUE!</v>
      </c>
      <c r="T138" s="29"/>
    </row>
    <row r="139" spans="1:20">
      <c r="B139" s="1" t="s">
        <v>241</v>
      </c>
      <c r="C139" s="27" t="str">
        <f>_xlfn.IFNA(IF(VLOOKUP($B139,Classificatietabel!$B$6:$H$91,$C$5,FALSE)="Ja",1,0),"")</f>
        <v/>
      </c>
      <c r="D139" s="29" t="str">
        <f>_xlfn.IFNA(VLOOKUP($B139,Classificatietabel!$B$6:$M$91,D$5,FALSE),"")</f>
        <v/>
      </c>
      <c r="E139" s="29" t="str">
        <f>_xlfn.IFNA(VLOOKUP($B139,Classificatietabel!$B$6:$M$91,E$5,FALSE),"")</f>
        <v/>
      </c>
      <c r="F139" s="29">
        <f>SUMIF(Afwijkingen!$F$5:$F$154,_xlfn.CONCAT($B139," - ",F$4),Afwijkingen!$G$5:$G$154)</f>
        <v>0</v>
      </c>
      <c r="G139" s="29">
        <f>SUMIF(Afwijkingen!$F$5:$F$154,_xlfn.CONCAT($B139," - ",G$4),Afwijkingen!$G$5:$G$154)</f>
        <v>0</v>
      </c>
      <c r="H139" s="29">
        <f>SUMIF(Afwijkingen!$F$5:$F$154,_xlfn.CONCAT($B139," - ",H$4),Afwijkingen!$G$5:$G$154)</f>
        <v>0</v>
      </c>
      <c r="I139" s="29">
        <f>SUMIF(Afwijkingen!$F$5:$F$154,_xlfn.CONCAT($B139," - ",I$4),Afwijkingen!$G$5:$G$154)</f>
        <v>0</v>
      </c>
      <c r="J139" s="29">
        <f>SUMIF(Afwijkingen!$F$5:$F$154,_xlfn.CONCAT($B139," - ",J$4),Afwijkingen!$G$5:$G$154)</f>
        <v>0</v>
      </c>
      <c r="K139" s="29">
        <f>SUMIF(Afwijkingen!$F$5:$F$154,_xlfn.CONCAT($B139," - ",K$4),Afwijkingen!$G$5:$G$154)</f>
        <v>0</v>
      </c>
      <c r="L139" s="29"/>
      <c r="N139" s="29" t="e">
        <f t="shared" si="13"/>
        <v>#VALUE!</v>
      </c>
      <c r="O139" s="29" t="e">
        <f t="shared" si="14"/>
        <v>#VALUE!</v>
      </c>
      <c r="P139" s="29" t="e">
        <f t="shared" si="15"/>
        <v>#VALUE!</v>
      </c>
      <c r="Q139" s="29" t="e">
        <f t="shared" si="16"/>
        <v>#VALUE!</v>
      </c>
      <c r="R139" s="29" t="e">
        <f t="shared" si="17"/>
        <v>#VALUE!</v>
      </c>
      <c r="S139" s="29" t="e">
        <f t="shared" si="18"/>
        <v>#VALUE!</v>
      </c>
      <c r="T139" s="29"/>
    </row>
    <row r="140" spans="1:20">
      <c r="B140" s="1" t="e">
        <f>Classificatietabel!#REF!</f>
        <v>#REF!</v>
      </c>
      <c r="C140" s="27" t="e">
        <f>_xlfn.IFNA(IF(VLOOKUP($B140,Classificatietabel!$B$6:$H$91,$C$5,FALSE)="Ja",1,0),"")</f>
        <v>#REF!</v>
      </c>
      <c r="D140" s="29" t="e">
        <f>_xlfn.IFNA(VLOOKUP($B140,Classificatietabel!$B$6:$M$91,D$5,FALSE),"")</f>
        <v>#REF!</v>
      </c>
      <c r="E140" s="29" t="e">
        <f>_xlfn.IFNA(VLOOKUP($B140,Classificatietabel!$B$6:$M$91,E$5,FALSE),"")</f>
        <v>#REF!</v>
      </c>
      <c r="F140" s="29">
        <f>SUMIF(Afwijkingen!$F$5:$F$154,_xlfn.CONCAT($B140," - ",F$4),Afwijkingen!$G$5:$G$154)</f>
        <v>0</v>
      </c>
      <c r="G140" s="29">
        <f>SUMIF(Afwijkingen!$F$5:$F$154,_xlfn.CONCAT($B140," - ",G$4),Afwijkingen!$G$5:$G$154)</f>
        <v>0</v>
      </c>
      <c r="H140" s="29">
        <f>SUMIF(Afwijkingen!$F$5:$F$154,_xlfn.CONCAT($B140," - ",H$4),Afwijkingen!$G$5:$G$154)</f>
        <v>0</v>
      </c>
      <c r="I140" s="29">
        <f>SUMIF(Afwijkingen!$F$5:$F$154,_xlfn.CONCAT($B140," - ",I$4),Afwijkingen!$G$5:$G$154)</f>
        <v>0</v>
      </c>
      <c r="J140" s="29">
        <f>SUMIF(Afwijkingen!$F$5:$F$154,_xlfn.CONCAT($B140," - ",J$4),Afwijkingen!$G$5:$G$154)</f>
        <v>0</v>
      </c>
      <c r="K140" s="29">
        <f>SUMIF(Afwijkingen!$F$5:$F$154,_xlfn.CONCAT($B140," - ",K$4),Afwijkingen!$G$5:$G$154)</f>
        <v>0</v>
      </c>
      <c r="L140" s="29"/>
      <c r="N140" s="29" t="e">
        <f t="shared" ref="N140:N148" si="31">MAX(0,$E140-F140)</f>
        <v>#REF!</v>
      </c>
      <c r="O140" s="29" t="e">
        <f t="shared" ref="O140:O148" si="32">MAX(0,$E140-G140)</f>
        <v>#REF!</v>
      </c>
      <c r="P140" s="29" t="e">
        <f t="shared" ref="P140:P148" si="33">MAX(0,$E140-H140)</f>
        <v>#REF!</v>
      </c>
      <c r="Q140" s="29" t="e">
        <f t="shared" ref="Q140:Q148" si="34">MAX(0,$E140-I140)</f>
        <v>#REF!</v>
      </c>
      <c r="R140" s="29" t="e">
        <f t="shared" ref="R140:R148" si="35">MAX(0,$E140-J140)</f>
        <v>#REF!</v>
      </c>
      <c r="S140" s="29" t="e">
        <f t="shared" ref="S140:S148" si="36">MAX(0,$E140-K140)</f>
        <v>#REF!</v>
      </c>
      <c r="T140" s="29"/>
    </row>
    <row r="141" spans="1:20">
      <c r="B141" s="1" t="e">
        <f>Classificatietabel!#REF!</f>
        <v>#REF!</v>
      </c>
      <c r="C141" s="27" t="e">
        <f>_xlfn.IFNA(IF(VLOOKUP($B141,Classificatietabel!$B$6:$H$91,$C$5,FALSE)="Ja",1,0),"")</f>
        <v>#REF!</v>
      </c>
      <c r="D141" s="29" t="e">
        <f>_xlfn.IFNA(VLOOKUP($B141,Classificatietabel!$B$6:$M$91,D$5,FALSE),"")</f>
        <v>#REF!</v>
      </c>
      <c r="E141" s="29" t="e">
        <f>_xlfn.IFNA(VLOOKUP($B141,Classificatietabel!$B$6:$M$91,E$5,FALSE),"")</f>
        <v>#REF!</v>
      </c>
      <c r="F141" s="29">
        <f>SUMIF(Afwijkingen!$F$5:$F$154,_xlfn.CONCAT($B141," - ",F$4),Afwijkingen!$G$5:$G$154)</f>
        <v>0</v>
      </c>
      <c r="G141" s="29">
        <f>SUMIF(Afwijkingen!$F$5:$F$154,_xlfn.CONCAT($B141," - ",G$4),Afwijkingen!$G$5:$G$154)</f>
        <v>0</v>
      </c>
      <c r="H141" s="29">
        <f>SUMIF(Afwijkingen!$F$5:$F$154,_xlfn.CONCAT($B141," - ",H$4),Afwijkingen!$G$5:$G$154)</f>
        <v>0</v>
      </c>
      <c r="I141" s="29">
        <f>SUMIF(Afwijkingen!$F$5:$F$154,_xlfn.CONCAT($B141," - ",I$4),Afwijkingen!$G$5:$G$154)</f>
        <v>0</v>
      </c>
      <c r="J141" s="29">
        <f>SUMIF(Afwijkingen!$F$5:$F$154,_xlfn.CONCAT($B141," - ",J$4),Afwijkingen!$G$5:$G$154)</f>
        <v>0</v>
      </c>
      <c r="K141" s="29">
        <f>SUMIF(Afwijkingen!$F$5:$F$154,_xlfn.CONCAT($B141," - ",K$4),Afwijkingen!$G$5:$G$154)</f>
        <v>0</v>
      </c>
      <c r="L141" s="29"/>
      <c r="N141" s="29" t="e">
        <f t="shared" si="31"/>
        <v>#REF!</v>
      </c>
      <c r="O141" s="29" t="e">
        <f t="shared" si="32"/>
        <v>#REF!</v>
      </c>
      <c r="P141" s="29" t="e">
        <f t="shared" si="33"/>
        <v>#REF!</v>
      </c>
      <c r="Q141" s="29" t="e">
        <f t="shared" si="34"/>
        <v>#REF!</v>
      </c>
      <c r="R141" s="29" t="e">
        <f t="shared" si="35"/>
        <v>#REF!</v>
      </c>
      <c r="S141" s="29" t="e">
        <f t="shared" si="36"/>
        <v>#REF!</v>
      </c>
      <c r="T141" s="29"/>
    </row>
    <row r="142" spans="1:20">
      <c r="B142" s="1"/>
      <c r="C142" s="27" t="str">
        <f>_xlfn.IFNA(IF(VLOOKUP($B142,Classificatietabel!$B$6:$H$91,$C$5,FALSE)="Ja",1,0),"")</f>
        <v/>
      </c>
      <c r="D142" s="29" t="str">
        <f>_xlfn.IFNA(VLOOKUP($B142,Classificatietabel!$B$6:$M$91,D$5,FALSE),"")</f>
        <v/>
      </c>
      <c r="E142" s="29" t="str">
        <f>_xlfn.IFNA(VLOOKUP($B142,Classificatietabel!$B$6:$M$91,E$5,FALSE),"")</f>
        <v/>
      </c>
      <c r="F142" s="29"/>
      <c r="G142" s="29"/>
      <c r="H142" s="29"/>
      <c r="I142" s="29"/>
      <c r="J142" s="29"/>
      <c r="K142" s="29"/>
      <c r="L142" s="29"/>
      <c r="N142" s="29"/>
      <c r="O142" s="29"/>
      <c r="P142" s="29"/>
      <c r="Q142" s="29"/>
      <c r="R142" s="29"/>
      <c r="S142" s="29"/>
      <c r="T142" s="29"/>
    </row>
    <row r="143" spans="1:20" s="100" customFormat="1">
      <c r="A143" s="96" t="s">
        <v>242</v>
      </c>
      <c r="B143" s="96"/>
      <c r="C143" s="97" t="str">
        <f>_xlfn.IFNA(IF(VLOOKUP($B143,Classificatietabel!$B$6:$H$91,$C$5,FALSE)="Ja",1,0),"")</f>
        <v/>
      </c>
      <c r="D143" s="99"/>
      <c r="E143" s="99"/>
      <c r="F143" s="99"/>
      <c r="G143" s="99"/>
      <c r="H143" s="99"/>
      <c r="I143" s="99"/>
      <c r="J143" s="99"/>
      <c r="K143" s="99"/>
      <c r="L143" s="99"/>
      <c r="M143" s="99"/>
      <c r="N143" s="99"/>
      <c r="O143" s="99"/>
      <c r="P143" s="99"/>
      <c r="Q143" s="99"/>
      <c r="R143" s="99"/>
      <c r="S143" s="99"/>
      <c r="T143" s="99"/>
    </row>
    <row r="144" spans="1:20">
      <c r="B144" s="1" t="s">
        <v>243</v>
      </c>
      <c r="C144" s="27" t="str">
        <f>_xlfn.IFNA(IF(VLOOKUP($B144,Classificatietabel!$B$6:$H$91,$C$5,FALSE)="Ja",1,0),"")</f>
        <v/>
      </c>
      <c r="D144" s="29" t="str">
        <f>_xlfn.IFNA(VLOOKUP($B144,Classificatietabel!$B$6:$M$91,D$5,FALSE),"")</f>
        <v/>
      </c>
      <c r="E144" s="29" t="str">
        <f>_xlfn.IFNA(VLOOKUP($B144,Classificatietabel!$B$6:$M$91,E$5,FALSE),"")</f>
        <v/>
      </c>
      <c r="F144" s="29">
        <f>SUMIF(Afwijkingen!$F$5:$F$154,_xlfn.CONCAT($B144," - ",F$4),Afwijkingen!$G$5:$G$154)</f>
        <v>0</v>
      </c>
      <c r="G144" s="29">
        <f>SUMIF(Afwijkingen!$F$5:$F$154,_xlfn.CONCAT($B144," - ",G$4),Afwijkingen!$G$5:$G$154)</f>
        <v>0</v>
      </c>
      <c r="H144" s="29">
        <f>SUMIF(Afwijkingen!$F$5:$F$154,_xlfn.CONCAT($B144," - ",H$4),Afwijkingen!$G$5:$G$154)</f>
        <v>0</v>
      </c>
      <c r="I144" s="29">
        <f>SUMIF(Afwijkingen!$F$5:$F$154,_xlfn.CONCAT($B144," - ",I$4),Afwijkingen!$G$5:$G$154)</f>
        <v>0</v>
      </c>
      <c r="J144" s="29">
        <f>SUMIF(Afwijkingen!$F$5:$F$154,_xlfn.CONCAT($B144," - ",J$4),Afwijkingen!$G$5:$G$154)</f>
        <v>0</v>
      </c>
      <c r="K144" s="29">
        <f>SUMIF(Afwijkingen!$F$5:$F$154,_xlfn.CONCAT($B144," - ",K$4),Afwijkingen!$G$5:$G$154)</f>
        <v>0</v>
      </c>
      <c r="L144" s="29"/>
      <c r="N144" s="29" t="e">
        <f t="shared" si="31"/>
        <v>#VALUE!</v>
      </c>
      <c r="O144" s="29" t="e">
        <f t="shared" si="32"/>
        <v>#VALUE!</v>
      </c>
      <c r="P144" s="29" t="e">
        <f t="shared" si="33"/>
        <v>#VALUE!</v>
      </c>
      <c r="Q144" s="29" t="e">
        <f t="shared" si="34"/>
        <v>#VALUE!</v>
      </c>
      <c r="R144" s="29" t="e">
        <f t="shared" si="35"/>
        <v>#VALUE!</v>
      </c>
      <c r="S144" s="29" t="e">
        <f t="shared" si="36"/>
        <v>#VALUE!</v>
      </c>
      <c r="T144" s="29"/>
    </row>
    <row r="145" spans="1:21">
      <c r="B145" s="1" t="s">
        <v>244</v>
      </c>
      <c r="C145" s="27" t="str">
        <f>_xlfn.IFNA(IF(VLOOKUP($B145,Classificatietabel!$B$6:$H$91,$C$5,FALSE)="Ja",1,0),"")</f>
        <v/>
      </c>
      <c r="D145" s="29" t="str">
        <f>_xlfn.IFNA(VLOOKUP($B145,Classificatietabel!$B$6:$M$91,D$5,FALSE),"")</f>
        <v/>
      </c>
      <c r="E145" s="29" t="str">
        <f>_xlfn.IFNA(VLOOKUP($B145,Classificatietabel!$B$6:$M$91,E$5,FALSE),"")</f>
        <v/>
      </c>
      <c r="F145" s="29">
        <f>SUMIF(Afwijkingen!$F$5:$F$154,_xlfn.CONCAT($B145," - ",F$4),Afwijkingen!$G$5:$G$154)</f>
        <v>0</v>
      </c>
      <c r="G145" s="29">
        <f>SUMIF(Afwijkingen!$F$5:$F$154,_xlfn.CONCAT($B145," - ",G$4),Afwijkingen!$G$5:$G$154)</f>
        <v>0</v>
      </c>
      <c r="H145" s="29">
        <f>SUMIF(Afwijkingen!$F$5:$F$154,_xlfn.CONCAT($B145," - ",H$4),Afwijkingen!$G$5:$G$154)</f>
        <v>0</v>
      </c>
      <c r="I145" s="29">
        <f>SUMIF(Afwijkingen!$F$5:$F$154,_xlfn.CONCAT($B145," - ",I$4),Afwijkingen!$G$5:$G$154)</f>
        <v>0</v>
      </c>
      <c r="J145" s="29">
        <f>SUMIF(Afwijkingen!$F$5:$F$154,_xlfn.CONCAT($B145," - ",J$4),Afwijkingen!$G$5:$G$154)</f>
        <v>0</v>
      </c>
      <c r="K145" s="29">
        <f>SUMIF(Afwijkingen!$F$5:$F$154,_xlfn.CONCAT($B145," - ",K$4),Afwijkingen!$G$5:$G$154)</f>
        <v>0</v>
      </c>
      <c r="L145" s="29"/>
      <c r="N145" s="29" t="e">
        <f t="shared" si="31"/>
        <v>#VALUE!</v>
      </c>
      <c r="O145" s="29" t="e">
        <f t="shared" si="32"/>
        <v>#VALUE!</v>
      </c>
      <c r="P145" s="29" t="e">
        <f t="shared" si="33"/>
        <v>#VALUE!</v>
      </c>
      <c r="Q145" s="29" t="e">
        <f t="shared" si="34"/>
        <v>#VALUE!</v>
      </c>
      <c r="R145" s="29" t="e">
        <f t="shared" si="35"/>
        <v>#VALUE!</v>
      </c>
      <c r="S145" s="29" t="e">
        <f t="shared" si="36"/>
        <v>#VALUE!</v>
      </c>
      <c r="T145" s="29"/>
    </row>
    <row r="146" spans="1:21">
      <c r="B146" s="1" t="s">
        <v>245</v>
      </c>
      <c r="C146" s="27" t="str">
        <f>_xlfn.IFNA(IF(VLOOKUP($B146,Classificatietabel!$B$6:$H$91,$C$5,FALSE)="Ja",1,0),"")</f>
        <v/>
      </c>
      <c r="D146" s="29" t="str">
        <f>_xlfn.IFNA(VLOOKUP($B146,Classificatietabel!$B$6:$M$91,D$5,FALSE),"")</f>
        <v/>
      </c>
      <c r="E146" s="29" t="str">
        <f>_xlfn.IFNA(VLOOKUP($B146,Classificatietabel!$B$6:$M$91,E$5,FALSE),"")</f>
        <v/>
      </c>
      <c r="F146" s="29">
        <f>SUMIF(Afwijkingen!$F$5:$F$154,_xlfn.CONCAT($B146," - ",F$4),Afwijkingen!$G$5:$G$154)</f>
        <v>0</v>
      </c>
      <c r="G146" s="29">
        <f>SUMIF(Afwijkingen!$F$5:$F$154,_xlfn.CONCAT($B146," - ",G$4),Afwijkingen!$G$5:$G$154)</f>
        <v>0</v>
      </c>
      <c r="H146" s="29">
        <f>SUMIF(Afwijkingen!$F$5:$F$154,_xlfn.CONCAT($B146," - ",H$4),Afwijkingen!$G$5:$G$154)</f>
        <v>0</v>
      </c>
      <c r="I146" s="29">
        <f>SUMIF(Afwijkingen!$F$5:$F$154,_xlfn.CONCAT($B146," - ",I$4),Afwijkingen!$G$5:$G$154)</f>
        <v>0</v>
      </c>
      <c r="J146" s="29">
        <f>SUMIF(Afwijkingen!$F$5:$F$154,_xlfn.CONCAT($B146," - ",J$4),Afwijkingen!$G$5:$G$154)</f>
        <v>0</v>
      </c>
      <c r="K146" s="29">
        <f>SUMIF(Afwijkingen!$F$5:$F$154,_xlfn.CONCAT($B146," - ",K$4),Afwijkingen!$G$5:$G$154)</f>
        <v>0</v>
      </c>
      <c r="L146" s="29"/>
      <c r="N146" s="29" t="e">
        <f t="shared" si="31"/>
        <v>#VALUE!</v>
      </c>
      <c r="O146" s="29" t="e">
        <f t="shared" si="32"/>
        <v>#VALUE!</v>
      </c>
      <c r="P146" s="29" t="e">
        <f t="shared" si="33"/>
        <v>#VALUE!</v>
      </c>
      <c r="Q146" s="29" t="e">
        <f t="shared" si="34"/>
        <v>#VALUE!</v>
      </c>
      <c r="R146" s="29" t="e">
        <f t="shared" si="35"/>
        <v>#VALUE!</v>
      </c>
      <c r="S146" s="29" t="e">
        <f t="shared" si="36"/>
        <v>#VALUE!</v>
      </c>
      <c r="T146" s="29"/>
    </row>
    <row r="147" spans="1:21">
      <c r="B147" s="1" t="e">
        <f>Classificatietabel!#REF!</f>
        <v>#REF!</v>
      </c>
      <c r="C147" s="27" t="e">
        <f>_xlfn.IFNA(IF(VLOOKUP($B147,Classificatietabel!$B$6:$H$91,$C$5,FALSE)="Ja",1,0),"")</f>
        <v>#REF!</v>
      </c>
      <c r="D147" s="29" t="e">
        <f>_xlfn.IFNA(VLOOKUP($B147,Classificatietabel!$B$6:$M$91,D$5,FALSE),"")</f>
        <v>#REF!</v>
      </c>
      <c r="E147" s="29" t="e">
        <f>_xlfn.IFNA(VLOOKUP($B147,Classificatietabel!$B$6:$M$91,E$5,FALSE),"")</f>
        <v>#REF!</v>
      </c>
      <c r="F147" s="29">
        <f>SUMIF(Afwijkingen!$F$5:$F$154,_xlfn.CONCAT($B147," - ",F$4),Afwijkingen!$G$5:$G$154)</f>
        <v>0</v>
      </c>
      <c r="G147" s="29">
        <f>SUMIF(Afwijkingen!$F$5:$F$154,_xlfn.CONCAT($B147," - ",G$4),Afwijkingen!$G$5:$G$154)</f>
        <v>0</v>
      </c>
      <c r="H147" s="29">
        <f>SUMIF(Afwijkingen!$F$5:$F$154,_xlfn.CONCAT($B147," - ",H$4),Afwijkingen!$G$5:$G$154)</f>
        <v>0</v>
      </c>
      <c r="I147" s="29">
        <f>SUMIF(Afwijkingen!$F$5:$F$154,_xlfn.CONCAT($B147," - ",I$4),Afwijkingen!$G$5:$G$154)</f>
        <v>0</v>
      </c>
      <c r="J147" s="29">
        <f>SUMIF(Afwijkingen!$F$5:$F$154,_xlfn.CONCAT($B147," - ",J$4),Afwijkingen!$G$5:$G$154)</f>
        <v>0</v>
      </c>
      <c r="K147" s="29">
        <f>SUMIF(Afwijkingen!$F$5:$F$154,_xlfn.CONCAT($B147," - ",K$4),Afwijkingen!$G$5:$G$154)</f>
        <v>0</v>
      </c>
      <c r="L147" s="29"/>
      <c r="N147" s="29" t="e">
        <f t="shared" si="31"/>
        <v>#REF!</v>
      </c>
      <c r="O147" s="29" t="e">
        <f t="shared" si="32"/>
        <v>#REF!</v>
      </c>
      <c r="P147" s="29" t="e">
        <f t="shared" si="33"/>
        <v>#REF!</v>
      </c>
      <c r="Q147" s="29" t="e">
        <f t="shared" si="34"/>
        <v>#REF!</v>
      </c>
      <c r="R147" s="29" t="e">
        <f t="shared" si="35"/>
        <v>#REF!</v>
      </c>
      <c r="S147" s="29" t="e">
        <f t="shared" si="36"/>
        <v>#REF!</v>
      </c>
      <c r="T147" s="29"/>
    </row>
    <row r="148" spans="1:21">
      <c r="B148" s="1" t="e">
        <f>Classificatietabel!#REF!</f>
        <v>#REF!</v>
      </c>
      <c r="C148" s="27" t="e">
        <f>_xlfn.IFNA(IF(VLOOKUP($B148,Classificatietabel!$B$6:$H$91,$C$5,FALSE)="Ja",1,0),"")</f>
        <v>#REF!</v>
      </c>
      <c r="D148" s="29" t="e">
        <f>_xlfn.IFNA(VLOOKUP($B148,Classificatietabel!$B$6:$M$91,D$5,FALSE),"")</f>
        <v>#REF!</v>
      </c>
      <c r="E148" s="29" t="e">
        <f>_xlfn.IFNA(VLOOKUP($B148,Classificatietabel!$B$6:$M$91,E$5,FALSE),"")</f>
        <v>#REF!</v>
      </c>
      <c r="F148" s="29">
        <f>SUMIF(Afwijkingen!$F$5:$F$154,_xlfn.CONCAT($B148," - ",F$4),Afwijkingen!$G$5:$G$154)</f>
        <v>0</v>
      </c>
      <c r="G148" s="29">
        <f>SUMIF(Afwijkingen!$F$5:$F$154,_xlfn.CONCAT($B148," - ",G$4),Afwijkingen!$G$5:$G$154)</f>
        <v>0</v>
      </c>
      <c r="H148" s="29">
        <f>SUMIF(Afwijkingen!$F$5:$F$154,_xlfn.CONCAT($B148," - ",H$4),Afwijkingen!$G$5:$G$154)</f>
        <v>0</v>
      </c>
      <c r="I148" s="29">
        <f>SUMIF(Afwijkingen!$F$5:$F$154,_xlfn.CONCAT($B148," - ",I$4),Afwijkingen!$G$5:$G$154)</f>
        <v>0</v>
      </c>
      <c r="J148" s="29">
        <f>SUMIF(Afwijkingen!$F$5:$F$154,_xlfn.CONCAT($B148," - ",J$4),Afwijkingen!$G$5:$G$154)</f>
        <v>0</v>
      </c>
      <c r="K148" s="29">
        <f>SUMIF(Afwijkingen!$F$5:$F$154,_xlfn.CONCAT($B148," - ",K$4),Afwijkingen!$G$5:$G$154)</f>
        <v>0</v>
      </c>
      <c r="L148" s="29"/>
      <c r="N148" s="29" t="e">
        <f t="shared" si="31"/>
        <v>#REF!</v>
      </c>
      <c r="O148" s="29" t="e">
        <f t="shared" si="32"/>
        <v>#REF!</v>
      </c>
      <c r="P148" s="29" t="e">
        <f t="shared" si="33"/>
        <v>#REF!</v>
      </c>
      <c r="Q148" s="29" t="e">
        <f t="shared" si="34"/>
        <v>#REF!</v>
      </c>
      <c r="R148" s="29" t="e">
        <f t="shared" si="35"/>
        <v>#REF!</v>
      </c>
      <c r="S148" s="29" t="e">
        <f t="shared" si="36"/>
        <v>#REF!</v>
      </c>
      <c r="T148" s="29"/>
    </row>
    <row r="149" spans="1:21">
      <c r="B149" s="1"/>
      <c r="C149" s="27" t="str">
        <f>_xlfn.IFNA(IF(VLOOKUP($B149,Classificatietabel!$B$6:$H$91,$C$5,FALSE)="Ja",1,0),"")</f>
        <v/>
      </c>
      <c r="D149" s="29" t="str">
        <f>_xlfn.IFNA(VLOOKUP($B149,Classificatietabel!$B$6:$M$91,D$5,FALSE),"")</f>
        <v/>
      </c>
      <c r="E149" s="29" t="str">
        <f>_xlfn.IFNA(VLOOKUP($B149,Classificatietabel!$B$6:$M$91,E$5,FALSE),"")</f>
        <v/>
      </c>
      <c r="F149" s="29"/>
      <c r="G149" s="29"/>
      <c r="H149" s="29"/>
      <c r="I149" s="29"/>
      <c r="J149" s="29"/>
      <c r="K149" s="29"/>
      <c r="L149" s="29"/>
      <c r="N149" s="29"/>
      <c r="O149" s="29"/>
      <c r="P149" s="29"/>
      <c r="Q149" s="29"/>
      <c r="R149" s="29"/>
      <c r="S149" s="29"/>
      <c r="T149" s="29"/>
    </row>
    <row r="150" spans="1:21" s="100" customFormat="1">
      <c r="A150" s="102" t="s">
        <v>273</v>
      </c>
      <c r="B150" s="102"/>
      <c r="C150" s="103" t="str">
        <f>_xlfn.IFNA(IF(VLOOKUP($B150,Classificatietabel!$B$6:$H$91,$C$5,FALSE)="Ja",1,0),"")</f>
        <v/>
      </c>
      <c r="D150" s="104"/>
      <c r="E150" s="104"/>
      <c r="F150" s="104"/>
      <c r="G150" s="104"/>
      <c r="H150" s="104"/>
      <c r="I150" s="104"/>
      <c r="J150" s="104"/>
      <c r="K150" s="104"/>
      <c r="L150" s="104"/>
      <c r="M150" s="104"/>
      <c r="N150" s="104"/>
      <c r="O150" s="104"/>
      <c r="P150" s="104"/>
      <c r="Q150" s="104"/>
      <c r="R150" s="104"/>
      <c r="S150" s="104"/>
      <c r="T150" s="104"/>
      <c r="U150" s="105"/>
    </row>
    <row r="151" spans="1:21">
      <c r="B151" s="1" t="str">
        <f>CONCATENATE("BUIT - ",'Buitengeluid in de omgeving'!B5)</f>
        <v>BUIT - In een buitenzone bedoeld voor ontspanning 
(terras, rustige tuin, …)</v>
      </c>
      <c r="C151" s="27">
        <f>(E151&gt;0)*1</f>
        <v>0</v>
      </c>
      <c r="D151" s="29" t="str">
        <f>'Buitengeluid in de omgeving'!F5</f>
        <v>Zeer hoog</v>
      </c>
      <c r="E151" s="29">
        <f>'Buitengeluid in de omgeving'!D5</f>
        <v>0</v>
      </c>
      <c r="F151" s="29"/>
      <c r="G151" s="29"/>
      <c r="H151" s="29"/>
      <c r="I151" s="29"/>
      <c r="J151" s="29"/>
      <c r="K151" s="29"/>
      <c r="L151" s="29">
        <f>SUMIF(Afwijkingen!$F$5:$F$54,_xlfn.CONCAT($B151," - ",L$4),Afwijkingen!$G$5:$G$54)</f>
        <v>0</v>
      </c>
      <c r="N151" s="29"/>
      <c r="O151" s="29"/>
      <c r="P151" s="29"/>
      <c r="Q151" s="29"/>
      <c r="R151" s="29"/>
      <c r="S151" s="29"/>
      <c r="T151" s="29">
        <f t="shared" ref="T151:T154" si="37">MAX(0,$E151-L151)</f>
        <v>0</v>
      </c>
    </row>
    <row r="152" spans="1:21">
      <c r="B152" s="1" t="str">
        <f>CONCATENATE("BUIT - ",'Buitengeluid in de omgeving'!B6)</f>
        <v>BUIT - Van elke technische installatie in buitenopstelling, voor gelijk welke gevel van het eigen gebouw (bij opengaande ramen of op 1,5 m boven het maaiveld van toegankelijke plaatsen)</v>
      </c>
      <c r="C152" s="27">
        <f t="shared" ref="C152:C154" si="38">(E152&gt;0)*1</f>
        <v>0</v>
      </c>
      <c r="D152" s="29" t="str">
        <f>'Buitengeluid in de omgeving'!F6</f>
        <v>Hoog</v>
      </c>
      <c r="E152" s="29">
        <f>'Buitengeluid in de omgeving'!D6</f>
        <v>0</v>
      </c>
      <c r="F152" s="29"/>
      <c r="G152" s="29"/>
      <c r="H152" s="29"/>
      <c r="I152" s="29"/>
      <c r="J152" s="29"/>
      <c r="K152" s="29"/>
      <c r="L152" s="29">
        <f>SUMIF(Afwijkingen!$F$5:$F$54,_xlfn.CONCAT($B152," - ",L$4),Afwijkingen!$G$5:$G$54)</f>
        <v>0</v>
      </c>
      <c r="N152" s="29"/>
      <c r="O152" s="29"/>
      <c r="P152" s="29"/>
      <c r="Q152" s="29"/>
      <c r="R152" s="29"/>
      <c r="S152" s="29"/>
      <c r="T152" s="29">
        <f t="shared" si="37"/>
        <v>0</v>
      </c>
    </row>
    <row r="153" spans="1:21">
      <c r="B153" s="1" t="str">
        <f>CONCATENATE("BUIT - ",'Buitengeluid in de omgeving'!B7)</f>
        <v>BUIT - Op 2 m van een luchtaanzuig of -afblaas, bv. buitenluchtrooster (indien deze bereikbaar zijn)</v>
      </c>
      <c r="C153" s="27">
        <f t="shared" si="38"/>
        <v>0</v>
      </c>
      <c r="D153" s="29" t="str">
        <f>'Buitengeluid in de omgeving'!F7</f>
        <v>Normaal</v>
      </c>
      <c r="E153" s="29">
        <f>'Buitengeluid in de omgeving'!D7</f>
        <v>0</v>
      </c>
      <c r="F153" s="29"/>
      <c r="G153" s="29"/>
      <c r="H153" s="29"/>
      <c r="I153" s="29"/>
      <c r="J153" s="29"/>
      <c r="K153" s="29"/>
      <c r="L153" s="29">
        <f>SUMIF(Afwijkingen!$F$5:$F$54,_xlfn.CONCAT($B153," - ",L$4),Afwijkingen!$G$5:$G$54)</f>
        <v>0</v>
      </c>
      <c r="N153" s="29"/>
      <c r="O153" s="29"/>
      <c r="P153" s="29"/>
      <c r="Q153" s="29"/>
      <c r="R153" s="29"/>
      <c r="S153" s="29"/>
      <c r="T153" s="29">
        <f t="shared" si="37"/>
        <v>0</v>
      </c>
    </row>
    <row r="154" spans="1:21">
      <c r="B154" s="1" t="str">
        <f>CONCATENATE("BUIT - ",'Buitengeluid in de omgeving'!B8)</f>
        <v>BUIT - In een buitenzone bedoeld voor sportactiviteiten</v>
      </c>
      <c r="C154" s="27">
        <f t="shared" si="38"/>
        <v>0</v>
      </c>
      <c r="D154" s="29" t="str">
        <f>'Buitengeluid in de omgeving'!F8</f>
        <v>Normaal</v>
      </c>
      <c r="E154" s="29">
        <f>'Buitengeluid in de omgeving'!D8</f>
        <v>0</v>
      </c>
      <c r="F154" s="29"/>
      <c r="G154" s="29"/>
      <c r="H154" s="29"/>
      <c r="I154" s="29"/>
      <c r="J154" s="29"/>
      <c r="K154" s="29"/>
      <c r="L154" s="29">
        <f>SUMIF(Afwijkingen!$F$5:$F$54,_xlfn.CONCAT($B154," - ",L$4),Afwijkingen!$G$5:$G$54)</f>
        <v>0</v>
      </c>
      <c r="N154" s="29"/>
      <c r="O154" s="29"/>
      <c r="P154" s="29"/>
      <c r="Q154" s="29"/>
      <c r="R154" s="29"/>
      <c r="S154" s="29"/>
      <c r="T154" s="29">
        <f t="shared" si="37"/>
        <v>0</v>
      </c>
    </row>
    <row r="157" spans="1:21">
      <c r="D157" s="29" t="s">
        <v>75</v>
      </c>
      <c r="E157" s="79">
        <f>_xlfn.IFNA(VLOOKUP($D157,Kruistabel!$B$40:$C$44,2,FALSE),"")</f>
        <v>1</v>
      </c>
      <c r="F157" s="29">
        <f>SUMIF($D$7:$D$154,$D157,F$7:F$154)</f>
        <v>0</v>
      </c>
      <c r="G157" s="29">
        <f t="shared" ref="G157:L157" si="39">SUMIF($D$7:$D$154,$D157,G$7:G$154)</f>
        <v>0</v>
      </c>
      <c r="H157" s="29">
        <f t="shared" si="39"/>
        <v>0</v>
      </c>
      <c r="I157" s="29">
        <f t="shared" si="39"/>
        <v>0</v>
      </c>
      <c r="J157" s="29">
        <f t="shared" si="39"/>
        <v>0</v>
      </c>
      <c r="K157" s="29">
        <f t="shared" si="39"/>
        <v>0</v>
      </c>
      <c r="L157" s="29">
        <f t="shared" si="39"/>
        <v>0</v>
      </c>
      <c r="N157" s="29">
        <f>SUMIF($D$7:$D$154,$D157,N$7:N$154)</f>
        <v>39</v>
      </c>
      <c r="O157" s="29">
        <f t="shared" ref="O157:T157" si="40">SUMIF($D$7:$D$154,$D157,O$7:O$154)</f>
        <v>39</v>
      </c>
      <c r="P157" s="29">
        <f t="shared" si="40"/>
        <v>39</v>
      </c>
      <c r="Q157" s="29">
        <f t="shared" si="40"/>
        <v>39</v>
      </c>
      <c r="R157" s="29">
        <f t="shared" si="40"/>
        <v>39</v>
      </c>
      <c r="S157" s="29">
        <f t="shared" si="40"/>
        <v>39</v>
      </c>
      <c r="T157" s="29">
        <f t="shared" si="40"/>
        <v>0</v>
      </c>
    </row>
    <row r="158" spans="1:21">
      <c r="D158" s="29" t="s">
        <v>76</v>
      </c>
      <c r="E158" s="79">
        <f>_xlfn.IFNA(VLOOKUP($D158,Kruistabel!$B$40:$C$44,2,FALSE),"")</f>
        <v>1</v>
      </c>
      <c r="F158" s="29">
        <f>SUMIF($D$7:$D$154,$D158,F$7:F$154)</f>
        <v>0</v>
      </c>
      <c r="G158" s="29">
        <f t="shared" ref="G158:L160" si="41">SUMIF($D$7:$D$154,$D158,G$7:G$154)</f>
        <v>0</v>
      </c>
      <c r="H158" s="29">
        <f t="shared" si="41"/>
        <v>0</v>
      </c>
      <c r="I158" s="29">
        <f t="shared" si="41"/>
        <v>0</v>
      </c>
      <c r="J158" s="29">
        <f t="shared" si="41"/>
        <v>0</v>
      </c>
      <c r="K158" s="29">
        <f t="shared" si="41"/>
        <v>0</v>
      </c>
      <c r="L158" s="29">
        <f t="shared" si="41"/>
        <v>0</v>
      </c>
      <c r="N158" s="29">
        <f>SUMIF($D$7:$D$154,$D158,N$7:N$154)</f>
        <v>19</v>
      </c>
      <c r="O158" s="29">
        <f t="shared" ref="O158:T160" si="42">SUMIF($D$7:$D$154,$D158,O$7:O$154)</f>
        <v>19</v>
      </c>
      <c r="P158" s="29">
        <f t="shared" si="42"/>
        <v>19</v>
      </c>
      <c r="Q158" s="29">
        <f t="shared" si="42"/>
        <v>19</v>
      </c>
      <c r="R158" s="29">
        <f t="shared" si="42"/>
        <v>19</v>
      </c>
      <c r="S158" s="29">
        <f t="shared" si="42"/>
        <v>19</v>
      </c>
      <c r="T158" s="29">
        <f t="shared" si="42"/>
        <v>0</v>
      </c>
    </row>
    <row r="159" spans="1:21">
      <c r="D159" s="29" t="s">
        <v>80</v>
      </c>
      <c r="E159" s="79">
        <f>_xlfn.IFNA(VLOOKUP($D159,Kruistabel!$B$40:$C$44,2,FALSE),"")</f>
        <v>2</v>
      </c>
      <c r="F159" s="29">
        <f>SUMIF($D$7:$D$154,$D159,F$7:F$154)</f>
        <v>0</v>
      </c>
      <c r="G159" s="29">
        <f t="shared" si="41"/>
        <v>0</v>
      </c>
      <c r="H159" s="29">
        <f t="shared" si="41"/>
        <v>0</v>
      </c>
      <c r="I159" s="29">
        <f t="shared" si="41"/>
        <v>0</v>
      </c>
      <c r="J159" s="29">
        <f t="shared" si="41"/>
        <v>0</v>
      </c>
      <c r="K159" s="29">
        <f t="shared" si="41"/>
        <v>0</v>
      </c>
      <c r="L159" s="29">
        <f t="shared" si="41"/>
        <v>0</v>
      </c>
      <c r="N159" s="29">
        <f>SUMIF($D$7:$D$154,$D159,N$7:N$154)</f>
        <v>13</v>
      </c>
      <c r="O159" s="29">
        <f t="shared" si="42"/>
        <v>13</v>
      </c>
      <c r="P159" s="29">
        <f t="shared" si="42"/>
        <v>13</v>
      </c>
      <c r="Q159" s="29">
        <f t="shared" si="42"/>
        <v>13</v>
      </c>
      <c r="R159" s="29">
        <f t="shared" si="42"/>
        <v>13</v>
      </c>
      <c r="S159" s="29">
        <f t="shared" si="42"/>
        <v>13</v>
      </c>
      <c r="T159" s="29">
        <f t="shared" si="42"/>
        <v>0</v>
      </c>
    </row>
    <row r="160" spans="1:21">
      <c r="D160" s="29" t="s">
        <v>97</v>
      </c>
      <c r="E160" s="79">
        <f>_xlfn.IFNA(VLOOKUP($D160,Kruistabel!$B$40:$C$44,2,FALSE),"")</f>
        <v>5</v>
      </c>
      <c r="F160" s="29">
        <f>SUMIF($D$7:$D$154,$D160,F$7:F$154)</f>
        <v>0</v>
      </c>
      <c r="G160" s="29">
        <f t="shared" si="41"/>
        <v>0</v>
      </c>
      <c r="H160" s="29">
        <f t="shared" si="41"/>
        <v>0</v>
      </c>
      <c r="I160" s="29">
        <f t="shared" si="41"/>
        <v>0</v>
      </c>
      <c r="J160" s="29">
        <f t="shared" si="41"/>
        <v>0</v>
      </c>
      <c r="K160" s="29">
        <f t="shared" si="41"/>
        <v>0</v>
      </c>
      <c r="L160" s="29">
        <f t="shared" si="41"/>
        <v>0</v>
      </c>
      <c r="N160" s="29">
        <f>SUMIF($D$7:$D$154,$D160,N$7:N$154)</f>
        <v>3</v>
      </c>
      <c r="O160" s="29">
        <f t="shared" si="42"/>
        <v>3</v>
      </c>
      <c r="P160" s="29">
        <f t="shared" si="42"/>
        <v>3</v>
      </c>
      <c r="Q160" s="29">
        <f t="shared" si="42"/>
        <v>3</v>
      </c>
      <c r="R160" s="29">
        <f t="shared" si="42"/>
        <v>3</v>
      </c>
      <c r="S160" s="29">
        <f t="shared" si="42"/>
        <v>3</v>
      </c>
      <c r="T160" s="29">
        <f t="shared" si="42"/>
        <v>0</v>
      </c>
    </row>
    <row r="161" spans="4:20">
      <c r="D161" s="3" t="s">
        <v>258</v>
      </c>
      <c r="F161" s="3">
        <f>SUMPRODUCT($E$157:$E$160,F157:F160)</f>
        <v>0</v>
      </c>
      <c r="G161" s="3">
        <f t="shared" ref="G161:L161" si="43">SUMPRODUCT($E$157:$E$160,G157:G160)</f>
        <v>0</v>
      </c>
      <c r="H161" s="3">
        <f t="shared" si="43"/>
        <v>0</v>
      </c>
      <c r="I161" s="3">
        <f t="shared" si="43"/>
        <v>0</v>
      </c>
      <c r="J161" s="3">
        <f t="shared" si="43"/>
        <v>0</v>
      </c>
      <c r="K161" s="3">
        <f t="shared" si="43"/>
        <v>0</v>
      </c>
      <c r="L161" s="3">
        <f t="shared" si="43"/>
        <v>0</v>
      </c>
      <c r="N161" s="3">
        <f>SUMPRODUCT($E$157:$E$160,N157:N160)</f>
        <v>99</v>
      </c>
      <c r="O161" s="3">
        <f t="shared" ref="O161" si="44">SUMPRODUCT($E$157:$E$160,O157:O160)</f>
        <v>99</v>
      </c>
      <c r="P161" s="3">
        <f t="shared" ref="P161" si="45">SUMPRODUCT($E$157:$E$160,P157:P160)</f>
        <v>99</v>
      </c>
      <c r="Q161" s="3">
        <f t="shared" ref="Q161" si="46">SUMPRODUCT($E$157:$E$160,Q157:Q160)</f>
        <v>99</v>
      </c>
      <c r="R161" s="3">
        <f t="shared" ref="R161" si="47">SUMPRODUCT($E$157:$E$160,R157:R160)</f>
        <v>99</v>
      </c>
      <c r="S161" s="3">
        <f t="shared" ref="S161" si="48">SUMPRODUCT($E$157:$E$160,S157:S160)</f>
        <v>99</v>
      </c>
      <c r="T161" s="3">
        <f t="shared" ref="T161" si="49">SUMPRODUCT($E$157:$E$160,T157:T160)</f>
        <v>0</v>
      </c>
    </row>
    <row r="162" spans="4:20">
      <c r="D162" s="3" t="s">
        <v>274</v>
      </c>
      <c r="F162" s="3">
        <f>SUM(F157:F160)</f>
        <v>0</v>
      </c>
      <c r="G162" s="3">
        <f t="shared" ref="G162:L162" si="50">SUM(G157:G160)</f>
        <v>0</v>
      </c>
      <c r="H162" s="3">
        <f t="shared" si="50"/>
        <v>0</v>
      </c>
      <c r="I162" s="3">
        <f t="shared" si="50"/>
        <v>0</v>
      </c>
      <c r="J162" s="3">
        <f t="shared" si="50"/>
        <v>0</v>
      </c>
      <c r="K162" s="3">
        <f t="shared" si="50"/>
        <v>0</v>
      </c>
      <c r="L162" s="3">
        <f t="shared" si="50"/>
        <v>0</v>
      </c>
      <c r="N162" s="3">
        <f>SUM(N157:N160)</f>
        <v>74</v>
      </c>
      <c r="O162" s="3">
        <f t="shared" ref="O162:T162" si="51">SUM(O157:O160)</f>
        <v>74</v>
      </c>
      <c r="P162" s="3">
        <f t="shared" si="51"/>
        <v>74</v>
      </c>
      <c r="Q162" s="3">
        <f t="shared" si="51"/>
        <v>74</v>
      </c>
      <c r="R162" s="3">
        <f t="shared" si="51"/>
        <v>74</v>
      </c>
      <c r="S162" s="3">
        <f t="shared" si="51"/>
        <v>74</v>
      </c>
      <c r="T162" s="3">
        <f t="shared" si="51"/>
        <v>0</v>
      </c>
    </row>
    <row r="164" spans="4:20">
      <c r="N164" s="3">
        <f>N161+F161</f>
        <v>99</v>
      </c>
      <c r="O164" s="3">
        <f t="shared" ref="O164:T164" si="52">O161+G161</f>
        <v>99</v>
      </c>
      <c r="P164" s="3">
        <f t="shared" si="52"/>
        <v>99</v>
      </c>
      <c r="Q164" s="3">
        <f t="shared" si="52"/>
        <v>99</v>
      </c>
      <c r="R164" s="3">
        <f t="shared" si="52"/>
        <v>99</v>
      </c>
      <c r="S164" s="3">
        <f t="shared" si="52"/>
        <v>99</v>
      </c>
      <c r="T164" s="3">
        <f t="shared" si="52"/>
        <v>0</v>
      </c>
    </row>
    <row r="165" spans="4:20">
      <c r="N165" s="3">
        <f>N162+F162</f>
        <v>74</v>
      </c>
      <c r="O165" s="3">
        <f t="shared" ref="O165:T165" si="53">O162+G162</f>
        <v>74</v>
      </c>
      <c r="P165" s="3">
        <f t="shared" si="53"/>
        <v>74</v>
      </c>
      <c r="Q165" s="3">
        <f t="shared" si="53"/>
        <v>74</v>
      </c>
      <c r="R165" s="3">
        <f t="shared" si="53"/>
        <v>74</v>
      </c>
      <c r="S165" s="3">
        <f t="shared" si="53"/>
        <v>74</v>
      </c>
      <c r="T165" s="3">
        <f t="shared" si="53"/>
        <v>0</v>
      </c>
    </row>
  </sheetData>
  <autoFilter ref="B6:C154" xr:uid="{601991A3-A252-4A56-B961-998F1EE437EB}"/>
  <customSheetViews>
    <customSheetView guid="{7B059D31-20F7-419C-8D23-FFF37CBEC363}" scale="85" showAutoFilter="1" hiddenColumns="1" state="hidden" topLeftCell="A10">
      <selection activeCell="E37" sqref="E37"/>
      <pageMargins left="0" right="0" top="0" bottom="0" header="0" footer="0"/>
      <autoFilter ref="B6:C154" xr:uid="{08E3880B-705B-44CC-AF07-0A8858749F04}"/>
    </customSheetView>
    <customSheetView guid="{0BAF80B5-F2A6-44C5-9CD5-AEDE37DCB9A3}" scale="85" showAutoFilter="1" hiddenColumns="1" state="hidden" topLeftCell="A10">
      <selection activeCell="E37" sqref="E37"/>
      <pageMargins left="0" right="0" top="0" bottom="0" header="0" footer="0"/>
      <autoFilter ref="B6:C154" xr:uid="{497ADCC9-CD75-458C-BD63-F53690B99CE5}"/>
    </customSheetView>
    <customSheetView guid="{F1632253-70CC-431C-B294-106D5B75890C}" scale="85" showAutoFilter="1" hiddenColumns="1" state="hidden" topLeftCell="A10">
      <selection activeCell="E37" sqref="E37"/>
      <pageMargins left="0" right="0" top="0" bottom="0" header="0" footer="0"/>
      <autoFilter ref="B6:C154" xr:uid="{D5027283-B886-49D8-B5EE-4CCCFAED86B6}"/>
    </customSheetView>
    <customSheetView guid="{F939F98C-AA3B-4203-9884-0BAA8DF56057}" scale="85" showAutoFilter="1" hiddenColumns="1" state="hidden" topLeftCell="A10">
      <selection activeCell="E37" sqref="E37"/>
      <pageMargins left="0" right="0" top="0" bottom="0" header="0" footer="0"/>
      <autoFilter ref="B6:C154" xr:uid="{0B98BE08-2A34-4142-BBE8-DE2ED28434DD}"/>
    </customSheetView>
    <customSheetView guid="{0239FED1-E19C-4428-AF3A-D0A54FC88C9F}" scale="85" showAutoFilter="1" hiddenColumns="1" state="hidden" topLeftCell="A10">
      <selection activeCell="E37" sqref="E37"/>
      <pageMargins left="0" right="0" top="0" bottom="0" header="0" footer="0"/>
      <autoFilter ref="B6:C154" xr:uid="{C1592668-E491-4E2E-9879-E60ED30A7C73}"/>
    </customSheetView>
  </customSheetViews>
  <mergeCells count="2">
    <mergeCell ref="F3:L3"/>
    <mergeCell ref="N3:T3"/>
  </mergeCells>
  <pageMargins left="0.7" right="0.7" top="0.75" bottom="0.75" header="0.3" footer="0.3"/>
  <ignoredErrors>
    <ignoredError sqref="D151:D154"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22124-DAD7-4DF6-8702-3C04B28A93AE}">
  <sheetPr codeName="Blad9"/>
  <dimension ref="A1:L64"/>
  <sheetViews>
    <sheetView zoomScaleNormal="100" workbookViewId="0">
      <selection activeCell="C56" sqref="C56"/>
    </sheetView>
  </sheetViews>
  <sheetFormatPr defaultColWidth="0" defaultRowHeight="14.4"/>
  <cols>
    <col min="1" max="1" width="1.88671875" customWidth="1"/>
    <col min="2" max="2" width="50.33203125" customWidth="1"/>
    <col min="3" max="7" width="14.6640625" customWidth="1"/>
    <col min="8" max="8" width="2.109375" customWidth="1"/>
    <col min="9" max="10" width="8.88671875" hidden="1" customWidth="1"/>
    <col min="11" max="12" width="10.5546875" hidden="1" customWidth="1"/>
    <col min="13" max="16384" width="8.88671875" hidden="1"/>
  </cols>
  <sheetData>
    <row r="1" spans="1:9" ht="12" customHeight="1"/>
    <row r="2" spans="1:9" ht="18">
      <c r="A2" s="53"/>
      <c r="B2" s="60" t="s">
        <v>275</v>
      </c>
      <c r="C2" s="61"/>
      <c r="D2" s="61"/>
      <c r="E2" s="62"/>
      <c r="F2" s="61"/>
      <c r="G2" s="62"/>
      <c r="H2" s="53"/>
    </row>
    <row r="4" spans="1:9">
      <c r="B4" s="6"/>
      <c r="C4" s="7" t="s">
        <v>276</v>
      </c>
      <c r="D4" s="5"/>
      <c r="E4" s="3"/>
      <c r="F4" s="3"/>
    </row>
    <row r="5" spans="1:9">
      <c r="B5" s="8" t="s">
        <v>277</v>
      </c>
      <c r="C5" s="11" t="s">
        <v>75</v>
      </c>
      <c r="D5" s="12" t="s">
        <v>76</v>
      </c>
      <c r="E5" s="12" t="s">
        <v>80</v>
      </c>
      <c r="F5" s="12" t="s">
        <v>97</v>
      </c>
      <c r="H5" s="16"/>
      <c r="I5" s="17"/>
    </row>
    <row r="6" spans="1:9">
      <c r="B6" s="10" t="s">
        <v>75</v>
      </c>
      <c r="C6" s="9">
        <v>28</v>
      </c>
      <c r="D6" s="5">
        <v>28</v>
      </c>
      <c r="E6" s="5">
        <v>32</v>
      </c>
      <c r="F6" s="5">
        <v>32</v>
      </c>
      <c r="I6" s="5"/>
    </row>
    <row r="7" spans="1:9">
      <c r="B7" s="10" t="s">
        <v>76</v>
      </c>
      <c r="C7" s="9">
        <v>32</v>
      </c>
      <c r="D7" s="5">
        <v>40</v>
      </c>
      <c r="E7" s="5">
        <v>44</v>
      </c>
      <c r="F7" s="5">
        <v>52</v>
      </c>
      <c r="H7" s="15"/>
      <c r="I7" s="5"/>
    </row>
    <row r="8" spans="1:9">
      <c r="B8" s="10" t="s">
        <v>80</v>
      </c>
      <c r="C8" s="9">
        <v>36</v>
      </c>
      <c r="D8" s="5">
        <v>44</v>
      </c>
      <c r="E8" s="5">
        <v>48</v>
      </c>
      <c r="F8" s="5">
        <v>56</v>
      </c>
      <c r="H8" s="1"/>
      <c r="I8" s="5"/>
    </row>
    <row r="9" spans="1:9">
      <c r="B9" s="10" t="s">
        <v>97</v>
      </c>
      <c r="C9" s="9">
        <v>40</v>
      </c>
      <c r="D9" s="5">
        <v>48</v>
      </c>
      <c r="E9" s="5">
        <v>52</v>
      </c>
      <c r="F9" s="5">
        <v>60</v>
      </c>
      <c r="H9" s="1"/>
      <c r="I9" s="5"/>
    </row>
    <row r="10" spans="1:9">
      <c r="B10" s="10"/>
      <c r="C10" s="5"/>
      <c r="D10" s="5"/>
      <c r="E10" s="5"/>
      <c r="F10" s="5"/>
      <c r="I10" s="5"/>
    </row>
    <row r="11" spans="1:9">
      <c r="I11" s="5"/>
    </row>
    <row r="12" spans="1:9">
      <c r="B12" s="8" t="s">
        <v>278</v>
      </c>
      <c r="C12" s="8"/>
      <c r="I12" s="5"/>
    </row>
    <row r="13" spans="1:9">
      <c r="B13" s="56" t="s">
        <v>279</v>
      </c>
      <c r="C13" s="18">
        <v>4</v>
      </c>
      <c r="I13" s="5"/>
    </row>
    <row r="14" spans="1:9">
      <c r="B14" s="13" t="s">
        <v>280</v>
      </c>
      <c r="C14" s="5">
        <v>2</v>
      </c>
      <c r="I14" s="5"/>
    </row>
    <row r="15" spans="1:9">
      <c r="B15" t="s">
        <v>281</v>
      </c>
      <c r="C15" s="5">
        <v>4</v>
      </c>
      <c r="I15" s="5"/>
    </row>
    <row r="16" spans="1:9">
      <c r="B16" s="13"/>
      <c r="C16" s="5"/>
      <c r="I16" s="5"/>
    </row>
    <row r="17" spans="2:9">
      <c r="B17" s="8" t="s">
        <v>282</v>
      </c>
      <c r="C17" s="8"/>
      <c r="I17" s="5"/>
    </row>
    <row r="18" spans="2:9" ht="28.8">
      <c r="B18" s="44" t="s">
        <v>283</v>
      </c>
      <c r="C18" s="45" t="s">
        <v>284</v>
      </c>
      <c r="I18" s="5"/>
    </row>
    <row r="19" spans="2:9" ht="43.2">
      <c r="B19" s="4" t="s">
        <v>285</v>
      </c>
      <c r="C19" s="45" t="s">
        <v>284</v>
      </c>
      <c r="I19" s="5"/>
    </row>
    <row r="20" spans="2:9">
      <c r="B20" s="4" t="s">
        <v>286</v>
      </c>
      <c r="C20" s="5">
        <v>-4</v>
      </c>
      <c r="I20" s="5"/>
    </row>
    <row r="21" spans="2:9">
      <c r="B21" s="13" t="s">
        <v>287</v>
      </c>
      <c r="C21" s="5">
        <v>-8</v>
      </c>
      <c r="I21" s="5"/>
    </row>
    <row r="22" spans="2:9">
      <c r="B22" s="13" t="s">
        <v>288</v>
      </c>
      <c r="C22" s="5">
        <v>-4</v>
      </c>
      <c r="I22" s="5"/>
    </row>
    <row r="23" spans="2:9">
      <c r="I23" s="5"/>
    </row>
    <row r="24" spans="2:9">
      <c r="B24" s="6"/>
      <c r="C24" s="7" t="s">
        <v>289</v>
      </c>
      <c r="D24" s="5"/>
      <c r="E24" s="3"/>
      <c r="F24" s="3"/>
    </row>
    <row r="25" spans="2:9">
      <c r="B25" s="8" t="s">
        <v>277</v>
      </c>
      <c r="C25" s="11" t="s">
        <v>75</v>
      </c>
      <c r="D25" s="12" t="s">
        <v>76</v>
      </c>
      <c r="E25" s="12" t="s">
        <v>80</v>
      </c>
      <c r="F25" s="12" t="s">
        <v>97</v>
      </c>
    </row>
    <row r="26" spans="2:9">
      <c r="B26" s="10" t="s">
        <v>75</v>
      </c>
      <c r="C26" s="30"/>
      <c r="D26" s="31"/>
      <c r="E26" s="31"/>
      <c r="F26" s="5">
        <v>65</v>
      </c>
    </row>
    <row r="27" spans="2:9">
      <c r="B27" s="10" t="s">
        <v>76</v>
      </c>
      <c r="C27" s="9">
        <v>65</v>
      </c>
      <c r="D27" s="5">
        <v>60</v>
      </c>
      <c r="E27" s="5">
        <v>55</v>
      </c>
      <c r="F27" s="5">
        <v>50</v>
      </c>
    </row>
    <row r="28" spans="2:9">
      <c r="B28" s="10" t="s">
        <v>80</v>
      </c>
      <c r="C28" s="9">
        <v>60</v>
      </c>
      <c r="D28" s="5">
        <v>55</v>
      </c>
      <c r="E28" s="5">
        <v>50</v>
      </c>
      <c r="F28" s="5">
        <v>45</v>
      </c>
    </row>
    <row r="29" spans="2:9">
      <c r="B29" s="10" t="s">
        <v>97</v>
      </c>
      <c r="C29" s="9">
        <v>55</v>
      </c>
      <c r="D29" s="5">
        <v>50</v>
      </c>
      <c r="E29" s="5">
        <v>45</v>
      </c>
      <c r="F29" s="5">
        <v>40</v>
      </c>
    </row>
    <row r="31" spans="2:9">
      <c r="C31" s="376" t="s">
        <v>290</v>
      </c>
      <c r="D31" s="376"/>
      <c r="E31" s="376"/>
      <c r="F31" s="376"/>
      <c r="G31" s="376"/>
    </row>
    <row r="32" spans="2:9">
      <c r="B32" s="8" t="s">
        <v>291</v>
      </c>
      <c r="C32" s="34" t="s">
        <v>292</v>
      </c>
      <c r="D32" s="35" t="s">
        <v>293</v>
      </c>
      <c r="E32" s="35" t="s">
        <v>294</v>
      </c>
      <c r="F32" s="35" t="s">
        <v>295</v>
      </c>
      <c r="G32" s="35" t="s">
        <v>296</v>
      </c>
    </row>
    <row r="33" spans="2:7">
      <c r="B33" s="10" t="s">
        <v>75</v>
      </c>
      <c r="C33" s="33">
        <v>0</v>
      </c>
      <c r="D33" s="33">
        <v>0</v>
      </c>
      <c r="E33" s="33">
        <v>0</v>
      </c>
      <c r="F33" s="33">
        <v>0.05</v>
      </c>
      <c r="G33" s="33">
        <v>0.05</v>
      </c>
    </row>
    <row r="34" spans="2:7">
      <c r="B34" s="10" t="s">
        <v>76</v>
      </c>
      <c r="C34" s="33">
        <v>0.1</v>
      </c>
      <c r="D34" s="33">
        <v>0.1</v>
      </c>
      <c r="E34" s="33">
        <v>0.02</v>
      </c>
      <c r="F34" s="33">
        <v>0.1</v>
      </c>
      <c r="G34" s="33">
        <v>0.1</v>
      </c>
    </row>
    <row r="35" spans="2:7">
      <c r="B35" s="10" t="s">
        <v>80</v>
      </c>
      <c r="C35" s="33">
        <v>0.2</v>
      </c>
      <c r="D35" s="33">
        <v>0.2</v>
      </c>
      <c r="E35" s="33">
        <v>0.05</v>
      </c>
      <c r="F35" s="33">
        <v>0.2</v>
      </c>
      <c r="G35" s="33">
        <v>0.2</v>
      </c>
    </row>
    <row r="36" spans="2:7">
      <c r="B36" s="10" t="s">
        <v>97</v>
      </c>
      <c r="C36" s="33">
        <v>1</v>
      </c>
      <c r="D36" s="33">
        <v>0.5</v>
      </c>
      <c r="E36" s="33">
        <v>0.1</v>
      </c>
      <c r="F36" s="33">
        <v>0.5</v>
      </c>
      <c r="G36" s="33">
        <v>0.5</v>
      </c>
    </row>
    <row r="38" spans="2:7">
      <c r="B38" s="10" t="s">
        <v>265</v>
      </c>
      <c r="C38" s="40">
        <v>0.1</v>
      </c>
    </row>
    <row r="40" spans="2:7">
      <c r="B40" s="8" t="s">
        <v>297</v>
      </c>
      <c r="C40" s="35" t="s">
        <v>257</v>
      </c>
    </row>
    <row r="41" spans="2:7">
      <c r="B41" s="10" t="s">
        <v>75</v>
      </c>
      <c r="C41" s="36">
        <v>1</v>
      </c>
    </row>
    <row r="42" spans="2:7">
      <c r="B42" s="10" t="s">
        <v>76</v>
      </c>
      <c r="C42" s="36">
        <v>1</v>
      </c>
    </row>
    <row r="43" spans="2:7">
      <c r="B43" s="10" t="s">
        <v>80</v>
      </c>
      <c r="C43" s="36">
        <v>2</v>
      </c>
    </row>
    <row r="44" spans="2:7">
      <c r="B44" s="10" t="s">
        <v>97</v>
      </c>
      <c r="C44" s="36">
        <v>5</v>
      </c>
    </row>
    <row r="47" spans="2:7">
      <c r="B47" s="8" t="s">
        <v>298</v>
      </c>
      <c r="C47" s="41" t="s">
        <v>299</v>
      </c>
    </row>
    <row r="48" spans="2:7">
      <c r="B48" s="42">
        <v>0.95</v>
      </c>
      <c r="C48" s="36" t="s">
        <v>300</v>
      </c>
    </row>
    <row r="49" spans="2:3">
      <c r="B49" s="42">
        <v>0.85</v>
      </c>
      <c r="C49" s="36" t="s">
        <v>301</v>
      </c>
    </row>
    <row r="50" spans="2:3">
      <c r="B50" s="42">
        <v>0.75</v>
      </c>
      <c r="C50" s="36" t="s">
        <v>302</v>
      </c>
    </row>
    <row r="51" spans="2:3">
      <c r="B51" s="10"/>
      <c r="C51" s="36" t="s">
        <v>303</v>
      </c>
    </row>
    <row r="53" spans="2:3">
      <c r="B53" s="49" t="s">
        <v>304</v>
      </c>
      <c r="C53" s="50" t="s">
        <v>254</v>
      </c>
    </row>
    <row r="54" spans="2:3" ht="15.6">
      <c r="B54" t="s">
        <v>37</v>
      </c>
      <c r="C54" s="36" t="s">
        <v>305</v>
      </c>
    </row>
    <row r="55" spans="2:3" ht="15.6">
      <c r="B55" t="s">
        <v>261</v>
      </c>
      <c r="C55" s="36" t="s">
        <v>306</v>
      </c>
    </row>
    <row r="56" spans="2:3" ht="15.6">
      <c r="B56" t="s">
        <v>42</v>
      </c>
      <c r="C56" s="36" t="s">
        <v>307</v>
      </c>
    </row>
    <row r="57" spans="2:3" ht="15.6">
      <c r="B57" t="s">
        <v>262</v>
      </c>
      <c r="C57" s="36" t="s">
        <v>308</v>
      </c>
    </row>
    <row r="58" spans="2:3" ht="15.6">
      <c r="B58" t="s">
        <v>263</v>
      </c>
      <c r="C58" s="36" t="s">
        <v>309</v>
      </c>
    </row>
    <row r="59" spans="2:3" ht="15.6">
      <c r="B59" t="s">
        <v>264</v>
      </c>
      <c r="C59" s="36" t="s">
        <v>310</v>
      </c>
    </row>
    <row r="60" spans="2:3" ht="15.6">
      <c r="B60" t="s">
        <v>265</v>
      </c>
      <c r="C60" s="110" t="s">
        <v>311</v>
      </c>
    </row>
    <row r="62" spans="2:3">
      <c r="B62" s="51" t="s">
        <v>312</v>
      </c>
    </row>
    <row r="63" spans="2:3">
      <c r="B63" s="19" t="s">
        <v>230</v>
      </c>
    </row>
    <row r="64" spans="2:3">
      <c r="B64" s="19" t="s">
        <v>313</v>
      </c>
    </row>
  </sheetData>
  <customSheetViews>
    <customSheetView guid="{7B059D31-20F7-419C-8D23-FFF37CBEC363}" hiddenColumns="1" state="hidden" topLeftCell="A33">
      <selection activeCell="C40" sqref="C40:C44"/>
      <pageMargins left="0" right="0" top="0" bottom="0" header="0" footer="0"/>
    </customSheetView>
    <customSheetView guid="{0BAF80B5-F2A6-44C5-9CD5-AEDE37DCB9A3}" hiddenColumns="1" state="hidden" topLeftCell="A33">
      <selection activeCell="C40" sqref="C40:C44"/>
      <pageMargins left="0" right="0" top="0" bottom="0" header="0" footer="0"/>
    </customSheetView>
    <customSheetView guid="{F1632253-70CC-431C-B294-106D5B75890C}" hiddenColumns="1" state="hidden" topLeftCell="A33">
      <selection activeCell="C40" sqref="C40:C44"/>
      <pageMargins left="0" right="0" top="0" bottom="0" header="0" footer="0"/>
    </customSheetView>
    <customSheetView guid="{F939F98C-AA3B-4203-9884-0BAA8DF56057}" hiddenColumns="1" state="hidden" topLeftCell="A33">
      <selection activeCell="C40" sqref="C40:C44"/>
      <pageMargins left="0" right="0" top="0" bottom="0" header="0" footer="0"/>
    </customSheetView>
    <customSheetView guid="{0239FED1-E19C-4428-AF3A-D0A54FC88C9F}" hiddenColumns="1" state="hidden" topLeftCell="A33">
      <selection activeCell="C40" sqref="C40:C44"/>
      <pageMargins left="0" right="0" top="0" bottom="0" header="0" footer="0"/>
    </customSheetView>
  </customSheetViews>
  <mergeCells count="1">
    <mergeCell ref="C31:G3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61F59-0818-4C8E-BD6D-DA44A7018EFB}">
  <sheetPr codeName="Blad10" filterMode="1">
    <tabColor theme="0"/>
  </sheetPr>
  <dimension ref="A1:FA159"/>
  <sheetViews>
    <sheetView showGridLines="0" showRowColHeaders="0" zoomScale="55" zoomScaleNormal="55" workbookViewId="0">
      <pane xSplit="6" ySplit="8" topLeftCell="G9" activePane="bottomRight" state="frozen"/>
      <selection pane="topRight" activeCell="D7" sqref="D7"/>
      <selection pane="bottomLeft" activeCell="D7" sqref="D7"/>
      <selection pane="bottomRight" activeCell="B23" sqref="B23"/>
    </sheetView>
  </sheetViews>
  <sheetFormatPr defaultColWidth="0" defaultRowHeight="14.4" zeroHeight="1"/>
  <cols>
    <col min="1" max="1" width="2.44140625" style="114" customWidth="1"/>
    <col min="2" max="2" width="99.6640625" style="53" customWidth="1"/>
    <col min="3" max="3" width="9.109375" style="189" customWidth="1"/>
    <col min="4" max="4" width="9.109375" style="189" hidden="1" customWidth="1"/>
    <col min="5" max="5" width="3.6640625" style="189" hidden="1" customWidth="1"/>
    <col min="6" max="6" width="4.33203125" style="189" customWidth="1"/>
    <col min="7" max="39" width="7.44140625" style="189" customWidth="1"/>
    <col min="40" max="40" width="4.33203125" style="189" customWidth="1"/>
    <col min="41" max="50" width="7.44140625" style="189" customWidth="1"/>
    <col min="51" max="51" width="4.33203125" style="189" customWidth="1"/>
    <col min="52" max="60" width="7.44140625" style="189" customWidth="1"/>
    <col min="61" max="61" width="4.33203125" style="189" hidden="1" customWidth="1"/>
    <col min="62" max="70" width="7.44140625" style="189" hidden="1" customWidth="1"/>
    <col min="71" max="71" width="4.33203125" style="189" hidden="1" customWidth="1"/>
    <col min="72" max="72" width="3" style="189" bestFit="1" customWidth="1" collapsed="1"/>
    <col min="73" max="73" width="5.33203125" style="189" bestFit="1" customWidth="1"/>
    <col min="74" max="74" width="4.33203125" style="189" bestFit="1" customWidth="1"/>
    <col min="75" max="76" width="7.44140625" style="189" customWidth="1"/>
    <col min="77" max="77" width="4.33203125" style="189" hidden="1" customWidth="1"/>
    <col min="78" max="86" width="7.44140625" style="189" hidden="1" customWidth="1"/>
    <col min="87" max="87" width="4.33203125" style="189" customWidth="1" collapsed="1"/>
    <col min="88" max="107" width="7.44140625" style="189" customWidth="1"/>
    <col min="108" max="108" width="10.109375" style="189" hidden="1" customWidth="1"/>
    <col min="109" max="116" width="7.44140625" style="189" hidden="1" customWidth="1"/>
    <col min="117" max="117" width="4.33203125" style="189" hidden="1" customWidth="1" collapsed="1"/>
    <col min="118" max="128" width="7.44140625" style="189" hidden="1" customWidth="1"/>
    <col min="129" max="129" width="4.33203125" style="189" hidden="1" customWidth="1" collapsed="1"/>
    <col min="130" max="133" width="7.44140625" style="189" hidden="1" customWidth="1"/>
    <col min="134" max="134" width="4.33203125" style="189" hidden="1" customWidth="1" collapsed="1"/>
    <col min="135" max="139" width="7.44140625" style="189" hidden="1" customWidth="1"/>
    <col min="140" max="140" width="2.109375" style="189" customWidth="1"/>
    <col min="141" max="141" width="9.109375" style="189" hidden="1" customWidth="1"/>
    <col min="142" max="147" width="9.109375" hidden="1" customWidth="1"/>
    <col min="148" max="157" width="0" hidden="1" customWidth="1"/>
    <col min="158" max="16384" width="9.109375" hidden="1"/>
  </cols>
  <sheetData>
    <row r="1" spans="1:145" s="114" customFormat="1" ht="6.6" customHeight="1">
      <c r="D1" s="32"/>
      <c r="E1" s="32"/>
      <c r="G1" s="114">
        <v>9</v>
      </c>
      <c r="H1" s="114">
        <v>10</v>
      </c>
      <c r="I1" s="114">
        <v>11</v>
      </c>
      <c r="J1" s="114">
        <v>12</v>
      </c>
      <c r="K1" s="114">
        <v>13</v>
      </c>
      <c r="L1" s="114">
        <v>14</v>
      </c>
      <c r="M1" s="114">
        <v>15</v>
      </c>
      <c r="N1" s="114">
        <v>16</v>
      </c>
      <c r="O1" s="114">
        <v>17</v>
      </c>
      <c r="P1" s="114">
        <v>18</v>
      </c>
      <c r="Q1" s="114">
        <v>19</v>
      </c>
      <c r="R1" s="114">
        <v>20</v>
      </c>
      <c r="S1" s="114">
        <v>21</v>
      </c>
      <c r="T1" s="114">
        <v>22</v>
      </c>
      <c r="U1" s="114">
        <v>23</v>
      </c>
      <c r="V1" s="114">
        <v>24</v>
      </c>
      <c r="W1" s="114">
        <v>25</v>
      </c>
      <c r="X1" s="114">
        <v>26</v>
      </c>
      <c r="Y1" s="114">
        <v>27</v>
      </c>
      <c r="Z1" s="114">
        <v>28</v>
      </c>
      <c r="AA1" s="114">
        <v>29</v>
      </c>
      <c r="AB1" s="114">
        <v>30</v>
      </c>
      <c r="AC1" s="114">
        <v>31</v>
      </c>
      <c r="AD1" s="114">
        <v>32</v>
      </c>
      <c r="AE1" s="114">
        <v>33</v>
      </c>
      <c r="AF1" s="114">
        <v>34</v>
      </c>
      <c r="AG1" s="114">
        <v>35</v>
      </c>
      <c r="AH1" s="114">
        <v>36</v>
      </c>
      <c r="AI1" s="114">
        <v>37</v>
      </c>
      <c r="AJ1" s="114">
        <v>38</v>
      </c>
      <c r="AK1" s="114">
        <v>39</v>
      </c>
      <c r="AL1" s="114">
        <v>40</v>
      </c>
      <c r="AM1" s="114">
        <v>41</v>
      </c>
      <c r="AO1" s="114">
        <v>43</v>
      </c>
      <c r="AP1" s="114">
        <v>44</v>
      </c>
      <c r="AQ1" s="114">
        <v>45</v>
      </c>
      <c r="AR1" s="114">
        <v>46</v>
      </c>
      <c r="AS1" s="114">
        <v>47</v>
      </c>
      <c r="AT1" s="114">
        <v>48</v>
      </c>
      <c r="AU1" s="114">
        <v>49</v>
      </c>
      <c r="AV1" s="114">
        <v>50</v>
      </c>
      <c r="AW1" s="114">
        <v>51</v>
      </c>
      <c r="AX1" s="114">
        <v>52</v>
      </c>
      <c r="AZ1" s="114">
        <v>55</v>
      </c>
      <c r="BA1" s="114">
        <v>56</v>
      </c>
      <c r="BB1" s="114">
        <v>57</v>
      </c>
      <c r="BC1" s="114">
        <v>58</v>
      </c>
      <c r="BD1" s="114">
        <v>59</v>
      </c>
      <c r="BE1" s="114">
        <v>60</v>
      </c>
      <c r="BF1" s="114">
        <v>61</v>
      </c>
      <c r="BG1" s="114">
        <v>62</v>
      </c>
      <c r="BH1" s="114">
        <v>63</v>
      </c>
      <c r="BJ1" s="114">
        <v>66</v>
      </c>
      <c r="BK1" s="114">
        <v>67</v>
      </c>
      <c r="BL1" s="114">
        <v>68</v>
      </c>
      <c r="BM1" s="114">
        <v>69</v>
      </c>
      <c r="BN1" s="114">
        <v>70</v>
      </c>
      <c r="BO1" s="114">
        <v>71</v>
      </c>
      <c r="BP1" s="114">
        <v>72</v>
      </c>
      <c r="BQ1" s="114">
        <v>73</v>
      </c>
      <c r="BR1" s="114">
        <v>74</v>
      </c>
      <c r="BS1" s="114">
        <v>75</v>
      </c>
      <c r="BU1" s="114">
        <v>78</v>
      </c>
      <c r="BV1" s="114">
        <v>79</v>
      </c>
      <c r="BW1" s="114">
        <v>80</v>
      </c>
      <c r="BX1" s="114">
        <v>81</v>
      </c>
      <c r="BZ1" s="114">
        <v>84</v>
      </c>
      <c r="CA1" s="114">
        <v>85</v>
      </c>
      <c r="CB1" s="114">
        <v>86</v>
      </c>
      <c r="CC1" s="114">
        <v>87</v>
      </c>
      <c r="CD1" s="114">
        <v>88</v>
      </c>
      <c r="CE1" s="114">
        <v>89</v>
      </c>
      <c r="CF1" s="114">
        <v>90</v>
      </c>
      <c r="CG1" s="114">
        <v>91</v>
      </c>
      <c r="CH1" s="114">
        <v>92</v>
      </c>
      <c r="CJ1" s="114">
        <v>95</v>
      </c>
      <c r="CK1" s="114">
        <v>96</v>
      </c>
      <c r="CL1" s="114">
        <v>97</v>
      </c>
      <c r="CM1" s="114">
        <v>98</v>
      </c>
      <c r="CN1" s="114">
        <v>99</v>
      </c>
      <c r="CO1" s="114">
        <v>100</v>
      </c>
      <c r="CP1" s="114">
        <v>101</v>
      </c>
      <c r="CQ1" s="114">
        <v>102</v>
      </c>
      <c r="CR1" s="114">
        <v>103</v>
      </c>
      <c r="CS1" s="114">
        <v>104</v>
      </c>
      <c r="CT1" s="114">
        <v>105</v>
      </c>
      <c r="CU1" s="114">
        <v>106</v>
      </c>
      <c r="CV1" s="114">
        <v>107</v>
      </c>
      <c r="CW1" s="114">
        <v>108</v>
      </c>
      <c r="CX1" s="114">
        <v>109</v>
      </c>
      <c r="CY1" s="114">
        <v>110</v>
      </c>
      <c r="CZ1" s="114">
        <v>111</v>
      </c>
      <c r="DA1" s="114">
        <v>112</v>
      </c>
      <c r="DB1" s="114">
        <v>113</v>
      </c>
      <c r="DC1" s="114">
        <v>114</v>
      </c>
      <c r="DE1" s="114">
        <v>117</v>
      </c>
      <c r="DF1" s="114">
        <v>118</v>
      </c>
      <c r="DG1" s="114">
        <v>119</v>
      </c>
      <c r="DH1" s="114">
        <v>120</v>
      </c>
      <c r="DI1" s="114">
        <v>121</v>
      </c>
      <c r="DJ1" s="114">
        <v>122</v>
      </c>
      <c r="DK1" s="114">
        <v>123</v>
      </c>
      <c r="DL1" s="114">
        <v>124</v>
      </c>
      <c r="DN1" s="114">
        <v>127</v>
      </c>
      <c r="DO1" s="114">
        <v>128</v>
      </c>
      <c r="DP1" s="114">
        <v>129</v>
      </c>
      <c r="DQ1" s="114">
        <v>130</v>
      </c>
      <c r="DR1" s="114">
        <v>131</v>
      </c>
      <c r="DS1" s="114">
        <v>132</v>
      </c>
      <c r="DT1" s="114">
        <v>133</v>
      </c>
      <c r="DU1" s="114">
        <v>134</v>
      </c>
      <c r="DV1" s="114">
        <v>135</v>
      </c>
      <c r="DW1" s="114">
        <v>136</v>
      </c>
      <c r="DX1" s="114">
        <v>137</v>
      </c>
      <c r="DZ1" s="114">
        <v>140</v>
      </c>
      <c r="EA1" s="114">
        <v>141</v>
      </c>
      <c r="EB1" s="114">
        <v>142</v>
      </c>
      <c r="EC1" s="114">
        <v>143</v>
      </c>
      <c r="EE1" s="114">
        <v>146</v>
      </c>
      <c r="EF1" s="114">
        <v>147</v>
      </c>
      <c r="EG1" s="114">
        <v>148</v>
      </c>
      <c r="EH1" s="114">
        <v>149</v>
      </c>
      <c r="EI1" s="114">
        <v>150</v>
      </c>
    </row>
    <row r="2" spans="1:145" ht="24" customHeight="1">
      <c r="B2" s="349" t="s">
        <v>33</v>
      </c>
      <c r="C2" s="350"/>
      <c r="F2" s="350"/>
      <c r="G2" s="356"/>
      <c r="H2" s="356"/>
      <c r="I2" s="356"/>
      <c r="J2" s="356"/>
      <c r="K2" s="356"/>
      <c r="L2" s="356"/>
      <c r="M2" s="356"/>
      <c r="N2" s="356"/>
      <c r="O2" s="356"/>
      <c r="P2" s="356"/>
      <c r="Q2" s="356"/>
      <c r="R2" s="356"/>
      <c r="S2" s="356"/>
      <c r="T2" s="356"/>
      <c r="U2" s="356"/>
      <c r="V2" s="356"/>
      <c r="W2" s="356"/>
      <c r="X2" s="356"/>
      <c r="Y2" s="356"/>
      <c r="Z2" s="356"/>
      <c r="AA2" s="356"/>
      <c r="AB2" s="356"/>
      <c r="AC2" s="356"/>
      <c r="AD2" s="356"/>
      <c r="AE2" s="356"/>
      <c r="AF2" s="356"/>
      <c r="AG2" s="356"/>
      <c r="AH2" s="356"/>
      <c r="AI2" s="356"/>
      <c r="AJ2" s="356"/>
      <c r="AK2" s="356"/>
      <c r="AL2" s="356"/>
      <c r="AM2" s="356"/>
      <c r="AN2" s="357"/>
      <c r="AO2" s="356"/>
      <c r="AP2" s="356"/>
      <c r="AQ2" s="356"/>
      <c r="AR2" s="356"/>
      <c r="AS2" s="356"/>
      <c r="AT2" s="356"/>
      <c r="AU2" s="356"/>
      <c r="AV2" s="356"/>
      <c r="AW2" s="356"/>
      <c r="AX2" s="356"/>
      <c r="AY2" s="357"/>
      <c r="AZ2" s="356"/>
      <c r="BA2" s="356"/>
      <c r="BB2" s="356"/>
      <c r="BC2" s="356"/>
      <c r="BD2" s="356"/>
      <c r="BE2" s="356"/>
      <c r="BF2" s="356"/>
      <c r="BG2" s="356"/>
      <c r="BH2" s="356"/>
      <c r="BI2" s="357"/>
      <c r="BJ2" s="356"/>
      <c r="BK2" s="356"/>
      <c r="BL2" s="356"/>
      <c r="BM2" s="356"/>
      <c r="BN2" s="356"/>
      <c r="BO2" s="356"/>
      <c r="BP2" s="356"/>
      <c r="BQ2" s="356"/>
      <c r="BR2" s="356"/>
      <c r="BS2" s="356"/>
      <c r="BT2" s="191"/>
      <c r="BU2" s="190"/>
      <c r="BV2" s="356"/>
      <c r="BW2" s="356"/>
      <c r="BX2" s="356"/>
      <c r="BY2" s="357"/>
      <c r="BZ2" s="356"/>
      <c r="CA2" s="356"/>
      <c r="CB2" s="356"/>
      <c r="CC2" s="356"/>
      <c r="CD2" s="356"/>
      <c r="CE2" s="356"/>
      <c r="CF2" s="356"/>
      <c r="CG2" s="356"/>
      <c r="CH2" s="356"/>
      <c r="CI2" s="191"/>
      <c r="CJ2" s="356"/>
      <c r="CK2" s="356"/>
      <c r="CL2" s="356"/>
      <c r="CM2" s="356"/>
      <c r="CN2" s="356"/>
      <c r="CO2" s="356"/>
      <c r="CP2" s="356"/>
      <c r="CQ2" s="356"/>
      <c r="CR2" s="356"/>
      <c r="CS2" s="356"/>
      <c r="CT2" s="356"/>
      <c r="CU2" s="356"/>
      <c r="CV2" s="356"/>
      <c r="CW2" s="356"/>
      <c r="CX2" s="356"/>
      <c r="CY2" s="356"/>
      <c r="CZ2" s="356"/>
      <c r="DA2" s="356"/>
      <c r="DB2" s="356"/>
      <c r="DC2" s="356"/>
      <c r="DD2" s="357"/>
      <c r="DE2" s="356"/>
      <c r="DF2" s="356"/>
      <c r="DG2" s="356"/>
      <c r="DH2" s="356"/>
      <c r="DI2" s="356"/>
      <c r="DJ2" s="356"/>
      <c r="DK2" s="356"/>
      <c r="DL2" s="356"/>
      <c r="DM2" s="357"/>
      <c r="DN2" s="356"/>
      <c r="DO2" s="356"/>
      <c r="DP2" s="356"/>
      <c r="DQ2" s="356"/>
      <c r="DR2" s="356"/>
      <c r="DS2" s="356"/>
      <c r="DT2" s="356"/>
      <c r="DU2" s="356"/>
      <c r="DV2" s="356"/>
      <c r="DW2" s="356"/>
      <c r="DX2" s="356"/>
      <c r="DY2" s="357"/>
      <c r="DZ2" s="356"/>
      <c r="EA2" s="356"/>
      <c r="EB2" s="356"/>
      <c r="EC2" s="356"/>
      <c r="ED2" s="357"/>
      <c r="EE2" s="356"/>
      <c r="EF2" s="356"/>
      <c r="EG2" s="356"/>
      <c r="EH2" s="356"/>
      <c r="EI2" s="356"/>
    </row>
    <row r="3" spans="1:145" ht="22.95" customHeight="1">
      <c r="B3" s="351" t="s">
        <v>314</v>
      </c>
      <c r="C3" s="352" t="s">
        <v>315</v>
      </c>
      <c r="D3" s="189">
        <f>IF(OR(Contactgeluidsisolatie!C3="Ja",Luchtgeluidsisolatie!C3="Ja",Plananalyse!C3="Ja"),1,0)</f>
        <v>0</v>
      </c>
      <c r="F3" s="357"/>
      <c r="G3" s="358"/>
      <c r="H3" s="358"/>
      <c r="I3" s="358"/>
      <c r="J3" s="358"/>
      <c r="K3" s="358"/>
      <c r="L3" s="358"/>
      <c r="M3" s="358"/>
      <c r="N3" s="358"/>
      <c r="O3" s="358"/>
      <c r="P3" s="358"/>
      <c r="Q3" s="358"/>
      <c r="R3" s="358"/>
      <c r="S3" s="358"/>
      <c r="T3" s="358"/>
      <c r="U3" s="358"/>
      <c r="V3" s="358"/>
      <c r="W3" s="358"/>
      <c r="X3" s="358"/>
      <c r="Y3" s="358"/>
      <c r="Z3" s="358"/>
      <c r="AA3" s="358"/>
      <c r="AB3" s="358"/>
      <c r="AC3" s="358"/>
      <c r="AD3" s="358"/>
      <c r="AE3" s="358"/>
      <c r="AF3" s="358"/>
      <c r="AG3" s="358"/>
      <c r="AH3" s="358"/>
      <c r="AI3" s="358"/>
      <c r="AJ3" s="358"/>
      <c r="AK3" s="358"/>
      <c r="AL3" s="358"/>
      <c r="AM3" s="358"/>
      <c r="AN3" s="357"/>
      <c r="AO3" s="358"/>
      <c r="AP3" s="358"/>
      <c r="AQ3" s="358"/>
      <c r="AR3" s="358"/>
      <c r="AS3" s="358"/>
      <c r="AT3" s="358"/>
      <c r="AU3" s="358"/>
      <c r="AV3" s="358"/>
      <c r="AW3" s="358"/>
      <c r="AX3" s="358"/>
      <c r="AY3" s="357"/>
      <c r="AZ3" s="358"/>
      <c r="BA3" s="358"/>
      <c r="BB3" s="358"/>
      <c r="BC3" s="358"/>
      <c r="BD3" s="358"/>
      <c r="BE3" s="358"/>
      <c r="BF3" s="358"/>
      <c r="BG3" s="358"/>
      <c r="BH3" s="358"/>
      <c r="BI3" s="357"/>
      <c r="BJ3" s="358"/>
      <c r="BK3" s="358"/>
      <c r="BL3" s="358"/>
      <c r="BM3" s="358"/>
      <c r="BN3" s="358"/>
      <c r="BO3" s="358"/>
      <c r="BP3" s="358"/>
      <c r="BQ3" s="358"/>
      <c r="BR3" s="358"/>
      <c r="BS3" s="358"/>
      <c r="BT3" s="191"/>
      <c r="BU3" s="192"/>
      <c r="BV3" s="358"/>
      <c r="BW3" s="358"/>
      <c r="BX3" s="358"/>
      <c r="BY3" s="357"/>
      <c r="BZ3" s="358"/>
      <c r="CA3" s="358"/>
      <c r="CB3" s="358"/>
      <c r="CC3" s="358"/>
      <c r="CD3" s="358"/>
      <c r="CE3" s="358"/>
      <c r="CF3" s="358"/>
      <c r="CG3" s="358"/>
      <c r="CH3" s="358"/>
      <c r="CI3" s="191"/>
      <c r="CJ3" s="358"/>
      <c r="CK3" s="358"/>
      <c r="CL3" s="358"/>
      <c r="CM3" s="358"/>
      <c r="CN3" s="358"/>
      <c r="CO3" s="358"/>
      <c r="CP3" s="358"/>
      <c r="CQ3" s="358"/>
      <c r="CR3" s="358"/>
      <c r="CS3" s="358"/>
      <c r="CT3" s="358"/>
      <c r="CU3" s="358"/>
      <c r="CV3" s="358"/>
      <c r="CW3" s="358"/>
      <c r="CX3" s="358"/>
      <c r="CY3" s="358"/>
      <c r="CZ3" s="358"/>
      <c r="DA3" s="358"/>
      <c r="DB3" s="358"/>
      <c r="DC3" s="358"/>
      <c r="DD3" s="357"/>
      <c r="DE3" s="358"/>
      <c r="DF3" s="358"/>
      <c r="DG3" s="358"/>
      <c r="DH3" s="358"/>
      <c r="DI3" s="358"/>
      <c r="DJ3" s="358"/>
      <c r="DK3" s="358"/>
      <c r="DL3" s="358"/>
      <c r="DM3" s="357"/>
      <c r="DN3" s="358"/>
      <c r="DO3" s="358"/>
      <c r="DP3" s="358"/>
      <c r="DQ3" s="358"/>
      <c r="DR3" s="358"/>
      <c r="DS3" s="358"/>
      <c r="DT3" s="358"/>
      <c r="DU3" s="358"/>
      <c r="DV3" s="358"/>
      <c r="DW3" s="358"/>
      <c r="DX3" s="358"/>
      <c r="DY3" s="357"/>
      <c r="DZ3" s="358"/>
      <c r="EA3" s="358"/>
      <c r="EB3" s="358"/>
      <c r="EC3" s="358"/>
      <c r="ED3" s="357"/>
      <c r="EE3" s="358"/>
      <c r="EF3" s="358"/>
      <c r="EG3" s="358"/>
      <c r="EH3" s="358"/>
      <c r="EI3" s="358"/>
    </row>
    <row r="4" spans="1:145" ht="216">
      <c r="B4" s="353" t="s">
        <v>316</v>
      </c>
      <c r="C4" s="354" t="s">
        <v>317</v>
      </c>
      <c r="D4" s="193" t="s">
        <v>66</v>
      </c>
      <c r="E4" s="193" t="s">
        <v>255</v>
      </c>
      <c r="F4" s="359" t="s">
        <v>73</v>
      </c>
      <c r="G4" s="360" t="s">
        <v>74</v>
      </c>
      <c r="H4" s="360" t="s">
        <v>79</v>
      </c>
      <c r="I4" s="360" t="s">
        <v>82</v>
      </c>
      <c r="J4" s="360" t="s">
        <v>85</v>
      </c>
      <c r="K4" s="360" t="s">
        <v>87</v>
      </c>
      <c r="L4" s="360" t="s">
        <v>88</v>
      </c>
      <c r="M4" s="360" t="s">
        <v>91</v>
      </c>
      <c r="N4" s="360" t="s">
        <v>94</v>
      </c>
      <c r="O4" s="360" t="s">
        <v>96</v>
      </c>
      <c r="P4" s="361" t="s">
        <v>99</v>
      </c>
      <c r="Q4" s="361" t="s">
        <v>100</v>
      </c>
      <c r="R4" s="361" t="s">
        <v>101</v>
      </c>
      <c r="S4" s="360" t="s">
        <v>102</v>
      </c>
      <c r="T4" s="360" t="s">
        <v>104</v>
      </c>
      <c r="U4" s="360" t="s">
        <v>106</v>
      </c>
      <c r="V4" s="360" t="s">
        <v>107</v>
      </c>
      <c r="W4" s="360" t="s">
        <v>108</v>
      </c>
      <c r="X4" s="360" t="s">
        <v>109</v>
      </c>
      <c r="Y4" s="361" t="s">
        <v>111</v>
      </c>
      <c r="Z4" s="360" t="s">
        <v>112</v>
      </c>
      <c r="AA4" s="360" t="s">
        <v>114</v>
      </c>
      <c r="AB4" s="360" t="s">
        <v>115</v>
      </c>
      <c r="AC4" s="360" t="s">
        <v>117</v>
      </c>
      <c r="AD4" s="360" t="s">
        <v>118</v>
      </c>
      <c r="AE4" s="360" t="s">
        <v>119</v>
      </c>
      <c r="AF4" s="360" t="s">
        <v>120</v>
      </c>
      <c r="AG4" s="360" t="s">
        <v>122</v>
      </c>
      <c r="AH4" s="360" t="s">
        <v>124</v>
      </c>
      <c r="AI4" s="360" t="s">
        <v>126</v>
      </c>
      <c r="AJ4" s="360" t="s">
        <v>128</v>
      </c>
      <c r="AK4" s="361" t="str">
        <f>Classificatietabel!B37</f>
        <v>OF - EHBO, borstvoedingslokaal</v>
      </c>
      <c r="AL4" s="360" t="s">
        <v>132</v>
      </c>
      <c r="AM4" s="360" t="str">
        <f>Classificatietabel!B39</f>
        <v>OF - Andere 2 (vul hier in)</v>
      </c>
      <c r="AN4" s="359" t="s">
        <v>134</v>
      </c>
      <c r="AO4" s="361" t="s">
        <v>135</v>
      </c>
      <c r="AP4" s="361" t="s">
        <v>137</v>
      </c>
      <c r="AQ4" s="361" t="s">
        <v>139</v>
      </c>
      <c r="AR4" s="361" t="s">
        <v>141</v>
      </c>
      <c r="AS4" s="361" t="s">
        <v>143</v>
      </c>
      <c r="AT4" s="361" t="s">
        <v>145</v>
      </c>
      <c r="AU4" s="360" t="s">
        <v>147</v>
      </c>
      <c r="AV4" s="361" t="s">
        <v>149</v>
      </c>
      <c r="AW4" s="360" t="str">
        <f>Classificatietabel!B50</f>
        <v>KANT - Andere 1 (vul hier in)</v>
      </c>
      <c r="AX4" s="360" t="str">
        <f>Classificatietabel!B51</f>
        <v>KANT - Andere 2 (vul hier in)</v>
      </c>
      <c r="AY4" s="359" t="s">
        <v>152</v>
      </c>
      <c r="AZ4" s="360" t="s">
        <v>153</v>
      </c>
      <c r="BA4" s="360" t="s">
        <v>155</v>
      </c>
      <c r="BB4" s="361" t="s">
        <v>157</v>
      </c>
      <c r="BC4" s="361" t="s">
        <v>158</v>
      </c>
      <c r="BD4" s="360" t="s">
        <v>160</v>
      </c>
      <c r="BE4" s="360" t="s">
        <v>161</v>
      </c>
      <c r="BF4" s="360" t="s">
        <v>162</v>
      </c>
      <c r="BG4" s="360" t="str">
        <f>Classificatietabel!B61</f>
        <v>SPORT - Andere 1 (vul hier in)</v>
      </c>
      <c r="BH4" s="360" t="str">
        <f>Classificatietabel!B62</f>
        <v>SPORT - Andere 2 (vul hier in)</v>
      </c>
      <c r="BI4" s="359" t="s">
        <v>165</v>
      </c>
      <c r="BJ4" s="361" t="s">
        <v>166</v>
      </c>
      <c r="BK4" s="361" t="s">
        <v>167</v>
      </c>
      <c r="BL4" s="361" t="s">
        <v>168</v>
      </c>
      <c r="BM4" s="360" t="s">
        <v>169</v>
      </c>
      <c r="BN4" s="361" t="s">
        <v>170</v>
      </c>
      <c r="BO4" s="360" t="s">
        <v>171</v>
      </c>
      <c r="BP4" s="361" t="s">
        <v>172</v>
      </c>
      <c r="BQ4" s="361" t="s">
        <v>173</v>
      </c>
      <c r="BR4" s="360" t="e">
        <f>Classificatietabel!#REF!</f>
        <v>#REF!</v>
      </c>
      <c r="BS4" s="360" t="e">
        <f>Classificatietabel!#REF!</f>
        <v>#REF!</v>
      </c>
      <c r="BT4" s="139" t="s">
        <v>174</v>
      </c>
      <c r="BU4" s="140" t="s">
        <v>175</v>
      </c>
      <c r="BV4" s="361" t="s">
        <v>176</v>
      </c>
      <c r="BW4" s="360" t="str">
        <f>Classificatietabel!B67</f>
        <v>KIND - Andere 1 (vul hier in)</v>
      </c>
      <c r="BX4" s="360" t="str">
        <f>Classificatietabel!B68</f>
        <v>KIND - Andere 2 (vul hier in)</v>
      </c>
      <c r="BY4" s="359" t="s">
        <v>180</v>
      </c>
      <c r="BZ4" s="361" t="s">
        <v>181</v>
      </c>
      <c r="CA4" s="361" t="s">
        <v>182</v>
      </c>
      <c r="CB4" s="361" t="s">
        <v>183</v>
      </c>
      <c r="CC4" s="360" t="s">
        <v>184</v>
      </c>
      <c r="CD4" s="360" t="s">
        <v>185</v>
      </c>
      <c r="CE4" s="361" t="s">
        <v>186</v>
      </c>
      <c r="CF4" s="361" t="s">
        <v>187</v>
      </c>
      <c r="CG4" s="360" t="e">
        <f>Classificatietabel!#REF!</f>
        <v>#REF!</v>
      </c>
      <c r="CH4" s="360" t="e">
        <f>Classificatietabel!#REF!</f>
        <v>#REF!</v>
      </c>
      <c r="CI4" s="139" t="s">
        <v>188</v>
      </c>
      <c r="CJ4" s="361" t="s">
        <v>189</v>
      </c>
      <c r="CK4" s="361" t="s">
        <v>190</v>
      </c>
      <c r="CL4" s="360" t="s">
        <v>191</v>
      </c>
      <c r="CM4" s="361" t="s">
        <v>193</v>
      </c>
      <c r="CN4" s="361" t="s">
        <v>195</v>
      </c>
      <c r="CO4" s="361" t="s">
        <v>197</v>
      </c>
      <c r="CP4" s="361" t="s">
        <v>199</v>
      </c>
      <c r="CQ4" s="361" t="s">
        <v>201</v>
      </c>
      <c r="CR4" s="361" t="s">
        <v>202</v>
      </c>
      <c r="CS4" s="361" t="s">
        <v>204</v>
      </c>
      <c r="CT4" s="361" t="s">
        <v>206</v>
      </c>
      <c r="CU4" s="361" t="s">
        <v>208</v>
      </c>
      <c r="CV4" s="361" t="s">
        <v>209</v>
      </c>
      <c r="CW4" s="361" t="s">
        <v>210</v>
      </c>
      <c r="CX4" s="360" t="s">
        <v>212</v>
      </c>
      <c r="CY4" s="361" t="s">
        <v>213</v>
      </c>
      <c r="CZ4" s="361" t="s">
        <v>214</v>
      </c>
      <c r="DA4" s="361" t="s">
        <v>216</v>
      </c>
      <c r="DB4" s="360" t="str">
        <f>Classificatietabel!B89</f>
        <v>ZORG - Andere 1 (vul hier in)</v>
      </c>
      <c r="DC4" s="360" t="str">
        <f>Classificatietabel!B90</f>
        <v>ZORG - Andere 2 (vul hier in)</v>
      </c>
      <c r="DD4" s="359" t="s">
        <v>220</v>
      </c>
      <c r="DE4" s="361" t="s">
        <v>221</v>
      </c>
      <c r="DF4" s="361" t="s">
        <v>222</v>
      </c>
      <c r="DG4" s="361" t="s">
        <v>223</v>
      </c>
      <c r="DH4" s="361" t="s">
        <v>224</v>
      </c>
      <c r="DI4" s="361" t="s">
        <v>225</v>
      </c>
      <c r="DJ4" s="361" t="s">
        <v>226</v>
      </c>
      <c r="DK4" s="360" t="e">
        <f>Classificatietabel!#REF!</f>
        <v>#REF!</v>
      </c>
      <c r="DL4" s="360" t="e">
        <f>Classificatietabel!#REF!</f>
        <v>#REF!</v>
      </c>
      <c r="DM4" s="359" t="s">
        <v>227</v>
      </c>
      <c r="DN4" s="361" t="s">
        <v>228</v>
      </c>
      <c r="DO4" s="361" t="s">
        <v>231</v>
      </c>
      <c r="DP4" s="361" t="s">
        <v>232</v>
      </c>
      <c r="DQ4" s="361" t="s">
        <v>233</v>
      </c>
      <c r="DR4" s="361" t="s">
        <v>234</v>
      </c>
      <c r="DS4" s="361" t="s">
        <v>235</v>
      </c>
      <c r="DT4" s="361" t="s">
        <v>236</v>
      </c>
      <c r="DU4" s="361" t="s">
        <v>237</v>
      </c>
      <c r="DV4" s="361" t="s">
        <v>238</v>
      </c>
      <c r="DW4" s="360" t="e">
        <f>Classificatietabel!#REF!</f>
        <v>#REF!</v>
      </c>
      <c r="DX4" s="360" t="e">
        <f>Classificatietabel!#REF!</f>
        <v>#REF!</v>
      </c>
      <c r="DY4" s="359" t="s">
        <v>239</v>
      </c>
      <c r="DZ4" s="361" t="s">
        <v>240</v>
      </c>
      <c r="EA4" s="361" t="s">
        <v>241</v>
      </c>
      <c r="EB4" s="360" t="e">
        <f>Classificatietabel!#REF!</f>
        <v>#REF!</v>
      </c>
      <c r="EC4" s="360" t="e">
        <f>Classificatietabel!#REF!</f>
        <v>#REF!</v>
      </c>
      <c r="ED4" s="359" t="s">
        <v>242</v>
      </c>
      <c r="EE4" s="361" t="s">
        <v>243</v>
      </c>
      <c r="EF4" s="361" t="s">
        <v>244</v>
      </c>
      <c r="EG4" s="361" t="s">
        <v>245</v>
      </c>
      <c r="EH4" s="360" t="e">
        <f>Classificatietabel!#REF!</f>
        <v>#REF!</v>
      </c>
      <c r="EI4" s="360" t="e">
        <f>Classificatietabel!#REF!</f>
        <v>#REF!</v>
      </c>
      <c r="EJ4" s="141"/>
    </row>
    <row r="5" spans="1:145" s="53" customFormat="1" hidden="1">
      <c r="A5" s="114"/>
      <c r="B5" s="355" t="s">
        <v>318</v>
      </c>
      <c r="C5" s="366">
        <v>6</v>
      </c>
      <c r="D5" s="367"/>
      <c r="E5" s="367">
        <v>3</v>
      </c>
      <c r="F5" s="357"/>
      <c r="G5" s="362" t="str">
        <f>_xlfn.IFNA(VLOOKUP(G$4,Classificatietabel!$B$6:$I$91,$C5,FALSE),"")</f>
        <v>laag</v>
      </c>
      <c r="H5" s="362" t="str">
        <f>_xlfn.IFNA(VLOOKUP(H$4,Classificatietabel!$B$6:$I$91,$C5,FALSE),"")</f>
        <v>laag</v>
      </c>
      <c r="I5" s="362" t="str">
        <f>_xlfn.IFNA(VLOOKUP(I$4,Classificatietabel!$B$6:$I$91,$C5,FALSE),"")</f>
        <v>normaal</v>
      </c>
      <c r="J5" s="362" t="str">
        <f>_xlfn.IFNA(VLOOKUP(J$4,Classificatietabel!$B$6:$I$91,$C5,FALSE),"")</f>
        <v>laag</v>
      </c>
      <c r="K5" s="362" t="str">
        <f>_xlfn.IFNA(VLOOKUP(K$4,Classificatietabel!$B$6:$I$91,$C5,FALSE),"")</f>
        <v>laag</v>
      </c>
      <c r="L5" s="362" t="str">
        <f>_xlfn.IFNA(VLOOKUP(L$4,Classificatietabel!$B$6:$I$91,$C5,FALSE),"")</f>
        <v>laag</v>
      </c>
      <c r="M5" s="362" t="str">
        <f>_xlfn.IFNA(VLOOKUP(M$4,Classificatietabel!$B$6:$I$91,$C5,FALSE),"")</f>
        <v>hoog</v>
      </c>
      <c r="N5" s="362" t="str">
        <f>_xlfn.IFNA(VLOOKUP(N$4,Classificatietabel!$B$6:$I$91,$C5,FALSE),"")</f>
        <v>hoog</v>
      </c>
      <c r="O5" s="362" t="str">
        <f>_xlfn.IFNA(VLOOKUP(O$4,Classificatietabel!$B$6:$I$91,$C5,FALSE),"")</f>
        <v>hoog</v>
      </c>
      <c r="P5" s="362" t="str">
        <f>_xlfn.IFNA(VLOOKUP(P$4,Classificatietabel!$B$6:$I$91,$C5,FALSE),"")</f>
        <v>zeer hoog</v>
      </c>
      <c r="Q5" s="362" t="str">
        <f>_xlfn.IFNA(VLOOKUP(Q$4,Classificatietabel!$B$6:$I$91,$C5,FALSE),"")</f>
        <v>normaal</v>
      </c>
      <c r="R5" s="362" t="str">
        <f>_xlfn.IFNA(VLOOKUP(R$4,Classificatietabel!$B$6:$I$91,$C5,FALSE),"")</f>
        <v>hoog</v>
      </c>
      <c r="S5" s="362" t="str">
        <f>_xlfn.IFNA(VLOOKUP(S$4,Classificatietabel!$B$6:$I$91,$C5,FALSE),"")</f>
        <v>laag</v>
      </c>
      <c r="T5" s="362" t="str">
        <f>_xlfn.IFNA(VLOOKUP(T$4,Classificatietabel!$B$6:$I$91,$C5,FALSE),"")</f>
        <v>laag</v>
      </c>
      <c r="U5" s="362" t="str">
        <f>_xlfn.IFNA(VLOOKUP(U$4,Classificatietabel!$B$6:$I$91,$C5,FALSE),"")</f>
        <v>laag</v>
      </c>
      <c r="V5" s="362" t="str">
        <f>_xlfn.IFNA(VLOOKUP(V$4,Classificatietabel!$B$6:$I$91,$C5,FALSE),"")</f>
        <v>laag</v>
      </c>
      <c r="W5" s="362" t="str">
        <f>_xlfn.IFNA(VLOOKUP(W$4,Classificatietabel!$B$6:$I$91,$C5,FALSE),"")</f>
        <v>laag</v>
      </c>
      <c r="X5" s="362" t="str">
        <f>_xlfn.IFNA(VLOOKUP(X$4,Classificatietabel!$B$6:$I$91,$C5,FALSE),"")</f>
        <v>laag</v>
      </c>
      <c r="Y5" s="362" t="str">
        <f>_xlfn.IFNA(VLOOKUP(Y$4,Classificatietabel!$B$6:$I$91,$C5,FALSE),"")</f>
        <v>normaal</v>
      </c>
      <c r="Z5" s="362" t="str">
        <f>_xlfn.IFNA(VLOOKUP(Z$4,Classificatietabel!$B$6:$I$91,$C5,FALSE),"")</f>
        <v>laag</v>
      </c>
      <c r="AA5" s="362" t="str">
        <f>_xlfn.IFNA(VLOOKUP(AA$4,Classificatietabel!$B$6:$I$91,$C5,FALSE),"")</f>
        <v>laag</v>
      </c>
      <c r="AB5" s="362" t="str">
        <f>_xlfn.IFNA(VLOOKUP(AB$4,Classificatietabel!$B$6:$I$91,$C5,FALSE),"")</f>
        <v>laag</v>
      </c>
      <c r="AC5" s="362" t="str">
        <f>_xlfn.IFNA(VLOOKUP(AC$4,Classificatietabel!$B$6:$I$91,$C5,FALSE),"")</f>
        <v>laag</v>
      </c>
      <c r="AD5" s="362" t="str">
        <f>_xlfn.IFNA(VLOOKUP(AD$4,Classificatietabel!$B$6:$I$91,$C5,FALSE),"")</f>
        <v>laag</v>
      </c>
      <c r="AE5" s="362" t="str">
        <f>_xlfn.IFNA(VLOOKUP(AE$4,Classificatietabel!$B$6:$I$91,$C5,FALSE),"")</f>
        <v>laag</v>
      </c>
      <c r="AF5" s="362" t="str">
        <f>_xlfn.IFNA(VLOOKUP(AF$4,Classificatietabel!$B$6:$I$91,$C5,FALSE),"")</f>
        <v>laag</v>
      </c>
      <c r="AG5" s="362" t="str">
        <f>_xlfn.IFNA(VLOOKUP(AG$4,Classificatietabel!$B$6:$I$91,$C5,FALSE),"")</f>
        <v>laag</v>
      </c>
      <c r="AH5" s="362" t="str">
        <f>_xlfn.IFNA(VLOOKUP(AH$4,Classificatietabel!$B$6:$I$91,$C5,FALSE),"")</f>
        <v>laag</v>
      </c>
      <c r="AI5" s="362" t="str">
        <f>_xlfn.IFNA(VLOOKUP(AI$4,Classificatietabel!$B$6:$I$91,$C5,FALSE),"")</f>
        <v>laag</v>
      </c>
      <c r="AJ5" s="362" t="str">
        <f>_xlfn.IFNA(VLOOKUP(AJ$4,Classificatietabel!$B$6:$I$91,$C5,FALSE),"")</f>
        <v>laag</v>
      </c>
      <c r="AK5" s="362" t="str">
        <f>_xlfn.IFNA(VLOOKUP(AK$4,Classificatietabel!$B$6:$I$91,$C5,FALSE),"")</f>
        <v>normaal</v>
      </c>
      <c r="AL5" s="362" t="str">
        <f>_xlfn.IFNA(VLOOKUP(AL$4,Classificatietabel!$B$6:$I$91,$C5,FALSE),"")</f>
        <v>laag</v>
      </c>
      <c r="AM5" s="362" t="str">
        <f>_xlfn.IFNA(VLOOKUP(AM$4,Classificatietabel!$B$6:$I$91,$C5,FALSE),"")</f>
        <v>laag</v>
      </c>
      <c r="AN5" s="357"/>
      <c r="AO5" s="362" t="str">
        <f>_xlfn.IFNA(VLOOKUP(AO$4,Classificatietabel!$B$6:$I$91,$C5,FALSE),"")</f>
        <v>normaal</v>
      </c>
      <c r="AP5" s="362" t="str">
        <f>_xlfn.IFNA(VLOOKUP(AP$4,Classificatietabel!$B$6:$I$91,$C5,FALSE),"")</f>
        <v>normaal</v>
      </c>
      <c r="AQ5" s="362" t="str">
        <f>_xlfn.IFNA(VLOOKUP(AQ$4,Classificatietabel!$B$6:$I$91,$C5,FALSE),"")</f>
        <v>normaal</v>
      </c>
      <c r="AR5" s="362" t="str">
        <f>_xlfn.IFNA(VLOOKUP(AR$4,Classificatietabel!$B$6:$I$91,$C5,FALSE),"")</f>
        <v>hoog</v>
      </c>
      <c r="AS5" s="362" t="str">
        <f>_xlfn.IFNA(VLOOKUP(AS$4,Classificatietabel!$B$6:$I$91,$C5,FALSE),"")</f>
        <v>normaal</v>
      </c>
      <c r="AT5" s="362" t="str">
        <f>_xlfn.IFNA(VLOOKUP(AT$4,Classificatietabel!$B$6:$I$91,$C5,FALSE),"")</f>
        <v>hoog</v>
      </c>
      <c r="AU5" s="362" t="str">
        <f>_xlfn.IFNA(VLOOKUP(AU$4,Classificatietabel!$B$6:$I$91,$C5,FALSE),"")</f>
        <v>laag</v>
      </c>
      <c r="AV5" s="362" t="str">
        <f>_xlfn.IFNA(VLOOKUP(AV$4,Classificatietabel!$B$6:$I$91,$C5,FALSE),"")</f>
        <v>normaal</v>
      </c>
      <c r="AW5" s="362" t="str">
        <f>_xlfn.IFNA(VLOOKUP(AW$4,Classificatietabel!$B$6:$I$91,$C5,FALSE),"")</f>
        <v>laag</v>
      </c>
      <c r="AX5" s="362" t="str">
        <f>_xlfn.IFNA(VLOOKUP(AX$4,Classificatietabel!$B$6:$I$91,$C5,FALSE),"")</f>
        <v>laag</v>
      </c>
      <c r="AY5" s="357"/>
      <c r="AZ5" s="362" t="str">
        <f>_xlfn.IFNA(VLOOKUP(AZ$4,Classificatietabel!$B$6:$I$91,$C5,FALSE),"")</f>
        <v>laag</v>
      </c>
      <c r="BA5" s="362" t="str">
        <f>_xlfn.IFNA(VLOOKUP(BA$4,Classificatietabel!$B$6:$I$91,$C5,FALSE),"")</f>
        <v>laag</v>
      </c>
      <c r="BB5" s="362" t="str">
        <f>_xlfn.IFNA(VLOOKUP(BB$4,Classificatietabel!$B$6:$I$91,$C5,FALSE),"")</f>
        <v>normaal</v>
      </c>
      <c r="BC5" s="362" t="str">
        <f>_xlfn.IFNA(VLOOKUP(BC$4,Classificatietabel!$B$6:$I$91,$C5,FALSE),"")</f>
        <v>normaal</v>
      </c>
      <c r="BD5" s="362" t="str">
        <f>_xlfn.IFNA(VLOOKUP(BD$4,Classificatietabel!$B$6:$I$91,$C5,FALSE),"")</f>
        <v>laag</v>
      </c>
      <c r="BE5" s="362" t="str">
        <f>_xlfn.IFNA(VLOOKUP(BE$4,Classificatietabel!$B$6:$I$91,$C5,FALSE),"")</f>
        <v>laag</v>
      </c>
      <c r="BF5" s="362" t="str">
        <f>_xlfn.IFNA(VLOOKUP(BF$4,Classificatietabel!$B$6:$I$91,$C5,FALSE),"")</f>
        <v>laag</v>
      </c>
      <c r="BG5" s="362" t="str">
        <f>_xlfn.IFNA(VLOOKUP(BG$4,Classificatietabel!$B$6:$I$91,$C5,FALSE),"")</f>
        <v>laag</v>
      </c>
      <c r="BH5" s="362" t="str">
        <f>_xlfn.IFNA(VLOOKUP(BH$4,Classificatietabel!$B$6:$I$91,$C5,FALSE),"")</f>
        <v>laag</v>
      </c>
      <c r="BI5" s="357"/>
      <c r="BJ5" s="362" t="str">
        <f>_xlfn.IFNA(VLOOKUP(BJ$4,Classificatietabel!$B$6:$I$91,$C5,FALSE),"")</f>
        <v/>
      </c>
      <c r="BK5" s="362" t="str">
        <f>_xlfn.IFNA(VLOOKUP(BK$4,Classificatietabel!$B$6:$I$91,$C5,FALSE),"")</f>
        <v/>
      </c>
      <c r="BL5" s="362" t="str">
        <f>_xlfn.IFNA(VLOOKUP(BL$4,Classificatietabel!$B$6:$I$91,$C5,FALSE),"")</f>
        <v/>
      </c>
      <c r="BM5" s="362" t="str">
        <f>_xlfn.IFNA(VLOOKUP(BM$4,Classificatietabel!$B$6:$I$91,$C5,FALSE),"")</f>
        <v/>
      </c>
      <c r="BN5" s="362" t="str">
        <f>_xlfn.IFNA(VLOOKUP(BN$4,Classificatietabel!$B$6:$I$91,$C5,FALSE),"")</f>
        <v/>
      </c>
      <c r="BO5" s="362" t="str">
        <f>_xlfn.IFNA(VLOOKUP(BO$4,Classificatietabel!$B$6:$I$91,$C5,FALSE),"")</f>
        <v/>
      </c>
      <c r="BP5" s="362" t="str">
        <f>_xlfn.IFNA(VLOOKUP(BP$4,Classificatietabel!$B$6:$I$91,$C5,FALSE),"")</f>
        <v/>
      </c>
      <c r="BQ5" s="362" t="str">
        <f>_xlfn.IFNA(VLOOKUP(BQ$4,Classificatietabel!$B$6:$I$91,$C5,FALSE),"")</f>
        <v/>
      </c>
      <c r="BR5" s="362" t="e">
        <f>_xlfn.IFNA(VLOOKUP(BR$4,Classificatietabel!$B$6:$I$91,$C5,FALSE),"")</f>
        <v>#REF!</v>
      </c>
      <c r="BS5" s="362" t="e">
        <f>_xlfn.IFNA(VLOOKUP(BS$4,Classificatietabel!$B$6:$I$91,$C5,FALSE),"")</f>
        <v>#REF!</v>
      </c>
      <c r="BT5" s="191"/>
      <c r="BU5" s="194" t="str">
        <f>_xlfn.IFNA(VLOOKUP(BU$4,Classificatietabel!$B$6:$I$91,$C5,FALSE),"")</f>
        <v>laag</v>
      </c>
      <c r="BV5" s="362" t="str">
        <f>_xlfn.IFNA(VLOOKUP(BV$4,Classificatietabel!$B$6:$I$91,$C5,FALSE),"")</f>
        <v>hoog</v>
      </c>
      <c r="BW5" s="362" t="str">
        <f>_xlfn.IFNA(VLOOKUP(BW$4,Classificatietabel!$B$6:$I$91,$C5,FALSE),"")</f>
        <v>laag</v>
      </c>
      <c r="BX5" s="362" t="str">
        <f>_xlfn.IFNA(VLOOKUP(BX$4,Classificatietabel!$B$6:$I$91,$C5,FALSE),"")</f>
        <v>laag</v>
      </c>
      <c r="BY5" s="357"/>
      <c r="BZ5" s="362" t="str">
        <f>_xlfn.IFNA(VLOOKUP(BZ$4,Classificatietabel!$B$6:$I$91,$C5,FALSE),"")</f>
        <v/>
      </c>
      <c r="CA5" s="362" t="str">
        <f>_xlfn.IFNA(VLOOKUP(CA$4,Classificatietabel!$B$6:$I$91,$C5,FALSE),"")</f>
        <v/>
      </c>
      <c r="CB5" s="362" t="str">
        <f>_xlfn.IFNA(VLOOKUP(CB$4,Classificatietabel!$B$6:$I$91,$C5,FALSE),"")</f>
        <v/>
      </c>
      <c r="CC5" s="362" t="str">
        <f>_xlfn.IFNA(VLOOKUP(CC$4,Classificatietabel!$B$6:$I$91,$C5,FALSE),"")</f>
        <v/>
      </c>
      <c r="CD5" s="362" t="str">
        <f>_xlfn.IFNA(VLOOKUP(CD$4,Classificatietabel!$B$6:$I$91,$C5,FALSE),"")</f>
        <v/>
      </c>
      <c r="CE5" s="362" t="str">
        <f>_xlfn.IFNA(VLOOKUP(CE$4,Classificatietabel!$B$6:$I$91,$C5,FALSE),"")</f>
        <v/>
      </c>
      <c r="CF5" s="362" t="str">
        <f>_xlfn.IFNA(VLOOKUP(CF$4,Classificatietabel!$B$6:$I$91,$C5,FALSE),"")</f>
        <v/>
      </c>
      <c r="CG5" s="362" t="e">
        <f>_xlfn.IFNA(VLOOKUP(CG$4,Classificatietabel!$B$6:$I$91,$C5,FALSE),"")</f>
        <v>#REF!</v>
      </c>
      <c r="CH5" s="362" t="e">
        <f>_xlfn.IFNA(VLOOKUP(CH$4,Classificatietabel!$B$6:$I$91,$C5,FALSE),"")</f>
        <v>#REF!</v>
      </c>
      <c r="CI5" s="191"/>
      <c r="CJ5" s="362" t="str">
        <f>_xlfn.IFNA(VLOOKUP(CJ$4,Classificatietabel!$B$6:$I$91,$C5,FALSE),"")</f>
        <v>hoog</v>
      </c>
      <c r="CK5" s="362" t="str">
        <f>_xlfn.IFNA(VLOOKUP(CK$4,Classificatietabel!$B$6:$I$91,$C5,FALSE),"")</f>
        <v>hoog</v>
      </c>
      <c r="CL5" s="362" t="str">
        <f>_xlfn.IFNA(VLOOKUP(CL$4,Classificatietabel!$B$6:$I$91,$C5,FALSE),"")</f>
        <v>laag</v>
      </c>
      <c r="CM5" s="362" t="str">
        <f>_xlfn.IFNA(VLOOKUP(CM$4,Classificatietabel!$B$6:$I$91,$C5,FALSE),"")</f>
        <v>zeer hoog</v>
      </c>
      <c r="CN5" s="362" t="str">
        <f>_xlfn.IFNA(VLOOKUP(CN$4,Classificatietabel!$B$6:$I$91,$C5,FALSE),"")</f>
        <v>zeer hoog</v>
      </c>
      <c r="CO5" s="362" t="str">
        <f>_xlfn.IFNA(VLOOKUP(CO$4,Classificatietabel!$B$6:$I$91,$C5,FALSE),"")</f>
        <v>normaal</v>
      </c>
      <c r="CP5" s="362" t="str">
        <f>_xlfn.IFNA(VLOOKUP(CP$4,Classificatietabel!$B$6:$I$91,$C5,FALSE),"")</f>
        <v>hoog</v>
      </c>
      <c r="CQ5" s="362" t="str">
        <f>_xlfn.IFNA(VLOOKUP(CQ$4,Classificatietabel!$B$6:$I$91,$C5,FALSE),"")</f>
        <v>normaal</v>
      </c>
      <c r="CR5" s="362" t="str">
        <f>_xlfn.IFNA(VLOOKUP(CR$4,Classificatietabel!$B$6:$I$91,$C5,FALSE),"")</f>
        <v>normaal</v>
      </c>
      <c r="CS5" s="362" t="str">
        <f>_xlfn.IFNA(VLOOKUP(CS$4,Classificatietabel!$B$6:$I$91,$C5,FALSE),"")</f>
        <v>hoog</v>
      </c>
      <c r="CT5" s="362" t="str">
        <f>_xlfn.IFNA(VLOOKUP(CT$4,Classificatietabel!$B$6:$I$91,$C5,FALSE),"")</f>
        <v>hoog</v>
      </c>
      <c r="CU5" s="362" t="str">
        <f>_xlfn.IFNA(VLOOKUP(CU$4,Classificatietabel!$B$6:$I$91,$C5,FALSE),"")</f>
        <v>normaal</v>
      </c>
      <c r="CV5" s="362" t="str">
        <f>_xlfn.IFNA(VLOOKUP(CV$4,Classificatietabel!$B$6:$I$91,$C5,FALSE),"")</f>
        <v>normaal</v>
      </c>
      <c r="CW5" s="362" t="str">
        <f>_xlfn.IFNA(VLOOKUP(CW$4,Classificatietabel!$B$6:$I$91,$C5,FALSE),"")</f>
        <v>hoog</v>
      </c>
      <c r="CX5" s="362" t="str">
        <f>_xlfn.IFNA(VLOOKUP(CX$4,Classificatietabel!$B$6:$I$91,$C5,FALSE),"")</f>
        <v>laag</v>
      </c>
      <c r="CY5" s="362" t="str">
        <f>_xlfn.IFNA(VLOOKUP(CY$4,Classificatietabel!$B$6:$I$91,$C5,FALSE),"")</f>
        <v>normaal</v>
      </c>
      <c r="CZ5" s="362" t="str">
        <f>_xlfn.IFNA(VLOOKUP(CZ$4,Classificatietabel!$B$6:$I$91,$C5,FALSE),"")</f>
        <v>normaal</v>
      </c>
      <c r="DA5" s="362" t="str">
        <f>_xlfn.IFNA(VLOOKUP(DA$4,Classificatietabel!$B$6:$I$91,$C5,FALSE),"")</f>
        <v>normaal</v>
      </c>
      <c r="DB5" s="362" t="str">
        <f>_xlfn.IFNA(VLOOKUP(DB$4,Classificatietabel!$B$6:$I$91,$C5,FALSE),"")</f>
        <v>laag</v>
      </c>
      <c r="DC5" s="362" t="str">
        <f>_xlfn.IFNA(VLOOKUP(DC$4,Classificatietabel!$B$6:$I$91,$C5,FALSE),"")</f>
        <v>laag</v>
      </c>
      <c r="DD5" s="357"/>
      <c r="DE5" s="362" t="str">
        <f>_xlfn.IFNA(VLOOKUP(DE$4,Classificatietabel!$B$6:$I$91,$C5,FALSE),"")</f>
        <v/>
      </c>
      <c r="DF5" s="362" t="str">
        <f>_xlfn.IFNA(VLOOKUP(DF$4,Classificatietabel!$B$6:$I$91,$C5,FALSE),"")</f>
        <v/>
      </c>
      <c r="DG5" s="362" t="str">
        <f>_xlfn.IFNA(VLOOKUP(DG$4,Classificatietabel!$B$6:$I$91,$C5,FALSE),"")</f>
        <v/>
      </c>
      <c r="DH5" s="362" t="str">
        <f>_xlfn.IFNA(VLOOKUP(DH$4,Classificatietabel!$B$6:$I$91,$C5,FALSE),"")</f>
        <v/>
      </c>
      <c r="DI5" s="362" t="str">
        <f>_xlfn.IFNA(VLOOKUP(DI$4,Classificatietabel!$B$6:$I$91,$C5,FALSE),"")</f>
        <v/>
      </c>
      <c r="DJ5" s="362" t="str">
        <f>_xlfn.IFNA(VLOOKUP(DJ$4,Classificatietabel!$B$6:$I$91,$C5,FALSE),"")</f>
        <v/>
      </c>
      <c r="DK5" s="362" t="e">
        <f>_xlfn.IFNA(VLOOKUP(DK$4,Classificatietabel!$B$6:$I$91,$C5,FALSE),"")</f>
        <v>#REF!</v>
      </c>
      <c r="DL5" s="362" t="e">
        <f>_xlfn.IFNA(VLOOKUP(DL$4,Classificatietabel!$B$6:$I$91,$C5,FALSE),"")</f>
        <v>#REF!</v>
      </c>
      <c r="DM5" s="357"/>
      <c r="DN5" s="362" t="str">
        <f>_xlfn.IFNA(VLOOKUP(DN$4,Classificatietabel!$B$6:$I$91,$C5,FALSE),"")</f>
        <v/>
      </c>
      <c r="DO5" s="362" t="str">
        <f>_xlfn.IFNA(VLOOKUP(DO$4,Classificatietabel!$B$6:$I$91,$C5,FALSE),"")</f>
        <v/>
      </c>
      <c r="DP5" s="362" t="str">
        <f>_xlfn.IFNA(VLOOKUP(DP$4,Classificatietabel!$B$6:$I$91,$C5,FALSE),"")</f>
        <v/>
      </c>
      <c r="DQ5" s="362" t="str">
        <f>_xlfn.IFNA(VLOOKUP(DQ$4,Classificatietabel!$B$6:$I$91,$C5,FALSE),"")</f>
        <v/>
      </c>
      <c r="DR5" s="362" t="str">
        <f>_xlfn.IFNA(VLOOKUP(DR$4,Classificatietabel!$B$6:$I$91,$C5,FALSE),"")</f>
        <v/>
      </c>
      <c r="DS5" s="362" t="str">
        <f>_xlfn.IFNA(VLOOKUP(DS$4,Classificatietabel!$B$6:$I$91,$C5,FALSE),"")</f>
        <v/>
      </c>
      <c r="DT5" s="362" t="str">
        <f>_xlfn.IFNA(VLOOKUP(DT$4,Classificatietabel!$B$6:$I$91,$C5,FALSE),"")</f>
        <v/>
      </c>
      <c r="DU5" s="362" t="str">
        <f>_xlfn.IFNA(VLOOKUP(DU$4,Classificatietabel!$B$6:$I$91,$C5,FALSE),"")</f>
        <v/>
      </c>
      <c r="DV5" s="362" t="str">
        <f>_xlfn.IFNA(VLOOKUP(DV$4,Classificatietabel!$B$6:$I$91,$C5,FALSE),"")</f>
        <v/>
      </c>
      <c r="DW5" s="362" t="e">
        <f>_xlfn.IFNA(VLOOKUP(DW$4,Classificatietabel!$B$6:$I$91,$C5,FALSE),"")</f>
        <v>#REF!</v>
      </c>
      <c r="DX5" s="362" t="e">
        <f>_xlfn.IFNA(VLOOKUP(DX$4,Classificatietabel!$B$6:$I$91,$C5,FALSE),"")</f>
        <v>#REF!</v>
      </c>
      <c r="DY5" s="357"/>
      <c r="DZ5" s="362" t="str">
        <f>_xlfn.IFNA(VLOOKUP(DZ$4,Classificatietabel!$B$6:$I$91,$C5,FALSE),"")</f>
        <v/>
      </c>
      <c r="EA5" s="362" t="str">
        <f>_xlfn.IFNA(VLOOKUP(EA$4,Classificatietabel!$B$6:$I$91,$C5,FALSE),"")</f>
        <v/>
      </c>
      <c r="EB5" s="362" t="e">
        <f>_xlfn.IFNA(VLOOKUP(EB$4,Classificatietabel!$B$6:$I$91,$C5,FALSE),"")</f>
        <v>#REF!</v>
      </c>
      <c r="EC5" s="362" t="e">
        <f>_xlfn.IFNA(VLOOKUP(EC$4,Classificatietabel!$B$6:$I$91,$C5,FALSE),"")</f>
        <v>#REF!</v>
      </c>
      <c r="ED5" s="357"/>
      <c r="EE5" s="362" t="str">
        <f>_xlfn.IFNA(VLOOKUP(EE$4,Classificatietabel!$B$6:$I$91,$C5,FALSE),"")</f>
        <v/>
      </c>
      <c r="EF5" s="362" t="str">
        <f>_xlfn.IFNA(VLOOKUP(EF$4,Classificatietabel!$B$6:$I$91,$C5,FALSE),"")</f>
        <v/>
      </c>
      <c r="EG5" s="362" t="str">
        <f>_xlfn.IFNA(VLOOKUP(EG$4,Classificatietabel!$B$6:$I$91,$C5,FALSE),"")</f>
        <v/>
      </c>
      <c r="EH5" s="362" t="e">
        <f>_xlfn.IFNA(VLOOKUP(EH$4,Classificatietabel!$B$6:$I$91,$C5,FALSE),"")</f>
        <v>#REF!</v>
      </c>
      <c r="EI5" s="362" t="e">
        <f>_xlfn.IFNA(VLOOKUP(EI$4,Classificatietabel!$B$6:$I$91,$C5,FALSE),"")</f>
        <v>#REF!</v>
      </c>
      <c r="EJ5" s="195"/>
      <c r="EK5" s="189"/>
    </row>
    <row r="6" spans="1:145" s="53" customFormat="1" hidden="1">
      <c r="A6" s="114"/>
      <c r="B6" s="355" t="s">
        <v>67</v>
      </c>
      <c r="C6" s="366">
        <v>8</v>
      </c>
      <c r="D6" s="367"/>
      <c r="E6" s="367"/>
      <c r="F6" s="357"/>
      <c r="G6" s="362" t="str">
        <f>_xlfn.IFNA(VLOOKUP(G$4,Classificatietabel!$B$6:$I$91,$C6,FALSE),"")</f>
        <v>neen</v>
      </c>
      <c r="H6" s="362" t="str">
        <f>_xlfn.IFNA(VLOOKUP(H$4,Classificatietabel!$B$6:$I$91,$C6,FALSE),"")</f>
        <v>neen</v>
      </c>
      <c r="I6" s="362" t="str">
        <f>_xlfn.IFNA(VLOOKUP(I$4,Classificatietabel!$B$6:$I$91,$C6,FALSE),"")</f>
        <v>neen</v>
      </c>
      <c r="J6" s="362" t="str">
        <f>_xlfn.IFNA(VLOOKUP(J$4,Classificatietabel!$B$6:$I$91,$C6,FALSE),"")</f>
        <v>neen</v>
      </c>
      <c r="K6" s="362" t="str">
        <f>_xlfn.IFNA(VLOOKUP(K$4,Classificatietabel!$B$6:$I$91,$C6,FALSE),"")</f>
        <v>neen</v>
      </c>
      <c r="L6" s="362" t="str">
        <f>_xlfn.IFNA(VLOOKUP(L$4,Classificatietabel!$B$6:$I$91,$C6,FALSE),"")</f>
        <v>neen</v>
      </c>
      <c r="M6" s="362" t="str">
        <f>_xlfn.IFNA(VLOOKUP(M$4,Classificatietabel!$B$6:$I$91,$C6,FALSE),"")</f>
        <v>neen</v>
      </c>
      <c r="N6" s="362" t="str">
        <f>_xlfn.IFNA(VLOOKUP(N$4,Classificatietabel!$B$6:$I$91,$C6,FALSE),"")</f>
        <v>neen</v>
      </c>
      <c r="O6" s="362" t="str">
        <f>_xlfn.IFNA(VLOOKUP(O$4,Classificatietabel!$B$6:$I$91,$C6,FALSE),"")</f>
        <v>neen</v>
      </c>
      <c r="P6" s="362" t="str">
        <f>_xlfn.IFNA(VLOOKUP(P$4,Classificatietabel!$B$6:$I$91,$C6,FALSE),"")</f>
        <v>neen</v>
      </c>
      <c r="Q6" s="362" t="str">
        <f>_xlfn.IFNA(VLOOKUP(Q$4,Classificatietabel!$B$6:$I$91,$C6,FALSE),"")</f>
        <v>neen</v>
      </c>
      <c r="R6" s="362" t="str">
        <f>_xlfn.IFNA(VLOOKUP(R$4,Classificatietabel!$B$6:$I$91,$C6,FALSE),"")</f>
        <v>neen</v>
      </c>
      <c r="S6" s="362" t="str">
        <f>_xlfn.IFNA(VLOOKUP(S$4,Classificatietabel!$B$6:$I$91,$C6,FALSE),"")</f>
        <v>neen</v>
      </c>
      <c r="T6" s="362" t="str">
        <f>_xlfn.IFNA(VLOOKUP(T$4,Classificatietabel!$B$6:$I$91,$C6,FALSE),"")</f>
        <v>neen</v>
      </c>
      <c r="U6" s="362" t="str">
        <f>_xlfn.IFNA(VLOOKUP(U$4,Classificatietabel!$B$6:$I$91,$C6,FALSE),"")</f>
        <v>neen</v>
      </c>
      <c r="V6" s="362" t="str">
        <f>_xlfn.IFNA(VLOOKUP(V$4,Classificatietabel!$B$6:$I$91,$C6,FALSE),"")</f>
        <v>neen</v>
      </c>
      <c r="W6" s="362" t="str">
        <f>_xlfn.IFNA(VLOOKUP(W$4,Classificatietabel!$B$6:$I$91,$C6,FALSE),"")</f>
        <v>neen</v>
      </c>
      <c r="X6" s="362" t="str">
        <f>_xlfn.IFNA(VLOOKUP(X$4,Classificatietabel!$B$6:$I$91,$C6,FALSE),"")</f>
        <v>neen</v>
      </c>
      <c r="Y6" s="362" t="str">
        <f>_xlfn.IFNA(VLOOKUP(Y$4,Classificatietabel!$B$6:$I$91,$C6,FALSE),"")</f>
        <v>neen</v>
      </c>
      <c r="Z6" s="362" t="str">
        <f>_xlfn.IFNA(VLOOKUP(Z$4,Classificatietabel!$B$6:$I$91,$C6,FALSE),"")</f>
        <v>neen</v>
      </c>
      <c r="AA6" s="362" t="str">
        <f>_xlfn.IFNA(VLOOKUP(AA$4,Classificatietabel!$B$6:$I$91,$C6,FALSE),"")</f>
        <v>neen</v>
      </c>
      <c r="AB6" s="362" t="str">
        <f>_xlfn.IFNA(VLOOKUP(AB$4,Classificatietabel!$B$6:$I$91,$C6,FALSE),"")</f>
        <v>neen</v>
      </c>
      <c r="AC6" s="362" t="str">
        <f>_xlfn.IFNA(VLOOKUP(AC$4,Classificatietabel!$B$6:$I$91,$C6,FALSE),"")</f>
        <v>neen</v>
      </c>
      <c r="AD6" s="362" t="str">
        <f>_xlfn.IFNA(VLOOKUP(AD$4,Classificatietabel!$B$6:$I$91,$C6,FALSE),"")</f>
        <v>neen</v>
      </c>
      <c r="AE6" s="362" t="str">
        <f>_xlfn.IFNA(VLOOKUP(AE$4,Classificatietabel!$B$6:$I$91,$C6,FALSE),"")</f>
        <v>neen</v>
      </c>
      <c r="AF6" s="362" t="str">
        <f>_xlfn.IFNA(VLOOKUP(AF$4,Classificatietabel!$B$6:$I$91,$C6,FALSE),"")</f>
        <v>neen</v>
      </c>
      <c r="AG6" s="362" t="str">
        <f>_xlfn.IFNA(VLOOKUP(AG$4,Classificatietabel!$B$6:$I$91,$C6,FALSE),"")</f>
        <v>neen</v>
      </c>
      <c r="AH6" s="362" t="str">
        <f>_xlfn.IFNA(VLOOKUP(AH$4,Classificatietabel!$B$6:$I$91,$C6,FALSE),"")</f>
        <v>neen</v>
      </c>
      <c r="AI6" s="362" t="str">
        <f>_xlfn.IFNA(VLOOKUP(AI$4,Classificatietabel!$B$6:$I$91,$C6,FALSE),"")</f>
        <v>neen</v>
      </c>
      <c r="AJ6" s="362" t="str">
        <f>_xlfn.IFNA(VLOOKUP(AJ$4,Classificatietabel!$B$6:$I$91,$C6,FALSE),"")</f>
        <v>neen</v>
      </c>
      <c r="AK6" s="362" t="str">
        <f>_xlfn.IFNA(VLOOKUP(AK$4,Classificatietabel!$B$6:$I$91,$C6,FALSE),"")</f>
        <v>ja</v>
      </c>
      <c r="AL6" s="362" t="str">
        <f>_xlfn.IFNA(VLOOKUP(AL$4,Classificatietabel!$B$6:$I$91,$C6,FALSE),"")</f>
        <v>neen</v>
      </c>
      <c r="AM6" s="362" t="str">
        <f>_xlfn.IFNA(VLOOKUP(AM$4,Classificatietabel!$B$6:$I$91,$C6,FALSE),"")</f>
        <v>neen</v>
      </c>
      <c r="AN6" s="357"/>
      <c r="AO6" s="362" t="str">
        <f>_xlfn.IFNA(VLOOKUP(AO$4,Classificatietabel!$B$6:$I$91,$C6,FALSE),"")</f>
        <v>ja</v>
      </c>
      <c r="AP6" s="362" t="str">
        <f>_xlfn.IFNA(VLOOKUP(AP$4,Classificatietabel!$B$6:$I$91,$C6,FALSE),"")</f>
        <v>ja</v>
      </c>
      <c r="AQ6" s="362" t="str">
        <f>_xlfn.IFNA(VLOOKUP(AQ$4,Classificatietabel!$B$6:$I$91,$C6,FALSE),"")</f>
        <v>ja</v>
      </c>
      <c r="AR6" s="362" t="str">
        <f>_xlfn.IFNA(VLOOKUP(AR$4,Classificatietabel!$B$6:$I$91,$C6,FALSE),"")</f>
        <v>ja</v>
      </c>
      <c r="AS6" s="362" t="str">
        <f>_xlfn.IFNA(VLOOKUP(AS$4,Classificatietabel!$B$6:$I$91,$C6,FALSE),"")</f>
        <v>ja</v>
      </c>
      <c r="AT6" s="362" t="str">
        <f>_xlfn.IFNA(VLOOKUP(AT$4,Classificatietabel!$B$6:$I$91,$C6,FALSE),"")</f>
        <v>ja</v>
      </c>
      <c r="AU6" s="362" t="str">
        <f>_xlfn.IFNA(VLOOKUP(AU$4,Classificatietabel!$B$6:$I$91,$C6,FALSE),"")</f>
        <v>neen</v>
      </c>
      <c r="AV6" s="362" t="str">
        <f>_xlfn.IFNA(VLOOKUP(AV$4,Classificatietabel!$B$6:$I$91,$C6,FALSE),"")</f>
        <v>ja</v>
      </c>
      <c r="AW6" s="362" t="str">
        <f>_xlfn.IFNA(VLOOKUP(AW$4,Classificatietabel!$B$6:$I$91,$C6,FALSE),"")</f>
        <v>neen</v>
      </c>
      <c r="AX6" s="362" t="str">
        <f>_xlfn.IFNA(VLOOKUP(AX$4,Classificatietabel!$B$6:$I$91,$C6,FALSE),"")</f>
        <v>neen</v>
      </c>
      <c r="AY6" s="357"/>
      <c r="AZ6" s="362" t="str">
        <f>_xlfn.IFNA(VLOOKUP(AZ$4,Classificatietabel!$B$6:$I$91,$C6,FALSE),"")</f>
        <v>neen</v>
      </c>
      <c r="BA6" s="362" t="str">
        <f>_xlfn.IFNA(VLOOKUP(BA$4,Classificatietabel!$B$6:$I$91,$C6,FALSE),"")</f>
        <v>neen</v>
      </c>
      <c r="BB6" s="362" t="str">
        <f>_xlfn.IFNA(VLOOKUP(BB$4,Classificatietabel!$B$6:$I$91,$C6,FALSE),"")</f>
        <v>neen</v>
      </c>
      <c r="BC6" s="362" t="str">
        <f>_xlfn.IFNA(VLOOKUP(BC$4,Classificatietabel!$B$6:$I$91,$C6,FALSE),"")</f>
        <v>neen</v>
      </c>
      <c r="BD6" s="362" t="str">
        <f>_xlfn.IFNA(VLOOKUP(BD$4,Classificatietabel!$B$6:$I$91,$C6,FALSE),"")</f>
        <v>neen</v>
      </c>
      <c r="BE6" s="362" t="str">
        <f>_xlfn.IFNA(VLOOKUP(BE$4,Classificatietabel!$B$6:$I$91,$C6,FALSE),"")</f>
        <v>neen</v>
      </c>
      <c r="BF6" s="362" t="str">
        <f>_xlfn.IFNA(VLOOKUP(BF$4,Classificatietabel!$B$6:$I$91,$C6,FALSE),"")</f>
        <v>neen</v>
      </c>
      <c r="BG6" s="362" t="str">
        <f>_xlfn.IFNA(VLOOKUP(BG$4,Classificatietabel!$B$6:$I$91,$C6,FALSE),"")</f>
        <v>neen</v>
      </c>
      <c r="BH6" s="362" t="str">
        <f>_xlfn.IFNA(VLOOKUP(BH$4,Classificatietabel!$B$6:$I$91,$C6,FALSE),"")</f>
        <v>neen</v>
      </c>
      <c r="BI6" s="357"/>
      <c r="BJ6" s="362" t="str">
        <f>_xlfn.IFNA(VLOOKUP(BJ$4,Classificatietabel!$B$6:$I$91,$C6,FALSE),"")</f>
        <v/>
      </c>
      <c r="BK6" s="362" t="str">
        <f>_xlfn.IFNA(VLOOKUP(BK$4,Classificatietabel!$B$6:$I$91,$C6,FALSE),"")</f>
        <v/>
      </c>
      <c r="BL6" s="362" t="str">
        <f>_xlfn.IFNA(VLOOKUP(BL$4,Classificatietabel!$B$6:$I$91,$C6,FALSE),"")</f>
        <v/>
      </c>
      <c r="BM6" s="362" t="str">
        <f>_xlfn.IFNA(VLOOKUP(BM$4,Classificatietabel!$B$6:$I$91,$C6,FALSE),"")</f>
        <v/>
      </c>
      <c r="BN6" s="362" t="str">
        <f>_xlfn.IFNA(VLOOKUP(BN$4,Classificatietabel!$B$6:$I$91,$C6,FALSE),"")</f>
        <v/>
      </c>
      <c r="BO6" s="362" t="str">
        <f>_xlfn.IFNA(VLOOKUP(BO$4,Classificatietabel!$B$6:$I$91,$C6,FALSE),"")</f>
        <v/>
      </c>
      <c r="BP6" s="362" t="str">
        <f>_xlfn.IFNA(VLOOKUP(BP$4,Classificatietabel!$B$6:$I$91,$C6,FALSE),"")</f>
        <v/>
      </c>
      <c r="BQ6" s="362" t="str">
        <f>_xlfn.IFNA(VLOOKUP(BQ$4,Classificatietabel!$B$6:$I$91,$C6,FALSE),"")</f>
        <v/>
      </c>
      <c r="BR6" s="362" t="e">
        <f>_xlfn.IFNA(VLOOKUP(BR$4,Classificatietabel!$B$6:$I$91,$C6,FALSE),"")</f>
        <v>#REF!</v>
      </c>
      <c r="BS6" s="362" t="e">
        <f>_xlfn.IFNA(VLOOKUP(BS$4,Classificatietabel!$B$6:$I$91,$C6,FALSE),"")</f>
        <v>#REF!</v>
      </c>
      <c r="BT6" s="191"/>
      <c r="BU6" s="194" t="str">
        <f>_xlfn.IFNA(VLOOKUP(BU$4,Classificatietabel!$B$6:$I$91,$C6,FALSE),"")</f>
        <v>neen</v>
      </c>
      <c r="BV6" s="362" t="str">
        <f>_xlfn.IFNA(VLOOKUP(BV$4,Classificatietabel!$B$6:$I$91,$C6,FALSE),"")</f>
        <v>neen</v>
      </c>
      <c r="BW6" s="362" t="str">
        <f>_xlfn.IFNA(VLOOKUP(BW$4,Classificatietabel!$B$6:$I$91,$C6,FALSE),"")</f>
        <v>neen</v>
      </c>
      <c r="BX6" s="362" t="str">
        <f>_xlfn.IFNA(VLOOKUP(BX$4,Classificatietabel!$B$6:$I$91,$C6,FALSE),"")</f>
        <v>neen</v>
      </c>
      <c r="BY6" s="357"/>
      <c r="BZ6" s="362" t="str">
        <f>_xlfn.IFNA(VLOOKUP(BZ$4,Classificatietabel!$B$6:$I$91,$C6,FALSE),"")</f>
        <v/>
      </c>
      <c r="CA6" s="362" t="str">
        <f>_xlfn.IFNA(VLOOKUP(CA$4,Classificatietabel!$B$6:$I$91,$C6,FALSE),"")</f>
        <v/>
      </c>
      <c r="CB6" s="362" t="str">
        <f>_xlfn.IFNA(VLOOKUP(CB$4,Classificatietabel!$B$6:$I$91,$C6,FALSE),"")</f>
        <v/>
      </c>
      <c r="CC6" s="362" t="str">
        <f>_xlfn.IFNA(VLOOKUP(CC$4,Classificatietabel!$B$6:$I$91,$C6,FALSE),"")</f>
        <v/>
      </c>
      <c r="CD6" s="362" t="str">
        <f>_xlfn.IFNA(VLOOKUP(CD$4,Classificatietabel!$B$6:$I$91,$C6,FALSE),"")</f>
        <v/>
      </c>
      <c r="CE6" s="362" t="str">
        <f>_xlfn.IFNA(VLOOKUP(CE$4,Classificatietabel!$B$6:$I$91,$C6,FALSE),"")</f>
        <v/>
      </c>
      <c r="CF6" s="362" t="str">
        <f>_xlfn.IFNA(VLOOKUP(CF$4,Classificatietabel!$B$6:$I$91,$C6,FALSE),"")</f>
        <v/>
      </c>
      <c r="CG6" s="362" t="e">
        <f>_xlfn.IFNA(VLOOKUP(CG$4,Classificatietabel!$B$6:$I$91,$C6,FALSE),"")</f>
        <v>#REF!</v>
      </c>
      <c r="CH6" s="362" t="e">
        <f>_xlfn.IFNA(VLOOKUP(CH$4,Classificatietabel!$B$6:$I$91,$C6,FALSE),"")</f>
        <v>#REF!</v>
      </c>
      <c r="CI6" s="191"/>
      <c r="CJ6" s="362" t="str">
        <f>_xlfn.IFNA(VLOOKUP(CJ$4,Classificatietabel!$B$6:$I$91,$C6,FALSE),"")</f>
        <v>neen</v>
      </c>
      <c r="CK6" s="362" t="str">
        <f>_xlfn.IFNA(VLOOKUP(CK$4,Classificatietabel!$B$6:$I$91,$C6,FALSE),"")</f>
        <v>neen</v>
      </c>
      <c r="CL6" s="362" t="str">
        <f>_xlfn.IFNA(VLOOKUP(CL$4,Classificatietabel!$B$6:$I$91,$C6,FALSE),"")</f>
        <v>neen</v>
      </c>
      <c r="CM6" s="362" t="str">
        <f>_xlfn.IFNA(VLOOKUP(CM$4,Classificatietabel!$B$6:$I$91,$C6,FALSE),"")</f>
        <v>neen</v>
      </c>
      <c r="CN6" s="362" t="str">
        <f>_xlfn.IFNA(VLOOKUP(CN$4,Classificatietabel!$B$6:$I$91,$C6,FALSE),"")</f>
        <v>neen</v>
      </c>
      <c r="CO6" s="362" t="str">
        <f>_xlfn.IFNA(VLOOKUP(CO$4,Classificatietabel!$B$6:$I$91,$C6,FALSE),"")</f>
        <v>neen</v>
      </c>
      <c r="CP6" s="362" t="str">
        <f>_xlfn.IFNA(VLOOKUP(CP$4,Classificatietabel!$B$6:$I$91,$C6,FALSE),"")</f>
        <v>neen</v>
      </c>
      <c r="CQ6" s="362" t="str">
        <f>_xlfn.IFNA(VLOOKUP(CQ$4,Classificatietabel!$B$6:$I$91,$C6,FALSE),"")</f>
        <v>neen</v>
      </c>
      <c r="CR6" s="362" t="str">
        <f>_xlfn.IFNA(VLOOKUP(CR$4,Classificatietabel!$B$6:$I$91,$C6,FALSE),"")</f>
        <v>ja</v>
      </c>
      <c r="CS6" s="362" t="str">
        <f>_xlfn.IFNA(VLOOKUP(CS$4,Classificatietabel!$B$6:$I$91,$C6,FALSE),"")</f>
        <v>neen</v>
      </c>
      <c r="CT6" s="362" t="str">
        <f>_xlfn.IFNA(VLOOKUP(CT$4,Classificatietabel!$B$6:$I$91,$C6,FALSE),"")</f>
        <v>neen</v>
      </c>
      <c r="CU6" s="362" t="str">
        <f>_xlfn.IFNA(VLOOKUP(CU$4,Classificatietabel!$B$6:$I$91,$C6,FALSE),"")</f>
        <v>neen</v>
      </c>
      <c r="CV6" s="362" t="str">
        <f>_xlfn.IFNA(VLOOKUP(CV$4,Classificatietabel!$B$6:$I$91,$C6,FALSE),"")</f>
        <v>neen</v>
      </c>
      <c r="CW6" s="362" t="str">
        <f>_xlfn.IFNA(VLOOKUP(CW$4,Classificatietabel!$B$6:$I$91,$C6,FALSE),"")</f>
        <v>neen</v>
      </c>
      <c r="CX6" s="362" t="str">
        <f>_xlfn.IFNA(VLOOKUP(CX$4,Classificatietabel!$B$6:$I$91,$C6,FALSE),"")</f>
        <v>neen</v>
      </c>
      <c r="CY6" s="362" t="str">
        <f>_xlfn.IFNA(VLOOKUP(CY$4,Classificatietabel!$B$6:$I$91,$C6,FALSE),"")</f>
        <v>neen</v>
      </c>
      <c r="CZ6" s="362" t="str">
        <f>_xlfn.IFNA(VLOOKUP(CZ$4,Classificatietabel!$B$6:$I$91,$C6,FALSE),"")</f>
        <v>neen</v>
      </c>
      <c r="DA6" s="362" t="str">
        <f>_xlfn.IFNA(VLOOKUP(DA$4,Classificatietabel!$B$6:$I$91,$C6,FALSE),"")</f>
        <v>neen</v>
      </c>
      <c r="DB6" s="362" t="str">
        <f>_xlfn.IFNA(VLOOKUP(DB$4,Classificatietabel!$B$6:$I$91,$C6,FALSE),"")</f>
        <v>neen</v>
      </c>
      <c r="DC6" s="362" t="str">
        <f>_xlfn.IFNA(VLOOKUP(DC$4,Classificatietabel!$B$6:$I$91,$C6,FALSE),"")</f>
        <v>neen</v>
      </c>
      <c r="DD6" s="357"/>
      <c r="DE6" s="362" t="str">
        <f>_xlfn.IFNA(VLOOKUP(DE$4,Classificatietabel!$B$6:$I$91,$C6,FALSE),"")</f>
        <v/>
      </c>
      <c r="DF6" s="362" t="str">
        <f>_xlfn.IFNA(VLOOKUP(DF$4,Classificatietabel!$B$6:$I$91,$C6,FALSE),"")</f>
        <v/>
      </c>
      <c r="DG6" s="362" t="str">
        <f>_xlfn.IFNA(VLOOKUP(DG$4,Classificatietabel!$B$6:$I$91,$C6,FALSE),"")</f>
        <v/>
      </c>
      <c r="DH6" s="362" t="str">
        <f>_xlfn.IFNA(VLOOKUP(DH$4,Classificatietabel!$B$6:$I$91,$C6,FALSE),"")</f>
        <v/>
      </c>
      <c r="DI6" s="362" t="str">
        <f>_xlfn.IFNA(VLOOKUP(DI$4,Classificatietabel!$B$6:$I$91,$C6,FALSE),"")</f>
        <v/>
      </c>
      <c r="DJ6" s="362" t="str">
        <f>_xlfn.IFNA(VLOOKUP(DJ$4,Classificatietabel!$B$6:$I$91,$C6,FALSE),"")</f>
        <v/>
      </c>
      <c r="DK6" s="362" t="e">
        <f>_xlfn.IFNA(VLOOKUP(DK$4,Classificatietabel!$B$6:$I$91,$C6,FALSE),"")</f>
        <v>#REF!</v>
      </c>
      <c r="DL6" s="362" t="e">
        <f>_xlfn.IFNA(VLOOKUP(DL$4,Classificatietabel!$B$6:$I$91,$C6,FALSE),"")</f>
        <v>#REF!</v>
      </c>
      <c r="DM6" s="357"/>
      <c r="DN6" s="362" t="str">
        <f>_xlfn.IFNA(VLOOKUP(DN$4,Classificatietabel!$B$6:$I$91,$C6,FALSE),"")</f>
        <v/>
      </c>
      <c r="DO6" s="362" t="str">
        <f>_xlfn.IFNA(VLOOKUP(DO$4,Classificatietabel!$B$6:$I$91,$C6,FALSE),"")</f>
        <v/>
      </c>
      <c r="DP6" s="362" t="str">
        <f>_xlfn.IFNA(VLOOKUP(DP$4,Classificatietabel!$B$6:$I$91,$C6,FALSE),"")</f>
        <v/>
      </c>
      <c r="DQ6" s="362" t="str">
        <f>_xlfn.IFNA(VLOOKUP(DQ$4,Classificatietabel!$B$6:$I$91,$C6,FALSE),"")</f>
        <v/>
      </c>
      <c r="DR6" s="362" t="str">
        <f>_xlfn.IFNA(VLOOKUP(DR$4,Classificatietabel!$B$6:$I$91,$C6,FALSE),"")</f>
        <v/>
      </c>
      <c r="DS6" s="362" t="str">
        <f>_xlfn.IFNA(VLOOKUP(DS$4,Classificatietabel!$B$6:$I$91,$C6,FALSE),"")</f>
        <v/>
      </c>
      <c r="DT6" s="362" t="str">
        <f>_xlfn.IFNA(VLOOKUP(DT$4,Classificatietabel!$B$6:$I$91,$C6,FALSE),"")</f>
        <v/>
      </c>
      <c r="DU6" s="362" t="str">
        <f>_xlfn.IFNA(VLOOKUP(DU$4,Classificatietabel!$B$6:$I$91,$C6,FALSE),"")</f>
        <v/>
      </c>
      <c r="DV6" s="362" t="str">
        <f>_xlfn.IFNA(VLOOKUP(DV$4,Classificatietabel!$B$6:$I$91,$C6,FALSE),"")</f>
        <v/>
      </c>
      <c r="DW6" s="362" t="e">
        <f>_xlfn.IFNA(VLOOKUP(DW$4,Classificatietabel!$B$6:$I$91,$C6,FALSE),"")</f>
        <v>#REF!</v>
      </c>
      <c r="DX6" s="362" t="e">
        <f>_xlfn.IFNA(VLOOKUP(DX$4,Classificatietabel!$B$6:$I$91,$C6,FALSE),"")</f>
        <v>#REF!</v>
      </c>
      <c r="DY6" s="357"/>
      <c r="DZ6" s="362" t="str">
        <f>_xlfn.IFNA(VLOOKUP(DZ$4,Classificatietabel!$B$6:$I$91,$C6,FALSE),"")</f>
        <v/>
      </c>
      <c r="EA6" s="362" t="str">
        <f>_xlfn.IFNA(VLOOKUP(EA$4,Classificatietabel!$B$6:$I$91,$C6,FALSE),"")</f>
        <v/>
      </c>
      <c r="EB6" s="362" t="e">
        <f>_xlfn.IFNA(VLOOKUP(EB$4,Classificatietabel!$B$6:$I$91,$C6,FALSE),"")</f>
        <v>#REF!</v>
      </c>
      <c r="EC6" s="362" t="e">
        <f>_xlfn.IFNA(VLOOKUP(EC$4,Classificatietabel!$B$6:$I$91,$C6,FALSE),"")</f>
        <v>#REF!</v>
      </c>
      <c r="ED6" s="357"/>
      <c r="EE6" s="362" t="str">
        <f>_xlfn.IFNA(VLOOKUP(EE$4,Classificatietabel!$B$6:$I$91,$C6,FALSE),"")</f>
        <v/>
      </c>
      <c r="EF6" s="362" t="str">
        <f>_xlfn.IFNA(VLOOKUP(EF$4,Classificatietabel!$B$6:$I$91,$C6,FALSE),"")</f>
        <v/>
      </c>
      <c r="EG6" s="362" t="str">
        <f>_xlfn.IFNA(VLOOKUP(EG$4,Classificatietabel!$B$6:$I$91,$C6,FALSE),"")</f>
        <v/>
      </c>
      <c r="EH6" s="362" t="e">
        <f>_xlfn.IFNA(VLOOKUP(EH$4,Classificatietabel!$B$6:$I$91,$C6,FALSE),"")</f>
        <v>#REF!</v>
      </c>
      <c r="EI6" s="362" t="e">
        <f>_xlfn.IFNA(VLOOKUP(EI$4,Classificatietabel!$B$6:$I$91,$C6,FALSE),"")</f>
        <v>#REF!</v>
      </c>
      <c r="EJ6" s="195"/>
      <c r="EK6" s="189"/>
    </row>
    <row r="7" spans="1:145" hidden="1">
      <c r="A7" s="32"/>
      <c r="B7" s="173" t="s">
        <v>255</v>
      </c>
      <c r="C7" s="367">
        <v>5</v>
      </c>
      <c r="D7" s="367">
        <v>7</v>
      </c>
      <c r="E7" s="32" t="s">
        <v>319</v>
      </c>
      <c r="F7" s="196">
        <f>IFERROR(_xlfn.IFNA(IF(VLOOKUP(F4,Classificatietabel!$B$6:$I$91,3,FALSE)="Ja",1,"verbergen")*IF(F$5="laag",IF($D$3,"verbergen",1),1),""),"verbergen")</f>
        <v>1</v>
      </c>
      <c r="G7" s="196">
        <f>IFERROR(_xlfn.IFNA(IF(VLOOKUP(G4,Classificatietabel!$B$6:$I$91,3,FALSE)="Ja",1,"verbergen")*IF(G$5="laag",IF($D$3,"verbergen",1),1),""),"verbergen")</f>
        <v>1</v>
      </c>
      <c r="H7" s="196">
        <f>IFERROR(_xlfn.IFNA(IF(VLOOKUP(H4,Classificatietabel!$B$6:$I$91,3,FALSE)="Ja",1,"verbergen")*IF(H$5="laag",IF($D$3,"verbergen",1),1),""),"verbergen")</f>
        <v>1</v>
      </c>
      <c r="I7" s="196">
        <f>IFERROR(_xlfn.IFNA(IF(VLOOKUP(I4,Classificatietabel!$B$6:$I$91,3,FALSE)="Ja",1,"verbergen")*IF(I$5="laag",IF($D$3,"verbergen",1),1),""),"verbergen")</f>
        <v>1</v>
      </c>
      <c r="J7" s="196">
        <f>IFERROR(_xlfn.IFNA(IF(VLOOKUP(J4,Classificatietabel!$B$6:$I$91,3,FALSE)="Ja",1,"verbergen")*IF(J$5="laag",IF($D$3,"verbergen",1),1),""),"verbergen")</f>
        <v>1</v>
      </c>
      <c r="K7" s="196">
        <f>IFERROR(_xlfn.IFNA(IF(VLOOKUP(K4,Classificatietabel!$B$6:$I$91,3,FALSE)="Ja",1,"verbergen")*IF(K$5="laag",IF($D$3,"verbergen",1),1),""),"verbergen")</f>
        <v>1</v>
      </c>
      <c r="L7" s="196">
        <f>IFERROR(_xlfn.IFNA(IF(VLOOKUP(L4,Classificatietabel!$B$6:$I$91,3,FALSE)="Ja",1,"verbergen")*IF(L$5="laag",IF($D$3,"verbergen",1),1),""),"verbergen")</f>
        <v>1</v>
      </c>
      <c r="M7" s="196">
        <f>IFERROR(_xlfn.IFNA(IF(VLOOKUP(M4,Classificatietabel!$B$6:$I$91,3,FALSE)="Ja",1,"verbergen")*IF(M$5="laag",IF($D$3,"verbergen",1),1),""),"verbergen")</f>
        <v>1</v>
      </c>
      <c r="N7" s="196">
        <f>IFERROR(_xlfn.IFNA(IF(VLOOKUP(N4,Classificatietabel!$B$6:$I$91,3,FALSE)="Ja",1,"verbergen")*IF(N$5="laag",IF($D$3,"verbergen",1),1),""),"verbergen")</f>
        <v>1</v>
      </c>
      <c r="O7" s="196">
        <f>IFERROR(_xlfn.IFNA(IF(VLOOKUP(O4,Classificatietabel!$B$6:$I$91,3,FALSE)="Ja",1,"verbergen")*IF(O$5="laag",IF($D$3,"verbergen",1),1),""),"verbergen")</f>
        <v>1</v>
      </c>
      <c r="P7" s="196">
        <f>IFERROR(_xlfn.IFNA(IF(VLOOKUP(P4,Classificatietabel!$B$6:$I$91,3,FALSE)="Ja",1,"verbergen")*IF(P$5="laag",IF($D$3,"verbergen",1),1),""),"verbergen")</f>
        <v>1</v>
      </c>
      <c r="Q7" s="196">
        <f>IFERROR(_xlfn.IFNA(IF(VLOOKUP(Q4,Classificatietabel!$B$6:$I$91,3,FALSE)="Ja",1,"verbergen")*IF(Q$5="laag",IF($D$3,"verbergen",1),1),""),"verbergen")</f>
        <v>1</v>
      </c>
      <c r="R7" s="196">
        <f>IFERROR(_xlfn.IFNA(IF(VLOOKUP(R4,Classificatietabel!$B$6:$I$91,3,FALSE)="Ja",1,"verbergen")*IF(R$5="laag",IF($D$3,"verbergen",1),1),""),"verbergen")</f>
        <v>1</v>
      </c>
      <c r="S7" s="196">
        <f>IFERROR(_xlfn.IFNA(IF(VLOOKUP(S4,Classificatietabel!$B$6:$I$91,3,FALSE)="Ja",1,"verbergen")*IF(S$5="laag",IF($D$3,"verbergen",1),1),""),"verbergen")</f>
        <v>1</v>
      </c>
      <c r="T7" s="196">
        <f>IFERROR(_xlfn.IFNA(IF(VLOOKUP(T4,Classificatietabel!$B$6:$I$91,3,FALSE)="Ja",1,"verbergen")*IF(T$5="laag",IF($D$3,"verbergen",1),1),""),"verbergen")</f>
        <v>1</v>
      </c>
      <c r="U7" s="196">
        <f>IFERROR(_xlfn.IFNA(IF(VLOOKUP(U4,Classificatietabel!$B$6:$I$91,3,FALSE)="Ja",1,"verbergen")*IF(U$5="laag",IF($D$3,"verbergen",1),1),""),"verbergen")</f>
        <v>1</v>
      </c>
      <c r="V7" s="196">
        <f>IFERROR(_xlfn.IFNA(IF(VLOOKUP(V4,Classificatietabel!$B$6:$I$91,3,FALSE)="Ja",1,"verbergen")*IF(V$5="laag",IF($D$3,"verbergen",1),1),""),"verbergen")</f>
        <v>1</v>
      </c>
      <c r="W7" s="196">
        <f>IFERROR(_xlfn.IFNA(IF(VLOOKUP(W4,Classificatietabel!$B$6:$I$91,3,FALSE)="Ja",1,"verbergen")*IF(W$5="laag",IF($D$3,"verbergen",1),1),""),"verbergen")</f>
        <v>1</v>
      </c>
      <c r="X7" s="196">
        <f>IFERROR(_xlfn.IFNA(IF(VLOOKUP(X4,Classificatietabel!$B$6:$I$91,3,FALSE)="Ja",1,"verbergen")*IF(X$5="laag",IF($D$3,"verbergen",1),1),""),"verbergen")</f>
        <v>1</v>
      </c>
      <c r="Y7" s="196">
        <f>IFERROR(_xlfn.IFNA(IF(VLOOKUP(Y4,Classificatietabel!$B$6:$I$91,3,FALSE)="Ja",1,"verbergen")*IF(Y$5="laag",IF($D$3,"verbergen",1),1),""),"verbergen")</f>
        <v>1</v>
      </c>
      <c r="Z7" s="196">
        <f>IFERROR(_xlfn.IFNA(IF(VLOOKUP(Z4,Classificatietabel!$B$6:$I$91,3,FALSE)="Ja",1,"verbergen")*IF(Z$5="laag",IF($D$3,"verbergen",1),1),""),"verbergen")</f>
        <v>1</v>
      </c>
      <c r="AA7" s="196">
        <f>IFERROR(_xlfn.IFNA(IF(VLOOKUP(AA4,Classificatietabel!$B$6:$I$91,3,FALSE)="Ja",1,"verbergen")*IF(AA$5="laag",IF($D$3,"verbergen",1),1),""),"verbergen")</f>
        <v>1</v>
      </c>
      <c r="AB7" s="196">
        <f>IFERROR(_xlfn.IFNA(IF(VLOOKUP(AB4,Classificatietabel!$B$6:$I$91,3,FALSE)="Ja",1,"verbergen")*IF(AB$5="laag",IF($D$3,"verbergen",1),1),""),"verbergen")</f>
        <v>1</v>
      </c>
      <c r="AC7" s="196">
        <f>IFERROR(_xlfn.IFNA(IF(VLOOKUP(AC4,Classificatietabel!$B$6:$I$91,3,FALSE)="Ja",1,"verbergen")*IF(AC$5="laag",IF($D$3,"verbergen",1),1),""),"verbergen")</f>
        <v>1</v>
      </c>
      <c r="AD7" s="196">
        <f>IFERROR(_xlfn.IFNA(IF(VLOOKUP(AD4,Classificatietabel!$B$6:$I$91,3,FALSE)="Ja",1,"verbergen")*IF(AD$5="laag",IF($D$3,"verbergen",1),1),""),"verbergen")</f>
        <v>1</v>
      </c>
      <c r="AE7" s="196">
        <f>IFERROR(_xlfn.IFNA(IF(VLOOKUP(AE4,Classificatietabel!$B$6:$I$91,3,FALSE)="Ja",1,"verbergen")*IF(AE$5="laag",IF($D$3,"verbergen",1),1),""),"verbergen")</f>
        <v>1</v>
      </c>
      <c r="AF7" s="196">
        <f>IFERROR(_xlfn.IFNA(IF(VLOOKUP(AF4,Classificatietabel!$B$6:$I$91,3,FALSE)="Ja",1,"verbergen")*IF(AF$5="laag",IF($D$3,"verbergen",1),1),""),"verbergen")</f>
        <v>1</v>
      </c>
      <c r="AG7" s="196">
        <f>IFERROR(_xlfn.IFNA(IF(VLOOKUP(AG4,Classificatietabel!$B$6:$I$91,3,FALSE)="Ja",1,"verbergen")*IF(AG$5="laag",IF($D$3,"verbergen",1),1),""),"verbergen")</f>
        <v>1</v>
      </c>
      <c r="AH7" s="196">
        <f>IFERROR(_xlfn.IFNA(IF(VLOOKUP(AH4,Classificatietabel!$B$6:$I$91,3,FALSE)="Ja",1,"verbergen")*IF(AH$5="laag",IF($D$3,"verbergen",1),1),""),"verbergen")</f>
        <v>1</v>
      </c>
      <c r="AI7" s="196">
        <f>IFERROR(_xlfn.IFNA(IF(VLOOKUP(AI4,Classificatietabel!$B$6:$I$91,3,FALSE)="Ja",1,"verbergen")*IF(AI$5="laag",IF($D$3,"verbergen",1),1),""),"verbergen")</f>
        <v>1</v>
      </c>
      <c r="AJ7" s="196">
        <f>IFERROR(_xlfn.IFNA(IF(VLOOKUP(AJ4,Classificatietabel!$B$6:$I$91,3,FALSE)="Ja",1,"verbergen")*IF(AJ$5="laag",IF($D$3,"verbergen",1),1),""),"verbergen")</f>
        <v>1</v>
      </c>
      <c r="AK7" s="196">
        <f>IFERROR(_xlfn.IFNA(IF(VLOOKUP(AK4,Classificatietabel!$B$6:$I$91,3,FALSE)="Ja",1,"verbergen")*IF(AK$5="laag",IF($D$3,"verbergen",1),1),""),"verbergen")</f>
        <v>1</v>
      </c>
      <c r="AL7" s="196">
        <f>IFERROR(_xlfn.IFNA(IF(VLOOKUP(AL4,Classificatietabel!$B$6:$I$91,3,FALSE)="Ja",1,"verbergen")*IF(AL$5="laag",IF($D$3,"verbergen",1),1),""),"verbergen")</f>
        <v>1</v>
      </c>
      <c r="AM7" s="196">
        <f>IFERROR(_xlfn.IFNA(IF(VLOOKUP(AM4,Classificatietabel!$B$6:$I$91,3,FALSE)="Ja",1,"verbergen")*IF(AM$5="laag",IF($D$3,"verbergen",1),1),""),"verbergen")</f>
        <v>1</v>
      </c>
      <c r="AN7" s="196">
        <f>IFERROR(_xlfn.IFNA(IF(VLOOKUP(AN4,Classificatietabel!$B$6:$I$91,3,FALSE)="Ja",1,"verbergen")*IF(AN$5="laag",IF($D$3,"verbergen",1),1),""),"verbergen")</f>
        <v>1</v>
      </c>
      <c r="AO7" s="196">
        <f>IFERROR(_xlfn.IFNA(IF(VLOOKUP(AO4,Classificatietabel!$B$6:$I$91,3,FALSE)="Ja",1,"verbergen")*IF(AO$5="laag",IF($D$3,"verbergen",1),1),""),"verbergen")</f>
        <v>1</v>
      </c>
      <c r="AP7" s="196">
        <f>IFERROR(_xlfn.IFNA(IF(VLOOKUP(AP4,Classificatietabel!$B$6:$I$91,3,FALSE)="Ja",1,"verbergen")*IF(AP$5="laag",IF($D$3,"verbergen",1),1),""),"verbergen")</f>
        <v>1</v>
      </c>
      <c r="AQ7" s="196">
        <f>IFERROR(_xlfn.IFNA(IF(VLOOKUP(AQ4,Classificatietabel!$B$6:$I$91,3,FALSE)="Ja",1,"verbergen")*IF(AQ$5="laag",IF($D$3,"verbergen",1),1),""),"verbergen")</f>
        <v>1</v>
      </c>
      <c r="AR7" s="196">
        <f>IFERROR(_xlfn.IFNA(IF(VLOOKUP(AR4,Classificatietabel!$B$6:$I$91,3,FALSE)="Ja",1,"verbergen")*IF(AR$5="laag",IF($D$3,"verbergen",1),1),""),"verbergen")</f>
        <v>1</v>
      </c>
      <c r="AS7" s="196">
        <f>IFERROR(_xlfn.IFNA(IF(VLOOKUP(AS4,Classificatietabel!$B$6:$I$91,3,FALSE)="Ja",1,"verbergen")*IF(AS$5="laag",IF($D$3,"verbergen",1),1),""),"verbergen")</f>
        <v>1</v>
      </c>
      <c r="AT7" s="196">
        <f>IFERROR(_xlfn.IFNA(IF(VLOOKUP(AT4,Classificatietabel!$B$6:$I$91,3,FALSE)="Ja",1,"verbergen")*IF(AT$5="laag",IF($D$3,"verbergen",1),1),""),"verbergen")</f>
        <v>1</v>
      </c>
      <c r="AU7" s="196">
        <f>IFERROR(_xlfn.IFNA(IF(VLOOKUP(AU4,Classificatietabel!$B$6:$I$91,3,FALSE)="Ja",1,"verbergen")*IF(AU$5="laag",IF($D$3,"verbergen",1),1),""),"verbergen")</f>
        <v>1</v>
      </c>
      <c r="AV7" s="196">
        <f>IFERROR(_xlfn.IFNA(IF(VLOOKUP(AV4,Classificatietabel!$B$6:$I$91,3,FALSE)="Ja",1,"verbergen")*IF(AV$5="laag",IF($D$3,"verbergen",1),1),""),"verbergen")</f>
        <v>1</v>
      </c>
      <c r="AW7" s="196">
        <f>IFERROR(_xlfn.IFNA(IF(VLOOKUP(AW4,Classificatietabel!$B$6:$I$91,3,FALSE)="Ja",1,"verbergen")*IF(AW$5="laag",IF($D$3,"verbergen",1),1),""),"verbergen")</f>
        <v>1</v>
      </c>
      <c r="AX7" s="196">
        <f>IFERROR(_xlfn.IFNA(IF(VLOOKUP(AX4,Classificatietabel!$B$6:$I$91,3,FALSE)="Ja",1,"verbergen")*IF(AX$5="laag",IF($D$3,"verbergen",1),1),""),"verbergen")</f>
        <v>1</v>
      </c>
      <c r="AY7" s="196">
        <f>IFERROR(_xlfn.IFNA(IF(VLOOKUP(AY4,Classificatietabel!$B$6:$I$91,3,FALSE)="Ja",1,"verbergen")*IF(AY$5="laag",IF($D$3,"verbergen",1),1),""),"verbergen")</f>
        <v>1</v>
      </c>
      <c r="AZ7" s="196">
        <f>IFERROR(_xlfn.IFNA(IF(VLOOKUP(AZ4,Classificatietabel!$B$6:$I$91,3,FALSE)="Ja",1,"verbergen")*IF(AZ$5="laag",IF($D$3,"verbergen",1),1),""),"verbergen")</f>
        <v>1</v>
      </c>
      <c r="BA7" s="196">
        <f>IFERROR(_xlfn.IFNA(IF(VLOOKUP(BA4,Classificatietabel!$B$6:$I$91,3,FALSE)="Ja",1,"verbergen")*IF(BA$5="laag",IF($D$3,"verbergen",1),1),""),"verbergen")</f>
        <v>1</v>
      </c>
      <c r="BB7" s="196">
        <f>IFERROR(_xlfn.IFNA(IF(VLOOKUP(BB4,Classificatietabel!$B$6:$I$91,3,FALSE)="Ja",1,"verbergen")*IF(BB$5="laag",IF($D$3,"verbergen",1),1),""),"verbergen")</f>
        <v>1</v>
      </c>
      <c r="BC7" s="196">
        <f>IFERROR(_xlfn.IFNA(IF(VLOOKUP(BC4,Classificatietabel!$B$6:$I$91,3,FALSE)="Ja",1,"verbergen")*IF(BC$5="laag",IF($D$3,"verbergen",1),1),""),"verbergen")</f>
        <v>1</v>
      </c>
      <c r="BD7" s="196">
        <f>IFERROR(_xlfn.IFNA(IF(VLOOKUP(BD4,Classificatietabel!$B$6:$I$91,3,FALSE)="Ja",1,"verbergen")*IF(BD$5="laag",IF($D$3,"verbergen",1),1),""),"verbergen")</f>
        <v>1</v>
      </c>
      <c r="BE7" s="196">
        <f>IFERROR(_xlfn.IFNA(IF(VLOOKUP(BE4,Classificatietabel!$B$6:$I$91,3,FALSE)="Ja",1,"verbergen")*IF(BE$5="laag",IF($D$3,"verbergen",1),1),""),"verbergen")</f>
        <v>1</v>
      </c>
      <c r="BF7" s="196">
        <f>IFERROR(_xlfn.IFNA(IF(VLOOKUP(BF4,Classificatietabel!$B$6:$I$91,3,FALSE)="Ja",1,"verbergen")*IF(BF$5="laag",IF($D$3,"verbergen",1),1),""),"verbergen")</f>
        <v>1</v>
      </c>
      <c r="BG7" s="196">
        <f>IFERROR(_xlfn.IFNA(IF(VLOOKUP(BG4,Classificatietabel!$B$6:$I$91,3,FALSE)="Ja",1,"verbergen")*IF(BG$5="laag",IF($D$3,"verbergen",1),1),""),"verbergen")</f>
        <v>1</v>
      </c>
      <c r="BH7" s="196">
        <f>IFERROR(_xlfn.IFNA(IF(VLOOKUP(BH4,Classificatietabel!$B$6:$I$91,3,FALSE)="Ja",1,"verbergen")*IF(BH$5="laag",IF($D$3,"verbergen",1),1),""),"verbergen")</f>
        <v>1</v>
      </c>
      <c r="BI7" s="196" t="str">
        <f>IFERROR(_xlfn.IFNA(IF(VLOOKUP(BI4,Classificatietabel!$B$6:$I$91,3,FALSE)="Ja",1,"verbergen")*IF(BI$5="laag",IF($D$3,"verbergen",1),1),""),"verbergen")</f>
        <v/>
      </c>
      <c r="BJ7" s="196" t="str">
        <f>IFERROR(_xlfn.IFNA(IF(VLOOKUP(BJ4,Classificatietabel!$B$6:$I$91,3,FALSE)="Ja",1,"verbergen")*IF(BJ$5="laag",IF($D$3,"verbergen",1),1),""),"verbergen")</f>
        <v/>
      </c>
      <c r="BK7" s="196" t="str">
        <f>IFERROR(_xlfn.IFNA(IF(VLOOKUP(BK4,Classificatietabel!$B$6:$I$91,3,FALSE)="Ja",1,"verbergen")*IF(BK$5="laag",IF($D$3,"verbergen",1),1),""),"verbergen")</f>
        <v/>
      </c>
      <c r="BL7" s="196" t="str">
        <f>IFERROR(_xlfn.IFNA(IF(VLOOKUP(BL4,Classificatietabel!$B$6:$I$91,3,FALSE)="Ja",1,"verbergen")*IF(BL$5="laag",IF($D$3,"verbergen",1),1),""),"verbergen")</f>
        <v/>
      </c>
      <c r="BM7" s="196" t="str">
        <f>IFERROR(_xlfn.IFNA(IF(VLOOKUP(BM4,Classificatietabel!$B$6:$I$91,3,FALSE)="Ja",1,"verbergen")*IF(BM$5="laag",IF($D$3,"verbergen",1),1),""),"verbergen")</f>
        <v/>
      </c>
      <c r="BN7" s="196" t="str">
        <f>IFERROR(_xlfn.IFNA(IF(VLOOKUP(BN4,Classificatietabel!$B$6:$I$91,3,FALSE)="Ja",1,"verbergen")*IF(BN$5="laag",IF($D$3,"verbergen",1),1),""),"verbergen")</f>
        <v/>
      </c>
      <c r="BO7" s="196" t="str">
        <f>IFERROR(_xlfn.IFNA(IF(VLOOKUP(BO4,Classificatietabel!$B$6:$I$91,3,FALSE)="Ja",1,"verbergen")*IF(BO$5="laag",IF($D$3,"verbergen",1),1),""),"verbergen")</f>
        <v/>
      </c>
      <c r="BP7" s="196" t="str">
        <f>IFERROR(_xlfn.IFNA(IF(VLOOKUP(BP4,Classificatietabel!$B$6:$I$91,3,FALSE)="Ja",1,"verbergen")*IF(BP$5="laag",IF($D$3,"verbergen",1),1),""),"verbergen")</f>
        <v/>
      </c>
      <c r="BQ7" s="196" t="str">
        <f>IFERROR(_xlfn.IFNA(IF(VLOOKUP(BQ4,Classificatietabel!$B$6:$I$91,3,FALSE)="Ja",1,"verbergen")*IF(BQ$5="laag",IF($D$3,"verbergen",1),1),""),"verbergen")</f>
        <v/>
      </c>
      <c r="BR7" s="196" t="str">
        <f>IFERROR(_xlfn.IFNA(IF(VLOOKUP(BR4,Classificatietabel!$B$6:$I$91,3,FALSE)="Ja",1,"verbergen")*IF(BR$5="laag",IF($D$3,"verbergen",1),1),""),"verbergen")</f>
        <v>verbergen</v>
      </c>
      <c r="BS7" s="196" t="str">
        <f>IFERROR(_xlfn.IFNA(IF(VLOOKUP(BS4,Classificatietabel!$B$6:$I$91,3,FALSE)="Ja",1,"verbergen")*IF(BS$5="laag",IF($D$3,"verbergen",1),1),""),"verbergen")</f>
        <v>verbergen</v>
      </c>
      <c r="BT7" s="196">
        <f>IFERROR(_xlfn.IFNA(IF(VLOOKUP(BT4,Classificatietabel!$B$6:$I$91,3,FALSE)="Ja",1,"verbergen")*IF(BT$5="laag",IF($D$3,"verbergen",1),1),""),"verbergen")</f>
        <v>1</v>
      </c>
      <c r="BU7" s="196">
        <f>IFERROR(_xlfn.IFNA(IF(VLOOKUP(BU4,Classificatietabel!$B$6:$I$91,3,FALSE)="Ja",1,"verbergen")*IF(BU$5="laag",IF($D$3,"verbergen",1),1),""),"verbergen")</f>
        <v>1</v>
      </c>
      <c r="BV7" s="196">
        <f>IFERROR(_xlfn.IFNA(IF(VLOOKUP(BV4,Classificatietabel!$B$6:$I$91,3,FALSE)="Ja",1,"verbergen")*IF(BV$5="laag",IF($D$3,"verbergen",1),1),""),"verbergen")</f>
        <v>1</v>
      </c>
      <c r="BW7" s="196">
        <f>IFERROR(_xlfn.IFNA(IF(VLOOKUP(BW4,Classificatietabel!$B$6:$I$91,3,FALSE)="Ja",1,"verbergen")*IF(BW$5="laag",IF($D$3,"verbergen",1),1),""),"verbergen")</f>
        <v>1</v>
      </c>
      <c r="BX7" s="196">
        <f>IFERROR(_xlfn.IFNA(IF(VLOOKUP(BX4,Classificatietabel!$B$6:$I$91,3,FALSE)="Ja",1,"verbergen")*IF(BX$5="laag",IF($D$3,"verbergen",1),1),""),"verbergen")</f>
        <v>1</v>
      </c>
      <c r="BY7" s="196" t="str">
        <f>IFERROR(_xlfn.IFNA(IF(VLOOKUP(BY4,Classificatietabel!$B$6:$I$91,3,FALSE)="Ja",1,"verbergen")*IF(BY$5="laag",IF($D$3,"verbergen",1),1),""),"verbergen")</f>
        <v/>
      </c>
      <c r="BZ7" s="196" t="str">
        <f>IFERROR(_xlfn.IFNA(IF(VLOOKUP(BZ4,Classificatietabel!$B$6:$I$91,3,FALSE)="Ja",1,"verbergen")*IF(BZ$5="laag",IF($D$3,"verbergen",1),1),""),"verbergen")</f>
        <v/>
      </c>
      <c r="CA7" s="196" t="str">
        <f>IFERROR(_xlfn.IFNA(IF(VLOOKUP(CA4,Classificatietabel!$B$6:$I$91,3,FALSE)="Ja",1,"verbergen")*IF(CA$5="laag",IF($D$3,"verbergen",1),1),""),"verbergen")</f>
        <v/>
      </c>
      <c r="CB7" s="196" t="str">
        <f>IFERROR(_xlfn.IFNA(IF(VLOOKUP(CB4,Classificatietabel!$B$6:$I$91,3,FALSE)="Ja",1,"verbergen")*IF(CB$5="laag",IF($D$3,"verbergen",1),1),""),"verbergen")</f>
        <v/>
      </c>
      <c r="CC7" s="196" t="str">
        <f>IFERROR(_xlfn.IFNA(IF(VLOOKUP(CC4,Classificatietabel!$B$6:$I$91,3,FALSE)="Ja",1,"verbergen")*IF(CC$5="laag",IF($D$3,"verbergen",1),1),""),"verbergen")</f>
        <v/>
      </c>
      <c r="CD7" s="196" t="str">
        <f>IFERROR(_xlfn.IFNA(IF(VLOOKUP(CD4,Classificatietabel!$B$6:$I$91,3,FALSE)="Ja",1,"verbergen")*IF(CD$5="laag",IF($D$3,"verbergen",1),1),""),"verbergen")</f>
        <v/>
      </c>
      <c r="CE7" s="196" t="str">
        <f>IFERROR(_xlfn.IFNA(IF(VLOOKUP(CE4,Classificatietabel!$B$6:$I$91,3,FALSE)="Ja",1,"verbergen")*IF(CE$5="laag",IF($D$3,"verbergen",1),1),""),"verbergen")</f>
        <v/>
      </c>
      <c r="CF7" s="196" t="str">
        <f>IFERROR(_xlfn.IFNA(IF(VLOOKUP(CF4,Classificatietabel!$B$6:$I$91,3,FALSE)="Ja",1,"verbergen")*IF(CF$5="laag",IF($D$3,"verbergen",1),1),""),"verbergen")</f>
        <v/>
      </c>
      <c r="CG7" s="196" t="str">
        <f>IFERROR(_xlfn.IFNA(IF(VLOOKUP(CG4,Classificatietabel!$B$6:$I$91,3,FALSE)="Ja",1,"verbergen")*IF(CG$5="laag",IF($D$3,"verbergen",1),1),""),"verbergen")</f>
        <v>verbergen</v>
      </c>
      <c r="CH7" s="196" t="str">
        <f>IFERROR(_xlfn.IFNA(IF(VLOOKUP(CH4,Classificatietabel!$B$6:$I$91,3,FALSE)="Ja",1,"verbergen")*IF(CH$5="laag",IF($D$3,"verbergen",1),1),""),"verbergen")</f>
        <v>verbergen</v>
      </c>
      <c r="CI7" s="196">
        <f>IFERROR(_xlfn.IFNA(IF(VLOOKUP(CI4,Classificatietabel!$B$6:$I$91,3,FALSE)="Ja",1,"verbergen")*IF(CI$5="laag",IF($D$3,"verbergen",1),1),""),"verbergen")</f>
        <v>1</v>
      </c>
      <c r="CJ7" s="196">
        <f>IFERROR(_xlfn.IFNA(IF(VLOOKUP(CJ4,Classificatietabel!$B$6:$I$91,3,FALSE)="Ja",1,"verbergen")*IF(CJ$5="laag",IF($D$3,"verbergen",1),1),""),"verbergen")</f>
        <v>1</v>
      </c>
      <c r="CK7" s="196">
        <f>IFERROR(_xlfn.IFNA(IF(VLOOKUP(CK4,Classificatietabel!$B$6:$I$91,3,FALSE)="Ja",1,"verbergen")*IF(CK$5="laag",IF($D$3,"verbergen",1),1),""),"verbergen")</f>
        <v>1</v>
      </c>
      <c r="CL7" s="196">
        <f>IFERROR(_xlfn.IFNA(IF(VLOOKUP(CL4,Classificatietabel!$B$6:$I$91,3,FALSE)="Ja",1,"verbergen")*IF(CL$5="laag",IF($D$3,"verbergen",1),1),""),"verbergen")</f>
        <v>1</v>
      </c>
      <c r="CM7" s="196">
        <f>IFERROR(_xlfn.IFNA(IF(VLOOKUP(CM4,Classificatietabel!$B$6:$I$91,3,FALSE)="Ja",1,"verbergen")*IF(CM$5="laag",IF($D$3,"verbergen",1),1),""),"verbergen")</f>
        <v>1</v>
      </c>
      <c r="CN7" s="196">
        <f>IFERROR(_xlfn.IFNA(IF(VLOOKUP(CN4,Classificatietabel!$B$6:$I$91,3,FALSE)="Ja",1,"verbergen")*IF(CN$5="laag",IF($D$3,"verbergen",1),1),""),"verbergen")</f>
        <v>1</v>
      </c>
      <c r="CO7" s="196">
        <f>IFERROR(_xlfn.IFNA(IF(VLOOKUP(CO4,Classificatietabel!$B$6:$I$91,3,FALSE)="Ja",1,"verbergen")*IF(CO$5="laag",IF($D$3,"verbergen",1),1),""),"verbergen")</f>
        <v>1</v>
      </c>
      <c r="CP7" s="196">
        <f>IFERROR(_xlfn.IFNA(IF(VLOOKUP(CP4,Classificatietabel!$B$6:$I$91,3,FALSE)="Ja",1,"verbergen")*IF(CP$5="laag",IF($D$3,"verbergen",1),1),""),"verbergen")</f>
        <v>1</v>
      </c>
      <c r="CQ7" s="196">
        <f>IFERROR(_xlfn.IFNA(IF(VLOOKUP(CQ4,Classificatietabel!$B$6:$I$91,3,FALSE)="Ja",1,"verbergen")*IF(CQ$5="laag",IF($D$3,"verbergen",1),1),""),"verbergen")</f>
        <v>1</v>
      </c>
      <c r="CR7" s="196">
        <f>IFERROR(_xlfn.IFNA(IF(VLOOKUP(CR4,Classificatietabel!$B$6:$I$91,3,FALSE)="Ja",1,"verbergen")*IF(CR$5="laag",IF($D$3,"verbergen",1),1),""),"verbergen")</f>
        <v>1</v>
      </c>
      <c r="CS7" s="196">
        <f>IFERROR(_xlfn.IFNA(IF(VLOOKUP(CS4,Classificatietabel!$B$6:$I$91,3,FALSE)="Ja",1,"verbergen")*IF(CS$5="laag",IF($D$3,"verbergen",1),1),""),"verbergen")</f>
        <v>1</v>
      </c>
      <c r="CT7" s="196">
        <f>IFERROR(_xlfn.IFNA(IF(VLOOKUP(CT4,Classificatietabel!$B$6:$I$91,3,FALSE)="Ja",1,"verbergen")*IF(CT$5="laag",IF($D$3,"verbergen",1),1),""),"verbergen")</f>
        <v>1</v>
      </c>
      <c r="CU7" s="196">
        <f>IFERROR(_xlfn.IFNA(IF(VLOOKUP(CU4,Classificatietabel!$B$6:$I$91,3,FALSE)="Ja",1,"verbergen")*IF(CU$5="laag",IF($D$3,"verbergen",1),1),""),"verbergen")</f>
        <v>1</v>
      </c>
      <c r="CV7" s="196">
        <f>IFERROR(_xlfn.IFNA(IF(VLOOKUP(CV4,Classificatietabel!$B$6:$I$91,3,FALSE)="Ja",1,"verbergen")*IF(CV$5="laag",IF($D$3,"verbergen",1),1),""),"verbergen")</f>
        <v>1</v>
      </c>
      <c r="CW7" s="196">
        <f>IFERROR(_xlfn.IFNA(IF(VLOOKUP(CW4,Classificatietabel!$B$6:$I$91,3,FALSE)="Ja",1,"verbergen")*IF(CW$5="laag",IF($D$3,"verbergen",1),1),""),"verbergen")</f>
        <v>1</v>
      </c>
      <c r="CX7" s="196">
        <f>IFERROR(_xlfn.IFNA(IF(VLOOKUP(CX4,Classificatietabel!$B$6:$I$91,3,FALSE)="Ja",1,"verbergen")*IF(CX$5="laag",IF($D$3,"verbergen",1),1),""),"verbergen")</f>
        <v>1</v>
      </c>
      <c r="CY7" s="196">
        <f>IFERROR(_xlfn.IFNA(IF(VLOOKUP(CY4,Classificatietabel!$B$6:$I$91,3,FALSE)="Ja",1,"verbergen")*IF(CY$5="laag",IF($D$3,"verbergen",1),1),""),"verbergen")</f>
        <v>1</v>
      </c>
      <c r="CZ7" s="196">
        <f>IFERROR(_xlfn.IFNA(IF(VLOOKUP(CZ4,Classificatietabel!$B$6:$I$91,3,FALSE)="Ja",1,"verbergen")*IF(CZ$5="laag",IF($D$3,"verbergen",1),1),""),"verbergen")</f>
        <v>1</v>
      </c>
      <c r="DA7" s="196">
        <f>IFERROR(_xlfn.IFNA(IF(VLOOKUP(DA4,Classificatietabel!$B$6:$I$91,3,FALSE)="Ja",1,"verbergen")*IF(DA$5="laag",IF($D$3,"verbergen",1),1),""),"verbergen")</f>
        <v>1</v>
      </c>
      <c r="DB7" s="196">
        <f>IFERROR(_xlfn.IFNA(IF(VLOOKUP(DB4,Classificatietabel!$B$6:$I$91,3,FALSE)="Ja",1,"verbergen")*IF(DB$5="laag",IF($D$3,"verbergen",1),1),""),"verbergen")</f>
        <v>1</v>
      </c>
      <c r="DC7" s="196">
        <f>IFERROR(_xlfn.IFNA(IF(VLOOKUP(DC4,Classificatietabel!$B$6:$I$91,3,FALSE)="Ja",1,"verbergen")*IF(DC$5="laag",IF($D$3,"verbergen",1),1),""),"verbergen")</f>
        <v>1</v>
      </c>
      <c r="DD7" s="196" t="str">
        <f>IFERROR(_xlfn.IFNA(IF(VLOOKUP(DD4,Classificatietabel!$B$6:$I$91,3,FALSE)="Ja",1,"verbergen")*IF(DD$5="laag",IF($D$3,"verbergen",1),1),""),"verbergen")</f>
        <v/>
      </c>
      <c r="DE7" s="196" t="str">
        <f>IFERROR(_xlfn.IFNA(IF(VLOOKUP(DE4,Classificatietabel!$B$6:$I$91,3,FALSE)="Ja",1,"verbergen")*IF(DE$5="laag",IF($D$3,"verbergen",1),1),""),"verbergen")</f>
        <v/>
      </c>
      <c r="DF7" s="196" t="str">
        <f>IFERROR(_xlfn.IFNA(IF(VLOOKUP(DF4,Classificatietabel!$B$6:$I$91,3,FALSE)="Ja",1,"verbergen")*IF(DF$5="laag",IF($D$3,"verbergen",1),1),""),"verbergen")</f>
        <v/>
      </c>
      <c r="DG7" s="196" t="str">
        <f>IFERROR(_xlfn.IFNA(IF(VLOOKUP(DG4,Classificatietabel!$B$6:$I$91,3,FALSE)="Ja",1,"verbergen")*IF(DG$5="laag",IF($D$3,"verbergen",1),1),""),"verbergen")</f>
        <v/>
      </c>
      <c r="DH7" s="196" t="str">
        <f>IFERROR(_xlfn.IFNA(IF(VLOOKUP(DH4,Classificatietabel!$B$6:$I$91,3,FALSE)="Ja",1,"verbergen")*IF(DH$5="laag",IF($D$3,"verbergen",1),1),""),"verbergen")</f>
        <v/>
      </c>
      <c r="DI7" s="196" t="str">
        <f>IFERROR(_xlfn.IFNA(IF(VLOOKUP(DI4,Classificatietabel!$B$6:$I$91,3,FALSE)="Ja",1,"verbergen")*IF(DI$5="laag",IF($D$3,"verbergen",1),1),""),"verbergen")</f>
        <v/>
      </c>
      <c r="DJ7" s="196" t="str">
        <f>IFERROR(_xlfn.IFNA(IF(VLOOKUP(DJ4,Classificatietabel!$B$6:$I$91,3,FALSE)="Ja",1,"verbergen")*IF(DJ$5="laag",IF($D$3,"verbergen",1),1),""),"verbergen")</f>
        <v/>
      </c>
      <c r="DK7" s="196" t="str">
        <f>IFERROR(_xlfn.IFNA(IF(VLOOKUP(DK4,Classificatietabel!$B$6:$I$91,3,FALSE)="Ja",1,"verbergen")*IF(DK$5="laag",IF($D$3,"verbergen",1),1),""),"verbergen")</f>
        <v>verbergen</v>
      </c>
      <c r="DL7" s="196" t="str">
        <f>IFERROR(_xlfn.IFNA(IF(VLOOKUP(DL4,Classificatietabel!$B$6:$I$91,3,FALSE)="Ja",1,"verbergen")*IF(DL$5="laag",IF($D$3,"verbergen",1),1),""),"verbergen")</f>
        <v>verbergen</v>
      </c>
      <c r="DM7" s="196" t="str">
        <f>IFERROR(_xlfn.IFNA(IF(VLOOKUP(DM4,Classificatietabel!$B$6:$I$91,3,FALSE)="Ja",1,"verbergen")*IF(DM$5="laag",IF($D$3,"verbergen",1),1),""),"verbergen")</f>
        <v/>
      </c>
      <c r="DN7" s="196" t="str">
        <f>IFERROR(_xlfn.IFNA(IF(VLOOKUP(DN4,Classificatietabel!$B$6:$I$91,3,FALSE)="Ja",1,"verbergen")*IF(DN$5="laag",IF($D$3,"verbergen",1),1),""),"verbergen")</f>
        <v/>
      </c>
      <c r="DO7" s="196" t="str">
        <f>IFERROR(_xlfn.IFNA(IF(VLOOKUP(DO4,Classificatietabel!$B$6:$I$91,3,FALSE)="Ja",1,"verbergen")*IF(DO$5="laag",IF($D$3,"verbergen",1),1),""),"verbergen")</f>
        <v/>
      </c>
      <c r="DP7" s="196" t="str">
        <f>IFERROR(_xlfn.IFNA(IF(VLOOKUP(DP4,Classificatietabel!$B$6:$I$91,3,FALSE)="Ja",1,"verbergen")*IF(DP$5="laag",IF($D$3,"verbergen",1),1),""),"verbergen")</f>
        <v/>
      </c>
      <c r="DQ7" s="196" t="str">
        <f>IFERROR(_xlfn.IFNA(IF(VLOOKUP(DQ4,Classificatietabel!$B$6:$I$91,3,FALSE)="Ja",1,"verbergen")*IF(DQ$5="laag",IF($D$3,"verbergen",1),1),""),"verbergen")</f>
        <v/>
      </c>
      <c r="DR7" s="196" t="str">
        <f>IFERROR(_xlfn.IFNA(IF(VLOOKUP(DR4,Classificatietabel!$B$6:$I$91,3,FALSE)="Ja",1,"verbergen")*IF(DR$5="laag",IF($D$3,"verbergen",1),1),""),"verbergen")</f>
        <v/>
      </c>
      <c r="DS7" s="196" t="str">
        <f>IFERROR(_xlfn.IFNA(IF(VLOOKUP(DS4,Classificatietabel!$B$6:$I$91,3,FALSE)="Ja",1,"verbergen")*IF(DS$5="laag",IF($D$3,"verbergen",1),1),""),"verbergen")</f>
        <v/>
      </c>
      <c r="DT7" s="196" t="str">
        <f>IFERROR(_xlfn.IFNA(IF(VLOOKUP(DT4,Classificatietabel!$B$6:$I$91,3,FALSE)="Ja",1,"verbergen")*IF(DT$5="laag",IF($D$3,"verbergen",1),1),""),"verbergen")</f>
        <v/>
      </c>
      <c r="DU7" s="196" t="str">
        <f>IFERROR(_xlfn.IFNA(IF(VLOOKUP(DU4,Classificatietabel!$B$6:$I$91,3,FALSE)="Ja",1,"verbergen")*IF(DU$5="laag",IF($D$3,"verbergen",1),1),""),"verbergen")</f>
        <v/>
      </c>
      <c r="DV7" s="196" t="str">
        <f>IFERROR(_xlfn.IFNA(IF(VLOOKUP(DV4,Classificatietabel!$B$6:$I$91,3,FALSE)="Ja",1,"verbergen")*IF(DV$5="laag",IF($D$3,"verbergen",1),1),""),"verbergen")</f>
        <v/>
      </c>
      <c r="DW7" s="196" t="str">
        <f>IFERROR(_xlfn.IFNA(IF(VLOOKUP(DW4,Classificatietabel!$B$6:$I$91,3,FALSE)="Ja",1,"verbergen")*IF(DW$5="laag",IF($D$3,"verbergen",1),1),""),"verbergen")</f>
        <v>verbergen</v>
      </c>
      <c r="DX7" s="196" t="str">
        <f>IFERROR(_xlfn.IFNA(IF(VLOOKUP(DX4,Classificatietabel!$B$6:$I$91,3,FALSE)="Ja",1,"verbergen")*IF(DX$5="laag",IF($D$3,"verbergen",1),1),""),"verbergen")</f>
        <v>verbergen</v>
      </c>
      <c r="DY7" s="196" t="str">
        <f>IFERROR(_xlfn.IFNA(IF(VLOOKUP(DY4,Classificatietabel!$B$6:$I$91,3,FALSE)="Ja",1,"verbergen")*IF(DY$5="laag",IF($D$3,"verbergen",1),1),""),"verbergen")</f>
        <v/>
      </c>
      <c r="DZ7" s="196" t="str">
        <f>IFERROR(_xlfn.IFNA(IF(VLOOKUP(DZ4,Classificatietabel!$B$6:$I$91,3,FALSE)="Ja",1,"verbergen")*IF(DZ$5="laag",IF($D$3,"verbergen",1),1),""),"verbergen")</f>
        <v/>
      </c>
      <c r="EA7" s="196" t="str">
        <f>IFERROR(_xlfn.IFNA(IF(VLOOKUP(EA4,Classificatietabel!$B$6:$I$91,3,FALSE)="Ja",1,"verbergen")*IF(EA$5="laag",IF($D$3,"verbergen",1),1),""),"verbergen")</f>
        <v/>
      </c>
      <c r="EB7" s="196" t="str">
        <f>IFERROR(_xlfn.IFNA(IF(VLOOKUP(EB4,Classificatietabel!$B$6:$I$91,3,FALSE)="Ja",1,"verbergen")*IF(EB$5="laag",IF($D$3,"verbergen",1),1),""),"verbergen")</f>
        <v>verbergen</v>
      </c>
      <c r="EC7" s="196" t="str">
        <f>IFERROR(_xlfn.IFNA(IF(VLOOKUP(EC4,Classificatietabel!$B$6:$I$91,3,FALSE)="Ja",1,"verbergen")*IF(EC$5="laag",IF($D$3,"verbergen",1),1),""),"verbergen")</f>
        <v>verbergen</v>
      </c>
      <c r="ED7" s="196" t="str">
        <f>IFERROR(_xlfn.IFNA(IF(VLOOKUP(ED4,Classificatietabel!$B$6:$I$91,3,FALSE)="Ja",1,"verbergen")*IF(ED$5="laag",IF($D$3,"verbergen",1),1),""),"verbergen")</f>
        <v/>
      </c>
      <c r="EE7" s="196" t="str">
        <f>IFERROR(_xlfn.IFNA(IF(VLOOKUP(EE4,Classificatietabel!$B$6:$I$91,3,FALSE)="Ja",1,"verbergen")*IF(EE$5="laag",IF($D$3,"verbergen",1),1),""),"verbergen")</f>
        <v/>
      </c>
      <c r="EF7" s="196" t="str">
        <f>IFERROR(_xlfn.IFNA(IF(VLOOKUP(EF4,Classificatietabel!$B$6:$I$91,3,FALSE)="Ja",1,"verbergen")*IF(EF$5="laag",IF($D$3,"verbergen",1),1),""),"verbergen")</f>
        <v/>
      </c>
      <c r="EG7" s="196" t="str">
        <f>IFERROR(_xlfn.IFNA(IF(VLOOKUP(EG4,Classificatietabel!$B$6:$I$91,3,FALSE)="Ja",1,"verbergen")*IF(EG$5="laag",IF($D$3,"verbergen",1),1),""),"verbergen")</f>
        <v/>
      </c>
      <c r="EH7" s="196" t="str">
        <f>IFERROR(_xlfn.IFNA(IF(VLOOKUP(EH4,Classificatietabel!$B$6:$I$91,3,FALSE)="Ja",1,"verbergen")*IF(EH$5="laag",IF($D$3,"verbergen",1),1),""),"verbergen")</f>
        <v>verbergen</v>
      </c>
      <c r="EI7" s="196" t="str">
        <f>IFERROR(_xlfn.IFNA(IF(VLOOKUP(EI4,Classificatietabel!$B$6:$I$91,3,FALSE)="Ja",1,"verbergen")*IF(EI$5="laag",IF($D$3,"verbergen",1),1),""),"verbergen")</f>
        <v>verbergen</v>
      </c>
      <c r="EJ7" s="196" t="str">
        <f>IFERROR(_xlfn.IFNA(IF(VLOOKUP(EJ4,Classificatietabel!$B$6:$I$91,3,FALSE)="Ja",1,"verbergen")*IF(EJ$5="laag",IF($D$3,"verbergen",1),1),""),"verbergen")</f>
        <v/>
      </c>
    </row>
    <row r="8" spans="1:145">
      <c r="A8" s="235"/>
      <c r="B8" s="338" t="s">
        <v>73</v>
      </c>
      <c r="C8" s="357"/>
      <c r="D8" s="191"/>
      <c r="E8" s="197">
        <f>_xlfn.IFNA(IF(VLOOKUP($B8,Classificatietabel!$B$6:$H$91,$E$5,FALSE)="Ja",1,0),"")</f>
        <v>1</v>
      </c>
      <c r="F8" s="357"/>
      <c r="G8" s="357"/>
      <c r="H8" s="357"/>
      <c r="I8" s="357"/>
      <c r="J8" s="357"/>
      <c r="K8" s="357"/>
      <c r="L8" s="357"/>
      <c r="M8" s="357"/>
      <c r="N8" s="357"/>
      <c r="O8" s="357"/>
      <c r="P8" s="357"/>
      <c r="Q8" s="357"/>
      <c r="R8" s="357"/>
      <c r="S8" s="357"/>
      <c r="T8" s="357"/>
      <c r="U8" s="357"/>
      <c r="V8" s="357"/>
      <c r="W8" s="357"/>
      <c r="X8" s="357"/>
      <c r="Y8" s="357"/>
      <c r="Z8" s="357"/>
      <c r="AA8" s="357"/>
      <c r="AB8" s="357"/>
      <c r="AC8" s="357"/>
      <c r="AD8" s="357"/>
      <c r="AE8" s="357"/>
      <c r="AF8" s="357"/>
      <c r="AG8" s="357"/>
      <c r="AH8" s="357"/>
      <c r="AI8" s="357"/>
      <c r="AJ8" s="357"/>
      <c r="AK8" s="357"/>
      <c r="AL8" s="357"/>
      <c r="AM8" s="357"/>
      <c r="AN8" s="357"/>
      <c r="AO8" s="357"/>
      <c r="AP8" s="357"/>
      <c r="AQ8" s="357"/>
      <c r="AR8" s="357"/>
      <c r="AS8" s="357"/>
      <c r="AT8" s="357"/>
      <c r="AU8" s="357"/>
      <c r="AV8" s="357"/>
      <c r="AW8" s="357"/>
      <c r="AX8" s="357"/>
      <c r="AY8" s="357"/>
      <c r="AZ8" s="357"/>
      <c r="BA8" s="357"/>
      <c r="BB8" s="357"/>
      <c r="BC8" s="357"/>
      <c r="BD8" s="357"/>
      <c r="BE8" s="357"/>
      <c r="BF8" s="357"/>
      <c r="BG8" s="357"/>
      <c r="BH8" s="357"/>
      <c r="BI8" s="357"/>
      <c r="BJ8" s="357"/>
      <c r="BK8" s="357"/>
      <c r="BL8" s="357"/>
      <c r="BM8" s="357"/>
      <c r="BN8" s="357"/>
      <c r="BO8" s="357"/>
      <c r="BP8" s="357"/>
      <c r="BQ8" s="357"/>
      <c r="BR8" s="357"/>
      <c r="BS8" s="357"/>
      <c r="BT8" s="191"/>
      <c r="BU8" s="191"/>
      <c r="BV8" s="357"/>
      <c r="BW8" s="357"/>
      <c r="BX8" s="357"/>
      <c r="BY8" s="357"/>
      <c r="BZ8" s="357"/>
      <c r="CA8" s="357"/>
      <c r="CB8" s="357"/>
      <c r="CC8" s="357"/>
      <c r="CD8" s="357"/>
      <c r="CE8" s="357"/>
      <c r="CF8" s="357"/>
      <c r="CG8" s="357"/>
      <c r="CH8" s="357"/>
      <c r="CI8" s="191"/>
      <c r="CJ8" s="357"/>
      <c r="CK8" s="357"/>
      <c r="CL8" s="357"/>
      <c r="CM8" s="357"/>
      <c r="CN8" s="357"/>
      <c r="CO8" s="357"/>
      <c r="CP8" s="357"/>
      <c r="CQ8" s="357"/>
      <c r="CR8" s="357"/>
      <c r="CS8" s="357"/>
      <c r="CT8" s="357"/>
      <c r="CU8" s="357"/>
      <c r="CV8" s="357"/>
      <c r="CW8" s="357"/>
      <c r="CX8" s="357"/>
      <c r="CY8" s="357"/>
      <c r="CZ8" s="357"/>
      <c r="DA8" s="357"/>
      <c r="DB8" s="357"/>
      <c r="DC8" s="357"/>
      <c r="DD8" s="357"/>
      <c r="DE8" s="357"/>
      <c r="DF8" s="357"/>
      <c r="DG8" s="357"/>
      <c r="DH8" s="357"/>
      <c r="DI8" s="357"/>
      <c r="DJ8" s="357"/>
      <c r="DK8" s="357"/>
      <c r="DL8" s="357"/>
      <c r="DM8" s="357"/>
      <c r="DN8" s="357"/>
      <c r="DO8" s="357"/>
      <c r="DP8" s="357"/>
      <c r="DQ8" s="357"/>
      <c r="DR8" s="357"/>
      <c r="DS8" s="357"/>
      <c r="DT8" s="357"/>
      <c r="DU8" s="357"/>
      <c r="DV8" s="357"/>
      <c r="DW8" s="357"/>
      <c r="DX8" s="357"/>
      <c r="DY8" s="357"/>
      <c r="DZ8" s="357"/>
      <c r="EA8" s="357"/>
      <c r="EB8" s="357"/>
      <c r="EC8" s="357"/>
      <c r="ED8" s="357"/>
      <c r="EE8" s="357"/>
      <c r="EF8" s="357"/>
      <c r="EG8" s="357"/>
      <c r="EH8" s="357"/>
      <c r="EI8" s="357"/>
    </row>
    <row r="9" spans="1:145">
      <c r="A9" s="114" t="s">
        <v>320</v>
      </c>
      <c r="B9" s="337" t="s">
        <v>74</v>
      </c>
      <c r="C9" s="362" t="str">
        <f>_xlfn.IFNA(VLOOKUP($B9,Classificatietabel!$B$6:$I$91,C$7,FALSE),"")</f>
        <v>normaal</v>
      </c>
      <c r="D9" s="194" t="str">
        <f>_xlfn.IFNA(VLOOKUP($B9,Classificatietabel!$B$6:$I$91,D$7,FALSE),"")</f>
        <v>neen</v>
      </c>
      <c r="E9" s="197">
        <f>IF(AND(D9="laag",$D$3=1),0,_xlfn.IFNA(IF(VLOOKUP($B9,Classificatietabel!$B$6:$H$91,$E$5,FALSE)="Ja",1,0),""))</f>
        <v>1</v>
      </c>
      <c r="F9" s="357"/>
      <c r="G9" s="363">
        <v>1</v>
      </c>
      <c r="H9" s="364" cm="1">
        <f t="array" aca="1" ref="H9" ca="1">INDIRECT($A9&amp;H$1)</f>
        <v>1</v>
      </c>
      <c r="I9" s="364" cm="1">
        <f t="array" aca="1" ref="I9" ca="1">INDIRECT($A9&amp;I$1)</f>
        <v>1</v>
      </c>
      <c r="J9" s="364" cm="1">
        <f t="array" aca="1" ref="J9" ca="1">INDIRECT($A9&amp;J$1)</f>
        <v>1</v>
      </c>
      <c r="K9" s="364" cm="1">
        <f t="array" aca="1" ref="K9" ca="1">INDIRECT($A9&amp;K$1)</f>
        <v>1</v>
      </c>
      <c r="L9" s="364" cm="1">
        <f t="array" aca="1" ref="L9" ca="1">INDIRECT($A9&amp;L$1)</f>
        <v>1</v>
      </c>
      <c r="M9" s="364" cm="1">
        <f t="array" aca="1" ref="M9" ca="1">INDIRECT($A9&amp;M$1)</f>
        <v>1</v>
      </c>
      <c r="N9" s="364" cm="1">
        <f t="array" aca="1" ref="N9" ca="1">INDIRECT($A9&amp;N$1)</f>
        <v>1</v>
      </c>
      <c r="O9" s="364" cm="1">
        <f t="array" aca="1" ref="O9" ca="1">INDIRECT($A9&amp;O$1)</f>
        <v>1</v>
      </c>
      <c r="P9" s="364" cm="1">
        <f t="array" aca="1" ref="P9" ca="1">INDIRECT($A9&amp;P$1)</f>
        <v>1</v>
      </c>
      <c r="Q9" s="364" cm="1">
        <f t="array" aca="1" ref="Q9" ca="1">INDIRECT($A9&amp;Q$1)</f>
        <v>1</v>
      </c>
      <c r="R9" s="364" cm="1">
        <f t="array" aca="1" ref="R9" ca="1">INDIRECT($A9&amp;R$1)</f>
        <v>1</v>
      </c>
      <c r="S9" s="364" cm="1">
        <f t="array" aca="1" ref="S9" ca="1">INDIRECT($A9&amp;S$1)</f>
        <v>1</v>
      </c>
      <c r="T9" s="364" cm="1">
        <f t="array" aca="1" ref="T9" ca="1">INDIRECT($A9&amp;T$1)</f>
        <v>1</v>
      </c>
      <c r="U9" s="364" cm="1">
        <f t="array" aca="1" ref="U9" ca="1">INDIRECT($A9&amp;U$1)</f>
        <v>1</v>
      </c>
      <c r="V9" s="364" cm="1">
        <f t="array" aca="1" ref="V9" ca="1">INDIRECT($A9&amp;V$1)</f>
        <v>1</v>
      </c>
      <c r="W9" s="364" cm="1">
        <f t="array" aca="1" ref="W9" ca="1">INDIRECT($A9&amp;W$1)</f>
        <v>1</v>
      </c>
      <c r="X9" s="364" cm="1">
        <f t="array" aca="1" ref="X9" ca="1">INDIRECT($A9&amp;X$1)</f>
        <v>1</v>
      </c>
      <c r="Y9" s="364" cm="1">
        <f t="array" aca="1" ref="Y9" ca="1">INDIRECT($A9&amp;Y$1)</f>
        <v>1</v>
      </c>
      <c r="Z9" s="364" cm="1">
        <f t="array" aca="1" ref="Z9" ca="1">INDIRECT($A9&amp;Z$1)</f>
        <v>1</v>
      </c>
      <c r="AA9" s="364" cm="1">
        <f t="array" aca="1" ref="AA9" ca="1">INDIRECT($A9&amp;AA$1)</f>
        <v>1</v>
      </c>
      <c r="AB9" s="364" cm="1">
        <f t="array" aca="1" ref="AB9" ca="1">INDIRECT($A9&amp;AB$1)</f>
        <v>1</v>
      </c>
      <c r="AC9" s="364" cm="1">
        <f t="array" aca="1" ref="AC9" ca="1">INDIRECT($A9&amp;AC$1)</f>
        <v>1</v>
      </c>
      <c r="AD9" s="364" cm="1">
        <f t="array" aca="1" ref="AD9" ca="1">INDIRECT($A9&amp;AD$1)</f>
        <v>1</v>
      </c>
      <c r="AE9" s="364" cm="1">
        <f t="array" aca="1" ref="AE9" ca="1">INDIRECT($A9&amp;AE$1)</f>
        <v>1</v>
      </c>
      <c r="AF9" s="364" cm="1">
        <f t="array" aca="1" ref="AF9" ca="1">INDIRECT($A9&amp;AF$1)</f>
        <v>1</v>
      </c>
      <c r="AG9" s="364" cm="1">
        <f t="array" aca="1" ref="AG9" ca="1">INDIRECT($A9&amp;AG$1)</f>
        <v>1</v>
      </c>
      <c r="AH9" s="364" cm="1">
        <f t="array" aca="1" ref="AH9" ca="1">INDIRECT($A9&amp;AH$1)</f>
        <v>1</v>
      </c>
      <c r="AI9" s="364" cm="1">
        <f t="array" aca="1" ref="AI9" ca="1">INDIRECT($A9&amp;AI$1)</f>
        <v>1</v>
      </c>
      <c r="AJ9" s="364" cm="1">
        <f t="array" aca="1" ref="AJ9" ca="1">INDIRECT($A9&amp;AJ$1)</f>
        <v>1</v>
      </c>
      <c r="AK9" s="364" cm="1">
        <f t="array" aca="1" ref="AK9" ca="1">INDIRECT($A9&amp;AK$1)</f>
        <v>1</v>
      </c>
      <c r="AL9" s="364" cm="1">
        <f t="array" aca="1" ref="AL9" ca="1">INDIRECT($A9&amp;AL$1)</f>
        <v>1</v>
      </c>
      <c r="AM9" s="364" cm="1">
        <f t="array" aca="1" ref="AM9" ca="1">INDIRECT($A9&amp;AM$1)</f>
        <v>1</v>
      </c>
      <c r="AN9" s="357"/>
      <c r="AO9" s="364" cm="1">
        <f t="array" aca="1" ref="AO9" ca="1">INDIRECT($A9&amp;AO$1)</f>
        <v>1</v>
      </c>
      <c r="AP9" s="364" cm="1">
        <f t="array" aca="1" ref="AP9" ca="1">INDIRECT($A9&amp;AP$1)</f>
        <v>1</v>
      </c>
      <c r="AQ9" s="364" cm="1">
        <f t="array" aca="1" ref="AQ9" ca="1">INDIRECT($A9&amp;AQ$1)</f>
        <v>1</v>
      </c>
      <c r="AR9" s="364" cm="1">
        <f t="array" aca="1" ref="AR9" ca="1">INDIRECT($A9&amp;AR$1)</f>
        <v>1</v>
      </c>
      <c r="AS9" s="364" cm="1">
        <f t="array" aca="1" ref="AS9" ca="1">INDIRECT($A9&amp;AS$1)</f>
        <v>1</v>
      </c>
      <c r="AT9" s="364" cm="1">
        <f t="array" aca="1" ref="AT9" ca="1">INDIRECT($A9&amp;AT$1)</f>
        <v>1</v>
      </c>
      <c r="AU9" s="364" cm="1">
        <f t="array" aca="1" ref="AU9" ca="1">INDIRECT($A9&amp;AU$1)</f>
        <v>1</v>
      </c>
      <c r="AV9" s="364" cm="1">
        <f t="array" aca="1" ref="AV9" ca="1">INDIRECT($A9&amp;AV$1)</f>
        <v>1</v>
      </c>
      <c r="AW9" s="364" cm="1">
        <f t="array" aca="1" ref="AW9" ca="1">INDIRECT($A9&amp;AW$1)</f>
        <v>1</v>
      </c>
      <c r="AX9" s="364" cm="1">
        <f t="array" aca="1" ref="AX9" ca="1">INDIRECT($A9&amp;AX$1)</f>
        <v>1</v>
      </c>
      <c r="AY9" s="357"/>
      <c r="AZ9" s="364" cm="1">
        <f t="array" aca="1" ref="AZ9" ca="1">INDIRECT($A9&amp;AZ$1)</f>
        <v>1</v>
      </c>
      <c r="BA9" s="364" cm="1">
        <f t="array" aca="1" ref="BA9" ca="1">INDIRECT($A9&amp;BA$1)</f>
        <v>1</v>
      </c>
      <c r="BB9" s="364" cm="1">
        <f t="array" aca="1" ref="BB9" ca="1">INDIRECT($A9&amp;BB$1)</f>
        <v>1</v>
      </c>
      <c r="BC9" s="364" cm="1">
        <f t="array" aca="1" ref="BC9" ca="1">INDIRECT($A9&amp;BC$1)</f>
        <v>1</v>
      </c>
      <c r="BD9" s="364" cm="1">
        <f t="array" aca="1" ref="BD9" ca="1">INDIRECT($A9&amp;BD$1)</f>
        <v>1</v>
      </c>
      <c r="BE9" s="364" cm="1">
        <f t="array" aca="1" ref="BE9" ca="1">INDIRECT($A9&amp;BE$1)</f>
        <v>1</v>
      </c>
      <c r="BF9" s="364" cm="1">
        <f t="array" aca="1" ref="BF9" ca="1">INDIRECT($A9&amp;BF$1)</f>
        <v>1</v>
      </c>
      <c r="BG9" s="364" cm="1">
        <f t="array" aca="1" ref="BG9" ca="1">INDIRECT($A9&amp;BG$1)</f>
        <v>1</v>
      </c>
      <c r="BH9" s="364" cm="1">
        <f t="array" aca="1" ref="BH9" ca="1">INDIRECT($A9&amp;BH$1)</f>
        <v>1</v>
      </c>
      <c r="BI9" s="357"/>
      <c r="BJ9" s="364" cm="1">
        <f t="array" aca="1" ref="BJ9" ca="1">INDIRECT($A9&amp;BJ$1)</f>
        <v>1</v>
      </c>
      <c r="BK9" s="364" cm="1">
        <f t="array" aca="1" ref="BK9" ca="1">INDIRECT($A9&amp;BK$1)</f>
        <v>1</v>
      </c>
      <c r="BL9" s="364" cm="1">
        <f t="array" aca="1" ref="BL9" ca="1">INDIRECT($A9&amp;BL$1)</f>
        <v>1</v>
      </c>
      <c r="BM9" s="364" cm="1">
        <f t="array" aca="1" ref="BM9" ca="1">INDIRECT($A9&amp;BM$1)</f>
        <v>1</v>
      </c>
      <c r="BN9" s="364" cm="1">
        <f t="array" aca="1" ref="BN9" ca="1">INDIRECT($A9&amp;BN$1)</f>
        <v>1</v>
      </c>
      <c r="BO9" s="364" cm="1">
        <f t="array" aca="1" ref="BO9" ca="1">INDIRECT($A9&amp;BO$1)</f>
        <v>1</v>
      </c>
      <c r="BP9" s="364" cm="1">
        <f t="array" aca="1" ref="BP9" ca="1">INDIRECT($A9&amp;BP$1)</f>
        <v>1</v>
      </c>
      <c r="BQ9" s="364" cm="1">
        <f t="array" aca="1" ref="BQ9" ca="1">INDIRECT($A9&amp;BQ$1)</f>
        <v>1</v>
      </c>
      <c r="BR9" s="364" cm="1">
        <f t="array" aca="1" ref="BR9" ca="1">INDIRECT($A9&amp;BR$1)</f>
        <v>1</v>
      </c>
      <c r="BS9" s="364" cm="1">
        <f t="array" aca="1" ref="BS9" ca="1">INDIRECT($A9&amp;BS$1)</f>
        <v>1</v>
      </c>
      <c r="BT9" s="191"/>
      <c r="BU9" s="219" cm="1">
        <f t="array" aca="1" ref="BU9" ca="1">INDIRECT($A9&amp;BU$1)</f>
        <v>1</v>
      </c>
      <c r="BV9" s="364" cm="1">
        <f t="array" aca="1" ref="BV9" ca="1">INDIRECT($A9&amp;BV$1)</f>
        <v>1</v>
      </c>
      <c r="BW9" s="364" cm="1">
        <f t="array" aca="1" ref="BW9" ca="1">INDIRECT($A9&amp;BW$1)</f>
        <v>1</v>
      </c>
      <c r="BX9" s="364" cm="1">
        <f t="array" aca="1" ref="BX9" ca="1">INDIRECT($A9&amp;BX$1)</f>
        <v>1</v>
      </c>
      <c r="BY9" s="365"/>
      <c r="BZ9" s="364" cm="1">
        <f t="array" aca="1" ref="BZ9" ca="1">INDIRECT($A9&amp;BZ$1)</f>
        <v>1</v>
      </c>
      <c r="CA9" s="364" cm="1">
        <f t="array" aca="1" ref="CA9" ca="1">INDIRECT($A9&amp;CA$1)</f>
        <v>1</v>
      </c>
      <c r="CB9" s="364" cm="1">
        <f t="array" aca="1" ref="CB9" ca="1">INDIRECT($A9&amp;CB$1)</f>
        <v>1</v>
      </c>
      <c r="CC9" s="364" cm="1">
        <f t="array" aca="1" ref="CC9" ca="1">INDIRECT($A9&amp;CC$1)</f>
        <v>1</v>
      </c>
      <c r="CD9" s="364" cm="1">
        <f t="array" aca="1" ref="CD9" ca="1">INDIRECT($A9&amp;CD$1)</f>
        <v>1</v>
      </c>
      <c r="CE9" s="364" cm="1">
        <f t="array" aca="1" ref="CE9" ca="1">INDIRECT($A9&amp;CE$1)</f>
        <v>1</v>
      </c>
      <c r="CF9" s="364" cm="1">
        <f t="array" aca="1" ref="CF9" ca="1">INDIRECT($A9&amp;CF$1)</f>
        <v>1</v>
      </c>
      <c r="CG9" s="364" cm="1">
        <f t="array" aca="1" ref="CG9" ca="1">INDIRECT($A9&amp;CG$1)</f>
        <v>1</v>
      </c>
      <c r="CH9" s="364" cm="1">
        <f t="array" aca="1" ref="CH9" ca="1">INDIRECT($A9&amp;CH$1)</f>
        <v>1</v>
      </c>
      <c r="CI9" s="191"/>
      <c r="CJ9" s="364" cm="1">
        <f t="array" aca="1" ref="CJ9" ca="1">INDIRECT($A9&amp;CJ$1)</f>
        <v>1</v>
      </c>
      <c r="CK9" s="364" cm="1">
        <f t="array" aca="1" ref="CK9" ca="1">INDIRECT($A9&amp;CK$1)</f>
        <v>1</v>
      </c>
      <c r="CL9" s="364" cm="1">
        <f t="array" aca="1" ref="CL9" ca="1">INDIRECT($A9&amp;CL$1)</f>
        <v>1</v>
      </c>
      <c r="CM9" s="364" cm="1">
        <f t="array" aca="1" ref="CM9" ca="1">INDIRECT($A9&amp;CM$1)</f>
        <v>1</v>
      </c>
      <c r="CN9" s="364" cm="1">
        <f t="array" aca="1" ref="CN9" ca="1">INDIRECT($A9&amp;CN$1)</f>
        <v>1</v>
      </c>
      <c r="CO9" s="364" cm="1">
        <f t="array" aca="1" ref="CO9" ca="1">INDIRECT($A9&amp;CO$1)</f>
        <v>1</v>
      </c>
      <c r="CP9" s="364" cm="1">
        <f t="array" aca="1" ref="CP9" ca="1">INDIRECT($A9&amp;CP$1)</f>
        <v>1</v>
      </c>
      <c r="CQ9" s="364" cm="1">
        <f t="array" aca="1" ref="CQ9" ca="1">INDIRECT($A9&amp;CQ$1)</f>
        <v>1</v>
      </c>
      <c r="CR9" s="364" cm="1">
        <f t="array" aca="1" ref="CR9" ca="1">INDIRECT($A9&amp;CR$1)</f>
        <v>1</v>
      </c>
      <c r="CS9" s="364" cm="1">
        <f t="array" aca="1" ref="CS9" ca="1">INDIRECT($A9&amp;CS$1)</f>
        <v>1</v>
      </c>
      <c r="CT9" s="364" cm="1">
        <f t="array" aca="1" ref="CT9" ca="1">INDIRECT($A9&amp;CT$1)</f>
        <v>1</v>
      </c>
      <c r="CU9" s="364" cm="1">
        <f t="array" aca="1" ref="CU9" ca="1">INDIRECT($A9&amp;CU$1)</f>
        <v>1</v>
      </c>
      <c r="CV9" s="364" cm="1">
        <f t="array" aca="1" ref="CV9" ca="1">INDIRECT($A9&amp;CV$1)</f>
        <v>1</v>
      </c>
      <c r="CW9" s="364" cm="1">
        <f t="array" aca="1" ref="CW9" ca="1">INDIRECT($A9&amp;CW$1)</f>
        <v>1</v>
      </c>
      <c r="CX9" s="364" cm="1">
        <f t="array" aca="1" ref="CX9" ca="1">INDIRECT($A9&amp;CX$1)</f>
        <v>1</v>
      </c>
      <c r="CY9" s="364" cm="1">
        <f t="array" aca="1" ref="CY9" ca="1">INDIRECT($A9&amp;CY$1)</f>
        <v>1</v>
      </c>
      <c r="CZ9" s="364" cm="1">
        <f t="array" aca="1" ref="CZ9" ca="1">INDIRECT($A9&amp;CZ$1)</f>
        <v>1</v>
      </c>
      <c r="DA9" s="364" cm="1">
        <f t="array" aca="1" ref="DA9" ca="1">INDIRECT($A9&amp;DA$1)</f>
        <v>1</v>
      </c>
      <c r="DB9" s="364" cm="1">
        <f t="array" aca="1" ref="DB9" ca="1">INDIRECT($A9&amp;DB$1)</f>
        <v>1</v>
      </c>
      <c r="DC9" s="364" cm="1">
        <f t="array" aca="1" ref="DC9" ca="1">INDIRECT($A9&amp;DC$1)</f>
        <v>1</v>
      </c>
      <c r="DD9" s="357"/>
      <c r="DE9" s="364" cm="1">
        <f t="array" aca="1" ref="DE9" ca="1">INDIRECT($A9&amp;DE$1)</f>
        <v>1</v>
      </c>
      <c r="DF9" s="364" cm="1">
        <f t="array" aca="1" ref="DF9" ca="1">INDIRECT($A9&amp;DF$1)</f>
        <v>1</v>
      </c>
      <c r="DG9" s="364" cm="1">
        <f t="array" aca="1" ref="DG9" ca="1">INDIRECT($A9&amp;DG$1)</f>
        <v>1</v>
      </c>
      <c r="DH9" s="364" cm="1">
        <f t="array" aca="1" ref="DH9" ca="1">INDIRECT($A9&amp;DH$1)</f>
        <v>1</v>
      </c>
      <c r="DI9" s="364" cm="1">
        <f t="array" aca="1" ref="DI9" ca="1">INDIRECT($A9&amp;DI$1)</f>
        <v>1</v>
      </c>
      <c r="DJ9" s="364" cm="1">
        <f t="array" aca="1" ref="DJ9" ca="1">INDIRECT($A9&amp;DJ$1)</f>
        <v>1</v>
      </c>
      <c r="DK9" s="364" cm="1">
        <f t="array" aca="1" ref="DK9" ca="1">INDIRECT($A9&amp;DK$1)</f>
        <v>1</v>
      </c>
      <c r="DL9" s="364" cm="1">
        <f t="array" aca="1" ref="DL9" ca="1">INDIRECT($A9&amp;DL$1)</f>
        <v>1</v>
      </c>
      <c r="DM9" s="357"/>
      <c r="DN9" s="364" cm="1">
        <f t="array" aca="1" ref="DN9" ca="1">INDIRECT($A9&amp;DN$1)</f>
        <v>1</v>
      </c>
      <c r="DO9" s="364" cm="1">
        <f t="array" aca="1" ref="DO9" ca="1">INDIRECT($A9&amp;DO$1)</f>
        <v>1</v>
      </c>
      <c r="DP9" s="364" cm="1">
        <f t="array" aca="1" ref="DP9" ca="1">INDIRECT($A9&amp;DP$1)</f>
        <v>1</v>
      </c>
      <c r="DQ9" s="364" cm="1">
        <f t="array" aca="1" ref="DQ9" ca="1">INDIRECT($A9&amp;DQ$1)</f>
        <v>1</v>
      </c>
      <c r="DR9" s="364" cm="1">
        <f t="array" aca="1" ref="DR9" ca="1">INDIRECT($A9&amp;DR$1)</f>
        <v>1</v>
      </c>
      <c r="DS9" s="364" cm="1">
        <f t="array" aca="1" ref="DS9" ca="1">INDIRECT($A9&amp;DS$1)</f>
        <v>1</v>
      </c>
      <c r="DT9" s="364" cm="1">
        <f t="array" aca="1" ref="DT9" ca="1">INDIRECT($A9&amp;DT$1)</f>
        <v>1</v>
      </c>
      <c r="DU9" s="364" cm="1">
        <f t="array" aca="1" ref="DU9" ca="1">INDIRECT($A9&amp;DU$1)</f>
        <v>1</v>
      </c>
      <c r="DV9" s="364" cm="1">
        <f t="array" aca="1" ref="DV9" ca="1">INDIRECT($A9&amp;DV$1)</f>
        <v>1</v>
      </c>
      <c r="DW9" s="364" cm="1">
        <f t="array" aca="1" ref="DW9" ca="1">INDIRECT($A9&amp;DW$1)</f>
        <v>1</v>
      </c>
      <c r="DX9" s="364" cm="1">
        <f t="array" aca="1" ref="DX9" ca="1">INDIRECT($A9&amp;DX$1)</f>
        <v>1</v>
      </c>
      <c r="DY9" s="357"/>
      <c r="DZ9" s="364" cm="1">
        <f t="array" aca="1" ref="DZ9" ca="1">INDIRECT($A9&amp;DZ$1)</f>
        <v>1</v>
      </c>
      <c r="EA9" s="364" cm="1">
        <f t="array" aca="1" ref="EA9" ca="1">INDIRECT($A9&amp;EA$1)</f>
        <v>1</v>
      </c>
      <c r="EB9" s="364" cm="1">
        <f t="array" aca="1" ref="EB9" ca="1">INDIRECT($A9&amp;EB$1)</f>
        <v>1</v>
      </c>
      <c r="EC9" s="364" cm="1">
        <f t="array" aca="1" ref="EC9" ca="1">INDIRECT($A9&amp;EC$1)</f>
        <v>1</v>
      </c>
      <c r="ED9" s="357"/>
      <c r="EE9" s="364" cm="1">
        <f t="array" aca="1" ref="EE9" ca="1">INDIRECT($A9&amp;EE$1)</f>
        <v>1</v>
      </c>
      <c r="EF9" s="364" cm="1">
        <f t="array" aca="1" ref="EF9" ca="1">INDIRECT($A9&amp;EF$1)</f>
        <v>1</v>
      </c>
      <c r="EG9" s="364" cm="1">
        <f t="array" aca="1" ref="EG9" ca="1">INDIRECT($A9&amp;EG$1)</f>
        <v>1</v>
      </c>
      <c r="EH9" s="364" cm="1">
        <f t="array" aca="1" ref="EH9" ca="1">INDIRECT($A9&amp;EH$1)</f>
        <v>1</v>
      </c>
      <c r="EI9" s="364" cm="1">
        <f t="array" aca="1" ref="EI9" ca="1">INDIRECT($A9&amp;EI$1)</f>
        <v>1</v>
      </c>
      <c r="EJ9" s="199"/>
      <c r="EK9" s="199"/>
      <c r="EL9" s="138"/>
      <c r="EM9" s="138"/>
      <c r="EN9" s="138"/>
      <c r="EO9" s="138"/>
    </row>
    <row r="10" spans="1:145">
      <c r="A10" s="114" t="s">
        <v>321</v>
      </c>
      <c r="B10" s="337" t="s">
        <v>79</v>
      </c>
      <c r="C10" s="362" t="str">
        <f>_xlfn.IFNA(VLOOKUP($B10,Classificatietabel!$B$6:$I$91,C$7,FALSE),"")</f>
        <v>hoog</v>
      </c>
      <c r="D10" s="194" t="str">
        <f>_xlfn.IFNA(VLOOKUP($B10,Classificatietabel!$B$6:$I$91,D$7,FALSE),"")</f>
        <v>neen</v>
      </c>
      <c r="E10" s="197">
        <f>IF(AND(D10="laag",$D$3=1),0,_xlfn.IFNA(IF(VLOOKUP($B10,Classificatietabel!$B$6:$H$91,$E$5,FALSE)="Ja",1,0),""))</f>
        <v>1</v>
      </c>
      <c r="F10" s="357"/>
      <c r="G10" s="363">
        <v>1</v>
      </c>
      <c r="H10" s="363">
        <v>1</v>
      </c>
      <c r="I10" s="364" cm="1">
        <f t="array" aca="1" ref="I10" ca="1">INDIRECT($A10&amp;I$1)</f>
        <v>1</v>
      </c>
      <c r="J10" s="364" cm="1">
        <f t="array" aca="1" ref="J10" ca="1">INDIRECT($A10&amp;J$1)</f>
        <v>1</v>
      </c>
      <c r="K10" s="364" cm="1">
        <f t="array" aca="1" ref="K10" ca="1">INDIRECT($A10&amp;K$1)</f>
        <v>1</v>
      </c>
      <c r="L10" s="364" cm="1">
        <f t="array" aca="1" ref="L10" ca="1">INDIRECT($A10&amp;L$1)</f>
        <v>1</v>
      </c>
      <c r="M10" s="364" cm="1">
        <f t="array" aca="1" ref="M10" ca="1">INDIRECT($A10&amp;M$1)</f>
        <v>1</v>
      </c>
      <c r="N10" s="364" cm="1">
        <f t="array" aca="1" ref="N10" ca="1">INDIRECT($A10&amp;N$1)</f>
        <v>1</v>
      </c>
      <c r="O10" s="364" cm="1">
        <f t="array" aca="1" ref="O10" ca="1">INDIRECT($A10&amp;O$1)</f>
        <v>1</v>
      </c>
      <c r="P10" s="364" cm="1">
        <f t="array" aca="1" ref="P10" ca="1">INDIRECT($A10&amp;P$1)</f>
        <v>1</v>
      </c>
      <c r="Q10" s="364" cm="1">
        <f t="array" aca="1" ref="Q10" ca="1">INDIRECT($A10&amp;Q$1)</f>
        <v>1</v>
      </c>
      <c r="R10" s="364" cm="1">
        <f t="array" aca="1" ref="R10" ca="1">INDIRECT($A10&amp;R$1)</f>
        <v>1</v>
      </c>
      <c r="S10" s="364" cm="1">
        <f t="array" aca="1" ref="S10" ca="1">INDIRECT($A10&amp;S$1)</f>
        <v>1</v>
      </c>
      <c r="T10" s="364" cm="1">
        <f t="array" aca="1" ref="T10" ca="1">INDIRECT($A10&amp;T$1)</f>
        <v>1</v>
      </c>
      <c r="U10" s="364" cm="1">
        <f t="array" aca="1" ref="U10" ca="1">INDIRECT($A10&amp;U$1)</f>
        <v>1</v>
      </c>
      <c r="V10" s="364" cm="1">
        <f t="array" aca="1" ref="V10" ca="1">INDIRECT($A10&amp;V$1)</f>
        <v>1</v>
      </c>
      <c r="W10" s="364" cm="1">
        <f t="array" aca="1" ref="W10" ca="1">INDIRECT($A10&amp;W$1)</f>
        <v>1</v>
      </c>
      <c r="X10" s="364" cm="1">
        <f t="array" aca="1" ref="X10" ca="1">INDIRECT($A10&amp;X$1)</f>
        <v>1</v>
      </c>
      <c r="Y10" s="364" cm="1">
        <f t="array" aca="1" ref="Y10" ca="1">INDIRECT($A10&amp;Y$1)</f>
        <v>1</v>
      </c>
      <c r="Z10" s="364" cm="1">
        <f t="array" aca="1" ref="Z10" ca="1">INDIRECT($A10&amp;Z$1)</f>
        <v>1</v>
      </c>
      <c r="AA10" s="364" cm="1">
        <f t="array" aca="1" ref="AA10" ca="1">INDIRECT($A10&amp;AA$1)</f>
        <v>1</v>
      </c>
      <c r="AB10" s="364" cm="1">
        <f t="array" aca="1" ref="AB10" ca="1">INDIRECT($A10&amp;AB$1)</f>
        <v>1</v>
      </c>
      <c r="AC10" s="364" cm="1">
        <f t="array" aca="1" ref="AC10" ca="1">INDIRECT($A10&amp;AC$1)</f>
        <v>1</v>
      </c>
      <c r="AD10" s="364" cm="1">
        <f t="array" aca="1" ref="AD10" ca="1">INDIRECT($A10&amp;AD$1)</f>
        <v>1</v>
      </c>
      <c r="AE10" s="364" cm="1">
        <f t="array" aca="1" ref="AE10" ca="1">INDIRECT($A10&amp;AE$1)</f>
        <v>1</v>
      </c>
      <c r="AF10" s="364" cm="1">
        <f t="array" aca="1" ref="AF10" ca="1">INDIRECT($A10&amp;AF$1)</f>
        <v>1</v>
      </c>
      <c r="AG10" s="364" cm="1">
        <f t="array" aca="1" ref="AG10" ca="1">INDIRECT($A10&amp;AG$1)</f>
        <v>1</v>
      </c>
      <c r="AH10" s="364" cm="1">
        <f t="array" aca="1" ref="AH10" ca="1">INDIRECT($A10&amp;AH$1)</f>
        <v>1</v>
      </c>
      <c r="AI10" s="364" cm="1">
        <f t="array" aca="1" ref="AI10" ca="1">INDIRECT($A10&amp;AI$1)</f>
        <v>1</v>
      </c>
      <c r="AJ10" s="364" cm="1">
        <f t="array" aca="1" ref="AJ10" ca="1">INDIRECT($A10&amp;AJ$1)</f>
        <v>1</v>
      </c>
      <c r="AK10" s="364" cm="1">
        <f t="array" aca="1" ref="AK10" ca="1">INDIRECT($A10&amp;AK$1)</f>
        <v>1</v>
      </c>
      <c r="AL10" s="364" cm="1">
        <f t="array" aca="1" ref="AL10" ca="1">INDIRECT($A10&amp;AL$1)</f>
        <v>1</v>
      </c>
      <c r="AM10" s="364" cm="1">
        <f t="array" aca="1" ref="AM10" ca="1">INDIRECT($A10&amp;AM$1)</f>
        <v>1</v>
      </c>
      <c r="AN10" s="357"/>
      <c r="AO10" s="364" cm="1">
        <f t="array" aca="1" ref="AO10" ca="1">INDIRECT($A10&amp;AO$1)</f>
        <v>1</v>
      </c>
      <c r="AP10" s="364" cm="1">
        <f t="array" aca="1" ref="AP10" ca="1">INDIRECT($A10&amp;AP$1)</f>
        <v>1</v>
      </c>
      <c r="AQ10" s="364" cm="1">
        <f t="array" aca="1" ref="AQ10" ca="1">INDIRECT($A10&amp;AQ$1)</f>
        <v>1</v>
      </c>
      <c r="AR10" s="364" cm="1">
        <f t="array" aca="1" ref="AR10" ca="1">INDIRECT($A10&amp;AR$1)</f>
        <v>1</v>
      </c>
      <c r="AS10" s="364" cm="1">
        <f t="array" aca="1" ref="AS10" ca="1">INDIRECT($A10&amp;AS$1)</f>
        <v>1</v>
      </c>
      <c r="AT10" s="364" cm="1">
        <f t="array" aca="1" ref="AT10" ca="1">INDIRECT($A10&amp;AT$1)</f>
        <v>1</v>
      </c>
      <c r="AU10" s="364" cm="1">
        <f t="array" aca="1" ref="AU10" ca="1">INDIRECT($A10&amp;AU$1)</f>
        <v>1</v>
      </c>
      <c r="AV10" s="364" cm="1">
        <f t="array" aca="1" ref="AV10" ca="1">INDIRECT($A10&amp;AV$1)</f>
        <v>1</v>
      </c>
      <c r="AW10" s="364" cm="1">
        <f t="array" aca="1" ref="AW10" ca="1">INDIRECT($A10&amp;AW$1)</f>
        <v>1</v>
      </c>
      <c r="AX10" s="364" cm="1">
        <f t="array" aca="1" ref="AX10" ca="1">INDIRECT($A10&amp;AX$1)</f>
        <v>1</v>
      </c>
      <c r="AY10" s="357"/>
      <c r="AZ10" s="364" cm="1">
        <f t="array" aca="1" ref="AZ10" ca="1">INDIRECT($A10&amp;AZ$1)</f>
        <v>1</v>
      </c>
      <c r="BA10" s="364" cm="1">
        <f t="array" aca="1" ref="BA10" ca="1">INDIRECT($A10&amp;BA$1)</f>
        <v>1</v>
      </c>
      <c r="BB10" s="364" cm="1">
        <f t="array" aca="1" ref="BB10" ca="1">INDIRECT($A10&amp;BB$1)</f>
        <v>1</v>
      </c>
      <c r="BC10" s="364" cm="1">
        <f t="array" aca="1" ref="BC10" ca="1">INDIRECT($A10&amp;BC$1)</f>
        <v>1</v>
      </c>
      <c r="BD10" s="364" cm="1">
        <f t="array" aca="1" ref="BD10" ca="1">INDIRECT($A10&amp;BD$1)</f>
        <v>1</v>
      </c>
      <c r="BE10" s="364" cm="1">
        <f t="array" aca="1" ref="BE10" ca="1">INDIRECT($A10&amp;BE$1)</f>
        <v>1</v>
      </c>
      <c r="BF10" s="364" cm="1">
        <f t="array" aca="1" ref="BF10" ca="1">INDIRECT($A10&amp;BF$1)</f>
        <v>1</v>
      </c>
      <c r="BG10" s="364" cm="1">
        <f t="array" aca="1" ref="BG10" ca="1">INDIRECT($A10&amp;BG$1)</f>
        <v>1</v>
      </c>
      <c r="BH10" s="364" cm="1">
        <f t="array" aca="1" ref="BH10" ca="1">INDIRECT($A10&amp;BH$1)</f>
        <v>1</v>
      </c>
      <c r="BI10" s="357"/>
      <c r="BJ10" s="364" cm="1">
        <f t="array" aca="1" ref="BJ10" ca="1">INDIRECT($A10&amp;BJ$1)</f>
        <v>1</v>
      </c>
      <c r="BK10" s="364" cm="1">
        <f t="array" aca="1" ref="BK10" ca="1">INDIRECT($A10&amp;BK$1)</f>
        <v>1</v>
      </c>
      <c r="BL10" s="364" cm="1">
        <f t="array" aca="1" ref="BL10" ca="1">INDIRECT($A10&amp;BL$1)</f>
        <v>1</v>
      </c>
      <c r="BM10" s="364" cm="1">
        <f t="array" aca="1" ref="BM10" ca="1">INDIRECT($A10&amp;BM$1)</f>
        <v>1</v>
      </c>
      <c r="BN10" s="364" cm="1">
        <f t="array" aca="1" ref="BN10" ca="1">INDIRECT($A10&amp;BN$1)</f>
        <v>1</v>
      </c>
      <c r="BO10" s="364" cm="1">
        <f t="array" aca="1" ref="BO10" ca="1">INDIRECT($A10&amp;BO$1)</f>
        <v>1</v>
      </c>
      <c r="BP10" s="364" cm="1">
        <f t="array" aca="1" ref="BP10" ca="1">INDIRECT($A10&amp;BP$1)</f>
        <v>1</v>
      </c>
      <c r="BQ10" s="364" cm="1">
        <f t="array" aca="1" ref="BQ10" ca="1">INDIRECT($A10&amp;BQ$1)</f>
        <v>1</v>
      </c>
      <c r="BR10" s="364" cm="1">
        <f t="array" aca="1" ref="BR10" ca="1">INDIRECT($A10&amp;BR$1)</f>
        <v>1</v>
      </c>
      <c r="BS10" s="364" cm="1">
        <f t="array" aca="1" ref="BS10" ca="1">INDIRECT($A10&amp;BS$1)</f>
        <v>1</v>
      </c>
      <c r="BT10" s="191"/>
      <c r="BU10" s="219" cm="1">
        <f t="array" aca="1" ref="BU10" ca="1">INDIRECT($A10&amp;BU$1)</f>
        <v>1</v>
      </c>
      <c r="BV10" s="364" cm="1">
        <f t="array" aca="1" ref="BV10" ca="1">INDIRECT($A10&amp;BV$1)</f>
        <v>1</v>
      </c>
      <c r="BW10" s="364" cm="1">
        <f t="array" aca="1" ref="BW10" ca="1">INDIRECT($A10&amp;BW$1)</f>
        <v>1</v>
      </c>
      <c r="BX10" s="364" cm="1">
        <f t="array" aca="1" ref="BX10" ca="1">INDIRECT($A10&amp;BX$1)</f>
        <v>1</v>
      </c>
      <c r="BY10" s="365"/>
      <c r="BZ10" s="364" cm="1">
        <f t="array" aca="1" ref="BZ10" ca="1">INDIRECT($A10&amp;BZ$1)</f>
        <v>1</v>
      </c>
      <c r="CA10" s="364" cm="1">
        <f t="array" aca="1" ref="CA10" ca="1">INDIRECT($A10&amp;CA$1)</f>
        <v>1</v>
      </c>
      <c r="CB10" s="364" cm="1">
        <f t="array" aca="1" ref="CB10" ca="1">INDIRECT($A10&amp;CB$1)</f>
        <v>1</v>
      </c>
      <c r="CC10" s="364" cm="1">
        <f t="array" aca="1" ref="CC10" ca="1">INDIRECT($A10&amp;CC$1)</f>
        <v>1</v>
      </c>
      <c r="CD10" s="364" cm="1">
        <f t="array" aca="1" ref="CD10" ca="1">INDIRECT($A10&amp;CD$1)</f>
        <v>1</v>
      </c>
      <c r="CE10" s="364" cm="1">
        <f t="array" aca="1" ref="CE10" ca="1">INDIRECT($A10&amp;CE$1)</f>
        <v>1</v>
      </c>
      <c r="CF10" s="364" cm="1">
        <f t="array" aca="1" ref="CF10" ca="1">INDIRECT($A10&amp;CF$1)</f>
        <v>1</v>
      </c>
      <c r="CG10" s="364" cm="1">
        <f t="array" aca="1" ref="CG10" ca="1">INDIRECT($A10&amp;CG$1)</f>
        <v>1</v>
      </c>
      <c r="CH10" s="364" cm="1">
        <f t="array" aca="1" ref="CH10" ca="1">INDIRECT($A10&amp;CH$1)</f>
        <v>1</v>
      </c>
      <c r="CI10" s="191"/>
      <c r="CJ10" s="364" cm="1">
        <f t="array" aca="1" ref="CJ10" ca="1">INDIRECT($A10&amp;CJ$1)</f>
        <v>1</v>
      </c>
      <c r="CK10" s="364" cm="1">
        <f t="array" aca="1" ref="CK10" ca="1">INDIRECT($A10&amp;CK$1)</f>
        <v>1</v>
      </c>
      <c r="CL10" s="364" cm="1">
        <f t="array" aca="1" ref="CL10" ca="1">INDIRECT($A10&amp;CL$1)</f>
        <v>1</v>
      </c>
      <c r="CM10" s="364" cm="1">
        <f t="array" aca="1" ref="CM10" ca="1">INDIRECT($A10&amp;CM$1)</f>
        <v>1</v>
      </c>
      <c r="CN10" s="364" cm="1">
        <f t="array" aca="1" ref="CN10" ca="1">INDIRECT($A10&amp;CN$1)</f>
        <v>1</v>
      </c>
      <c r="CO10" s="364" cm="1">
        <f t="array" aca="1" ref="CO10" ca="1">INDIRECT($A10&amp;CO$1)</f>
        <v>1</v>
      </c>
      <c r="CP10" s="364" cm="1">
        <f t="array" aca="1" ref="CP10" ca="1">INDIRECT($A10&amp;CP$1)</f>
        <v>1</v>
      </c>
      <c r="CQ10" s="364" cm="1">
        <f t="array" aca="1" ref="CQ10" ca="1">INDIRECT($A10&amp;CQ$1)</f>
        <v>1</v>
      </c>
      <c r="CR10" s="364" cm="1">
        <f t="array" aca="1" ref="CR10" ca="1">INDIRECT($A10&amp;CR$1)</f>
        <v>1</v>
      </c>
      <c r="CS10" s="364" cm="1">
        <f t="array" aca="1" ref="CS10" ca="1">INDIRECT($A10&amp;CS$1)</f>
        <v>1</v>
      </c>
      <c r="CT10" s="364" cm="1">
        <f t="array" aca="1" ref="CT10" ca="1">INDIRECT($A10&amp;CT$1)</f>
        <v>1</v>
      </c>
      <c r="CU10" s="364" cm="1">
        <f t="array" aca="1" ref="CU10" ca="1">INDIRECT($A10&amp;CU$1)</f>
        <v>1</v>
      </c>
      <c r="CV10" s="364" cm="1">
        <f t="array" aca="1" ref="CV10" ca="1">INDIRECT($A10&amp;CV$1)</f>
        <v>1</v>
      </c>
      <c r="CW10" s="364" cm="1">
        <f t="array" aca="1" ref="CW10" ca="1">INDIRECT($A10&amp;CW$1)</f>
        <v>1</v>
      </c>
      <c r="CX10" s="364" cm="1">
        <f t="array" aca="1" ref="CX10" ca="1">INDIRECT($A10&amp;CX$1)</f>
        <v>1</v>
      </c>
      <c r="CY10" s="364" cm="1">
        <f t="array" aca="1" ref="CY10" ca="1">INDIRECT($A10&amp;CY$1)</f>
        <v>1</v>
      </c>
      <c r="CZ10" s="364" cm="1">
        <f t="array" aca="1" ref="CZ10" ca="1">INDIRECT($A10&amp;CZ$1)</f>
        <v>1</v>
      </c>
      <c r="DA10" s="364" cm="1">
        <f t="array" aca="1" ref="DA10" ca="1">INDIRECT($A10&amp;DA$1)</f>
        <v>1</v>
      </c>
      <c r="DB10" s="364" cm="1">
        <f t="array" aca="1" ref="DB10" ca="1">INDIRECT($A10&amp;DB$1)</f>
        <v>1</v>
      </c>
      <c r="DC10" s="364" cm="1">
        <f t="array" aca="1" ref="DC10" ca="1">INDIRECT($A10&amp;DC$1)</f>
        <v>1</v>
      </c>
      <c r="DD10" s="357"/>
      <c r="DE10" s="364" cm="1">
        <f t="array" aca="1" ref="DE10" ca="1">INDIRECT($A10&amp;DE$1)</f>
        <v>1</v>
      </c>
      <c r="DF10" s="364" cm="1">
        <f t="array" aca="1" ref="DF10" ca="1">INDIRECT($A10&amp;DF$1)</f>
        <v>1</v>
      </c>
      <c r="DG10" s="364" cm="1">
        <f t="array" aca="1" ref="DG10" ca="1">INDIRECT($A10&amp;DG$1)</f>
        <v>1</v>
      </c>
      <c r="DH10" s="364" cm="1">
        <f t="array" aca="1" ref="DH10" ca="1">INDIRECT($A10&amp;DH$1)</f>
        <v>1</v>
      </c>
      <c r="DI10" s="364" cm="1">
        <f t="array" aca="1" ref="DI10" ca="1">INDIRECT($A10&amp;DI$1)</f>
        <v>1</v>
      </c>
      <c r="DJ10" s="364" cm="1">
        <f t="array" aca="1" ref="DJ10" ca="1">INDIRECT($A10&amp;DJ$1)</f>
        <v>1</v>
      </c>
      <c r="DK10" s="364" cm="1">
        <f t="array" aca="1" ref="DK10" ca="1">INDIRECT($A10&amp;DK$1)</f>
        <v>1</v>
      </c>
      <c r="DL10" s="364" cm="1">
        <f t="array" aca="1" ref="DL10" ca="1">INDIRECT($A10&amp;DL$1)</f>
        <v>1</v>
      </c>
      <c r="DM10" s="357"/>
      <c r="DN10" s="364" cm="1">
        <f t="array" aca="1" ref="DN10" ca="1">INDIRECT($A10&amp;DN$1)</f>
        <v>1</v>
      </c>
      <c r="DO10" s="364" cm="1">
        <f t="array" aca="1" ref="DO10" ca="1">INDIRECT($A10&amp;DO$1)</f>
        <v>1</v>
      </c>
      <c r="DP10" s="364" cm="1">
        <f t="array" aca="1" ref="DP10" ca="1">INDIRECT($A10&amp;DP$1)</f>
        <v>1</v>
      </c>
      <c r="DQ10" s="364" cm="1">
        <f t="array" aca="1" ref="DQ10" ca="1">INDIRECT($A10&amp;DQ$1)</f>
        <v>1</v>
      </c>
      <c r="DR10" s="364" cm="1">
        <f t="array" aca="1" ref="DR10" ca="1">INDIRECT($A10&amp;DR$1)</f>
        <v>1</v>
      </c>
      <c r="DS10" s="364" cm="1">
        <f t="array" aca="1" ref="DS10" ca="1">INDIRECT($A10&amp;DS$1)</f>
        <v>1</v>
      </c>
      <c r="DT10" s="364" cm="1">
        <f t="array" aca="1" ref="DT10" ca="1">INDIRECT($A10&amp;DT$1)</f>
        <v>1</v>
      </c>
      <c r="DU10" s="364" cm="1">
        <f t="array" aca="1" ref="DU10" ca="1">INDIRECT($A10&amp;DU$1)</f>
        <v>1</v>
      </c>
      <c r="DV10" s="364" cm="1">
        <f t="array" aca="1" ref="DV10" ca="1">INDIRECT($A10&amp;DV$1)</f>
        <v>1</v>
      </c>
      <c r="DW10" s="364" cm="1">
        <f t="array" aca="1" ref="DW10" ca="1">INDIRECT($A10&amp;DW$1)</f>
        <v>1</v>
      </c>
      <c r="DX10" s="364" cm="1">
        <f t="array" aca="1" ref="DX10" ca="1">INDIRECT($A10&amp;DX$1)</f>
        <v>1</v>
      </c>
      <c r="DY10" s="357"/>
      <c r="DZ10" s="364" cm="1">
        <f t="array" aca="1" ref="DZ10" ca="1">INDIRECT($A10&amp;DZ$1)</f>
        <v>1</v>
      </c>
      <c r="EA10" s="364" cm="1">
        <f t="array" aca="1" ref="EA10" ca="1">INDIRECT($A10&amp;EA$1)</f>
        <v>1</v>
      </c>
      <c r="EB10" s="364" cm="1">
        <f t="array" aca="1" ref="EB10" ca="1">INDIRECT($A10&amp;EB$1)</f>
        <v>1</v>
      </c>
      <c r="EC10" s="364" cm="1">
        <f t="array" aca="1" ref="EC10" ca="1">INDIRECT($A10&amp;EC$1)</f>
        <v>1</v>
      </c>
      <c r="ED10" s="357"/>
      <c r="EE10" s="364" cm="1">
        <f t="array" aca="1" ref="EE10" ca="1">INDIRECT($A10&amp;EE$1)</f>
        <v>1</v>
      </c>
      <c r="EF10" s="364" cm="1">
        <f t="array" aca="1" ref="EF10" ca="1">INDIRECT($A10&amp;EF$1)</f>
        <v>1</v>
      </c>
      <c r="EG10" s="364" cm="1">
        <f t="array" aca="1" ref="EG10" ca="1">INDIRECT($A10&amp;EG$1)</f>
        <v>1</v>
      </c>
      <c r="EH10" s="364" cm="1">
        <f t="array" aca="1" ref="EH10" ca="1">INDIRECT($A10&amp;EH$1)</f>
        <v>1</v>
      </c>
      <c r="EI10" s="364" cm="1">
        <f t="array" aca="1" ref="EI10" ca="1">INDIRECT($A10&amp;EI$1)</f>
        <v>1</v>
      </c>
      <c r="EJ10" s="199"/>
      <c r="EK10" s="199"/>
      <c r="EL10" s="138"/>
      <c r="EM10" s="138"/>
      <c r="EN10" s="138"/>
      <c r="EO10" s="138"/>
    </row>
    <row r="11" spans="1:145">
      <c r="A11" s="114" t="s">
        <v>322</v>
      </c>
      <c r="B11" s="337" t="s">
        <v>82</v>
      </c>
      <c r="C11" s="362" t="str">
        <f>_xlfn.IFNA(VLOOKUP($B11,Classificatietabel!$B$6:$I$91,C$7,FALSE),"")</f>
        <v>normaal</v>
      </c>
      <c r="D11" s="194" t="str">
        <f>_xlfn.IFNA(VLOOKUP($B11,Classificatietabel!$B$6:$I$91,D$7,FALSE),"")</f>
        <v>neen</v>
      </c>
      <c r="E11" s="197">
        <f>IF(AND(D11="laag",$D$3=1),0,_xlfn.IFNA(IF(VLOOKUP($B11,Classificatietabel!$B$6:$H$91,$E$5,FALSE)="Ja",1,0),""))</f>
        <v>1</v>
      </c>
      <c r="F11" s="357"/>
      <c r="G11" s="363">
        <v>1</v>
      </c>
      <c r="H11" s="363">
        <v>1</v>
      </c>
      <c r="I11" s="363">
        <v>1</v>
      </c>
      <c r="J11" s="364" cm="1">
        <f t="array" aca="1" ref="J11" ca="1">INDIRECT($A11&amp;J$1)</f>
        <v>1</v>
      </c>
      <c r="K11" s="364" cm="1">
        <f t="array" aca="1" ref="K11" ca="1">INDIRECT($A11&amp;K$1)</f>
        <v>1</v>
      </c>
      <c r="L11" s="364" cm="1">
        <f t="array" aca="1" ref="L11" ca="1">INDIRECT($A11&amp;L$1)</f>
        <v>1</v>
      </c>
      <c r="M11" s="364" cm="1">
        <f t="array" aca="1" ref="M11" ca="1">INDIRECT($A11&amp;M$1)</f>
        <v>1</v>
      </c>
      <c r="N11" s="364" cm="1">
        <f t="array" aca="1" ref="N11" ca="1">INDIRECT($A11&amp;N$1)</f>
        <v>1</v>
      </c>
      <c r="O11" s="364" cm="1">
        <f t="array" aca="1" ref="O11" ca="1">INDIRECT($A11&amp;O$1)</f>
        <v>1</v>
      </c>
      <c r="P11" s="364" cm="1">
        <f t="array" aca="1" ref="P11" ca="1">INDIRECT($A11&amp;P$1)</f>
        <v>1</v>
      </c>
      <c r="Q11" s="364" cm="1">
        <f t="array" aca="1" ref="Q11" ca="1">INDIRECT($A11&amp;Q$1)</f>
        <v>1</v>
      </c>
      <c r="R11" s="364" cm="1">
        <f t="array" aca="1" ref="R11" ca="1">INDIRECT($A11&amp;R$1)</f>
        <v>1</v>
      </c>
      <c r="S11" s="364" cm="1">
        <f t="array" aca="1" ref="S11" ca="1">INDIRECT($A11&amp;S$1)</f>
        <v>1</v>
      </c>
      <c r="T11" s="364" cm="1">
        <f t="array" aca="1" ref="T11" ca="1">INDIRECT($A11&amp;T$1)</f>
        <v>1</v>
      </c>
      <c r="U11" s="364" cm="1">
        <f t="array" aca="1" ref="U11" ca="1">INDIRECT($A11&amp;U$1)</f>
        <v>1</v>
      </c>
      <c r="V11" s="364" cm="1">
        <f t="array" aca="1" ref="V11" ca="1">INDIRECT($A11&amp;V$1)</f>
        <v>1</v>
      </c>
      <c r="W11" s="364" cm="1">
        <f t="array" aca="1" ref="W11" ca="1">INDIRECT($A11&amp;W$1)</f>
        <v>1</v>
      </c>
      <c r="X11" s="364" cm="1">
        <f t="array" aca="1" ref="X11" ca="1">INDIRECT($A11&amp;X$1)</f>
        <v>1</v>
      </c>
      <c r="Y11" s="364" cm="1">
        <f t="array" aca="1" ref="Y11" ca="1">INDIRECT($A11&amp;Y$1)</f>
        <v>1</v>
      </c>
      <c r="Z11" s="364" cm="1">
        <f t="array" aca="1" ref="Z11" ca="1">INDIRECT($A11&amp;Z$1)</f>
        <v>1</v>
      </c>
      <c r="AA11" s="364" cm="1">
        <f t="array" aca="1" ref="AA11" ca="1">INDIRECT($A11&amp;AA$1)</f>
        <v>1</v>
      </c>
      <c r="AB11" s="364" cm="1">
        <f t="array" aca="1" ref="AB11" ca="1">INDIRECT($A11&amp;AB$1)</f>
        <v>1</v>
      </c>
      <c r="AC11" s="364" cm="1">
        <f t="array" aca="1" ref="AC11" ca="1">INDIRECT($A11&amp;AC$1)</f>
        <v>1</v>
      </c>
      <c r="AD11" s="364" cm="1">
        <f t="array" aca="1" ref="AD11" ca="1">INDIRECT($A11&amp;AD$1)</f>
        <v>1</v>
      </c>
      <c r="AE11" s="364" cm="1">
        <f t="array" aca="1" ref="AE11" ca="1">INDIRECT($A11&amp;AE$1)</f>
        <v>1</v>
      </c>
      <c r="AF11" s="364" cm="1">
        <f t="array" aca="1" ref="AF11" ca="1">INDIRECT($A11&amp;AF$1)</f>
        <v>1</v>
      </c>
      <c r="AG11" s="364" cm="1">
        <f t="array" aca="1" ref="AG11" ca="1">INDIRECT($A11&amp;AG$1)</f>
        <v>1</v>
      </c>
      <c r="AH11" s="364" cm="1">
        <f t="array" aca="1" ref="AH11" ca="1">INDIRECT($A11&amp;AH$1)</f>
        <v>1</v>
      </c>
      <c r="AI11" s="364" cm="1">
        <f t="array" aca="1" ref="AI11" ca="1">INDIRECT($A11&amp;AI$1)</f>
        <v>1</v>
      </c>
      <c r="AJ11" s="364" cm="1">
        <f t="array" aca="1" ref="AJ11" ca="1">INDIRECT($A11&amp;AJ$1)</f>
        <v>1</v>
      </c>
      <c r="AK11" s="364" cm="1">
        <f t="array" aca="1" ref="AK11" ca="1">INDIRECT($A11&amp;AK$1)</f>
        <v>1</v>
      </c>
      <c r="AL11" s="364" cm="1">
        <f t="array" aca="1" ref="AL11" ca="1">INDIRECT($A11&amp;AL$1)</f>
        <v>1</v>
      </c>
      <c r="AM11" s="364" cm="1">
        <f t="array" aca="1" ref="AM11" ca="1">INDIRECT($A11&amp;AM$1)</f>
        <v>1</v>
      </c>
      <c r="AN11" s="357"/>
      <c r="AO11" s="364" cm="1">
        <f t="array" aca="1" ref="AO11" ca="1">INDIRECT($A11&amp;AO$1)</f>
        <v>1</v>
      </c>
      <c r="AP11" s="364" cm="1">
        <f t="array" aca="1" ref="AP11" ca="1">INDIRECT($A11&amp;AP$1)</f>
        <v>1</v>
      </c>
      <c r="AQ11" s="364" cm="1">
        <f t="array" aca="1" ref="AQ11" ca="1">INDIRECT($A11&amp;AQ$1)</f>
        <v>1</v>
      </c>
      <c r="AR11" s="364" cm="1">
        <f t="array" aca="1" ref="AR11" ca="1">INDIRECT($A11&amp;AR$1)</f>
        <v>1</v>
      </c>
      <c r="AS11" s="364" cm="1">
        <f t="array" aca="1" ref="AS11" ca="1">INDIRECT($A11&amp;AS$1)</f>
        <v>1</v>
      </c>
      <c r="AT11" s="364" cm="1">
        <f t="array" aca="1" ref="AT11" ca="1">INDIRECT($A11&amp;AT$1)</f>
        <v>1</v>
      </c>
      <c r="AU11" s="364" cm="1">
        <f t="array" aca="1" ref="AU11" ca="1">INDIRECT($A11&amp;AU$1)</f>
        <v>1</v>
      </c>
      <c r="AV11" s="364" cm="1">
        <f t="array" aca="1" ref="AV11" ca="1">INDIRECT($A11&amp;AV$1)</f>
        <v>1</v>
      </c>
      <c r="AW11" s="364" cm="1">
        <f t="array" aca="1" ref="AW11" ca="1">INDIRECT($A11&amp;AW$1)</f>
        <v>1</v>
      </c>
      <c r="AX11" s="364" cm="1">
        <f t="array" aca="1" ref="AX11" ca="1">INDIRECT($A11&amp;AX$1)</f>
        <v>1</v>
      </c>
      <c r="AY11" s="357"/>
      <c r="AZ11" s="364" cm="1">
        <f t="array" aca="1" ref="AZ11" ca="1">INDIRECT($A11&amp;AZ$1)</f>
        <v>1</v>
      </c>
      <c r="BA11" s="364" cm="1">
        <f t="array" aca="1" ref="BA11" ca="1">INDIRECT($A11&amp;BA$1)</f>
        <v>1</v>
      </c>
      <c r="BB11" s="364" cm="1">
        <f t="array" aca="1" ref="BB11" ca="1">INDIRECT($A11&amp;BB$1)</f>
        <v>1</v>
      </c>
      <c r="BC11" s="364" cm="1">
        <f t="array" aca="1" ref="BC11" ca="1">INDIRECT($A11&amp;BC$1)</f>
        <v>1</v>
      </c>
      <c r="BD11" s="364" cm="1">
        <f t="array" aca="1" ref="BD11" ca="1">INDIRECT($A11&amp;BD$1)</f>
        <v>1</v>
      </c>
      <c r="BE11" s="364" cm="1">
        <f t="array" aca="1" ref="BE11" ca="1">INDIRECT($A11&amp;BE$1)</f>
        <v>1</v>
      </c>
      <c r="BF11" s="364" cm="1">
        <f t="array" aca="1" ref="BF11" ca="1">INDIRECT($A11&amp;BF$1)</f>
        <v>1</v>
      </c>
      <c r="BG11" s="364" cm="1">
        <f t="array" aca="1" ref="BG11" ca="1">INDIRECT($A11&amp;BG$1)</f>
        <v>1</v>
      </c>
      <c r="BH11" s="364" cm="1">
        <f t="array" aca="1" ref="BH11" ca="1">INDIRECT($A11&amp;BH$1)</f>
        <v>1</v>
      </c>
      <c r="BI11" s="357"/>
      <c r="BJ11" s="364" cm="1">
        <f t="array" aca="1" ref="BJ11" ca="1">INDIRECT($A11&amp;BJ$1)</f>
        <v>1</v>
      </c>
      <c r="BK11" s="364" cm="1">
        <f t="array" aca="1" ref="BK11" ca="1">INDIRECT($A11&amp;BK$1)</f>
        <v>1</v>
      </c>
      <c r="BL11" s="364" cm="1">
        <f t="array" aca="1" ref="BL11" ca="1">INDIRECT($A11&amp;BL$1)</f>
        <v>1</v>
      </c>
      <c r="BM11" s="364" cm="1">
        <f t="array" aca="1" ref="BM11" ca="1">INDIRECT($A11&amp;BM$1)</f>
        <v>1</v>
      </c>
      <c r="BN11" s="364" cm="1">
        <f t="array" aca="1" ref="BN11" ca="1">INDIRECT($A11&amp;BN$1)</f>
        <v>1</v>
      </c>
      <c r="BO11" s="364" cm="1">
        <f t="array" aca="1" ref="BO11" ca="1">INDIRECT($A11&amp;BO$1)</f>
        <v>1</v>
      </c>
      <c r="BP11" s="364" cm="1">
        <f t="array" aca="1" ref="BP11" ca="1">INDIRECT($A11&amp;BP$1)</f>
        <v>1</v>
      </c>
      <c r="BQ11" s="364" cm="1">
        <f t="array" aca="1" ref="BQ11" ca="1">INDIRECT($A11&amp;BQ$1)</f>
        <v>1</v>
      </c>
      <c r="BR11" s="364" cm="1">
        <f t="array" aca="1" ref="BR11" ca="1">INDIRECT($A11&amp;BR$1)</f>
        <v>1</v>
      </c>
      <c r="BS11" s="364" cm="1">
        <f t="array" aca="1" ref="BS11" ca="1">INDIRECT($A11&amp;BS$1)</f>
        <v>1</v>
      </c>
      <c r="BT11" s="191"/>
      <c r="BU11" s="219" cm="1">
        <f t="array" aca="1" ref="BU11" ca="1">INDIRECT($A11&amp;BU$1)</f>
        <v>1</v>
      </c>
      <c r="BV11" s="364" cm="1">
        <f t="array" aca="1" ref="BV11" ca="1">INDIRECT($A11&amp;BV$1)</f>
        <v>1</v>
      </c>
      <c r="BW11" s="364" cm="1">
        <f t="array" aca="1" ref="BW11" ca="1">INDIRECT($A11&amp;BW$1)</f>
        <v>1</v>
      </c>
      <c r="BX11" s="364" cm="1">
        <f t="array" aca="1" ref="BX11" ca="1">INDIRECT($A11&amp;BX$1)</f>
        <v>1</v>
      </c>
      <c r="BY11" s="365"/>
      <c r="BZ11" s="364" cm="1">
        <f t="array" aca="1" ref="BZ11" ca="1">INDIRECT($A11&amp;BZ$1)</f>
        <v>1</v>
      </c>
      <c r="CA11" s="364" cm="1">
        <f t="array" aca="1" ref="CA11" ca="1">INDIRECT($A11&amp;CA$1)</f>
        <v>1</v>
      </c>
      <c r="CB11" s="364" cm="1">
        <f t="array" aca="1" ref="CB11" ca="1">INDIRECT($A11&amp;CB$1)</f>
        <v>1</v>
      </c>
      <c r="CC11" s="364" cm="1">
        <f t="array" aca="1" ref="CC11" ca="1">INDIRECT($A11&amp;CC$1)</f>
        <v>1</v>
      </c>
      <c r="CD11" s="364" cm="1">
        <f t="array" aca="1" ref="CD11" ca="1">INDIRECT($A11&amp;CD$1)</f>
        <v>1</v>
      </c>
      <c r="CE11" s="364" cm="1">
        <f t="array" aca="1" ref="CE11" ca="1">INDIRECT($A11&amp;CE$1)</f>
        <v>1</v>
      </c>
      <c r="CF11" s="364" cm="1">
        <f t="array" aca="1" ref="CF11" ca="1">INDIRECT($A11&amp;CF$1)</f>
        <v>1</v>
      </c>
      <c r="CG11" s="364" cm="1">
        <f t="array" aca="1" ref="CG11" ca="1">INDIRECT($A11&amp;CG$1)</f>
        <v>1</v>
      </c>
      <c r="CH11" s="364" cm="1">
        <f t="array" aca="1" ref="CH11" ca="1">INDIRECT($A11&amp;CH$1)</f>
        <v>1</v>
      </c>
      <c r="CI11" s="191"/>
      <c r="CJ11" s="364" cm="1">
        <f t="array" aca="1" ref="CJ11" ca="1">INDIRECT($A11&amp;CJ$1)</f>
        <v>1</v>
      </c>
      <c r="CK11" s="364" cm="1">
        <f t="array" aca="1" ref="CK11" ca="1">INDIRECT($A11&amp;CK$1)</f>
        <v>1</v>
      </c>
      <c r="CL11" s="364" cm="1">
        <f t="array" aca="1" ref="CL11" ca="1">INDIRECT($A11&amp;CL$1)</f>
        <v>1</v>
      </c>
      <c r="CM11" s="364" cm="1">
        <f t="array" aca="1" ref="CM11" ca="1">INDIRECT($A11&amp;CM$1)</f>
        <v>1</v>
      </c>
      <c r="CN11" s="364" cm="1">
        <f t="array" aca="1" ref="CN11" ca="1">INDIRECT($A11&amp;CN$1)</f>
        <v>1</v>
      </c>
      <c r="CO11" s="364" cm="1">
        <f t="array" aca="1" ref="CO11" ca="1">INDIRECT($A11&amp;CO$1)</f>
        <v>1</v>
      </c>
      <c r="CP11" s="364" cm="1">
        <f t="array" aca="1" ref="CP11" ca="1">INDIRECT($A11&amp;CP$1)</f>
        <v>1</v>
      </c>
      <c r="CQ11" s="364" cm="1">
        <f t="array" aca="1" ref="CQ11" ca="1">INDIRECT($A11&amp;CQ$1)</f>
        <v>1</v>
      </c>
      <c r="CR11" s="364" cm="1">
        <f t="array" aca="1" ref="CR11" ca="1">INDIRECT($A11&amp;CR$1)</f>
        <v>1</v>
      </c>
      <c r="CS11" s="364" cm="1">
        <f t="array" aca="1" ref="CS11" ca="1">INDIRECT($A11&amp;CS$1)</f>
        <v>1</v>
      </c>
      <c r="CT11" s="364" cm="1">
        <f t="array" aca="1" ref="CT11" ca="1">INDIRECT($A11&amp;CT$1)</f>
        <v>1</v>
      </c>
      <c r="CU11" s="364" cm="1">
        <f t="array" aca="1" ref="CU11" ca="1">INDIRECT($A11&amp;CU$1)</f>
        <v>1</v>
      </c>
      <c r="CV11" s="364" cm="1">
        <f t="array" aca="1" ref="CV11" ca="1">INDIRECT($A11&amp;CV$1)</f>
        <v>1</v>
      </c>
      <c r="CW11" s="364" cm="1">
        <f t="array" aca="1" ref="CW11" ca="1">INDIRECT($A11&amp;CW$1)</f>
        <v>1</v>
      </c>
      <c r="CX11" s="364" cm="1">
        <f t="array" aca="1" ref="CX11" ca="1">INDIRECT($A11&amp;CX$1)</f>
        <v>1</v>
      </c>
      <c r="CY11" s="364" cm="1">
        <f t="array" aca="1" ref="CY11" ca="1">INDIRECT($A11&amp;CY$1)</f>
        <v>1</v>
      </c>
      <c r="CZ11" s="364" cm="1">
        <f t="array" aca="1" ref="CZ11" ca="1">INDIRECT($A11&amp;CZ$1)</f>
        <v>1</v>
      </c>
      <c r="DA11" s="364" cm="1">
        <f t="array" aca="1" ref="DA11" ca="1">INDIRECT($A11&amp;DA$1)</f>
        <v>1</v>
      </c>
      <c r="DB11" s="364" cm="1">
        <f t="array" aca="1" ref="DB11" ca="1">INDIRECT($A11&amp;DB$1)</f>
        <v>1</v>
      </c>
      <c r="DC11" s="364" cm="1">
        <f t="array" aca="1" ref="DC11" ca="1">INDIRECT($A11&amp;DC$1)</f>
        <v>1</v>
      </c>
      <c r="DD11" s="357"/>
      <c r="DE11" s="364" cm="1">
        <f t="array" aca="1" ref="DE11" ca="1">INDIRECT($A11&amp;DE$1)</f>
        <v>1</v>
      </c>
      <c r="DF11" s="364" cm="1">
        <f t="array" aca="1" ref="DF11" ca="1">INDIRECT($A11&amp;DF$1)</f>
        <v>1</v>
      </c>
      <c r="DG11" s="364" cm="1">
        <f t="array" aca="1" ref="DG11" ca="1">INDIRECT($A11&amp;DG$1)</f>
        <v>1</v>
      </c>
      <c r="DH11" s="364" cm="1">
        <f t="array" aca="1" ref="DH11" ca="1">INDIRECT($A11&amp;DH$1)</f>
        <v>1</v>
      </c>
      <c r="DI11" s="364" cm="1">
        <f t="array" aca="1" ref="DI11" ca="1">INDIRECT($A11&amp;DI$1)</f>
        <v>1</v>
      </c>
      <c r="DJ11" s="364" cm="1">
        <f t="array" aca="1" ref="DJ11" ca="1">INDIRECT($A11&amp;DJ$1)</f>
        <v>1</v>
      </c>
      <c r="DK11" s="364" cm="1">
        <f t="array" aca="1" ref="DK11" ca="1">INDIRECT($A11&amp;DK$1)</f>
        <v>1</v>
      </c>
      <c r="DL11" s="364" cm="1">
        <f t="array" aca="1" ref="DL11" ca="1">INDIRECT($A11&amp;DL$1)</f>
        <v>1</v>
      </c>
      <c r="DM11" s="357"/>
      <c r="DN11" s="364" cm="1">
        <f t="array" aca="1" ref="DN11" ca="1">INDIRECT($A11&amp;DN$1)</f>
        <v>1</v>
      </c>
      <c r="DO11" s="364" cm="1">
        <f t="array" aca="1" ref="DO11" ca="1">INDIRECT($A11&amp;DO$1)</f>
        <v>1</v>
      </c>
      <c r="DP11" s="364" cm="1">
        <f t="array" aca="1" ref="DP11" ca="1">INDIRECT($A11&amp;DP$1)</f>
        <v>1</v>
      </c>
      <c r="DQ11" s="364" cm="1">
        <f t="array" aca="1" ref="DQ11" ca="1">INDIRECT($A11&amp;DQ$1)</f>
        <v>1</v>
      </c>
      <c r="DR11" s="364" cm="1">
        <f t="array" aca="1" ref="DR11" ca="1">INDIRECT($A11&amp;DR$1)</f>
        <v>1</v>
      </c>
      <c r="DS11" s="364" cm="1">
        <f t="array" aca="1" ref="DS11" ca="1">INDIRECT($A11&amp;DS$1)</f>
        <v>1</v>
      </c>
      <c r="DT11" s="364" cm="1">
        <f t="array" aca="1" ref="DT11" ca="1">INDIRECT($A11&amp;DT$1)</f>
        <v>1</v>
      </c>
      <c r="DU11" s="364" cm="1">
        <f t="array" aca="1" ref="DU11" ca="1">INDIRECT($A11&amp;DU$1)</f>
        <v>1</v>
      </c>
      <c r="DV11" s="364" cm="1">
        <f t="array" aca="1" ref="DV11" ca="1">INDIRECT($A11&amp;DV$1)</f>
        <v>1</v>
      </c>
      <c r="DW11" s="364" cm="1">
        <f t="array" aca="1" ref="DW11" ca="1">INDIRECT($A11&amp;DW$1)</f>
        <v>1</v>
      </c>
      <c r="DX11" s="364" cm="1">
        <f t="array" aca="1" ref="DX11" ca="1">INDIRECT($A11&amp;DX$1)</f>
        <v>1</v>
      </c>
      <c r="DY11" s="357"/>
      <c r="DZ11" s="364" cm="1">
        <f t="array" aca="1" ref="DZ11" ca="1">INDIRECT($A11&amp;DZ$1)</f>
        <v>1</v>
      </c>
      <c r="EA11" s="364" cm="1">
        <f t="array" aca="1" ref="EA11" ca="1">INDIRECT($A11&amp;EA$1)</f>
        <v>1</v>
      </c>
      <c r="EB11" s="364" cm="1">
        <f t="array" aca="1" ref="EB11" ca="1">INDIRECT($A11&amp;EB$1)</f>
        <v>1</v>
      </c>
      <c r="EC11" s="364" cm="1">
        <f t="array" aca="1" ref="EC11" ca="1">INDIRECT($A11&amp;EC$1)</f>
        <v>1</v>
      </c>
      <c r="ED11" s="357"/>
      <c r="EE11" s="364" cm="1">
        <f t="array" aca="1" ref="EE11" ca="1">INDIRECT($A11&amp;EE$1)</f>
        <v>1</v>
      </c>
      <c r="EF11" s="364" cm="1">
        <f t="array" aca="1" ref="EF11" ca="1">INDIRECT($A11&amp;EF$1)</f>
        <v>1</v>
      </c>
      <c r="EG11" s="364" cm="1">
        <f t="array" aca="1" ref="EG11" ca="1">INDIRECT($A11&amp;EG$1)</f>
        <v>1</v>
      </c>
      <c r="EH11" s="364" cm="1">
        <f t="array" aca="1" ref="EH11" ca="1">INDIRECT($A11&amp;EH$1)</f>
        <v>1</v>
      </c>
      <c r="EI11" s="364" cm="1">
        <f t="array" aca="1" ref="EI11" ca="1">INDIRECT($A11&amp;EI$1)</f>
        <v>1</v>
      </c>
      <c r="EJ11" s="199"/>
      <c r="EK11" s="199"/>
      <c r="EL11" s="138"/>
      <c r="EM11" s="138"/>
      <c r="EN11" s="138"/>
      <c r="EO11" s="138"/>
    </row>
    <row r="12" spans="1:145">
      <c r="A12" s="114" t="s">
        <v>323</v>
      </c>
      <c r="B12" s="337" t="s">
        <v>85</v>
      </c>
      <c r="C12" s="362" t="str">
        <f>_xlfn.IFNA(VLOOKUP($B12,Classificatietabel!$B$6:$I$91,C$7,FALSE),"")</f>
        <v>hoog</v>
      </c>
      <c r="D12" s="194" t="str">
        <f>_xlfn.IFNA(VLOOKUP($B12,Classificatietabel!$B$6:$I$91,D$7,FALSE),"")</f>
        <v>neen</v>
      </c>
      <c r="E12" s="197">
        <f>IF(AND(D12="laag",$D$3=1),0,_xlfn.IFNA(IF(VLOOKUP($B12,Classificatietabel!$B$6:$H$91,$E$5,FALSE)="Ja",1,0),""))</f>
        <v>1</v>
      </c>
      <c r="F12" s="357"/>
      <c r="G12" s="363">
        <v>1</v>
      </c>
      <c r="H12" s="363">
        <v>1</v>
      </c>
      <c r="I12" s="363">
        <v>1</v>
      </c>
      <c r="J12" s="363">
        <v>1</v>
      </c>
      <c r="K12" s="364" cm="1">
        <f t="array" aca="1" ref="K12" ca="1">INDIRECT($A12&amp;K$1)</f>
        <v>1</v>
      </c>
      <c r="L12" s="364" cm="1">
        <f t="array" aca="1" ref="L12" ca="1">INDIRECT($A12&amp;L$1)</f>
        <v>1</v>
      </c>
      <c r="M12" s="364" cm="1">
        <f t="array" aca="1" ref="M12" ca="1">INDIRECT($A12&amp;M$1)</f>
        <v>1</v>
      </c>
      <c r="N12" s="364" cm="1">
        <f t="array" aca="1" ref="N12" ca="1">INDIRECT($A12&amp;N$1)</f>
        <v>1</v>
      </c>
      <c r="O12" s="364" cm="1">
        <f t="array" aca="1" ref="O12" ca="1">INDIRECT($A12&amp;O$1)</f>
        <v>1</v>
      </c>
      <c r="P12" s="364" cm="1">
        <f t="array" aca="1" ref="P12" ca="1">INDIRECT($A12&amp;P$1)</f>
        <v>1</v>
      </c>
      <c r="Q12" s="364" cm="1">
        <f t="array" aca="1" ref="Q12" ca="1">INDIRECT($A12&amp;Q$1)</f>
        <v>1</v>
      </c>
      <c r="R12" s="364" cm="1">
        <f t="array" aca="1" ref="R12" ca="1">INDIRECT($A12&amp;R$1)</f>
        <v>1</v>
      </c>
      <c r="S12" s="364" cm="1">
        <f t="array" aca="1" ref="S12" ca="1">INDIRECT($A12&amp;S$1)</f>
        <v>1</v>
      </c>
      <c r="T12" s="364" cm="1">
        <f t="array" aca="1" ref="T12" ca="1">INDIRECT($A12&amp;T$1)</f>
        <v>1</v>
      </c>
      <c r="U12" s="364" cm="1">
        <f t="array" aca="1" ref="U12" ca="1">INDIRECT($A12&amp;U$1)</f>
        <v>1</v>
      </c>
      <c r="V12" s="364" cm="1">
        <f t="array" aca="1" ref="V12" ca="1">INDIRECT($A12&amp;V$1)</f>
        <v>1</v>
      </c>
      <c r="W12" s="364" cm="1">
        <f t="array" aca="1" ref="W12" ca="1">INDIRECT($A12&amp;W$1)</f>
        <v>1</v>
      </c>
      <c r="X12" s="364" cm="1">
        <f t="array" aca="1" ref="X12" ca="1">INDIRECT($A12&amp;X$1)</f>
        <v>1</v>
      </c>
      <c r="Y12" s="364" cm="1">
        <f t="array" aca="1" ref="Y12" ca="1">INDIRECT($A12&amp;Y$1)</f>
        <v>1</v>
      </c>
      <c r="Z12" s="364" cm="1">
        <f t="array" aca="1" ref="Z12" ca="1">INDIRECT($A12&amp;Z$1)</f>
        <v>1</v>
      </c>
      <c r="AA12" s="364" cm="1">
        <f t="array" aca="1" ref="AA12" ca="1">INDIRECT($A12&amp;AA$1)</f>
        <v>1</v>
      </c>
      <c r="AB12" s="364" cm="1">
        <f t="array" aca="1" ref="AB12" ca="1">INDIRECT($A12&amp;AB$1)</f>
        <v>1</v>
      </c>
      <c r="AC12" s="364" cm="1">
        <f t="array" aca="1" ref="AC12" ca="1">INDIRECT($A12&amp;AC$1)</f>
        <v>1</v>
      </c>
      <c r="AD12" s="364" cm="1">
        <f t="array" aca="1" ref="AD12" ca="1">INDIRECT($A12&amp;AD$1)</f>
        <v>1</v>
      </c>
      <c r="AE12" s="364" cm="1">
        <f t="array" aca="1" ref="AE12" ca="1">INDIRECT($A12&amp;AE$1)</f>
        <v>1</v>
      </c>
      <c r="AF12" s="364" cm="1">
        <f t="array" aca="1" ref="AF12" ca="1">INDIRECT($A12&amp;AF$1)</f>
        <v>1</v>
      </c>
      <c r="AG12" s="364" cm="1">
        <f t="array" aca="1" ref="AG12" ca="1">INDIRECT($A12&amp;AG$1)</f>
        <v>1</v>
      </c>
      <c r="AH12" s="364" cm="1">
        <f t="array" aca="1" ref="AH12" ca="1">INDIRECT($A12&amp;AH$1)</f>
        <v>1</v>
      </c>
      <c r="AI12" s="364" cm="1">
        <f t="array" aca="1" ref="AI12" ca="1">INDIRECT($A12&amp;AI$1)</f>
        <v>1</v>
      </c>
      <c r="AJ12" s="364" cm="1">
        <f t="array" aca="1" ref="AJ12" ca="1">INDIRECT($A12&amp;AJ$1)</f>
        <v>1</v>
      </c>
      <c r="AK12" s="364" cm="1">
        <f t="array" aca="1" ref="AK12" ca="1">INDIRECT($A12&amp;AK$1)</f>
        <v>1</v>
      </c>
      <c r="AL12" s="364" cm="1">
        <f t="array" aca="1" ref="AL12" ca="1">INDIRECT($A12&amp;AL$1)</f>
        <v>1</v>
      </c>
      <c r="AM12" s="364" cm="1">
        <f t="array" aca="1" ref="AM12" ca="1">INDIRECT($A12&amp;AM$1)</f>
        <v>1</v>
      </c>
      <c r="AN12" s="357"/>
      <c r="AO12" s="364" cm="1">
        <f t="array" aca="1" ref="AO12" ca="1">INDIRECT($A12&amp;AO$1)</f>
        <v>1</v>
      </c>
      <c r="AP12" s="364" cm="1">
        <f t="array" aca="1" ref="AP12" ca="1">INDIRECT($A12&amp;AP$1)</f>
        <v>1</v>
      </c>
      <c r="AQ12" s="364" cm="1">
        <f t="array" aca="1" ref="AQ12" ca="1">INDIRECT($A12&amp;AQ$1)</f>
        <v>1</v>
      </c>
      <c r="AR12" s="364" cm="1">
        <f t="array" aca="1" ref="AR12" ca="1">INDIRECT($A12&amp;AR$1)</f>
        <v>1</v>
      </c>
      <c r="AS12" s="364" cm="1">
        <f t="array" aca="1" ref="AS12" ca="1">INDIRECT($A12&amp;AS$1)</f>
        <v>1</v>
      </c>
      <c r="AT12" s="364" cm="1">
        <f t="array" aca="1" ref="AT12" ca="1">INDIRECT($A12&amp;AT$1)</f>
        <v>1</v>
      </c>
      <c r="AU12" s="364" cm="1">
        <f t="array" aca="1" ref="AU12" ca="1">INDIRECT($A12&amp;AU$1)</f>
        <v>1</v>
      </c>
      <c r="AV12" s="364" cm="1">
        <f t="array" aca="1" ref="AV12" ca="1">INDIRECT($A12&amp;AV$1)</f>
        <v>1</v>
      </c>
      <c r="AW12" s="364" cm="1">
        <f t="array" aca="1" ref="AW12" ca="1">INDIRECT($A12&amp;AW$1)</f>
        <v>1</v>
      </c>
      <c r="AX12" s="364" cm="1">
        <f t="array" aca="1" ref="AX12" ca="1">INDIRECT($A12&amp;AX$1)</f>
        <v>1</v>
      </c>
      <c r="AY12" s="357"/>
      <c r="AZ12" s="364" cm="1">
        <f t="array" aca="1" ref="AZ12" ca="1">INDIRECT($A12&amp;AZ$1)</f>
        <v>1</v>
      </c>
      <c r="BA12" s="364" cm="1">
        <f t="array" aca="1" ref="BA12" ca="1">INDIRECT($A12&amp;BA$1)</f>
        <v>1</v>
      </c>
      <c r="BB12" s="364" cm="1">
        <f t="array" aca="1" ref="BB12" ca="1">INDIRECT($A12&amp;BB$1)</f>
        <v>1</v>
      </c>
      <c r="BC12" s="364" cm="1">
        <f t="array" aca="1" ref="BC12" ca="1">INDIRECT($A12&amp;BC$1)</f>
        <v>1</v>
      </c>
      <c r="BD12" s="364" cm="1">
        <f t="array" aca="1" ref="BD12" ca="1">INDIRECT($A12&amp;BD$1)</f>
        <v>1</v>
      </c>
      <c r="BE12" s="364" cm="1">
        <f t="array" aca="1" ref="BE12" ca="1">INDIRECT($A12&amp;BE$1)</f>
        <v>1</v>
      </c>
      <c r="BF12" s="364" cm="1">
        <f t="array" aca="1" ref="BF12" ca="1">INDIRECT($A12&amp;BF$1)</f>
        <v>1</v>
      </c>
      <c r="BG12" s="364" cm="1">
        <f t="array" aca="1" ref="BG12" ca="1">INDIRECT($A12&amp;BG$1)</f>
        <v>1</v>
      </c>
      <c r="BH12" s="364" cm="1">
        <f t="array" aca="1" ref="BH12" ca="1">INDIRECT($A12&amp;BH$1)</f>
        <v>1</v>
      </c>
      <c r="BI12" s="357"/>
      <c r="BJ12" s="364" cm="1">
        <f t="array" aca="1" ref="BJ12" ca="1">INDIRECT($A12&amp;BJ$1)</f>
        <v>1</v>
      </c>
      <c r="BK12" s="364" cm="1">
        <f t="array" aca="1" ref="BK12" ca="1">INDIRECT($A12&amp;BK$1)</f>
        <v>1</v>
      </c>
      <c r="BL12" s="364" cm="1">
        <f t="array" aca="1" ref="BL12" ca="1">INDIRECT($A12&amp;BL$1)</f>
        <v>1</v>
      </c>
      <c r="BM12" s="364" cm="1">
        <f t="array" aca="1" ref="BM12" ca="1">INDIRECT($A12&amp;BM$1)</f>
        <v>1</v>
      </c>
      <c r="BN12" s="364" cm="1">
        <f t="array" aca="1" ref="BN12" ca="1">INDIRECT($A12&amp;BN$1)</f>
        <v>1</v>
      </c>
      <c r="BO12" s="364" cm="1">
        <f t="array" aca="1" ref="BO12" ca="1">INDIRECT($A12&amp;BO$1)</f>
        <v>1</v>
      </c>
      <c r="BP12" s="364" cm="1">
        <f t="array" aca="1" ref="BP12" ca="1">INDIRECT($A12&amp;BP$1)</f>
        <v>1</v>
      </c>
      <c r="BQ12" s="364" cm="1">
        <f t="array" aca="1" ref="BQ12" ca="1">INDIRECT($A12&amp;BQ$1)</f>
        <v>1</v>
      </c>
      <c r="BR12" s="364" cm="1">
        <f t="array" aca="1" ref="BR12" ca="1">INDIRECT($A12&amp;BR$1)</f>
        <v>1</v>
      </c>
      <c r="BS12" s="364" cm="1">
        <f t="array" aca="1" ref="BS12" ca="1">INDIRECT($A12&amp;BS$1)</f>
        <v>1</v>
      </c>
      <c r="BT12" s="191"/>
      <c r="BU12" s="219" cm="1">
        <f t="array" aca="1" ref="BU12" ca="1">INDIRECT($A12&amp;BU$1)</f>
        <v>1</v>
      </c>
      <c r="BV12" s="364" cm="1">
        <f t="array" aca="1" ref="BV12" ca="1">INDIRECT($A12&amp;BV$1)</f>
        <v>1</v>
      </c>
      <c r="BW12" s="364" cm="1">
        <f t="array" aca="1" ref="BW12" ca="1">INDIRECT($A12&amp;BW$1)</f>
        <v>1</v>
      </c>
      <c r="BX12" s="364" cm="1">
        <f t="array" aca="1" ref="BX12" ca="1">INDIRECT($A12&amp;BX$1)</f>
        <v>1</v>
      </c>
      <c r="BY12" s="365"/>
      <c r="BZ12" s="364" cm="1">
        <f t="array" aca="1" ref="BZ12" ca="1">INDIRECT($A12&amp;BZ$1)</f>
        <v>1</v>
      </c>
      <c r="CA12" s="364" cm="1">
        <f t="array" aca="1" ref="CA12" ca="1">INDIRECT($A12&amp;CA$1)</f>
        <v>1</v>
      </c>
      <c r="CB12" s="364" cm="1">
        <f t="array" aca="1" ref="CB12" ca="1">INDIRECT($A12&amp;CB$1)</f>
        <v>1</v>
      </c>
      <c r="CC12" s="364" cm="1">
        <f t="array" aca="1" ref="CC12" ca="1">INDIRECT($A12&amp;CC$1)</f>
        <v>1</v>
      </c>
      <c r="CD12" s="364" cm="1">
        <f t="array" aca="1" ref="CD12" ca="1">INDIRECT($A12&amp;CD$1)</f>
        <v>1</v>
      </c>
      <c r="CE12" s="364" cm="1">
        <f t="array" aca="1" ref="CE12" ca="1">INDIRECT($A12&amp;CE$1)</f>
        <v>1</v>
      </c>
      <c r="CF12" s="364" cm="1">
        <f t="array" aca="1" ref="CF12" ca="1">INDIRECT($A12&amp;CF$1)</f>
        <v>1</v>
      </c>
      <c r="CG12" s="364" cm="1">
        <f t="array" aca="1" ref="CG12" ca="1">INDIRECT($A12&amp;CG$1)</f>
        <v>1</v>
      </c>
      <c r="CH12" s="364" cm="1">
        <f t="array" aca="1" ref="CH12" ca="1">INDIRECT($A12&amp;CH$1)</f>
        <v>1</v>
      </c>
      <c r="CI12" s="191"/>
      <c r="CJ12" s="364" cm="1">
        <f t="array" aca="1" ref="CJ12" ca="1">INDIRECT($A12&amp;CJ$1)</f>
        <v>1</v>
      </c>
      <c r="CK12" s="364" cm="1">
        <f t="array" aca="1" ref="CK12" ca="1">INDIRECT($A12&amp;CK$1)</f>
        <v>1</v>
      </c>
      <c r="CL12" s="364" cm="1">
        <f t="array" aca="1" ref="CL12" ca="1">INDIRECT($A12&amp;CL$1)</f>
        <v>1</v>
      </c>
      <c r="CM12" s="364" cm="1">
        <f t="array" aca="1" ref="CM12" ca="1">INDIRECT($A12&amp;CM$1)</f>
        <v>1</v>
      </c>
      <c r="CN12" s="364" cm="1">
        <f t="array" aca="1" ref="CN12" ca="1">INDIRECT($A12&amp;CN$1)</f>
        <v>1</v>
      </c>
      <c r="CO12" s="364" cm="1">
        <f t="array" aca="1" ref="CO12" ca="1">INDIRECT($A12&amp;CO$1)</f>
        <v>1</v>
      </c>
      <c r="CP12" s="364" cm="1">
        <f t="array" aca="1" ref="CP12" ca="1">INDIRECT($A12&amp;CP$1)</f>
        <v>1</v>
      </c>
      <c r="CQ12" s="364" cm="1">
        <f t="array" aca="1" ref="CQ12" ca="1">INDIRECT($A12&amp;CQ$1)</f>
        <v>1</v>
      </c>
      <c r="CR12" s="364" cm="1">
        <f t="array" aca="1" ref="CR12" ca="1">INDIRECT($A12&amp;CR$1)</f>
        <v>1</v>
      </c>
      <c r="CS12" s="364" cm="1">
        <f t="array" aca="1" ref="CS12" ca="1">INDIRECT($A12&amp;CS$1)</f>
        <v>1</v>
      </c>
      <c r="CT12" s="364" cm="1">
        <f t="array" aca="1" ref="CT12" ca="1">INDIRECT($A12&amp;CT$1)</f>
        <v>1</v>
      </c>
      <c r="CU12" s="364" cm="1">
        <f t="array" aca="1" ref="CU12" ca="1">INDIRECT($A12&amp;CU$1)</f>
        <v>1</v>
      </c>
      <c r="CV12" s="364" cm="1">
        <f t="array" aca="1" ref="CV12" ca="1">INDIRECT($A12&amp;CV$1)</f>
        <v>1</v>
      </c>
      <c r="CW12" s="364" cm="1">
        <f t="array" aca="1" ref="CW12" ca="1">INDIRECT($A12&amp;CW$1)</f>
        <v>1</v>
      </c>
      <c r="CX12" s="364" cm="1">
        <f t="array" aca="1" ref="CX12" ca="1">INDIRECT($A12&amp;CX$1)</f>
        <v>1</v>
      </c>
      <c r="CY12" s="364" cm="1">
        <f t="array" aca="1" ref="CY12" ca="1">INDIRECT($A12&amp;CY$1)</f>
        <v>1</v>
      </c>
      <c r="CZ12" s="364" cm="1">
        <f t="array" aca="1" ref="CZ12" ca="1">INDIRECT($A12&amp;CZ$1)</f>
        <v>1</v>
      </c>
      <c r="DA12" s="364" cm="1">
        <f t="array" aca="1" ref="DA12" ca="1">INDIRECT($A12&amp;DA$1)</f>
        <v>1</v>
      </c>
      <c r="DB12" s="364" cm="1">
        <f t="array" aca="1" ref="DB12" ca="1">INDIRECT($A12&amp;DB$1)</f>
        <v>1</v>
      </c>
      <c r="DC12" s="364" cm="1">
        <f t="array" aca="1" ref="DC12" ca="1">INDIRECT($A12&amp;DC$1)</f>
        <v>1</v>
      </c>
      <c r="DD12" s="357"/>
      <c r="DE12" s="364" cm="1">
        <f t="array" aca="1" ref="DE12" ca="1">INDIRECT($A12&amp;DE$1)</f>
        <v>1</v>
      </c>
      <c r="DF12" s="364" cm="1">
        <f t="array" aca="1" ref="DF12" ca="1">INDIRECT($A12&amp;DF$1)</f>
        <v>1</v>
      </c>
      <c r="DG12" s="364" cm="1">
        <f t="array" aca="1" ref="DG12" ca="1">INDIRECT($A12&amp;DG$1)</f>
        <v>1</v>
      </c>
      <c r="DH12" s="364" cm="1">
        <f t="array" aca="1" ref="DH12" ca="1">INDIRECT($A12&amp;DH$1)</f>
        <v>1</v>
      </c>
      <c r="DI12" s="364" cm="1">
        <f t="array" aca="1" ref="DI12" ca="1">INDIRECT($A12&amp;DI$1)</f>
        <v>1</v>
      </c>
      <c r="DJ12" s="364" cm="1">
        <f t="array" aca="1" ref="DJ12" ca="1">INDIRECT($A12&amp;DJ$1)</f>
        <v>1</v>
      </c>
      <c r="DK12" s="364" cm="1">
        <f t="array" aca="1" ref="DK12" ca="1">INDIRECT($A12&amp;DK$1)</f>
        <v>1</v>
      </c>
      <c r="DL12" s="364" cm="1">
        <f t="array" aca="1" ref="DL12" ca="1">INDIRECT($A12&amp;DL$1)</f>
        <v>1</v>
      </c>
      <c r="DM12" s="357"/>
      <c r="DN12" s="364" cm="1">
        <f t="array" aca="1" ref="DN12" ca="1">INDIRECT($A12&amp;DN$1)</f>
        <v>1</v>
      </c>
      <c r="DO12" s="364" cm="1">
        <f t="array" aca="1" ref="DO12" ca="1">INDIRECT($A12&amp;DO$1)</f>
        <v>1</v>
      </c>
      <c r="DP12" s="364" cm="1">
        <f t="array" aca="1" ref="DP12" ca="1">INDIRECT($A12&amp;DP$1)</f>
        <v>1</v>
      </c>
      <c r="DQ12" s="364" cm="1">
        <f t="array" aca="1" ref="DQ12" ca="1">INDIRECT($A12&amp;DQ$1)</f>
        <v>1</v>
      </c>
      <c r="DR12" s="364" cm="1">
        <f t="array" aca="1" ref="DR12" ca="1">INDIRECT($A12&amp;DR$1)</f>
        <v>1</v>
      </c>
      <c r="DS12" s="364" cm="1">
        <f t="array" aca="1" ref="DS12" ca="1">INDIRECT($A12&amp;DS$1)</f>
        <v>1</v>
      </c>
      <c r="DT12" s="364" cm="1">
        <f t="array" aca="1" ref="DT12" ca="1">INDIRECT($A12&amp;DT$1)</f>
        <v>1</v>
      </c>
      <c r="DU12" s="364" cm="1">
        <f t="array" aca="1" ref="DU12" ca="1">INDIRECT($A12&amp;DU$1)</f>
        <v>1</v>
      </c>
      <c r="DV12" s="364" cm="1">
        <f t="array" aca="1" ref="DV12" ca="1">INDIRECT($A12&amp;DV$1)</f>
        <v>1</v>
      </c>
      <c r="DW12" s="364" cm="1">
        <f t="array" aca="1" ref="DW12" ca="1">INDIRECT($A12&amp;DW$1)</f>
        <v>1</v>
      </c>
      <c r="DX12" s="364" cm="1">
        <f t="array" aca="1" ref="DX12" ca="1">INDIRECT($A12&amp;DX$1)</f>
        <v>1</v>
      </c>
      <c r="DY12" s="357"/>
      <c r="DZ12" s="364" cm="1">
        <f t="array" aca="1" ref="DZ12" ca="1">INDIRECT($A12&amp;DZ$1)</f>
        <v>1</v>
      </c>
      <c r="EA12" s="364" cm="1">
        <f t="array" aca="1" ref="EA12" ca="1">INDIRECT($A12&amp;EA$1)</f>
        <v>1</v>
      </c>
      <c r="EB12" s="364" cm="1">
        <f t="array" aca="1" ref="EB12" ca="1">INDIRECT($A12&amp;EB$1)</f>
        <v>1</v>
      </c>
      <c r="EC12" s="364" cm="1">
        <f t="array" aca="1" ref="EC12" ca="1">INDIRECT($A12&amp;EC$1)</f>
        <v>1</v>
      </c>
      <c r="ED12" s="357"/>
      <c r="EE12" s="364" cm="1">
        <f t="array" aca="1" ref="EE12" ca="1">INDIRECT($A12&amp;EE$1)</f>
        <v>1</v>
      </c>
      <c r="EF12" s="364" cm="1">
        <f t="array" aca="1" ref="EF12" ca="1">INDIRECT($A12&amp;EF$1)</f>
        <v>1</v>
      </c>
      <c r="EG12" s="364" cm="1">
        <f t="array" aca="1" ref="EG12" ca="1">INDIRECT($A12&amp;EG$1)</f>
        <v>1</v>
      </c>
      <c r="EH12" s="364" cm="1">
        <f t="array" aca="1" ref="EH12" ca="1">INDIRECT($A12&amp;EH$1)</f>
        <v>1</v>
      </c>
      <c r="EI12" s="364" cm="1">
        <f t="array" aca="1" ref="EI12" ca="1">INDIRECT($A12&amp;EI$1)</f>
        <v>1</v>
      </c>
      <c r="EJ12" s="199"/>
      <c r="EK12" s="199"/>
      <c r="EL12" s="138"/>
      <c r="EM12" s="138"/>
      <c r="EN12" s="138"/>
      <c r="EO12" s="138"/>
    </row>
    <row r="13" spans="1:145">
      <c r="A13" s="114" t="s">
        <v>324</v>
      </c>
      <c r="B13" s="337" t="s">
        <v>87</v>
      </c>
      <c r="C13" s="362" t="str">
        <f>_xlfn.IFNA(VLOOKUP($B13,Classificatietabel!$B$6:$I$91,C$7,FALSE),"")</f>
        <v>normaal</v>
      </c>
      <c r="D13" s="194" t="str">
        <f>_xlfn.IFNA(VLOOKUP($B13,Classificatietabel!$B$6:$I$91,D$7,FALSE),"")</f>
        <v>neen</v>
      </c>
      <c r="E13" s="197">
        <f>IF(AND(D13="laag",$D$3=1),0,_xlfn.IFNA(IF(VLOOKUP($B13,Classificatietabel!$B$6:$H$91,$E$5,FALSE)="Ja",1,0),""))</f>
        <v>1</v>
      </c>
      <c r="F13" s="357"/>
      <c r="G13" s="363">
        <v>1</v>
      </c>
      <c r="H13" s="363">
        <v>1</v>
      </c>
      <c r="I13" s="363">
        <v>1</v>
      </c>
      <c r="J13" s="363">
        <v>1</v>
      </c>
      <c r="K13" s="363">
        <v>1</v>
      </c>
      <c r="L13" s="364" cm="1">
        <f t="array" aca="1" ref="L13" ca="1">INDIRECT($A13&amp;L$1)</f>
        <v>1</v>
      </c>
      <c r="M13" s="364" cm="1">
        <f t="array" aca="1" ref="M13" ca="1">INDIRECT($A13&amp;M$1)</f>
        <v>1</v>
      </c>
      <c r="N13" s="364" cm="1">
        <f t="array" aca="1" ref="N13" ca="1">INDIRECT($A13&amp;N$1)</f>
        <v>1</v>
      </c>
      <c r="O13" s="364" cm="1">
        <f t="array" aca="1" ref="O13" ca="1">INDIRECT($A13&amp;O$1)</f>
        <v>1</v>
      </c>
      <c r="P13" s="364" cm="1">
        <f t="array" aca="1" ref="P13" ca="1">INDIRECT($A13&amp;P$1)</f>
        <v>1</v>
      </c>
      <c r="Q13" s="364" cm="1">
        <f t="array" aca="1" ref="Q13" ca="1">INDIRECT($A13&amp;Q$1)</f>
        <v>1</v>
      </c>
      <c r="R13" s="364" cm="1">
        <f t="array" aca="1" ref="R13" ca="1">INDIRECT($A13&amp;R$1)</f>
        <v>1</v>
      </c>
      <c r="S13" s="364" cm="1">
        <f t="array" aca="1" ref="S13" ca="1">INDIRECT($A13&amp;S$1)</f>
        <v>1</v>
      </c>
      <c r="T13" s="364" cm="1">
        <f t="array" aca="1" ref="T13" ca="1">INDIRECT($A13&amp;T$1)</f>
        <v>1</v>
      </c>
      <c r="U13" s="364" cm="1">
        <f t="array" aca="1" ref="U13" ca="1">INDIRECT($A13&amp;U$1)</f>
        <v>1</v>
      </c>
      <c r="V13" s="364" cm="1">
        <f t="array" aca="1" ref="V13" ca="1">INDIRECT($A13&amp;V$1)</f>
        <v>1</v>
      </c>
      <c r="W13" s="364" cm="1">
        <f t="array" aca="1" ref="W13" ca="1">INDIRECT($A13&amp;W$1)</f>
        <v>1</v>
      </c>
      <c r="X13" s="364" cm="1">
        <f t="array" aca="1" ref="X13" ca="1">INDIRECT($A13&amp;X$1)</f>
        <v>1</v>
      </c>
      <c r="Y13" s="364" cm="1">
        <f t="array" aca="1" ref="Y13" ca="1">INDIRECT($A13&amp;Y$1)</f>
        <v>1</v>
      </c>
      <c r="Z13" s="364" cm="1">
        <f t="array" aca="1" ref="Z13" ca="1">INDIRECT($A13&amp;Z$1)</f>
        <v>1</v>
      </c>
      <c r="AA13" s="364" cm="1">
        <f t="array" aca="1" ref="AA13" ca="1">INDIRECT($A13&amp;AA$1)</f>
        <v>1</v>
      </c>
      <c r="AB13" s="364" cm="1">
        <f t="array" aca="1" ref="AB13" ca="1">INDIRECT($A13&amp;AB$1)</f>
        <v>1</v>
      </c>
      <c r="AC13" s="364" cm="1">
        <f t="array" aca="1" ref="AC13" ca="1">INDIRECT($A13&amp;AC$1)</f>
        <v>1</v>
      </c>
      <c r="AD13" s="364" cm="1">
        <f t="array" aca="1" ref="AD13" ca="1">INDIRECT($A13&amp;AD$1)</f>
        <v>1</v>
      </c>
      <c r="AE13" s="364" cm="1">
        <f t="array" aca="1" ref="AE13" ca="1">INDIRECT($A13&amp;AE$1)</f>
        <v>1</v>
      </c>
      <c r="AF13" s="364" cm="1">
        <f t="array" aca="1" ref="AF13" ca="1">INDIRECT($A13&amp;AF$1)</f>
        <v>1</v>
      </c>
      <c r="AG13" s="364" cm="1">
        <f t="array" aca="1" ref="AG13" ca="1">INDIRECT($A13&amp;AG$1)</f>
        <v>1</v>
      </c>
      <c r="AH13" s="364" cm="1">
        <f t="array" aca="1" ref="AH13" ca="1">INDIRECT($A13&amp;AH$1)</f>
        <v>1</v>
      </c>
      <c r="AI13" s="364" cm="1">
        <f t="array" aca="1" ref="AI13" ca="1">INDIRECT($A13&amp;AI$1)</f>
        <v>1</v>
      </c>
      <c r="AJ13" s="364" cm="1">
        <f t="array" aca="1" ref="AJ13" ca="1">INDIRECT($A13&amp;AJ$1)</f>
        <v>1</v>
      </c>
      <c r="AK13" s="364" cm="1">
        <f t="array" aca="1" ref="AK13" ca="1">INDIRECT($A13&amp;AK$1)</f>
        <v>1</v>
      </c>
      <c r="AL13" s="364" cm="1">
        <f t="array" aca="1" ref="AL13" ca="1">INDIRECT($A13&amp;AL$1)</f>
        <v>1</v>
      </c>
      <c r="AM13" s="364" cm="1">
        <f t="array" aca="1" ref="AM13" ca="1">INDIRECT($A13&amp;AM$1)</f>
        <v>1</v>
      </c>
      <c r="AN13" s="357"/>
      <c r="AO13" s="364" cm="1">
        <f t="array" aca="1" ref="AO13" ca="1">INDIRECT($A13&amp;AO$1)</f>
        <v>1</v>
      </c>
      <c r="AP13" s="364" cm="1">
        <f t="array" aca="1" ref="AP13" ca="1">INDIRECT($A13&amp;AP$1)</f>
        <v>1</v>
      </c>
      <c r="AQ13" s="364" cm="1">
        <f t="array" aca="1" ref="AQ13" ca="1">INDIRECT($A13&amp;AQ$1)</f>
        <v>1</v>
      </c>
      <c r="AR13" s="364" cm="1">
        <f t="array" aca="1" ref="AR13" ca="1">INDIRECT($A13&amp;AR$1)</f>
        <v>1</v>
      </c>
      <c r="AS13" s="364" cm="1">
        <f t="array" aca="1" ref="AS13" ca="1">INDIRECT($A13&amp;AS$1)</f>
        <v>1</v>
      </c>
      <c r="AT13" s="364" cm="1">
        <f t="array" aca="1" ref="AT13" ca="1">INDIRECT($A13&amp;AT$1)</f>
        <v>1</v>
      </c>
      <c r="AU13" s="364" cm="1">
        <f t="array" aca="1" ref="AU13" ca="1">INDIRECT($A13&amp;AU$1)</f>
        <v>1</v>
      </c>
      <c r="AV13" s="364" cm="1">
        <f t="array" aca="1" ref="AV13" ca="1">INDIRECT($A13&amp;AV$1)</f>
        <v>1</v>
      </c>
      <c r="AW13" s="364" cm="1">
        <f t="array" aca="1" ref="AW13" ca="1">INDIRECT($A13&amp;AW$1)</f>
        <v>1</v>
      </c>
      <c r="AX13" s="364" cm="1">
        <f t="array" aca="1" ref="AX13" ca="1">INDIRECT($A13&amp;AX$1)</f>
        <v>1</v>
      </c>
      <c r="AY13" s="357"/>
      <c r="AZ13" s="364" cm="1">
        <f t="array" aca="1" ref="AZ13" ca="1">INDIRECT($A13&amp;AZ$1)</f>
        <v>1</v>
      </c>
      <c r="BA13" s="364" cm="1">
        <f t="array" aca="1" ref="BA13" ca="1">INDIRECT($A13&amp;BA$1)</f>
        <v>1</v>
      </c>
      <c r="BB13" s="364" cm="1">
        <f t="array" aca="1" ref="BB13" ca="1">INDIRECT($A13&amp;BB$1)</f>
        <v>1</v>
      </c>
      <c r="BC13" s="364" cm="1">
        <f t="array" aca="1" ref="BC13" ca="1">INDIRECT($A13&amp;BC$1)</f>
        <v>1</v>
      </c>
      <c r="BD13" s="364" cm="1">
        <f t="array" aca="1" ref="BD13" ca="1">INDIRECT($A13&amp;BD$1)</f>
        <v>1</v>
      </c>
      <c r="BE13" s="364" cm="1">
        <f t="array" aca="1" ref="BE13" ca="1">INDIRECT($A13&amp;BE$1)</f>
        <v>1</v>
      </c>
      <c r="BF13" s="364" cm="1">
        <f t="array" aca="1" ref="BF13" ca="1">INDIRECT($A13&amp;BF$1)</f>
        <v>1</v>
      </c>
      <c r="BG13" s="364" cm="1">
        <f t="array" aca="1" ref="BG13" ca="1">INDIRECT($A13&amp;BG$1)</f>
        <v>1</v>
      </c>
      <c r="BH13" s="364" cm="1">
        <f t="array" aca="1" ref="BH13" ca="1">INDIRECT($A13&amp;BH$1)</f>
        <v>1</v>
      </c>
      <c r="BI13" s="357"/>
      <c r="BJ13" s="364" cm="1">
        <f t="array" aca="1" ref="BJ13" ca="1">INDIRECT($A13&amp;BJ$1)</f>
        <v>1</v>
      </c>
      <c r="BK13" s="364" cm="1">
        <f t="array" aca="1" ref="BK13" ca="1">INDIRECT($A13&amp;BK$1)</f>
        <v>1</v>
      </c>
      <c r="BL13" s="364" cm="1">
        <f t="array" aca="1" ref="BL13" ca="1">INDIRECT($A13&amp;BL$1)</f>
        <v>1</v>
      </c>
      <c r="BM13" s="364" cm="1">
        <f t="array" aca="1" ref="BM13" ca="1">INDIRECT($A13&amp;BM$1)</f>
        <v>1</v>
      </c>
      <c r="BN13" s="364" cm="1">
        <f t="array" aca="1" ref="BN13" ca="1">INDIRECT($A13&amp;BN$1)</f>
        <v>1</v>
      </c>
      <c r="BO13" s="364" cm="1">
        <f t="array" aca="1" ref="BO13" ca="1">INDIRECT($A13&amp;BO$1)</f>
        <v>1</v>
      </c>
      <c r="BP13" s="364" cm="1">
        <f t="array" aca="1" ref="BP13" ca="1">INDIRECT($A13&amp;BP$1)</f>
        <v>1</v>
      </c>
      <c r="BQ13" s="364" cm="1">
        <f t="array" aca="1" ref="BQ13" ca="1">INDIRECT($A13&amp;BQ$1)</f>
        <v>1</v>
      </c>
      <c r="BR13" s="364" cm="1">
        <f t="array" aca="1" ref="BR13" ca="1">INDIRECT($A13&amp;BR$1)</f>
        <v>1</v>
      </c>
      <c r="BS13" s="364" cm="1">
        <f t="array" aca="1" ref="BS13" ca="1">INDIRECT($A13&amp;BS$1)</f>
        <v>1</v>
      </c>
      <c r="BT13" s="191"/>
      <c r="BU13" s="219" cm="1">
        <f t="array" aca="1" ref="BU13" ca="1">INDIRECT($A13&amp;BU$1)</f>
        <v>1</v>
      </c>
      <c r="BV13" s="364" cm="1">
        <f t="array" aca="1" ref="BV13" ca="1">INDIRECT($A13&amp;BV$1)</f>
        <v>1</v>
      </c>
      <c r="BW13" s="364" cm="1">
        <f t="array" aca="1" ref="BW13" ca="1">INDIRECT($A13&amp;BW$1)</f>
        <v>1</v>
      </c>
      <c r="BX13" s="364" cm="1">
        <f t="array" aca="1" ref="BX13" ca="1">INDIRECT($A13&amp;BX$1)</f>
        <v>1</v>
      </c>
      <c r="BY13" s="365"/>
      <c r="BZ13" s="364" cm="1">
        <f t="array" aca="1" ref="BZ13" ca="1">INDIRECT($A13&amp;BZ$1)</f>
        <v>1</v>
      </c>
      <c r="CA13" s="364" cm="1">
        <f t="array" aca="1" ref="CA13" ca="1">INDIRECT($A13&amp;CA$1)</f>
        <v>1</v>
      </c>
      <c r="CB13" s="364" cm="1">
        <f t="array" aca="1" ref="CB13" ca="1">INDIRECT($A13&amp;CB$1)</f>
        <v>1</v>
      </c>
      <c r="CC13" s="364" cm="1">
        <f t="array" aca="1" ref="CC13" ca="1">INDIRECT($A13&amp;CC$1)</f>
        <v>1</v>
      </c>
      <c r="CD13" s="364" cm="1">
        <f t="array" aca="1" ref="CD13" ca="1">INDIRECT($A13&amp;CD$1)</f>
        <v>1</v>
      </c>
      <c r="CE13" s="364" cm="1">
        <f t="array" aca="1" ref="CE13" ca="1">INDIRECT($A13&amp;CE$1)</f>
        <v>1</v>
      </c>
      <c r="CF13" s="364" cm="1">
        <f t="array" aca="1" ref="CF13" ca="1">INDIRECT($A13&amp;CF$1)</f>
        <v>1</v>
      </c>
      <c r="CG13" s="364" cm="1">
        <f t="array" aca="1" ref="CG13" ca="1">INDIRECT($A13&amp;CG$1)</f>
        <v>1</v>
      </c>
      <c r="CH13" s="364" cm="1">
        <f t="array" aca="1" ref="CH13" ca="1">INDIRECT($A13&amp;CH$1)</f>
        <v>1</v>
      </c>
      <c r="CI13" s="191"/>
      <c r="CJ13" s="364" cm="1">
        <f t="array" aca="1" ref="CJ13" ca="1">INDIRECT($A13&amp;CJ$1)</f>
        <v>1</v>
      </c>
      <c r="CK13" s="364" cm="1">
        <f t="array" aca="1" ref="CK13" ca="1">INDIRECT($A13&amp;CK$1)</f>
        <v>1</v>
      </c>
      <c r="CL13" s="364" cm="1">
        <f t="array" aca="1" ref="CL13" ca="1">INDIRECT($A13&amp;CL$1)</f>
        <v>1</v>
      </c>
      <c r="CM13" s="364" cm="1">
        <f t="array" aca="1" ref="CM13" ca="1">INDIRECT($A13&amp;CM$1)</f>
        <v>1</v>
      </c>
      <c r="CN13" s="364" cm="1">
        <f t="array" aca="1" ref="CN13" ca="1">INDIRECT($A13&amp;CN$1)</f>
        <v>1</v>
      </c>
      <c r="CO13" s="364" cm="1">
        <f t="array" aca="1" ref="CO13" ca="1">INDIRECT($A13&amp;CO$1)</f>
        <v>1</v>
      </c>
      <c r="CP13" s="364" cm="1">
        <f t="array" aca="1" ref="CP13" ca="1">INDIRECT($A13&amp;CP$1)</f>
        <v>1</v>
      </c>
      <c r="CQ13" s="364" cm="1">
        <f t="array" aca="1" ref="CQ13" ca="1">INDIRECT($A13&amp;CQ$1)</f>
        <v>1</v>
      </c>
      <c r="CR13" s="364" cm="1">
        <f t="array" aca="1" ref="CR13" ca="1">INDIRECT($A13&amp;CR$1)</f>
        <v>1</v>
      </c>
      <c r="CS13" s="364" cm="1">
        <f t="array" aca="1" ref="CS13" ca="1">INDIRECT($A13&amp;CS$1)</f>
        <v>1</v>
      </c>
      <c r="CT13" s="364" cm="1">
        <f t="array" aca="1" ref="CT13" ca="1">INDIRECT($A13&amp;CT$1)</f>
        <v>1</v>
      </c>
      <c r="CU13" s="364" cm="1">
        <f t="array" aca="1" ref="CU13" ca="1">INDIRECT($A13&amp;CU$1)</f>
        <v>1</v>
      </c>
      <c r="CV13" s="364" cm="1">
        <f t="array" aca="1" ref="CV13" ca="1">INDIRECT($A13&amp;CV$1)</f>
        <v>1</v>
      </c>
      <c r="CW13" s="364" cm="1">
        <f t="array" aca="1" ref="CW13" ca="1">INDIRECT($A13&amp;CW$1)</f>
        <v>1</v>
      </c>
      <c r="CX13" s="364" cm="1">
        <f t="array" aca="1" ref="CX13" ca="1">INDIRECT($A13&amp;CX$1)</f>
        <v>1</v>
      </c>
      <c r="CY13" s="364" cm="1">
        <f t="array" aca="1" ref="CY13" ca="1">INDIRECT($A13&amp;CY$1)</f>
        <v>1</v>
      </c>
      <c r="CZ13" s="364" cm="1">
        <f t="array" aca="1" ref="CZ13" ca="1">INDIRECT($A13&amp;CZ$1)</f>
        <v>1</v>
      </c>
      <c r="DA13" s="364" cm="1">
        <f t="array" aca="1" ref="DA13" ca="1">INDIRECT($A13&amp;DA$1)</f>
        <v>1</v>
      </c>
      <c r="DB13" s="364" cm="1">
        <f t="array" aca="1" ref="DB13" ca="1">INDIRECT($A13&amp;DB$1)</f>
        <v>1</v>
      </c>
      <c r="DC13" s="364" cm="1">
        <f t="array" aca="1" ref="DC13" ca="1">INDIRECT($A13&amp;DC$1)</f>
        <v>1</v>
      </c>
      <c r="DD13" s="357"/>
      <c r="DE13" s="364" cm="1">
        <f t="array" aca="1" ref="DE13" ca="1">INDIRECT($A13&amp;DE$1)</f>
        <v>1</v>
      </c>
      <c r="DF13" s="364" cm="1">
        <f t="array" aca="1" ref="DF13" ca="1">INDIRECT($A13&amp;DF$1)</f>
        <v>1</v>
      </c>
      <c r="DG13" s="364" cm="1">
        <f t="array" aca="1" ref="DG13" ca="1">INDIRECT($A13&amp;DG$1)</f>
        <v>1</v>
      </c>
      <c r="DH13" s="364" cm="1">
        <f t="array" aca="1" ref="DH13" ca="1">INDIRECT($A13&amp;DH$1)</f>
        <v>1</v>
      </c>
      <c r="DI13" s="364" cm="1">
        <f t="array" aca="1" ref="DI13" ca="1">INDIRECT($A13&amp;DI$1)</f>
        <v>1</v>
      </c>
      <c r="DJ13" s="364" cm="1">
        <f t="array" aca="1" ref="DJ13" ca="1">INDIRECT($A13&amp;DJ$1)</f>
        <v>1</v>
      </c>
      <c r="DK13" s="364" cm="1">
        <f t="array" aca="1" ref="DK13" ca="1">INDIRECT($A13&amp;DK$1)</f>
        <v>1</v>
      </c>
      <c r="DL13" s="364" cm="1">
        <f t="array" aca="1" ref="DL13" ca="1">INDIRECT($A13&amp;DL$1)</f>
        <v>1</v>
      </c>
      <c r="DM13" s="357"/>
      <c r="DN13" s="364" cm="1">
        <f t="array" aca="1" ref="DN13" ca="1">INDIRECT($A13&amp;DN$1)</f>
        <v>1</v>
      </c>
      <c r="DO13" s="364" cm="1">
        <f t="array" aca="1" ref="DO13" ca="1">INDIRECT($A13&amp;DO$1)</f>
        <v>1</v>
      </c>
      <c r="DP13" s="364" cm="1">
        <f t="array" aca="1" ref="DP13" ca="1">INDIRECT($A13&amp;DP$1)</f>
        <v>1</v>
      </c>
      <c r="DQ13" s="364" cm="1">
        <f t="array" aca="1" ref="DQ13" ca="1">INDIRECT($A13&amp;DQ$1)</f>
        <v>1</v>
      </c>
      <c r="DR13" s="364" cm="1">
        <f t="array" aca="1" ref="DR13" ca="1">INDIRECT($A13&amp;DR$1)</f>
        <v>1</v>
      </c>
      <c r="DS13" s="364" cm="1">
        <f t="array" aca="1" ref="DS13" ca="1">INDIRECT($A13&amp;DS$1)</f>
        <v>1</v>
      </c>
      <c r="DT13" s="364" cm="1">
        <f t="array" aca="1" ref="DT13" ca="1">INDIRECT($A13&amp;DT$1)</f>
        <v>1</v>
      </c>
      <c r="DU13" s="364" cm="1">
        <f t="array" aca="1" ref="DU13" ca="1">INDIRECT($A13&amp;DU$1)</f>
        <v>1</v>
      </c>
      <c r="DV13" s="364" cm="1">
        <f t="array" aca="1" ref="DV13" ca="1">INDIRECT($A13&amp;DV$1)</f>
        <v>1</v>
      </c>
      <c r="DW13" s="364" cm="1">
        <f t="array" aca="1" ref="DW13" ca="1">INDIRECT($A13&amp;DW$1)</f>
        <v>1</v>
      </c>
      <c r="DX13" s="364" cm="1">
        <f t="array" aca="1" ref="DX13" ca="1">INDIRECT($A13&amp;DX$1)</f>
        <v>1</v>
      </c>
      <c r="DY13" s="357"/>
      <c r="DZ13" s="364" cm="1">
        <f t="array" aca="1" ref="DZ13" ca="1">INDIRECT($A13&amp;DZ$1)</f>
        <v>1</v>
      </c>
      <c r="EA13" s="364" cm="1">
        <f t="array" aca="1" ref="EA13" ca="1">INDIRECT($A13&amp;EA$1)</f>
        <v>1</v>
      </c>
      <c r="EB13" s="364" cm="1">
        <f t="array" aca="1" ref="EB13" ca="1">INDIRECT($A13&amp;EB$1)</f>
        <v>1</v>
      </c>
      <c r="EC13" s="364" cm="1">
        <f t="array" aca="1" ref="EC13" ca="1">INDIRECT($A13&amp;EC$1)</f>
        <v>1</v>
      </c>
      <c r="ED13" s="357"/>
      <c r="EE13" s="364" cm="1">
        <f t="array" aca="1" ref="EE13" ca="1">INDIRECT($A13&amp;EE$1)</f>
        <v>1</v>
      </c>
      <c r="EF13" s="364" cm="1">
        <f t="array" aca="1" ref="EF13" ca="1">INDIRECT($A13&amp;EF$1)</f>
        <v>1</v>
      </c>
      <c r="EG13" s="364" cm="1">
        <f t="array" aca="1" ref="EG13" ca="1">INDIRECT($A13&amp;EG$1)</f>
        <v>1</v>
      </c>
      <c r="EH13" s="364" cm="1">
        <f t="array" aca="1" ref="EH13" ca="1">INDIRECT($A13&amp;EH$1)</f>
        <v>1</v>
      </c>
      <c r="EI13" s="364" cm="1">
        <f t="array" aca="1" ref="EI13" ca="1">INDIRECT($A13&amp;EI$1)</f>
        <v>1</v>
      </c>
      <c r="EJ13" s="199"/>
      <c r="EK13" s="199"/>
      <c r="EL13" s="138"/>
      <c r="EM13" s="138"/>
      <c r="EN13" s="138"/>
      <c r="EO13" s="138"/>
    </row>
    <row r="14" spans="1:145">
      <c r="A14" s="114" t="s">
        <v>325</v>
      </c>
      <c r="B14" s="337" t="s">
        <v>88</v>
      </c>
      <c r="C14" s="362" t="str">
        <f>_xlfn.IFNA(VLOOKUP($B14,Classificatietabel!$B$6:$I$91,C$7,FALSE),"")</f>
        <v>hoog</v>
      </c>
      <c r="D14" s="194" t="str">
        <f>_xlfn.IFNA(VLOOKUP($B14,Classificatietabel!$B$6:$I$91,D$7,FALSE),"")</f>
        <v>neen</v>
      </c>
      <c r="E14" s="197">
        <f>IF(AND(D14="laag",$D$3=1),0,_xlfn.IFNA(IF(VLOOKUP($B14,Classificatietabel!$B$6:$H$91,$E$5,FALSE)="Ja",1,0),""))</f>
        <v>1</v>
      </c>
      <c r="F14" s="357"/>
      <c r="G14" s="363">
        <v>1</v>
      </c>
      <c r="H14" s="363">
        <v>1</v>
      </c>
      <c r="I14" s="363">
        <v>1</v>
      </c>
      <c r="J14" s="363">
        <v>1</v>
      </c>
      <c r="K14" s="363">
        <v>1</v>
      </c>
      <c r="L14" s="363">
        <v>1</v>
      </c>
      <c r="M14" s="364" cm="1">
        <f t="array" aca="1" ref="M14" ca="1">INDIRECT($A14&amp;M$1)</f>
        <v>1</v>
      </c>
      <c r="N14" s="364" cm="1">
        <f t="array" aca="1" ref="N14" ca="1">INDIRECT($A14&amp;N$1)</f>
        <v>1</v>
      </c>
      <c r="O14" s="364" cm="1">
        <f t="array" aca="1" ref="O14" ca="1">INDIRECT($A14&amp;O$1)</f>
        <v>1</v>
      </c>
      <c r="P14" s="364" cm="1">
        <f t="array" aca="1" ref="P14" ca="1">INDIRECT($A14&amp;P$1)</f>
        <v>1</v>
      </c>
      <c r="Q14" s="364" cm="1">
        <f t="array" aca="1" ref="Q14" ca="1">INDIRECT($A14&amp;Q$1)</f>
        <v>1</v>
      </c>
      <c r="R14" s="364" cm="1">
        <f t="array" aca="1" ref="R14" ca="1">INDIRECT($A14&amp;R$1)</f>
        <v>1</v>
      </c>
      <c r="S14" s="364" cm="1">
        <f t="array" aca="1" ref="S14" ca="1">INDIRECT($A14&amp;S$1)</f>
        <v>1</v>
      </c>
      <c r="T14" s="364" cm="1">
        <f t="array" aca="1" ref="T14" ca="1">INDIRECT($A14&amp;T$1)</f>
        <v>1</v>
      </c>
      <c r="U14" s="364" cm="1">
        <f t="array" aca="1" ref="U14" ca="1">INDIRECT($A14&amp;U$1)</f>
        <v>1</v>
      </c>
      <c r="V14" s="364" cm="1">
        <f t="array" aca="1" ref="V14" ca="1">INDIRECT($A14&amp;V$1)</f>
        <v>1</v>
      </c>
      <c r="W14" s="364" cm="1">
        <f t="array" aca="1" ref="W14" ca="1">INDIRECT($A14&amp;W$1)</f>
        <v>1</v>
      </c>
      <c r="X14" s="364" cm="1">
        <f t="array" aca="1" ref="X14" ca="1">INDIRECT($A14&amp;X$1)</f>
        <v>1</v>
      </c>
      <c r="Y14" s="364" cm="1">
        <f t="array" aca="1" ref="Y14" ca="1">INDIRECT($A14&amp;Y$1)</f>
        <v>1</v>
      </c>
      <c r="Z14" s="364" cm="1">
        <f t="array" aca="1" ref="Z14" ca="1">INDIRECT($A14&amp;Z$1)</f>
        <v>1</v>
      </c>
      <c r="AA14" s="364" cm="1">
        <f t="array" aca="1" ref="AA14" ca="1">INDIRECT($A14&amp;AA$1)</f>
        <v>1</v>
      </c>
      <c r="AB14" s="364" cm="1">
        <f t="array" aca="1" ref="AB14" ca="1">INDIRECT($A14&amp;AB$1)</f>
        <v>1</v>
      </c>
      <c r="AC14" s="364" cm="1">
        <f t="array" aca="1" ref="AC14" ca="1">INDIRECT($A14&amp;AC$1)</f>
        <v>1</v>
      </c>
      <c r="AD14" s="364" cm="1">
        <f t="array" aca="1" ref="AD14" ca="1">INDIRECT($A14&amp;AD$1)</f>
        <v>1</v>
      </c>
      <c r="AE14" s="364" cm="1">
        <f t="array" aca="1" ref="AE14" ca="1">INDIRECT($A14&amp;AE$1)</f>
        <v>1</v>
      </c>
      <c r="AF14" s="364" cm="1">
        <f t="array" aca="1" ref="AF14" ca="1">INDIRECT($A14&amp;AF$1)</f>
        <v>1</v>
      </c>
      <c r="AG14" s="364" cm="1">
        <f t="array" aca="1" ref="AG14" ca="1">INDIRECT($A14&amp;AG$1)</f>
        <v>1</v>
      </c>
      <c r="AH14" s="364" cm="1">
        <f t="array" aca="1" ref="AH14" ca="1">INDIRECT($A14&amp;AH$1)</f>
        <v>1</v>
      </c>
      <c r="AI14" s="364" cm="1">
        <f t="array" aca="1" ref="AI14" ca="1">INDIRECT($A14&amp;AI$1)</f>
        <v>1</v>
      </c>
      <c r="AJ14" s="364" cm="1">
        <f t="array" aca="1" ref="AJ14" ca="1">INDIRECT($A14&amp;AJ$1)</f>
        <v>1</v>
      </c>
      <c r="AK14" s="364" cm="1">
        <f t="array" aca="1" ref="AK14" ca="1">INDIRECT($A14&amp;AK$1)</f>
        <v>1</v>
      </c>
      <c r="AL14" s="364" cm="1">
        <f t="array" aca="1" ref="AL14" ca="1">INDIRECT($A14&amp;AL$1)</f>
        <v>1</v>
      </c>
      <c r="AM14" s="364" cm="1">
        <f t="array" aca="1" ref="AM14" ca="1">INDIRECT($A14&amp;AM$1)</f>
        <v>1</v>
      </c>
      <c r="AN14" s="357"/>
      <c r="AO14" s="364" cm="1">
        <f t="array" aca="1" ref="AO14" ca="1">INDIRECT($A14&amp;AO$1)</f>
        <v>1</v>
      </c>
      <c r="AP14" s="364" cm="1">
        <f t="array" aca="1" ref="AP14" ca="1">INDIRECT($A14&amp;AP$1)</f>
        <v>1</v>
      </c>
      <c r="AQ14" s="364" cm="1">
        <f t="array" aca="1" ref="AQ14" ca="1">INDIRECT($A14&amp;AQ$1)</f>
        <v>1</v>
      </c>
      <c r="AR14" s="364" cm="1">
        <f t="array" aca="1" ref="AR14" ca="1">INDIRECT($A14&amp;AR$1)</f>
        <v>1</v>
      </c>
      <c r="AS14" s="364" cm="1">
        <f t="array" aca="1" ref="AS14" ca="1">INDIRECT($A14&amp;AS$1)</f>
        <v>1</v>
      </c>
      <c r="AT14" s="364" cm="1">
        <f t="array" aca="1" ref="AT14" ca="1">INDIRECT($A14&amp;AT$1)</f>
        <v>1</v>
      </c>
      <c r="AU14" s="364" cm="1">
        <f t="array" aca="1" ref="AU14" ca="1">INDIRECT($A14&amp;AU$1)</f>
        <v>1</v>
      </c>
      <c r="AV14" s="364" cm="1">
        <f t="array" aca="1" ref="AV14" ca="1">INDIRECT($A14&amp;AV$1)</f>
        <v>1</v>
      </c>
      <c r="AW14" s="364" cm="1">
        <f t="array" aca="1" ref="AW14" ca="1">INDIRECT($A14&amp;AW$1)</f>
        <v>1</v>
      </c>
      <c r="AX14" s="364" cm="1">
        <f t="array" aca="1" ref="AX14" ca="1">INDIRECT($A14&amp;AX$1)</f>
        <v>1</v>
      </c>
      <c r="AY14" s="357"/>
      <c r="AZ14" s="364" cm="1">
        <f t="array" aca="1" ref="AZ14" ca="1">INDIRECT($A14&amp;AZ$1)</f>
        <v>1</v>
      </c>
      <c r="BA14" s="364" cm="1">
        <f t="array" aca="1" ref="BA14" ca="1">INDIRECT($A14&amp;BA$1)</f>
        <v>1</v>
      </c>
      <c r="BB14" s="364" cm="1">
        <f t="array" aca="1" ref="BB14" ca="1">INDIRECT($A14&amp;BB$1)</f>
        <v>1</v>
      </c>
      <c r="BC14" s="364" cm="1">
        <f t="array" aca="1" ref="BC14" ca="1">INDIRECT($A14&amp;BC$1)</f>
        <v>1</v>
      </c>
      <c r="BD14" s="364" cm="1">
        <f t="array" aca="1" ref="BD14" ca="1">INDIRECT($A14&amp;BD$1)</f>
        <v>1</v>
      </c>
      <c r="BE14" s="364" cm="1">
        <f t="array" aca="1" ref="BE14" ca="1">INDIRECT($A14&amp;BE$1)</f>
        <v>1</v>
      </c>
      <c r="BF14" s="364" cm="1">
        <f t="array" aca="1" ref="BF14" ca="1">INDIRECT($A14&amp;BF$1)</f>
        <v>1</v>
      </c>
      <c r="BG14" s="364" cm="1">
        <f t="array" aca="1" ref="BG14" ca="1">INDIRECT($A14&amp;BG$1)</f>
        <v>1</v>
      </c>
      <c r="BH14" s="364" cm="1">
        <f t="array" aca="1" ref="BH14" ca="1">INDIRECT($A14&amp;BH$1)</f>
        <v>1</v>
      </c>
      <c r="BI14" s="357"/>
      <c r="BJ14" s="364" cm="1">
        <f t="array" aca="1" ref="BJ14" ca="1">INDIRECT($A14&amp;BJ$1)</f>
        <v>1</v>
      </c>
      <c r="BK14" s="364" cm="1">
        <f t="array" aca="1" ref="BK14" ca="1">INDIRECT($A14&amp;BK$1)</f>
        <v>1</v>
      </c>
      <c r="BL14" s="364" cm="1">
        <f t="array" aca="1" ref="BL14" ca="1">INDIRECT($A14&amp;BL$1)</f>
        <v>1</v>
      </c>
      <c r="BM14" s="364" cm="1">
        <f t="array" aca="1" ref="BM14" ca="1">INDIRECT($A14&amp;BM$1)</f>
        <v>1</v>
      </c>
      <c r="BN14" s="364" cm="1">
        <f t="array" aca="1" ref="BN14" ca="1">INDIRECT($A14&amp;BN$1)</f>
        <v>1</v>
      </c>
      <c r="BO14" s="364" cm="1">
        <f t="array" aca="1" ref="BO14" ca="1">INDIRECT($A14&amp;BO$1)</f>
        <v>1</v>
      </c>
      <c r="BP14" s="364" cm="1">
        <f t="array" aca="1" ref="BP14" ca="1">INDIRECT($A14&amp;BP$1)</f>
        <v>1</v>
      </c>
      <c r="BQ14" s="364" cm="1">
        <f t="array" aca="1" ref="BQ14" ca="1">INDIRECT($A14&amp;BQ$1)</f>
        <v>1</v>
      </c>
      <c r="BR14" s="364" cm="1">
        <f t="array" aca="1" ref="BR14" ca="1">INDIRECT($A14&amp;BR$1)</f>
        <v>1</v>
      </c>
      <c r="BS14" s="364" cm="1">
        <f t="array" aca="1" ref="BS14" ca="1">INDIRECT($A14&amp;BS$1)</f>
        <v>1</v>
      </c>
      <c r="BT14" s="191"/>
      <c r="BU14" s="219" cm="1">
        <f t="array" aca="1" ref="BU14" ca="1">INDIRECT($A14&amp;BU$1)</f>
        <v>1</v>
      </c>
      <c r="BV14" s="364" cm="1">
        <f t="array" aca="1" ref="BV14" ca="1">INDIRECT($A14&amp;BV$1)</f>
        <v>1</v>
      </c>
      <c r="BW14" s="364" cm="1">
        <f t="array" aca="1" ref="BW14" ca="1">INDIRECT($A14&amp;BW$1)</f>
        <v>1</v>
      </c>
      <c r="BX14" s="364" cm="1">
        <f t="array" aca="1" ref="BX14" ca="1">INDIRECT($A14&amp;BX$1)</f>
        <v>1</v>
      </c>
      <c r="BY14" s="365"/>
      <c r="BZ14" s="364" cm="1">
        <f t="array" aca="1" ref="BZ14" ca="1">INDIRECT($A14&amp;BZ$1)</f>
        <v>1</v>
      </c>
      <c r="CA14" s="364" cm="1">
        <f t="array" aca="1" ref="CA14" ca="1">INDIRECT($A14&amp;CA$1)</f>
        <v>1</v>
      </c>
      <c r="CB14" s="364" cm="1">
        <f t="array" aca="1" ref="CB14" ca="1">INDIRECT($A14&amp;CB$1)</f>
        <v>1</v>
      </c>
      <c r="CC14" s="364" cm="1">
        <f t="array" aca="1" ref="CC14" ca="1">INDIRECT($A14&amp;CC$1)</f>
        <v>1</v>
      </c>
      <c r="CD14" s="364" cm="1">
        <f t="array" aca="1" ref="CD14" ca="1">INDIRECT($A14&amp;CD$1)</f>
        <v>1</v>
      </c>
      <c r="CE14" s="364" cm="1">
        <f t="array" aca="1" ref="CE14" ca="1">INDIRECT($A14&amp;CE$1)</f>
        <v>1</v>
      </c>
      <c r="CF14" s="364" cm="1">
        <f t="array" aca="1" ref="CF14" ca="1">INDIRECT($A14&amp;CF$1)</f>
        <v>1</v>
      </c>
      <c r="CG14" s="364" cm="1">
        <f t="array" aca="1" ref="CG14" ca="1">INDIRECT($A14&amp;CG$1)</f>
        <v>1</v>
      </c>
      <c r="CH14" s="364" cm="1">
        <f t="array" aca="1" ref="CH14" ca="1">INDIRECT($A14&amp;CH$1)</f>
        <v>1</v>
      </c>
      <c r="CI14" s="191"/>
      <c r="CJ14" s="364" cm="1">
        <f t="array" aca="1" ref="CJ14" ca="1">INDIRECT($A14&amp;CJ$1)</f>
        <v>1</v>
      </c>
      <c r="CK14" s="364" cm="1">
        <f t="array" aca="1" ref="CK14" ca="1">INDIRECT($A14&amp;CK$1)</f>
        <v>1</v>
      </c>
      <c r="CL14" s="364" cm="1">
        <f t="array" aca="1" ref="CL14" ca="1">INDIRECT($A14&amp;CL$1)</f>
        <v>1</v>
      </c>
      <c r="CM14" s="364" cm="1">
        <f t="array" aca="1" ref="CM14" ca="1">INDIRECT($A14&amp;CM$1)</f>
        <v>1</v>
      </c>
      <c r="CN14" s="364" cm="1">
        <f t="array" aca="1" ref="CN14" ca="1">INDIRECT($A14&amp;CN$1)</f>
        <v>1</v>
      </c>
      <c r="CO14" s="364" cm="1">
        <f t="array" aca="1" ref="CO14" ca="1">INDIRECT($A14&amp;CO$1)</f>
        <v>1</v>
      </c>
      <c r="CP14" s="364" cm="1">
        <f t="array" aca="1" ref="CP14" ca="1">INDIRECT($A14&amp;CP$1)</f>
        <v>1</v>
      </c>
      <c r="CQ14" s="364" cm="1">
        <f t="array" aca="1" ref="CQ14" ca="1">INDIRECT($A14&amp;CQ$1)</f>
        <v>1</v>
      </c>
      <c r="CR14" s="364" cm="1">
        <f t="array" aca="1" ref="CR14" ca="1">INDIRECT($A14&amp;CR$1)</f>
        <v>1</v>
      </c>
      <c r="CS14" s="364" cm="1">
        <f t="array" aca="1" ref="CS14" ca="1">INDIRECT($A14&amp;CS$1)</f>
        <v>1</v>
      </c>
      <c r="CT14" s="364" cm="1">
        <f t="array" aca="1" ref="CT14" ca="1">INDIRECT($A14&amp;CT$1)</f>
        <v>1</v>
      </c>
      <c r="CU14" s="364" cm="1">
        <f t="array" aca="1" ref="CU14" ca="1">INDIRECT($A14&amp;CU$1)</f>
        <v>1</v>
      </c>
      <c r="CV14" s="364" cm="1">
        <f t="array" aca="1" ref="CV14" ca="1">INDIRECT($A14&amp;CV$1)</f>
        <v>1</v>
      </c>
      <c r="CW14" s="364" cm="1">
        <f t="array" aca="1" ref="CW14" ca="1">INDIRECT($A14&amp;CW$1)</f>
        <v>1</v>
      </c>
      <c r="CX14" s="364" cm="1">
        <f t="array" aca="1" ref="CX14" ca="1">INDIRECT($A14&amp;CX$1)</f>
        <v>1</v>
      </c>
      <c r="CY14" s="364" cm="1">
        <f t="array" aca="1" ref="CY14" ca="1">INDIRECT($A14&amp;CY$1)</f>
        <v>1</v>
      </c>
      <c r="CZ14" s="364" cm="1">
        <f t="array" aca="1" ref="CZ14" ca="1">INDIRECT($A14&amp;CZ$1)</f>
        <v>1</v>
      </c>
      <c r="DA14" s="364" cm="1">
        <f t="array" aca="1" ref="DA14" ca="1">INDIRECT($A14&amp;DA$1)</f>
        <v>1</v>
      </c>
      <c r="DB14" s="364" cm="1">
        <f t="array" aca="1" ref="DB14" ca="1">INDIRECT($A14&amp;DB$1)</f>
        <v>1</v>
      </c>
      <c r="DC14" s="364" cm="1">
        <f t="array" aca="1" ref="DC14" ca="1">INDIRECT($A14&amp;DC$1)</f>
        <v>1</v>
      </c>
      <c r="DD14" s="357"/>
      <c r="DE14" s="364" cm="1">
        <f t="array" aca="1" ref="DE14" ca="1">INDIRECT($A14&amp;DE$1)</f>
        <v>1</v>
      </c>
      <c r="DF14" s="364" cm="1">
        <f t="array" aca="1" ref="DF14" ca="1">INDIRECT($A14&amp;DF$1)</f>
        <v>1</v>
      </c>
      <c r="DG14" s="364" cm="1">
        <f t="array" aca="1" ref="DG14" ca="1">INDIRECT($A14&amp;DG$1)</f>
        <v>1</v>
      </c>
      <c r="DH14" s="364" cm="1">
        <f t="array" aca="1" ref="DH14" ca="1">INDIRECT($A14&amp;DH$1)</f>
        <v>1</v>
      </c>
      <c r="DI14" s="364" cm="1">
        <f t="array" aca="1" ref="DI14" ca="1">INDIRECT($A14&amp;DI$1)</f>
        <v>1</v>
      </c>
      <c r="DJ14" s="364" cm="1">
        <f t="array" aca="1" ref="DJ14" ca="1">INDIRECT($A14&amp;DJ$1)</f>
        <v>1</v>
      </c>
      <c r="DK14" s="364" cm="1">
        <f t="array" aca="1" ref="DK14" ca="1">INDIRECT($A14&amp;DK$1)</f>
        <v>1</v>
      </c>
      <c r="DL14" s="364" cm="1">
        <f t="array" aca="1" ref="DL14" ca="1">INDIRECT($A14&amp;DL$1)</f>
        <v>1</v>
      </c>
      <c r="DM14" s="357"/>
      <c r="DN14" s="364" cm="1">
        <f t="array" aca="1" ref="DN14" ca="1">INDIRECT($A14&amp;DN$1)</f>
        <v>1</v>
      </c>
      <c r="DO14" s="364" cm="1">
        <f t="array" aca="1" ref="DO14" ca="1">INDIRECT($A14&amp;DO$1)</f>
        <v>1</v>
      </c>
      <c r="DP14" s="364" cm="1">
        <f t="array" aca="1" ref="DP14" ca="1">INDIRECT($A14&amp;DP$1)</f>
        <v>1</v>
      </c>
      <c r="DQ14" s="364" cm="1">
        <f t="array" aca="1" ref="DQ14" ca="1">INDIRECT($A14&amp;DQ$1)</f>
        <v>1</v>
      </c>
      <c r="DR14" s="364" cm="1">
        <f t="array" aca="1" ref="DR14" ca="1">INDIRECT($A14&amp;DR$1)</f>
        <v>1</v>
      </c>
      <c r="DS14" s="364" cm="1">
        <f t="array" aca="1" ref="DS14" ca="1">INDIRECT($A14&amp;DS$1)</f>
        <v>1</v>
      </c>
      <c r="DT14" s="364" cm="1">
        <f t="array" aca="1" ref="DT14" ca="1">INDIRECT($A14&amp;DT$1)</f>
        <v>1</v>
      </c>
      <c r="DU14" s="364" cm="1">
        <f t="array" aca="1" ref="DU14" ca="1">INDIRECT($A14&amp;DU$1)</f>
        <v>1</v>
      </c>
      <c r="DV14" s="364" cm="1">
        <f t="array" aca="1" ref="DV14" ca="1">INDIRECT($A14&amp;DV$1)</f>
        <v>1</v>
      </c>
      <c r="DW14" s="364" cm="1">
        <f t="array" aca="1" ref="DW14" ca="1">INDIRECT($A14&amp;DW$1)</f>
        <v>1</v>
      </c>
      <c r="DX14" s="364" cm="1">
        <f t="array" aca="1" ref="DX14" ca="1">INDIRECT($A14&amp;DX$1)</f>
        <v>1</v>
      </c>
      <c r="DY14" s="357"/>
      <c r="DZ14" s="364" cm="1">
        <f t="array" aca="1" ref="DZ14" ca="1">INDIRECT($A14&amp;DZ$1)</f>
        <v>1</v>
      </c>
      <c r="EA14" s="364" cm="1">
        <f t="array" aca="1" ref="EA14" ca="1">INDIRECT($A14&amp;EA$1)</f>
        <v>1</v>
      </c>
      <c r="EB14" s="364" cm="1">
        <f t="array" aca="1" ref="EB14" ca="1">INDIRECT($A14&amp;EB$1)</f>
        <v>1</v>
      </c>
      <c r="EC14" s="364" cm="1">
        <f t="array" aca="1" ref="EC14" ca="1">INDIRECT($A14&amp;EC$1)</f>
        <v>1</v>
      </c>
      <c r="ED14" s="357"/>
      <c r="EE14" s="364" cm="1">
        <f t="array" aca="1" ref="EE14" ca="1">INDIRECT($A14&amp;EE$1)</f>
        <v>1</v>
      </c>
      <c r="EF14" s="364" cm="1">
        <f t="array" aca="1" ref="EF14" ca="1">INDIRECT($A14&amp;EF$1)</f>
        <v>1</v>
      </c>
      <c r="EG14" s="364" cm="1">
        <f t="array" aca="1" ref="EG14" ca="1">INDIRECT($A14&amp;EG$1)</f>
        <v>1</v>
      </c>
      <c r="EH14" s="364" cm="1">
        <f t="array" aca="1" ref="EH14" ca="1">INDIRECT($A14&amp;EH$1)</f>
        <v>1</v>
      </c>
      <c r="EI14" s="364" cm="1">
        <f t="array" aca="1" ref="EI14" ca="1">INDIRECT($A14&amp;EI$1)</f>
        <v>1</v>
      </c>
      <c r="EJ14" s="199"/>
      <c r="EK14" s="199"/>
      <c r="EL14" s="138"/>
      <c r="EM14" s="138"/>
      <c r="EN14" s="138"/>
      <c r="EO14" s="138"/>
    </row>
    <row r="15" spans="1:145">
      <c r="A15" s="114" t="s">
        <v>326</v>
      </c>
      <c r="B15" s="337" t="s">
        <v>91</v>
      </c>
      <c r="C15" s="362" t="str">
        <f>_xlfn.IFNA(VLOOKUP($B15,Classificatietabel!$B$6:$I$91,C$7,FALSE),"")</f>
        <v>normaal</v>
      </c>
      <c r="D15" s="194" t="str">
        <f>_xlfn.IFNA(VLOOKUP($B15,Classificatietabel!$B$6:$I$91,D$7,FALSE),"")</f>
        <v>neen</v>
      </c>
      <c r="E15" s="197">
        <f>IF(AND(D15="laag",$D$3=1),0,_xlfn.IFNA(IF(VLOOKUP($B15,Classificatietabel!$B$6:$H$91,$E$5,FALSE)="Ja",1,0),""))</f>
        <v>1</v>
      </c>
      <c r="F15" s="357"/>
      <c r="G15" s="363">
        <v>1</v>
      </c>
      <c r="H15" s="363">
        <v>1</v>
      </c>
      <c r="I15" s="363">
        <v>1</v>
      </c>
      <c r="J15" s="363">
        <v>1</v>
      </c>
      <c r="K15" s="363">
        <v>1</v>
      </c>
      <c r="L15" s="363">
        <v>1</v>
      </c>
      <c r="M15" s="363">
        <v>1</v>
      </c>
      <c r="N15" s="364" cm="1">
        <f t="array" aca="1" ref="N15" ca="1">INDIRECT($A15&amp;N$1)</f>
        <v>1</v>
      </c>
      <c r="O15" s="364" cm="1">
        <f t="array" aca="1" ref="O15" ca="1">INDIRECT($A15&amp;O$1)</f>
        <v>1</v>
      </c>
      <c r="P15" s="364" cm="1">
        <f t="array" aca="1" ref="P15" ca="1">INDIRECT($A15&amp;P$1)</f>
        <v>1</v>
      </c>
      <c r="Q15" s="364" cm="1">
        <f t="array" aca="1" ref="Q15" ca="1">INDIRECT($A15&amp;Q$1)</f>
        <v>1</v>
      </c>
      <c r="R15" s="364" cm="1">
        <f t="array" aca="1" ref="R15" ca="1">INDIRECT($A15&amp;R$1)</f>
        <v>1</v>
      </c>
      <c r="S15" s="364" cm="1">
        <f t="array" aca="1" ref="S15" ca="1">INDIRECT($A15&amp;S$1)</f>
        <v>1</v>
      </c>
      <c r="T15" s="364" cm="1">
        <f t="array" aca="1" ref="T15" ca="1">INDIRECT($A15&amp;T$1)</f>
        <v>1</v>
      </c>
      <c r="U15" s="364" cm="1">
        <f t="array" aca="1" ref="U15" ca="1">INDIRECT($A15&amp;U$1)</f>
        <v>1</v>
      </c>
      <c r="V15" s="364" cm="1">
        <f t="array" aca="1" ref="V15" ca="1">INDIRECT($A15&amp;V$1)</f>
        <v>1</v>
      </c>
      <c r="W15" s="364" cm="1">
        <f t="array" aca="1" ref="W15" ca="1">INDIRECT($A15&amp;W$1)</f>
        <v>1</v>
      </c>
      <c r="X15" s="364" cm="1">
        <f t="array" aca="1" ref="X15" ca="1">INDIRECT($A15&amp;X$1)</f>
        <v>1</v>
      </c>
      <c r="Y15" s="364" cm="1">
        <f t="array" aca="1" ref="Y15" ca="1">INDIRECT($A15&amp;Y$1)</f>
        <v>1</v>
      </c>
      <c r="Z15" s="364" cm="1">
        <f t="array" aca="1" ref="Z15" ca="1">INDIRECT($A15&amp;Z$1)</f>
        <v>1</v>
      </c>
      <c r="AA15" s="364" cm="1">
        <f t="array" aca="1" ref="AA15" ca="1">INDIRECT($A15&amp;AA$1)</f>
        <v>1</v>
      </c>
      <c r="AB15" s="364" cm="1">
        <f t="array" aca="1" ref="AB15" ca="1">INDIRECT($A15&amp;AB$1)</f>
        <v>1</v>
      </c>
      <c r="AC15" s="364" cm="1">
        <f t="array" aca="1" ref="AC15" ca="1">INDIRECT($A15&amp;AC$1)</f>
        <v>1</v>
      </c>
      <c r="AD15" s="364" cm="1">
        <f t="array" aca="1" ref="AD15" ca="1">INDIRECT($A15&amp;AD$1)</f>
        <v>1</v>
      </c>
      <c r="AE15" s="364" cm="1">
        <f t="array" aca="1" ref="AE15" ca="1">INDIRECT($A15&amp;AE$1)</f>
        <v>1</v>
      </c>
      <c r="AF15" s="364" cm="1">
        <f t="array" aca="1" ref="AF15" ca="1">INDIRECT($A15&amp;AF$1)</f>
        <v>1</v>
      </c>
      <c r="AG15" s="364" cm="1">
        <f t="array" aca="1" ref="AG15" ca="1">INDIRECT($A15&amp;AG$1)</f>
        <v>1</v>
      </c>
      <c r="AH15" s="364" cm="1">
        <f t="array" aca="1" ref="AH15" ca="1">INDIRECT($A15&amp;AH$1)</f>
        <v>1</v>
      </c>
      <c r="AI15" s="364" cm="1">
        <f t="array" aca="1" ref="AI15" ca="1">INDIRECT($A15&amp;AI$1)</f>
        <v>1</v>
      </c>
      <c r="AJ15" s="364" cm="1">
        <f t="array" aca="1" ref="AJ15" ca="1">INDIRECT($A15&amp;AJ$1)</f>
        <v>1</v>
      </c>
      <c r="AK15" s="364" cm="1">
        <f t="array" aca="1" ref="AK15" ca="1">INDIRECT($A15&amp;AK$1)</f>
        <v>1</v>
      </c>
      <c r="AL15" s="364" cm="1">
        <f t="array" aca="1" ref="AL15" ca="1">INDIRECT($A15&amp;AL$1)</f>
        <v>1</v>
      </c>
      <c r="AM15" s="364" cm="1">
        <f t="array" aca="1" ref="AM15" ca="1">INDIRECT($A15&amp;AM$1)</f>
        <v>1</v>
      </c>
      <c r="AN15" s="357"/>
      <c r="AO15" s="364" cm="1">
        <f t="array" aca="1" ref="AO15" ca="1">INDIRECT($A15&amp;AO$1)</f>
        <v>1</v>
      </c>
      <c r="AP15" s="364" cm="1">
        <f t="array" aca="1" ref="AP15" ca="1">INDIRECT($A15&amp;AP$1)</f>
        <v>1</v>
      </c>
      <c r="AQ15" s="364" cm="1">
        <f t="array" aca="1" ref="AQ15" ca="1">INDIRECT($A15&amp;AQ$1)</f>
        <v>1</v>
      </c>
      <c r="AR15" s="364" cm="1">
        <f t="array" aca="1" ref="AR15" ca="1">INDIRECT($A15&amp;AR$1)</f>
        <v>1</v>
      </c>
      <c r="AS15" s="364" cm="1">
        <f t="array" aca="1" ref="AS15" ca="1">INDIRECT($A15&amp;AS$1)</f>
        <v>1</v>
      </c>
      <c r="AT15" s="364" cm="1">
        <f t="array" aca="1" ref="AT15" ca="1">INDIRECT($A15&amp;AT$1)</f>
        <v>1</v>
      </c>
      <c r="AU15" s="364" cm="1">
        <f t="array" aca="1" ref="AU15" ca="1">INDIRECT($A15&amp;AU$1)</f>
        <v>1</v>
      </c>
      <c r="AV15" s="364" cm="1">
        <f t="array" aca="1" ref="AV15" ca="1">INDIRECT($A15&amp;AV$1)</f>
        <v>1</v>
      </c>
      <c r="AW15" s="364" cm="1">
        <f t="array" aca="1" ref="AW15" ca="1">INDIRECT($A15&amp;AW$1)</f>
        <v>1</v>
      </c>
      <c r="AX15" s="364" cm="1">
        <f t="array" aca="1" ref="AX15" ca="1">INDIRECT($A15&amp;AX$1)</f>
        <v>1</v>
      </c>
      <c r="AY15" s="357"/>
      <c r="AZ15" s="364" cm="1">
        <f t="array" aca="1" ref="AZ15" ca="1">INDIRECT($A15&amp;AZ$1)</f>
        <v>1</v>
      </c>
      <c r="BA15" s="364" cm="1">
        <f t="array" aca="1" ref="BA15" ca="1">INDIRECT($A15&amp;BA$1)</f>
        <v>1</v>
      </c>
      <c r="BB15" s="364" cm="1">
        <f t="array" aca="1" ref="BB15" ca="1">INDIRECT($A15&amp;BB$1)</f>
        <v>1</v>
      </c>
      <c r="BC15" s="364" cm="1">
        <f t="array" aca="1" ref="BC15" ca="1">INDIRECT($A15&amp;BC$1)</f>
        <v>1</v>
      </c>
      <c r="BD15" s="364" cm="1">
        <f t="array" aca="1" ref="BD15" ca="1">INDIRECT($A15&amp;BD$1)</f>
        <v>1</v>
      </c>
      <c r="BE15" s="364" cm="1">
        <f t="array" aca="1" ref="BE15" ca="1">INDIRECT($A15&amp;BE$1)</f>
        <v>1</v>
      </c>
      <c r="BF15" s="364" cm="1">
        <f t="array" aca="1" ref="BF15" ca="1">INDIRECT($A15&amp;BF$1)</f>
        <v>1</v>
      </c>
      <c r="BG15" s="364" cm="1">
        <f t="array" aca="1" ref="BG15" ca="1">INDIRECT($A15&amp;BG$1)</f>
        <v>1</v>
      </c>
      <c r="BH15" s="364" cm="1">
        <f t="array" aca="1" ref="BH15" ca="1">INDIRECT($A15&amp;BH$1)</f>
        <v>1</v>
      </c>
      <c r="BI15" s="357"/>
      <c r="BJ15" s="364" cm="1">
        <f t="array" aca="1" ref="BJ15" ca="1">INDIRECT($A15&amp;BJ$1)</f>
        <v>1</v>
      </c>
      <c r="BK15" s="364" cm="1">
        <f t="array" aca="1" ref="BK15" ca="1">INDIRECT($A15&amp;BK$1)</f>
        <v>1</v>
      </c>
      <c r="BL15" s="364" cm="1">
        <f t="array" aca="1" ref="BL15" ca="1">INDIRECT($A15&amp;BL$1)</f>
        <v>1</v>
      </c>
      <c r="BM15" s="364" cm="1">
        <f t="array" aca="1" ref="BM15" ca="1">INDIRECT($A15&amp;BM$1)</f>
        <v>1</v>
      </c>
      <c r="BN15" s="364" cm="1">
        <f t="array" aca="1" ref="BN15" ca="1">INDIRECT($A15&amp;BN$1)</f>
        <v>1</v>
      </c>
      <c r="BO15" s="364" cm="1">
        <f t="array" aca="1" ref="BO15" ca="1">INDIRECT($A15&amp;BO$1)</f>
        <v>1</v>
      </c>
      <c r="BP15" s="364" cm="1">
        <f t="array" aca="1" ref="BP15" ca="1">INDIRECT($A15&amp;BP$1)</f>
        <v>1</v>
      </c>
      <c r="BQ15" s="364" cm="1">
        <f t="array" aca="1" ref="BQ15" ca="1">INDIRECT($A15&amp;BQ$1)</f>
        <v>1</v>
      </c>
      <c r="BR15" s="364" cm="1">
        <f t="array" aca="1" ref="BR15" ca="1">INDIRECT($A15&amp;BR$1)</f>
        <v>1</v>
      </c>
      <c r="BS15" s="364" cm="1">
        <f t="array" aca="1" ref="BS15" ca="1">INDIRECT($A15&amp;BS$1)</f>
        <v>1</v>
      </c>
      <c r="BT15" s="191"/>
      <c r="BU15" s="219" cm="1">
        <f t="array" aca="1" ref="BU15" ca="1">INDIRECT($A15&amp;BU$1)</f>
        <v>1</v>
      </c>
      <c r="BV15" s="364" cm="1">
        <f t="array" aca="1" ref="BV15" ca="1">INDIRECT($A15&amp;BV$1)</f>
        <v>1</v>
      </c>
      <c r="BW15" s="364" cm="1">
        <f t="array" aca="1" ref="BW15" ca="1">INDIRECT($A15&amp;BW$1)</f>
        <v>1</v>
      </c>
      <c r="BX15" s="364" cm="1">
        <f t="array" aca="1" ref="BX15" ca="1">INDIRECT($A15&amp;BX$1)</f>
        <v>1</v>
      </c>
      <c r="BY15" s="365"/>
      <c r="BZ15" s="364" cm="1">
        <f t="array" aca="1" ref="BZ15" ca="1">INDIRECT($A15&amp;BZ$1)</f>
        <v>1</v>
      </c>
      <c r="CA15" s="364" cm="1">
        <f t="array" aca="1" ref="CA15" ca="1">INDIRECT($A15&amp;CA$1)</f>
        <v>1</v>
      </c>
      <c r="CB15" s="364" cm="1">
        <f t="array" aca="1" ref="CB15" ca="1">INDIRECT($A15&amp;CB$1)</f>
        <v>1</v>
      </c>
      <c r="CC15" s="364" cm="1">
        <f t="array" aca="1" ref="CC15" ca="1">INDIRECT($A15&amp;CC$1)</f>
        <v>1</v>
      </c>
      <c r="CD15" s="364" cm="1">
        <f t="array" aca="1" ref="CD15" ca="1">INDIRECT($A15&amp;CD$1)</f>
        <v>1</v>
      </c>
      <c r="CE15" s="364" cm="1">
        <f t="array" aca="1" ref="CE15" ca="1">INDIRECT($A15&amp;CE$1)</f>
        <v>1</v>
      </c>
      <c r="CF15" s="364" cm="1">
        <f t="array" aca="1" ref="CF15" ca="1">INDIRECT($A15&amp;CF$1)</f>
        <v>1</v>
      </c>
      <c r="CG15" s="364" cm="1">
        <f t="array" aca="1" ref="CG15" ca="1">INDIRECT($A15&amp;CG$1)</f>
        <v>1</v>
      </c>
      <c r="CH15" s="364" cm="1">
        <f t="array" aca="1" ref="CH15" ca="1">INDIRECT($A15&amp;CH$1)</f>
        <v>1</v>
      </c>
      <c r="CI15" s="191"/>
      <c r="CJ15" s="364" cm="1">
        <f t="array" aca="1" ref="CJ15" ca="1">INDIRECT($A15&amp;CJ$1)</f>
        <v>1</v>
      </c>
      <c r="CK15" s="364" cm="1">
        <f t="array" aca="1" ref="CK15" ca="1">INDIRECT($A15&amp;CK$1)</f>
        <v>1</v>
      </c>
      <c r="CL15" s="364" cm="1">
        <f t="array" aca="1" ref="CL15" ca="1">INDIRECT($A15&amp;CL$1)</f>
        <v>1</v>
      </c>
      <c r="CM15" s="364" cm="1">
        <f t="array" aca="1" ref="CM15" ca="1">INDIRECT($A15&amp;CM$1)</f>
        <v>1</v>
      </c>
      <c r="CN15" s="364" cm="1">
        <f t="array" aca="1" ref="CN15" ca="1">INDIRECT($A15&amp;CN$1)</f>
        <v>1</v>
      </c>
      <c r="CO15" s="364" cm="1">
        <f t="array" aca="1" ref="CO15" ca="1">INDIRECT($A15&amp;CO$1)</f>
        <v>1</v>
      </c>
      <c r="CP15" s="364" cm="1">
        <f t="array" aca="1" ref="CP15" ca="1">INDIRECT($A15&amp;CP$1)</f>
        <v>1</v>
      </c>
      <c r="CQ15" s="364" cm="1">
        <f t="array" aca="1" ref="CQ15" ca="1">INDIRECT($A15&amp;CQ$1)</f>
        <v>1</v>
      </c>
      <c r="CR15" s="364" cm="1">
        <f t="array" aca="1" ref="CR15" ca="1">INDIRECT($A15&amp;CR$1)</f>
        <v>1</v>
      </c>
      <c r="CS15" s="364" cm="1">
        <f t="array" aca="1" ref="CS15" ca="1">INDIRECT($A15&amp;CS$1)</f>
        <v>1</v>
      </c>
      <c r="CT15" s="364" cm="1">
        <f t="array" aca="1" ref="CT15" ca="1">INDIRECT($A15&amp;CT$1)</f>
        <v>1</v>
      </c>
      <c r="CU15" s="364" cm="1">
        <f t="array" aca="1" ref="CU15" ca="1">INDIRECT($A15&amp;CU$1)</f>
        <v>1</v>
      </c>
      <c r="CV15" s="364" cm="1">
        <f t="array" aca="1" ref="CV15" ca="1">INDIRECT($A15&amp;CV$1)</f>
        <v>1</v>
      </c>
      <c r="CW15" s="364" cm="1">
        <f t="array" aca="1" ref="CW15" ca="1">INDIRECT($A15&amp;CW$1)</f>
        <v>1</v>
      </c>
      <c r="CX15" s="364" cm="1">
        <f t="array" aca="1" ref="CX15" ca="1">INDIRECT($A15&amp;CX$1)</f>
        <v>1</v>
      </c>
      <c r="CY15" s="364" cm="1">
        <f t="array" aca="1" ref="CY15" ca="1">INDIRECT($A15&amp;CY$1)</f>
        <v>1</v>
      </c>
      <c r="CZ15" s="364" cm="1">
        <f t="array" aca="1" ref="CZ15" ca="1">INDIRECT($A15&amp;CZ$1)</f>
        <v>1</v>
      </c>
      <c r="DA15" s="364" cm="1">
        <f t="array" aca="1" ref="DA15" ca="1">INDIRECT($A15&amp;DA$1)</f>
        <v>1</v>
      </c>
      <c r="DB15" s="364" cm="1">
        <f t="array" aca="1" ref="DB15" ca="1">INDIRECT($A15&amp;DB$1)</f>
        <v>1</v>
      </c>
      <c r="DC15" s="364" cm="1">
        <f t="array" aca="1" ref="DC15" ca="1">INDIRECT($A15&amp;DC$1)</f>
        <v>1</v>
      </c>
      <c r="DD15" s="357"/>
      <c r="DE15" s="364" cm="1">
        <f t="array" aca="1" ref="DE15" ca="1">INDIRECT($A15&amp;DE$1)</f>
        <v>1</v>
      </c>
      <c r="DF15" s="364" cm="1">
        <f t="array" aca="1" ref="DF15" ca="1">INDIRECT($A15&amp;DF$1)</f>
        <v>1</v>
      </c>
      <c r="DG15" s="364" cm="1">
        <f t="array" aca="1" ref="DG15" ca="1">INDIRECT($A15&amp;DG$1)</f>
        <v>1</v>
      </c>
      <c r="DH15" s="364" cm="1">
        <f t="array" aca="1" ref="DH15" ca="1">INDIRECT($A15&amp;DH$1)</f>
        <v>1</v>
      </c>
      <c r="DI15" s="364" cm="1">
        <f t="array" aca="1" ref="DI15" ca="1">INDIRECT($A15&amp;DI$1)</f>
        <v>1</v>
      </c>
      <c r="DJ15" s="364" cm="1">
        <f t="array" aca="1" ref="DJ15" ca="1">INDIRECT($A15&amp;DJ$1)</f>
        <v>1</v>
      </c>
      <c r="DK15" s="364" cm="1">
        <f t="array" aca="1" ref="DK15" ca="1">INDIRECT($A15&amp;DK$1)</f>
        <v>1</v>
      </c>
      <c r="DL15" s="364" cm="1">
        <f t="array" aca="1" ref="DL15" ca="1">INDIRECT($A15&amp;DL$1)</f>
        <v>1</v>
      </c>
      <c r="DM15" s="357"/>
      <c r="DN15" s="364" cm="1">
        <f t="array" aca="1" ref="DN15" ca="1">INDIRECT($A15&amp;DN$1)</f>
        <v>1</v>
      </c>
      <c r="DO15" s="364" cm="1">
        <f t="array" aca="1" ref="DO15" ca="1">INDIRECT($A15&amp;DO$1)</f>
        <v>1</v>
      </c>
      <c r="DP15" s="364" cm="1">
        <f t="array" aca="1" ref="DP15" ca="1">INDIRECT($A15&amp;DP$1)</f>
        <v>1</v>
      </c>
      <c r="DQ15" s="364" cm="1">
        <f t="array" aca="1" ref="DQ15" ca="1">INDIRECT($A15&amp;DQ$1)</f>
        <v>1</v>
      </c>
      <c r="DR15" s="364" cm="1">
        <f t="array" aca="1" ref="DR15" ca="1">INDIRECT($A15&amp;DR$1)</f>
        <v>1</v>
      </c>
      <c r="DS15" s="364" cm="1">
        <f t="array" aca="1" ref="DS15" ca="1">INDIRECT($A15&amp;DS$1)</f>
        <v>1</v>
      </c>
      <c r="DT15" s="364" cm="1">
        <f t="array" aca="1" ref="DT15" ca="1">INDIRECT($A15&amp;DT$1)</f>
        <v>1</v>
      </c>
      <c r="DU15" s="364" cm="1">
        <f t="array" aca="1" ref="DU15" ca="1">INDIRECT($A15&amp;DU$1)</f>
        <v>1</v>
      </c>
      <c r="DV15" s="364" cm="1">
        <f t="array" aca="1" ref="DV15" ca="1">INDIRECT($A15&amp;DV$1)</f>
        <v>1</v>
      </c>
      <c r="DW15" s="364" cm="1">
        <f t="array" aca="1" ref="DW15" ca="1">INDIRECT($A15&amp;DW$1)</f>
        <v>1</v>
      </c>
      <c r="DX15" s="364" cm="1">
        <f t="array" aca="1" ref="DX15" ca="1">INDIRECT($A15&amp;DX$1)</f>
        <v>1</v>
      </c>
      <c r="DY15" s="357"/>
      <c r="DZ15" s="364" cm="1">
        <f t="array" aca="1" ref="DZ15" ca="1">INDIRECT($A15&amp;DZ$1)</f>
        <v>1</v>
      </c>
      <c r="EA15" s="364" cm="1">
        <f t="array" aca="1" ref="EA15" ca="1">INDIRECT($A15&amp;EA$1)</f>
        <v>1</v>
      </c>
      <c r="EB15" s="364" cm="1">
        <f t="array" aca="1" ref="EB15" ca="1">INDIRECT($A15&amp;EB$1)</f>
        <v>1</v>
      </c>
      <c r="EC15" s="364" cm="1">
        <f t="array" aca="1" ref="EC15" ca="1">INDIRECT($A15&amp;EC$1)</f>
        <v>1</v>
      </c>
      <c r="ED15" s="357"/>
      <c r="EE15" s="364" cm="1">
        <f t="array" aca="1" ref="EE15" ca="1">INDIRECT($A15&amp;EE$1)</f>
        <v>1</v>
      </c>
      <c r="EF15" s="364" cm="1">
        <f t="array" aca="1" ref="EF15" ca="1">INDIRECT($A15&amp;EF$1)</f>
        <v>1</v>
      </c>
      <c r="EG15" s="364" cm="1">
        <f t="array" aca="1" ref="EG15" ca="1">INDIRECT($A15&amp;EG$1)</f>
        <v>1</v>
      </c>
      <c r="EH15" s="364" cm="1">
        <f t="array" aca="1" ref="EH15" ca="1">INDIRECT($A15&amp;EH$1)</f>
        <v>1</v>
      </c>
      <c r="EI15" s="364" cm="1">
        <f t="array" aca="1" ref="EI15" ca="1">INDIRECT($A15&amp;EI$1)</f>
        <v>1</v>
      </c>
      <c r="EJ15" s="199"/>
      <c r="EK15" s="199"/>
      <c r="EL15" s="138"/>
      <c r="EM15" s="138"/>
      <c r="EN15" s="138"/>
      <c r="EO15" s="138"/>
    </row>
    <row r="16" spans="1:145">
      <c r="A16" s="114" t="s">
        <v>327</v>
      </c>
      <c r="B16" s="337" t="s">
        <v>94</v>
      </c>
      <c r="C16" s="362" t="str">
        <f>_xlfn.IFNA(VLOOKUP($B16,Classificatietabel!$B$6:$I$91,C$7,FALSE),"")</f>
        <v>hoog</v>
      </c>
      <c r="D16" s="194" t="str">
        <f>_xlfn.IFNA(VLOOKUP($B16,Classificatietabel!$B$6:$I$91,D$7,FALSE),"")</f>
        <v>neen</v>
      </c>
      <c r="E16" s="197">
        <f>IF(AND(D16="laag",$D$3=1),0,_xlfn.IFNA(IF(VLOOKUP($B16,Classificatietabel!$B$6:$H$91,$E$5,FALSE)="Ja",1,0),""))</f>
        <v>1</v>
      </c>
      <c r="F16" s="357"/>
      <c r="G16" s="363">
        <v>1</v>
      </c>
      <c r="H16" s="363">
        <v>1</v>
      </c>
      <c r="I16" s="363">
        <v>1</v>
      </c>
      <c r="J16" s="363">
        <v>1</v>
      </c>
      <c r="K16" s="363">
        <v>1</v>
      </c>
      <c r="L16" s="363">
        <v>1</v>
      </c>
      <c r="M16" s="363">
        <v>1</v>
      </c>
      <c r="N16" s="363">
        <v>1</v>
      </c>
      <c r="O16" s="364" cm="1">
        <f t="array" aca="1" ref="O16" ca="1">INDIRECT($A16&amp;O$1)</f>
        <v>1</v>
      </c>
      <c r="P16" s="364" cm="1">
        <f t="array" aca="1" ref="P16" ca="1">INDIRECT($A16&amp;P$1)</f>
        <v>1</v>
      </c>
      <c r="Q16" s="364" cm="1">
        <f t="array" aca="1" ref="Q16" ca="1">INDIRECT($A16&amp;Q$1)</f>
        <v>1</v>
      </c>
      <c r="R16" s="364" cm="1">
        <f t="array" aca="1" ref="R16" ca="1">INDIRECT($A16&amp;R$1)</f>
        <v>1</v>
      </c>
      <c r="S16" s="364" cm="1">
        <f t="array" aca="1" ref="S16" ca="1">INDIRECT($A16&amp;S$1)</f>
        <v>1</v>
      </c>
      <c r="T16" s="364" cm="1">
        <f t="array" aca="1" ref="T16" ca="1">INDIRECT($A16&amp;T$1)</f>
        <v>1</v>
      </c>
      <c r="U16" s="364" cm="1">
        <f t="array" aca="1" ref="U16" ca="1">INDIRECT($A16&amp;U$1)</f>
        <v>1</v>
      </c>
      <c r="V16" s="364" cm="1">
        <f t="array" aca="1" ref="V16" ca="1">INDIRECT($A16&amp;V$1)</f>
        <v>1</v>
      </c>
      <c r="W16" s="364" cm="1">
        <f t="array" aca="1" ref="W16" ca="1">INDIRECT($A16&amp;W$1)</f>
        <v>1</v>
      </c>
      <c r="X16" s="364" cm="1">
        <f t="array" aca="1" ref="X16" ca="1">INDIRECT($A16&amp;X$1)</f>
        <v>1</v>
      </c>
      <c r="Y16" s="364" cm="1">
        <f t="array" aca="1" ref="Y16" ca="1">INDIRECT($A16&amp;Y$1)</f>
        <v>1</v>
      </c>
      <c r="Z16" s="364" cm="1">
        <f t="array" aca="1" ref="Z16" ca="1">INDIRECT($A16&amp;Z$1)</f>
        <v>1</v>
      </c>
      <c r="AA16" s="364" cm="1">
        <f t="array" aca="1" ref="AA16" ca="1">INDIRECT($A16&amp;AA$1)</f>
        <v>1</v>
      </c>
      <c r="AB16" s="364" cm="1">
        <f t="array" aca="1" ref="AB16" ca="1">INDIRECT($A16&amp;AB$1)</f>
        <v>1</v>
      </c>
      <c r="AC16" s="364" cm="1">
        <f t="array" aca="1" ref="AC16" ca="1">INDIRECT($A16&amp;AC$1)</f>
        <v>1</v>
      </c>
      <c r="AD16" s="364" cm="1">
        <f t="array" aca="1" ref="AD16" ca="1">INDIRECT($A16&amp;AD$1)</f>
        <v>1</v>
      </c>
      <c r="AE16" s="364" cm="1">
        <f t="array" aca="1" ref="AE16" ca="1">INDIRECT($A16&amp;AE$1)</f>
        <v>1</v>
      </c>
      <c r="AF16" s="364" cm="1">
        <f t="array" aca="1" ref="AF16" ca="1">INDIRECT($A16&amp;AF$1)</f>
        <v>1</v>
      </c>
      <c r="AG16" s="364" cm="1">
        <f t="array" aca="1" ref="AG16" ca="1">INDIRECT($A16&amp;AG$1)</f>
        <v>1</v>
      </c>
      <c r="AH16" s="364" cm="1">
        <f t="array" aca="1" ref="AH16" ca="1">INDIRECT($A16&amp;AH$1)</f>
        <v>1</v>
      </c>
      <c r="AI16" s="364" cm="1">
        <f t="array" aca="1" ref="AI16" ca="1">INDIRECT($A16&amp;AI$1)</f>
        <v>1</v>
      </c>
      <c r="AJ16" s="364" cm="1">
        <f t="array" aca="1" ref="AJ16" ca="1">INDIRECT($A16&amp;AJ$1)</f>
        <v>1</v>
      </c>
      <c r="AK16" s="364" cm="1">
        <f t="array" aca="1" ref="AK16" ca="1">INDIRECT($A16&amp;AK$1)</f>
        <v>1</v>
      </c>
      <c r="AL16" s="364" cm="1">
        <f t="array" aca="1" ref="AL16" ca="1">INDIRECT($A16&amp;AL$1)</f>
        <v>1</v>
      </c>
      <c r="AM16" s="364" cm="1">
        <f t="array" aca="1" ref="AM16" ca="1">INDIRECT($A16&amp;AM$1)</f>
        <v>1</v>
      </c>
      <c r="AN16" s="357"/>
      <c r="AO16" s="364" cm="1">
        <f t="array" aca="1" ref="AO16" ca="1">INDIRECT($A16&amp;AO$1)</f>
        <v>1</v>
      </c>
      <c r="AP16" s="364" cm="1">
        <f t="array" aca="1" ref="AP16" ca="1">INDIRECT($A16&amp;AP$1)</f>
        <v>1</v>
      </c>
      <c r="AQ16" s="364" cm="1">
        <f t="array" aca="1" ref="AQ16" ca="1">INDIRECT($A16&amp;AQ$1)</f>
        <v>1</v>
      </c>
      <c r="AR16" s="364" cm="1">
        <f t="array" aca="1" ref="AR16" ca="1">INDIRECT($A16&amp;AR$1)</f>
        <v>1</v>
      </c>
      <c r="AS16" s="364" cm="1">
        <f t="array" aca="1" ref="AS16" ca="1">INDIRECT($A16&amp;AS$1)</f>
        <v>1</v>
      </c>
      <c r="AT16" s="364" cm="1">
        <f t="array" aca="1" ref="AT16" ca="1">INDIRECT($A16&amp;AT$1)</f>
        <v>1</v>
      </c>
      <c r="AU16" s="364" cm="1">
        <f t="array" aca="1" ref="AU16" ca="1">INDIRECT($A16&amp;AU$1)</f>
        <v>1</v>
      </c>
      <c r="AV16" s="364" cm="1">
        <f t="array" aca="1" ref="AV16" ca="1">INDIRECT($A16&amp;AV$1)</f>
        <v>1</v>
      </c>
      <c r="AW16" s="364" cm="1">
        <f t="array" aca="1" ref="AW16" ca="1">INDIRECT($A16&amp;AW$1)</f>
        <v>1</v>
      </c>
      <c r="AX16" s="364" cm="1">
        <f t="array" aca="1" ref="AX16" ca="1">INDIRECT($A16&amp;AX$1)</f>
        <v>1</v>
      </c>
      <c r="AY16" s="357"/>
      <c r="AZ16" s="364" cm="1">
        <f t="array" aca="1" ref="AZ16" ca="1">INDIRECT($A16&amp;AZ$1)</f>
        <v>1</v>
      </c>
      <c r="BA16" s="364" cm="1">
        <f t="array" aca="1" ref="BA16" ca="1">INDIRECT($A16&amp;BA$1)</f>
        <v>1</v>
      </c>
      <c r="BB16" s="364" cm="1">
        <f t="array" aca="1" ref="BB16" ca="1">INDIRECT($A16&amp;BB$1)</f>
        <v>1</v>
      </c>
      <c r="BC16" s="364" cm="1">
        <f t="array" aca="1" ref="BC16" ca="1">INDIRECT($A16&amp;BC$1)</f>
        <v>1</v>
      </c>
      <c r="BD16" s="364" cm="1">
        <f t="array" aca="1" ref="BD16" ca="1">INDIRECT($A16&amp;BD$1)</f>
        <v>1</v>
      </c>
      <c r="BE16" s="364" cm="1">
        <f t="array" aca="1" ref="BE16" ca="1">INDIRECT($A16&amp;BE$1)</f>
        <v>1</v>
      </c>
      <c r="BF16" s="364" cm="1">
        <f t="array" aca="1" ref="BF16" ca="1">INDIRECT($A16&amp;BF$1)</f>
        <v>1</v>
      </c>
      <c r="BG16" s="364" cm="1">
        <f t="array" aca="1" ref="BG16" ca="1">INDIRECT($A16&amp;BG$1)</f>
        <v>1</v>
      </c>
      <c r="BH16" s="364" cm="1">
        <f t="array" aca="1" ref="BH16" ca="1">INDIRECT($A16&amp;BH$1)</f>
        <v>1</v>
      </c>
      <c r="BI16" s="357"/>
      <c r="BJ16" s="364" cm="1">
        <f t="array" aca="1" ref="BJ16" ca="1">INDIRECT($A16&amp;BJ$1)</f>
        <v>1</v>
      </c>
      <c r="BK16" s="364" cm="1">
        <f t="array" aca="1" ref="BK16" ca="1">INDIRECT($A16&amp;BK$1)</f>
        <v>1</v>
      </c>
      <c r="BL16" s="364" cm="1">
        <f t="array" aca="1" ref="BL16" ca="1">INDIRECT($A16&amp;BL$1)</f>
        <v>1</v>
      </c>
      <c r="BM16" s="364" cm="1">
        <f t="array" aca="1" ref="BM16" ca="1">INDIRECT($A16&amp;BM$1)</f>
        <v>1</v>
      </c>
      <c r="BN16" s="364" cm="1">
        <f t="array" aca="1" ref="BN16" ca="1">INDIRECT($A16&amp;BN$1)</f>
        <v>1</v>
      </c>
      <c r="BO16" s="364" cm="1">
        <f t="array" aca="1" ref="BO16" ca="1">INDIRECT($A16&amp;BO$1)</f>
        <v>1</v>
      </c>
      <c r="BP16" s="364" cm="1">
        <f t="array" aca="1" ref="BP16" ca="1">INDIRECT($A16&amp;BP$1)</f>
        <v>1</v>
      </c>
      <c r="BQ16" s="364" cm="1">
        <f t="array" aca="1" ref="BQ16" ca="1">INDIRECT($A16&amp;BQ$1)</f>
        <v>1</v>
      </c>
      <c r="BR16" s="364" cm="1">
        <f t="array" aca="1" ref="BR16" ca="1">INDIRECT($A16&amp;BR$1)</f>
        <v>1</v>
      </c>
      <c r="BS16" s="364" cm="1">
        <f t="array" aca="1" ref="BS16" ca="1">INDIRECT($A16&amp;BS$1)</f>
        <v>1</v>
      </c>
      <c r="BT16" s="191"/>
      <c r="BU16" s="219" cm="1">
        <f t="array" aca="1" ref="BU16" ca="1">INDIRECT($A16&amp;BU$1)</f>
        <v>1</v>
      </c>
      <c r="BV16" s="364" cm="1">
        <f t="array" aca="1" ref="BV16" ca="1">INDIRECT($A16&amp;BV$1)</f>
        <v>1</v>
      </c>
      <c r="BW16" s="364" cm="1">
        <f t="array" aca="1" ref="BW16" ca="1">INDIRECT($A16&amp;BW$1)</f>
        <v>1</v>
      </c>
      <c r="BX16" s="364" cm="1">
        <f t="array" aca="1" ref="BX16" ca="1">INDIRECT($A16&amp;BX$1)</f>
        <v>1</v>
      </c>
      <c r="BY16" s="365"/>
      <c r="BZ16" s="364" cm="1">
        <f t="array" aca="1" ref="BZ16" ca="1">INDIRECT($A16&amp;BZ$1)</f>
        <v>1</v>
      </c>
      <c r="CA16" s="364" cm="1">
        <f t="array" aca="1" ref="CA16" ca="1">INDIRECT($A16&amp;CA$1)</f>
        <v>1</v>
      </c>
      <c r="CB16" s="364" cm="1">
        <f t="array" aca="1" ref="CB16" ca="1">INDIRECT($A16&amp;CB$1)</f>
        <v>1</v>
      </c>
      <c r="CC16" s="364" cm="1">
        <f t="array" aca="1" ref="CC16" ca="1">INDIRECT($A16&amp;CC$1)</f>
        <v>1</v>
      </c>
      <c r="CD16" s="364" cm="1">
        <f t="array" aca="1" ref="CD16" ca="1">INDIRECT($A16&amp;CD$1)</f>
        <v>1</v>
      </c>
      <c r="CE16" s="364" cm="1">
        <f t="array" aca="1" ref="CE16" ca="1">INDIRECT($A16&amp;CE$1)</f>
        <v>1</v>
      </c>
      <c r="CF16" s="364" cm="1">
        <f t="array" aca="1" ref="CF16" ca="1">INDIRECT($A16&amp;CF$1)</f>
        <v>1</v>
      </c>
      <c r="CG16" s="364" cm="1">
        <f t="array" aca="1" ref="CG16" ca="1">INDIRECT($A16&amp;CG$1)</f>
        <v>1</v>
      </c>
      <c r="CH16" s="364" cm="1">
        <f t="array" aca="1" ref="CH16" ca="1">INDIRECT($A16&amp;CH$1)</f>
        <v>1</v>
      </c>
      <c r="CI16" s="191"/>
      <c r="CJ16" s="364" cm="1">
        <f t="array" aca="1" ref="CJ16" ca="1">INDIRECT($A16&amp;CJ$1)</f>
        <v>1</v>
      </c>
      <c r="CK16" s="364" cm="1">
        <f t="array" aca="1" ref="CK16" ca="1">INDIRECT($A16&amp;CK$1)</f>
        <v>1</v>
      </c>
      <c r="CL16" s="364" cm="1">
        <f t="array" aca="1" ref="CL16" ca="1">INDIRECT($A16&amp;CL$1)</f>
        <v>1</v>
      </c>
      <c r="CM16" s="364" cm="1">
        <f t="array" aca="1" ref="CM16" ca="1">INDIRECT($A16&amp;CM$1)</f>
        <v>1</v>
      </c>
      <c r="CN16" s="364" cm="1">
        <f t="array" aca="1" ref="CN16" ca="1">INDIRECT($A16&amp;CN$1)</f>
        <v>1</v>
      </c>
      <c r="CO16" s="364" cm="1">
        <f t="array" aca="1" ref="CO16" ca="1">INDIRECT($A16&amp;CO$1)</f>
        <v>1</v>
      </c>
      <c r="CP16" s="364" cm="1">
        <f t="array" aca="1" ref="CP16" ca="1">INDIRECT($A16&amp;CP$1)</f>
        <v>1</v>
      </c>
      <c r="CQ16" s="364" cm="1">
        <f t="array" aca="1" ref="CQ16" ca="1">INDIRECT($A16&amp;CQ$1)</f>
        <v>1</v>
      </c>
      <c r="CR16" s="364" cm="1">
        <f t="array" aca="1" ref="CR16" ca="1">INDIRECT($A16&amp;CR$1)</f>
        <v>1</v>
      </c>
      <c r="CS16" s="364" cm="1">
        <f t="array" aca="1" ref="CS16" ca="1">INDIRECT($A16&amp;CS$1)</f>
        <v>1</v>
      </c>
      <c r="CT16" s="364" cm="1">
        <f t="array" aca="1" ref="CT16" ca="1">INDIRECT($A16&amp;CT$1)</f>
        <v>1</v>
      </c>
      <c r="CU16" s="364" cm="1">
        <f t="array" aca="1" ref="CU16" ca="1">INDIRECT($A16&amp;CU$1)</f>
        <v>1</v>
      </c>
      <c r="CV16" s="364" cm="1">
        <f t="array" aca="1" ref="CV16" ca="1">INDIRECT($A16&amp;CV$1)</f>
        <v>1</v>
      </c>
      <c r="CW16" s="364" cm="1">
        <f t="array" aca="1" ref="CW16" ca="1">INDIRECT($A16&amp;CW$1)</f>
        <v>1</v>
      </c>
      <c r="CX16" s="364" cm="1">
        <f t="array" aca="1" ref="CX16" ca="1">INDIRECT($A16&amp;CX$1)</f>
        <v>1</v>
      </c>
      <c r="CY16" s="364" cm="1">
        <f t="array" aca="1" ref="CY16" ca="1">INDIRECT($A16&amp;CY$1)</f>
        <v>1</v>
      </c>
      <c r="CZ16" s="364" cm="1">
        <f t="array" aca="1" ref="CZ16" ca="1">INDIRECT($A16&amp;CZ$1)</f>
        <v>1</v>
      </c>
      <c r="DA16" s="364" cm="1">
        <f t="array" aca="1" ref="DA16" ca="1">INDIRECT($A16&amp;DA$1)</f>
        <v>1</v>
      </c>
      <c r="DB16" s="364" cm="1">
        <f t="array" aca="1" ref="DB16" ca="1">INDIRECT($A16&amp;DB$1)</f>
        <v>1</v>
      </c>
      <c r="DC16" s="364" cm="1">
        <f t="array" aca="1" ref="DC16" ca="1">INDIRECT($A16&amp;DC$1)</f>
        <v>1</v>
      </c>
      <c r="DD16" s="357"/>
      <c r="DE16" s="364" cm="1">
        <f t="array" aca="1" ref="DE16" ca="1">INDIRECT($A16&amp;DE$1)</f>
        <v>1</v>
      </c>
      <c r="DF16" s="364" cm="1">
        <f t="array" aca="1" ref="DF16" ca="1">INDIRECT($A16&amp;DF$1)</f>
        <v>1</v>
      </c>
      <c r="DG16" s="364" cm="1">
        <f t="array" aca="1" ref="DG16" ca="1">INDIRECT($A16&amp;DG$1)</f>
        <v>1</v>
      </c>
      <c r="DH16" s="364" cm="1">
        <f t="array" aca="1" ref="DH16" ca="1">INDIRECT($A16&amp;DH$1)</f>
        <v>1</v>
      </c>
      <c r="DI16" s="364" cm="1">
        <f t="array" aca="1" ref="DI16" ca="1">INDIRECT($A16&amp;DI$1)</f>
        <v>1</v>
      </c>
      <c r="DJ16" s="364" cm="1">
        <f t="array" aca="1" ref="DJ16" ca="1">INDIRECT($A16&amp;DJ$1)</f>
        <v>1</v>
      </c>
      <c r="DK16" s="364" cm="1">
        <f t="array" aca="1" ref="DK16" ca="1">INDIRECT($A16&amp;DK$1)</f>
        <v>1</v>
      </c>
      <c r="DL16" s="364" cm="1">
        <f t="array" aca="1" ref="DL16" ca="1">INDIRECT($A16&amp;DL$1)</f>
        <v>1</v>
      </c>
      <c r="DM16" s="357"/>
      <c r="DN16" s="364" cm="1">
        <f t="array" aca="1" ref="DN16" ca="1">INDIRECT($A16&amp;DN$1)</f>
        <v>1</v>
      </c>
      <c r="DO16" s="364" cm="1">
        <f t="array" aca="1" ref="DO16" ca="1">INDIRECT($A16&amp;DO$1)</f>
        <v>1</v>
      </c>
      <c r="DP16" s="364" cm="1">
        <f t="array" aca="1" ref="DP16" ca="1">INDIRECT($A16&amp;DP$1)</f>
        <v>1</v>
      </c>
      <c r="DQ16" s="364" cm="1">
        <f t="array" aca="1" ref="DQ16" ca="1">INDIRECT($A16&amp;DQ$1)</f>
        <v>1</v>
      </c>
      <c r="DR16" s="364" cm="1">
        <f t="array" aca="1" ref="DR16" ca="1">INDIRECT($A16&amp;DR$1)</f>
        <v>1</v>
      </c>
      <c r="DS16" s="364" cm="1">
        <f t="array" aca="1" ref="DS16" ca="1">INDIRECT($A16&amp;DS$1)</f>
        <v>1</v>
      </c>
      <c r="DT16" s="364" cm="1">
        <f t="array" aca="1" ref="DT16" ca="1">INDIRECT($A16&amp;DT$1)</f>
        <v>1</v>
      </c>
      <c r="DU16" s="364" cm="1">
        <f t="array" aca="1" ref="DU16" ca="1">INDIRECT($A16&amp;DU$1)</f>
        <v>1</v>
      </c>
      <c r="DV16" s="364" cm="1">
        <f t="array" aca="1" ref="DV16" ca="1">INDIRECT($A16&amp;DV$1)</f>
        <v>1</v>
      </c>
      <c r="DW16" s="364" cm="1">
        <f t="array" aca="1" ref="DW16" ca="1">INDIRECT($A16&amp;DW$1)</f>
        <v>1</v>
      </c>
      <c r="DX16" s="364" cm="1">
        <f t="array" aca="1" ref="DX16" ca="1">INDIRECT($A16&amp;DX$1)</f>
        <v>1</v>
      </c>
      <c r="DY16" s="357"/>
      <c r="DZ16" s="364" cm="1">
        <f t="array" aca="1" ref="DZ16" ca="1">INDIRECT($A16&amp;DZ$1)</f>
        <v>1</v>
      </c>
      <c r="EA16" s="364" cm="1">
        <f t="array" aca="1" ref="EA16" ca="1">INDIRECT($A16&amp;EA$1)</f>
        <v>1</v>
      </c>
      <c r="EB16" s="364" cm="1">
        <f t="array" aca="1" ref="EB16" ca="1">INDIRECT($A16&amp;EB$1)</f>
        <v>1</v>
      </c>
      <c r="EC16" s="364" cm="1">
        <f t="array" aca="1" ref="EC16" ca="1">INDIRECT($A16&amp;EC$1)</f>
        <v>1</v>
      </c>
      <c r="ED16" s="357"/>
      <c r="EE16" s="364" cm="1">
        <f t="array" aca="1" ref="EE16" ca="1">INDIRECT($A16&amp;EE$1)</f>
        <v>1</v>
      </c>
      <c r="EF16" s="364" cm="1">
        <f t="array" aca="1" ref="EF16" ca="1">INDIRECT($A16&amp;EF$1)</f>
        <v>1</v>
      </c>
      <c r="EG16" s="364" cm="1">
        <f t="array" aca="1" ref="EG16" ca="1">INDIRECT($A16&amp;EG$1)</f>
        <v>1</v>
      </c>
      <c r="EH16" s="364" cm="1">
        <f t="array" aca="1" ref="EH16" ca="1">INDIRECT($A16&amp;EH$1)</f>
        <v>1</v>
      </c>
      <c r="EI16" s="364" cm="1">
        <f t="array" aca="1" ref="EI16" ca="1">INDIRECT($A16&amp;EI$1)</f>
        <v>1</v>
      </c>
      <c r="EJ16" s="199"/>
      <c r="EK16" s="199"/>
      <c r="EL16" s="138"/>
      <c r="EM16" s="138"/>
      <c r="EN16" s="138"/>
      <c r="EO16" s="138"/>
    </row>
    <row r="17" spans="1:145">
      <c r="A17" s="114" t="s">
        <v>328</v>
      </c>
      <c r="B17" s="337" t="s">
        <v>96</v>
      </c>
      <c r="C17" s="362" t="str">
        <f>_xlfn.IFNA(VLOOKUP($B17,Classificatietabel!$B$6:$I$91,C$7,FALSE),"")</f>
        <v>zeer hoog</v>
      </c>
      <c r="D17" s="194" t="str">
        <f>_xlfn.IFNA(VLOOKUP($B17,Classificatietabel!$B$6:$I$91,D$7,FALSE),"")</f>
        <v>neen</v>
      </c>
      <c r="E17" s="197">
        <f>IF(AND(D17="laag",$D$3=1),0,_xlfn.IFNA(IF(VLOOKUP($B17,Classificatietabel!$B$6:$H$91,$E$5,FALSE)="Ja",1,0),""))</f>
        <v>1</v>
      </c>
      <c r="F17" s="357"/>
      <c r="G17" s="363">
        <v>1</v>
      </c>
      <c r="H17" s="363">
        <v>1</v>
      </c>
      <c r="I17" s="363">
        <v>1</v>
      </c>
      <c r="J17" s="363">
        <v>1</v>
      </c>
      <c r="K17" s="363">
        <v>1</v>
      </c>
      <c r="L17" s="363">
        <v>1</v>
      </c>
      <c r="M17" s="363">
        <v>1</v>
      </c>
      <c r="N17" s="363">
        <v>1</v>
      </c>
      <c r="O17" s="363">
        <v>1</v>
      </c>
      <c r="P17" s="364" cm="1">
        <f t="array" aca="1" ref="P17" ca="1">INDIRECT($A17&amp;P$1)</f>
        <v>1</v>
      </c>
      <c r="Q17" s="364" cm="1">
        <f t="array" aca="1" ref="Q17" ca="1">INDIRECT($A17&amp;Q$1)</f>
        <v>1</v>
      </c>
      <c r="R17" s="364" cm="1">
        <f t="array" aca="1" ref="R17" ca="1">INDIRECT($A17&amp;R$1)</f>
        <v>1</v>
      </c>
      <c r="S17" s="364" cm="1">
        <f t="array" aca="1" ref="S17" ca="1">INDIRECT($A17&amp;S$1)</f>
        <v>1</v>
      </c>
      <c r="T17" s="364" cm="1">
        <f t="array" aca="1" ref="T17" ca="1">INDIRECT($A17&amp;T$1)</f>
        <v>1</v>
      </c>
      <c r="U17" s="364" cm="1">
        <f t="array" aca="1" ref="U17" ca="1">INDIRECT($A17&amp;U$1)</f>
        <v>1</v>
      </c>
      <c r="V17" s="364" cm="1">
        <f t="array" aca="1" ref="V17" ca="1">INDIRECT($A17&amp;V$1)</f>
        <v>1</v>
      </c>
      <c r="W17" s="364" cm="1">
        <f t="array" aca="1" ref="W17" ca="1">INDIRECT($A17&amp;W$1)</f>
        <v>1</v>
      </c>
      <c r="X17" s="364" cm="1">
        <f t="array" aca="1" ref="X17" ca="1">INDIRECT($A17&amp;X$1)</f>
        <v>1</v>
      </c>
      <c r="Y17" s="364" cm="1">
        <f t="array" aca="1" ref="Y17" ca="1">INDIRECT($A17&amp;Y$1)</f>
        <v>1</v>
      </c>
      <c r="Z17" s="364" cm="1">
        <f t="array" aca="1" ref="Z17" ca="1">INDIRECT($A17&amp;Z$1)</f>
        <v>1</v>
      </c>
      <c r="AA17" s="364" cm="1">
        <f t="array" aca="1" ref="AA17" ca="1">INDIRECT($A17&amp;AA$1)</f>
        <v>1</v>
      </c>
      <c r="AB17" s="364" cm="1">
        <f t="array" aca="1" ref="AB17" ca="1">INDIRECT($A17&amp;AB$1)</f>
        <v>1</v>
      </c>
      <c r="AC17" s="364" cm="1">
        <f t="array" aca="1" ref="AC17" ca="1">INDIRECT($A17&amp;AC$1)</f>
        <v>1</v>
      </c>
      <c r="AD17" s="364" cm="1">
        <f t="array" aca="1" ref="AD17" ca="1">INDIRECT($A17&amp;AD$1)</f>
        <v>1</v>
      </c>
      <c r="AE17" s="364" cm="1">
        <f t="array" aca="1" ref="AE17" ca="1">INDIRECT($A17&amp;AE$1)</f>
        <v>1</v>
      </c>
      <c r="AF17" s="364" cm="1">
        <f t="array" aca="1" ref="AF17" ca="1">INDIRECT($A17&amp;AF$1)</f>
        <v>1</v>
      </c>
      <c r="AG17" s="364" cm="1">
        <f t="array" aca="1" ref="AG17" ca="1">INDIRECT($A17&amp;AG$1)</f>
        <v>1</v>
      </c>
      <c r="AH17" s="364" cm="1">
        <f t="array" aca="1" ref="AH17" ca="1">INDIRECT($A17&amp;AH$1)</f>
        <v>1</v>
      </c>
      <c r="AI17" s="364" cm="1">
        <f t="array" aca="1" ref="AI17" ca="1">INDIRECT($A17&amp;AI$1)</f>
        <v>1</v>
      </c>
      <c r="AJ17" s="364" cm="1">
        <f t="array" aca="1" ref="AJ17" ca="1">INDIRECT($A17&amp;AJ$1)</f>
        <v>1</v>
      </c>
      <c r="AK17" s="364" cm="1">
        <f t="array" aca="1" ref="AK17" ca="1">INDIRECT($A17&amp;AK$1)</f>
        <v>1</v>
      </c>
      <c r="AL17" s="364" cm="1">
        <f t="array" aca="1" ref="AL17" ca="1">INDIRECT($A17&amp;AL$1)</f>
        <v>1</v>
      </c>
      <c r="AM17" s="364" cm="1">
        <f t="array" aca="1" ref="AM17" ca="1">INDIRECT($A17&amp;AM$1)</f>
        <v>1</v>
      </c>
      <c r="AN17" s="357"/>
      <c r="AO17" s="364" cm="1">
        <f t="array" aca="1" ref="AO17" ca="1">INDIRECT($A17&amp;AO$1)</f>
        <v>1</v>
      </c>
      <c r="AP17" s="364" cm="1">
        <f t="array" aca="1" ref="AP17" ca="1">INDIRECT($A17&amp;AP$1)</f>
        <v>1</v>
      </c>
      <c r="AQ17" s="364" cm="1">
        <f t="array" aca="1" ref="AQ17" ca="1">INDIRECT($A17&amp;AQ$1)</f>
        <v>1</v>
      </c>
      <c r="AR17" s="364" cm="1">
        <f t="array" aca="1" ref="AR17" ca="1">INDIRECT($A17&amp;AR$1)</f>
        <v>1</v>
      </c>
      <c r="AS17" s="364" cm="1">
        <f t="array" aca="1" ref="AS17" ca="1">INDIRECT($A17&amp;AS$1)</f>
        <v>1</v>
      </c>
      <c r="AT17" s="364" cm="1">
        <f t="array" aca="1" ref="AT17" ca="1">INDIRECT($A17&amp;AT$1)</f>
        <v>1</v>
      </c>
      <c r="AU17" s="364" cm="1">
        <f t="array" aca="1" ref="AU17" ca="1">INDIRECT($A17&amp;AU$1)</f>
        <v>1</v>
      </c>
      <c r="AV17" s="364" cm="1">
        <f t="array" aca="1" ref="AV17" ca="1">INDIRECT($A17&amp;AV$1)</f>
        <v>1</v>
      </c>
      <c r="AW17" s="364" cm="1">
        <f t="array" aca="1" ref="AW17" ca="1">INDIRECT($A17&amp;AW$1)</f>
        <v>1</v>
      </c>
      <c r="AX17" s="364" cm="1">
        <f t="array" aca="1" ref="AX17" ca="1">INDIRECT($A17&amp;AX$1)</f>
        <v>1</v>
      </c>
      <c r="AY17" s="357"/>
      <c r="AZ17" s="364" cm="1">
        <f t="array" aca="1" ref="AZ17" ca="1">INDIRECT($A17&amp;AZ$1)</f>
        <v>1</v>
      </c>
      <c r="BA17" s="364" cm="1">
        <f t="array" aca="1" ref="BA17" ca="1">INDIRECT($A17&amp;BA$1)</f>
        <v>1</v>
      </c>
      <c r="BB17" s="364" cm="1">
        <f t="array" aca="1" ref="BB17" ca="1">INDIRECT($A17&amp;BB$1)</f>
        <v>1</v>
      </c>
      <c r="BC17" s="364" cm="1">
        <f t="array" aca="1" ref="BC17" ca="1">INDIRECT($A17&amp;BC$1)</f>
        <v>1</v>
      </c>
      <c r="BD17" s="364" cm="1">
        <f t="array" aca="1" ref="BD17" ca="1">INDIRECT($A17&amp;BD$1)</f>
        <v>1</v>
      </c>
      <c r="BE17" s="364" cm="1">
        <f t="array" aca="1" ref="BE17" ca="1">INDIRECT($A17&amp;BE$1)</f>
        <v>1</v>
      </c>
      <c r="BF17" s="364" cm="1">
        <f t="array" aca="1" ref="BF17" ca="1">INDIRECT($A17&amp;BF$1)</f>
        <v>1</v>
      </c>
      <c r="BG17" s="364" cm="1">
        <f t="array" aca="1" ref="BG17" ca="1">INDIRECT($A17&amp;BG$1)</f>
        <v>1</v>
      </c>
      <c r="BH17" s="364" cm="1">
        <f t="array" aca="1" ref="BH17" ca="1">INDIRECT($A17&amp;BH$1)</f>
        <v>1</v>
      </c>
      <c r="BI17" s="357"/>
      <c r="BJ17" s="364" cm="1">
        <f t="array" aca="1" ref="BJ17" ca="1">INDIRECT($A17&amp;BJ$1)</f>
        <v>1</v>
      </c>
      <c r="BK17" s="364" cm="1">
        <f t="array" aca="1" ref="BK17" ca="1">INDIRECT($A17&amp;BK$1)</f>
        <v>1</v>
      </c>
      <c r="BL17" s="364" cm="1">
        <f t="array" aca="1" ref="BL17" ca="1">INDIRECT($A17&amp;BL$1)</f>
        <v>1</v>
      </c>
      <c r="BM17" s="364" cm="1">
        <f t="array" aca="1" ref="BM17" ca="1">INDIRECT($A17&amp;BM$1)</f>
        <v>1</v>
      </c>
      <c r="BN17" s="364" cm="1">
        <f t="array" aca="1" ref="BN17" ca="1">INDIRECT($A17&amp;BN$1)</f>
        <v>1</v>
      </c>
      <c r="BO17" s="364" cm="1">
        <f t="array" aca="1" ref="BO17" ca="1">INDIRECT($A17&amp;BO$1)</f>
        <v>1</v>
      </c>
      <c r="BP17" s="364" cm="1">
        <f t="array" aca="1" ref="BP17" ca="1">INDIRECT($A17&amp;BP$1)</f>
        <v>1</v>
      </c>
      <c r="BQ17" s="364" cm="1">
        <f t="array" aca="1" ref="BQ17" ca="1">INDIRECT($A17&amp;BQ$1)</f>
        <v>1</v>
      </c>
      <c r="BR17" s="364" cm="1">
        <f t="array" aca="1" ref="BR17" ca="1">INDIRECT($A17&amp;BR$1)</f>
        <v>1</v>
      </c>
      <c r="BS17" s="364" cm="1">
        <f t="array" aca="1" ref="BS17" ca="1">INDIRECT($A17&amp;BS$1)</f>
        <v>1</v>
      </c>
      <c r="BT17" s="191"/>
      <c r="BU17" s="219" cm="1">
        <f t="array" aca="1" ref="BU17" ca="1">INDIRECT($A17&amp;BU$1)</f>
        <v>1</v>
      </c>
      <c r="BV17" s="364" cm="1">
        <f t="array" aca="1" ref="BV17" ca="1">INDIRECT($A17&amp;BV$1)</f>
        <v>1</v>
      </c>
      <c r="BW17" s="364" cm="1">
        <f t="array" aca="1" ref="BW17" ca="1">INDIRECT($A17&amp;BW$1)</f>
        <v>1</v>
      </c>
      <c r="BX17" s="364" cm="1">
        <f t="array" aca="1" ref="BX17" ca="1">INDIRECT($A17&amp;BX$1)</f>
        <v>1</v>
      </c>
      <c r="BY17" s="365"/>
      <c r="BZ17" s="364" cm="1">
        <f t="array" aca="1" ref="BZ17" ca="1">INDIRECT($A17&amp;BZ$1)</f>
        <v>1</v>
      </c>
      <c r="CA17" s="364" cm="1">
        <f t="array" aca="1" ref="CA17" ca="1">INDIRECT($A17&amp;CA$1)</f>
        <v>1</v>
      </c>
      <c r="CB17" s="364" cm="1">
        <f t="array" aca="1" ref="CB17" ca="1">INDIRECT($A17&amp;CB$1)</f>
        <v>1</v>
      </c>
      <c r="CC17" s="364" cm="1">
        <f t="array" aca="1" ref="CC17" ca="1">INDIRECT($A17&amp;CC$1)</f>
        <v>1</v>
      </c>
      <c r="CD17" s="364" cm="1">
        <f t="array" aca="1" ref="CD17" ca="1">INDIRECT($A17&amp;CD$1)</f>
        <v>1</v>
      </c>
      <c r="CE17" s="364" cm="1">
        <f t="array" aca="1" ref="CE17" ca="1">INDIRECT($A17&amp;CE$1)</f>
        <v>1</v>
      </c>
      <c r="CF17" s="364" cm="1">
        <f t="array" aca="1" ref="CF17" ca="1">INDIRECT($A17&amp;CF$1)</f>
        <v>1</v>
      </c>
      <c r="CG17" s="364" cm="1">
        <f t="array" aca="1" ref="CG17" ca="1">INDIRECT($A17&amp;CG$1)</f>
        <v>1</v>
      </c>
      <c r="CH17" s="364" cm="1">
        <f t="array" aca="1" ref="CH17" ca="1">INDIRECT($A17&amp;CH$1)</f>
        <v>1</v>
      </c>
      <c r="CI17" s="191"/>
      <c r="CJ17" s="364" cm="1">
        <f t="array" aca="1" ref="CJ17" ca="1">INDIRECT($A17&amp;CJ$1)</f>
        <v>1</v>
      </c>
      <c r="CK17" s="364" cm="1">
        <f t="array" aca="1" ref="CK17" ca="1">INDIRECT($A17&amp;CK$1)</f>
        <v>1</v>
      </c>
      <c r="CL17" s="364" cm="1">
        <f t="array" aca="1" ref="CL17" ca="1">INDIRECT($A17&amp;CL$1)</f>
        <v>1</v>
      </c>
      <c r="CM17" s="364" cm="1">
        <f t="array" aca="1" ref="CM17" ca="1">INDIRECT($A17&amp;CM$1)</f>
        <v>1</v>
      </c>
      <c r="CN17" s="364" cm="1">
        <f t="array" aca="1" ref="CN17" ca="1">INDIRECT($A17&amp;CN$1)</f>
        <v>1</v>
      </c>
      <c r="CO17" s="364" cm="1">
        <f t="array" aca="1" ref="CO17" ca="1">INDIRECT($A17&amp;CO$1)</f>
        <v>1</v>
      </c>
      <c r="CP17" s="364" cm="1">
        <f t="array" aca="1" ref="CP17" ca="1">INDIRECT($A17&amp;CP$1)</f>
        <v>1</v>
      </c>
      <c r="CQ17" s="364" cm="1">
        <f t="array" aca="1" ref="CQ17" ca="1">INDIRECT($A17&amp;CQ$1)</f>
        <v>1</v>
      </c>
      <c r="CR17" s="364" cm="1">
        <f t="array" aca="1" ref="CR17" ca="1">INDIRECT($A17&amp;CR$1)</f>
        <v>1</v>
      </c>
      <c r="CS17" s="364" cm="1">
        <f t="array" aca="1" ref="CS17" ca="1">INDIRECT($A17&amp;CS$1)</f>
        <v>1</v>
      </c>
      <c r="CT17" s="364" cm="1">
        <f t="array" aca="1" ref="CT17" ca="1">INDIRECT($A17&amp;CT$1)</f>
        <v>1</v>
      </c>
      <c r="CU17" s="364" cm="1">
        <f t="array" aca="1" ref="CU17" ca="1">INDIRECT($A17&amp;CU$1)</f>
        <v>1</v>
      </c>
      <c r="CV17" s="364" cm="1">
        <f t="array" aca="1" ref="CV17" ca="1">INDIRECT($A17&amp;CV$1)</f>
        <v>1</v>
      </c>
      <c r="CW17" s="364" cm="1">
        <f t="array" aca="1" ref="CW17" ca="1">INDIRECT($A17&amp;CW$1)</f>
        <v>1</v>
      </c>
      <c r="CX17" s="364" cm="1">
        <f t="array" aca="1" ref="CX17" ca="1">INDIRECT($A17&amp;CX$1)</f>
        <v>1</v>
      </c>
      <c r="CY17" s="364" cm="1">
        <f t="array" aca="1" ref="CY17" ca="1">INDIRECT($A17&amp;CY$1)</f>
        <v>1</v>
      </c>
      <c r="CZ17" s="364" cm="1">
        <f t="array" aca="1" ref="CZ17" ca="1">INDIRECT($A17&amp;CZ$1)</f>
        <v>1</v>
      </c>
      <c r="DA17" s="364" cm="1">
        <f t="array" aca="1" ref="DA17" ca="1">INDIRECT($A17&amp;DA$1)</f>
        <v>1</v>
      </c>
      <c r="DB17" s="364" cm="1">
        <f t="array" aca="1" ref="DB17" ca="1">INDIRECT($A17&amp;DB$1)</f>
        <v>1</v>
      </c>
      <c r="DC17" s="364" cm="1">
        <f t="array" aca="1" ref="DC17" ca="1">INDIRECT($A17&amp;DC$1)</f>
        <v>1</v>
      </c>
      <c r="DD17" s="357"/>
      <c r="DE17" s="364" cm="1">
        <f t="array" aca="1" ref="DE17" ca="1">INDIRECT($A17&amp;DE$1)</f>
        <v>1</v>
      </c>
      <c r="DF17" s="364" cm="1">
        <f t="array" aca="1" ref="DF17" ca="1">INDIRECT($A17&amp;DF$1)</f>
        <v>1</v>
      </c>
      <c r="DG17" s="364" cm="1">
        <f t="array" aca="1" ref="DG17" ca="1">INDIRECT($A17&amp;DG$1)</f>
        <v>1</v>
      </c>
      <c r="DH17" s="364" cm="1">
        <f t="array" aca="1" ref="DH17" ca="1">INDIRECT($A17&amp;DH$1)</f>
        <v>1</v>
      </c>
      <c r="DI17" s="364" cm="1">
        <f t="array" aca="1" ref="DI17" ca="1">INDIRECT($A17&amp;DI$1)</f>
        <v>1</v>
      </c>
      <c r="DJ17" s="364" cm="1">
        <f t="array" aca="1" ref="DJ17" ca="1">INDIRECT($A17&amp;DJ$1)</f>
        <v>1</v>
      </c>
      <c r="DK17" s="364" cm="1">
        <f t="array" aca="1" ref="DK17" ca="1">INDIRECT($A17&amp;DK$1)</f>
        <v>1</v>
      </c>
      <c r="DL17" s="364" cm="1">
        <f t="array" aca="1" ref="DL17" ca="1">INDIRECT($A17&amp;DL$1)</f>
        <v>1</v>
      </c>
      <c r="DM17" s="357"/>
      <c r="DN17" s="364" cm="1">
        <f t="array" aca="1" ref="DN17" ca="1">INDIRECT($A17&amp;DN$1)</f>
        <v>1</v>
      </c>
      <c r="DO17" s="364" cm="1">
        <f t="array" aca="1" ref="DO17" ca="1">INDIRECT($A17&amp;DO$1)</f>
        <v>1</v>
      </c>
      <c r="DP17" s="364" cm="1">
        <f t="array" aca="1" ref="DP17" ca="1">INDIRECT($A17&amp;DP$1)</f>
        <v>1</v>
      </c>
      <c r="DQ17" s="364" cm="1">
        <f t="array" aca="1" ref="DQ17" ca="1">INDIRECT($A17&amp;DQ$1)</f>
        <v>1</v>
      </c>
      <c r="DR17" s="364" cm="1">
        <f t="array" aca="1" ref="DR17" ca="1">INDIRECT($A17&amp;DR$1)</f>
        <v>1</v>
      </c>
      <c r="DS17" s="364" cm="1">
        <f t="array" aca="1" ref="DS17" ca="1">INDIRECT($A17&amp;DS$1)</f>
        <v>1</v>
      </c>
      <c r="DT17" s="364" cm="1">
        <f t="array" aca="1" ref="DT17" ca="1">INDIRECT($A17&amp;DT$1)</f>
        <v>1</v>
      </c>
      <c r="DU17" s="364" cm="1">
        <f t="array" aca="1" ref="DU17" ca="1">INDIRECT($A17&amp;DU$1)</f>
        <v>1</v>
      </c>
      <c r="DV17" s="364" cm="1">
        <f t="array" aca="1" ref="DV17" ca="1">INDIRECT($A17&amp;DV$1)</f>
        <v>1</v>
      </c>
      <c r="DW17" s="364" cm="1">
        <f t="array" aca="1" ref="DW17" ca="1">INDIRECT($A17&amp;DW$1)</f>
        <v>1</v>
      </c>
      <c r="DX17" s="364" cm="1">
        <f t="array" aca="1" ref="DX17" ca="1">INDIRECT($A17&amp;DX$1)</f>
        <v>1</v>
      </c>
      <c r="DY17" s="357"/>
      <c r="DZ17" s="364" cm="1">
        <f t="array" aca="1" ref="DZ17" ca="1">INDIRECT($A17&amp;DZ$1)</f>
        <v>1</v>
      </c>
      <c r="EA17" s="364" cm="1">
        <f t="array" aca="1" ref="EA17" ca="1">INDIRECT($A17&amp;EA$1)</f>
        <v>1</v>
      </c>
      <c r="EB17" s="364" cm="1">
        <f t="array" aca="1" ref="EB17" ca="1">INDIRECT($A17&amp;EB$1)</f>
        <v>1</v>
      </c>
      <c r="EC17" s="364" cm="1">
        <f t="array" aca="1" ref="EC17" ca="1">INDIRECT($A17&amp;EC$1)</f>
        <v>1</v>
      </c>
      <c r="ED17" s="357"/>
      <c r="EE17" s="364" cm="1">
        <f t="array" aca="1" ref="EE17" ca="1">INDIRECT($A17&amp;EE$1)</f>
        <v>1</v>
      </c>
      <c r="EF17" s="364" cm="1">
        <f t="array" aca="1" ref="EF17" ca="1">INDIRECT($A17&amp;EF$1)</f>
        <v>1</v>
      </c>
      <c r="EG17" s="364" cm="1">
        <f t="array" aca="1" ref="EG17" ca="1">INDIRECT($A17&amp;EG$1)</f>
        <v>1</v>
      </c>
      <c r="EH17" s="364" cm="1">
        <f t="array" aca="1" ref="EH17" ca="1">INDIRECT($A17&amp;EH$1)</f>
        <v>1</v>
      </c>
      <c r="EI17" s="364" cm="1">
        <f t="array" aca="1" ref="EI17" ca="1">INDIRECT($A17&amp;EI$1)</f>
        <v>1</v>
      </c>
      <c r="EJ17" s="199"/>
      <c r="EK17" s="199"/>
      <c r="EL17" s="138"/>
      <c r="EM17" s="138"/>
      <c r="EN17" s="138"/>
      <c r="EO17" s="138"/>
    </row>
    <row r="18" spans="1:145">
      <c r="A18" s="114" t="s">
        <v>329</v>
      </c>
      <c r="B18" s="337" t="s">
        <v>99</v>
      </c>
      <c r="C18" s="362" t="str">
        <f>_xlfn.IFNA(VLOOKUP($B18,Classificatietabel!$B$6:$I$91,C$7,FALSE),"")</f>
        <v>normaal</v>
      </c>
      <c r="D18" s="194" t="str">
        <f>_xlfn.IFNA(VLOOKUP($B18,Classificatietabel!$B$6:$I$91,D$7,FALSE),"")</f>
        <v>neen</v>
      </c>
      <c r="E18" s="197">
        <f>IF(AND(D18="laag",$D$3=1),0,_xlfn.IFNA(IF(VLOOKUP($B18,Classificatietabel!$B$6:$H$91,$E$5,FALSE)="Ja",1,0),""))</f>
        <v>1</v>
      </c>
      <c r="F18" s="357"/>
      <c r="G18" s="363">
        <v>1</v>
      </c>
      <c r="H18" s="363">
        <v>1</v>
      </c>
      <c r="I18" s="363">
        <v>1</v>
      </c>
      <c r="J18" s="363">
        <v>1</v>
      </c>
      <c r="K18" s="363">
        <v>1</v>
      </c>
      <c r="L18" s="363">
        <v>1</v>
      </c>
      <c r="M18" s="363">
        <v>1</v>
      </c>
      <c r="N18" s="363">
        <v>1</v>
      </c>
      <c r="O18" s="363">
        <v>1</v>
      </c>
      <c r="P18" s="363">
        <v>1</v>
      </c>
      <c r="Q18" s="364" cm="1">
        <f t="array" aca="1" ref="Q18" ca="1">INDIRECT($A18&amp;Q$1)</f>
        <v>1</v>
      </c>
      <c r="R18" s="364" cm="1">
        <f t="array" aca="1" ref="R18" ca="1">INDIRECT($A18&amp;R$1)</f>
        <v>1</v>
      </c>
      <c r="S18" s="364" cm="1">
        <f t="array" aca="1" ref="S18" ca="1">INDIRECT($A18&amp;S$1)</f>
        <v>1</v>
      </c>
      <c r="T18" s="364" cm="1">
        <f t="array" aca="1" ref="T18" ca="1">INDIRECT($A18&amp;T$1)</f>
        <v>1</v>
      </c>
      <c r="U18" s="364" cm="1">
        <f t="array" aca="1" ref="U18" ca="1">INDIRECT($A18&amp;U$1)</f>
        <v>1</v>
      </c>
      <c r="V18" s="364" cm="1">
        <f t="array" aca="1" ref="V18" ca="1">INDIRECT($A18&amp;V$1)</f>
        <v>1</v>
      </c>
      <c r="W18" s="364" cm="1">
        <f t="array" aca="1" ref="W18" ca="1">INDIRECT($A18&amp;W$1)</f>
        <v>1</v>
      </c>
      <c r="X18" s="364" cm="1">
        <f t="array" aca="1" ref="X18" ca="1">INDIRECT($A18&amp;X$1)</f>
        <v>1</v>
      </c>
      <c r="Y18" s="364" cm="1">
        <f t="array" aca="1" ref="Y18" ca="1">INDIRECT($A18&amp;Y$1)</f>
        <v>1</v>
      </c>
      <c r="Z18" s="364" cm="1">
        <f t="array" aca="1" ref="Z18" ca="1">INDIRECT($A18&amp;Z$1)</f>
        <v>1</v>
      </c>
      <c r="AA18" s="364" cm="1">
        <f t="array" aca="1" ref="AA18" ca="1">INDIRECT($A18&amp;AA$1)</f>
        <v>1</v>
      </c>
      <c r="AB18" s="364" cm="1">
        <f t="array" aca="1" ref="AB18" ca="1">INDIRECT($A18&amp;AB$1)</f>
        <v>1</v>
      </c>
      <c r="AC18" s="364" cm="1">
        <f t="array" aca="1" ref="AC18" ca="1">INDIRECT($A18&amp;AC$1)</f>
        <v>1</v>
      </c>
      <c r="AD18" s="364" cm="1">
        <f t="array" aca="1" ref="AD18" ca="1">INDIRECT($A18&amp;AD$1)</f>
        <v>1</v>
      </c>
      <c r="AE18" s="364" cm="1">
        <f t="array" aca="1" ref="AE18" ca="1">INDIRECT($A18&amp;AE$1)</f>
        <v>1</v>
      </c>
      <c r="AF18" s="364" cm="1">
        <f t="array" aca="1" ref="AF18" ca="1">INDIRECT($A18&amp;AF$1)</f>
        <v>1</v>
      </c>
      <c r="AG18" s="364" cm="1">
        <f t="array" aca="1" ref="AG18" ca="1">INDIRECT($A18&amp;AG$1)</f>
        <v>1</v>
      </c>
      <c r="AH18" s="364" cm="1">
        <f t="array" aca="1" ref="AH18" ca="1">INDIRECT($A18&amp;AH$1)</f>
        <v>1</v>
      </c>
      <c r="AI18" s="364" cm="1">
        <f t="array" aca="1" ref="AI18" ca="1">INDIRECT($A18&amp;AI$1)</f>
        <v>1</v>
      </c>
      <c r="AJ18" s="364" cm="1">
        <f t="array" aca="1" ref="AJ18" ca="1">INDIRECT($A18&amp;AJ$1)</f>
        <v>1</v>
      </c>
      <c r="AK18" s="364" cm="1">
        <f t="array" aca="1" ref="AK18" ca="1">INDIRECT($A18&amp;AK$1)</f>
        <v>1</v>
      </c>
      <c r="AL18" s="364" cm="1">
        <f t="array" aca="1" ref="AL18" ca="1">INDIRECT($A18&amp;AL$1)</f>
        <v>1</v>
      </c>
      <c r="AM18" s="364" cm="1">
        <f t="array" aca="1" ref="AM18" ca="1">INDIRECT($A18&amp;AM$1)</f>
        <v>1</v>
      </c>
      <c r="AN18" s="357"/>
      <c r="AO18" s="364" cm="1">
        <f t="array" aca="1" ref="AO18" ca="1">INDIRECT($A18&amp;AO$1)</f>
        <v>1</v>
      </c>
      <c r="AP18" s="364" cm="1">
        <f t="array" aca="1" ref="AP18" ca="1">INDIRECT($A18&amp;AP$1)</f>
        <v>1</v>
      </c>
      <c r="AQ18" s="364" cm="1">
        <f t="array" aca="1" ref="AQ18" ca="1">INDIRECT($A18&amp;AQ$1)</f>
        <v>1</v>
      </c>
      <c r="AR18" s="364" cm="1">
        <f t="array" aca="1" ref="AR18" ca="1">INDIRECT($A18&amp;AR$1)</f>
        <v>1</v>
      </c>
      <c r="AS18" s="364" cm="1">
        <f t="array" aca="1" ref="AS18" ca="1">INDIRECT($A18&amp;AS$1)</f>
        <v>1</v>
      </c>
      <c r="AT18" s="364" cm="1">
        <f t="array" aca="1" ref="AT18" ca="1">INDIRECT($A18&amp;AT$1)</f>
        <v>1</v>
      </c>
      <c r="AU18" s="364" cm="1">
        <f t="array" aca="1" ref="AU18" ca="1">INDIRECT($A18&amp;AU$1)</f>
        <v>1</v>
      </c>
      <c r="AV18" s="364" cm="1">
        <f t="array" aca="1" ref="AV18" ca="1">INDIRECT($A18&amp;AV$1)</f>
        <v>1</v>
      </c>
      <c r="AW18" s="364" cm="1">
        <f t="array" aca="1" ref="AW18" ca="1">INDIRECT($A18&amp;AW$1)</f>
        <v>1</v>
      </c>
      <c r="AX18" s="364" cm="1">
        <f t="array" aca="1" ref="AX18" ca="1">INDIRECT($A18&amp;AX$1)</f>
        <v>1</v>
      </c>
      <c r="AY18" s="357"/>
      <c r="AZ18" s="364" cm="1">
        <f t="array" aca="1" ref="AZ18" ca="1">INDIRECT($A18&amp;AZ$1)</f>
        <v>1</v>
      </c>
      <c r="BA18" s="364" cm="1">
        <f t="array" aca="1" ref="BA18" ca="1">INDIRECT($A18&amp;BA$1)</f>
        <v>1</v>
      </c>
      <c r="BB18" s="364" cm="1">
        <f t="array" aca="1" ref="BB18" ca="1">INDIRECT($A18&amp;BB$1)</f>
        <v>1</v>
      </c>
      <c r="BC18" s="364" cm="1">
        <f t="array" aca="1" ref="BC18" ca="1">INDIRECT($A18&amp;BC$1)</f>
        <v>1</v>
      </c>
      <c r="BD18" s="364" cm="1">
        <f t="array" aca="1" ref="BD18" ca="1">INDIRECT($A18&amp;BD$1)</f>
        <v>1</v>
      </c>
      <c r="BE18" s="364" cm="1">
        <f t="array" aca="1" ref="BE18" ca="1">INDIRECT($A18&amp;BE$1)</f>
        <v>1</v>
      </c>
      <c r="BF18" s="364" cm="1">
        <f t="array" aca="1" ref="BF18" ca="1">INDIRECT($A18&amp;BF$1)</f>
        <v>1</v>
      </c>
      <c r="BG18" s="364" cm="1">
        <f t="array" aca="1" ref="BG18" ca="1">INDIRECT($A18&amp;BG$1)</f>
        <v>1</v>
      </c>
      <c r="BH18" s="364" cm="1">
        <f t="array" aca="1" ref="BH18" ca="1">INDIRECT($A18&amp;BH$1)</f>
        <v>1</v>
      </c>
      <c r="BI18" s="357"/>
      <c r="BJ18" s="364" cm="1">
        <f t="array" aca="1" ref="BJ18" ca="1">INDIRECT($A18&amp;BJ$1)</f>
        <v>1</v>
      </c>
      <c r="BK18" s="364" cm="1">
        <f t="array" aca="1" ref="BK18" ca="1">INDIRECT($A18&amp;BK$1)</f>
        <v>1</v>
      </c>
      <c r="BL18" s="364" cm="1">
        <f t="array" aca="1" ref="BL18" ca="1">INDIRECT($A18&amp;BL$1)</f>
        <v>1</v>
      </c>
      <c r="BM18" s="364" cm="1">
        <f t="array" aca="1" ref="BM18" ca="1">INDIRECT($A18&amp;BM$1)</f>
        <v>1</v>
      </c>
      <c r="BN18" s="364" cm="1">
        <f t="array" aca="1" ref="BN18" ca="1">INDIRECT($A18&amp;BN$1)</f>
        <v>1</v>
      </c>
      <c r="BO18" s="364" cm="1">
        <f t="array" aca="1" ref="BO18" ca="1">INDIRECT($A18&amp;BO$1)</f>
        <v>1</v>
      </c>
      <c r="BP18" s="364" cm="1">
        <f t="array" aca="1" ref="BP18" ca="1">INDIRECT($A18&amp;BP$1)</f>
        <v>1</v>
      </c>
      <c r="BQ18" s="364" cm="1">
        <f t="array" aca="1" ref="BQ18" ca="1">INDIRECT($A18&amp;BQ$1)</f>
        <v>1</v>
      </c>
      <c r="BR18" s="364" cm="1">
        <f t="array" aca="1" ref="BR18" ca="1">INDIRECT($A18&amp;BR$1)</f>
        <v>1</v>
      </c>
      <c r="BS18" s="364" cm="1">
        <f t="array" aca="1" ref="BS18" ca="1">INDIRECT($A18&amp;BS$1)</f>
        <v>1</v>
      </c>
      <c r="BT18" s="191"/>
      <c r="BU18" s="219" cm="1">
        <f t="array" aca="1" ref="BU18" ca="1">INDIRECT($A18&amp;BU$1)</f>
        <v>1</v>
      </c>
      <c r="BV18" s="364" cm="1">
        <f t="array" aca="1" ref="BV18" ca="1">INDIRECT($A18&amp;BV$1)</f>
        <v>1</v>
      </c>
      <c r="BW18" s="364" cm="1">
        <f t="array" aca="1" ref="BW18" ca="1">INDIRECT($A18&amp;BW$1)</f>
        <v>1</v>
      </c>
      <c r="BX18" s="364" cm="1">
        <f t="array" aca="1" ref="BX18" ca="1">INDIRECT($A18&amp;BX$1)</f>
        <v>1</v>
      </c>
      <c r="BY18" s="365"/>
      <c r="BZ18" s="364" cm="1">
        <f t="array" aca="1" ref="BZ18" ca="1">INDIRECT($A18&amp;BZ$1)</f>
        <v>1</v>
      </c>
      <c r="CA18" s="364" cm="1">
        <f t="array" aca="1" ref="CA18" ca="1">INDIRECT($A18&amp;CA$1)</f>
        <v>1</v>
      </c>
      <c r="CB18" s="364" cm="1">
        <f t="array" aca="1" ref="CB18" ca="1">INDIRECT($A18&amp;CB$1)</f>
        <v>1</v>
      </c>
      <c r="CC18" s="364" cm="1">
        <f t="array" aca="1" ref="CC18" ca="1">INDIRECT($A18&amp;CC$1)</f>
        <v>1</v>
      </c>
      <c r="CD18" s="364" cm="1">
        <f t="array" aca="1" ref="CD18" ca="1">INDIRECT($A18&amp;CD$1)</f>
        <v>1</v>
      </c>
      <c r="CE18" s="364" cm="1">
        <f t="array" aca="1" ref="CE18" ca="1">INDIRECT($A18&amp;CE$1)</f>
        <v>1</v>
      </c>
      <c r="CF18" s="364" cm="1">
        <f t="array" aca="1" ref="CF18" ca="1">INDIRECT($A18&amp;CF$1)</f>
        <v>1</v>
      </c>
      <c r="CG18" s="364" cm="1">
        <f t="array" aca="1" ref="CG18" ca="1">INDIRECT($A18&amp;CG$1)</f>
        <v>1</v>
      </c>
      <c r="CH18" s="364" cm="1">
        <f t="array" aca="1" ref="CH18" ca="1">INDIRECT($A18&amp;CH$1)</f>
        <v>1</v>
      </c>
      <c r="CI18" s="191"/>
      <c r="CJ18" s="364" cm="1">
        <f t="array" aca="1" ref="CJ18" ca="1">INDIRECT($A18&amp;CJ$1)</f>
        <v>1</v>
      </c>
      <c r="CK18" s="364" cm="1">
        <f t="array" aca="1" ref="CK18" ca="1">INDIRECT($A18&amp;CK$1)</f>
        <v>1</v>
      </c>
      <c r="CL18" s="364" cm="1">
        <f t="array" aca="1" ref="CL18" ca="1">INDIRECT($A18&amp;CL$1)</f>
        <v>1</v>
      </c>
      <c r="CM18" s="364" cm="1">
        <f t="array" aca="1" ref="CM18" ca="1">INDIRECT($A18&amp;CM$1)</f>
        <v>1</v>
      </c>
      <c r="CN18" s="364" cm="1">
        <f t="array" aca="1" ref="CN18" ca="1">INDIRECT($A18&amp;CN$1)</f>
        <v>1</v>
      </c>
      <c r="CO18" s="364" cm="1">
        <f t="array" aca="1" ref="CO18" ca="1">INDIRECT($A18&amp;CO$1)</f>
        <v>1</v>
      </c>
      <c r="CP18" s="364" cm="1">
        <f t="array" aca="1" ref="CP18" ca="1">INDIRECT($A18&amp;CP$1)</f>
        <v>1</v>
      </c>
      <c r="CQ18" s="364" cm="1">
        <f t="array" aca="1" ref="CQ18" ca="1">INDIRECT($A18&amp;CQ$1)</f>
        <v>1</v>
      </c>
      <c r="CR18" s="364" cm="1">
        <f t="array" aca="1" ref="CR18" ca="1">INDIRECT($A18&amp;CR$1)</f>
        <v>1</v>
      </c>
      <c r="CS18" s="364" cm="1">
        <f t="array" aca="1" ref="CS18" ca="1">INDIRECT($A18&amp;CS$1)</f>
        <v>1</v>
      </c>
      <c r="CT18" s="364" cm="1">
        <f t="array" aca="1" ref="CT18" ca="1">INDIRECT($A18&amp;CT$1)</f>
        <v>1</v>
      </c>
      <c r="CU18" s="364" cm="1">
        <f t="array" aca="1" ref="CU18" ca="1">INDIRECT($A18&amp;CU$1)</f>
        <v>1</v>
      </c>
      <c r="CV18" s="364" cm="1">
        <f t="array" aca="1" ref="CV18" ca="1">INDIRECT($A18&amp;CV$1)</f>
        <v>1</v>
      </c>
      <c r="CW18" s="364" cm="1">
        <f t="array" aca="1" ref="CW18" ca="1">INDIRECT($A18&amp;CW$1)</f>
        <v>1</v>
      </c>
      <c r="CX18" s="364" cm="1">
        <f t="array" aca="1" ref="CX18" ca="1">INDIRECT($A18&amp;CX$1)</f>
        <v>1</v>
      </c>
      <c r="CY18" s="364" cm="1">
        <f t="array" aca="1" ref="CY18" ca="1">INDIRECT($A18&amp;CY$1)</f>
        <v>1</v>
      </c>
      <c r="CZ18" s="364" cm="1">
        <f t="array" aca="1" ref="CZ18" ca="1">INDIRECT($A18&amp;CZ$1)</f>
        <v>1</v>
      </c>
      <c r="DA18" s="364" cm="1">
        <f t="array" aca="1" ref="DA18" ca="1">INDIRECT($A18&amp;DA$1)</f>
        <v>1</v>
      </c>
      <c r="DB18" s="364" cm="1">
        <f t="array" aca="1" ref="DB18" ca="1">INDIRECT($A18&amp;DB$1)</f>
        <v>1</v>
      </c>
      <c r="DC18" s="364" cm="1">
        <f t="array" aca="1" ref="DC18" ca="1">INDIRECT($A18&amp;DC$1)</f>
        <v>1</v>
      </c>
      <c r="DD18" s="357"/>
      <c r="DE18" s="364" cm="1">
        <f t="array" aca="1" ref="DE18" ca="1">INDIRECT($A18&amp;DE$1)</f>
        <v>1</v>
      </c>
      <c r="DF18" s="364" cm="1">
        <f t="array" aca="1" ref="DF18" ca="1">INDIRECT($A18&amp;DF$1)</f>
        <v>1</v>
      </c>
      <c r="DG18" s="364" cm="1">
        <f t="array" aca="1" ref="DG18" ca="1">INDIRECT($A18&amp;DG$1)</f>
        <v>1</v>
      </c>
      <c r="DH18" s="364" cm="1">
        <f t="array" aca="1" ref="DH18" ca="1">INDIRECT($A18&amp;DH$1)</f>
        <v>1</v>
      </c>
      <c r="DI18" s="364" cm="1">
        <f t="array" aca="1" ref="DI18" ca="1">INDIRECT($A18&amp;DI$1)</f>
        <v>1</v>
      </c>
      <c r="DJ18" s="364" cm="1">
        <f t="array" aca="1" ref="DJ18" ca="1">INDIRECT($A18&amp;DJ$1)</f>
        <v>1</v>
      </c>
      <c r="DK18" s="364" cm="1">
        <f t="array" aca="1" ref="DK18" ca="1">INDIRECT($A18&amp;DK$1)</f>
        <v>1</v>
      </c>
      <c r="DL18" s="364" cm="1">
        <f t="array" aca="1" ref="DL18" ca="1">INDIRECT($A18&amp;DL$1)</f>
        <v>1</v>
      </c>
      <c r="DM18" s="357"/>
      <c r="DN18" s="364" cm="1">
        <f t="array" aca="1" ref="DN18" ca="1">INDIRECT($A18&amp;DN$1)</f>
        <v>1</v>
      </c>
      <c r="DO18" s="364" cm="1">
        <f t="array" aca="1" ref="DO18" ca="1">INDIRECT($A18&amp;DO$1)</f>
        <v>1</v>
      </c>
      <c r="DP18" s="364" cm="1">
        <f t="array" aca="1" ref="DP18" ca="1">INDIRECT($A18&amp;DP$1)</f>
        <v>1</v>
      </c>
      <c r="DQ18" s="364" cm="1">
        <f t="array" aca="1" ref="DQ18" ca="1">INDIRECT($A18&amp;DQ$1)</f>
        <v>1</v>
      </c>
      <c r="DR18" s="364" cm="1">
        <f t="array" aca="1" ref="DR18" ca="1">INDIRECT($A18&amp;DR$1)</f>
        <v>1</v>
      </c>
      <c r="DS18" s="364" cm="1">
        <f t="array" aca="1" ref="DS18" ca="1">INDIRECT($A18&amp;DS$1)</f>
        <v>1</v>
      </c>
      <c r="DT18" s="364" cm="1">
        <f t="array" aca="1" ref="DT18" ca="1">INDIRECT($A18&amp;DT$1)</f>
        <v>1</v>
      </c>
      <c r="DU18" s="364" cm="1">
        <f t="array" aca="1" ref="DU18" ca="1">INDIRECT($A18&amp;DU$1)</f>
        <v>1</v>
      </c>
      <c r="DV18" s="364" cm="1">
        <f t="array" aca="1" ref="DV18" ca="1">INDIRECT($A18&amp;DV$1)</f>
        <v>1</v>
      </c>
      <c r="DW18" s="364" cm="1">
        <f t="array" aca="1" ref="DW18" ca="1">INDIRECT($A18&amp;DW$1)</f>
        <v>1</v>
      </c>
      <c r="DX18" s="364" cm="1">
        <f t="array" aca="1" ref="DX18" ca="1">INDIRECT($A18&amp;DX$1)</f>
        <v>1</v>
      </c>
      <c r="DY18" s="357"/>
      <c r="DZ18" s="364" cm="1">
        <f t="array" aca="1" ref="DZ18" ca="1">INDIRECT($A18&amp;DZ$1)</f>
        <v>1</v>
      </c>
      <c r="EA18" s="364" cm="1">
        <f t="array" aca="1" ref="EA18" ca="1">INDIRECT($A18&amp;EA$1)</f>
        <v>1</v>
      </c>
      <c r="EB18" s="364" cm="1">
        <f t="array" aca="1" ref="EB18" ca="1">INDIRECT($A18&amp;EB$1)</f>
        <v>1</v>
      </c>
      <c r="EC18" s="364" cm="1">
        <f t="array" aca="1" ref="EC18" ca="1">INDIRECT($A18&amp;EC$1)</f>
        <v>1</v>
      </c>
      <c r="ED18" s="357"/>
      <c r="EE18" s="364" cm="1">
        <f t="array" aca="1" ref="EE18" ca="1">INDIRECT($A18&amp;EE$1)</f>
        <v>1</v>
      </c>
      <c r="EF18" s="364" cm="1">
        <f t="array" aca="1" ref="EF18" ca="1">INDIRECT($A18&amp;EF$1)</f>
        <v>1</v>
      </c>
      <c r="EG18" s="364" cm="1">
        <f t="array" aca="1" ref="EG18" ca="1">INDIRECT($A18&amp;EG$1)</f>
        <v>1</v>
      </c>
      <c r="EH18" s="364" cm="1">
        <f t="array" aca="1" ref="EH18" ca="1">INDIRECT($A18&amp;EH$1)</f>
        <v>1</v>
      </c>
      <c r="EI18" s="364" cm="1">
        <f t="array" aca="1" ref="EI18" ca="1">INDIRECT($A18&amp;EI$1)</f>
        <v>1</v>
      </c>
      <c r="EJ18" s="199"/>
      <c r="EK18" s="199"/>
      <c r="EL18" s="138"/>
      <c r="EM18" s="138"/>
      <c r="EN18" s="138"/>
      <c r="EO18" s="138"/>
    </row>
    <row r="19" spans="1:145">
      <c r="A19" s="114" t="s">
        <v>330</v>
      </c>
      <c r="B19" s="337" t="s">
        <v>100</v>
      </c>
      <c r="C19" s="362" t="str">
        <f>_xlfn.IFNA(VLOOKUP($B19,Classificatietabel!$B$6:$I$91,C$7,FALSE),"")</f>
        <v>laag</v>
      </c>
      <c r="D19" s="194" t="str">
        <f>_xlfn.IFNA(VLOOKUP($B19,Classificatietabel!$B$6:$I$91,D$7,FALSE),"")</f>
        <v>neen</v>
      </c>
      <c r="E19" s="197">
        <f>IF(AND(D19="laag",$D$3=1),0,_xlfn.IFNA(IF(VLOOKUP($B19,Classificatietabel!$B$6:$H$91,$E$5,FALSE)="Ja",1,0),""))</f>
        <v>1</v>
      </c>
      <c r="F19" s="357"/>
      <c r="G19" s="363">
        <v>1</v>
      </c>
      <c r="H19" s="363">
        <v>1</v>
      </c>
      <c r="I19" s="363">
        <v>1</v>
      </c>
      <c r="J19" s="363">
        <v>1</v>
      </c>
      <c r="K19" s="363">
        <v>1</v>
      </c>
      <c r="L19" s="363">
        <v>1</v>
      </c>
      <c r="M19" s="363">
        <v>1</v>
      </c>
      <c r="N19" s="363">
        <v>1</v>
      </c>
      <c r="O19" s="363">
        <v>1</v>
      </c>
      <c r="P19" s="363">
        <v>1</v>
      </c>
      <c r="Q19" s="363">
        <v>1</v>
      </c>
      <c r="R19" s="364" cm="1">
        <f t="array" aca="1" ref="R19" ca="1">INDIRECT($A19&amp;R$1)</f>
        <v>1</v>
      </c>
      <c r="S19" s="364" cm="1">
        <f t="array" aca="1" ref="S19" ca="1">INDIRECT($A19&amp;S$1)</f>
        <v>1</v>
      </c>
      <c r="T19" s="364" cm="1">
        <f t="array" aca="1" ref="T19" ca="1">INDIRECT($A19&amp;T$1)</f>
        <v>1</v>
      </c>
      <c r="U19" s="364" cm="1">
        <f t="array" aca="1" ref="U19" ca="1">INDIRECT($A19&amp;U$1)</f>
        <v>1</v>
      </c>
      <c r="V19" s="364" cm="1">
        <f t="array" aca="1" ref="V19" ca="1">INDIRECT($A19&amp;V$1)</f>
        <v>1</v>
      </c>
      <c r="W19" s="364" cm="1">
        <f t="array" aca="1" ref="W19" ca="1">INDIRECT($A19&amp;W$1)</f>
        <v>1</v>
      </c>
      <c r="X19" s="364" cm="1">
        <f t="array" aca="1" ref="X19" ca="1">INDIRECT($A19&amp;X$1)</f>
        <v>1</v>
      </c>
      <c r="Y19" s="364" cm="1">
        <f t="array" aca="1" ref="Y19" ca="1">INDIRECT($A19&amp;Y$1)</f>
        <v>1</v>
      </c>
      <c r="Z19" s="364" cm="1">
        <f t="array" aca="1" ref="Z19" ca="1">INDIRECT($A19&amp;Z$1)</f>
        <v>1</v>
      </c>
      <c r="AA19" s="364" cm="1">
        <f t="array" aca="1" ref="AA19" ca="1">INDIRECT($A19&amp;AA$1)</f>
        <v>1</v>
      </c>
      <c r="AB19" s="364" cm="1">
        <f t="array" aca="1" ref="AB19" ca="1">INDIRECT($A19&amp;AB$1)</f>
        <v>1</v>
      </c>
      <c r="AC19" s="364" cm="1">
        <f t="array" aca="1" ref="AC19" ca="1">INDIRECT($A19&amp;AC$1)</f>
        <v>1</v>
      </c>
      <c r="AD19" s="364" cm="1">
        <f t="array" aca="1" ref="AD19" ca="1">INDIRECT($A19&amp;AD$1)</f>
        <v>1</v>
      </c>
      <c r="AE19" s="364" cm="1">
        <f t="array" aca="1" ref="AE19" ca="1">INDIRECT($A19&amp;AE$1)</f>
        <v>1</v>
      </c>
      <c r="AF19" s="364" cm="1">
        <f t="array" aca="1" ref="AF19" ca="1">INDIRECT($A19&amp;AF$1)</f>
        <v>1</v>
      </c>
      <c r="AG19" s="364" cm="1">
        <f t="array" aca="1" ref="AG19" ca="1">INDIRECT($A19&amp;AG$1)</f>
        <v>1</v>
      </c>
      <c r="AH19" s="364" cm="1">
        <f t="array" aca="1" ref="AH19" ca="1">INDIRECT($A19&amp;AH$1)</f>
        <v>1</v>
      </c>
      <c r="AI19" s="364" cm="1">
        <f t="array" aca="1" ref="AI19" ca="1">INDIRECT($A19&amp;AI$1)</f>
        <v>1</v>
      </c>
      <c r="AJ19" s="364" cm="1">
        <f t="array" aca="1" ref="AJ19" ca="1">INDIRECT($A19&amp;AJ$1)</f>
        <v>1</v>
      </c>
      <c r="AK19" s="364" cm="1">
        <f t="array" aca="1" ref="AK19" ca="1">INDIRECT($A19&amp;AK$1)</f>
        <v>1</v>
      </c>
      <c r="AL19" s="364" cm="1">
        <f t="array" aca="1" ref="AL19" ca="1">INDIRECT($A19&amp;AL$1)</f>
        <v>1</v>
      </c>
      <c r="AM19" s="364" cm="1">
        <f t="array" aca="1" ref="AM19" ca="1">INDIRECT($A19&amp;AM$1)</f>
        <v>1</v>
      </c>
      <c r="AN19" s="357"/>
      <c r="AO19" s="364" cm="1">
        <f t="array" aca="1" ref="AO19" ca="1">INDIRECT($A19&amp;AO$1)</f>
        <v>1</v>
      </c>
      <c r="AP19" s="364" cm="1">
        <f t="array" aca="1" ref="AP19" ca="1">INDIRECT($A19&amp;AP$1)</f>
        <v>1</v>
      </c>
      <c r="AQ19" s="364" cm="1">
        <f t="array" aca="1" ref="AQ19" ca="1">INDIRECT($A19&amp;AQ$1)</f>
        <v>1</v>
      </c>
      <c r="AR19" s="364" cm="1">
        <f t="array" aca="1" ref="AR19" ca="1">INDIRECT($A19&amp;AR$1)</f>
        <v>1</v>
      </c>
      <c r="AS19" s="364" cm="1">
        <f t="array" aca="1" ref="AS19" ca="1">INDIRECT($A19&amp;AS$1)</f>
        <v>1</v>
      </c>
      <c r="AT19" s="364" cm="1">
        <f t="array" aca="1" ref="AT19" ca="1">INDIRECT($A19&amp;AT$1)</f>
        <v>1</v>
      </c>
      <c r="AU19" s="364" cm="1">
        <f t="array" aca="1" ref="AU19" ca="1">INDIRECT($A19&amp;AU$1)</f>
        <v>1</v>
      </c>
      <c r="AV19" s="364" cm="1">
        <f t="array" aca="1" ref="AV19" ca="1">INDIRECT($A19&amp;AV$1)</f>
        <v>1</v>
      </c>
      <c r="AW19" s="364" cm="1">
        <f t="array" aca="1" ref="AW19" ca="1">INDIRECT($A19&amp;AW$1)</f>
        <v>1</v>
      </c>
      <c r="AX19" s="364" cm="1">
        <f t="array" aca="1" ref="AX19" ca="1">INDIRECT($A19&amp;AX$1)</f>
        <v>1</v>
      </c>
      <c r="AY19" s="357"/>
      <c r="AZ19" s="364" cm="1">
        <f t="array" aca="1" ref="AZ19" ca="1">INDIRECT($A19&amp;AZ$1)</f>
        <v>1</v>
      </c>
      <c r="BA19" s="364" cm="1">
        <f t="array" aca="1" ref="BA19" ca="1">INDIRECT($A19&amp;BA$1)</f>
        <v>1</v>
      </c>
      <c r="BB19" s="364" cm="1">
        <f t="array" aca="1" ref="BB19" ca="1">INDIRECT($A19&amp;BB$1)</f>
        <v>1</v>
      </c>
      <c r="BC19" s="364" cm="1">
        <f t="array" aca="1" ref="BC19" ca="1">INDIRECT($A19&amp;BC$1)</f>
        <v>1</v>
      </c>
      <c r="BD19" s="364" cm="1">
        <f t="array" aca="1" ref="BD19" ca="1">INDIRECT($A19&amp;BD$1)</f>
        <v>1</v>
      </c>
      <c r="BE19" s="364" cm="1">
        <f t="array" aca="1" ref="BE19" ca="1">INDIRECT($A19&amp;BE$1)</f>
        <v>1</v>
      </c>
      <c r="BF19" s="364" cm="1">
        <f t="array" aca="1" ref="BF19" ca="1">INDIRECT($A19&amp;BF$1)</f>
        <v>1</v>
      </c>
      <c r="BG19" s="364" cm="1">
        <f t="array" aca="1" ref="BG19" ca="1">INDIRECT($A19&amp;BG$1)</f>
        <v>1</v>
      </c>
      <c r="BH19" s="364" cm="1">
        <f t="array" aca="1" ref="BH19" ca="1">INDIRECT($A19&amp;BH$1)</f>
        <v>1</v>
      </c>
      <c r="BI19" s="357"/>
      <c r="BJ19" s="364" cm="1">
        <f t="array" aca="1" ref="BJ19" ca="1">INDIRECT($A19&amp;BJ$1)</f>
        <v>1</v>
      </c>
      <c r="BK19" s="364" cm="1">
        <f t="array" aca="1" ref="BK19" ca="1">INDIRECT($A19&amp;BK$1)</f>
        <v>1</v>
      </c>
      <c r="BL19" s="364" cm="1">
        <f t="array" aca="1" ref="BL19" ca="1">INDIRECT($A19&amp;BL$1)</f>
        <v>1</v>
      </c>
      <c r="BM19" s="364" cm="1">
        <f t="array" aca="1" ref="BM19" ca="1">INDIRECT($A19&amp;BM$1)</f>
        <v>1</v>
      </c>
      <c r="BN19" s="364" cm="1">
        <f t="array" aca="1" ref="BN19" ca="1">INDIRECT($A19&amp;BN$1)</f>
        <v>1</v>
      </c>
      <c r="BO19" s="364" cm="1">
        <f t="array" aca="1" ref="BO19" ca="1">INDIRECT($A19&amp;BO$1)</f>
        <v>1</v>
      </c>
      <c r="BP19" s="364" cm="1">
        <f t="array" aca="1" ref="BP19" ca="1">INDIRECT($A19&amp;BP$1)</f>
        <v>1</v>
      </c>
      <c r="BQ19" s="364" cm="1">
        <f t="array" aca="1" ref="BQ19" ca="1">INDIRECT($A19&amp;BQ$1)</f>
        <v>1</v>
      </c>
      <c r="BR19" s="364" cm="1">
        <f t="array" aca="1" ref="BR19" ca="1">INDIRECT($A19&amp;BR$1)</f>
        <v>1</v>
      </c>
      <c r="BS19" s="364" cm="1">
        <f t="array" aca="1" ref="BS19" ca="1">INDIRECT($A19&amp;BS$1)</f>
        <v>1</v>
      </c>
      <c r="BT19" s="191"/>
      <c r="BU19" s="219" cm="1">
        <f t="array" aca="1" ref="BU19" ca="1">INDIRECT($A19&amp;BU$1)</f>
        <v>1</v>
      </c>
      <c r="BV19" s="364" cm="1">
        <f t="array" aca="1" ref="BV19" ca="1">INDIRECT($A19&amp;BV$1)</f>
        <v>1</v>
      </c>
      <c r="BW19" s="364" cm="1">
        <f t="array" aca="1" ref="BW19" ca="1">INDIRECT($A19&amp;BW$1)</f>
        <v>1</v>
      </c>
      <c r="BX19" s="364" cm="1">
        <f t="array" aca="1" ref="BX19" ca="1">INDIRECT($A19&amp;BX$1)</f>
        <v>1</v>
      </c>
      <c r="BY19" s="365"/>
      <c r="BZ19" s="364" cm="1">
        <f t="array" aca="1" ref="BZ19" ca="1">INDIRECT($A19&amp;BZ$1)</f>
        <v>1</v>
      </c>
      <c r="CA19" s="364" cm="1">
        <f t="array" aca="1" ref="CA19" ca="1">INDIRECT($A19&amp;CA$1)</f>
        <v>1</v>
      </c>
      <c r="CB19" s="364" cm="1">
        <f t="array" aca="1" ref="CB19" ca="1">INDIRECT($A19&amp;CB$1)</f>
        <v>1</v>
      </c>
      <c r="CC19" s="364" cm="1">
        <f t="array" aca="1" ref="CC19" ca="1">INDIRECT($A19&amp;CC$1)</f>
        <v>1</v>
      </c>
      <c r="CD19" s="364" cm="1">
        <f t="array" aca="1" ref="CD19" ca="1">INDIRECT($A19&amp;CD$1)</f>
        <v>1</v>
      </c>
      <c r="CE19" s="364" cm="1">
        <f t="array" aca="1" ref="CE19" ca="1">INDIRECT($A19&amp;CE$1)</f>
        <v>1</v>
      </c>
      <c r="CF19" s="364" cm="1">
        <f t="array" aca="1" ref="CF19" ca="1">INDIRECT($A19&amp;CF$1)</f>
        <v>1</v>
      </c>
      <c r="CG19" s="364" cm="1">
        <f t="array" aca="1" ref="CG19" ca="1">INDIRECT($A19&amp;CG$1)</f>
        <v>1</v>
      </c>
      <c r="CH19" s="364" cm="1">
        <f t="array" aca="1" ref="CH19" ca="1">INDIRECT($A19&amp;CH$1)</f>
        <v>1</v>
      </c>
      <c r="CI19" s="191"/>
      <c r="CJ19" s="364" cm="1">
        <f t="array" aca="1" ref="CJ19" ca="1">INDIRECT($A19&amp;CJ$1)</f>
        <v>1</v>
      </c>
      <c r="CK19" s="364" cm="1">
        <f t="array" aca="1" ref="CK19" ca="1">INDIRECT($A19&amp;CK$1)</f>
        <v>1</v>
      </c>
      <c r="CL19" s="364" cm="1">
        <f t="array" aca="1" ref="CL19" ca="1">INDIRECT($A19&amp;CL$1)</f>
        <v>1</v>
      </c>
      <c r="CM19" s="364" cm="1">
        <f t="array" aca="1" ref="CM19" ca="1">INDIRECT($A19&amp;CM$1)</f>
        <v>1</v>
      </c>
      <c r="CN19" s="364" cm="1">
        <f t="array" aca="1" ref="CN19" ca="1">INDIRECT($A19&amp;CN$1)</f>
        <v>1</v>
      </c>
      <c r="CO19" s="364" cm="1">
        <f t="array" aca="1" ref="CO19" ca="1">INDIRECT($A19&amp;CO$1)</f>
        <v>1</v>
      </c>
      <c r="CP19" s="364" cm="1">
        <f t="array" aca="1" ref="CP19" ca="1">INDIRECT($A19&amp;CP$1)</f>
        <v>1</v>
      </c>
      <c r="CQ19" s="364" cm="1">
        <f t="array" aca="1" ref="CQ19" ca="1">INDIRECT($A19&amp;CQ$1)</f>
        <v>1</v>
      </c>
      <c r="CR19" s="364" cm="1">
        <f t="array" aca="1" ref="CR19" ca="1">INDIRECT($A19&amp;CR$1)</f>
        <v>1</v>
      </c>
      <c r="CS19" s="364" cm="1">
        <f t="array" aca="1" ref="CS19" ca="1">INDIRECT($A19&amp;CS$1)</f>
        <v>1</v>
      </c>
      <c r="CT19" s="364" cm="1">
        <f t="array" aca="1" ref="CT19" ca="1">INDIRECT($A19&amp;CT$1)</f>
        <v>1</v>
      </c>
      <c r="CU19" s="364" cm="1">
        <f t="array" aca="1" ref="CU19" ca="1">INDIRECT($A19&amp;CU$1)</f>
        <v>1</v>
      </c>
      <c r="CV19" s="364" cm="1">
        <f t="array" aca="1" ref="CV19" ca="1">INDIRECT($A19&amp;CV$1)</f>
        <v>1</v>
      </c>
      <c r="CW19" s="364" cm="1">
        <f t="array" aca="1" ref="CW19" ca="1">INDIRECT($A19&amp;CW$1)</f>
        <v>1</v>
      </c>
      <c r="CX19" s="364" cm="1">
        <f t="array" aca="1" ref="CX19" ca="1">INDIRECT($A19&amp;CX$1)</f>
        <v>1</v>
      </c>
      <c r="CY19" s="364" cm="1">
        <f t="array" aca="1" ref="CY19" ca="1">INDIRECT($A19&amp;CY$1)</f>
        <v>1</v>
      </c>
      <c r="CZ19" s="364" cm="1">
        <f t="array" aca="1" ref="CZ19" ca="1">INDIRECT($A19&amp;CZ$1)</f>
        <v>1</v>
      </c>
      <c r="DA19" s="364" cm="1">
        <f t="array" aca="1" ref="DA19" ca="1">INDIRECT($A19&amp;DA$1)</f>
        <v>1</v>
      </c>
      <c r="DB19" s="364" cm="1">
        <f t="array" aca="1" ref="DB19" ca="1">INDIRECT($A19&amp;DB$1)</f>
        <v>1</v>
      </c>
      <c r="DC19" s="364" cm="1">
        <f t="array" aca="1" ref="DC19" ca="1">INDIRECT($A19&amp;DC$1)</f>
        <v>1</v>
      </c>
      <c r="DD19" s="357"/>
      <c r="DE19" s="364" cm="1">
        <f t="array" aca="1" ref="DE19" ca="1">INDIRECT($A19&amp;DE$1)</f>
        <v>1</v>
      </c>
      <c r="DF19" s="364" cm="1">
        <f t="array" aca="1" ref="DF19" ca="1">INDIRECT($A19&amp;DF$1)</f>
        <v>1</v>
      </c>
      <c r="DG19" s="364" cm="1">
        <f t="array" aca="1" ref="DG19" ca="1">INDIRECT($A19&amp;DG$1)</f>
        <v>1</v>
      </c>
      <c r="DH19" s="364" cm="1">
        <f t="array" aca="1" ref="DH19" ca="1">INDIRECT($A19&amp;DH$1)</f>
        <v>1</v>
      </c>
      <c r="DI19" s="364" cm="1">
        <f t="array" aca="1" ref="DI19" ca="1">INDIRECT($A19&amp;DI$1)</f>
        <v>1</v>
      </c>
      <c r="DJ19" s="364" cm="1">
        <f t="array" aca="1" ref="DJ19" ca="1">INDIRECT($A19&amp;DJ$1)</f>
        <v>1</v>
      </c>
      <c r="DK19" s="364" cm="1">
        <f t="array" aca="1" ref="DK19" ca="1">INDIRECT($A19&amp;DK$1)</f>
        <v>1</v>
      </c>
      <c r="DL19" s="364" cm="1">
        <f t="array" aca="1" ref="DL19" ca="1">INDIRECT($A19&amp;DL$1)</f>
        <v>1</v>
      </c>
      <c r="DM19" s="357"/>
      <c r="DN19" s="364" cm="1">
        <f t="array" aca="1" ref="DN19" ca="1">INDIRECT($A19&amp;DN$1)</f>
        <v>1</v>
      </c>
      <c r="DO19" s="364" cm="1">
        <f t="array" aca="1" ref="DO19" ca="1">INDIRECT($A19&amp;DO$1)</f>
        <v>1</v>
      </c>
      <c r="DP19" s="364" cm="1">
        <f t="array" aca="1" ref="DP19" ca="1">INDIRECT($A19&amp;DP$1)</f>
        <v>1</v>
      </c>
      <c r="DQ19" s="364" cm="1">
        <f t="array" aca="1" ref="DQ19" ca="1">INDIRECT($A19&amp;DQ$1)</f>
        <v>1</v>
      </c>
      <c r="DR19" s="364" cm="1">
        <f t="array" aca="1" ref="DR19" ca="1">INDIRECT($A19&amp;DR$1)</f>
        <v>1</v>
      </c>
      <c r="DS19" s="364" cm="1">
        <f t="array" aca="1" ref="DS19" ca="1">INDIRECT($A19&amp;DS$1)</f>
        <v>1</v>
      </c>
      <c r="DT19" s="364" cm="1">
        <f t="array" aca="1" ref="DT19" ca="1">INDIRECT($A19&amp;DT$1)</f>
        <v>1</v>
      </c>
      <c r="DU19" s="364" cm="1">
        <f t="array" aca="1" ref="DU19" ca="1">INDIRECT($A19&amp;DU$1)</f>
        <v>1</v>
      </c>
      <c r="DV19" s="364" cm="1">
        <f t="array" aca="1" ref="DV19" ca="1">INDIRECT($A19&amp;DV$1)</f>
        <v>1</v>
      </c>
      <c r="DW19" s="364" cm="1">
        <f t="array" aca="1" ref="DW19" ca="1">INDIRECT($A19&amp;DW$1)</f>
        <v>1</v>
      </c>
      <c r="DX19" s="364" cm="1">
        <f t="array" aca="1" ref="DX19" ca="1">INDIRECT($A19&amp;DX$1)</f>
        <v>1</v>
      </c>
      <c r="DY19" s="357"/>
      <c r="DZ19" s="364" cm="1">
        <f t="array" aca="1" ref="DZ19" ca="1">INDIRECT($A19&amp;DZ$1)</f>
        <v>1</v>
      </c>
      <c r="EA19" s="364" cm="1">
        <f t="array" aca="1" ref="EA19" ca="1">INDIRECT($A19&amp;EA$1)</f>
        <v>1</v>
      </c>
      <c r="EB19" s="364" cm="1">
        <f t="array" aca="1" ref="EB19" ca="1">INDIRECT($A19&amp;EB$1)</f>
        <v>1</v>
      </c>
      <c r="EC19" s="364" cm="1">
        <f t="array" aca="1" ref="EC19" ca="1">INDIRECT($A19&amp;EC$1)</f>
        <v>1</v>
      </c>
      <c r="ED19" s="357"/>
      <c r="EE19" s="364" cm="1">
        <f t="array" aca="1" ref="EE19" ca="1">INDIRECT($A19&amp;EE$1)</f>
        <v>1</v>
      </c>
      <c r="EF19" s="364" cm="1">
        <f t="array" aca="1" ref="EF19" ca="1">INDIRECT($A19&amp;EF$1)</f>
        <v>1</v>
      </c>
      <c r="EG19" s="364" cm="1">
        <f t="array" aca="1" ref="EG19" ca="1">INDIRECT($A19&amp;EG$1)</f>
        <v>1</v>
      </c>
      <c r="EH19" s="364" cm="1">
        <f t="array" aca="1" ref="EH19" ca="1">INDIRECT($A19&amp;EH$1)</f>
        <v>1</v>
      </c>
      <c r="EI19" s="364" cm="1">
        <f t="array" aca="1" ref="EI19" ca="1">INDIRECT($A19&amp;EI$1)</f>
        <v>1</v>
      </c>
      <c r="EJ19" s="199"/>
      <c r="EK19" s="199"/>
      <c r="EL19" s="138"/>
      <c r="EM19" s="138"/>
      <c r="EN19" s="138"/>
      <c r="EO19" s="138"/>
    </row>
    <row r="20" spans="1:145">
      <c r="A20" s="114" t="s">
        <v>331</v>
      </c>
      <c r="B20" s="337" t="s">
        <v>101</v>
      </c>
      <c r="C20" s="362" t="str">
        <f>_xlfn.IFNA(VLOOKUP($B20,Classificatietabel!$B$6:$I$91,C$7,FALSE),"")</f>
        <v>normaal</v>
      </c>
      <c r="D20" s="194" t="str">
        <f>_xlfn.IFNA(VLOOKUP($B20,Classificatietabel!$B$6:$I$91,D$7,FALSE),"")</f>
        <v>neen</v>
      </c>
      <c r="E20" s="197">
        <f>IF(AND(D20="laag",$D$3=1),0,_xlfn.IFNA(IF(VLOOKUP($B20,Classificatietabel!$B$6:$H$91,$E$5,FALSE)="Ja",1,0),""))</f>
        <v>1</v>
      </c>
      <c r="F20" s="357"/>
      <c r="G20" s="363">
        <v>1</v>
      </c>
      <c r="H20" s="363">
        <v>1</v>
      </c>
      <c r="I20" s="363">
        <v>1</v>
      </c>
      <c r="J20" s="363">
        <v>1</v>
      </c>
      <c r="K20" s="363">
        <v>1</v>
      </c>
      <c r="L20" s="363">
        <v>1</v>
      </c>
      <c r="M20" s="363">
        <v>1</v>
      </c>
      <c r="N20" s="363">
        <v>1</v>
      </c>
      <c r="O20" s="363">
        <v>1</v>
      </c>
      <c r="P20" s="363">
        <v>1</v>
      </c>
      <c r="Q20" s="363">
        <v>1</v>
      </c>
      <c r="R20" s="363">
        <v>1</v>
      </c>
      <c r="S20" s="364" cm="1">
        <f t="array" aca="1" ref="S20" ca="1">INDIRECT($A20&amp;S$1)</f>
        <v>1</v>
      </c>
      <c r="T20" s="364" cm="1">
        <f t="array" aca="1" ref="T20" ca="1">INDIRECT($A20&amp;T$1)</f>
        <v>1</v>
      </c>
      <c r="U20" s="364" cm="1">
        <f t="array" aca="1" ref="U20" ca="1">INDIRECT($A20&amp;U$1)</f>
        <v>1</v>
      </c>
      <c r="V20" s="364" cm="1">
        <f t="array" aca="1" ref="V20" ca="1">INDIRECT($A20&amp;V$1)</f>
        <v>1</v>
      </c>
      <c r="W20" s="364" cm="1">
        <f t="array" aca="1" ref="W20" ca="1">INDIRECT($A20&amp;W$1)</f>
        <v>1</v>
      </c>
      <c r="X20" s="364" cm="1">
        <f t="array" aca="1" ref="X20" ca="1">INDIRECT($A20&amp;X$1)</f>
        <v>1</v>
      </c>
      <c r="Y20" s="364" cm="1">
        <f t="array" aca="1" ref="Y20" ca="1">INDIRECT($A20&amp;Y$1)</f>
        <v>1</v>
      </c>
      <c r="Z20" s="364" cm="1">
        <f t="array" aca="1" ref="Z20" ca="1">INDIRECT($A20&amp;Z$1)</f>
        <v>1</v>
      </c>
      <c r="AA20" s="364" cm="1">
        <f t="array" aca="1" ref="AA20" ca="1">INDIRECT($A20&amp;AA$1)</f>
        <v>1</v>
      </c>
      <c r="AB20" s="364" cm="1">
        <f t="array" aca="1" ref="AB20" ca="1">INDIRECT($A20&amp;AB$1)</f>
        <v>1</v>
      </c>
      <c r="AC20" s="364" cm="1">
        <f t="array" aca="1" ref="AC20" ca="1">INDIRECT($A20&amp;AC$1)</f>
        <v>1</v>
      </c>
      <c r="AD20" s="364" cm="1">
        <f t="array" aca="1" ref="AD20" ca="1">INDIRECT($A20&amp;AD$1)</f>
        <v>1</v>
      </c>
      <c r="AE20" s="364" cm="1">
        <f t="array" aca="1" ref="AE20" ca="1">INDIRECT($A20&amp;AE$1)</f>
        <v>1</v>
      </c>
      <c r="AF20" s="364" cm="1">
        <f t="array" aca="1" ref="AF20" ca="1">INDIRECT($A20&amp;AF$1)</f>
        <v>1</v>
      </c>
      <c r="AG20" s="364" cm="1">
        <f t="array" aca="1" ref="AG20" ca="1">INDIRECT($A20&amp;AG$1)</f>
        <v>1</v>
      </c>
      <c r="AH20" s="364" cm="1">
        <f t="array" aca="1" ref="AH20" ca="1">INDIRECT($A20&amp;AH$1)</f>
        <v>1</v>
      </c>
      <c r="AI20" s="364" cm="1">
        <f t="array" aca="1" ref="AI20" ca="1">INDIRECT($A20&amp;AI$1)</f>
        <v>1</v>
      </c>
      <c r="AJ20" s="364" cm="1">
        <f t="array" aca="1" ref="AJ20" ca="1">INDIRECT($A20&amp;AJ$1)</f>
        <v>1</v>
      </c>
      <c r="AK20" s="364" cm="1">
        <f t="array" aca="1" ref="AK20" ca="1">INDIRECT($A20&amp;AK$1)</f>
        <v>1</v>
      </c>
      <c r="AL20" s="364" cm="1">
        <f t="array" aca="1" ref="AL20" ca="1">INDIRECT($A20&amp;AL$1)</f>
        <v>1</v>
      </c>
      <c r="AM20" s="364" cm="1">
        <f t="array" aca="1" ref="AM20" ca="1">INDIRECT($A20&amp;AM$1)</f>
        <v>1</v>
      </c>
      <c r="AN20" s="357"/>
      <c r="AO20" s="364" cm="1">
        <f t="array" aca="1" ref="AO20" ca="1">INDIRECT($A20&amp;AO$1)</f>
        <v>1</v>
      </c>
      <c r="AP20" s="364" cm="1">
        <f t="array" aca="1" ref="AP20" ca="1">INDIRECT($A20&amp;AP$1)</f>
        <v>1</v>
      </c>
      <c r="AQ20" s="364" cm="1">
        <f t="array" aca="1" ref="AQ20" ca="1">INDIRECT($A20&amp;AQ$1)</f>
        <v>1</v>
      </c>
      <c r="AR20" s="364" cm="1">
        <f t="array" aca="1" ref="AR20" ca="1">INDIRECT($A20&amp;AR$1)</f>
        <v>1</v>
      </c>
      <c r="AS20" s="364" cm="1">
        <f t="array" aca="1" ref="AS20" ca="1">INDIRECT($A20&amp;AS$1)</f>
        <v>1</v>
      </c>
      <c r="AT20" s="364" cm="1">
        <f t="array" aca="1" ref="AT20" ca="1">INDIRECT($A20&amp;AT$1)</f>
        <v>1</v>
      </c>
      <c r="AU20" s="364" cm="1">
        <f t="array" aca="1" ref="AU20" ca="1">INDIRECT($A20&amp;AU$1)</f>
        <v>1</v>
      </c>
      <c r="AV20" s="364" cm="1">
        <f t="array" aca="1" ref="AV20" ca="1">INDIRECT($A20&amp;AV$1)</f>
        <v>1</v>
      </c>
      <c r="AW20" s="364" cm="1">
        <f t="array" aca="1" ref="AW20" ca="1">INDIRECT($A20&amp;AW$1)</f>
        <v>1</v>
      </c>
      <c r="AX20" s="364" cm="1">
        <f t="array" aca="1" ref="AX20" ca="1">INDIRECT($A20&amp;AX$1)</f>
        <v>1</v>
      </c>
      <c r="AY20" s="357"/>
      <c r="AZ20" s="364" cm="1">
        <f t="array" aca="1" ref="AZ20" ca="1">INDIRECT($A20&amp;AZ$1)</f>
        <v>1</v>
      </c>
      <c r="BA20" s="364" cm="1">
        <f t="array" aca="1" ref="BA20" ca="1">INDIRECT($A20&amp;BA$1)</f>
        <v>1</v>
      </c>
      <c r="BB20" s="364" cm="1">
        <f t="array" aca="1" ref="BB20" ca="1">INDIRECT($A20&amp;BB$1)</f>
        <v>1</v>
      </c>
      <c r="BC20" s="364" cm="1">
        <f t="array" aca="1" ref="BC20" ca="1">INDIRECT($A20&amp;BC$1)</f>
        <v>1</v>
      </c>
      <c r="BD20" s="364" cm="1">
        <f t="array" aca="1" ref="BD20" ca="1">INDIRECT($A20&amp;BD$1)</f>
        <v>1</v>
      </c>
      <c r="BE20" s="364" cm="1">
        <f t="array" aca="1" ref="BE20" ca="1">INDIRECT($A20&amp;BE$1)</f>
        <v>1</v>
      </c>
      <c r="BF20" s="364" cm="1">
        <f t="array" aca="1" ref="BF20" ca="1">INDIRECT($A20&amp;BF$1)</f>
        <v>1</v>
      </c>
      <c r="BG20" s="364" cm="1">
        <f t="array" aca="1" ref="BG20" ca="1">INDIRECT($A20&amp;BG$1)</f>
        <v>1</v>
      </c>
      <c r="BH20" s="364" cm="1">
        <f t="array" aca="1" ref="BH20" ca="1">INDIRECT($A20&amp;BH$1)</f>
        <v>1</v>
      </c>
      <c r="BI20" s="357"/>
      <c r="BJ20" s="364" cm="1">
        <f t="array" aca="1" ref="BJ20" ca="1">INDIRECT($A20&amp;BJ$1)</f>
        <v>1</v>
      </c>
      <c r="BK20" s="364" cm="1">
        <f t="array" aca="1" ref="BK20" ca="1">INDIRECT($A20&amp;BK$1)</f>
        <v>1</v>
      </c>
      <c r="BL20" s="364" cm="1">
        <f t="array" aca="1" ref="BL20" ca="1">INDIRECT($A20&amp;BL$1)</f>
        <v>1</v>
      </c>
      <c r="BM20" s="364" cm="1">
        <f t="array" aca="1" ref="BM20" ca="1">INDIRECT($A20&amp;BM$1)</f>
        <v>1</v>
      </c>
      <c r="BN20" s="364" cm="1">
        <f t="array" aca="1" ref="BN20" ca="1">INDIRECT($A20&amp;BN$1)</f>
        <v>1</v>
      </c>
      <c r="BO20" s="364" cm="1">
        <f t="array" aca="1" ref="BO20" ca="1">INDIRECT($A20&amp;BO$1)</f>
        <v>1</v>
      </c>
      <c r="BP20" s="364" cm="1">
        <f t="array" aca="1" ref="BP20" ca="1">INDIRECT($A20&amp;BP$1)</f>
        <v>1</v>
      </c>
      <c r="BQ20" s="364" cm="1">
        <f t="array" aca="1" ref="BQ20" ca="1">INDIRECT($A20&amp;BQ$1)</f>
        <v>1</v>
      </c>
      <c r="BR20" s="364" cm="1">
        <f t="array" aca="1" ref="BR20" ca="1">INDIRECT($A20&amp;BR$1)</f>
        <v>1</v>
      </c>
      <c r="BS20" s="364" cm="1">
        <f t="array" aca="1" ref="BS20" ca="1">INDIRECT($A20&amp;BS$1)</f>
        <v>1</v>
      </c>
      <c r="BT20" s="191"/>
      <c r="BU20" s="219" cm="1">
        <f t="array" aca="1" ref="BU20" ca="1">INDIRECT($A20&amp;BU$1)</f>
        <v>1</v>
      </c>
      <c r="BV20" s="364" cm="1">
        <f t="array" aca="1" ref="BV20" ca="1">INDIRECT($A20&amp;BV$1)</f>
        <v>1</v>
      </c>
      <c r="BW20" s="364" cm="1">
        <f t="array" aca="1" ref="BW20" ca="1">INDIRECT($A20&amp;BW$1)</f>
        <v>1</v>
      </c>
      <c r="BX20" s="364" cm="1">
        <f t="array" aca="1" ref="BX20" ca="1">INDIRECT($A20&amp;BX$1)</f>
        <v>1</v>
      </c>
      <c r="BY20" s="365"/>
      <c r="BZ20" s="364" cm="1">
        <f t="array" aca="1" ref="BZ20" ca="1">INDIRECT($A20&amp;BZ$1)</f>
        <v>1</v>
      </c>
      <c r="CA20" s="364" cm="1">
        <f t="array" aca="1" ref="CA20" ca="1">INDIRECT($A20&amp;CA$1)</f>
        <v>1</v>
      </c>
      <c r="CB20" s="364" cm="1">
        <f t="array" aca="1" ref="CB20" ca="1">INDIRECT($A20&amp;CB$1)</f>
        <v>1</v>
      </c>
      <c r="CC20" s="364" cm="1">
        <f t="array" aca="1" ref="CC20" ca="1">INDIRECT($A20&amp;CC$1)</f>
        <v>1</v>
      </c>
      <c r="CD20" s="364" cm="1">
        <f t="array" aca="1" ref="CD20" ca="1">INDIRECT($A20&amp;CD$1)</f>
        <v>1</v>
      </c>
      <c r="CE20" s="364" cm="1">
        <f t="array" aca="1" ref="CE20" ca="1">INDIRECT($A20&amp;CE$1)</f>
        <v>1</v>
      </c>
      <c r="CF20" s="364" cm="1">
        <f t="array" aca="1" ref="CF20" ca="1">INDIRECT($A20&amp;CF$1)</f>
        <v>1</v>
      </c>
      <c r="CG20" s="364" cm="1">
        <f t="array" aca="1" ref="CG20" ca="1">INDIRECT($A20&amp;CG$1)</f>
        <v>1</v>
      </c>
      <c r="CH20" s="364" cm="1">
        <f t="array" aca="1" ref="CH20" ca="1">INDIRECT($A20&amp;CH$1)</f>
        <v>1</v>
      </c>
      <c r="CI20" s="191"/>
      <c r="CJ20" s="364" cm="1">
        <f t="array" aca="1" ref="CJ20" ca="1">INDIRECT($A20&amp;CJ$1)</f>
        <v>1</v>
      </c>
      <c r="CK20" s="364" cm="1">
        <f t="array" aca="1" ref="CK20" ca="1">INDIRECT($A20&amp;CK$1)</f>
        <v>1</v>
      </c>
      <c r="CL20" s="364" cm="1">
        <f t="array" aca="1" ref="CL20" ca="1">INDIRECT($A20&amp;CL$1)</f>
        <v>1</v>
      </c>
      <c r="CM20" s="364" cm="1">
        <f t="array" aca="1" ref="CM20" ca="1">INDIRECT($A20&amp;CM$1)</f>
        <v>1</v>
      </c>
      <c r="CN20" s="364" cm="1">
        <f t="array" aca="1" ref="CN20" ca="1">INDIRECT($A20&amp;CN$1)</f>
        <v>1</v>
      </c>
      <c r="CO20" s="364" cm="1">
        <f t="array" aca="1" ref="CO20" ca="1">INDIRECT($A20&amp;CO$1)</f>
        <v>1</v>
      </c>
      <c r="CP20" s="364" cm="1">
        <f t="array" aca="1" ref="CP20" ca="1">INDIRECT($A20&amp;CP$1)</f>
        <v>1</v>
      </c>
      <c r="CQ20" s="364" cm="1">
        <f t="array" aca="1" ref="CQ20" ca="1">INDIRECT($A20&amp;CQ$1)</f>
        <v>1</v>
      </c>
      <c r="CR20" s="364" cm="1">
        <f t="array" aca="1" ref="CR20" ca="1">INDIRECT($A20&amp;CR$1)</f>
        <v>1</v>
      </c>
      <c r="CS20" s="364" cm="1">
        <f t="array" aca="1" ref="CS20" ca="1">INDIRECT($A20&amp;CS$1)</f>
        <v>1</v>
      </c>
      <c r="CT20" s="364" cm="1">
        <f t="array" aca="1" ref="CT20" ca="1">INDIRECT($A20&amp;CT$1)</f>
        <v>1</v>
      </c>
      <c r="CU20" s="364" cm="1">
        <f t="array" aca="1" ref="CU20" ca="1">INDIRECT($A20&amp;CU$1)</f>
        <v>1</v>
      </c>
      <c r="CV20" s="364" cm="1">
        <f t="array" aca="1" ref="CV20" ca="1">INDIRECT($A20&amp;CV$1)</f>
        <v>1</v>
      </c>
      <c r="CW20" s="364" cm="1">
        <f t="array" aca="1" ref="CW20" ca="1">INDIRECT($A20&amp;CW$1)</f>
        <v>1</v>
      </c>
      <c r="CX20" s="364" cm="1">
        <f t="array" aca="1" ref="CX20" ca="1">INDIRECT($A20&amp;CX$1)</f>
        <v>1</v>
      </c>
      <c r="CY20" s="364" cm="1">
        <f t="array" aca="1" ref="CY20" ca="1">INDIRECT($A20&amp;CY$1)</f>
        <v>1</v>
      </c>
      <c r="CZ20" s="364" cm="1">
        <f t="array" aca="1" ref="CZ20" ca="1">INDIRECT($A20&amp;CZ$1)</f>
        <v>1</v>
      </c>
      <c r="DA20" s="364" cm="1">
        <f t="array" aca="1" ref="DA20" ca="1">INDIRECT($A20&amp;DA$1)</f>
        <v>1</v>
      </c>
      <c r="DB20" s="364" cm="1">
        <f t="array" aca="1" ref="DB20" ca="1">INDIRECT($A20&amp;DB$1)</f>
        <v>1</v>
      </c>
      <c r="DC20" s="364" cm="1">
        <f t="array" aca="1" ref="DC20" ca="1">INDIRECT($A20&amp;DC$1)</f>
        <v>1</v>
      </c>
      <c r="DD20" s="357"/>
      <c r="DE20" s="364" cm="1">
        <f t="array" aca="1" ref="DE20" ca="1">INDIRECT($A20&amp;DE$1)</f>
        <v>1</v>
      </c>
      <c r="DF20" s="364" cm="1">
        <f t="array" aca="1" ref="DF20" ca="1">INDIRECT($A20&amp;DF$1)</f>
        <v>1</v>
      </c>
      <c r="DG20" s="364" cm="1">
        <f t="array" aca="1" ref="DG20" ca="1">INDIRECT($A20&amp;DG$1)</f>
        <v>1</v>
      </c>
      <c r="DH20" s="364" cm="1">
        <f t="array" aca="1" ref="DH20" ca="1">INDIRECT($A20&amp;DH$1)</f>
        <v>1</v>
      </c>
      <c r="DI20" s="364" cm="1">
        <f t="array" aca="1" ref="DI20" ca="1">INDIRECT($A20&amp;DI$1)</f>
        <v>1</v>
      </c>
      <c r="DJ20" s="364" cm="1">
        <f t="array" aca="1" ref="DJ20" ca="1">INDIRECT($A20&amp;DJ$1)</f>
        <v>1</v>
      </c>
      <c r="DK20" s="364" cm="1">
        <f t="array" aca="1" ref="DK20" ca="1">INDIRECT($A20&amp;DK$1)</f>
        <v>1</v>
      </c>
      <c r="DL20" s="364" cm="1">
        <f t="array" aca="1" ref="DL20" ca="1">INDIRECT($A20&amp;DL$1)</f>
        <v>1</v>
      </c>
      <c r="DM20" s="357"/>
      <c r="DN20" s="364" cm="1">
        <f t="array" aca="1" ref="DN20" ca="1">INDIRECT($A20&amp;DN$1)</f>
        <v>1</v>
      </c>
      <c r="DO20" s="364" cm="1">
        <f t="array" aca="1" ref="DO20" ca="1">INDIRECT($A20&amp;DO$1)</f>
        <v>1</v>
      </c>
      <c r="DP20" s="364" cm="1">
        <f t="array" aca="1" ref="DP20" ca="1">INDIRECT($A20&amp;DP$1)</f>
        <v>1</v>
      </c>
      <c r="DQ20" s="364" cm="1">
        <f t="array" aca="1" ref="DQ20" ca="1">INDIRECT($A20&amp;DQ$1)</f>
        <v>1</v>
      </c>
      <c r="DR20" s="364" cm="1">
        <f t="array" aca="1" ref="DR20" ca="1">INDIRECT($A20&amp;DR$1)</f>
        <v>1</v>
      </c>
      <c r="DS20" s="364" cm="1">
        <f t="array" aca="1" ref="DS20" ca="1">INDIRECT($A20&amp;DS$1)</f>
        <v>1</v>
      </c>
      <c r="DT20" s="364" cm="1">
        <f t="array" aca="1" ref="DT20" ca="1">INDIRECT($A20&amp;DT$1)</f>
        <v>1</v>
      </c>
      <c r="DU20" s="364" cm="1">
        <f t="array" aca="1" ref="DU20" ca="1">INDIRECT($A20&amp;DU$1)</f>
        <v>1</v>
      </c>
      <c r="DV20" s="364" cm="1">
        <f t="array" aca="1" ref="DV20" ca="1">INDIRECT($A20&amp;DV$1)</f>
        <v>1</v>
      </c>
      <c r="DW20" s="364" cm="1">
        <f t="array" aca="1" ref="DW20" ca="1">INDIRECT($A20&amp;DW$1)</f>
        <v>1</v>
      </c>
      <c r="DX20" s="364" cm="1">
        <f t="array" aca="1" ref="DX20" ca="1">INDIRECT($A20&amp;DX$1)</f>
        <v>1</v>
      </c>
      <c r="DY20" s="357"/>
      <c r="DZ20" s="364" cm="1">
        <f t="array" aca="1" ref="DZ20" ca="1">INDIRECT($A20&amp;DZ$1)</f>
        <v>1</v>
      </c>
      <c r="EA20" s="364" cm="1">
        <f t="array" aca="1" ref="EA20" ca="1">INDIRECT($A20&amp;EA$1)</f>
        <v>1</v>
      </c>
      <c r="EB20" s="364" cm="1">
        <f t="array" aca="1" ref="EB20" ca="1">INDIRECT($A20&amp;EB$1)</f>
        <v>1</v>
      </c>
      <c r="EC20" s="364" cm="1">
        <f t="array" aca="1" ref="EC20" ca="1">INDIRECT($A20&amp;EC$1)</f>
        <v>1</v>
      </c>
      <c r="ED20" s="357"/>
      <c r="EE20" s="364" cm="1">
        <f t="array" aca="1" ref="EE20" ca="1">INDIRECT($A20&amp;EE$1)</f>
        <v>1</v>
      </c>
      <c r="EF20" s="364" cm="1">
        <f t="array" aca="1" ref="EF20" ca="1">INDIRECT($A20&amp;EF$1)</f>
        <v>1</v>
      </c>
      <c r="EG20" s="364" cm="1">
        <f t="array" aca="1" ref="EG20" ca="1">INDIRECT($A20&amp;EG$1)</f>
        <v>1</v>
      </c>
      <c r="EH20" s="364" cm="1">
        <f t="array" aca="1" ref="EH20" ca="1">INDIRECT($A20&amp;EH$1)</f>
        <v>1</v>
      </c>
      <c r="EI20" s="364" cm="1">
        <f t="array" aca="1" ref="EI20" ca="1">INDIRECT($A20&amp;EI$1)</f>
        <v>1</v>
      </c>
      <c r="EJ20" s="199"/>
      <c r="EK20" s="199"/>
      <c r="EL20" s="138"/>
      <c r="EM20" s="138"/>
      <c r="EN20" s="138"/>
      <c r="EO20" s="138"/>
    </row>
    <row r="21" spans="1:145">
      <c r="A21" s="114" t="s">
        <v>332</v>
      </c>
      <c r="B21" s="337" t="s">
        <v>102</v>
      </c>
      <c r="C21" s="362" t="str">
        <f>_xlfn.IFNA(VLOOKUP($B21,Classificatietabel!$B$6:$I$91,C$7,FALSE),"")</f>
        <v>hoog</v>
      </c>
      <c r="D21" s="194" t="str">
        <f>_xlfn.IFNA(VLOOKUP($B21,Classificatietabel!$B$6:$I$91,D$7,FALSE),"")</f>
        <v>neen</v>
      </c>
      <c r="E21" s="197">
        <f>IF(AND(D21="laag",$D$3=1),0,_xlfn.IFNA(IF(VLOOKUP($B21,Classificatietabel!$B$6:$H$91,$E$5,FALSE)="Ja",1,0),""))</f>
        <v>1</v>
      </c>
      <c r="F21" s="357"/>
      <c r="G21" s="363">
        <v>1</v>
      </c>
      <c r="H21" s="363">
        <v>1</v>
      </c>
      <c r="I21" s="363">
        <v>1</v>
      </c>
      <c r="J21" s="363">
        <v>1</v>
      </c>
      <c r="K21" s="363">
        <v>1</v>
      </c>
      <c r="L21" s="363">
        <v>1</v>
      </c>
      <c r="M21" s="363">
        <v>1</v>
      </c>
      <c r="N21" s="363">
        <v>1</v>
      </c>
      <c r="O21" s="363">
        <v>1</v>
      </c>
      <c r="P21" s="363">
        <v>1</v>
      </c>
      <c r="Q21" s="363">
        <v>1</v>
      </c>
      <c r="R21" s="363">
        <v>1</v>
      </c>
      <c r="S21" s="363">
        <v>1</v>
      </c>
      <c r="T21" s="364" cm="1">
        <f t="array" aca="1" ref="T21" ca="1">INDIRECT($A21&amp;T$1)</f>
        <v>1</v>
      </c>
      <c r="U21" s="364" cm="1">
        <f t="array" aca="1" ref="U21" ca="1">INDIRECT($A21&amp;U$1)</f>
        <v>1</v>
      </c>
      <c r="V21" s="364" cm="1">
        <f t="array" aca="1" ref="V21" ca="1">INDIRECT($A21&amp;V$1)</f>
        <v>1</v>
      </c>
      <c r="W21" s="364" cm="1">
        <f t="array" aca="1" ref="W21" ca="1">INDIRECT($A21&amp;W$1)</f>
        <v>1</v>
      </c>
      <c r="X21" s="364" cm="1">
        <f t="array" aca="1" ref="X21" ca="1">INDIRECT($A21&amp;X$1)</f>
        <v>1</v>
      </c>
      <c r="Y21" s="364" cm="1">
        <f t="array" aca="1" ref="Y21" ca="1">INDIRECT($A21&amp;Y$1)</f>
        <v>1</v>
      </c>
      <c r="Z21" s="364" cm="1">
        <f t="array" aca="1" ref="Z21" ca="1">INDIRECT($A21&amp;Z$1)</f>
        <v>1</v>
      </c>
      <c r="AA21" s="364" cm="1">
        <f t="array" aca="1" ref="AA21" ca="1">INDIRECT($A21&amp;AA$1)</f>
        <v>1</v>
      </c>
      <c r="AB21" s="364" cm="1">
        <f t="array" aca="1" ref="AB21" ca="1">INDIRECT($A21&amp;AB$1)</f>
        <v>1</v>
      </c>
      <c r="AC21" s="364" cm="1">
        <f t="array" aca="1" ref="AC21" ca="1">INDIRECT($A21&amp;AC$1)</f>
        <v>1</v>
      </c>
      <c r="AD21" s="364" cm="1">
        <f t="array" aca="1" ref="AD21" ca="1">INDIRECT($A21&amp;AD$1)</f>
        <v>1</v>
      </c>
      <c r="AE21" s="364" cm="1">
        <f t="array" aca="1" ref="AE21" ca="1">INDIRECT($A21&amp;AE$1)</f>
        <v>1</v>
      </c>
      <c r="AF21" s="364" cm="1">
        <f t="array" aca="1" ref="AF21" ca="1">INDIRECT($A21&amp;AF$1)</f>
        <v>1</v>
      </c>
      <c r="AG21" s="364" cm="1">
        <f t="array" aca="1" ref="AG21" ca="1">INDIRECT($A21&amp;AG$1)</f>
        <v>1</v>
      </c>
      <c r="AH21" s="364" cm="1">
        <f t="array" aca="1" ref="AH21" ca="1">INDIRECT($A21&amp;AH$1)</f>
        <v>1</v>
      </c>
      <c r="AI21" s="364" cm="1">
        <f t="array" aca="1" ref="AI21" ca="1">INDIRECT($A21&amp;AI$1)</f>
        <v>1</v>
      </c>
      <c r="AJ21" s="364" cm="1">
        <f t="array" aca="1" ref="AJ21" ca="1">INDIRECT($A21&amp;AJ$1)</f>
        <v>1</v>
      </c>
      <c r="AK21" s="364" cm="1">
        <f t="array" aca="1" ref="AK21" ca="1">INDIRECT($A21&amp;AK$1)</f>
        <v>1</v>
      </c>
      <c r="AL21" s="364" cm="1">
        <f t="array" aca="1" ref="AL21" ca="1">INDIRECT($A21&amp;AL$1)</f>
        <v>1</v>
      </c>
      <c r="AM21" s="364" cm="1">
        <f t="array" aca="1" ref="AM21" ca="1">INDIRECT($A21&amp;AM$1)</f>
        <v>1</v>
      </c>
      <c r="AN21" s="357"/>
      <c r="AO21" s="364" cm="1">
        <f t="array" aca="1" ref="AO21" ca="1">INDIRECT($A21&amp;AO$1)</f>
        <v>1</v>
      </c>
      <c r="AP21" s="364" cm="1">
        <f t="array" aca="1" ref="AP21" ca="1">INDIRECT($A21&amp;AP$1)</f>
        <v>1</v>
      </c>
      <c r="AQ21" s="364" cm="1">
        <f t="array" aca="1" ref="AQ21" ca="1">INDIRECT($A21&amp;AQ$1)</f>
        <v>1</v>
      </c>
      <c r="AR21" s="364" cm="1">
        <f t="array" aca="1" ref="AR21" ca="1">INDIRECT($A21&amp;AR$1)</f>
        <v>1</v>
      </c>
      <c r="AS21" s="364" cm="1">
        <f t="array" aca="1" ref="AS21" ca="1">INDIRECT($A21&amp;AS$1)</f>
        <v>1</v>
      </c>
      <c r="AT21" s="364" cm="1">
        <f t="array" aca="1" ref="AT21" ca="1">INDIRECT($A21&amp;AT$1)</f>
        <v>1</v>
      </c>
      <c r="AU21" s="364" cm="1">
        <f t="array" aca="1" ref="AU21" ca="1">INDIRECT($A21&amp;AU$1)</f>
        <v>1</v>
      </c>
      <c r="AV21" s="364" cm="1">
        <f t="array" aca="1" ref="AV21" ca="1">INDIRECT($A21&amp;AV$1)</f>
        <v>1</v>
      </c>
      <c r="AW21" s="364" cm="1">
        <f t="array" aca="1" ref="AW21" ca="1">INDIRECT($A21&amp;AW$1)</f>
        <v>1</v>
      </c>
      <c r="AX21" s="364" cm="1">
        <f t="array" aca="1" ref="AX21" ca="1">INDIRECT($A21&amp;AX$1)</f>
        <v>1</v>
      </c>
      <c r="AY21" s="357"/>
      <c r="AZ21" s="364" cm="1">
        <f t="array" aca="1" ref="AZ21" ca="1">INDIRECT($A21&amp;AZ$1)</f>
        <v>1</v>
      </c>
      <c r="BA21" s="364" cm="1">
        <f t="array" aca="1" ref="BA21" ca="1">INDIRECT($A21&amp;BA$1)</f>
        <v>1</v>
      </c>
      <c r="BB21" s="364" cm="1">
        <f t="array" aca="1" ref="BB21" ca="1">INDIRECT($A21&amp;BB$1)</f>
        <v>1</v>
      </c>
      <c r="BC21" s="364" cm="1">
        <f t="array" aca="1" ref="BC21" ca="1">INDIRECT($A21&amp;BC$1)</f>
        <v>1</v>
      </c>
      <c r="BD21" s="364" cm="1">
        <f t="array" aca="1" ref="BD21" ca="1">INDIRECT($A21&amp;BD$1)</f>
        <v>1</v>
      </c>
      <c r="BE21" s="364" cm="1">
        <f t="array" aca="1" ref="BE21" ca="1">INDIRECT($A21&amp;BE$1)</f>
        <v>1</v>
      </c>
      <c r="BF21" s="364" cm="1">
        <f t="array" aca="1" ref="BF21" ca="1">INDIRECT($A21&amp;BF$1)</f>
        <v>1</v>
      </c>
      <c r="BG21" s="364" cm="1">
        <f t="array" aca="1" ref="BG21" ca="1">INDIRECT($A21&amp;BG$1)</f>
        <v>1</v>
      </c>
      <c r="BH21" s="364" cm="1">
        <f t="array" aca="1" ref="BH21" ca="1">INDIRECT($A21&amp;BH$1)</f>
        <v>1</v>
      </c>
      <c r="BI21" s="357"/>
      <c r="BJ21" s="364" cm="1">
        <f t="array" aca="1" ref="BJ21" ca="1">INDIRECT($A21&amp;BJ$1)</f>
        <v>1</v>
      </c>
      <c r="BK21" s="364" cm="1">
        <f t="array" aca="1" ref="BK21" ca="1">INDIRECT($A21&amp;BK$1)</f>
        <v>1</v>
      </c>
      <c r="BL21" s="364" cm="1">
        <f t="array" aca="1" ref="BL21" ca="1">INDIRECT($A21&amp;BL$1)</f>
        <v>1</v>
      </c>
      <c r="BM21" s="364" cm="1">
        <f t="array" aca="1" ref="BM21" ca="1">INDIRECT($A21&amp;BM$1)</f>
        <v>1</v>
      </c>
      <c r="BN21" s="364" cm="1">
        <f t="array" aca="1" ref="BN21" ca="1">INDIRECT($A21&amp;BN$1)</f>
        <v>1</v>
      </c>
      <c r="BO21" s="364" cm="1">
        <f t="array" aca="1" ref="BO21" ca="1">INDIRECT($A21&amp;BO$1)</f>
        <v>1</v>
      </c>
      <c r="BP21" s="364" cm="1">
        <f t="array" aca="1" ref="BP21" ca="1">INDIRECT($A21&amp;BP$1)</f>
        <v>1</v>
      </c>
      <c r="BQ21" s="364" cm="1">
        <f t="array" aca="1" ref="BQ21" ca="1">INDIRECT($A21&amp;BQ$1)</f>
        <v>1</v>
      </c>
      <c r="BR21" s="364" cm="1">
        <f t="array" aca="1" ref="BR21" ca="1">INDIRECT($A21&amp;BR$1)</f>
        <v>1</v>
      </c>
      <c r="BS21" s="364" cm="1">
        <f t="array" aca="1" ref="BS21" ca="1">INDIRECT($A21&amp;BS$1)</f>
        <v>1</v>
      </c>
      <c r="BT21" s="191"/>
      <c r="BU21" s="219" cm="1">
        <f t="array" aca="1" ref="BU21" ca="1">INDIRECT($A21&amp;BU$1)</f>
        <v>1</v>
      </c>
      <c r="BV21" s="364" cm="1">
        <f t="array" aca="1" ref="BV21" ca="1">INDIRECT($A21&amp;BV$1)</f>
        <v>1</v>
      </c>
      <c r="BW21" s="364" cm="1">
        <f t="array" aca="1" ref="BW21" ca="1">INDIRECT($A21&amp;BW$1)</f>
        <v>1</v>
      </c>
      <c r="BX21" s="364" cm="1">
        <f t="array" aca="1" ref="BX21" ca="1">INDIRECT($A21&amp;BX$1)</f>
        <v>1</v>
      </c>
      <c r="BY21" s="365"/>
      <c r="BZ21" s="364" cm="1">
        <f t="array" aca="1" ref="BZ21" ca="1">INDIRECT($A21&amp;BZ$1)</f>
        <v>1</v>
      </c>
      <c r="CA21" s="364" cm="1">
        <f t="array" aca="1" ref="CA21" ca="1">INDIRECT($A21&amp;CA$1)</f>
        <v>1</v>
      </c>
      <c r="CB21" s="364" cm="1">
        <f t="array" aca="1" ref="CB21" ca="1">INDIRECT($A21&amp;CB$1)</f>
        <v>1</v>
      </c>
      <c r="CC21" s="364" cm="1">
        <f t="array" aca="1" ref="CC21" ca="1">INDIRECT($A21&amp;CC$1)</f>
        <v>1</v>
      </c>
      <c r="CD21" s="364" cm="1">
        <f t="array" aca="1" ref="CD21" ca="1">INDIRECT($A21&amp;CD$1)</f>
        <v>1</v>
      </c>
      <c r="CE21" s="364" cm="1">
        <f t="array" aca="1" ref="CE21" ca="1">INDIRECT($A21&amp;CE$1)</f>
        <v>1</v>
      </c>
      <c r="CF21" s="364" cm="1">
        <f t="array" aca="1" ref="CF21" ca="1">INDIRECT($A21&amp;CF$1)</f>
        <v>1</v>
      </c>
      <c r="CG21" s="364" cm="1">
        <f t="array" aca="1" ref="CG21" ca="1">INDIRECT($A21&amp;CG$1)</f>
        <v>1</v>
      </c>
      <c r="CH21" s="364" cm="1">
        <f t="array" aca="1" ref="CH21" ca="1">INDIRECT($A21&amp;CH$1)</f>
        <v>1</v>
      </c>
      <c r="CI21" s="191"/>
      <c r="CJ21" s="364" cm="1">
        <f t="array" aca="1" ref="CJ21" ca="1">INDIRECT($A21&amp;CJ$1)</f>
        <v>1</v>
      </c>
      <c r="CK21" s="364" cm="1">
        <f t="array" aca="1" ref="CK21" ca="1">INDIRECT($A21&amp;CK$1)</f>
        <v>1</v>
      </c>
      <c r="CL21" s="364" cm="1">
        <f t="array" aca="1" ref="CL21" ca="1">INDIRECT($A21&amp;CL$1)</f>
        <v>1</v>
      </c>
      <c r="CM21" s="364" cm="1">
        <f t="array" aca="1" ref="CM21" ca="1">INDIRECT($A21&amp;CM$1)</f>
        <v>1</v>
      </c>
      <c r="CN21" s="364" cm="1">
        <f t="array" aca="1" ref="CN21" ca="1">INDIRECT($A21&amp;CN$1)</f>
        <v>1</v>
      </c>
      <c r="CO21" s="364" cm="1">
        <f t="array" aca="1" ref="CO21" ca="1">INDIRECT($A21&amp;CO$1)</f>
        <v>1</v>
      </c>
      <c r="CP21" s="364" cm="1">
        <f t="array" aca="1" ref="CP21" ca="1">INDIRECT($A21&amp;CP$1)</f>
        <v>1</v>
      </c>
      <c r="CQ21" s="364" cm="1">
        <f t="array" aca="1" ref="CQ21" ca="1">INDIRECT($A21&amp;CQ$1)</f>
        <v>1</v>
      </c>
      <c r="CR21" s="364" cm="1">
        <f t="array" aca="1" ref="CR21" ca="1">INDIRECT($A21&amp;CR$1)</f>
        <v>1</v>
      </c>
      <c r="CS21" s="364" cm="1">
        <f t="array" aca="1" ref="CS21" ca="1">INDIRECT($A21&amp;CS$1)</f>
        <v>1</v>
      </c>
      <c r="CT21" s="364" cm="1">
        <f t="array" aca="1" ref="CT21" ca="1">INDIRECT($A21&amp;CT$1)</f>
        <v>1</v>
      </c>
      <c r="CU21" s="364" cm="1">
        <f t="array" aca="1" ref="CU21" ca="1">INDIRECT($A21&amp;CU$1)</f>
        <v>1</v>
      </c>
      <c r="CV21" s="364" cm="1">
        <f t="array" aca="1" ref="CV21" ca="1">INDIRECT($A21&amp;CV$1)</f>
        <v>1</v>
      </c>
      <c r="CW21" s="364" cm="1">
        <f t="array" aca="1" ref="CW21" ca="1">INDIRECT($A21&amp;CW$1)</f>
        <v>1</v>
      </c>
      <c r="CX21" s="364" cm="1">
        <f t="array" aca="1" ref="CX21" ca="1">INDIRECT($A21&amp;CX$1)</f>
        <v>1</v>
      </c>
      <c r="CY21" s="364" cm="1">
        <f t="array" aca="1" ref="CY21" ca="1">INDIRECT($A21&amp;CY$1)</f>
        <v>1</v>
      </c>
      <c r="CZ21" s="364" cm="1">
        <f t="array" aca="1" ref="CZ21" ca="1">INDIRECT($A21&amp;CZ$1)</f>
        <v>1</v>
      </c>
      <c r="DA21" s="364" cm="1">
        <f t="array" aca="1" ref="DA21" ca="1">INDIRECT($A21&amp;DA$1)</f>
        <v>1</v>
      </c>
      <c r="DB21" s="364" cm="1">
        <f t="array" aca="1" ref="DB21" ca="1">INDIRECT($A21&amp;DB$1)</f>
        <v>1</v>
      </c>
      <c r="DC21" s="364" cm="1">
        <f t="array" aca="1" ref="DC21" ca="1">INDIRECT($A21&amp;DC$1)</f>
        <v>1</v>
      </c>
      <c r="DD21" s="357"/>
      <c r="DE21" s="364" cm="1">
        <f t="array" aca="1" ref="DE21" ca="1">INDIRECT($A21&amp;DE$1)</f>
        <v>1</v>
      </c>
      <c r="DF21" s="364" cm="1">
        <f t="array" aca="1" ref="DF21" ca="1">INDIRECT($A21&amp;DF$1)</f>
        <v>1</v>
      </c>
      <c r="DG21" s="364" cm="1">
        <f t="array" aca="1" ref="DG21" ca="1">INDIRECT($A21&amp;DG$1)</f>
        <v>1</v>
      </c>
      <c r="DH21" s="364" cm="1">
        <f t="array" aca="1" ref="DH21" ca="1">INDIRECT($A21&amp;DH$1)</f>
        <v>1</v>
      </c>
      <c r="DI21" s="364" cm="1">
        <f t="array" aca="1" ref="DI21" ca="1">INDIRECT($A21&amp;DI$1)</f>
        <v>1</v>
      </c>
      <c r="DJ21" s="364" cm="1">
        <f t="array" aca="1" ref="DJ21" ca="1">INDIRECT($A21&amp;DJ$1)</f>
        <v>1</v>
      </c>
      <c r="DK21" s="364" cm="1">
        <f t="array" aca="1" ref="DK21" ca="1">INDIRECT($A21&amp;DK$1)</f>
        <v>1</v>
      </c>
      <c r="DL21" s="364" cm="1">
        <f t="array" aca="1" ref="DL21" ca="1">INDIRECT($A21&amp;DL$1)</f>
        <v>1</v>
      </c>
      <c r="DM21" s="357"/>
      <c r="DN21" s="364" cm="1">
        <f t="array" aca="1" ref="DN21" ca="1">INDIRECT($A21&amp;DN$1)</f>
        <v>1</v>
      </c>
      <c r="DO21" s="364" cm="1">
        <f t="array" aca="1" ref="DO21" ca="1">INDIRECT($A21&amp;DO$1)</f>
        <v>1</v>
      </c>
      <c r="DP21" s="364" cm="1">
        <f t="array" aca="1" ref="DP21" ca="1">INDIRECT($A21&amp;DP$1)</f>
        <v>1</v>
      </c>
      <c r="DQ21" s="364" cm="1">
        <f t="array" aca="1" ref="DQ21" ca="1">INDIRECT($A21&amp;DQ$1)</f>
        <v>1</v>
      </c>
      <c r="DR21" s="364" cm="1">
        <f t="array" aca="1" ref="DR21" ca="1">INDIRECT($A21&amp;DR$1)</f>
        <v>1</v>
      </c>
      <c r="DS21" s="364" cm="1">
        <f t="array" aca="1" ref="DS21" ca="1">INDIRECT($A21&amp;DS$1)</f>
        <v>1</v>
      </c>
      <c r="DT21" s="364" cm="1">
        <f t="array" aca="1" ref="DT21" ca="1">INDIRECT($A21&amp;DT$1)</f>
        <v>1</v>
      </c>
      <c r="DU21" s="364" cm="1">
        <f t="array" aca="1" ref="DU21" ca="1">INDIRECT($A21&amp;DU$1)</f>
        <v>1</v>
      </c>
      <c r="DV21" s="364" cm="1">
        <f t="array" aca="1" ref="DV21" ca="1">INDIRECT($A21&amp;DV$1)</f>
        <v>1</v>
      </c>
      <c r="DW21" s="364" cm="1">
        <f t="array" aca="1" ref="DW21" ca="1">INDIRECT($A21&amp;DW$1)</f>
        <v>1</v>
      </c>
      <c r="DX21" s="364" cm="1">
        <f t="array" aca="1" ref="DX21" ca="1">INDIRECT($A21&amp;DX$1)</f>
        <v>1</v>
      </c>
      <c r="DY21" s="357"/>
      <c r="DZ21" s="364" cm="1">
        <f t="array" aca="1" ref="DZ21" ca="1">INDIRECT($A21&amp;DZ$1)</f>
        <v>1</v>
      </c>
      <c r="EA21" s="364" cm="1">
        <f t="array" aca="1" ref="EA21" ca="1">INDIRECT($A21&amp;EA$1)</f>
        <v>1</v>
      </c>
      <c r="EB21" s="364" cm="1">
        <f t="array" aca="1" ref="EB21" ca="1">INDIRECT($A21&amp;EB$1)</f>
        <v>1</v>
      </c>
      <c r="EC21" s="364" cm="1">
        <f t="array" aca="1" ref="EC21" ca="1">INDIRECT($A21&amp;EC$1)</f>
        <v>1</v>
      </c>
      <c r="ED21" s="357"/>
      <c r="EE21" s="364" cm="1">
        <f t="array" aca="1" ref="EE21" ca="1">INDIRECT($A21&amp;EE$1)</f>
        <v>1</v>
      </c>
      <c r="EF21" s="364" cm="1">
        <f t="array" aca="1" ref="EF21" ca="1">INDIRECT($A21&amp;EF$1)</f>
        <v>1</v>
      </c>
      <c r="EG21" s="364" cm="1">
        <f t="array" aca="1" ref="EG21" ca="1">INDIRECT($A21&amp;EG$1)</f>
        <v>1</v>
      </c>
      <c r="EH21" s="364" cm="1">
        <f t="array" aca="1" ref="EH21" ca="1">INDIRECT($A21&amp;EH$1)</f>
        <v>1</v>
      </c>
      <c r="EI21" s="364" cm="1">
        <f t="array" aca="1" ref="EI21" ca="1">INDIRECT($A21&amp;EI$1)</f>
        <v>1</v>
      </c>
      <c r="EJ21" s="199"/>
      <c r="EK21" s="199"/>
      <c r="EL21" s="138"/>
      <c r="EM21" s="138"/>
      <c r="EN21" s="138"/>
      <c r="EO21" s="138"/>
    </row>
    <row r="22" spans="1:145">
      <c r="A22" s="114" t="s">
        <v>319</v>
      </c>
      <c r="B22" s="337" t="s">
        <v>104</v>
      </c>
      <c r="C22" s="362" t="str">
        <f>_xlfn.IFNA(VLOOKUP($B22,Classificatietabel!$B$6:$I$91,C$7,FALSE),"")</f>
        <v>hoog</v>
      </c>
      <c r="D22" s="194" t="str">
        <f>_xlfn.IFNA(VLOOKUP($B22,Classificatietabel!$B$6:$I$91,D$7,FALSE),"")</f>
        <v>neen</v>
      </c>
      <c r="E22" s="197">
        <f>IF(AND(D22="laag",$D$3=1),0,_xlfn.IFNA(IF(VLOOKUP($B22,Classificatietabel!$B$6:$H$91,$E$5,FALSE)="Ja",1,0),""))</f>
        <v>1</v>
      </c>
      <c r="F22" s="357"/>
      <c r="G22" s="363">
        <v>1</v>
      </c>
      <c r="H22" s="363">
        <v>1</v>
      </c>
      <c r="I22" s="363">
        <v>1</v>
      </c>
      <c r="J22" s="363">
        <v>1</v>
      </c>
      <c r="K22" s="363">
        <v>1</v>
      </c>
      <c r="L22" s="363">
        <v>1</v>
      </c>
      <c r="M22" s="363">
        <v>1</v>
      </c>
      <c r="N22" s="363">
        <v>1</v>
      </c>
      <c r="O22" s="363">
        <v>1</v>
      </c>
      <c r="P22" s="363">
        <v>1</v>
      </c>
      <c r="Q22" s="363">
        <v>1</v>
      </c>
      <c r="R22" s="363">
        <v>1</v>
      </c>
      <c r="S22" s="363">
        <v>1</v>
      </c>
      <c r="T22" s="363">
        <v>1</v>
      </c>
      <c r="U22" s="364" cm="1">
        <f t="array" aca="1" ref="U22" ca="1">INDIRECT($A22&amp;U$1)</f>
        <v>1</v>
      </c>
      <c r="V22" s="364" cm="1">
        <f t="array" aca="1" ref="V22" ca="1">INDIRECT($A22&amp;V$1)</f>
        <v>1</v>
      </c>
      <c r="W22" s="364" cm="1">
        <f t="array" aca="1" ref="W22" ca="1">INDIRECT($A22&amp;W$1)</f>
        <v>1</v>
      </c>
      <c r="X22" s="364" cm="1">
        <f t="array" aca="1" ref="X22" ca="1">INDIRECT($A22&amp;X$1)</f>
        <v>1</v>
      </c>
      <c r="Y22" s="364" cm="1">
        <f t="array" aca="1" ref="Y22" ca="1">INDIRECT($A22&amp;Y$1)</f>
        <v>1</v>
      </c>
      <c r="Z22" s="364" cm="1">
        <f t="array" aca="1" ref="Z22" ca="1">INDIRECT($A22&amp;Z$1)</f>
        <v>1</v>
      </c>
      <c r="AA22" s="364" cm="1">
        <f t="array" aca="1" ref="AA22" ca="1">INDIRECT($A22&amp;AA$1)</f>
        <v>1</v>
      </c>
      <c r="AB22" s="364" cm="1">
        <f t="array" aca="1" ref="AB22" ca="1">INDIRECT($A22&amp;AB$1)</f>
        <v>1</v>
      </c>
      <c r="AC22" s="364" cm="1">
        <f t="array" aca="1" ref="AC22" ca="1">INDIRECT($A22&amp;AC$1)</f>
        <v>1</v>
      </c>
      <c r="AD22" s="364" cm="1">
        <f t="array" aca="1" ref="AD22" ca="1">INDIRECT($A22&amp;AD$1)</f>
        <v>1</v>
      </c>
      <c r="AE22" s="364" cm="1">
        <f t="array" aca="1" ref="AE22" ca="1">INDIRECT($A22&amp;AE$1)</f>
        <v>1</v>
      </c>
      <c r="AF22" s="364" cm="1">
        <f t="array" aca="1" ref="AF22" ca="1">INDIRECT($A22&amp;AF$1)</f>
        <v>1</v>
      </c>
      <c r="AG22" s="364" cm="1">
        <f t="array" aca="1" ref="AG22" ca="1">INDIRECT($A22&amp;AG$1)</f>
        <v>1</v>
      </c>
      <c r="AH22" s="364" cm="1">
        <f t="array" aca="1" ref="AH22" ca="1">INDIRECT($A22&amp;AH$1)</f>
        <v>1</v>
      </c>
      <c r="AI22" s="364" cm="1">
        <f t="array" aca="1" ref="AI22" ca="1">INDIRECT($A22&amp;AI$1)</f>
        <v>1</v>
      </c>
      <c r="AJ22" s="364" cm="1">
        <f t="array" aca="1" ref="AJ22" ca="1">INDIRECT($A22&amp;AJ$1)</f>
        <v>1</v>
      </c>
      <c r="AK22" s="364" cm="1">
        <f t="array" aca="1" ref="AK22" ca="1">INDIRECT($A22&amp;AK$1)</f>
        <v>1</v>
      </c>
      <c r="AL22" s="364" cm="1">
        <f t="array" aca="1" ref="AL22" ca="1">INDIRECT($A22&amp;AL$1)</f>
        <v>1</v>
      </c>
      <c r="AM22" s="364" cm="1">
        <f t="array" aca="1" ref="AM22" ca="1">INDIRECT($A22&amp;AM$1)</f>
        <v>1</v>
      </c>
      <c r="AN22" s="357"/>
      <c r="AO22" s="364" cm="1">
        <f t="array" aca="1" ref="AO22" ca="1">INDIRECT($A22&amp;AO$1)</f>
        <v>1</v>
      </c>
      <c r="AP22" s="364" cm="1">
        <f t="array" aca="1" ref="AP22" ca="1">INDIRECT($A22&amp;AP$1)</f>
        <v>1</v>
      </c>
      <c r="AQ22" s="364" cm="1">
        <f t="array" aca="1" ref="AQ22" ca="1">INDIRECT($A22&amp;AQ$1)</f>
        <v>1</v>
      </c>
      <c r="AR22" s="364" cm="1">
        <f t="array" aca="1" ref="AR22" ca="1">INDIRECT($A22&amp;AR$1)</f>
        <v>1</v>
      </c>
      <c r="AS22" s="364" cm="1">
        <f t="array" aca="1" ref="AS22" ca="1">INDIRECT($A22&amp;AS$1)</f>
        <v>1</v>
      </c>
      <c r="AT22" s="364" cm="1">
        <f t="array" aca="1" ref="AT22" ca="1">INDIRECT($A22&amp;AT$1)</f>
        <v>1</v>
      </c>
      <c r="AU22" s="364" cm="1">
        <f t="array" aca="1" ref="AU22" ca="1">INDIRECT($A22&amp;AU$1)</f>
        <v>1</v>
      </c>
      <c r="AV22" s="364" cm="1">
        <f t="array" aca="1" ref="AV22" ca="1">INDIRECT($A22&amp;AV$1)</f>
        <v>1</v>
      </c>
      <c r="AW22" s="364" cm="1">
        <f t="array" aca="1" ref="AW22" ca="1">INDIRECT($A22&amp;AW$1)</f>
        <v>1</v>
      </c>
      <c r="AX22" s="364" cm="1">
        <f t="array" aca="1" ref="AX22" ca="1">INDIRECT($A22&amp;AX$1)</f>
        <v>1</v>
      </c>
      <c r="AY22" s="357"/>
      <c r="AZ22" s="364" cm="1">
        <f t="array" aca="1" ref="AZ22" ca="1">INDIRECT($A22&amp;AZ$1)</f>
        <v>1</v>
      </c>
      <c r="BA22" s="364" cm="1">
        <f t="array" aca="1" ref="BA22" ca="1">INDIRECT($A22&amp;BA$1)</f>
        <v>1</v>
      </c>
      <c r="BB22" s="364" cm="1">
        <f t="array" aca="1" ref="BB22" ca="1">INDIRECT($A22&amp;BB$1)</f>
        <v>1</v>
      </c>
      <c r="BC22" s="364" cm="1">
        <f t="array" aca="1" ref="BC22" ca="1">INDIRECT($A22&amp;BC$1)</f>
        <v>1</v>
      </c>
      <c r="BD22" s="364" cm="1">
        <f t="array" aca="1" ref="BD22" ca="1">INDIRECT($A22&amp;BD$1)</f>
        <v>1</v>
      </c>
      <c r="BE22" s="364" cm="1">
        <f t="array" aca="1" ref="BE22" ca="1">INDIRECT($A22&amp;BE$1)</f>
        <v>1</v>
      </c>
      <c r="BF22" s="364" cm="1">
        <f t="array" aca="1" ref="BF22" ca="1">INDIRECT($A22&amp;BF$1)</f>
        <v>1</v>
      </c>
      <c r="BG22" s="364" cm="1">
        <f t="array" aca="1" ref="BG22" ca="1">INDIRECT($A22&amp;BG$1)</f>
        <v>1</v>
      </c>
      <c r="BH22" s="364" cm="1">
        <f t="array" aca="1" ref="BH22" ca="1">INDIRECT($A22&amp;BH$1)</f>
        <v>1</v>
      </c>
      <c r="BI22" s="357"/>
      <c r="BJ22" s="364" cm="1">
        <f t="array" aca="1" ref="BJ22" ca="1">INDIRECT($A22&amp;BJ$1)</f>
        <v>1</v>
      </c>
      <c r="BK22" s="364" cm="1">
        <f t="array" aca="1" ref="BK22" ca="1">INDIRECT($A22&amp;BK$1)</f>
        <v>1</v>
      </c>
      <c r="BL22" s="364" cm="1">
        <f t="array" aca="1" ref="BL22" ca="1">INDIRECT($A22&amp;BL$1)</f>
        <v>1</v>
      </c>
      <c r="BM22" s="364" cm="1">
        <f t="array" aca="1" ref="BM22" ca="1">INDIRECT($A22&amp;BM$1)</f>
        <v>1</v>
      </c>
      <c r="BN22" s="364" cm="1">
        <f t="array" aca="1" ref="BN22" ca="1">INDIRECT($A22&amp;BN$1)</f>
        <v>1</v>
      </c>
      <c r="BO22" s="364" cm="1">
        <f t="array" aca="1" ref="BO22" ca="1">INDIRECT($A22&amp;BO$1)</f>
        <v>1</v>
      </c>
      <c r="BP22" s="364" cm="1">
        <f t="array" aca="1" ref="BP22" ca="1">INDIRECT($A22&amp;BP$1)</f>
        <v>1</v>
      </c>
      <c r="BQ22" s="364" cm="1">
        <f t="array" aca="1" ref="BQ22" ca="1">INDIRECT($A22&amp;BQ$1)</f>
        <v>1</v>
      </c>
      <c r="BR22" s="364" cm="1">
        <f t="array" aca="1" ref="BR22" ca="1">INDIRECT($A22&amp;BR$1)</f>
        <v>1</v>
      </c>
      <c r="BS22" s="364" cm="1">
        <f t="array" aca="1" ref="BS22" ca="1">INDIRECT($A22&amp;BS$1)</f>
        <v>1</v>
      </c>
      <c r="BT22" s="191"/>
      <c r="BU22" s="219" cm="1">
        <f t="array" aca="1" ref="BU22" ca="1">INDIRECT($A22&amp;BU$1)</f>
        <v>1</v>
      </c>
      <c r="BV22" s="364" cm="1">
        <f t="array" aca="1" ref="BV22" ca="1">INDIRECT($A22&amp;BV$1)</f>
        <v>1</v>
      </c>
      <c r="BW22" s="364" cm="1">
        <f t="array" aca="1" ref="BW22" ca="1">INDIRECT($A22&amp;BW$1)</f>
        <v>1</v>
      </c>
      <c r="BX22" s="364" cm="1">
        <f t="array" aca="1" ref="BX22" ca="1">INDIRECT($A22&amp;BX$1)</f>
        <v>1</v>
      </c>
      <c r="BY22" s="365"/>
      <c r="BZ22" s="364" cm="1">
        <f t="array" aca="1" ref="BZ22" ca="1">INDIRECT($A22&amp;BZ$1)</f>
        <v>1</v>
      </c>
      <c r="CA22" s="364" cm="1">
        <f t="array" aca="1" ref="CA22" ca="1">INDIRECT($A22&amp;CA$1)</f>
        <v>1</v>
      </c>
      <c r="CB22" s="364" cm="1">
        <f t="array" aca="1" ref="CB22" ca="1">INDIRECT($A22&amp;CB$1)</f>
        <v>1</v>
      </c>
      <c r="CC22" s="364" cm="1">
        <f t="array" aca="1" ref="CC22" ca="1">INDIRECT($A22&amp;CC$1)</f>
        <v>1</v>
      </c>
      <c r="CD22" s="364" cm="1">
        <f t="array" aca="1" ref="CD22" ca="1">INDIRECT($A22&amp;CD$1)</f>
        <v>1</v>
      </c>
      <c r="CE22" s="364" cm="1">
        <f t="array" aca="1" ref="CE22" ca="1">INDIRECT($A22&amp;CE$1)</f>
        <v>1</v>
      </c>
      <c r="CF22" s="364" cm="1">
        <f t="array" aca="1" ref="CF22" ca="1">INDIRECT($A22&amp;CF$1)</f>
        <v>1</v>
      </c>
      <c r="CG22" s="364" cm="1">
        <f t="array" aca="1" ref="CG22" ca="1">INDIRECT($A22&amp;CG$1)</f>
        <v>1</v>
      </c>
      <c r="CH22" s="364" cm="1">
        <f t="array" aca="1" ref="CH22" ca="1">INDIRECT($A22&amp;CH$1)</f>
        <v>1</v>
      </c>
      <c r="CI22" s="191"/>
      <c r="CJ22" s="364" cm="1">
        <f t="array" aca="1" ref="CJ22" ca="1">INDIRECT($A22&amp;CJ$1)</f>
        <v>1</v>
      </c>
      <c r="CK22" s="364" cm="1">
        <f t="array" aca="1" ref="CK22" ca="1">INDIRECT($A22&amp;CK$1)</f>
        <v>1</v>
      </c>
      <c r="CL22" s="364" cm="1">
        <f t="array" aca="1" ref="CL22" ca="1">INDIRECT($A22&amp;CL$1)</f>
        <v>1</v>
      </c>
      <c r="CM22" s="364" cm="1">
        <f t="array" aca="1" ref="CM22" ca="1">INDIRECT($A22&amp;CM$1)</f>
        <v>1</v>
      </c>
      <c r="CN22" s="364" cm="1">
        <f t="array" aca="1" ref="CN22" ca="1">INDIRECT($A22&amp;CN$1)</f>
        <v>1</v>
      </c>
      <c r="CO22" s="364" cm="1">
        <f t="array" aca="1" ref="CO22" ca="1">INDIRECT($A22&amp;CO$1)</f>
        <v>1</v>
      </c>
      <c r="CP22" s="364" cm="1">
        <f t="array" aca="1" ref="CP22" ca="1">INDIRECT($A22&amp;CP$1)</f>
        <v>1</v>
      </c>
      <c r="CQ22" s="364" cm="1">
        <f t="array" aca="1" ref="CQ22" ca="1">INDIRECT($A22&amp;CQ$1)</f>
        <v>1</v>
      </c>
      <c r="CR22" s="364" cm="1">
        <f t="array" aca="1" ref="CR22" ca="1">INDIRECT($A22&amp;CR$1)</f>
        <v>1</v>
      </c>
      <c r="CS22" s="364" cm="1">
        <f t="array" aca="1" ref="CS22" ca="1">INDIRECT($A22&amp;CS$1)</f>
        <v>1</v>
      </c>
      <c r="CT22" s="364" cm="1">
        <f t="array" aca="1" ref="CT22" ca="1">INDIRECT($A22&amp;CT$1)</f>
        <v>1</v>
      </c>
      <c r="CU22" s="364" cm="1">
        <f t="array" aca="1" ref="CU22" ca="1">INDIRECT($A22&amp;CU$1)</f>
        <v>1</v>
      </c>
      <c r="CV22" s="364" cm="1">
        <f t="array" aca="1" ref="CV22" ca="1">INDIRECT($A22&amp;CV$1)</f>
        <v>1</v>
      </c>
      <c r="CW22" s="364" cm="1">
        <f t="array" aca="1" ref="CW22" ca="1">INDIRECT($A22&amp;CW$1)</f>
        <v>1</v>
      </c>
      <c r="CX22" s="364" cm="1">
        <f t="array" aca="1" ref="CX22" ca="1">INDIRECT($A22&amp;CX$1)</f>
        <v>1</v>
      </c>
      <c r="CY22" s="364" cm="1">
        <f t="array" aca="1" ref="CY22" ca="1">INDIRECT($A22&amp;CY$1)</f>
        <v>1</v>
      </c>
      <c r="CZ22" s="364" cm="1">
        <f t="array" aca="1" ref="CZ22" ca="1">INDIRECT($A22&amp;CZ$1)</f>
        <v>1</v>
      </c>
      <c r="DA22" s="364" cm="1">
        <f t="array" aca="1" ref="DA22" ca="1">INDIRECT($A22&amp;DA$1)</f>
        <v>1</v>
      </c>
      <c r="DB22" s="364" cm="1">
        <f t="array" aca="1" ref="DB22" ca="1">INDIRECT($A22&amp;DB$1)</f>
        <v>1</v>
      </c>
      <c r="DC22" s="364" cm="1">
        <f t="array" aca="1" ref="DC22" ca="1">INDIRECT($A22&amp;DC$1)</f>
        <v>1</v>
      </c>
      <c r="DD22" s="357"/>
      <c r="DE22" s="364" cm="1">
        <f t="array" aca="1" ref="DE22" ca="1">INDIRECT($A22&amp;DE$1)</f>
        <v>1</v>
      </c>
      <c r="DF22" s="364" cm="1">
        <f t="array" aca="1" ref="DF22" ca="1">INDIRECT($A22&amp;DF$1)</f>
        <v>1</v>
      </c>
      <c r="DG22" s="364" cm="1">
        <f t="array" aca="1" ref="DG22" ca="1">INDIRECT($A22&amp;DG$1)</f>
        <v>1</v>
      </c>
      <c r="DH22" s="364" cm="1">
        <f t="array" aca="1" ref="DH22" ca="1">INDIRECT($A22&amp;DH$1)</f>
        <v>1</v>
      </c>
      <c r="DI22" s="364" cm="1">
        <f t="array" aca="1" ref="DI22" ca="1">INDIRECT($A22&amp;DI$1)</f>
        <v>1</v>
      </c>
      <c r="DJ22" s="364" cm="1">
        <f t="array" aca="1" ref="DJ22" ca="1">INDIRECT($A22&amp;DJ$1)</f>
        <v>1</v>
      </c>
      <c r="DK22" s="364" cm="1">
        <f t="array" aca="1" ref="DK22" ca="1">INDIRECT($A22&amp;DK$1)</f>
        <v>1</v>
      </c>
      <c r="DL22" s="364" cm="1">
        <f t="array" aca="1" ref="DL22" ca="1">INDIRECT($A22&amp;DL$1)</f>
        <v>1</v>
      </c>
      <c r="DM22" s="357"/>
      <c r="DN22" s="364" cm="1">
        <f t="array" aca="1" ref="DN22" ca="1">INDIRECT($A22&amp;DN$1)</f>
        <v>1</v>
      </c>
      <c r="DO22" s="364" cm="1">
        <f t="array" aca="1" ref="DO22" ca="1">INDIRECT($A22&amp;DO$1)</f>
        <v>1</v>
      </c>
      <c r="DP22" s="364" cm="1">
        <f t="array" aca="1" ref="DP22" ca="1">INDIRECT($A22&amp;DP$1)</f>
        <v>1</v>
      </c>
      <c r="DQ22" s="364" cm="1">
        <f t="array" aca="1" ref="DQ22" ca="1">INDIRECT($A22&amp;DQ$1)</f>
        <v>1</v>
      </c>
      <c r="DR22" s="364" cm="1">
        <f t="array" aca="1" ref="DR22" ca="1">INDIRECT($A22&amp;DR$1)</f>
        <v>1</v>
      </c>
      <c r="DS22" s="364" cm="1">
        <f t="array" aca="1" ref="DS22" ca="1">INDIRECT($A22&amp;DS$1)</f>
        <v>1</v>
      </c>
      <c r="DT22" s="364" cm="1">
        <f t="array" aca="1" ref="DT22" ca="1">INDIRECT($A22&amp;DT$1)</f>
        <v>1</v>
      </c>
      <c r="DU22" s="364" cm="1">
        <f t="array" aca="1" ref="DU22" ca="1">INDIRECT($A22&amp;DU$1)</f>
        <v>1</v>
      </c>
      <c r="DV22" s="364" cm="1">
        <f t="array" aca="1" ref="DV22" ca="1">INDIRECT($A22&amp;DV$1)</f>
        <v>1</v>
      </c>
      <c r="DW22" s="364" cm="1">
        <f t="array" aca="1" ref="DW22" ca="1">INDIRECT($A22&amp;DW$1)</f>
        <v>1</v>
      </c>
      <c r="DX22" s="364" cm="1">
        <f t="array" aca="1" ref="DX22" ca="1">INDIRECT($A22&amp;DX$1)</f>
        <v>1</v>
      </c>
      <c r="DY22" s="357"/>
      <c r="DZ22" s="364" cm="1">
        <f t="array" aca="1" ref="DZ22" ca="1">INDIRECT($A22&amp;DZ$1)</f>
        <v>1</v>
      </c>
      <c r="EA22" s="364" cm="1">
        <f t="array" aca="1" ref="EA22" ca="1">INDIRECT($A22&amp;EA$1)</f>
        <v>1</v>
      </c>
      <c r="EB22" s="364" cm="1">
        <f t="array" aca="1" ref="EB22" ca="1">INDIRECT($A22&amp;EB$1)</f>
        <v>1</v>
      </c>
      <c r="EC22" s="364" cm="1">
        <f t="array" aca="1" ref="EC22" ca="1">INDIRECT($A22&amp;EC$1)</f>
        <v>1</v>
      </c>
      <c r="ED22" s="357"/>
      <c r="EE22" s="364" cm="1">
        <f t="array" aca="1" ref="EE22" ca="1">INDIRECT($A22&amp;EE$1)</f>
        <v>1</v>
      </c>
      <c r="EF22" s="364" cm="1">
        <f t="array" aca="1" ref="EF22" ca="1">INDIRECT($A22&amp;EF$1)</f>
        <v>1</v>
      </c>
      <c r="EG22" s="364" cm="1">
        <f t="array" aca="1" ref="EG22" ca="1">INDIRECT($A22&amp;EG$1)</f>
        <v>1</v>
      </c>
      <c r="EH22" s="364" cm="1">
        <f t="array" aca="1" ref="EH22" ca="1">INDIRECT($A22&amp;EH$1)</f>
        <v>1</v>
      </c>
      <c r="EI22" s="364" cm="1">
        <f t="array" aca="1" ref="EI22" ca="1">INDIRECT($A22&amp;EI$1)</f>
        <v>1</v>
      </c>
      <c r="EJ22" s="199"/>
      <c r="EK22" s="199"/>
      <c r="EL22" s="138"/>
      <c r="EM22" s="138"/>
      <c r="EN22" s="138"/>
      <c r="EO22" s="138"/>
    </row>
    <row r="23" spans="1:145">
      <c r="A23" s="114" t="s">
        <v>333</v>
      </c>
      <c r="B23" s="337" t="s">
        <v>106</v>
      </c>
      <c r="C23" s="362" t="str">
        <f>_xlfn.IFNA(VLOOKUP($B23,Classificatietabel!$B$6:$I$91,C$7,FALSE),"")</f>
        <v>normaal</v>
      </c>
      <c r="D23" s="194" t="str">
        <f>_xlfn.IFNA(VLOOKUP($B23,Classificatietabel!$B$6:$I$91,D$7,FALSE),"")</f>
        <v>neen</v>
      </c>
      <c r="E23" s="197">
        <f>IF(AND(D23="laag",$D$3=1),0,_xlfn.IFNA(IF(VLOOKUP($B23,Classificatietabel!$B$6:$H$91,$E$5,FALSE)="Ja",1,0),""))</f>
        <v>1</v>
      </c>
      <c r="F23" s="357"/>
      <c r="G23" s="363">
        <v>1</v>
      </c>
      <c r="H23" s="363">
        <v>1</v>
      </c>
      <c r="I23" s="363">
        <v>1</v>
      </c>
      <c r="J23" s="363">
        <v>1</v>
      </c>
      <c r="K23" s="363">
        <v>1</v>
      </c>
      <c r="L23" s="363">
        <v>1</v>
      </c>
      <c r="M23" s="363">
        <v>1</v>
      </c>
      <c r="N23" s="363">
        <v>1</v>
      </c>
      <c r="O23" s="363">
        <v>1</v>
      </c>
      <c r="P23" s="363">
        <v>1</v>
      </c>
      <c r="Q23" s="363">
        <v>1</v>
      </c>
      <c r="R23" s="363">
        <v>1</v>
      </c>
      <c r="S23" s="363">
        <v>1</v>
      </c>
      <c r="T23" s="363">
        <v>1</v>
      </c>
      <c r="U23" s="363">
        <v>1</v>
      </c>
      <c r="V23" s="364" cm="1">
        <f t="array" aca="1" ref="V23" ca="1">INDIRECT($A23&amp;V$1)</f>
        <v>1</v>
      </c>
      <c r="W23" s="364" cm="1">
        <f t="array" aca="1" ref="W23" ca="1">INDIRECT($A23&amp;W$1)</f>
        <v>1</v>
      </c>
      <c r="X23" s="364" cm="1">
        <f t="array" aca="1" ref="X23" ca="1">INDIRECT($A23&amp;X$1)</f>
        <v>1</v>
      </c>
      <c r="Y23" s="364" cm="1">
        <f t="array" aca="1" ref="Y23" ca="1">INDIRECT($A23&amp;Y$1)</f>
        <v>1</v>
      </c>
      <c r="Z23" s="364" cm="1">
        <f t="array" aca="1" ref="Z23" ca="1">INDIRECT($A23&amp;Z$1)</f>
        <v>1</v>
      </c>
      <c r="AA23" s="364" cm="1">
        <f t="array" aca="1" ref="AA23" ca="1">INDIRECT($A23&amp;AA$1)</f>
        <v>1</v>
      </c>
      <c r="AB23" s="364" cm="1">
        <f t="array" aca="1" ref="AB23" ca="1">INDIRECT($A23&amp;AB$1)</f>
        <v>1</v>
      </c>
      <c r="AC23" s="364" cm="1">
        <f t="array" aca="1" ref="AC23" ca="1">INDIRECT($A23&amp;AC$1)</f>
        <v>1</v>
      </c>
      <c r="AD23" s="364" cm="1">
        <f t="array" aca="1" ref="AD23" ca="1">INDIRECT($A23&amp;AD$1)</f>
        <v>1</v>
      </c>
      <c r="AE23" s="364" cm="1">
        <f t="array" aca="1" ref="AE23" ca="1">INDIRECT($A23&amp;AE$1)</f>
        <v>1</v>
      </c>
      <c r="AF23" s="364" cm="1">
        <f t="array" aca="1" ref="AF23" ca="1">INDIRECT($A23&amp;AF$1)</f>
        <v>1</v>
      </c>
      <c r="AG23" s="364" cm="1">
        <f t="array" aca="1" ref="AG23" ca="1">INDIRECT($A23&amp;AG$1)</f>
        <v>1</v>
      </c>
      <c r="AH23" s="364" cm="1">
        <f t="array" aca="1" ref="AH23" ca="1">INDIRECT($A23&amp;AH$1)</f>
        <v>1</v>
      </c>
      <c r="AI23" s="364" cm="1">
        <f t="array" aca="1" ref="AI23" ca="1">INDIRECT($A23&amp;AI$1)</f>
        <v>1</v>
      </c>
      <c r="AJ23" s="364" cm="1">
        <f t="array" aca="1" ref="AJ23" ca="1">INDIRECT($A23&amp;AJ$1)</f>
        <v>1</v>
      </c>
      <c r="AK23" s="364" cm="1">
        <f t="array" aca="1" ref="AK23" ca="1">INDIRECT($A23&amp;AK$1)</f>
        <v>1</v>
      </c>
      <c r="AL23" s="364" cm="1">
        <f t="array" aca="1" ref="AL23" ca="1">INDIRECT($A23&amp;AL$1)</f>
        <v>1</v>
      </c>
      <c r="AM23" s="364" cm="1">
        <f t="array" aca="1" ref="AM23" ca="1">INDIRECT($A23&amp;AM$1)</f>
        <v>1</v>
      </c>
      <c r="AN23" s="357"/>
      <c r="AO23" s="364" cm="1">
        <f t="array" aca="1" ref="AO23" ca="1">INDIRECT($A23&amp;AO$1)</f>
        <v>1</v>
      </c>
      <c r="AP23" s="364" cm="1">
        <f t="array" aca="1" ref="AP23" ca="1">INDIRECT($A23&amp;AP$1)</f>
        <v>1</v>
      </c>
      <c r="AQ23" s="364" cm="1">
        <f t="array" aca="1" ref="AQ23" ca="1">INDIRECT($A23&amp;AQ$1)</f>
        <v>1</v>
      </c>
      <c r="AR23" s="364" cm="1">
        <f t="array" aca="1" ref="AR23" ca="1">INDIRECT($A23&amp;AR$1)</f>
        <v>1</v>
      </c>
      <c r="AS23" s="364" cm="1">
        <f t="array" aca="1" ref="AS23" ca="1">INDIRECT($A23&amp;AS$1)</f>
        <v>1</v>
      </c>
      <c r="AT23" s="364" cm="1">
        <f t="array" aca="1" ref="AT23" ca="1">INDIRECT($A23&amp;AT$1)</f>
        <v>1</v>
      </c>
      <c r="AU23" s="364" cm="1">
        <f t="array" aca="1" ref="AU23" ca="1">INDIRECT($A23&amp;AU$1)</f>
        <v>1</v>
      </c>
      <c r="AV23" s="364" cm="1">
        <f t="array" aca="1" ref="AV23" ca="1">INDIRECT($A23&amp;AV$1)</f>
        <v>1</v>
      </c>
      <c r="AW23" s="364" cm="1">
        <f t="array" aca="1" ref="AW23" ca="1">INDIRECT($A23&amp;AW$1)</f>
        <v>1</v>
      </c>
      <c r="AX23" s="364" cm="1">
        <f t="array" aca="1" ref="AX23" ca="1">INDIRECT($A23&amp;AX$1)</f>
        <v>1</v>
      </c>
      <c r="AY23" s="357"/>
      <c r="AZ23" s="364" cm="1">
        <f t="array" aca="1" ref="AZ23" ca="1">INDIRECT($A23&amp;AZ$1)</f>
        <v>1</v>
      </c>
      <c r="BA23" s="364" cm="1">
        <f t="array" aca="1" ref="BA23" ca="1">INDIRECT($A23&amp;BA$1)</f>
        <v>1</v>
      </c>
      <c r="BB23" s="364" cm="1">
        <f t="array" aca="1" ref="BB23" ca="1">INDIRECT($A23&amp;BB$1)</f>
        <v>1</v>
      </c>
      <c r="BC23" s="364" cm="1">
        <f t="array" aca="1" ref="BC23" ca="1">INDIRECT($A23&amp;BC$1)</f>
        <v>1</v>
      </c>
      <c r="BD23" s="364" cm="1">
        <f t="array" aca="1" ref="BD23" ca="1">INDIRECT($A23&amp;BD$1)</f>
        <v>1</v>
      </c>
      <c r="BE23" s="364" cm="1">
        <f t="array" aca="1" ref="BE23" ca="1">INDIRECT($A23&amp;BE$1)</f>
        <v>1</v>
      </c>
      <c r="BF23" s="364" cm="1">
        <f t="array" aca="1" ref="BF23" ca="1">INDIRECT($A23&amp;BF$1)</f>
        <v>1</v>
      </c>
      <c r="BG23" s="364" cm="1">
        <f t="array" aca="1" ref="BG23" ca="1">INDIRECT($A23&amp;BG$1)</f>
        <v>1</v>
      </c>
      <c r="BH23" s="364" cm="1">
        <f t="array" aca="1" ref="BH23" ca="1">INDIRECT($A23&amp;BH$1)</f>
        <v>1</v>
      </c>
      <c r="BI23" s="357"/>
      <c r="BJ23" s="364" cm="1">
        <f t="array" aca="1" ref="BJ23" ca="1">INDIRECT($A23&amp;BJ$1)</f>
        <v>1</v>
      </c>
      <c r="BK23" s="364" cm="1">
        <f t="array" aca="1" ref="BK23" ca="1">INDIRECT($A23&amp;BK$1)</f>
        <v>1</v>
      </c>
      <c r="BL23" s="364" cm="1">
        <f t="array" aca="1" ref="BL23" ca="1">INDIRECT($A23&amp;BL$1)</f>
        <v>1</v>
      </c>
      <c r="BM23" s="364" cm="1">
        <f t="array" aca="1" ref="BM23" ca="1">INDIRECT($A23&amp;BM$1)</f>
        <v>1</v>
      </c>
      <c r="BN23" s="364" cm="1">
        <f t="array" aca="1" ref="BN23" ca="1">INDIRECT($A23&amp;BN$1)</f>
        <v>1</v>
      </c>
      <c r="BO23" s="364" cm="1">
        <f t="array" aca="1" ref="BO23" ca="1">INDIRECT($A23&amp;BO$1)</f>
        <v>1</v>
      </c>
      <c r="BP23" s="364" cm="1">
        <f t="array" aca="1" ref="BP23" ca="1">INDIRECT($A23&amp;BP$1)</f>
        <v>1</v>
      </c>
      <c r="BQ23" s="364" cm="1">
        <f t="array" aca="1" ref="BQ23" ca="1">INDIRECT($A23&amp;BQ$1)</f>
        <v>1</v>
      </c>
      <c r="BR23" s="364" cm="1">
        <f t="array" aca="1" ref="BR23" ca="1">INDIRECT($A23&amp;BR$1)</f>
        <v>1</v>
      </c>
      <c r="BS23" s="364" cm="1">
        <f t="array" aca="1" ref="BS23" ca="1">INDIRECT($A23&amp;BS$1)</f>
        <v>1</v>
      </c>
      <c r="BT23" s="191"/>
      <c r="BU23" s="219" cm="1">
        <f t="array" aca="1" ref="BU23" ca="1">INDIRECT($A23&amp;BU$1)</f>
        <v>1</v>
      </c>
      <c r="BV23" s="364" cm="1">
        <f t="array" aca="1" ref="BV23" ca="1">INDIRECT($A23&amp;BV$1)</f>
        <v>1</v>
      </c>
      <c r="BW23" s="364" cm="1">
        <f t="array" aca="1" ref="BW23" ca="1">INDIRECT($A23&amp;BW$1)</f>
        <v>1</v>
      </c>
      <c r="BX23" s="364" cm="1">
        <f t="array" aca="1" ref="BX23" ca="1">INDIRECT($A23&amp;BX$1)</f>
        <v>1</v>
      </c>
      <c r="BY23" s="365"/>
      <c r="BZ23" s="364" cm="1">
        <f t="array" aca="1" ref="BZ23" ca="1">INDIRECT($A23&amp;BZ$1)</f>
        <v>1</v>
      </c>
      <c r="CA23" s="364" cm="1">
        <f t="array" aca="1" ref="CA23" ca="1">INDIRECT($A23&amp;CA$1)</f>
        <v>1</v>
      </c>
      <c r="CB23" s="364" cm="1">
        <f t="array" aca="1" ref="CB23" ca="1">INDIRECT($A23&amp;CB$1)</f>
        <v>1</v>
      </c>
      <c r="CC23" s="364" cm="1">
        <f t="array" aca="1" ref="CC23" ca="1">INDIRECT($A23&amp;CC$1)</f>
        <v>1</v>
      </c>
      <c r="CD23" s="364" cm="1">
        <f t="array" aca="1" ref="CD23" ca="1">INDIRECT($A23&amp;CD$1)</f>
        <v>1</v>
      </c>
      <c r="CE23" s="364" cm="1">
        <f t="array" aca="1" ref="CE23" ca="1">INDIRECT($A23&amp;CE$1)</f>
        <v>1</v>
      </c>
      <c r="CF23" s="364" cm="1">
        <f t="array" aca="1" ref="CF23" ca="1">INDIRECT($A23&amp;CF$1)</f>
        <v>1</v>
      </c>
      <c r="CG23" s="364" cm="1">
        <f t="array" aca="1" ref="CG23" ca="1">INDIRECT($A23&amp;CG$1)</f>
        <v>1</v>
      </c>
      <c r="CH23" s="364" cm="1">
        <f t="array" aca="1" ref="CH23" ca="1">INDIRECT($A23&amp;CH$1)</f>
        <v>1</v>
      </c>
      <c r="CI23" s="191"/>
      <c r="CJ23" s="364" cm="1">
        <f t="array" aca="1" ref="CJ23" ca="1">INDIRECT($A23&amp;CJ$1)</f>
        <v>1</v>
      </c>
      <c r="CK23" s="364" cm="1">
        <f t="array" aca="1" ref="CK23" ca="1">INDIRECT($A23&amp;CK$1)</f>
        <v>1</v>
      </c>
      <c r="CL23" s="364" cm="1">
        <f t="array" aca="1" ref="CL23" ca="1">INDIRECT($A23&amp;CL$1)</f>
        <v>1</v>
      </c>
      <c r="CM23" s="364" cm="1">
        <f t="array" aca="1" ref="CM23" ca="1">INDIRECT($A23&amp;CM$1)</f>
        <v>1</v>
      </c>
      <c r="CN23" s="364" cm="1">
        <f t="array" aca="1" ref="CN23" ca="1">INDIRECT($A23&amp;CN$1)</f>
        <v>1</v>
      </c>
      <c r="CO23" s="364" cm="1">
        <f t="array" aca="1" ref="CO23" ca="1">INDIRECT($A23&amp;CO$1)</f>
        <v>1</v>
      </c>
      <c r="CP23" s="364" cm="1">
        <f t="array" aca="1" ref="CP23" ca="1">INDIRECT($A23&amp;CP$1)</f>
        <v>1</v>
      </c>
      <c r="CQ23" s="364" cm="1">
        <f t="array" aca="1" ref="CQ23" ca="1">INDIRECT($A23&amp;CQ$1)</f>
        <v>1</v>
      </c>
      <c r="CR23" s="364" cm="1">
        <f t="array" aca="1" ref="CR23" ca="1">INDIRECT($A23&amp;CR$1)</f>
        <v>1</v>
      </c>
      <c r="CS23" s="364" cm="1">
        <f t="array" aca="1" ref="CS23" ca="1">INDIRECT($A23&amp;CS$1)</f>
        <v>1</v>
      </c>
      <c r="CT23" s="364" cm="1">
        <f t="array" aca="1" ref="CT23" ca="1">INDIRECT($A23&amp;CT$1)</f>
        <v>1</v>
      </c>
      <c r="CU23" s="364" cm="1">
        <f t="array" aca="1" ref="CU23" ca="1">INDIRECT($A23&amp;CU$1)</f>
        <v>1</v>
      </c>
      <c r="CV23" s="364" cm="1">
        <f t="array" aca="1" ref="CV23" ca="1">INDIRECT($A23&amp;CV$1)</f>
        <v>1</v>
      </c>
      <c r="CW23" s="364" cm="1">
        <f t="array" aca="1" ref="CW23" ca="1">INDIRECT($A23&amp;CW$1)</f>
        <v>1</v>
      </c>
      <c r="CX23" s="364" cm="1">
        <f t="array" aca="1" ref="CX23" ca="1">INDIRECT($A23&amp;CX$1)</f>
        <v>1</v>
      </c>
      <c r="CY23" s="364" cm="1">
        <f t="array" aca="1" ref="CY23" ca="1">INDIRECT($A23&amp;CY$1)</f>
        <v>1</v>
      </c>
      <c r="CZ23" s="364" cm="1">
        <f t="array" aca="1" ref="CZ23" ca="1">INDIRECT($A23&amp;CZ$1)</f>
        <v>1</v>
      </c>
      <c r="DA23" s="364" cm="1">
        <f t="array" aca="1" ref="DA23" ca="1">INDIRECT($A23&amp;DA$1)</f>
        <v>1</v>
      </c>
      <c r="DB23" s="364" cm="1">
        <f t="array" aca="1" ref="DB23" ca="1">INDIRECT($A23&amp;DB$1)</f>
        <v>1</v>
      </c>
      <c r="DC23" s="364" cm="1">
        <f t="array" aca="1" ref="DC23" ca="1">INDIRECT($A23&amp;DC$1)</f>
        <v>1</v>
      </c>
      <c r="DD23" s="357"/>
      <c r="DE23" s="364" cm="1">
        <f t="array" aca="1" ref="DE23" ca="1">INDIRECT($A23&amp;DE$1)</f>
        <v>1</v>
      </c>
      <c r="DF23" s="364" cm="1">
        <f t="array" aca="1" ref="DF23" ca="1">INDIRECT($A23&amp;DF$1)</f>
        <v>1</v>
      </c>
      <c r="DG23" s="364" cm="1">
        <f t="array" aca="1" ref="DG23" ca="1">INDIRECT($A23&amp;DG$1)</f>
        <v>1</v>
      </c>
      <c r="DH23" s="364" cm="1">
        <f t="array" aca="1" ref="DH23" ca="1">INDIRECT($A23&amp;DH$1)</f>
        <v>1</v>
      </c>
      <c r="DI23" s="364" cm="1">
        <f t="array" aca="1" ref="DI23" ca="1">INDIRECT($A23&amp;DI$1)</f>
        <v>1</v>
      </c>
      <c r="DJ23" s="364" cm="1">
        <f t="array" aca="1" ref="DJ23" ca="1">INDIRECT($A23&amp;DJ$1)</f>
        <v>1</v>
      </c>
      <c r="DK23" s="364" cm="1">
        <f t="array" aca="1" ref="DK23" ca="1">INDIRECT($A23&amp;DK$1)</f>
        <v>1</v>
      </c>
      <c r="DL23" s="364" cm="1">
        <f t="array" aca="1" ref="DL23" ca="1">INDIRECT($A23&amp;DL$1)</f>
        <v>1</v>
      </c>
      <c r="DM23" s="357"/>
      <c r="DN23" s="364" cm="1">
        <f t="array" aca="1" ref="DN23" ca="1">INDIRECT($A23&amp;DN$1)</f>
        <v>1</v>
      </c>
      <c r="DO23" s="364" cm="1">
        <f t="array" aca="1" ref="DO23" ca="1">INDIRECT($A23&amp;DO$1)</f>
        <v>1</v>
      </c>
      <c r="DP23" s="364" cm="1">
        <f t="array" aca="1" ref="DP23" ca="1">INDIRECT($A23&amp;DP$1)</f>
        <v>1</v>
      </c>
      <c r="DQ23" s="364" cm="1">
        <f t="array" aca="1" ref="DQ23" ca="1">INDIRECT($A23&amp;DQ$1)</f>
        <v>1</v>
      </c>
      <c r="DR23" s="364" cm="1">
        <f t="array" aca="1" ref="DR23" ca="1">INDIRECT($A23&amp;DR$1)</f>
        <v>1</v>
      </c>
      <c r="DS23" s="364" cm="1">
        <f t="array" aca="1" ref="DS23" ca="1">INDIRECT($A23&amp;DS$1)</f>
        <v>1</v>
      </c>
      <c r="DT23" s="364" cm="1">
        <f t="array" aca="1" ref="DT23" ca="1">INDIRECT($A23&amp;DT$1)</f>
        <v>1</v>
      </c>
      <c r="DU23" s="364" cm="1">
        <f t="array" aca="1" ref="DU23" ca="1">INDIRECT($A23&amp;DU$1)</f>
        <v>1</v>
      </c>
      <c r="DV23" s="364" cm="1">
        <f t="array" aca="1" ref="DV23" ca="1">INDIRECT($A23&amp;DV$1)</f>
        <v>1</v>
      </c>
      <c r="DW23" s="364" cm="1">
        <f t="array" aca="1" ref="DW23" ca="1">INDIRECT($A23&amp;DW$1)</f>
        <v>1</v>
      </c>
      <c r="DX23" s="364" cm="1">
        <f t="array" aca="1" ref="DX23" ca="1">INDIRECT($A23&amp;DX$1)</f>
        <v>1</v>
      </c>
      <c r="DY23" s="357"/>
      <c r="DZ23" s="364" cm="1">
        <f t="array" aca="1" ref="DZ23" ca="1">INDIRECT($A23&amp;DZ$1)</f>
        <v>1</v>
      </c>
      <c r="EA23" s="364" cm="1">
        <f t="array" aca="1" ref="EA23" ca="1">INDIRECT($A23&amp;EA$1)</f>
        <v>1</v>
      </c>
      <c r="EB23" s="364" cm="1">
        <f t="array" aca="1" ref="EB23" ca="1">INDIRECT($A23&amp;EB$1)</f>
        <v>1</v>
      </c>
      <c r="EC23" s="364" cm="1">
        <f t="array" aca="1" ref="EC23" ca="1">INDIRECT($A23&amp;EC$1)</f>
        <v>1</v>
      </c>
      <c r="ED23" s="357"/>
      <c r="EE23" s="364" cm="1">
        <f t="array" aca="1" ref="EE23" ca="1">INDIRECT($A23&amp;EE$1)</f>
        <v>1</v>
      </c>
      <c r="EF23" s="364" cm="1">
        <f t="array" aca="1" ref="EF23" ca="1">INDIRECT($A23&amp;EF$1)</f>
        <v>1</v>
      </c>
      <c r="EG23" s="364" cm="1">
        <f t="array" aca="1" ref="EG23" ca="1">INDIRECT($A23&amp;EG$1)</f>
        <v>1</v>
      </c>
      <c r="EH23" s="364" cm="1">
        <f t="array" aca="1" ref="EH23" ca="1">INDIRECT($A23&amp;EH$1)</f>
        <v>1</v>
      </c>
      <c r="EI23" s="364" cm="1">
        <f t="array" aca="1" ref="EI23" ca="1">INDIRECT($A23&amp;EI$1)</f>
        <v>1</v>
      </c>
      <c r="EJ23" s="199"/>
      <c r="EK23" s="199"/>
      <c r="EL23" s="138"/>
      <c r="EM23" s="138"/>
      <c r="EN23" s="138"/>
      <c r="EO23" s="138"/>
    </row>
    <row r="24" spans="1:145">
      <c r="A24" s="114" t="s">
        <v>334</v>
      </c>
      <c r="B24" s="337" t="s">
        <v>107</v>
      </c>
      <c r="C24" s="362" t="str">
        <f>_xlfn.IFNA(VLOOKUP($B24,Classificatietabel!$B$6:$I$91,C$7,FALSE),"")</f>
        <v>normaal</v>
      </c>
      <c r="D24" s="194" t="str">
        <f>_xlfn.IFNA(VLOOKUP($B24,Classificatietabel!$B$6:$I$91,D$7,FALSE),"")</f>
        <v>neen</v>
      </c>
      <c r="E24" s="197">
        <f>IF(AND(D24="laag",$D$3=1),0,_xlfn.IFNA(IF(VLOOKUP($B24,Classificatietabel!$B$6:$H$91,$E$5,FALSE)="Ja",1,0),""))</f>
        <v>1</v>
      </c>
      <c r="F24" s="357"/>
      <c r="G24" s="363">
        <v>1</v>
      </c>
      <c r="H24" s="363">
        <v>1</v>
      </c>
      <c r="I24" s="363">
        <v>1</v>
      </c>
      <c r="J24" s="363">
        <v>1</v>
      </c>
      <c r="K24" s="363">
        <v>1</v>
      </c>
      <c r="L24" s="363">
        <v>1</v>
      </c>
      <c r="M24" s="363">
        <v>1</v>
      </c>
      <c r="N24" s="363">
        <v>1</v>
      </c>
      <c r="O24" s="363">
        <v>1</v>
      </c>
      <c r="P24" s="363">
        <v>1</v>
      </c>
      <c r="Q24" s="363">
        <v>1</v>
      </c>
      <c r="R24" s="363">
        <v>1</v>
      </c>
      <c r="S24" s="363">
        <v>1</v>
      </c>
      <c r="T24" s="363">
        <v>1</v>
      </c>
      <c r="U24" s="363">
        <v>1</v>
      </c>
      <c r="V24" s="363">
        <v>1</v>
      </c>
      <c r="W24" s="364" cm="1">
        <f t="array" aca="1" ref="W24" ca="1">INDIRECT($A24&amp;W$1)</f>
        <v>1</v>
      </c>
      <c r="X24" s="364" cm="1">
        <f t="array" aca="1" ref="X24" ca="1">INDIRECT($A24&amp;X$1)</f>
        <v>1</v>
      </c>
      <c r="Y24" s="364" cm="1">
        <f t="array" aca="1" ref="Y24" ca="1">INDIRECT($A24&amp;Y$1)</f>
        <v>1</v>
      </c>
      <c r="Z24" s="364" cm="1">
        <f t="array" aca="1" ref="Z24" ca="1">INDIRECT($A24&amp;Z$1)</f>
        <v>1</v>
      </c>
      <c r="AA24" s="364" cm="1">
        <f t="array" aca="1" ref="AA24" ca="1">INDIRECT($A24&amp;AA$1)</f>
        <v>1</v>
      </c>
      <c r="AB24" s="364" cm="1">
        <f t="array" aca="1" ref="AB24" ca="1">INDIRECT($A24&amp;AB$1)</f>
        <v>1</v>
      </c>
      <c r="AC24" s="364" cm="1">
        <f t="array" aca="1" ref="AC24" ca="1">INDIRECT($A24&amp;AC$1)</f>
        <v>1</v>
      </c>
      <c r="AD24" s="364" cm="1">
        <f t="array" aca="1" ref="AD24" ca="1">INDIRECT($A24&amp;AD$1)</f>
        <v>1</v>
      </c>
      <c r="AE24" s="364" cm="1">
        <f t="array" aca="1" ref="AE24" ca="1">INDIRECT($A24&amp;AE$1)</f>
        <v>1</v>
      </c>
      <c r="AF24" s="364" cm="1">
        <f t="array" aca="1" ref="AF24" ca="1">INDIRECT($A24&amp;AF$1)</f>
        <v>1</v>
      </c>
      <c r="AG24" s="364" cm="1">
        <f t="array" aca="1" ref="AG24" ca="1">INDIRECT($A24&amp;AG$1)</f>
        <v>1</v>
      </c>
      <c r="AH24" s="364" cm="1">
        <f t="array" aca="1" ref="AH24" ca="1">INDIRECT($A24&amp;AH$1)</f>
        <v>1</v>
      </c>
      <c r="AI24" s="364" cm="1">
        <f t="array" aca="1" ref="AI24" ca="1">INDIRECT($A24&amp;AI$1)</f>
        <v>1</v>
      </c>
      <c r="AJ24" s="364" cm="1">
        <f t="array" aca="1" ref="AJ24" ca="1">INDIRECT($A24&amp;AJ$1)</f>
        <v>1</v>
      </c>
      <c r="AK24" s="364" cm="1">
        <f t="array" aca="1" ref="AK24" ca="1">INDIRECT($A24&amp;AK$1)</f>
        <v>1</v>
      </c>
      <c r="AL24" s="364" cm="1">
        <f t="array" aca="1" ref="AL24" ca="1">INDIRECT($A24&amp;AL$1)</f>
        <v>1</v>
      </c>
      <c r="AM24" s="364" cm="1">
        <f t="array" aca="1" ref="AM24" ca="1">INDIRECT($A24&amp;AM$1)</f>
        <v>1</v>
      </c>
      <c r="AN24" s="357"/>
      <c r="AO24" s="364" cm="1">
        <f t="array" aca="1" ref="AO24" ca="1">INDIRECT($A24&amp;AO$1)</f>
        <v>1</v>
      </c>
      <c r="AP24" s="364" cm="1">
        <f t="array" aca="1" ref="AP24" ca="1">INDIRECT($A24&amp;AP$1)</f>
        <v>1</v>
      </c>
      <c r="AQ24" s="364" cm="1">
        <f t="array" aca="1" ref="AQ24" ca="1">INDIRECT($A24&amp;AQ$1)</f>
        <v>1</v>
      </c>
      <c r="AR24" s="364" cm="1">
        <f t="array" aca="1" ref="AR24" ca="1">INDIRECT($A24&amp;AR$1)</f>
        <v>1</v>
      </c>
      <c r="AS24" s="364" cm="1">
        <f t="array" aca="1" ref="AS24" ca="1">INDIRECT($A24&amp;AS$1)</f>
        <v>1</v>
      </c>
      <c r="AT24" s="364" cm="1">
        <f t="array" aca="1" ref="AT24" ca="1">INDIRECT($A24&amp;AT$1)</f>
        <v>1</v>
      </c>
      <c r="AU24" s="364" cm="1">
        <f t="array" aca="1" ref="AU24" ca="1">INDIRECT($A24&amp;AU$1)</f>
        <v>1</v>
      </c>
      <c r="AV24" s="364" cm="1">
        <f t="array" aca="1" ref="AV24" ca="1">INDIRECT($A24&amp;AV$1)</f>
        <v>1</v>
      </c>
      <c r="AW24" s="364" cm="1">
        <f t="array" aca="1" ref="AW24" ca="1">INDIRECT($A24&amp;AW$1)</f>
        <v>1</v>
      </c>
      <c r="AX24" s="364" cm="1">
        <f t="array" aca="1" ref="AX24" ca="1">INDIRECT($A24&amp;AX$1)</f>
        <v>1</v>
      </c>
      <c r="AY24" s="357"/>
      <c r="AZ24" s="364" cm="1">
        <f t="array" aca="1" ref="AZ24" ca="1">INDIRECT($A24&amp;AZ$1)</f>
        <v>1</v>
      </c>
      <c r="BA24" s="364" cm="1">
        <f t="array" aca="1" ref="BA24" ca="1">INDIRECT($A24&amp;BA$1)</f>
        <v>1</v>
      </c>
      <c r="BB24" s="364" cm="1">
        <f t="array" aca="1" ref="BB24" ca="1">INDIRECT($A24&amp;BB$1)</f>
        <v>1</v>
      </c>
      <c r="BC24" s="364" cm="1">
        <f t="array" aca="1" ref="BC24" ca="1">INDIRECT($A24&amp;BC$1)</f>
        <v>1</v>
      </c>
      <c r="BD24" s="364" cm="1">
        <f t="array" aca="1" ref="BD24" ca="1">INDIRECT($A24&amp;BD$1)</f>
        <v>1</v>
      </c>
      <c r="BE24" s="364" cm="1">
        <f t="array" aca="1" ref="BE24" ca="1">INDIRECT($A24&amp;BE$1)</f>
        <v>1</v>
      </c>
      <c r="BF24" s="364" cm="1">
        <f t="array" aca="1" ref="BF24" ca="1">INDIRECT($A24&amp;BF$1)</f>
        <v>1</v>
      </c>
      <c r="BG24" s="364" cm="1">
        <f t="array" aca="1" ref="BG24" ca="1">INDIRECT($A24&amp;BG$1)</f>
        <v>1</v>
      </c>
      <c r="BH24" s="364" cm="1">
        <f t="array" aca="1" ref="BH24" ca="1">INDIRECT($A24&amp;BH$1)</f>
        <v>1</v>
      </c>
      <c r="BI24" s="357"/>
      <c r="BJ24" s="364" cm="1">
        <f t="array" aca="1" ref="BJ24" ca="1">INDIRECT($A24&amp;BJ$1)</f>
        <v>1</v>
      </c>
      <c r="BK24" s="364" cm="1">
        <f t="array" aca="1" ref="BK24" ca="1">INDIRECT($A24&amp;BK$1)</f>
        <v>1</v>
      </c>
      <c r="BL24" s="364" cm="1">
        <f t="array" aca="1" ref="BL24" ca="1">INDIRECT($A24&amp;BL$1)</f>
        <v>1</v>
      </c>
      <c r="BM24" s="364" cm="1">
        <f t="array" aca="1" ref="BM24" ca="1">INDIRECT($A24&amp;BM$1)</f>
        <v>1</v>
      </c>
      <c r="BN24" s="364" cm="1">
        <f t="array" aca="1" ref="BN24" ca="1">INDIRECT($A24&amp;BN$1)</f>
        <v>1</v>
      </c>
      <c r="BO24" s="364" cm="1">
        <f t="array" aca="1" ref="BO24" ca="1">INDIRECT($A24&amp;BO$1)</f>
        <v>1</v>
      </c>
      <c r="BP24" s="364" cm="1">
        <f t="array" aca="1" ref="BP24" ca="1">INDIRECT($A24&amp;BP$1)</f>
        <v>1</v>
      </c>
      <c r="BQ24" s="364" cm="1">
        <f t="array" aca="1" ref="BQ24" ca="1">INDIRECT($A24&amp;BQ$1)</f>
        <v>1</v>
      </c>
      <c r="BR24" s="364" cm="1">
        <f t="array" aca="1" ref="BR24" ca="1">INDIRECT($A24&amp;BR$1)</f>
        <v>1</v>
      </c>
      <c r="BS24" s="364" cm="1">
        <f t="array" aca="1" ref="BS24" ca="1">INDIRECT($A24&amp;BS$1)</f>
        <v>1</v>
      </c>
      <c r="BT24" s="191"/>
      <c r="BU24" s="219" cm="1">
        <f t="array" aca="1" ref="BU24" ca="1">INDIRECT($A24&amp;BU$1)</f>
        <v>1</v>
      </c>
      <c r="BV24" s="364" cm="1">
        <f t="array" aca="1" ref="BV24" ca="1">INDIRECT($A24&amp;BV$1)</f>
        <v>1</v>
      </c>
      <c r="BW24" s="364" cm="1">
        <f t="array" aca="1" ref="BW24" ca="1">INDIRECT($A24&amp;BW$1)</f>
        <v>1</v>
      </c>
      <c r="BX24" s="364" cm="1">
        <f t="array" aca="1" ref="BX24" ca="1">INDIRECT($A24&amp;BX$1)</f>
        <v>1</v>
      </c>
      <c r="BY24" s="365"/>
      <c r="BZ24" s="364" cm="1">
        <f t="array" aca="1" ref="BZ24" ca="1">INDIRECT($A24&amp;BZ$1)</f>
        <v>1</v>
      </c>
      <c r="CA24" s="364" cm="1">
        <f t="array" aca="1" ref="CA24" ca="1">INDIRECT($A24&amp;CA$1)</f>
        <v>1</v>
      </c>
      <c r="CB24" s="364" cm="1">
        <f t="array" aca="1" ref="CB24" ca="1">INDIRECT($A24&amp;CB$1)</f>
        <v>1</v>
      </c>
      <c r="CC24" s="364" cm="1">
        <f t="array" aca="1" ref="CC24" ca="1">INDIRECT($A24&amp;CC$1)</f>
        <v>1</v>
      </c>
      <c r="CD24" s="364" cm="1">
        <f t="array" aca="1" ref="CD24" ca="1">INDIRECT($A24&amp;CD$1)</f>
        <v>1</v>
      </c>
      <c r="CE24" s="364" cm="1">
        <f t="array" aca="1" ref="CE24" ca="1">INDIRECT($A24&amp;CE$1)</f>
        <v>1</v>
      </c>
      <c r="CF24" s="364" cm="1">
        <f t="array" aca="1" ref="CF24" ca="1">INDIRECT($A24&amp;CF$1)</f>
        <v>1</v>
      </c>
      <c r="CG24" s="364" cm="1">
        <f t="array" aca="1" ref="CG24" ca="1">INDIRECT($A24&amp;CG$1)</f>
        <v>1</v>
      </c>
      <c r="CH24" s="364" cm="1">
        <f t="array" aca="1" ref="CH24" ca="1">INDIRECT($A24&amp;CH$1)</f>
        <v>1</v>
      </c>
      <c r="CI24" s="191"/>
      <c r="CJ24" s="364" cm="1">
        <f t="array" aca="1" ref="CJ24" ca="1">INDIRECT($A24&amp;CJ$1)</f>
        <v>1</v>
      </c>
      <c r="CK24" s="364" cm="1">
        <f t="array" aca="1" ref="CK24" ca="1">INDIRECT($A24&amp;CK$1)</f>
        <v>1</v>
      </c>
      <c r="CL24" s="364" cm="1">
        <f t="array" aca="1" ref="CL24" ca="1">INDIRECT($A24&amp;CL$1)</f>
        <v>1</v>
      </c>
      <c r="CM24" s="364" cm="1">
        <f t="array" aca="1" ref="CM24" ca="1">INDIRECT($A24&amp;CM$1)</f>
        <v>1</v>
      </c>
      <c r="CN24" s="364" cm="1">
        <f t="array" aca="1" ref="CN24" ca="1">INDIRECT($A24&amp;CN$1)</f>
        <v>1</v>
      </c>
      <c r="CO24" s="364" cm="1">
        <f t="array" aca="1" ref="CO24" ca="1">INDIRECT($A24&amp;CO$1)</f>
        <v>1</v>
      </c>
      <c r="CP24" s="364" cm="1">
        <f t="array" aca="1" ref="CP24" ca="1">INDIRECT($A24&amp;CP$1)</f>
        <v>1</v>
      </c>
      <c r="CQ24" s="364" cm="1">
        <f t="array" aca="1" ref="CQ24" ca="1">INDIRECT($A24&amp;CQ$1)</f>
        <v>1</v>
      </c>
      <c r="CR24" s="364" cm="1">
        <f t="array" aca="1" ref="CR24" ca="1">INDIRECT($A24&amp;CR$1)</f>
        <v>1</v>
      </c>
      <c r="CS24" s="364" cm="1">
        <f t="array" aca="1" ref="CS24" ca="1">INDIRECT($A24&amp;CS$1)</f>
        <v>1</v>
      </c>
      <c r="CT24" s="364" cm="1">
        <f t="array" aca="1" ref="CT24" ca="1">INDIRECT($A24&amp;CT$1)</f>
        <v>1</v>
      </c>
      <c r="CU24" s="364" cm="1">
        <f t="array" aca="1" ref="CU24" ca="1">INDIRECT($A24&amp;CU$1)</f>
        <v>1</v>
      </c>
      <c r="CV24" s="364" cm="1">
        <f t="array" aca="1" ref="CV24" ca="1">INDIRECT($A24&amp;CV$1)</f>
        <v>1</v>
      </c>
      <c r="CW24" s="364" cm="1">
        <f t="array" aca="1" ref="CW24" ca="1">INDIRECT($A24&amp;CW$1)</f>
        <v>1</v>
      </c>
      <c r="CX24" s="364" cm="1">
        <f t="array" aca="1" ref="CX24" ca="1">INDIRECT($A24&amp;CX$1)</f>
        <v>1</v>
      </c>
      <c r="CY24" s="364" cm="1">
        <f t="array" aca="1" ref="CY24" ca="1">INDIRECT($A24&amp;CY$1)</f>
        <v>1</v>
      </c>
      <c r="CZ24" s="364" cm="1">
        <f t="array" aca="1" ref="CZ24" ca="1">INDIRECT($A24&amp;CZ$1)</f>
        <v>1</v>
      </c>
      <c r="DA24" s="364" cm="1">
        <f t="array" aca="1" ref="DA24" ca="1">INDIRECT($A24&amp;DA$1)</f>
        <v>1</v>
      </c>
      <c r="DB24" s="364" cm="1">
        <f t="array" aca="1" ref="DB24" ca="1">INDIRECT($A24&amp;DB$1)</f>
        <v>1</v>
      </c>
      <c r="DC24" s="364" cm="1">
        <f t="array" aca="1" ref="DC24" ca="1">INDIRECT($A24&amp;DC$1)</f>
        <v>1</v>
      </c>
      <c r="DD24" s="357"/>
      <c r="DE24" s="364" cm="1">
        <f t="array" aca="1" ref="DE24" ca="1">INDIRECT($A24&amp;DE$1)</f>
        <v>1</v>
      </c>
      <c r="DF24" s="364" cm="1">
        <f t="array" aca="1" ref="DF24" ca="1">INDIRECT($A24&amp;DF$1)</f>
        <v>1</v>
      </c>
      <c r="DG24" s="364" cm="1">
        <f t="array" aca="1" ref="DG24" ca="1">INDIRECT($A24&amp;DG$1)</f>
        <v>1</v>
      </c>
      <c r="DH24" s="364" cm="1">
        <f t="array" aca="1" ref="DH24" ca="1">INDIRECT($A24&amp;DH$1)</f>
        <v>1</v>
      </c>
      <c r="DI24" s="364" cm="1">
        <f t="array" aca="1" ref="DI24" ca="1">INDIRECT($A24&amp;DI$1)</f>
        <v>1</v>
      </c>
      <c r="DJ24" s="364" cm="1">
        <f t="array" aca="1" ref="DJ24" ca="1">INDIRECT($A24&amp;DJ$1)</f>
        <v>1</v>
      </c>
      <c r="DK24" s="364" cm="1">
        <f t="array" aca="1" ref="DK24" ca="1">INDIRECT($A24&amp;DK$1)</f>
        <v>1</v>
      </c>
      <c r="DL24" s="364" cm="1">
        <f t="array" aca="1" ref="DL24" ca="1">INDIRECT($A24&amp;DL$1)</f>
        <v>1</v>
      </c>
      <c r="DM24" s="357"/>
      <c r="DN24" s="364" cm="1">
        <f t="array" aca="1" ref="DN24" ca="1">INDIRECT($A24&amp;DN$1)</f>
        <v>1</v>
      </c>
      <c r="DO24" s="364" cm="1">
        <f t="array" aca="1" ref="DO24" ca="1">INDIRECT($A24&amp;DO$1)</f>
        <v>1</v>
      </c>
      <c r="DP24" s="364" cm="1">
        <f t="array" aca="1" ref="DP24" ca="1">INDIRECT($A24&amp;DP$1)</f>
        <v>1</v>
      </c>
      <c r="DQ24" s="364" cm="1">
        <f t="array" aca="1" ref="DQ24" ca="1">INDIRECT($A24&amp;DQ$1)</f>
        <v>1</v>
      </c>
      <c r="DR24" s="364" cm="1">
        <f t="array" aca="1" ref="DR24" ca="1">INDIRECT($A24&amp;DR$1)</f>
        <v>1</v>
      </c>
      <c r="DS24" s="364" cm="1">
        <f t="array" aca="1" ref="DS24" ca="1">INDIRECT($A24&amp;DS$1)</f>
        <v>1</v>
      </c>
      <c r="DT24" s="364" cm="1">
        <f t="array" aca="1" ref="DT24" ca="1">INDIRECT($A24&amp;DT$1)</f>
        <v>1</v>
      </c>
      <c r="DU24" s="364" cm="1">
        <f t="array" aca="1" ref="DU24" ca="1">INDIRECT($A24&amp;DU$1)</f>
        <v>1</v>
      </c>
      <c r="DV24" s="364" cm="1">
        <f t="array" aca="1" ref="DV24" ca="1">INDIRECT($A24&amp;DV$1)</f>
        <v>1</v>
      </c>
      <c r="DW24" s="364" cm="1">
        <f t="array" aca="1" ref="DW24" ca="1">INDIRECT($A24&amp;DW$1)</f>
        <v>1</v>
      </c>
      <c r="DX24" s="364" cm="1">
        <f t="array" aca="1" ref="DX24" ca="1">INDIRECT($A24&amp;DX$1)</f>
        <v>1</v>
      </c>
      <c r="DY24" s="357"/>
      <c r="DZ24" s="364" cm="1">
        <f t="array" aca="1" ref="DZ24" ca="1">INDIRECT($A24&amp;DZ$1)</f>
        <v>1</v>
      </c>
      <c r="EA24" s="364" cm="1">
        <f t="array" aca="1" ref="EA24" ca="1">INDIRECT($A24&amp;EA$1)</f>
        <v>1</v>
      </c>
      <c r="EB24" s="364" cm="1">
        <f t="array" aca="1" ref="EB24" ca="1">INDIRECT($A24&amp;EB$1)</f>
        <v>1</v>
      </c>
      <c r="EC24" s="364" cm="1">
        <f t="array" aca="1" ref="EC24" ca="1">INDIRECT($A24&amp;EC$1)</f>
        <v>1</v>
      </c>
      <c r="ED24" s="357"/>
      <c r="EE24" s="364" cm="1">
        <f t="array" aca="1" ref="EE24" ca="1">INDIRECT($A24&amp;EE$1)</f>
        <v>1</v>
      </c>
      <c r="EF24" s="364" cm="1">
        <f t="array" aca="1" ref="EF24" ca="1">INDIRECT($A24&amp;EF$1)</f>
        <v>1</v>
      </c>
      <c r="EG24" s="364" cm="1">
        <f t="array" aca="1" ref="EG24" ca="1">INDIRECT($A24&amp;EG$1)</f>
        <v>1</v>
      </c>
      <c r="EH24" s="364" cm="1">
        <f t="array" aca="1" ref="EH24" ca="1">INDIRECT($A24&amp;EH$1)</f>
        <v>1</v>
      </c>
      <c r="EI24" s="364" cm="1">
        <f t="array" aca="1" ref="EI24" ca="1">INDIRECT($A24&amp;EI$1)</f>
        <v>1</v>
      </c>
      <c r="EJ24" s="199"/>
      <c r="EK24" s="199"/>
      <c r="EL24" s="138"/>
      <c r="EM24" s="138"/>
      <c r="EN24" s="138"/>
      <c r="EO24" s="138"/>
    </row>
    <row r="25" spans="1:145">
      <c r="A25" s="114" t="s">
        <v>335</v>
      </c>
      <c r="B25" s="337" t="s">
        <v>108</v>
      </c>
      <c r="C25" s="362" t="str">
        <f>_xlfn.IFNA(VLOOKUP($B25,Classificatietabel!$B$6:$I$91,C$7,FALSE),"")</f>
        <v>hoog</v>
      </c>
      <c r="D25" s="194" t="str">
        <f>_xlfn.IFNA(VLOOKUP($B25,Classificatietabel!$B$6:$I$91,D$7,FALSE),"")</f>
        <v>neen</v>
      </c>
      <c r="E25" s="197">
        <f>IF(AND(D25="laag",$D$3=1),0,_xlfn.IFNA(IF(VLOOKUP($B25,Classificatietabel!$B$6:$H$91,$E$5,FALSE)="Ja",1,0),""))</f>
        <v>1</v>
      </c>
      <c r="F25" s="357"/>
      <c r="G25" s="363">
        <v>1</v>
      </c>
      <c r="H25" s="363">
        <v>1</v>
      </c>
      <c r="I25" s="363">
        <v>1</v>
      </c>
      <c r="J25" s="363">
        <v>1</v>
      </c>
      <c r="K25" s="363">
        <v>1</v>
      </c>
      <c r="L25" s="363">
        <v>1</v>
      </c>
      <c r="M25" s="363">
        <v>1</v>
      </c>
      <c r="N25" s="363">
        <v>1</v>
      </c>
      <c r="O25" s="363">
        <v>1</v>
      </c>
      <c r="P25" s="363">
        <v>1</v>
      </c>
      <c r="Q25" s="363">
        <v>1</v>
      </c>
      <c r="R25" s="363">
        <v>1</v>
      </c>
      <c r="S25" s="363">
        <v>1</v>
      </c>
      <c r="T25" s="363">
        <v>1</v>
      </c>
      <c r="U25" s="363">
        <v>1</v>
      </c>
      <c r="V25" s="363">
        <v>1</v>
      </c>
      <c r="W25" s="363">
        <v>1</v>
      </c>
      <c r="X25" s="364" cm="1">
        <f t="array" aca="1" ref="X25" ca="1">INDIRECT($A25&amp;X$1)</f>
        <v>1</v>
      </c>
      <c r="Y25" s="364" cm="1">
        <f t="array" aca="1" ref="Y25" ca="1">INDIRECT($A25&amp;Y$1)</f>
        <v>1</v>
      </c>
      <c r="Z25" s="364" cm="1">
        <f t="array" aca="1" ref="Z25" ca="1">INDIRECT($A25&amp;Z$1)</f>
        <v>1</v>
      </c>
      <c r="AA25" s="364" cm="1">
        <f t="array" aca="1" ref="AA25" ca="1">INDIRECT($A25&amp;AA$1)</f>
        <v>1</v>
      </c>
      <c r="AB25" s="364" cm="1">
        <f t="array" aca="1" ref="AB25" ca="1">INDIRECT($A25&amp;AB$1)</f>
        <v>1</v>
      </c>
      <c r="AC25" s="364" cm="1">
        <f t="array" aca="1" ref="AC25" ca="1">INDIRECT($A25&amp;AC$1)</f>
        <v>1</v>
      </c>
      <c r="AD25" s="364" cm="1">
        <f t="array" aca="1" ref="AD25" ca="1">INDIRECT($A25&amp;AD$1)</f>
        <v>1</v>
      </c>
      <c r="AE25" s="364" cm="1">
        <f t="array" aca="1" ref="AE25" ca="1">INDIRECT($A25&amp;AE$1)</f>
        <v>1</v>
      </c>
      <c r="AF25" s="364" cm="1">
        <f t="array" aca="1" ref="AF25" ca="1">INDIRECT($A25&amp;AF$1)</f>
        <v>1</v>
      </c>
      <c r="AG25" s="364" cm="1">
        <f t="array" aca="1" ref="AG25" ca="1">INDIRECT($A25&amp;AG$1)</f>
        <v>1</v>
      </c>
      <c r="AH25" s="364" cm="1">
        <f t="array" aca="1" ref="AH25" ca="1">INDIRECT($A25&amp;AH$1)</f>
        <v>1</v>
      </c>
      <c r="AI25" s="364" cm="1">
        <f t="array" aca="1" ref="AI25" ca="1">INDIRECT($A25&amp;AI$1)</f>
        <v>1</v>
      </c>
      <c r="AJ25" s="364" cm="1">
        <f t="array" aca="1" ref="AJ25" ca="1">INDIRECT($A25&amp;AJ$1)</f>
        <v>1</v>
      </c>
      <c r="AK25" s="364" cm="1">
        <f t="array" aca="1" ref="AK25" ca="1">INDIRECT($A25&amp;AK$1)</f>
        <v>1</v>
      </c>
      <c r="AL25" s="364" cm="1">
        <f t="array" aca="1" ref="AL25" ca="1">INDIRECT($A25&amp;AL$1)</f>
        <v>1</v>
      </c>
      <c r="AM25" s="364" cm="1">
        <f t="array" aca="1" ref="AM25" ca="1">INDIRECT($A25&amp;AM$1)</f>
        <v>1</v>
      </c>
      <c r="AN25" s="357"/>
      <c r="AO25" s="364" cm="1">
        <f t="array" aca="1" ref="AO25" ca="1">INDIRECT($A25&amp;AO$1)</f>
        <v>1</v>
      </c>
      <c r="AP25" s="364" cm="1">
        <f t="array" aca="1" ref="AP25" ca="1">INDIRECT($A25&amp;AP$1)</f>
        <v>1</v>
      </c>
      <c r="AQ25" s="364" cm="1">
        <f t="array" aca="1" ref="AQ25" ca="1">INDIRECT($A25&amp;AQ$1)</f>
        <v>1</v>
      </c>
      <c r="AR25" s="364" cm="1">
        <f t="array" aca="1" ref="AR25" ca="1">INDIRECT($A25&amp;AR$1)</f>
        <v>1</v>
      </c>
      <c r="AS25" s="364" cm="1">
        <f t="array" aca="1" ref="AS25" ca="1">INDIRECT($A25&amp;AS$1)</f>
        <v>1</v>
      </c>
      <c r="AT25" s="364" cm="1">
        <f t="array" aca="1" ref="AT25" ca="1">INDIRECT($A25&amp;AT$1)</f>
        <v>1</v>
      </c>
      <c r="AU25" s="364" cm="1">
        <f t="array" aca="1" ref="AU25" ca="1">INDIRECT($A25&amp;AU$1)</f>
        <v>1</v>
      </c>
      <c r="AV25" s="364" cm="1">
        <f t="array" aca="1" ref="AV25" ca="1">INDIRECT($A25&amp;AV$1)</f>
        <v>1</v>
      </c>
      <c r="AW25" s="364" cm="1">
        <f t="array" aca="1" ref="AW25" ca="1">INDIRECT($A25&amp;AW$1)</f>
        <v>1</v>
      </c>
      <c r="AX25" s="364" cm="1">
        <f t="array" aca="1" ref="AX25" ca="1">INDIRECT($A25&amp;AX$1)</f>
        <v>1</v>
      </c>
      <c r="AY25" s="357"/>
      <c r="AZ25" s="364" cm="1">
        <f t="array" aca="1" ref="AZ25" ca="1">INDIRECT($A25&amp;AZ$1)</f>
        <v>1</v>
      </c>
      <c r="BA25" s="364" cm="1">
        <f t="array" aca="1" ref="BA25" ca="1">INDIRECT($A25&amp;BA$1)</f>
        <v>1</v>
      </c>
      <c r="BB25" s="364" cm="1">
        <f t="array" aca="1" ref="BB25" ca="1">INDIRECT($A25&amp;BB$1)</f>
        <v>1</v>
      </c>
      <c r="BC25" s="364" cm="1">
        <f t="array" aca="1" ref="BC25" ca="1">INDIRECT($A25&amp;BC$1)</f>
        <v>1</v>
      </c>
      <c r="BD25" s="364" cm="1">
        <f t="array" aca="1" ref="BD25" ca="1">INDIRECT($A25&amp;BD$1)</f>
        <v>1</v>
      </c>
      <c r="BE25" s="364" cm="1">
        <f t="array" aca="1" ref="BE25" ca="1">INDIRECT($A25&amp;BE$1)</f>
        <v>1</v>
      </c>
      <c r="BF25" s="364" cm="1">
        <f t="array" aca="1" ref="BF25" ca="1">INDIRECT($A25&amp;BF$1)</f>
        <v>1</v>
      </c>
      <c r="BG25" s="364" cm="1">
        <f t="array" aca="1" ref="BG25" ca="1">INDIRECT($A25&amp;BG$1)</f>
        <v>1</v>
      </c>
      <c r="BH25" s="364" cm="1">
        <f t="array" aca="1" ref="BH25" ca="1">INDIRECT($A25&amp;BH$1)</f>
        <v>1</v>
      </c>
      <c r="BI25" s="357"/>
      <c r="BJ25" s="364" cm="1">
        <f t="array" aca="1" ref="BJ25" ca="1">INDIRECT($A25&amp;BJ$1)</f>
        <v>1</v>
      </c>
      <c r="BK25" s="364" cm="1">
        <f t="array" aca="1" ref="BK25" ca="1">INDIRECT($A25&amp;BK$1)</f>
        <v>1</v>
      </c>
      <c r="BL25" s="364" cm="1">
        <f t="array" aca="1" ref="BL25" ca="1">INDIRECT($A25&amp;BL$1)</f>
        <v>1</v>
      </c>
      <c r="BM25" s="364" cm="1">
        <f t="array" aca="1" ref="BM25" ca="1">INDIRECT($A25&amp;BM$1)</f>
        <v>1</v>
      </c>
      <c r="BN25" s="364" cm="1">
        <f t="array" aca="1" ref="BN25" ca="1">INDIRECT($A25&amp;BN$1)</f>
        <v>1</v>
      </c>
      <c r="BO25" s="364" cm="1">
        <f t="array" aca="1" ref="BO25" ca="1">INDIRECT($A25&amp;BO$1)</f>
        <v>1</v>
      </c>
      <c r="BP25" s="364" cm="1">
        <f t="array" aca="1" ref="BP25" ca="1">INDIRECT($A25&amp;BP$1)</f>
        <v>1</v>
      </c>
      <c r="BQ25" s="364" cm="1">
        <f t="array" aca="1" ref="BQ25" ca="1">INDIRECT($A25&amp;BQ$1)</f>
        <v>1</v>
      </c>
      <c r="BR25" s="364" cm="1">
        <f t="array" aca="1" ref="BR25" ca="1">INDIRECT($A25&amp;BR$1)</f>
        <v>1</v>
      </c>
      <c r="BS25" s="364" cm="1">
        <f t="array" aca="1" ref="BS25" ca="1">INDIRECT($A25&amp;BS$1)</f>
        <v>1</v>
      </c>
      <c r="BT25" s="191"/>
      <c r="BU25" s="219" cm="1">
        <f t="array" aca="1" ref="BU25" ca="1">INDIRECT($A25&amp;BU$1)</f>
        <v>1</v>
      </c>
      <c r="BV25" s="364" cm="1">
        <f t="array" aca="1" ref="BV25" ca="1">INDIRECT($A25&amp;BV$1)</f>
        <v>1</v>
      </c>
      <c r="BW25" s="364" cm="1">
        <f t="array" aca="1" ref="BW25" ca="1">INDIRECT($A25&amp;BW$1)</f>
        <v>1</v>
      </c>
      <c r="BX25" s="364" cm="1">
        <f t="array" aca="1" ref="BX25" ca="1">INDIRECT($A25&amp;BX$1)</f>
        <v>1</v>
      </c>
      <c r="BY25" s="365"/>
      <c r="BZ25" s="364" cm="1">
        <f t="array" aca="1" ref="BZ25" ca="1">INDIRECT($A25&amp;BZ$1)</f>
        <v>1</v>
      </c>
      <c r="CA25" s="364" cm="1">
        <f t="array" aca="1" ref="CA25" ca="1">INDIRECT($A25&amp;CA$1)</f>
        <v>1</v>
      </c>
      <c r="CB25" s="364" cm="1">
        <f t="array" aca="1" ref="CB25" ca="1">INDIRECT($A25&amp;CB$1)</f>
        <v>1</v>
      </c>
      <c r="CC25" s="364" cm="1">
        <f t="array" aca="1" ref="CC25" ca="1">INDIRECT($A25&amp;CC$1)</f>
        <v>1</v>
      </c>
      <c r="CD25" s="364" cm="1">
        <f t="array" aca="1" ref="CD25" ca="1">INDIRECT($A25&amp;CD$1)</f>
        <v>1</v>
      </c>
      <c r="CE25" s="364" cm="1">
        <f t="array" aca="1" ref="CE25" ca="1">INDIRECT($A25&amp;CE$1)</f>
        <v>1</v>
      </c>
      <c r="CF25" s="364" cm="1">
        <f t="array" aca="1" ref="CF25" ca="1">INDIRECT($A25&amp;CF$1)</f>
        <v>1</v>
      </c>
      <c r="CG25" s="364" cm="1">
        <f t="array" aca="1" ref="CG25" ca="1">INDIRECT($A25&amp;CG$1)</f>
        <v>1</v>
      </c>
      <c r="CH25" s="364" cm="1">
        <f t="array" aca="1" ref="CH25" ca="1">INDIRECT($A25&amp;CH$1)</f>
        <v>1</v>
      </c>
      <c r="CI25" s="191"/>
      <c r="CJ25" s="364" cm="1">
        <f t="array" aca="1" ref="CJ25" ca="1">INDIRECT($A25&amp;CJ$1)</f>
        <v>1</v>
      </c>
      <c r="CK25" s="364" cm="1">
        <f t="array" aca="1" ref="CK25" ca="1">INDIRECT($A25&amp;CK$1)</f>
        <v>1</v>
      </c>
      <c r="CL25" s="364" cm="1">
        <f t="array" aca="1" ref="CL25" ca="1">INDIRECT($A25&amp;CL$1)</f>
        <v>1</v>
      </c>
      <c r="CM25" s="364" cm="1">
        <f t="array" aca="1" ref="CM25" ca="1">INDIRECT($A25&amp;CM$1)</f>
        <v>1</v>
      </c>
      <c r="CN25" s="364" cm="1">
        <f t="array" aca="1" ref="CN25" ca="1">INDIRECT($A25&amp;CN$1)</f>
        <v>1</v>
      </c>
      <c r="CO25" s="364" cm="1">
        <f t="array" aca="1" ref="CO25" ca="1">INDIRECT($A25&amp;CO$1)</f>
        <v>1</v>
      </c>
      <c r="CP25" s="364" cm="1">
        <f t="array" aca="1" ref="CP25" ca="1">INDIRECT($A25&amp;CP$1)</f>
        <v>1</v>
      </c>
      <c r="CQ25" s="364" cm="1">
        <f t="array" aca="1" ref="CQ25" ca="1">INDIRECT($A25&amp;CQ$1)</f>
        <v>1</v>
      </c>
      <c r="CR25" s="364" cm="1">
        <f t="array" aca="1" ref="CR25" ca="1">INDIRECT($A25&amp;CR$1)</f>
        <v>1</v>
      </c>
      <c r="CS25" s="364" cm="1">
        <f t="array" aca="1" ref="CS25" ca="1">INDIRECT($A25&amp;CS$1)</f>
        <v>1</v>
      </c>
      <c r="CT25" s="364" cm="1">
        <f t="array" aca="1" ref="CT25" ca="1">INDIRECT($A25&amp;CT$1)</f>
        <v>1</v>
      </c>
      <c r="CU25" s="364" cm="1">
        <f t="array" aca="1" ref="CU25" ca="1">INDIRECT($A25&amp;CU$1)</f>
        <v>1</v>
      </c>
      <c r="CV25" s="364" cm="1">
        <f t="array" aca="1" ref="CV25" ca="1">INDIRECT($A25&amp;CV$1)</f>
        <v>1</v>
      </c>
      <c r="CW25" s="364" cm="1">
        <f t="array" aca="1" ref="CW25" ca="1">INDIRECT($A25&amp;CW$1)</f>
        <v>1</v>
      </c>
      <c r="CX25" s="364" cm="1">
        <f t="array" aca="1" ref="CX25" ca="1">INDIRECT($A25&amp;CX$1)</f>
        <v>1</v>
      </c>
      <c r="CY25" s="364" cm="1">
        <f t="array" aca="1" ref="CY25" ca="1">INDIRECT($A25&amp;CY$1)</f>
        <v>1</v>
      </c>
      <c r="CZ25" s="364" cm="1">
        <f t="array" aca="1" ref="CZ25" ca="1">INDIRECT($A25&amp;CZ$1)</f>
        <v>1</v>
      </c>
      <c r="DA25" s="364" cm="1">
        <f t="array" aca="1" ref="DA25" ca="1">INDIRECT($A25&amp;DA$1)</f>
        <v>1</v>
      </c>
      <c r="DB25" s="364" cm="1">
        <f t="array" aca="1" ref="DB25" ca="1">INDIRECT($A25&amp;DB$1)</f>
        <v>1</v>
      </c>
      <c r="DC25" s="364" cm="1">
        <f t="array" aca="1" ref="DC25" ca="1">INDIRECT($A25&amp;DC$1)</f>
        <v>1</v>
      </c>
      <c r="DD25" s="357"/>
      <c r="DE25" s="364" cm="1">
        <f t="array" aca="1" ref="DE25" ca="1">INDIRECT($A25&amp;DE$1)</f>
        <v>1</v>
      </c>
      <c r="DF25" s="364" cm="1">
        <f t="array" aca="1" ref="DF25" ca="1">INDIRECT($A25&amp;DF$1)</f>
        <v>1</v>
      </c>
      <c r="DG25" s="364" cm="1">
        <f t="array" aca="1" ref="DG25" ca="1">INDIRECT($A25&amp;DG$1)</f>
        <v>1</v>
      </c>
      <c r="DH25" s="364" cm="1">
        <f t="array" aca="1" ref="DH25" ca="1">INDIRECT($A25&amp;DH$1)</f>
        <v>1</v>
      </c>
      <c r="DI25" s="364" cm="1">
        <f t="array" aca="1" ref="DI25" ca="1">INDIRECT($A25&amp;DI$1)</f>
        <v>1</v>
      </c>
      <c r="DJ25" s="364" cm="1">
        <f t="array" aca="1" ref="DJ25" ca="1">INDIRECT($A25&amp;DJ$1)</f>
        <v>1</v>
      </c>
      <c r="DK25" s="364" cm="1">
        <f t="array" aca="1" ref="DK25" ca="1">INDIRECT($A25&amp;DK$1)</f>
        <v>1</v>
      </c>
      <c r="DL25" s="364" cm="1">
        <f t="array" aca="1" ref="DL25" ca="1">INDIRECT($A25&amp;DL$1)</f>
        <v>1</v>
      </c>
      <c r="DM25" s="357"/>
      <c r="DN25" s="364" cm="1">
        <f t="array" aca="1" ref="DN25" ca="1">INDIRECT($A25&amp;DN$1)</f>
        <v>1</v>
      </c>
      <c r="DO25" s="364" cm="1">
        <f t="array" aca="1" ref="DO25" ca="1">INDIRECT($A25&amp;DO$1)</f>
        <v>1</v>
      </c>
      <c r="DP25" s="364" cm="1">
        <f t="array" aca="1" ref="DP25" ca="1">INDIRECT($A25&amp;DP$1)</f>
        <v>1</v>
      </c>
      <c r="DQ25" s="364" cm="1">
        <f t="array" aca="1" ref="DQ25" ca="1">INDIRECT($A25&amp;DQ$1)</f>
        <v>1</v>
      </c>
      <c r="DR25" s="364" cm="1">
        <f t="array" aca="1" ref="DR25" ca="1">INDIRECT($A25&amp;DR$1)</f>
        <v>1</v>
      </c>
      <c r="DS25" s="364" cm="1">
        <f t="array" aca="1" ref="DS25" ca="1">INDIRECT($A25&amp;DS$1)</f>
        <v>1</v>
      </c>
      <c r="DT25" s="364" cm="1">
        <f t="array" aca="1" ref="DT25" ca="1">INDIRECT($A25&amp;DT$1)</f>
        <v>1</v>
      </c>
      <c r="DU25" s="364" cm="1">
        <f t="array" aca="1" ref="DU25" ca="1">INDIRECT($A25&amp;DU$1)</f>
        <v>1</v>
      </c>
      <c r="DV25" s="364" cm="1">
        <f t="array" aca="1" ref="DV25" ca="1">INDIRECT($A25&amp;DV$1)</f>
        <v>1</v>
      </c>
      <c r="DW25" s="364" cm="1">
        <f t="array" aca="1" ref="DW25" ca="1">INDIRECT($A25&amp;DW$1)</f>
        <v>1</v>
      </c>
      <c r="DX25" s="364" cm="1">
        <f t="array" aca="1" ref="DX25" ca="1">INDIRECT($A25&amp;DX$1)</f>
        <v>1</v>
      </c>
      <c r="DY25" s="357"/>
      <c r="DZ25" s="364" cm="1">
        <f t="array" aca="1" ref="DZ25" ca="1">INDIRECT($A25&amp;DZ$1)</f>
        <v>1</v>
      </c>
      <c r="EA25" s="364" cm="1">
        <f t="array" aca="1" ref="EA25" ca="1">INDIRECT($A25&amp;EA$1)</f>
        <v>1</v>
      </c>
      <c r="EB25" s="364" cm="1">
        <f t="array" aca="1" ref="EB25" ca="1">INDIRECT($A25&amp;EB$1)</f>
        <v>1</v>
      </c>
      <c r="EC25" s="364" cm="1">
        <f t="array" aca="1" ref="EC25" ca="1">INDIRECT($A25&amp;EC$1)</f>
        <v>1</v>
      </c>
      <c r="ED25" s="357"/>
      <c r="EE25" s="364" cm="1">
        <f t="array" aca="1" ref="EE25" ca="1">INDIRECT($A25&amp;EE$1)</f>
        <v>1</v>
      </c>
      <c r="EF25" s="364" cm="1">
        <f t="array" aca="1" ref="EF25" ca="1">INDIRECT($A25&amp;EF$1)</f>
        <v>1</v>
      </c>
      <c r="EG25" s="364" cm="1">
        <f t="array" aca="1" ref="EG25" ca="1">INDIRECT($A25&amp;EG$1)</f>
        <v>1</v>
      </c>
      <c r="EH25" s="364" cm="1">
        <f t="array" aca="1" ref="EH25" ca="1">INDIRECT($A25&amp;EH$1)</f>
        <v>1</v>
      </c>
      <c r="EI25" s="364" cm="1">
        <f t="array" aca="1" ref="EI25" ca="1">INDIRECT($A25&amp;EI$1)</f>
        <v>1</v>
      </c>
      <c r="EJ25" s="199"/>
      <c r="EK25" s="199"/>
      <c r="EL25" s="138"/>
      <c r="EM25" s="138"/>
      <c r="EN25" s="138"/>
      <c r="EO25" s="138"/>
    </row>
    <row r="26" spans="1:145">
      <c r="A26" s="114" t="s">
        <v>336</v>
      </c>
      <c r="B26" s="337" t="s">
        <v>109</v>
      </c>
      <c r="C26" s="362" t="str">
        <f>_xlfn.IFNA(VLOOKUP($B26,Classificatietabel!$B$6:$I$91,C$7,FALSE),"")</f>
        <v>zeer hoog</v>
      </c>
      <c r="D26" s="194" t="str">
        <f>_xlfn.IFNA(VLOOKUP($B26,Classificatietabel!$B$6:$I$91,D$7,FALSE),"")</f>
        <v>neen</v>
      </c>
      <c r="E26" s="197">
        <f>IF(AND(D26="laag",$D$3=1),0,_xlfn.IFNA(IF(VLOOKUP($B26,Classificatietabel!$B$6:$H$91,$E$5,FALSE)="Ja",1,0),""))</f>
        <v>1</v>
      </c>
      <c r="F26" s="357"/>
      <c r="G26" s="363">
        <v>1</v>
      </c>
      <c r="H26" s="363">
        <v>1</v>
      </c>
      <c r="I26" s="363">
        <v>1</v>
      </c>
      <c r="J26" s="363">
        <v>1</v>
      </c>
      <c r="K26" s="363">
        <v>1</v>
      </c>
      <c r="L26" s="363">
        <v>1</v>
      </c>
      <c r="M26" s="363">
        <v>1</v>
      </c>
      <c r="N26" s="363">
        <v>1</v>
      </c>
      <c r="O26" s="363">
        <v>1</v>
      </c>
      <c r="P26" s="363">
        <v>1</v>
      </c>
      <c r="Q26" s="363">
        <v>1</v>
      </c>
      <c r="R26" s="363">
        <v>1</v>
      </c>
      <c r="S26" s="363">
        <v>1</v>
      </c>
      <c r="T26" s="363">
        <v>1</v>
      </c>
      <c r="U26" s="363">
        <v>1</v>
      </c>
      <c r="V26" s="363">
        <v>1</v>
      </c>
      <c r="W26" s="363">
        <v>1</v>
      </c>
      <c r="X26" s="363">
        <v>1</v>
      </c>
      <c r="Y26" s="364" cm="1">
        <f t="array" aca="1" ref="Y26" ca="1">INDIRECT($A26&amp;Y$1)</f>
        <v>1</v>
      </c>
      <c r="Z26" s="364" cm="1">
        <f t="array" aca="1" ref="Z26" ca="1">INDIRECT($A26&amp;Z$1)</f>
        <v>1</v>
      </c>
      <c r="AA26" s="364" cm="1">
        <f t="array" aca="1" ref="AA26" ca="1">INDIRECT($A26&amp;AA$1)</f>
        <v>1</v>
      </c>
      <c r="AB26" s="364" cm="1">
        <f t="array" aca="1" ref="AB26" ca="1">INDIRECT($A26&amp;AB$1)</f>
        <v>1</v>
      </c>
      <c r="AC26" s="364" cm="1">
        <f t="array" aca="1" ref="AC26" ca="1">INDIRECT($A26&amp;AC$1)</f>
        <v>1</v>
      </c>
      <c r="AD26" s="364" cm="1">
        <f t="array" aca="1" ref="AD26" ca="1">INDIRECT($A26&amp;AD$1)</f>
        <v>1</v>
      </c>
      <c r="AE26" s="364" cm="1">
        <f t="array" aca="1" ref="AE26" ca="1">INDIRECT($A26&amp;AE$1)</f>
        <v>1</v>
      </c>
      <c r="AF26" s="364" cm="1">
        <f t="array" aca="1" ref="AF26" ca="1">INDIRECT($A26&amp;AF$1)</f>
        <v>1</v>
      </c>
      <c r="AG26" s="364" cm="1">
        <f t="array" aca="1" ref="AG26" ca="1">INDIRECT($A26&amp;AG$1)</f>
        <v>1</v>
      </c>
      <c r="AH26" s="364" cm="1">
        <f t="array" aca="1" ref="AH26" ca="1">INDIRECT($A26&amp;AH$1)</f>
        <v>1</v>
      </c>
      <c r="AI26" s="364" cm="1">
        <f t="array" aca="1" ref="AI26" ca="1">INDIRECT($A26&amp;AI$1)</f>
        <v>1</v>
      </c>
      <c r="AJ26" s="364" cm="1">
        <f t="array" aca="1" ref="AJ26" ca="1">INDIRECT($A26&amp;AJ$1)</f>
        <v>1</v>
      </c>
      <c r="AK26" s="364" cm="1">
        <f t="array" aca="1" ref="AK26" ca="1">INDIRECT($A26&amp;AK$1)</f>
        <v>1</v>
      </c>
      <c r="AL26" s="364" cm="1">
        <f t="array" aca="1" ref="AL26" ca="1">INDIRECT($A26&amp;AL$1)</f>
        <v>1</v>
      </c>
      <c r="AM26" s="364" cm="1">
        <f t="array" aca="1" ref="AM26" ca="1">INDIRECT($A26&amp;AM$1)</f>
        <v>1</v>
      </c>
      <c r="AN26" s="357"/>
      <c r="AO26" s="364" cm="1">
        <f t="array" aca="1" ref="AO26" ca="1">INDIRECT($A26&amp;AO$1)</f>
        <v>1</v>
      </c>
      <c r="AP26" s="364" cm="1">
        <f t="array" aca="1" ref="AP26" ca="1">INDIRECT($A26&amp;AP$1)</f>
        <v>1</v>
      </c>
      <c r="AQ26" s="364" cm="1">
        <f t="array" aca="1" ref="AQ26" ca="1">INDIRECT($A26&amp;AQ$1)</f>
        <v>1</v>
      </c>
      <c r="AR26" s="364" cm="1">
        <f t="array" aca="1" ref="AR26" ca="1">INDIRECT($A26&amp;AR$1)</f>
        <v>1</v>
      </c>
      <c r="AS26" s="364" cm="1">
        <f t="array" aca="1" ref="AS26" ca="1">INDIRECT($A26&amp;AS$1)</f>
        <v>1</v>
      </c>
      <c r="AT26" s="364" cm="1">
        <f t="array" aca="1" ref="AT26" ca="1">INDIRECT($A26&amp;AT$1)</f>
        <v>1</v>
      </c>
      <c r="AU26" s="364" cm="1">
        <f t="array" aca="1" ref="AU26" ca="1">INDIRECT($A26&amp;AU$1)</f>
        <v>1</v>
      </c>
      <c r="AV26" s="364" cm="1">
        <f t="array" aca="1" ref="AV26" ca="1">INDIRECT($A26&amp;AV$1)</f>
        <v>1</v>
      </c>
      <c r="AW26" s="364" cm="1">
        <f t="array" aca="1" ref="AW26" ca="1">INDIRECT($A26&amp;AW$1)</f>
        <v>1</v>
      </c>
      <c r="AX26" s="364" cm="1">
        <f t="array" aca="1" ref="AX26" ca="1">INDIRECT($A26&amp;AX$1)</f>
        <v>1</v>
      </c>
      <c r="AY26" s="357"/>
      <c r="AZ26" s="364" cm="1">
        <f t="array" aca="1" ref="AZ26" ca="1">INDIRECT($A26&amp;AZ$1)</f>
        <v>1</v>
      </c>
      <c r="BA26" s="364" cm="1">
        <f t="array" aca="1" ref="BA26" ca="1">INDIRECT($A26&amp;BA$1)</f>
        <v>1</v>
      </c>
      <c r="BB26" s="364" cm="1">
        <f t="array" aca="1" ref="BB26" ca="1">INDIRECT($A26&amp;BB$1)</f>
        <v>1</v>
      </c>
      <c r="BC26" s="364" cm="1">
        <f t="array" aca="1" ref="BC26" ca="1">INDIRECT($A26&amp;BC$1)</f>
        <v>1</v>
      </c>
      <c r="BD26" s="364" cm="1">
        <f t="array" aca="1" ref="BD26" ca="1">INDIRECT($A26&amp;BD$1)</f>
        <v>1</v>
      </c>
      <c r="BE26" s="364" cm="1">
        <f t="array" aca="1" ref="BE26" ca="1">INDIRECT($A26&amp;BE$1)</f>
        <v>1</v>
      </c>
      <c r="BF26" s="364" cm="1">
        <f t="array" aca="1" ref="BF26" ca="1">INDIRECT($A26&amp;BF$1)</f>
        <v>1</v>
      </c>
      <c r="BG26" s="364" cm="1">
        <f t="array" aca="1" ref="BG26" ca="1">INDIRECT($A26&amp;BG$1)</f>
        <v>1</v>
      </c>
      <c r="BH26" s="364" cm="1">
        <f t="array" aca="1" ref="BH26" ca="1">INDIRECT($A26&amp;BH$1)</f>
        <v>1</v>
      </c>
      <c r="BI26" s="357"/>
      <c r="BJ26" s="364" cm="1">
        <f t="array" aca="1" ref="BJ26" ca="1">INDIRECT($A26&amp;BJ$1)</f>
        <v>1</v>
      </c>
      <c r="BK26" s="364" cm="1">
        <f t="array" aca="1" ref="BK26" ca="1">INDIRECT($A26&amp;BK$1)</f>
        <v>1</v>
      </c>
      <c r="BL26" s="364" cm="1">
        <f t="array" aca="1" ref="BL26" ca="1">INDIRECT($A26&amp;BL$1)</f>
        <v>1</v>
      </c>
      <c r="BM26" s="364" cm="1">
        <f t="array" aca="1" ref="BM26" ca="1">INDIRECT($A26&amp;BM$1)</f>
        <v>1</v>
      </c>
      <c r="BN26" s="364" cm="1">
        <f t="array" aca="1" ref="BN26" ca="1">INDIRECT($A26&amp;BN$1)</f>
        <v>1</v>
      </c>
      <c r="BO26" s="364" cm="1">
        <f t="array" aca="1" ref="BO26" ca="1">INDIRECT($A26&amp;BO$1)</f>
        <v>1</v>
      </c>
      <c r="BP26" s="364" cm="1">
        <f t="array" aca="1" ref="BP26" ca="1">INDIRECT($A26&amp;BP$1)</f>
        <v>1</v>
      </c>
      <c r="BQ26" s="364" cm="1">
        <f t="array" aca="1" ref="BQ26" ca="1">INDIRECT($A26&amp;BQ$1)</f>
        <v>1</v>
      </c>
      <c r="BR26" s="364" cm="1">
        <f t="array" aca="1" ref="BR26" ca="1">INDIRECT($A26&amp;BR$1)</f>
        <v>1</v>
      </c>
      <c r="BS26" s="364" cm="1">
        <f t="array" aca="1" ref="BS26" ca="1">INDIRECT($A26&amp;BS$1)</f>
        <v>1</v>
      </c>
      <c r="BT26" s="191"/>
      <c r="BU26" s="219" cm="1">
        <f t="array" aca="1" ref="BU26" ca="1">INDIRECT($A26&amp;BU$1)</f>
        <v>1</v>
      </c>
      <c r="BV26" s="364" cm="1">
        <f t="array" aca="1" ref="BV26" ca="1">INDIRECT($A26&amp;BV$1)</f>
        <v>1</v>
      </c>
      <c r="BW26" s="364" cm="1">
        <f t="array" aca="1" ref="BW26" ca="1">INDIRECT($A26&amp;BW$1)</f>
        <v>1</v>
      </c>
      <c r="BX26" s="364" cm="1">
        <f t="array" aca="1" ref="BX26" ca="1">INDIRECT($A26&amp;BX$1)</f>
        <v>1</v>
      </c>
      <c r="BY26" s="365"/>
      <c r="BZ26" s="364" cm="1">
        <f t="array" aca="1" ref="BZ26" ca="1">INDIRECT($A26&amp;BZ$1)</f>
        <v>1</v>
      </c>
      <c r="CA26" s="364" cm="1">
        <f t="array" aca="1" ref="CA26" ca="1">INDIRECT($A26&amp;CA$1)</f>
        <v>1</v>
      </c>
      <c r="CB26" s="364" cm="1">
        <f t="array" aca="1" ref="CB26" ca="1">INDIRECT($A26&amp;CB$1)</f>
        <v>1</v>
      </c>
      <c r="CC26" s="364" cm="1">
        <f t="array" aca="1" ref="CC26" ca="1">INDIRECT($A26&amp;CC$1)</f>
        <v>1</v>
      </c>
      <c r="CD26" s="364" cm="1">
        <f t="array" aca="1" ref="CD26" ca="1">INDIRECT($A26&amp;CD$1)</f>
        <v>1</v>
      </c>
      <c r="CE26" s="364" cm="1">
        <f t="array" aca="1" ref="CE26" ca="1">INDIRECT($A26&amp;CE$1)</f>
        <v>1</v>
      </c>
      <c r="CF26" s="364" cm="1">
        <f t="array" aca="1" ref="CF26" ca="1">INDIRECT($A26&amp;CF$1)</f>
        <v>1</v>
      </c>
      <c r="CG26" s="364" cm="1">
        <f t="array" aca="1" ref="CG26" ca="1">INDIRECT($A26&amp;CG$1)</f>
        <v>1</v>
      </c>
      <c r="CH26" s="364" cm="1">
        <f t="array" aca="1" ref="CH26" ca="1">INDIRECT($A26&amp;CH$1)</f>
        <v>1</v>
      </c>
      <c r="CI26" s="191"/>
      <c r="CJ26" s="364" cm="1">
        <f t="array" aca="1" ref="CJ26" ca="1">INDIRECT($A26&amp;CJ$1)</f>
        <v>1</v>
      </c>
      <c r="CK26" s="364" cm="1">
        <f t="array" aca="1" ref="CK26" ca="1">INDIRECT($A26&amp;CK$1)</f>
        <v>1</v>
      </c>
      <c r="CL26" s="364" cm="1">
        <f t="array" aca="1" ref="CL26" ca="1">INDIRECT($A26&amp;CL$1)</f>
        <v>1</v>
      </c>
      <c r="CM26" s="364" cm="1">
        <f t="array" aca="1" ref="CM26" ca="1">INDIRECT($A26&amp;CM$1)</f>
        <v>1</v>
      </c>
      <c r="CN26" s="364" cm="1">
        <f t="array" aca="1" ref="CN26" ca="1">INDIRECT($A26&amp;CN$1)</f>
        <v>1</v>
      </c>
      <c r="CO26" s="364" cm="1">
        <f t="array" aca="1" ref="CO26" ca="1">INDIRECT($A26&amp;CO$1)</f>
        <v>1</v>
      </c>
      <c r="CP26" s="364" cm="1">
        <f t="array" aca="1" ref="CP26" ca="1">INDIRECT($A26&amp;CP$1)</f>
        <v>1</v>
      </c>
      <c r="CQ26" s="364" cm="1">
        <f t="array" aca="1" ref="CQ26" ca="1">INDIRECT($A26&amp;CQ$1)</f>
        <v>1</v>
      </c>
      <c r="CR26" s="364" cm="1">
        <f t="array" aca="1" ref="CR26" ca="1">INDIRECT($A26&amp;CR$1)</f>
        <v>1</v>
      </c>
      <c r="CS26" s="364" cm="1">
        <f t="array" aca="1" ref="CS26" ca="1">INDIRECT($A26&amp;CS$1)</f>
        <v>1</v>
      </c>
      <c r="CT26" s="364" cm="1">
        <f t="array" aca="1" ref="CT26" ca="1">INDIRECT($A26&amp;CT$1)</f>
        <v>1</v>
      </c>
      <c r="CU26" s="364" cm="1">
        <f t="array" aca="1" ref="CU26" ca="1">INDIRECT($A26&amp;CU$1)</f>
        <v>1</v>
      </c>
      <c r="CV26" s="364" cm="1">
        <f t="array" aca="1" ref="CV26" ca="1">INDIRECT($A26&amp;CV$1)</f>
        <v>1</v>
      </c>
      <c r="CW26" s="364" cm="1">
        <f t="array" aca="1" ref="CW26" ca="1">INDIRECT($A26&amp;CW$1)</f>
        <v>1</v>
      </c>
      <c r="CX26" s="364" cm="1">
        <f t="array" aca="1" ref="CX26" ca="1">INDIRECT($A26&amp;CX$1)</f>
        <v>1</v>
      </c>
      <c r="CY26" s="364" cm="1">
        <f t="array" aca="1" ref="CY26" ca="1">INDIRECT($A26&amp;CY$1)</f>
        <v>1</v>
      </c>
      <c r="CZ26" s="364" cm="1">
        <f t="array" aca="1" ref="CZ26" ca="1">INDIRECT($A26&amp;CZ$1)</f>
        <v>1</v>
      </c>
      <c r="DA26" s="364" cm="1">
        <f t="array" aca="1" ref="DA26" ca="1">INDIRECT($A26&amp;DA$1)</f>
        <v>1</v>
      </c>
      <c r="DB26" s="364" cm="1">
        <f t="array" aca="1" ref="DB26" ca="1">INDIRECT($A26&amp;DB$1)</f>
        <v>1</v>
      </c>
      <c r="DC26" s="364" cm="1">
        <f t="array" aca="1" ref="DC26" ca="1">INDIRECT($A26&amp;DC$1)</f>
        <v>1</v>
      </c>
      <c r="DD26" s="357"/>
      <c r="DE26" s="364" cm="1">
        <f t="array" aca="1" ref="DE26" ca="1">INDIRECT($A26&amp;DE$1)</f>
        <v>1</v>
      </c>
      <c r="DF26" s="364" cm="1">
        <f t="array" aca="1" ref="DF26" ca="1">INDIRECT($A26&amp;DF$1)</f>
        <v>1</v>
      </c>
      <c r="DG26" s="364" cm="1">
        <f t="array" aca="1" ref="DG26" ca="1">INDIRECT($A26&amp;DG$1)</f>
        <v>1</v>
      </c>
      <c r="DH26" s="364" cm="1">
        <f t="array" aca="1" ref="DH26" ca="1">INDIRECT($A26&amp;DH$1)</f>
        <v>1</v>
      </c>
      <c r="DI26" s="364" cm="1">
        <f t="array" aca="1" ref="DI26" ca="1">INDIRECT($A26&amp;DI$1)</f>
        <v>1</v>
      </c>
      <c r="DJ26" s="364" cm="1">
        <f t="array" aca="1" ref="DJ26" ca="1">INDIRECT($A26&amp;DJ$1)</f>
        <v>1</v>
      </c>
      <c r="DK26" s="364" cm="1">
        <f t="array" aca="1" ref="DK26" ca="1">INDIRECT($A26&amp;DK$1)</f>
        <v>1</v>
      </c>
      <c r="DL26" s="364" cm="1">
        <f t="array" aca="1" ref="DL26" ca="1">INDIRECT($A26&amp;DL$1)</f>
        <v>1</v>
      </c>
      <c r="DM26" s="357"/>
      <c r="DN26" s="364" cm="1">
        <f t="array" aca="1" ref="DN26" ca="1">INDIRECT($A26&amp;DN$1)</f>
        <v>1</v>
      </c>
      <c r="DO26" s="364" cm="1">
        <f t="array" aca="1" ref="DO26" ca="1">INDIRECT($A26&amp;DO$1)</f>
        <v>1</v>
      </c>
      <c r="DP26" s="364" cm="1">
        <f t="array" aca="1" ref="DP26" ca="1">INDIRECT($A26&amp;DP$1)</f>
        <v>1</v>
      </c>
      <c r="DQ26" s="364" cm="1">
        <f t="array" aca="1" ref="DQ26" ca="1">INDIRECT($A26&amp;DQ$1)</f>
        <v>1</v>
      </c>
      <c r="DR26" s="364" cm="1">
        <f t="array" aca="1" ref="DR26" ca="1">INDIRECT($A26&amp;DR$1)</f>
        <v>1</v>
      </c>
      <c r="DS26" s="364" cm="1">
        <f t="array" aca="1" ref="DS26" ca="1">INDIRECT($A26&amp;DS$1)</f>
        <v>1</v>
      </c>
      <c r="DT26" s="364" cm="1">
        <f t="array" aca="1" ref="DT26" ca="1">INDIRECT($A26&amp;DT$1)</f>
        <v>1</v>
      </c>
      <c r="DU26" s="364" cm="1">
        <f t="array" aca="1" ref="DU26" ca="1">INDIRECT($A26&amp;DU$1)</f>
        <v>1</v>
      </c>
      <c r="DV26" s="364" cm="1">
        <f t="array" aca="1" ref="DV26" ca="1">INDIRECT($A26&amp;DV$1)</f>
        <v>1</v>
      </c>
      <c r="DW26" s="364" cm="1">
        <f t="array" aca="1" ref="DW26" ca="1">INDIRECT($A26&amp;DW$1)</f>
        <v>1</v>
      </c>
      <c r="DX26" s="364" cm="1">
        <f t="array" aca="1" ref="DX26" ca="1">INDIRECT($A26&amp;DX$1)</f>
        <v>1</v>
      </c>
      <c r="DY26" s="357"/>
      <c r="DZ26" s="364" cm="1">
        <f t="array" aca="1" ref="DZ26" ca="1">INDIRECT($A26&amp;DZ$1)</f>
        <v>1</v>
      </c>
      <c r="EA26" s="364" cm="1">
        <f t="array" aca="1" ref="EA26" ca="1">INDIRECT($A26&amp;EA$1)</f>
        <v>1</v>
      </c>
      <c r="EB26" s="364" cm="1">
        <f t="array" aca="1" ref="EB26" ca="1">INDIRECT($A26&amp;EB$1)</f>
        <v>1</v>
      </c>
      <c r="EC26" s="364" cm="1">
        <f t="array" aca="1" ref="EC26" ca="1">INDIRECT($A26&amp;EC$1)</f>
        <v>1</v>
      </c>
      <c r="ED26" s="357"/>
      <c r="EE26" s="364" cm="1">
        <f t="array" aca="1" ref="EE26" ca="1">INDIRECT($A26&amp;EE$1)</f>
        <v>1</v>
      </c>
      <c r="EF26" s="364" cm="1">
        <f t="array" aca="1" ref="EF26" ca="1">INDIRECT($A26&amp;EF$1)</f>
        <v>1</v>
      </c>
      <c r="EG26" s="364" cm="1">
        <f t="array" aca="1" ref="EG26" ca="1">INDIRECT($A26&amp;EG$1)</f>
        <v>1</v>
      </c>
      <c r="EH26" s="364" cm="1">
        <f t="array" aca="1" ref="EH26" ca="1">INDIRECT($A26&amp;EH$1)</f>
        <v>1</v>
      </c>
      <c r="EI26" s="364" cm="1">
        <f t="array" aca="1" ref="EI26" ca="1">INDIRECT($A26&amp;EI$1)</f>
        <v>1</v>
      </c>
      <c r="EJ26" s="199"/>
      <c r="EK26" s="199"/>
      <c r="EL26" s="138"/>
      <c r="EM26" s="138"/>
      <c r="EN26" s="138"/>
      <c r="EO26" s="138"/>
    </row>
    <row r="27" spans="1:145">
      <c r="A27" s="114" t="s">
        <v>337</v>
      </c>
      <c r="B27" s="337" t="s">
        <v>111</v>
      </c>
      <c r="C27" s="362" t="str">
        <f>_xlfn.IFNA(VLOOKUP($B27,Classificatietabel!$B$6:$I$91,C$7,FALSE),"")</f>
        <v>hoog</v>
      </c>
      <c r="D27" s="194" t="str">
        <f>_xlfn.IFNA(VLOOKUP($B27,Classificatietabel!$B$6:$I$91,D$7,FALSE),"")</f>
        <v>neen</v>
      </c>
      <c r="E27" s="197">
        <f>IF(AND(D27="laag",$D$3=1),0,_xlfn.IFNA(IF(VLOOKUP($B27,Classificatietabel!$B$6:$H$91,$E$5,FALSE)="Ja",1,0),""))</f>
        <v>1</v>
      </c>
      <c r="F27" s="357"/>
      <c r="G27" s="363">
        <v>1</v>
      </c>
      <c r="H27" s="363">
        <v>1</v>
      </c>
      <c r="I27" s="363">
        <v>1</v>
      </c>
      <c r="J27" s="363">
        <v>1</v>
      </c>
      <c r="K27" s="363">
        <v>1</v>
      </c>
      <c r="L27" s="363">
        <v>1</v>
      </c>
      <c r="M27" s="363">
        <v>1</v>
      </c>
      <c r="N27" s="363">
        <v>1</v>
      </c>
      <c r="O27" s="363">
        <v>1</v>
      </c>
      <c r="P27" s="363">
        <v>1</v>
      </c>
      <c r="Q27" s="363">
        <v>1</v>
      </c>
      <c r="R27" s="363">
        <v>1</v>
      </c>
      <c r="S27" s="363">
        <v>1</v>
      </c>
      <c r="T27" s="363">
        <v>1</v>
      </c>
      <c r="U27" s="363">
        <v>1</v>
      </c>
      <c r="V27" s="363">
        <v>1</v>
      </c>
      <c r="W27" s="363">
        <v>1</v>
      </c>
      <c r="X27" s="363">
        <v>1</v>
      </c>
      <c r="Y27" s="363">
        <v>1</v>
      </c>
      <c r="Z27" s="364" cm="1">
        <f t="array" aca="1" ref="Z27" ca="1">INDIRECT($A27&amp;Z$1)</f>
        <v>1</v>
      </c>
      <c r="AA27" s="364" cm="1">
        <f t="array" aca="1" ref="AA27" ca="1">INDIRECT($A27&amp;AA$1)</f>
        <v>1</v>
      </c>
      <c r="AB27" s="364" cm="1">
        <f t="array" aca="1" ref="AB27" ca="1">INDIRECT($A27&amp;AB$1)</f>
        <v>1</v>
      </c>
      <c r="AC27" s="364" cm="1">
        <f t="array" aca="1" ref="AC27" ca="1">INDIRECT($A27&amp;AC$1)</f>
        <v>1</v>
      </c>
      <c r="AD27" s="364" cm="1">
        <f t="array" aca="1" ref="AD27" ca="1">INDIRECT($A27&amp;AD$1)</f>
        <v>1</v>
      </c>
      <c r="AE27" s="364" cm="1">
        <f t="array" aca="1" ref="AE27" ca="1">INDIRECT($A27&amp;AE$1)</f>
        <v>1</v>
      </c>
      <c r="AF27" s="364" cm="1">
        <f t="array" aca="1" ref="AF27" ca="1">INDIRECT($A27&amp;AF$1)</f>
        <v>1</v>
      </c>
      <c r="AG27" s="364" cm="1">
        <f t="array" aca="1" ref="AG27" ca="1">INDIRECT($A27&amp;AG$1)</f>
        <v>1</v>
      </c>
      <c r="AH27" s="364" cm="1">
        <f t="array" aca="1" ref="AH27" ca="1">INDIRECT($A27&amp;AH$1)</f>
        <v>1</v>
      </c>
      <c r="AI27" s="364" cm="1">
        <f t="array" aca="1" ref="AI27" ca="1">INDIRECT($A27&amp;AI$1)</f>
        <v>1</v>
      </c>
      <c r="AJ27" s="364" cm="1">
        <f t="array" aca="1" ref="AJ27" ca="1">INDIRECT($A27&amp;AJ$1)</f>
        <v>1</v>
      </c>
      <c r="AK27" s="364" cm="1">
        <f t="array" aca="1" ref="AK27" ca="1">INDIRECT($A27&amp;AK$1)</f>
        <v>1</v>
      </c>
      <c r="AL27" s="364" cm="1">
        <f t="array" aca="1" ref="AL27" ca="1">INDIRECT($A27&amp;AL$1)</f>
        <v>1</v>
      </c>
      <c r="AM27" s="364" cm="1">
        <f t="array" aca="1" ref="AM27" ca="1">INDIRECT($A27&amp;AM$1)</f>
        <v>1</v>
      </c>
      <c r="AN27" s="357"/>
      <c r="AO27" s="364" cm="1">
        <f t="array" aca="1" ref="AO27" ca="1">INDIRECT($A27&amp;AO$1)</f>
        <v>1</v>
      </c>
      <c r="AP27" s="364" cm="1">
        <f t="array" aca="1" ref="AP27" ca="1">INDIRECT($A27&amp;AP$1)</f>
        <v>1</v>
      </c>
      <c r="AQ27" s="364" cm="1">
        <f t="array" aca="1" ref="AQ27" ca="1">INDIRECT($A27&amp;AQ$1)</f>
        <v>1</v>
      </c>
      <c r="AR27" s="364" cm="1">
        <f t="array" aca="1" ref="AR27" ca="1">INDIRECT($A27&amp;AR$1)</f>
        <v>1</v>
      </c>
      <c r="AS27" s="364" cm="1">
        <f t="array" aca="1" ref="AS27" ca="1">INDIRECT($A27&amp;AS$1)</f>
        <v>1</v>
      </c>
      <c r="AT27" s="364" cm="1">
        <f t="array" aca="1" ref="AT27" ca="1">INDIRECT($A27&amp;AT$1)</f>
        <v>1</v>
      </c>
      <c r="AU27" s="364" cm="1">
        <f t="array" aca="1" ref="AU27" ca="1">INDIRECT($A27&amp;AU$1)</f>
        <v>1</v>
      </c>
      <c r="AV27" s="364" cm="1">
        <f t="array" aca="1" ref="AV27" ca="1">INDIRECT($A27&amp;AV$1)</f>
        <v>1</v>
      </c>
      <c r="AW27" s="364" cm="1">
        <f t="array" aca="1" ref="AW27" ca="1">INDIRECT($A27&amp;AW$1)</f>
        <v>1</v>
      </c>
      <c r="AX27" s="364" cm="1">
        <f t="array" aca="1" ref="AX27" ca="1">INDIRECT($A27&amp;AX$1)</f>
        <v>1</v>
      </c>
      <c r="AY27" s="357"/>
      <c r="AZ27" s="364" cm="1">
        <f t="array" aca="1" ref="AZ27" ca="1">INDIRECT($A27&amp;AZ$1)</f>
        <v>1</v>
      </c>
      <c r="BA27" s="364" cm="1">
        <f t="array" aca="1" ref="BA27" ca="1">INDIRECT($A27&amp;BA$1)</f>
        <v>1</v>
      </c>
      <c r="BB27" s="364" cm="1">
        <f t="array" aca="1" ref="BB27" ca="1">INDIRECT($A27&amp;BB$1)</f>
        <v>1</v>
      </c>
      <c r="BC27" s="364" cm="1">
        <f t="array" aca="1" ref="BC27" ca="1">INDIRECT($A27&amp;BC$1)</f>
        <v>1</v>
      </c>
      <c r="BD27" s="364" cm="1">
        <f t="array" aca="1" ref="BD27" ca="1">INDIRECT($A27&amp;BD$1)</f>
        <v>1</v>
      </c>
      <c r="BE27" s="364" cm="1">
        <f t="array" aca="1" ref="BE27" ca="1">INDIRECT($A27&amp;BE$1)</f>
        <v>1</v>
      </c>
      <c r="BF27" s="364" cm="1">
        <f t="array" aca="1" ref="BF27" ca="1">INDIRECT($A27&amp;BF$1)</f>
        <v>1</v>
      </c>
      <c r="BG27" s="364" cm="1">
        <f t="array" aca="1" ref="BG27" ca="1">INDIRECT($A27&amp;BG$1)</f>
        <v>1</v>
      </c>
      <c r="BH27" s="364" cm="1">
        <f t="array" aca="1" ref="BH27" ca="1">INDIRECT($A27&amp;BH$1)</f>
        <v>1</v>
      </c>
      <c r="BI27" s="357"/>
      <c r="BJ27" s="364" cm="1">
        <f t="array" aca="1" ref="BJ27" ca="1">INDIRECT($A27&amp;BJ$1)</f>
        <v>1</v>
      </c>
      <c r="BK27" s="364" cm="1">
        <f t="array" aca="1" ref="BK27" ca="1">INDIRECT($A27&amp;BK$1)</f>
        <v>1</v>
      </c>
      <c r="BL27" s="364" cm="1">
        <f t="array" aca="1" ref="BL27" ca="1">INDIRECT($A27&amp;BL$1)</f>
        <v>1</v>
      </c>
      <c r="BM27" s="364" cm="1">
        <f t="array" aca="1" ref="BM27" ca="1">INDIRECT($A27&amp;BM$1)</f>
        <v>1</v>
      </c>
      <c r="BN27" s="364" cm="1">
        <f t="array" aca="1" ref="BN27" ca="1">INDIRECT($A27&amp;BN$1)</f>
        <v>1</v>
      </c>
      <c r="BO27" s="364" cm="1">
        <f t="array" aca="1" ref="BO27" ca="1">INDIRECT($A27&amp;BO$1)</f>
        <v>1</v>
      </c>
      <c r="BP27" s="364" cm="1">
        <f t="array" aca="1" ref="BP27" ca="1">INDIRECT($A27&amp;BP$1)</f>
        <v>1</v>
      </c>
      <c r="BQ27" s="364" cm="1">
        <f t="array" aca="1" ref="BQ27" ca="1">INDIRECT($A27&amp;BQ$1)</f>
        <v>1</v>
      </c>
      <c r="BR27" s="364" cm="1">
        <f t="array" aca="1" ref="BR27" ca="1">INDIRECT($A27&amp;BR$1)</f>
        <v>1</v>
      </c>
      <c r="BS27" s="364" cm="1">
        <f t="array" aca="1" ref="BS27" ca="1">INDIRECT($A27&amp;BS$1)</f>
        <v>1</v>
      </c>
      <c r="BT27" s="191"/>
      <c r="BU27" s="219" cm="1">
        <f t="array" aca="1" ref="BU27" ca="1">INDIRECT($A27&amp;BU$1)</f>
        <v>1</v>
      </c>
      <c r="BV27" s="364" cm="1">
        <f t="array" aca="1" ref="BV27" ca="1">INDIRECT($A27&amp;BV$1)</f>
        <v>1</v>
      </c>
      <c r="BW27" s="364" cm="1">
        <f t="array" aca="1" ref="BW27" ca="1">INDIRECT($A27&amp;BW$1)</f>
        <v>1</v>
      </c>
      <c r="BX27" s="364" cm="1">
        <f t="array" aca="1" ref="BX27" ca="1">INDIRECT($A27&amp;BX$1)</f>
        <v>1</v>
      </c>
      <c r="BY27" s="365"/>
      <c r="BZ27" s="364" cm="1">
        <f t="array" aca="1" ref="BZ27" ca="1">INDIRECT($A27&amp;BZ$1)</f>
        <v>1</v>
      </c>
      <c r="CA27" s="364" cm="1">
        <f t="array" aca="1" ref="CA27" ca="1">INDIRECT($A27&amp;CA$1)</f>
        <v>1</v>
      </c>
      <c r="CB27" s="364" cm="1">
        <f t="array" aca="1" ref="CB27" ca="1">INDIRECT($A27&amp;CB$1)</f>
        <v>1</v>
      </c>
      <c r="CC27" s="364" cm="1">
        <f t="array" aca="1" ref="CC27" ca="1">INDIRECT($A27&amp;CC$1)</f>
        <v>1</v>
      </c>
      <c r="CD27" s="364" cm="1">
        <f t="array" aca="1" ref="CD27" ca="1">INDIRECT($A27&amp;CD$1)</f>
        <v>1</v>
      </c>
      <c r="CE27" s="364" cm="1">
        <f t="array" aca="1" ref="CE27" ca="1">INDIRECT($A27&amp;CE$1)</f>
        <v>1</v>
      </c>
      <c r="CF27" s="364" cm="1">
        <f t="array" aca="1" ref="CF27" ca="1">INDIRECT($A27&amp;CF$1)</f>
        <v>1</v>
      </c>
      <c r="CG27" s="364" cm="1">
        <f t="array" aca="1" ref="CG27" ca="1">INDIRECT($A27&amp;CG$1)</f>
        <v>1</v>
      </c>
      <c r="CH27" s="364" cm="1">
        <f t="array" aca="1" ref="CH27" ca="1">INDIRECT($A27&amp;CH$1)</f>
        <v>1</v>
      </c>
      <c r="CI27" s="191"/>
      <c r="CJ27" s="364" cm="1">
        <f t="array" aca="1" ref="CJ27" ca="1">INDIRECT($A27&amp;CJ$1)</f>
        <v>1</v>
      </c>
      <c r="CK27" s="364" cm="1">
        <f t="array" aca="1" ref="CK27" ca="1">INDIRECT($A27&amp;CK$1)</f>
        <v>1</v>
      </c>
      <c r="CL27" s="364" cm="1">
        <f t="array" aca="1" ref="CL27" ca="1">INDIRECT($A27&amp;CL$1)</f>
        <v>1</v>
      </c>
      <c r="CM27" s="364" cm="1">
        <f t="array" aca="1" ref="CM27" ca="1">INDIRECT($A27&amp;CM$1)</f>
        <v>1</v>
      </c>
      <c r="CN27" s="364" cm="1">
        <f t="array" aca="1" ref="CN27" ca="1">INDIRECT($A27&amp;CN$1)</f>
        <v>1</v>
      </c>
      <c r="CO27" s="364" cm="1">
        <f t="array" aca="1" ref="CO27" ca="1">INDIRECT($A27&amp;CO$1)</f>
        <v>1</v>
      </c>
      <c r="CP27" s="364" cm="1">
        <f t="array" aca="1" ref="CP27" ca="1">INDIRECT($A27&amp;CP$1)</f>
        <v>1</v>
      </c>
      <c r="CQ27" s="364" cm="1">
        <f t="array" aca="1" ref="CQ27" ca="1">INDIRECT($A27&amp;CQ$1)</f>
        <v>1</v>
      </c>
      <c r="CR27" s="364" cm="1">
        <f t="array" aca="1" ref="CR27" ca="1">INDIRECT($A27&amp;CR$1)</f>
        <v>1</v>
      </c>
      <c r="CS27" s="364" cm="1">
        <f t="array" aca="1" ref="CS27" ca="1">INDIRECT($A27&amp;CS$1)</f>
        <v>1</v>
      </c>
      <c r="CT27" s="364" cm="1">
        <f t="array" aca="1" ref="CT27" ca="1">INDIRECT($A27&amp;CT$1)</f>
        <v>1</v>
      </c>
      <c r="CU27" s="364" cm="1">
        <f t="array" aca="1" ref="CU27" ca="1">INDIRECT($A27&amp;CU$1)</f>
        <v>1</v>
      </c>
      <c r="CV27" s="364" cm="1">
        <f t="array" aca="1" ref="CV27" ca="1">INDIRECT($A27&amp;CV$1)</f>
        <v>1</v>
      </c>
      <c r="CW27" s="364" cm="1">
        <f t="array" aca="1" ref="CW27" ca="1">INDIRECT($A27&amp;CW$1)</f>
        <v>1</v>
      </c>
      <c r="CX27" s="364" cm="1">
        <f t="array" aca="1" ref="CX27" ca="1">INDIRECT($A27&amp;CX$1)</f>
        <v>1</v>
      </c>
      <c r="CY27" s="364" cm="1">
        <f t="array" aca="1" ref="CY27" ca="1">INDIRECT($A27&amp;CY$1)</f>
        <v>1</v>
      </c>
      <c r="CZ27" s="364" cm="1">
        <f t="array" aca="1" ref="CZ27" ca="1">INDIRECT($A27&amp;CZ$1)</f>
        <v>1</v>
      </c>
      <c r="DA27" s="364" cm="1">
        <f t="array" aca="1" ref="DA27" ca="1">INDIRECT($A27&amp;DA$1)</f>
        <v>1</v>
      </c>
      <c r="DB27" s="364" cm="1">
        <f t="array" aca="1" ref="DB27" ca="1">INDIRECT($A27&amp;DB$1)</f>
        <v>1</v>
      </c>
      <c r="DC27" s="364" cm="1">
        <f t="array" aca="1" ref="DC27" ca="1">INDIRECT($A27&amp;DC$1)</f>
        <v>1</v>
      </c>
      <c r="DD27" s="357"/>
      <c r="DE27" s="364" cm="1">
        <f t="array" aca="1" ref="DE27" ca="1">INDIRECT($A27&amp;DE$1)</f>
        <v>1</v>
      </c>
      <c r="DF27" s="364" cm="1">
        <f t="array" aca="1" ref="DF27" ca="1">INDIRECT($A27&amp;DF$1)</f>
        <v>1</v>
      </c>
      <c r="DG27" s="364" cm="1">
        <f t="array" aca="1" ref="DG27" ca="1">INDIRECT($A27&amp;DG$1)</f>
        <v>1</v>
      </c>
      <c r="DH27" s="364" cm="1">
        <f t="array" aca="1" ref="DH27" ca="1">INDIRECT($A27&amp;DH$1)</f>
        <v>1</v>
      </c>
      <c r="DI27" s="364" cm="1">
        <f t="array" aca="1" ref="DI27" ca="1">INDIRECT($A27&amp;DI$1)</f>
        <v>1</v>
      </c>
      <c r="DJ27" s="364" cm="1">
        <f t="array" aca="1" ref="DJ27" ca="1">INDIRECT($A27&amp;DJ$1)</f>
        <v>1</v>
      </c>
      <c r="DK27" s="364" cm="1">
        <f t="array" aca="1" ref="DK27" ca="1">INDIRECT($A27&amp;DK$1)</f>
        <v>1</v>
      </c>
      <c r="DL27" s="364" cm="1">
        <f t="array" aca="1" ref="DL27" ca="1">INDIRECT($A27&amp;DL$1)</f>
        <v>1</v>
      </c>
      <c r="DM27" s="357"/>
      <c r="DN27" s="364" cm="1">
        <f t="array" aca="1" ref="DN27" ca="1">INDIRECT($A27&amp;DN$1)</f>
        <v>1</v>
      </c>
      <c r="DO27" s="364" cm="1">
        <f t="array" aca="1" ref="DO27" ca="1">INDIRECT($A27&amp;DO$1)</f>
        <v>1</v>
      </c>
      <c r="DP27" s="364" cm="1">
        <f t="array" aca="1" ref="DP27" ca="1">INDIRECT($A27&amp;DP$1)</f>
        <v>1</v>
      </c>
      <c r="DQ27" s="364" cm="1">
        <f t="array" aca="1" ref="DQ27" ca="1">INDIRECT($A27&amp;DQ$1)</f>
        <v>1</v>
      </c>
      <c r="DR27" s="364" cm="1">
        <f t="array" aca="1" ref="DR27" ca="1">INDIRECT($A27&amp;DR$1)</f>
        <v>1</v>
      </c>
      <c r="DS27" s="364" cm="1">
        <f t="array" aca="1" ref="DS27" ca="1">INDIRECT($A27&amp;DS$1)</f>
        <v>1</v>
      </c>
      <c r="DT27" s="364" cm="1">
        <f t="array" aca="1" ref="DT27" ca="1">INDIRECT($A27&amp;DT$1)</f>
        <v>1</v>
      </c>
      <c r="DU27" s="364" cm="1">
        <f t="array" aca="1" ref="DU27" ca="1">INDIRECT($A27&amp;DU$1)</f>
        <v>1</v>
      </c>
      <c r="DV27" s="364" cm="1">
        <f t="array" aca="1" ref="DV27" ca="1">INDIRECT($A27&amp;DV$1)</f>
        <v>1</v>
      </c>
      <c r="DW27" s="364" cm="1">
        <f t="array" aca="1" ref="DW27" ca="1">INDIRECT($A27&amp;DW$1)</f>
        <v>1</v>
      </c>
      <c r="DX27" s="364" cm="1">
        <f t="array" aca="1" ref="DX27" ca="1">INDIRECT($A27&amp;DX$1)</f>
        <v>1</v>
      </c>
      <c r="DY27" s="357"/>
      <c r="DZ27" s="364" cm="1">
        <f t="array" aca="1" ref="DZ27" ca="1">INDIRECT($A27&amp;DZ$1)</f>
        <v>1</v>
      </c>
      <c r="EA27" s="364" cm="1">
        <f t="array" aca="1" ref="EA27" ca="1">INDIRECT($A27&amp;EA$1)</f>
        <v>1</v>
      </c>
      <c r="EB27" s="364" cm="1">
        <f t="array" aca="1" ref="EB27" ca="1">INDIRECT($A27&amp;EB$1)</f>
        <v>1</v>
      </c>
      <c r="EC27" s="364" cm="1">
        <f t="array" aca="1" ref="EC27" ca="1">INDIRECT($A27&amp;EC$1)</f>
        <v>1</v>
      </c>
      <c r="ED27" s="357"/>
      <c r="EE27" s="364" cm="1">
        <f t="array" aca="1" ref="EE27" ca="1">INDIRECT($A27&amp;EE$1)</f>
        <v>1</v>
      </c>
      <c r="EF27" s="364" cm="1">
        <f t="array" aca="1" ref="EF27" ca="1">INDIRECT($A27&amp;EF$1)</f>
        <v>1</v>
      </c>
      <c r="EG27" s="364" cm="1">
        <f t="array" aca="1" ref="EG27" ca="1">INDIRECT($A27&amp;EG$1)</f>
        <v>1</v>
      </c>
      <c r="EH27" s="364" cm="1">
        <f t="array" aca="1" ref="EH27" ca="1">INDIRECT($A27&amp;EH$1)</f>
        <v>1</v>
      </c>
      <c r="EI27" s="364" cm="1">
        <f t="array" aca="1" ref="EI27" ca="1">INDIRECT($A27&amp;EI$1)</f>
        <v>1</v>
      </c>
      <c r="EJ27" s="199"/>
      <c r="EK27" s="199"/>
      <c r="EL27" s="138"/>
      <c r="EM27" s="138"/>
      <c r="EN27" s="138"/>
      <c r="EO27" s="138"/>
    </row>
    <row r="28" spans="1:145">
      <c r="A28" s="114" t="s">
        <v>338</v>
      </c>
      <c r="B28" s="337" t="s">
        <v>112</v>
      </c>
      <c r="C28" s="362" t="str">
        <f>_xlfn.IFNA(VLOOKUP($B28,Classificatietabel!$B$6:$I$91,C$7,FALSE),"")</f>
        <v>hoog</v>
      </c>
      <c r="D28" s="194" t="str">
        <f>_xlfn.IFNA(VLOOKUP($B28,Classificatietabel!$B$6:$I$91,D$7,FALSE),"")</f>
        <v>neen</v>
      </c>
      <c r="E28" s="197">
        <f>IF(AND(D28="laag",$D$3=1),0,_xlfn.IFNA(IF(VLOOKUP($B28,Classificatietabel!$B$6:$H$91,$E$5,FALSE)="Ja",1,0),""))</f>
        <v>1</v>
      </c>
      <c r="F28" s="357"/>
      <c r="G28" s="363">
        <v>1</v>
      </c>
      <c r="H28" s="363">
        <v>1</v>
      </c>
      <c r="I28" s="363">
        <v>1</v>
      </c>
      <c r="J28" s="363">
        <v>1</v>
      </c>
      <c r="K28" s="363">
        <v>1</v>
      </c>
      <c r="L28" s="363">
        <v>1</v>
      </c>
      <c r="M28" s="363">
        <v>1</v>
      </c>
      <c r="N28" s="363">
        <v>1</v>
      </c>
      <c r="O28" s="363">
        <v>1</v>
      </c>
      <c r="P28" s="363">
        <v>1</v>
      </c>
      <c r="Q28" s="363">
        <v>1</v>
      </c>
      <c r="R28" s="363">
        <v>1</v>
      </c>
      <c r="S28" s="363">
        <v>1</v>
      </c>
      <c r="T28" s="363">
        <v>1</v>
      </c>
      <c r="U28" s="363">
        <v>1</v>
      </c>
      <c r="V28" s="363">
        <v>1</v>
      </c>
      <c r="W28" s="363">
        <v>1</v>
      </c>
      <c r="X28" s="363">
        <v>1</v>
      </c>
      <c r="Y28" s="363">
        <v>1</v>
      </c>
      <c r="Z28" s="363">
        <v>1</v>
      </c>
      <c r="AA28" s="364" cm="1">
        <f t="array" aca="1" ref="AA28" ca="1">INDIRECT($A28&amp;AA$1)</f>
        <v>1</v>
      </c>
      <c r="AB28" s="364" cm="1">
        <f t="array" aca="1" ref="AB28" ca="1">INDIRECT($A28&amp;AB$1)</f>
        <v>1</v>
      </c>
      <c r="AC28" s="364" cm="1">
        <f t="array" aca="1" ref="AC28" ca="1">INDIRECT($A28&amp;AC$1)</f>
        <v>1</v>
      </c>
      <c r="AD28" s="364" cm="1">
        <f t="array" aca="1" ref="AD28" ca="1">INDIRECT($A28&amp;AD$1)</f>
        <v>1</v>
      </c>
      <c r="AE28" s="364" cm="1">
        <f t="array" aca="1" ref="AE28" ca="1">INDIRECT($A28&amp;AE$1)</f>
        <v>1</v>
      </c>
      <c r="AF28" s="364" cm="1">
        <f t="array" aca="1" ref="AF28" ca="1">INDIRECT($A28&amp;AF$1)</f>
        <v>1</v>
      </c>
      <c r="AG28" s="364" cm="1">
        <f t="array" aca="1" ref="AG28" ca="1">INDIRECT($A28&amp;AG$1)</f>
        <v>1</v>
      </c>
      <c r="AH28" s="364" cm="1">
        <f t="array" aca="1" ref="AH28" ca="1">INDIRECT($A28&amp;AH$1)</f>
        <v>1</v>
      </c>
      <c r="AI28" s="364" cm="1">
        <f t="array" aca="1" ref="AI28" ca="1">INDIRECT($A28&amp;AI$1)</f>
        <v>1</v>
      </c>
      <c r="AJ28" s="364" cm="1">
        <f t="array" aca="1" ref="AJ28" ca="1">INDIRECT($A28&amp;AJ$1)</f>
        <v>1</v>
      </c>
      <c r="AK28" s="364" cm="1">
        <f t="array" aca="1" ref="AK28" ca="1">INDIRECT($A28&amp;AK$1)</f>
        <v>1</v>
      </c>
      <c r="AL28" s="364" cm="1">
        <f t="array" aca="1" ref="AL28" ca="1">INDIRECT($A28&amp;AL$1)</f>
        <v>1</v>
      </c>
      <c r="AM28" s="364" cm="1">
        <f t="array" aca="1" ref="AM28" ca="1">INDIRECT($A28&amp;AM$1)</f>
        <v>1</v>
      </c>
      <c r="AN28" s="357"/>
      <c r="AO28" s="364" cm="1">
        <f t="array" aca="1" ref="AO28" ca="1">INDIRECT($A28&amp;AO$1)</f>
        <v>1</v>
      </c>
      <c r="AP28" s="364" cm="1">
        <f t="array" aca="1" ref="AP28" ca="1">INDIRECT($A28&amp;AP$1)</f>
        <v>1</v>
      </c>
      <c r="AQ28" s="364" cm="1">
        <f t="array" aca="1" ref="AQ28" ca="1">INDIRECT($A28&amp;AQ$1)</f>
        <v>1</v>
      </c>
      <c r="AR28" s="364" cm="1">
        <f t="array" aca="1" ref="AR28" ca="1">INDIRECT($A28&amp;AR$1)</f>
        <v>1</v>
      </c>
      <c r="AS28" s="364" cm="1">
        <f t="array" aca="1" ref="AS28" ca="1">INDIRECT($A28&amp;AS$1)</f>
        <v>1</v>
      </c>
      <c r="AT28" s="364" cm="1">
        <f t="array" aca="1" ref="AT28" ca="1">INDIRECT($A28&amp;AT$1)</f>
        <v>1</v>
      </c>
      <c r="AU28" s="364" cm="1">
        <f t="array" aca="1" ref="AU28" ca="1">INDIRECT($A28&amp;AU$1)</f>
        <v>1</v>
      </c>
      <c r="AV28" s="364" cm="1">
        <f t="array" aca="1" ref="AV28" ca="1">INDIRECT($A28&amp;AV$1)</f>
        <v>1</v>
      </c>
      <c r="AW28" s="364" cm="1">
        <f t="array" aca="1" ref="AW28" ca="1">INDIRECT($A28&amp;AW$1)</f>
        <v>1</v>
      </c>
      <c r="AX28" s="364" cm="1">
        <f t="array" aca="1" ref="AX28" ca="1">INDIRECT($A28&amp;AX$1)</f>
        <v>1</v>
      </c>
      <c r="AY28" s="357"/>
      <c r="AZ28" s="364" cm="1">
        <f t="array" aca="1" ref="AZ28" ca="1">INDIRECT($A28&amp;AZ$1)</f>
        <v>1</v>
      </c>
      <c r="BA28" s="364" cm="1">
        <f t="array" aca="1" ref="BA28" ca="1">INDIRECT($A28&amp;BA$1)</f>
        <v>1</v>
      </c>
      <c r="BB28" s="364" cm="1">
        <f t="array" aca="1" ref="BB28" ca="1">INDIRECT($A28&amp;BB$1)</f>
        <v>1</v>
      </c>
      <c r="BC28" s="364" cm="1">
        <f t="array" aca="1" ref="BC28" ca="1">INDIRECT($A28&amp;BC$1)</f>
        <v>1</v>
      </c>
      <c r="BD28" s="364" cm="1">
        <f t="array" aca="1" ref="BD28" ca="1">INDIRECT($A28&amp;BD$1)</f>
        <v>1</v>
      </c>
      <c r="BE28" s="364" cm="1">
        <f t="array" aca="1" ref="BE28" ca="1">INDIRECT($A28&amp;BE$1)</f>
        <v>1</v>
      </c>
      <c r="BF28" s="364" cm="1">
        <f t="array" aca="1" ref="BF28" ca="1">INDIRECT($A28&amp;BF$1)</f>
        <v>1</v>
      </c>
      <c r="BG28" s="364" cm="1">
        <f t="array" aca="1" ref="BG28" ca="1">INDIRECT($A28&amp;BG$1)</f>
        <v>1</v>
      </c>
      <c r="BH28" s="364" cm="1">
        <f t="array" aca="1" ref="BH28" ca="1">INDIRECT($A28&amp;BH$1)</f>
        <v>1</v>
      </c>
      <c r="BI28" s="357"/>
      <c r="BJ28" s="364" cm="1">
        <f t="array" aca="1" ref="BJ28" ca="1">INDIRECT($A28&amp;BJ$1)</f>
        <v>1</v>
      </c>
      <c r="BK28" s="364" cm="1">
        <f t="array" aca="1" ref="BK28" ca="1">INDIRECT($A28&amp;BK$1)</f>
        <v>1</v>
      </c>
      <c r="BL28" s="364" cm="1">
        <f t="array" aca="1" ref="BL28" ca="1">INDIRECT($A28&amp;BL$1)</f>
        <v>1</v>
      </c>
      <c r="BM28" s="364" cm="1">
        <f t="array" aca="1" ref="BM28" ca="1">INDIRECT($A28&amp;BM$1)</f>
        <v>1</v>
      </c>
      <c r="BN28" s="364" cm="1">
        <f t="array" aca="1" ref="BN28" ca="1">INDIRECT($A28&amp;BN$1)</f>
        <v>1</v>
      </c>
      <c r="BO28" s="364" cm="1">
        <f t="array" aca="1" ref="BO28" ca="1">INDIRECT($A28&amp;BO$1)</f>
        <v>1</v>
      </c>
      <c r="BP28" s="364" cm="1">
        <f t="array" aca="1" ref="BP28" ca="1">INDIRECT($A28&amp;BP$1)</f>
        <v>1</v>
      </c>
      <c r="BQ28" s="364" cm="1">
        <f t="array" aca="1" ref="BQ28" ca="1">INDIRECT($A28&amp;BQ$1)</f>
        <v>1</v>
      </c>
      <c r="BR28" s="364" cm="1">
        <f t="array" aca="1" ref="BR28" ca="1">INDIRECT($A28&amp;BR$1)</f>
        <v>1</v>
      </c>
      <c r="BS28" s="364" cm="1">
        <f t="array" aca="1" ref="BS28" ca="1">INDIRECT($A28&amp;BS$1)</f>
        <v>1</v>
      </c>
      <c r="BT28" s="191"/>
      <c r="BU28" s="219" cm="1">
        <f t="array" aca="1" ref="BU28" ca="1">INDIRECT($A28&amp;BU$1)</f>
        <v>1</v>
      </c>
      <c r="BV28" s="364" cm="1">
        <f t="array" aca="1" ref="BV28" ca="1">INDIRECT($A28&amp;BV$1)</f>
        <v>1</v>
      </c>
      <c r="BW28" s="364" cm="1">
        <f t="array" aca="1" ref="BW28" ca="1">INDIRECT($A28&amp;BW$1)</f>
        <v>1</v>
      </c>
      <c r="BX28" s="364" cm="1">
        <f t="array" aca="1" ref="BX28" ca="1">INDIRECT($A28&amp;BX$1)</f>
        <v>1</v>
      </c>
      <c r="BY28" s="365"/>
      <c r="BZ28" s="364" cm="1">
        <f t="array" aca="1" ref="BZ28" ca="1">INDIRECT($A28&amp;BZ$1)</f>
        <v>1</v>
      </c>
      <c r="CA28" s="364" cm="1">
        <f t="array" aca="1" ref="CA28" ca="1">INDIRECT($A28&amp;CA$1)</f>
        <v>1</v>
      </c>
      <c r="CB28" s="364" cm="1">
        <f t="array" aca="1" ref="CB28" ca="1">INDIRECT($A28&amp;CB$1)</f>
        <v>1</v>
      </c>
      <c r="CC28" s="364" cm="1">
        <f t="array" aca="1" ref="CC28" ca="1">INDIRECT($A28&amp;CC$1)</f>
        <v>1</v>
      </c>
      <c r="CD28" s="364" cm="1">
        <f t="array" aca="1" ref="CD28" ca="1">INDIRECT($A28&amp;CD$1)</f>
        <v>1</v>
      </c>
      <c r="CE28" s="364" cm="1">
        <f t="array" aca="1" ref="CE28" ca="1">INDIRECT($A28&amp;CE$1)</f>
        <v>1</v>
      </c>
      <c r="CF28" s="364" cm="1">
        <f t="array" aca="1" ref="CF28" ca="1">INDIRECT($A28&amp;CF$1)</f>
        <v>1</v>
      </c>
      <c r="CG28" s="364" cm="1">
        <f t="array" aca="1" ref="CG28" ca="1">INDIRECT($A28&amp;CG$1)</f>
        <v>1</v>
      </c>
      <c r="CH28" s="364" cm="1">
        <f t="array" aca="1" ref="CH28" ca="1">INDIRECT($A28&amp;CH$1)</f>
        <v>1</v>
      </c>
      <c r="CI28" s="191"/>
      <c r="CJ28" s="364" cm="1">
        <f t="array" aca="1" ref="CJ28" ca="1">INDIRECT($A28&amp;CJ$1)</f>
        <v>1</v>
      </c>
      <c r="CK28" s="364" cm="1">
        <f t="array" aca="1" ref="CK28" ca="1">INDIRECT($A28&amp;CK$1)</f>
        <v>1</v>
      </c>
      <c r="CL28" s="364" cm="1">
        <f t="array" aca="1" ref="CL28" ca="1">INDIRECT($A28&amp;CL$1)</f>
        <v>1</v>
      </c>
      <c r="CM28" s="364" cm="1">
        <f t="array" aca="1" ref="CM28" ca="1">INDIRECT($A28&amp;CM$1)</f>
        <v>1</v>
      </c>
      <c r="CN28" s="364" cm="1">
        <f t="array" aca="1" ref="CN28" ca="1">INDIRECT($A28&amp;CN$1)</f>
        <v>1</v>
      </c>
      <c r="CO28" s="364" cm="1">
        <f t="array" aca="1" ref="CO28" ca="1">INDIRECT($A28&amp;CO$1)</f>
        <v>1</v>
      </c>
      <c r="CP28" s="364" cm="1">
        <f t="array" aca="1" ref="CP28" ca="1">INDIRECT($A28&amp;CP$1)</f>
        <v>1</v>
      </c>
      <c r="CQ28" s="364" cm="1">
        <f t="array" aca="1" ref="CQ28" ca="1">INDIRECT($A28&amp;CQ$1)</f>
        <v>1</v>
      </c>
      <c r="CR28" s="364" cm="1">
        <f t="array" aca="1" ref="CR28" ca="1">INDIRECT($A28&amp;CR$1)</f>
        <v>1</v>
      </c>
      <c r="CS28" s="364" cm="1">
        <f t="array" aca="1" ref="CS28" ca="1">INDIRECT($A28&amp;CS$1)</f>
        <v>1</v>
      </c>
      <c r="CT28" s="364" cm="1">
        <f t="array" aca="1" ref="CT28" ca="1">INDIRECT($A28&amp;CT$1)</f>
        <v>1</v>
      </c>
      <c r="CU28" s="364" cm="1">
        <f t="array" aca="1" ref="CU28" ca="1">INDIRECT($A28&amp;CU$1)</f>
        <v>1</v>
      </c>
      <c r="CV28" s="364" cm="1">
        <f t="array" aca="1" ref="CV28" ca="1">INDIRECT($A28&amp;CV$1)</f>
        <v>1</v>
      </c>
      <c r="CW28" s="364" cm="1">
        <f t="array" aca="1" ref="CW28" ca="1">INDIRECT($A28&amp;CW$1)</f>
        <v>1</v>
      </c>
      <c r="CX28" s="364" cm="1">
        <f t="array" aca="1" ref="CX28" ca="1">INDIRECT($A28&amp;CX$1)</f>
        <v>1</v>
      </c>
      <c r="CY28" s="364" cm="1">
        <f t="array" aca="1" ref="CY28" ca="1">INDIRECT($A28&amp;CY$1)</f>
        <v>1</v>
      </c>
      <c r="CZ28" s="364" cm="1">
        <f t="array" aca="1" ref="CZ28" ca="1">INDIRECT($A28&amp;CZ$1)</f>
        <v>1</v>
      </c>
      <c r="DA28" s="364" cm="1">
        <f t="array" aca="1" ref="DA28" ca="1">INDIRECT($A28&amp;DA$1)</f>
        <v>1</v>
      </c>
      <c r="DB28" s="364" cm="1">
        <f t="array" aca="1" ref="DB28" ca="1">INDIRECT($A28&amp;DB$1)</f>
        <v>1</v>
      </c>
      <c r="DC28" s="364" cm="1">
        <f t="array" aca="1" ref="DC28" ca="1">INDIRECT($A28&amp;DC$1)</f>
        <v>1</v>
      </c>
      <c r="DD28" s="357"/>
      <c r="DE28" s="364" cm="1">
        <f t="array" aca="1" ref="DE28" ca="1">INDIRECT($A28&amp;DE$1)</f>
        <v>1</v>
      </c>
      <c r="DF28" s="364" cm="1">
        <f t="array" aca="1" ref="DF28" ca="1">INDIRECT($A28&amp;DF$1)</f>
        <v>1</v>
      </c>
      <c r="DG28" s="364" cm="1">
        <f t="array" aca="1" ref="DG28" ca="1">INDIRECT($A28&amp;DG$1)</f>
        <v>1</v>
      </c>
      <c r="DH28" s="364" cm="1">
        <f t="array" aca="1" ref="DH28" ca="1">INDIRECT($A28&amp;DH$1)</f>
        <v>1</v>
      </c>
      <c r="DI28" s="364" cm="1">
        <f t="array" aca="1" ref="DI28" ca="1">INDIRECT($A28&amp;DI$1)</f>
        <v>1</v>
      </c>
      <c r="DJ28" s="364" cm="1">
        <f t="array" aca="1" ref="DJ28" ca="1">INDIRECT($A28&amp;DJ$1)</f>
        <v>1</v>
      </c>
      <c r="DK28" s="364" cm="1">
        <f t="array" aca="1" ref="DK28" ca="1">INDIRECT($A28&amp;DK$1)</f>
        <v>1</v>
      </c>
      <c r="DL28" s="364" cm="1">
        <f t="array" aca="1" ref="DL28" ca="1">INDIRECT($A28&amp;DL$1)</f>
        <v>1</v>
      </c>
      <c r="DM28" s="357"/>
      <c r="DN28" s="364" cm="1">
        <f t="array" aca="1" ref="DN28" ca="1">INDIRECT($A28&amp;DN$1)</f>
        <v>1</v>
      </c>
      <c r="DO28" s="364" cm="1">
        <f t="array" aca="1" ref="DO28" ca="1">INDIRECT($A28&amp;DO$1)</f>
        <v>1</v>
      </c>
      <c r="DP28" s="364" cm="1">
        <f t="array" aca="1" ref="DP28" ca="1">INDIRECT($A28&amp;DP$1)</f>
        <v>1</v>
      </c>
      <c r="DQ28" s="364" cm="1">
        <f t="array" aca="1" ref="DQ28" ca="1">INDIRECT($A28&amp;DQ$1)</f>
        <v>1</v>
      </c>
      <c r="DR28" s="364" cm="1">
        <f t="array" aca="1" ref="DR28" ca="1">INDIRECT($A28&amp;DR$1)</f>
        <v>1</v>
      </c>
      <c r="DS28" s="364" cm="1">
        <f t="array" aca="1" ref="DS28" ca="1">INDIRECT($A28&amp;DS$1)</f>
        <v>1</v>
      </c>
      <c r="DT28" s="364" cm="1">
        <f t="array" aca="1" ref="DT28" ca="1">INDIRECT($A28&amp;DT$1)</f>
        <v>1</v>
      </c>
      <c r="DU28" s="364" cm="1">
        <f t="array" aca="1" ref="DU28" ca="1">INDIRECT($A28&amp;DU$1)</f>
        <v>1</v>
      </c>
      <c r="DV28" s="364" cm="1">
        <f t="array" aca="1" ref="DV28" ca="1">INDIRECT($A28&amp;DV$1)</f>
        <v>1</v>
      </c>
      <c r="DW28" s="364" cm="1">
        <f t="array" aca="1" ref="DW28" ca="1">INDIRECT($A28&amp;DW$1)</f>
        <v>1</v>
      </c>
      <c r="DX28" s="364" cm="1">
        <f t="array" aca="1" ref="DX28" ca="1">INDIRECT($A28&amp;DX$1)</f>
        <v>1</v>
      </c>
      <c r="DY28" s="357"/>
      <c r="DZ28" s="364" cm="1">
        <f t="array" aca="1" ref="DZ28" ca="1">INDIRECT($A28&amp;DZ$1)</f>
        <v>1</v>
      </c>
      <c r="EA28" s="364" cm="1">
        <f t="array" aca="1" ref="EA28" ca="1">INDIRECT($A28&amp;EA$1)</f>
        <v>1</v>
      </c>
      <c r="EB28" s="364" cm="1">
        <f t="array" aca="1" ref="EB28" ca="1">INDIRECT($A28&amp;EB$1)</f>
        <v>1</v>
      </c>
      <c r="EC28" s="364" cm="1">
        <f t="array" aca="1" ref="EC28" ca="1">INDIRECT($A28&amp;EC$1)</f>
        <v>1</v>
      </c>
      <c r="ED28" s="357"/>
      <c r="EE28" s="364" cm="1">
        <f t="array" aca="1" ref="EE28" ca="1">INDIRECT($A28&amp;EE$1)</f>
        <v>1</v>
      </c>
      <c r="EF28" s="364" cm="1">
        <f t="array" aca="1" ref="EF28" ca="1">INDIRECT($A28&amp;EF$1)</f>
        <v>1</v>
      </c>
      <c r="EG28" s="364" cm="1">
        <f t="array" aca="1" ref="EG28" ca="1">INDIRECT($A28&amp;EG$1)</f>
        <v>1</v>
      </c>
      <c r="EH28" s="364" cm="1">
        <f t="array" aca="1" ref="EH28" ca="1">INDIRECT($A28&amp;EH$1)</f>
        <v>1</v>
      </c>
      <c r="EI28" s="364" cm="1">
        <f t="array" aca="1" ref="EI28" ca="1">INDIRECT($A28&amp;EI$1)</f>
        <v>1</v>
      </c>
      <c r="EJ28" s="199"/>
      <c r="EK28" s="199"/>
      <c r="EL28" s="138"/>
      <c r="EM28" s="138"/>
      <c r="EN28" s="138"/>
      <c r="EO28" s="138"/>
    </row>
    <row r="29" spans="1:145">
      <c r="A29" s="114" t="s">
        <v>339</v>
      </c>
      <c r="B29" s="337" t="s">
        <v>114</v>
      </c>
      <c r="C29" s="362" t="str">
        <f>_xlfn.IFNA(VLOOKUP($B29,Classificatietabel!$B$6:$I$91,C$7,FALSE),"")</f>
        <v>zeer hoog</v>
      </c>
      <c r="D29" s="194" t="str">
        <f>_xlfn.IFNA(VLOOKUP($B29,Classificatietabel!$B$6:$I$91,D$7,FALSE),"")</f>
        <v>neen</v>
      </c>
      <c r="E29" s="197">
        <f>IF(AND(D29="laag",$D$3=1),0,_xlfn.IFNA(IF(VLOOKUP($B29,Classificatietabel!$B$6:$H$91,$E$5,FALSE)="Ja",1,0),""))</f>
        <v>1</v>
      </c>
      <c r="F29" s="357"/>
      <c r="G29" s="363">
        <v>1</v>
      </c>
      <c r="H29" s="363">
        <v>1</v>
      </c>
      <c r="I29" s="363">
        <v>1</v>
      </c>
      <c r="J29" s="363">
        <v>1</v>
      </c>
      <c r="K29" s="363">
        <v>1</v>
      </c>
      <c r="L29" s="363">
        <v>1</v>
      </c>
      <c r="M29" s="363">
        <v>1</v>
      </c>
      <c r="N29" s="363">
        <v>1</v>
      </c>
      <c r="O29" s="363">
        <v>1</v>
      </c>
      <c r="P29" s="363">
        <v>1</v>
      </c>
      <c r="Q29" s="363">
        <v>1</v>
      </c>
      <c r="R29" s="363">
        <v>1</v>
      </c>
      <c r="S29" s="363">
        <v>1</v>
      </c>
      <c r="T29" s="363">
        <v>1</v>
      </c>
      <c r="U29" s="363">
        <v>1</v>
      </c>
      <c r="V29" s="363">
        <v>1</v>
      </c>
      <c r="W29" s="363">
        <v>1</v>
      </c>
      <c r="X29" s="363">
        <v>1</v>
      </c>
      <c r="Y29" s="363">
        <v>1</v>
      </c>
      <c r="Z29" s="363">
        <v>1</v>
      </c>
      <c r="AA29" s="363">
        <v>1</v>
      </c>
      <c r="AB29" s="364" cm="1">
        <f t="array" aca="1" ref="AB29" ca="1">INDIRECT($A29&amp;AB$1)</f>
        <v>1</v>
      </c>
      <c r="AC29" s="364" cm="1">
        <f t="array" aca="1" ref="AC29" ca="1">INDIRECT($A29&amp;AC$1)</f>
        <v>1</v>
      </c>
      <c r="AD29" s="364" cm="1">
        <f t="array" aca="1" ref="AD29" ca="1">INDIRECT($A29&amp;AD$1)</f>
        <v>1</v>
      </c>
      <c r="AE29" s="364" cm="1">
        <f t="array" aca="1" ref="AE29" ca="1">INDIRECT($A29&amp;AE$1)</f>
        <v>1</v>
      </c>
      <c r="AF29" s="364" cm="1">
        <f t="array" aca="1" ref="AF29" ca="1">INDIRECT($A29&amp;AF$1)</f>
        <v>1</v>
      </c>
      <c r="AG29" s="364" cm="1">
        <f t="array" aca="1" ref="AG29" ca="1">INDIRECT($A29&amp;AG$1)</f>
        <v>1</v>
      </c>
      <c r="AH29" s="364" cm="1">
        <f t="array" aca="1" ref="AH29" ca="1">INDIRECT($A29&amp;AH$1)</f>
        <v>1</v>
      </c>
      <c r="AI29" s="364" cm="1">
        <f t="array" aca="1" ref="AI29" ca="1">INDIRECT($A29&amp;AI$1)</f>
        <v>1</v>
      </c>
      <c r="AJ29" s="364" cm="1">
        <f t="array" aca="1" ref="AJ29" ca="1">INDIRECT($A29&amp;AJ$1)</f>
        <v>1</v>
      </c>
      <c r="AK29" s="364" cm="1">
        <f t="array" aca="1" ref="AK29" ca="1">INDIRECT($A29&amp;AK$1)</f>
        <v>1</v>
      </c>
      <c r="AL29" s="364" cm="1">
        <f t="array" aca="1" ref="AL29" ca="1">INDIRECT($A29&amp;AL$1)</f>
        <v>1</v>
      </c>
      <c r="AM29" s="364" cm="1">
        <f t="array" aca="1" ref="AM29" ca="1">INDIRECT($A29&amp;AM$1)</f>
        <v>1</v>
      </c>
      <c r="AN29" s="357"/>
      <c r="AO29" s="364" cm="1">
        <f t="array" aca="1" ref="AO29" ca="1">INDIRECT($A29&amp;AO$1)</f>
        <v>1</v>
      </c>
      <c r="AP29" s="364" cm="1">
        <f t="array" aca="1" ref="AP29" ca="1">INDIRECT($A29&amp;AP$1)</f>
        <v>1</v>
      </c>
      <c r="AQ29" s="364" cm="1">
        <f t="array" aca="1" ref="AQ29" ca="1">INDIRECT($A29&amp;AQ$1)</f>
        <v>1</v>
      </c>
      <c r="AR29" s="364" cm="1">
        <f t="array" aca="1" ref="AR29" ca="1">INDIRECT($A29&amp;AR$1)</f>
        <v>1</v>
      </c>
      <c r="AS29" s="364" cm="1">
        <f t="array" aca="1" ref="AS29" ca="1">INDIRECT($A29&amp;AS$1)</f>
        <v>1</v>
      </c>
      <c r="AT29" s="364" cm="1">
        <f t="array" aca="1" ref="AT29" ca="1">INDIRECT($A29&amp;AT$1)</f>
        <v>1</v>
      </c>
      <c r="AU29" s="364" cm="1">
        <f t="array" aca="1" ref="AU29" ca="1">INDIRECT($A29&amp;AU$1)</f>
        <v>1</v>
      </c>
      <c r="AV29" s="364" cm="1">
        <f t="array" aca="1" ref="AV29" ca="1">INDIRECT($A29&amp;AV$1)</f>
        <v>1</v>
      </c>
      <c r="AW29" s="364" cm="1">
        <f t="array" aca="1" ref="AW29" ca="1">INDIRECT($A29&amp;AW$1)</f>
        <v>1</v>
      </c>
      <c r="AX29" s="364" cm="1">
        <f t="array" aca="1" ref="AX29" ca="1">INDIRECT($A29&amp;AX$1)</f>
        <v>1</v>
      </c>
      <c r="AY29" s="357"/>
      <c r="AZ29" s="364" cm="1">
        <f t="array" aca="1" ref="AZ29" ca="1">INDIRECT($A29&amp;AZ$1)</f>
        <v>1</v>
      </c>
      <c r="BA29" s="364" cm="1">
        <f t="array" aca="1" ref="BA29" ca="1">INDIRECT($A29&amp;BA$1)</f>
        <v>1</v>
      </c>
      <c r="BB29" s="364" cm="1">
        <f t="array" aca="1" ref="BB29" ca="1">INDIRECT($A29&amp;BB$1)</f>
        <v>1</v>
      </c>
      <c r="BC29" s="364" cm="1">
        <f t="array" aca="1" ref="BC29" ca="1">INDIRECT($A29&amp;BC$1)</f>
        <v>1</v>
      </c>
      <c r="BD29" s="364" cm="1">
        <f t="array" aca="1" ref="BD29" ca="1">INDIRECT($A29&amp;BD$1)</f>
        <v>1</v>
      </c>
      <c r="BE29" s="364" cm="1">
        <f t="array" aca="1" ref="BE29" ca="1">INDIRECT($A29&amp;BE$1)</f>
        <v>1</v>
      </c>
      <c r="BF29" s="364" cm="1">
        <f t="array" aca="1" ref="BF29" ca="1">INDIRECT($A29&amp;BF$1)</f>
        <v>1</v>
      </c>
      <c r="BG29" s="364" cm="1">
        <f t="array" aca="1" ref="BG29" ca="1">INDIRECT($A29&amp;BG$1)</f>
        <v>1</v>
      </c>
      <c r="BH29" s="364" cm="1">
        <f t="array" aca="1" ref="BH29" ca="1">INDIRECT($A29&amp;BH$1)</f>
        <v>1</v>
      </c>
      <c r="BI29" s="357"/>
      <c r="BJ29" s="364" cm="1">
        <f t="array" aca="1" ref="BJ29" ca="1">INDIRECT($A29&amp;BJ$1)</f>
        <v>1</v>
      </c>
      <c r="BK29" s="364" cm="1">
        <f t="array" aca="1" ref="BK29" ca="1">INDIRECT($A29&amp;BK$1)</f>
        <v>1</v>
      </c>
      <c r="BL29" s="364" cm="1">
        <f t="array" aca="1" ref="BL29" ca="1">INDIRECT($A29&amp;BL$1)</f>
        <v>1</v>
      </c>
      <c r="BM29" s="364" cm="1">
        <f t="array" aca="1" ref="BM29" ca="1">INDIRECT($A29&amp;BM$1)</f>
        <v>1</v>
      </c>
      <c r="BN29" s="364" cm="1">
        <f t="array" aca="1" ref="BN29" ca="1">INDIRECT($A29&amp;BN$1)</f>
        <v>1</v>
      </c>
      <c r="BO29" s="364" cm="1">
        <f t="array" aca="1" ref="BO29" ca="1">INDIRECT($A29&amp;BO$1)</f>
        <v>1</v>
      </c>
      <c r="BP29" s="364" cm="1">
        <f t="array" aca="1" ref="BP29" ca="1">INDIRECT($A29&amp;BP$1)</f>
        <v>1</v>
      </c>
      <c r="BQ29" s="364" cm="1">
        <f t="array" aca="1" ref="BQ29" ca="1">INDIRECT($A29&amp;BQ$1)</f>
        <v>1</v>
      </c>
      <c r="BR29" s="364" cm="1">
        <f t="array" aca="1" ref="BR29" ca="1">INDIRECT($A29&amp;BR$1)</f>
        <v>1</v>
      </c>
      <c r="BS29" s="364" cm="1">
        <f t="array" aca="1" ref="BS29" ca="1">INDIRECT($A29&amp;BS$1)</f>
        <v>1</v>
      </c>
      <c r="BT29" s="191"/>
      <c r="BU29" s="219" cm="1">
        <f t="array" aca="1" ref="BU29" ca="1">INDIRECT($A29&amp;BU$1)</f>
        <v>1</v>
      </c>
      <c r="BV29" s="364" cm="1">
        <f t="array" aca="1" ref="BV29" ca="1">INDIRECT($A29&amp;BV$1)</f>
        <v>1</v>
      </c>
      <c r="BW29" s="364" cm="1">
        <f t="array" aca="1" ref="BW29" ca="1">INDIRECT($A29&amp;BW$1)</f>
        <v>1</v>
      </c>
      <c r="BX29" s="364" cm="1">
        <f t="array" aca="1" ref="BX29" ca="1">INDIRECT($A29&amp;BX$1)</f>
        <v>1</v>
      </c>
      <c r="BY29" s="365"/>
      <c r="BZ29" s="364" cm="1">
        <f t="array" aca="1" ref="BZ29" ca="1">INDIRECT($A29&amp;BZ$1)</f>
        <v>1</v>
      </c>
      <c r="CA29" s="364" cm="1">
        <f t="array" aca="1" ref="CA29" ca="1">INDIRECT($A29&amp;CA$1)</f>
        <v>1</v>
      </c>
      <c r="CB29" s="364" cm="1">
        <f t="array" aca="1" ref="CB29" ca="1">INDIRECT($A29&amp;CB$1)</f>
        <v>1</v>
      </c>
      <c r="CC29" s="364" cm="1">
        <f t="array" aca="1" ref="CC29" ca="1">INDIRECT($A29&amp;CC$1)</f>
        <v>1</v>
      </c>
      <c r="CD29" s="364" cm="1">
        <f t="array" aca="1" ref="CD29" ca="1">INDIRECT($A29&amp;CD$1)</f>
        <v>1</v>
      </c>
      <c r="CE29" s="364" cm="1">
        <f t="array" aca="1" ref="CE29" ca="1">INDIRECT($A29&amp;CE$1)</f>
        <v>1</v>
      </c>
      <c r="CF29" s="364" cm="1">
        <f t="array" aca="1" ref="CF29" ca="1">INDIRECT($A29&amp;CF$1)</f>
        <v>1</v>
      </c>
      <c r="CG29" s="364" cm="1">
        <f t="array" aca="1" ref="CG29" ca="1">INDIRECT($A29&amp;CG$1)</f>
        <v>1</v>
      </c>
      <c r="CH29" s="364" cm="1">
        <f t="array" aca="1" ref="CH29" ca="1">INDIRECT($A29&amp;CH$1)</f>
        <v>1</v>
      </c>
      <c r="CI29" s="191"/>
      <c r="CJ29" s="364" cm="1">
        <f t="array" aca="1" ref="CJ29" ca="1">INDIRECT($A29&amp;CJ$1)</f>
        <v>1</v>
      </c>
      <c r="CK29" s="364" cm="1">
        <f t="array" aca="1" ref="CK29" ca="1">INDIRECT($A29&amp;CK$1)</f>
        <v>1</v>
      </c>
      <c r="CL29" s="364" cm="1">
        <f t="array" aca="1" ref="CL29" ca="1">INDIRECT($A29&amp;CL$1)</f>
        <v>1</v>
      </c>
      <c r="CM29" s="364" cm="1">
        <f t="array" aca="1" ref="CM29" ca="1">INDIRECT($A29&amp;CM$1)</f>
        <v>1</v>
      </c>
      <c r="CN29" s="364" cm="1">
        <f t="array" aca="1" ref="CN29" ca="1">INDIRECT($A29&amp;CN$1)</f>
        <v>1</v>
      </c>
      <c r="CO29" s="364" cm="1">
        <f t="array" aca="1" ref="CO29" ca="1">INDIRECT($A29&amp;CO$1)</f>
        <v>1</v>
      </c>
      <c r="CP29" s="364" cm="1">
        <f t="array" aca="1" ref="CP29" ca="1">INDIRECT($A29&amp;CP$1)</f>
        <v>1</v>
      </c>
      <c r="CQ29" s="364" cm="1">
        <f t="array" aca="1" ref="CQ29" ca="1">INDIRECT($A29&amp;CQ$1)</f>
        <v>1</v>
      </c>
      <c r="CR29" s="364" cm="1">
        <f t="array" aca="1" ref="CR29" ca="1">INDIRECT($A29&amp;CR$1)</f>
        <v>1</v>
      </c>
      <c r="CS29" s="364" cm="1">
        <f t="array" aca="1" ref="CS29" ca="1">INDIRECT($A29&amp;CS$1)</f>
        <v>1</v>
      </c>
      <c r="CT29" s="364" cm="1">
        <f t="array" aca="1" ref="CT29" ca="1">INDIRECT($A29&amp;CT$1)</f>
        <v>1</v>
      </c>
      <c r="CU29" s="364" cm="1">
        <f t="array" aca="1" ref="CU29" ca="1">INDIRECT($A29&amp;CU$1)</f>
        <v>1</v>
      </c>
      <c r="CV29" s="364" cm="1">
        <f t="array" aca="1" ref="CV29" ca="1">INDIRECT($A29&amp;CV$1)</f>
        <v>1</v>
      </c>
      <c r="CW29" s="364" cm="1">
        <f t="array" aca="1" ref="CW29" ca="1">INDIRECT($A29&amp;CW$1)</f>
        <v>1</v>
      </c>
      <c r="CX29" s="364" cm="1">
        <f t="array" aca="1" ref="CX29" ca="1">INDIRECT($A29&amp;CX$1)</f>
        <v>1</v>
      </c>
      <c r="CY29" s="364" cm="1">
        <f t="array" aca="1" ref="CY29" ca="1">INDIRECT($A29&amp;CY$1)</f>
        <v>1</v>
      </c>
      <c r="CZ29" s="364" cm="1">
        <f t="array" aca="1" ref="CZ29" ca="1">INDIRECT($A29&amp;CZ$1)</f>
        <v>1</v>
      </c>
      <c r="DA29" s="364" cm="1">
        <f t="array" aca="1" ref="DA29" ca="1">INDIRECT($A29&amp;DA$1)</f>
        <v>1</v>
      </c>
      <c r="DB29" s="364" cm="1">
        <f t="array" aca="1" ref="DB29" ca="1">INDIRECT($A29&amp;DB$1)</f>
        <v>1</v>
      </c>
      <c r="DC29" s="364" cm="1">
        <f t="array" aca="1" ref="DC29" ca="1">INDIRECT($A29&amp;DC$1)</f>
        <v>1</v>
      </c>
      <c r="DD29" s="357"/>
      <c r="DE29" s="364" cm="1">
        <f t="array" aca="1" ref="DE29" ca="1">INDIRECT($A29&amp;DE$1)</f>
        <v>1</v>
      </c>
      <c r="DF29" s="364" cm="1">
        <f t="array" aca="1" ref="DF29" ca="1">INDIRECT($A29&amp;DF$1)</f>
        <v>1</v>
      </c>
      <c r="DG29" s="364" cm="1">
        <f t="array" aca="1" ref="DG29" ca="1">INDIRECT($A29&amp;DG$1)</f>
        <v>1</v>
      </c>
      <c r="DH29" s="364" cm="1">
        <f t="array" aca="1" ref="DH29" ca="1">INDIRECT($A29&amp;DH$1)</f>
        <v>1</v>
      </c>
      <c r="DI29" s="364" cm="1">
        <f t="array" aca="1" ref="DI29" ca="1">INDIRECT($A29&amp;DI$1)</f>
        <v>1</v>
      </c>
      <c r="DJ29" s="364" cm="1">
        <f t="array" aca="1" ref="DJ29" ca="1">INDIRECT($A29&amp;DJ$1)</f>
        <v>1</v>
      </c>
      <c r="DK29" s="364" cm="1">
        <f t="array" aca="1" ref="DK29" ca="1">INDIRECT($A29&amp;DK$1)</f>
        <v>1</v>
      </c>
      <c r="DL29" s="364" cm="1">
        <f t="array" aca="1" ref="DL29" ca="1">INDIRECT($A29&amp;DL$1)</f>
        <v>1</v>
      </c>
      <c r="DM29" s="357"/>
      <c r="DN29" s="364" cm="1">
        <f t="array" aca="1" ref="DN29" ca="1">INDIRECT($A29&amp;DN$1)</f>
        <v>1</v>
      </c>
      <c r="DO29" s="364" cm="1">
        <f t="array" aca="1" ref="DO29" ca="1">INDIRECT($A29&amp;DO$1)</f>
        <v>1</v>
      </c>
      <c r="DP29" s="364" cm="1">
        <f t="array" aca="1" ref="DP29" ca="1">INDIRECT($A29&amp;DP$1)</f>
        <v>1</v>
      </c>
      <c r="DQ29" s="364" cm="1">
        <f t="array" aca="1" ref="DQ29" ca="1">INDIRECT($A29&amp;DQ$1)</f>
        <v>1</v>
      </c>
      <c r="DR29" s="364" cm="1">
        <f t="array" aca="1" ref="DR29" ca="1">INDIRECT($A29&amp;DR$1)</f>
        <v>1</v>
      </c>
      <c r="DS29" s="364" cm="1">
        <f t="array" aca="1" ref="DS29" ca="1">INDIRECT($A29&amp;DS$1)</f>
        <v>1</v>
      </c>
      <c r="DT29" s="364" cm="1">
        <f t="array" aca="1" ref="DT29" ca="1">INDIRECT($A29&amp;DT$1)</f>
        <v>1</v>
      </c>
      <c r="DU29" s="364" cm="1">
        <f t="array" aca="1" ref="DU29" ca="1">INDIRECT($A29&amp;DU$1)</f>
        <v>1</v>
      </c>
      <c r="DV29" s="364" cm="1">
        <f t="array" aca="1" ref="DV29" ca="1">INDIRECT($A29&amp;DV$1)</f>
        <v>1</v>
      </c>
      <c r="DW29" s="364" cm="1">
        <f t="array" aca="1" ref="DW29" ca="1">INDIRECT($A29&amp;DW$1)</f>
        <v>1</v>
      </c>
      <c r="DX29" s="364" cm="1">
        <f t="array" aca="1" ref="DX29" ca="1">INDIRECT($A29&amp;DX$1)</f>
        <v>1</v>
      </c>
      <c r="DY29" s="357"/>
      <c r="DZ29" s="364" cm="1">
        <f t="array" aca="1" ref="DZ29" ca="1">INDIRECT($A29&amp;DZ$1)</f>
        <v>1</v>
      </c>
      <c r="EA29" s="364" cm="1">
        <f t="array" aca="1" ref="EA29" ca="1">INDIRECT($A29&amp;EA$1)</f>
        <v>1</v>
      </c>
      <c r="EB29" s="364" cm="1">
        <f t="array" aca="1" ref="EB29" ca="1">INDIRECT($A29&amp;EB$1)</f>
        <v>1</v>
      </c>
      <c r="EC29" s="364" cm="1">
        <f t="array" aca="1" ref="EC29" ca="1">INDIRECT($A29&amp;EC$1)</f>
        <v>1</v>
      </c>
      <c r="ED29" s="357"/>
      <c r="EE29" s="364" cm="1">
        <f t="array" aca="1" ref="EE29" ca="1">INDIRECT($A29&amp;EE$1)</f>
        <v>1</v>
      </c>
      <c r="EF29" s="364" cm="1">
        <f t="array" aca="1" ref="EF29" ca="1">INDIRECT($A29&amp;EF$1)</f>
        <v>1</v>
      </c>
      <c r="EG29" s="364" cm="1">
        <f t="array" aca="1" ref="EG29" ca="1">INDIRECT($A29&amp;EG$1)</f>
        <v>1</v>
      </c>
      <c r="EH29" s="364" cm="1">
        <f t="array" aca="1" ref="EH29" ca="1">INDIRECT($A29&amp;EH$1)</f>
        <v>1</v>
      </c>
      <c r="EI29" s="364" cm="1">
        <f t="array" aca="1" ref="EI29" ca="1">INDIRECT($A29&amp;EI$1)</f>
        <v>1</v>
      </c>
      <c r="EJ29" s="199"/>
      <c r="EK29" s="199"/>
      <c r="EL29" s="138"/>
      <c r="EM29" s="138"/>
      <c r="EN29" s="138"/>
      <c r="EO29" s="138"/>
    </row>
    <row r="30" spans="1:145">
      <c r="A30" s="114" t="s">
        <v>340</v>
      </c>
      <c r="B30" s="337" t="s">
        <v>115</v>
      </c>
      <c r="C30" s="362" t="str">
        <f>_xlfn.IFNA(VLOOKUP($B30,Classificatietabel!$B$6:$I$91,C$7,FALSE),"")</f>
        <v>normaal</v>
      </c>
      <c r="D30" s="194" t="str">
        <f>_xlfn.IFNA(VLOOKUP($B30,Classificatietabel!$B$6:$I$91,D$7,FALSE),"")</f>
        <v>neen</v>
      </c>
      <c r="E30" s="197">
        <f>IF(AND(D30="laag",$D$3=1),0,_xlfn.IFNA(IF(VLOOKUP($B30,Classificatietabel!$B$6:$H$91,$E$5,FALSE)="Ja",1,0),""))</f>
        <v>1</v>
      </c>
      <c r="F30" s="357"/>
      <c r="G30" s="363">
        <v>1</v>
      </c>
      <c r="H30" s="363">
        <v>1</v>
      </c>
      <c r="I30" s="363">
        <v>1</v>
      </c>
      <c r="J30" s="363">
        <v>1</v>
      </c>
      <c r="K30" s="363">
        <v>1</v>
      </c>
      <c r="L30" s="363">
        <v>1</v>
      </c>
      <c r="M30" s="363">
        <v>1</v>
      </c>
      <c r="N30" s="363">
        <v>1</v>
      </c>
      <c r="O30" s="363">
        <v>1</v>
      </c>
      <c r="P30" s="363">
        <v>1</v>
      </c>
      <c r="Q30" s="363">
        <v>1</v>
      </c>
      <c r="R30" s="363">
        <v>1</v>
      </c>
      <c r="S30" s="363">
        <v>1</v>
      </c>
      <c r="T30" s="363">
        <v>1</v>
      </c>
      <c r="U30" s="363">
        <v>1</v>
      </c>
      <c r="V30" s="363">
        <v>1</v>
      </c>
      <c r="W30" s="363">
        <v>1</v>
      </c>
      <c r="X30" s="363">
        <v>1</v>
      </c>
      <c r="Y30" s="363">
        <v>1</v>
      </c>
      <c r="Z30" s="363">
        <v>1</v>
      </c>
      <c r="AA30" s="363">
        <v>1</v>
      </c>
      <c r="AB30" s="363">
        <v>1</v>
      </c>
      <c r="AC30" s="364" cm="1">
        <f t="array" aca="1" ref="AC30" ca="1">INDIRECT($A30&amp;AC$1)</f>
        <v>1</v>
      </c>
      <c r="AD30" s="364" cm="1">
        <f t="array" aca="1" ref="AD30" ca="1">INDIRECT($A30&amp;AD$1)</f>
        <v>1</v>
      </c>
      <c r="AE30" s="364" cm="1">
        <f t="array" aca="1" ref="AE30" ca="1">INDIRECT($A30&amp;AE$1)</f>
        <v>1</v>
      </c>
      <c r="AF30" s="364" cm="1">
        <f t="array" aca="1" ref="AF30" ca="1">INDIRECT($A30&amp;AF$1)</f>
        <v>1</v>
      </c>
      <c r="AG30" s="364" cm="1">
        <f t="array" aca="1" ref="AG30" ca="1">INDIRECT($A30&amp;AG$1)</f>
        <v>1</v>
      </c>
      <c r="AH30" s="364" cm="1">
        <f t="array" aca="1" ref="AH30" ca="1">INDIRECT($A30&amp;AH$1)</f>
        <v>1</v>
      </c>
      <c r="AI30" s="364" cm="1">
        <f t="array" aca="1" ref="AI30" ca="1">INDIRECT($A30&amp;AI$1)</f>
        <v>1</v>
      </c>
      <c r="AJ30" s="364" cm="1">
        <f t="array" aca="1" ref="AJ30" ca="1">INDIRECT($A30&amp;AJ$1)</f>
        <v>1</v>
      </c>
      <c r="AK30" s="364" cm="1">
        <f t="array" aca="1" ref="AK30" ca="1">INDIRECT($A30&amp;AK$1)</f>
        <v>1</v>
      </c>
      <c r="AL30" s="364" cm="1">
        <f t="array" aca="1" ref="AL30" ca="1">INDIRECT($A30&amp;AL$1)</f>
        <v>1</v>
      </c>
      <c r="AM30" s="364" cm="1">
        <f t="array" aca="1" ref="AM30" ca="1">INDIRECT($A30&amp;AM$1)</f>
        <v>1</v>
      </c>
      <c r="AN30" s="357"/>
      <c r="AO30" s="364" cm="1">
        <f t="array" aca="1" ref="AO30" ca="1">INDIRECT($A30&amp;AO$1)</f>
        <v>1</v>
      </c>
      <c r="AP30" s="364" cm="1">
        <f t="array" aca="1" ref="AP30" ca="1">INDIRECT($A30&amp;AP$1)</f>
        <v>1</v>
      </c>
      <c r="AQ30" s="364" cm="1">
        <f t="array" aca="1" ref="AQ30" ca="1">INDIRECT($A30&amp;AQ$1)</f>
        <v>1</v>
      </c>
      <c r="AR30" s="364" cm="1">
        <f t="array" aca="1" ref="AR30" ca="1">INDIRECT($A30&amp;AR$1)</f>
        <v>1</v>
      </c>
      <c r="AS30" s="364" cm="1">
        <f t="array" aca="1" ref="AS30" ca="1">INDIRECT($A30&amp;AS$1)</f>
        <v>1</v>
      </c>
      <c r="AT30" s="364" cm="1">
        <f t="array" aca="1" ref="AT30" ca="1">INDIRECT($A30&amp;AT$1)</f>
        <v>1</v>
      </c>
      <c r="AU30" s="364" cm="1">
        <f t="array" aca="1" ref="AU30" ca="1">INDIRECT($A30&amp;AU$1)</f>
        <v>1</v>
      </c>
      <c r="AV30" s="364" cm="1">
        <f t="array" aca="1" ref="AV30" ca="1">INDIRECT($A30&amp;AV$1)</f>
        <v>1</v>
      </c>
      <c r="AW30" s="364" cm="1">
        <f t="array" aca="1" ref="AW30" ca="1">INDIRECT($A30&amp;AW$1)</f>
        <v>1</v>
      </c>
      <c r="AX30" s="364" cm="1">
        <f t="array" aca="1" ref="AX30" ca="1">INDIRECT($A30&amp;AX$1)</f>
        <v>1</v>
      </c>
      <c r="AY30" s="357"/>
      <c r="AZ30" s="364" cm="1">
        <f t="array" aca="1" ref="AZ30" ca="1">INDIRECT($A30&amp;AZ$1)</f>
        <v>1</v>
      </c>
      <c r="BA30" s="364" cm="1">
        <f t="array" aca="1" ref="BA30" ca="1">INDIRECT($A30&amp;BA$1)</f>
        <v>1</v>
      </c>
      <c r="BB30" s="364" cm="1">
        <f t="array" aca="1" ref="BB30" ca="1">INDIRECT($A30&amp;BB$1)</f>
        <v>1</v>
      </c>
      <c r="BC30" s="364" cm="1">
        <f t="array" aca="1" ref="BC30" ca="1">INDIRECT($A30&amp;BC$1)</f>
        <v>1</v>
      </c>
      <c r="BD30" s="364" cm="1">
        <f t="array" aca="1" ref="BD30" ca="1">INDIRECT($A30&amp;BD$1)</f>
        <v>1</v>
      </c>
      <c r="BE30" s="364" cm="1">
        <f t="array" aca="1" ref="BE30" ca="1">INDIRECT($A30&amp;BE$1)</f>
        <v>1</v>
      </c>
      <c r="BF30" s="364" cm="1">
        <f t="array" aca="1" ref="BF30" ca="1">INDIRECT($A30&amp;BF$1)</f>
        <v>1</v>
      </c>
      <c r="BG30" s="364" cm="1">
        <f t="array" aca="1" ref="BG30" ca="1">INDIRECT($A30&amp;BG$1)</f>
        <v>1</v>
      </c>
      <c r="BH30" s="364" cm="1">
        <f t="array" aca="1" ref="BH30" ca="1">INDIRECT($A30&amp;BH$1)</f>
        <v>1</v>
      </c>
      <c r="BI30" s="357"/>
      <c r="BJ30" s="364" cm="1">
        <f t="array" aca="1" ref="BJ30" ca="1">INDIRECT($A30&amp;BJ$1)</f>
        <v>1</v>
      </c>
      <c r="BK30" s="364" cm="1">
        <f t="array" aca="1" ref="BK30" ca="1">INDIRECT($A30&amp;BK$1)</f>
        <v>1</v>
      </c>
      <c r="BL30" s="364" cm="1">
        <f t="array" aca="1" ref="BL30" ca="1">INDIRECT($A30&amp;BL$1)</f>
        <v>1</v>
      </c>
      <c r="BM30" s="364" cm="1">
        <f t="array" aca="1" ref="BM30" ca="1">INDIRECT($A30&amp;BM$1)</f>
        <v>1</v>
      </c>
      <c r="BN30" s="364" cm="1">
        <f t="array" aca="1" ref="BN30" ca="1">INDIRECT($A30&amp;BN$1)</f>
        <v>1</v>
      </c>
      <c r="BO30" s="364" cm="1">
        <f t="array" aca="1" ref="BO30" ca="1">INDIRECT($A30&amp;BO$1)</f>
        <v>1</v>
      </c>
      <c r="BP30" s="364" cm="1">
        <f t="array" aca="1" ref="BP30" ca="1">INDIRECT($A30&amp;BP$1)</f>
        <v>1</v>
      </c>
      <c r="BQ30" s="364" cm="1">
        <f t="array" aca="1" ref="BQ30" ca="1">INDIRECT($A30&amp;BQ$1)</f>
        <v>1</v>
      </c>
      <c r="BR30" s="364" cm="1">
        <f t="array" aca="1" ref="BR30" ca="1">INDIRECT($A30&amp;BR$1)</f>
        <v>1</v>
      </c>
      <c r="BS30" s="364" cm="1">
        <f t="array" aca="1" ref="BS30" ca="1">INDIRECT($A30&amp;BS$1)</f>
        <v>1</v>
      </c>
      <c r="BT30" s="191"/>
      <c r="BU30" s="219" cm="1">
        <f t="array" aca="1" ref="BU30" ca="1">INDIRECT($A30&amp;BU$1)</f>
        <v>1</v>
      </c>
      <c r="BV30" s="364" cm="1">
        <f t="array" aca="1" ref="BV30" ca="1">INDIRECT($A30&amp;BV$1)</f>
        <v>1</v>
      </c>
      <c r="BW30" s="364" cm="1">
        <f t="array" aca="1" ref="BW30" ca="1">INDIRECT($A30&amp;BW$1)</f>
        <v>1</v>
      </c>
      <c r="BX30" s="364" cm="1">
        <f t="array" aca="1" ref="BX30" ca="1">INDIRECT($A30&amp;BX$1)</f>
        <v>1</v>
      </c>
      <c r="BY30" s="365"/>
      <c r="BZ30" s="364" cm="1">
        <f t="array" aca="1" ref="BZ30" ca="1">INDIRECT($A30&amp;BZ$1)</f>
        <v>1</v>
      </c>
      <c r="CA30" s="364" cm="1">
        <f t="array" aca="1" ref="CA30" ca="1">INDIRECT($A30&amp;CA$1)</f>
        <v>1</v>
      </c>
      <c r="CB30" s="364" cm="1">
        <f t="array" aca="1" ref="CB30" ca="1">INDIRECT($A30&amp;CB$1)</f>
        <v>1</v>
      </c>
      <c r="CC30" s="364" cm="1">
        <f t="array" aca="1" ref="CC30" ca="1">INDIRECT($A30&amp;CC$1)</f>
        <v>1</v>
      </c>
      <c r="CD30" s="364" cm="1">
        <f t="array" aca="1" ref="CD30" ca="1">INDIRECT($A30&amp;CD$1)</f>
        <v>1</v>
      </c>
      <c r="CE30" s="364" cm="1">
        <f t="array" aca="1" ref="CE30" ca="1">INDIRECT($A30&amp;CE$1)</f>
        <v>1</v>
      </c>
      <c r="CF30" s="364" cm="1">
        <f t="array" aca="1" ref="CF30" ca="1">INDIRECT($A30&amp;CF$1)</f>
        <v>1</v>
      </c>
      <c r="CG30" s="364" cm="1">
        <f t="array" aca="1" ref="CG30" ca="1">INDIRECT($A30&amp;CG$1)</f>
        <v>1</v>
      </c>
      <c r="CH30" s="364" cm="1">
        <f t="array" aca="1" ref="CH30" ca="1">INDIRECT($A30&amp;CH$1)</f>
        <v>1</v>
      </c>
      <c r="CI30" s="191"/>
      <c r="CJ30" s="364" cm="1">
        <f t="array" aca="1" ref="CJ30" ca="1">INDIRECT($A30&amp;CJ$1)</f>
        <v>1</v>
      </c>
      <c r="CK30" s="364" cm="1">
        <f t="array" aca="1" ref="CK30" ca="1">INDIRECT($A30&amp;CK$1)</f>
        <v>1</v>
      </c>
      <c r="CL30" s="364" cm="1">
        <f t="array" aca="1" ref="CL30" ca="1">INDIRECT($A30&amp;CL$1)</f>
        <v>1</v>
      </c>
      <c r="CM30" s="364" cm="1">
        <f t="array" aca="1" ref="CM30" ca="1">INDIRECT($A30&amp;CM$1)</f>
        <v>1</v>
      </c>
      <c r="CN30" s="364" cm="1">
        <f t="array" aca="1" ref="CN30" ca="1">INDIRECT($A30&amp;CN$1)</f>
        <v>1</v>
      </c>
      <c r="CO30" s="364" cm="1">
        <f t="array" aca="1" ref="CO30" ca="1">INDIRECT($A30&amp;CO$1)</f>
        <v>1</v>
      </c>
      <c r="CP30" s="364" cm="1">
        <f t="array" aca="1" ref="CP30" ca="1">INDIRECT($A30&amp;CP$1)</f>
        <v>1</v>
      </c>
      <c r="CQ30" s="364" cm="1">
        <f t="array" aca="1" ref="CQ30" ca="1">INDIRECT($A30&amp;CQ$1)</f>
        <v>1</v>
      </c>
      <c r="CR30" s="364" cm="1">
        <f t="array" aca="1" ref="CR30" ca="1">INDIRECT($A30&amp;CR$1)</f>
        <v>1</v>
      </c>
      <c r="CS30" s="364" cm="1">
        <f t="array" aca="1" ref="CS30" ca="1">INDIRECT($A30&amp;CS$1)</f>
        <v>1</v>
      </c>
      <c r="CT30" s="364" cm="1">
        <f t="array" aca="1" ref="CT30" ca="1">INDIRECT($A30&amp;CT$1)</f>
        <v>1</v>
      </c>
      <c r="CU30" s="364" cm="1">
        <f t="array" aca="1" ref="CU30" ca="1">INDIRECT($A30&amp;CU$1)</f>
        <v>1</v>
      </c>
      <c r="CV30" s="364" cm="1">
        <f t="array" aca="1" ref="CV30" ca="1">INDIRECT($A30&amp;CV$1)</f>
        <v>1</v>
      </c>
      <c r="CW30" s="364" cm="1">
        <f t="array" aca="1" ref="CW30" ca="1">INDIRECT($A30&amp;CW$1)</f>
        <v>1</v>
      </c>
      <c r="CX30" s="364" cm="1">
        <f t="array" aca="1" ref="CX30" ca="1">INDIRECT($A30&amp;CX$1)</f>
        <v>1</v>
      </c>
      <c r="CY30" s="364" cm="1">
        <f t="array" aca="1" ref="CY30" ca="1">INDIRECT($A30&amp;CY$1)</f>
        <v>1</v>
      </c>
      <c r="CZ30" s="364" cm="1">
        <f t="array" aca="1" ref="CZ30" ca="1">INDIRECT($A30&amp;CZ$1)</f>
        <v>1</v>
      </c>
      <c r="DA30" s="364" cm="1">
        <f t="array" aca="1" ref="DA30" ca="1">INDIRECT($A30&amp;DA$1)</f>
        <v>1</v>
      </c>
      <c r="DB30" s="364" cm="1">
        <f t="array" aca="1" ref="DB30" ca="1">INDIRECT($A30&amp;DB$1)</f>
        <v>1</v>
      </c>
      <c r="DC30" s="364" cm="1">
        <f t="array" aca="1" ref="DC30" ca="1">INDIRECT($A30&amp;DC$1)</f>
        <v>1</v>
      </c>
      <c r="DD30" s="357"/>
      <c r="DE30" s="364" cm="1">
        <f t="array" aca="1" ref="DE30" ca="1">INDIRECT($A30&amp;DE$1)</f>
        <v>1</v>
      </c>
      <c r="DF30" s="364" cm="1">
        <f t="array" aca="1" ref="DF30" ca="1">INDIRECT($A30&amp;DF$1)</f>
        <v>1</v>
      </c>
      <c r="DG30" s="364" cm="1">
        <f t="array" aca="1" ref="DG30" ca="1">INDIRECT($A30&amp;DG$1)</f>
        <v>1</v>
      </c>
      <c r="DH30" s="364" cm="1">
        <f t="array" aca="1" ref="DH30" ca="1">INDIRECT($A30&amp;DH$1)</f>
        <v>1</v>
      </c>
      <c r="DI30" s="364" cm="1">
        <f t="array" aca="1" ref="DI30" ca="1">INDIRECT($A30&amp;DI$1)</f>
        <v>1</v>
      </c>
      <c r="DJ30" s="364" cm="1">
        <f t="array" aca="1" ref="DJ30" ca="1">INDIRECT($A30&amp;DJ$1)</f>
        <v>1</v>
      </c>
      <c r="DK30" s="364" cm="1">
        <f t="array" aca="1" ref="DK30" ca="1">INDIRECT($A30&amp;DK$1)</f>
        <v>1</v>
      </c>
      <c r="DL30" s="364" cm="1">
        <f t="array" aca="1" ref="DL30" ca="1">INDIRECT($A30&amp;DL$1)</f>
        <v>1</v>
      </c>
      <c r="DM30" s="357"/>
      <c r="DN30" s="364" cm="1">
        <f t="array" aca="1" ref="DN30" ca="1">INDIRECT($A30&amp;DN$1)</f>
        <v>1</v>
      </c>
      <c r="DO30" s="364" cm="1">
        <f t="array" aca="1" ref="DO30" ca="1">INDIRECT($A30&amp;DO$1)</f>
        <v>1</v>
      </c>
      <c r="DP30" s="364" cm="1">
        <f t="array" aca="1" ref="DP30" ca="1">INDIRECT($A30&amp;DP$1)</f>
        <v>1</v>
      </c>
      <c r="DQ30" s="364" cm="1">
        <f t="array" aca="1" ref="DQ30" ca="1">INDIRECT($A30&amp;DQ$1)</f>
        <v>1</v>
      </c>
      <c r="DR30" s="364" cm="1">
        <f t="array" aca="1" ref="DR30" ca="1">INDIRECT($A30&amp;DR$1)</f>
        <v>1</v>
      </c>
      <c r="DS30" s="364" cm="1">
        <f t="array" aca="1" ref="DS30" ca="1">INDIRECT($A30&amp;DS$1)</f>
        <v>1</v>
      </c>
      <c r="DT30" s="364" cm="1">
        <f t="array" aca="1" ref="DT30" ca="1">INDIRECT($A30&amp;DT$1)</f>
        <v>1</v>
      </c>
      <c r="DU30" s="364" cm="1">
        <f t="array" aca="1" ref="DU30" ca="1">INDIRECT($A30&amp;DU$1)</f>
        <v>1</v>
      </c>
      <c r="DV30" s="364" cm="1">
        <f t="array" aca="1" ref="DV30" ca="1">INDIRECT($A30&amp;DV$1)</f>
        <v>1</v>
      </c>
      <c r="DW30" s="364" cm="1">
        <f t="array" aca="1" ref="DW30" ca="1">INDIRECT($A30&amp;DW$1)</f>
        <v>1</v>
      </c>
      <c r="DX30" s="364" cm="1">
        <f t="array" aca="1" ref="DX30" ca="1">INDIRECT($A30&amp;DX$1)</f>
        <v>1</v>
      </c>
      <c r="DY30" s="357"/>
      <c r="DZ30" s="364" cm="1">
        <f t="array" aca="1" ref="DZ30" ca="1">INDIRECT($A30&amp;DZ$1)</f>
        <v>1</v>
      </c>
      <c r="EA30" s="364" cm="1">
        <f t="array" aca="1" ref="EA30" ca="1">INDIRECT($A30&amp;EA$1)</f>
        <v>1</v>
      </c>
      <c r="EB30" s="364" cm="1">
        <f t="array" aca="1" ref="EB30" ca="1">INDIRECT($A30&amp;EB$1)</f>
        <v>1</v>
      </c>
      <c r="EC30" s="364" cm="1">
        <f t="array" aca="1" ref="EC30" ca="1">INDIRECT($A30&amp;EC$1)</f>
        <v>1</v>
      </c>
      <c r="ED30" s="357"/>
      <c r="EE30" s="364" cm="1">
        <f t="array" aca="1" ref="EE30" ca="1">INDIRECT($A30&amp;EE$1)</f>
        <v>1</v>
      </c>
      <c r="EF30" s="364" cm="1">
        <f t="array" aca="1" ref="EF30" ca="1">INDIRECT($A30&amp;EF$1)</f>
        <v>1</v>
      </c>
      <c r="EG30" s="364" cm="1">
        <f t="array" aca="1" ref="EG30" ca="1">INDIRECT($A30&amp;EG$1)</f>
        <v>1</v>
      </c>
      <c r="EH30" s="364" cm="1">
        <f t="array" aca="1" ref="EH30" ca="1">INDIRECT($A30&amp;EH$1)</f>
        <v>1</v>
      </c>
      <c r="EI30" s="364" cm="1">
        <f t="array" aca="1" ref="EI30" ca="1">INDIRECT($A30&amp;EI$1)</f>
        <v>1</v>
      </c>
      <c r="EJ30" s="199"/>
      <c r="EK30" s="199"/>
      <c r="EL30" s="138"/>
      <c r="EM30" s="138"/>
      <c r="EN30" s="138"/>
      <c r="EO30" s="138"/>
    </row>
    <row r="31" spans="1:145">
      <c r="A31" s="114" t="s">
        <v>341</v>
      </c>
      <c r="B31" s="337" t="s">
        <v>117</v>
      </c>
      <c r="C31" s="362" t="str">
        <f>_xlfn.IFNA(VLOOKUP($B31,Classificatietabel!$B$6:$I$91,C$7,FALSE),"")</f>
        <v>hoog</v>
      </c>
      <c r="D31" s="194" t="str">
        <f>_xlfn.IFNA(VLOOKUP($B31,Classificatietabel!$B$6:$I$91,D$7,FALSE),"")</f>
        <v>neen</v>
      </c>
      <c r="E31" s="197">
        <f>IF(AND(D31="laag",$D$3=1),0,_xlfn.IFNA(IF(VLOOKUP($B31,Classificatietabel!$B$6:$H$91,$E$5,FALSE)="Ja",1,0),""))</f>
        <v>1</v>
      </c>
      <c r="F31" s="357"/>
      <c r="G31" s="363">
        <v>1</v>
      </c>
      <c r="H31" s="363">
        <v>1</v>
      </c>
      <c r="I31" s="363">
        <v>1</v>
      </c>
      <c r="J31" s="363">
        <v>1</v>
      </c>
      <c r="K31" s="363">
        <v>1</v>
      </c>
      <c r="L31" s="363">
        <v>1</v>
      </c>
      <c r="M31" s="363">
        <v>1</v>
      </c>
      <c r="N31" s="363">
        <v>1</v>
      </c>
      <c r="O31" s="363">
        <v>1</v>
      </c>
      <c r="P31" s="363">
        <v>1</v>
      </c>
      <c r="Q31" s="363">
        <v>1</v>
      </c>
      <c r="R31" s="363">
        <v>1</v>
      </c>
      <c r="S31" s="363">
        <v>1</v>
      </c>
      <c r="T31" s="363">
        <v>1</v>
      </c>
      <c r="U31" s="363">
        <v>1</v>
      </c>
      <c r="V31" s="363">
        <v>1</v>
      </c>
      <c r="W31" s="363">
        <v>1</v>
      </c>
      <c r="X31" s="363">
        <v>1</v>
      </c>
      <c r="Y31" s="363">
        <v>1</v>
      </c>
      <c r="Z31" s="363">
        <v>1</v>
      </c>
      <c r="AA31" s="363">
        <v>1</v>
      </c>
      <c r="AB31" s="363">
        <v>1</v>
      </c>
      <c r="AC31" s="363">
        <v>1</v>
      </c>
      <c r="AD31" s="364" cm="1">
        <f t="array" aca="1" ref="AD31" ca="1">INDIRECT($A31&amp;AD$1)</f>
        <v>1</v>
      </c>
      <c r="AE31" s="364" cm="1">
        <f t="array" aca="1" ref="AE31" ca="1">INDIRECT($A31&amp;AE$1)</f>
        <v>1</v>
      </c>
      <c r="AF31" s="364" cm="1">
        <f t="array" aca="1" ref="AF31" ca="1">INDIRECT($A31&amp;AF$1)</f>
        <v>1</v>
      </c>
      <c r="AG31" s="364" cm="1">
        <f t="array" aca="1" ref="AG31" ca="1">INDIRECT($A31&amp;AG$1)</f>
        <v>1</v>
      </c>
      <c r="AH31" s="364" cm="1">
        <f t="array" aca="1" ref="AH31" ca="1">INDIRECT($A31&amp;AH$1)</f>
        <v>1</v>
      </c>
      <c r="AI31" s="364" cm="1">
        <f t="array" aca="1" ref="AI31" ca="1">INDIRECT($A31&amp;AI$1)</f>
        <v>1</v>
      </c>
      <c r="AJ31" s="364" cm="1">
        <f t="array" aca="1" ref="AJ31" ca="1">INDIRECT($A31&amp;AJ$1)</f>
        <v>1</v>
      </c>
      <c r="AK31" s="364" cm="1">
        <f t="array" aca="1" ref="AK31" ca="1">INDIRECT($A31&amp;AK$1)</f>
        <v>1</v>
      </c>
      <c r="AL31" s="364" cm="1">
        <f t="array" aca="1" ref="AL31" ca="1">INDIRECT($A31&amp;AL$1)</f>
        <v>1</v>
      </c>
      <c r="AM31" s="364" cm="1">
        <f t="array" aca="1" ref="AM31" ca="1">INDIRECT($A31&amp;AM$1)</f>
        <v>1</v>
      </c>
      <c r="AN31" s="357"/>
      <c r="AO31" s="364" cm="1">
        <f t="array" aca="1" ref="AO31" ca="1">INDIRECT($A31&amp;AO$1)</f>
        <v>1</v>
      </c>
      <c r="AP31" s="364" cm="1">
        <f t="array" aca="1" ref="AP31" ca="1">INDIRECT($A31&amp;AP$1)</f>
        <v>1</v>
      </c>
      <c r="AQ31" s="364" cm="1">
        <f t="array" aca="1" ref="AQ31" ca="1">INDIRECT($A31&amp;AQ$1)</f>
        <v>1</v>
      </c>
      <c r="AR31" s="364" cm="1">
        <f t="array" aca="1" ref="AR31" ca="1">INDIRECT($A31&amp;AR$1)</f>
        <v>1</v>
      </c>
      <c r="AS31" s="364" cm="1">
        <f t="array" aca="1" ref="AS31" ca="1">INDIRECT($A31&amp;AS$1)</f>
        <v>1</v>
      </c>
      <c r="AT31" s="364" cm="1">
        <f t="array" aca="1" ref="AT31" ca="1">INDIRECT($A31&amp;AT$1)</f>
        <v>1</v>
      </c>
      <c r="AU31" s="364" cm="1">
        <f t="array" aca="1" ref="AU31" ca="1">INDIRECT($A31&amp;AU$1)</f>
        <v>1</v>
      </c>
      <c r="AV31" s="364" cm="1">
        <f t="array" aca="1" ref="AV31" ca="1">INDIRECT($A31&amp;AV$1)</f>
        <v>1</v>
      </c>
      <c r="AW31" s="364" cm="1">
        <f t="array" aca="1" ref="AW31" ca="1">INDIRECT($A31&amp;AW$1)</f>
        <v>1</v>
      </c>
      <c r="AX31" s="364" cm="1">
        <f t="array" aca="1" ref="AX31" ca="1">INDIRECT($A31&amp;AX$1)</f>
        <v>1</v>
      </c>
      <c r="AY31" s="357"/>
      <c r="AZ31" s="364" cm="1">
        <f t="array" aca="1" ref="AZ31" ca="1">INDIRECT($A31&amp;AZ$1)</f>
        <v>1</v>
      </c>
      <c r="BA31" s="364" cm="1">
        <f t="array" aca="1" ref="BA31" ca="1">INDIRECT($A31&amp;BA$1)</f>
        <v>1</v>
      </c>
      <c r="BB31" s="364" cm="1">
        <f t="array" aca="1" ref="BB31" ca="1">INDIRECT($A31&amp;BB$1)</f>
        <v>1</v>
      </c>
      <c r="BC31" s="364" cm="1">
        <f t="array" aca="1" ref="BC31" ca="1">INDIRECT($A31&amp;BC$1)</f>
        <v>1</v>
      </c>
      <c r="BD31" s="364" cm="1">
        <f t="array" aca="1" ref="BD31" ca="1">INDIRECT($A31&amp;BD$1)</f>
        <v>1</v>
      </c>
      <c r="BE31" s="364" cm="1">
        <f t="array" aca="1" ref="BE31" ca="1">INDIRECT($A31&amp;BE$1)</f>
        <v>1</v>
      </c>
      <c r="BF31" s="364" cm="1">
        <f t="array" aca="1" ref="BF31" ca="1">INDIRECT($A31&amp;BF$1)</f>
        <v>1</v>
      </c>
      <c r="BG31" s="364" cm="1">
        <f t="array" aca="1" ref="BG31" ca="1">INDIRECT($A31&amp;BG$1)</f>
        <v>1</v>
      </c>
      <c r="BH31" s="364" cm="1">
        <f t="array" aca="1" ref="BH31" ca="1">INDIRECT($A31&amp;BH$1)</f>
        <v>1</v>
      </c>
      <c r="BI31" s="357"/>
      <c r="BJ31" s="364" cm="1">
        <f t="array" aca="1" ref="BJ31" ca="1">INDIRECT($A31&amp;BJ$1)</f>
        <v>1</v>
      </c>
      <c r="BK31" s="364" cm="1">
        <f t="array" aca="1" ref="BK31" ca="1">INDIRECT($A31&amp;BK$1)</f>
        <v>1</v>
      </c>
      <c r="BL31" s="364" cm="1">
        <f t="array" aca="1" ref="BL31" ca="1">INDIRECT($A31&amp;BL$1)</f>
        <v>1</v>
      </c>
      <c r="BM31" s="364" cm="1">
        <f t="array" aca="1" ref="BM31" ca="1">INDIRECT($A31&amp;BM$1)</f>
        <v>1</v>
      </c>
      <c r="BN31" s="364" cm="1">
        <f t="array" aca="1" ref="BN31" ca="1">INDIRECT($A31&amp;BN$1)</f>
        <v>1</v>
      </c>
      <c r="BO31" s="364" cm="1">
        <f t="array" aca="1" ref="BO31" ca="1">INDIRECT($A31&amp;BO$1)</f>
        <v>1</v>
      </c>
      <c r="BP31" s="364" cm="1">
        <f t="array" aca="1" ref="BP31" ca="1">INDIRECT($A31&amp;BP$1)</f>
        <v>1</v>
      </c>
      <c r="BQ31" s="364" cm="1">
        <f t="array" aca="1" ref="BQ31" ca="1">INDIRECT($A31&amp;BQ$1)</f>
        <v>1</v>
      </c>
      <c r="BR31" s="364" cm="1">
        <f t="array" aca="1" ref="BR31" ca="1">INDIRECT($A31&amp;BR$1)</f>
        <v>1</v>
      </c>
      <c r="BS31" s="364" cm="1">
        <f t="array" aca="1" ref="BS31" ca="1">INDIRECT($A31&amp;BS$1)</f>
        <v>1</v>
      </c>
      <c r="BT31" s="191"/>
      <c r="BU31" s="219" cm="1">
        <f t="array" aca="1" ref="BU31" ca="1">INDIRECT($A31&amp;BU$1)</f>
        <v>1</v>
      </c>
      <c r="BV31" s="364" cm="1">
        <f t="array" aca="1" ref="BV31" ca="1">INDIRECT($A31&amp;BV$1)</f>
        <v>1</v>
      </c>
      <c r="BW31" s="364" cm="1">
        <f t="array" aca="1" ref="BW31" ca="1">INDIRECT($A31&amp;BW$1)</f>
        <v>1</v>
      </c>
      <c r="BX31" s="364" cm="1">
        <f t="array" aca="1" ref="BX31" ca="1">INDIRECT($A31&amp;BX$1)</f>
        <v>1</v>
      </c>
      <c r="BY31" s="365"/>
      <c r="BZ31" s="364" cm="1">
        <f t="array" aca="1" ref="BZ31" ca="1">INDIRECT($A31&amp;BZ$1)</f>
        <v>1</v>
      </c>
      <c r="CA31" s="364" cm="1">
        <f t="array" aca="1" ref="CA31" ca="1">INDIRECT($A31&amp;CA$1)</f>
        <v>1</v>
      </c>
      <c r="CB31" s="364" cm="1">
        <f t="array" aca="1" ref="CB31" ca="1">INDIRECT($A31&amp;CB$1)</f>
        <v>1</v>
      </c>
      <c r="CC31" s="364" cm="1">
        <f t="array" aca="1" ref="CC31" ca="1">INDIRECT($A31&amp;CC$1)</f>
        <v>1</v>
      </c>
      <c r="CD31" s="364" cm="1">
        <f t="array" aca="1" ref="CD31" ca="1">INDIRECT($A31&amp;CD$1)</f>
        <v>1</v>
      </c>
      <c r="CE31" s="364" cm="1">
        <f t="array" aca="1" ref="CE31" ca="1">INDIRECT($A31&amp;CE$1)</f>
        <v>1</v>
      </c>
      <c r="CF31" s="364" cm="1">
        <f t="array" aca="1" ref="CF31" ca="1">INDIRECT($A31&amp;CF$1)</f>
        <v>1</v>
      </c>
      <c r="CG31" s="364" cm="1">
        <f t="array" aca="1" ref="CG31" ca="1">INDIRECT($A31&amp;CG$1)</f>
        <v>1</v>
      </c>
      <c r="CH31" s="364" cm="1">
        <f t="array" aca="1" ref="CH31" ca="1">INDIRECT($A31&amp;CH$1)</f>
        <v>1</v>
      </c>
      <c r="CI31" s="191"/>
      <c r="CJ31" s="364" cm="1">
        <f t="array" aca="1" ref="CJ31" ca="1">INDIRECT($A31&amp;CJ$1)</f>
        <v>1</v>
      </c>
      <c r="CK31" s="364" cm="1">
        <f t="array" aca="1" ref="CK31" ca="1">INDIRECT($A31&amp;CK$1)</f>
        <v>1</v>
      </c>
      <c r="CL31" s="364" cm="1">
        <f t="array" aca="1" ref="CL31" ca="1">INDIRECT($A31&amp;CL$1)</f>
        <v>1</v>
      </c>
      <c r="CM31" s="364" cm="1">
        <f t="array" aca="1" ref="CM31" ca="1">INDIRECT($A31&amp;CM$1)</f>
        <v>1</v>
      </c>
      <c r="CN31" s="364" cm="1">
        <f t="array" aca="1" ref="CN31" ca="1">INDIRECT($A31&amp;CN$1)</f>
        <v>1</v>
      </c>
      <c r="CO31" s="364" cm="1">
        <f t="array" aca="1" ref="CO31" ca="1">INDIRECT($A31&amp;CO$1)</f>
        <v>1</v>
      </c>
      <c r="CP31" s="364" cm="1">
        <f t="array" aca="1" ref="CP31" ca="1">INDIRECT($A31&amp;CP$1)</f>
        <v>1</v>
      </c>
      <c r="CQ31" s="364" cm="1">
        <f t="array" aca="1" ref="CQ31" ca="1">INDIRECT($A31&amp;CQ$1)</f>
        <v>1</v>
      </c>
      <c r="CR31" s="364" cm="1">
        <f t="array" aca="1" ref="CR31" ca="1">INDIRECT($A31&amp;CR$1)</f>
        <v>1</v>
      </c>
      <c r="CS31" s="364" cm="1">
        <f t="array" aca="1" ref="CS31" ca="1">INDIRECT($A31&amp;CS$1)</f>
        <v>1</v>
      </c>
      <c r="CT31" s="364" cm="1">
        <f t="array" aca="1" ref="CT31" ca="1">INDIRECT($A31&amp;CT$1)</f>
        <v>1</v>
      </c>
      <c r="CU31" s="364" cm="1">
        <f t="array" aca="1" ref="CU31" ca="1">INDIRECT($A31&amp;CU$1)</f>
        <v>1</v>
      </c>
      <c r="CV31" s="364" cm="1">
        <f t="array" aca="1" ref="CV31" ca="1">INDIRECT($A31&amp;CV$1)</f>
        <v>1</v>
      </c>
      <c r="CW31" s="364" cm="1">
        <f t="array" aca="1" ref="CW31" ca="1">INDIRECT($A31&amp;CW$1)</f>
        <v>1</v>
      </c>
      <c r="CX31" s="364" cm="1">
        <f t="array" aca="1" ref="CX31" ca="1">INDIRECT($A31&amp;CX$1)</f>
        <v>1</v>
      </c>
      <c r="CY31" s="364" cm="1">
        <f t="array" aca="1" ref="CY31" ca="1">INDIRECT($A31&amp;CY$1)</f>
        <v>1</v>
      </c>
      <c r="CZ31" s="364" cm="1">
        <f t="array" aca="1" ref="CZ31" ca="1">INDIRECT($A31&amp;CZ$1)</f>
        <v>1</v>
      </c>
      <c r="DA31" s="364" cm="1">
        <f t="array" aca="1" ref="DA31" ca="1">INDIRECT($A31&amp;DA$1)</f>
        <v>1</v>
      </c>
      <c r="DB31" s="364" cm="1">
        <f t="array" aca="1" ref="DB31" ca="1">INDIRECT($A31&amp;DB$1)</f>
        <v>1</v>
      </c>
      <c r="DC31" s="364" cm="1">
        <f t="array" aca="1" ref="DC31" ca="1">INDIRECT($A31&amp;DC$1)</f>
        <v>1</v>
      </c>
      <c r="DD31" s="357"/>
      <c r="DE31" s="364" cm="1">
        <f t="array" aca="1" ref="DE31" ca="1">INDIRECT($A31&amp;DE$1)</f>
        <v>1</v>
      </c>
      <c r="DF31" s="364" cm="1">
        <f t="array" aca="1" ref="DF31" ca="1">INDIRECT($A31&amp;DF$1)</f>
        <v>1</v>
      </c>
      <c r="DG31" s="364" cm="1">
        <f t="array" aca="1" ref="DG31" ca="1">INDIRECT($A31&amp;DG$1)</f>
        <v>1</v>
      </c>
      <c r="DH31" s="364" cm="1">
        <f t="array" aca="1" ref="DH31" ca="1">INDIRECT($A31&amp;DH$1)</f>
        <v>1</v>
      </c>
      <c r="DI31" s="364" cm="1">
        <f t="array" aca="1" ref="DI31" ca="1">INDIRECT($A31&amp;DI$1)</f>
        <v>1</v>
      </c>
      <c r="DJ31" s="364" cm="1">
        <f t="array" aca="1" ref="DJ31" ca="1">INDIRECT($A31&amp;DJ$1)</f>
        <v>1</v>
      </c>
      <c r="DK31" s="364" cm="1">
        <f t="array" aca="1" ref="DK31" ca="1">INDIRECT($A31&amp;DK$1)</f>
        <v>1</v>
      </c>
      <c r="DL31" s="364" cm="1">
        <f t="array" aca="1" ref="DL31" ca="1">INDIRECT($A31&amp;DL$1)</f>
        <v>1</v>
      </c>
      <c r="DM31" s="357"/>
      <c r="DN31" s="364" cm="1">
        <f t="array" aca="1" ref="DN31" ca="1">INDIRECT($A31&amp;DN$1)</f>
        <v>1</v>
      </c>
      <c r="DO31" s="364" cm="1">
        <f t="array" aca="1" ref="DO31" ca="1">INDIRECT($A31&amp;DO$1)</f>
        <v>1</v>
      </c>
      <c r="DP31" s="364" cm="1">
        <f t="array" aca="1" ref="DP31" ca="1">INDIRECT($A31&amp;DP$1)</f>
        <v>1</v>
      </c>
      <c r="DQ31" s="364" cm="1">
        <f t="array" aca="1" ref="DQ31" ca="1">INDIRECT($A31&amp;DQ$1)</f>
        <v>1</v>
      </c>
      <c r="DR31" s="364" cm="1">
        <f t="array" aca="1" ref="DR31" ca="1">INDIRECT($A31&amp;DR$1)</f>
        <v>1</v>
      </c>
      <c r="DS31" s="364" cm="1">
        <f t="array" aca="1" ref="DS31" ca="1">INDIRECT($A31&amp;DS$1)</f>
        <v>1</v>
      </c>
      <c r="DT31" s="364" cm="1">
        <f t="array" aca="1" ref="DT31" ca="1">INDIRECT($A31&amp;DT$1)</f>
        <v>1</v>
      </c>
      <c r="DU31" s="364" cm="1">
        <f t="array" aca="1" ref="DU31" ca="1">INDIRECT($A31&amp;DU$1)</f>
        <v>1</v>
      </c>
      <c r="DV31" s="364" cm="1">
        <f t="array" aca="1" ref="DV31" ca="1">INDIRECT($A31&amp;DV$1)</f>
        <v>1</v>
      </c>
      <c r="DW31" s="364" cm="1">
        <f t="array" aca="1" ref="DW31" ca="1">INDIRECT($A31&amp;DW$1)</f>
        <v>1</v>
      </c>
      <c r="DX31" s="364" cm="1">
        <f t="array" aca="1" ref="DX31" ca="1">INDIRECT($A31&amp;DX$1)</f>
        <v>1</v>
      </c>
      <c r="DY31" s="357"/>
      <c r="DZ31" s="364" cm="1">
        <f t="array" aca="1" ref="DZ31" ca="1">INDIRECT($A31&amp;DZ$1)</f>
        <v>1</v>
      </c>
      <c r="EA31" s="364" cm="1">
        <f t="array" aca="1" ref="EA31" ca="1">INDIRECT($A31&amp;EA$1)</f>
        <v>1</v>
      </c>
      <c r="EB31" s="364" cm="1">
        <f t="array" aca="1" ref="EB31" ca="1">INDIRECT($A31&amp;EB$1)</f>
        <v>1</v>
      </c>
      <c r="EC31" s="364" cm="1">
        <f t="array" aca="1" ref="EC31" ca="1">INDIRECT($A31&amp;EC$1)</f>
        <v>1</v>
      </c>
      <c r="ED31" s="357"/>
      <c r="EE31" s="364" cm="1">
        <f t="array" aca="1" ref="EE31" ca="1">INDIRECT($A31&amp;EE$1)</f>
        <v>1</v>
      </c>
      <c r="EF31" s="364" cm="1">
        <f t="array" aca="1" ref="EF31" ca="1">INDIRECT($A31&amp;EF$1)</f>
        <v>1</v>
      </c>
      <c r="EG31" s="364" cm="1">
        <f t="array" aca="1" ref="EG31" ca="1">INDIRECT($A31&amp;EG$1)</f>
        <v>1</v>
      </c>
      <c r="EH31" s="364" cm="1">
        <f t="array" aca="1" ref="EH31" ca="1">INDIRECT($A31&amp;EH$1)</f>
        <v>1</v>
      </c>
      <c r="EI31" s="364" cm="1">
        <f t="array" aca="1" ref="EI31" ca="1">INDIRECT($A31&amp;EI$1)</f>
        <v>1</v>
      </c>
      <c r="EJ31" s="199"/>
      <c r="EK31" s="199"/>
      <c r="EL31" s="138"/>
      <c r="EM31" s="138"/>
      <c r="EN31" s="138"/>
      <c r="EO31" s="138"/>
    </row>
    <row r="32" spans="1:145">
      <c r="A32" s="114" t="s">
        <v>342</v>
      </c>
      <c r="B32" s="337" t="s">
        <v>118</v>
      </c>
      <c r="C32" s="362" t="str">
        <f>_xlfn.IFNA(VLOOKUP($B32,Classificatietabel!$B$6:$I$91,C$7,FALSE),"")</f>
        <v>hoog</v>
      </c>
      <c r="D32" s="194" t="str">
        <f>_xlfn.IFNA(VLOOKUP($B32,Classificatietabel!$B$6:$I$91,D$7,FALSE),"")</f>
        <v>neen</v>
      </c>
      <c r="E32" s="197">
        <f>IF(AND(D32="laag",$D$3=1),0,_xlfn.IFNA(IF(VLOOKUP($B32,Classificatietabel!$B$6:$H$91,$E$5,FALSE)="Ja",1,0),""))</f>
        <v>1</v>
      </c>
      <c r="F32" s="357"/>
      <c r="G32" s="363">
        <v>1</v>
      </c>
      <c r="H32" s="363">
        <v>1</v>
      </c>
      <c r="I32" s="363">
        <v>1</v>
      </c>
      <c r="J32" s="363">
        <v>1</v>
      </c>
      <c r="K32" s="363">
        <v>1</v>
      </c>
      <c r="L32" s="363">
        <v>1</v>
      </c>
      <c r="M32" s="363">
        <v>1</v>
      </c>
      <c r="N32" s="363">
        <v>1</v>
      </c>
      <c r="O32" s="363">
        <v>1</v>
      </c>
      <c r="P32" s="363">
        <v>1</v>
      </c>
      <c r="Q32" s="363">
        <v>1</v>
      </c>
      <c r="R32" s="363">
        <v>1</v>
      </c>
      <c r="S32" s="363">
        <v>1</v>
      </c>
      <c r="T32" s="363">
        <v>1</v>
      </c>
      <c r="U32" s="363">
        <v>1</v>
      </c>
      <c r="V32" s="363">
        <v>1</v>
      </c>
      <c r="W32" s="363">
        <v>1</v>
      </c>
      <c r="X32" s="363">
        <v>1</v>
      </c>
      <c r="Y32" s="363">
        <v>1</v>
      </c>
      <c r="Z32" s="363">
        <v>1</v>
      </c>
      <c r="AA32" s="363">
        <v>1</v>
      </c>
      <c r="AB32" s="363">
        <v>1</v>
      </c>
      <c r="AC32" s="363">
        <v>1</v>
      </c>
      <c r="AD32" s="363">
        <v>1</v>
      </c>
      <c r="AE32" s="364" cm="1">
        <f t="array" aca="1" ref="AE32" ca="1">INDIRECT($A32&amp;AE$1)</f>
        <v>1</v>
      </c>
      <c r="AF32" s="364" cm="1">
        <f t="array" aca="1" ref="AF32" ca="1">INDIRECT($A32&amp;AF$1)</f>
        <v>1</v>
      </c>
      <c r="AG32" s="364" cm="1">
        <f t="array" aca="1" ref="AG32" ca="1">INDIRECT($A32&amp;AG$1)</f>
        <v>1</v>
      </c>
      <c r="AH32" s="364" cm="1">
        <f t="array" aca="1" ref="AH32" ca="1">INDIRECT($A32&amp;AH$1)</f>
        <v>1</v>
      </c>
      <c r="AI32" s="364" cm="1">
        <f t="array" aca="1" ref="AI32" ca="1">INDIRECT($A32&amp;AI$1)</f>
        <v>1</v>
      </c>
      <c r="AJ32" s="364" cm="1">
        <f t="array" aca="1" ref="AJ32" ca="1">INDIRECT($A32&amp;AJ$1)</f>
        <v>1</v>
      </c>
      <c r="AK32" s="364" cm="1">
        <f t="array" aca="1" ref="AK32" ca="1">INDIRECT($A32&amp;AK$1)</f>
        <v>1</v>
      </c>
      <c r="AL32" s="364" cm="1">
        <f t="array" aca="1" ref="AL32" ca="1">INDIRECT($A32&amp;AL$1)</f>
        <v>1</v>
      </c>
      <c r="AM32" s="364" cm="1">
        <f t="array" aca="1" ref="AM32" ca="1">INDIRECT($A32&amp;AM$1)</f>
        <v>1</v>
      </c>
      <c r="AN32" s="357"/>
      <c r="AO32" s="364" cm="1">
        <f t="array" aca="1" ref="AO32" ca="1">INDIRECT($A32&amp;AO$1)</f>
        <v>1</v>
      </c>
      <c r="AP32" s="364" cm="1">
        <f t="array" aca="1" ref="AP32" ca="1">INDIRECT($A32&amp;AP$1)</f>
        <v>1</v>
      </c>
      <c r="AQ32" s="364" cm="1">
        <f t="array" aca="1" ref="AQ32" ca="1">INDIRECT($A32&amp;AQ$1)</f>
        <v>1</v>
      </c>
      <c r="AR32" s="364" cm="1">
        <f t="array" aca="1" ref="AR32" ca="1">INDIRECT($A32&amp;AR$1)</f>
        <v>1</v>
      </c>
      <c r="AS32" s="364" cm="1">
        <f t="array" aca="1" ref="AS32" ca="1">INDIRECT($A32&amp;AS$1)</f>
        <v>1</v>
      </c>
      <c r="AT32" s="364" cm="1">
        <f t="array" aca="1" ref="AT32" ca="1">INDIRECT($A32&amp;AT$1)</f>
        <v>1</v>
      </c>
      <c r="AU32" s="364" cm="1">
        <f t="array" aca="1" ref="AU32" ca="1">INDIRECT($A32&amp;AU$1)</f>
        <v>1</v>
      </c>
      <c r="AV32" s="364" cm="1">
        <f t="array" aca="1" ref="AV32" ca="1">INDIRECT($A32&amp;AV$1)</f>
        <v>1</v>
      </c>
      <c r="AW32" s="364" cm="1">
        <f t="array" aca="1" ref="AW32" ca="1">INDIRECT($A32&amp;AW$1)</f>
        <v>1</v>
      </c>
      <c r="AX32" s="364" cm="1">
        <f t="array" aca="1" ref="AX32" ca="1">INDIRECT($A32&amp;AX$1)</f>
        <v>1</v>
      </c>
      <c r="AY32" s="357"/>
      <c r="AZ32" s="364" cm="1">
        <f t="array" aca="1" ref="AZ32" ca="1">INDIRECT($A32&amp;AZ$1)</f>
        <v>1</v>
      </c>
      <c r="BA32" s="364" cm="1">
        <f t="array" aca="1" ref="BA32" ca="1">INDIRECT($A32&amp;BA$1)</f>
        <v>1</v>
      </c>
      <c r="BB32" s="364" cm="1">
        <f t="array" aca="1" ref="BB32" ca="1">INDIRECT($A32&amp;BB$1)</f>
        <v>1</v>
      </c>
      <c r="BC32" s="364" cm="1">
        <f t="array" aca="1" ref="BC32" ca="1">INDIRECT($A32&amp;BC$1)</f>
        <v>1</v>
      </c>
      <c r="BD32" s="364" cm="1">
        <f t="array" aca="1" ref="BD32" ca="1">INDIRECT($A32&amp;BD$1)</f>
        <v>1</v>
      </c>
      <c r="BE32" s="364" cm="1">
        <f t="array" aca="1" ref="BE32" ca="1">INDIRECT($A32&amp;BE$1)</f>
        <v>1</v>
      </c>
      <c r="BF32" s="364" cm="1">
        <f t="array" aca="1" ref="BF32" ca="1">INDIRECT($A32&amp;BF$1)</f>
        <v>1</v>
      </c>
      <c r="BG32" s="364" cm="1">
        <f t="array" aca="1" ref="BG32" ca="1">INDIRECT($A32&amp;BG$1)</f>
        <v>1</v>
      </c>
      <c r="BH32" s="364" cm="1">
        <f t="array" aca="1" ref="BH32" ca="1">INDIRECT($A32&amp;BH$1)</f>
        <v>1</v>
      </c>
      <c r="BI32" s="357"/>
      <c r="BJ32" s="364" cm="1">
        <f t="array" aca="1" ref="BJ32" ca="1">INDIRECT($A32&amp;BJ$1)</f>
        <v>1</v>
      </c>
      <c r="BK32" s="364" cm="1">
        <f t="array" aca="1" ref="BK32" ca="1">INDIRECT($A32&amp;BK$1)</f>
        <v>1</v>
      </c>
      <c r="BL32" s="364" cm="1">
        <f t="array" aca="1" ref="BL32" ca="1">INDIRECT($A32&amp;BL$1)</f>
        <v>1</v>
      </c>
      <c r="BM32" s="364" cm="1">
        <f t="array" aca="1" ref="BM32" ca="1">INDIRECT($A32&amp;BM$1)</f>
        <v>1</v>
      </c>
      <c r="BN32" s="364" cm="1">
        <f t="array" aca="1" ref="BN32" ca="1">INDIRECT($A32&amp;BN$1)</f>
        <v>1</v>
      </c>
      <c r="BO32" s="364" cm="1">
        <f t="array" aca="1" ref="BO32" ca="1">INDIRECT($A32&amp;BO$1)</f>
        <v>1</v>
      </c>
      <c r="BP32" s="364" cm="1">
        <f t="array" aca="1" ref="BP32" ca="1">INDIRECT($A32&amp;BP$1)</f>
        <v>1</v>
      </c>
      <c r="BQ32" s="364" cm="1">
        <f t="array" aca="1" ref="BQ32" ca="1">INDIRECT($A32&amp;BQ$1)</f>
        <v>1</v>
      </c>
      <c r="BR32" s="364" cm="1">
        <f t="array" aca="1" ref="BR32" ca="1">INDIRECT($A32&amp;BR$1)</f>
        <v>1</v>
      </c>
      <c r="BS32" s="364" cm="1">
        <f t="array" aca="1" ref="BS32" ca="1">INDIRECT($A32&amp;BS$1)</f>
        <v>1</v>
      </c>
      <c r="BT32" s="191"/>
      <c r="BU32" s="219" cm="1">
        <f t="array" aca="1" ref="BU32" ca="1">INDIRECT($A32&amp;BU$1)</f>
        <v>1</v>
      </c>
      <c r="BV32" s="364" cm="1">
        <f t="array" aca="1" ref="BV32" ca="1">INDIRECT($A32&amp;BV$1)</f>
        <v>1</v>
      </c>
      <c r="BW32" s="364" cm="1">
        <f t="array" aca="1" ref="BW32" ca="1">INDIRECT($A32&amp;BW$1)</f>
        <v>1</v>
      </c>
      <c r="BX32" s="364" cm="1">
        <f t="array" aca="1" ref="BX32" ca="1">INDIRECT($A32&amp;BX$1)</f>
        <v>1</v>
      </c>
      <c r="BY32" s="365"/>
      <c r="BZ32" s="364" cm="1">
        <f t="array" aca="1" ref="BZ32" ca="1">INDIRECT($A32&amp;BZ$1)</f>
        <v>1</v>
      </c>
      <c r="CA32" s="364" cm="1">
        <f t="array" aca="1" ref="CA32" ca="1">INDIRECT($A32&amp;CA$1)</f>
        <v>1</v>
      </c>
      <c r="CB32" s="364" cm="1">
        <f t="array" aca="1" ref="CB32" ca="1">INDIRECT($A32&amp;CB$1)</f>
        <v>1</v>
      </c>
      <c r="CC32" s="364" cm="1">
        <f t="array" aca="1" ref="CC32" ca="1">INDIRECT($A32&amp;CC$1)</f>
        <v>1</v>
      </c>
      <c r="CD32" s="364" cm="1">
        <f t="array" aca="1" ref="CD32" ca="1">INDIRECT($A32&amp;CD$1)</f>
        <v>1</v>
      </c>
      <c r="CE32" s="364" cm="1">
        <f t="array" aca="1" ref="CE32" ca="1">INDIRECT($A32&amp;CE$1)</f>
        <v>1</v>
      </c>
      <c r="CF32" s="364" cm="1">
        <f t="array" aca="1" ref="CF32" ca="1">INDIRECT($A32&amp;CF$1)</f>
        <v>1</v>
      </c>
      <c r="CG32" s="364" cm="1">
        <f t="array" aca="1" ref="CG32" ca="1">INDIRECT($A32&amp;CG$1)</f>
        <v>1</v>
      </c>
      <c r="CH32" s="364" cm="1">
        <f t="array" aca="1" ref="CH32" ca="1">INDIRECT($A32&amp;CH$1)</f>
        <v>1</v>
      </c>
      <c r="CI32" s="191"/>
      <c r="CJ32" s="364" cm="1">
        <f t="array" aca="1" ref="CJ32" ca="1">INDIRECT($A32&amp;CJ$1)</f>
        <v>1</v>
      </c>
      <c r="CK32" s="364" cm="1">
        <f t="array" aca="1" ref="CK32" ca="1">INDIRECT($A32&amp;CK$1)</f>
        <v>1</v>
      </c>
      <c r="CL32" s="364" cm="1">
        <f t="array" aca="1" ref="CL32" ca="1">INDIRECT($A32&amp;CL$1)</f>
        <v>1</v>
      </c>
      <c r="CM32" s="364" cm="1">
        <f t="array" aca="1" ref="CM32" ca="1">INDIRECT($A32&amp;CM$1)</f>
        <v>1</v>
      </c>
      <c r="CN32" s="364" cm="1">
        <f t="array" aca="1" ref="CN32" ca="1">INDIRECT($A32&amp;CN$1)</f>
        <v>1</v>
      </c>
      <c r="CO32" s="364" cm="1">
        <f t="array" aca="1" ref="CO32" ca="1">INDIRECT($A32&amp;CO$1)</f>
        <v>1</v>
      </c>
      <c r="CP32" s="364" cm="1">
        <f t="array" aca="1" ref="CP32" ca="1">INDIRECT($A32&amp;CP$1)</f>
        <v>1</v>
      </c>
      <c r="CQ32" s="364" cm="1">
        <f t="array" aca="1" ref="CQ32" ca="1">INDIRECT($A32&amp;CQ$1)</f>
        <v>1</v>
      </c>
      <c r="CR32" s="364" cm="1">
        <f t="array" aca="1" ref="CR32" ca="1">INDIRECT($A32&amp;CR$1)</f>
        <v>1</v>
      </c>
      <c r="CS32" s="364" cm="1">
        <f t="array" aca="1" ref="CS32" ca="1">INDIRECT($A32&amp;CS$1)</f>
        <v>1</v>
      </c>
      <c r="CT32" s="364" cm="1">
        <f t="array" aca="1" ref="CT32" ca="1">INDIRECT($A32&amp;CT$1)</f>
        <v>1</v>
      </c>
      <c r="CU32" s="364" cm="1">
        <f t="array" aca="1" ref="CU32" ca="1">INDIRECT($A32&amp;CU$1)</f>
        <v>1</v>
      </c>
      <c r="CV32" s="364" cm="1">
        <f t="array" aca="1" ref="CV32" ca="1">INDIRECT($A32&amp;CV$1)</f>
        <v>1</v>
      </c>
      <c r="CW32" s="364" cm="1">
        <f t="array" aca="1" ref="CW32" ca="1">INDIRECT($A32&amp;CW$1)</f>
        <v>1</v>
      </c>
      <c r="CX32" s="364" cm="1">
        <f t="array" aca="1" ref="CX32" ca="1">INDIRECT($A32&amp;CX$1)</f>
        <v>1</v>
      </c>
      <c r="CY32" s="364" cm="1">
        <f t="array" aca="1" ref="CY32" ca="1">INDIRECT($A32&amp;CY$1)</f>
        <v>1</v>
      </c>
      <c r="CZ32" s="364" cm="1">
        <f t="array" aca="1" ref="CZ32" ca="1">INDIRECT($A32&amp;CZ$1)</f>
        <v>1</v>
      </c>
      <c r="DA32" s="364" cm="1">
        <f t="array" aca="1" ref="DA32" ca="1">INDIRECT($A32&amp;DA$1)</f>
        <v>1</v>
      </c>
      <c r="DB32" s="364" cm="1">
        <f t="array" aca="1" ref="DB32" ca="1">INDIRECT($A32&amp;DB$1)</f>
        <v>1</v>
      </c>
      <c r="DC32" s="364" cm="1">
        <f t="array" aca="1" ref="DC32" ca="1">INDIRECT($A32&amp;DC$1)</f>
        <v>1</v>
      </c>
      <c r="DD32" s="357"/>
      <c r="DE32" s="364" cm="1">
        <f t="array" aca="1" ref="DE32" ca="1">INDIRECT($A32&amp;DE$1)</f>
        <v>1</v>
      </c>
      <c r="DF32" s="364" cm="1">
        <f t="array" aca="1" ref="DF32" ca="1">INDIRECT($A32&amp;DF$1)</f>
        <v>1</v>
      </c>
      <c r="DG32" s="364" cm="1">
        <f t="array" aca="1" ref="DG32" ca="1">INDIRECT($A32&amp;DG$1)</f>
        <v>1</v>
      </c>
      <c r="DH32" s="364" cm="1">
        <f t="array" aca="1" ref="DH32" ca="1">INDIRECT($A32&amp;DH$1)</f>
        <v>1</v>
      </c>
      <c r="DI32" s="364" cm="1">
        <f t="array" aca="1" ref="DI32" ca="1">INDIRECT($A32&amp;DI$1)</f>
        <v>1</v>
      </c>
      <c r="DJ32" s="364" cm="1">
        <f t="array" aca="1" ref="DJ32" ca="1">INDIRECT($A32&amp;DJ$1)</f>
        <v>1</v>
      </c>
      <c r="DK32" s="364" cm="1">
        <f t="array" aca="1" ref="DK32" ca="1">INDIRECT($A32&amp;DK$1)</f>
        <v>1</v>
      </c>
      <c r="DL32" s="364" cm="1">
        <f t="array" aca="1" ref="DL32" ca="1">INDIRECT($A32&amp;DL$1)</f>
        <v>1</v>
      </c>
      <c r="DM32" s="357"/>
      <c r="DN32" s="364" cm="1">
        <f t="array" aca="1" ref="DN32" ca="1">INDIRECT($A32&amp;DN$1)</f>
        <v>1</v>
      </c>
      <c r="DO32" s="364" cm="1">
        <f t="array" aca="1" ref="DO32" ca="1">INDIRECT($A32&amp;DO$1)</f>
        <v>1</v>
      </c>
      <c r="DP32" s="364" cm="1">
        <f t="array" aca="1" ref="DP32" ca="1">INDIRECT($A32&amp;DP$1)</f>
        <v>1</v>
      </c>
      <c r="DQ32" s="364" cm="1">
        <f t="array" aca="1" ref="DQ32" ca="1">INDIRECT($A32&amp;DQ$1)</f>
        <v>1</v>
      </c>
      <c r="DR32" s="364" cm="1">
        <f t="array" aca="1" ref="DR32" ca="1">INDIRECT($A32&amp;DR$1)</f>
        <v>1</v>
      </c>
      <c r="DS32" s="364" cm="1">
        <f t="array" aca="1" ref="DS32" ca="1">INDIRECT($A32&amp;DS$1)</f>
        <v>1</v>
      </c>
      <c r="DT32" s="364" cm="1">
        <f t="array" aca="1" ref="DT32" ca="1">INDIRECT($A32&amp;DT$1)</f>
        <v>1</v>
      </c>
      <c r="DU32" s="364" cm="1">
        <f t="array" aca="1" ref="DU32" ca="1">INDIRECT($A32&amp;DU$1)</f>
        <v>1</v>
      </c>
      <c r="DV32" s="364" cm="1">
        <f t="array" aca="1" ref="DV32" ca="1">INDIRECT($A32&amp;DV$1)</f>
        <v>1</v>
      </c>
      <c r="DW32" s="364" cm="1">
        <f t="array" aca="1" ref="DW32" ca="1">INDIRECT($A32&amp;DW$1)</f>
        <v>1</v>
      </c>
      <c r="DX32" s="364" cm="1">
        <f t="array" aca="1" ref="DX32" ca="1">INDIRECT($A32&amp;DX$1)</f>
        <v>1</v>
      </c>
      <c r="DY32" s="357"/>
      <c r="DZ32" s="364" cm="1">
        <f t="array" aca="1" ref="DZ32" ca="1">INDIRECT($A32&amp;DZ$1)</f>
        <v>1</v>
      </c>
      <c r="EA32" s="364" cm="1">
        <f t="array" aca="1" ref="EA32" ca="1">INDIRECT($A32&amp;EA$1)</f>
        <v>1</v>
      </c>
      <c r="EB32" s="364" cm="1">
        <f t="array" aca="1" ref="EB32" ca="1">INDIRECT($A32&amp;EB$1)</f>
        <v>1</v>
      </c>
      <c r="EC32" s="364" cm="1">
        <f t="array" aca="1" ref="EC32" ca="1">INDIRECT($A32&amp;EC$1)</f>
        <v>1</v>
      </c>
      <c r="ED32" s="357"/>
      <c r="EE32" s="364" cm="1">
        <f t="array" aca="1" ref="EE32" ca="1">INDIRECT($A32&amp;EE$1)</f>
        <v>1</v>
      </c>
      <c r="EF32" s="364" cm="1">
        <f t="array" aca="1" ref="EF32" ca="1">INDIRECT($A32&amp;EF$1)</f>
        <v>1</v>
      </c>
      <c r="EG32" s="364" cm="1">
        <f t="array" aca="1" ref="EG32" ca="1">INDIRECT($A32&amp;EG$1)</f>
        <v>1</v>
      </c>
      <c r="EH32" s="364" cm="1">
        <f t="array" aca="1" ref="EH32" ca="1">INDIRECT($A32&amp;EH$1)</f>
        <v>1</v>
      </c>
      <c r="EI32" s="364" cm="1">
        <f t="array" aca="1" ref="EI32" ca="1">INDIRECT($A32&amp;EI$1)</f>
        <v>1</v>
      </c>
      <c r="EJ32" s="199"/>
      <c r="EK32" s="199"/>
      <c r="EL32" s="138"/>
      <c r="EM32" s="138"/>
      <c r="EN32" s="138"/>
      <c r="EO32" s="138"/>
    </row>
    <row r="33" spans="1:145">
      <c r="A33" s="114" t="s">
        <v>343</v>
      </c>
      <c r="B33" s="337" t="s">
        <v>119</v>
      </c>
      <c r="C33" s="362" t="str">
        <f>_xlfn.IFNA(VLOOKUP($B33,Classificatietabel!$B$6:$I$91,C$7,FALSE),"")</f>
        <v>laag</v>
      </c>
      <c r="D33" s="194" t="str">
        <f>_xlfn.IFNA(VLOOKUP($B33,Classificatietabel!$B$6:$I$91,D$7,FALSE),"")</f>
        <v>neen</v>
      </c>
      <c r="E33" s="197">
        <f>IF(AND(D33="laag",$D$3=1),0,_xlfn.IFNA(IF(VLOOKUP($B33,Classificatietabel!$B$6:$H$91,$E$5,FALSE)="Ja",1,0),""))</f>
        <v>1</v>
      </c>
      <c r="F33" s="357"/>
      <c r="G33" s="363">
        <v>1</v>
      </c>
      <c r="H33" s="363">
        <v>1</v>
      </c>
      <c r="I33" s="363">
        <v>1</v>
      </c>
      <c r="J33" s="363">
        <v>1</v>
      </c>
      <c r="K33" s="363">
        <v>1</v>
      </c>
      <c r="L33" s="363">
        <v>1</v>
      </c>
      <c r="M33" s="363">
        <v>1</v>
      </c>
      <c r="N33" s="363">
        <v>1</v>
      </c>
      <c r="O33" s="363">
        <v>1</v>
      </c>
      <c r="P33" s="363">
        <v>1</v>
      </c>
      <c r="Q33" s="363">
        <v>1</v>
      </c>
      <c r="R33" s="363">
        <v>1</v>
      </c>
      <c r="S33" s="363">
        <v>1</v>
      </c>
      <c r="T33" s="363">
        <v>1</v>
      </c>
      <c r="U33" s="363">
        <v>1</v>
      </c>
      <c r="V33" s="363">
        <v>1</v>
      </c>
      <c r="W33" s="363">
        <v>1</v>
      </c>
      <c r="X33" s="363">
        <v>1</v>
      </c>
      <c r="Y33" s="363">
        <v>1</v>
      </c>
      <c r="Z33" s="363">
        <v>1</v>
      </c>
      <c r="AA33" s="363">
        <v>1</v>
      </c>
      <c r="AB33" s="363">
        <v>1</v>
      </c>
      <c r="AC33" s="363">
        <v>1</v>
      </c>
      <c r="AD33" s="363">
        <v>1</v>
      </c>
      <c r="AE33" s="363">
        <v>1</v>
      </c>
      <c r="AF33" s="364" cm="1">
        <f t="array" aca="1" ref="AF33" ca="1">INDIRECT($A33&amp;AF$1)</f>
        <v>1</v>
      </c>
      <c r="AG33" s="364" cm="1">
        <f t="array" aca="1" ref="AG33" ca="1">INDIRECT($A33&amp;AG$1)</f>
        <v>1</v>
      </c>
      <c r="AH33" s="364" cm="1">
        <f t="array" aca="1" ref="AH33" ca="1">INDIRECT($A33&amp;AH$1)</f>
        <v>1</v>
      </c>
      <c r="AI33" s="364" cm="1">
        <f t="array" aca="1" ref="AI33" ca="1">INDIRECT($A33&amp;AI$1)</f>
        <v>1</v>
      </c>
      <c r="AJ33" s="364" cm="1">
        <f t="array" aca="1" ref="AJ33" ca="1">INDIRECT($A33&amp;AJ$1)</f>
        <v>1</v>
      </c>
      <c r="AK33" s="364" cm="1">
        <f t="array" aca="1" ref="AK33" ca="1">INDIRECT($A33&amp;AK$1)</f>
        <v>1</v>
      </c>
      <c r="AL33" s="364" cm="1">
        <f t="array" aca="1" ref="AL33" ca="1">INDIRECT($A33&amp;AL$1)</f>
        <v>1</v>
      </c>
      <c r="AM33" s="364" cm="1">
        <f t="array" aca="1" ref="AM33" ca="1">INDIRECT($A33&amp;AM$1)</f>
        <v>1</v>
      </c>
      <c r="AN33" s="357"/>
      <c r="AO33" s="364" cm="1">
        <f t="array" aca="1" ref="AO33" ca="1">INDIRECT($A33&amp;AO$1)</f>
        <v>1</v>
      </c>
      <c r="AP33" s="364" cm="1">
        <f t="array" aca="1" ref="AP33" ca="1">INDIRECT($A33&amp;AP$1)</f>
        <v>1</v>
      </c>
      <c r="AQ33" s="364" cm="1">
        <f t="array" aca="1" ref="AQ33" ca="1">INDIRECT($A33&amp;AQ$1)</f>
        <v>1</v>
      </c>
      <c r="AR33" s="364" cm="1">
        <f t="array" aca="1" ref="AR33" ca="1">INDIRECT($A33&amp;AR$1)</f>
        <v>1</v>
      </c>
      <c r="AS33" s="364" cm="1">
        <f t="array" aca="1" ref="AS33" ca="1">INDIRECT($A33&amp;AS$1)</f>
        <v>1</v>
      </c>
      <c r="AT33" s="364" cm="1">
        <f t="array" aca="1" ref="AT33" ca="1">INDIRECT($A33&amp;AT$1)</f>
        <v>1</v>
      </c>
      <c r="AU33" s="364" cm="1">
        <f t="array" aca="1" ref="AU33" ca="1">INDIRECT($A33&amp;AU$1)</f>
        <v>1</v>
      </c>
      <c r="AV33" s="364" cm="1">
        <f t="array" aca="1" ref="AV33" ca="1">INDIRECT($A33&amp;AV$1)</f>
        <v>1</v>
      </c>
      <c r="AW33" s="364" cm="1">
        <f t="array" aca="1" ref="AW33" ca="1">INDIRECT($A33&amp;AW$1)</f>
        <v>1</v>
      </c>
      <c r="AX33" s="364" cm="1">
        <f t="array" aca="1" ref="AX33" ca="1">INDIRECT($A33&amp;AX$1)</f>
        <v>1</v>
      </c>
      <c r="AY33" s="357"/>
      <c r="AZ33" s="364" cm="1">
        <f t="array" aca="1" ref="AZ33" ca="1">INDIRECT($A33&amp;AZ$1)</f>
        <v>1</v>
      </c>
      <c r="BA33" s="364" cm="1">
        <f t="array" aca="1" ref="BA33" ca="1">INDIRECT($A33&amp;BA$1)</f>
        <v>1</v>
      </c>
      <c r="BB33" s="364" cm="1">
        <f t="array" aca="1" ref="BB33" ca="1">INDIRECT($A33&amp;BB$1)</f>
        <v>1</v>
      </c>
      <c r="BC33" s="364" cm="1">
        <f t="array" aca="1" ref="BC33" ca="1">INDIRECT($A33&amp;BC$1)</f>
        <v>1</v>
      </c>
      <c r="BD33" s="364" cm="1">
        <f t="array" aca="1" ref="BD33" ca="1">INDIRECT($A33&amp;BD$1)</f>
        <v>1</v>
      </c>
      <c r="BE33" s="364" cm="1">
        <f t="array" aca="1" ref="BE33" ca="1">INDIRECT($A33&amp;BE$1)</f>
        <v>1</v>
      </c>
      <c r="BF33" s="364" cm="1">
        <f t="array" aca="1" ref="BF33" ca="1">INDIRECT($A33&amp;BF$1)</f>
        <v>1</v>
      </c>
      <c r="BG33" s="364" cm="1">
        <f t="array" aca="1" ref="BG33" ca="1">INDIRECT($A33&amp;BG$1)</f>
        <v>1</v>
      </c>
      <c r="BH33" s="364" cm="1">
        <f t="array" aca="1" ref="BH33" ca="1">INDIRECT($A33&amp;BH$1)</f>
        <v>1</v>
      </c>
      <c r="BI33" s="357"/>
      <c r="BJ33" s="364" cm="1">
        <f t="array" aca="1" ref="BJ33" ca="1">INDIRECT($A33&amp;BJ$1)</f>
        <v>1</v>
      </c>
      <c r="BK33" s="364" cm="1">
        <f t="array" aca="1" ref="BK33" ca="1">INDIRECT($A33&amp;BK$1)</f>
        <v>1</v>
      </c>
      <c r="BL33" s="364" cm="1">
        <f t="array" aca="1" ref="BL33" ca="1">INDIRECT($A33&amp;BL$1)</f>
        <v>1</v>
      </c>
      <c r="BM33" s="364" cm="1">
        <f t="array" aca="1" ref="BM33" ca="1">INDIRECT($A33&amp;BM$1)</f>
        <v>1</v>
      </c>
      <c r="BN33" s="364" cm="1">
        <f t="array" aca="1" ref="BN33" ca="1">INDIRECT($A33&amp;BN$1)</f>
        <v>1</v>
      </c>
      <c r="BO33" s="364" cm="1">
        <f t="array" aca="1" ref="BO33" ca="1">INDIRECT($A33&amp;BO$1)</f>
        <v>1</v>
      </c>
      <c r="BP33" s="364" cm="1">
        <f t="array" aca="1" ref="BP33" ca="1">INDIRECT($A33&amp;BP$1)</f>
        <v>1</v>
      </c>
      <c r="BQ33" s="364" cm="1">
        <f t="array" aca="1" ref="BQ33" ca="1">INDIRECT($A33&amp;BQ$1)</f>
        <v>1</v>
      </c>
      <c r="BR33" s="364" cm="1">
        <f t="array" aca="1" ref="BR33" ca="1">INDIRECT($A33&amp;BR$1)</f>
        <v>1</v>
      </c>
      <c r="BS33" s="364" cm="1">
        <f t="array" aca="1" ref="BS33" ca="1">INDIRECT($A33&amp;BS$1)</f>
        <v>1</v>
      </c>
      <c r="BT33" s="191"/>
      <c r="BU33" s="219" cm="1">
        <f t="array" aca="1" ref="BU33" ca="1">INDIRECT($A33&amp;BU$1)</f>
        <v>1</v>
      </c>
      <c r="BV33" s="364" cm="1">
        <f t="array" aca="1" ref="BV33" ca="1">INDIRECT($A33&amp;BV$1)</f>
        <v>1</v>
      </c>
      <c r="BW33" s="364" cm="1">
        <f t="array" aca="1" ref="BW33" ca="1">INDIRECT($A33&amp;BW$1)</f>
        <v>1</v>
      </c>
      <c r="BX33" s="364" cm="1">
        <f t="array" aca="1" ref="BX33" ca="1">INDIRECT($A33&amp;BX$1)</f>
        <v>1</v>
      </c>
      <c r="BY33" s="365"/>
      <c r="BZ33" s="364" cm="1">
        <f t="array" aca="1" ref="BZ33" ca="1">INDIRECT($A33&amp;BZ$1)</f>
        <v>1</v>
      </c>
      <c r="CA33" s="364" cm="1">
        <f t="array" aca="1" ref="CA33" ca="1">INDIRECT($A33&amp;CA$1)</f>
        <v>1</v>
      </c>
      <c r="CB33" s="364" cm="1">
        <f t="array" aca="1" ref="CB33" ca="1">INDIRECT($A33&amp;CB$1)</f>
        <v>1</v>
      </c>
      <c r="CC33" s="364" cm="1">
        <f t="array" aca="1" ref="CC33" ca="1">INDIRECT($A33&amp;CC$1)</f>
        <v>1</v>
      </c>
      <c r="CD33" s="364" cm="1">
        <f t="array" aca="1" ref="CD33" ca="1">INDIRECT($A33&amp;CD$1)</f>
        <v>1</v>
      </c>
      <c r="CE33" s="364" cm="1">
        <f t="array" aca="1" ref="CE33" ca="1">INDIRECT($A33&amp;CE$1)</f>
        <v>1</v>
      </c>
      <c r="CF33" s="364" cm="1">
        <f t="array" aca="1" ref="CF33" ca="1">INDIRECT($A33&amp;CF$1)</f>
        <v>1</v>
      </c>
      <c r="CG33" s="364" cm="1">
        <f t="array" aca="1" ref="CG33" ca="1">INDIRECT($A33&amp;CG$1)</f>
        <v>1</v>
      </c>
      <c r="CH33" s="364" cm="1">
        <f t="array" aca="1" ref="CH33" ca="1">INDIRECT($A33&amp;CH$1)</f>
        <v>1</v>
      </c>
      <c r="CI33" s="191"/>
      <c r="CJ33" s="364" cm="1">
        <f t="array" aca="1" ref="CJ33" ca="1">INDIRECT($A33&amp;CJ$1)</f>
        <v>1</v>
      </c>
      <c r="CK33" s="364" cm="1">
        <f t="array" aca="1" ref="CK33" ca="1">INDIRECT($A33&amp;CK$1)</f>
        <v>1</v>
      </c>
      <c r="CL33" s="364" cm="1">
        <f t="array" aca="1" ref="CL33" ca="1">INDIRECT($A33&amp;CL$1)</f>
        <v>1</v>
      </c>
      <c r="CM33" s="364" cm="1">
        <f t="array" aca="1" ref="CM33" ca="1">INDIRECT($A33&amp;CM$1)</f>
        <v>1</v>
      </c>
      <c r="CN33" s="364" cm="1">
        <f t="array" aca="1" ref="CN33" ca="1">INDIRECT($A33&amp;CN$1)</f>
        <v>1</v>
      </c>
      <c r="CO33" s="364" cm="1">
        <f t="array" aca="1" ref="CO33" ca="1">INDIRECT($A33&amp;CO$1)</f>
        <v>1</v>
      </c>
      <c r="CP33" s="364" cm="1">
        <f t="array" aca="1" ref="CP33" ca="1">INDIRECT($A33&amp;CP$1)</f>
        <v>1</v>
      </c>
      <c r="CQ33" s="364" cm="1">
        <f t="array" aca="1" ref="CQ33" ca="1">INDIRECT($A33&amp;CQ$1)</f>
        <v>1</v>
      </c>
      <c r="CR33" s="364" cm="1">
        <f t="array" aca="1" ref="CR33" ca="1">INDIRECT($A33&amp;CR$1)</f>
        <v>1</v>
      </c>
      <c r="CS33" s="364" cm="1">
        <f t="array" aca="1" ref="CS33" ca="1">INDIRECT($A33&amp;CS$1)</f>
        <v>1</v>
      </c>
      <c r="CT33" s="364" cm="1">
        <f t="array" aca="1" ref="CT33" ca="1">INDIRECT($A33&amp;CT$1)</f>
        <v>1</v>
      </c>
      <c r="CU33" s="364" cm="1">
        <f t="array" aca="1" ref="CU33" ca="1">INDIRECT($A33&amp;CU$1)</f>
        <v>1</v>
      </c>
      <c r="CV33" s="364" cm="1">
        <f t="array" aca="1" ref="CV33" ca="1">INDIRECT($A33&amp;CV$1)</f>
        <v>1</v>
      </c>
      <c r="CW33" s="364" cm="1">
        <f t="array" aca="1" ref="CW33" ca="1">INDIRECT($A33&amp;CW$1)</f>
        <v>1</v>
      </c>
      <c r="CX33" s="364" cm="1">
        <f t="array" aca="1" ref="CX33" ca="1">INDIRECT($A33&amp;CX$1)</f>
        <v>1</v>
      </c>
      <c r="CY33" s="364" cm="1">
        <f t="array" aca="1" ref="CY33" ca="1">INDIRECT($A33&amp;CY$1)</f>
        <v>1</v>
      </c>
      <c r="CZ33" s="364" cm="1">
        <f t="array" aca="1" ref="CZ33" ca="1">INDIRECT($A33&amp;CZ$1)</f>
        <v>1</v>
      </c>
      <c r="DA33" s="364" cm="1">
        <f t="array" aca="1" ref="DA33" ca="1">INDIRECT($A33&amp;DA$1)</f>
        <v>1</v>
      </c>
      <c r="DB33" s="364" cm="1">
        <f t="array" aca="1" ref="DB33" ca="1">INDIRECT($A33&amp;DB$1)</f>
        <v>1</v>
      </c>
      <c r="DC33" s="364" cm="1">
        <f t="array" aca="1" ref="DC33" ca="1">INDIRECT($A33&amp;DC$1)</f>
        <v>1</v>
      </c>
      <c r="DD33" s="357"/>
      <c r="DE33" s="364" cm="1">
        <f t="array" aca="1" ref="DE33" ca="1">INDIRECT($A33&amp;DE$1)</f>
        <v>1</v>
      </c>
      <c r="DF33" s="364" cm="1">
        <f t="array" aca="1" ref="DF33" ca="1">INDIRECT($A33&amp;DF$1)</f>
        <v>1</v>
      </c>
      <c r="DG33" s="364" cm="1">
        <f t="array" aca="1" ref="DG33" ca="1">INDIRECT($A33&amp;DG$1)</f>
        <v>1</v>
      </c>
      <c r="DH33" s="364" cm="1">
        <f t="array" aca="1" ref="DH33" ca="1">INDIRECT($A33&amp;DH$1)</f>
        <v>1</v>
      </c>
      <c r="DI33" s="364" cm="1">
        <f t="array" aca="1" ref="DI33" ca="1">INDIRECT($A33&amp;DI$1)</f>
        <v>1</v>
      </c>
      <c r="DJ33" s="364" cm="1">
        <f t="array" aca="1" ref="DJ33" ca="1">INDIRECT($A33&amp;DJ$1)</f>
        <v>1</v>
      </c>
      <c r="DK33" s="364" cm="1">
        <f t="array" aca="1" ref="DK33" ca="1">INDIRECT($A33&amp;DK$1)</f>
        <v>1</v>
      </c>
      <c r="DL33" s="364" cm="1">
        <f t="array" aca="1" ref="DL33" ca="1">INDIRECT($A33&amp;DL$1)</f>
        <v>1</v>
      </c>
      <c r="DM33" s="357"/>
      <c r="DN33" s="364" cm="1">
        <f t="array" aca="1" ref="DN33" ca="1">INDIRECT($A33&amp;DN$1)</f>
        <v>1</v>
      </c>
      <c r="DO33" s="364" cm="1">
        <f t="array" aca="1" ref="DO33" ca="1">INDIRECT($A33&amp;DO$1)</f>
        <v>1</v>
      </c>
      <c r="DP33" s="364" cm="1">
        <f t="array" aca="1" ref="DP33" ca="1">INDIRECT($A33&amp;DP$1)</f>
        <v>1</v>
      </c>
      <c r="DQ33" s="364" cm="1">
        <f t="array" aca="1" ref="DQ33" ca="1">INDIRECT($A33&amp;DQ$1)</f>
        <v>1</v>
      </c>
      <c r="DR33" s="364" cm="1">
        <f t="array" aca="1" ref="DR33" ca="1">INDIRECT($A33&amp;DR$1)</f>
        <v>1</v>
      </c>
      <c r="DS33" s="364" cm="1">
        <f t="array" aca="1" ref="DS33" ca="1">INDIRECT($A33&amp;DS$1)</f>
        <v>1</v>
      </c>
      <c r="DT33" s="364" cm="1">
        <f t="array" aca="1" ref="DT33" ca="1">INDIRECT($A33&amp;DT$1)</f>
        <v>1</v>
      </c>
      <c r="DU33" s="364" cm="1">
        <f t="array" aca="1" ref="DU33" ca="1">INDIRECT($A33&amp;DU$1)</f>
        <v>1</v>
      </c>
      <c r="DV33" s="364" cm="1">
        <f t="array" aca="1" ref="DV33" ca="1">INDIRECT($A33&amp;DV$1)</f>
        <v>1</v>
      </c>
      <c r="DW33" s="364" cm="1">
        <f t="array" aca="1" ref="DW33" ca="1">INDIRECT($A33&amp;DW$1)</f>
        <v>1</v>
      </c>
      <c r="DX33" s="364" cm="1">
        <f t="array" aca="1" ref="DX33" ca="1">INDIRECT($A33&amp;DX$1)</f>
        <v>1</v>
      </c>
      <c r="DY33" s="357"/>
      <c r="DZ33" s="364" cm="1">
        <f t="array" aca="1" ref="DZ33" ca="1">INDIRECT($A33&amp;DZ$1)</f>
        <v>1</v>
      </c>
      <c r="EA33" s="364" cm="1">
        <f t="array" aca="1" ref="EA33" ca="1">INDIRECT($A33&amp;EA$1)</f>
        <v>1</v>
      </c>
      <c r="EB33" s="364" cm="1">
        <f t="array" aca="1" ref="EB33" ca="1">INDIRECT($A33&amp;EB$1)</f>
        <v>1</v>
      </c>
      <c r="EC33" s="364" cm="1">
        <f t="array" aca="1" ref="EC33" ca="1">INDIRECT($A33&amp;EC$1)</f>
        <v>1</v>
      </c>
      <c r="ED33" s="357"/>
      <c r="EE33" s="364" cm="1">
        <f t="array" aca="1" ref="EE33" ca="1">INDIRECT($A33&amp;EE$1)</f>
        <v>1</v>
      </c>
      <c r="EF33" s="364" cm="1">
        <f t="array" aca="1" ref="EF33" ca="1">INDIRECT($A33&amp;EF$1)</f>
        <v>1</v>
      </c>
      <c r="EG33" s="364" cm="1">
        <f t="array" aca="1" ref="EG33" ca="1">INDIRECT($A33&amp;EG$1)</f>
        <v>1</v>
      </c>
      <c r="EH33" s="364" cm="1">
        <f t="array" aca="1" ref="EH33" ca="1">INDIRECT($A33&amp;EH$1)</f>
        <v>1</v>
      </c>
      <c r="EI33" s="364" cm="1">
        <f t="array" aca="1" ref="EI33" ca="1">INDIRECT($A33&amp;EI$1)</f>
        <v>1</v>
      </c>
      <c r="EJ33" s="199"/>
      <c r="EK33" s="199"/>
      <c r="EL33" s="138"/>
      <c r="EM33" s="138"/>
      <c r="EN33" s="138"/>
      <c r="EO33" s="138"/>
    </row>
    <row r="34" spans="1:145">
      <c r="A34" s="114" t="s">
        <v>344</v>
      </c>
      <c r="B34" s="337" t="s">
        <v>120</v>
      </c>
      <c r="C34" s="362" t="str">
        <f>_xlfn.IFNA(VLOOKUP($B34,Classificatietabel!$B$6:$I$91,C$7,FALSE),"")</f>
        <v>laag</v>
      </c>
      <c r="D34" s="194" t="str">
        <f>_xlfn.IFNA(VLOOKUP($B34,Classificatietabel!$B$6:$I$91,D$7,FALSE),"")</f>
        <v>neen</v>
      </c>
      <c r="E34" s="197">
        <f>IF(AND(D34="laag",$D$3=1),0,_xlfn.IFNA(IF(VLOOKUP($B34,Classificatietabel!$B$6:$H$91,$E$5,FALSE)="Ja",1,0),""))</f>
        <v>1</v>
      </c>
      <c r="F34" s="357"/>
      <c r="G34" s="363">
        <v>1</v>
      </c>
      <c r="H34" s="363">
        <v>1</v>
      </c>
      <c r="I34" s="363">
        <v>1</v>
      </c>
      <c r="J34" s="363">
        <v>1</v>
      </c>
      <c r="K34" s="363">
        <v>1</v>
      </c>
      <c r="L34" s="363">
        <v>1</v>
      </c>
      <c r="M34" s="363">
        <v>1</v>
      </c>
      <c r="N34" s="363">
        <v>1</v>
      </c>
      <c r="O34" s="363">
        <v>1</v>
      </c>
      <c r="P34" s="363">
        <v>1</v>
      </c>
      <c r="Q34" s="363">
        <v>1</v>
      </c>
      <c r="R34" s="363">
        <v>1</v>
      </c>
      <c r="S34" s="363">
        <v>1</v>
      </c>
      <c r="T34" s="363">
        <v>1</v>
      </c>
      <c r="U34" s="363">
        <v>1</v>
      </c>
      <c r="V34" s="363">
        <v>1</v>
      </c>
      <c r="W34" s="363">
        <v>1</v>
      </c>
      <c r="X34" s="363">
        <v>1</v>
      </c>
      <c r="Y34" s="363">
        <v>1</v>
      </c>
      <c r="Z34" s="363">
        <v>1</v>
      </c>
      <c r="AA34" s="363">
        <v>1</v>
      </c>
      <c r="AB34" s="363">
        <v>1</v>
      </c>
      <c r="AC34" s="363">
        <v>1</v>
      </c>
      <c r="AD34" s="363">
        <v>1</v>
      </c>
      <c r="AE34" s="363">
        <v>1</v>
      </c>
      <c r="AF34" s="363">
        <v>1</v>
      </c>
      <c r="AG34" s="364" cm="1">
        <f t="array" aca="1" ref="AG34" ca="1">INDIRECT($A34&amp;AG$1)</f>
        <v>1</v>
      </c>
      <c r="AH34" s="364" cm="1">
        <f t="array" aca="1" ref="AH34" ca="1">INDIRECT($A34&amp;AH$1)</f>
        <v>1</v>
      </c>
      <c r="AI34" s="364" cm="1">
        <f t="array" aca="1" ref="AI34" ca="1">INDIRECT($A34&amp;AI$1)</f>
        <v>1</v>
      </c>
      <c r="AJ34" s="364" cm="1">
        <f t="array" aca="1" ref="AJ34" ca="1">INDIRECT($A34&amp;AJ$1)</f>
        <v>1</v>
      </c>
      <c r="AK34" s="364" cm="1">
        <f t="array" aca="1" ref="AK34" ca="1">INDIRECT($A34&amp;AK$1)</f>
        <v>1</v>
      </c>
      <c r="AL34" s="364" cm="1">
        <f t="array" aca="1" ref="AL34" ca="1">INDIRECT($A34&amp;AL$1)</f>
        <v>1</v>
      </c>
      <c r="AM34" s="364" cm="1">
        <f t="array" aca="1" ref="AM34" ca="1">INDIRECT($A34&amp;AM$1)</f>
        <v>1</v>
      </c>
      <c r="AN34" s="357"/>
      <c r="AO34" s="364" cm="1">
        <f t="array" aca="1" ref="AO34" ca="1">INDIRECT($A34&amp;AO$1)</f>
        <v>1</v>
      </c>
      <c r="AP34" s="364" cm="1">
        <f t="array" aca="1" ref="AP34" ca="1">INDIRECT($A34&amp;AP$1)</f>
        <v>1</v>
      </c>
      <c r="AQ34" s="364" cm="1">
        <f t="array" aca="1" ref="AQ34" ca="1">INDIRECT($A34&amp;AQ$1)</f>
        <v>1</v>
      </c>
      <c r="AR34" s="364" cm="1">
        <f t="array" aca="1" ref="AR34" ca="1">INDIRECT($A34&amp;AR$1)</f>
        <v>1</v>
      </c>
      <c r="AS34" s="364" cm="1">
        <f t="array" aca="1" ref="AS34" ca="1">INDIRECT($A34&amp;AS$1)</f>
        <v>1</v>
      </c>
      <c r="AT34" s="364" cm="1">
        <f t="array" aca="1" ref="AT34" ca="1">INDIRECT($A34&amp;AT$1)</f>
        <v>1</v>
      </c>
      <c r="AU34" s="364" cm="1">
        <f t="array" aca="1" ref="AU34" ca="1">INDIRECT($A34&amp;AU$1)</f>
        <v>1</v>
      </c>
      <c r="AV34" s="364" cm="1">
        <f t="array" aca="1" ref="AV34" ca="1">INDIRECT($A34&amp;AV$1)</f>
        <v>1</v>
      </c>
      <c r="AW34" s="364" cm="1">
        <f t="array" aca="1" ref="AW34" ca="1">INDIRECT($A34&amp;AW$1)</f>
        <v>1</v>
      </c>
      <c r="AX34" s="364" cm="1">
        <f t="array" aca="1" ref="AX34" ca="1">INDIRECT($A34&amp;AX$1)</f>
        <v>1</v>
      </c>
      <c r="AY34" s="357"/>
      <c r="AZ34" s="364" cm="1">
        <f t="array" aca="1" ref="AZ34" ca="1">INDIRECT($A34&amp;AZ$1)</f>
        <v>1</v>
      </c>
      <c r="BA34" s="364" cm="1">
        <f t="array" aca="1" ref="BA34" ca="1">INDIRECT($A34&amp;BA$1)</f>
        <v>1</v>
      </c>
      <c r="BB34" s="364" cm="1">
        <f t="array" aca="1" ref="BB34" ca="1">INDIRECT($A34&amp;BB$1)</f>
        <v>1</v>
      </c>
      <c r="BC34" s="364" cm="1">
        <f t="array" aca="1" ref="BC34" ca="1">INDIRECT($A34&amp;BC$1)</f>
        <v>1</v>
      </c>
      <c r="BD34" s="364" cm="1">
        <f t="array" aca="1" ref="BD34" ca="1">INDIRECT($A34&amp;BD$1)</f>
        <v>1</v>
      </c>
      <c r="BE34" s="364" cm="1">
        <f t="array" aca="1" ref="BE34" ca="1">INDIRECT($A34&amp;BE$1)</f>
        <v>1</v>
      </c>
      <c r="BF34" s="364" cm="1">
        <f t="array" aca="1" ref="BF34" ca="1">INDIRECT($A34&amp;BF$1)</f>
        <v>1</v>
      </c>
      <c r="BG34" s="364" cm="1">
        <f t="array" aca="1" ref="BG34" ca="1">INDIRECT($A34&amp;BG$1)</f>
        <v>1</v>
      </c>
      <c r="BH34" s="364" cm="1">
        <f t="array" aca="1" ref="BH34" ca="1">INDIRECT($A34&amp;BH$1)</f>
        <v>1</v>
      </c>
      <c r="BI34" s="357"/>
      <c r="BJ34" s="364" cm="1">
        <f t="array" aca="1" ref="BJ34" ca="1">INDIRECT($A34&amp;BJ$1)</f>
        <v>1</v>
      </c>
      <c r="BK34" s="364" cm="1">
        <f t="array" aca="1" ref="BK34" ca="1">INDIRECT($A34&amp;BK$1)</f>
        <v>1</v>
      </c>
      <c r="BL34" s="364" cm="1">
        <f t="array" aca="1" ref="BL34" ca="1">INDIRECT($A34&amp;BL$1)</f>
        <v>1</v>
      </c>
      <c r="BM34" s="364" cm="1">
        <f t="array" aca="1" ref="BM34" ca="1">INDIRECT($A34&amp;BM$1)</f>
        <v>1</v>
      </c>
      <c r="BN34" s="364" cm="1">
        <f t="array" aca="1" ref="BN34" ca="1">INDIRECT($A34&amp;BN$1)</f>
        <v>1</v>
      </c>
      <c r="BO34" s="364" cm="1">
        <f t="array" aca="1" ref="BO34" ca="1">INDIRECT($A34&amp;BO$1)</f>
        <v>1</v>
      </c>
      <c r="BP34" s="364" cm="1">
        <f t="array" aca="1" ref="BP34" ca="1">INDIRECT($A34&amp;BP$1)</f>
        <v>1</v>
      </c>
      <c r="BQ34" s="364" cm="1">
        <f t="array" aca="1" ref="BQ34" ca="1">INDIRECT($A34&amp;BQ$1)</f>
        <v>1</v>
      </c>
      <c r="BR34" s="364" cm="1">
        <f t="array" aca="1" ref="BR34" ca="1">INDIRECT($A34&amp;BR$1)</f>
        <v>1</v>
      </c>
      <c r="BS34" s="364" cm="1">
        <f t="array" aca="1" ref="BS34" ca="1">INDIRECT($A34&amp;BS$1)</f>
        <v>1</v>
      </c>
      <c r="BT34" s="191"/>
      <c r="BU34" s="219" cm="1">
        <f t="array" aca="1" ref="BU34" ca="1">INDIRECT($A34&amp;BU$1)</f>
        <v>1</v>
      </c>
      <c r="BV34" s="364" cm="1">
        <f t="array" aca="1" ref="BV34" ca="1">INDIRECT($A34&amp;BV$1)</f>
        <v>1</v>
      </c>
      <c r="BW34" s="364" cm="1">
        <f t="array" aca="1" ref="BW34" ca="1">INDIRECT($A34&amp;BW$1)</f>
        <v>1</v>
      </c>
      <c r="BX34" s="364" cm="1">
        <f t="array" aca="1" ref="BX34" ca="1">INDIRECT($A34&amp;BX$1)</f>
        <v>1</v>
      </c>
      <c r="BY34" s="365"/>
      <c r="BZ34" s="364" cm="1">
        <f t="array" aca="1" ref="BZ34" ca="1">INDIRECT($A34&amp;BZ$1)</f>
        <v>1</v>
      </c>
      <c r="CA34" s="364" cm="1">
        <f t="array" aca="1" ref="CA34" ca="1">INDIRECT($A34&amp;CA$1)</f>
        <v>1</v>
      </c>
      <c r="CB34" s="364" cm="1">
        <f t="array" aca="1" ref="CB34" ca="1">INDIRECT($A34&amp;CB$1)</f>
        <v>1</v>
      </c>
      <c r="CC34" s="364" cm="1">
        <f t="array" aca="1" ref="CC34" ca="1">INDIRECT($A34&amp;CC$1)</f>
        <v>1</v>
      </c>
      <c r="CD34" s="364" cm="1">
        <f t="array" aca="1" ref="CD34" ca="1">INDIRECT($A34&amp;CD$1)</f>
        <v>1</v>
      </c>
      <c r="CE34" s="364" cm="1">
        <f t="array" aca="1" ref="CE34" ca="1">INDIRECT($A34&amp;CE$1)</f>
        <v>1</v>
      </c>
      <c r="CF34" s="364" cm="1">
        <f t="array" aca="1" ref="CF34" ca="1">INDIRECT($A34&amp;CF$1)</f>
        <v>1</v>
      </c>
      <c r="CG34" s="364" cm="1">
        <f t="array" aca="1" ref="CG34" ca="1">INDIRECT($A34&amp;CG$1)</f>
        <v>1</v>
      </c>
      <c r="CH34" s="364" cm="1">
        <f t="array" aca="1" ref="CH34" ca="1">INDIRECT($A34&amp;CH$1)</f>
        <v>1</v>
      </c>
      <c r="CI34" s="191"/>
      <c r="CJ34" s="364" cm="1">
        <f t="array" aca="1" ref="CJ34" ca="1">INDIRECT($A34&amp;CJ$1)</f>
        <v>1</v>
      </c>
      <c r="CK34" s="364" cm="1">
        <f t="array" aca="1" ref="CK34" ca="1">INDIRECT($A34&amp;CK$1)</f>
        <v>1</v>
      </c>
      <c r="CL34" s="364" cm="1">
        <f t="array" aca="1" ref="CL34" ca="1">INDIRECT($A34&amp;CL$1)</f>
        <v>1</v>
      </c>
      <c r="CM34" s="364" cm="1">
        <f t="array" aca="1" ref="CM34" ca="1">INDIRECT($A34&amp;CM$1)</f>
        <v>1</v>
      </c>
      <c r="CN34" s="364" cm="1">
        <f t="array" aca="1" ref="CN34" ca="1">INDIRECT($A34&amp;CN$1)</f>
        <v>1</v>
      </c>
      <c r="CO34" s="364" cm="1">
        <f t="array" aca="1" ref="CO34" ca="1">INDIRECT($A34&amp;CO$1)</f>
        <v>1</v>
      </c>
      <c r="CP34" s="364" cm="1">
        <f t="array" aca="1" ref="CP34" ca="1">INDIRECT($A34&amp;CP$1)</f>
        <v>1</v>
      </c>
      <c r="CQ34" s="364" cm="1">
        <f t="array" aca="1" ref="CQ34" ca="1">INDIRECT($A34&amp;CQ$1)</f>
        <v>1</v>
      </c>
      <c r="CR34" s="364" cm="1">
        <f t="array" aca="1" ref="CR34" ca="1">INDIRECT($A34&amp;CR$1)</f>
        <v>1</v>
      </c>
      <c r="CS34" s="364" cm="1">
        <f t="array" aca="1" ref="CS34" ca="1">INDIRECT($A34&amp;CS$1)</f>
        <v>1</v>
      </c>
      <c r="CT34" s="364" cm="1">
        <f t="array" aca="1" ref="CT34" ca="1">INDIRECT($A34&amp;CT$1)</f>
        <v>1</v>
      </c>
      <c r="CU34" s="364" cm="1">
        <f t="array" aca="1" ref="CU34" ca="1">INDIRECT($A34&amp;CU$1)</f>
        <v>1</v>
      </c>
      <c r="CV34" s="364" cm="1">
        <f t="array" aca="1" ref="CV34" ca="1">INDIRECT($A34&amp;CV$1)</f>
        <v>1</v>
      </c>
      <c r="CW34" s="364" cm="1">
        <f t="array" aca="1" ref="CW34" ca="1">INDIRECT($A34&amp;CW$1)</f>
        <v>1</v>
      </c>
      <c r="CX34" s="364" cm="1">
        <f t="array" aca="1" ref="CX34" ca="1">INDIRECT($A34&amp;CX$1)</f>
        <v>1</v>
      </c>
      <c r="CY34" s="364" cm="1">
        <f t="array" aca="1" ref="CY34" ca="1">INDIRECT($A34&amp;CY$1)</f>
        <v>1</v>
      </c>
      <c r="CZ34" s="364" cm="1">
        <f t="array" aca="1" ref="CZ34" ca="1">INDIRECT($A34&amp;CZ$1)</f>
        <v>1</v>
      </c>
      <c r="DA34" s="364" cm="1">
        <f t="array" aca="1" ref="DA34" ca="1">INDIRECT($A34&amp;DA$1)</f>
        <v>1</v>
      </c>
      <c r="DB34" s="364" cm="1">
        <f t="array" aca="1" ref="DB34" ca="1">INDIRECT($A34&amp;DB$1)</f>
        <v>1</v>
      </c>
      <c r="DC34" s="364" cm="1">
        <f t="array" aca="1" ref="DC34" ca="1">INDIRECT($A34&amp;DC$1)</f>
        <v>1</v>
      </c>
      <c r="DD34" s="357"/>
      <c r="DE34" s="364" cm="1">
        <f t="array" aca="1" ref="DE34" ca="1">INDIRECT($A34&amp;DE$1)</f>
        <v>1</v>
      </c>
      <c r="DF34" s="364" cm="1">
        <f t="array" aca="1" ref="DF34" ca="1">INDIRECT($A34&amp;DF$1)</f>
        <v>1</v>
      </c>
      <c r="DG34" s="364" cm="1">
        <f t="array" aca="1" ref="DG34" ca="1">INDIRECT($A34&amp;DG$1)</f>
        <v>1</v>
      </c>
      <c r="DH34" s="364" cm="1">
        <f t="array" aca="1" ref="DH34" ca="1">INDIRECT($A34&amp;DH$1)</f>
        <v>1</v>
      </c>
      <c r="DI34" s="364" cm="1">
        <f t="array" aca="1" ref="DI34" ca="1">INDIRECT($A34&amp;DI$1)</f>
        <v>1</v>
      </c>
      <c r="DJ34" s="364" cm="1">
        <f t="array" aca="1" ref="DJ34" ca="1">INDIRECT($A34&amp;DJ$1)</f>
        <v>1</v>
      </c>
      <c r="DK34" s="364" cm="1">
        <f t="array" aca="1" ref="DK34" ca="1">INDIRECT($A34&amp;DK$1)</f>
        <v>1</v>
      </c>
      <c r="DL34" s="364" cm="1">
        <f t="array" aca="1" ref="DL34" ca="1">INDIRECT($A34&amp;DL$1)</f>
        <v>1</v>
      </c>
      <c r="DM34" s="357"/>
      <c r="DN34" s="364" cm="1">
        <f t="array" aca="1" ref="DN34" ca="1">INDIRECT($A34&amp;DN$1)</f>
        <v>1</v>
      </c>
      <c r="DO34" s="364" cm="1">
        <f t="array" aca="1" ref="DO34" ca="1">INDIRECT($A34&amp;DO$1)</f>
        <v>1</v>
      </c>
      <c r="DP34" s="364" cm="1">
        <f t="array" aca="1" ref="DP34" ca="1">INDIRECT($A34&amp;DP$1)</f>
        <v>1</v>
      </c>
      <c r="DQ34" s="364" cm="1">
        <f t="array" aca="1" ref="DQ34" ca="1">INDIRECT($A34&amp;DQ$1)</f>
        <v>1</v>
      </c>
      <c r="DR34" s="364" cm="1">
        <f t="array" aca="1" ref="DR34" ca="1">INDIRECT($A34&amp;DR$1)</f>
        <v>1</v>
      </c>
      <c r="DS34" s="364" cm="1">
        <f t="array" aca="1" ref="DS34" ca="1">INDIRECT($A34&amp;DS$1)</f>
        <v>1</v>
      </c>
      <c r="DT34" s="364" cm="1">
        <f t="array" aca="1" ref="DT34" ca="1">INDIRECT($A34&amp;DT$1)</f>
        <v>1</v>
      </c>
      <c r="DU34" s="364" cm="1">
        <f t="array" aca="1" ref="DU34" ca="1">INDIRECT($A34&amp;DU$1)</f>
        <v>1</v>
      </c>
      <c r="DV34" s="364" cm="1">
        <f t="array" aca="1" ref="DV34" ca="1">INDIRECT($A34&amp;DV$1)</f>
        <v>1</v>
      </c>
      <c r="DW34" s="364" cm="1">
        <f t="array" aca="1" ref="DW34" ca="1">INDIRECT($A34&amp;DW$1)</f>
        <v>1</v>
      </c>
      <c r="DX34" s="364" cm="1">
        <f t="array" aca="1" ref="DX34" ca="1">INDIRECT($A34&amp;DX$1)</f>
        <v>1</v>
      </c>
      <c r="DY34" s="357"/>
      <c r="DZ34" s="364" cm="1">
        <f t="array" aca="1" ref="DZ34" ca="1">INDIRECT($A34&amp;DZ$1)</f>
        <v>1</v>
      </c>
      <c r="EA34" s="364" cm="1">
        <f t="array" aca="1" ref="EA34" ca="1">INDIRECT($A34&amp;EA$1)</f>
        <v>1</v>
      </c>
      <c r="EB34" s="364" cm="1">
        <f t="array" aca="1" ref="EB34" ca="1">INDIRECT($A34&amp;EB$1)</f>
        <v>1</v>
      </c>
      <c r="EC34" s="364" cm="1">
        <f t="array" aca="1" ref="EC34" ca="1">INDIRECT($A34&amp;EC$1)</f>
        <v>1</v>
      </c>
      <c r="ED34" s="357"/>
      <c r="EE34" s="364" cm="1">
        <f t="array" aca="1" ref="EE34" ca="1">INDIRECT($A34&amp;EE$1)</f>
        <v>1</v>
      </c>
      <c r="EF34" s="364" cm="1">
        <f t="array" aca="1" ref="EF34" ca="1">INDIRECT($A34&amp;EF$1)</f>
        <v>1</v>
      </c>
      <c r="EG34" s="364" cm="1">
        <f t="array" aca="1" ref="EG34" ca="1">INDIRECT($A34&amp;EG$1)</f>
        <v>1</v>
      </c>
      <c r="EH34" s="364" cm="1">
        <f t="array" aca="1" ref="EH34" ca="1">INDIRECT($A34&amp;EH$1)</f>
        <v>1</v>
      </c>
      <c r="EI34" s="364" cm="1">
        <f t="array" aca="1" ref="EI34" ca="1">INDIRECT($A34&amp;EI$1)</f>
        <v>1</v>
      </c>
      <c r="EJ34" s="199"/>
      <c r="EK34" s="199"/>
      <c r="EL34" s="138"/>
      <c r="EM34" s="138"/>
      <c r="EN34" s="138"/>
      <c r="EO34" s="138"/>
    </row>
    <row r="35" spans="1:145">
      <c r="A35" s="114" t="s">
        <v>345</v>
      </c>
      <c r="B35" s="337" t="s">
        <v>122</v>
      </c>
      <c r="C35" s="362" t="str">
        <f>_xlfn.IFNA(VLOOKUP($B35,Classificatietabel!$B$6:$I$91,C$7,FALSE),"")</f>
        <v>hoog</v>
      </c>
      <c r="D35" s="194" t="str">
        <f>_xlfn.IFNA(VLOOKUP($B35,Classificatietabel!$B$6:$I$91,D$7,FALSE),"")</f>
        <v>neen</v>
      </c>
      <c r="E35" s="197">
        <f>IF(AND(D35="laag",$D$3=1),0,_xlfn.IFNA(IF(VLOOKUP($B35,Classificatietabel!$B$6:$H$91,$E$5,FALSE)="Ja",1,0),""))</f>
        <v>1</v>
      </c>
      <c r="F35" s="357"/>
      <c r="G35" s="363">
        <v>1</v>
      </c>
      <c r="H35" s="363">
        <v>1</v>
      </c>
      <c r="I35" s="363">
        <v>1</v>
      </c>
      <c r="J35" s="363">
        <v>1</v>
      </c>
      <c r="K35" s="363">
        <v>1</v>
      </c>
      <c r="L35" s="363">
        <v>1</v>
      </c>
      <c r="M35" s="363">
        <v>1</v>
      </c>
      <c r="N35" s="363">
        <v>1</v>
      </c>
      <c r="O35" s="363">
        <v>1</v>
      </c>
      <c r="P35" s="363">
        <v>1</v>
      </c>
      <c r="Q35" s="363">
        <v>1</v>
      </c>
      <c r="R35" s="363">
        <v>1</v>
      </c>
      <c r="S35" s="363">
        <v>1</v>
      </c>
      <c r="T35" s="363">
        <v>1</v>
      </c>
      <c r="U35" s="363">
        <v>1</v>
      </c>
      <c r="V35" s="363">
        <v>1</v>
      </c>
      <c r="W35" s="363">
        <v>1</v>
      </c>
      <c r="X35" s="363">
        <v>1</v>
      </c>
      <c r="Y35" s="363">
        <v>1</v>
      </c>
      <c r="Z35" s="363">
        <v>1</v>
      </c>
      <c r="AA35" s="363">
        <v>1</v>
      </c>
      <c r="AB35" s="363">
        <v>1</v>
      </c>
      <c r="AC35" s="363">
        <v>1</v>
      </c>
      <c r="AD35" s="363">
        <v>1</v>
      </c>
      <c r="AE35" s="363">
        <v>1</v>
      </c>
      <c r="AF35" s="363">
        <v>1</v>
      </c>
      <c r="AG35" s="363">
        <v>1</v>
      </c>
      <c r="AH35" s="364" cm="1">
        <f t="array" aca="1" ref="AH35" ca="1">INDIRECT($A35&amp;AH$1)</f>
        <v>1</v>
      </c>
      <c r="AI35" s="364" cm="1">
        <f t="array" aca="1" ref="AI35" ca="1">INDIRECT($A35&amp;AI$1)</f>
        <v>1</v>
      </c>
      <c r="AJ35" s="364" cm="1">
        <f t="array" aca="1" ref="AJ35" ca="1">INDIRECT($A35&amp;AJ$1)</f>
        <v>1</v>
      </c>
      <c r="AK35" s="364" cm="1">
        <f t="array" aca="1" ref="AK35" ca="1">INDIRECT($A35&amp;AK$1)</f>
        <v>1</v>
      </c>
      <c r="AL35" s="364" cm="1">
        <f t="array" aca="1" ref="AL35" ca="1">INDIRECT($A35&amp;AL$1)</f>
        <v>1</v>
      </c>
      <c r="AM35" s="364" cm="1">
        <f t="array" aca="1" ref="AM35" ca="1">INDIRECT($A35&amp;AM$1)</f>
        <v>1</v>
      </c>
      <c r="AN35" s="357"/>
      <c r="AO35" s="364" cm="1">
        <f t="array" aca="1" ref="AO35" ca="1">INDIRECT($A35&amp;AO$1)</f>
        <v>1</v>
      </c>
      <c r="AP35" s="364" cm="1">
        <f t="array" aca="1" ref="AP35" ca="1">INDIRECT($A35&amp;AP$1)</f>
        <v>1</v>
      </c>
      <c r="AQ35" s="364" cm="1">
        <f t="array" aca="1" ref="AQ35" ca="1">INDIRECT($A35&amp;AQ$1)</f>
        <v>1</v>
      </c>
      <c r="AR35" s="364" cm="1">
        <f t="array" aca="1" ref="AR35" ca="1">INDIRECT($A35&amp;AR$1)</f>
        <v>1</v>
      </c>
      <c r="AS35" s="364" cm="1">
        <f t="array" aca="1" ref="AS35" ca="1">INDIRECT($A35&amp;AS$1)</f>
        <v>1</v>
      </c>
      <c r="AT35" s="364" cm="1">
        <f t="array" aca="1" ref="AT35" ca="1">INDIRECT($A35&amp;AT$1)</f>
        <v>1</v>
      </c>
      <c r="AU35" s="364" cm="1">
        <f t="array" aca="1" ref="AU35" ca="1">INDIRECT($A35&amp;AU$1)</f>
        <v>1</v>
      </c>
      <c r="AV35" s="364" cm="1">
        <f t="array" aca="1" ref="AV35" ca="1">INDIRECT($A35&amp;AV$1)</f>
        <v>1</v>
      </c>
      <c r="AW35" s="364" cm="1">
        <f t="array" aca="1" ref="AW35" ca="1">INDIRECT($A35&amp;AW$1)</f>
        <v>1</v>
      </c>
      <c r="AX35" s="364" cm="1">
        <f t="array" aca="1" ref="AX35" ca="1">INDIRECT($A35&amp;AX$1)</f>
        <v>1</v>
      </c>
      <c r="AY35" s="357"/>
      <c r="AZ35" s="364" cm="1">
        <f t="array" aca="1" ref="AZ35" ca="1">INDIRECT($A35&amp;AZ$1)</f>
        <v>1</v>
      </c>
      <c r="BA35" s="364" cm="1">
        <f t="array" aca="1" ref="BA35" ca="1">INDIRECT($A35&amp;BA$1)</f>
        <v>1</v>
      </c>
      <c r="BB35" s="364" cm="1">
        <f t="array" aca="1" ref="BB35" ca="1">INDIRECT($A35&amp;BB$1)</f>
        <v>1</v>
      </c>
      <c r="BC35" s="364" cm="1">
        <f t="array" aca="1" ref="BC35" ca="1">INDIRECT($A35&amp;BC$1)</f>
        <v>1</v>
      </c>
      <c r="BD35" s="364" cm="1">
        <f t="array" aca="1" ref="BD35" ca="1">INDIRECT($A35&amp;BD$1)</f>
        <v>1</v>
      </c>
      <c r="BE35" s="364" cm="1">
        <f t="array" aca="1" ref="BE35" ca="1">INDIRECT($A35&amp;BE$1)</f>
        <v>1</v>
      </c>
      <c r="BF35" s="364" cm="1">
        <f t="array" aca="1" ref="BF35" ca="1">INDIRECT($A35&amp;BF$1)</f>
        <v>1</v>
      </c>
      <c r="BG35" s="364" cm="1">
        <f t="array" aca="1" ref="BG35" ca="1">INDIRECT($A35&amp;BG$1)</f>
        <v>1</v>
      </c>
      <c r="BH35" s="364" cm="1">
        <f t="array" aca="1" ref="BH35" ca="1">INDIRECT($A35&amp;BH$1)</f>
        <v>1</v>
      </c>
      <c r="BI35" s="357"/>
      <c r="BJ35" s="364" cm="1">
        <f t="array" aca="1" ref="BJ35" ca="1">INDIRECT($A35&amp;BJ$1)</f>
        <v>1</v>
      </c>
      <c r="BK35" s="364" cm="1">
        <f t="array" aca="1" ref="BK35" ca="1">INDIRECT($A35&amp;BK$1)</f>
        <v>1</v>
      </c>
      <c r="BL35" s="364" cm="1">
        <f t="array" aca="1" ref="BL35" ca="1">INDIRECT($A35&amp;BL$1)</f>
        <v>1</v>
      </c>
      <c r="BM35" s="364" cm="1">
        <f t="array" aca="1" ref="BM35" ca="1">INDIRECT($A35&amp;BM$1)</f>
        <v>1</v>
      </c>
      <c r="BN35" s="364" cm="1">
        <f t="array" aca="1" ref="BN35" ca="1">INDIRECT($A35&amp;BN$1)</f>
        <v>1</v>
      </c>
      <c r="BO35" s="364" cm="1">
        <f t="array" aca="1" ref="BO35" ca="1">INDIRECT($A35&amp;BO$1)</f>
        <v>1</v>
      </c>
      <c r="BP35" s="364" cm="1">
        <f t="array" aca="1" ref="BP35" ca="1">INDIRECT($A35&amp;BP$1)</f>
        <v>1</v>
      </c>
      <c r="BQ35" s="364" cm="1">
        <f t="array" aca="1" ref="BQ35" ca="1">INDIRECT($A35&amp;BQ$1)</f>
        <v>1</v>
      </c>
      <c r="BR35" s="364" cm="1">
        <f t="array" aca="1" ref="BR35" ca="1">INDIRECT($A35&amp;BR$1)</f>
        <v>1</v>
      </c>
      <c r="BS35" s="364" cm="1">
        <f t="array" aca="1" ref="BS35" ca="1">INDIRECT($A35&amp;BS$1)</f>
        <v>1</v>
      </c>
      <c r="BT35" s="191"/>
      <c r="BU35" s="219" cm="1">
        <f t="array" aca="1" ref="BU35" ca="1">INDIRECT($A35&amp;BU$1)</f>
        <v>1</v>
      </c>
      <c r="BV35" s="364" cm="1">
        <f t="array" aca="1" ref="BV35" ca="1">INDIRECT($A35&amp;BV$1)</f>
        <v>1</v>
      </c>
      <c r="BW35" s="364" cm="1">
        <f t="array" aca="1" ref="BW35" ca="1">INDIRECT($A35&amp;BW$1)</f>
        <v>1</v>
      </c>
      <c r="BX35" s="364" cm="1">
        <f t="array" aca="1" ref="BX35" ca="1">INDIRECT($A35&amp;BX$1)</f>
        <v>1</v>
      </c>
      <c r="BY35" s="365"/>
      <c r="BZ35" s="364" cm="1">
        <f t="array" aca="1" ref="BZ35" ca="1">INDIRECT($A35&amp;BZ$1)</f>
        <v>1</v>
      </c>
      <c r="CA35" s="364" cm="1">
        <f t="array" aca="1" ref="CA35" ca="1">INDIRECT($A35&amp;CA$1)</f>
        <v>1</v>
      </c>
      <c r="CB35" s="364" cm="1">
        <f t="array" aca="1" ref="CB35" ca="1">INDIRECT($A35&amp;CB$1)</f>
        <v>1</v>
      </c>
      <c r="CC35" s="364" cm="1">
        <f t="array" aca="1" ref="CC35" ca="1">INDIRECT($A35&amp;CC$1)</f>
        <v>1</v>
      </c>
      <c r="CD35" s="364" cm="1">
        <f t="array" aca="1" ref="CD35" ca="1">INDIRECT($A35&amp;CD$1)</f>
        <v>1</v>
      </c>
      <c r="CE35" s="364" cm="1">
        <f t="array" aca="1" ref="CE35" ca="1">INDIRECT($A35&amp;CE$1)</f>
        <v>1</v>
      </c>
      <c r="CF35" s="364" cm="1">
        <f t="array" aca="1" ref="CF35" ca="1">INDIRECT($A35&amp;CF$1)</f>
        <v>1</v>
      </c>
      <c r="CG35" s="364" cm="1">
        <f t="array" aca="1" ref="CG35" ca="1">INDIRECT($A35&amp;CG$1)</f>
        <v>1</v>
      </c>
      <c r="CH35" s="364" cm="1">
        <f t="array" aca="1" ref="CH35" ca="1">INDIRECT($A35&amp;CH$1)</f>
        <v>1</v>
      </c>
      <c r="CI35" s="191"/>
      <c r="CJ35" s="364" cm="1">
        <f t="array" aca="1" ref="CJ35" ca="1">INDIRECT($A35&amp;CJ$1)</f>
        <v>1</v>
      </c>
      <c r="CK35" s="364" cm="1">
        <f t="array" aca="1" ref="CK35" ca="1">INDIRECT($A35&amp;CK$1)</f>
        <v>1</v>
      </c>
      <c r="CL35" s="364" cm="1">
        <f t="array" aca="1" ref="CL35" ca="1">INDIRECT($A35&amp;CL$1)</f>
        <v>1</v>
      </c>
      <c r="CM35" s="364" cm="1">
        <f t="array" aca="1" ref="CM35" ca="1">INDIRECT($A35&amp;CM$1)</f>
        <v>1</v>
      </c>
      <c r="CN35" s="364" cm="1">
        <f t="array" aca="1" ref="CN35" ca="1">INDIRECT($A35&amp;CN$1)</f>
        <v>1</v>
      </c>
      <c r="CO35" s="364" cm="1">
        <f t="array" aca="1" ref="CO35" ca="1">INDIRECT($A35&amp;CO$1)</f>
        <v>1</v>
      </c>
      <c r="CP35" s="364" cm="1">
        <f t="array" aca="1" ref="CP35" ca="1">INDIRECT($A35&amp;CP$1)</f>
        <v>1</v>
      </c>
      <c r="CQ35" s="364" cm="1">
        <f t="array" aca="1" ref="CQ35" ca="1">INDIRECT($A35&amp;CQ$1)</f>
        <v>1</v>
      </c>
      <c r="CR35" s="364" cm="1">
        <f t="array" aca="1" ref="CR35" ca="1">INDIRECT($A35&amp;CR$1)</f>
        <v>1</v>
      </c>
      <c r="CS35" s="364" cm="1">
        <f t="array" aca="1" ref="CS35" ca="1">INDIRECT($A35&amp;CS$1)</f>
        <v>1</v>
      </c>
      <c r="CT35" s="364" cm="1">
        <f t="array" aca="1" ref="CT35" ca="1">INDIRECT($A35&amp;CT$1)</f>
        <v>1</v>
      </c>
      <c r="CU35" s="364" cm="1">
        <f t="array" aca="1" ref="CU35" ca="1">INDIRECT($A35&amp;CU$1)</f>
        <v>1</v>
      </c>
      <c r="CV35" s="364" cm="1">
        <f t="array" aca="1" ref="CV35" ca="1">INDIRECT($A35&amp;CV$1)</f>
        <v>1</v>
      </c>
      <c r="CW35" s="364" cm="1">
        <f t="array" aca="1" ref="CW35" ca="1">INDIRECT($A35&amp;CW$1)</f>
        <v>1</v>
      </c>
      <c r="CX35" s="364" cm="1">
        <f t="array" aca="1" ref="CX35" ca="1">INDIRECT($A35&amp;CX$1)</f>
        <v>1</v>
      </c>
      <c r="CY35" s="364" cm="1">
        <f t="array" aca="1" ref="CY35" ca="1">INDIRECT($A35&amp;CY$1)</f>
        <v>1</v>
      </c>
      <c r="CZ35" s="364" cm="1">
        <f t="array" aca="1" ref="CZ35" ca="1">INDIRECT($A35&amp;CZ$1)</f>
        <v>1</v>
      </c>
      <c r="DA35" s="364" cm="1">
        <f t="array" aca="1" ref="DA35" ca="1">INDIRECT($A35&amp;DA$1)</f>
        <v>1</v>
      </c>
      <c r="DB35" s="364" cm="1">
        <f t="array" aca="1" ref="DB35" ca="1">INDIRECT($A35&amp;DB$1)</f>
        <v>1</v>
      </c>
      <c r="DC35" s="364" cm="1">
        <f t="array" aca="1" ref="DC35" ca="1">INDIRECT($A35&amp;DC$1)</f>
        <v>1</v>
      </c>
      <c r="DD35" s="357"/>
      <c r="DE35" s="364" cm="1">
        <f t="array" aca="1" ref="DE35" ca="1">INDIRECT($A35&amp;DE$1)</f>
        <v>1</v>
      </c>
      <c r="DF35" s="364" cm="1">
        <f t="array" aca="1" ref="DF35" ca="1">INDIRECT($A35&amp;DF$1)</f>
        <v>1</v>
      </c>
      <c r="DG35" s="364" cm="1">
        <f t="array" aca="1" ref="DG35" ca="1">INDIRECT($A35&amp;DG$1)</f>
        <v>1</v>
      </c>
      <c r="DH35" s="364" cm="1">
        <f t="array" aca="1" ref="DH35" ca="1">INDIRECT($A35&amp;DH$1)</f>
        <v>1</v>
      </c>
      <c r="DI35" s="364" cm="1">
        <f t="array" aca="1" ref="DI35" ca="1">INDIRECT($A35&amp;DI$1)</f>
        <v>1</v>
      </c>
      <c r="DJ35" s="364" cm="1">
        <f t="array" aca="1" ref="DJ35" ca="1">INDIRECT($A35&amp;DJ$1)</f>
        <v>1</v>
      </c>
      <c r="DK35" s="364" cm="1">
        <f t="array" aca="1" ref="DK35" ca="1">INDIRECT($A35&amp;DK$1)</f>
        <v>1</v>
      </c>
      <c r="DL35" s="364" cm="1">
        <f t="array" aca="1" ref="DL35" ca="1">INDIRECT($A35&amp;DL$1)</f>
        <v>1</v>
      </c>
      <c r="DM35" s="357"/>
      <c r="DN35" s="364" cm="1">
        <f t="array" aca="1" ref="DN35" ca="1">INDIRECT($A35&amp;DN$1)</f>
        <v>1</v>
      </c>
      <c r="DO35" s="364" cm="1">
        <f t="array" aca="1" ref="DO35" ca="1">INDIRECT($A35&amp;DO$1)</f>
        <v>1</v>
      </c>
      <c r="DP35" s="364" cm="1">
        <f t="array" aca="1" ref="DP35" ca="1">INDIRECT($A35&amp;DP$1)</f>
        <v>1</v>
      </c>
      <c r="DQ35" s="364" cm="1">
        <f t="array" aca="1" ref="DQ35" ca="1">INDIRECT($A35&amp;DQ$1)</f>
        <v>1</v>
      </c>
      <c r="DR35" s="364" cm="1">
        <f t="array" aca="1" ref="DR35" ca="1">INDIRECT($A35&amp;DR$1)</f>
        <v>1</v>
      </c>
      <c r="DS35" s="364" cm="1">
        <f t="array" aca="1" ref="DS35" ca="1">INDIRECT($A35&amp;DS$1)</f>
        <v>1</v>
      </c>
      <c r="DT35" s="364" cm="1">
        <f t="array" aca="1" ref="DT35" ca="1">INDIRECT($A35&amp;DT$1)</f>
        <v>1</v>
      </c>
      <c r="DU35" s="364" cm="1">
        <f t="array" aca="1" ref="DU35" ca="1">INDIRECT($A35&amp;DU$1)</f>
        <v>1</v>
      </c>
      <c r="DV35" s="364" cm="1">
        <f t="array" aca="1" ref="DV35" ca="1">INDIRECT($A35&amp;DV$1)</f>
        <v>1</v>
      </c>
      <c r="DW35" s="364" cm="1">
        <f t="array" aca="1" ref="DW35" ca="1">INDIRECT($A35&amp;DW$1)</f>
        <v>1</v>
      </c>
      <c r="DX35" s="364" cm="1">
        <f t="array" aca="1" ref="DX35" ca="1">INDIRECT($A35&amp;DX$1)</f>
        <v>1</v>
      </c>
      <c r="DY35" s="357"/>
      <c r="DZ35" s="364" cm="1">
        <f t="array" aca="1" ref="DZ35" ca="1">INDIRECT($A35&amp;DZ$1)</f>
        <v>1</v>
      </c>
      <c r="EA35" s="364" cm="1">
        <f t="array" aca="1" ref="EA35" ca="1">INDIRECT($A35&amp;EA$1)</f>
        <v>1</v>
      </c>
      <c r="EB35" s="364" cm="1">
        <f t="array" aca="1" ref="EB35" ca="1">INDIRECT($A35&amp;EB$1)</f>
        <v>1</v>
      </c>
      <c r="EC35" s="364" cm="1">
        <f t="array" aca="1" ref="EC35" ca="1">INDIRECT($A35&amp;EC$1)</f>
        <v>1</v>
      </c>
      <c r="ED35" s="357"/>
      <c r="EE35" s="364" cm="1">
        <f t="array" aca="1" ref="EE35" ca="1">INDIRECT($A35&amp;EE$1)</f>
        <v>1</v>
      </c>
      <c r="EF35" s="364" cm="1">
        <f t="array" aca="1" ref="EF35" ca="1">INDIRECT($A35&amp;EF$1)</f>
        <v>1</v>
      </c>
      <c r="EG35" s="364" cm="1">
        <f t="array" aca="1" ref="EG35" ca="1">INDIRECT($A35&amp;EG$1)</f>
        <v>1</v>
      </c>
      <c r="EH35" s="364" cm="1">
        <f t="array" aca="1" ref="EH35" ca="1">INDIRECT($A35&amp;EH$1)</f>
        <v>1</v>
      </c>
      <c r="EI35" s="364" cm="1">
        <f t="array" aca="1" ref="EI35" ca="1">INDIRECT($A35&amp;EI$1)</f>
        <v>1</v>
      </c>
      <c r="EJ35" s="199"/>
      <c r="EK35" s="199"/>
      <c r="EL35" s="138"/>
      <c r="EM35" s="138"/>
      <c r="EN35" s="138"/>
      <c r="EO35" s="138"/>
    </row>
    <row r="36" spans="1:145">
      <c r="A36" s="114" t="s">
        <v>346</v>
      </c>
      <c r="B36" s="337" t="s">
        <v>124</v>
      </c>
      <c r="C36" s="362" t="str">
        <f>_xlfn.IFNA(VLOOKUP($B36,Classificatietabel!$B$6:$I$91,C$7,FALSE),"")</f>
        <v>hoog</v>
      </c>
      <c r="D36" s="194" t="str">
        <f>_xlfn.IFNA(VLOOKUP($B36,Classificatietabel!$B$6:$I$91,D$7,FALSE),"")</f>
        <v>neen</v>
      </c>
      <c r="E36" s="197">
        <f>IF(AND(D36="laag",$D$3=1),0,_xlfn.IFNA(IF(VLOOKUP($B36,Classificatietabel!$B$6:$H$91,$E$5,FALSE)="Ja",1,0),""))</f>
        <v>1</v>
      </c>
      <c r="F36" s="357"/>
      <c r="G36" s="363">
        <v>1</v>
      </c>
      <c r="H36" s="363">
        <v>1</v>
      </c>
      <c r="I36" s="363">
        <v>1</v>
      </c>
      <c r="J36" s="363">
        <v>1</v>
      </c>
      <c r="K36" s="363">
        <v>1</v>
      </c>
      <c r="L36" s="363">
        <v>1</v>
      </c>
      <c r="M36" s="363">
        <v>1</v>
      </c>
      <c r="N36" s="363">
        <v>1</v>
      </c>
      <c r="O36" s="363">
        <v>1</v>
      </c>
      <c r="P36" s="363">
        <v>1</v>
      </c>
      <c r="Q36" s="363">
        <v>1</v>
      </c>
      <c r="R36" s="363">
        <v>1</v>
      </c>
      <c r="S36" s="363">
        <v>1</v>
      </c>
      <c r="T36" s="363">
        <v>1</v>
      </c>
      <c r="U36" s="363">
        <v>1</v>
      </c>
      <c r="V36" s="363">
        <v>1</v>
      </c>
      <c r="W36" s="363">
        <v>1</v>
      </c>
      <c r="X36" s="363">
        <v>1</v>
      </c>
      <c r="Y36" s="363">
        <v>1</v>
      </c>
      <c r="Z36" s="363">
        <v>1</v>
      </c>
      <c r="AA36" s="363">
        <v>1</v>
      </c>
      <c r="AB36" s="363">
        <v>1</v>
      </c>
      <c r="AC36" s="363">
        <v>1</v>
      </c>
      <c r="AD36" s="363">
        <v>1</v>
      </c>
      <c r="AE36" s="363">
        <v>1</v>
      </c>
      <c r="AF36" s="363">
        <v>1</v>
      </c>
      <c r="AG36" s="363">
        <v>1</v>
      </c>
      <c r="AH36" s="363">
        <v>1</v>
      </c>
      <c r="AI36" s="364" cm="1">
        <f t="array" aca="1" ref="AI36" ca="1">INDIRECT($A36&amp;AI$1)</f>
        <v>1</v>
      </c>
      <c r="AJ36" s="364" cm="1">
        <f t="array" aca="1" ref="AJ36" ca="1">INDIRECT($A36&amp;AJ$1)</f>
        <v>1</v>
      </c>
      <c r="AK36" s="364" cm="1">
        <f t="array" aca="1" ref="AK36" ca="1">INDIRECT($A36&amp;AK$1)</f>
        <v>1</v>
      </c>
      <c r="AL36" s="364" cm="1">
        <f t="array" aca="1" ref="AL36" ca="1">INDIRECT($A36&amp;AL$1)</f>
        <v>1</v>
      </c>
      <c r="AM36" s="364" cm="1">
        <f t="array" aca="1" ref="AM36" ca="1">INDIRECT($A36&amp;AM$1)</f>
        <v>1</v>
      </c>
      <c r="AN36" s="357"/>
      <c r="AO36" s="364" cm="1">
        <f t="array" aca="1" ref="AO36" ca="1">INDIRECT($A36&amp;AO$1)</f>
        <v>1</v>
      </c>
      <c r="AP36" s="364" cm="1">
        <f t="array" aca="1" ref="AP36" ca="1">INDIRECT($A36&amp;AP$1)</f>
        <v>1</v>
      </c>
      <c r="AQ36" s="364" cm="1">
        <f t="array" aca="1" ref="AQ36" ca="1">INDIRECT($A36&amp;AQ$1)</f>
        <v>1</v>
      </c>
      <c r="AR36" s="364" cm="1">
        <f t="array" aca="1" ref="AR36" ca="1">INDIRECT($A36&amp;AR$1)</f>
        <v>1</v>
      </c>
      <c r="AS36" s="364" cm="1">
        <f t="array" aca="1" ref="AS36" ca="1">INDIRECT($A36&amp;AS$1)</f>
        <v>1</v>
      </c>
      <c r="AT36" s="364" cm="1">
        <f t="array" aca="1" ref="AT36" ca="1">INDIRECT($A36&amp;AT$1)</f>
        <v>1</v>
      </c>
      <c r="AU36" s="364" cm="1">
        <f t="array" aca="1" ref="AU36" ca="1">INDIRECT($A36&amp;AU$1)</f>
        <v>1</v>
      </c>
      <c r="AV36" s="364" cm="1">
        <f t="array" aca="1" ref="AV36" ca="1">INDIRECT($A36&amp;AV$1)</f>
        <v>1</v>
      </c>
      <c r="AW36" s="364" cm="1">
        <f t="array" aca="1" ref="AW36" ca="1">INDIRECT($A36&amp;AW$1)</f>
        <v>1</v>
      </c>
      <c r="AX36" s="364" cm="1">
        <f t="array" aca="1" ref="AX36" ca="1">INDIRECT($A36&amp;AX$1)</f>
        <v>1</v>
      </c>
      <c r="AY36" s="357"/>
      <c r="AZ36" s="364" cm="1">
        <f t="array" aca="1" ref="AZ36" ca="1">INDIRECT($A36&amp;AZ$1)</f>
        <v>1</v>
      </c>
      <c r="BA36" s="364" cm="1">
        <f t="array" aca="1" ref="BA36" ca="1">INDIRECT($A36&amp;BA$1)</f>
        <v>1</v>
      </c>
      <c r="BB36" s="364" cm="1">
        <f t="array" aca="1" ref="BB36" ca="1">INDIRECT($A36&amp;BB$1)</f>
        <v>1</v>
      </c>
      <c r="BC36" s="364" cm="1">
        <f t="array" aca="1" ref="BC36" ca="1">INDIRECT($A36&amp;BC$1)</f>
        <v>1</v>
      </c>
      <c r="BD36" s="364" cm="1">
        <f t="array" aca="1" ref="BD36" ca="1">INDIRECT($A36&amp;BD$1)</f>
        <v>1</v>
      </c>
      <c r="BE36" s="364" cm="1">
        <f t="array" aca="1" ref="BE36" ca="1">INDIRECT($A36&amp;BE$1)</f>
        <v>1</v>
      </c>
      <c r="BF36" s="364" cm="1">
        <f t="array" aca="1" ref="BF36" ca="1">INDIRECT($A36&amp;BF$1)</f>
        <v>1</v>
      </c>
      <c r="BG36" s="364" cm="1">
        <f t="array" aca="1" ref="BG36" ca="1">INDIRECT($A36&amp;BG$1)</f>
        <v>1</v>
      </c>
      <c r="BH36" s="364" cm="1">
        <f t="array" aca="1" ref="BH36" ca="1">INDIRECT($A36&amp;BH$1)</f>
        <v>1</v>
      </c>
      <c r="BI36" s="357"/>
      <c r="BJ36" s="364" cm="1">
        <f t="array" aca="1" ref="BJ36" ca="1">INDIRECT($A36&amp;BJ$1)</f>
        <v>1</v>
      </c>
      <c r="BK36" s="364" cm="1">
        <f t="array" aca="1" ref="BK36" ca="1">INDIRECT($A36&amp;BK$1)</f>
        <v>1</v>
      </c>
      <c r="BL36" s="364" cm="1">
        <f t="array" aca="1" ref="BL36" ca="1">INDIRECT($A36&amp;BL$1)</f>
        <v>1</v>
      </c>
      <c r="BM36" s="364" cm="1">
        <f t="array" aca="1" ref="BM36" ca="1">INDIRECT($A36&amp;BM$1)</f>
        <v>1</v>
      </c>
      <c r="BN36" s="364" cm="1">
        <f t="array" aca="1" ref="BN36" ca="1">INDIRECT($A36&amp;BN$1)</f>
        <v>1</v>
      </c>
      <c r="BO36" s="364" cm="1">
        <f t="array" aca="1" ref="BO36" ca="1">INDIRECT($A36&amp;BO$1)</f>
        <v>1</v>
      </c>
      <c r="BP36" s="364" cm="1">
        <f t="array" aca="1" ref="BP36" ca="1">INDIRECT($A36&amp;BP$1)</f>
        <v>1</v>
      </c>
      <c r="BQ36" s="364" cm="1">
        <f t="array" aca="1" ref="BQ36" ca="1">INDIRECT($A36&amp;BQ$1)</f>
        <v>1</v>
      </c>
      <c r="BR36" s="364" cm="1">
        <f t="array" aca="1" ref="BR36" ca="1">INDIRECT($A36&amp;BR$1)</f>
        <v>1</v>
      </c>
      <c r="BS36" s="364" cm="1">
        <f t="array" aca="1" ref="BS36" ca="1">INDIRECT($A36&amp;BS$1)</f>
        <v>1</v>
      </c>
      <c r="BT36" s="191"/>
      <c r="BU36" s="219" cm="1">
        <f t="array" aca="1" ref="BU36" ca="1">INDIRECT($A36&amp;BU$1)</f>
        <v>1</v>
      </c>
      <c r="BV36" s="364" cm="1">
        <f t="array" aca="1" ref="BV36" ca="1">INDIRECT($A36&amp;BV$1)</f>
        <v>1</v>
      </c>
      <c r="BW36" s="364" cm="1">
        <f t="array" aca="1" ref="BW36" ca="1">INDIRECT($A36&amp;BW$1)</f>
        <v>1</v>
      </c>
      <c r="BX36" s="364" cm="1">
        <f t="array" aca="1" ref="BX36" ca="1">INDIRECT($A36&amp;BX$1)</f>
        <v>1</v>
      </c>
      <c r="BY36" s="365"/>
      <c r="BZ36" s="364" cm="1">
        <f t="array" aca="1" ref="BZ36" ca="1">INDIRECT($A36&amp;BZ$1)</f>
        <v>1</v>
      </c>
      <c r="CA36" s="364" cm="1">
        <f t="array" aca="1" ref="CA36" ca="1">INDIRECT($A36&amp;CA$1)</f>
        <v>1</v>
      </c>
      <c r="CB36" s="364" cm="1">
        <f t="array" aca="1" ref="CB36" ca="1">INDIRECT($A36&amp;CB$1)</f>
        <v>1</v>
      </c>
      <c r="CC36" s="364" cm="1">
        <f t="array" aca="1" ref="CC36" ca="1">INDIRECT($A36&amp;CC$1)</f>
        <v>1</v>
      </c>
      <c r="CD36" s="364" cm="1">
        <f t="array" aca="1" ref="CD36" ca="1">INDIRECT($A36&amp;CD$1)</f>
        <v>1</v>
      </c>
      <c r="CE36" s="364" cm="1">
        <f t="array" aca="1" ref="CE36" ca="1">INDIRECT($A36&amp;CE$1)</f>
        <v>1</v>
      </c>
      <c r="CF36" s="364" cm="1">
        <f t="array" aca="1" ref="CF36" ca="1">INDIRECT($A36&amp;CF$1)</f>
        <v>1</v>
      </c>
      <c r="CG36" s="364" cm="1">
        <f t="array" aca="1" ref="CG36" ca="1">INDIRECT($A36&amp;CG$1)</f>
        <v>1</v>
      </c>
      <c r="CH36" s="364" cm="1">
        <f t="array" aca="1" ref="CH36" ca="1">INDIRECT($A36&amp;CH$1)</f>
        <v>1</v>
      </c>
      <c r="CI36" s="191"/>
      <c r="CJ36" s="364" cm="1">
        <f t="array" aca="1" ref="CJ36" ca="1">INDIRECT($A36&amp;CJ$1)</f>
        <v>1</v>
      </c>
      <c r="CK36" s="364" cm="1">
        <f t="array" aca="1" ref="CK36" ca="1">INDIRECT($A36&amp;CK$1)</f>
        <v>1</v>
      </c>
      <c r="CL36" s="364" cm="1">
        <f t="array" aca="1" ref="CL36" ca="1">INDIRECT($A36&amp;CL$1)</f>
        <v>1</v>
      </c>
      <c r="CM36" s="364" cm="1">
        <f t="array" aca="1" ref="CM36" ca="1">INDIRECT($A36&amp;CM$1)</f>
        <v>1</v>
      </c>
      <c r="CN36" s="364" cm="1">
        <f t="array" aca="1" ref="CN36" ca="1">INDIRECT($A36&amp;CN$1)</f>
        <v>1</v>
      </c>
      <c r="CO36" s="364" cm="1">
        <f t="array" aca="1" ref="CO36" ca="1">INDIRECT($A36&amp;CO$1)</f>
        <v>1</v>
      </c>
      <c r="CP36" s="364" cm="1">
        <f t="array" aca="1" ref="CP36" ca="1">INDIRECT($A36&amp;CP$1)</f>
        <v>1</v>
      </c>
      <c r="CQ36" s="364" cm="1">
        <f t="array" aca="1" ref="CQ36" ca="1">INDIRECT($A36&amp;CQ$1)</f>
        <v>1</v>
      </c>
      <c r="CR36" s="364" cm="1">
        <f t="array" aca="1" ref="CR36" ca="1">INDIRECT($A36&amp;CR$1)</f>
        <v>1</v>
      </c>
      <c r="CS36" s="364" cm="1">
        <f t="array" aca="1" ref="CS36" ca="1">INDIRECT($A36&amp;CS$1)</f>
        <v>1</v>
      </c>
      <c r="CT36" s="364" cm="1">
        <f t="array" aca="1" ref="CT36" ca="1">INDIRECT($A36&amp;CT$1)</f>
        <v>1</v>
      </c>
      <c r="CU36" s="364" cm="1">
        <f t="array" aca="1" ref="CU36" ca="1">INDIRECT($A36&amp;CU$1)</f>
        <v>1</v>
      </c>
      <c r="CV36" s="364" cm="1">
        <f t="array" aca="1" ref="CV36" ca="1">INDIRECT($A36&amp;CV$1)</f>
        <v>1</v>
      </c>
      <c r="CW36" s="364" cm="1">
        <f t="array" aca="1" ref="CW36" ca="1">INDIRECT($A36&amp;CW$1)</f>
        <v>1</v>
      </c>
      <c r="CX36" s="364" cm="1">
        <f t="array" aca="1" ref="CX36" ca="1">INDIRECT($A36&amp;CX$1)</f>
        <v>1</v>
      </c>
      <c r="CY36" s="364" cm="1">
        <f t="array" aca="1" ref="CY36" ca="1">INDIRECT($A36&amp;CY$1)</f>
        <v>1</v>
      </c>
      <c r="CZ36" s="364" cm="1">
        <f t="array" aca="1" ref="CZ36" ca="1">INDIRECT($A36&amp;CZ$1)</f>
        <v>1</v>
      </c>
      <c r="DA36" s="364" cm="1">
        <f t="array" aca="1" ref="DA36" ca="1">INDIRECT($A36&amp;DA$1)</f>
        <v>1</v>
      </c>
      <c r="DB36" s="364" cm="1">
        <f t="array" aca="1" ref="DB36" ca="1">INDIRECT($A36&amp;DB$1)</f>
        <v>1</v>
      </c>
      <c r="DC36" s="364" cm="1">
        <f t="array" aca="1" ref="DC36" ca="1">INDIRECT($A36&amp;DC$1)</f>
        <v>1</v>
      </c>
      <c r="DD36" s="357"/>
      <c r="DE36" s="364" cm="1">
        <f t="array" aca="1" ref="DE36" ca="1">INDIRECT($A36&amp;DE$1)</f>
        <v>1</v>
      </c>
      <c r="DF36" s="364" cm="1">
        <f t="array" aca="1" ref="DF36" ca="1">INDIRECT($A36&amp;DF$1)</f>
        <v>1</v>
      </c>
      <c r="DG36" s="364" cm="1">
        <f t="array" aca="1" ref="DG36" ca="1">INDIRECT($A36&amp;DG$1)</f>
        <v>1</v>
      </c>
      <c r="DH36" s="364" cm="1">
        <f t="array" aca="1" ref="DH36" ca="1">INDIRECT($A36&amp;DH$1)</f>
        <v>1</v>
      </c>
      <c r="DI36" s="364" cm="1">
        <f t="array" aca="1" ref="DI36" ca="1">INDIRECT($A36&amp;DI$1)</f>
        <v>1</v>
      </c>
      <c r="DJ36" s="364" cm="1">
        <f t="array" aca="1" ref="DJ36" ca="1">INDIRECT($A36&amp;DJ$1)</f>
        <v>1</v>
      </c>
      <c r="DK36" s="364" cm="1">
        <f t="array" aca="1" ref="DK36" ca="1">INDIRECT($A36&amp;DK$1)</f>
        <v>1</v>
      </c>
      <c r="DL36" s="364" cm="1">
        <f t="array" aca="1" ref="DL36" ca="1">INDIRECT($A36&amp;DL$1)</f>
        <v>1</v>
      </c>
      <c r="DM36" s="357"/>
      <c r="DN36" s="364" cm="1">
        <f t="array" aca="1" ref="DN36" ca="1">INDIRECT($A36&amp;DN$1)</f>
        <v>1</v>
      </c>
      <c r="DO36" s="364" cm="1">
        <f t="array" aca="1" ref="DO36" ca="1">INDIRECT($A36&amp;DO$1)</f>
        <v>1</v>
      </c>
      <c r="DP36" s="364" cm="1">
        <f t="array" aca="1" ref="DP36" ca="1">INDIRECT($A36&amp;DP$1)</f>
        <v>1</v>
      </c>
      <c r="DQ36" s="364" cm="1">
        <f t="array" aca="1" ref="DQ36" ca="1">INDIRECT($A36&amp;DQ$1)</f>
        <v>1</v>
      </c>
      <c r="DR36" s="364" cm="1">
        <f t="array" aca="1" ref="DR36" ca="1">INDIRECT($A36&amp;DR$1)</f>
        <v>1</v>
      </c>
      <c r="DS36" s="364" cm="1">
        <f t="array" aca="1" ref="DS36" ca="1">INDIRECT($A36&amp;DS$1)</f>
        <v>1</v>
      </c>
      <c r="DT36" s="364" cm="1">
        <f t="array" aca="1" ref="DT36" ca="1">INDIRECT($A36&amp;DT$1)</f>
        <v>1</v>
      </c>
      <c r="DU36" s="364" cm="1">
        <f t="array" aca="1" ref="DU36" ca="1">INDIRECT($A36&amp;DU$1)</f>
        <v>1</v>
      </c>
      <c r="DV36" s="364" cm="1">
        <f t="array" aca="1" ref="DV36" ca="1">INDIRECT($A36&amp;DV$1)</f>
        <v>1</v>
      </c>
      <c r="DW36" s="364" cm="1">
        <f t="array" aca="1" ref="DW36" ca="1">INDIRECT($A36&amp;DW$1)</f>
        <v>1</v>
      </c>
      <c r="DX36" s="364" cm="1">
        <f t="array" aca="1" ref="DX36" ca="1">INDIRECT($A36&amp;DX$1)</f>
        <v>1</v>
      </c>
      <c r="DY36" s="357"/>
      <c r="DZ36" s="364" cm="1">
        <f t="array" aca="1" ref="DZ36" ca="1">INDIRECT($A36&amp;DZ$1)</f>
        <v>1</v>
      </c>
      <c r="EA36" s="364" cm="1">
        <f t="array" aca="1" ref="EA36" ca="1">INDIRECT($A36&amp;EA$1)</f>
        <v>1</v>
      </c>
      <c r="EB36" s="364" cm="1">
        <f t="array" aca="1" ref="EB36" ca="1">INDIRECT($A36&amp;EB$1)</f>
        <v>1</v>
      </c>
      <c r="EC36" s="364" cm="1">
        <f t="array" aca="1" ref="EC36" ca="1">INDIRECT($A36&amp;EC$1)</f>
        <v>1</v>
      </c>
      <c r="ED36" s="357"/>
      <c r="EE36" s="364" cm="1">
        <f t="array" aca="1" ref="EE36" ca="1">INDIRECT($A36&amp;EE$1)</f>
        <v>1</v>
      </c>
      <c r="EF36" s="364" cm="1">
        <f t="array" aca="1" ref="EF36" ca="1">INDIRECT($A36&amp;EF$1)</f>
        <v>1</v>
      </c>
      <c r="EG36" s="364" cm="1">
        <f t="array" aca="1" ref="EG36" ca="1">INDIRECT($A36&amp;EG$1)</f>
        <v>1</v>
      </c>
      <c r="EH36" s="364" cm="1">
        <f t="array" aca="1" ref="EH36" ca="1">INDIRECT($A36&amp;EH$1)</f>
        <v>1</v>
      </c>
      <c r="EI36" s="364" cm="1">
        <f t="array" aca="1" ref="EI36" ca="1">INDIRECT($A36&amp;EI$1)</f>
        <v>1</v>
      </c>
      <c r="EJ36" s="199"/>
      <c r="EK36" s="199"/>
      <c r="EL36" s="138"/>
      <c r="EM36" s="138"/>
      <c r="EN36" s="138"/>
      <c r="EO36" s="138"/>
    </row>
    <row r="37" spans="1:145">
      <c r="A37" s="114" t="s">
        <v>347</v>
      </c>
      <c r="B37" s="337" t="s">
        <v>126</v>
      </c>
      <c r="C37" s="362" t="str">
        <f>_xlfn.IFNA(VLOOKUP($B37,Classificatietabel!$B$6:$I$91,C$7,FALSE),"")</f>
        <v>hoog</v>
      </c>
      <c r="D37" s="194" t="str">
        <f>_xlfn.IFNA(VLOOKUP($B37,Classificatietabel!$B$6:$I$91,D$7,FALSE),"")</f>
        <v>neen</v>
      </c>
      <c r="E37" s="197">
        <f>IF(AND(D37="laag",$D$3=1),0,_xlfn.IFNA(IF(VLOOKUP($B37,Classificatietabel!$B$6:$H$91,$E$5,FALSE)="Ja",1,0),""))</f>
        <v>1</v>
      </c>
      <c r="F37" s="357"/>
      <c r="G37" s="363">
        <v>1</v>
      </c>
      <c r="H37" s="363">
        <v>1</v>
      </c>
      <c r="I37" s="363">
        <v>1</v>
      </c>
      <c r="J37" s="363">
        <v>1</v>
      </c>
      <c r="K37" s="363">
        <v>1</v>
      </c>
      <c r="L37" s="363">
        <v>1</v>
      </c>
      <c r="M37" s="363">
        <v>1</v>
      </c>
      <c r="N37" s="363">
        <v>1</v>
      </c>
      <c r="O37" s="363">
        <v>1</v>
      </c>
      <c r="P37" s="363">
        <v>1</v>
      </c>
      <c r="Q37" s="363">
        <v>1</v>
      </c>
      <c r="R37" s="363">
        <v>1</v>
      </c>
      <c r="S37" s="363">
        <v>1</v>
      </c>
      <c r="T37" s="363">
        <v>1</v>
      </c>
      <c r="U37" s="363">
        <v>1</v>
      </c>
      <c r="V37" s="363">
        <v>1</v>
      </c>
      <c r="W37" s="363">
        <v>1</v>
      </c>
      <c r="X37" s="363">
        <v>1</v>
      </c>
      <c r="Y37" s="363">
        <v>1</v>
      </c>
      <c r="Z37" s="363">
        <v>1</v>
      </c>
      <c r="AA37" s="363">
        <v>1</v>
      </c>
      <c r="AB37" s="363">
        <v>1</v>
      </c>
      <c r="AC37" s="363">
        <v>1</v>
      </c>
      <c r="AD37" s="363">
        <v>1</v>
      </c>
      <c r="AE37" s="363">
        <v>1</v>
      </c>
      <c r="AF37" s="363">
        <v>1</v>
      </c>
      <c r="AG37" s="363">
        <v>1</v>
      </c>
      <c r="AH37" s="363">
        <v>1</v>
      </c>
      <c r="AI37" s="363">
        <v>1</v>
      </c>
      <c r="AJ37" s="364" cm="1">
        <f t="array" aca="1" ref="AJ37" ca="1">INDIRECT($A37&amp;AJ$1)</f>
        <v>1</v>
      </c>
      <c r="AK37" s="364" cm="1">
        <f t="array" aca="1" ref="AK37" ca="1">INDIRECT($A37&amp;AK$1)</f>
        <v>1</v>
      </c>
      <c r="AL37" s="364" cm="1">
        <f t="array" aca="1" ref="AL37" ca="1">INDIRECT($A37&amp;AL$1)</f>
        <v>1</v>
      </c>
      <c r="AM37" s="364" cm="1">
        <f t="array" aca="1" ref="AM37" ca="1">INDIRECT($A37&amp;AM$1)</f>
        <v>1</v>
      </c>
      <c r="AN37" s="357"/>
      <c r="AO37" s="364" cm="1">
        <f t="array" aca="1" ref="AO37" ca="1">INDIRECT($A37&amp;AO$1)</f>
        <v>1</v>
      </c>
      <c r="AP37" s="364" cm="1">
        <f t="array" aca="1" ref="AP37" ca="1">INDIRECT($A37&amp;AP$1)</f>
        <v>1</v>
      </c>
      <c r="AQ37" s="364" cm="1">
        <f t="array" aca="1" ref="AQ37" ca="1">INDIRECT($A37&amp;AQ$1)</f>
        <v>1</v>
      </c>
      <c r="AR37" s="364" cm="1">
        <f t="array" aca="1" ref="AR37" ca="1">INDIRECT($A37&amp;AR$1)</f>
        <v>1</v>
      </c>
      <c r="AS37" s="364" cm="1">
        <f t="array" aca="1" ref="AS37" ca="1">INDIRECT($A37&amp;AS$1)</f>
        <v>1</v>
      </c>
      <c r="AT37" s="364" cm="1">
        <f t="array" aca="1" ref="AT37" ca="1">INDIRECT($A37&amp;AT$1)</f>
        <v>1</v>
      </c>
      <c r="AU37" s="364" cm="1">
        <f t="array" aca="1" ref="AU37" ca="1">INDIRECT($A37&amp;AU$1)</f>
        <v>1</v>
      </c>
      <c r="AV37" s="364" cm="1">
        <f t="array" aca="1" ref="AV37" ca="1">INDIRECT($A37&amp;AV$1)</f>
        <v>1</v>
      </c>
      <c r="AW37" s="364" cm="1">
        <f t="array" aca="1" ref="AW37" ca="1">INDIRECT($A37&amp;AW$1)</f>
        <v>1</v>
      </c>
      <c r="AX37" s="364" cm="1">
        <f t="array" aca="1" ref="AX37" ca="1">INDIRECT($A37&amp;AX$1)</f>
        <v>1</v>
      </c>
      <c r="AY37" s="357"/>
      <c r="AZ37" s="364" cm="1">
        <f t="array" aca="1" ref="AZ37" ca="1">INDIRECT($A37&amp;AZ$1)</f>
        <v>1</v>
      </c>
      <c r="BA37" s="364" cm="1">
        <f t="array" aca="1" ref="BA37" ca="1">INDIRECT($A37&amp;BA$1)</f>
        <v>1</v>
      </c>
      <c r="BB37" s="364" cm="1">
        <f t="array" aca="1" ref="BB37" ca="1">INDIRECT($A37&amp;BB$1)</f>
        <v>1</v>
      </c>
      <c r="BC37" s="364" cm="1">
        <f t="array" aca="1" ref="BC37" ca="1">INDIRECT($A37&amp;BC$1)</f>
        <v>1</v>
      </c>
      <c r="BD37" s="364" cm="1">
        <f t="array" aca="1" ref="BD37" ca="1">INDIRECT($A37&amp;BD$1)</f>
        <v>1</v>
      </c>
      <c r="BE37" s="364" cm="1">
        <f t="array" aca="1" ref="BE37" ca="1">INDIRECT($A37&amp;BE$1)</f>
        <v>1</v>
      </c>
      <c r="BF37" s="364" cm="1">
        <f t="array" aca="1" ref="BF37" ca="1">INDIRECT($A37&amp;BF$1)</f>
        <v>1</v>
      </c>
      <c r="BG37" s="364" cm="1">
        <f t="array" aca="1" ref="BG37" ca="1">INDIRECT($A37&amp;BG$1)</f>
        <v>1</v>
      </c>
      <c r="BH37" s="364" cm="1">
        <f t="array" aca="1" ref="BH37" ca="1">INDIRECT($A37&amp;BH$1)</f>
        <v>1</v>
      </c>
      <c r="BI37" s="357"/>
      <c r="BJ37" s="364" cm="1">
        <f t="array" aca="1" ref="BJ37" ca="1">INDIRECT($A37&amp;BJ$1)</f>
        <v>1</v>
      </c>
      <c r="BK37" s="364" cm="1">
        <f t="array" aca="1" ref="BK37" ca="1">INDIRECT($A37&amp;BK$1)</f>
        <v>1</v>
      </c>
      <c r="BL37" s="364" cm="1">
        <f t="array" aca="1" ref="BL37" ca="1">INDIRECT($A37&amp;BL$1)</f>
        <v>1</v>
      </c>
      <c r="BM37" s="364" cm="1">
        <f t="array" aca="1" ref="BM37" ca="1">INDIRECT($A37&amp;BM$1)</f>
        <v>1</v>
      </c>
      <c r="BN37" s="364" cm="1">
        <f t="array" aca="1" ref="BN37" ca="1">INDIRECT($A37&amp;BN$1)</f>
        <v>1</v>
      </c>
      <c r="BO37" s="364" cm="1">
        <f t="array" aca="1" ref="BO37" ca="1">INDIRECT($A37&amp;BO$1)</f>
        <v>1</v>
      </c>
      <c r="BP37" s="364" cm="1">
        <f t="array" aca="1" ref="BP37" ca="1">INDIRECT($A37&amp;BP$1)</f>
        <v>1</v>
      </c>
      <c r="BQ37" s="364" cm="1">
        <f t="array" aca="1" ref="BQ37" ca="1">INDIRECT($A37&amp;BQ$1)</f>
        <v>1</v>
      </c>
      <c r="BR37" s="364" cm="1">
        <f t="array" aca="1" ref="BR37" ca="1">INDIRECT($A37&amp;BR$1)</f>
        <v>1</v>
      </c>
      <c r="BS37" s="364" cm="1">
        <f t="array" aca="1" ref="BS37" ca="1">INDIRECT($A37&amp;BS$1)</f>
        <v>1</v>
      </c>
      <c r="BT37" s="191"/>
      <c r="BU37" s="219" cm="1">
        <f t="array" aca="1" ref="BU37" ca="1">INDIRECT($A37&amp;BU$1)</f>
        <v>1</v>
      </c>
      <c r="BV37" s="364" cm="1">
        <f t="array" aca="1" ref="BV37" ca="1">INDIRECT($A37&amp;BV$1)</f>
        <v>1</v>
      </c>
      <c r="BW37" s="364" cm="1">
        <f t="array" aca="1" ref="BW37" ca="1">INDIRECT($A37&amp;BW$1)</f>
        <v>1</v>
      </c>
      <c r="BX37" s="364" cm="1">
        <f t="array" aca="1" ref="BX37" ca="1">INDIRECT($A37&amp;BX$1)</f>
        <v>1</v>
      </c>
      <c r="BY37" s="365"/>
      <c r="BZ37" s="364" cm="1">
        <f t="array" aca="1" ref="BZ37" ca="1">INDIRECT($A37&amp;BZ$1)</f>
        <v>1</v>
      </c>
      <c r="CA37" s="364" cm="1">
        <f t="array" aca="1" ref="CA37" ca="1">INDIRECT($A37&amp;CA$1)</f>
        <v>1</v>
      </c>
      <c r="CB37" s="364" cm="1">
        <f t="array" aca="1" ref="CB37" ca="1">INDIRECT($A37&amp;CB$1)</f>
        <v>1</v>
      </c>
      <c r="CC37" s="364" cm="1">
        <f t="array" aca="1" ref="CC37" ca="1">INDIRECT($A37&amp;CC$1)</f>
        <v>1</v>
      </c>
      <c r="CD37" s="364" cm="1">
        <f t="array" aca="1" ref="CD37" ca="1">INDIRECT($A37&amp;CD$1)</f>
        <v>1</v>
      </c>
      <c r="CE37" s="364" cm="1">
        <f t="array" aca="1" ref="CE37" ca="1">INDIRECT($A37&amp;CE$1)</f>
        <v>1</v>
      </c>
      <c r="CF37" s="364" cm="1">
        <f t="array" aca="1" ref="CF37" ca="1">INDIRECT($A37&amp;CF$1)</f>
        <v>1</v>
      </c>
      <c r="CG37" s="364" cm="1">
        <f t="array" aca="1" ref="CG37" ca="1">INDIRECT($A37&amp;CG$1)</f>
        <v>1</v>
      </c>
      <c r="CH37" s="364" cm="1">
        <f t="array" aca="1" ref="CH37" ca="1">INDIRECT($A37&amp;CH$1)</f>
        <v>1</v>
      </c>
      <c r="CI37" s="191"/>
      <c r="CJ37" s="364" cm="1">
        <f t="array" aca="1" ref="CJ37" ca="1">INDIRECT($A37&amp;CJ$1)</f>
        <v>1</v>
      </c>
      <c r="CK37" s="364" cm="1">
        <f t="array" aca="1" ref="CK37" ca="1">INDIRECT($A37&amp;CK$1)</f>
        <v>1</v>
      </c>
      <c r="CL37" s="364" cm="1">
        <f t="array" aca="1" ref="CL37" ca="1">INDIRECT($A37&amp;CL$1)</f>
        <v>1</v>
      </c>
      <c r="CM37" s="364" cm="1">
        <f t="array" aca="1" ref="CM37" ca="1">INDIRECT($A37&amp;CM$1)</f>
        <v>1</v>
      </c>
      <c r="CN37" s="364" cm="1">
        <f t="array" aca="1" ref="CN37" ca="1">INDIRECT($A37&amp;CN$1)</f>
        <v>1</v>
      </c>
      <c r="CO37" s="364" cm="1">
        <f t="array" aca="1" ref="CO37" ca="1">INDIRECT($A37&amp;CO$1)</f>
        <v>1</v>
      </c>
      <c r="CP37" s="364" cm="1">
        <f t="array" aca="1" ref="CP37" ca="1">INDIRECT($A37&amp;CP$1)</f>
        <v>1</v>
      </c>
      <c r="CQ37" s="364" cm="1">
        <f t="array" aca="1" ref="CQ37" ca="1">INDIRECT($A37&amp;CQ$1)</f>
        <v>1</v>
      </c>
      <c r="CR37" s="364" cm="1">
        <f t="array" aca="1" ref="CR37" ca="1">INDIRECT($A37&amp;CR$1)</f>
        <v>1</v>
      </c>
      <c r="CS37" s="364" cm="1">
        <f t="array" aca="1" ref="CS37" ca="1">INDIRECT($A37&amp;CS$1)</f>
        <v>1</v>
      </c>
      <c r="CT37" s="364" cm="1">
        <f t="array" aca="1" ref="CT37" ca="1">INDIRECT($A37&amp;CT$1)</f>
        <v>1</v>
      </c>
      <c r="CU37" s="364" cm="1">
        <f t="array" aca="1" ref="CU37" ca="1">INDIRECT($A37&amp;CU$1)</f>
        <v>1</v>
      </c>
      <c r="CV37" s="364" cm="1">
        <f t="array" aca="1" ref="CV37" ca="1">INDIRECT($A37&amp;CV$1)</f>
        <v>1</v>
      </c>
      <c r="CW37" s="364" cm="1">
        <f t="array" aca="1" ref="CW37" ca="1">INDIRECT($A37&amp;CW$1)</f>
        <v>1</v>
      </c>
      <c r="CX37" s="364" cm="1">
        <f t="array" aca="1" ref="CX37" ca="1">INDIRECT($A37&amp;CX$1)</f>
        <v>1</v>
      </c>
      <c r="CY37" s="364" cm="1">
        <f t="array" aca="1" ref="CY37" ca="1">INDIRECT($A37&amp;CY$1)</f>
        <v>1</v>
      </c>
      <c r="CZ37" s="364" cm="1">
        <f t="array" aca="1" ref="CZ37" ca="1">INDIRECT($A37&amp;CZ$1)</f>
        <v>1</v>
      </c>
      <c r="DA37" s="364" cm="1">
        <f t="array" aca="1" ref="DA37" ca="1">INDIRECT($A37&amp;DA$1)</f>
        <v>1</v>
      </c>
      <c r="DB37" s="364" cm="1">
        <f t="array" aca="1" ref="DB37" ca="1">INDIRECT($A37&amp;DB$1)</f>
        <v>1</v>
      </c>
      <c r="DC37" s="364" cm="1">
        <f t="array" aca="1" ref="DC37" ca="1">INDIRECT($A37&amp;DC$1)</f>
        <v>1</v>
      </c>
      <c r="DD37" s="357"/>
      <c r="DE37" s="364" cm="1">
        <f t="array" aca="1" ref="DE37" ca="1">INDIRECT($A37&amp;DE$1)</f>
        <v>1</v>
      </c>
      <c r="DF37" s="364" cm="1">
        <f t="array" aca="1" ref="DF37" ca="1">INDIRECT($A37&amp;DF$1)</f>
        <v>1</v>
      </c>
      <c r="DG37" s="364" cm="1">
        <f t="array" aca="1" ref="DG37" ca="1">INDIRECT($A37&amp;DG$1)</f>
        <v>1</v>
      </c>
      <c r="DH37" s="364" cm="1">
        <f t="array" aca="1" ref="DH37" ca="1">INDIRECT($A37&amp;DH$1)</f>
        <v>1</v>
      </c>
      <c r="DI37" s="364" cm="1">
        <f t="array" aca="1" ref="DI37" ca="1">INDIRECT($A37&amp;DI$1)</f>
        <v>1</v>
      </c>
      <c r="DJ37" s="364" cm="1">
        <f t="array" aca="1" ref="DJ37" ca="1">INDIRECT($A37&amp;DJ$1)</f>
        <v>1</v>
      </c>
      <c r="DK37" s="364" cm="1">
        <f t="array" aca="1" ref="DK37" ca="1">INDIRECT($A37&amp;DK$1)</f>
        <v>1</v>
      </c>
      <c r="DL37" s="364" cm="1">
        <f t="array" aca="1" ref="DL37" ca="1">INDIRECT($A37&amp;DL$1)</f>
        <v>1</v>
      </c>
      <c r="DM37" s="357"/>
      <c r="DN37" s="364" cm="1">
        <f t="array" aca="1" ref="DN37" ca="1">INDIRECT($A37&amp;DN$1)</f>
        <v>1</v>
      </c>
      <c r="DO37" s="364" cm="1">
        <f t="array" aca="1" ref="DO37" ca="1">INDIRECT($A37&amp;DO$1)</f>
        <v>1</v>
      </c>
      <c r="DP37" s="364" cm="1">
        <f t="array" aca="1" ref="DP37" ca="1">INDIRECT($A37&amp;DP$1)</f>
        <v>1</v>
      </c>
      <c r="DQ37" s="364" cm="1">
        <f t="array" aca="1" ref="DQ37" ca="1">INDIRECT($A37&amp;DQ$1)</f>
        <v>1</v>
      </c>
      <c r="DR37" s="364" cm="1">
        <f t="array" aca="1" ref="DR37" ca="1">INDIRECT($A37&amp;DR$1)</f>
        <v>1</v>
      </c>
      <c r="DS37" s="364" cm="1">
        <f t="array" aca="1" ref="DS37" ca="1">INDIRECT($A37&amp;DS$1)</f>
        <v>1</v>
      </c>
      <c r="DT37" s="364" cm="1">
        <f t="array" aca="1" ref="DT37" ca="1">INDIRECT($A37&amp;DT$1)</f>
        <v>1</v>
      </c>
      <c r="DU37" s="364" cm="1">
        <f t="array" aca="1" ref="DU37" ca="1">INDIRECT($A37&amp;DU$1)</f>
        <v>1</v>
      </c>
      <c r="DV37" s="364" cm="1">
        <f t="array" aca="1" ref="DV37" ca="1">INDIRECT($A37&amp;DV$1)</f>
        <v>1</v>
      </c>
      <c r="DW37" s="364" cm="1">
        <f t="array" aca="1" ref="DW37" ca="1">INDIRECT($A37&amp;DW$1)</f>
        <v>1</v>
      </c>
      <c r="DX37" s="364" cm="1">
        <f t="array" aca="1" ref="DX37" ca="1">INDIRECT($A37&amp;DX$1)</f>
        <v>1</v>
      </c>
      <c r="DY37" s="357"/>
      <c r="DZ37" s="364" cm="1">
        <f t="array" aca="1" ref="DZ37" ca="1">INDIRECT($A37&amp;DZ$1)</f>
        <v>1</v>
      </c>
      <c r="EA37" s="364" cm="1">
        <f t="array" aca="1" ref="EA37" ca="1">INDIRECT($A37&amp;EA$1)</f>
        <v>1</v>
      </c>
      <c r="EB37" s="364" cm="1">
        <f t="array" aca="1" ref="EB37" ca="1">INDIRECT($A37&amp;EB$1)</f>
        <v>1</v>
      </c>
      <c r="EC37" s="364" cm="1">
        <f t="array" aca="1" ref="EC37" ca="1">INDIRECT($A37&amp;EC$1)</f>
        <v>1</v>
      </c>
      <c r="ED37" s="357"/>
      <c r="EE37" s="364" cm="1">
        <f t="array" aca="1" ref="EE37" ca="1">INDIRECT($A37&amp;EE$1)</f>
        <v>1</v>
      </c>
      <c r="EF37" s="364" cm="1">
        <f t="array" aca="1" ref="EF37" ca="1">INDIRECT($A37&amp;EF$1)</f>
        <v>1</v>
      </c>
      <c r="EG37" s="364" cm="1">
        <f t="array" aca="1" ref="EG37" ca="1">INDIRECT($A37&amp;EG$1)</f>
        <v>1</v>
      </c>
      <c r="EH37" s="364" cm="1">
        <f t="array" aca="1" ref="EH37" ca="1">INDIRECT($A37&amp;EH$1)</f>
        <v>1</v>
      </c>
      <c r="EI37" s="364" cm="1">
        <f t="array" aca="1" ref="EI37" ca="1">INDIRECT($A37&amp;EI$1)</f>
        <v>1</v>
      </c>
      <c r="EJ37" s="199"/>
      <c r="EK37" s="199"/>
      <c r="EL37" s="138"/>
      <c r="EM37" s="138"/>
      <c r="EN37" s="138"/>
      <c r="EO37" s="138"/>
    </row>
    <row r="38" spans="1:145">
      <c r="A38" s="114" t="s">
        <v>348</v>
      </c>
      <c r="B38" s="337" t="s">
        <v>128</v>
      </c>
      <c r="C38" s="362" t="str">
        <f>_xlfn.IFNA(VLOOKUP($B38,Classificatietabel!$B$6:$I$91,C$7,FALSE),"")</f>
        <v>normaal</v>
      </c>
      <c r="D38" s="194" t="str">
        <f>_xlfn.IFNA(VLOOKUP($B38,Classificatietabel!$B$6:$I$91,D$7,FALSE),"")</f>
        <v>neen</v>
      </c>
      <c r="E38" s="197">
        <f>IF(AND(D38="laag",$D$3=1),0,_xlfn.IFNA(IF(VLOOKUP($B38,Classificatietabel!$B$6:$H$91,$E$5,FALSE)="Ja",1,0),""))</f>
        <v>1</v>
      </c>
      <c r="F38" s="357"/>
      <c r="G38" s="363">
        <v>1</v>
      </c>
      <c r="H38" s="363">
        <v>1</v>
      </c>
      <c r="I38" s="363">
        <v>1</v>
      </c>
      <c r="J38" s="363">
        <v>1</v>
      </c>
      <c r="K38" s="363">
        <v>1</v>
      </c>
      <c r="L38" s="363">
        <v>1</v>
      </c>
      <c r="M38" s="363">
        <v>1</v>
      </c>
      <c r="N38" s="363">
        <v>1</v>
      </c>
      <c r="O38" s="363">
        <v>1</v>
      </c>
      <c r="P38" s="363">
        <v>1</v>
      </c>
      <c r="Q38" s="363">
        <v>1</v>
      </c>
      <c r="R38" s="363">
        <v>1</v>
      </c>
      <c r="S38" s="363">
        <v>1</v>
      </c>
      <c r="T38" s="363">
        <v>1</v>
      </c>
      <c r="U38" s="363">
        <v>1</v>
      </c>
      <c r="V38" s="363">
        <v>1</v>
      </c>
      <c r="W38" s="363">
        <v>1</v>
      </c>
      <c r="X38" s="363">
        <v>1</v>
      </c>
      <c r="Y38" s="363">
        <v>1</v>
      </c>
      <c r="Z38" s="363">
        <v>1</v>
      </c>
      <c r="AA38" s="363">
        <v>1</v>
      </c>
      <c r="AB38" s="363">
        <v>1</v>
      </c>
      <c r="AC38" s="363">
        <v>1</v>
      </c>
      <c r="AD38" s="363">
        <v>1</v>
      </c>
      <c r="AE38" s="363">
        <v>1</v>
      </c>
      <c r="AF38" s="363">
        <v>1</v>
      </c>
      <c r="AG38" s="363">
        <v>1</v>
      </c>
      <c r="AH38" s="363">
        <v>1</v>
      </c>
      <c r="AI38" s="363">
        <v>1</v>
      </c>
      <c r="AJ38" s="363">
        <v>1</v>
      </c>
      <c r="AK38" s="364" cm="1">
        <f t="array" aca="1" ref="AK38" ca="1">INDIRECT($A38&amp;AK$1)</f>
        <v>1</v>
      </c>
      <c r="AL38" s="364" cm="1">
        <f t="array" aca="1" ref="AL38" ca="1">INDIRECT($A38&amp;AL$1)</f>
        <v>1</v>
      </c>
      <c r="AM38" s="364" cm="1">
        <f t="array" aca="1" ref="AM38" ca="1">INDIRECT($A38&amp;AM$1)</f>
        <v>1</v>
      </c>
      <c r="AN38" s="357"/>
      <c r="AO38" s="364" cm="1">
        <f t="array" aca="1" ref="AO38" ca="1">INDIRECT($A38&amp;AO$1)</f>
        <v>1</v>
      </c>
      <c r="AP38" s="364" cm="1">
        <f t="array" aca="1" ref="AP38" ca="1">INDIRECT($A38&amp;AP$1)</f>
        <v>1</v>
      </c>
      <c r="AQ38" s="364" cm="1">
        <f t="array" aca="1" ref="AQ38" ca="1">INDIRECT($A38&amp;AQ$1)</f>
        <v>1</v>
      </c>
      <c r="AR38" s="364" cm="1">
        <f t="array" aca="1" ref="AR38" ca="1">INDIRECT($A38&amp;AR$1)</f>
        <v>1</v>
      </c>
      <c r="AS38" s="364" cm="1">
        <f t="array" aca="1" ref="AS38" ca="1">INDIRECT($A38&amp;AS$1)</f>
        <v>1</v>
      </c>
      <c r="AT38" s="364" cm="1">
        <f t="array" aca="1" ref="AT38" ca="1">INDIRECT($A38&amp;AT$1)</f>
        <v>1</v>
      </c>
      <c r="AU38" s="364" cm="1">
        <f t="array" aca="1" ref="AU38" ca="1">INDIRECT($A38&amp;AU$1)</f>
        <v>1</v>
      </c>
      <c r="AV38" s="364" cm="1">
        <f t="array" aca="1" ref="AV38" ca="1">INDIRECT($A38&amp;AV$1)</f>
        <v>1</v>
      </c>
      <c r="AW38" s="364" cm="1">
        <f t="array" aca="1" ref="AW38" ca="1">INDIRECT($A38&amp;AW$1)</f>
        <v>1</v>
      </c>
      <c r="AX38" s="364" cm="1">
        <f t="array" aca="1" ref="AX38" ca="1">INDIRECT($A38&amp;AX$1)</f>
        <v>1</v>
      </c>
      <c r="AY38" s="357"/>
      <c r="AZ38" s="364" cm="1">
        <f t="array" aca="1" ref="AZ38" ca="1">INDIRECT($A38&amp;AZ$1)</f>
        <v>1</v>
      </c>
      <c r="BA38" s="364" cm="1">
        <f t="array" aca="1" ref="BA38" ca="1">INDIRECT($A38&amp;BA$1)</f>
        <v>1</v>
      </c>
      <c r="BB38" s="364" cm="1">
        <f t="array" aca="1" ref="BB38" ca="1">INDIRECT($A38&amp;BB$1)</f>
        <v>1</v>
      </c>
      <c r="BC38" s="364" cm="1">
        <f t="array" aca="1" ref="BC38" ca="1">INDIRECT($A38&amp;BC$1)</f>
        <v>1</v>
      </c>
      <c r="BD38" s="364" cm="1">
        <f t="array" aca="1" ref="BD38" ca="1">INDIRECT($A38&amp;BD$1)</f>
        <v>1</v>
      </c>
      <c r="BE38" s="364" cm="1">
        <f t="array" aca="1" ref="BE38" ca="1">INDIRECT($A38&amp;BE$1)</f>
        <v>1</v>
      </c>
      <c r="BF38" s="364" cm="1">
        <f t="array" aca="1" ref="BF38" ca="1">INDIRECT($A38&amp;BF$1)</f>
        <v>1</v>
      </c>
      <c r="BG38" s="364" cm="1">
        <f t="array" aca="1" ref="BG38" ca="1">INDIRECT($A38&amp;BG$1)</f>
        <v>1</v>
      </c>
      <c r="BH38" s="364" cm="1">
        <f t="array" aca="1" ref="BH38" ca="1">INDIRECT($A38&amp;BH$1)</f>
        <v>1</v>
      </c>
      <c r="BI38" s="357"/>
      <c r="BJ38" s="364" cm="1">
        <f t="array" aca="1" ref="BJ38" ca="1">INDIRECT($A38&amp;BJ$1)</f>
        <v>1</v>
      </c>
      <c r="BK38" s="364" cm="1">
        <f t="array" aca="1" ref="BK38" ca="1">INDIRECT($A38&amp;BK$1)</f>
        <v>1</v>
      </c>
      <c r="BL38" s="364" cm="1">
        <f t="array" aca="1" ref="BL38" ca="1">INDIRECT($A38&amp;BL$1)</f>
        <v>1</v>
      </c>
      <c r="BM38" s="364" cm="1">
        <f t="array" aca="1" ref="BM38" ca="1">INDIRECT($A38&amp;BM$1)</f>
        <v>1</v>
      </c>
      <c r="BN38" s="364" cm="1">
        <f t="array" aca="1" ref="BN38" ca="1">INDIRECT($A38&amp;BN$1)</f>
        <v>1</v>
      </c>
      <c r="BO38" s="364" cm="1">
        <f t="array" aca="1" ref="BO38" ca="1">INDIRECT($A38&amp;BO$1)</f>
        <v>1</v>
      </c>
      <c r="BP38" s="364" cm="1">
        <f t="array" aca="1" ref="BP38" ca="1">INDIRECT($A38&amp;BP$1)</f>
        <v>1</v>
      </c>
      <c r="BQ38" s="364" cm="1">
        <f t="array" aca="1" ref="BQ38" ca="1">INDIRECT($A38&amp;BQ$1)</f>
        <v>1</v>
      </c>
      <c r="BR38" s="364" cm="1">
        <f t="array" aca="1" ref="BR38" ca="1">INDIRECT($A38&amp;BR$1)</f>
        <v>1</v>
      </c>
      <c r="BS38" s="364" cm="1">
        <f t="array" aca="1" ref="BS38" ca="1">INDIRECT($A38&amp;BS$1)</f>
        <v>1</v>
      </c>
      <c r="BT38" s="191"/>
      <c r="BU38" s="219" cm="1">
        <f t="array" aca="1" ref="BU38" ca="1">INDIRECT($A38&amp;BU$1)</f>
        <v>1</v>
      </c>
      <c r="BV38" s="364" cm="1">
        <f t="array" aca="1" ref="BV38" ca="1">INDIRECT($A38&amp;BV$1)</f>
        <v>1</v>
      </c>
      <c r="BW38" s="364" cm="1">
        <f t="array" aca="1" ref="BW38" ca="1">INDIRECT($A38&amp;BW$1)</f>
        <v>1</v>
      </c>
      <c r="BX38" s="364" cm="1">
        <f t="array" aca="1" ref="BX38" ca="1">INDIRECT($A38&amp;BX$1)</f>
        <v>1</v>
      </c>
      <c r="BY38" s="365"/>
      <c r="BZ38" s="364" cm="1">
        <f t="array" aca="1" ref="BZ38" ca="1">INDIRECT($A38&amp;BZ$1)</f>
        <v>1</v>
      </c>
      <c r="CA38" s="364" cm="1">
        <f t="array" aca="1" ref="CA38" ca="1">INDIRECT($A38&amp;CA$1)</f>
        <v>1</v>
      </c>
      <c r="CB38" s="364" cm="1">
        <f t="array" aca="1" ref="CB38" ca="1">INDIRECT($A38&amp;CB$1)</f>
        <v>1</v>
      </c>
      <c r="CC38" s="364" cm="1">
        <f t="array" aca="1" ref="CC38" ca="1">INDIRECT($A38&amp;CC$1)</f>
        <v>1</v>
      </c>
      <c r="CD38" s="364" cm="1">
        <f t="array" aca="1" ref="CD38" ca="1">INDIRECT($A38&amp;CD$1)</f>
        <v>1</v>
      </c>
      <c r="CE38" s="364" cm="1">
        <f t="array" aca="1" ref="CE38" ca="1">INDIRECT($A38&amp;CE$1)</f>
        <v>1</v>
      </c>
      <c r="CF38" s="364" cm="1">
        <f t="array" aca="1" ref="CF38" ca="1">INDIRECT($A38&amp;CF$1)</f>
        <v>1</v>
      </c>
      <c r="CG38" s="364" cm="1">
        <f t="array" aca="1" ref="CG38" ca="1">INDIRECT($A38&amp;CG$1)</f>
        <v>1</v>
      </c>
      <c r="CH38" s="364" cm="1">
        <f t="array" aca="1" ref="CH38" ca="1">INDIRECT($A38&amp;CH$1)</f>
        <v>1</v>
      </c>
      <c r="CI38" s="191"/>
      <c r="CJ38" s="364" cm="1">
        <f t="array" aca="1" ref="CJ38" ca="1">INDIRECT($A38&amp;CJ$1)</f>
        <v>1</v>
      </c>
      <c r="CK38" s="364" cm="1">
        <f t="array" aca="1" ref="CK38" ca="1">INDIRECT($A38&amp;CK$1)</f>
        <v>1</v>
      </c>
      <c r="CL38" s="364" cm="1">
        <f t="array" aca="1" ref="CL38" ca="1">INDIRECT($A38&amp;CL$1)</f>
        <v>1</v>
      </c>
      <c r="CM38" s="364" cm="1">
        <f t="array" aca="1" ref="CM38" ca="1">INDIRECT($A38&amp;CM$1)</f>
        <v>1</v>
      </c>
      <c r="CN38" s="364" cm="1">
        <f t="array" aca="1" ref="CN38" ca="1">INDIRECT($A38&amp;CN$1)</f>
        <v>1</v>
      </c>
      <c r="CO38" s="364" cm="1">
        <f t="array" aca="1" ref="CO38" ca="1">INDIRECT($A38&amp;CO$1)</f>
        <v>1</v>
      </c>
      <c r="CP38" s="364" cm="1">
        <f t="array" aca="1" ref="CP38" ca="1">INDIRECT($A38&amp;CP$1)</f>
        <v>1</v>
      </c>
      <c r="CQ38" s="364" cm="1">
        <f t="array" aca="1" ref="CQ38" ca="1">INDIRECT($A38&amp;CQ$1)</f>
        <v>1</v>
      </c>
      <c r="CR38" s="364" cm="1">
        <f t="array" aca="1" ref="CR38" ca="1">INDIRECT($A38&amp;CR$1)</f>
        <v>1</v>
      </c>
      <c r="CS38" s="364" cm="1">
        <f t="array" aca="1" ref="CS38" ca="1">INDIRECT($A38&amp;CS$1)</f>
        <v>1</v>
      </c>
      <c r="CT38" s="364" cm="1">
        <f t="array" aca="1" ref="CT38" ca="1">INDIRECT($A38&amp;CT$1)</f>
        <v>1</v>
      </c>
      <c r="CU38" s="364" cm="1">
        <f t="array" aca="1" ref="CU38" ca="1">INDIRECT($A38&amp;CU$1)</f>
        <v>1</v>
      </c>
      <c r="CV38" s="364" cm="1">
        <f t="array" aca="1" ref="CV38" ca="1">INDIRECT($A38&amp;CV$1)</f>
        <v>1</v>
      </c>
      <c r="CW38" s="364" cm="1">
        <f t="array" aca="1" ref="CW38" ca="1">INDIRECT($A38&amp;CW$1)</f>
        <v>1</v>
      </c>
      <c r="CX38" s="364" cm="1">
        <f t="array" aca="1" ref="CX38" ca="1">INDIRECT($A38&amp;CX$1)</f>
        <v>1</v>
      </c>
      <c r="CY38" s="364" cm="1">
        <f t="array" aca="1" ref="CY38" ca="1">INDIRECT($A38&amp;CY$1)</f>
        <v>1</v>
      </c>
      <c r="CZ38" s="364" cm="1">
        <f t="array" aca="1" ref="CZ38" ca="1">INDIRECT($A38&amp;CZ$1)</f>
        <v>1</v>
      </c>
      <c r="DA38" s="364" cm="1">
        <f t="array" aca="1" ref="DA38" ca="1">INDIRECT($A38&amp;DA$1)</f>
        <v>1</v>
      </c>
      <c r="DB38" s="364" cm="1">
        <f t="array" aca="1" ref="DB38" ca="1">INDIRECT($A38&amp;DB$1)</f>
        <v>1</v>
      </c>
      <c r="DC38" s="364" cm="1">
        <f t="array" aca="1" ref="DC38" ca="1">INDIRECT($A38&amp;DC$1)</f>
        <v>1</v>
      </c>
      <c r="DD38" s="357"/>
      <c r="DE38" s="364" cm="1">
        <f t="array" aca="1" ref="DE38" ca="1">INDIRECT($A38&amp;DE$1)</f>
        <v>1</v>
      </c>
      <c r="DF38" s="364" cm="1">
        <f t="array" aca="1" ref="DF38" ca="1">INDIRECT($A38&amp;DF$1)</f>
        <v>1</v>
      </c>
      <c r="DG38" s="364" cm="1">
        <f t="array" aca="1" ref="DG38" ca="1">INDIRECT($A38&amp;DG$1)</f>
        <v>1</v>
      </c>
      <c r="DH38" s="364" cm="1">
        <f t="array" aca="1" ref="DH38" ca="1">INDIRECT($A38&amp;DH$1)</f>
        <v>1</v>
      </c>
      <c r="DI38" s="364" cm="1">
        <f t="array" aca="1" ref="DI38" ca="1">INDIRECT($A38&amp;DI$1)</f>
        <v>1</v>
      </c>
      <c r="DJ38" s="364" cm="1">
        <f t="array" aca="1" ref="DJ38" ca="1">INDIRECT($A38&amp;DJ$1)</f>
        <v>1</v>
      </c>
      <c r="DK38" s="364" cm="1">
        <f t="array" aca="1" ref="DK38" ca="1">INDIRECT($A38&amp;DK$1)</f>
        <v>1</v>
      </c>
      <c r="DL38" s="364" cm="1">
        <f t="array" aca="1" ref="DL38" ca="1">INDIRECT($A38&amp;DL$1)</f>
        <v>1</v>
      </c>
      <c r="DM38" s="357"/>
      <c r="DN38" s="364" cm="1">
        <f t="array" aca="1" ref="DN38" ca="1">INDIRECT($A38&amp;DN$1)</f>
        <v>1</v>
      </c>
      <c r="DO38" s="364" cm="1">
        <f t="array" aca="1" ref="DO38" ca="1">INDIRECT($A38&amp;DO$1)</f>
        <v>1</v>
      </c>
      <c r="DP38" s="364" cm="1">
        <f t="array" aca="1" ref="DP38" ca="1">INDIRECT($A38&amp;DP$1)</f>
        <v>1</v>
      </c>
      <c r="DQ38" s="364" cm="1">
        <f t="array" aca="1" ref="DQ38" ca="1">INDIRECT($A38&amp;DQ$1)</f>
        <v>1</v>
      </c>
      <c r="DR38" s="364" cm="1">
        <f t="array" aca="1" ref="DR38" ca="1">INDIRECT($A38&amp;DR$1)</f>
        <v>1</v>
      </c>
      <c r="DS38" s="364" cm="1">
        <f t="array" aca="1" ref="DS38" ca="1">INDIRECT($A38&amp;DS$1)</f>
        <v>1</v>
      </c>
      <c r="DT38" s="364" cm="1">
        <f t="array" aca="1" ref="DT38" ca="1">INDIRECT($A38&amp;DT$1)</f>
        <v>1</v>
      </c>
      <c r="DU38" s="364" cm="1">
        <f t="array" aca="1" ref="DU38" ca="1">INDIRECT($A38&amp;DU$1)</f>
        <v>1</v>
      </c>
      <c r="DV38" s="364" cm="1">
        <f t="array" aca="1" ref="DV38" ca="1">INDIRECT($A38&amp;DV$1)</f>
        <v>1</v>
      </c>
      <c r="DW38" s="364" cm="1">
        <f t="array" aca="1" ref="DW38" ca="1">INDIRECT($A38&amp;DW$1)</f>
        <v>1</v>
      </c>
      <c r="DX38" s="364" cm="1">
        <f t="array" aca="1" ref="DX38" ca="1">INDIRECT($A38&amp;DX$1)</f>
        <v>1</v>
      </c>
      <c r="DY38" s="357"/>
      <c r="DZ38" s="364" cm="1">
        <f t="array" aca="1" ref="DZ38" ca="1">INDIRECT($A38&amp;DZ$1)</f>
        <v>1</v>
      </c>
      <c r="EA38" s="364" cm="1">
        <f t="array" aca="1" ref="EA38" ca="1">INDIRECT($A38&amp;EA$1)</f>
        <v>1</v>
      </c>
      <c r="EB38" s="364" cm="1">
        <f t="array" aca="1" ref="EB38" ca="1">INDIRECT($A38&amp;EB$1)</f>
        <v>1</v>
      </c>
      <c r="EC38" s="364" cm="1">
        <f t="array" aca="1" ref="EC38" ca="1">INDIRECT($A38&amp;EC$1)</f>
        <v>1</v>
      </c>
      <c r="ED38" s="357"/>
      <c r="EE38" s="364" cm="1">
        <f t="array" aca="1" ref="EE38" ca="1">INDIRECT($A38&amp;EE$1)</f>
        <v>1</v>
      </c>
      <c r="EF38" s="364" cm="1">
        <f t="array" aca="1" ref="EF38" ca="1">INDIRECT($A38&amp;EF$1)</f>
        <v>1</v>
      </c>
      <c r="EG38" s="364" cm="1">
        <f t="array" aca="1" ref="EG38" ca="1">INDIRECT($A38&amp;EG$1)</f>
        <v>1</v>
      </c>
      <c r="EH38" s="364" cm="1">
        <f t="array" aca="1" ref="EH38" ca="1">INDIRECT($A38&amp;EH$1)</f>
        <v>1</v>
      </c>
      <c r="EI38" s="364" cm="1">
        <f t="array" aca="1" ref="EI38" ca="1">INDIRECT($A38&amp;EI$1)</f>
        <v>1</v>
      </c>
      <c r="EJ38" s="199"/>
      <c r="EK38" s="199"/>
      <c r="EL38" s="138"/>
      <c r="EM38" s="138"/>
      <c r="EN38" s="138"/>
      <c r="EO38" s="138"/>
    </row>
    <row r="39" spans="1:145">
      <c r="A39" s="114" t="s">
        <v>349</v>
      </c>
      <c r="B39" s="337" t="str">
        <f>Classificatietabel!B37</f>
        <v>OF - EHBO, borstvoedingslokaal</v>
      </c>
      <c r="C39" s="362" t="str">
        <f>_xlfn.IFNA(VLOOKUP($B39,Classificatietabel!$B$6:$I$91,C$7,FALSE),"")</f>
        <v>normaal</v>
      </c>
      <c r="D39" s="194" t="str">
        <f>_xlfn.IFNA(VLOOKUP($B39,Classificatietabel!$B$6:$I$91,D$7,FALSE),"")</f>
        <v>neen</v>
      </c>
      <c r="E39" s="197">
        <f>IF(AND(D39="laag",$D$3=1),0,_xlfn.IFNA(IF(VLOOKUP($B39,Classificatietabel!$B$6:$H$91,$E$5,FALSE)="Ja",1,0),""))</f>
        <v>1</v>
      </c>
      <c r="F39" s="357"/>
      <c r="G39" s="363">
        <v>1</v>
      </c>
      <c r="H39" s="363">
        <v>1</v>
      </c>
      <c r="I39" s="363">
        <v>1</v>
      </c>
      <c r="J39" s="363">
        <v>1</v>
      </c>
      <c r="K39" s="363">
        <v>1</v>
      </c>
      <c r="L39" s="363">
        <v>1</v>
      </c>
      <c r="M39" s="363">
        <v>1</v>
      </c>
      <c r="N39" s="363">
        <v>1</v>
      </c>
      <c r="O39" s="363">
        <v>1</v>
      </c>
      <c r="P39" s="363">
        <v>1</v>
      </c>
      <c r="Q39" s="363">
        <v>1</v>
      </c>
      <c r="R39" s="363">
        <v>1</v>
      </c>
      <c r="S39" s="363">
        <v>1</v>
      </c>
      <c r="T39" s="363">
        <v>1</v>
      </c>
      <c r="U39" s="363">
        <v>1</v>
      </c>
      <c r="V39" s="363">
        <v>1</v>
      </c>
      <c r="W39" s="363">
        <v>1</v>
      </c>
      <c r="X39" s="363">
        <v>1</v>
      </c>
      <c r="Y39" s="363">
        <v>1</v>
      </c>
      <c r="Z39" s="363">
        <v>1</v>
      </c>
      <c r="AA39" s="363">
        <v>1</v>
      </c>
      <c r="AB39" s="363">
        <v>1</v>
      </c>
      <c r="AC39" s="363">
        <v>1</v>
      </c>
      <c r="AD39" s="363">
        <v>1</v>
      </c>
      <c r="AE39" s="363">
        <v>1</v>
      </c>
      <c r="AF39" s="363">
        <v>1</v>
      </c>
      <c r="AG39" s="363">
        <v>1</v>
      </c>
      <c r="AH39" s="363">
        <v>1</v>
      </c>
      <c r="AI39" s="363">
        <v>1</v>
      </c>
      <c r="AJ39" s="363">
        <v>1</v>
      </c>
      <c r="AK39" s="363">
        <v>1</v>
      </c>
      <c r="AL39" s="364" cm="1">
        <f t="array" aca="1" ref="AL39" ca="1">INDIRECT($A39&amp;AL$1)</f>
        <v>1</v>
      </c>
      <c r="AM39" s="364" cm="1">
        <f t="array" aca="1" ref="AM39" ca="1">INDIRECT($A39&amp;AM$1)</f>
        <v>1</v>
      </c>
      <c r="AN39" s="357"/>
      <c r="AO39" s="364" cm="1">
        <f t="array" aca="1" ref="AO39" ca="1">INDIRECT($A39&amp;AO$1)</f>
        <v>1</v>
      </c>
      <c r="AP39" s="364" cm="1">
        <f t="array" aca="1" ref="AP39" ca="1">INDIRECT($A39&amp;AP$1)</f>
        <v>1</v>
      </c>
      <c r="AQ39" s="364" cm="1">
        <f t="array" aca="1" ref="AQ39" ca="1">INDIRECT($A39&amp;AQ$1)</f>
        <v>1</v>
      </c>
      <c r="AR39" s="364" cm="1">
        <f t="array" aca="1" ref="AR39" ca="1">INDIRECT($A39&amp;AR$1)</f>
        <v>1</v>
      </c>
      <c r="AS39" s="364" cm="1">
        <f t="array" aca="1" ref="AS39" ca="1">INDIRECT($A39&amp;AS$1)</f>
        <v>1</v>
      </c>
      <c r="AT39" s="364" cm="1">
        <f t="array" aca="1" ref="AT39" ca="1">INDIRECT($A39&amp;AT$1)</f>
        <v>1</v>
      </c>
      <c r="AU39" s="364" cm="1">
        <f t="array" aca="1" ref="AU39" ca="1">INDIRECT($A39&amp;AU$1)</f>
        <v>1</v>
      </c>
      <c r="AV39" s="364" cm="1">
        <f t="array" aca="1" ref="AV39" ca="1">INDIRECT($A39&amp;AV$1)</f>
        <v>1</v>
      </c>
      <c r="AW39" s="364" cm="1">
        <f t="array" aca="1" ref="AW39" ca="1">INDIRECT($A39&amp;AW$1)</f>
        <v>1</v>
      </c>
      <c r="AX39" s="364" cm="1">
        <f t="array" aca="1" ref="AX39" ca="1">INDIRECT($A39&amp;AX$1)</f>
        <v>1</v>
      </c>
      <c r="AY39" s="357"/>
      <c r="AZ39" s="364" cm="1">
        <f t="array" aca="1" ref="AZ39" ca="1">INDIRECT($A39&amp;AZ$1)</f>
        <v>1</v>
      </c>
      <c r="BA39" s="364" cm="1">
        <f t="array" aca="1" ref="BA39" ca="1">INDIRECT($A39&amp;BA$1)</f>
        <v>1</v>
      </c>
      <c r="BB39" s="364" cm="1">
        <f t="array" aca="1" ref="BB39" ca="1">INDIRECT($A39&amp;BB$1)</f>
        <v>1</v>
      </c>
      <c r="BC39" s="364" cm="1">
        <f t="array" aca="1" ref="BC39" ca="1">INDIRECT($A39&amp;BC$1)</f>
        <v>1</v>
      </c>
      <c r="BD39" s="364" cm="1">
        <f t="array" aca="1" ref="BD39" ca="1">INDIRECT($A39&amp;BD$1)</f>
        <v>1</v>
      </c>
      <c r="BE39" s="364" cm="1">
        <f t="array" aca="1" ref="BE39" ca="1">INDIRECT($A39&amp;BE$1)</f>
        <v>1</v>
      </c>
      <c r="BF39" s="364" cm="1">
        <f t="array" aca="1" ref="BF39" ca="1">INDIRECT($A39&amp;BF$1)</f>
        <v>1</v>
      </c>
      <c r="BG39" s="364" cm="1">
        <f t="array" aca="1" ref="BG39" ca="1">INDIRECT($A39&amp;BG$1)</f>
        <v>1</v>
      </c>
      <c r="BH39" s="364" cm="1">
        <f t="array" aca="1" ref="BH39" ca="1">INDIRECT($A39&amp;BH$1)</f>
        <v>1</v>
      </c>
      <c r="BI39" s="357"/>
      <c r="BJ39" s="364" cm="1">
        <f t="array" aca="1" ref="BJ39" ca="1">INDIRECT($A39&amp;BJ$1)</f>
        <v>1</v>
      </c>
      <c r="BK39" s="364" cm="1">
        <f t="array" aca="1" ref="BK39" ca="1">INDIRECT($A39&amp;BK$1)</f>
        <v>1</v>
      </c>
      <c r="BL39" s="364" cm="1">
        <f t="array" aca="1" ref="BL39" ca="1">INDIRECT($A39&amp;BL$1)</f>
        <v>1</v>
      </c>
      <c r="BM39" s="364" cm="1">
        <f t="array" aca="1" ref="BM39" ca="1">INDIRECT($A39&amp;BM$1)</f>
        <v>1</v>
      </c>
      <c r="BN39" s="364" cm="1">
        <f t="array" aca="1" ref="BN39" ca="1">INDIRECT($A39&amp;BN$1)</f>
        <v>1</v>
      </c>
      <c r="BO39" s="364" cm="1">
        <f t="array" aca="1" ref="BO39" ca="1">INDIRECT($A39&amp;BO$1)</f>
        <v>1</v>
      </c>
      <c r="BP39" s="364" cm="1">
        <f t="array" aca="1" ref="BP39" ca="1">INDIRECT($A39&amp;BP$1)</f>
        <v>1</v>
      </c>
      <c r="BQ39" s="364" cm="1">
        <f t="array" aca="1" ref="BQ39" ca="1">INDIRECT($A39&amp;BQ$1)</f>
        <v>1</v>
      </c>
      <c r="BR39" s="364" cm="1">
        <f t="array" aca="1" ref="BR39" ca="1">INDIRECT($A39&amp;BR$1)</f>
        <v>1</v>
      </c>
      <c r="BS39" s="364" cm="1">
        <f t="array" aca="1" ref="BS39" ca="1">INDIRECT($A39&amp;BS$1)</f>
        <v>1</v>
      </c>
      <c r="BT39" s="191"/>
      <c r="BU39" s="219" cm="1">
        <f t="array" aca="1" ref="BU39" ca="1">INDIRECT($A39&amp;BU$1)</f>
        <v>1</v>
      </c>
      <c r="BV39" s="364" cm="1">
        <f t="array" aca="1" ref="BV39" ca="1">INDIRECT($A39&amp;BV$1)</f>
        <v>1</v>
      </c>
      <c r="BW39" s="364" cm="1">
        <f t="array" aca="1" ref="BW39" ca="1">INDIRECT($A39&amp;BW$1)</f>
        <v>1</v>
      </c>
      <c r="BX39" s="364" cm="1">
        <f t="array" aca="1" ref="BX39" ca="1">INDIRECT($A39&amp;BX$1)</f>
        <v>1</v>
      </c>
      <c r="BY39" s="365"/>
      <c r="BZ39" s="364" cm="1">
        <f t="array" aca="1" ref="BZ39" ca="1">INDIRECT($A39&amp;BZ$1)</f>
        <v>1</v>
      </c>
      <c r="CA39" s="364" cm="1">
        <f t="array" aca="1" ref="CA39" ca="1">INDIRECT($A39&amp;CA$1)</f>
        <v>1</v>
      </c>
      <c r="CB39" s="364" cm="1">
        <f t="array" aca="1" ref="CB39" ca="1">INDIRECT($A39&amp;CB$1)</f>
        <v>1</v>
      </c>
      <c r="CC39" s="364" cm="1">
        <f t="array" aca="1" ref="CC39" ca="1">INDIRECT($A39&amp;CC$1)</f>
        <v>1</v>
      </c>
      <c r="CD39" s="364" cm="1">
        <f t="array" aca="1" ref="CD39" ca="1">INDIRECT($A39&amp;CD$1)</f>
        <v>1</v>
      </c>
      <c r="CE39" s="364" cm="1">
        <f t="array" aca="1" ref="CE39" ca="1">INDIRECT($A39&amp;CE$1)</f>
        <v>1</v>
      </c>
      <c r="CF39" s="364" cm="1">
        <f t="array" aca="1" ref="CF39" ca="1">INDIRECT($A39&amp;CF$1)</f>
        <v>1</v>
      </c>
      <c r="CG39" s="364" cm="1">
        <f t="array" aca="1" ref="CG39" ca="1">INDIRECT($A39&amp;CG$1)</f>
        <v>1</v>
      </c>
      <c r="CH39" s="364" cm="1">
        <f t="array" aca="1" ref="CH39" ca="1">INDIRECT($A39&amp;CH$1)</f>
        <v>1</v>
      </c>
      <c r="CI39" s="191"/>
      <c r="CJ39" s="364" cm="1">
        <f t="array" aca="1" ref="CJ39" ca="1">INDIRECT($A39&amp;CJ$1)</f>
        <v>1</v>
      </c>
      <c r="CK39" s="364" cm="1">
        <f t="array" aca="1" ref="CK39" ca="1">INDIRECT($A39&amp;CK$1)</f>
        <v>1</v>
      </c>
      <c r="CL39" s="364" cm="1">
        <f t="array" aca="1" ref="CL39" ca="1">INDIRECT($A39&amp;CL$1)</f>
        <v>1</v>
      </c>
      <c r="CM39" s="364" cm="1">
        <f t="array" aca="1" ref="CM39" ca="1">INDIRECT($A39&amp;CM$1)</f>
        <v>1</v>
      </c>
      <c r="CN39" s="364" cm="1">
        <f t="array" aca="1" ref="CN39" ca="1">INDIRECT($A39&amp;CN$1)</f>
        <v>1</v>
      </c>
      <c r="CO39" s="364" cm="1">
        <f t="array" aca="1" ref="CO39" ca="1">INDIRECT($A39&amp;CO$1)</f>
        <v>1</v>
      </c>
      <c r="CP39" s="364" cm="1">
        <f t="array" aca="1" ref="CP39" ca="1">INDIRECT($A39&amp;CP$1)</f>
        <v>1</v>
      </c>
      <c r="CQ39" s="364" cm="1">
        <f t="array" aca="1" ref="CQ39" ca="1">INDIRECT($A39&amp;CQ$1)</f>
        <v>1</v>
      </c>
      <c r="CR39" s="364" cm="1">
        <f t="array" aca="1" ref="CR39" ca="1">INDIRECT($A39&amp;CR$1)</f>
        <v>1</v>
      </c>
      <c r="CS39" s="364" cm="1">
        <f t="array" aca="1" ref="CS39" ca="1">INDIRECT($A39&amp;CS$1)</f>
        <v>1</v>
      </c>
      <c r="CT39" s="364" cm="1">
        <f t="array" aca="1" ref="CT39" ca="1">INDIRECT($A39&amp;CT$1)</f>
        <v>1</v>
      </c>
      <c r="CU39" s="364" cm="1">
        <f t="array" aca="1" ref="CU39" ca="1">INDIRECT($A39&amp;CU$1)</f>
        <v>1</v>
      </c>
      <c r="CV39" s="364" cm="1">
        <f t="array" aca="1" ref="CV39" ca="1">INDIRECT($A39&amp;CV$1)</f>
        <v>1</v>
      </c>
      <c r="CW39" s="364" cm="1">
        <f t="array" aca="1" ref="CW39" ca="1">INDIRECT($A39&amp;CW$1)</f>
        <v>1</v>
      </c>
      <c r="CX39" s="364" cm="1">
        <f t="array" aca="1" ref="CX39" ca="1">INDIRECT($A39&amp;CX$1)</f>
        <v>1</v>
      </c>
      <c r="CY39" s="364" cm="1">
        <f t="array" aca="1" ref="CY39" ca="1">INDIRECT($A39&amp;CY$1)</f>
        <v>1</v>
      </c>
      <c r="CZ39" s="364" cm="1">
        <f t="array" aca="1" ref="CZ39" ca="1">INDIRECT($A39&amp;CZ$1)</f>
        <v>1</v>
      </c>
      <c r="DA39" s="364" cm="1">
        <f t="array" aca="1" ref="DA39" ca="1">INDIRECT($A39&amp;DA$1)</f>
        <v>1</v>
      </c>
      <c r="DB39" s="364" cm="1">
        <f t="array" aca="1" ref="DB39" ca="1">INDIRECT($A39&amp;DB$1)</f>
        <v>1</v>
      </c>
      <c r="DC39" s="364" cm="1">
        <f t="array" aca="1" ref="DC39" ca="1">INDIRECT($A39&amp;DC$1)</f>
        <v>1</v>
      </c>
      <c r="DD39" s="357"/>
      <c r="DE39" s="364" cm="1">
        <f t="array" aca="1" ref="DE39" ca="1">INDIRECT($A39&amp;DE$1)</f>
        <v>1</v>
      </c>
      <c r="DF39" s="364" cm="1">
        <f t="array" aca="1" ref="DF39" ca="1">INDIRECT($A39&amp;DF$1)</f>
        <v>1</v>
      </c>
      <c r="DG39" s="364" cm="1">
        <f t="array" aca="1" ref="DG39" ca="1">INDIRECT($A39&amp;DG$1)</f>
        <v>1</v>
      </c>
      <c r="DH39" s="364" cm="1">
        <f t="array" aca="1" ref="DH39" ca="1">INDIRECT($A39&amp;DH$1)</f>
        <v>1</v>
      </c>
      <c r="DI39" s="364" cm="1">
        <f t="array" aca="1" ref="DI39" ca="1">INDIRECT($A39&amp;DI$1)</f>
        <v>1</v>
      </c>
      <c r="DJ39" s="364" cm="1">
        <f t="array" aca="1" ref="DJ39" ca="1">INDIRECT($A39&amp;DJ$1)</f>
        <v>1</v>
      </c>
      <c r="DK39" s="364" cm="1">
        <f t="array" aca="1" ref="DK39" ca="1">INDIRECT($A39&amp;DK$1)</f>
        <v>1</v>
      </c>
      <c r="DL39" s="364" cm="1">
        <f t="array" aca="1" ref="DL39" ca="1">INDIRECT($A39&amp;DL$1)</f>
        <v>1</v>
      </c>
      <c r="DM39" s="357"/>
      <c r="DN39" s="364" cm="1">
        <f t="array" aca="1" ref="DN39" ca="1">INDIRECT($A39&amp;DN$1)</f>
        <v>1</v>
      </c>
      <c r="DO39" s="364" cm="1">
        <f t="array" aca="1" ref="DO39" ca="1">INDIRECT($A39&amp;DO$1)</f>
        <v>1</v>
      </c>
      <c r="DP39" s="364" cm="1">
        <f t="array" aca="1" ref="DP39" ca="1">INDIRECT($A39&amp;DP$1)</f>
        <v>1</v>
      </c>
      <c r="DQ39" s="364" cm="1">
        <f t="array" aca="1" ref="DQ39" ca="1">INDIRECT($A39&amp;DQ$1)</f>
        <v>1</v>
      </c>
      <c r="DR39" s="364" cm="1">
        <f t="array" aca="1" ref="DR39" ca="1">INDIRECT($A39&amp;DR$1)</f>
        <v>1</v>
      </c>
      <c r="DS39" s="364" cm="1">
        <f t="array" aca="1" ref="DS39" ca="1">INDIRECT($A39&amp;DS$1)</f>
        <v>1</v>
      </c>
      <c r="DT39" s="364" cm="1">
        <f t="array" aca="1" ref="DT39" ca="1">INDIRECT($A39&amp;DT$1)</f>
        <v>1</v>
      </c>
      <c r="DU39" s="364" cm="1">
        <f t="array" aca="1" ref="DU39" ca="1">INDIRECT($A39&amp;DU$1)</f>
        <v>1</v>
      </c>
      <c r="DV39" s="364" cm="1">
        <f t="array" aca="1" ref="DV39" ca="1">INDIRECT($A39&amp;DV$1)</f>
        <v>1</v>
      </c>
      <c r="DW39" s="364" cm="1">
        <f t="array" aca="1" ref="DW39" ca="1">INDIRECT($A39&amp;DW$1)</f>
        <v>1</v>
      </c>
      <c r="DX39" s="364" cm="1">
        <f t="array" aca="1" ref="DX39" ca="1">INDIRECT($A39&amp;DX$1)</f>
        <v>1</v>
      </c>
      <c r="DY39" s="357"/>
      <c r="DZ39" s="364" cm="1">
        <f t="array" aca="1" ref="DZ39" ca="1">INDIRECT($A39&amp;DZ$1)</f>
        <v>1</v>
      </c>
      <c r="EA39" s="364" cm="1">
        <f t="array" aca="1" ref="EA39" ca="1">INDIRECT($A39&amp;EA$1)</f>
        <v>1</v>
      </c>
      <c r="EB39" s="364" cm="1">
        <f t="array" aca="1" ref="EB39" ca="1">INDIRECT($A39&amp;EB$1)</f>
        <v>1</v>
      </c>
      <c r="EC39" s="364" cm="1">
        <f t="array" aca="1" ref="EC39" ca="1">INDIRECT($A39&amp;EC$1)</f>
        <v>1</v>
      </c>
      <c r="ED39" s="357"/>
      <c r="EE39" s="364" cm="1">
        <f t="array" aca="1" ref="EE39" ca="1">INDIRECT($A39&amp;EE$1)</f>
        <v>1</v>
      </c>
      <c r="EF39" s="364" cm="1">
        <f t="array" aca="1" ref="EF39" ca="1">INDIRECT($A39&amp;EF$1)</f>
        <v>1</v>
      </c>
      <c r="EG39" s="364" cm="1">
        <f t="array" aca="1" ref="EG39" ca="1">INDIRECT($A39&amp;EG$1)</f>
        <v>1</v>
      </c>
      <c r="EH39" s="364" cm="1">
        <f t="array" aca="1" ref="EH39" ca="1">INDIRECT($A39&amp;EH$1)</f>
        <v>1</v>
      </c>
      <c r="EI39" s="364" cm="1">
        <f t="array" aca="1" ref="EI39" ca="1">INDIRECT($A39&amp;EI$1)</f>
        <v>1</v>
      </c>
      <c r="EJ39" s="199"/>
      <c r="EK39" s="199"/>
      <c r="EL39" s="138"/>
      <c r="EM39" s="138"/>
      <c r="EN39" s="138"/>
      <c r="EO39" s="138"/>
    </row>
    <row r="40" spans="1:145">
      <c r="A40" s="114" t="s">
        <v>350</v>
      </c>
      <c r="B40" s="337" t="str">
        <f>Classificatietabel!B38</f>
        <v>OF - Andere 1 (vul hier in)</v>
      </c>
      <c r="C40" s="362" t="str">
        <f>_xlfn.IFNA(VLOOKUP($B40,Classificatietabel!$B$6:$I$91,C$7,FALSE),"")</f>
        <v>normaal</v>
      </c>
      <c r="D40" s="194" t="str">
        <f>_xlfn.IFNA(VLOOKUP($B40,Classificatietabel!$B$6:$I$91,D$7,FALSE),"")</f>
        <v>neen</v>
      </c>
      <c r="E40" s="197">
        <f>IF(AND(D40="laag",$D$3=1),0,_xlfn.IFNA(IF(VLOOKUP($B40,Classificatietabel!$B$6:$H$91,$E$5,FALSE)="Ja",1,0),""))</f>
        <v>1</v>
      </c>
      <c r="F40" s="357"/>
      <c r="G40" s="363">
        <v>1</v>
      </c>
      <c r="H40" s="363">
        <v>1</v>
      </c>
      <c r="I40" s="363">
        <v>1</v>
      </c>
      <c r="J40" s="363">
        <v>1</v>
      </c>
      <c r="K40" s="363">
        <v>1</v>
      </c>
      <c r="L40" s="363">
        <v>1</v>
      </c>
      <c r="M40" s="363">
        <v>1</v>
      </c>
      <c r="N40" s="363">
        <v>1</v>
      </c>
      <c r="O40" s="363">
        <v>1</v>
      </c>
      <c r="P40" s="363">
        <v>1</v>
      </c>
      <c r="Q40" s="363">
        <v>1</v>
      </c>
      <c r="R40" s="363">
        <v>1</v>
      </c>
      <c r="S40" s="363">
        <v>1</v>
      </c>
      <c r="T40" s="363">
        <v>1</v>
      </c>
      <c r="U40" s="363">
        <v>1</v>
      </c>
      <c r="V40" s="363">
        <v>1</v>
      </c>
      <c r="W40" s="363">
        <v>1</v>
      </c>
      <c r="X40" s="363">
        <v>1</v>
      </c>
      <c r="Y40" s="363">
        <v>1</v>
      </c>
      <c r="Z40" s="363">
        <v>1</v>
      </c>
      <c r="AA40" s="363">
        <v>1</v>
      </c>
      <c r="AB40" s="363">
        <v>1</v>
      </c>
      <c r="AC40" s="363">
        <v>1</v>
      </c>
      <c r="AD40" s="363">
        <v>1</v>
      </c>
      <c r="AE40" s="363">
        <v>1</v>
      </c>
      <c r="AF40" s="363">
        <v>1</v>
      </c>
      <c r="AG40" s="363">
        <v>1</v>
      </c>
      <c r="AH40" s="363">
        <v>1</v>
      </c>
      <c r="AI40" s="363">
        <v>1</v>
      </c>
      <c r="AJ40" s="363">
        <v>1</v>
      </c>
      <c r="AK40" s="363">
        <v>1</v>
      </c>
      <c r="AL40" s="363">
        <v>1</v>
      </c>
      <c r="AM40" s="364" cm="1">
        <f t="array" aca="1" ref="AM40" ca="1">INDIRECT($A40&amp;AM$1)</f>
        <v>1</v>
      </c>
      <c r="AN40" s="357"/>
      <c r="AO40" s="364" cm="1">
        <f t="array" aca="1" ref="AO40" ca="1">INDIRECT($A40&amp;AO$1)</f>
        <v>1</v>
      </c>
      <c r="AP40" s="364" cm="1">
        <f t="array" aca="1" ref="AP40" ca="1">INDIRECT($A40&amp;AP$1)</f>
        <v>1</v>
      </c>
      <c r="AQ40" s="364" cm="1">
        <f t="array" aca="1" ref="AQ40" ca="1">INDIRECT($A40&amp;AQ$1)</f>
        <v>1</v>
      </c>
      <c r="AR40" s="364" cm="1">
        <f t="array" aca="1" ref="AR40" ca="1">INDIRECT($A40&amp;AR$1)</f>
        <v>1</v>
      </c>
      <c r="AS40" s="364" cm="1">
        <f t="array" aca="1" ref="AS40" ca="1">INDIRECT($A40&amp;AS$1)</f>
        <v>1</v>
      </c>
      <c r="AT40" s="364" cm="1">
        <f t="array" aca="1" ref="AT40" ca="1">INDIRECT($A40&amp;AT$1)</f>
        <v>1</v>
      </c>
      <c r="AU40" s="364" cm="1">
        <f t="array" aca="1" ref="AU40" ca="1">INDIRECT($A40&amp;AU$1)</f>
        <v>1</v>
      </c>
      <c r="AV40" s="364" cm="1">
        <f t="array" aca="1" ref="AV40" ca="1">INDIRECT($A40&amp;AV$1)</f>
        <v>1</v>
      </c>
      <c r="AW40" s="364" cm="1">
        <f t="array" aca="1" ref="AW40" ca="1">INDIRECT($A40&amp;AW$1)</f>
        <v>1</v>
      </c>
      <c r="AX40" s="364" cm="1">
        <f t="array" aca="1" ref="AX40" ca="1">INDIRECT($A40&amp;AX$1)</f>
        <v>1</v>
      </c>
      <c r="AY40" s="357"/>
      <c r="AZ40" s="364" cm="1">
        <f t="array" aca="1" ref="AZ40" ca="1">INDIRECT($A40&amp;AZ$1)</f>
        <v>1</v>
      </c>
      <c r="BA40" s="364" cm="1">
        <f t="array" aca="1" ref="BA40" ca="1">INDIRECT($A40&amp;BA$1)</f>
        <v>1</v>
      </c>
      <c r="BB40" s="364" cm="1">
        <f t="array" aca="1" ref="BB40" ca="1">INDIRECT($A40&amp;BB$1)</f>
        <v>1</v>
      </c>
      <c r="BC40" s="364" cm="1">
        <f t="array" aca="1" ref="BC40" ca="1">INDIRECT($A40&amp;BC$1)</f>
        <v>1</v>
      </c>
      <c r="BD40" s="364" cm="1">
        <f t="array" aca="1" ref="BD40" ca="1">INDIRECT($A40&amp;BD$1)</f>
        <v>1</v>
      </c>
      <c r="BE40" s="364" cm="1">
        <f t="array" aca="1" ref="BE40" ca="1">INDIRECT($A40&amp;BE$1)</f>
        <v>1</v>
      </c>
      <c r="BF40" s="364" cm="1">
        <f t="array" aca="1" ref="BF40" ca="1">INDIRECT($A40&amp;BF$1)</f>
        <v>1</v>
      </c>
      <c r="BG40" s="364" cm="1">
        <f t="array" aca="1" ref="BG40" ca="1">INDIRECT($A40&amp;BG$1)</f>
        <v>1</v>
      </c>
      <c r="BH40" s="364" cm="1">
        <f t="array" aca="1" ref="BH40" ca="1">INDIRECT($A40&amp;BH$1)</f>
        <v>1</v>
      </c>
      <c r="BI40" s="357"/>
      <c r="BJ40" s="364" cm="1">
        <f t="array" aca="1" ref="BJ40" ca="1">INDIRECT($A40&amp;BJ$1)</f>
        <v>1</v>
      </c>
      <c r="BK40" s="364" cm="1">
        <f t="array" aca="1" ref="BK40" ca="1">INDIRECT($A40&amp;BK$1)</f>
        <v>1</v>
      </c>
      <c r="BL40" s="364" cm="1">
        <f t="array" aca="1" ref="BL40" ca="1">INDIRECT($A40&amp;BL$1)</f>
        <v>1</v>
      </c>
      <c r="BM40" s="364" cm="1">
        <f t="array" aca="1" ref="BM40" ca="1">INDIRECT($A40&amp;BM$1)</f>
        <v>1</v>
      </c>
      <c r="BN40" s="364" cm="1">
        <f t="array" aca="1" ref="BN40" ca="1">INDIRECT($A40&amp;BN$1)</f>
        <v>1</v>
      </c>
      <c r="BO40" s="364" cm="1">
        <f t="array" aca="1" ref="BO40" ca="1">INDIRECT($A40&amp;BO$1)</f>
        <v>1</v>
      </c>
      <c r="BP40" s="364" cm="1">
        <f t="array" aca="1" ref="BP40" ca="1">INDIRECT($A40&amp;BP$1)</f>
        <v>1</v>
      </c>
      <c r="BQ40" s="364" cm="1">
        <f t="array" aca="1" ref="BQ40" ca="1">INDIRECT($A40&amp;BQ$1)</f>
        <v>1</v>
      </c>
      <c r="BR40" s="364" cm="1">
        <f t="array" aca="1" ref="BR40" ca="1">INDIRECT($A40&amp;BR$1)</f>
        <v>1</v>
      </c>
      <c r="BS40" s="364" cm="1">
        <f t="array" aca="1" ref="BS40" ca="1">INDIRECT($A40&amp;BS$1)</f>
        <v>1</v>
      </c>
      <c r="BT40" s="191"/>
      <c r="BU40" s="219" cm="1">
        <f t="array" aca="1" ref="BU40" ca="1">INDIRECT($A40&amp;BU$1)</f>
        <v>1</v>
      </c>
      <c r="BV40" s="364" cm="1">
        <f t="array" aca="1" ref="BV40" ca="1">INDIRECT($A40&amp;BV$1)</f>
        <v>1</v>
      </c>
      <c r="BW40" s="364" cm="1">
        <f t="array" aca="1" ref="BW40" ca="1">INDIRECT($A40&amp;BW$1)</f>
        <v>1</v>
      </c>
      <c r="BX40" s="364" cm="1">
        <f t="array" aca="1" ref="BX40" ca="1">INDIRECT($A40&amp;BX$1)</f>
        <v>1</v>
      </c>
      <c r="BY40" s="365"/>
      <c r="BZ40" s="364" cm="1">
        <f t="array" aca="1" ref="BZ40" ca="1">INDIRECT($A40&amp;BZ$1)</f>
        <v>1</v>
      </c>
      <c r="CA40" s="364" cm="1">
        <f t="array" aca="1" ref="CA40" ca="1">INDIRECT($A40&amp;CA$1)</f>
        <v>1</v>
      </c>
      <c r="CB40" s="364" cm="1">
        <f t="array" aca="1" ref="CB40" ca="1">INDIRECT($A40&amp;CB$1)</f>
        <v>1</v>
      </c>
      <c r="CC40" s="364" cm="1">
        <f t="array" aca="1" ref="CC40" ca="1">INDIRECT($A40&amp;CC$1)</f>
        <v>1</v>
      </c>
      <c r="CD40" s="364" cm="1">
        <f t="array" aca="1" ref="CD40" ca="1">INDIRECT($A40&amp;CD$1)</f>
        <v>1</v>
      </c>
      <c r="CE40" s="364" cm="1">
        <f t="array" aca="1" ref="CE40" ca="1">INDIRECT($A40&amp;CE$1)</f>
        <v>1</v>
      </c>
      <c r="CF40" s="364" cm="1">
        <f t="array" aca="1" ref="CF40" ca="1">INDIRECT($A40&amp;CF$1)</f>
        <v>1</v>
      </c>
      <c r="CG40" s="364" cm="1">
        <f t="array" aca="1" ref="CG40" ca="1">INDIRECT($A40&amp;CG$1)</f>
        <v>1</v>
      </c>
      <c r="CH40" s="364" cm="1">
        <f t="array" aca="1" ref="CH40" ca="1">INDIRECT($A40&amp;CH$1)</f>
        <v>1</v>
      </c>
      <c r="CI40" s="191"/>
      <c r="CJ40" s="364" cm="1">
        <f t="array" aca="1" ref="CJ40" ca="1">INDIRECT($A40&amp;CJ$1)</f>
        <v>1</v>
      </c>
      <c r="CK40" s="364" cm="1">
        <f t="array" aca="1" ref="CK40" ca="1">INDIRECT($A40&amp;CK$1)</f>
        <v>1</v>
      </c>
      <c r="CL40" s="364" cm="1">
        <f t="array" aca="1" ref="CL40" ca="1">INDIRECT($A40&amp;CL$1)</f>
        <v>1</v>
      </c>
      <c r="CM40" s="364" cm="1">
        <f t="array" aca="1" ref="CM40" ca="1">INDIRECT($A40&amp;CM$1)</f>
        <v>1</v>
      </c>
      <c r="CN40" s="364" cm="1">
        <f t="array" aca="1" ref="CN40" ca="1">INDIRECT($A40&amp;CN$1)</f>
        <v>1</v>
      </c>
      <c r="CO40" s="364" cm="1">
        <f t="array" aca="1" ref="CO40" ca="1">INDIRECT($A40&amp;CO$1)</f>
        <v>1</v>
      </c>
      <c r="CP40" s="364" cm="1">
        <f t="array" aca="1" ref="CP40" ca="1">INDIRECT($A40&amp;CP$1)</f>
        <v>1</v>
      </c>
      <c r="CQ40" s="364" cm="1">
        <f t="array" aca="1" ref="CQ40" ca="1">INDIRECT($A40&amp;CQ$1)</f>
        <v>1</v>
      </c>
      <c r="CR40" s="364" cm="1">
        <f t="array" aca="1" ref="CR40" ca="1">INDIRECT($A40&amp;CR$1)</f>
        <v>1</v>
      </c>
      <c r="CS40" s="364" cm="1">
        <f t="array" aca="1" ref="CS40" ca="1">INDIRECT($A40&amp;CS$1)</f>
        <v>1</v>
      </c>
      <c r="CT40" s="364" cm="1">
        <f t="array" aca="1" ref="CT40" ca="1">INDIRECT($A40&amp;CT$1)</f>
        <v>1</v>
      </c>
      <c r="CU40" s="364" cm="1">
        <f t="array" aca="1" ref="CU40" ca="1">INDIRECT($A40&amp;CU$1)</f>
        <v>1</v>
      </c>
      <c r="CV40" s="364" cm="1">
        <f t="array" aca="1" ref="CV40" ca="1">INDIRECT($A40&amp;CV$1)</f>
        <v>1</v>
      </c>
      <c r="CW40" s="364" cm="1">
        <f t="array" aca="1" ref="CW40" ca="1">INDIRECT($A40&amp;CW$1)</f>
        <v>1</v>
      </c>
      <c r="CX40" s="364" cm="1">
        <f t="array" aca="1" ref="CX40" ca="1">INDIRECT($A40&amp;CX$1)</f>
        <v>1</v>
      </c>
      <c r="CY40" s="364" cm="1">
        <f t="array" aca="1" ref="CY40" ca="1">INDIRECT($A40&amp;CY$1)</f>
        <v>1</v>
      </c>
      <c r="CZ40" s="364" cm="1">
        <f t="array" aca="1" ref="CZ40" ca="1">INDIRECT($A40&amp;CZ$1)</f>
        <v>1</v>
      </c>
      <c r="DA40" s="364" cm="1">
        <f t="array" aca="1" ref="DA40" ca="1">INDIRECT($A40&amp;DA$1)</f>
        <v>1</v>
      </c>
      <c r="DB40" s="364" cm="1">
        <f t="array" aca="1" ref="DB40" ca="1">INDIRECT($A40&amp;DB$1)</f>
        <v>1</v>
      </c>
      <c r="DC40" s="364" cm="1">
        <f t="array" aca="1" ref="DC40" ca="1">INDIRECT($A40&amp;DC$1)</f>
        <v>1</v>
      </c>
      <c r="DD40" s="357"/>
      <c r="DE40" s="364" cm="1">
        <f t="array" aca="1" ref="DE40" ca="1">INDIRECT($A40&amp;DE$1)</f>
        <v>1</v>
      </c>
      <c r="DF40" s="364" cm="1">
        <f t="array" aca="1" ref="DF40" ca="1">INDIRECT($A40&amp;DF$1)</f>
        <v>1</v>
      </c>
      <c r="DG40" s="364" cm="1">
        <f t="array" aca="1" ref="DG40" ca="1">INDIRECT($A40&amp;DG$1)</f>
        <v>1</v>
      </c>
      <c r="DH40" s="364" cm="1">
        <f t="array" aca="1" ref="DH40" ca="1">INDIRECT($A40&amp;DH$1)</f>
        <v>1</v>
      </c>
      <c r="DI40" s="364" cm="1">
        <f t="array" aca="1" ref="DI40" ca="1">INDIRECT($A40&amp;DI$1)</f>
        <v>1</v>
      </c>
      <c r="DJ40" s="364" cm="1">
        <f t="array" aca="1" ref="DJ40" ca="1">INDIRECT($A40&amp;DJ$1)</f>
        <v>1</v>
      </c>
      <c r="DK40" s="364" cm="1">
        <f t="array" aca="1" ref="DK40" ca="1">INDIRECT($A40&amp;DK$1)</f>
        <v>1</v>
      </c>
      <c r="DL40" s="364" cm="1">
        <f t="array" aca="1" ref="DL40" ca="1">INDIRECT($A40&amp;DL$1)</f>
        <v>1</v>
      </c>
      <c r="DM40" s="357"/>
      <c r="DN40" s="364" cm="1">
        <f t="array" aca="1" ref="DN40" ca="1">INDIRECT($A40&amp;DN$1)</f>
        <v>1</v>
      </c>
      <c r="DO40" s="364" cm="1">
        <f t="array" aca="1" ref="DO40" ca="1">INDIRECT($A40&amp;DO$1)</f>
        <v>1</v>
      </c>
      <c r="DP40" s="364" cm="1">
        <f t="array" aca="1" ref="DP40" ca="1">INDIRECT($A40&amp;DP$1)</f>
        <v>1</v>
      </c>
      <c r="DQ40" s="364" cm="1">
        <f t="array" aca="1" ref="DQ40" ca="1">INDIRECT($A40&amp;DQ$1)</f>
        <v>1</v>
      </c>
      <c r="DR40" s="364" cm="1">
        <f t="array" aca="1" ref="DR40" ca="1">INDIRECT($A40&amp;DR$1)</f>
        <v>1</v>
      </c>
      <c r="DS40" s="364" cm="1">
        <f t="array" aca="1" ref="DS40" ca="1">INDIRECT($A40&amp;DS$1)</f>
        <v>1</v>
      </c>
      <c r="DT40" s="364" cm="1">
        <f t="array" aca="1" ref="DT40" ca="1">INDIRECT($A40&amp;DT$1)</f>
        <v>1</v>
      </c>
      <c r="DU40" s="364" cm="1">
        <f t="array" aca="1" ref="DU40" ca="1">INDIRECT($A40&amp;DU$1)</f>
        <v>1</v>
      </c>
      <c r="DV40" s="364" cm="1">
        <f t="array" aca="1" ref="DV40" ca="1">INDIRECT($A40&amp;DV$1)</f>
        <v>1</v>
      </c>
      <c r="DW40" s="364" cm="1">
        <f t="array" aca="1" ref="DW40" ca="1">INDIRECT($A40&amp;DW$1)</f>
        <v>1</v>
      </c>
      <c r="DX40" s="364" cm="1">
        <f t="array" aca="1" ref="DX40" ca="1">INDIRECT($A40&amp;DX$1)</f>
        <v>1</v>
      </c>
      <c r="DY40" s="357"/>
      <c r="DZ40" s="364" cm="1">
        <f t="array" aca="1" ref="DZ40" ca="1">INDIRECT($A40&amp;DZ$1)</f>
        <v>1</v>
      </c>
      <c r="EA40" s="364" cm="1">
        <f t="array" aca="1" ref="EA40" ca="1">INDIRECT($A40&amp;EA$1)</f>
        <v>1</v>
      </c>
      <c r="EB40" s="364" cm="1">
        <f t="array" aca="1" ref="EB40" ca="1">INDIRECT($A40&amp;EB$1)</f>
        <v>1</v>
      </c>
      <c r="EC40" s="364" cm="1">
        <f t="array" aca="1" ref="EC40" ca="1">INDIRECT($A40&amp;EC$1)</f>
        <v>1</v>
      </c>
      <c r="ED40" s="357"/>
      <c r="EE40" s="364" cm="1">
        <f t="array" aca="1" ref="EE40" ca="1">INDIRECT($A40&amp;EE$1)</f>
        <v>1</v>
      </c>
      <c r="EF40" s="364" cm="1">
        <f t="array" aca="1" ref="EF40" ca="1">INDIRECT($A40&amp;EF$1)</f>
        <v>1</v>
      </c>
      <c r="EG40" s="364" cm="1">
        <f t="array" aca="1" ref="EG40" ca="1">INDIRECT($A40&amp;EG$1)</f>
        <v>1</v>
      </c>
      <c r="EH40" s="364" cm="1">
        <f t="array" aca="1" ref="EH40" ca="1">INDIRECT($A40&amp;EH$1)</f>
        <v>1</v>
      </c>
      <c r="EI40" s="364" cm="1">
        <f t="array" aca="1" ref="EI40" ca="1">INDIRECT($A40&amp;EI$1)</f>
        <v>1</v>
      </c>
      <c r="EJ40" s="199"/>
      <c r="EK40" s="199"/>
      <c r="EL40" s="138"/>
      <c r="EM40" s="138"/>
      <c r="EN40" s="138"/>
      <c r="EO40" s="138"/>
    </row>
    <row r="41" spans="1:145">
      <c r="A41" s="114" t="s">
        <v>351</v>
      </c>
      <c r="B41" s="337" t="str">
        <f>Classificatietabel!B39</f>
        <v>OF - Andere 2 (vul hier in)</v>
      </c>
      <c r="C41" s="362" t="str">
        <f>_xlfn.IFNA(VLOOKUP($B41,Classificatietabel!$B$6:$I$91,C$7,FALSE),"")</f>
        <v>normaal</v>
      </c>
      <c r="D41" s="194" t="str">
        <f>_xlfn.IFNA(VLOOKUP($B41,Classificatietabel!$B$6:$I$91,D$7,FALSE),"")</f>
        <v>neen</v>
      </c>
      <c r="E41" s="197">
        <f>IF(AND(D41="laag",$D$3=1),0,_xlfn.IFNA(IF(VLOOKUP($B41,Classificatietabel!$B$6:$H$91,$E$5,FALSE)="Ja",1,0),""))</f>
        <v>1</v>
      </c>
      <c r="F41" s="357"/>
      <c r="G41" s="363">
        <v>1</v>
      </c>
      <c r="H41" s="363">
        <v>1</v>
      </c>
      <c r="I41" s="363">
        <v>1</v>
      </c>
      <c r="J41" s="363">
        <v>1</v>
      </c>
      <c r="K41" s="363">
        <v>1</v>
      </c>
      <c r="L41" s="363">
        <v>1</v>
      </c>
      <c r="M41" s="363">
        <v>1</v>
      </c>
      <c r="N41" s="363">
        <v>1</v>
      </c>
      <c r="O41" s="363">
        <v>1</v>
      </c>
      <c r="P41" s="363">
        <v>1</v>
      </c>
      <c r="Q41" s="363">
        <v>1</v>
      </c>
      <c r="R41" s="363">
        <v>1</v>
      </c>
      <c r="S41" s="363">
        <v>1</v>
      </c>
      <c r="T41" s="363">
        <v>1</v>
      </c>
      <c r="U41" s="363">
        <v>1</v>
      </c>
      <c r="V41" s="363">
        <v>1</v>
      </c>
      <c r="W41" s="363">
        <v>1</v>
      </c>
      <c r="X41" s="363">
        <v>1</v>
      </c>
      <c r="Y41" s="363">
        <v>1</v>
      </c>
      <c r="Z41" s="363">
        <v>1</v>
      </c>
      <c r="AA41" s="363">
        <v>1</v>
      </c>
      <c r="AB41" s="363">
        <v>1</v>
      </c>
      <c r="AC41" s="363">
        <v>1</v>
      </c>
      <c r="AD41" s="363">
        <v>1</v>
      </c>
      <c r="AE41" s="363">
        <v>1</v>
      </c>
      <c r="AF41" s="363">
        <v>1</v>
      </c>
      <c r="AG41" s="363">
        <v>1</v>
      </c>
      <c r="AH41" s="363">
        <v>1</v>
      </c>
      <c r="AI41" s="363">
        <v>1</v>
      </c>
      <c r="AJ41" s="363">
        <v>1</v>
      </c>
      <c r="AK41" s="363">
        <v>1</v>
      </c>
      <c r="AL41" s="363">
        <v>1</v>
      </c>
      <c r="AM41" s="363">
        <v>1</v>
      </c>
      <c r="AN41" s="357"/>
      <c r="AO41" s="364" cm="1">
        <f t="array" aca="1" ref="AO41" ca="1">INDIRECT($A41&amp;AO$1)</f>
        <v>1</v>
      </c>
      <c r="AP41" s="364" cm="1">
        <f t="array" aca="1" ref="AP41" ca="1">INDIRECT($A41&amp;AP$1)</f>
        <v>1</v>
      </c>
      <c r="AQ41" s="364" cm="1">
        <f t="array" aca="1" ref="AQ41" ca="1">INDIRECT($A41&amp;AQ$1)</f>
        <v>1</v>
      </c>
      <c r="AR41" s="364" cm="1">
        <f t="array" aca="1" ref="AR41" ca="1">INDIRECT($A41&amp;AR$1)</f>
        <v>1</v>
      </c>
      <c r="AS41" s="364" cm="1">
        <f t="array" aca="1" ref="AS41" ca="1">INDIRECT($A41&amp;AS$1)</f>
        <v>1</v>
      </c>
      <c r="AT41" s="364" cm="1">
        <f t="array" aca="1" ref="AT41" ca="1">INDIRECT($A41&amp;AT$1)</f>
        <v>1</v>
      </c>
      <c r="AU41" s="364" cm="1">
        <f t="array" aca="1" ref="AU41" ca="1">INDIRECT($A41&amp;AU$1)</f>
        <v>1</v>
      </c>
      <c r="AV41" s="364" cm="1">
        <f t="array" aca="1" ref="AV41" ca="1">INDIRECT($A41&amp;AV$1)</f>
        <v>1</v>
      </c>
      <c r="AW41" s="364" cm="1">
        <f t="array" aca="1" ref="AW41" ca="1">INDIRECT($A41&amp;AW$1)</f>
        <v>1</v>
      </c>
      <c r="AX41" s="364" cm="1">
        <f t="array" aca="1" ref="AX41" ca="1">INDIRECT($A41&amp;AX$1)</f>
        <v>1</v>
      </c>
      <c r="AY41" s="357"/>
      <c r="AZ41" s="364" cm="1">
        <f t="array" aca="1" ref="AZ41" ca="1">INDIRECT($A41&amp;AZ$1)</f>
        <v>1</v>
      </c>
      <c r="BA41" s="364" cm="1">
        <f t="array" aca="1" ref="BA41" ca="1">INDIRECT($A41&amp;BA$1)</f>
        <v>1</v>
      </c>
      <c r="BB41" s="364" cm="1">
        <f t="array" aca="1" ref="BB41" ca="1">INDIRECT($A41&amp;BB$1)</f>
        <v>1</v>
      </c>
      <c r="BC41" s="364" cm="1">
        <f t="array" aca="1" ref="BC41" ca="1">INDIRECT($A41&amp;BC$1)</f>
        <v>1</v>
      </c>
      <c r="BD41" s="364" cm="1">
        <f t="array" aca="1" ref="BD41" ca="1">INDIRECT($A41&amp;BD$1)</f>
        <v>1</v>
      </c>
      <c r="BE41" s="364" cm="1">
        <f t="array" aca="1" ref="BE41" ca="1">INDIRECT($A41&amp;BE$1)</f>
        <v>1</v>
      </c>
      <c r="BF41" s="364" cm="1">
        <f t="array" aca="1" ref="BF41" ca="1">INDIRECT($A41&amp;BF$1)</f>
        <v>1</v>
      </c>
      <c r="BG41" s="364" cm="1">
        <f t="array" aca="1" ref="BG41" ca="1">INDIRECT($A41&amp;BG$1)</f>
        <v>1</v>
      </c>
      <c r="BH41" s="364" cm="1">
        <f t="array" aca="1" ref="BH41" ca="1">INDIRECT($A41&amp;BH$1)</f>
        <v>1</v>
      </c>
      <c r="BI41" s="357"/>
      <c r="BJ41" s="364" cm="1">
        <f t="array" aca="1" ref="BJ41" ca="1">INDIRECT($A41&amp;BJ$1)</f>
        <v>1</v>
      </c>
      <c r="BK41" s="364" cm="1">
        <f t="array" aca="1" ref="BK41" ca="1">INDIRECT($A41&amp;BK$1)</f>
        <v>1</v>
      </c>
      <c r="BL41" s="364" cm="1">
        <f t="array" aca="1" ref="BL41" ca="1">INDIRECT($A41&amp;BL$1)</f>
        <v>1</v>
      </c>
      <c r="BM41" s="364" cm="1">
        <f t="array" aca="1" ref="BM41" ca="1">INDIRECT($A41&amp;BM$1)</f>
        <v>1</v>
      </c>
      <c r="BN41" s="364" cm="1">
        <f t="array" aca="1" ref="BN41" ca="1">INDIRECT($A41&amp;BN$1)</f>
        <v>1</v>
      </c>
      <c r="BO41" s="364" cm="1">
        <f t="array" aca="1" ref="BO41" ca="1">INDIRECT($A41&amp;BO$1)</f>
        <v>1</v>
      </c>
      <c r="BP41" s="364" cm="1">
        <f t="array" aca="1" ref="BP41" ca="1">INDIRECT($A41&amp;BP$1)</f>
        <v>1</v>
      </c>
      <c r="BQ41" s="364" cm="1">
        <f t="array" aca="1" ref="BQ41" ca="1">INDIRECT($A41&amp;BQ$1)</f>
        <v>1</v>
      </c>
      <c r="BR41" s="364" cm="1">
        <f t="array" aca="1" ref="BR41" ca="1">INDIRECT($A41&amp;BR$1)</f>
        <v>1</v>
      </c>
      <c r="BS41" s="364" cm="1">
        <f t="array" aca="1" ref="BS41" ca="1">INDIRECT($A41&amp;BS$1)</f>
        <v>1</v>
      </c>
      <c r="BT41" s="191"/>
      <c r="BU41" s="219" cm="1">
        <f t="array" aca="1" ref="BU41" ca="1">INDIRECT($A41&amp;BU$1)</f>
        <v>1</v>
      </c>
      <c r="BV41" s="364" cm="1">
        <f t="array" aca="1" ref="BV41" ca="1">INDIRECT($A41&amp;BV$1)</f>
        <v>1</v>
      </c>
      <c r="BW41" s="364" cm="1">
        <f t="array" aca="1" ref="BW41" ca="1">INDIRECT($A41&amp;BW$1)</f>
        <v>1</v>
      </c>
      <c r="BX41" s="364" cm="1">
        <f t="array" aca="1" ref="BX41" ca="1">INDIRECT($A41&amp;BX$1)</f>
        <v>1</v>
      </c>
      <c r="BY41" s="365"/>
      <c r="BZ41" s="364" cm="1">
        <f t="array" aca="1" ref="BZ41" ca="1">INDIRECT($A41&amp;BZ$1)</f>
        <v>1</v>
      </c>
      <c r="CA41" s="364" cm="1">
        <f t="array" aca="1" ref="CA41" ca="1">INDIRECT($A41&amp;CA$1)</f>
        <v>1</v>
      </c>
      <c r="CB41" s="364" cm="1">
        <f t="array" aca="1" ref="CB41" ca="1">INDIRECT($A41&amp;CB$1)</f>
        <v>1</v>
      </c>
      <c r="CC41" s="364" cm="1">
        <f t="array" aca="1" ref="CC41" ca="1">INDIRECT($A41&amp;CC$1)</f>
        <v>1</v>
      </c>
      <c r="CD41" s="364" cm="1">
        <f t="array" aca="1" ref="CD41" ca="1">INDIRECT($A41&amp;CD$1)</f>
        <v>1</v>
      </c>
      <c r="CE41" s="364" cm="1">
        <f t="array" aca="1" ref="CE41" ca="1">INDIRECT($A41&amp;CE$1)</f>
        <v>1</v>
      </c>
      <c r="CF41" s="364" cm="1">
        <f t="array" aca="1" ref="CF41" ca="1">INDIRECT($A41&amp;CF$1)</f>
        <v>1</v>
      </c>
      <c r="CG41" s="364" cm="1">
        <f t="array" aca="1" ref="CG41" ca="1">INDIRECT($A41&amp;CG$1)</f>
        <v>1</v>
      </c>
      <c r="CH41" s="364" cm="1">
        <f t="array" aca="1" ref="CH41" ca="1">INDIRECT($A41&amp;CH$1)</f>
        <v>1</v>
      </c>
      <c r="CI41" s="191"/>
      <c r="CJ41" s="364" cm="1">
        <f t="array" aca="1" ref="CJ41" ca="1">INDIRECT($A41&amp;CJ$1)</f>
        <v>1</v>
      </c>
      <c r="CK41" s="364" cm="1">
        <f t="array" aca="1" ref="CK41" ca="1">INDIRECT($A41&amp;CK$1)</f>
        <v>1</v>
      </c>
      <c r="CL41" s="364" cm="1">
        <f t="array" aca="1" ref="CL41" ca="1">INDIRECT($A41&amp;CL$1)</f>
        <v>1</v>
      </c>
      <c r="CM41" s="364" cm="1">
        <f t="array" aca="1" ref="CM41" ca="1">INDIRECT($A41&amp;CM$1)</f>
        <v>1</v>
      </c>
      <c r="CN41" s="364" cm="1">
        <f t="array" aca="1" ref="CN41" ca="1">INDIRECT($A41&amp;CN$1)</f>
        <v>1</v>
      </c>
      <c r="CO41" s="364" cm="1">
        <f t="array" aca="1" ref="CO41" ca="1">INDIRECT($A41&amp;CO$1)</f>
        <v>1</v>
      </c>
      <c r="CP41" s="364" cm="1">
        <f t="array" aca="1" ref="CP41" ca="1">INDIRECT($A41&amp;CP$1)</f>
        <v>1</v>
      </c>
      <c r="CQ41" s="364" cm="1">
        <f t="array" aca="1" ref="CQ41" ca="1">INDIRECT($A41&amp;CQ$1)</f>
        <v>1</v>
      </c>
      <c r="CR41" s="364" cm="1">
        <f t="array" aca="1" ref="CR41" ca="1">INDIRECT($A41&amp;CR$1)</f>
        <v>1</v>
      </c>
      <c r="CS41" s="364" cm="1">
        <f t="array" aca="1" ref="CS41" ca="1">INDIRECT($A41&amp;CS$1)</f>
        <v>1</v>
      </c>
      <c r="CT41" s="364" cm="1">
        <f t="array" aca="1" ref="CT41" ca="1">INDIRECT($A41&amp;CT$1)</f>
        <v>1</v>
      </c>
      <c r="CU41" s="364" cm="1">
        <f t="array" aca="1" ref="CU41" ca="1">INDIRECT($A41&amp;CU$1)</f>
        <v>1</v>
      </c>
      <c r="CV41" s="364" cm="1">
        <f t="array" aca="1" ref="CV41" ca="1">INDIRECT($A41&amp;CV$1)</f>
        <v>1</v>
      </c>
      <c r="CW41" s="364" cm="1">
        <f t="array" aca="1" ref="CW41" ca="1">INDIRECT($A41&amp;CW$1)</f>
        <v>1</v>
      </c>
      <c r="CX41" s="364" cm="1">
        <f t="array" aca="1" ref="CX41" ca="1">INDIRECT($A41&amp;CX$1)</f>
        <v>1</v>
      </c>
      <c r="CY41" s="364" cm="1">
        <f t="array" aca="1" ref="CY41" ca="1">INDIRECT($A41&amp;CY$1)</f>
        <v>1</v>
      </c>
      <c r="CZ41" s="364" cm="1">
        <f t="array" aca="1" ref="CZ41" ca="1">INDIRECT($A41&amp;CZ$1)</f>
        <v>1</v>
      </c>
      <c r="DA41" s="364" cm="1">
        <f t="array" aca="1" ref="DA41" ca="1">INDIRECT($A41&amp;DA$1)</f>
        <v>1</v>
      </c>
      <c r="DB41" s="364" cm="1">
        <f t="array" aca="1" ref="DB41" ca="1">INDIRECT($A41&amp;DB$1)</f>
        <v>1</v>
      </c>
      <c r="DC41" s="364" cm="1">
        <f t="array" aca="1" ref="DC41" ca="1">INDIRECT($A41&amp;DC$1)</f>
        <v>1</v>
      </c>
      <c r="DD41" s="357"/>
      <c r="DE41" s="364" cm="1">
        <f t="array" aca="1" ref="DE41" ca="1">INDIRECT($A41&amp;DE$1)</f>
        <v>1</v>
      </c>
      <c r="DF41" s="364" cm="1">
        <f t="array" aca="1" ref="DF41" ca="1">INDIRECT($A41&amp;DF$1)</f>
        <v>1</v>
      </c>
      <c r="DG41" s="364" cm="1">
        <f t="array" aca="1" ref="DG41" ca="1">INDIRECT($A41&amp;DG$1)</f>
        <v>1</v>
      </c>
      <c r="DH41" s="364" cm="1">
        <f t="array" aca="1" ref="DH41" ca="1">INDIRECT($A41&amp;DH$1)</f>
        <v>1</v>
      </c>
      <c r="DI41" s="364" cm="1">
        <f t="array" aca="1" ref="DI41" ca="1">INDIRECT($A41&amp;DI$1)</f>
        <v>1</v>
      </c>
      <c r="DJ41" s="364" cm="1">
        <f t="array" aca="1" ref="DJ41" ca="1">INDIRECT($A41&amp;DJ$1)</f>
        <v>1</v>
      </c>
      <c r="DK41" s="364" cm="1">
        <f t="array" aca="1" ref="DK41" ca="1">INDIRECT($A41&amp;DK$1)</f>
        <v>1</v>
      </c>
      <c r="DL41" s="364" cm="1">
        <f t="array" aca="1" ref="DL41" ca="1">INDIRECT($A41&amp;DL$1)</f>
        <v>1</v>
      </c>
      <c r="DM41" s="357"/>
      <c r="DN41" s="364" cm="1">
        <f t="array" aca="1" ref="DN41" ca="1">INDIRECT($A41&amp;DN$1)</f>
        <v>1</v>
      </c>
      <c r="DO41" s="364" cm="1">
        <f t="array" aca="1" ref="DO41" ca="1">INDIRECT($A41&amp;DO$1)</f>
        <v>1</v>
      </c>
      <c r="DP41" s="364" cm="1">
        <f t="array" aca="1" ref="DP41" ca="1">INDIRECT($A41&amp;DP$1)</f>
        <v>1</v>
      </c>
      <c r="DQ41" s="364" cm="1">
        <f t="array" aca="1" ref="DQ41" ca="1">INDIRECT($A41&amp;DQ$1)</f>
        <v>1</v>
      </c>
      <c r="DR41" s="364" cm="1">
        <f t="array" aca="1" ref="DR41" ca="1">INDIRECT($A41&amp;DR$1)</f>
        <v>1</v>
      </c>
      <c r="DS41" s="364" cm="1">
        <f t="array" aca="1" ref="DS41" ca="1">INDIRECT($A41&amp;DS$1)</f>
        <v>1</v>
      </c>
      <c r="DT41" s="364" cm="1">
        <f t="array" aca="1" ref="DT41" ca="1">INDIRECT($A41&amp;DT$1)</f>
        <v>1</v>
      </c>
      <c r="DU41" s="364" cm="1">
        <f t="array" aca="1" ref="DU41" ca="1">INDIRECT($A41&amp;DU$1)</f>
        <v>1</v>
      </c>
      <c r="DV41" s="364" cm="1">
        <f t="array" aca="1" ref="DV41" ca="1">INDIRECT($A41&amp;DV$1)</f>
        <v>1</v>
      </c>
      <c r="DW41" s="364" cm="1">
        <f t="array" aca="1" ref="DW41" ca="1">INDIRECT($A41&amp;DW$1)</f>
        <v>1</v>
      </c>
      <c r="DX41" s="364" cm="1">
        <f t="array" aca="1" ref="DX41" ca="1">INDIRECT($A41&amp;DX$1)</f>
        <v>1</v>
      </c>
      <c r="DY41" s="357"/>
      <c r="DZ41" s="364" cm="1">
        <f t="array" aca="1" ref="DZ41" ca="1">INDIRECT($A41&amp;DZ$1)</f>
        <v>1</v>
      </c>
      <c r="EA41" s="364" cm="1">
        <f t="array" aca="1" ref="EA41" ca="1">INDIRECT($A41&amp;EA$1)</f>
        <v>1</v>
      </c>
      <c r="EB41" s="364" cm="1">
        <f t="array" aca="1" ref="EB41" ca="1">INDIRECT($A41&amp;EB$1)</f>
        <v>1</v>
      </c>
      <c r="EC41" s="364" cm="1">
        <f t="array" aca="1" ref="EC41" ca="1">INDIRECT($A41&amp;EC$1)</f>
        <v>1</v>
      </c>
      <c r="ED41" s="357"/>
      <c r="EE41" s="364" cm="1">
        <f t="array" aca="1" ref="EE41" ca="1">INDIRECT($A41&amp;EE$1)</f>
        <v>1</v>
      </c>
      <c r="EF41" s="364" cm="1">
        <f t="array" aca="1" ref="EF41" ca="1">INDIRECT($A41&amp;EF$1)</f>
        <v>1</v>
      </c>
      <c r="EG41" s="364" cm="1">
        <f t="array" aca="1" ref="EG41" ca="1">INDIRECT($A41&amp;EG$1)</f>
        <v>1</v>
      </c>
      <c r="EH41" s="364" cm="1">
        <f t="array" aca="1" ref="EH41" ca="1">INDIRECT($A41&amp;EH$1)</f>
        <v>1</v>
      </c>
      <c r="EI41" s="364" cm="1">
        <f t="array" aca="1" ref="EI41" ca="1">INDIRECT($A41&amp;EI$1)</f>
        <v>1</v>
      </c>
      <c r="EJ41" s="199"/>
      <c r="EK41" s="199"/>
      <c r="EL41" s="138"/>
      <c r="EM41" s="138"/>
      <c r="EN41" s="138"/>
      <c r="EO41" s="138"/>
    </row>
    <row r="42" spans="1:145">
      <c r="A42" s="235"/>
      <c r="B42" s="338" t="s">
        <v>134</v>
      </c>
      <c r="C42" s="357"/>
      <c r="D42" s="191"/>
      <c r="E42" s="197">
        <f>IF(AND(D42="laag",$D$3=1),0,_xlfn.IFNA(IF(VLOOKUP($B42,Classificatietabel!$B$6:$H$91,$E$5,FALSE)="Ja",1,0),""))</f>
        <v>1</v>
      </c>
      <c r="F42" s="357"/>
      <c r="G42" s="357"/>
      <c r="H42" s="357"/>
      <c r="I42" s="357"/>
      <c r="J42" s="357"/>
      <c r="K42" s="357"/>
      <c r="L42" s="357"/>
      <c r="M42" s="357"/>
      <c r="N42" s="357"/>
      <c r="O42" s="357"/>
      <c r="P42" s="357"/>
      <c r="Q42" s="357"/>
      <c r="R42" s="357"/>
      <c r="S42" s="357"/>
      <c r="T42" s="357"/>
      <c r="U42" s="357"/>
      <c r="V42" s="357"/>
      <c r="W42" s="357"/>
      <c r="X42" s="357"/>
      <c r="Y42" s="357"/>
      <c r="Z42" s="357"/>
      <c r="AA42" s="357"/>
      <c r="AB42" s="357"/>
      <c r="AC42" s="357"/>
      <c r="AD42" s="357"/>
      <c r="AE42" s="357"/>
      <c r="AF42" s="357"/>
      <c r="AG42" s="357"/>
      <c r="AH42" s="357"/>
      <c r="AI42" s="357"/>
      <c r="AJ42" s="357"/>
      <c r="AK42" s="357"/>
      <c r="AL42" s="357"/>
      <c r="AM42" s="357"/>
      <c r="AN42" s="357"/>
      <c r="AO42" s="357"/>
      <c r="AP42" s="357"/>
      <c r="AQ42" s="357"/>
      <c r="AR42" s="357"/>
      <c r="AS42" s="357"/>
      <c r="AT42" s="357"/>
      <c r="AU42" s="357"/>
      <c r="AV42" s="357"/>
      <c r="AW42" s="357"/>
      <c r="AX42" s="357"/>
      <c r="AY42" s="357"/>
      <c r="AZ42" s="357"/>
      <c r="BA42" s="357"/>
      <c r="BB42" s="357"/>
      <c r="BC42" s="357"/>
      <c r="BD42" s="357"/>
      <c r="BE42" s="357"/>
      <c r="BF42" s="357"/>
      <c r="BG42" s="357"/>
      <c r="BH42" s="357"/>
      <c r="BI42" s="357"/>
      <c r="BJ42" s="357"/>
      <c r="BK42" s="357"/>
      <c r="BL42" s="357"/>
      <c r="BM42" s="357"/>
      <c r="BN42" s="357"/>
      <c r="BO42" s="357"/>
      <c r="BP42" s="357"/>
      <c r="BQ42" s="357"/>
      <c r="BR42" s="357"/>
      <c r="BS42" s="357"/>
      <c r="BT42" s="191"/>
      <c r="BU42" s="191"/>
      <c r="BV42" s="357"/>
      <c r="BW42" s="357"/>
      <c r="BX42" s="357"/>
      <c r="BY42" s="357"/>
      <c r="BZ42" s="357"/>
      <c r="CA42" s="357"/>
      <c r="CB42" s="357"/>
      <c r="CC42" s="357"/>
      <c r="CD42" s="357"/>
      <c r="CE42" s="357"/>
      <c r="CF42" s="357"/>
      <c r="CG42" s="357"/>
      <c r="CH42" s="357"/>
      <c r="CI42" s="191"/>
      <c r="CJ42" s="357"/>
      <c r="CK42" s="357"/>
      <c r="CL42" s="357"/>
      <c r="CM42" s="357"/>
      <c r="CN42" s="357"/>
      <c r="CO42" s="357"/>
      <c r="CP42" s="357"/>
      <c r="CQ42" s="357"/>
      <c r="CR42" s="357"/>
      <c r="CS42" s="357"/>
      <c r="CT42" s="357"/>
      <c r="CU42" s="357"/>
      <c r="CV42" s="357"/>
      <c r="CW42" s="357"/>
      <c r="CX42" s="357"/>
      <c r="CY42" s="357"/>
      <c r="CZ42" s="357"/>
      <c r="DA42" s="357"/>
      <c r="DB42" s="357"/>
      <c r="DC42" s="357"/>
      <c r="DD42" s="357"/>
      <c r="DE42" s="357"/>
      <c r="DF42" s="357"/>
      <c r="DG42" s="357"/>
      <c r="DH42" s="357"/>
      <c r="DI42" s="357"/>
      <c r="DJ42" s="357"/>
      <c r="DK42" s="357"/>
      <c r="DL42" s="357"/>
      <c r="DM42" s="357"/>
      <c r="DN42" s="357"/>
      <c r="DO42" s="357"/>
      <c r="DP42" s="357"/>
      <c r="DQ42" s="357"/>
      <c r="DR42" s="357"/>
      <c r="DS42" s="357"/>
      <c r="DT42" s="357"/>
      <c r="DU42" s="357"/>
      <c r="DV42" s="357"/>
      <c r="DW42" s="357"/>
      <c r="DX42" s="357"/>
      <c r="DY42" s="357"/>
      <c r="DZ42" s="357"/>
      <c r="EA42" s="357"/>
      <c r="EB42" s="357"/>
      <c r="EC42" s="357"/>
      <c r="ED42" s="357"/>
      <c r="EE42" s="357"/>
      <c r="EF42" s="357"/>
      <c r="EG42" s="357"/>
      <c r="EH42" s="357"/>
      <c r="EI42" s="357"/>
    </row>
    <row r="43" spans="1:145">
      <c r="A43" s="114" t="s">
        <v>352</v>
      </c>
      <c r="B43" s="337" t="s">
        <v>135</v>
      </c>
      <c r="C43" s="362" t="str">
        <f>_xlfn.IFNA(VLOOKUP($B43,Classificatietabel!$B$6:$I$91,C$7,FALSE),"")</f>
        <v>normaal</v>
      </c>
      <c r="D43" s="194" t="str">
        <f>_xlfn.IFNA(VLOOKUP($B43,Classificatietabel!$B$6:$I$91,D$7,FALSE),"")</f>
        <v>neen</v>
      </c>
      <c r="E43" s="197">
        <f>IF(AND(D43="laag",$D$3=1),0,_xlfn.IFNA(IF(VLOOKUP($B43,Classificatietabel!$B$6:$H$91,$E$5,FALSE)="Ja",1,0),""))</f>
        <v>1</v>
      </c>
      <c r="F43" s="357"/>
      <c r="G43" s="363">
        <v>1</v>
      </c>
      <c r="H43" s="363">
        <v>1</v>
      </c>
      <c r="I43" s="363">
        <v>1</v>
      </c>
      <c r="J43" s="363">
        <v>1</v>
      </c>
      <c r="K43" s="363">
        <v>1</v>
      </c>
      <c r="L43" s="363">
        <v>1</v>
      </c>
      <c r="M43" s="363">
        <v>1</v>
      </c>
      <c r="N43" s="363">
        <v>1</v>
      </c>
      <c r="O43" s="363">
        <v>1</v>
      </c>
      <c r="P43" s="363">
        <v>1</v>
      </c>
      <c r="Q43" s="363">
        <v>1</v>
      </c>
      <c r="R43" s="363">
        <v>1</v>
      </c>
      <c r="S43" s="363">
        <v>1</v>
      </c>
      <c r="T43" s="363">
        <v>1</v>
      </c>
      <c r="U43" s="363">
        <v>1</v>
      </c>
      <c r="V43" s="363">
        <v>1</v>
      </c>
      <c r="W43" s="363">
        <v>1</v>
      </c>
      <c r="X43" s="363">
        <v>1</v>
      </c>
      <c r="Y43" s="363">
        <v>1</v>
      </c>
      <c r="Z43" s="363">
        <v>1</v>
      </c>
      <c r="AA43" s="363">
        <v>1</v>
      </c>
      <c r="AB43" s="363">
        <v>1</v>
      </c>
      <c r="AC43" s="363">
        <v>1</v>
      </c>
      <c r="AD43" s="363">
        <v>1</v>
      </c>
      <c r="AE43" s="363">
        <v>1</v>
      </c>
      <c r="AF43" s="363">
        <v>1</v>
      </c>
      <c r="AG43" s="363">
        <v>1</v>
      </c>
      <c r="AH43" s="363">
        <v>1</v>
      </c>
      <c r="AI43" s="363">
        <v>1</v>
      </c>
      <c r="AJ43" s="363">
        <v>1</v>
      </c>
      <c r="AK43" s="363">
        <v>1</v>
      </c>
      <c r="AL43" s="363">
        <v>1</v>
      </c>
      <c r="AM43" s="363">
        <v>1</v>
      </c>
      <c r="AN43" s="357"/>
      <c r="AO43" s="363">
        <v>1</v>
      </c>
      <c r="AP43" s="364" cm="1">
        <f t="array" aca="1" ref="AP43" ca="1">INDIRECT($A43&amp;AP$1)</f>
        <v>1</v>
      </c>
      <c r="AQ43" s="364" cm="1">
        <f t="array" aca="1" ref="AQ43" ca="1">INDIRECT($A43&amp;AQ$1)</f>
        <v>1</v>
      </c>
      <c r="AR43" s="364" cm="1">
        <f t="array" aca="1" ref="AR43" ca="1">INDIRECT($A43&amp;AR$1)</f>
        <v>1</v>
      </c>
      <c r="AS43" s="364" cm="1">
        <f t="array" aca="1" ref="AS43" ca="1">INDIRECT($A43&amp;AS$1)</f>
        <v>1</v>
      </c>
      <c r="AT43" s="364" cm="1">
        <f t="array" aca="1" ref="AT43" ca="1">INDIRECT($A43&amp;AT$1)</f>
        <v>1</v>
      </c>
      <c r="AU43" s="364" cm="1">
        <f t="array" aca="1" ref="AU43" ca="1">INDIRECT($A43&amp;AU$1)</f>
        <v>1</v>
      </c>
      <c r="AV43" s="364" cm="1">
        <f t="array" aca="1" ref="AV43" ca="1">INDIRECT($A43&amp;AV$1)</f>
        <v>1</v>
      </c>
      <c r="AW43" s="364" cm="1">
        <f t="array" aca="1" ref="AW43" ca="1">INDIRECT($A43&amp;AW$1)</f>
        <v>1</v>
      </c>
      <c r="AX43" s="364" cm="1">
        <f t="array" aca="1" ref="AX43" ca="1">INDIRECT($A43&amp;AX$1)</f>
        <v>1</v>
      </c>
      <c r="AY43" s="357"/>
      <c r="AZ43" s="364" cm="1">
        <f t="array" aca="1" ref="AZ43" ca="1">INDIRECT($A43&amp;AZ$1)</f>
        <v>1</v>
      </c>
      <c r="BA43" s="364" cm="1">
        <f t="array" aca="1" ref="BA43" ca="1">INDIRECT($A43&amp;BA$1)</f>
        <v>1</v>
      </c>
      <c r="BB43" s="364" cm="1">
        <f t="array" aca="1" ref="BB43" ca="1">INDIRECT($A43&amp;BB$1)</f>
        <v>1</v>
      </c>
      <c r="BC43" s="364" cm="1">
        <f t="array" aca="1" ref="BC43" ca="1">INDIRECT($A43&amp;BC$1)</f>
        <v>1</v>
      </c>
      <c r="BD43" s="364" cm="1">
        <f t="array" aca="1" ref="BD43" ca="1">INDIRECT($A43&amp;BD$1)</f>
        <v>1</v>
      </c>
      <c r="BE43" s="364" cm="1">
        <f t="array" aca="1" ref="BE43" ca="1">INDIRECT($A43&amp;BE$1)</f>
        <v>1</v>
      </c>
      <c r="BF43" s="364" cm="1">
        <f t="array" aca="1" ref="BF43" ca="1">INDIRECT($A43&amp;BF$1)</f>
        <v>1</v>
      </c>
      <c r="BG43" s="364" cm="1">
        <f t="array" aca="1" ref="BG43" ca="1">INDIRECT($A43&amp;BG$1)</f>
        <v>1</v>
      </c>
      <c r="BH43" s="364" cm="1">
        <f t="array" aca="1" ref="BH43" ca="1">INDIRECT($A43&amp;BH$1)</f>
        <v>1</v>
      </c>
      <c r="BI43" s="357"/>
      <c r="BJ43" s="364" cm="1">
        <f t="array" aca="1" ref="BJ43" ca="1">INDIRECT($A43&amp;BJ$1)</f>
        <v>1</v>
      </c>
      <c r="BK43" s="364" cm="1">
        <f t="array" aca="1" ref="BK43" ca="1">INDIRECT($A43&amp;BK$1)</f>
        <v>1</v>
      </c>
      <c r="BL43" s="364" cm="1">
        <f t="array" aca="1" ref="BL43" ca="1">INDIRECT($A43&amp;BL$1)</f>
        <v>1</v>
      </c>
      <c r="BM43" s="364" cm="1">
        <f t="array" aca="1" ref="BM43" ca="1">INDIRECT($A43&amp;BM$1)</f>
        <v>1</v>
      </c>
      <c r="BN43" s="364" cm="1">
        <f t="array" aca="1" ref="BN43" ca="1">INDIRECT($A43&amp;BN$1)</f>
        <v>1</v>
      </c>
      <c r="BO43" s="364" cm="1">
        <f t="array" aca="1" ref="BO43" ca="1">INDIRECT($A43&amp;BO$1)</f>
        <v>1</v>
      </c>
      <c r="BP43" s="364" cm="1">
        <f t="array" aca="1" ref="BP43" ca="1">INDIRECT($A43&amp;BP$1)</f>
        <v>1</v>
      </c>
      <c r="BQ43" s="364" cm="1">
        <f t="array" aca="1" ref="BQ43" ca="1">INDIRECT($A43&amp;BQ$1)</f>
        <v>1</v>
      </c>
      <c r="BR43" s="364" cm="1">
        <f t="array" aca="1" ref="BR43" ca="1">INDIRECT($A43&amp;BR$1)</f>
        <v>1</v>
      </c>
      <c r="BS43" s="364" cm="1">
        <f t="array" aca="1" ref="BS43" ca="1">INDIRECT($A43&amp;BS$1)</f>
        <v>1</v>
      </c>
      <c r="BT43" s="191"/>
      <c r="BU43" s="219" cm="1">
        <f t="array" aca="1" ref="BU43" ca="1">INDIRECT($A43&amp;BU$1)</f>
        <v>1</v>
      </c>
      <c r="BV43" s="364" cm="1">
        <f t="array" aca="1" ref="BV43" ca="1">INDIRECT($A43&amp;BV$1)</f>
        <v>1</v>
      </c>
      <c r="BW43" s="364" cm="1">
        <f t="array" aca="1" ref="BW43" ca="1">INDIRECT($A43&amp;BW$1)</f>
        <v>1</v>
      </c>
      <c r="BX43" s="364" cm="1">
        <f t="array" aca="1" ref="BX43" ca="1">INDIRECT($A43&amp;BX$1)</f>
        <v>1</v>
      </c>
      <c r="BY43" s="365"/>
      <c r="BZ43" s="364" cm="1">
        <f t="array" aca="1" ref="BZ43" ca="1">INDIRECT($A43&amp;BZ$1)</f>
        <v>1</v>
      </c>
      <c r="CA43" s="364" cm="1">
        <f t="array" aca="1" ref="CA43" ca="1">INDIRECT($A43&amp;CA$1)</f>
        <v>1</v>
      </c>
      <c r="CB43" s="364" cm="1">
        <f t="array" aca="1" ref="CB43" ca="1">INDIRECT($A43&amp;CB$1)</f>
        <v>1</v>
      </c>
      <c r="CC43" s="364" cm="1">
        <f t="array" aca="1" ref="CC43" ca="1">INDIRECT($A43&amp;CC$1)</f>
        <v>1</v>
      </c>
      <c r="CD43" s="364" cm="1">
        <f t="array" aca="1" ref="CD43" ca="1">INDIRECT($A43&amp;CD$1)</f>
        <v>1</v>
      </c>
      <c r="CE43" s="364" cm="1">
        <f t="array" aca="1" ref="CE43" ca="1">INDIRECT($A43&amp;CE$1)</f>
        <v>1</v>
      </c>
      <c r="CF43" s="364" cm="1">
        <f t="array" aca="1" ref="CF43" ca="1">INDIRECT($A43&amp;CF$1)</f>
        <v>1</v>
      </c>
      <c r="CG43" s="364" cm="1">
        <f t="array" aca="1" ref="CG43" ca="1">INDIRECT($A43&amp;CG$1)</f>
        <v>1</v>
      </c>
      <c r="CH43" s="364" cm="1">
        <f t="array" aca="1" ref="CH43" ca="1">INDIRECT($A43&amp;CH$1)</f>
        <v>1</v>
      </c>
      <c r="CI43" s="191"/>
      <c r="CJ43" s="364" cm="1">
        <f t="array" aca="1" ref="CJ43" ca="1">INDIRECT($A43&amp;CJ$1)</f>
        <v>1</v>
      </c>
      <c r="CK43" s="364" cm="1">
        <f t="array" aca="1" ref="CK43" ca="1">INDIRECT($A43&amp;CK$1)</f>
        <v>1</v>
      </c>
      <c r="CL43" s="364" cm="1">
        <f t="array" aca="1" ref="CL43" ca="1">INDIRECT($A43&amp;CL$1)</f>
        <v>1</v>
      </c>
      <c r="CM43" s="364" cm="1">
        <f t="array" aca="1" ref="CM43" ca="1">INDIRECT($A43&amp;CM$1)</f>
        <v>1</v>
      </c>
      <c r="CN43" s="364" cm="1">
        <f t="array" aca="1" ref="CN43" ca="1">INDIRECT($A43&amp;CN$1)</f>
        <v>1</v>
      </c>
      <c r="CO43" s="364" cm="1">
        <f t="array" aca="1" ref="CO43" ca="1">INDIRECT($A43&amp;CO$1)</f>
        <v>1</v>
      </c>
      <c r="CP43" s="364" cm="1">
        <f t="array" aca="1" ref="CP43" ca="1">INDIRECT($A43&amp;CP$1)</f>
        <v>1</v>
      </c>
      <c r="CQ43" s="364" cm="1">
        <f t="array" aca="1" ref="CQ43" ca="1">INDIRECT($A43&amp;CQ$1)</f>
        <v>1</v>
      </c>
      <c r="CR43" s="364" cm="1">
        <f t="array" aca="1" ref="CR43" ca="1">INDIRECT($A43&amp;CR$1)</f>
        <v>1</v>
      </c>
      <c r="CS43" s="364" cm="1">
        <f t="array" aca="1" ref="CS43" ca="1">INDIRECT($A43&amp;CS$1)</f>
        <v>1</v>
      </c>
      <c r="CT43" s="364" cm="1">
        <f t="array" aca="1" ref="CT43" ca="1">INDIRECT($A43&amp;CT$1)</f>
        <v>1</v>
      </c>
      <c r="CU43" s="364" cm="1">
        <f t="array" aca="1" ref="CU43" ca="1">INDIRECT($A43&amp;CU$1)</f>
        <v>1</v>
      </c>
      <c r="CV43" s="364" cm="1">
        <f t="array" aca="1" ref="CV43" ca="1">INDIRECT($A43&amp;CV$1)</f>
        <v>1</v>
      </c>
      <c r="CW43" s="364" cm="1">
        <f t="array" aca="1" ref="CW43" ca="1">INDIRECT($A43&amp;CW$1)</f>
        <v>1</v>
      </c>
      <c r="CX43" s="364" cm="1">
        <f t="array" aca="1" ref="CX43" ca="1">INDIRECT($A43&amp;CX$1)</f>
        <v>1</v>
      </c>
      <c r="CY43" s="364" cm="1">
        <f t="array" aca="1" ref="CY43" ca="1">INDIRECT($A43&amp;CY$1)</f>
        <v>1</v>
      </c>
      <c r="CZ43" s="364" cm="1">
        <f t="array" aca="1" ref="CZ43" ca="1">INDIRECT($A43&amp;CZ$1)</f>
        <v>1</v>
      </c>
      <c r="DA43" s="364" cm="1">
        <f t="array" aca="1" ref="DA43" ca="1">INDIRECT($A43&amp;DA$1)</f>
        <v>1</v>
      </c>
      <c r="DB43" s="364" cm="1">
        <f t="array" aca="1" ref="DB43" ca="1">INDIRECT($A43&amp;DB$1)</f>
        <v>1</v>
      </c>
      <c r="DC43" s="364" cm="1">
        <f t="array" aca="1" ref="DC43" ca="1">INDIRECT($A43&amp;DC$1)</f>
        <v>1</v>
      </c>
      <c r="DD43" s="357"/>
      <c r="DE43" s="364" cm="1">
        <f t="array" aca="1" ref="DE43" ca="1">INDIRECT($A43&amp;DE$1)</f>
        <v>1</v>
      </c>
      <c r="DF43" s="364" cm="1">
        <f t="array" aca="1" ref="DF43" ca="1">INDIRECT($A43&amp;DF$1)</f>
        <v>1</v>
      </c>
      <c r="DG43" s="364" cm="1">
        <f t="array" aca="1" ref="DG43" ca="1">INDIRECT($A43&amp;DG$1)</f>
        <v>1</v>
      </c>
      <c r="DH43" s="364" cm="1">
        <f t="array" aca="1" ref="DH43" ca="1">INDIRECT($A43&amp;DH$1)</f>
        <v>1</v>
      </c>
      <c r="DI43" s="364" cm="1">
        <f t="array" aca="1" ref="DI43" ca="1">INDIRECT($A43&amp;DI$1)</f>
        <v>1</v>
      </c>
      <c r="DJ43" s="364" cm="1">
        <f t="array" aca="1" ref="DJ43" ca="1">INDIRECT($A43&amp;DJ$1)</f>
        <v>1</v>
      </c>
      <c r="DK43" s="364" cm="1">
        <f t="array" aca="1" ref="DK43" ca="1">INDIRECT($A43&amp;DK$1)</f>
        <v>1</v>
      </c>
      <c r="DL43" s="364" cm="1">
        <f t="array" aca="1" ref="DL43" ca="1">INDIRECT($A43&amp;DL$1)</f>
        <v>1</v>
      </c>
      <c r="DM43" s="357"/>
      <c r="DN43" s="364" cm="1">
        <f t="array" aca="1" ref="DN43" ca="1">INDIRECT($A43&amp;DN$1)</f>
        <v>1</v>
      </c>
      <c r="DO43" s="364" cm="1">
        <f t="array" aca="1" ref="DO43" ca="1">INDIRECT($A43&amp;DO$1)</f>
        <v>1</v>
      </c>
      <c r="DP43" s="364" cm="1">
        <f t="array" aca="1" ref="DP43" ca="1">INDIRECT($A43&amp;DP$1)</f>
        <v>1</v>
      </c>
      <c r="DQ43" s="364" cm="1">
        <f t="array" aca="1" ref="DQ43" ca="1">INDIRECT($A43&amp;DQ$1)</f>
        <v>1</v>
      </c>
      <c r="DR43" s="364" cm="1">
        <f t="array" aca="1" ref="DR43" ca="1">INDIRECT($A43&amp;DR$1)</f>
        <v>1</v>
      </c>
      <c r="DS43" s="364" cm="1">
        <f t="array" aca="1" ref="DS43" ca="1">INDIRECT($A43&amp;DS$1)</f>
        <v>1</v>
      </c>
      <c r="DT43" s="364" cm="1">
        <f t="array" aca="1" ref="DT43" ca="1">INDIRECT($A43&amp;DT$1)</f>
        <v>1</v>
      </c>
      <c r="DU43" s="364" cm="1">
        <f t="array" aca="1" ref="DU43" ca="1">INDIRECT($A43&amp;DU$1)</f>
        <v>1</v>
      </c>
      <c r="DV43" s="364" cm="1">
        <f t="array" aca="1" ref="DV43" ca="1">INDIRECT($A43&amp;DV$1)</f>
        <v>1</v>
      </c>
      <c r="DW43" s="364" cm="1">
        <f t="array" aca="1" ref="DW43" ca="1">INDIRECT($A43&amp;DW$1)</f>
        <v>1</v>
      </c>
      <c r="DX43" s="364" cm="1">
        <f t="array" aca="1" ref="DX43" ca="1">INDIRECT($A43&amp;DX$1)</f>
        <v>1</v>
      </c>
      <c r="DY43" s="357"/>
      <c r="DZ43" s="364" cm="1">
        <f t="array" aca="1" ref="DZ43" ca="1">INDIRECT($A43&amp;DZ$1)</f>
        <v>1</v>
      </c>
      <c r="EA43" s="364" cm="1">
        <f t="array" aca="1" ref="EA43" ca="1">INDIRECT($A43&amp;EA$1)</f>
        <v>1</v>
      </c>
      <c r="EB43" s="364" cm="1">
        <f t="array" aca="1" ref="EB43" ca="1">INDIRECT($A43&amp;EB$1)</f>
        <v>1</v>
      </c>
      <c r="EC43" s="364" cm="1">
        <f t="array" aca="1" ref="EC43" ca="1">INDIRECT($A43&amp;EC$1)</f>
        <v>1</v>
      </c>
      <c r="ED43" s="357"/>
      <c r="EE43" s="364" cm="1">
        <f t="array" aca="1" ref="EE43" ca="1">INDIRECT($A43&amp;EE$1)</f>
        <v>1</v>
      </c>
      <c r="EF43" s="364" cm="1">
        <f t="array" aca="1" ref="EF43" ca="1">INDIRECT($A43&amp;EF$1)</f>
        <v>1</v>
      </c>
      <c r="EG43" s="364" cm="1">
        <f t="array" aca="1" ref="EG43" ca="1">INDIRECT($A43&amp;EG$1)</f>
        <v>1</v>
      </c>
      <c r="EH43" s="364" cm="1">
        <f t="array" aca="1" ref="EH43" ca="1">INDIRECT($A43&amp;EH$1)</f>
        <v>1</v>
      </c>
      <c r="EI43" s="364" cm="1">
        <f t="array" aca="1" ref="EI43" ca="1">INDIRECT($A43&amp;EI$1)</f>
        <v>1</v>
      </c>
      <c r="EJ43" s="199"/>
      <c r="EK43" s="199"/>
      <c r="EL43" s="138"/>
      <c r="EM43" s="138"/>
      <c r="EN43" s="138"/>
      <c r="EO43" s="138"/>
    </row>
    <row r="44" spans="1:145">
      <c r="A44" s="114" t="s">
        <v>353</v>
      </c>
      <c r="B44" s="337" t="s">
        <v>137</v>
      </c>
      <c r="C44" s="362" t="str">
        <f>_xlfn.IFNA(VLOOKUP($B44,Classificatietabel!$B$6:$I$91,C$7,FALSE),"")</f>
        <v>normaal</v>
      </c>
      <c r="D44" s="194" t="str">
        <f>_xlfn.IFNA(VLOOKUP($B44,Classificatietabel!$B$6:$I$91,D$7,FALSE),"")</f>
        <v>neen</v>
      </c>
      <c r="E44" s="197">
        <f>IF(AND(D44="laag",$D$3=1),0,_xlfn.IFNA(IF(VLOOKUP($B44,Classificatietabel!$B$6:$H$91,$E$5,FALSE)="Ja",1,0),""))</f>
        <v>1</v>
      </c>
      <c r="F44" s="357"/>
      <c r="G44" s="363">
        <v>1</v>
      </c>
      <c r="H44" s="363">
        <v>1</v>
      </c>
      <c r="I44" s="363">
        <v>1</v>
      </c>
      <c r="J44" s="363">
        <v>1</v>
      </c>
      <c r="K44" s="363">
        <v>1</v>
      </c>
      <c r="L44" s="363">
        <v>1</v>
      </c>
      <c r="M44" s="363">
        <v>1</v>
      </c>
      <c r="N44" s="363">
        <v>1</v>
      </c>
      <c r="O44" s="363">
        <v>1</v>
      </c>
      <c r="P44" s="363">
        <v>1</v>
      </c>
      <c r="Q44" s="363">
        <v>1</v>
      </c>
      <c r="R44" s="363">
        <v>1</v>
      </c>
      <c r="S44" s="363">
        <v>1</v>
      </c>
      <c r="T44" s="363">
        <v>1</v>
      </c>
      <c r="U44" s="363">
        <v>1</v>
      </c>
      <c r="V44" s="363">
        <v>1</v>
      </c>
      <c r="W44" s="363">
        <v>1</v>
      </c>
      <c r="X44" s="363">
        <v>1</v>
      </c>
      <c r="Y44" s="363">
        <v>1</v>
      </c>
      <c r="Z44" s="363">
        <v>1</v>
      </c>
      <c r="AA44" s="363">
        <v>1</v>
      </c>
      <c r="AB44" s="363">
        <v>1</v>
      </c>
      <c r="AC44" s="363">
        <v>1</v>
      </c>
      <c r="AD44" s="363">
        <v>1</v>
      </c>
      <c r="AE44" s="363">
        <v>1</v>
      </c>
      <c r="AF44" s="363">
        <v>1</v>
      </c>
      <c r="AG44" s="363">
        <v>1</v>
      </c>
      <c r="AH44" s="363">
        <v>1</v>
      </c>
      <c r="AI44" s="363">
        <v>1</v>
      </c>
      <c r="AJ44" s="363">
        <v>1</v>
      </c>
      <c r="AK44" s="363">
        <v>1</v>
      </c>
      <c r="AL44" s="363">
        <v>1</v>
      </c>
      <c r="AM44" s="363">
        <v>1</v>
      </c>
      <c r="AN44" s="357"/>
      <c r="AO44" s="363">
        <v>1</v>
      </c>
      <c r="AP44" s="363">
        <v>1</v>
      </c>
      <c r="AQ44" s="364" cm="1">
        <f t="array" aca="1" ref="AQ44" ca="1">INDIRECT($A44&amp;AQ$1)</f>
        <v>1</v>
      </c>
      <c r="AR44" s="364" cm="1">
        <f t="array" aca="1" ref="AR44" ca="1">INDIRECT($A44&amp;AR$1)</f>
        <v>1</v>
      </c>
      <c r="AS44" s="364" cm="1">
        <f t="array" aca="1" ref="AS44" ca="1">INDIRECT($A44&amp;AS$1)</f>
        <v>1</v>
      </c>
      <c r="AT44" s="364" cm="1">
        <f t="array" aca="1" ref="AT44" ca="1">INDIRECT($A44&amp;AT$1)</f>
        <v>1</v>
      </c>
      <c r="AU44" s="364" cm="1">
        <f t="array" aca="1" ref="AU44" ca="1">INDIRECT($A44&amp;AU$1)</f>
        <v>1</v>
      </c>
      <c r="AV44" s="364" cm="1">
        <f t="array" aca="1" ref="AV44" ca="1">INDIRECT($A44&amp;AV$1)</f>
        <v>1</v>
      </c>
      <c r="AW44" s="364" cm="1">
        <f t="array" aca="1" ref="AW44" ca="1">INDIRECT($A44&amp;AW$1)</f>
        <v>1</v>
      </c>
      <c r="AX44" s="364" cm="1">
        <f t="array" aca="1" ref="AX44" ca="1">INDIRECT($A44&amp;AX$1)</f>
        <v>1</v>
      </c>
      <c r="AY44" s="357"/>
      <c r="AZ44" s="364" cm="1">
        <f t="array" aca="1" ref="AZ44" ca="1">INDIRECT($A44&amp;AZ$1)</f>
        <v>1</v>
      </c>
      <c r="BA44" s="364" cm="1">
        <f t="array" aca="1" ref="BA44" ca="1">INDIRECT($A44&amp;BA$1)</f>
        <v>1</v>
      </c>
      <c r="BB44" s="364" cm="1">
        <f t="array" aca="1" ref="BB44" ca="1">INDIRECT($A44&amp;BB$1)</f>
        <v>1</v>
      </c>
      <c r="BC44" s="364" cm="1">
        <f t="array" aca="1" ref="BC44" ca="1">INDIRECT($A44&amp;BC$1)</f>
        <v>1</v>
      </c>
      <c r="BD44" s="364" cm="1">
        <f t="array" aca="1" ref="BD44" ca="1">INDIRECT($A44&amp;BD$1)</f>
        <v>1</v>
      </c>
      <c r="BE44" s="364" cm="1">
        <f t="array" aca="1" ref="BE44" ca="1">INDIRECT($A44&amp;BE$1)</f>
        <v>1</v>
      </c>
      <c r="BF44" s="364" cm="1">
        <f t="array" aca="1" ref="BF44" ca="1">INDIRECT($A44&amp;BF$1)</f>
        <v>1</v>
      </c>
      <c r="BG44" s="364" cm="1">
        <f t="array" aca="1" ref="BG44" ca="1">INDIRECT($A44&amp;BG$1)</f>
        <v>1</v>
      </c>
      <c r="BH44" s="364" cm="1">
        <f t="array" aca="1" ref="BH44" ca="1">INDIRECT($A44&amp;BH$1)</f>
        <v>1</v>
      </c>
      <c r="BI44" s="357"/>
      <c r="BJ44" s="364" cm="1">
        <f t="array" aca="1" ref="BJ44" ca="1">INDIRECT($A44&amp;BJ$1)</f>
        <v>1</v>
      </c>
      <c r="BK44" s="364" cm="1">
        <f t="array" aca="1" ref="BK44" ca="1">INDIRECT($A44&amp;BK$1)</f>
        <v>1</v>
      </c>
      <c r="BL44" s="364" cm="1">
        <f t="array" aca="1" ref="BL44" ca="1">INDIRECT($A44&amp;BL$1)</f>
        <v>1</v>
      </c>
      <c r="BM44" s="364" cm="1">
        <f t="array" aca="1" ref="BM44" ca="1">INDIRECT($A44&amp;BM$1)</f>
        <v>1</v>
      </c>
      <c r="BN44" s="364" cm="1">
        <f t="array" aca="1" ref="BN44" ca="1">INDIRECT($A44&amp;BN$1)</f>
        <v>1</v>
      </c>
      <c r="BO44" s="364" cm="1">
        <f t="array" aca="1" ref="BO44" ca="1">INDIRECT($A44&amp;BO$1)</f>
        <v>1</v>
      </c>
      <c r="BP44" s="364" cm="1">
        <f t="array" aca="1" ref="BP44" ca="1">INDIRECT($A44&amp;BP$1)</f>
        <v>1</v>
      </c>
      <c r="BQ44" s="364" cm="1">
        <f t="array" aca="1" ref="BQ44" ca="1">INDIRECT($A44&amp;BQ$1)</f>
        <v>1</v>
      </c>
      <c r="BR44" s="364" cm="1">
        <f t="array" aca="1" ref="BR44" ca="1">INDIRECT($A44&amp;BR$1)</f>
        <v>1</v>
      </c>
      <c r="BS44" s="364" cm="1">
        <f t="array" aca="1" ref="BS44" ca="1">INDIRECT($A44&amp;BS$1)</f>
        <v>1</v>
      </c>
      <c r="BT44" s="191"/>
      <c r="BU44" s="219" cm="1">
        <f t="array" aca="1" ref="BU44" ca="1">INDIRECT($A44&amp;BU$1)</f>
        <v>1</v>
      </c>
      <c r="BV44" s="364" cm="1">
        <f t="array" aca="1" ref="BV44" ca="1">INDIRECT($A44&amp;BV$1)</f>
        <v>1</v>
      </c>
      <c r="BW44" s="364" cm="1">
        <f t="array" aca="1" ref="BW44" ca="1">INDIRECT($A44&amp;BW$1)</f>
        <v>1</v>
      </c>
      <c r="BX44" s="364" cm="1">
        <f t="array" aca="1" ref="BX44" ca="1">INDIRECT($A44&amp;BX$1)</f>
        <v>1</v>
      </c>
      <c r="BY44" s="365"/>
      <c r="BZ44" s="364" cm="1">
        <f t="array" aca="1" ref="BZ44" ca="1">INDIRECT($A44&amp;BZ$1)</f>
        <v>1</v>
      </c>
      <c r="CA44" s="364" cm="1">
        <f t="array" aca="1" ref="CA44" ca="1">INDIRECT($A44&amp;CA$1)</f>
        <v>1</v>
      </c>
      <c r="CB44" s="364" cm="1">
        <f t="array" aca="1" ref="CB44" ca="1">INDIRECT($A44&amp;CB$1)</f>
        <v>1</v>
      </c>
      <c r="CC44" s="364" cm="1">
        <f t="array" aca="1" ref="CC44" ca="1">INDIRECT($A44&amp;CC$1)</f>
        <v>1</v>
      </c>
      <c r="CD44" s="364" cm="1">
        <f t="array" aca="1" ref="CD44" ca="1">INDIRECT($A44&amp;CD$1)</f>
        <v>1</v>
      </c>
      <c r="CE44" s="364" cm="1">
        <f t="array" aca="1" ref="CE44" ca="1">INDIRECT($A44&amp;CE$1)</f>
        <v>1</v>
      </c>
      <c r="CF44" s="364" cm="1">
        <f t="array" aca="1" ref="CF44" ca="1">INDIRECT($A44&amp;CF$1)</f>
        <v>1</v>
      </c>
      <c r="CG44" s="364" cm="1">
        <f t="array" aca="1" ref="CG44" ca="1">INDIRECT($A44&amp;CG$1)</f>
        <v>1</v>
      </c>
      <c r="CH44" s="364" cm="1">
        <f t="array" aca="1" ref="CH44" ca="1">INDIRECT($A44&amp;CH$1)</f>
        <v>1</v>
      </c>
      <c r="CI44" s="191"/>
      <c r="CJ44" s="364" cm="1">
        <f t="array" aca="1" ref="CJ44" ca="1">INDIRECT($A44&amp;CJ$1)</f>
        <v>1</v>
      </c>
      <c r="CK44" s="364" cm="1">
        <f t="array" aca="1" ref="CK44" ca="1">INDIRECT($A44&amp;CK$1)</f>
        <v>1</v>
      </c>
      <c r="CL44" s="364" cm="1">
        <f t="array" aca="1" ref="CL44" ca="1">INDIRECT($A44&amp;CL$1)</f>
        <v>1</v>
      </c>
      <c r="CM44" s="364" cm="1">
        <f t="array" aca="1" ref="CM44" ca="1">INDIRECT($A44&amp;CM$1)</f>
        <v>1</v>
      </c>
      <c r="CN44" s="364" cm="1">
        <f t="array" aca="1" ref="CN44" ca="1">INDIRECT($A44&amp;CN$1)</f>
        <v>1</v>
      </c>
      <c r="CO44" s="364" cm="1">
        <f t="array" aca="1" ref="CO44" ca="1">INDIRECT($A44&amp;CO$1)</f>
        <v>1</v>
      </c>
      <c r="CP44" s="364" cm="1">
        <f t="array" aca="1" ref="CP44" ca="1">INDIRECT($A44&amp;CP$1)</f>
        <v>1</v>
      </c>
      <c r="CQ44" s="364" cm="1">
        <f t="array" aca="1" ref="CQ44" ca="1">INDIRECT($A44&amp;CQ$1)</f>
        <v>1</v>
      </c>
      <c r="CR44" s="364" cm="1">
        <f t="array" aca="1" ref="CR44" ca="1">INDIRECT($A44&amp;CR$1)</f>
        <v>1</v>
      </c>
      <c r="CS44" s="364" cm="1">
        <f t="array" aca="1" ref="CS44" ca="1">INDIRECT($A44&amp;CS$1)</f>
        <v>1</v>
      </c>
      <c r="CT44" s="364" cm="1">
        <f t="array" aca="1" ref="CT44" ca="1">INDIRECT($A44&amp;CT$1)</f>
        <v>1</v>
      </c>
      <c r="CU44" s="364" cm="1">
        <f t="array" aca="1" ref="CU44" ca="1">INDIRECT($A44&amp;CU$1)</f>
        <v>1</v>
      </c>
      <c r="CV44" s="364" cm="1">
        <f t="array" aca="1" ref="CV44" ca="1">INDIRECT($A44&amp;CV$1)</f>
        <v>1</v>
      </c>
      <c r="CW44" s="364" cm="1">
        <f t="array" aca="1" ref="CW44" ca="1">INDIRECT($A44&amp;CW$1)</f>
        <v>1</v>
      </c>
      <c r="CX44" s="364" cm="1">
        <f t="array" aca="1" ref="CX44" ca="1">INDIRECT($A44&amp;CX$1)</f>
        <v>1</v>
      </c>
      <c r="CY44" s="364" cm="1">
        <f t="array" aca="1" ref="CY44" ca="1">INDIRECT($A44&amp;CY$1)</f>
        <v>1</v>
      </c>
      <c r="CZ44" s="364" cm="1">
        <f t="array" aca="1" ref="CZ44" ca="1">INDIRECT($A44&amp;CZ$1)</f>
        <v>1</v>
      </c>
      <c r="DA44" s="364" cm="1">
        <f t="array" aca="1" ref="DA44" ca="1">INDIRECT($A44&amp;DA$1)</f>
        <v>1</v>
      </c>
      <c r="DB44" s="364" cm="1">
        <f t="array" aca="1" ref="DB44" ca="1">INDIRECT($A44&amp;DB$1)</f>
        <v>1</v>
      </c>
      <c r="DC44" s="364" cm="1">
        <f t="array" aca="1" ref="DC44" ca="1">INDIRECT($A44&amp;DC$1)</f>
        <v>1</v>
      </c>
      <c r="DD44" s="357"/>
      <c r="DE44" s="364" cm="1">
        <f t="array" aca="1" ref="DE44" ca="1">INDIRECT($A44&amp;DE$1)</f>
        <v>1</v>
      </c>
      <c r="DF44" s="364" cm="1">
        <f t="array" aca="1" ref="DF44" ca="1">INDIRECT($A44&amp;DF$1)</f>
        <v>1</v>
      </c>
      <c r="DG44" s="364" cm="1">
        <f t="array" aca="1" ref="DG44" ca="1">INDIRECT($A44&amp;DG$1)</f>
        <v>1</v>
      </c>
      <c r="DH44" s="364" cm="1">
        <f t="array" aca="1" ref="DH44" ca="1">INDIRECT($A44&amp;DH$1)</f>
        <v>1</v>
      </c>
      <c r="DI44" s="364" cm="1">
        <f t="array" aca="1" ref="DI44" ca="1">INDIRECT($A44&amp;DI$1)</f>
        <v>1</v>
      </c>
      <c r="DJ44" s="364" cm="1">
        <f t="array" aca="1" ref="DJ44" ca="1">INDIRECT($A44&amp;DJ$1)</f>
        <v>1</v>
      </c>
      <c r="DK44" s="364" cm="1">
        <f t="array" aca="1" ref="DK44" ca="1">INDIRECT($A44&amp;DK$1)</f>
        <v>1</v>
      </c>
      <c r="DL44" s="364" cm="1">
        <f t="array" aca="1" ref="DL44" ca="1">INDIRECT($A44&amp;DL$1)</f>
        <v>1</v>
      </c>
      <c r="DM44" s="357"/>
      <c r="DN44" s="364" cm="1">
        <f t="array" aca="1" ref="DN44" ca="1">INDIRECT($A44&amp;DN$1)</f>
        <v>1</v>
      </c>
      <c r="DO44" s="364" cm="1">
        <f t="array" aca="1" ref="DO44" ca="1">INDIRECT($A44&amp;DO$1)</f>
        <v>1</v>
      </c>
      <c r="DP44" s="364" cm="1">
        <f t="array" aca="1" ref="DP44" ca="1">INDIRECT($A44&amp;DP$1)</f>
        <v>1</v>
      </c>
      <c r="DQ44" s="364" cm="1">
        <f t="array" aca="1" ref="DQ44" ca="1">INDIRECT($A44&amp;DQ$1)</f>
        <v>1</v>
      </c>
      <c r="DR44" s="364" cm="1">
        <f t="array" aca="1" ref="DR44" ca="1">INDIRECT($A44&amp;DR$1)</f>
        <v>1</v>
      </c>
      <c r="DS44" s="364" cm="1">
        <f t="array" aca="1" ref="DS44" ca="1">INDIRECT($A44&amp;DS$1)</f>
        <v>1</v>
      </c>
      <c r="DT44" s="364" cm="1">
        <f t="array" aca="1" ref="DT44" ca="1">INDIRECT($A44&amp;DT$1)</f>
        <v>1</v>
      </c>
      <c r="DU44" s="364" cm="1">
        <f t="array" aca="1" ref="DU44" ca="1">INDIRECT($A44&amp;DU$1)</f>
        <v>1</v>
      </c>
      <c r="DV44" s="364" cm="1">
        <f t="array" aca="1" ref="DV44" ca="1">INDIRECT($A44&amp;DV$1)</f>
        <v>1</v>
      </c>
      <c r="DW44" s="364" cm="1">
        <f t="array" aca="1" ref="DW44" ca="1">INDIRECT($A44&amp;DW$1)</f>
        <v>1</v>
      </c>
      <c r="DX44" s="364" cm="1">
        <f t="array" aca="1" ref="DX44" ca="1">INDIRECT($A44&amp;DX$1)</f>
        <v>1</v>
      </c>
      <c r="DY44" s="357"/>
      <c r="DZ44" s="364" cm="1">
        <f t="array" aca="1" ref="DZ44" ca="1">INDIRECT($A44&amp;DZ$1)</f>
        <v>1</v>
      </c>
      <c r="EA44" s="364" cm="1">
        <f t="array" aca="1" ref="EA44" ca="1">INDIRECT($A44&amp;EA$1)</f>
        <v>1</v>
      </c>
      <c r="EB44" s="364" cm="1">
        <f t="array" aca="1" ref="EB44" ca="1">INDIRECT($A44&amp;EB$1)</f>
        <v>1</v>
      </c>
      <c r="EC44" s="364" cm="1">
        <f t="array" aca="1" ref="EC44" ca="1">INDIRECT($A44&amp;EC$1)</f>
        <v>1</v>
      </c>
      <c r="ED44" s="357"/>
      <c r="EE44" s="364" cm="1">
        <f t="array" aca="1" ref="EE44" ca="1">INDIRECT($A44&amp;EE$1)</f>
        <v>1</v>
      </c>
      <c r="EF44" s="364" cm="1">
        <f t="array" aca="1" ref="EF44" ca="1">INDIRECT($A44&amp;EF$1)</f>
        <v>1</v>
      </c>
      <c r="EG44" s="364" cm="1">
        <f t="array" aca="1" ref="EG44" ca="1">INDIRECT($A44&amp;EG$1)</f>
        <v>1</v>
      </c>
      <c r="EH44" s="364" cm="1">
        <f t="array" aca="1" ref="EH44" ca="1">INDIRECT($A44&amp;EH$1)</f>
        <v>1</v>
      </c>
      <c r="EI44" s="364" cm="1">
        <f t="array" aca="1" ref="EI44" ca="1">INDIRECT($A44&amp;EI$1)</f>
        <v>1</v>
      </c>
      <c r="EJ44" s="199"/>
      <c r="EK44" s="199"/>
      <c r="EL44" s="138"/>
      <c r="EM44" s="138"/>
      <c r="EN44" s="138"/>
      <c r="EO44" s="138"/>
    </row>
    <row r="45" spans="1:145">
      <c r="A45" s="114" t="s">
        <v>354</v>
      </c>
      <c r="B45" s="337" t="s">
        <v>139</v>
      </c>
      <c r="C45" s="362" t="str">
        <f>_xlfn.IFNA(VLOOKUP($B45,Classificatietabel!$B$6:$I$91,C$7,FALSE),"")</f>
        <v>hoog</v>
      </c>
      <c r="D45" s="194" t="str">
        <f>_xlfn.IFNA(VLOOKUP($B45,Classificatietabel!$B$6:$I$91,D$7,FALSE),"")</f>
        <v>neen</v>
      </c>
      <c r="E45" s="197">
        <f>IF(AND(D45="laag",$D$3=1),0,_xlfn.IFNA(IF(VLOOKUP($B45,Classificatietabel!$B$6:$H$91,$E$5,FALSE)="Ja",1,0),""))</f>
        <v>1</v>
      </c>
      <c r="F45" s="357"/>
      <c r="G45" s="363">
        <v>1</v>
      </c>
      <c r="H45" s="363">
        <v>1</v>
      </c>
      <c r="I45" s="363">
        <v>1</v>
      </c>
      <c r="J45" s="363">
        <v>1</v>
      </c>
      <c r="K45" s="363">
        <v>1</v>
      </c>
      <c r="L45" s="363">
        <v>1</v>
      </c>
      <c r="M45" s="363">
        <v>1</v>
      </c>
      <c r="N45" s="363">
        <v>1</v>
      </c>
      <c r="O45" s="363">
        <v>1</v>
      </c>
      <c r="P45" s="363">
        <v>1</v>
      </c>
      <c r="Q45" s="363">
        <v>1</v>
      </c>
      <c r="R45" s="363">
        <v>1</v>
      </c>
      <c r="S45" s="363">
        <v>1</v>
      </c>
      <c r="T45" s="363">
        <v>1</v>
      </c>
      <c r="U45" s="363">
        <v>1</v>
      </c>
      <c r="V45" s="363">
        <v>1</v>
      </c>
      <c r="W45" s="363">
        <v>1</v>
      </c>
      <c r="X45" s="363">
        <v>1</v>
      </c>
      <c r="Y45" s="363">
        <v>1</v>
      </c>
      <c r="Z45" s="363">
        <v>1</v>
      </c>
      <c r="AA45" s="363">
        <v>1</v>
      </c>
      <c r="AB45" s="363">
        <v>1</v>
      </c>
      <c r="AC45" s="363">
        <v>1</v>
      </c>
      <c r="AD45" s="363">
        <v>1</v>
      </c>
      <c r="AE45" s="363">
        <v>1</v>
      </c>
      <c r="AF45" s="363">
        <v>1</v>
      </c>
      <c r="AG45" s="363">
        <v>1</v>
      </c>
      <c r="AH45" s="363">
        <v>1</v>
      </c>
      <c r="AI45" s="363">
        <v>1</v>
      </c>
      <c r="AJ45" s="363">
        <v>1</v>
      </c>
      <c r="AK45" s="363">
        <v>1</v>
      </c>
      <c r="AL45" s="363">
        <v>1</v>
      </c>
      <c r="AM45" s="363">
        <v>1</v>
      </c>
      <c r="AN45" s="357"/>
      <c r="AO45" s="363">
        <v>1</v>
      </c>
      <c r="AP45" s="363">
        <v>1</v>
      </c>
      <c r="AQ45" s="363">
        <v>1</v>
      </c>
      <c r="AR45" s="364" cm="1">
        <f t="array" aca="1" ref="AR45" ca="1">INDIRECT($A45&amp;AR$1)</f>
        <v>1</v>
      </c>
      <c r="AS45" s="364" cm="1">
        <f t="array" aca="1" ref="AS45" ca="1">INDIRECT($A45&amp;AS$1)</f>
        <v>1</v>
      </c>
      <c r="AT45" s="364" cm="1">
        <f t="array" aca="1" ref="AT45" ca="1">INDIRECT($A45&amp;AT$1)</f>
        <v>1</v>
      </c>
      <c r="AU45" s="364" cm="1">
        <f t="array" aca="1" ref="AU45" ca="1">INDIRECT($A45&amp;AU$1)</f>
        <v>1</v>
      </c>
      <c r="AV45" s="364" cm="1">
        <f t="array" aca="1" ref="AV45" ca="1">INDIRECT($A45&amp;AV$1)</f>
        <v>1</v>
      </c>
      <c r="AW45" s="364" cm="1">
        <f t="array" aca="1" ref="AW45" ca="1">INDIRECT($A45&amp;AW$1)</f>
        <v>1</v>
      </c>
      <c r="AX45" s="364" cm="1">
        <f t="array" aca="1" ref="AX45" ca="1">INDIRECT($A45&amp;AX$1)</f>
        <v>1</v>
      </c>
      <c r="AY45" s="357"/>
      <c r="AZ45" s="364" cm="1">
        <f t="array" aca="1" ref="AZ45" ca="1">INDIRECT($A45&amp;AZ$1)</f>
        <v>1</v>
      </c>
      <c r="BA45" s="364" cm="1">
        <f t="array" aca="1" ref="BA45" ca="1">INDIRECT($A45&amp;BA$1)</f>
        <v>1</v>
      </c>
      <c r="BB45" s="364" cm="1">
        <f t="array" aca="1" ref="BB45" ca="1">INDIRECT($A45&amp;BB$1)</f>
        <v>1</v>
      </c>
      <c r="BC45" s="364" cm="1">
        <f t="array" aca="1" ref="BC45" ca="1">INDIRECT($A45&amp;BC$1)</f>
        <v>1</v>
      </c>
      <c r="BD45" s="364" cm="1">
        <f t="array" aca="1" ref="BD45" ca="1">INDIRECT($A45&amp;BD$1)</f>
        <v>1</v>
      </c>
      <c r="BE45" s="364" cm="1">
        <f t="array" aca="1" ref="BE45" ca="1">INDIRECT($A45&amp;BE$1)</f>
        <v>1</v>
      </c>
      <c r="BF45" s="364" cm="1">
        <f t="array" aca="1" ref="BF45" ca="1">INDIRECT($A45&amp;BF$1)</f>
        <v>1</v>
      </c>
      <c r="BG45" s="364" cm="1">
        <f t="array" aca="1" ref="BG45" ca="1">INDIRECT($A45&amp;BG$1)</f>
        <v>1</v>
      </c>
      <c r="BH45" s="364" cm="1">
        <f t="array" aca="1" ref="BH45" ca="1">INDIRECT($A45&amp;BH$1)</f>
        <v>1</v>
      </c>
      <c r="BI45" s="357"/>
      <c r="BJ45" s="364" cm="1">
        <f t="array" aca="1" ref="BJ45" ca="1">INDIRECT($A45&amp;BJ$1)</f>
        <v>1</v>
      </c>
      <c r="BK45" s="364" cm="1">
        <f t="array" aca="1" ref="BK45" ca="1">INDIRECT($A45&amp;BK$1)</f>
        <v>1</v>
      </c>
      <c r="BL45" s="364" cm="1">
        <f t="array" aca="1" ref="BL45" ca="1">INDIRECT($A45&amp;BL$1)</f>
        <v>1</v>
      </c>
      <c r="BM45" s="364" cm="1">
        <f t="array" aca="1" ref="BM45" ca="1">INDIRECT($A45&amp;BM$1)</f>
        <v>1</v>
      </c>
      <c r="BN45" s="364" cm="1">
        <f t="array" aca="1" ref="BN45" ca="1">INDIRECT($A45&amp;BN$1)</f>
        <v>1</v>
      </c>
      <c r="BO45" s="364" cm="1">
        <f t="array" aca="1" ref="BO45" ca="1">INDIRECT($A45&amp;BO$1)</f>
        <v>1</v>
      </c>
      <c r="BP45" s="364" cm="1">
        <f t="array" aca="1" ref="BP45" ca="1">INDIRECT($A45&amp;BP$1)</f>
        <v>1</v>
      </c>
      <c r="BQ45" s="364" cm="1">
        <f t="array" aca="1" ref="BQ45" ca="1">INDIRECT($A45&amp;BQ$1)</f>
        <v>1</v>
      </c>
      <c r="BR45" s="364" cm="1">
        <f t="array" aca="1" ref="BR45" ca="1">INDIRECT($A45&amp;BR$1)</f>
        <v>1</v>
      </c>
      <c r="BS45" s="364" cm="1">
        <f t="array" aca="1" ref="BS45" ca="1">INDIRECT($A45&amp;BS$1)</f>
        <v>1</v>
      </c>
      <c r="BT45" s="191"/>
      <c r="BU45" s="219" cm="1">
        <f t="array" aca="1" ref="BU45" ca="1">INDIRECT($A45&amp;BU$1)</f>
        <v>1</v>
      </c>
      <c r="BV45" s="364" cm="1">
        <f t="array" aca="1" ref="BV45" ca="1">INDIRECT($A45&amp;BV$1)</f>
        <v>1</v>
      </c>
      <c r="BW45" s="364" cm="1">
        <f t="array" aca="1" ref="BW45" ca="1">INDIRECT($A45&amp;BW$1)</f>
        <v>1</v>
      </c>
      <c r="BX45" s="364" cm="1">
        <f t="array" aca="1" ref="BX45" ca="1">INDIRECT($A45&amp;BX$1)</f>
        <v>1</v>
      </c>
      <c r="BY45" s="365"/>
      <c r="BZ45" s="364" cm="1">
        <f t="array" aca="1" ref="BZ45" ca="1">INDIRECT($A45&amp;BZ$1)</f>
        <v>1</v>
      </c>
      <c r="CA45" s="364" cm="1">
        <f t="array" aca="1" ref="CA45" ca="1">INDIRECT($A45&amp;CA$1)</f>
        <v>1</v>
      </c>
      <c r="CB45" s="364" cm="1">
        <f t="array" aca="1" ref="CB45" ca="1">INDIRECT($A45&amp;CB$1)</f>
        <v>1</v>
      </c>
      <c r="CC45" s="364" cm="1">
        <f t="array" aca="1" ref="CC45" ca="1">INDIRECT($A45&amp;CC$1)</f>
        <v>1</v>
      </c>
      <c r="CD45" s="364" cm="1">
        <f t="array" aca="1" ref="CD45" ca="1">INDIRECT($A45&amp;CD$1)</f>
        <v>1</v>
      </c>
      <c r="CE45" s="364" cm="1">
        <f t="array" aca="1" ref="CE45" ca="1">INDIRECT($A45&amp;CE$1)</f>
        <v>1</v>
      </c>
      <c r="CF45" s="364" cm="1">
        <f t="array" aca="1" ref="CF45" ca="1">INDIRECT($A45&amp;CF$1)</f>
        <v>1</v>
      </c>
      <c r="CG45" s="364" cm="1">
        <f t="array" aca="1" ref="CG45" ca="1">INDIRECT($A45&amp;CG$1)</f>
        <v>1</v>
      </c>
      <c r="CH45" s="364" cm="1">
        <f t="array" aca="1" ref="CH45" ca="1">INDIRECT($A45&amp;CH$1)</f>
        <v>1</v>
      </c>
      <c r="CI45" s="191"/>
      <c r="CJ45" s="364" cm="1">
        <f t="array" aca="1" ref="CJ45" ca="1">INDIRECT($A45&amp;CJ$1)</f>
        <v>1</v>
      </c>
      <c r="CK45" s="364" cm="1">
        <f t="array" aca="1" ref="CK45" ca="1">INDIRECT($A45&amp;CK$1)</f>
        <v>1</v>
      </c>
      <c r="CL45" s="364" cm="1">
        <f t="array" aca="1" ref="CL45" ca="1">INDIRECT($A45&amp;CL$1)</f>
        <v>1</v>
      </c>
      <c r="CM45" s="364" cm="1">
        <f t="array" aca="1" ref="CM45" ca="1">INDIRECT($A45&amp;CM$1)</f>
        <v>1</v>
      </c>
      <c r="CN45" s="364" cm="1">
        <f t="array" aca="1" ref="CN45" ca="1">INDIRECT($A45&amp;CN$1)</f>
        <v>1</v>
      </c>
      <c r="CO45" s="364" cm="1">
        <f t="array" aca="1" ref="CO45" ca="1">INDIRECT($A45&amp;CO$1)</f>
        <v>1</v>
      </c>
      <c r="CP45" s="364" cm="1">
        <f t="array" aca="1" ref="CP45" ca="1">INDIRECT($A45&amp;CP$1)</f>
        <v>1</v>
      </c>
      <c r="CQ45" s="364" cm="1">
        <f t="array" aca="1" ref="CQ45" ca="1">INDIRECT($A45&amp;CQ$1)</f>
        <v>1</v>
      </c>
      <c r="CR45" s="364" cm="1">
        <f t="array" aca="1" ref="CR45" ca="1">INDIRECT($A45&amp;CR$1)</f>
        <v>1</v>
      </c>
      <c r="CS45" s="364" cm="1">
        <f t="array" aca="1" ref="CS45" ca="1">INDIRECT($A45&amp;CS$1)</f>
        <v>1</v>
      </c>
      <c r="CT45" s="364" cm="1">
        <f t="array" aca="1" ref="CT45" ca="1">INDIRECT($A45&amp;CT$1)</f>
        <v>1</v>
      </c>
      <c r="CU45" s="364" cm="1">
        <f t="array" aca="1" ref="CU45" ca="1">INDIRECT($A45&amp;CU$1)</f>
        <v>1</v>
      </c>
      <c r="CV45" s="364" cm="1">
        <f t="array" aca="1" ref="CV45" ca="1">INDIRECT($A45&amp;CV$1)</f>
        <v>1</v>
      </c>
      <c r="CW45" s="364" cm="1">
        <f t="array" aca="1" ref="CW45" ca="1">INDIRECT($A45&amp;CW$1)</f>
        <v>1</v>
      </c>
      <c r="CX45" s="364" cm="1">
        <f t="array" aca="1" ref="CX45" ca="1">INDIRECT($A45&amp;CX$1)</f>
        <v>1</v>
      </c>
      <c r="CY45" s="364" cm="1">
        <f t="array" aca="1" ref="CY45" ca="1">INDIRECT($A45&amp;CY$1)</f>
        <v>1</v>
      </c>
      <c r="CZ45" s="364" cm="1">
        <f t="array" aca="1" ref="CZ45" ca="1">INDIRECT($A45&amp;CZ$1)</f>
        <v>1</v>
      </c>
      <c r="DA45" s="364" cm="1">
        <f t="array" aca="1" ref="DA45" ca="1">INDIRECT($A45&amp;DA$1)</f>
        <v>1</v>
      </c>
      <c r="DB45" s="364" cm="1">
        <f t="array" aca="1" ref="DB45" ca="1">INDIRECT($A45&amp;DB$1)</f>
        <v>1</v>
      </c>
      <c r="DC45" s="364" cm="1">
        <f t="array" aca="1" ref="DC45" ca="1">INDIRECT($A45&amp;DC$1)</f>
        <v>1</v>
      </c>
      <c r="DD45" s="357"/>
      <c r="DE45" s="364" cm="1">
        <f t="array" aca="1" ref="DE45" ca="1">INDIRECT($A45&amp;DE$1)</f>
        <v>1</v>
      </c>
      <c r="DF45" s="364" cm="1">
        <f t="array" aca="1" ref="DF45" ca="1">INDIRECT($A45&amp;DF$1)</f>
        <v>1</v>
      </c>
      <c r="DG45" s="364" cm="1">
        <f t="array" aca="1" ref="DG45" ca="1">INDIRECT($A45&amp;DG$1)</f>
        <v>1</v>
      </c>
      <c r="DH45" s="364" cm="1">
        <f t="array" aca="1" ref="DH45" ca="1">INDIRECT($A45&amp;DH$1)</f>
        <v>1</v>
      </c>
      <c r="DI45" s="364" cm="1">
        <f t="array" aca="1" ref="DI45" ca="1">INDIRECT($A45&amp;DI$1)</f>
        <v>1</v>
      </c>
      <c r="DJ45" s="364" cm="1">
        <f t="array" aca="1" ref="DJ45" ca="1">INDIRECT($A45&amp;DJ$1)</f>
        <v>1</v>
      </c>
      <c r="DK45" s="364" cm="1">
        <f t="array" aca="1" ref="DK45" ca="1">INDIRECT($A45&amp;DK$1)</f>
        <v>1</v>
      </c>
      <c r="DL45" s="364" cm="1">
        <f t="array" aca="1" ref="DL45" ca="1">INDIRECT($A45&amp;DL$1)</f>
        <v>1</v>
      </c>
      <c r="DM45" s="357"/>
      <c r="DN45" s="364" cm="1">
        <f t="array" aca="1" ref="DN45" ca="1">INDIRECT($A45&amp;DN$1)</f>
        <v>1</v>
      </c>
      <c r="DO45" s="364" cm="1">
        <f t="array" aca="1" ref="DO45" ca="1">INDIRECT($A45&amp;DO$1)</f>
        <v>1</v>
      </c>
      <c r="DP45" s="364" cm="1">
        <f t="array" aca="1" ref="DP45" ca="1">INDIRECT($A45&amp;DP$1)</f>
        <v>1</v>
      </c>
      <c r="DQ45" s="364" cm="1">
        <f t="array" aca="1" ref="DQ45" ca="1">INDIRECT($A45&amp;DQ$1)</f>
        <v>1</v>
      </c>
      <c r="DR45" s="364" cm="1">
        <f t="array" aca="1" ref="DR45" ca="1">INDIRECT($A45&amp;DR$1)</f>
        <v>1</v>
      </c>
      <c r="DS45" s="364" cm="1">
        <f t="array" aca="1" ref="DS45" ca="1">INDIRECT($A45&amp;DS$1)</f>
        <v>1</v>
      </c>
      <c r="DT45" s="364" cm="1">
        <f t="array" aca="1" ref="DT45" ca="1">INDIRECT($A45&amp;DT$1)</f>
        <v>1</v>
      </c>
      <c r="DU45" s="364" cm="1">
        <f t="array" aca="1" ref="DU45" ca="1">INDIRECT($A45&amp;DU$1)</f>
        <v>1</v>
      </c>
      <c r="DV45" s="364" cm="1">
        <f t="array" aca="1" ref="DV45" ca="1">INDIRECT($A45&amp;DV$1)</f>
        <v>1</v>
      </c>
      <c r="DW45" s="364" cm="1">
        <f t="array" aca="1" ref="DW45" ca="1">INDIRECT($A45&amp;DW$1)</f>
        <v>1</v>
      </c>
      <c r="DX45" s="364" cm="1">
        <f t="array" aca="1" ref="DX45" ca="1">INDIRECT($A45&amp;DX$1)</f>
        <v>1</v>
      </c>
      <c r="DY45" s="357"/>
      <c r="DZ45" s="364" cm="1">
        <f t="array" aca="1" ref="DZ45" ca="1">INDIRECT($A45&amp;DZ$1)</f>
        <v>1</v>
      </c>
      <c r="EA45" s="364" cm="1">
        <f t="array" aca="1" ref="EA45" ca="1">INDIRECT($A45&amp;EA$1)</f>
        <v>1</v>
      </c>
      <c r="EB45" s="364" cm="1">
        <f t="array" aca="1" ref="EB45" ca="1">INDIRECT($A45&amp;EB$1)</f>
        <v>1</v>
      </c>
      <c r="EC45" s="364" cm="1">
        <f t="array" aca="1" ref="EC45" ca="1">INDIRECT($A45&amp;EC$1)</f>
        <v>1</v>
      </c>
      <c r="ED45" s="357"/>
      <c r="EE45" s="364" cm="1">
        <f t="array" aca="1" ref="EE45" ca="1">INDIRECT($A45&amp;EE$1)</f>
        <v>1</v>
      </c>
      <c r="EF45" s="364" cm="1">
        <f t="array" aca="1" ref="EF45" ca="1">INDIRECT($A45&amp;EF$1)</f>
        <v>1</v>
      </c>
      <c r="EG45" s="364" cm="1">
        <f t="array" aca="1" ref="EG45" ca="1">INDIRECT($A45&amp;EG$1)</f>
        <v>1</v>
      </c>
      <c r="EH45" s="364" cm="1">
        <f t="array" aca="1" ref="EH45" ca="1">INDIRECT($A45&amp;EH$1)</f>
        <v>1</v>
      </c>
      <c r="EI45" s="364" cm="1">
        <f t="array" aca="1" ref="EI45" ca="1">INDIRECT($A45&amp;EI$1)</f>
        <v>1</v>
      </c>
      <c r="EJ45" s="199"/>
      <c r="EK45" s="199"/>
      <c r="EL45" s="138"/>
      <c r="EM45" s="138"/>
      <c r="EN45" s="138"/>
      <c r="EO45" s="138"/>
    </row>
    <row r="46" spans="1:145">
      <c r="A46" s="114" t="s">
        <v>355</v>
      </c>
      <c r="B46" s="337" t="s">
        <v>141</v>
      </c>
      <c r="C46" s="362" t="str">
        <f>_xlfn.IFNA(VLOOKUP($B46,Classificatietabel!$B$6:$I$91,C$7,FALSE),"")</f>
        <v>normaal</v>
      </c>
      <c r="D46" s="194" t="str">
        <f>_xlfn.IFNA(VLOOKUP($B46,Classificatietabel!$B$6:$I$91,D$7,FALSE),"")</f>
        <v>neen</v>
      </c>
      <c r="E46" s="197">
        <f>IF(AND(D46="laag",$D$3=1),0,_xlfn.IFNA(IF(VLOOKUP($B46,Classificatietabel!$B$6:$H$91,$E$5,FALSE)="Ja",1,0),""))</f>
        <v>1</v>
      </c>
      <c r="F46" s="357"/>
      <c r="G46" s="363">
        <v>1</v>
      </c>
      <c r="H46" s="363">
        <v>1</v>
      </c>
      <c r="I46" s="363">
        <v>1</v>
      </c>
      <c r="J46" s="363">
        <v>1</v>
      </c>
      <c r="K46" s="363">
        <v>1</v>
      </c>
      <c r="L46" s="363">
        <v>1</v>
      </c>
      <c r="M46" s="363">
        <v>1</v>
      </c>
      <c r="N46" s="363">
        <v>1</v>
      </c>
      <c r="O46" s="363">
        <v>1</v>
      </c>
      <c r="P46" s="363">
        <v>1</v>
      </c>
      <c r="Q46" s="363">
        <v>1</v>
      </c>
      <c r="R46" s="363">
        <v>1</v>
      </c>
      <c r="S46" s="363">
        <v>1</v>
      </c>
      <c r="T46" s="363">
        <v>1</v>
      </c>
      <c r="U46" s="363">
        <v>1</v>
      </c>
      <c r="V46" s="363">
        <v>1</v>
      </c>
      <c r="W46" s="363">
        <v>1</v>
      </c>
      <c r="X46" s="363">
        <v>1</v>
      </c>
      <c r="Y46" s="363">
        <v>1</v>
      </c>
      <c r="Z46" s="363">
        <v>1</v>
      </c>
      <c r="AA46" s="363">
        <v>1</v>
      </c>
      <c r="AB46" s="363">
        <v>1</v>
      </c>
      <c r="AC46" s="363">
        <v>1</v>
      </c>
      <c r="AD46" s="363">
        <v>1</v>
      </c>
      <c r="AE46" s="363">
        <v>1</v>
      </c>
      <c r="AF46" s="363">
        <v>1</v>
      </c>
      <c r="AG46" s="363">
        <v>1</v>
      </c>
      <c r="AH46" s="363">
        <v>1</v>
      </c>
      <c r="AI46" s="363">
        <v>1</v>
      </c>
      <c r="AJ46" s="363">
        <v>1</v>
      </c>
      <c r="AK46" s="363">
        <v>1</v>
      </c>
      <c r="AL46" s="363">
        <v>1</v>
      </c>
      <c r="AM46" s="363">
        <v>1</v>
      </c>
      <c r="AN46" s="357"/>
      <c r="AO46" s="363">
        <v>1</v>
      </c>
      <c r="AP46" s="363">
        <v>1</v>
      </c>
      <c r="AQ46" s="363">
        <v>1</v>
      </c>
      <c r="AR46" s="363">
        <v>1</v>
      </c>
      <c r="AS46" s="364" cm="1">
        <f t="array" aca="1" ref="AS46" ca="1">INDIRECT($A46&amp;AS$1)</f>
        <v>1</v>
      </c>
      <c r="AT46" s="364" cm="1">
        <f t="array" aca="1" ref="AT46" ca="1">INDIRECT($A46&amp;AT$1)</f>
        <v>1</v>
      </c>
      <c r="AU46" s="364" cm="1">
        <f t="array" aca="1" ref="AU46" ca="1">INDIRECT($A46&amp;AU$1)</f>
        <v>1</v>
      </c>
      <c r="AV46" s="364" cm="1">
        <f t="array" aca="1" ref="AV46" ca="1">INDIRECT($A46&amp;AV$1)</f>
        <v>1</v>
      </c>
      <c r="AW46" s="364" cm="1">
        <f t="array" aca="1" ref="AW46" ca="1">INDIRECT($A46&amp;AW$1)</f>
        <v>1</v>
      </c>
      <c r="AX46" s="364" cm="1">
        <f t="array" aca="1" ref="AX46" ca="1">INDIRECT($A46&amp;AX$1)</f>
        <v>1</v>
      </c>
      <c r="AY46" s="357"/>
      <c r="AZ46" s="364" cm="1">
        <f t="array" aca="1" ref="AZ46" ca="1">INDIRECT($A46&amp;AZ$1)</f>
        <v>1</v>
      </c>
      <c r="BA46" s="364" cm="1">
        <f t="array" aca="1" ref="BA46" ca="1">INDIRECT($A46&amp;BA$1)</f>
        <v>1</v>
      </c>
      <c r="BB46" s="364" cm="1">
        <f t="array" aca="1" ref="BB46" ca="1">INDIRECT($A46&amp;BB$1)</f>
        <v>1</v>
      </c>
      <c r="BC46" s="364" cm="1">
        <f t="array" aca="1" ref="BC46" ca="1">INDIRECT($A46&amp;BC$1)</f>
        <v>1</v>
      </c>
      <c r="BD46" s="364" cm="1">
        <f t="array" aca="1" ref="BD46" ca="1">INDIRECT($A46&amp;BD$1)</f>
        <v>1</v>
      </c>
      <c r="BE46" s="364" cm="1">
        <f t="array" aca="1" ref="BE46" ca="1">INDIRECT($A46&amp;BE$1)</f>
        <v>1</v>
      </c>
      <c r="BF46" s="364" cm="1">
        <f t="array" aca="1" ref="BF46" ca="1">INDIRECT($A46&amp;BF$1)</f>
        <v>1</v>
      </c>
      <c r="BG46" s="364" cm="1">
        <f t="array" aca="1" ref="BG46" ca="1">INDIRECT($A46&amp;BG$1)</f>
        <v>1</v>
      </c>
      <c r="BH46" s="364" cm="1">
        <f t="array" aca="1" ref="BH46" ca="1">INDIRECT($A46&amp;BH$1)</f>
        <v>1</v>
      </c>
      <c r="BI46" s="357"/>
      <c r="BJ46" s="364" cm="1">
        <f t="array" aca="1" ref="BJ46" ca="1">INDIRECT($A46&amp;BJ$1)</f>
        <v>1</v>
      </c>
      <c r="BK46" s="364" cm="1">
        <f t="array" aca="1" ref="BK46" ca="1">INDIRECT($A46&amp;BK$1)</f>
        <v>1</v>
      </c>
      <c r="BL46" s="364" cm="1">
        <f t="array" aca="1" ref="BL46" ca="1">INDIRECT($A46&amp;BL$1)</f>
        <v>1</v>
      </c>
      <c r="BM46" s="364" cm="1">
        <f t="array" aca="1" ref="BM46" ca="1">INDIRECT($A46&amp;BM$1)</f>
        <v>1</v>
      </c>
      <c r="BN46" s="364" cm="1">
        <f t="array" aca="1" ref="BN46" ca="1">INDIRECT($A46&amp;BN$1)</f>
        <v>1</v>
      </c>
      <c r="BO46" s="364" cm="1">
        <f t="array" aca="1" ref="BO46" ca="1">INDIRECT($A46&amp;BO$1)</f>
        <v>1</v>
      </c>
      <c r="BP46" s="364" cm="1">
        <f t="array" aca="1" ref="BP46" ca="1">INDIRECT($A46&amp;BP$1)</f>
        <v>1</v>
      </c>
      <c r="BQ46" s="364" cm="1">
        <f t="array" aca="1" ref="BQ46" ca="1">INDIRECT($A46&amp;BQ$1)</f>
        <v>1</v>
      </c>
      <c r="BR46" s="364" cm="1">
        <f t="array" aca="1" ref="BR46" ca="1">INDIRECT($A46&amp;BR$1)</f>
        <v>1</v>
      </c>
      <c r="BS46" s="364" cm="1">
        <f t="array" aca="1" ref="BS46" ca="1">INDIRECT($A46&amp;BS$1)</f>
        <v>1</v>
      </c>
      <c r="BT46" s="191"/>
      <c r="BU46" s="219" cm="1">
        <f t="array" aca="1" ref="BU46" ca="1">INDIRECT($A46&amp;BU$1)</f>
        <v>1</v>
      </c>
      <c r="BV46" s="364" cm="1">
        <f t="array" aca="1" ref="BV46" ca="1">INDIRECT($A46&amp;BV$1)</f>
        <v>1</v>
      </c>
      <c r="BW46" s="364" cm="1">
        <f t="array" aca="1" ref="BW46" ca="1">INDIRECT($A46&amp;BW$1)</f>
        <v>1</v>
      </c>
      <c r="BX46" s="364" cm="1">
        <f t="array" aca="1" ref="BX46" ca="1">INDIRECT($A46&amp;BX$1)</f>
        <v>1</v>
      </c>
      <c r="BY46" s="365"/>
      <c r="BZ46" s="364" cm="1">
        <f t="array" aca="1" ref="BZ46" ca="1">INDIRECT($A46&amp;BZ$1)</f>
        <v>1</v>
      </c>
      <c r="CA46" s="364" cm="1">
        <f t="array" aca="1" ref="CA46" ca="1">INDIRECT($A46&amp;CA$1)</f>
        <v>1</v>
      </c>
      <c r="CB46" s="364" cm="1">
        <f t="array" aca="1" ref="CB46" ca="1">INDIRECT($A46&amp;CB$1)</f>
        <v>1</v>
      </c>
      <c r="CC46" s="364" cm="1">
        <f t="array" aca="1" ref="CC46" ca="1">INDIRECT($A46&amp;CC$1)</f>
        <v>1</v>
      </c>
      <c r="CD46" s="364" cm="1">
        <f t="array" aca="1" ref="CD46" ca="1">INDIRECT($A46&amp;CD$1)</f>
        <v>1</v>
      </c>
      <c r="CE46" s="364" cm="1">
        <f t="array" aca="1" ref="CE46" ca="1">INDIRECT($A46&amp;CE$1)</f>
        <v>1</v>
      </c>
      <c r="CF46" s="364" cm="1">
        <f t="array" aca="1" ref="CF46" ca="1">INDIRECT($A46&amp;CF$1)</f>
        <v>1</v>
      </c>
      <c r="CG46" s="364" cm="1">
        <f t="array" aca="1" ref="CG46" ca="1">INDIRECT($A46&amp;CG$1)</f>
        <v>1</v>
      </c>
      <c r="CH46" s="364" cm="1">
        <f t="array" aca="1" ref="CH46" ca="1">INDIRECT($A46&amp;CH$1)</f>
        <v>1</v>
      </c>
      <c r="CI46" s="191"/>
      <c r="CJ46" s="364" cm="1">
        <f t="array" aca="1" ref="CJ46" ca="1">INDIRECT($A46&amp;CJ$1)</f>
        <v>1</v>
      </c>
      <c r="CK46" s="364" cm="1">
        <f t="array" aca="1" ref="CK46" ca="1">INDIRECT($A46&amp;CK$1)</f>
        <v>1</v>
      </c>
      <c r="CL46" s="364" cm="1">
        <f t="array" aca="1" ref="CL46" ca="1">INDIRECT($A46&amp;CL$1)</f>
        <v>1</v>
      </c>
      <c r="CM46" s="364" cm="1">
        <f t="array" aca="1" ref="CM46" ca="1">INDIRECT($A46&amp;CM$1)</f>
        <v>1</v>
      </c>
      <c r="CN46" s="364" cm="1">
        <f t="array" aca="1" ref="CN46" ca="1">INDIRECT($A46&amp;CN$1)</f>
        <v>1</v>
      </c>
      <c r="CO46" s="364" cm="1">
        <f t="array" aca="1" ref="CO46" ca="1">INDIRECT($A46&amp;CO$1)</f>
        <v>1</v>
      </c>
      <c r="CP46" s="364" cm="1">
        <f t="array" aca="1" ref="CP46" ca="1">INDIRECT($A46&amp;CP$1)</f>
        <v>1</v>
      </c>
      <c r="CQ46" s="364" cm="1">
        <f t="array" aca="1" ref="CQ46" ca="1">INDIRECT($A46&amp;CQ$1)</f>
        <v>1</v>
      </c>
      <c r="CR46" s="364" cm="1">
        <f t="array" aca="1" ref="CR46" ca="1">INDIRECT($A46&amp;CR$1)</f>
        <v>1</v>
      </c>
      <c r="CS46" s="364" cm="1">
        <f t="array" aca="1" ref="CS46" ca="1">INDIRECT($A46&amp;CS$1)</f>
        <v>1</v>
      </c>
      <c r="CT46" s="364" cm="1">
        <f t="array" aca="1" ref="CT46" ca="1">INDIRECT($A46&amp;CT$1)</f>
        <v>1</v>
      </c>
      <c r="CU46" s="364" cm="1">
        <f t="array" aca="1" ref="CU46" ca="1">INDIRECT($A46&amp;CU$1)</f>
        <v>1</v>
      </c>
      <c r="CV46" s="364" cm="1">
        <f t="array" aca="1" ref="CV46" ca="1">INDIRECT($A46&amp;CV$1)</f>
        <v>1</v>
      </c>
      <c r="CW46" s="364" cm="1">
        <f t="array" aca="1" ref="CW46" ca="1">INDIRECT($A46&amp;CW$1)</f>
        <v>1</v>
      </c>
      <c r="CX46" s="364" cm="1">
        <f t="array" aca="1" ref="CX46" ca="1">INDIRECT($A46&amp;CX$1)</f>
        <v>1</v>
      </c>
      <c r="CY46" s="364" cm="1">
        <f t="array" aca="1" ref="CY46" ca="1">INDIRECT($A46&amp;CY$1)</f>
        <v>1</v>
      </c>
      <c r="CZ46" s="364" cm="1">
        <f t="array" aca="1" ref="CZ46" ca="1">INDIRECT($A46&amp;CZ$1)</f>
        <v>1</v>
      </c>
      <c r="DA46" s="364" cm="1">
        <f t="array" aca="1" ref="DA46" ca="1">INDIRECT($A46&amp;DA$1)</f>
        <v>1</v>
      </c>
      <c r="DB46" s="364" cm="1">
        <f t="array" aca="1" ref="DB46" ca="1">INDIRECT($A46&amp;DB$1)</f>
        <v>1</v>
      </c>
      <c r="DC46" s="364" cm="1">
        <f t="array" aca="1" ref="DC46" ca="1">INDIRECT($A46&amp;DC$1)</f>
        <v>1</v>
      </c>
      <c r="DD46" s="357"/>
      <c r="DE46" s="364" cm="1">
        <f t="array" aca="1" ref="DE46" ca="1">INDIRECT($A46&amp;DE$1)</f>
        <v>1</v>
      </c>
      <c r="DF46" s="364" cm="1">
        <f t="array" aca="1" ref="DF46" ca="1">INDIRECT($A46&amp;DF$1)</f>
        <v>1</v>
      </c>
      <c r="DG46" s="364" cm="1">
        <f t="array" aca="1" ref="DG46" ca="1">INDIRECT($A46&amp;DG$1)</f>
        <v>1</v>
      </c>
      <c r="DH46" s="364" cm="1">
        <f t="array" aca="1" ref="DH46" ca="1">INDIRECT($A46&amp;DH$1)</f>
        <v>1</v>
      </c>
      <c r="DI46" s="364" cm="1">
        <f t="array" aca="1" ref="DI46" ca="1">INDIRECT($A46&amp;DI$1)</f>
        <v>1</v>
      </c>
      <c r="DJ46" s="364" cm="1">
        <f t="array" aca="1" ref="DJ46" ca="1">INDIRECT($A46&amp;DJ$1)</f>
        <v>1</v>
      </c>
      <c r="DK46" s="364" cm="1">
        <f t="array" aca="1" ref="DK46" ca="1">INDIRECT($A46&amp;DK$1)</f>
        <v>1</v>
      </c>
      <c r="DL46" s="364" cm="1">
        <f t="array" aca="1" ref="DL46" ca="1">INDIRECT($A46&amp;DL$1)</f>
        <v>1</v>
      </c>
      <c r="DM46" s="357"/>
      <c r="DN46" s="364" cm="1">
        <f t="array" aca="1" ref="DN46" ca="1">INDIRECT($A46&amp;DN$1)</f>
        <v>1</v>
      </c>
      <c r="DO46" s="364" cm="1">
        <f t="array" aca="1" ref="DO46" ca="1">INDIRECT($A46&amp;DO$1)</f>
        <v>1</v>
      </c>
      <c r="DP46" s="364" cm="1">
        <f t="array" aca="1" ref="DP46" ca="1">INDIRECT($A46&amp;DP$1)</f>
        <v>1</v>
      </c>
      <c r="DQ46" s="364" cm="1">
        <f t="array" aca="1" ref="DQ46" ca="1">INDIRECT($A46&amp;DQ$1)</f>
        <v>1</v>
      </c>
      <c r="DR46" s="364" cm="1">
        <f t="array" aca="1" ref="DR46" ca="1">INDIRECT($A46&amp;DR$1)</f>
        <v>1</v>
      </c>
      <c r="DS46" s="364" cm="1">
        <f t="array" aca="1" ref="DS46" ca="1">INDIRECT($A46&amp;DS$1)</f>
        <v>1</v>
      </c>
      <c r="DT46" s="364" cm="1">
        <f t="array" aca="1" ref="DT46" ca="1">INDIRECT($A46&amp;DT$1)</f>
        <v>1</v>
      </c>
      <c r="DU46" s="364" cm="1">
        <f t="array" aca="1" ref="DU46" ca="1">INDIRECT($A46&amp;DU$1)</f>
        <v>1</v>
      </c>
      <c r="DV46" s="364" cm="1">
        <f t="array" aca="1" ref="DV46" ca="1">INDIRECT($A46&amp;DV$1)</f>
        <v>1</v>
      </c>
      <c r="DW46" s="364" cm="1">
        <f t="array" aca="1" ref="DW46" ca="1">INDIRECT($A46&amp;DW$1)</f>
        <v>1</v>
      </c>
      <c r="DX46" s="364" cm="1">
        <f t="array" aca="1" ref="DX46" ca="1">INDIRECT($A46&amp;DX$1)</f>
        <v>1</v>
      </c>
      <c r="DY46" s="357"/>
      <c r="DZ46" s="364" cm="1">
        <f t="array" aca="1" ref="DZ46" ca="1">INDIRECT($A46&amp;DZ$1)</f>
        <v>1</v>
      </c>
      <c r="EA46" s="364" cm="1">
        <f t="array" aca="1" ref="EA46" ca="1">INDIRECT($A46&amp;EA$1)</f>
        <v>1</v>
      </c>
      <c r="EB46" s="364" cm="1">
        <f t="array" aca="1" ref="EB46" ca="1">INDIRECT($A46&amp;EB$1)</f>
        <v>1</v>
      </c>
      <c r="EC46" s="364" cm="1">
        <f t="array" aca="1" ref="EC46" ca="1">INDIRECT($A46&amp;EC$1)</f>
        <v>1</v>
      </c>
      <c r="ED46" s="357"/>
      <c r="EE46" s="364" cm="1">
        <f t="array" aca="1" ref="EE46" ca="1">INDIRECT($A46&amp;EE$1)</f>
        <v>1</v>
      </c>
      <c r="EF46" s="364" cm="1">
        <f t="array" aca="1" ref="EF46" ca="1">INDIRECT($A46&amp;EF$1)</f>
        <v>1</v>
      </c>
      <c r="EG46" s="364" cm="1">
        <f t="array" aca="1" ref="EG46" ca="1">INDIRECT($A46&amp;EG$1)</f>
        <v>1</v>
      </c>
      <c r="EH46" s="364" cm="1">
        <f t="array" aca="1" ref="EH46" ca="1">INDIRECT($A46&amp;EH$1)</f>
        <v>1</v>
      </c>
      <c r="EI46" s="364" cm="1">
        <f t="array" aca="1" ref="EI46" ca="1">INDIRECT($A46&amp;EI$1)</f>
        <v>1</v>
      </c>
      <c r="EJ46" s="199"/>
      <c r="EK46" s="199"/>
      <c r="EL46" s="138"/>
      <c r="EM46" s="138"/>
      <c r="EN46" s="138"/>
      <c r="EO46" s="138"/>
    </row>
    <row r="47" spans="1:145">
      <c r="A47" s="114" t="s">
        <v>356</v>
      </c>
      <c r="B47" s="337" t="s">
        <v>143</v>
      </c>
      <c r="C47" s="362" t="str">
        <f>_xlfn.IFNA(VLOOKUP($B47,Classificatietabel!$B$6:$I$91,C$7,FALSE),"")</f>
        <v>normaal</v>
      </c>
      <c r="D47" s="194" t="str">
        <f>_xlfn.IFNA(VLOOKUP($B47,Classificatietabel!$B$6:$I$91,D$7,FALSE),"")</f>
        <v>neen</v>
      </c>
      <c r="E47" s="197">
        <f>IF(AND(D47="laag",$D$3=1),0,_xlfn.IFNA(IF(VLOOKUP($B47,Classificatietabel!$B$6:$H$91,$E$5,FALSE)="Ja",1,0),""))</f>
        <v>1</v>
      </c>
      <c r="F47" s="357"/>
      <c r="G47" s="363">
        <v>1</v>
      </c>
      <c r="H47" s="363">
        <v>1</v>
      </c>
      <c r="I47" s="363">
        <v>1</v>
      </c>
      <c r="J47" s="363">
        <v>1</v>
      </c>
      <c r="K47" s="363">
        <v>1</v>
      </c>
      <c r="L47" s="363">
        <v>1</v>
      </c>
      <c r="M47" s="363">
        <v>1</v>
      </c>
      <c r="N47" s="363">
        <v>1</v>
      </c>
      <c r="O47" s="363">
        <v>1</v>
      </c>
      <c r="P47" s="363">
        <v>1</v>
      </c>
      <c r="Q47" s="363">
        <v>1</v>
      </c>
      <c r="R47" s="363">
        <v>1</v>
      </c>
      <c r="S47" s="363">
        <v>1</v>
      </c>
      <c r="T47" s="363">
        <v>1</v>
      </c>
      <c r="U47" s="363">
        <v>1</v>
      </c>
      <c r="V47" s="363">
        <v>1</v>
      </c>
      <c r="W47" s="363">
        <v>1</v>
      </c>
      <c r="X47" s="363">
        <v>1</v>
      </c>
      <c r="Y47" s="363">
        <v>1</v>
      </c>
      <c r="Z47" s="363">
        <v>1</v>
      </c>
      <c r="AA47" s="363">
        <v>1</v>
      </c>
      <c r="AB47" s="363">
        <v>1</v>
      </c>
      <c r="AC47" s="363">
        <v>1</v>
      </c>
      <c r="AD47" s="363">
        <v>1</v>
      </c>
      <c r="AE47" s="363">
        <v>1</v>
      </c>
      <c r="AF47" s="363">
        <v>1</v>
      </c>
      <c r="AG47" s="363">
        <v>1</v>
      </c>
      <c r="AH47" s="363">
        <v>1</v>
      </c>
      <c r="AI47" s="363">
        <v>1</v>
      </c>
      <c r="AJ47" s="363">
        <v>1</v>
      </c>
      <c r="AK47" s="363">
        <v>1</v>
      </c>
      <c r="AL47" s="363">
        <v>1</v>
      </c>
      <c r="AM47" s="363">
        <v>1</v>
      </c>
      <c r="AN47" s="357"/>
      <c r="AO47" s="363">
        <v>1</v>
      </c>
      <c r="AP47" s="363">
        <v>1</v>
      </c>
      <c r="AQ47" s="363">
        <v>1</v>
      </c>
      <c r="AR47" s="363">
        <v>1</v>
      </c>
      <c r="AS47" s="363">
        <v>1</v>
      </c>
      <c r="AT47" s="364" cm="1">
        <f t="array" aca="1" ref="AT47" ca="1">INDIRECT($A47&amp;AT$1)</f>
        <v>1</v>
      </c>
      <c r="AU47" s="364" cm="1">
        <f t="array" aca="1" ref="AU47" ca="1">INDIRECT($A47&amp;AU$1)</f>
        <v>1</v>
      </c>
      <c r="AV47" s="364" cm="1">
        <f t="array" aca="1" ref="AV47" ca="1">INDIRECT($A47&amp;AV$1)</f>
        <v>1</v>
      </c>
      <c r="AW47" s="364" cm="1">
        <f t="array" aca="1" ref="AW47" ca="1">INDIRECT($A47&amp;AW$1)</f>
        <v>1</v>
      </c>
      <c r="AX47" s="364" cm="1">
        <f t="array" aca="1" ref="AX47" ca="1">INDIRECT($A47&amp;AX$1)</f>
        <v>1</v>
      </c>
      <c r="AY47" s="357"/>
      <c r="AZ47" s="364" cm="1">
        <f t="array" aca="1" ref="AZ47" ca="1">INDIRECT($A47&amp;AZ$1)</f>
        <v>1</v>
      </c>
      <c r="BA47" s="364" cm="1">
        <f t="array" aca="1" ref="BA47" ca="1">INDIRECT($A47&amp;BA$1)</f>
        <v>1</v>
      </c>
      <c r="BB47" s="364" cm="1">
        <f t="array" aca="1" ref="BB47" ca="1">INDIRECT($A47&amp;BB$1)</f>
        <v>1</v>
      </c>
      <c r="BC47" s="364" cm="1">
        <f t="array" aca="1" ref="BC47" ca="1">INDIRECT($A47&amp;BC$1)</f>
        <v>1</v>
      </c>
      <c r="BD47" s="364" cm="1">
        <f t="array" aca="1" ref="BD47" ca="1">INDIRECT($A47&amp;BD$1)</f>
        <v>1</v>
      </c>
      <c r="BE47" s="364" cm="1">
        <f t="array" aca="1" ref="BE47" ca="1">INDIRECT($A47&amp;BE$1)</f>
        <v>1</v>
      </c>
      <c r="BF47" s="364" cm="1">
        <f t="array" aca="1" ref="BF47" ca="1">INDIRECT($A47&amp;BF$1)</f>
        <v>1</v>
      </c>
      <c r="BG47" s="364" cm="1">
        <f t="array" aca="1" ref="BG47" ca="1">INDIRECT($A47&amp;BG$1)</f>
        <v>1</v>
      </c>
      <c r="BH47" s="364" cm="1">
        <f t="array" aca="1" ref="BH47" ca="1">INDIRECT($A47&amp;BH$1)</f>
        <v>1</v>
      </c>
      <c r="BI47" s="357"/>
      <c r="BJ47" s="364" cm="1">
        <f t="array" aca="1" ref="BJ47" ca="1">INDIRECT($A47&amp;BJ$1)</f>
        <v>1</v>
      </c>
      <c r="BK47" s="364" cm="1">
        <f t="array" aca="1" ref="BK47" ca="1">INDIRECT($A47&amp;BK$1)</f>
        <v>1</v>
      </c>
      <c r="BL47" s="364" cm="1">
        <f t="array" aca="1" ref="BL47" ca="1">INDIRECT($A47&amp;BL$1)</f>
        <v>1</v>
      </c>
      <c r="BM47" s="364" cm="1">
        <f t="array" aca="1" ref="BM47" ca="1">INDIRECT($A47&amp;BM$1)</f>
        <v>1</v>
      </c>
      <c r="BN47" s="364" cm="1">
        <f t="array" aca="1" ref="BN47" ca="1">INDIRECT($A47&amp;BN$1)</f>
        <v>1</v>
      </c>
      <c r="BO47" s="364" cm="1">
        <f t="array" aca="1" ref="BO47" ca="1">INDIRECT($A47&amp;BO$1)</f>
        <v>1</v>
      </c>
      <c r="BP47" s="364" cm="1">
        <f t="array" aca="1" ref="BP47" ca="1">INDIRECT($A47&amp;BP$1)</f>
        <v>1</v>
      </c>
      <c r="BQ47" s="364" cm="1">
        <f t="array" aca="1" ref="BQ47" ca="1">INDIRECT($A47&amp;BQ$1)</f>
        <v>1</v>
      </c>
      <c r="BR47" s="364" cm="1">
        <f t="array" aca="1" ref="BR47" ca="1">INDIRECT($A47&amp;BR$1)</f>
        <v>1</v>
      </c>
      <c r="BS47" s="364" cm="1">
        <f t="array" aca="1" ref="BS47" ca="1">INDIRECT($A47&amp;BS$1)</f>
        <v>1</v>
      </c>
      <c r="BT47" s="191"/>
      <c r="BU47" s="219" cm="1">
        <f t="array" aca="1" ref="BU47" ca="1">INDIRECT($A47&amp;BU$1)</f>
        <v>1</v>
      </c>
      <c r="BV47" s="364" cm="1">
        <f t="array" aca="1" ref="BV47" ca="1">INDIRECT($A47&amp;BV$1)</f>
        <v>1</v>
      </c>
      <c r="BW47" s="364" cm="1">
        <f t="array" aca="1" ref="BW47" ca="1">INDIRECT($A47&amp;BW$1)</f>
        <v>1</v>
      </c>
      <c r="BX47" s="364" cm="1">
        <f t="array" aca="1" ref="BX47" ca="1">INDIRECT($A47&amp;BX$1)</f>
        <v>1</v>
      </c>
      <c r="BY47" s="365"/>
      <c r="BZ47" s="364" cm="1">
        <f t="array" aca="1" ref="BZ47" ca="1">INDIRECT($A47&amp;BZ$1)</f>
        <v>1</v>
      </c>
      <c r="CA47" s="364" cm="1">
        <f t="array" aca="1" ref="CA47" ca="1">INDIRECT($A47&amp;CA$1)</f>
        <v>1</v>
      </c>
      <c r="CB47" s="364" cm="1">
        <f t="array" aca="1" ref="CB47" ca="1">INDIRECT($A47&amp;CB$1)</f>
        <v>1</v>
      </c>
      <c r="CC47" s="364" cm="1">
        <f t="array" aca="1" ref="CC47" ca="1">INDIRECT($A47&amp;CC$1)</f>
        <v>1</v>
      </c>
      <c r="CD47" s="364" cm="1">
        <f t="array" aca="1" ref="CD47" ca="1">INDIRECT($A47&amp;CD$1)</f>
        <v>1</v>
      </c>
      <c r="CE47" s="364" cm="1">
        <f t="array" aca="1" ref="CE47" ca="1">INDIRECT($A47&amp;CE$1)</f>
        <v>1</v>
      </c>
      <c r="CF47" s="364" cm="1">
        <f t="array" aca="1" ref="CF47" ca="1">INDIRECT($A47&amp;CF$1)</f>
        <v>1</v>
      </c>
      <c r="CG47" s="364" cm="1">
        <f t="array" aca="1" ref="CG47" ca="1">INDIRECT($A47&amp;CG$1)</f>
        <v>1</v>
      </c>
      <c r="CH47" s="364" cm="1">
        <f t="array" aca="1" ref="CH47" ca="1">INDIRECT($A47&amp;CH$1)</f>
        <v>1</v>
      </c>
      <c r="CI47" s="191"/>
      <c r="CJ47" s="364" cm="1">
        <f t="array" aca="1" ref="CJ47" ca="1">INDIRECT($A47&amp;CJ$1)</f>
        <v>1</v>
      </c>
      <c r="CK47" s="364" cm="1">
        <f t="array" aca="1" ref="CK47" ca="1">INDIRECT($A47&amp;CK$1)</f>
        <v>1</v>
      </c>
      <c r="CL47" s="364" cm="1">
        <f t="array" aca="1" ref="CL47" ca="1">INDIRECT($A47&amp;CL$1)</f>
        <v>1</v>
      </c>
      <c r="CM47" s="364" cm="1">
        <f t="array" aca="1" ref="CM47" ca="1">INDIRECT($A47&amp;CM$1)</f>
        <v>1</v>
      </c>
      <c r="CN47" s="364" cm="1">
        <f t="array" aca="1" ref="CN47" ca="1">INDIRECT($A47&amp;CN$1)</f>
        <v>1</v>
      </c>
      <c r="CO47" s="364" cm="1">
        <f t="array" aca="1" ref="CO47" ca="1">INDIRECT($A47&amp;CO$1)</f>
        <v>1</v>
      </c>
      <c r="CP47" s="364" cm="1">
        <f t="array" aca="1" ref="CP47" ca="1">INDIRECT($A47&amp;CP$1)</f>
        <v>1</v>
      </c>
      <c r="CQ47" s="364" cm="1">
        <f t="array" aca="1" ref="CQ47" ca="1">INDIRECT($A47&amp;CQ$1)</f>
        <v>1</v>
      </c>
      <c r="CR47" s="364" cm="1">
        <f t="array" aca="1" ref="CR47" ca="1">INDIRECT($A47&amp;CR$1)</f>
        <v>1</v>
      </c>
      <c r="CS47" s="364" cm="1">
        <f t="array" aca="1" ref="CS47" ca="1">INDIRECT($A47&amp;CS$1)</f>
        <v>1</v>
      </c>
      <c r="CT47" s="364" cm="1">
        <f t="array" aca="1" ref="CT47" ca="1">INDIRECT($A47&amp;CT$1)</f>
        <v>1</v>
      </c>
      <c r="CU47" s="364" cm="1">
        <f t="array" aca="1" ref="CU47" ca="1">INDIRECT($A47&amp;CU$1)</f>
        <v>1</v>
      </c>
      <c r="CV47" s="364" cm="1">
        <f t="array" aca="1" ref="CV47" ca="1">INDIRECT($A47&amp;CV$1)</f>
        <v>1</v>
      </c>
      <c r="CW47" s="364" cm="1">
        <f t="array" aca="1" ref="CW47" ca="1">INDIRECT($A47&amp;CW$1)</f>
        <v>1</v>
      </c>
      <c r="CX47" s="364" cm="1">
        <f t="array" aca="1" ref="CX47" ca="1">INDIRECT($A47&amp;CX$1)</f>
        <v>1</v>
      </c>
      <c r="CY47" s="364" cm="1">
        <f t="array" aca="1" ref="CY47" ca="1">INDIRECT($A47&amp;CY$1)</f>
        <v>1</v>
      </c>
      <c r="CZ47" s="364" cm="1">
        <f t="array" aca="1" ref="CZ47" ca="1">INDIRECT($A47&amp;CZ$1)</f>
        <v>1</v>
      </c>
      <c r="DA47" s="364" cm="1">
        <f t="array" aca="1" ref="DA47" ca="1">INDIRECT($A47&amp;DA$1)</f>
        <v>1</v>
      </c>
      <c r="DB47" s="364" cm="1">
        <f t="array" aca="1" ref="DB47" ca="1">INDIRECT($A47&amp;DB$1)</f>
        <v>1</v>
      </c>
      <c r="DC47" s="364" cm="1">
        <f t="array" aca="1" ref="DC47" ca="1">INDIRECT($A47&amp;DC$1)</f>
        <v>1</v>
      </c>
      <c r="DD47" s="357"/>
      <c r="DE47" s="364" cm="1">
        <f t="array" aca="1" ref="DE47" ca="1">INDIRECT($A47&amp;DE$1)</f>
        <v>1</v>
      </c>
      <c r="DF47" s="364" cm="1">
        <f t="array" aca="1" ref="DF47" ca="1">INDIRECT($A47&amp;DF$1)</f>
        <v>1</v>
      </c>
      <c r="DG47" s="364" cm="1">
        <f t="array" aca="1" ref="DG47" ca="1">INDIRECT($A47&amp;DG$1)</f>
        <v>1</v>
      </c>
      <c r="DH47" s="364" cm="1">
        <f t="array" aca="1" ref="DH47" ca="1">INDIRECT($A47&amp;DH$1)</f>
        <v>1</v>
      </c>
      <c r="DI47" s="364" cm="1">
        <f t="array" aca="1" ref="DI47" ca="1">INDIRECT($A47&amp;DI$1)</f>
        <v>1</v>
      </c>
      <c r="DJ47" s="364" cm="1">
        <f t="array" aca="1" ref="DJ47" ca="1">INDIRECT($A47&amp;DJ$1)</f>
        <v>1</v>
      </c>
      <c r="DK47" s="364" cm="1">
        <f t="array" aca="1" ref="DK47" ca="1">INDIRECT($A47&amp;DK$1)</f>
        <v>1</v>
      </c>
      <c r="DL47" s="364" cm="1">
        <f t="array" aca="1" ref="DL47" ca="1">INDIRECT($A47&amp;DL$1)</f>
        <v>1</v>
      </c>
      <c r="DM47" s="357"/>
      <c r="DN47" s="364" cm="1">
        <f t="array" aca="1" ref="DN47" ca="1">INDIRECT($A47&amp;DN$1)</f>
        <v>1</v>
      </c>
      <c r="DO47" s="364" cm="1">
        <f t="array" aca="1" ref="DO47" ca="1">INDIRECT($A47&amp;DO$1)</f>
        <v>1</v>
      </c>
      <c r="DP47" s="364" cm="1">
        <f t="array" aca="1" ref="DP47" ca="1">INDIRECT($A47&amp;DP$1)</f>
        <v>1</v>
      </c>
      <c r="DQ47" s="364" cm="1">
        <f t="array" aca="1" ref="DQ47" ca="1">INDIRECT($A47&amp;DQ$1)</f>
        <v>1</v>
      </c>
      <c r="DR47" s="364" cm="1">
        <f t="array" aca="1" ref="DR47" ca="1">INDIRECT($A47&amp;DR$1)</f>
        <v>1</v>
      </c>
      <c r="DS47" s="364" cm="1">
        <f t="array" aca="1" ref="DS47" ca="1">INDIRECT($A47&amp;DS$1)</f>
        <v>1</v>
      </c>
      <c r="DT47" s="364" cm="1">
        <f t="array" aca="1" ref="DT47" ca="1">INDIRECT($A47&amp;DT$1)</f>
        <v>1</v>
      </c>
      <c r="DU47" s="364" cm="1">
        <f t="array" aca="1" ref="DU47" ca="1">INDIRECT($A47&amp;DU$1)</f>
        <v>1</v>
      </c>
      <c r="DV47" s="364" cm="1">
        <f t="array" aca="1" ref="DV47" ca="1">INDIRECT($A47&amp;DV$1)</f>
        <v>1</v>
      </c>
      <c r="DW47" s="364" cm="1">
        <f t="array" aca="1" ref="DW47" ca="1">INDIRECT($A47&amp;DW$1)</f>
        <v>1</v>
      </c>
      <c r="DX47" s="364" cm="1">
        <f t="array" aca="1" ref="DX47" ca="1">INDIRECT($A47&amp;DX$1)</f>
        <v>1</v>
      </c>
      <c r="DY47" s="357"/>
      <c r="DZ47" s="364" cm="1">
        <f t="array" aca="1" ref="DZ47" ca="1">INDIRECT($A47&amp;DZ$1)</f>
        <v>1</v>
      </c>
      <c r="EA47" s="364" cm="1">
        <f t="array" aca="1" ref="EA47" ca="1">INDIRECT($A47&amp;EA$1)</f>
        <v>1</v>
      </c>
      <c r="EB47" s="364" cm="1">
        <f t="array" aca="1" ref="EB47" ca="1">INDIRECT($A47&amp;EB$1)</f>
        <v>1</v>
      </c>
      <c r="EC47" s="364" cm="1">
        <f t="array" aca="1" ref="EC47" ca="1">INDIRECT($A47&amp;EC$1)</f>
        <v>1</v>
      </c>
      <c r="ED47" s="357"/>
      <c r="EE47" s="364" cm="1">
        <f t="array" aca="1" ref="EE47" ca="1">INDIRECT($A47&amp;EE$1)</f>
        <v>1</v>
      </c>
      <c r="EF47" s="364" cm="1">
        <f t="array" aca="1" ref="EF47" ca="1">INDIRECT($A47&amp;EF$1)</f>
        <v>1</v>
      </c>
      <c r="EG47" s="364" cm="1">
        <f t="array" aca="1" ref="EG47" ca="1">INDIRECT($A47&amp;EG$1)</f>
        <v>1</v>
      </c>
      <c r="EH47" s="364" cm="1">
        <f t="array" aca="1" ref="EH47" ca="1">INDIRECT($A47&amp;EH$1)</f>
        <v>1</v>
      </c>
      <c r="EI47" s="364" cm="1">
        <f t="array" aca="1" ref="EI47" ca="1">INDIRECT($A47&amp;EI$1)</f>
        <v>1</v>
      </c>
      <c r="EJ47" s="199"/>
      <c r="EK47" s="199"/>
      <c r="EL47" s="138"/>
      <c r="EM47" s="138"/>
      <c r="EN47" s="138"/>
      <c r="EO47" s="138"/>
    </row>
    <row r="48" spans="1:145">
      <c r="A48" s="114" t="s">
        <v>357</v>
      </c>
      <c r="B48" s="337" t="s">
        <v>145</v>
      </c>
      <c r="C48" s="362" t="str">
        <f>_xlfn.IFNA(VLOOKUP($B48,Classificatietabel!$B$6:$I$91,C$7,FALSE),"")</f>
        <v>laag</v>
      </c>
      <c r="D48" s="194" t="str">
        <f>_xlfn.IFNA(VLOOKUP($B48,Classificatietabel!$B$6:$I$91,D$7,FALSE),"")</f>
        <v>neen</v>
      </c>
      <c r="E48" s="197">
        <f>IF(AND(D48="laag",$D$3=1),0,_xlfn.IFNA(IF(VLOOKUP($B48,Classificatietabel!$B$6:$H$91,$E$5,FALSE)="Ja",1,0),""))</f>
        <v>1</v>
      </c>
      <c r="F48" s="357"/>
      <c r="G48" s="363">
        <v>1</v>
      </c>
      <c r="H48" s="363">
        <v>1</v>
      </c>
      <c r="I48" s="363">
        <v>1</v>
      </c>
      <c r="J48" s="363">
        <v>1</v>
      </c>
      <c r="K48" s="363">
        <v>1</v>
      </c>
      <c r="L48" s="363">
        <v>1</v>
      </c>
      <c r="M48" s="363">
        <v>1</v>
      </c>
      <c r="N48" s="363">
        <v>1</v>
      </c>
      <c r="O48" s="363">
        <v>1</v>
      </c>
      <c r="P48" s="363">
        <v>1</v>
      </c>
      <c r="Q48" s="363">
        <v>1</v>
      </c>
      <c r="R48" s="363">
        <v>1</v>
      </c>
      <c r="S48" s="363">
        <v>1</v>
      </c>
      <c r="T48" s="363">
        <v>1</v>
      </c>
      <c r="U48" s="363">
        <v>1</v>
      </c>
      <c r="V48" s="363">
        <v>1</v>
      </c>
      <c r="W48" s="363">
        <v>1</v>
      </c>
      <c r="X48" s="363">
        <v>1</v>
      </c>
      <c r="Y48" s="363">
        <v>1</v>
      </c>
      <c r="Z48" s="363">
        <v>1</v>
      </c>
      <c r="AA48" s="363">
        <v>1</v>
      </c>
      <c r="AB48" s="363">
        <v>1</v>
      </c>
      <c r="AC48" s="363">
        <v>1</v>
      </c>
      <c r="AD48" s="363">
        <v>1</v>
      </c>
      <c r="AE48" s="363">
        <v>1</v>
      </c>
      <c r="AF48" s="363">
        <v>1</v>
      </c>
      <c r="AG48" s="363">
        <v>1</v>
      </c>
      <c r="AH48" s="363">
        <v>1</v>
      </c>
      <c r="AI48" s="363">
        <v>1</v>
      </c>
      <c r="AJ48" s="363">
        <v>1</v>
      </c>
      <c r="AK48" s="363">
        <v>1</v>
      </c>
      <c r="AL48" s="363">
        <v>1</v>
      </c>
      <c r="AM48" s="363">
        <v>1</v>
      </c>
      <c r="AN48" s="357"/>
      <c r="AO48" s="363">
        <v>1</v>
      </c>
      <c r="AP48" s="363">
        <v>1</v>
      </c>
      <c r="AQ48" s="363">
        <v>1</v>
      </c>
      <c r="AR48" s="363">
        <v>1</v>
      </c>
      <c r="AS48" s="363">
        <v>1</v>
      </c>
      <c r="AT48" s="363">
        <v>1</v>
      </c>
      <c r="AU48" s="364" cm="1">
        <f t="array" aca="1" ref="AU48" ca="1">INDIRECT($A48&amp;AU$1)</f>
        <v>1</v>
      </c>
      <c r="AV48" s="364" cm="1">
        <f t="array" aca="1" ref="AV48" ca="1">INDIRECT($A48&amp;AV$1)</f>
        <v>1</v>
      </c>
      <c r="AW48" s="364" cm="1">
        <f t="array" aca="1" ref="AW48" ca="1">INDIRECT($A48&amp;AW$1)</f>
        <v>1</v>
      </c>
      <c r="AX48" s="364" cm="1">
        <f t="array" aca="1" ref="AX48" ca="1">INDIRECT($A48&amp;AX$1)</f>
        <v>1</v>
      </c>
      <c r="AY48" s="357"/>
      <c r="AZ48" s="364" cm="1">
        <f t="array" aca="1" ref="AZ48" ca="1">INDIRECT($A48&amp;AZ$1)</f>
        <v>1</v>
      </c>
      <c r="BA48" s="364" cm="1">
        <f t="array" aca="1" ref="BA48" ca="1">INDIRECT($A48&amp;BA$1)</f>
        <v>1</v>
      </c>
      <c r="BB48" s="364" cm="1">
        <f t="array" aca="1" ref="BB48" ca="1">INDIRECT($A48&amp;BB$1)</f>
        <v>1</v>
      </c>
      <c r="BC48" s="364" cm="1">
        <f t="array" aca="1" ref="BC48" ca="1">INDIRECT($A48&amp;BC$1)</f>
        <v>1</v>
      </c>
      <c r="BD48" s="364" cm="1">
        <f t="array" aca="1" ref="BD48" ca="1">INDIRECT($A48&amp;BD$1)</f>
        <v>1</v>
      </c>
      <c r="BE48" s="364" cm="1">
        <f t="array" aca="1" ref="BE48" ca="1">INDIRECT($A48&amp;BE$1)</f>
        <v>1</v>
      </c>
      <c r="BF48" s="364" cm="1">
        <f t="array" aca="1" ref="BF48" ca="1">INDIRECT($A48&amp;BF$1)</f>
        <v>1</v>
      </c>
      <c r="BG48" s="364" cm="1">
        <f t="array" aca="1" ref="BG48" ca="1">INDIRECT($A48&amp;BG$1)</f>
        <v>1</v>
      </c>
      <c r="BH48" s="364" cm="1">
        <f t="array" aca="1" ref="BH48" ca="1">INDIRECT($A48&amp;BH$1)</f>
        <v>1</v>
      </c>
      <c r="BI48" s="357"/>
      <c r="BJ48" s="364" cm="1">
        <f t="array" aca="1" ref="BJ48" ca="1">INDIRECT($A48&amp;BJ$1)</f>
        <v>1</v>
      </c>
      <c r="BK48" s="364" cm="1">
        <f t="array" aca="1" ref="BK48" ca="1">INDIRECT($A48&amp;BK$1)</f>
        <v>1</v>
      </c>
      <c r="BL48" s="364" cm="1">
        <f t="array" aca="1" ref="BL48" ca="1">INDIRECT($A48&amp;BL$1)</f>
        <v>1</v>
      </c>
      <c r="BM48" s="364" cm="1">
        <f t="array" aca="1" ref="BM48" ca="1">INDIRECT($A48&amp;BM$1)</f>
        <v>1</v>
      </c>
      <c r="BN48" s="364" cm="1">
        <f t="array" aca="1" ref="BN48" ca="1">INDIRECT($A48&amp;BN$1)</f>
        <v>1</v>
      </c>
      <c r="BO48" s="364" cm="1">
        <f t="array" aca="1" ref="BO48" ca="1">INDIRECT($A48&amp;BO$1)</f>
        <v>1</v>
      </c>
      <c r="BP48" s="364" cm="1">
        <f t="array" aca="1" ref="BP48" ca="1">INDIRECT($A48&amp;BP$1)</f>
        <v>1</v>
      </c>
      <c r="BQ48" s="364" cm="1">
        <f t="array" aca="1" ref="BQ48" ca="1">INDIRECT($A48&amp;BQ$1)</f>
        <v>1</v>
      </c>
      <c r="BR48" s="364" cm="1">
        <f t="array" aca="1" ref="BR48" ca="1">INDIRECT($A48&amp;BR$1)</f>
        <v>1</v>
      </c>
      <c r="BS48" s="364" cm="1">
        <f t="array" aca="1" ref="BS48" ca="1">INDIRECT($A48&amp;BS$1)</f>
        <v>1</v>
      </c>
      <c r="BT48" s="191"/>
      <c r="BU48" s="219" cm="1">
        <f t="array" aca="1" ref="BU48" ca="1">INDIRECT($A48&amp;BU$1)</f>
        <v>1</v>
      </c>
      <c r="BV48" s="364" cm="1">
        <f t="array" aca="1" ref="BV48" ca="1">INDIRECT($A48&amp;BV$1)</f>
        <v>1</v>
      </c>
      <c r="BW48" s="364" cm="1">
        <f t="array" aca="1" ref="BW48" ca="1">INDIRECT($A48&amp;BW$1)</f>
        <v>1</v>
      </c>
      <c r="BX48" s="364" cm="1">
        <f t="array" aca="1" ref="BX48" ca="1">INDIRECT($A48&amp;BX$1)</f>
        <v>1</v>
      </c>
      <c r="BY48" s="365"/>
      <c r="BZ48" s="364" cm="1">
        <f t="array" aca="1" ref="BZ48" ca="1">INDIRECT($A48&amp;BZ$1)</f>
        <v>1</v>
      </c>
      <c r="CA48" s="364" cm="1">
        <f t="array" aca="1" ref="CA48" ca="1">INDIRECT($A48&amp;CA$1)</f>
        <v>1</v>
      </c>
      <c r="CB48" s="364" cm="1">
        <f t="array" aca="1" ref="CB48" ca="1">INDIRECT($A48&amp;CB$1)</f>
        <v>1</v>
      </c>
      <c r="CC48" s="364" cm="1">
        <f t="array" aca="1" ref="CC48" ca="1">INDIRECT($A48&amp;CC$1)</f>
        <v>1</v>
      </c>
      <c r="CD48" s="364" cm="1">
        <f t="array" aca="1" ref="CD48" ca="1">INDIRECT($A48&amp;CD$1)</f>
        <v>1</v>
      </c>
      <c r="CE48" s="364" cm="1">
        <f t="array" aca="1" ref="CE48" ca="1">INDIRECT($A48&amp;CE$1)</f>
        <v>1</v>
      </c>
      <c r="CF48" s="364" cm="1">
        <f t="array" aca="1" ref="CF48" ca="1">INDIRECT($A48&amp;CF$1)</f>
        <v>1</v>
      </c>
      <c r="CG48" s="364" cm="1">
        <f t="array" aca="1" ref="CG48" ca="1">INDIRECT($A48&amp;CG$1)</f>
        <v>1</v>
      </c>
      <c r="CH48" s="364" cm="1">
        <f t="array" aca="1" ref="CH48" ca="1">INDIRECT($A48&amp;CH$1)</f>
        <v>1</v>
      </c>
      <c r="CI48" s="191"/>
      <c r="CJ48" s="364" cm="1">
        <f t="array" aca="1" ref="CJ48" ca="1">INDIRECT($A48&amp;CJ$1)</f>
        <v>1</v>
      </c>
      <c r="CK48" s="364" cm="1">
        <f t="array" aca="1" ref="CK48" ca="1">INDIRECT($A48&amp;CK$1)</f>
        <v>1</v>
      </c>
      <c r="CL48" s="364" cm="1">
        <f t="array" aca="1" ref="CL48" ca="1">INDIRECT($A48&amp;CL$1)</f>
        <v>1</v>
      </c>
      <c r="CM48" s="364" cm="1">
        <f t="array" aca="1" ref="CM48" ca="1">INDIRECT($A48&amp;CM$1)</f>
        <v>1</v>
      </c>
      <c r="CN48" s="364" cm="1">
        <f t="array" aca="1" ref="CN48" ca="1">INDIRECT($A48&amp;CN$1)</f>
        <v>1</v>
      </c>
      <c r="CO48" s="364" cm="1">
        <f t="array" aca="1" ref="CO48" ca="1">INDIRECT($A48&amp;CO$1)</f>
        <v>1</v>
      </c>
      <c r="CP48" s="364" cm="1">
        <f t="array" aca="1" ref="CP48" ca="1">INDIRECT($A48&amp;CP$1)</f>
        <v>1</v>
      </c>
      <c r="CQ48" s="364" cm="1">
        <f t="array" aca="1" ref="CQ48" ca="1">INDIRECT($A48&amp;CQ$1)</f>
        <v>1</v>
      </c>
      <c r="CR48" s="364" cm="1">
        <f t="array" aca="1" ref="CR48" ca="1">INDIRECT($A48&amp;CR$1)</f>
        <v>1</v>
      </c>
      <c r="CS48" s="364" cm="1">
        <f t="array" aca="1" ref="CS48" ca="1">INDIRECT($A48&amp;CS$1)</f>
        <v>1</v>
      </c>
      <c r="CT48" s="364" cm="1">
        <f t="array" aca="1" ref="CT48" ca="1">INDIRECT($A48&amp;CT$1)</f>
        <v>1</v>
      </c>
      <c r="CU48" s="364" cm="1">
        <f t="array" aca="1" ref="CU48" ca="1">INDIRECT($A48&amp;CU$1)</f>
        <v>1</v>
      </c>
      <c r="CV48" s="364" cm="1">
        <f t="array" aca="1" ref="CV48" ca="1">INDIRECT($A48&amp;CV$1)</f>
        <v>1</v>
      </c>
      <c r="CW48" s="364" cm="1">
        <f t="array" aca="1" ref="CW48" ca="1">INDIRECT($A48&amp;CW$1)</f>
        <v>1</v>
      </c>
      <c r="CX48" s="364" cm="1">
        <f t="array" aca="1" ref="CX48" ca="1">INDIRECT($A48&amp;CX$1)</f>
        <v>1</v>
      </c>
      <c r="CY48" s="364" cm="1">
        <f t="array" aca="1" ref="CY48" ca="1">INDIRECT($A48&amp;CY$1)</f>
        <v>1</v>
      </c>
      <c r="CZ48" s="364" cm="1">
        <f t="array" aca="1" ref="CZ48" ca="1">INDIRECT($A48&amp;CZ$1)</f>
        <v>1</v>
      </c>
      <c r="DA48" s="364" cm="1">
        <f t="array" aca="1" ref="DA48" ca="1">INDIRECT($A48&amp;DA$1)</f>
        <v>1</v>
      </c>
      <c r="DB48" s="364" cm="1">
        <f t="array" aca="1" ref="DB48" ca="1">INDIRECT($A48&amp;DB$1)</f>
        <v>1</v>
      </c>
      <c r="DC48" s="364" cm="1">
        <f t="array" aca="1" ref="DC48" ca="1">INDIRECT($A48&amp;DC$1)</f>
        <v>1</v>
      </c>
      <c r="DD48" s="357"/>
      <c r="DE48" s="364" cm="1">
        <f t="array" aca="1" ref="DE48" ca="1">INDIRECT($A48&amp;DE$1)</f>
        <v>1</v>
      </c>
      <c r="DF48" s="364" cm="1">
        <f t="array" aca="1" ref="DF48" ca="1">INDIRECT($A48&amp;DF$1)</f>
        <v>1</v>
      </c>
      <c r="DG48" s="364" cm="1">
        <f t="array" aca="1" ref="DG48" ca="1">INDIRECT($A48&amp;DG$1)</f>
        <v>1</v>
      </c>
      <c r="DH48" s="364" cm="1">
        <f t="array" aca="1" ref="DH48" ca="1">INDIRECT($A48&amp;DH$1)</f>
        <v>1</v>
      </c>
      <c r="DI48" s="364" cm="1">
        <f t="array" aca="1" ref="DI48" ca="1">INDIRECT($A48&amp;DI$1)</f>
        <v>1</v>
      </c>
      <c r="DJ48" s="364" cm="1">
        <f t="array" aca="1" ref="DJ48" ca="1">INDIRECT($A48&amp;DJ$1)</f>
        <v>1</v>
      </c>
      <c r="DK48" s="364" cm="1">
        <f t="array" aca="1" ref="DK48" ca="1">INDIRECT($A48&amp;DK$1)</f>
        <v>1</v>
      </c>
      <c r="DL48" s="364" cm="1">
        <f t="array" aca="1" ref="DL48" ca="1">INDIRECT($A48&amp;DL$1)</f>
        <v>1</v>
      </c>
      <c r="DM48" s="357"/>
      <c r="DN48" s="364" cm="1">
        <f t="array" aca="1" ref="DN48" ca="1">INDIRECT($A48&amp;DN$1)</f>
        <v>1</v>
      </c>
      <c r="DO48" s="364" cm="1">
        <f t="array" aca="1" ref="DO48" ca="1">INDIRECT($A48&amp;DO$1)</f>
        <v>1</v>
      </c>
      <c r="DP48" s="364" cm="1">
        <f t="array" aca="1" ref="DP48" ca="1">INDIRECT($A48&amp;DP$1)</f>
        <v>1</v>
      </c>
      <c r="DQ48" s="364" cm="1">
        <f t="array" aca="1" ref="DQ48" ca="1">INDIRECT($A48&amp;DQ$1)</f>
        <v>1</v>
      </c>
      <c r="DR48" s="364" cm="1">
        <f t="array" aca="1" ref="DR48" ca="1">INDIRECT($A48&amp;DR$1)</f>
        <v>1</v>
      </c>
      <c r="DS48" s="364" cm="1">
        <f t="array" aca="1" ref="DS48" ca="1">INDIRECT($A48&amp;DS$1)</f>
        <v>1</v>
      </c>
      <c r="DT48" s="364" cm="1">
        <f t="array" aca="1" ref="DT48" ca="1">INDIRECT($A48&amp;DT$1)</f>
        <v>1</v>
      </c>
      <c r="DU48" s="364" cm="1">
        <f t="array" aca="1" ref="DU48" ca="1">INDIRECT($A48&amp;DU$1)</f>
        <v>1</v>
      </c>
      <c r="DV48" s="364" cm="1">
        <f t="array" aca="1" ref="DV48" ca="1">INDIRECT($A48&amp;DV$1)</f>
        <v>1</v>
      </c>
      <c r="DW48" s="364" cm="1">
        <f t="array" aca="1" ref="DW48" ca="1">INDIRECT($A48&amp;DW$1)</f>
        <v>1</v>
      </c>
      <c r="DX48" s="364" cm="1">
        <f t="array" aca="1" ref="DX48" ca="1">INDIRECT($A48&amp;DX$1)</f>
        <v>1</v>
      </c>
      <c r="DY48" s="357"/>
      <c r="DZ48" s="364" cm="1">
        <f t="array" aca="1" ref="DZ48" ca="1">INDIRECT($A48&amp;DZ$1)</f>
        <v>1</v>
      </c>
      <c r="EA48" s="364" cm="1">
        <f t="array" aca="1" ref="EA48" ca="1">INDIRECT($A48&amp;EA$1)</f>
        <v>1</v>
      </c>
      <c r="EB48" s="364" cm="1">
        <f t="array" aca="1" ref="EB48" ca="1">INDIRECT($A48&amp;EB$1)</f>
        <v>1</v>
      </c>
      <c r="EC48" s="364" cm="1">
        <f t="array" aca="1" ref="EC48" ca="1">INDIRECT($A48&amp;EC$1)</f>
        <v>1</v>
      </c>
      <c r="ED48" s="357"/>
      <c r="EE48" s="364" cm="1">
        <f t="array" aca="1" ref="EE48" ca="1">INDIRECT($A48&amp;EE$1)</f>
        <v>1</v>
      </c>
      <c r="EF48" s="364" cm="1">
        <f t="array" aca="1" ref="EF48" ca="1">INDIRECT($A48&amp;EF$1)</f>
        <v>1</v>
      </c>
      <c r="EG48" s="364" cm="1">
        <f t="array" aca="1" ref="EG48" ca="1">INDIRECT($A48&amp;EG$1)</f>
        <v>1</v>
      </c>
      <c r="EH48" s="364" cm="1">
        <f t="array" aca="1" ref="EH48" ca="1">INDIRECT($A48&amp;EH$1)</f>
        <v>1</v>
      </c>
      <c r="EI48" s="364" cm="1">
        <f t="array" aca="1" ref="EI48" ca="1">INDIRECT($A48&amp;EI$1)</f>
        <v>1</v>
      </c>
      <c r="EJ48" s="199"/>
      <c r="EK48" s="199"/>
      <c r="EL48" s="138"/>
      <c r="EM48" s="138"/>
      <c r="EN48" s="138"/>
      <c r="EO48" s="138"/>
    </row>
    <row r="49" spans="1:145">
      <c r="A49" s="114" t="s">
        <v>358</v>
      </c>
      <c r="B49" s="337" t="s">
        <v>147</v>
      </c>
      <c r="C49" s="362" t="str">
        <f>_xlfn.IFNA(VLOOKUP($B49,Classificatietabel!$B$6:$I$91,C$7,FALSE),"")</f>
        <v>normaal</v>
      </c>
      <c r="D49" s="194" t="str">
        <f>_xlfn.IFNA(VLOOKUP($B49,Classificatietabel!$B$6:$I$91,D$7,FALSE),"")</f>
        <v>neen</v>
      </c>
      <c r="E49" s="197">
        <f>IF(AND(D49="laag",$D$3=1),0,_xlfn.IFNA(IF(VLOOKUP($B49,Classificatietabel!$B$6:$H$91,$E$5,FALSE)="Ja",1,0),""))</f>
        <v>1</v>
      </c>
      <c r="F49" s="357"/>
      <c r="G49" s="363">
        <v>1</v>
      </c>
      <c r="H49" s="363">
        <v>1</v>
      </c>
      <c r="I49" s="363">
        <v>1</v>
      </c>
      <c r="J49" s="363">
        <v>1</v>
      </c>
      <c r="K49" s="363">
        <v>1</v>
      </c>
      <c r="L49" s="363">
        <v>1</v>
      </c>
      <c r="M49" s="363">
        <v>1</v>
      </c>
      <c r="N49" s="363">
        <v>1</v>
      </c>
      <c r="O49" s="363">
        <v>1</v>
      </c>
      <c r="P49" s="363">
        <v>1</v>
      </c>
      <c r="Q49" s="363">
        <v>1</v>
      </c>
      <c r="R49" s="363">
        <v>1</v>
      </c>
      <c r="S49" s="363">
        <v>1</v>
      </c>
      <c r="T49" s="363">
        <v>1</v>
      </c>
      <c r="U49" s="363">
        <v>1</v>
      </c>
      <c r="V49" s="363">
        <v>1</v>
      </c>
      <c r="W49" s="363">
        <v>1</v>
      </c>
      <c r="X49" s="363">
        <v>1</v>
      </c>
      <c r="Y49" s="363">
        <v>1</v>
      </c>
      <c r="Z49" s="363">
        <v>1</v>
      </c>
      <c r="AA49" s="363">
        <v>1</v>
      </c>
      <c r="AB49" s="363">
        <v>1</v>
      </c>
      <c r="AC49" s="363">
        <v>1</v>
      </c>
      <c r="AD49" s="363">
        <v>1</v>
      </c>
      <c r="AE49" s="363">
        <v>1</v>
      </c>
      <c r="AF49" s="363">
        <v>1</v>
      </c>
      <c r="AG49" s="363">
        <v>1</v>
      </c>
      <c r="AH49" s="363">
        <v>1</v>
      </c>
      <c r="AI49" s="363">
        <v>1</v>
      </c>
      <c r="AJ49" s="363">
        <v>1</v>
      </c>
      <c r="AK49" s="363">
        <v>1</v>
      </c>
      <c r="AL49" s="363">
        <v>1</v>
      </c>
      <c r="AM49" s="363">
        <v>1</v>
      </c>
      <c r="AN49" s="357"/>
      <c r="AO49" s="363">
        <v>1</v>
      </c>
      <c r="AP49" s="363">
        <v>1</v>
      </c>
      <c r="AQ49" s="363">
        <v>1</v>
      </c>
      <c r="AR49" s="363">
        <v>1</v>
      </c>
      <c r="AS49" s="363">
        <v>1</v>
      </c>
      <c r="AT49" s="363">
        <v>1</v>
      </c>
      <c r="AU49" s="363">
        <v>1</v>
      </c>
      <c r="AV49" s="364" cm="1">
        <f t="array" aca="1" ref="AV49" ca="1">INDIRECT($A49&amp;AV$1)</f>
        <v>1</v>
      </c>
      <c r="AW49" s="364" cm="1">
        <f t="array" aca="1" ref="AW49" ca="1">INDIRECT($A49&amp;AW$1)</f>
        <v>1</v>
      </c>
      <c r="AX49" s="364" cm="1">
        <f t="array" aca="1" ref="AX49" ca="1">INDIRECT($A49&amp;AX$1)</f>
        <v>1</v>
      </c>
      <c r="AY49" s="357"/>
      <c r="AZ49" s="364" cm="1">
        <f t="array" aca="1" ref="AZ49" ca="1">INDIRECT($A49&amp;AZ$1)</f>
        <v>1</v>
      </c>
      <c r="BA49" s="364" cm="1">
        <f t="array" aca="1" ref="BA49" ca="1">INDIRECT($A49&amp;BA$1)</f>
        <v>1</v>
      </c>
      <c r="BB49" s="364" cm="1">
        <f t="array" aca="1" ref="BB49" ca="1">INDIRECT($A49&amp;BB$1)</f>
        <v>1</v>
      </c>
      <c r="BC49" s="364" cm="1">
        <f t="array" aca="1" ref="BC49" ca="1">INDIRECT($A49&amp;BC$1)</f>
        <v>1</v>
      </c>
      <c r="BD49" s="364" cm="1">
        <f t="array" aca="1" ref="BD49" ca="1">INDIRECT($A49&amp;BD$1)</f>
        <v>1</v>
      </c>
      <c r="BE49" s="364" cm="1">
        <f t="array" aca="1" ref="BE49" ca="1">INDIRECT($A49&amp;BE$1)</f>
        <v>1</v>
      </c>
      <c r="BF49" s="364" cm="1">
        <f t="array" aca="1" ref="BF49" ca="1">INDIRECT($A49&amp;BF$1)</f>
        <v>1</v>
      </c>
      <c r="BG49" s="364" cm="1">
        <f t="array" aca="1" ref="BG49" ca="1">INDIRECT($A49&amp;BG$1)</f>
        <v>1</v>
      </c>
      <c r="BH49" s="364" cm="1">
        <f t="array" aca="1" ref="BH49" ca="1">INDIRECT($A49&amp;BH$1)</f>
        <v>1</v>
      </c>
      <c r="BI49" s="357"/>
      <c r="BJ49" s="364" cm="1">
        <f t="array" aca="1" ref="BJ49" ca="1">INDIRECT($A49&amp;BJ$1)</f>
        <v>1</v>
      </c>
      <c r="BK49" s="364" cm="1">
        <f t="array" aca="1" ref="BK49" ca="1">INDIRECT($A49&amp;BK$1)</f>
        <v>1</v>
      </c>
      <c r="BL49" s="364" cm="1">
        <f t="array" aca="1" ref="BL49" ca="1">INDIRECT($A49&amp;BL$1)</f>
        <v>1</v>
      </c>
      <c r="BM49" s="364" cm="1">
        <f t="array" aca="1" ref="BM49" ca="1">INDIRECT($A49&amp;BM$1)</f>
        <v>1</v>
      </c>
      <c r="BN49" s="364" cm="1">
        <f t="array" aca="1" ref="BN49" ca="1">INDIRECT($A49&amp;BN$1)</f>
        <v>1</v>
      </c>
      <c r="BO49" s="364" cm="1">
        <f t="array" aca="1" ref="BO49" ca="1">INDIRECT($A49&amp;BO$1)</f>
        <v>1</v>
      </c>
      <c r="BP49" s="364" cm="1">
        <f t="array" aca="1" ref="BP49" ca="1">INDIRECT($A49&amp;BP$1)</f>
        <v>1</v>
      </c>
      <c r="BQ49" s="364" cm="1">
        <f t="array" aca="1" ref="BQ49" ca="1">INDIRECT($A49&amp;BQ$1)</f>
        <v>1</v>
      </c>
      <c r="BR49" s="364" cm="1">
        <f t="array" aca="1" ref="BR49" ca="1">INDIRECT($A49&amp;BR$1)</f>
        <v>1</v>
      </c>
      <c r="BS49" s="364" cm="1">
        <f t="array" aca="1" ref="BS49" ca="1">INDIRECT($A49&amp;BS$1)</f>
        <v>1</v>
      </c>
      <c r="BT49" s="191"/>
      <c r="BU49" s="219" cm="1">
        <f t="array" aca="1" ref="BU49" ca="1">INDIRECT($A49&amp;BU$1)</f>
        <v>1</v>
      </c>
      <c r="BV49" s="364" cm="1">
        <f t="array" aca="1" ref="BV49" ca="1">INDIRECT($A49&amp;BV$1)</f>
        <v>1</v>
      </c>
      <c r="BW49" s="364" cm="1">
        <f t="array" aca="1" ref="BW49" ca="1">INDIRECT($A49&amp;BW$1)</f>
        <v>1</v>
      </c>
      <c r="BX49" s="364" cm="1">
        <f t="array" aca="1" ref="BX49" ca="1">INDIRECT($A49&amp;BX$1)</f>
        <v>1</v>
      </c>
      <c r="BY49" s="365"/>
      <c r="BZ49" s="364" cm="1">
        <f t="array" aca="1" ref="BZ49" ca="1">INDIRECT($A49&amp;BZ$1)</f>
        <v>1</v>
      </c>
      <c r="CA49" s="364" cm="1">
        <f t="array" aca="1" ref="CA49" ca="1">INDIRECT($A49&amp;CA$1)</f>
        <v>1</v>
      </c>
      <c r="CB49" s="364" cm="1">
        <f t="array" aca="1" ref="CB49" ca="1">INDIRECT($A49&amp;CB$1)</f>
        <v>1</v>
      </c>
      <c r="CC49" s="364" cm="1">
        <f t="array" aca="1" ref="CC49" ca="1">INDIRECT($A49&amp;CC$1)</f>
        <v>1</v>
      </c>
      <c r="CD49" s="364" cm="1">
        <f t="array" aca="1" ref="CD49" ca="1">INDIRECT($A49&amp;CD$1)</f>
        <v>1</v>
      </c>
      <c r="CE49" s="364" cm="1">
        <f t="array" aca="1" ref="CE49" ca="1">INDIRECT($A49&amp;CE$1)</f>
        <v>1</v>
      </c>
      <c r="CF49" s="364" cm="1">
        <f t="array" aca="1" ref="CF49" ca="1">INDIRECT($A49&amp;CF$1)</f>
        <v>1</v>
      </c>
      <c r="CG49" s="364" cm="1">
        <f t="array" aca="1" ref="CG49" ca="1">INDIRECT($A49&amp;CG$1)</f>
        <v>1</v>
      </c>
      <c r="CH49" s="364" cm="1">
        <f t="array" aca="1" ref="CH49" ca="1">INDIRECT($A49&amp;CH$1)</f>
        <v>1</v>
      </c>
      <c r="CI49" s="191"/>
      <c r="CJ49" s="364" cm="1">
        <f t="array" aca="1" ref="CJ49" ca="1">INDIRECT($A49&amp;CJ$1)</f>
        <v>1</v>
      </c>
      <c r="CK49" s="364" cm="1">
        <f t="array" aca="1" ref="CK49" ca="1">INDIRECT($A49&amp;CK$1)</f>
        <v>1</v>
      </c>
      <c r="CL49" s="364" cm="1">
        <f t="array" aca="1" ref="CL49" ca="1">INDIRECT($A49&amp;CL$1)</f>
        <v>1</v>
      </c>
      <c r="CM49" s="364" cm="1">
        <f t="array" aca="1" ref="CM49" ca="1">INDIRECT($A49&amp;CM$1)</f>
        <v>1</v>
      </c>
      <c r="CN49" s="364" cm="1">
        <f t="array" aca="1" ref="CN49" ca="1">INDIRECT($A49&amp;CN$1)</f>
        <v>1</v>
      </c>
      <c r="CO49" s="364" cm="1">
        <f t="array" aca="1" ref="CO49" ca="1">INDIRECT($A49&amp;CO$1)</f>
        <v>1</v>
      </c>
      <c r="CP49" s="364" cm="1">
        <f t="array" aca="1" ref="CP49" ca="1">INDIRECT($A49&amp;CP$1)</f>
        <v>1</v>
      </c>
      <c r="CQ49" s="364" cm="1">
        <f t="array" aca="1" ref="CQ49" ca="1">INDIRECT($A49&amp;CQ$1)</f>
        <v>1</v>
      </c>
      <c r="CR49" s="364" cm="1">
        <f t="array" aca="1" ref="CR49" ca="1">INDIRECT($A49&amp;CR$1)</f>
        <v>1</v>
      </c>
      <c r="CS49" s="364" cm="1">
        <f t="array" aca="1" ref="CS49" ca="1">INDIRECT($A49&amp;CS$1)</f>
        <v>1</v>
      </c>
      <c r="CT49" s="364" cm="1">
        <f t="array" aca="1" ref="CT49" ca="1">INDIRECT($A49&amp;CT$1)</f>
        <v>1</v>
      </c>
      <c r="CU49" s="364" cm="1">
        <f t="array" aca="1" ref="CU49" ca="1">INDIRECT($A49&amp;CU$1)</f>
        <v>1</v>
      </c>
      <c r="CV49" s="364" cm="1">
        <f t="array" aca="1" ref="CV49" ca="1">INDIRECT($A49&amp;CV$1)</f>
        <v>1</v>
      </c>
      <c r="CW49" s="364" cm="1">
        <f t="array" aca="1" ref="CW49" ca="1">INDIRECT($A49&amp;CW$1)</f>
        <v>1</v>
      </c>
      <c r="CX49" s="364" cm="1">
        <f t="array" aca="1" ref="CX49" ca="1">INDIRECT($A49&amp;CX$1)</f>
        <v>1</v>
      </c>
      <c r="CY49" s="364" cm="1">
        <f t="array" aca="1" ref="CY49" ca="1">INDIRECT($A49&amp;CY$1)</f>
        <v>1</v>
      </c>
      <c r="CZ49" s="364" cm="1">
        <f t="array" aca="1" ref="CZ49" ca="1">INDIRECT($A49&amp;CZ$1)</f>
        <v>1</v>
      </c>
      <c r="DA49" s="364" cm="1">
        <f t="array" aca="1" ref="DA49" ca="1">INDIRECT($A49&amp;DA$1)</f>
        <v>1</v>
      </c>
      <c r="DB49" s="364" cm="1">
        <f t="array" aca="1" ref="DB49" ca="1">INDIRECT($A49&amp;DB$1)</f>
        <v>1</v>
      </c>
      <c r="DC49" s="364" cm="1">
        <f t="array" aca="1" ref="DC49" ca="1">INDIRECT($A49&amp;DC$1)</f>
        <v>1</v>
      </c>
      <c r="DD49" s="357"/>
      <c r="DE49" s="364" cm="1">
        <f t="array" aca="1" ref="DE49" ca="1">INDIRECT($A49&amp;DE$1)</f>
        <v>1</v>
      </c>
      <c r="DF49" s="364" cm="1">
        <f t="array" aca="1" ref="DF49" ca="1">INDIRECT($A49&amp;DF$1)</f>
        <v>1</v>
      </c>
      <c r="DG49" s="364" cm="1">
        <f t="array" aca="1" ref="DG49" ca="1">INDIRECT($A49&amp;DG$1)</f>
        <v>1</v>
      </c>
      <c r="DH49" s="364" cm="1">
        <f t="array" aca="1" ref="DH49" ca="1">INDIRECT($A49&amp;DH$1)</f>
        <v>1</v>
      </c>
      <c r="DI49" s="364" cm="1">
        <f t="array" aca="1" ref="DI49" ca="1">INDIRECT($A49&amp;DI$1)</f>
        <v>1</v>
      </c>
      <c r="DJ49" s="364" cm="1">
        <f t="array" aca="1" ref="DJ49" ca="1">INDIRECT($A49&amp;DJ$1)</f>
        <v>1</v>
      </c>
      <c r="DK49" s="364" cm="1">
        <f t="array" aca="1" ref="DK49" ca="1">INDIRECT($A49&amp;DK$1)</f>
        <v>1</v>
      </c>
      <c r="DL49" s="364" cm="1">
        <f t="array" aca="1" ref="DL49" ca="1">INDIRECT($A49&amp;DL$1)</f>
        <v>1</v>
      </c>
      <c r="DM49" s="357"/>
      <c r="DN49" s="364" cm="1">
        <f t="array" aca="1" ref="DN49" ca="1">INDIRECT($A49&amp;DN$1)</f>
        <v>1</v>
      </c>
      <c r="DO49" s="364" cm="1">
        <f t="array" aca="1" ref="DO49" ca="1">INDIRECT($A49&amp;DO$1)</f>
        <v>1</v>
      </c>
      <c r="DP49" s="364" cm="1">
        <f t="array" aca="1" ref="DP49" ca="1">INDIRECT($A49&amp;DP$1)</f>
        <v>1</v>
      </c>
      <c r="DQ49" s="364" cm="1">
        <f t="array" aca="1" ref="DQ49" ca="1">INDIRECT($A49&amp;DQ$1)</f>
        <v>1</v>
      </c>
      <c r="DR49" s="364" cm="1">
        <f t="array" aca="1" ref="DR49" ca="1">INDIRECT($A49&amp;DR$1)</f>
        <v>1</v>
      </c>
      <c r="DS49" s="364" cm="1">
        <f t="array" aca="1" ref="DS49" ca="1">INDIRECT($A49&amp;DS$1)</f>
        <v>1</v>
      </c>
      <c r="DT49" s="364" cm="1">
        <f t="array" aca="1" ref="DT49" ca="1">INDIRECT($A49&amp;DT$1)</f>
        <v>1</v>
      </c>
      <c r="DU49" s="364" cm="1">
        <f t="array" aca="1" ref="DU49" ca="1">INDIRECT($A49&amp;DU$1)</f>
        <v>1</v>
      </c>
      <c r="DV49" s="364" cm="1">
        <f t="array" aca="1" ref="DV49" ca="1">INDIRECT($A49&amp;DV$1)</f>
        <v>1</v>
      </c>
      <c r="DW49" s="364" cm="1">
        <f t="array" aca="1" ref="DW49" ca="1">INDIRECT($A49&amp;DW$1)</f>
        <v>1</v>
      </c>
      <c r="DX49" s="364" cm="1">
        <f t="array" aca="1" ref="DX49" ca="1">INDIRECT($A49&amp;DX$1)</f>
        <v>1</v>
      </c>
      <c r="DY49" s="357"/>
      <c r="DZ49" s="364" cm="1">
        <f t="array" aca="1" ref="DZ49" ca="1">INDIRECT($A49&amp;DZ$1)</f>
        <v>1</v>
      </c>
      <c r="EA49" s="364" cm="1">
        <f t="array" aca="1" ref="EA49" ca="1">INDIRECT($A49&amp;EA$1)</f>
        <v>1</v>
      </c>
      <c r="EB49" s="364" cm="1">
        <f t="array" aca="1" ref="EB49" ca="1">INDIRECT($A49&amp;EB$1)</f>
        <v>1</v>
      </c>
      <c r="EC49" s="364" cm="1">
        <f t="array" aca="1" ref="EC49" ca="1">INDIRECT($A49&amp;EC$1)</f>
        <v>1</v>
      </c>
      <c r="ED49" s="357"/>
      <c r="EE49" s="364" cm="1">
        <f t="array" aca="1" ref="EE49" ca="1">INDIRECT($A49&amp;EE$1)</f>
        <v>1</v>
      </c>
      <c r="EF49" s="364" cm="1">
        <f t="array" aca="1" ref="EF49" ca="1">INDIRECT($A49&amp;EF$1)</f>
        <v>1</v>
      </c>
      <c r="EG49" s="364" cm="1">
        <f t="array" aca="1" ref="EG49" ca="1">INDIRECT($A49&amp;EG$1)</f>
        <v>1</v>
      </c>
      <c r="EH49" s="364" cm="1">
        <f t="array" aca="1" ref="EH49" ca="1">INDIRECT($A49&amp;EH$1)</f>
        <v>1</v>
      </c>
      <c r="EI49" s="364" cm="1">
        <f t="array" aca="1" ref="EI49" ca="1">INDIRECT($A49&amp;EI$1)</f>
        <v>1</v>
      </c>
      <c r="EJ49" s="199"/>
      <c r="EK49" s="199"/>
      <c r="EL49" s="138"/>
      <c r="EM49" s="138"/>
      <c r="EN49" s="138"/>
      <c r="EO49" s="138"/>
    </row>
    <row r="50" spans="1:145">
      <c r="A50" s="114" t="s">
        <v>359</v>
      </c>
      <c r="B50" s="337" t="s">
        <v>149</v>
      </c>
      <c r="C50" s="362" t="str">
        <f>_xlfn.IFNA(VLOOKUP($B50,Classificatietabel!$B$6:$I$91,C$7,FALSE),"")</f>
        <v>normaal</v>
      </c>
      <c r="D50" s="194" t="str">
        <f>_xlfn.IFNA(VLOOKUP($B50,Classificatietabel!$B$6:$I$91,D$7,FALSE),"")</f>
        <v>neen</v>
      </c>
      <c r="E50" s="197">
        <f>IF(AND(D50="laag",$D$3=1),0,_xlfn.IFNA(IF(VLOOKUP($B50,Classificatietabel!$B$6:$H$91,$E$5,FALSE)="Ja",1,0),""))</f>
        <v>1</v>
      </c>
      <c r="F50" s="357"/>
      <c r="G50" s="363">
        <v>1</v>
      </c>
      <c r="H50" s="363">
        <v>1</v>
      </c>
      <c r="I50" s="363">
        <v>1</v>
      </c>
      <c r="J50" s="363">
        <v>1</v>
      </c>
      <c r="K50" s="363">
        <v>1</v>
      </c>
      <c r="L50" s="363">
        <v>1</v>
      </c>
      <c r="M50" s="363">
        <v>1</v>
      </c>
      <c r="N50" s="363">
        <v>1</v>
      </c>
      <c r="O50" s="363">
        <v>1</v>
      </c>
      <c r="P50" s="363">
        <v>1</v>
      </c>
      <c r="Q50" s="363">
        <v>1</v>
      </c>
      <c r="R50" s="363">
        <v>1</v>
      </c>
      <c r="S50" s="363">
        <v>1</v>
      </c>
      <c r="T50" s="363">
        <v>1</v>
      </c>
      <c r="U50" s="363">
        <v>1</v>
      </c>
      <c r="V50" s="363">
        <v>1</v>
      </c>
      <c r="W50" s="363">
        <v>1</v>
      </c>
      <c r="X50" s="363">
        <v>1</v>
      </c>
      <c r="Y50" s="363">
        <v>1</v>
      </c>
      <c r="Z50" s="363">
        <v>1</v>
      </c>
      <c r="AA50" s="363">
        <v>1</v>
      </c>
      <c r="AB50" s="363">
        <v>1</v>
      </c>
      <c r="AC50" s="363">
        <v>1</v>
      </c>
      <c r="AD50" s="363">
        <v>1</v>
      </c>
      <c r="AE50" s="363">
        <v>1</v>
      </c>
      <c r="AF50" s="363">
        <v>1</v>
      </c>
      <c r="AG50" s="363">
        <v>1</v>
      </c>
      <c r="AH50" s="363">
        <v>1</v>
      </c>
      <c r="AI50" s="363">
        <v>1</v>
      </c>
      <c r="AJ50" s="363">
        <v>1</v>
      </c>
      <c r="AK50" s="363">
        <v>1</v>
      </c>
      <c r="AL50" s="363">
        <v>1</v>
      </c>
      <c r="AM50" s="363">
        <v>1</v>
      </c>
      <c r="AN50" s="357"/>
      <c r="AO50" s="363">
        <v>1</v>
      </c>
      <c r="AP50" s="363">
        <v>1</v>
      </c>
      <c r="AQ50" s="363">
        <v>1</v>
      </c>
      <c r="AR50" s="363">
        <v>1</v>
      </c>
      <c r="AS50" s="363">
        <v>1</v>
      </c>
      <c r="AT50" s="363">
        <v>1</v>
      </c>
      <c r="AU50" s="363">
        <v>1</v>
      </c>
      <c r="AV50" s="363">
        <v>1</v>
      </c>
      <c r="AW50" s="364" cm="1">
        <f t="array" aca="1" ref="AW50" ca="1">INDIRECT($A50&amp;AW$1)</f>
        <v>1</v>
      </c>
      <c r="AX50" s="364" cm="1">
        <f t="array" aca="1" ref="AX50" ca="1">INDIRECT($A50&amp;AX$1)</f>
        <v>1</v>
      </c>
      <c r="AY50" s="357"/>
      <c r="AZ50" s="364" cm="1">
        <f t="array" aca="1" ref="AZ50" ca="1">INDIRECT($A50&amp;AZ$1)</f>
        <v>1</v>
      </c>
      <c r="BA50" s="364" cm="1">
        <f t="array" aca="1" ref="BA50" ca="1">INDIRECT($A50&amp;BA$1)</f>
        <v>1</v>
      </c>
      <c r="BB50" s="364" cm="1">
        <f t="array" aca="1" ref="BB50" ca="1">INDIRECT($A50&amp;BB$1)</f>
        <v>1</v>
      </c>
      <c r="BC50" s="364" cm="1">
        <f t="array" aca="1" ref="BC50" ca="1">INDIRECT($A50&amp;BC$1)</f>
        <v>1</v>
      </c>
      <c r="BD50" s="364" cm="1">
        <f t="array" aca="1" ref="BD50" ca="1">INDIRECT($A50&amp;BD$1)</f>
        <v>1</v>
      </c>
      <c r="BE50" s="364" cm="1">
        <f t="array" aca="1" ref="BE50" ca="1">INDIRECT($A50&amp;BE$1)</f>
        <v>1</v>
      </c>
      <c r="BF50" s="364" cm="1">
        <f t="array" aca="1" ref="BF50" ca="1">INDIRECT($A50&amp;BF$1)</f>
        <v>1</v>
      </c>
      <c r="BG50" s="364" cm="1">
        <f t="array" aca="1" ref="BG50" ca="1">INDIRECT($A50&amp;BG$1)</f>
        <v>1</v>
      </c>
      <c r="BH50" s="364" cm="1">
        <f t="array" aca="1" ref="BH50" ca="1">INDIRECT($A50&amp;BH$1)</f>
        <v>1</v>
      </c>
      <c r="BI50" s="357"/>
      <c r="BJ50" s="364" cm="1">
        <f t="array" aca="1" ref="BJ50" ca="1">INDIRECT($A50&amp;BJ$1)</f>
        <v>1</v>
      </c>
      <c r="BK50" s="364" cm="1">
        <f t="array" aca="1" ref="BK50" ca="1">INDIRECT($A50&amp;BK$1)</f>
        <v>1</v>
      </c>
      <c r="BL50" s="364" cm="1">
        <f t="array" aca="1" ref="BL50" ca="1">INDIRECT($A50&amp;BL$1)</f>
        <v>1</v>
      </c>
      <c r="BM50" s="364" cm="1">
        <f t="array" aca="1" ref="BM50" ca="1">INDIRECT($A50&amp;BM$1)</f>
        <v>1</v>
      </c>
      <c r="BN50" s="364" cm="1">
        <f t="array" aca="1" ref="BN50" ca="1">INDIRECT($A50&amp;BN$1)</f>
        <v>1</v>
      </c>
      <c r="BO50" s="364" cm="1">
        <f t="array" aca="1" ref="BO50" ca="1">INDIRECT($A50&amp;BO$1)</f>
        <v>1</v>
      </c>
      <c r="BP50" s="364" cm="1">
        <f t="array" aca="1" ref="BP50" ca="1">INDIRECT($A50&amp;BP$1)</f>
        <v>1</v>
      </c>
      <c r="BQ50" s="364" cm="1">
        <f t="array" aca="1" ref="BQ50" ca="1">INDIRECT($A50&amp;BQ$1)</f>
        <v>1</v>
      </c>
      <c r="BR50" s="364" cm="1">
        <f t="array" aca="1" ref="BR50" ca="1">INDIRECT($A50&amp;BR$1)</f>
        <v>1</v>
      </c>
      <c r="BS50" s="364" cm="1">
        <f t="array" aca="1" ref="BS50" ca="1">INDIRECT($A50&amp;BS$1)</f>
        <v>1</v>
      </c>
      <c r="BT50" s="191"/>
      <c r="BU50" s="219" cm="1">
        <f t="array" aca="1" ref="BU50" ca="1">INDIRECT($A50&amp;BU$1)</f>
        <v>1</v>
      </c>
      <c r="BV50" s="364" cm="1">
        <f t="array" aca="1" ref="BV50" ca="1">INDIRECT($A50&amp;BV$1)</f>
        <v>1</v>
      </c>
      <c r="BW50" s="364" cm="1">
        <f t="array" aca="1" ref="BW50" ca="1">INDIRECT($A50&amp;BW$1)</f>
        <v>1</v>
      </c>
      <c r="BX50" s="364" cm="1">
        <f t="array" aca="1" ref="BX50" ca="1">INDIRECT($A50&amp;BX$1)</f>
        <v>1</v>
      </c>
      <c r="BY50" s="365"/>
      <c r="BZ50" s="364" cm="1">
        <f t="array" aca="1" ref="BZ50" ca="1">INDIRECT($A50&amp;BZ$1)</f>
        <v>1</v>
      </c>
      <c r="CA50" s="364" cm="1">
        <f t="array" aca="1" ref="CA50" ca="1">INDIRECT($A50&amp;CA$1)</f>
        <v>1</v>
      </c>
      <c r="CB50" s="364" cm="1">
        <f t="array" aca="1" ref="CB50" ca="1">INDIRECT($A50&amp;CB$1)</f>
        <v>1</v>
      </c>
      <c r="CC50" s="364" cm="1">
        <f t="array" aca="1" ref="CC50" ca="1">INDIRECT($A50&amp;CC$1)</f>
        <v>1</v>
      </c>
      <c r="CD50" s="364" cm="1">
        <f t="array" aca="1" ref="CD50" ca="1">INDIRECT($A50&amp;CD$1)</f>
        <v>1</v>
      </c>
      <c r="CE50" s="364" cm="1">
        <f t="array" aca="1" ref="CE50" ca="1">INDIRECT($A50&amp;CE$1)</f>
        <v>1</v>
      </c>
      <c r="CF50" s="364" cm="1">
        <f t="array" aca="1" ref="CF50" ca="1">INDIRECT($A50&amp;CF$1)</f>
        <v>1</v>
      </c>
      <c r="CG50" s="364" cm="1">
        <f t="array" aca="1" ref="CG50" ca="1">INDIRECT($A50&amp;CG$1)</f>
        <v>1</v>
      </c>
      <c r="CH50" s="364" cm="1">
        <f t="array" aca="1" ref="CH50" ca="1">INDIRECT($A50&amp;CH$1)</f>
        <v>1</v>
      </c>
      <c r="CI50" s="191"/>
      <c r="CJ50" s="364" cm="1">
        <f t="array" aca="1" ref="CJ50" ca="1">INDIRECT($A50&amp;CJ$1)</f>
        <v>1</v>
      </c>
      <c r="CK50" s="364" cm="1">
        <f t="array" aca="1" ref="CK50" ca="1">INDIRECT($A50&amp;CK$1)</f>
        <v>1</v>
      </c>
      <c r="CL50" s="364" cm="1">
        <f t="array" aca="1" ref="CL50" ca="1">INDIRECT($A50&amp;CL$1)</f>
        <v>1</v>
      </c>
      <c r="CM50" s="364" cm="1">
        <f t="array" aca="1" ref="CM50" ca="1">INDIRECT($A50&amp;CM$1)</f>
        <v>1</v>
      </c>
      <c r="CN50" s="364" cm="1">
        <f t="array" aca="1" ref="CN50" ca="1">INDIRECT($A50&amp;CN$1)</f>
        <v>1</v>
      </c>
      <c r="CO50" s="364" cm="1">
        <f t="array" aca="1" ref="CO50" ca="1">INDIRECT($A50&amp;CO$1)</f>
        <v>1</v>
      </c>
      <c r="CP50" s="364" cm="1">
        <f t="array" aca="1" ref="CP50" ca="1">INDIRECT($A50&amp;CP$1)</f>
        <v>1</v>
      </c>
      <c r="CQ50" s="364" cm="1">
        <f t="array" aca="1" ref="CQ50" ca="1">INDIRECT($A50&amp;CQ$1)</f>
        <v>1</v>
      </c>
      <c r="CR50" s="364" cm="1">
        <f t="array" aca="1" ref="CR50" ca="1">INDIRECT($A50&amp;CR$1)</f>
        <v>1</v>
      </c>
      <c r="CS50" s="364" cm="1">
        <f t="array" aca="1" ref="CS50" ca="1">INDIRECT($A50&amp;CS$1)</f>
        <v>1</v>
      </c>
      <c r="CT50" s="364" cm="1">
        <f t="array" aca="1" ref="CT50" ca="1">INDIRECT($A50&amp;CT$1)</f>
        <v>1</v>
      </c>
      <c r="CU50" s="364" cm="1">
        <f t="array" aca="1" ref="CU50" ca="1">INDIRECT($A50&amp;CU$1)</f>
        <v>1</v>
      </c>
      <c r="CV50" s="364" cm="1">
        <f t="array" aca="1" ref="CV50" ca="1">INDIRECT($A50&amp;CV$1)</f>
        <v>1</v>
      </c>
      <c r="CW50" s="364" cm="1">
        <f t="array" aca="1" ref="CW50" ca="1">INDIRECT($A50&amp;CW$1)</f>
        <v>1</v>
      </c>
      <c r="CX50" s="364" cm="1">
        <f t="array" aca="1" ref="CX50" ca="1">INDIRECT($A50&amp;CX$1)</f>
        <v>1</v>
      </c>
      <c r="CY50" s="364" cm="1">
        <f t="array" aca="1" ref="CY50" ca="1">INDIRECT($A50&amp;CY$1)</f>
        <v>1</v>
      </c>
      <c r="CZ50" s="364" cm="1">
        <f t="array" aca="1" ref="CZ50" ca="1">INDIRECT($A50&amp;CZ$1)</f>
        <v>1</v>
      </c>
      <c r="DA50" s="364" cm="1">
        <f t="array" aca="1" ref="DA50" ca="1">INDIRECT($A50&amp;DA$1)</f>
        <v>1</v>
      </c>
      <c r="DB50" s="364" cm="1">
        <f t="array" aca="1" ref="DB50" ca="1">INDIRECT($A50&amp;DB$1)</f>
        <v>1</v>
      </c>
      <c r="DC50" s="364" cm="1">
        <f t="array" aca="1" ref="DC50" ca="1">INDIRECT($A50&amp;DC$1)</f>
        <v>1</v>
      </c>
      <c r="DD50" s="357"/>
      <c r="DE50" s="364" cm="1">
        <f t="array" aca="1" ref="DE50" ca="1">INDIRECT($A50&amp;DE$1)</f>
        <v>1</v>
      </c>
      <c r="DF50" s="364" cm="1">
        <f t="array" aca="1" ref="DF50" ca="1">INDIRECT($A50&amp;DF$1)</f>
        <v>1</v>
      </c>
      <c r="DG50" s="364" cm="1">
        <f t="array" aca="1" ref="DG50" ca="1">INDIRECT($A50&amp;DG$1)</f>
        <v>1</v>
      </c>
      <c r="DH50" s="364" cm="1">
        <f t="array" aca="1" ref="DH50" ca="1">INDIRECT($A50&amp;DH$1)</f>
        <v>1</v>
      </c>
      <c r="DI50" s="364" cm="1">
        <f t="array" aca="1" ref="DI50" ca="1">INDIRECT($A50&amp;DI$1)</f>
        <v>1</v>
      </c>
      <c r="DJ50" s="364" cm="1">
        <f t="array" aca="1" ref="DJ50" ca="1">INDIRECT($A50&amp;DJ$1)</f>
        <v>1</v>
      </c>
      <c r="DK50" s="364" cm="1">
        <f t="array" aca="1" ref="DK50" ca="1">INDIRECT($A50&amp;DK$1)</f>
        <v>1</v>
      </c>
      <c r="DL50" s="364" cm="1">
        <f t="array" aca="1" ref="DL50" ca="1">INDIRECT($A50&amp;DL$1)</f>
        <v>1</v>
      </c>
      <c r="DM50" s="357"/>
      <c r="DN50" s="364" cm="1">
        <f t="array" aca="1" ref="DN50" ca="1">INDIRECT($A50&amp;DN$1)</f>
        <v>1</v>
      </c>
      <c r="DO50" s="364" cm="1">
        <f t="array" aca="1" ref="DO50" ca="1">INDIRECT($A50&amp;DO$1)</f>
        <v>1</v>
      </c>
      <c r="DP50" s="364" cm="1">
        <f t="array" aca="1" ref="DP50" ca="1">INDIRECT($A50&amp;DP$1)</f>
        <v>1</v>
      </c>
      <c r="DQ50" s="364" cm="1">
        <f t="array" aca="1" ref="DQ50" ca="1">INDIRECT($A50&amp;DQ$1)</f>
        <v>1</v>
      </c>
      <c r="DR50" s="364" cm="1">
        <f t="array" aca="1" ref="DR50" ca="1">INDIRECT($A50&amp;DR$1)</f>
        <v>1</v>
      </c>
      <c r="DS50" s="364" cm="1">
        <f t="array" aca="1" ref="DS50" ca="1">INDIRECT($A50&amp;DS$1)</f>
        <v>1</v>
      </c>
      <c r="DT50" s="364" cm="1">
        <f t="array" aca="1" ref="DT50" ca="1">INDIRECT($A50&amp;DT$1)</f>
        <v>1</v>
      </c>
      <c r="DU50" s="364" cm="1">
        <f t="array" aca="1" ref="DU50" ca="1">INDIRECT($A50&amp;DU$1)</f>
        <v>1</v>
      </c>
      <c r="DV50" s="364" cm="1">
        <f t="array" aca="1" ref="DV50" ca="1">INDIRECT($A50&amp;DV$1)</f>
        <v>1</v>
      </c>
      <c r="DW50" s="364" cm="1">
        <f t="array" aca="1" ref="DW50" ca="1">INDIRECT($A50&amp;DW$1)</f>
        <v>1</v>
      </c>
      <c r="DX50" s="364" cm="1">
        <f t="array" aca="1" ref="DX50" ca="1">INDIRECT($A50&amp;DX$1)</f>
        <v>1</v>
      </c>
      <c r="DY50" s="357"/>
      <c r="DZ50" s="364" cm="1">
        <f t="array" aca="1" ref="DZ50" ca="1">INDIRECT($A50&amp;DZ$1)</f>
        <v>1</v>
      </c>
      <c r="EA50" s="364" cm="1">
        <f t="array" aca="1" ref="EA50" ca="1">INDIRECT($A50&amp;EA$1)</f>
        <v>1</v>
      </c>
      <c r="EB50" s="364" cm="1">
        <f t="array" aca="1" ref="EB50" ca="1">INDIRECT($A50&amp;EB$1)</f>
        <v>1</v>
      </c>
      <c r="EC50" s="364" cm="1">
        <f t="array" aca="1" ref="EC50" ca="1">INDIRECT($A50&amp;EC$1)</f>
        <v>1</v>
      </c>
      <c r="ED50" s="357"/>
      <c r="EE50" s="364" cm="1">
        <f t="array" aca="1" ref="EE50" ca="1">INDIRECT($A50&amp;EE$1)</f>
        <v>1</v>
      </c>
      <c r="EF50" s="364" cm="1">
        <f t="array" aca="1" ref="EF50" ca="1">INDIRECT($A50&amp;EF$1)</f>
        <v>1</v>
      </c>
      <c r="EG50" s="364" cm="1">
        <f t="array" aca="1" ref="EG50" ca="1">INDIRECT($A50&amp;EG$1)</f>
        <v>1</v>
      </c>
      <c r="EH50" s="364" cm="1">
        <f t="array" aca="1" ref="EH50" ca="1">INDIRECT($A50&amp;EH$1)</f>
        <v>1</v>
      </c>
      <c r="EI50" s="364" cm="1">
        <f t="array" aca="1" ref="EI50" ca="1">INDIRECT($A50&amp;EI$1)</f>
        <v>1</v>
      </c>
      <c r="EJ50" s="199"/>
      <c r="EK50" s="199"/>
      <c r="EL50" s="138"/>
      <c r="EM50" s="138"/>
      <c r="EN50" s="138"/>
      <c r="EO50" s="138"/>
    </row>
    <row r="51" spans="1:145">
      <c r="A51" s="114" t="s">
        <v>360</v>
      </c>
      <c r="B51" s="337" t="str">
        <f>Classificatietabel!B50</f>
        <v>KANT - Andere 1 (vul hier in)</v>
      </c>
      <c r="C51" s="362" t="str">
        <f>_xlfn.IFNA(VLOOKUP($B51,Classificatietabel!$B$6:$I$91,C$7,FALSE),"")</f>
        <v>laag</v>
      </c>
      <c r="D51" s="194" t="str">
        <f>_xlfn.IFNA(VLOOKUP($B51,Classificatietabel!$B$6:$I$91,D$7,FALSE),"")</f>
        <v>neen</v>
      </c>
      <c r="E51" s="197">
        <f>IF(AND(D51="laag",$D$3=1),0,_xlfn.IFNA(IF(VLOOKUP($B51,Classificatietabel!$B$6:$H$91,$E$5,FALSE)="Ja",1,0),""))</f>
        <v>1</v>
      </c>
      <c r="F51" s="357"/>
      <c r="G51" s="363">
        <v>1</v>
      </c>
      <c r="H51" s="363">
        <v>1</v>
      </c>
      <c r="I51" s="363">
        <v>1</v>
      </c>
      <c r="J51" s="363">
        <v>1</v>
      </c>
      <c r="K51" s="363">
        <v>1</v>
      </c>
      <c r="L51" s="363">
        <v>1</v>
      </c>
      <c r="M51" s="363">
        <v>1</v>
      </c>
      <c r="N51" s="363">
        <v>1</v>
      </c>
      <c r="O51" s="363">
        <v>1</v>
      </c>
      <c r="P51" s="363">
        <v>1</v>
      </c>
      <c r="Q51" s="363">
        <v>1</v>
      </c>
      <c r="R51" s="363">
        <v>1</v>
      </c>
      <c r="S51" s="363">
        <v>1</v>
      </c>
      <c r="T51" s="363">
        <v>1</v>
      </c>
      <c r="U51" s="363">
        <v>1</v>
      </c>
      <c r="V51" s="363">
        <v>1</v>
      </c>
      <c r="W51" s="363">
        <v>1</v>
      </c>
      <c r="X51" s="363">
        <v>1</v>
      </c>
      <c r="Y51" s="363">
        <v>1</v>
      </c>
      <c r="Z51" s="363">
        <v>1</v>
      </c>
      <c r="AA51" s="363">
        <v>1</v>
      </c>
      <c r="AB51" s="363">
        <v>1</v>
      </c>
      <c r="AC51" s="363">
        <v>1</v>
      </c>
      <c r="AD51" s="363">
        <v>1</v>
      </c>
      <c r="AE51" s="363">
        <v>1</v>
      </c>
      <c r="AF51" s="363">
        <v>1</v>
      </c>
      <c r="AG51" s="363">
        <v>1</v>
      </c>
      <c r="AH51" s="363">
        <v>1</v>
      </c>
      <c r="AI51" s="363">
        <v>1</v>
      </c>
      <c r="AJ51" s="363">
        <v>1</v>
      </c>
      <c r="AK51" s="363">
        <v>1</v>
      </c>
      <c r="AL51" s="363">
        <v>1</v>
      </c>
      <c r="AM51" s="363">
        <v>1</v>
      </c>
      <c r="AN51" s="357"/>
      <c r="AO51" s="363">
        <v>1</v>
      </c>
      <c r="AP51" s="363">
        <v>1</v>
      </c>
      <c r="AQ51" s="363">
        <v>1</v>
      </c>
      <c r="AR51" s="363">
        <v>1</v>
      </c>
      <c r="AS51" s="363">
        <v>1</v>
      </c>
      <c r="AT51" s="363">
        <v>1</v>
      </c>
      <c r="AU51" s="363">
        <v>1</v>
      </c>
      <c r="AV51" s="363">
        <v>1</v>
      </c>
      <c r="AW51" s="363">
        <v>1</v>
      </c>
      <c r="AX51" s="364" cm="1">
        <f t="array" aca="1" ref="AX51" ca="1">INDIRECT($A51&amp;AX$1)</f>
        <v>1</v>
      </c>
      <c r="AY51" s="357"/>
      <c r="AZ51" s="364" cm="1">
        <f t="array" aca="1" ref="AZ51" ca="1">INDIRECT($A51&amp;AZ$1)</f>
        <v>1</v>
      </c>
      <c r="BA51" s="364" cm="1">
        <f t="array" aca="1" ref="BA51" ca="1">INDIRECT($A51&amp;BA$1)</f>
        <v>1</v>
      </c>
      <c r="BB51" s="364" cm="1">
        <f t="array" aca="1" ref="BB51" ca="1">INDIRECT($A51&amp;BB$1)</f>
        <v>1</v>
      </c>
      <c r="BC51" s="364" cm="1">
        <f t="array" aca="1" ref="BC51" ca="1">INDIRECT($A51&amp;BC$1)</f>
        <v>1</v>
      </c>
      <c r="BD51" s="364" cm="1">
        <f t="array" aca="1" ref="BD51" ca="1">INDIRECT($A51&amp;BD$1)</f>
        <v>1</v>
      </c>
      <c r="BE51" s="364" cm="1">
        <f t="array" aca="1" ref="BE51" ca="1">INDIRECT($A51&amp;BE$1)</f>
        <v>1</v>
      </c>
      <c r="BF51" s="364" cm="1">
        <f t="array" aca="1" ref="BF51" ca="1">INDIRECT($A51&amp;BF$1)</f>
        <v>1</v>
      </c>
      <c r="BG51" s="364" cm="1">
        <f t="array" aca="1" ref="BG51" ca="1">INDIRECT($A51&amp;BG$1)</f>
        <v>1</v>
      </c>
      <c r="BH51" s="364" cm="1">
        <f t="array" aca="1" ref="BH51" ca="1">INDIRECT($A51&amp;BH$1)</f>
        <v>1</v>
      </c>
      <c r="BI51" s="357"/>
      <c r="BJ51" s="364" cm="1">
        <f t="array" aca="1" ref="BJ51" ca="1">INDIRECT($A51&amp;BJ$1)</f>
        <v>1</v>
      </c>
      <c r="BK51" s="364" cm="1">
        <f t="array" aca="1" ref="BK51" ca="1">INDIRECT($A51&amp;BK$1)</f>
        <v>1</v>
      </c>
      <c r="BL51" s="364" cm="1">
        <f t="array" aca="1" ref="BL51" ca="1">INDIRECT($A51&amp;BL$1)</f>
        <v>1</v>
      </c>
      <c r="BM51" s="364" cm="1">
        <f t="array" aca="1" ref="BM51" ca="1">INDIRECT($A51&amp;BM$1)</f>
        <v>1</v>
      </c>
      <c r="BN51" s="364" cm="1">
        <f t="array" aca="1" ref="BN51" ca="1">INDIRECT($A51&amp;BN$1)</f>
        <v>1</v>
      </c>
      <c r="BO51" s="364" cm="1">
        <f t="array" aca="1" ref="BO51" ca="1">INDIRECT($A51&amp;BO$1)</f>
        <v>1</v>
      </c>
      <c r="BP51" s="364" cm="1">
        <f t="array" aca="1" ref="BP51" ca="1">INDIRECT($A51&amp;BP$1)</f>
        <v>1</v>
      </c>
      <c r="BQ51" s="364" cm="1">
        <f t="array" aca="1" ref="BQ51" ca="1">INDIRECT($A51&amp;BQ$1)</f>
        <v>1</v>
      </c>
      <c r="BR51" s="364" cm="1">
        <f t="array" aca="1" ref="BR51" ca="1">INDIRECT($A51&amp;BR$1)</f>
        <v>1</v>
      </c>
      <c r="BS51" s="364" cm="1">
        <f t="array" aca="1" ref="BS51" ca="1">INDIRECT($A51&amp;BS$1)</f>
        <v>1</v>
      </c>
      <c r="BT51" s="191"/>
      <c r="BU51" s="219" cm="1">
        <f t="array" aca="1" ref="BU51" ca="1">INDIRECT($A51&amp;BU$1)</f>
        <v>1</v>
      </c>
      <c r="BV51" s="364" cm="1">
        <f t="array" aca="1" ref="BV51" ca="1">INDIRECT($A51&amp;BV$1)</f>
        <v>1</v>
      </c>
      <c r="BW51" s="364" cm="1">
        <f t="array" aca="1" ref="BW51" ca="1">INDIRECT($A51&amp;BW$1)</f>
        <v>1</v>
      </c>
      <c r="BX51" s="364" cm="1">
        <f t="array" aca="1" ref="BX51" ca="1">INDIRECT($A51&amp;BX$1)</f>
        <v>1</v>
      </c>
      <c r="BY51" s="365"/>
      <c r="BZ51" s="364" cm="1">
        <f t="array" aca="1" ref="BZ51" ca="1">INDIRECT($A51&amp;BZ$1)</f>
        <v>1</v>
      </c>
      <c r="CA51" s="364" cm="1">
        <f t="array" aca="1" ref="CA51" ca="1">INDIRECT($A51&amp;CA$1)</f>
        <v>1</v>
      </c>
      <c r="CB51" s="364" cm="1">
        <f t="array" aca="1" ref="CB51" ca="1">INDIRECT($A51&amp;CB$1)</f>
        <v>1</v>
      </c>
      <c r="CC51" s="364" cm="1">
        <f t="array" aca="1" ref="CC51" ca="1">INDIRECT($A51&amp;CC$1)</f>
        <v>1</v>
      </c>
      <c r="CD51" s="364" cm="1">
        <f t="array" aca="1" ref="CD51" ca="1">INDIRECT($A51&amp;CD$1)</f>
        <v>1</v>
      </c>
      <c r="CE51" s="364" cm="1">
        <f t="array" aca="1" ref="CE51" ca="1">INDIRECT($A51&amp;CE$1)</f>
        <v>1</v>
      </c>
      <c r="CF51" s="364" cm="1">
        <f t="array" aca="1" ref="CF51" ca="1">INDIRECT($A51&amp;CF$1)</f>
        <v>1</v>
      </c>
      <c r="CG51" s="364" cm="1">
        <f t="array" aca="1" ref="CG51" ca="1">INDIRECT($A51&amp;CG$1)</f>
        <v>1</v>
      </c>
      <c r="CH51" s="364" cm="1">
        <f t="array" aca="1" ref="CH51" ca="1">INDIRECT($A51&amp;CH$1)</f>
        <v>1</v>
      </c>
      <c r="CI51" s="191"/>
      <c r="CJ51" s="364" cm="1">
        <f t="array" aca="1" ref="CJ51" ca="1">INDIRECT($A51&amp;CJ$1)</f>
        <v>1</v>
      </c>
      <c r="CK51" s="364" cm="1">
        <f t="array" aca="1" ref="CK51" ca="1">INDIRECT($A51&amp;CK$1)</f>
        <v>1</v>
      </c>
      <c r="CL51" s="364" cm="1">
        <f t="array" aca="1" ref="CL51" ca="1">INDIRECT($A51&amp;CL$1)</f>
        <v>1</v>
      </c>
      <c r="CM51" s="364" cm="1">
        <f t="array" aca="1" ref="CM51" ca="1">INDIRECT($A51&amp;CM$1)</f>
        <v>1</v>
      </c>
      <c r="CN51" s="364" cm="1">
        <f t="array" aca="1" ref="CN51" ca="1">INDIRECT($A51&amp;CN$1)</f>
        <v>1</v>
      </c>
      <c r="CO51" s="364" cm="1">
        <f t="array" aca="1" ref="CO51" ca="1">INDIRECT($A51&amp;CO$1)</f>
        <v>1</v>
      </c>
      <c r="CP51" s="364" cm="1">
        <f t="array" aca="1" ref="CP51" ca="1">INDIRECT($A51&amp;CP$1)</f>
        <v>1</v>
      </c>
      <c r="CQ51" s="364" cm="1">
        <f t="array" aca="1" ref="CQ51" ca="1">INDIRECT($A51&amp;CQ$1)</f>
        <v>1</v>
      </c>
      <c r="CR51" s="364" cm="1">
        <f t="array" aca="1" ref="CR51" ca="1">INDIRECT($A51&amp;CR$1)</f>
        <v>1</v>
      </c>
      <c r="CS51" s="364" cm="1">
        <f t="array" aca="1" ref="CS51" ca="1">INDIRECT($A51&amp;CS$1)</f>
        <v>1</v>
      </c>
      <c r="CT51" s="364" cm="1">
        <f t="array" aca="1" ref="CT51" ca="1">INDIRECT($A51&amp;CT$1)</f>
        <v>1</v>
      </c>
      <c r="CU51" s="364" cm="1">
        <f t="array" aca="1" ref="CU51" ca="1">INDIRECT($A51&amp;CU$1)</f>
        <v>1</v>
      </c>
      <c r="CV51" s="364" cm="1">
        <f t="array" aca="1" ref="CV51" ca="1">INDIRECT($A51&amp;CV$1)</f>
        <v>1</v>
      </c>
      <c r="CW51" s="364" cm="1">
        <f t="array" aca="1" ref="CW51" ca="1">INDIRECT($A51&amp;CW$1)</f>
        <v>1</v>
      </c>
      <c r="CX51" s="364" cm="1">
        <f t="array" aca="1" ref="CX51" ca="1">INDIRECT($A51&amp;CX$1)</f>
        <v>1</v>
      </c>
      <c r="CY51" s="364" cm="1">
        <f t="array" aca="1" ref="CY51" ca="1">INDIRECT($A51&amp;CY$1)</f>
        <v>1</v>
      </c>
      <c r="CZ51" s="364" cm="1">
        <f t="array" aca="1" ref="CZ51" ca="1">INDIRECT($A51&amp;CZ$1)</f>
        <v>1</v>
      </c>
      <c r="DA51" s="364" cm="1">
        <f t="array" aca="1" ref="DA51" ca="1">INDIRECT($A51&amp;DA$1)</f>
        <v>1</v>
      </c>
      <c r="DB51" s="364" cm="1">
        <f t="array" aca="1" ref="DB51" ca="1">INDIRECT($A51&amp;DB$1)</f>
        <v>1</v>
      </c>
      <c r="DC51" s="364" cm="1">
        <f t="array" aca="1" ref="DC51" ca="1">INDIRECT($A51&amp;DC$1)</f>
        <v>1</v>
      </c>
      <c r="DD51" s="357"/>
      <c r="DE51" s="364" cm="1">
        <f t="array" aca="1" ref="DE51" ca="1">INDIRECT($A51&amp;DE$1)</f>
        <v>1</v>
      </c>
      <c r="DF51" s="364" cm="1">
        <f t="array" aca="1" ref="DF51" ca="1">INDIRECT($A51&amp;DF$1)</f>
        <v>1</v>
      </c>
      <c r="DG51" s="364" cm="1">
        <f t="array" aca="1" ref="DG51" ca="1">INDIRECT($A51&amp;DG$1)</f>
        <v>1</v>
      </c>
      <c r="DH51" s="364" cm="1">
        <f t="array" aca="1" ref="DH51" ca="1">INDIRECT($A51&amp;DH$1)</f>
        <v>1</v>
      </c>
      <c r="DI51" s="364" cm="1">
        <f t="array" aca="1" ref="DI51" ca="1">INDIRECT($A51&amp;DI$1)</f>
        <v>1</v>
      </c>
      <c r="DJ51" s="364" cm="1">
        <f t="array" aca="1" ref="DJ51" ca="1">INDIRECT($A51&amp;DJ$1)</f>
        <v>1</v>
      </c>
      <c r="DK51" s="364" cm="1">
        <f t="array" aca="1" ref="DK51" ca="1">INDIRECT($A51&amp;DK$1)</f>
        <v>1</v>
      </c>
      <c r="DL51" s="364" cm="1">
        <f t="array" aca="1" ref="DL51" ca="1">INDIRECT($A51&amp;DL$1)</f>
        <v>1</v>
      </c>
      <c r="DM51" s="357"/>
      <c r="DN51" s="364" cm="1">
        <f t="array" aca="1" ref="DN51" ca="1">INDIRECT($A51&amp;DN$1)</f>
        <v>1</v>
      </c>
      <c r="DO51" s="364" cm="1">
        <f t="array" aca="1" ref="DO51" ca="1">INDIRECT($A51&amp;DO$1)</f>
        <v>1</v>
      </c>
      <c r="DP51" s="364" cm="1">
        <f t="array" aca="1" ref="DP51" ca="1">INDIRECT($A51&amp;DP$1)</f>
        <v>1</v>
      </c>
      <c r="DQ51" s="364" cm="1">
        <f t="array" aca="1" ref="DQ51" ca="1">INDIRECT($A51&amp;DQ$1)</f>
        <v>1</v>
      </c>
      <c r="DR51" s="364" cm="1">
        <f t="array" aca="1" ref="DR51" ca="1">INDIRECT($A51&amp;DR$1)</f>
        <v>1</v>
      </c>
      <c r="DS51" s="364" cm="1">
        <f t="array" aca="1" ref="DS51" ca="1">INDIRECT($A51&amp;DS$1)</f>
        <v>1</v>
      </c>
      <c r="DT51" s="364" cm="1">
        <f t="array" aca="1" ref="DT51" ca="1">INDIRECT($A51&amp;DT$1)</f>
        <v>1</v>
      </c>
      <c r="DU51" s="364" cm="1">
        <f t="array" aca="1" ref="DU51" ca="1">INDIRECT($A51&amp;DU$1)</f>
        <v>1</v>
      </c>
      <c r="DV51" s="364" cm="1">
        <f t="array" aca="1" ref="DV51" ca="1">INDIRECT($A51&amp;DV$1)</f>
        <v>1</v>
      </c>
      <c r="DW51" s="364" cm="1">
        <f t="array" aca="1" ref="DW51" ca="1">INDIRECT($A51&amp;DW$1)</f>
        <v>1</v>
      </c>
      <c r="DX51" s="364" cm="1">
        <f t="array" aca="1" ref="DX51" ca="1">INDIRECT($A51&amp;DX$1)</f>
        <v>1</v>
      </c>
      <c r="DY51" s="357"/>
      <c r="DZ51" s="364" cm="1">
        <f t="array" aca="1" ref="DZ51" ca="1">INDIRECT($A51&amp;DZ$1)</f>
        <v>1</v>
      </c>
      <c r="EA51" s="364" cm="1">
        <f t="array" aca="1" ref="EA51" ca="1">INDIRECT($A51&amp;EA$1)</f>
        <v>1</v>
      </c>
      <c r="EB51" s="364" cm="1">
        <f t="array" aca="1" ref="EB51" ca="1">INDIRECT($A51&amp;EB$1)</f>
        <v>1</v>
      </c>
      <c r="EC51" s="364" cm="1">
        <f t="array" aca="1" ref="EC51" ca="1">INDIRECT($A51&amp;EC$1)</f>
        <v>1</v>
      </c>
      <c r="ED51" s="357"/>
      <c r="EE51" s="364" cm="1">
        <f t="array" aca="1" ref="EE51" ca="1">INDIRECT($A51&amp;EE$1)</f>
        <v>1</v>
      </c>
      <c r="EF51" s="364" cm="1">
        <f t="array" aca="1" ref="EF51" ca="1">INDIRECT($A51&amp;EF$1)</f>
        <v>1</v>
      </c>
      <c r="EG51" s="364" cm="1">
        <f t="array" aca="1" ref="EG51" ca="1">INDIRECT($A51&amp;EG$1)</f>
        <v>1</v>
      </c>
      <c r="EH51" s="364" cm="1">
        <f t="array" aca="1" ref="EH51" ca="1">INDIRECT($A51&amp;EH$1)</f>
        <v>1</v>
      </c>
      <c r="EI51" s="364" cm="1">
        <f t="array" aca="1" ref="EI51" ca="1">INDIRECT($A51&amp;EI$1)</f>
        <v>1</v>
      </c>
      <c r="EJ51" s="199"/>
      <c r="EK51" s="199"/>
      <c r="EL51" s="138"/>
      <c r="EM51" s="138"/>
      <c r="EN51" s="138"/>
      <c r="EO51" s="138"/>
    </row>
    <row r="52" spans="1:145">
      <c r="A52" s="114" t="s">
        <v>361</v>
      </c>
      <c r="B52" s="337" t="str">
        <f>Classificatietabel!B51</f>
        <v>KANT - Andere 2 (vul hier in)</v>
      </c>
      <c r="C52" s="362" t="str">
        <f>_xlfn.IFNA(VLOOKUP($B52,Classificatietabel!$B$6:$I$91,C$7,FALSE),"")</f>
        <v>laag</v>
      </c>
      <c r="D52" s="194" t="str">
        <f>_xlfn.IFNA(VLOOKUP($B52,Classificatietabel!$B$6:$I$91,D$7,FALSE),"")</f>
        <v>neen</v>
      </c>
      <c r="E52" s="197">
        <f>IF(AND(D52="laag",$D$3=1),0,_xlfn.IFNA(IF(VLOOKUP($B52,Classificatietabel!$B$6:$H$91,$E$5,FALSE)="Ja",1,0),""))</f>
        <v>1</v>
      </c>
      <c r="F52" s="357"/>
      <c r="G52" s="363">
        <v>1</v>
      </c>
      <c r="H52" s="363">
        <v>1</v>
      </c>
      <c r="I52" s="363">
        <v>1</v>
      </c>
      <c r="J52" s="363">
        <v>1</v>
      </c>
      <c r="K52" s="363">
        <v>1</v>
      </c>
      <c r="L52" s="363">
        <v>1</v>
      </c>
      <c r="M52" s="363">
        <v>1</v>
      </c>
      <c r="N52" s="363">
        <v>1</v>
      </c>
      <c r="O52" s="363">
        <v>1</v>
      </c>
      <c r="P52" s="363">
        <v>1</v>
      </c>
      <c r="Q52" s="363">
        <v>1</v>
      </c>
      <c r="R52" s="363">
        <v>1</v>
      </c>
      <c r="S52" s="363">
        <v>1</v>
      </c>
      <c r="T52" s="363">
        <v>1</v>
      </c>
      <c r="U52" s="363">
        <v>1</v>
      </c>
      <c r="V52" s="363">
        <v>1</v>
      </c>
      <c r="W52" s="363">
        <v>1</v>
      </c>
      <c r="X52" s="363">
        <v>1</v>
      </c>
      <c r="Y52" s="363">
        <v>1</v>
      </c>
      <c r="Z52" s="363">
        <v>1</v>
      </c>
      <c r="AA52" s="363">
        <v>1</v>
      </c>
      <c r="AB52" s="363">
        <v>1</v>
      </c>
      <c r="AC52" s="363">
        <v>1</v>
      </c>
      <c r="AD52" s="363">
        <v>1</v>
      </c>
      <c r="AE52" s="363">
        <v>1</v>
      </c>
      <c r="AF52" s="363">
        <v>1</v>
      </c>
      <c r="AG52" s="363">
        <v>1</v>
      </c>
      <c r="AH52" s="363">
        <v>1</v>
      </c>
      <c r="AI52" s="363">
        <v>1</v>
      </c>
      <c r="AJ52" s="363">
        <v>1</v>
      </c>
      <c r="AK52" s="363">
        <v>1</v>
      </c>
      <c r="AL52" s="363">
        <v>1</v>
      </c>
      <c r="AM52" s="363">
        <v>1</v>
      </c>
      <c r="AN52" s="357"/>
      <c r="AO52" s="363">
        <v>1</v>
      </c>
      <c r="AP52" s="363">
        <v>1</v>
      </c>
      <c r="AQ52" s="363">
        <v>1</v>
      </c>
      <c r="AR52" s="363">
        <v>1</v>
      </c>
      <c r="AS52" s="363">
        <v>1</v>
      </c>
      <c r="AT52" s="363">
        <v>1</v>
      </c>
      <c r="AU52" s="363">
        <v>1</v>
      </c>
      <c r="AV52" s="363">
        <v>1</v>
      </c>
      <c r="AW52" s="363">
        <v>1</v>
      </c>
      <c r="AX52" s="363">
        <v>1</v>
      </c>
      <c r="AY52" s="357"/>
      <c r="AZ52" s="364" cm="1">
        <f t="array" aca="1" ref="AZ52" ca="1">INDIRECT($A52&amp;AZ$1)</f>
        <v>1</v>
      </c>
      <c r="BA52" s="364" cm="1">
        <f t="array" aca="1" ref="BA52" ca="1">INDIRECT($A52&amp;BA$1)</f>
        <v>1</v>
      </c>
      <c r="BB52" s="364" cm="1">
        <f t="array" aca="1" ref="BB52" ca="1">INDIRECT($A52&amp;BB$1)</f>
        <v>1</v>
      </c>
      <c r="BC52" s="364" cm="1">
        <f t="array" aca="1" ref="BC52" ca="1">INDIRECT($A52&amp;BC$1)</f>
        <v>1</v>
      </c>
      <c r="BD52" s="364" cm="1">
        <f t="array" aca="1" ref="BD52" ca="1">INDIRECT($A52&amp;BD$1)</f>
        <v>1</v>
      </c>
      <c r="BE52" s="364" cm="1">
        <f t="array" aca="1" ref="BE52" ca="1">INDIRECT($A52&amp;BE$1)</f>
        <v>1</v>
      </c>
      <c r="BF52" s="364" cm="1">
        <f t="array" aca="1" ref="BF52" ca="1">INDIRECT($A52&amp;BF$1)</f>
        <v>1</v>
      </c>
      <c r="BG52" s="364" cm="1">
        <f t="array" aca="1" ref="BG52" ca="1">INDIRECT($A52&amp;BG$1)</f>
        <v>1</v>
      </c>
      <c r="BH52" s="364" cm="1">
        <f t="array" aca="1" ref="BH52" ca="1">INDIRECT($A52&amp;BH$1)</f>
        <v>1</v>
      </c>
      <c r="BI52" s="357"/>
      <c r="BJ52" s="364" cm="1">
        <f t="array" aca="1" ref="BJ52" ca="1">INDIRECT($A52&amp;BJ$1)</f>
        <v>1</v>
      </c>
      <c r="BK52" s="364" cm="1">
        <f t="array" aca="1" ref="BK52" ca="1">INDIRECT($A52&amp;BK$1)</f>
        <v>1</v>
      </c>
      <c r="BL52" s="364" cm="1">
        <f t="array" aca="1" ref="BL52" ca="1">INDIRECT($A52&amp;BL$1)</f>
        <v>1</v>
      </c>
      <c r="BM52" s="364" cm="1">
        <f t="array" aca="1" ref="BM52" ca="1">INDIRECT($A52&amp;BM$1)</f>
        <v>1</v>
      </c>
      <c r="BN52" s="364" cm="1">
        <f t="array" aca="1" ref="BN52" ca="1">INDIRECT($A52&amp;BN$1)</f>
        <v>1</v>
      </c>
      <c r="BO52" s="364" cm="1">
        <f t="array" aca="1" ref="BO52" ca="1">INDIRECT($A52&amp;BO$1)</f>
        <v>1</v>
      </c>
      <c r="BP52" s="364" cm="1">
        <f t="array" aca="1" ref="BP52" ca="1">INDIRECT($A52&amp;BP$1)</f>
        <v>1</v>
      </c>
      <c r="BQ52" s="364" cm="1">
        <f t="array" aca="1" ref="BQ52" ca="1">INDIRECT($A52&amp;BQ$1)</f>
        <v>1</v>
      </c>
      <c r="BR52" s="364" cm="1">
        <f t="array" aca="1" ref="BR52" ca="1">INDIRECT($A52&amp;BR$1)</f>
        <v>1</v>
      </c>
      <c r="BS52" s="364" cm="1">
        <f t="array" aca="1" ref="BS52" ca="1">INDIRECT($A52&amp;BS$1)</f>
        <v>1</v>
      </c>
      <c r="BT52" s="191"/>
      <c r="BU52" s="219" cm="1">
        <f t="array" aca="1" ref="BU52" ca="1">INDIRECT($A52&amp;BU$1)</f>
        <v>1</v>
      </c>
      <c r="BV52" s="364" cm="1">
        <f t="array" aca="1" ref="BV52" ca="1">INDIRECT($A52&amp;BV$1)</f>
        <v>1</v>
      </c>
      <c r="BW52" s="364" cm="1">
        <f t="array" aca="1" ref="BW52" ca="1">INDIRECT($A52&amp;BW$1)</f>
        <v>1</v>
      </c>
      <c r="BX52" s="364" cm="1">
        <f t="array" aca="1" ref="BX52" ca="1">INDIRECT($A52&amp;BX$1)</f>
        <v>1</v>
      </c>
      <c r="BY52" s="365"/>
      <c r="BZ52" s="364" cm="1">
        <f t="array" aca="1" ref="BZ52" ca="1">INDIRECT($A52&amp;BZ$1)</f>
        <v>1</v>
      </c>
      <c r="CA52" s="364" cm="1">
        <f t="array" aca="1" ref="CA52" ca="1">INDIRECT($A52&amp;CA$1)</f>
        <v>1</v>
      </c>
      <c r="CB52" s="364" cm="1">
        <f t="array" aca="1" ref="CB52" ca="1">INDIRECT($A52&amp;CB$1)</f>
        <v>1</v>
      </c>
      <c r="CC52" s="364" cm="1">
        <f t="array" aca="1" ref="CC52" ca="1">INDIRECT($A52&amp;CC$1)</f>
        <v>1</v>
      </c>
      <c r="CD52" s="364" cm="1">
        <f t="array" aca="1" ref="CD52" ca="1">INDIRECT($A52&amp;CD$1)</f>
        <v>1</v>
      </c>
      <c r="CE52" s="364" cm="1">
        <f t="array" aca="1" ref="CE52" ca="1">INDIRECT($A52&amp;CE$1)</f>
        <v>1</v>
      </c>
      <c r="CF52" s="364" cm="1">
        <f t="array" aca="1" ref="CF52" ca="1">INDIRECT($A52&amp;CF$1)</f>
        <v>1</v>
      </c>
      <c r="CG52" s="364" cm="1">
        <f t="array" aca="1" ref="CG52" ca="1">INDIRECT($A52&amp;CG$1)</f>
        <v>1</v>
      </c>
      <c r="CH52" s="364" cm="1">
        <f t="array" aca="1" ref="CH52" ca="1">INDIRECT($A52&amp;CH$1)</f>
        <v>1</v>
      </c>
      <c r="CI52" s="191"/>
      <c r="CJ52" s="364" cm="1">
        <f t="array" aca="1" ref="CJ52" ca="1">INDIRECT($A52&amp;CJ$1)</f>
        <v>1</v>
      </c>
      <c r="CK52" s="364" cm="1">
        <f t="array" aca="1" ref="CK52" ca="1">INDIRECT($A52&amp;CK$1)</f>
        <v>1</v>
      </c>
      <c r="CL52" s="364" cm="1">
        <f t="array" aca="1" ref="CL52" ca="1">INDIRECT($A52&amp;CL$1)</f>
        <v>1</v>
      </c>
      <c r="CM52" s="364" cm="1">
        <f t="array" aca="1" ref="CM52" ca="1">INDIRECT($A52&amp;CM$1)</f>
        <v>1</v>
      </c>
      <c r="CN52" s="364" cm="1">
        <f t="array" aca="1" ref="CN52" ca="1">INDIRECT($A52&amp;CN$1)</f>
        <v>1</v>
      </c>
      <c r="CO52" s="364" cm="1">
        <f t="array" aca="1" ref="CO52" ca="1">INDIRECT($A52&amp;CO$1)</f>
        <v>1</v>
      </c>
      <c r="CP52" s="364" cm="1">
        <f t="array" aca="1" ref="CP52" ca="1">INDIRECT($A52&amp;CP$1)</f>
        <v>1</v>
      </c>
      <c r="CQ52" s="364" cm="1">
        <f t="array" aca="1" ref="CQ52" ca="1">INDIRECT($A52&amp;CQ$1)</f>
        <v>1</v>
      </c>
      <c r="CR52" s="364" cm="1">
        <f t="array" aca="1" ref="CR52" ca="1">INDIRECT($A52&amp;CR$1)</f>
        <v>1</v>
      </c>
      <c r="CS52" s="364" cm="1">
        <f t="array" aca="1" ref="CS52" ca="1">INDIRECT($A52&amp;CS$1)</f>
        <v>1</v>
      </c>
      <c r="CT52" s="364" cm="1">
        <f t="array" aca="1" ref="CT52" ca="1">INDIRECT($A52&amp;CT$1)</f>
        <v>1</v>
      </c>
      <c r="CU52" s="364" cm="1">
        <f t="array" aca="1" ref="CU52" ca="1">INDIRECT($A52&amp;CU$1)</f>
        <v>1</v>
      </c>
      <c r="CV52" s="364" cm="1">
        <f t="array" aca="1" ref="CV52" ca="1">INDIRECT($A52&amp;CV$1)</f>
        <v>1</v>
      </c>
      <c r="CW52" s="364" cm="1">
        <f t="array" aca="1" ref="CW52" ca="1">INDIRECT($A52&amp;CW$1)</f>
        <v>1</v>
      </c>
      <c r="CX52" s="364" cm="1">
        <f t="array" aca="1" ref="CX52" ca="1">INDIRECT($A52&amp;CX$1)</f>
        <v>1</v>
      </c>
      <c r="CY52" s="364" cm="1">
        <f t="array" aca="1" ref="CY52" ca="1">INDIRECT($A52&amp;CY$1)</f>
        <v>1</v>
      </c>
      <c r="CZ52" s="364" cm="1">
        <f t="array" aca="1" ref="CZ52" ca="1">INDIRECT($A52&amp;CZ$1)</f>
        <v>1</v>
      </c>
      <c r="DA52" s="364" cm="1">
        <f t="array" aca="1" ref="DA52" ca="1">INDIRECT($A52&amp;DA$1)</f>
        <v>1</v>
      </c>
      <c r="DB52" s="364" cm="1">
        <f t="array" aca="1" ref="DB52" ca="1">INDIRECT($A52&amp;DB$1)</f>
        <v>1</v>
      </c>
      <c r="DC52" s="364" cm="1">
        <f t="array" aca="1" ref="DC52" ca="1">INDIRECT($A52&amp;DC$1)</f>
        <v>1</v>
      </c>
      <c r="DD52" s="357"/>
      <c r="DE52" s="364" cm="1">
        <f t="array" aca="1" ref="DE52" ca="1">INDIRECT($A52&amp;DE$1)</f>
        <v>1</v>
      </c>
      <c r="DF52" s="364" cm="1">
        <f t="array" aca="1" ref="DF52" ca="1">INDIRECT($A52&amp;DF$1)</f>
        <v>1</v>
      </c>
      <c r="DG52" s="364" cm="1">
        <f t="array" aca="1" ref="DG52" ca="1">INDIRECT($A52&amp;DG$1)</f>
        <v>1</v>
      </c>
      <c r="DH52" s="364" cm="1">
        <f t="array" aca="1" ref="DH52" ca="1">INDIRECT($A52&amp;DH$1)</f>
        <v>1</v>
      </c>
      <c r="DI52" s="364" cm="1">
        <f t="array" aca="1" ref="DI52" ca="1">INDIRECT($A52&amp;DI$1)</f>
        <v>1</v>
      </c>
      <c r="DJ52" s="364" cm="1">
        <f t="array" aca="1" ref="DJ52" ca="1">INDIRECT($A52&amp;DJ$1)</f>
        <v>1</v>
      </c>
      <c r="DK52" s="364" cm="1">
        <f t="array" aca="1" ref="DK52" ca="1">INDIRECT($A52&amp;DK$1)</f>
        <v>1</v>
      </c>
      <c r="DL52" s="364" cm="1">
        <f t="array" aca="1" ref="DL52" ca="1">INDIRECT($A52&amp;DL$1)</f>
        <v>1</v>
      </c>
      <c r="DM52" s="357"/>
      <c r="DN52" s="364" cm="1">
        <f t="array" aca="1" ref="DN52" ca="1">INDIRECT($A52&amp;DN$1)</f>
        <v>1</v>
      </c>
      <c r="DO52" s="364" cm="1">
        <f t="array" aca="1" ref="DO52" ca="1">INDIRECT($A52&amp;DO$1)</f>
        <v>1</v>
      </c>
      <c r="DP52" s="364" cm="1">
        <f t="array" aca="1" ref="DP52" ca="1">INDIRECT($A52&amp;DP$1)</f>
        <v>1</v>
      </c>
      <c r="DQ52" s="364" cm="1">
        <f t="array" aca="1" ref="DQ52" ca="1">INDIRECT($A52&amp;DQ$1)</f>
        <v>1</v>
      </c>
      <c r="DR52" s="364" cm="1">
        <f t="array" aca="1" ref="DR52" ca="1">INDIRECT($A52&amp;DR$1)</f>
        <v>1</v>
      </c>
      <c r="DS52" s="364" cm="1">
        <f t="array" aca="1" ref="DS52" ca="1">INDIRECT($A52&amp;DS$1)</f>
        <v>1</v>
      </c>
      <c r="DT52" s="364" cm="1">
        <f t="array" aca="1" ref="DT52" ca="1">INDIRECT($A52&amp;DT$1)</f>
        <v>1</v>
      </c>
      <c r="DU52" s="364" cm="1">
        <f t="array" aca="1" ref="DU52" ca="1">INDIRECT($A52&amp;DU$1)</f>
        <v>1</v>
      </c>
      <c r="DV52" s="364" cm="1">
        <f t="array" aca="1" ref="DV52" ca="1">INDIRECT($A52&amp;DV$1)</f>
        <v>1</v>
      </c>
      <c r="DW52" s="364" cm="1">
        <f t="array" aca="1" ref="DW52" ca="1">INDIRECT($A52&amp;DW$1)</f>
        <v>1</v>
      </c>
      <c r="DX52" s="364" cm="1">
        <f t="array" aca="1" ref="DX52" ca="1">INDIRECT($A52&amp;DX$1)</f>
        <v>1</v>
      </c>
      <c r="DY52" s="357"/>
      <c r="DZ52" s="364" cm="1">
        <f t="array" aca="1" ref="DZ52" ca="1">INDIRECT($A52&amp;DZ$1)</f>
        <v>1</v>
      </c>
      <c r="EA52" s="364" cm="1">
        <f t="array" aca="1" ref="EA52" ca="1">INDIRECT($A52&amp;EA$1)</f>
        <v>1</v>
      </c>
      <c r="EB52" s="364" cm="1">
        <f t="array" aca="1" ref="EB52" ca="1">INDIRECT($A52&amp;EB$1)</f>
        <v>1</v>
      </c>
      <c r="EC52" s="364" cm="1">
        <f t="array" aca="1" ref="EC52" ca="1">INDIRECT($A52&amp;EC$1)</f>
        <v>1</v>
      </c>
      <c r="ED52" s="357"/>
      <c r="EE52" s="364" cm="1">
        <f t="array" aca="1" ref="EE52" ca="1">INDIRECT($A52&amp;EE$1)</f>
        <v>1</v>
      </c>
      <c r="EF52" s="364" cm="1">
        <f t="array" aca="1" ref="EF52" ca="1">INDIRECT($A52&amp;EF$1)</f>
        <v>1</v>
      </c>
      <c r="EG52" s="364" cm="1">
        <f t="array" aca="1" ref="EG52" ca="1">INDIRECT($A52&amp;EG$1)</f>
        <v>1</v>
      </c>
      <c r="EH52" s="364" cm="1">
        <f t="array" aca="1" ref="EH52" ca="1">INDIRECT($A52&amp;EH$1)</f>
        <v>1</v>
      </c>
      <c r="EI52" s="364" cm="1">
        <f t="array" aca="1" ref="EI52" ca="1">INDIRECT($A52&amp;EI$1)</f>
        <v>1</v>
      </c>
      <c r="EJ52" s="199"/>
      <c r="EK52" s="199"/>
      <c r="EL52" s="138"/>
      <c r="EM52" s="138"/>
      <c r="EN52" s="138"/>
      <c r="EO52" s="138"/>
    </row>
    <row r="53" spans="1:145" hidden="1">
      <c r="B53" s="1"/>
      <c r="C53" s="195" t="str">
        <f>_xlfn.IFNA(VLOOKUP($B53,Classificatietabel!$B$6:$I$91,C$7,FALSE),"")</f>
        <v/>
      </c>
      <c r="D53" s="195" t="str">
        <f>_xlfn.IFNA(VLOOKUP($B53,Classificatietabel!$B$6:$I$91,D$7,FALSE),"")</f>
        <v/>
      </c>
      <c r="E53" s="197" t="str">
        <f>IF(AND(D53="laag",$D$3=1),0,_xlfn.IFNA(IF(VLOOKUP($B53,Classificatietabel!$B$6:$H$91,$E$5,FALSE)="Ja",1,0),""))</f>
        <v/>
      </c>
      <c r="G53" s="200">
        <v>1</v>
      </c>
      <c r="H53" s="200">
        <v>1</v>
      </c>
      <c r="I53" s="200">
        <v>1</v>
      </c>
      <c r="J53" s="200">
        <v>1</v>
      </c>
      <c r="K53" s="200">
        <v>1</v>
      </c>
      <c r="L53" s="200">
        <v>1</v>
      </c>
      <c r="M53" s="200">
        <v>1</v>
      </c>
      <c r="N53" s="200">
        <v>1</v>
      </c>
      <c r="O53" s="200">
        <v>1</v>
      </c>
      <c r="P53" s="200">
        <v>1</v>
      </c>
      <c r="Q53" s="200">
        <v>1</v>
      </c>
      <c r="R53" s="200">
        <v>1</v>
      </c>
      <c r="S53" s="200">
        <v>1</v>
      </c>
      <c r="T53" s="200">
        <v>1</v>
      </c>
      <c r="U53" s="200">
        <v>1</v>
      </c>
      <c r="V53" s="200">
        <v>1</v>
      </c>
      <c r="W53" s="200">
        <v>1</v>
      </c>
      <c r="X53" s="200">
        <v>1</v>
      </c>
      <c r="Y53" s="200">
        <v>1</v>
      </c>
      <c r="Z53" s="200">
        <v>1</v>
      </c>
      <c r="AA53" s="200">
        <v>1</v>
      </c>
      <c r="AB53" s="200">
        <v>1</v>
      </c>
      <c r="AC53" s="200">
        <v>1</v>
      </c>
      <c r="AD53" s="200">
        <v>1</v>
      </c>
      <c r="AE53" s="200">
        <v>1</v>
      </c>
      <c r="AF53" s="200">
        <v>1</v>
      </c>
      <c r="AG53" s="200">
        <v>1</v>
      </c>
      <c r="AH53" s="200">
        <v>1</v>
      </c>
      <c r="AI53" s="200">
        <v>1</v>
      </c>
      <c r="AJ53" s="200">
        <v>1</v>
      </c>
      <c r="AK53" s="200">
        <v>1</v>
      </c>
      <c r="AL53" s="200"/>
      <c r="AM53" s="200">
        <v>1</v>
      </c>
      <c r="AN53" s="189">
        <v>1</v>
      </c>
      <c r="AO53" s="200">
        <v>1</v>
      </c>
      <c r="AP53" s="200">
        <v>1</v>
      </c>
      <c r="AQ53" s="200">
        <v>1</v>
      </c>
      <c r="AR53" s="200">
        <v>1</v>
      </c>
      <c r="AS53" s="200">
        <v>1</v>
      </c>
      <c r="AT53" s="200">
        <v>1</v>
      </c>
      <c r="AU53" s="200">
        <v>1</v>
      </c>
      <c r="AV53" s="200">
        <v>1</v>
      </c>
      <c r="AW53" s="200">
        <v>1</v>
      </c>
      <c r="AX53" s="200">
        <v>1</v>
      </c>
      <c r="AY53" s="189">
        <v>1</v>
      </c>
      <c r="AZ53" s="200">
        <v>1</v>
      </c>
      <c r="BA53" s="200" t="str">
        <f t="shared" ref="BA53:BS53" si="0">IFERROR(IF($E53*BA$7,1,""),"")</f>
        <v/>
      </c>
      <c r="BB53" s="200" t="str">
        <f t="shared" si="0"/>
        <v/>
      </c>
      <c r="BC53" s="200" t="str">
        <f t="shared" si="0"/>
        <v/>
      </c>
      <c r="BD53" s="200" t="str">
        <f t="shared" si="0"/>
        <v/>
      </c>
      <c r="BE53" s="200" t="str">
        <f t="shared" si="0"/>
        <v/>
      </c>
      <c r="BF53" s="200" t="str">
        <f t="shared" si="0"/>
        <v/>
      </c>
      <c r="BG53" s="200" t="str">
        <f t="shared" si="0"/>
        <v/>
      </c>
      <c r="BH53" s="200" t="str">
        <f t="shared" si="0"/>
        <v/>
      </c>
      <c r="BJ53" s="200" t="str">
        <f t="shared" si="0"/>
        <v/>
      </c>
      <c r="BK53" s="200" t="str">
        <f t="shared" si="0"/>
        <v/>
      </c>
      <c r="BL53" s="200" t="str">
        <f t="shared" si="0"/>
        <v/>
      </c>
      <c r="BM53" s="200" t="str">
        <f t="shared" si="0"/>
        <v/>
      </c>
      <c r="BN53" s="200" t="str">
        <f t="shared" si="0"/>
        <v/>
      </c>
      <c r="BO53" s="200" t="str">
        <f t="shared" si="0"/>
        <v/>
      </c>
      <c r="BP53" s="200" t="str">
        <f t="shared" si="0"/>
        <v/>
      </c>
      <c r="BQ53" s="200" t="str">
        <f t="shared" si="0"/>
        <v/>
      </c>
      <c r="BR53" s="200" t="str">
        <f t="shared" si="0"/>
        <v/>
      </c>
      <c r="BS53" s="200" t="str">
        <f t="shared" si="0"/>
        <v/>
      </c>
      <c r="BU53" s="200" t="str">
        <f t="shared" ref="BU53:DO53" si="1">IFERROR(IF($E53*BU$7,1,""),"")</f>
        <v/>
      </c>
      <c r="BV53" s="200" t="str">
        <f t="shared" si="1"/>
        <v/>
      </c>
      <c r="BW53" s="200" t="str">
        <f t="shared" si="1"/>
        <v/>
      </c>
      <c r="BX53" s="200" t="str">
        <f t="shared" si="1"/>
        <v/>
      </c>
      <c r="BY53" s="201" t="str">
        <f t="shared" si="1"/>
        <v/>
      </c>
      <c r="BZ53" s="200" t="str">
        <f t="shared" si="1"/>
        <v/>
      </c>
      <c r="CA53" s="200" t="str">
        <f t="shared" si="1"/>
        <v/>
      </c>
      <c r="CB53" s="200" t="str">
        <f t="shared" si="1"/>
        <v/>
      </c>
      <c r="CC53" s="200" t="str">
        <f t="shared" si="1"/>
        <v/>
      </c>
      <c r="CD53" s="200" t="str">
        <f t="shared" si="1"/>
        <v/>
      </c>
      <c r="CE53" s="200" t="str">
        <f t="shared" si="1"/>
        <v/>
      </c>
      <c r="CF53" s="200" t="str">
        <f t="shared" si="1"/>
        <v/>
      </c>
      <c r="CG53" s="200" t="str">
        <f t="shared" si="1"/>
        <v/>
      </c>
      <c r="CH53" s="200" t="str">
        <f t="shared" si="1"/>
        <v/>
      </c>
      <c r="CJ53" s="200" t="str">
        <f t="shared" si="1"/>
        <v/>
      </c>
      <c r="CK53" s="200" t="str">
        <f t="shared" si="1"/>
        <v/>
      </c>
      <c r="CL53" s="200" t="str">
        <f t="shared" si="1"/>
        <v/>
      </c>
      <c r="CM53" s="200" t="str">
        <f t="shared" si="1"/>
        <v/>
      </c>
      <c r="CN53" s="200" t="str">
        <f t="shared" si="1"/>
        <v/>
      </c>
      <c r="CO53" s="200" t="str">
        <f t="shared" si="1"/>
        <v/>
      </c>
      <c r="CP53" s="200" t="str">
        <f t="shared" si="1"/>
        <v/>
      </c>
      <c r="CQ53" s="200" t="str">
        <f t="shared" si="1"/>
        <v/>
      </c>
      <c r="CR53" s="200" t="str">
        <f t="shared" si="1"/>
        <v/>
      </c>
      <c r="CS53" s="200" t="str">
        <f t="shared" si="1"/>
        <v/>
      </c>
      <c r="CT53" s="200" t="str">
        <f t="shared" si="1"/>
        <v/>
      </c>
      <c r="CU53" s="200" t="str">
        <f t="shared" si="1"/>
        <v/>
      </c>
      <c r="CV53" s="200" t="str">
        <f t="shared" si="1"/>
        <v/>
      </c>
      <c r="CW53" s="200" t="str">
        <f t="shared" si="1"/>
        <v/>
      </c>
      <c r="CX53" s="200" t="str">
        <f t="shared" si="1"/>
        <v/>
      </c>
      <c r="CY53" s="200" t="str">
        <f t="shared" si="1"/>
        <v/>
      </c>
      <c r="CZ53" s="200" t="str">
        <f t="shared" si="1"/>
        <v/>
      </c>
      <c r="DA53" s="200" t="str">
        <f t="shared" si="1"/>
        <v/>
      </c>
      <c r="DB53" s="200" t="str">
        <f t="shared" si="1"/>
        <v/>
      </c>
      <c r="DC53" s="200" t="str">
        <f t="shared" si="1"/>
        <v/>
      </c>
      <c r="DE53" s="200" t="str">
        <f t="shared" si="1"/>
        <v/>
      </c>
      <c r="DF53" s="200" t="str">
        <f t="shared" si="1"/>
        <v/>
      </c>
      <c r="DG53" s="200" t="str">
        <f t="shared" si="1"/>
        <v/>
      </c>
      <c r="DH53" s="200" t="str">
        <f t="shared" si="1"/>
        <v/>
      </c>
      <c r="DI53" s="200" t="str">
        <f t="shared" si="1"/>
        <v/>
      </c>
      <c r="DJ53" s="200" t="str">
        <f t="shared" si="1"/>
        <v/>
      </c>
      <c r="DK53" s="200" t="str">
        <f t="shared" si="1"/>
        <v/>
      </c>
      <c r="DL53" s="200" t="str">
        <f t="shared" si="1"/>
        <v/>
      </c>
      <c r="DN53" s="200" t="str">
        <f t="shared" si="1"/>
        <v/>
      </c>
      <c r="DO53" s="200" t="str">
        <f t="shared" si="1"/>
        <v/>
      </c>
      <c r="DP53" s="200" t="str">
        <f t="shared" ref="DP53" si="2">IFERROR(IF($E53*DP$7,1,""),"")</f>
        <v/>
      </c>
      <c r="DQ53" s="200" t="str">
        <f t="shared" ref="DQ53:EJ53" si="3">IFERROR(IF($E53*DQ$7,1,""),"")</f>
        <v/>
      </c>
      <c r="DR53" s="200" t="str">
        <f t="shared" si="3"/>
        <v/>
      </c>
      <c r="DS53" s="200" t="str">
        <f t="shared" si="3"/>
        <v/>
      </c>
      <c r="DT53" s="200" t="str">
        <f t="shared" si="3"/>
        <v/>
      </c>
      <c r="DU53" s="200" t="str">
        <f t="shared" si="3"/>
        <v/>
      </c>
      <c r="DV53" s="200" t="str">
        <f t="shared" si="3"/>
        <v/>
      </c>
      <c r="DW53" s="200" t="str">
        <f t="shared" si="3"/>
        <v/>
      </c>
      <c r="DX53" s="200" t="str">
        <f t="shared" si="3"/>
        <v/>
      </c>
      <c r="DZ53" s="200" t="str">
        <f t="shared" si="3"/>
        <v/>
      </c>
      <c r="EA53" s="200" t="str">
        <f t="shared" si="3"/>
        <v/>
      </c>
      <c r="EB53" s="200" t="str">
        <f t="shared" si="3"/>
        <v/>
      </c>
      <c r="EC53" s="200" t="str">
        <f t="shared" si="3"/>
        <v/>
      </c>
      <c r="EE53" s="200" t="str">
        <f t="shared" si="3"/>
        <v/>
      </c>
      <c r="EF53" s="200" t="str">
        <f t="shared" si="3"/>
        <v/>
      </c>
      <c r="EG53" s="200" t="str">
        <f t="shared" si="3"/>
        <v/>
      </c>
      <c r="EH53" s="200" t="str">
        <f t="shared" si="3"/>
        <v/>
      </c>
      <c r="EI53" s="200" t="str">
        <f t="shared" si="3"/>
        <v/>
      </c>
      <c r="EJ53" s="199" t="str">
        <f t="shared" si="3"/>
        <v/>
      </c>
      <c r="EK53" s="199"/>
      <c r="EL53" s="138"/>
      <c r="EM53" s="138"/>
      <c r="EN53" s="138"/>
      <c r="EO53" s="138"/>
    </row>
    <row r="54" spans="1:145">
      <c r="A54" s="235"/>
      <c r="B54" s="338" t="s">
        <v>152</v>
      </c>
      <c r="C54" s="357"/>
      <c r="D54" s="191"/>
      <c r="E54" s="197">
        <f>IF(AND(D54="laag",$D$3=1),0,_xlfn.IFNA(IF(VLOOKUP($B54,Classificatietabel!$B$6:$H$91,$E$5,FALSE)="Ja",1,0),""))</f>
        <v>1</v>
      </c>
      <c r="F54" s="357"/>
      <c r="G54" s="357"/>
      <c r="H54" s="357"/>
      <c r="I54" s="357"/>
      <c r="J54" s="357"/>
      <c r="K54" s="357"/>
      <c r="L54" s="357"/>
      <c r="M54" s="357"/>
      <c r="N54" s="357"/>
      <c r="O54" s="357"/>
      <c r="P54" s="357"/>
      <c r="Q54" s="357"/>
      <c r="R54" s="357"/>
      <c r="S54" s="357"/>
      <c r="T54" s="357"/>
      <c r="U54" s="357"/>
      <c r="V54" s="357"/>
      <c r="W54" s="357"/>
      <c r="X54" s="357"/>
      <c r="Y54" s="357"/>
      <c r="Z54" s="357"/>
      <c r="AA54" s="357"/>
      <c r="AB54" s="357"/>
      <c r="AC54" s="357"/>
      <c r="AD54" s="357"/>
      <c r="AE54" s="357"/>
      <c r="AF54" s="357"/>
      <c r="AG54" s="357"/>
      <c r="AH54" s="357"/>
      <c r="AI54" s="357"/>
      <c r="AJ54" s="357"/>
      <c r="AK54" s="357"/>
      <c r="AL54" s="357"/>
      <c r="AM54" s="357"/>
      <c r="AN54" s="357"/>
      <c r="AO54" s="357"/>
      <c r="AP54" s="357"/>
      <c r="AQ54" s="357"/>
      <c r="AR54" s="357"/>
      <c r="AS54" s="357"/>
      <c r="AT54" s="357"/>
      <c r="AU54" s="357"/>
      <c r="AV54" s="357"/>
      <c r="AW54" s="357"/>
      <c r="AX54" s="357"/>
      <c r="AY54" s="357"/>
      <c r="AZ54" s="357"/>
      <c r="BA54" s="357"/>
      <c r="BB54" s="357"/>
      <c r="BC54" s="357"/>
      <c r="BD54" s="357"/>
      <c r="BE54" s="357"/>
      <c r="BF54" s="357"/>
      <c r="BG54" s="357"/>
      <c r="BH54" s="357"/>
      <c r="BI54" s="357"/>
      <c r="BJ54" s="357"/>
      <c r="BK54" s="357"/>
      <c r="BL54" s="357"/>
      <c r="BM54" s="357"/>
      <c r="BN54" s="357"/>
      <c r="BO54" s="357"/>
      <c r="BP54" s="357"/>
      <c r="BQ54" s="357"/>
      <c r="BR54" s="357"/>
      <c r="BS54" s="357"/>
      <c r="BT54" s="191"/>
      <c r="BU54" s="191"/>
      <c r="BV54" s="357"/>
      <c r="BW54" s="357"/>
      <c r="BX54" s="357"/>
      <c r="BY54" s="357"/>
      <c r="BZ54" s="357"/>
      <c r="CA54" s="357"/>
      <c r="CB54" s="357"/>
      <c r="CC54" s="357"/>
      <c r="CD54" s="357"/>
      <c r="CE54" s="357"/>
      <c r="CF54" s="357"/>
      <c r="CG54" s="357"/>
      <c r="CH54" s="357"/>
      <c r="CI54" s="191"/>
      <c r="CJ54" s="357"/>
      <c r="CK54" s="357"/>
      <c r="CL54" s="357"/>
      <c r="CM54" s="357"/>
      <c r="CN54" s="357"/>
      <c r="CO54" s="357"/>
      <c r="CP54" s="357"/>
      <c r="CQ54" s="357"/>
      <c r="CR54" s="357"/>
      <c r="CS54" s="357"/>
      <c r="CT54" s="357"/>
      <c r="CU54" s="357"/>
      <c r="CV54" s="357"/>
      <c r="CW54" s="357"/>
      <c r="CX54" s="357"/>
      <c r="CY54" s="357"/>
      <c r="CZ54" s="357"/>
      <c r="DA54" s="357"/>
      <c r="DB54" s="357"/>
      <c r="DC54" s="357"/>
      <c r="DD54" s="357"/>
      <c r="DE54" s="357"/>
      <c r="DF54" s="357"/>
      <c r="DG54" s="357"/>
      <c r="DH54" s="357"/>
      <c r="DI54" s="357"/>
      <c r="DJ54" s="357"/>
      <c r="DK54" s="357"/>
      <c r="DL54" s="357"/>
      <c r="DM54" s="357"/>
      <c r="DN54" s="357"/>
      <c r="DO54" s="357"/>
      <c r="DP54" s="357"/>
      <c r="DQ54" s="357"/>
      <c r="DR54" s="357"/>
      <c r="DS54" s="357"/>
      <c r="DT54" s="357"/>
      <c r="DU54" s="357"/>
      <c r="DV54" s="357"/>
      <c r="DW54" s="357"/>
      <c r="DX54" s="357"/>
      <c r="DY54" s="357"/>
      <c r="DZ54" s="357"/>
      <c r="EA54" s="357"/>
      <c r="EB54" s="357"/>
      <c r="EC54" s="357"/>
      <c r="ED54" s="357"/>
      <c r="EE54" s="357"/>
      <c r="EF54" s="357"/>
      <c r="EG54" s="357"/>
      <c r="EH54" s="357"/>
      <c r="EI54" s="357"/>
    </row>
    <row r="55" spans="1:145">
      <c r="A55" s="114" t="s">
        <v>362</v>
      </c>
      <c r="B55" s="337" t="s">
        <v>153</v>
      </c>
      <c r="C55" s="362" t="str">
        <f>_xlfn.IFNA(VLOOKUP($B55,Classificatietabel!$B$6:$I$91,C$7,FALSE),"")</f>
        <v>hoog</v>
      </c>
      <c r="D55" s="194" t="str">
        <f>_xlfn.IFNA(VLOOKUP($B55,Classificatietabel!$B$6:$I$91,D$7,FALSE),"")</f>
        <v>neen</v>
      </c>
      <c r="E55" s="197">
        <f>IF(AND(D55="laag",$D$3=1),0,_xlfn.IFNA(IF(VLOOKUP($B55,Classificatietabel!$B$6:$H$91,$E$5,FALSE)="Ja",1,0),""))</f>
        <v>1</v>
      </c>
      <c r="F55" s="357"/>
      <c r="G55" s="363">
        <v>1</v>
      </c>
      <c r="H55" s="363">
        <v>1</v>
      </c>
      <c r="I55" s="363">
        <v>1</v>
      </c>
      <c r="J55" s="363">
        <v>1</v>
      </c>
      <c r="K55" s="363">
        <v>1</v>
      </c>
      <c r="L55" s="363">
        <v>1</v>
      </c>
      <c r="M55" s="363">
        <v>1</v>
      </c>
      <c r="N55" s="363">
        <v>1</v>
      </c>
      <c r="O55" s="363">
        <v>1</v>
      </c>
      <c r="P55" s="363">
        <v>1</v>
      </c>
      <c r="Q55" s="363">
        <v>1</v>
      </c>
      <c r="R55" s="363">
        <v>1</v>
      </c>
      <c r="S55" s="363">
        <v>1</v>
      </c>
      <c r="T55" s="363">
        <v>1</v>
      </c>
      <c r="U55" s="363">
        <v>1</v>
      </c>
      <c r="V55" s="363">
        <v>1</v>
      </c>
      <c r="W55" s="363">
        <v>1</v>
      </c>
      <c r="X55" s="363">
        <v>1</v>
      </c>
      <c r="Y55" s="363">
        <v>1</v>
      </c>
      <c r="Z55" s="363">
        <v>1</v>
      </c>
      <c r="AA55" s="363">
        <v>1</v>
      </c>
      <c r="AB55" s="363">
        <v>1</v>
      </c>
      <c r="AC55" s="363">
        <v>1</v>
      </c>
      <c r="AD55" s="363">
        <v>1</v>
      </c>
      <c r="AE55" s="363">
        <v>1</v>
      </c>
      <c r="AF55" s="363">
        <v>1</v>
      </c>
      <c r="AG55" s="363">
        <v>1</v>
      </c>
      <c r="AH55" s="363">
        <v>1</v>
      </c>
      <c r="AI55" s="363">
        <v>1</v>
      </c>
      <c r="AJ55" s="363">
        <v>1</v>
      </c>
      <c r="AK55" s="363">
        <v>1</v>
      </c>
      <c r="AL55" s="363">
        <v>1</v>
      </c>
      <c r="AM55" s="363">
        <v>1</v>
      </c>
      <c r="AN55" s="357"/>
      <c r="AO55" s="363">
        <v>1</v>
      </c>
      <c r="AP55" s="363">
        <v>1</v>
      </c>
      <c r="AQ55" s="363">
        <v>1</v>
      </c>
      <c r="AR55" s="363">
        <v>1</v>
      </c>
      <c r="AS55" s="363">
        <v>1</v>
      </c>
      <c r="AT55" s="363">
        <v>1</v>
      </c>
      <c r="AU55" s="363">
        <v>1</v>
      </c>
      <c r="AV55" s="363">
        <v>1</v>
      </c>
      <c r="AW55" s="363">
        <v>1</v>
      </c>
      <c r="AX55" s="363">
        <v>1</v>
      </c>
      <c r="AY55" s="357"/>
      <c r="AZ55" s="363">
        <v>1</v>
      </c>
      <c r="BA55" s="364" cm="1">
        <f t="array" aca="1" ref="BA55" ca="1">INDIRECT($A55&amp;BA$1)</f>
        <v>1</v>
      </c>
      <c r="BB55" s="364" cm="1">
        <f t="array" aca="1" ref="BB55" ca="1">INDIRECT($A55&amp;BB$1)</f>
        <v>1</v>
      </c>
      <c r="BC55" s="364" cm="1">
        <f t="array" aca="1" ref="BC55" ca="1">INDIRECT($A55&amp;BC$1)</f>
        <v>1</v>
      </c>
      <c r="BD55" s="364" cm="1">
        <f t="array" aca="1" ref="BD55" ca="1">INDIRECT($A55&amp;BD$1)</f>
        <v>1</v>
      </c>
      <c r="BE55" s="364" cm="1">
        <f t="array" aca="1" ref="BE55" ca="1">INDIRECT($A55&amp;BE$1)</f>
        <v>1</v>
      </c>
      <c r="BF55" s="364" cm="1">
        <f t="array" aca="1" ref="BF55" ca="1">INDIRECT($A55&amp;BF$1)</f>
        <v>1</v>
      </c>
      <c r="BG55" s="364" cm="1">
        <f t="array" aca="1" ref="BG55" ca="1">INDIRECT($A55&amp;BG$1)</f>
        <v>1</v>
      </c>
      <c r="BH55" s="364" cm="1">
        <f t="array" aca="1" ref="BH55" ca="1">INDIRECT($A55&amp;BH$1)</f>
        <v>1</v>
      </c>
      <c r="BI55" s="357"/>
      <c r="BJ55" s="364" cm="1">
        <f t="array" aca="1" ref="BJ55" ca="1">INDIRECT($A55&amp;BJ$1)</f>
        <v>1</v>
      </c>
      <c r="BK55" s="364" cm="1">
        <f t="array" aca="1" ref="BK55" ca="1">INDIRECT($A55&amp;BK$1)</f>
        <v>1</v>
      </c>
      <c r="BL55" s="364" cm="1">
        <f t="array" aca="1" ref="BL55" ca="1">INDIRECT($A55&amp;BL$1)</f>
        <v>1</v>
      </c>
      <c r="BM55" s="364" cm="1">
        <f t="array" aca="1" ref="BM55" ca="1">INDIRECT($A55&amp;BM$1)</f>
        <v>1</v>
      </c>
      <c r="BN55" s="364" cm="1">
        <f t="array" aca="1" ref="BN55" ca="1">INDIRECT($A55&amp;BN$1)</f>
        <v>1</v>
      </c>
      <c r="BO55" s="364" cm="1">
        <f t="array" aca="1" ref="BO55" ca="1">INDIRECT($A55&amp;BO$1)</f>
        <v>1</v>
      </c>
      <c r="BP55" s="364" cm="1">
        <f t="array" aca="1" ref="BP55" ca="1">INDIRECT($A55&amp;BP$1)</f>
        <v>1</v>
      </c>
      <c r="BQ55" s="364" cm="1">
        <f t="array" aca="1" ref="BQ55" ca="1">INDIRECT($A55&amp;BQ$1)</f>
        <v>1</v>
      </c>
      <c r="BR55" s="364" cm="1">
        <f t="array" aca="1" ref="BR55" ca="1">INDIRECT($A55&amp;BR$1)</f>
        <v>1</v>
      </c>
      <c r="BS55" s="364" cm="1">
        <f t="array" aca="1" ref="BS55" ca="1">INDIRECT($A55&amp;BS$1)</f>
        <v>1</v>
      </c>
      <c r="BT55" s="191"/>
      <c r="BU55" s="219" cm="1">
        <f t="array" aca="1" ref="BU55" ca="1">INDIRECT($A55&amp;BU$1)</f>
        <v>1</v>
      </c>
      <c r="BV55" s="364" cm="1">
        <f t="array" aca="1" ref="BV55" ca="1">INDIRECT($A55&amp;BV$1)</f>
        <v>1</v>
      </c>
      <c r="BW55" s="364" cm="1">
        <f t="array" aca="1" ref="BW55" ca="1">INDIRECT($A55&amp;BW$1)</f>
        <v>1</v>
      </c>
      <c r="BX55" s="364" cm="1">
        <f t="array" aca="1" ref="BX55" ca="1">INDIRECT($A55&amp;BX$1)</f>
        <v>1</v>
      </c>
      <c r="BY55" s="365"/>
      <c r="BZ55" s="364" cm="1">
        <f t="array" aca="1" ref="BZ55" ca="1">INDIRECT($A55&amp;BZ$1)</f>
        <v>1</v>
      </c>
      <c r="CA55" s="364" cm="1">
        <f t="array" aca="1" ref="CA55" ca="1">INDIRECT($A55&amp;CA$1)</f>
        <v>1</v>
      </c>
      <c r="CB55" s="364" cm="1">
        <f t="array" aca="1" ref="CB55" ca="1">INDIRECT($A55&amp;CB$1)</f>
        <v>1</v>
      </c>
      <c r="CC55" s="364" cm="1">
        <f t="array" aca="1" ref="CC55" ca="1">INDIRECT($A55&amp;CC$1)</f>
        <v>1</v>
      </c>
      <c r="CD55" s="364" cm="1">
        <f t="array" aca="1" ref="CD55" ca="1">INDIRECT($A55&amp;CD$1)</f>
        <v>1</v>
      </c>
      <c r="CE55" s="364" cm="1">
        <f t="array" aca="1" ref="CE55" ca="1">INDIRECT($A55&amp;CE$1)</f>
        <v>1</v>
      </c>
      <c r="CF55" s="364" cm="1">
        <f t="array" aca="1" ref="CF55" ca="1">INDIRECT($A55&amp;CF$1)</f>
        <v>1</v>
      </c>
      <c r="CG55" s="364" cm="1">
        <f t="array" aca="1" ref="CG55" ca="1">INDIRECT($A55&amp;CG$1)</f>
        <v>1</v>
      </c>
      <c r="CH55" s="364" cm="1">
        <f t="array" aca="1" ref="CH55" ca="1">INDIRECT($A55&amp;CH$1)</f>
        <v>1</v>
      </c>
      <c r="CI55" s="191"/>
      <c r="CJ55" s="364" cm="1">
        <f t="array" aca="1" ref="CJ55" ca="1">INDIRECT($A55&amp;CJ$1)</f>
        <v>1</v>
      </c>
      <c r="CK55" s="364" cm="1">
        <f t="array" aca="1" ref="CK55" ca="1">INDIRECT($A55&amp;CK$1)</f>
        <v>1</v>
      </c>
      <c r="CL55" s="364" cm="1">
        <f t="array" aca="1" ref="CL55" ca="1">INDIRECT($A55&amp;CL$1)</f>
        <v>1</v>
      </c>
      <c r="CM55" s="364" cm="1">
        <f t="array" aca="1" ref="CM55" ca="1">INDIRECT($A55&amp;CM$1)</f>
        <v>1</v>
      </c>
      <c r="CN55" s="364" cm="1">
        <f t="array" aca="1" ref="CN55" ca="1">INDIRECT($A55&amp;CN$1)</f>
        <v>1</v>
      </c>
      <c r="CO55" s="364" cm="1">
        <f t="array" aca="1" ref="CO55" ca="1">INDIRECT($A55&amp;CO$1)</f>
        <v>1</v>
      </c>
      <c r="CP55" s="364" cm="1">
        <f t="array" aca="1" ref="CP55" ca="1">INDIRECT($A55&amp;CP$1)</f>
        <v>1</v>
      </c>
      <c r="CQ55" s="364" cm="1">
        <f t="array" aca="1" ref="CQ55" ca="1">INDIRECT($A55&amp;CQ$1)</f>
        <v>1</v>
      </c>
      <c r="CR55" s="364" cm="1">
        <f t="array" aca="1" ref="CR55" ca="1">INDIRECT($A55&amp;CR$1)</f>
        <v>1</v>
      </c>
      <c r="CS55" s="364" cm="1">
        <f t="array" aca="1" ref="CS55" ca="1">INDIRECT($A55&amp;CS$1)</f>
        <v>1</v>
      </c>
      <c r="CT55" s="364" cm="1">
        <f t="array" aca="1" ref="CT55" ca="1">INDIRECT($A55&amp;CT$1)</f>
        <v>1</v>
      </c>
      <c r="CU55" s="364" cm="1">
        <f t="array" aca="1" ref="CU55" ca="1">INDIRECT($A55&amp;CU$1)</f>
        <v>1</v>
      </c>
      <c r="CV55" s="364" cm="1">
        <f t="array" aca="1" ref="CV55" ca="1">INDIRECT($A55&amp;CV$1)</f>
        <v>1</v>
      </c>
      <c r="CW55" s="364" cm="1">
        <f t="array" aca="1" ref="CW55" ca="1">INDIRECT($A55&amp;CW$1)</f>
        <v>1</v>
      </c>
      <c r="CX55" s="364" cm="1">
        <f t="array" aca="1" ref="CX55" ca="1">INDIRECT($A55&amp;CX$1)</f>
        <v>1</v>
      </c>
      <c r="CY55" s="364" cm="1">
        <f t="array" aca="1" ref="CY55" ca="1">INDIRECT($A55&amp;CY$1)</f>
        <v>1</v>
      </c>
      <c r="CZ55" s="364" cm="1">
        <f t="array" aca="1" ref="CZ55" ca="1">INDIRECT($A55&amp;CZ$1)</f>
        <v>1</v>
      </c>
      <c r="DA55" s="364" cm="1">
        <f t="array" aca="1" ref="DA55" ca="1">INDIRECT($A55&amp;DA$1)</f>
        <v>1</v>
      </c>
      <c r="DB55" s="364" cm="1">
        <f t="array" aca="1" ref="DB55" ca="1">INDIRECT($A55&amp;DB$1)</f>
        <v>1</v>
      </c>
      <c r="DC55" s="364" cm="1">
        <f t="array" aca="1" ref="DC55" ca="1">INDIRECT($A55&amp;DC$1)</f>
        <v>1</v>
      </c>
      <c r="DD55" s="357"/>
      <c r="DE55" s="364" cm="1">
        <f t="array" aca="1" ref="DE55" ca="1">INDIRECT($A55&amp;DE$1)</f>
        <v>1</v>
      </c>
      <c r="DF55" s="364" cm="1">
        <f t="array" aca="1" ref="DF55" ca="1">INDIRECT($A55&amp;DF$1)</f>
        <v>1</v>
      </c>
      <c r="DG55" s="364" cm="1">
        <f t="array" aca="1" ref="DG55" ca="1">INDIRECT($A55&amp;DG$1)</f>
        <v>1</v>
      </c>
      <c r="DH55" s="364" cm="1">
        <f t="array" aca="1" ref="DH55" ca="1">INDIRECT($A55&amp;DH$1)</f>
        <v>1</v>
      </c>
      <c r="DI55" s="364" cm="1">
        <f t="array" aca="1" ref="DI55" ca="1">INDIRECT($A55&amp;DI$1)</f>
        <v>1</v>
      </c>
      <c r="DJ55" s="364" cm="1">
        <f t="array" aca="1" ref="DJ55" ca="1">INDIRECT($A55&amp;DJ$1)</f>
        <v>1</v>
      </c>
      <c r="DK55" s="364" cm="1">
        <f t="array" aca="1" ref="DK55" ca="1">INDIRECT($A55&amp;DK$1)</f>
        <v>1</v>
      </c>
      <c r="DL55" s="364" cm="1">
        <f t="array" aca="1" ref="DL55" ca="1">INDIRECT($A55&amp;DL$1)</f>
        <v>1</v>
      </c>
      <c r="DM55" s="357"/>
      <c r="DN55" s="364" cm="1">
        <f t="array" aca="1" ref="DN55" ca="1">INDIRECT($A55&amp;DN$1)</f>
        <v>1</v>
      </c>
      <c r="DO55" s="364" cm="1">
        <f t="array" aca="1" ref="DO55" ca="1">INDIRECT($A55&amp;DO$1)</f>
        <v>1</v>
      </c>
      <c r="DP55" s="364" cm="1">
        <f t="array" aca="1" ref="DP55" ca="1">INDIRECT($A55&amp;DP$1)</f>
        <v>1</v>
      </c>
      <c r="DQ55" s="364" cm="1">
        <f t="array" aca="1" ref="DQ55" ca="1">INDIRECT($A55&amp;DQ$1)</f>
        <v>1</v>
      </c>
      <c r="DR55" s="364" cm="1">
        <f t="array" aca="1" ref="DR55" ca="1">INDIRECT($A55&amp;DR$1)</f>
        <v>1</v>
      </c>
      <c r="DS55" s="364" cm="1">
        <f t="array" aca="1" ref="DS55" ca="1">INDIRECT($A55&amp;DS$1)</f>
        <v>1</v>
      </c>
      <c r="DT55" s="364" cm="1">
        <f t="array" aca="1" ref="DT55" ca="1">INDIRECT($A55&amp;DT$1)</f>
        <v>1</v>
      </c>
      <c r="DU55" s="364" cm="1">
        <f t="array" aca="1" ref="DU55" ca="1">INDIRECT($A55&amp;DU$1)</f>
        <v>1</v>
      </c>
      <c r="DV55" s="364" cm="1">
        <f t="array" aca="1" ref="DV55" ca="1">INDIRECT($A55&amp;DV$1)</f>
        <v>1</v>
      </c>
      <c r="DW55" s="364" cm="1">
        <f t="array" aca="1" ref="DW55" ca="1">INDIRECT($A55&amp;DW$1)</f>
        <v>1</v>
      </c>
      <c r="DX55" s="364" cm="1">
        <f t="array" aca="1" ref="DX55" ca="1">INDIRECT($A55&amp;DX$1)</f>
        <v>1</v>
      </c>
      <c r="DY55" s="357"/>
      <c r="DZ55" s="364" cm="1">
        <f t="array" aca="1" ref="DZ55" ca="1">INDIRECT($A55&amp;DZ$1)</f>
        <v>1</v>
      </c>
      <c r="EA55" s="364" cm="1">
        <f t="array" aca="1" ref="EA55" ca="1">INDIRECT($A55&amp;EA$1)</f>
        <v>1</v>
      </c>
      <c r="EB55" s="364" cm="1">
        <f t="array" aca="1" ref="EB55" ca="1">INDIRECT($A55&amp;EB$1)</f>
        <v>1</v>
      </c>
      <c r="EC55" s="364" cm="1">
        <f t="array" aca="1" ref="EC55" ca="1">INDIRECT($A55&amp;EC$1)</f>
        <v>1</v>
      </c>
      <c r="ED55" s="357"/>
      <c r="EE55" s="364" cm="1">
        <f t="array" aca="1" ref="EE55" ca="1">INDIRECT($A55&amp;EE$1)</f>
        <v>1</v>
      </c>
      <c r="EF55" s="364" cm="1">
        <f t="array" aca="1" ref="EF55" ca="1">INDIRECT($A55&amp;EF$1)</f>
        <v>1</v>
      </c>
      <c r="EG55" s="364" cm="1">
        <f t="array" aca="1" ref="EG55" ca="1">INDIRECT($A55&amp;EG$1)</f>
        <v>1</v>
      </c>
      <c r="EH55" s="364" cm="1">
        <f t="array" aca="1" ref="EH55" ca="1">INDIRECT($A55&amp;EH$1)</f>
        <v>1</v>
      </c>
      <c r="EI55" s="364" cm="1">
        <f t="array" aca="1" ref="EI55" ca="1">INDIRECT($A55&amp;EI$1)</f>
        <v>1</v>
      </c>
      <c r="EJ55" s="199"/>
      <c r="EK55" s="199"/>
      <c r="EL55" s="138"/>
      <c r="EM55" s="138"/>
      <c r="EN55" s="138"/>
      <c r="EO55" s="138"/>
    </row>
    <row r="56" spans="1:145">
      <c r="A56" s="114" t="s">
        <v>363</v>
      </c>
      <c r="B56" s="337" t="s">
        <v>155</v>
      </c>
      <c r="C56" s="362" t="str">
        <f>_xlfn.IFNA(VLOOKUP($B56,Classificatietabel!$B$6:$I$91,C$7,FALSE),"")</f>
        <v>zeer hoog</v>
      </c>
      <c r="D56" s="194" t="str">
        <f>_xlfn.IFNA(VLOOKUP($B56,Classificatietabel!$B$6:$I$91,D$7,FALSE),"")</f>
        <v>neen</v>
      </c>
      <c r="E56" s="197">
        <f>IF(AND(D56="laag",$D$3=1),0,_xlfn.IFNA(IF(VLOOKUP($B56,Classificatietabel!$B$6:$H$91,$E$5,FALSE)="Ja",1,0),""))</f>
        <v>1</v>
      </c>
      <c r="F56" s="357"/>
      <c r="G56" s="363">
        <v>1</v>
      </c>
      <c r="H56" s="363">
        <v>1</v>
      </c>
      <c r="I56" s="363">
        <v>1</v>
      </c>
      <c r="J56" s="363">
        <v>1</v>
      </c>
      <c r="K56" s="363">
        <v>1</v>
      </c>
      <c r="L56" s="363">
        <v>1</v>
      </c>
      <c r="M56" s="363">
        <v>1</v>
      </c>
      <c r="N56" s="363">
        <v>1</v>
      </c>
      <c r="O56" s="363">
        <v>1</v>
      </c>
      <c r="P56" s="363">
        <v>1</v>
      </c>
      <c r="Q56" s="363">
        <v>1</v>
      </c>
      <c r="R56" s="363">
        <v>1</v>
      </c>
      <c r="S56" s="363">
        <v>1</v>
      </c>
      <c r="T56" s="363">
        <v>1</v>
      </c>
      <c r="U56" s="363">
        <v>1</v>
      </c>
      <c r="V56" s="363">
        <v>1</v>
      </c>
      <c r="W56" s="363">
        <v>1</v>
      </c>
      <c r="X56" s="363">
        <v>1</v>
      </c>
      <c r="Y56" s="363">
        <v>1</v>
      </c>
      <c r="Z56" s="363">
        <v>1</v>
      </c>
      <c r="AA56" s="363">
        <v>1</v>
      </c>
      <c r="AB56" s="363">
        <v>1</v>
      </c>
      <c r="AC56" s="363">
        <v>1</v>
      </c>
      <c r="AD56" s="363">
        <v>1</v>
      </c>
      <c r="AE56" s="363">
        <v>1</v>
      </c>
      <c r="AF56" s="363">
        <v>1</v>
      </c>
      <c r="AG56" s="363">
        <v>1</v>
      </c>
      <c r="AH56" s="363">
        <v>1</v>
      </c>
      <c r="AI56" s="363">
        <v>1</v>
      </c>
      <c r="AJ56" s="363">
        <v>1</v>
      </c>
      <c r="AK56" s="363">
        <v>1</v>
      </c>
      <c r="AL56" s="363">
        <v>1</v>
      </c>
      <c r="AM56" s="363">
        <v>1</v>
      </c>
      <c r="AN56" s="357"/>
      <c r="AO56" s="363">
        <v>1</v>
      </c>
      <c r="AP56" s="363">
        <v>1</v>
      </c>
      <c r="AQ56" s="363">
        <v>1</v>
      </c>
      <c r="AR56" s="363">
        <v>1</v>
      </c>
      <c r="AS56" s="363">
        <v>1</v>
      </c>
      <c r="AT56" s="363">
        <v>1</v>
      </c>
      <c r="AU56" s="363">
        <v>1</v>
      </c>
      <c r="AV56" s="363">
        <v>1</v>
      </c>
      <c r="AW56" s="363">
        <v>1</v>
      </c>
      <c r="AX56" s="363">
        <v>1</v>
      </c>
      <c r="AY56" s="357"/>
      <c r="AZ56" s="363">
        <v>1</v>
      </c>
      <c r="BA56" s="363">
        <v>1</v>
      </c>
      <c r="BB56" s="364" cm="1">
        <f t="array" aca="1" ref="BB56" ca="1">INDIRECT($A56&amp;BB$1)</f>
        <v>1</v>
      </c>
      <c r="BC56" s="364" cm="1">
        <f t="array" aca="1" ref="BC56" ca="1">INDIRECT($A56&amp;BC$1)</f>
        <v>1</v>
      </c>
      <c r="BD56" s="364" cm="1">
        <f t="array" aca="1" ref="BD56" ca="1">INDIRECT($A56&amp;BD$1)</f>
        <v>1</v>
      </c>
      <c r="BE56" s="364" cm="1">
        <f t="array" aca="1" ref="BE56" ca="1">INDIRECT($A56&amp;BE$1)</f>
        <v>1</v>
      </c>
      <c r="BF56" s="364" cm="1">
        <f t="array" aca="1" ref="BF56" ca="1">INDIRECT($A56&amp;BF$1)</f>
        <v>1</v>
      </c>
      <c r="BG56" s="364" cm="1">
        <f t="array" aca="1" ref="BG56" ca="1">INDIRECT($A56&amp;BG$1)</f>
        <v>1</v>
      </c>
      <c r="BH56" s="364" cm="1">
        <f t="array" aca="1" ref="BH56" ca="1">INDIRECT($A56&amp;BH$1)</f>
        <v>1</v>
      </c>
      <c r="BI56" s="357"/>
      <c r="BJ56" s="364" cm="1">
        <f t="array" aca="1" ref="BJ56" ca="1">INDIRECT($A56&amp;BJ$1)</f>
        <v>1</v>
      </c>
      <c r="BK56" s="364" cm="1">
        <f t="array" aca="1" ref="BK56" ca="1">INDIRECT($A56&amp;BK$1)</f>
        <v>1</v>
      </c>
      <c r="BL56" s="364" cm="1">
        <f t="array" aca="1" ref="BL56" ca="1">INDIRECT($A56&amp;BL$1)</f>
        <v>1</v>
      </c>
      <c r="BM56" s="364" cm="1">
        <f t="array" aca="1" ref="BM56" ca="1">INDIRECT($A56&amp;BM$1)</f>
        <v>1</v>
      </c>
      <c r="BN56" s="364" cm="1">
        <f t="array" aca="1" ref="BN56" ca="1">INDIRECT($A56&amp;BN$1)</f>
        <v>1</v>
      </c>
      <c r="BO56" s="364" cm="1">
        <f t="array" aca="1" ref="BO56" ca="1">INDIRECT($A56&amp;BO$1)</f>
        <v>1</v>
      </c>
      <c r="BP56" s="364" cm="1">
        <f t="array" aca="1" ref="BP56" ca="1">INDIRECT($A56&amp;BP$1)</f>
        <v>1</v>
      </c>
      <c r="BQ56" s="364" cm="1">
        <f t="array" aca="1" ref="BQ56" ca="1">INDIRECT($A56&amp;BQ$1)</f>
        <v>1</v>
      </c>
      <c r="BR56" s="364" cm="1">
        <f t="array" aca="1" ref="BR56" ca="1">INDIRECT($A56&amp;BR$1)</f>
        <v>1</v>
      </c>
      <c r="BS56" s="364" cm="1">
        <f t="array" aca="1" ref="BS56" ca="1">INDIRECT($A56&amp;BS$1)</f>
        <v>1</v>
      </c>
      <c r="BT56" s="191"/>
      <c r="BU56" s="219" cm="1">
        <f t="array" aca="1" ref="BU56" ca="1">INDIRECT($A56&amp;BU$1)</f>
        <v>1</v>
      </c>
      <c r="BV56" s="364" cm="1">
        <f t="array" aca="1" ref="BV56" ca="1">INDIRECT($A56&amp;BV$1)</f>
        <v>1</v>
      </c>
      <c r="BW56" s="364" cm="1">
        <f t="array" aca="1" ref="BW56" ca="1">INDIRECT($A56&amp;BW$1)</f>
        <v>1</v>
      </c>
      <c r="BX56" s="364" cm="1">
        <f t="array" aca="1" ref="BX56" ca="1">INDIRECT($A56&amp;BX$1)</f>
        <v>1</v>
      </c>
      <c r="BY56" s="365"/>
      <c r="BZ56" s="364" cm="1">
        <f t="array" aca="1" ref="BZ56" ca="1">INDIRECT($A56&amp;BZ$1)</f>
        <v>1</v>
      </c>
      <c r="CA56" s="364" cm="1">
        <f t="array" aca="1" ref="CA56" ca="1">INDIRECT($A56&amp;CA$1)</f>
        <v>1</v>
      </c>
      <c r="CB56" s="364" cm="1">
        <f t="array" aca="1" ref="CB56" ca="1">INDIRECT($A56&amp;CB$1)</f>
        <v>1</v>
      </c>
      <c r="CC56" s="364" cm="1">
        <f t="array" aca="1" ref="CC56" ca="1">INDIRECT($A56&amp;CC$1)</f>
        <v>1</v>
      </c>
      <c r="CD56" s="364" cm="1">
        <f t="array" aca="1" ref="CD56" ca="1">INDIRECT($A56&amp;CD$1)</f>
        <v>1</v>
      </c>
      <c r="CE56" s="364" cm="1">
        <f t="array" aca="1" ref="CE56" ca="1">INDIRECT($A56&amp;CE$1)</f>
        <v>1</v>
      </c>
      <c r="CF56" s="364" cm="1">
        <f t="array" aca="1" ref="CF56" ca="1">INDIRECT($A56&amp;CF$1)</f>
        <v>1</v>
      </c>
      <c r="CG56" s="364" cm="1">
        <f t="array" aca="1" ref="CG56" ca="1">INDIRECT($A56&amp;CG$1)</f>
        <v>1</v>
      </c>
      <c r="CH56" s="364" cm="1">
        <f t="array" aca="1" ref="CH56" ca="1">INDIRECT($A56&amp;CH$1)</f>
        <v>1</v>
      </c>
      <c r="CI56" s="191"/>
      <c r="CJ56" s="364" cm="1">
        <f t="array" aca="1" ref="CJ56" ca="1">INDIRECT($A56&amp;CJ$1)</f>
        <v>1</v>
      </c>
      <c r="CK56" s="364" cm="1">
        <f t="array" aca="1" ref="CK56" ca="1">INDIRECT($A56&amp;CK$1)</f>
        <v>1</v>
      </c>
      <c r="CL56" s="364" cm="1">
        <f t="array" aca="1" ref="CL56" ca="1">INDIRECT($A56&amp;CL$1)</f>
        <v>1</v>
      </c>
      <c r="CM56" s="364" cm="1">
        <f t="array" aca="1" ref="CM56" ca="1">INDIRECT($A56&amp;CM$1)</f>
        <v>1</v>
      </c>
      <c r="CN56" s="364" cm="1">
        <f t="array" aca="1" ref="CN56" ca="1">INDIRECT($A56&amp;CN$1)</f>
        <v>1</v>
      </c>
      <c r="CO56" s="364" cm="1">
        <f t="array" aca="1" ref="CO56" ca="1">INDIRECT($A56&amp;CO$1)</f>
        <v>1</v>
      </c>
      <c r="CP56" s="364" cm="1">
        <f t="array" aca="1" ref="CP56" ca="1">INDIRECT($A56&amp;CP$1)</f>
        <v>1</v>
      </c>
      <c r="CQ56" s="364" cm="1">
        <f t="array" aca="1" ref="CQ56" ca="1">INDIRECT($A56&amp;CQ$1)</f>
        <v>1</v>
      </c>
      <c r="CR56" s="364" cm="1">
        <f t="array" aca="1" ref="CR56" ca="1">INDIRECT($A56&amp;CR$1)</f>
        <v>1</v>
      </c>
      <c r="CS56" s="364" cm="1">
        <f t="array" aca="1" ref="CS56" ca="1">INDIRECT($A56&amp;CS$1)</f>
        <v>1</v>
      </c>
      <c r="CT56" s="364" cm="1">
        <f t="array" aca="1" ref="CT56" ca="1">INDIRECT($A56&amp;CT$1)</f>
        <v>1</v>
      </c>
      <c r="CU56" s="364" cm="1">
        <f t="array" aca="1" ref="CU56" ca="1">INDIRECT($A56&amp;CU$1)</f>
        <v>1</v>
      </c>
      <c r="CV56" s="364" cm="1">
        <f t="array" aca="1" ref="CV56" ca="1">INDIRECT($A56&amp;CV$1)</f>
        <v>1</v>
      </c>
      <c r="CW56" s="364" cm="1">
        <f t="array" aca="1" ref="CW56" ca="1">INDIRECT($A56&amp;CW$1)</f>
        <v>1</v>
      </c>
      <c r="CX56" s="364" cm="1">
        <f t="array" aca="1" ref="CX56" ca="1">INDIRECT($A56&amp;CX$1)</f>
        <v>1</v>
      </c>
      <c r="CY56" s="364" cm="1">
        <f t="array" aca="1" ref="CY56" ca="1">INDIRECT($A56&amp;CY$1)</f>
        <v>1</v>
      </c>
      <c r="CZ56" s="364" cm="1">
        <f t="array" aca="1" ref="CZ56" ca="1">INDIRECT($A56&amp;CZ$1)</f>
        <v>1</v>
      </c>
      <c r="DA56" s="364" cm="1">
        <f t="array" aca="1" ref="DA56" ca="1">INDIRECT($A56&amp;DA$1)</f>
        <v>1</v>
      </c>
      <c r="DB56" s="364" cm="1">
        <f t="array" aca="1" ref="DB56" ca="1">INDIRECT($A56&amp;DB$1)</f>
        <v>1</v>
      </c>
      <c r="DC56" s="364" cm="1">
        <f t="array" aca="1" ref="DC56" ca="1">INDIRECT($A56&amp;DC$1)</f>
        <v>1</v>
      </c>
      <c r="DD56" s="357"/>
      <c r="DE56" s="364" cm="1">
        <f t="array" aca="1" ref="DE56" ca="1">INDIRECT($A56&amp;DE$1)</f>
        <v>1</v>
      </c>
      <c r="DF56" s="364" cm="1">
        <f t="array" aca="1" ref="DF56" ca="1">INDIRECT($A56&amp;DF$1)</f>
        <v>1</v>
      </c>
      <c r="DG56" s="364" cm="1">
        <f t="array" aca="1" ref="DG56" ca="1">INDIRECT($A56&amp;DG$1)</f>
        <v>1</v>
      </c>
      <c r="DH56" s="364" cm="1">
        <f t="array" aca="1" ref="DH56" ca="1">INDIRECT($A56&amp;DH$1)</f>
        <v>1</v>
      </c>
      <c r="DI56" s="364" cm="1">
        <f t="array" aca="1" ref="DI56" ca="1">INDIRECT($A56&amp;DI$1)</f>
        <v>1</v>
      </c>
      <c r="DJ56" s="364" cm="1">
        <f t="array" aca="1" ref="DJ56" ca="1">INDIRECT($A56&amp;DJ$1)</f>
        <v>1</v>
      </c>
      <c r="DK56" s="364" cm="1">
        <f t="array" aca="1" ref="DK56" ca="1">INDIRECT($A56&amp;DK$1)</f>
        <v>1</v>
      </c>
      <c r="DL56" s="364" cm="1">
        <f t="array" aca="1" ref="DL56" ca="1">INDIRECT($A56&amp;DL$1)</f>
        <v>1</v>
      </c>
      <c r="DM56" s="357"/>
      <c r="DN56" s="364" cm="1">
        <f t="array" aca="1" ref="DN56" ca="1">INDIRECT($A56&amp;DN$1)</f>
        <v>1</v>
      </c>
      <c r="DO56" s="364" cm="1">
        <f t="array" aca="1" ref="DO56" ca="1">INDIRECT($A56&amp;DO$1)</f>
        <v>1</v>
      </c>
      <c r="DP56" s="364" cm="1">
        <f t="array" aca="1" ref="DP56" ca="1">INDIRECT($A56&amp;DP$1)</f>
        <v>1</v>
      </c>
      <c r="DQ56" s="364" cm="1">
        <f t="array" aca="1" ref="DQ56" ca="1">INDIRECT($A56&amp;DQ$1)</f>
        <v>1</v>
      </c>
      <c r="DR56" s="364" cm="1">
        <f t="array" aca="1" ref="DR56" ca="1">INDIRECT($A56&amp;DR$1)</f>
        <v>1</v>
      </c>
      <c r="DS56" s="364" cm="1">
        <f t="array" aca="1" ref="DS56" ca="1">INDIRECT($A56&amp;DS$1)</f>
        <v>1</v>
      </c>
      <c r="DT56" s="364" cm="1">
        <f t="array" aca="1" ref="DT56" ca="1">INDIRECT($A56&amp;DT$1)</f>
        <v>1</v>
      </c>
      <c r="DU56" s="364" cm="1">
        <f t="array" aca="1" ref="DU56" ca="1">INDIRECT($A56&amp;DU$1)</f>
        <v>1</v>
      </c>
      <c r="DV56" s="364" cm="1">
        <f t="array" aca="1" ref="DV56" ca="1">INDIRECT($A56&amp;DV$1)</f>
        <v>1</v>
      </c>
      <c r="DW56" s="364" cm="1">
        <f t="array" aca="1" ref="DW56" ca="1">INDIRECT($A56&amp;DW$1)</f>
        <v>1</v>
      </c>
      <c r="DX56" s="364" cm="1">
        <f t="array" aca="1" ref="DX56" ca="1">INDIRECT($A56&amp;DX$1)</f>
        <v>1</v>
      </c>
      <c r="DY56" s="357"/>
      <c r="DZ56" s="364" cm="1">
        <f t="array" aca="1" ref="DZ56" ca="1">INDIRECT($A56&amp;DZ$1)</f>
        <v>1</v>
      </c>
      <c r="EA56" s="364" cm="1">
        <f t="array" aca="1" ref="EA56" ca="1">INDIRECT($A56&amp;EA$1)</f>
        <v>1</v>
      </c>
      <c r="EB56" s="364" cm="1">
        <f t="array" aca="1" ref="EB56" ca="1">INDIRECT($A56&amp;EB$1)</f>
        <v>1</v>
      </c>
      <c r="EC56" s="364" cm="1">
        <f t="array" aca="1" ref="EC56" ca="1">INDIRECT($A56&amp;EC$1)</f>
        <v>1</v>
      </c>
      <c r="ED56" s="357"/>
      <c r="EE56" s="364" cm="1">
        <f t="array" aca="1" ref="EE56" ca="1">INDIRECT($A56&amp;EE$1)</f>
        <v>1</v>
      </c>
      <c r="EF56" s="364" cm="1">
        <f t="array" aca="1" ref="EF56" ca="1">INDIRECT($A56&amp;EF$1)</f>
        <v>1</v>
      </c>
      <c r="EG56" s="364" cm="1">
        <f t="array" aca="1" ref="EG56" ca="1">INDIRECT($A56&amp;EG$1)</f>
        <v>1</v>
      </c>
      <c r="EH56" s="364" cm="1">
        <f t="array" aca="1" ref="EH56" ca="1">INDIRECT($A56&amp;EH$1)</f>
        <v>1</v>
      </c>
      <c r="EI56" s="364" cm="1">
        <f t="array" aca="1" ref="EI56" ca="1">INDIRECT($A56&amp;EI$1)</f>
        <v>1</v>
      </c>
      <c r="EJ56" s="199"/>
      <c r="EK56" s="199"/>
      <c r="EL56" s="138"/>
      <c r="EM56" s="138"/>
      <c r="EN56" s="138"/>
      <c r="EO56" s="138"/>
    </row>
    <row r="57" spans="1:145">
      <c r="A57" s="114" t="s">
        <v>364</v>
      </c>
      <c r="B57" s="337" t="s">
        <v>157</v>
      </c>
      <c r="C57" s="362" t="str">
        <f>_xlfn.IFNA(VLOOKUP($B57,Classificatietabel!$B$6:$I$91,C$7,FALSE),"")</f>
        <v>hoog</v>
      </c>
      <c r="D57" s="194" t="str">
        <f>_xlfn.IFNA(VLOOKUP($B57,Classificatietabel!$B$6:$I$91,D$7,FALSE),"")</f>
        <v>neen</v>
      </c>
      <c r="E57" s="197">
        <f>IF(AND(D57="laag",$D$3=1),0,_xlfn.IFNA(IF(VLOOKUP($B57,Classificatietabel!$B$6:$H$91,$E$5,FALSE)="Ja",1,0),""))</f>
        <v>1</v>
      </c>
      <c r="F57" s="357"/>
      <c r="G57" s="363">
        <v>1</v>
      </c>
      <c r="H57" s="363">
        <v>1</v>
      </c>
      <c r="I57" s="363">
        <v>1</v>
      </c>
      <c r="J57" s="363">
        <v>1</v>
      </c>
      <c r="K57" s="363">
        <v>1</v>
      </c>
      <c r="L57" s="363">
        <v>1</v>
      </c>
      <c r="M57" s="363">
        <v>1</v>
      </c>
      <c r="N57" s="363">
        <v>1</v>
      </c>
      <c r="O57" s="363">
        <v>1</v>
      </c>
      <c r="P57" s="363">
        <v>1</v>
      </c>
      <c r="Q57" s="363">
        <v>1</v>
      </c>
      <c r="R57" s="363">
        <v>1</v>
      </c>
      <c r="S57" s="363">
        <v>1</v>
      </c>
      <c r="T57" s="363">
        <v>1</v>
      </c>
      <c r="U57" s="363">
        <v>1</v>
      </c>
      <c r="V57" s="363">
        <v>1</v>
      </c>
      <c r="W57" s="363">
        <v>1</v>
      </c>
      <c r="X57" s="363">
        <v>1</v>
      </c>
      <c r="Y57" s="363">
        <v>1</v>
      </c>
      <c r="Z57" s="363">
        <v>1</v>
      </c>
      <c r="AA57" s="363">
        <v>1</v>
      </c>
      <c r="AB57" s="363">
        <v>1</v>
      </c>
      <c r="AC57" s="363">
        <v>1</v>
      </c>
      <c r="AD57" s="363">
        <v>1</v>
      </c>
      <c r="AE57" s="363">
        <v>1</v>
      </c>
      <c r="AF57" s="363">
        <v>1</v>
      </c>
      <c r="AG57" s="363">
        <v>1</v>
      </c>
      <c r="AH57" s="363">
        <v>1</v>
      </c>
      <c r="AI57" s="363">
        <v>1</v>
      </c>
      <c r="AJ57" s="363">
        <v>1</v>
      </c>
      <c r="AK57" s="363">
        <v>1</v>
      </c>
      <c r="AL57" s="363">
        <v>1</v>
      </c>
      <c r="AM57" s="363">
        <v>1</v>
      </c>
      <c r="AN57" s="357"/>
      <c r="AO57" s="363">
        <v>1</v>
      </c>
      <c r="AP57" s="363">
        <v>1</v>
      </c>
      <c r="AQ57" s="363">
        <v>1</v>
      </c>
      <c r="AR57" s="363">
        <v>1</v>
      </c>
      <c r="AS57" s="363">
        <v>1</v>
      </c>
      <c r="AT57" s="363">
        <v>1</v>
      </c>
      <c r="AU57" s="363">
        <v>1</v>
      </c>
      <c r="AV57" s="363">
        <v>1</v>
      </c>
      <c r="AW57" s="363">
        <v>1</v>
      </c>
      <c r="AX57" s="363">
        <v>1</v>
      </c>
      <c r="AY57" s="357"/>
      <c r="AZ57" s="363">
        <v>1</v>
      </c>
      <c r="BA57" s="363">
        <v>1</v>
      </c>
      <c r="BB57" s="363">
        <v>1</v>
      </c>
      <c r="BC57" s="364" cm="1">
        <f t="array" aca="1" ref="BC57" ca="1">INDIRECT($A57&amp;BC$1)</f>
        <v>1</v>
      </c>
      <c r="BD57" s="364" cm="1">
        <f t="array" aca="1" ref="BD57" ca="1">INDIRECT($A57&amp;BD$1)</f>
        <v>1</v>
      </c>
      <c r="BE57" s="364" cm="1">
        <f t="array" aca="1" ref="BE57" ca="1">INDIRECT($A57&amp;BE$1)</f>
        <v>1</v>
      </c>
      <c r="BF57" s="364" cm="1">
        <f t="array" aca="1" ref="BF57" ca="1">INDIRECT($A57&amp;BF$1)</f>
        <v>1</v>
      </c>
      <c r="BG57" s="364" cm="1">
        <f t="array" aca="1" ref="BG57" ca="1">INDIRECT($A57&amp;BG$1)</f>
        <v>1</v>
      </c>
      <c r="BH57" s="364" cm="1">
        <f t="array" aca="1" ref="BH57" ca="1">INDIRECT($A57&amp;BH$1)</f>
        <v>1</v>
      </c>
      <c r="BI57" s="357"/>
      <c r="BJ57" s="364" cm="1">
        <f t="array" aca="1" ref="BJ57" ca="1">INDIRECT($A57&amp;BJ$1)</f>
        <v>1</v>
      </c>
      <c r="BK57" s="364" cm="1">
        <f t="array" aca="1" ref="BK57" ca="1">INDIRECT($A57&amp;BK$1)</f>
        <v>1</v>
      </c>
      <c r="BL57" s="364" cm="1">
        <f t="array" aca="1" ref="BL57" ca="1">INDIRECT($A57&amp;BL$1)</f>
        <v>1</v>
      </c>
      <c r="BM57" s="364" cm="1">
        <f t="array" aca="1" ref="BM57" ca="1">INDIRECT($A57&amp;BM$1)</f>
        <v>1</v>
      </c>
      <c r="BN57" s="364" cm="1">
        <f t="array" aca="1" ref="BN57" ca="1">INDIRECT($A57&amp;BN$1)</f>
        <v>1</v>
      </c>
      <c r="BO57" s="364" cm="1">
        <f t="array" aca="1" ref="BO57" ca="1">INDIRECT($A57&amp;BO$1)</f>
        <v>1</v>
      </c>
      <c r="BP57" s="364" cm="1">
        <f t="array" aca="1" ref="BP57" ca="1">INDIRECT($A57&amp;BP$1)</f>
        <v>1</v>
      </c>
      <c r="BQ57" s="364" cm="1">
        <f t="array" aca="1" ref="BQ57" ca="1">INDIRECT($A57&amp;BQ$1)</f>
        <v>1</v>
      </c>
      <c r="BR57" s="364" cm="1">
        <f t="array" aca="1" ref="BR57" ca="1">INDIRECT($A57&amp;BR$1)</f>
        <v>1</v>
      </c>
      <c r="BS57" s="364" cm="1">
        <f t="array" aca="1" ref="BS57" ca="1">INDIRECT($A57&amp;BS$1)</f>
        <v>1</v>
      </c>
      <c r="BT57" s="191"/>
      <c r="BU57" s="219" cm="1">
        <f t="array" aca="1" ref="BU57" ca="1">INDIRECT($A57&amp;BU$1)</f>
        <v>1</v>
      </c>
      <c r="BV57" s="364" cm="1">
        <f t="array" aca="1" ref="BV57" ca="1">INDIRECT($A57&amp;BV$1)</f>
        <v>1</v>
      </c>
      <c r="BW57" s="364" cm="1">
        <f t="array" aca="1" ref="BW57" ca="1">INDIRECT($A57&amp;BW$1)</f>
        <v>1</v>
      </c>
      <c r="BX57" s="364" cm="1">
        <f t="array" aca="1" ref="BX57" ca="1">INDIRECT($A57&amp;BX$1)</f>
        <v>1</v>
      </c>
      <c r="BY57" s="365"/>
      <c r="BZ57" s="364" cm="1">
        <f t="array" aca="1" ref="BZ57" ca="1">INDIRECT($A57&amp;BZ$1)</f>
        <v>1</v>
      </c>
      <c r="CA57" s="364" cm="1">
        <f t="array" aca="1" ref="CA57" ca="1">INDIRECT($A57&amp;CA$1)</f>
        <v>1</v>
      </c>
      <c r="CB57" s="364" cm="1">
        <f t="array" aca="1" ref="CB57" ca="1">INDIRECT($A57&amp;CB$1)</f>
        <v>1</v>
      </c>
      <c r="CC57" s="364" cm="1">
        <f t="array" aca="1" ref="CC57" ca="1">INDIRECT($A57&amp;CC$1)</f>
        <v>1</v>
      </c>
      <c r="CD57" s="364" cm="1">
        <f t="array" aca="1" ref="CD57" ca="1">INDIRECT($A57&amp;CD$1)</f>
        <v>1</v>
      </c>
      <c r="CE57" s="364" cm="1">
        <f t="array" aca="1" ref="CE57" ca="1">INDIRECT($A57&amp;CE$1)</f>
        <v>1</v>
      </c>
      <c r="CF57" s="364" cm="1">
        <f t="array" aca="1" ref="CF57" ca="1">INDIRECT($A57&amp;CF$1)</f>
        <v>1</v>
      </c>
      <c r="CG57" s="364" cm="1">
        <f t="array" aca="1" ref="CG57" ca="1">INDIRECT($A57&amp;CG$1)</f>
        <v>1</v>
      </c>
      <c r="CH57" s="364" cm="1">
        <f t="array" aca="1" ref="CH57" ca="1">INDIRECT($A57&amp;CH$1)</f>
        <v>1</v>
      </c>
      <c r="CI57" s="191"/>
      <c r="CJ57" s="364" cm="1">
        <f t="array" aca="1" ref="CJ57" ca="1">INDIRECT($A57&amp;CJ$1)</f>
        <v>1</v>
      </c>
      <c r="CK57" s="364" cm="1">
        <f t="array" aca="1" ref="CK57" ca="1">INDIRECT($A57&amp;CK$1)</f>
        <v>1</v>
      </c>
      <c r="CL57" s="364" cm="1">
        <f t="array" aca="1" ref="CL57" ca="1">INDIRECT($A57&amp;CL$1)</f>
        <v>1</v>
      </c>
      <c r="CM57" s="364" cm="1">
        <f t="array" aca="1" ref="CM57" ca="1">INDIRECT($A57&amp;CM$1)</f>
        <v>1</v>
      </c>
      <c r="CN57" s="364" cm="1">
        <f t="array" aca="1" ref="CN57" ca="1">INDIRECT($A57&amp;CN$1)</f>
        <v>1</v>
      </c>
      <c r="CO57" s="364" cm="1">
        <f t="array" aca="1" ref="CO57" ca="1">INDIRECT($A57&amp;CO$1)</f>
        <v>1</v>
      </c>
      <c r="CP57" s="364" cm="1">
        <f t="array" aca="1" ref="CP57" ca="1">INDIRECT($A57&amp;CP$1)</f>
        <v>1</v>
      </c>
      <c r="CQ57" s="364" cm="1">
        <f t="array" aca="1" ref="CQ57" ca="1">INDIRECT($A57&amp;CQ$1)</f>
        <v>1</v>
      </c>
      <c r="CR57" s="364" cm="1">
        <f t="array" aca="1" ref="CR57" ca="1">INDIRECT($A57&amp;CR$1)</f>
        <v>1</v>
      </c>
      <c r="CS57" s="364" cm="1">
        <f t="array" aca="1" ref="CS57" ca="1">INDIRECT($A57&amp;CS$1)</f>
        <v>1</v>
      </c>
      <c r="CT57" s="364" cm="1">
        <f t="array" aca="1" ref="CT57" ca="1">INDIRECT($A57&amp;CT$1)</f>
        <v>1</v>
      </c>
      <c r="CU57" s="364" cm="1">
        <f t="array" aca="1" ref="CU57" ca="1">INDIRECT($A57&amp;CU$1)</f>
        <v>1</v>
      </c>
      <c r="CV57" s="364" cm="1">
        <f t="array" aca="1" ref="CV57" ca="1">INDIRECT($A57&amp;CV$1)</f>
        <v>1</v>
      </c>
      <c r="CW57" s="364" cm="1">
        <f t="array" aca="1" ref="CW57" ca="1">INDIRECT($A57&amp;CW$1)</f>
        <v>1</v>
      </c>
      <c r="CX57" s="364" cm="1">
        <f t="array" aca="1" ref="CX57" ca="1">INDIRECT($A57&amp;CX$1)</f>
        <v>1</v>
      </c>
      <c r="CY57" s="364" cm="1">
        <f t="array" aca="1" ref="CY57" ca="1">INDIRECT($A57&amp;CY$1)</f>
        <v>1</v>
      </c>
      <c r="CZ57" s="364" cm="1">
        <f t="array" aca="1" ref="CZ57" ca="1">INDIRECT($A57&amp;CZ$1)</f>
        <v>1</v>
      </c>
      <c r="DA57" s="364" cm="1">
        <f t="array" aca="1" ref="DA57" ca="1">INDIRECT($A57&amp;DA$1)</f>
        <v>1</v>
      </c>
      <c r="DB57" s="364" cm="1">
        <f t="array" aca="1" ref="DB57" ca="1">INDIRECT($A57&amp;DB$1)</f>
        <v>1</v>
      </c>
      <c r="DC57" s="364" cm="1">
        <f t="array" aca="1" ref="DC57" ca="1">INDIRECT($A57&amp;DC$1)</f>
        <v>1</v>
      </c>
      <c r="DD57" s="357"/>
      <c r="DE57" s="364" cm="1">
        <f t="array" aca="1" ref="DE57" ca="1">INDIRECT($A57&amp;DE$1)</f>
        <v>1</v>
      </c>
      <c r="DF57" s="364" cm="1">
        <f t="array" aca="1" ref="DF57" ca="1">INDIRECT($A57&amp;DF$1)</f>
        <v>1</v>
      </c>
      <c r="DG57" s="364" cm="1">
        <f t="array" aca="1" ref="DG57" ca="1">INDIRECT($A57&amp;DG$1)</f>
        <v>1</v>
      </c>
      <c r="DH57" s="364" cm="1">
        <f t="array" aca="1" ref="DH57" ca="1">INDIRECT($A57&amp;DH$1)</f>
        <v>1</v>
      </c>
      <c r="DI57" s="364" cm="1">
        <f t="array" aca="1" ref="DI57" ca="1">INDIRECT($A57&amp;DI$1)</f>
        <v>1</v>
      </c>
      <c r="DJ57" s="364" cm="1">
        <f t="array" aca="1" ref="DJ57" ca="1">INDIRECT($A57&amp;DJ$1)</f>
        <v>1</v>
      </c>
      <c r="DK57" s="364" cm="1">
        <f t="array" aca="1" ref="DK57" ca="1">INDIRECT($A57&amp;DK$1)</f>
        <v>1</v>
      </c>
      <c r="DL57" s="364" cm="1">
        <f t="array" aca="1" ref="DL57" ca="1">INDIRECT($A57&amp;DL$1)</f>
        <v>1</v>
      </c>
      <c r="DM57" s="357"/>
      <c r="DN57" s="364" cm="1">
        <f t="array" aca="1" ref="DN57" ca="1">INDIRECT($A57&amp;DN$1)</f>
        <v>1</v>
      </c>
      <c r="DO57" s="364" cm="1">
        <f t="array" aca="1" ref="DO57" ca="1">INDIRECT($A57&amp;DO$1)</f>
        <v>1</v>
      </c>
      <c r="DP57" s="364" cm="1">
        <f t="array" aca="1" ref="DP57" ca="1">INDIRECT($A57&amp;DP$1)</f>
        <v>1</v>
      </c>
      <c r="DQ57" s="364" cm="1">
        <f t="array" aca="1" ref="DQ57" ca="1">INDIRECT($A57&amp;DQ$1)</f>
        <v>1</v>
      </c>
      <c r="DR57" s="364" cm="1">
        <f t="array" aca="1" ref="DR57" ca="1">INDIRECT($A57&amp;DR$1)</f>
        <v>1</v>
      </c>
      <c r="DS57" s="364" cm="1">
        <f t="array" aca="1" ref="DS57" ca="1">INDIRECT($A57&amp;DS$1)</f>
        <v>1</v>
      </c>
      <c r="DT57" s="364" cm="1">
        <f t="array" aca="1" ref="DT57" ca="1">INDIRECT($A57&amp;DT$1)</f>
        <v>1</v>
      </c>
      <c r="DU57" s="364" cm="1">
        <f t="array" aca="1" ref="DU57" ca="1">INDIRECT($A57&amp;DU$1)</f>
        <v>1</v>
      </c>
      <c r="DV57" s="364" cm="1">
        <f t="array" aca="1" ref="DV57" ca="1">INDIRECT($A57&amp;DV$1)</f>
        <v>1</v>
      </c>
      <c r="DW57" s="364" cm="1">
        <f t="array" aca="1" ref="DW57" ca="1">INDIRECT($A57&amp;DW$1)</f>
        <v>1</v>
      </c>
      <c r="DX57" s="364" cm="1">
        <f t="array" aca="1" ref="DX57" ca="1">INDIRECT($A57&amp;DX$1)</f>
        <v>1</v>
      </c>
      <c r="DY57" s="357"/>
      <c r="DZ57" s="364" cm="1">
        <f t="array" aca="1" ref="DZ57" ca="1">INDIRECT($A57&amp;DZ$1)</f>
        <v>1</v>
      </c>
      <c r="EA57" s="364" cm="1">
        <f t="array" aca="1" ref="EA57" ca="1">INDIRECT($A57&amp;EA$1)</f>
        <v>1</v>
      </c>
      <c r="EB57" s="364" cm="1">
        <f t="array" aca="1" ref="EB57" ca="1">INDIRECT($A57&amp;EB$1)</f>
        <v>1</v>
      </c>
      <c r="EC57" s="364" cm="1">
        <f t="array" aca="1" ref="EC57" ca="1">INDIRECT($A57&amp;EC$1)</f>
        <v>1</v>
      </c>
      <c r="ED57" s="357"/>
      <c r="EE57" s="364" cm="1">
        <f t="array" aca="1" ref="EE57" ca="1">INDIRECT($A57&amp;EE$1)</f>
        <v>1</v>
      </c>
      <c r="EF57" s="364" cm="1">
        <f t="array" aca="1" ref="EF57" ca="1">INDIRECT($A57&amp;EF$1)</f>
        <v>1</v>
      </c>
      <c r="EG57" s="364" cm="1">
        <f t="array" aca="1" ref="EG57" ca="1">INDIRECT($A57&amp;EG$1)</f>
        <v>1</v>
      </c>
      <c r="EH57" s="364" cm="1">
        <f t="array" aca="1" ref="EH57" ca="1">INDIRECT($A57&amp;EH$1)</f>
        <v>1</v>
      </c>
      <c r="EI57" s="364" cm="1">
        <f t="array" aca="1" ref="EI57" ca="1">INDIRECT($A57&amp;EI$1)</f>
        <v>1</v>
      </c>
      <c r="EJ57" s="199"/>
      <c r="EK57" s="199"/>
      <c r="EL57" s="138"/>
      <c r="EM57" s="138"/>
      <c r="EN57" s="138"/>
      <c r="EO57" s="138"/>
    </row>
    <row r="58" spans="1:145">
      <c r="A58" s="114" t="s">
        <v>365</v>
      </c>
      <c r="B58" s="337" t="s">
        <v>158</v>
      </c>
      <c r="C58" s="362" t="str">
        <f>_xlfn.IFNA(VLOOKUP($B58,Classificatietabel!$B$6:$I$91,C$7,FALSE),"")</f>
        <v>zeer hoog</v>
      </c>
      <c r="D58" s="194" t="str">
        <f>_xlfn.IFNA(VLOOKUP($B58,Classificatietabel!$B$6:$I$91,D$7,FALSE),"")</f>
        <v>neen</v>
      </c>
      <c r="E58" s="197">
        <f>IF(AND(D58="laag",$D$3=1),0,_xlfn.IFNA(IF(VLOOKUP($B58,Classificatietabel!$B$6:$H$91,$E$5,FALSE)="Ja",1,0),""))</f>
        <v>1</v>
      </c>
      <c r="F58" s="357"/>
      <c r="G58" s="363">
        <v>1</v>
      </c>
      <c r="H58" s="363">
        <v>1</v>
      </c>
      <c r="I58" s="363">
        <v>1</v>
      </c>
      <c r="J58" s="363">
        <v>1</v>
      </c>
      <c r="K58" s="363">
        <v>1</v>
      </c>
      <c r="L58" s="363">
        <v>1</v>
      </c>
      <c r="M58" s="363">
        <v>1</v>
      </c>
      <c r="N58" s="363">
        <v>1</v>
      </c>
      <c r="O58" s="363">
        <v>1</v>
      </c>
      <c r="P58" s="363">
        <v>1</v>
      </c>
      <c r="Q58" s="363">
        <v>1</v>
      </c>
      <c r="R58" s="363">
        <v>1</v>
      </c>
      <c r="S58" s="363">
        <v>1</v>
      </c>
      <c r="T58" s="363">
        <v>1</v>
      </c>
      <c r="U58" s="363">
        <v>1</v>
      </c>
      <c r="V58" s="363">
        <v>1</v>
      </c>
      <c r="W58" s="363">
        <v>1</v>
      </c>
      <c r="X58" s="363">
        <v>1</v>
      </c>
      <c r="Y58" s="363">
        <v>1</v>
      </c>
      <c r="Z58" s="363">
        <v>1</v>
      </c>
      <c r="AA58" s="363">
        <v>1</v>
      </c>
      <c r="AB58" s="363">
        <v>1</v>
      </c>
      <c r="AC58" s="363">
        <v>1</v>
      </c>
      <c r="AD58" s="363">
        <v>1</v>
      </c>
      <c r="AE58" s="363">
        <v>1</v>
      </c>
      <c r="AF58" s="363">
        <v>1</v>
      </c>
      <c r="AG58" s="363">
        <v>1</v>
      </c>
      <c r="AH58" s="363">
        <v>1</v>
      </c>
      <c r="AI58" s="363">
        <v>1</v>
      </c>
      <c r="AJ58" s="363">
        <v>1</v>
      </c>
      <c r="AK58" s="363">
        <v>1</v>
      </c>
      <c r="AL58" s="363">
        <v>1</v>
      </c>
      <c r="AM58" s="363">
        <v>1</v>
      </c>
      <c r="AN58" s="357"/>
      <c r="AO58" s="363">
        <v>1</v>
      </c>
      <c r="AP58" s="363">
        <v>1</v>
      </c>
      <c r="AQ58" s="363">
        <v>1</v>
      </c>
      <c r="AR58" s="363">
        <v>1</v>
      </c>
      <c r="AS58" s="363">
        <v>1</v>
      </c>
      <c r="AT58" s="363">
        <v>1</v>
      </c>
      <c r="AU58" s="363">
        <v>1</v>
      </c>
      <c r="AV58" s="363">
        <v>1</v>
      </c>
      <c r="AW58" s="363">
        <v>1</v>
      </c>
      <c r="AX58" s="363">
        <v>1</v>
      </c>
      <c r="AY58" s="357"/>
      <c r="AZ58" s="363">
        <v>1</v>
      </c>
      <c r="BA58" s="363">
        <v>1</v>
      </c>
      <c r="BB58" s="363">
        <v>1</v>
      </c>
      <c r="BC58" s="363">
        <v>1</v>
      </c>
      <c r="BD58" s="364" cm="1">
        <f t="array" aca="1" ref="BD58" ca="1">INDIRECT($A58&amp;BD$1)</f>
        <v>1</v>
      </c>
      <c r="BE58" s="364" cm="1">
        <f t="array" aca="1" ref="BE58" ca="1">INDIRECT($A58&amp;BE$1)</f>
        <v>1</v>
      </c>
      <c r="BF58" s="364" cm="1">
        <f t="array" aca="1" ref="BF58" ca="1">INDIRECT($A58&amp;BF$1)</f>
        <v>1</v>
      </c>
      <c r="BG58" s="364" cm="1">
        <f t="array" aca="1" ref="BG58" ca="1">INDIRECT($A58&amp;BG$1)</f>
        <v>1</v>
      </c>
      <c r="BH58" s="364" cm="1">
        <f t="array" aca="1" ref="BH58" ca="1">INDIRECT($A58&amp;BH$1)</f>
        <v>1</v>
      </c>
      <c r="BI58" s="357"/>
      <c r="BJ58" s="364" cm="1">
        <f t="array" aca="1" ref="BJ58" ca="1">INDIRECT($A58&amp;BJ$1)</f>
        <v>1</v>
      </c>
      <c r="BK58" s="364" cm="1">
        <f t="array" aca="1" ref="BK58" ca="1">INDIRECT($A58&amp;BK$1)</f>
        <v>1</v>
      </c>
      <c r="BL58" s="364" cm="1">
        <f t="array" aca="1" ref="BL58" ca="1">INDIRECT($A58&amp;BL$1)</f>
        <v>1</v>
      </c>
      <c r="BM58" s="364" cm="1">
        <f t="array" aca="1" ref="BM58" ca="1">INDIRECT($A58&amp;BM$1)</f>
        <v>1</v>
      </c>
      <c r="BN58" s="364" cm="1">
        <f t="array" aca="1" ref="BN58" ca="1">INDIRECT($A58&amp;BN$1)</f>
        <v>1</v>
      </c>
      <c r="BO58" s="364" cm="1">
        <f t="array" aca="1" ref="BO58" ca="1">INDIRECT($A58&amp;BO$1)</f>
        <v>1</v>
      </c>
      <c r="BP58" s="364" cm="1">
        <f t="array" aca="1" ref="BP58" ca="1">INDIRECT($A58&amp;BP$1)</f>
        <v>1</v>
      </c>
      <c r="BQ58" s="364" cm="1">
        <f t="array" aca="1" ref="BQ58" ca="1">INDIRECT($A58&amp;BQ$1)</f>
        <v>1</v>
      </c>
      <c r="BR58" s="364" cm="1">
        <f t="array" aca="1" ref="BR58" ca="1">INDIRECT($A58&amp;BR$1)</f>
        <v>1</v>
      </c>
      <c r="BS58" s="364" cm="1">
        <f t="array" aca="1" ref="BS58" ca="1">INDIRECT($A58&amp;BS$1)</f>
        <v>1</v>
      </c>
      <c r="BT58" s="191"/>
      <c r="BU58" s="219" cm="1">
        <f t="array" aca="1" ref="BU58" ca="1">INDIRECT($A58&amp;BU$1)</f>
        <v>1</v>
      </c>
      <c r="BV58" s="364" cm="1">
        <f t="array" aca="1" ref="BV58" ca="1">INDIRECT($A58&amp;BV$1)</f>
        <v>1</v>
      </c>
      <c r="BW58" s="364" cm="1">
        <f t="array" aca="1" ref="BW58" ca="1">INDIRECT($A58&amp;BW$1)</f>
        <v>1</v>
      </c>
      <c r="BX58" s="364" cm="1">
        <f t="array" aca="1" ref="BX58" ca="1">INDIRECT($A58&amp;BX$1)</f>
        <v>1</v>
      </c>
      <c r="BY58" s="365"/>
      <c r="BZ58" s="364" cm="1">
        <f t="array" aca="1" ref="BZ58" ca="1">INDIRECT($A58&amp;BZ$1)</f>
        <v>1</v>
      </c>
      <c r="CA58" s="364" cm="1">
        <f t="array" aca="1" ref="CA58" ca="1">INDIRECT($A58&amp;CA$1)</f>
        <v>1</v>
      </c>
      <c r="CB58" s="364" cm="1">
        <f t="array" aca="1" ref="CB58" ca="1">INDIRECT($A58&amp;CB$1)</f>
        <v>1</v>
      </c>
      <c r="CC58" s="364" cm="1">
        <f t="array" aca="1" ref="CC58" ca="1">INDIRECT($A58&amp;CC$1)</f>
        <v>1</v>
      </c>
      <c r="CD58" s="364" cm="1">
        <f t="array" aca="1" ref="CD58" ca="1">INDIRECT($A58&amp;CD$1)</f>
        <v>1</v>
      </c>
      <c r="CE58" s="364" cm="1">
        <f t="array" aca="1" ref="CE58" ca="1">INDIRECT($A58&amp;CE$1)</f>
        <v>1</v>
      </c>
      <c r="CF58" s="364" cm="1">
        <f t="array" aca="1" ref="CF58" ca="1">INDIRECT($A58&amp;CF$1)</f>
        <v>1</v>
      </c>
      <c r="CG58" s="364" cm="1">
        <f t="array" aca="1" ref="CG58" ca="1">INDIRECT($A58&amp;CG$1)</f>
        <v>1</v>
      </c>
      <c r="CH58" s="364" cm="1">
        <f t="array" aca="1" ref="CH58" ca="1">INDIRECT($A58&amp;CH$1)</f>
        <v>1</v>
      </c>
      <c r="CI58" s="191"/>
      <c r="CJ58" s="364" cm="1">
        <f t="array" aca="1" ref="CJ58" ca="1">INDIRECT($A58&amp;CJ$1)</f>
        <v>1</v>
      </c>
      <c r="CK58" s="364" cm="1">
        <f t="array" aca="1" ref="CK58" ca="1">INDIRECT($A58&amp;CK$1)</f>
        <v>1</v>
      </c>
      <c r="CL58" s="364" cm="1">
        <f t="array" aca="1" ref="CL58" ca="1">INDIRECT($A58&amp;CL$1)</f>
        <v>1</v>
      </c>
      <c r="CM58" s="364" cm="1">
        <f t="array" aca="1" ref="CM58" ca="1">INDIRECT($A58&amp;CM$1)</f>
        <v>1</v>
      </c>
      <c r="CN58" s="364" cm="1">
        <f t="array" aca="1" ref="CN58" ca="1">INDIRECT($A58&amp;CN$1)</f>
        <v>1</v>
      </c>
      <c r="CO58" s="364" cm="1">
        <f t="array" aca="1" ref="CO58" ca="1">INDIRECT($A58&amp;CO$1)</f>
        <v>1</v>
      </c>
      <c r="CP58" s="364" cm="1">
        <f t="array" aca="1" ref="CP58" ca="1">INDIRECT($A58&amp;CP$1)</f>
        <v>1</v>
      </c>
      <c r="CQ58" s="364" cm="1">
        <f t="array" aca="1" ref="CQ58" ca="1">INDIRECT($A58&amp;CQ$1)</f>
        <v>1</v>
      </c>
      <c r="CR58" s="364" cm="1">
        <f t="array" aca="1" ref="CR58" ca="1">INDIRECT($A58&amp;CR$1)</f>
        <v>1</v>
      </c>
      <c r="CS58" s="364" cm="1">
        <f t="array" aca="1" ref="CS58" ca="1">INDIRECT($A58&amp;CS$1)</f>
        <v>1</v>
      </c>
      <c r="CT58" s="364" cm="1">
        <f t="array" aca="1" ref="CT58" ca="1">INDIRECT($A58&amp;CT$1)</f>
        <v>1</v>
      </c>
      <c r="CU58" s="364" cm="1">
        <f t="array" aca="1" ref="CU58" ca="1">INDIRECT($A58&amp;CU$1)</f>
        <v>1</v>
      </c>
      <c r="CV58" s="364" cm="1">
        <f t="array" aca="1" ref="CV58" ca="1">INDIRECT($A58&amp;CV$1)</f>
        <v>1</v>
      </c>
      <c r="CW58" s="364" cm="1">
        <f t="array" aca="1" ref="CW58" ca="1">INDIRECT($A58&amp;CW$1)</f>
        <v>1</v>
      </c>
      <c r="CX58" s="364" cm="1">
        <f t="array" aca="1" ref="CX58" ca="1">INDIRECT($A58&amp;CX$1)</f>
        <v>1</v>
      </c>
      <c r="CY58" s="364" cm="1">
        <f t="array" aca="1" ref="CY58" ca="1">INDIRECT($A58&amp;CY$1)</f>
        <v>1</v>
      </c>
      <c r="CZ58" s="364" cm="1">
        <f t="array" aca="1" ref="CZ58" ca="1">INDIRECT($A58&amp;CZ$1)</f>
        <v>1</v>
      </c>
      <c r="DA58" s="364" cm="1">
        <f t="array" aca="1" ref="DA58" ca="1">INDIRECT($A58&amp;DA$1)</f>
        <v>1</v>
      </c>
      <c r="DB58" s="364" cm="1">
        <f t="array" aca="1" ref="DB58" ca="1">INDIRECT($A58&amp;DB$1)</f>
        <v>1</v>
      </c>
      <c r="DC58" s="364" cm="1">
        <f t="array" aca="1" ref="DC58" ca="1">INDIRECT($A58&amp;DC$1)</f>
        <v>1</v>
      </c>
      <c r="DD58" s="357"/>
      <c r="DE58" s="364" cm="1">
        <f t="array" aca="1" ref="DE58" ca="1">INDIRECT($A58&amp;DE$1)</f>
        <v>1</v>
      </c>
      <c r="DF58" s="364" cm="1">
        <f t="array" aca="1" ref="DF58" ca="1">INDIRECT($A58&amp;DF$1)</f>
        <v>1</v>
      </c>
      <c r="DG58" s="364" cm="1">
        <f t="array" aca="1" ref="DG58" ca="1">INDIRECT($A58&amp;DG$1)</f>
        <v>1</v>
      </c>
      <c r="DH58" s="364" cm="1">
        <f t="array" aca="1" ref="DH58" ca="1">INDIRECT($A58&amp;DH$1)</f>
        <v>1</v>
      </c>
      <c r="DI58" s="364" cm="1">
        <f t="array" aca="1" ref="DI58" ca="1">INDIRECT($A58&amp;DI$1)</f>
        <v>1</v>
      </c>
      <c r="DJ58" s="364" cm="1">
        <f t="array" aca="1" ref="DJ58" ca="1">INDIRECT($A58&amp;DJ$1)</f>
        <v>1</v>
      </c>
      <c r="DK58" s="364" cm="1">
        <f t="array" aca="1" ref="DK58" ca="1">INDIRECT($A58&amp;DK$1)</f>
        <v>1</v>
      </c>
      <c r="DL58" s="364" cm="1">
        <f t="array" aca="1" ref="DL58" ca="1">INDIRECT($A58&amp;DL$1)</f>
        <v>1</v>
      </c>
      <c r="DM58" s="357"/>
      <c r="DN58" s="364" cm="1">
        <f t="array" aca="1" ref="DN58" ca="1">INDIRECT($A58&amp;DN$1)</f>
        <v>1</v>
      </c>
      <c r="DO58" s="364" cm="1">
        <f t="array" aca="1" ref="DO58" ca="1">INDIRECT($A58&amp;DO$1)</f>
        <v>1</v>
      </c>
      <c r="DP58" s="364" cm="1">
        <f t="array" aca="1" ref="DP58" ca="1">INDIRECT($A58&amp;DP$1)</f>
        <v>1</v>
      </c>
      <c r="DQ58" s="364" cm="1">
        <f t="array" aca="1" ref="DQ58" ca="1">INDIRECT($A58&amp;DQ$1)</f>
        <v>1</v>
      </c>
      <c r="DR58" s="364" cm="1">
        <f t="array" aca="1" ref="DR58" ca="1">INDIRECT($A58&amp;DR$1)</f>
        <v>1</v>
      </c>
      <c r="DS58" s="364" cm="1">
        <f t="array" aca="1" ref="DS58" ca="1">INDIRECT($A58&amp;DS$1)</f>
        <v>1</v>
      </c>
      <c r="DT58" s="364" cm="1">
        <f t="array" aca="1" ref="DT58" ca="1">INDIRECT($A58&amp;DT$1)</f>
        <v>1</v>
      </c>
      <c r="DU58" s="364" cm="1">
        <f t="array" aca="1" ref="DU58" ca="1">INDIRECT($A58&amp;DU$1)</f>
        <v>1</v>
      </c>
      <c r="DV58" s="364" cm="1">
        <f t="array" aca="1" ref="DV58" ca="1">INDIRECT($A58&amp;DV$1)</f>
        <v>1</v>
      </c>
      <c r="DW58" s="364" cm="1">
        <f t="array" aca="1" ref="DW58" ca="1">INDIRECT($A58&amp;DW$1)</f>
        <v>1</v>
      </c>
      <c r="DX58" s="364" cm="1">
        <f t="array" aca="1" ref="DX58" ca="1">INDIRECT($A58&amp;DX$1)</f>
        <v>1</v>
      </c>
      <c r="DY58" s="357"/>
      <c r="DZ58" s="364" cm="1">
        <f t="array" aca="1" ref="DZ58" ca="1">INDIRECT($A58&amp;DZ$1)</f>
        <v>1</v>
      </c>
      <c r="EA58" s="364" cm="1">
        <f t="array" aca="1" ref="EA58" ca="1">INDIRECT($A58&amp;EA$1)</f>
        <v>1</v>
      </c>
      <c r="EB58" s="364" cm="1">
        <f t="array" aca="1" ref="EB58" ca="1">INDIRECT($A58&amp;EB$1)</f>
        <v>1</v>
      </c>
      <c r="EC58" s="364" cm="1">
        <f t="array" aca="1" ref="EC58" ca="1">INDIRECT($A58&amp;EC$1)</f>
        <v>1</v>
      </c>
      <c r="ED58" s="357"/>
      <c r="EE58" s="364" cm="1">
        <f t="array" aca="1" ref="EE58" ca="1">INDIRECT($A58&amp;EE$1)</f>
        <v>1</v>
      </c>
      <c r="EF58" s="364" cm="1">
        <f t="array" aca="1" ref="EF58" ca="1">INDIRECT($A58&amp;EF$1)</f>
        <v>1</v>
      </c>
      <c r="EG58" s="364" cm="1">
        <f t="array" aca="1" ref="EG58" ca="1">INDIRECT($A58&amp;EG$1)</f>
        <v>1</v>
      </c>
      <c r="EH58" s="364" cm="1">
        <f t="array" aca="1" ref="EH58" ca="1">INDIRECT($A58&amp;EH$1)</f>
        <v>1</v>
      </c>
      <c r="EI58" s="364" cm="1">
        <f t="array" aca="1" ref="EI58" ca="1">INDIRECT($A58&amp;EI$1)</f>
        <v>1</v>
      </c>
      <c r="EJ58" s="199"/>
      <c r="EK58" s="199"/>
      <c r="EL58" s="138"/>
      <c r="EM58" s="138"/>
      <c r="EN58" s="138"/>
      <c r="EO58" s="138"/>
    </row>
    <row r="59" spans="1:145">
      <c r="A59" s="114" t="s">
        <v>366</v>
      </c>
      <c r="B59" s="337" t="s">
        <v>160</v>
      </c>
      <c r="C59" s="362" t="str">
        <f>_xlfn.IFNA(VLOOKUP($B59,Classificatietabel!$B$6:$I$91,C$7,FALSE),"")</f>
        <v>hoog</v>
      </c>
      <c r="D59" s="194" t="str">
        <f>_xlfn.IFNA(VLOOKUP($B59,Classificatietabel!$B$6:$I$91,D$7,FALSE),"")</f>
        <v>neen</v>
      </c>
      <c r="E59" s="197">
        <f>IF(AND(D59="laag",$D$3=1),0,_xlfn.IFNA(IF(VLOOKUP($B59,Classificatietabel!$B$6:$H$91,$E$5,FALSE)="Ja",1,0),""))</f>
        <v>1</v>
      </c>
      <c r="F59" s="357"/>
      <c r="G59" s="363">
        <v>1</v>
      </c>
      <c r="H59" s="363">
        <v>1</v>
      </c>
      <c r="I59" s="363">
        <v>1</v>
      </c>
      <c r="J59" s="363">
        <v>1</v>
      </c>
      <c r="K59" s="363">
        <v>1</v>
      </c>
      <c r="L59" s="363">
        <v>1</v>
      </c>
      <c r="M59" s="363">
        <v>1</v>
      </c>
      <c r="N59" s="363">
        <v>1</v>
      </c>
      <c r="O59" s="363">
        <v>1</v>
      </c>
      <c r="P59" s="363">
        <v>1</v>
      </c>
      <c r="Q59" s="363">
        <v>1</v>
      </c>
      <c r="R59" s="363">
        <v>1</v>
      </c>
      <c r="S59" s="363">
        <v>1</v>
      </c>
      <c r="T59" s="363">
        <v>1</v>
      </c>
      <c r="U59" s="363">
        <v>1</v>
      </c>
      <c r="V59" s="363">
        <v>1</v>
      </c>
      <c r="W59" s="363">
        <v>1</v>
      </c>
      <c r="X59" s="363">
        <v>1</v>
      </c>
      <c r="Y59" s="363">
        <v>1</v>
      </c>
      <c r="Z59" s="363">
        <v>1</v>
      </c>
      <c r="AA59" s="363">
        <v>1</v>
      </c>
      <c r="AB59" s="363">
        <v>1</v>
      </c>
      <c r="AC59" s="363">
        <v>1</v>
      </c>
      <c r="AD59" s="363">
        <v>1</v>
      </c>
      <c r="AE59" s="363">
        <v>1</v>
      </c>
      <c r="AF59" s="363">
        <v>1</v>
      </c>
      <c r="AG59" s="363">
        <v>1</v>
      </c>
      <c r="AH59" s="363">
        <v>1</v>
      </c>
      <c r="AI59" s="363">
        <v>1</v>
      </c>
      <c r="AJ59" s="363">
        <v>1</v>
      </c>
      <c r="AK59" s="363">
        <v>1</v>
      </c>
      <c r="AL59" s="363">
        <v>1</v>
      </c>
      <c r="AM59" s="363">
        <v>1</v>
      </c>
      <c r="AN59" s="357"/>
      <c r="AO59" s="363">
        <v>1</v>
      </c>
      <c r="AP59" s="363">
        <v>1</v>
      </c>
      <c r="AQ59" s="363">
        <v>1</v>
      </c>
      <c r="AR59" s="363">
        <v>1</v>
      </c>
      <c r="AS59" s="363">
        <v>1</v>
      </c>
      <c r="AT59" s="363">
        <v>1</v>
      </c>
      <c r="AU59" s="363">
        <v>1</v>
      </c>
      <c r="AV59" s="363">
        <v>1</v>
      </c>
      <c r="AW59" s="363">
        <v>1</v>
      </c>
      <c r="AX59" s="363">
        <v>1</v>
      </c>
      <c r="AY59" s="357"/>
      <c r="AZ59" s="363">
        <v>1</v>
      </c>
      <c r="BA59" s="363">
        <v>1</v>
      </c>
      <c r="BB59" s="363">
        <v>1</v>
      </c>
      <c r="BC59" s="363">
        <v>1</v>
      </c>
      <c r="BD59" s="363">
        <v>1</v>
      </c>
      <c r="BE59" s="364" cm="1">
        <f t="array" aca="1" ref="BE59" ca="1">INDIRECT($A59&amp;BE$1)</f>
        <v>1</v>
      </c>
      <c r="BF59" s="364" cm="1">
        <f t="array" aca="1" ref="BF59" ca="1">INDIRECT($A59&amp;BF$1)</f>
        <v>1</v>
      </c>
      <c r="BG59" s="364" cm="1">
        <f t="array" aca="1" ref="BG59" ca="1">INDIRECT($A59&amp;BG$1)</f>
        <v>1</v>
      </c>
      <c r="BH59" s="364" cm="1">
        <f t="array" aca="1" ref="BH59" ca="1">INDIRECT($A59&amp;BH$1)</f>
        <v>1</v>
      </c>
      <c r="BI59" s="357"/>
      <c r="BJ59" s="364" cm="1">
        <f t="array" aca="1" ref="BJ59" ca="1">INDIRECT($A59&amp;BJ$1)</f>
        <v>1</v>
      </c>
      <c r="BK59" s="364" cm="1">
        <f t="array" aca="1" ref="BK59" ca="1">INDIRECT($A59&amp;BK$1)</f>
        <v>1</v>
      </c>
      <c r="BL59" s="364" cm="1">
        <f t="array" aca="1" ref="BL59" ca="1">INDIRECT($A59&amp;BL$1)</f>
        <v>1</v>
      </c>
      <c r="BM59" s="364" cm="1">
        <f t="array" aca="1" ref="BM59" ca="1">INDIRECT($A59&amp;BM$1)</f>
        <v>1</v>
      </c>
      <c r="BN59" s="364" cm="1">
        <f t="array" aca="1" ref="BN59" ca="1">INDIRECT($A59&amp;BN$1)</f>
        <v>1</v>
      </c>
      <c r="BO59" s="364" cm="1">
        <f t="array" aca="1" ref="BO59" ca="1">INDIRECT($A59&amp;BO$1)</f>
        <v>1</v>
      </c>
      <c r="BP59" s="364" cm="1">
        <f t="array" aca="1" ref="BP59" ca="1">INDIRECT($A59&amp;BP$1)</f>
        <v>1</v>
      </c>
      <c r="BQ59" s="364" cm="1">
        <f t="array" aca="1" ref="BQ59" ca="1">INDIRECT($A59&amp;BQ$1)</f>
        <v>1</v>
      </c>
      <c r="BR59" s="364" cm="1">
        <f t="array" aca="1" ref="BR59" ca="1">INDIRECT($A59&amp;BR$1)</f>
        <v>1</v>
      </c>
      <c r="BS59" s="364" cm="1">
        <f t="array" aca="1" ref="BS59" ca="1">INDIRECT($A59&amp;BS$1)</f>
        <v>1</v>
      </c>
      <c r="BT59" s="191"/>
      <c r="BU59" s="219" cm="1">
        <f t="array" aca="1" ref="BU59" ca="1">INDIRECT($A59&amp;BU$1)</f>
        <v>1</v>
      </c>
      <c r="BV59" s="364" cm="1">
        <f t="array" aca="1" ref="BV59" ca="1">INDIRECT($A59&amp;BV$1)</f>
        <v>1</v>
      </c>
      <c r="BW59" s="364" cm="1">
        <f t="array" aca="1" ref="BW59" ca="1">INDIRECT($A59&amp;BW$1)</f>
        <v>1</v>
      </c>
      <c r="BX59" s="364" cm="1">
        <f t="array" aca="1" ref="BX59" ca="1">INDIRECT($A59&amp;BX$1)</f>
        <v>1</v>
      </c>
      <c r="BY59" s="365"/>
      <c r="BZ59" s="364" cm="1">
        <f t="array" aca="1" ref="BZ59" ca="1">INDIRECT($A59&amp;BZ$1)</f>
        <v>1</v>
      </c>
      <c r="CA59" s="364" cm="1">
        <f t="array" aca="1" ref="CA59" ca="1">INDIRECT($A59&amp;CA$1)</f>
        <v>1</v>
      </c>
      <c r="CB59" s="364" cm="1">
        <f t="array" aca="1" ref="CB59" ca="1">INDIRECT($A59&amp;CB$1)</f>
        <v>1</v>
      </c>
      <c r="CC59" s="364" cm="1">
        <f t="array" aca="1" ref="CC59" ca="1">INDIRECT($A59&amp;CC$1)</f>
        <v>1</v>
      </c>
      <c r="CD59" s="364" cm="1">
        <f t="array" aca="1" ref="CD59" ca="1">INDIRECT($A59&amp;CD$1)</f>
        <v>1</v>
      </c>
      <c r="CE59" s="364" cm="1">
        <f t="array" aca="1" ref="CE59" ca="1">INDIRECT($A59&amp;CE$1)</f>
        <v>1</v>
      </c>
      <c r="CF59" s="364" cm="1">
        <f t="array" aca="1" ref="CF59" ca="1">INDIRECT($A59&amp;CF$1)</f>
        <v>1</v>
      </c>
      <c r="CG59" s="364" cm="1">
        <f t="array" aca="1" ref="CG59" ca="1">INDIRECT($A59&amp;CG$1)</f>
        <v>1</v>
      </c>
      <c r="CH59" s="364" cm="1">
        <f t="array" aca="1" ref="CH59" ca="1">INDIRECT($A59&amp;CH$1)</f>
        <v>1</v>
      </c>
      <c r="CI59" s="191"/>
      <c r="CJ59" s="364" cm="1">
        <f t="array" aca="1" ref="CJ59" ca="1">INDIRECT($A59&amp;CJ$1)</f>
        <v>1</v>
      </c>
      <c r="CK59" s="364" cm="1">
        <f t="array" aca="1" ref="CK59" ca="1">INDIRECT($A59&amp;CK$1)</f>
        <v>1</v>
      </c>
      <c r="CL59" s="364" cm="1">
        <f t="array" aca="1" ref="CL59" ca="1">INDIRECT($A59&amp;CL$1)</f>
        <v>1</v>
      </c>
      <c r="CM59" s="364" cm="1">
        <f t="array" aca="1" ref="CM59" ca="1">INDIRECT($A59&amp;CM$1)</f>
        <v>1</v>
      </c>
      <c r="CN59" s="364" cm="1">
        <f t="array" aca="1" ref="CN59" ca="1">INDIRECT($A59&amp;CN$1)</f>
        <v>1</v>
      </c>
      <c r="CO59" s="364" cm="1">
        <f t="array" aca="1" ref="CO59" ca="1">INDIRECT($A59&amp;CO$1)</f>
        <v>1</v>
      </c>
      <c r="CP59" s="364" cm="1">
        <f t="array" aca="1" ref="CP59" ca="1">INDIRECT($A59&amp;CP$1)</f>
        <v>1</v>
      </c>
      <c r="CQ59" s="364" cm="1">
        <f t="array" aca="1" ref="CQ59" ca="1">INDIRECT($A59&amp;CQ$1)</f>
        <v>1</v>
      </c>
      <c r="CR59" s="364" cm="1">
        <f t="array" aca="1" ref="CR59" ca="1">INDIRECT($A59&amp;CR$1)</f>
        <v>1</v>
      </c>
      <c r="CS59" s="364" cm="1">
        <f t="array" aca="1" ref="CS59" ca="1">INDIRECT($A59&amp;CS$1)</f>
        <v>1</v>
      </c>
      <c r="CT59" s="364" cm="1">
        <f t="array" aca="1" ref="CT59" ca="1">INDIRECT($A59&amp;CT$1)</f>
        <v>1</v>
      </c>
      <c r="CU59" s="364" cm="1">
        <f t="array" aca="1" ref="CU59" ca="1">INDIRECT($A59&amp;CU$1)</f>
        <v>1</v>
      </c>
      <c r="CV59" s="364" cm="1">
        <f t="array" aca="1" ref="CV59" ca="1">INDIRECT($A59&amp;CV$1)</f>
        <v>1</v>
      </c>
      <c r="CW59" s="364" cm="1">
        <f t="array" aca="1" ref="CW59" ca="1">INDIRECT($A59&amp;CW$1)</f>
        <v>1</v>
      </c>
      <c r="CX59" s="364" cm="1">
        <f t="array" aca="1" ref="CX59" ca="1">INDIRECT($A59&amp;CX$1)</f>
        <v>1</v>
      </c>
      <c r="CY59" s="364" cm="1">
        <f t="array" aca="1" ref="CY59" ca="1">INDIRECT($A59&amp;CY$1)</f>
        <v>1</v>
      </c>
      <c r="CZ59" s="364" cm="1">
        <f t="array" aca="1" ref="CZ59" ca="1">INDIRECT($A59&amp;CZ$1)</f>
        <v>1</v>
      </c>
      <c r="DA59" s="364" cm="1">
        <f t="array" aca="1" ref="DA59" ca="1">INDIRECT($A59&amp;DA$1)</f>
        <v>1</v>
      </c>
      <c r="DB59" s="364" cm="1">
        <f t="array" aca="1" ref="DB59" ca="1">INDIRECT($A59&amp;DB$1)</f>
        <v>1</v>
      </c>
      <c r="DC59" s="364" cm="1">
        <f t="array" aca="1" ref="DC59" ca="1">INDIRECT($A59&amp;DC$1)</f>
        <v>1</v>
      </c>
      <c r="DD59" s="357"/>
      <c r="DE59" s="364" cm="1">
        <f t="array" aca="1" ref="DE59" ca="1">INDIRECT($A59&amp;DE$1)</f>
        <v>1</v>
      </c>
      <c r="DF59" s="364" cm="1">
        <f t="array" aca="1" ref="DF59" ca="1">INDIRECT($A59&amp;DF$1)</f>
        <v>1</v>
      </c>
      <c r="DG59" s="364" cm="1">
        <f t="array" aca="1" ref="DG59" ca="1">INDIRECT($A59&amp;DG$1)</f>
        <v>1</v>
      </c>
      <c r="DH59" s="364" cm="1">
        <f t="array" aca="1" ref="DH59" ca="1">INDIRECT($A59&amp;DH$1)</f>
        <v>1</v>
      </c>
      <c r="DI59" s="364" cm="1">
        <f t="array" aca="1" ref="DI59" ca="1">INDIRECT($A59&amp;DI$1)</f>
        <v>1</v>
      </c>
      <c r="DJ59" s="364" cm="1">
        <f t="array" aca="1" ref="DJ59" ca="1">INDIRECT($A59&amp;DJ$1)</f>
        <v>1</v>
      </c>
      <c r="DK59" s="364" cm="1">
        <f t="array" aca="1" ref="DK59" ca="1">INDIRECT($A59&amp;DK$1)</f>
        <v>1</v>
      </c>
      <c r="DL59" s="364" cm="1">
        <f t="array" aca="1" ref="DL59" ca="1">INDIRECT($A59&amp;DL$1)</f>
        <v>1</v>
      </c>
      <c r="DM59" s="357"/>
      <c r="DN59" s="364" cm="1">
        <f t="array" aca="1" ref="DN59" ca="1">INDIRECT($A59&amp;DN$1)</f>
        <v>1</v>
      </c>
      <c r="DO59" s="364" cm="1">
        <f t="array" aca="1" ref="DO59" ca="1">INDIRECT($A59&amp;DO$1)</f>
        <v>1</v>
      </c>
      <c r="DP59" s="364" cm="1">
        <f t="array" aca="1" ref="DP59" ca="1">INDIRECT($A59&amp;DP$1)</f>
        <v>1</v>
      </c>
      <c r="DQ59" s="364" cm="1">
        <f t="array" aca="1" ref="DQ59" ca="1">INDIRECT($A59&amp;DQ$1)</f>
        <v>1</v>
      </c>
      <c r="DR59" s="364" cm="1">
        <f t="array" aca="1" ref="DR59" ca="1">INDIRECT($A59&amp;DR$1)</f>
        <v>1</v>
      </c>
      <c r="DS59" s="364" cm="1">
        <f t="array" aca="1" ref="DS59" ca="1">INDIRECT($A59&amp;DS$1)</f>
        <v>1</v>
      </c>
      <c r="DT59" s="364" cm="1">
        <f t="array" aca="1" ref="DT59" ca="1">INDIRECT($A59&amp;DT$1)</f>
        <v>1</v>
      </c>
      <c r="DU59" s="364" cm="1">
        <f t="array" aca="1" ref="DU59" ca="1">INDIRECT($A59&amp;DU$1)</f>
        <v>1</v>
      </c>
      <c r="DV59" s="364" cm="1">
        <f t="array" aca="1" ref="DV59" ca="1">INDIRECT($A59&amp;DV$1)</f>
        <v>1</v>
      </c>
      <c r="DW59" s="364" cm="1">
        <f t="array" aca="1" ref="DW59" ca="1">INDIRECT($A59&amp;DW$1)</f>
        <v>1</v>
      </c>
      <c r="DX59" s="364" cm="1">
        <f t="array" aca="1" ref="DX59" ca="1">INDIRECT($A59&amp;DX$1)</f>
        <v>1</v>
      </c>
      <c r="DY59" s="357"/>
      <c r="DZ59" s="364" cm="1">
        <f t="array" aca="1" ref="DZ59" ca="1">INDIRECT($A59&amp;DZ$1)</f>
        <v>1</v>
      </c>
      <c r="EA59" s="364" cm="1">
        <f t="array" aca="1" ref="EA59" ca="1">INDIRECT($A59&amp;EA$1)</f>
        <v>1</v>
      </c>
      <c r="EB59" s="364" cm="1">
        <f t="array" aca="1" ref="EB59" ca="1">INDIRECT($A59&amp;EB$1)</f>
        <v>1</v>
      </c>
      <c r="EC59" s="364" cm="1">
        <f t="array" aca="1" ref="EC59" ca="1">INDIRECT($A59&amp;EC$1)</f>
        <v>1</v>
      </c>
      <c r="ED59" s="357"/>
      <c r="EE59" s="364" cm="1">
        <f t="array" aca="1" ref="EE59" ca="1">INDIRECT($A59&amp;EE$1)</f>
        <v>1</v>
      </c>
      <c r="EF59" s="364" cm="1">
        <f t="array" aca="1" ref="EF59" ca="1">INDIRECT($A59&amp;EF$1)</f>
        <v>1</v>
      </c>
      <c r="EG59" s="364" cm="1">
        <f t="array" aca="1" ref="EG59" ca="1">INDIRECT($A59&amp;EG$1)</f>
        <v>1</v>
      </c>
      <c r="EH59" s="364" cm="1">
        <f t="array" aca="1" ref="EH59" ca="1">INDIRECT($A59&amp;EH$1)</f>
        <v>1</v>
      </c>
      <c r="EI59" s="364" cm="1">
        <f t="array" aca="1" ref="EI59" ca="1">INDIRECT($A59&amp;EI$1)</f>
        <v>1</v>
      </c>
      <c r="EJ59" s="199"/>
      <c r="EK59" s="199"/>
      <c r="EL59" s="138"/>
      <c r="EM59" s="138"/>
      <c r="EN59" s="138"/>
      <c r="EO59" s="138"/>
    </row>
    <row r="60" spans="1:145">
      <c r="A60" s="114" t="s">
        <v>367</v>
      </c>
      <c r="B60" s="337" t="s">
        <v>161</v>
      </c>
      <c r="C60" s="362" t="str">
        <f>_xlfn.IFNA(VLOOKUP($B60,Classificatietabel!$B$6:$I$91,C$7,FALSE),"")</f>
        <v>hoog</v>
      </c>
      <c r="D60" s="194" t="str">
        <f>_xlfn.IFNA(VLOOKUP($B60,Classificatietabel!$B$6:$I$91,D$7,FALSE),"")</f>
        <v>neen</v>
      </c>
      <c r="E60" s="197">
        <f>IF(AND(D60="laag",$D$3=1),0,_xlfn.IFNA(IF(VLOOKUP($B60,Classificatietabel!$B$6:$H$91,$E$5,FALSE)="Ja",1,0),""))</f>
        <v>1</v>
      </c>
      <c r="F60" s="357"/>
      <c r="G60" s="363">
        <v>1</v>
      </c>
      <c r="H60" s="363">
        <v>1</v>
      </c>
      <c r="I60" s="363">
        <v>1</v>
      </c>
      <c r="J60" s="363">
        <v>1</v>
      </c>
      <c r="K60" s="363">
        <v>1</v>
      </c>
      <c r="L60" s="363">
        <v>1</v>
      </c>
      <c r="M60" s="363">
        <v>1</v>
      </c>
      <c r="N60" s="363">
        <v>1</v>
      </c>
      <c r="O60" s="363">
        <v>1</v>
      </c>
      <c r="P60" s="363">
        <v>1</v>
      </c>
      <c r="Q60" s="363">
        <v>1</v>
      </c>
      <c r="R60" s="363">
        <v>1</v>
      </c>
      <c r="S60" s="363">
        <v>1</v>
      </c>
      <c r="T60" s="363">
        <v>1</v>
      </c>
      <c r="U60" s="363">
        <v>1</v>
      </c>
      <c r="V60" s="363">
        <v>1</v>
      </c>
      <c r="W60" s="363">
        <v>1</v>
      </c>
      <c r="X60" s="363">
        <v>1</v>
      </c>
      <c r="Y60" s="363">
        <v>1</v>
      </c>
      <c r="Z60" s="363">
        <v>1</v>
      </c>
      <c r="AA60" s="363">
        <v>1</v>
      </c>
      <c r="AB60" s="363">
        <v>1</v>
      </c>
      <c r="AC60" s="363">
        <v>1</v>
      </c>
      <c r="AD60" s="363">
        <v>1</v>
      </c>
      <c r="AE60" s="363">
        <v>1</v>
      </c>
      <c r="AF60" s="363">
        <v>1</v>
      </c>
      <c r="AG60" s="363">
        <v>1</v>
      </c>
      <c r="AH60" s="363">
        <v>1</v>
      </c>
      <c r="AI60" s="363">
        <v>1</v>
      </c>
      <c r="AJ60" s="363">
        <v>1</v>
      </c>
      <c r="AK60" s="363">
        <v>1</v>
      </c>
      <c r="AL60" s="363">
        <v>1</v>
      </c>
      <c r="AM60" s="363">
        <v>1</v>
      </c>
      <c r="AN60" s="357"/>
      <c r="AO60" s="363">
        <v>1</v>
      </c>
      <c r="AP60" s="363">
        <v>1</v>
      </c>
      <c r="AQ60" s="363">
        <v>1</v>
      </c>
      <c r="AR60" s="363">
        <v>1</v>
      </c>
      <c r="AS60" s="363">
        <v>1</v>
      </c>
      <c r="AT60" s="363">
        <v>1</v>
      </c>
      <c r="AU60" s="363">
        <v>1</v>
      </c>
      <c r="AV60" s="363">
        <v>1</v>
      </c>
      <c r="AW60" s="363">
        <v>1</v>
      </c>
      <c r="AX60" s="363">
        <v>1</v>
      </c>
      <c r="AY60" s="357"/>
      <c r="AZ60" s="363">
        <v>1</v>
      </c>
      <c r="BA60" s="363">
        <v>1</v>
      </c>
      <c r="BB60" s="363">
        <v>1</v>
      </c>
      <c r="BC60" s="363">
        <v>1</v>
      </c>
      <c r="BD60" s="363">
        <v>1</v>
      </c>
      <c r="BE60" s="363">
        <v>1</v>
      </c>
      <c r="BF60" s="364" cm="1">
        <f t="array" aca="1" ref="BF60" ca="1">INDIRECT($A60&amp;BF$1)</f>
        <v>1</v>
      </c>
      <c r="BG60" s="364" cm="1">
        <f t="array" aca="1" ref="BG60" ca="1">INDIRECT($A60&amp;BG$1)</f>
        <v>1</v>
      </c>
      <c r="BH60" s="364" cm="1">
        <f t="array" aca="1" ref="BH60" ca="1">INDIRECT($A60&amp;BH$1)</f>
        <v>1</v>
      </c>
      <c r="BI60" s="357"/>
      <c r="BJ60" s="364" cm="1">
        <f t="array" aca="1" ref="BJ60" ca="1">INDIRECT($A60&amp;BJ$1)</f>
        <v>1</v>
      </c>
      <c r="BK60" s="364" cm="1">
        <f t="array" aca="1" ref="BK60" ca="1">INDIRECT($A60&amp;BK$1)</f>
        <v>1</v>
      </c>
      <c r="BL60" s="364" cm="1">
        <f t="array" aca="1" ref="BL60" ca="1">INDIRECT($A60&amp;BL$1)</f>
        <v>1</v>
      </c>
      <c r="BM60" s="364" cm="1">
        <f t="array" aca="1" ref="BM60" ca="1">INDIRECT($A60&amp;BM$1)</f>
        <v>1</v>
      </c>
      <c r="BN60" s="364" cm="1">
        <f t="array" aca="1" ref="BN60" ca="1">INDIRECT($A60&amp;BN$1)</f>
        <v>1</v>
      </c>
      <c r="BO60" s="364" cm="1">
        <f t="array" aca="1" ref="BO60" ca="1">INDIRECT($A60&amp;BO$1)</f>
        <v>1</v>
      </c>
      <c r="BP60" s="364" cm="1">
        <f t="array" aca="1" ref="BP60" ca="1">INDIRECT($A60&amp;BP$1)</f>
        <v>1</v>
      </c>
      <c r="BQ60" s="364" cm="1">
        <f t="array" aca="1" ref="BQ60" ca="1">INDIRECT($A60&amp;BQ$1)</f>
        <v>1</v>
      </c>
      <c r="BR60" s="364" cm="1">
        <f t="array" aca="1" ref="BR60" ca="1">INDIRECT($A60&amp;BR$1)</f>
        <v>1</v>
      </c>
      <c r="BS60" s="364" cm="1">
        <f t="array" aca="1" ref="BS60" ca="1">INDIRECT($A60&amp;BS$1)</f>
        <v>1</v>
      </c>
      <c r="BT60" s="191"/>
      <c r="BU60" s="219" cm="1">
        <f t="array" aca="1" ref="BU60" ca="1">INDIRECT($A60&amp;BU$1)</f>
        <v>1</v>
      </c>
      <c r="BV60" s="364" cm="1">
        <f t="array" aca="1" ref="BV60" ca="1">INDIRECT($A60&amp;BV$1)</f>
        <v>1</v>
      </c>
      <c r="BW60" s="364" cm="1">
        <f t="array" aca="1" ref="BW60" ca="1">INDIRECT($A60&amp;BW$1)</f>
        <v>1</v>
      </c>
      <c r="BX60" s="364" cm="1">
        <f t="array" aca="1" ref="BX60" ca="1">INDIRECT($A60&amp;BX$1)</f>
        <v>1</v>
      </c>
      <c r="BY60" s="365"/>
      <c r="BZ60" s="364" cm="1">
        <f t="array" aca="1" ref="BZ60" ca="1">INDIRECT($A60&amp;BZ$1)</f>
        <v>1</v>
      </c>
      <c r="CA60" s="364" cm="1">
        <f t="array" aca="1" ref="CA60" ca="1">INDIRECT($A60&amp;CA$1)</f>
        <v>1</v>
      </c>
      <c r="CB60" s="364" cm="1">
        <f t="array" aca="1" ref="CB60" ca="1">INDIRECT($A60&amp;CB$1)</f>
        <v>1</v>
      </c>
      <c r="CC60" s="364" cm="1">
        <f t="array" aca="1" ref="CC60" ca="1">INDIRECT($A60&amp;CC$1)</f>
        <v>1</v>
      </c>
      <c r="CD60" s="364" cm="1">
        <f t="array" aca="1" ref="CD60" ca="1">INDIRECT($A60&amp;CD$1)</f>
        <v>1</v>
      </c>
      <c r="CE60" s="364" cm="1">
        <f t="array" aca="1" ref="CE60" ca="1">INDIRECT($A60&amp;CE$1)</f>
        <v>1</v>
      </c>
      <c r="CF60" s="364" cm="1">
        <f t="array" aca="1" ref="CF60" ca="1">INDIRECT($A60&amp;CF$1)</f>
        <v>1</v>
      </c>
      <c r="CG60" s="364" cm="1">
        <f t="array" aca="1" ref="CG60" ca="1">INDIRECT($A60&amp;CG$1)</f>
        <v>1</v>
      </c>
      <c r="CH60" s="364" cm="1">
        <f t="array" aca="1" ref="CH60" ca="1">INDIRECT($A60&amp;CH$1)</f>
        <v>1</v>
      </c>
      <c r="CI60" s="191"/>
      <c r="CJ60" s="364" cm="1">
        <f t="array" aca="1" ref="CJ60" ca="1">INDIRECT($A60&amp;CJ$1)</f>
        <v>1</v>
      </c>
      <c r="CK60" s="364" cm="1">
        <f t="array" aca="1" ref="CK60" ca="1">INDIRECT($A60&amp;CK$1)</f>
        <v>1</v>
      </c>
      <c r="CL60" s="364" cm="1">
        <f t="array" aca="1" ref="CL60" ca="1">INDIRECT($A60&amp;CL$1)</f>
        <v>1</v>
      </c>
      <c r="CM60" s="364" cm="1">
        <f t="array" aca="1" ref="CM60" ca="1">INDIRECT($A60&amp;CM$1)</f>
        <v>1</v>
      </c>
      <c r="CN60" s="364" cm="1">
        <f t="array" aca="1" ref="CN60" ca="1">INDIRECT($A60&amp;CN$1)</f>
        <v>1</v>
      </c>
      <c r="CO60" s="364" cm="1">
        <f t="array" aca="1" ref="CO60" ca="1">INDIRECT($A60&amp;CO$1)</f>
        <v>1</v>
      </c>
      <c r="CP60" s="364" cm="1">
        <f t="array" aca="1" ref="CP60" ca="1">INDIRECT($A60&amp;CP$1)</f>
        <v>1</v>
      </c>
      <c r="CQ60" s="364" cm="1">
        <f t="array" aca="1" ref="CQ60" ca="1">INDIRECT($A60&amp;CQ$1)</f>
        <v>1</v>
      </c>
      <c r="CR60" s="364" cm="1">
        <f t="array" aca="1" ref="CR60" ca="1">INDIRECT($A60&amp;CR$1)</f>
        <v>1</v>
      </c>
      <c r="CS60" s="364" cm="1">
        <f t="array" aca="1" ref="CS60" ca="1">INDIRECT($A60&amp;CS$1)</f>
        <v>1</v>
      </c>
      <c r="CT60" s="364" cm="1">
        <f t="array" aca="1" ref="CT60" ca="1">INDIRECT($A60&amp;CT$1)</f>
        <v>1</v>
      </c>
      <c r="CU60" s="364" cm="1">
        <f t="array" aca="1" ref="CU60" ca="1">INDIRECT($A60&amp;CU$1)</f>
        <v>1</v>
      </c>
      <c r="CV60" s="364" cm="1">
        <f t="array" aca="1" ref="CV60" ca="1">INDIRECT($A60&amp;CV$1)</f>
        <v>1</v>
      </c>
      <c r="CW60" s="364" cm="1">
        <f t="array" aca="1" ref="CW60" ca="1">INDIRECT($A60&amp;CW$1)</f>
        <v>1</v>
      </c>
      <c r="CX60" s="364" cm="1">
        <f t="array" aca="1" ref="CX60" ca="1">INDIRECT($A60&amp;CX$1)</f>
        <v>1</v>
      </c>
      <c r="CY60" s="364" cm="1">
        <f t="array" aca="1" ref="CY60" ca="1">INDIRECT($A60&amp;CY$1)</f>
        <v>1</v>
      </c>
      <c r="CZ60" s="364" cm="1">
        <f t="array" aca="1" ref="CZ60" ca="1">INDIRECT($A60&amp;CZ$1)</f>
        <v>1</v>
      </c>
      <c r="DA60" s="364" cm="1">
        <f t="array" aca="1" ref="DA60" ca="1">INDIRECT($A60&amp;DA$1)</f>
        <v>1</v>
      </c>
      <c r="DB60" s="364" cm="1">
        <f t="array" aca="1" ref="DB60" ca="1">INDIRECT($A60&amp;DB$1)</f>
        <v>1</v>
      </c>
      <c r="DC60" s="364" cm="1">
        <f t="array" aca="1" ref="DC60" ca="1">INDIRECT($A60&amp;DC$1)</f>
        <v>1</v>
      </c>
      <c r="DD60" s="357"/>
      <c r="DE60" s="364" cm="1">
        <f t="array" aca="1" ref="DE60" ca="1">INDIRECT($A60&amp;DE$1)</f>
        <v>1</v>
      </c>
      <c r="DF60" s="364" cm="1">
        <f t="array" aca="1" ref="DF60" ca="1">INDIRECT($A60&amp;DF$1)</f>
        <v>1</v>
      </c>
      <c r="DG60" s="364" cm="1">
        <f t="array" aca="1" ref="DG60" ca="1">INDIRECT($A60&amp;DG$1)</f>
        <v>1</v>
      </c>
      <c r="DH60" s="364" cm="1">
        <f t="array" aca="1" ref="DH60" ca="1">INDIRECT($A60&amp;DH$1)</f>
        <v>1</v>
      </c>
      <c r="DI60" s="364" cm="1">
        <f t="array" aca="1" ref="DI60" ca="1">INDIRECT($A60&amp;DI$1)</f>
        <v>1</v>
      </c>
      <c r="DJ60" s="364" cm="1">
        <f t="array" aca="1" ref="DJ60" ca="1">INDIRECT($A60&amp;DJ$1)</f>
        <v>1</v>
      </c>
      <c r="DK60" s="364" cm="1">
        <f t="array" aca="1" ref="DK60" ca="1">INDIRECT($A60&amp;DK$1)</f>
        <v>1</v>
      </c>
      <c r="DL60" s="364" cm="1">
        <f t="array" aca="1" ref="DL60" ca="1">INDIRECT($A60&amp;DL$1)</f>
        <v>1</v>
      </c>
      <c r="DM60" s="357"/>
      <c r="DN60" s="364" cm="1">
        <f t="array" aca="1" ref="DN60" ca="1">INDIRECT($A60&amp;DN$1)</f>
        <v>1</v>
      </c>
      <c r="DO60" s="364" cm="1">
        <f t="array" aca="1" ref="DO60" ca="1">INDIRECT($A60&amp;DO$1)</f>
        <v>1</v>
      </c>
      <c r="DP60" s="364" cm="1">
        <f t="array" aca="1" ref="DP60" ca="1">INDIRECT($A60&amp;DP$1)</f>
        <v>1</v>
      </c>
      <c r="DQ60" s="364" cm="1">
        <f t="array" aca="1" ref="DQ60" ca="1">INDIRECT($A60&amp;DQ$1)</f>
        <v>1</v>
      </c>
      <c r="DR60" s="364" cm="1">
        <f t="array" aca="1" ref="DR60" ca="1">INDIRECT($A60&amp;DR$1)</f>
        <v>1</v>
      </c>
      <c r="DS60" s="364" cm="1">
        <f t="array" aca="1" ref="DS60" ca="1">INDIRECT($A60&amp;DS$1)</f>
        <v>1</v>
      </c>
      <c r="DT60" s="364" cm="1">
        <f t="array" aca="1" ref="DT60" ca="1">INDIRECT($A60&amp;DT$1)</f>
        <v>1</v>
      </c>
      <c r="DU60" s="364" cm="1">
        <f t="array" aca="1" ref="DU60" ca="1">INDIRECT($A60&amp;DU$1)</f>
        <v>1</v>
      </c>
      <c r="DV60" s="364" cm="1">
        <f t="array" aca="1" ref="DV60" ca="1">INDIRECT($A60&amp;DV$1)</f>
        <v>1</v>
      </c>
      <c r="DW60" s="364" cm="1">
        <f t="array" aca="1" ref="DW60" ca="1">INDIRECT($A60&amp;DW$1)</f>
        <v>1</v>
      </c>
      <c r="DX60" s="364" cm="1">
        <f t="array" aca="1" ref="DX60" ca="1">INDIRECT($A60&amp;DX$1)</f>
        <v>1</v>
      </c>
      <c r="DY60" s="357"/>
      <c r="DZ60" s="364" cm="1">
        <f t="array" aca="1" ref="DZ60" ca="1">INDIRECT($A60&amp;DZ$1)</f>
        <v>1</v>
      </c>
      <c r="EA60" s="364" cm="1">
        <f t="array" aca="1" ref="EA60" ca="1">INDIRECT($A60&amp;EA$1)</f>
        <v>1</v>
      </c>
      <c r="EB60" s="364" cm="1">
        <f t="array" aca="1" ref="EB60" ca="1">INDIRECT($A60&amp;EB$1)</f>
        <v>1</v>
      </c>
      <c r="EC60" s="364" cm="1">
        <f t="array" aca="1" ref="EC60" ca="1">INDIRECT($A60&amp;EC$1)</f>
        <v>1</v>
      </c>
      <c r="ED60" s="357"/>
      <c r="EE60" s="364" cm="1">
        <f t="array" aca="1" ref="EE60" ca="1">INDIRECT($A60&amp;EE$1)</f>
        <v>1</v>
      </c>
      <c r="EF60" s="364" cm="1">
        <f t="array" aca="1" ref="EF60" ca="1">INDIRECT($A60&amp;EF$1)</f>
        <v>1</v>
      </c>
      <c r="EG60" s="364" cm="1">
        <f t="array" aca="1" ref="EG60" ca="1">INDIRECT($A60&amp;EG$1)</f>
        <v>1</v>
      </c>
      <c r="EH60" s="364" cm="1">
        <f t="array" aca="1" ref="EH60" ca="1">INDIRECT($A60&amp;EH$1)</f>
        <v>1</v>
      </c>
      <c r="EI60" s="364" cm="1">
        <f t="array" aca="1" ref="EI60" ca="1">INDIRECT($A60&amp;EI$1)</f>
        <v>1</v>
      </c>
      <c r="EJ60" s="199"/>
      <c r="EK60" s="199"/>
      <c r="EL60" s="138"/>
      <c r="EM60" s="138"/>
      <c r="EN60" s="138"/>
      <c r="EO60" s="138"/>
    </row>
    <row r="61" spans="1:145">
      <c r="A61" s="114" t="s">
        <v>368</v>
      </c>
      <c r="B61" s="337" t="s">
        <v>162</v>
      </c>
      <c r="C61" s="362" t="str">
        <f>_xlfn.IFNA(VLOOKUP($B61,Classificatietabel!$B$6:$I$91,C$7,FALSE),"")</f>
        <v>hoog</v>
      </c>
      <c r="D61" s="194" t="str">
        <f>_xlfn.IFNA(VLOOKUP($B61,Classificatietabel!$B$6:$I$91,D$7,FALSE),"")</f>
        <v>neen</v>
      </c>
      <c r="E61" s="197">
        <f>IF(AND(D61="laag",$D$3=1),0,_xlfn.IFNA(IF(VLOOKUP($B61,Classificatietabel!$B$6:$H$91,$E$5,FALSE)="Ja",1,0),""))</f>
        <v>1</v>
      </c>
      <c r="F61" s="357"/>
      <c r="G61" s="363">
        <v>1</v>
      </c>
      <c r="H61" s="363">
        <v>1</v>
      </c>
      <c r="I61" s="363">
        <v>1</v>
      </c>
      <c r="J61" s="363">
        <v>1</v>
      </c>
      <c r="K61" s="363">
        <v>1</v>
      </c>
      <c r="L61" s="363">
        <v>1</v>
      </c>
      <c r="M61" s="363">
        <v>1</v>
      </c>
      <c r="N61" s="363">
        <v>1</v>
      </c>
      <c r="O61" s="363">
        <v>1</v>
      </c>
      <c r="P61" s="363">
        <v>1</v>
      </c>
      <c r="Q61" s="363">
        <v>1</v>
      </c>
      <c r="R61" s="363">
        <v>1</v>
      </c>
      <c r="S61" s="363">
        <v>1</v>
      </c>
      <c r="T61" s="363">
        <v>1</v>
      </c>
      <c r="U61" s="363">
        <v>1</v>
      </c>
      <c r="V61" s="363">
        <v>1</v>
      </c>
      <c r="W61" s="363">
        <v>1</v>
      </c>
      <c r="X61" s="363">
        <v>1</v>
      </c>
      <c r="Y61" s="363">
        <v>1</v>
      </c>
      <c r="Z61" s="363">
        <v>1</v>
      </c>
      <c r="AA61" s="363">
        <v>1</v>
      </c>
      <c r="AB61" s="363">
        <v>1</v>
      </c>
      <c r="AC61" s="363">
        <v>1</v>
      </c>
      <c r="AD61" s="363">
        <v>1</v>
      </c>
      <c r="AE61" s="363">
        <v>1</v>
      </c>
      <c r="AF61" s="363">
        <v>1</v>
      </c>
      <c r="AG61" s="363">
        <v>1</v>
      </c>
      <c r="AH61" s="363">
        <v>1</v>
      </c>
      <c r="AI61" s="363">
        <v>1</v>
      </c>
      <c r="AJ61" s="363">
        <v>1</v>
      </c>
      <c r="AK61" s="363">
        <v>1</v>
      </c>
      <c r="AL61" s="363">
        <v>1</v>
      </c>
      <c r="AM61" s="363">
        <v>1</v>
      </c>
      <c r="AN61" s="357"/>
      <c r="AO61" s="363">
        <v>1</v>
      </c>
      <c r="AP61" s="363">
        <v>1</v>
      </c>
      <c r="AQ61" s="363">
        <v>1</v>
      </c>
      <c r="AR61" s="363">
        <v>1</v>
      </c>
      <c r="AS61" s="363">
        <v>1</v>
      </c>
      <c r="AT61" s="363">
        <v>1</v>
      </c>
      <c r="AU61" s="363">
        <v>1</v>
      </c>
      <c r="AV61" s="363">
        <v>1</v>
      </c>
      <c r="AW61" s="363">
        <v>1</v>
      </c>
      <c r="AX61" s="363">
        <v>1</v>
      </c>
      <c r="AY61" s="357"/>
      <c r="AZ61" s="363">
        <v>1</v>
      </c>
      <c r="BA61" s="363">
        <v>1</v>
      </c>
      <c r="BB61" s="363">
        <v>1</v>
      </c>
      <c r="BC61" s="363">
        <v>1</v>
      </c>
      <c r="BD61" s="363">
        <v>1</v>
      </c>
      <c r="BE61" s="363">
        <v>1</v>
      </c>
      <c r="BF61" s="363">
        <v>1</v>
      </c>
      <c r="BG61" s="364" cm="1">
        <f t="array" aca="1" ref="BG61" ca="1">INDIRECT($A61&amp;BG$1)</f>
        <v>1</v>
      </c>
      <c r="BH61" s="364" cm="1">
        <f t="array" aca="1" ref="BH61" ca="1">INDIRECT($A61&amp;BH$1)</f>
        <v>1</v>
      </c>
      <c r="BI61" s="357"/>
      <c r="BJ61" s="364" cm="1">
        <f t="array" aca="1" ref="BJ61" ca="1">INDIRECT($A61&amp;BJ$1)</f>
        <v>1</v>
      </c>
      <c r="BK61" s="364" cm="1">
        <f t="array" aca="1" ref="BK61" ca="1">INDIRECT($A61&amp;BK$1)</f>
        <v>1</v>
      </c>
      <c r="BL61" s="364" cm="1">
        <f t="array" aca="1" ref="BL61" ca="1">INDIRECT($A61&amp;BL$1)</f>
        <v>1</v>
      </c>
      <c r="BM61" s="364" cm="1">
        <f t="array" aca="1" ref="BM61" ca="1">INDIRECT($A61&amp;BM$1)</f>
        <v>1</v>
      </c>
      <c r="BN61" s="364" cm="1">
        <f t="array" aca="1" ref="BN61" ca="1">INDIRECT($A61&amp;BN$1)</f>
        <v>1</v>
      </c>
      <c r="BO61" s="364" cm="1">
        <f t="array" aca="1" ref="BO61" ca="1">INDIRECT($A61&amp;BO$1)</f>
        <v>1</v>
      </c>
      <c r="BP61" s="364" cm="1">
        <f t="array" aca="1" ref="BP61" ca="1">INDIRECT($A61&amp;BP$1)</f>
        <v>1</v>
      </c>
      <c r="BQ61" s="364" cm="1">
        <f t="array" aca="1" ref="BQ61" ca="1">INDIRECT($A61&amp;BQ$1)</f>
        <v>1</v>
      </c>
      <c r="BR61" s="364" cm="1">
        <f t="array" aca="1" ref="BR61" ca="1">INDIRECT($A61&amp;BR$1)</f>
        <v>1</v>
      </c>
      <c r="BS61" s="364" cm="1">
        <f t="array" aca="1" ref="BS61" ca="1">INDIRECT($A61&amp;BS$1)</f>
        <v>1</v>
      </c>
      <c r="BT61" s="191"/>
      <c r="BU61" s="219" cm="1">
        <f t="array" aca="1" ref="BU61" ca="1">INDIRECT($A61&amp;BU$1)</f>
        <v>1</v>
      </c>
      <c r="BV61" s="364" cm="1">
        <f t="array" aca="1" ref="BV61" ca="1">INDIRECT($A61&amp;BV$1)</f>
        <v>1</v>
      </c>
      <c r="BW61" s="364" cm="1">
        <f t="array" aca="1" ref="BW61" ca="1">INDIRECT($A61&amp;BW$1)</f>
        <v>1</v>
      </c>
      <c r="BX61" s="364" cm="1">
        <f t="array" aca="1" ref="BX61" ca="1">INDIRECT($A61&amp;BX$1)</f>
        <v>1</v>
      </c>
      <c r="BY61" s="365"/>
      <c r="BZ61" s="364" cm="1">
        <f t="array" aca="1" ref="BZ61" ca="1">INDIRECT($A61&amp;BZ$1)</f>
        <v>1</v>
      </c>
      <c r="CA61" s="364" cm="1">
        <f t="array" aca="1" ref="CA61" ca="1">INDIRECT($A61&amp;CA$1)</f>
        <v>1</v>
      </c>
      <c r="CB61" s="364" cm="1">
        <f t="array" aca="1" ref="CB61" ca="1">INDIRECT($A61&amp;CB$1)</f>
        <v>1</v>
      </c>
      <c r="CC61" s="364" cm="1">
        <f t="array" aca="1" ref="CC61" ca="1">INDIRECT($A61&amp;CC$1)</f>
        <v>1</v>
      </c>
      <c r="CD61" s="364" cm="1">
        <f t="array" aca="1" ref="CD61" ca="1">INDIRECT($A61&amp;CD$1)</f>
        <v>1</v>
      </c>
      <c r="CE61" s="364" cm="1">
        <f t="array" aca="1" ref="CE61" ca="1">INDIRECT($A61&amp;CE$1)</f>
        <v>1</v>
      </c>
      <c r="CF61" s="364" cm="1">
        <f t="array" aca="1" ref="CF61" ca="1">INDIRECT($A61&amp;CF$1)</f>
        <v>1</v>
      </c>
      <c r="CG61" s="364" cm="1">
        <f t="array" aca="1" ref="CG61" ca="1">INDIRECT($A61&amp;CG$1)</f>
        <v>1</v>
      </c>
      <c r="CH61" s="364" cm="1">
        <f t="array" aca="1" ref="CH61" ca="1">INDIRECT($A61&amp;CH$1)</f>
        <v>1</v>
      </c>
      <c r="CI61" s="191"/>
      <c r="CJ61" s="364" cm="1">
        <f t="array" aca="1" ref="CJ61" ca="1">INDIRECT($A61&amp;CJ$1)</f>
        <v>1</v>
      </c>
      <c r="CK61" s="364" cm="1">
        <f t="array" aca="1" ref="CK61" ca="1">INDIRECT($A61&amp;CK$1)</f>
        <v>1</v>
      </c>
      <c r="CL61" s="364" cm="1">
        <f t="array" aca="1" ref="CL61" ca="1">INDIRECT($A61&amp;CL$1)</f>
        <v>1</v>
      </c>
      <c r="CM61" s="364" cm="1">
        <f t="array" aca="1" ref="CM61" ca="1">INDIRECT($A61&amp;CM$1)</f>
        <v>1</v>
      </c>
      <c r="CN61" s="364" cm="1">
        <f t="array" aca="1" ref="CN61" ca="1">INDIRECT($A61&amp;CN$1)</f>
        <v>1</v>
      </c>
      <c r="CO61" s="364" cm="1">
        <f t="array" aca="1" ref="CO61" ca="1">INDIRECT($A61&amp;CO$1)</f>
        <v>1</v>
      </c>
      <c r="CP61" s="364" cm="1">
        <f t="array" aca="1" ref="CP61" ca="1">INDIRECT($A61&amp;CP$1)</f>
        <v>1</v>
      </c>
      <c r="CQ61" s="364" cm="1">
        <f t="array" aca="1" ref="CQ61" ca="1">INDIRECT($A61&amp;CQ$1)</f>
        <v>1</v>
      </c>
      <c r="CR61" s="364" cm="1">
        <f t="array" aca="1" ref="CR61" ca="1">INDIRECT($A61&amp;CR$1)</f>
        <v>1</v>
      </c>
      <c r="CS61" s="364" cm="1">
        <f t="array" aca="1" ref="CS61" ca="1">INDIRECT($A61&amp;CS$1)</f>
        <v>1</v>
      </c>
      <c r="CT61" s="364" cm="1">
        <f t="array" aca="1" ref="CT61" ca="1">INDIRECT($A61&amp;CT$1)</f>
        <v>1</v>
      </c>
      <c r="CU61" s="364" cm="1">
        <f t="array" aca="1" ref="CU61" ca="1">INDIRECT($A61&amp;CU$1)</f>
        <v>1</v>
      </c>
      <c r="CV61" s="364" cm="1">
        <f t="array" aca="1" ref="CV61" ca="1">INDIRECT($A61&amp;CV$1)</f>
        <v>1</v>
      </c>
      <c r="CW61" s="364" cm="1">
        <f t="array" aca="1" ref="CW61" ca="1">INDIRECT($A61&amp;CW$1)</f>
        <v>1</v>
      </c>
      <c r="CX61" s="364" cm="1">
        <f t="array" aca="1" ref="CX61" ca="1">INDIRECT($A61&amp;CX$1)</f>
        <v>1</v>
      </c>
      <c r="CY61" s="364" cm="1">
        <f t="array" aca="1" ref="CY61" ca="1">INDIRECT($A61&amp;CY$1)</f>
        <v>1</v>
      </c>
      <c r="CZ61" s="364" cm="1">
        <f t="array" aca="1" ref="CZ61" ca="1">INDIRECT($A61&amp;CZ$1)</f>
        <v>1</v>
      </c>
      <c r="DA61" s="364" cm="1">
        <f t="array" aca="1" ref="DA61" ca="1">INDIRECT($A61&amp;DA$1)</f>
        <v>1</v>
      </c>
      <c r="DB61" s="364" cm="1">
        <f t="array" aca="1" ref="DB61" ca="1">INDIRECT($A61&amp;DB$1)</f>
        <v>1</v>
      </c>
      <c r="DC61" s="364" cm="1">
        <f t="array" aca="1" ref="DC61" ca="1">INDIRECT($A61&amp;DC$1)</f>
        <v>1</v>
      </c>
      <c r="DD61" s="357"/>
      <c r="DE61" s="364" cm="1">
        <f t="array" aca="1" ref="DE61" ca="1">INDIRECT($A61&amp;DE$1)</f>
        <v>1</v>
      </c>
      <c r="DF61" s="364" cm="1">
        <f t="array" aca="1" ref="DF61" ca="1">INDIRECT($A61&amp;DF$1)</f>
        <v>1</v>
      </c>
      <c r="DG61" s="364" cm="1">
        <f t="array" aca="1" ref="DG61" ca="1">INDIRECT($A61&amp;DG$1)</f>
        <v>1</v>
      </c>
      <c r="DH61" s="364" cm="1">
        <f t="array" aca="1" ref="DH61" ca="1">INDIRECT($A61&amp;DH$1)</f>
        <v>1</v>
      </c>
      <c r="DI61" s="364" cm="1">
        <f t="array" aca="1" ref="DI61" ca="1">INDIRECT($A61&amp;DI$1)</f>
        <v>1</v>
      </c>
      <c r="DJ61" s="364" cm="1">
        <f t="array" aca="1" ref="DJ61" ca="1">INDIRECT($A61&amp;DJ$1)</f>
        <v>1</v>
      </c>
      <c r="DK61" s="364" cm="1">
        <f t="array" aca="1" ref="DK61" ca="1">INDIRECT($A61&amp;DK$1)</f>
        <v>1</v>
      </c>
      <c r="DL61" s="364" cm="1">
        <f t="array" aca="1" ref="DL61" ca="1">INDIRECT($A61&amp;DL$1)</f>
        <v>1</v>
      </c>
      <c r="DM61" s="357"/>
      <c r="DN61" s="364" cm="1">
        <f t="array" aca="1" ref="DN61" ca="1">INDIRECT($A61&amp;DN$1)</f>
        <v>1</v>
      </c>
      <c r="DO61" s="364" cm="1">
        <f t="array" aca="1" ref="DO61" ca="1">INDIRECT($A61&amp;DO$1)</f>
        <v>1</v>
      </c>
      <c r="DP61" s="364" cm="1">
        <f t="array" aca="1" ref="DP61" ca="1">INDIRECT($A61&amp;DP$1)</f>
        <v>1</v>
      </c>
      <c r="DQ61" s="364" cm="1">
        <f t="array" aca="1" ref="DQ61" ca="1">INDIRECT($A61&amp;DQ$1)</f>
        <v>1</v>
      </c>
      <c r="DR61" s="364" cm="1">
        <f t="array" aca="1" ref="DR61" ca="1">INDIRECT($A61&amp;DR$1)</f>
        <v>1</v>
      </c>
      <c r="DS61" s="364" cm="1">
        <f t="array" aca="1" ref="DS61" ca="1">INDIRECT($A61&amp;DS$1)</f>
        <v>1</v>
      </c>
      <c r="DT61" s="364" cm="1">
        <f t="array" aca="1" ref="DT61" ca="1">INDIRECT($A61&amp;DT$1)</f>
        <v>1</v>
      </c>
      <c r="DU61" s="364" cm="1">
        <f t="array" aca="1" ref="DU61" ca="1">INDIRECT($A61&amp;DU$1)</f>
        <v>1</v>
      </c>
      <c r="DV61" s="364" cm="1">
        <f t="array" aca="1" ref="DV61" ca="1">INDIRECT($A61&amp;DV$1)</f>
        <v>1</v>
      </c>
      <c r="DW61" s="364" cm="1">
        <f t="array" aca="1" ref="DW61" ca="1">INDIRECT($A61&amp;DW$1)</f>
        <v>1</v>
      </c>
      <c r="DX61" s="364" cm="1">
        <f t="array" aca="1" ref="DX61" ca="1">INDIRECT($A61&amp;DX$1)</f>
        <v>1</v>
      </c>
      <c r="DY61" s="357"/>
      <c r="DZ61" s="364" cm="1">
        <f t="array" aca="1" ref="DZ61" ca="1">INDIRECT($A61&amp;DZ$1)</f>
        <v>1</v>
      </c>
      <c r="EA61" s="364" cm="1">
        <f t="array" aca="1" ref="EA61" ca="1">INDIRECT($A61&amp;EA$1)</f>
        <v>1</v>
      </c>
      <c r="EB61" s="364" cm="1">
        <f t="array" aca="1" ref="EB61" ca="1">INDIRECT($A61&amp;EB$1)</f>
        <v>1</v>
      </c>
      <c r="EC61" s="364" cm="1">
        <f t="array" aca="1" ref="EC61" ca="1">INDIRECT($A61&amp;EC$1)</f>
        <v>1</v>
      </c>
      <c r="ED61" s="357"/>
      <c r="EE61" s="364" cm="1">
        <f t="array" aca="1" ref="EE61" ca="1">INDIRECT($A61&amp;EE$1)</f>
        <v>1</v>
      </c>
      <c r="EF61" s="364" cm="1">
        <f t="array" aca="1" ref="EF61" ca="1">INDIRECT($A61&amp;EF$1)</f>
        <v>1</v>
      </c>
      <c r="EG61" s="364" cm="1">
        <f t="array" aca="1" ref="EG61" ca="1">INDIRECT($A61&amp;EG$1)</f>
        <v>1</v>
      </c>
      <c r="EH61" s="364" cm="1">
        <f t="array" aca="1" ref="EH61" ca="1">INDIRECT($A61&amp;EH$1)</f>
        <v>1</v>
      </c>
      <c r="EI61" s="364" cm="1">
        <f t="array" aca="1" ref="EI61" ca="1">INDIRECT($A61&amp;EI$1)</f>
        <v>1</v>
      </c>
      <c r="EJ61" s="199"/>
      <c r="EK61" s="199"/>
      <c r="EL61" s="138"/>
      <c r="EM61" s="138"/>
      <c r="EN61" s="138"/>
      <c r="EO61" s="138"/>
    </row>
    <row r="62" spans="1:145">
      <c r="A62" s="114" t="s">
        <v>369</v>
      </c>
      <c r="B62" s="337" t="str">
        <f>Classificatietabel!B61</f>
        <v>SPORT - Andere 1 (vul hier in)</v>
      </c>
      <c r="C62" s="362" t="str">
        <f>_xlfn.IFNA(VLOOKUP($B62,Classificatietabel!$B$6:$I$91,C$7,FALSE),"")</f>
        <v>laag</v>
      </c>
      <c r="D62" s="194" t="str">
        <f>_xlfn.IFNA(VLOOKUP($B62,Classificatietabel!$B$6:$I$91,D$7,FALSE),"")</f>
        <v>neen</v>
      </c>
      <c r="E62" s="197">
        <f>IF(AND(D62="laag",$D$3=1),0,_xlfn.IFNA(IF(VLOOKUP($B62,Classificatietabel!$B$6:$H$91,$E$5,FALSE)="Ja",1,0),""))</f>
        <v>1</v>
      </c>
      <c r="F62" s="357"/>
      <c r="G62" s="363">
        <v>1</v>
      </c>
      <c r="H62" s="363">
        <v>1</v>
      </c>
      <c r="I62" s="363">
        <v>1</v>
      </c>
      <c r="J62" s="363">
        <v>1</v>
      </c>
      <c r="K62" s="363">
        <v>1</v>
      </c>
      <c r="L62" s="363">
        <v>1</v>
      </c>
      <c r="M62" s="363">
        <v>1</v>
      </c>
      <c r="N62" s="363">
        <v>1</v>
      </c>
      <c r="O62" s="363">
        <v>1</v>
      </c>
      <c r="P62" s="363">
        <v>1</v>
      </c>
      <c r="Q62" s="363">
        <v>1</v>
      </c>
      <c r="R62" s="363">
        <v>1</v>
      </c>
      <c r="S62" s="363">
        <v>1</v>
      </c>
      <c r="T62" s="363">
        <v>1</v>
      </c>
      <c r="U62" s="363">
        <v>1</v>
      </c>
      <c r="V62" s="363">
        <v>1</v>
      </c>
      <c r="W62" s="363">
        <v>1</v>
      </c>
      <c r="X62" s="363">
        <v>1</v>
      </c>
      <c r="Y62" s="363">
        <v>1</v>
      </c>
      <c r="Z62" s="363">
        <v>1</v>
      </c>
      <c r="AA62" s="363">
        <v>1</v>
      </c>
      <c r="AB62" s="363">
        <v>1</v>
      </c>
      <c r="AC62" s="363">
        <v>1</v>
      </c>
      <c r="AD62" s="363">
        <v>1</v>
      </c>
      <c r="AE62" s="363">
        <v>1</v>
      </c>
      <c r="AF62" s="363">
        <v>1</v>
      </c>
      <c r="AG62" s="363">
        <v>1</v>
      </c>
      <c r="AH62" s="363">
        <v>1</v>
      </c>
      <c r="AI62" s="363">
        <v>1</v>
      </c>
      <c r="AJ62" s="363">
        <v>1</v>
      </c>
      <c r="AK62" s="363">
        <v>1</v>
      </c>
      <c r="AL62" s="363">
        <v>1</v>
      </c>
      <c r="AM62" s="363">
        <v>1</v>
      </c>
      <c r="AN62" s="357"/>
      <c r="AO62" s="363">
        <v>1</v>
      </c>
      <c r="AP62" s="363">
        <v>1</v>
      </c>
      <c r="AQ62" s="363">
        <v>1</v>
      </c>
      <c r="AR62" s="363">
        <v>1</v>
      </c>
      <c r="AS62" s="363">
        <v>1</v>
      </c>
      <c r="AT62" s="363">
        <v>1</v>
      </c>
      <c r="AU62" s="363">
        <v>1</v>
      </c>
      <c r="AV62" s="363">
        <v>1</v>
      </c>
      <c r="AW62" s="363">
        <v>1</v>
      </c>
      <c r="AX62" s="363">
        <v>1</v>
      </c>
      <c r="AY62" s="357"/>
      <c r="AZ62" s="363">
        <v>1</v>
      </c>
      <c r="BA62" s="363">
        <v>1</v>
      </c>
      <c r="BB62" s="363">
        <v>1</v>
      </c>
      <c r="BC62" s="363">
        <v>1</v>
      </c>
      <c r="BD62" s="363">
        <v>1</v>
      </c>
      <c r="BE62" s="363">
        <v>1</v>
      </c>
      <c r="BF62" s="363">
        <v>1</v>
      </c>
      <c r="BG62" s="363">
        <v>1</v>
      </c>
      <c r="BH62" s="364" cm="1">
        <f t="array" aca="1" ref="BH62" ca="1">INDIRECT($A62&amp;BH$1)</f>
        <v>1</v>
      </c>
      <c r="BI62" s="357"/>
      <c r="BJ62" s="364" cm="1">
        <f t="array" aca="1" ref="BJ62" ca="1">INDIRECT($A62&amp;BJ$1)</f>
        <v>1</v>
      </c>
      <c r="BK62" s="364" cm="1">
        <f t="array" aca="1" ref="BK62" ca="1">INDIRECT($A62&amp;BK$1)</f>
        <v>1</v>
      </c>
      <c r="BL62" s="364" cm="1">
        <f t="array" aca="1" ref="BL62" ca="1">INDIRECT($A62&amp;BL$1)</f>
        <v>1</v>
      </c>
      <c r="BM62" s="364" cm="1">
        <f t="array" aca="1" ref="BM62" ca="1">INDIRECT($A62&amp;BM$1)</f>
        <v>1</v>
      </c>
      <c r="BN62" s="364" cm="1">
        <f t="array" aca="1" ref="BN62" ca="1">INDIRECT($A62&amp;BN$1)</f>
        <v>1</v>
      </c>
      <c r="BO62" s="364" cm="1">
        <f t="array" aca="1" ref="BO62" ca="1">INDIRECT($A62&amp;BO$1)</f>
        <v>1</v>
      </c>
      <c r="BP62" s="364" cm="1">
        <f t="array" aca="1" ref="BP62" ca="1">INDIRECT($A62&amp;BP$1)</f>
        <v>1</v>
      </c>
      <c r="BQ62" s="364" cm="1">
        <f t="array" aca="1" ref="BQ62" ca="1">INDIRECT($A62&amp;BQ$1)</f>
        <v>1</v>
      </c>
      <c r="BR62" s="364" cm="1">
        <f t="array" aca="1" ref="BR62" ca="1">INDIRECT($A62&amp;BR$1)</f>
        <v>1</v>
      </c>
      <c r="BS62" s="364" cm="1">
        <f t="array" aca="1" ref="BS62" ca="1">INDIRECT($A62&amp;BS$1)</f>
        <v>1</v>
      </c>
      <c r="BT62" s="191"/>
      <c r="BU62" s="219" cm="1">
        <f t="array" aca="1" ref="BU62" ca="1">INDIRECT($A62&amp;BU$1)</f>
        <v>1</v>
      </c>
      <c r="BV62" s="364" cm="1">
        <f t="array" aca="1" ref="BV62" ca="1">INDIRECT($A62&amp;BV$1)</f>
        <v>1</v>
      </c>
      <c r="BW62" s="364" cm="1">
        <f t="array" aca="1" ref="BW62" ca="1">INDIRECT($A62&amp;BW$1)</f>
        <v>1</v>
      </c>
      <c r="BX62" s="364" cm="1">
        <f t="array" aca="1" ref="BX62" ca="1">INDIRECT($A62&amp;BX$1)</f>
        <v>1</v>
      </c>
      <c r="BY62" s="365"/>
      <c r="BZ62" s="364" cm="1">
        <f t="array" aca="1" ref="BZ62" ca="1">INDIRECT($A62&amp;BZ$1)</f>
        <v>1</v>
      </c>
      <c r="CA62" s="364" cm="1">
        <f t="array" aca="1" ref="CA62" ca="1">INDIRECT($A62&amp;CA$1)</f>
        <v>1</v>
      </c>
      <c r="CB62" s="364" cm="1">
        <f t="array" aca="1" ref="CB62" ca="1">INDIRECT($A62&amp;CB$1)</f>
        <v>1</v>
      </c>
      <c r="CC62" s="364" cm="1">
        <f t="array" aca="1" ref="CC62" ca="1">INDIRECT($A62&amp;CC$1)</f>
        <v>1</v>
      </c>
      <c r="CD62" s="364" cm="1">
        <f t="array" aca="1" ref="CD62" ca="1">INDIRECT($A62&amp;CD$1)</f>
        <v>1</v>
      </c>
      <c r="CE62" s="364" cm="1">
        <f t="array" aca="1" ref="CE62" ca="1">INDIRECT($A62&amp;CE$1)</f>
        <v>1</v>
      </c>
      <c r="CF62" s="364" cm="1">
        <f t="array" aca="1" ref="CF62" ca="1">INDIRECT($A62&amp;CF$1)</f>
        <v>1</v>
      </c>
      <c r="CG62" s="364" cm="1">
        <f t="array" aca="1" ref="CG62" ca="1">INDIRECT($A62&amp;CG$1)</f>
        <v>1</v>
      </c>
      <c r="CH62" s="364" cm="1">
        <f t="array" aca="1" ref="CH62" ca="1">INDIRECT($A62&amp;CH$1)</f>
        <v>1</v>
      </c>
      <c r="CI62" s="191"/>
      <c r="CJ62" s="364" cm="1">
        <f t="array" aca="1" ref="CJ62" ca="1">INDIRECT($A62&amp;CJ$1)</f>
        <v>1</v>
      </c>
      <c r="CK62" s="364" cm="1">
        <f t="array" aca="1" ref="CK62" ca="1">INDIRECT($A62&amp;CK$1)</f>
        <v>1</v>
      </c>
      <c r="CL62" s="364" cm="1">
        <f t="array" aca="1" ref="CL62" ca="1">INDIRECT($A62&amp;CL$1)</f>
        <v>1</v>
      </c>
      <c r="CM62" s="364" cm="1">
        <f t="array" aca="1" ref="CM62" ca="1">INDIRECT($A62&amp;CM$1)</f>
        <v>1</v>
      </c>
      <c r="CN62" s="364" cm="1">
        <f t="array" aca="1" ref="CN62" ca="1">INDIRECT($A62&amp;CN$1)</f>
        <v>1</v>
      </c>
      <c r="CO62" s="364" cm="1">
        <f t="array" aca="1" ref="CO62" ca="1">INDIRECT($A62&amp;CO$1)</f>
        <v>1</v>
      </c>
      <c r="CP62" s="364" cm="1">
        <f t="array" aca="1" ref="CP62" ca="1">INDIRECT($A62&amp;CP$1)</f>
        <v>1</v>
      </c>
      <c r="CQ62" s="364" cm="1">
        <f t="array" aca="1" ref="CQ62" ca="1">INDIRECT($A62&amp;CQ$1)</f>
        <v>1</v>
      </c>
      <c r="CR62" s="364" cm="1">
        <f t="array" aca="1" ref="CR62" ca="1">INDIRECT($A62&amp;CR$1)</f>
        <v>1</v>
      </c>
      <c r="CS62" s="364" cm="1">
        <f t="array" aca="1" ref="CS62" ca="1">INDIRECT($A62&amp;CS$1)</f>
        <v>1</v>
      </c>
      <c r="CT62" s="364" cm="1">
        <f t="array" aca="1" ref="CT62" ca="1">INDIRECT($A62&amp;CT$1)</f>
        <v>1</v>
      </c>
      <c r="CU62" s="364" cm="1">
        <f t="array" aca="1" ref="CU62" ca="1">INDIRECT($A62&amp;CU$1)</f>
        <v>1</v>
      </c>
      <c r="CV62" s="364" cm="1">
        <f t="array" aca="1" ref="CV62" ca="1">INDIRECT($A62&amp;CV$1)</f>
        <v>1</v>
      </c>
      <c r="CW62" s="364" cm="1">
        <f t="array" aca="1" ref="CW62" ca="1">INDIRECT($A62&amp;CW$1)</f>
        <v>1</v>
      </c>
      <c r="CX62" s="364" cm="1">
        <f t="array" aca="1" ref="CX62" ca="1">INDIRECT($A62&amp;CX$1)</f>
        <v>1</v>
      </c>
      <c r="CY62" s="364" cm="1">
        <f t="array" aca="1" ref="CY62" ca="1">INDIRECT($A62&amp;CY$1)</f>
        <v>1</v>
      </c>
      <c r="CZ62" s="364" cm="1">
        <f t="array" aca="1" ref="CZ62" ca="1">INDIRECT($A62&amp;CZ$1)</f>
        <v>1</v>
      </c>
      <c r="DA62" s="364" cm="1">
        <f t="array" aca="1" ref="DA62" ca="1">INDIRECT($A62&amp;DA$1)</f>
        <v>1</v>
      </c>
      <c r="DB62" s="364" cm="1">
        <f t="array" aca="1" ref="DB62" ca="1">INDIRECT($A62&amp;DB$1)</f>
        <v>1</v>
      </c>
      <c r="DC62" s="364" cm="1">
        <f t="array" aca="1" ref="DC62" ca="1">INDIRECT($A62&amp;DC$1)</f>
        <v>1</v>
      </c>
      <c r="DD62" s="357"/>
      <c r="DE62" s="364" cm="1">
        <f t="array" aca="1" ref="DE62" ca="1">INDIRECT($A62&amp;DE$1)</f>
        <v>1</v>
      </c>
      <c r="DF62" s="364" cm="1">
        <f t="array" aca="1" ref="DF62" ca="1">INDIRECT($A62&amp;DF$1)</f>
        <v>1</v>
      </c>
      <c r="DG62" s="364" cm="1">
        <f t="array" aca="1" ref="DG62" ca="1">INDIRECT($A62&amp;DG$1)</f>
        <v>1</v>
      </c>
      <c r="DH62" s="364" cm="1">
        <f t="array" aca="1" ref="DH62" ca="1">INDIRECT($A62&amp;DH$1)</f>
        <v>1</v>
      </c>
      <c r="DI62" s="364" cm="1">
        <f t="array" aca="1" ref="DI62" ca="1">INDIRECT($A62&amp;DI$1)</f>
        <v>1</v>
      </c>
      <c r="DJ62" s="364" cm="1">
        <f t="array" aca="1" ref="DJ62" ca="1">INDIRECT($A62&amp;DJ$1)</f>
        <v>1</v>
      </c>
      <c r="DK62" s="364" cm="1">
        <f t="array" aca="1" ref="DK62" ca="1">INDIRECT($A62&amp;DK$1)</f>
        <v>1</v>
      </c>
      <c r="DL62" s="364" cm="1">
        <f t="array" aca="1" ref="DL62" ca="1">INDIRECT($A62&amp;DL$1)</f>
        <v>1</v>
      </c>
      <c r="DM62" s="357"/>
      <c r="DN62" s="364" cm="1">
        <f t="array" aca="1" ref="DN62" ca="1">INDIRECT($A62&amp;DN$1)</f>
        <v>1</v>
      </c>
      <c r="DO62" s="364" cm="1">
        <f t="array" aca="1" ref="DO62" ca="1">INDIRECT($A62&amp;DO$1)</f>
        <v>1</v>
      </c>
      <c r="DP62" s="364" cm="1">
        <f t="array" aca="1" ref="DP62" ca="1">INDIRECT($A62&amp;DP$1)</f>
        <v>1</v>
      </c>
      <c r="DQ62" s="364" cm="1">
        <f t="array" aca="1" ref="DQ62" ca="1">INDIRECT($A62&amp;DQ$1)</f>
        <v>1</v>
      </c>
      <c r="DR62" s="364" cm="1">
        <f t="array" aca="1" ref="DR62" ca="1">INDIRECT($A62&amp;DR$1)</f>
        <v>1</v>
      </c>
      <c r="DS62" s="364" cm="1">
        <f t="array" aca="1" ref="DS62" ca="1">INDIRECT($A62&amp;DS$1)</f>
        <v>1</v>
      </c>
      <c r="DT62" s="364" cm="1">
        <f t="array" aca="1" ref="DT62" ca="1">INDIRECT($A62&amp;DT$1)</f>
        <v>1</v>
      </c>
      <c r="DU62" s="364" cm="1">
        <f t="array" aca="1" ref="DU62" ca="1">INDIRECT($A62&amp;DU$1)</f>
        <v>1</v>
      </c>
      <c r="DV62" s="364" cm="1">
        <f t="array" aca="1" ref="DV62" ca="1">INDIRECT($A62&amp;DV$1)</f>
        <v>1</v>
      </c>
      <c r="DW62" s="364" cm="1">
        <f t="array" aca="1" ref="DW62" ca="1">INDIRECT($A62&amp;DW$1)</f>
        <v>1</v>
      </c>
      <c r="DX62" s="364" cm="1">
        <f t="array" aca="1" ref="DX62" ca="1">INDIRECT($A62&amp;DX$1)</f>
        <v>1</v>
      </c>
      <c r="DY62" s="357"/>
      <c r="DZ62" s="364" cm="1">
        <f t="array" aca="1" ref="DZ62" ca="1">INDIRECT($A62&amp;DZ$1)</f>
        <v>1</v>
      </c>
      <c r="EA62" s="364" cm="1">
        <f t="array" aca="1" ref="EA62" ca="1">INDIRECT($A62&amp;EA$1)</f>
        <v>1</v>
      </c>
      <c r="EB62" s="364" cm="1">
        <f t="array" aca="1" ref="EB62" ca="1">INDIRECT($A62&amp;EB$1)</f>
        <v>1</v>
      </c>
      <c r="EC62" s="364" cm="1">
        <f t="array" aca="1" ref="EC62" ca="1">INDIRECT($A62&amp;EC$1)</f>
        <v>1</v>
      </c>
      <c r="ED62" s="357"/>
      <c r="EE62" s="364" cm="1">
        <f t="array" aca="1" ref="EE62" ca="1">INDIRECT($A62&amp;EE$1)</f>
        <v>1</v>
      </c>
      <c r="EF62" s="364" cm="1">
        <f t="array" aca="1" ref="EF62" ca="1">INDIRECT($A62&amp;EF$1)</f>
        <v>1</v>
      </c>
      <c r="EG62" s="364" cm="1">
        <f t="array" aca="1" ref="EG62" ca="1">INDIRECT($A62&amp;EG$1)</f>
        <v>1</v>
      </c>
      <c r="EH62" s="364" cm="1">
        <f t="array" aca="1" ref="EH62" ca="1">INDIRECT($A62&amp;EH$1)</f>
        <v>1</v>
      </c>
      <c r="EI62" s="364" cm="1">
        <f t="array" aca="1" ref="EI62" ca="1">INDIRECT($A62&amp;EI$1)</f>
        <v>1</v>
      </c>
      <c r="EJ62" s="199"/>
      <c r="EK62" s="199"/>
      <c r="EL62" s="138"/>
      <c r="EM62" s="138"/>
      <c r="EN62" s="138"/>
      <c r="EO62" s="138"/>
    </row>
    <row r="63" spans="1:145">
      <c r="A63" s="114" t="s">
        <v>370</v>
      </c>
      <c r="B63" s="337" t="str">
        <f>Classificatietabel!B62</f>
        <v>SPORT - Andere 2 (vul hier in)</v>
      </c>
      <c r="C63" s="362" t="str">
        <f>_xlfn.IFNA(VLOOKUP($B63,Classificatietabel!$B$6:$I$91,C$7,FALSE),"")</f>
        <v>laag</v>
      </c>
      <c r="D63" s="194" t="str">
        <f>_xlfn.IFNA(VLOOKUP($B63,Classificatietabel!$B$6:$I$91,D$7,FALSE),"")</f>
        <v>neen</v>
      </c>
      <c r="E63" s="197">
        <f>IF(AND(D63="laag",$D$3=1),0,_xlfn.IFNA(IF(VLOOKUP($B63,Classificatietabel!$B$6:$H$91,$E$5,FALSE)="Ja",1,0),""))</f>
        <v>1</v>
      </c>
      <c r="F63" s="357"/>
      <c r="G63" s="363">
        <v>1</v>
      </c>
      <c r="H63" s="363">
        <v>1</v>
      </c>
      <c r="I63" s="363">
        <v>1</v>
      </c>
      <c r="J63" s="363">
        <v>1</v>
      </c>
      <c r="K63" s="363">
        <v>1</v>
      </c>
      <c r="L63" s="363">
        <v>1</v>
      </c>
      <c r="M63" s="363">
        <v>1</v>
      </c>
      <c r="N63" s="363">
        <v>1</v>
      </c>
      <c r="O63" s="363">
        <v>1</v>
      </c>
      <c r="P63" s="363">
        <v>1</v>
      </c>
      <c r="Q63" s="363">
        <v>1</v>
      </c>
      <c r="R63" s="363">
        <v>1</v>
      </c>
      <c r="S63" s="363">
        <v>1</v>
      </c>
      <c r="T63" s="363">
        <v>1</v>
      </c>
      <c r="U63" s="363">
        <v>1</v>
      </c>
      <c r="V63" s="363">
        <v>1</v>
      </c>
      <c r="W63" s="363">
        <v>1</v>
      </c>
      <c r="X63" s="363">
        <v>1</v>
      </c>
      <c r="Y63" s="363">
        <v>1</v>
      </c>
      <c r="Z63" s="363">
        <v>1</v>
      </c>
      <c r="AA63" s="363">
        <v>1</v>
      </c>
      <c r="AB63" s="363">
        <v>1</v>
      </c>
      <c r="AC63" s="363">
        <v>1</v>
      </c>
      <c r="AD63" s="363">
        <v>1</v>
      </c>
      <c r="AE63" s="363">
        <v>1</v>
      </c>
      <c r="AF63" s="363">
        <v>1</v>
      </c>
      <c r="AG63" s="363">
        <v>1</v>
      </c>
      <c r="AH63" s="363">
        <v>1</v>
      </c>
      <c r="AI63" s="363">
        <v>1</v>
      </c>
      <c r="AJ63" s="363">
        <v>1</v>
      </c>
      <c r="AK63" s="363">
        <v>1</v>
      </c>
      <c r="AL63" s="363">
        <v>1</v>
      </c>
      <c r="AM63" s="363">
        <v>1</v>
      </c>
      <c r="AN63" s="357"/>
      <c r="AO63" s="363">
        <v>1</v>
      </c>
      <c r="AP63" s="363">
        <v>1</v>
      </c>
      <c r="AQ63" s="363">
        <v>1</v>
      </c>
      <c r="AR63" s="363">
        <v>1</v>
      </c>
      <c r="AS63" s="363">
        <v>1</v>
      </c>
      <c r="AT63" s="363">
        <v>1</v>
      </c>
      <c r="AU63" s="363">
        <v>1</v>
      </c>
      <c r="AV63" s="363">
        <v>1</v>
      </c>
      <c r="AW63" s="363">
        <v>1</v>
      </c>
      <c r="AX63" s="363">
        <v>1</v>
      </c>
      <c r="AY63" s="357"/>
      <c r="AZ63" s="363">
        <v>1</v>
      </c>
      <c r="BA63" s="363">
        <v>1</v>
      </c>
      <c r="BB63" s="363">
        <v>1</v>
      </c>
      <c r="BC63" s="363">
        <v>1</v>
      </c>
      <c r="BD63" s="363">
        <v>1</v>
      </c>
      <c r="BE63" s="363">
        <v>1</v>
      </c>
      <c r="BF63" s="363">
        <v>1</v>
      </c>
      <c r="BG63" s="363">
        <v>1</v>
      </c>
      <c r="BH63" s="363">
        <v>1</v>
      </c>
      <c r="BI63" s="357"/>
      <c r="BJ63" s="364" cm="1">
        <f t="array" aca="1" ref="BJ63" ca="1">INDIRECT($A63&amp;BJ$1)</f>
        <v>1</v>
      </c>
      <c r="BK63" s="364" cm="1">
        <f t="array" aca="1" ref="BK63" ca="1">INDIRECT($A63&amp;BK$1)</f>
        <v>1</v>
      </c>
      <c r="BL63" s="364" cm="1">
        <f t="array" aca="1" ref="BL63" ca="1">INDIRECT($A63&amp;BL$1)</f>
        <v>1</v>
      </c>
      <c r="BM63" s="364" cm="1">
        <f t="array" aca="1" ref="BM63" ca="1">INDIRECT($A63&amp;BM$1)</f>
        <v>1</v>
      </c>
      <c r="BN63" s="364" cm="1">
        <f t="array" aca="1" ref="BN63" ca="1">INDIRECT($A63&amp;BN$1)</f>
        <v>1</v>
      </c>
      <c r="BO63" s="364" cm="1">
        <f t="array" aca="1" ref="BO63" ca="1">INDIRECT($A63&amp;BO$1)</f>
        <v>1</v>
      </c>
      <c r="BP63" s="364" cm="1">
        <f t="array" aca="1" ref="BP63" ca="1">INDIRECT($A63&amp;BP$1)</f>
        <v>1</v>
      </c>
      <c r="BQ63" s="364" cm="1">
        <f t="array" aca="1" ref="BQ63" ca="1">INDIRECT($A63&amp;BQ$1)</f>
        <v>1</v>
      </c>
      <c r="BR63" s="364" cm="1">
        <f t="array" aca="1" ref="BR63" ca="1">INDIRECT($A63&amp;BR$1)</f>
        <v>1</v>
      </c>
      <c r="BS63" s="364" cm="1">
        <f t="array" aca="1" ref="BS63" ca="1">INDIRECT($A63&amp;BS$1)</f>
        <v>1</v>
      </c>
      <c r="BT63" s="191"/>
      <c r="BU63" s="219" cm="1">
        <f t="array" aca="1" ref="BU63" ca="1">INDIRECT($A63&amp;BU$1)</f>
        <v>1</v>
      </c>
      <c r="BV63" s="364" cm="1">
        <f t="array" aca="1" ref="BV63" ca="1">INDIRECT($A63&amp;BV$1)</f>
        <v>1</v>
      </c>
      <c r="BW63" s="364" cm="1">
        <f t="array" aca="1" ref="BW63" ca="1">INDIRECT($A63&amp;BW$1)</f>
        <v>1</v>
      </c>
      <c r="BX63" s="364" cm="1">
        <f t="array" aca="1" ref="BX63" ca="1">INDIRECT($A63&amp;BX$1)</f>
        <v>1</v>
      </c>
      <c r="BY63" s="365"/>
      <c r="BZ63" s="364" cm="1">
        <f t="array" aca="1" ref="BZ63" ca="1">INDIRECT($A63&amp;BZ$1)</f>
        <v>1</v>
      </c>
      <c r="CA63" s="364" cm="1">
        <f t="array" aca="1" ref="CA63" ca="1">INDIRECT($A63&amp;CA$1)</f>
        <v>1</v>
      </c>
      <c r="CB63" s="364" cm="1">
        <f t="array" aca="1" ref="CB63" ca="1">INDIRECT($A63&amp;CB$1)</f>
        <v>1</v>
      </c>
      <c r="CC63" s="364" cm="1">
        <f t="array" aca="1" ref="CC63" ca="1">INDIRECT($A63&amp;CC$1)</f>
        <v>1</v>
      </c>
      <c r="CD63" s="364" cm="1">
        <f t="array" aca="1" ref="CD63" ca="1">INDIRECT($A63&amp;CD$1)</f>
        <v>1</v>
      </c>
      <c r="CE63" s="364" cm="1">
        <f t="array" aca="1" ref="CE63" ca="1">INDIRECT($A63&amp;CE$1)</f>
        <v>1</v>
      </c>
      <c r="CF63" s="364" cm="1">
        <f t="array" aca="1" ref="CF63" ca="1">INDIRECT($A63&amp;CF$1)</f>
        <v>1</v>
      </c>
      <c r="CG63" s="364" cm="1">
        <f t="array" aca="1" ref="CG63" ca="1">INDIRECT($A63&amp;CG$1)</f>
        <v>1</v>
      </c>
      <c r="CH63" s="364" cm="1">
        <f t="array" aca="1" ref="CH63" ca="1">INDIRECT($A63&amp;CH$1)</f>
        <v>1</v>
      </c>
      <c r="CI63" s="191"/>
      <c r="CJ63" s="364" cm="1">
        <f t="array" aca="1" ref="CJ63" ca="1">INDIRECT($A63&amp;CJ$1)</f>
        <v>1</v>
      </c>
      <c r="CK63" s="364" cm="1">
        <f t="array" aca="1" ref="CK63" ca="1">INDIRECT($A63&amp;CK$1)</f>
        <v>1</v>
      </c>
      <c r="CL63" s="364" cm="1">
        <f t="array" aca="1" ref="CL63" ca="1">INDIRECT($A63&amp;CL$1)</f>
        <v>1</v>
      </c>
      <c r="CM63" s="364" cm="1">
        <f t="array" aca="1" ref="CM63" ca="1">INDIRECT($A63&amp;CM$1)</f>
        <v>1</v>
      </c>
      <c r="CN63" s="364" cm="1">
        <f t="array" aca="1" ref="CN63" ca="1">INDIRECT($A63&amp;CN$1)</f>
        <v>1</v>
      </c>
      <c r="CO63" s="364" cm="1">
        <f t="array" aca="1" ref="CO63" ca="1">INDIRECT($A63&amp;CO$1)</f>
        <v>1</v>
      </c>
      <c r="CP63" s="364" cm="1">
        <f t="array" aca="1" ref="CP63" ca="1">INDIRECT($A63&amp;CP$1)</f>
        <v>1</v>
      </c>
      <c r="CQ63" s="364" cm="1">
        <f t="array" aca="1" ref="CQ63" ca="1">INDIRECT($A63&amp;CQ$1)</f>
        <v>1</v>
      </c>
      <c r="CR63" s="364" cm="1">
        <f t="array" aca="1" ref="CR63" ca="1">INDIRECT($A63&amp;CR$1)</f>
        <v>1</v>
      </c>
      <c r="CS63" s="364" cm="1">
        <f t="array" aca="1" ref="CS63" ca="1">INDIRECT($A63&amp;CS$1)</f>
        <v>1</v>
      </c>
      <c r="CT63" s="364" cm="1">
        <f t="array" aca="1" ref="CT63" ca="1">INDIRECT($A63&amp;CT$1)</f>
        <v>1</v>
      </c>
      <c r="CU63" s="364" cm="1">
        <f t="array" aca="1" ref="CU63" ca="1">INDIRECT($A63&amp;CU$1)</f>
        <v>1</v>
      </c>
      <c r="CV63" s="364" cm="1">
        <f t="array" aca="1" ref="CV63" ca="1">INDIRECT($A63&amp;CV$1)</f>
        <v>1</v>
      </c>
      <c r="CW63" s="364" cm="1">
        <f t="array" aca="1" ref="CW63" ca="1">INDIRECT($A63&amp;CW$1)</f>
        <v>1</v>
      </c>
      <c r="CX63" s="364" cm="1">
        <f t="array" aca="1" ref="CX63" ca="1">INDIRECT($A63&amp;CX$1)</f>
        <v>1</v>
      </c>
      <c r="CY63" s="364" cm="1">
        <f t="array" aca="1" ref="CY63" ca="1">INDIRECT($A63&amp;CY$1)</f>
        <v>1</v>
      </c>
      <c r="CZ63" s="364" cm="1">
        <f t="array" aca="1" ref="CZ63" ca="1">INDIRECT($A63&amp;CZ$1)</f>
        <v>1</v>
      </c>
      <c r="DA63" s="364" cm="1">
        <f t="array" aca="1" ref="DA63" ca="1">INDIRECT($A63&amp;DA$1)</f>
        <v>1</v>
      </c>
      <c r="DB63" s="364" cm="1">
        <f t="array" aca="1" ref="DB63" ca="1">INDIRECT($A63&amp;DB$1)</f>
        <v>1</v>
      </c>
      <c r="DC63" s="364" cm="1">
        <f t="array" aca="1" ref="DC63" ca="1">INDIRECT($A63&amp;DC$1)</f>
        <v>1</v>
      </c>
      <c r="DD63" s="357"/>
      <c r="DE63" s="364" cm="1">
        <f t="array" aca="1" ref="DE63" ca="1">INDIRECT($A63&amp;DE$1)</f>
        <v>1</v>
      </c>
      <c r="DF63" s="364" cm="1">
        <f t="array" aca="1" ref="DF63" ca="1">INDIRECT($A63&amp;DF$1)</f>
        <v>1</v>
      </c>
      <c r="DG63" s="364" cm="1">
        <f t="array" aca="1" ref="DG63" ca="1">INDIRECT($A63&amp;DG$1)</f>
        <v>1</v>
      </c>
      <c r="DH63" s="364" cm="1">
        <f t="array" aca="1" ref="DH63" ca="1">INDIRECT($A63&amp;DH$1)</f>
        <v>1</v>
      </c>
      <c r="DI63" s="364" cm="1">
        <f t="array" aca="1" ref="DI63" ca="1">INDIRECT($A63&amp;DI$1)</f>
        <v>1</v>
      </c>
      <c r="DJ63" s="364" cm="1">
        <f t="array" aca="1" ref="DJ63" ca="1">INDIRECT($A63&amp;DJ$1)</f>
        <v>1</v>
      </c>
      <c r="DK63" s="364" cm="1">
        <f t="array" aca="1" ref="DK63" ca="1">INDIRECT($A63&amp;DK$1)</f>
        <v>1</v>
      </c>
      <c r="DL63" s="364" cm="1">
        <f t="array" aca="1" ref="DL63" ca="1">INDIRECT($A63&amp;DL$1)</f>
        <v>1</v>
      </c>
      <c r="DM63" s="357"/>
      <c r="DN63" s="364" cm="1">
        <f t="array" aca="1" ref="DN63" ca="1">INDIRECT($A63&amp;DN$1)</f>
        <v>1</v>
      </c>
      <c r="DO63" s="364" cm="1">
        <f t="array" aca="1" ref="DO63" ca="1">INDIRECT($A63&amp;DO$1)</f>
        <v>1</v>
      </c>
      <c r="DP63" s="364" cm="1">
        <f t="array" aca="1" ref="DP63" ca="1">INDIRECT($A63&amp;DP$1)</f>
        <v>1</v>
      </c>
      <c r="DQ63" s="364" cm="1">
        <f t="array" aca="1" ref="DQ63" ca="1">INDIRECT($A63&amp;DQ$1)</f>
        <v>1</v>
      </c>
      <c r="DR63" s="364" cm="1">
        <f t="array" aca="1" ref="DR63" ca="1">INDIRECT($A63&amp;DR$1)</f>
        <v>1</v>
      </c>
      <c r="DS63" s="364" cm="1">
        <f t="array" aca="1" ref="DS63" ca="1">INDIRECT($A63&amp;DS$1)</f>
        <v>1</v>
      </c>
      <c r="DT63" s="364" cm="1">
        <f t="array" aca="1" ref="DT63" ca="1">INDIRECT($A63&amp;DT$1)</f>
        <v>1</v>
      </c>
      <c r="DU63" s="364" cm="1">
        <f t="array" aca="1" ref="DU63" ca="1">INDIRECT($A63&amp;DU$1)</f>
        <v>1</v>
      </c>
      <c r="DV63" s="364" cm="1">
        <f t="array" aca="1" ref="DV63" ca="1">INDIRECT($A63&amp;DV$1)</f>
        <v>1</v>
      </c>
      <c r="DW63" s="364" cm="1">
        <f t="array" aca="1" ref="DW63" ca="1">INDIRECT($A63&amp;DW$1)</f>
        <v>1</v>
      </c>
      <c r="DX63" s="364" cm="1">
        <f t="array" aca="1" ref="DX63" ca="1">INDIRECT($A63&amp;DX$1)</f>
        <v>1</v>
      </c>
      <c r="DY63" s="357"/>
      <c r="DZ63" s="364" cm="1">
        <f t="array" aca="1" ref="DZ63" ca="1">INDIRECT($A63&amp;DZ$1)</f>
        <v>1</v>
      </c>
      <c r="EA63" s="364" cm="1">
        <f t="array" aca="1" ref="EA63" ca="1">INDIRECT($A63&amp;EA$1)</f>
        <v>1</v>
      </c>
      <c r="EB63" s="364" cm="1">
        <f t="array" aca="1" ref="EB63" ca="1">INDIRECT($A63&amp;EB$1)</f>
        <v>1</v>
      </c>
      <c r="EC63" s="364" cm="1">
        <f t="array" aca="1" ref="EC63" ca="1">INDIRECT($A63&amp;EC$1)</f>
        <v>1</v>
      </c>
      <c r="ED63" s="357"/>
      <c r="EE63" s="364" cm="1">
        <f t="array" aca="1" ref="EE63" ca="1">INDIRECT($A63&amp;EE$1)</f>
        <v>1</v>
      </c>
      <c r="EF63" s="364" cm="1">
        <f t="array" aca="1" ref="EF63" ca="1">INDIRECT($A63&amp;EF$1)</f>
        <v>1</v>
      </c>
      <c r="EG63" s="364" cm="1">
        <f t="array" aca="1" ref="EG63" ca="1">INDIRECT($A63&amp;EG$1)</f>
        <v>1</v>
      </c>
      <c r="EH63" s="364" cm="1">
        <f t="array" aca="1" ref="EH63" ca="1">INDIRECT($A63&amp;EH$1)</f>
        <v>1</v>
      </c>
      <c r="EI63" s="364" cm="1">
        <f t="array" aca="1" ref="EI63" ca="1">INDIRECT($A63&amp;EI$1)</f>
        <v>1</v>
      </c>
      <c r="EJ63" s="199"/>
      <c r="EK63" s="199"/>
      <c r="EL63" s="138"/>
      <c r="EM63" s="138"/>
      <c r="EN63" s="138"/>
      <c r="EO63" s="138"/>
    </row>
    <row r="64" spans="1:145" hidden="1">
      <c r="B64" s="1"/>
      <c r="C64" s="195" t="str">
        <f>_xlfn.IFNA(VLOOKUP($B64,Classificatietabel!$B$6:$I$91,C$7,FALSE),"")</f>
        <v/>
      </c>
      <c r="D64" s="195" t="str">
        <f>_xlfn.IFNA(VLOOKUP($B64,Classificatietabel!$B$6:$I$91,D$7,FALSE),"")</f>
        <v/>
      </c>
      <c r="E64" s="197" t="str">
        <f>IF(AND(D64="laag",$D$3=1),0,_xlfn.IFNA(IF(VLOOKUP($B64,Classificatietabel!$B$6:$H$91,$E$5,FALSE)="Ja",1,0),""))</f>
        <v/>
      </c>
      <c r="G64" s="200">
        <v>1</v>
      </c>
      <c r="H64" s="200">
        <v>1</v>
      </c>
      <c r="I64" s="200">
        <v>1</v>
      </c>
      <c r="J64" s="200">
        <v>1</v>
      </c>
      <c r="K64" s="200">
        <v>1</v>
      </c>
      <c r="L64" s="200">
        <v>1</v>
      </c>
      <c r="M64" s="200">
        <v>1</v>
      </c>
      <c r="N64" s="200">
        <v>1</v>
      </c>
      <c r="O64" s="200">
        <v>1</v>
      </c>
      <c r="P64" s="200">
        <v>1</v>
      </c>
      <c r="Q64" s="200">
        <v>1</v>
      </c>
      <c r="R64" s="200">
        <v>1</v>
      </c>
      <c r="S64" s="200">
        <v>1</v>
      </c>
      <c r="T64" s="200">
        <v>1</v>
      </c>
      <c r="U64" s="200">
        <v>1</v>
      </c>
      <c r="V64" s="200">
        <v>1</v>
      </c>
      <c r="W64" s="200">
        <v>1</v>
      </c>
      <c r="X64" s="200">
        <v>1</v>
      </c>
      <c r="Y64" s="200">
        <v>1</v>
      </c>
      <c r="Z64" s="200">
        <v>1</v>
      </c>
      <c r="AA64" s="200">
        <v>1</v>
      </c>
      <c r="AB64" s="200">
        <v>1</v>
      </c>
      <c r="AC64" s="200">
        <v>1</v>
      </c>
      <c r="AD64" s="200">
        <v>1</v>
      </c>
      <c r="AE64" s="200">
        <v>1</v>
      </c>
      <c r="AF64" s="200">
        <v>1</v>
      </c>
      <c r="AG64" s="200">
        <v>1</v>
      </c>
      <c r="AH64" s="200">
        <v>1</v>
      </c>
      <c r="AI64" s="200">
        <v>1</v>
      </c>
      <c r="AJ64" s="200">
        <v>1</v>
      </c>
      <c r="AK64" s="200">
        <v>1</v>
      </c>
      <c r="AL64" s="200"/>
      <c r="AM64" s="200">
        <v>1</v>
      </c>
      <c r="AN64" s="189">
        <v>1</v>
      </c>
      <c r="AO64" s="200">
        <v>1</v>
      </c>
      <c r="AP64" s="200">
        <v>1</v>
      </c>
      <c r="AQ64" s="200">
        <v>1</v>
      </c>
      <c r="AR64" s="200">
        <v>1</v>
      </c>
      <c r="AS64" s="200">
        <v>1</v>
      </c>
      <c r="AT64" s="200">
        <v>1</v>
      </c>
      <c r="AU64" s="200">
        <v>1</v>
      </c>
      <c r="AV64" s="200">
        <v>1</v>
      </c>
      <c r="AW64" s="200">
        <v>1</v>
      </c>
      <c r="AX64" s="200">
        <v>1</v>
      </c>
      <c r="AY64" s="189">
        <v>1</v>
      </c>
      <c r="AZ64" s="200">
        <v>1</v>
      </c>
      <c r="BA64" s="200">
        <v>1</v>
      </c>
      <c r="BB64" s="200">
        <v>1</v>
      </c>
      <c r="BC64" s="200">
        <v>1</v>
      </c>
      <c r="BD64" s="200">
        <v>1</v>
      </c>
      <c r="BE64" s="200">
        <v>1</v>
      </c>
      <c r="BF64" s="200">
        <v>1</v>
      </c>
      <c r="BG64" s="200">
        <v>1</v>
      </c>
      <c r="BH64" s="200">
        <v>1</v>
      </c>
      <c r="BI64" s="189">
        <v>1</v>
      </c>
      <c r="BJ64" s="200">
        <v>1</v>
      </c>
      <c r="BK64" s="200">
        <v>1</v>
      </c>
      <c r="BL64" s="200" t="str">
        <f t="shared" ref="BL64:BS64" si="4">IFERROR(IF($E64*BL$7,1,""),"")</f>
        <v/>
      </c>
      <c r="BM64" s="200" t="str">
        <f t="shared" si="4"/>
        <v/>
      </c>
      <c r="BN64" s="200" t="str">
        <f t="shared" si="4"/>
        <v/>
      </c>
      <c r="BO64" s="200" t="str">
        <f t="shared" si="4"/>
        <v/>
      </c>
      <c r="BP64" s="200" t="str">
        <f t="shared" si="4"/>
        <v/>
      </c>
      <c r="BQ64" s="200" t="str">
        <f t="shared" si="4"/>
        <v/>
      </c>
      <c r="BR64" s="200" t="str">
        <f t="shared" si="4"/>
        <v/>
      </c>
      <c r="BS64" s="200" t="str">
        <f t="shared" si="4"/>
        <v/>
      </c>
      <c r="BU64" s="200" t="str">
        <f t="shared" ref="BU64:DP64" si="5">IFERROR(IF($E64*BU$7,1,""),"")</f>
        <v/>
      </c>
      <c r="BV64" s="200" t="str">
        <f t="shared" si="5"/>
        <v/>
      </c>
      <c r="BW64" s="200" t="str">
        <f t="shared" si="5"/>
        <v/>
      </c>
      <c r="BX64" s="200" t="str">
        <f t="shared" si="5"/>
        <v/>
      </c>
      <c r="BY64" s="201" t="str">
        <f t="shared" si="5"/>
        <v/>
      </c>
      <c r="BZ64" s="200" t="str">
        <f t="shared" si="5"/>
        <v/>
      </c>
      <c r="CA64" s="200" t="str">
        <f t="shared" si="5"/>
        <v/>
      </c>
      <c r="CB64" s="200" t="str">
        <f t="shared" si="5"/>
        <v/>
      </c>
      <c r="CC64" s="200" t="str">
        <f t="shared" si="5"/>
        <v/>
      </c>
      <c r="CD64" s="200" t="str">
        <f t="shared" si="5"/>
        <v/>
      </c>
      <c r="CE64" s="200" t="str">
        <f t="shared" si="5"/>
        <v/>
      </c>
      <c r="CF64" s="200" t="str">
        <f t="shared" si="5"/>
        <v/>
      </c>
      <c r="CG64" s="200" t="str">
        <f t="shared" si="5"/>
        <v/>
      </c>
      <c r="CH64" s="200" t="str">
        <f t="shared" si="5"/>
        <v/>
      </c>
      <c r="CJ64" s="200" t="str">
        <f t="shared" si="5"/>
        <v/>
      </c>
      <c r="CK64" s="200" t="str">
        <f t="shared" si="5"/>
        <v/>
      </c>
      <c r="CL64" s="200" t="str">
        <f t="shared" si="5"/>
        <v/>
      </c>
      <c r="CM64" s="200" t="str">
        <f t="shared" si="5"/>
        <v/>
      </c>
      <c r="CN64" s="200" t="str">
        <f t="shared" si="5"/>
        <v/>
      </c>
      <c r="CO64" s="200" t="str">
        <f t="shared" si="5"/>
        <v/>
      </c>
      <c r="CP64" s="200" t="str">
        <f t="shared" si="5"/>
        <v/>
      </c>
      <c r="CQ64" s="200" t="str">
        <f t="shared" si="5"/>
        <v/>
      </c>
      <c r="CR64" s="200" t="str">
        <f t="shared" si="5"/>
        <v/>
      </c>
      <c r="CS64" s="200" t="str">
        <f t="shared" si="5"/>
        <v/>
      </c>
      <c r="CT64" s="200" t="str">
        <f t="shared" si="5"/>
        <v/>
      </c>
      <c r="CU64" s="200" t="str">
        <f t="shared" si="5"/>
        <v/>
      </c>
      <c r="CV64" s="200" t="str">
        <f t="shared" si="5"/>
        <v/>
      </c>
      <c r="CW64" s="200" t="str">
        <f t="shared" si="5"/>
        <v/>
      </c>
      <c r="CX64" s="200" t="str">
        <f t="shared" si="5"/>
        <v/>
      </c>
      <c r="CY64" s="200" t="str">
        <f t="shared" si="5"/>
        <v/>
      </c>
      <c r="CZ64" s="200" t="str">
        <f t="shared" si="5"/>
        <v/>
      </c>
      <c r="DA64" s="200" t="str">
        <f t="shared" si="5"/>
        <v/>
      </c>
      <c r="DB64" s="200" t="str">
        <f t="shared" si="5"/>
        <v/>
      </c>
      <c r="DC64" s="200" t="str">
        <f t="shared" si="5"/>
        <v/>
      </c>
      <c r="DE64" s="200" t="str">
        <f t="shared" si="5"/>
        <v/>
      </c>
      <c r="DF64" s="200" t="str">
        <f t="shared" si="5"/>
        <v/>
      </c>
      <c r="DG64" s="200" t="str">
        <f t="shared" si="5"/>
        <v/>
      </c>
      <c r="DH64" s="200" t="str">
        <f t="shared" si="5"/>
        <v/>
      </c>
      <c r="DI64" s="200" t="str">
        <f t="shared" si="5"/>
        <v/>
      </c>
      <c r="DJ64" s="200" t="str">
        <f t="shared" si="5"/>
        <v/>
      </c>
      <c r="DK64" s="200" t="str">
        <f t="shared" si="5"/>
        <v/>
      </c>
      <c r="DL64" s="200" t="str">
        <f t="shared" si="5"/>
        <v/>
      </c>
      <c r="DN64" s="200" t="str">
        <f t="shared" si="5"/>
        <v/>
      </c>
      <c r="DO64" s="200" t="str">
        <f t="shared" si="5"/>
        <v/>
      </c>
      <c r="DP64" s="200" t="str">
        <f t="shared" si="5"/>
        <v/>
      </c>
      <c r="DQ64" s="200" t="str">
        <f t="shared" ref="DQ64:EJ64" si="6">IFERROR(IF($E64*DQ$7,1,""),"")</f>
        <v/>
      </c>
      <c r="DR64" s="200" t="str">
        <f t="shared" si="6"/>
        <v/>
      </c>
      <c r="DS64" s="200" t="str">
        <f t="shared" si="6"/>
        <v/>
      </c>
      <c r="DT64" s="200" t="str">
        <f t="shared" si="6"/>
        <v/>
      </c>
      <c r="DU64" s="200" t="str">
        <f t="shared" si="6"/>
        <v/>
      </c>
      <c r="DV64" s="200" t="str">
        <f t="shared" si="6"/>
        <v/>
      </c>
      <c r="DW64" s="200" t="str">
        <f t="shared" si="6"/>
        <v/>
      </c>
      <c r="DX64" s="200" t="str">
        <f t="shared" si="6"/>
        <v/>
      </c>
      <c r="DZ64" s="200" t="str">
        <f t="shared" si="6"/>
        <v/>
      </c>
      <c r="EA64" s="200" t="str">
        <f t="shared" si="6"/>
        <v/>
      </c>
      <c r="EB64" s="200" t="str">
        <f t="shared" si="6"/>
        <v/>
      </c>
      <c r="EC64" s="200" t="str">
        <f t="shared" si="6"/>
        <v/>
      </c>
      <c r="EE64" s="200" t="str">
        <f t="shared" si="6"/>
        <v/>
      </c>
      <c r="EF64" s="200" t="str">
        <f t="shared" si="6"/>
        <v/>
      </c>
      <c r="EG64" s="200" t="str">
        <f t="shared" si="6"/>
        <v/>
      </c>
      <c r="EH64" s="200" t="str">
        <f t="shared" si="6"/>
        <v/>
      </c>
      <c r="EI64" s="200" t="str">
        <f t="shared" si="6"/>
        <v/>
      </c>
      <c r="EJ64" s="199" t="str">
        <f t="shared" si="6"/>
        <v/>
      </c>
      <c r="EK64" s="199"/>
      <c r="EL64" s="138"/>
      <c r="EM64" s="138"/>
      <c r="EN64" s="138"/>
      <c r="EO64" s="138"/>
    </row>
    <row r="65" spans="1:145" hidden="1">
      <c r="A65" s="235"/>
      <c r="B65" s="338" t="s">
        <v>165</v>
      </c>
      <c r="C65" s="357"/>
      <c r="D65" s="191"/>
      <c r="E65" s="197" t="str">
        <f>IF(AND(D65="laag",$D$3=1),0,_xlfn.IFNA(IF(VLOOKUP($B65,Classificatietabel!$B$6:$H$91,$E$5,FALSE)="Ja",1,0),""))</f>
        <v/>
      </c>
      <c r="F65" s="357"/>
      <c r="G65" s="357"/>
      <c r="H65" s="357"/>
      <c r="I65" s="357"/>
      <c r="J65" s="357"/>
      <c r="K65" s="357"/>
      <c r="L65" s="357"/>
      <c r="M65" s="357"/>
      <c r="N65" s="357"/>
      <c r="O65" s="357"/>
      <c r="P65" s="357"/>
      <c r="Q65" s="357"/>
      <c r="R65" s="357"/>
      <c r="S65" s="357"/>
      <c r="T65" s="357"/>
      <c r="U65" s="357"/>
      <c r="V65" s="357"/>
      <c r="W65" s="357"/>
      <c r="X65" s="357"/>
      <c r="Y65" s="357"/>
      <c r="Z65" s="357"/>
      <c r="AA65" s="357"/>
      <c r="AB65" s="357"/>
      <c r="AC65" s="357"/>
      <c r="AD65" s="357"/>
      <c r="AE65" s="357"/>
      <c r="AF65" s="357"/>
      <c r="AG65" s="357"/>
      <c r="AH65" s="357"/>
      <c r="AI65" s="357"/>
      <c r="AJ65" s="357"/>
      <c r="AK65" s="357"/>
      <c r="AL65" s="357"/>
      <c r="AM65" s="357"/>
      <c r="AN65" s="357"/>
      <c r="AO65" s="357"/>
      <c r="AP65" s="357"/>
      <c r="AQ65" s="357"/>
      <c r="AR65" s="357"/>
      <c r="AS65" s="357"/>
      <c r="AT65" s="357"/>
      <c r="AU65" s="357"/>
      <c r="AV65" s="357"/>
      <c r="AW65" s="357"/>
      <c r="AX65" s="357"/>
      <c r="AY65" s="357"/>
      <c r="AZ65" s="357"/>
      <c r="BA65" s="357"/>
      <c r="BB65" s="357"/>
      <c r="BC65" s="357"/>
      <c r="BD65" s="357"/>
      <c r="BE65" s="357"/>
      <c r="BF65" s="357"/>
      <c r="BG65" s="357"/>
      <c r="BH65" s="357"/>
      <c r="BI65" s="357"/>
      <c r="BJ65" s="357"/>
      <c r="BK65" s="357"/>
      <c r="BL65" s="357"/>
      <c r="BM65" s="357"/>
      <c r="BN65" s="357"/>
      <c r="BO65" s="357"/>
      <c r="BP65" s="357"/>
      <c r="BQ65" s="357"/>
      <c r="BR65" s="357"/>
      <c r="BS65" s="357"/>
      <c r="BT65" s="191"/>
      <c r="BU65" s="191"/>
      <c r="BV65" s="357"/>
      <c r="BW65" s="357"/>
      <c r="BX65" s="357"/>
      <c r="BY65" s="357"/>
      <c r="BZ65" s="357"/>
      <c r="CA65" s="357"/>
      <c r="CB65" s="357"/>
      <c r="CC65" s="357"/>
      <c r="CD65" s="357"/>
      <c r="CE65" s="357"/>
      <c r="CF65" s="357"/>
      <c r="CG65" s="357"/>
      <c r="CH65" s="357"/>
      <c r="CI65" s="191"/>
      <c r="CJ65" s="357"/>
      <c r="CK65" s="357"/>
      <c r="CL65" s="357"/>
      <c r="CM65" s="357"/>
      <c r="CN65" s="357"/>
      <c r="CO65" s="357"/>
      <c r="CP65" s="357"/>
      <c r="CQ65" s="357"/>
      <c r="CR65" s="357"/>
      <c r="CS65" s="357"/>
      <c r="CT65" s="357"/>
      <c r="CU65" s="357"/>
      <c r="CV65" s="357"/>
      <c r="CW65" s="357"/>
      <c r="CX65" s="357"/>
      <c r="CY65" s="357"/>
      <c r="CZ65" s="357"/>
      <c r="DA65" s="357"/>
      <c r="DB65" s="357"/>
      <c r="DC65" s="357"/>
      <c r="DD65" s="357"/>
      <c r="DE65" s="357"/>
      <c r="DF65" s="357"/>
      <c r="DG65" s="357"/>
      <c r="DH65" s="357"/>
      <c r="DI65" s="357"/>
      <c r="DJ65" s="357"/>
      <c r="DK65" s="357"/>
      <c r="DL65" s="357"/>
      <c r="DM65" s="357"/>
      <c r="DN65" s="357"/>
      <c r="DO65" s="357"/>
      <c r="DP65" s="357"/>
      <c r="DQ65" s="357"/>
      <c r="DR65" s="357"/>
      <c r="DS65" s="357"/>
      <c r="DT65" s="357"/>
      <c r="DU65" s="357"/>
      <c r="DV65" s="357"/>
      <c r="DW65" s="357"/>
      <c r="DX65" s="357"/>
      <c r="DY65" s="357"/>
      <c r="DZ65" s="357"/>
      <c r="EA65" s="357"/>
      <c r="EB65" s="357"/>
      <c r="EC65" s="357"/>
      <c r="ED65" s="357"/>
      <c r="EE65" s="357"/>
      <c r="EF65" s="357"/>
      <c r="EG65" s="357"/>
      <c r="EH65" s="357"/>
      <c r="EI65" s="357"/>
    </row>
    <row r="66" spans="1:145" hidden="1">
      <c r="A66" s="114" t="s">
        <v>371</v>
      </c>
      <c r="B66" s="337" t="s">
        <v>166</v>
      </c>
      <c r="C66" s="362" t="str">
        <f>_xlfn.IFNA(VLOOKUP($B66,Classificatietabel!$B$6:$I$91,C$7,FALSE),"")</f>
        <v/>
      </c>
      <c r="D66" s="194" t="str">
        <f>_xlfn.IFNA(VLOOKUP($B66,Classificatietabel!$B$6:$I$91,D$7,FALSE),"")</f>
        <v/>
      </c>
      <c r="E66" s="197" t="str">
        <f>IF(AND(D66="laag",$D$3=1),0,_xlfn.IFNA(IF(VLOOKUP($B66,Classificatietabel!$B$6:$H$91,$E$5,FALSE)="Ja",1,0),""))</f>
        <v/>
      </c>
      <c r="F66" s="357"/>
      <c r="G66" s="363">
        <v>1</v>
      </c>
      <c r="H66" s="363">
        <v>1</v>
      </c>
      <c r="I66" s="363">
        <v>1</v>
      </c>
      <c r="J66" s="363">
        <v>1</v>
      </c>
      <c r="K66" s="363">
        <v>1</v>
      </c>
      <c r="L66" s="363">
        <v>1</v>
      </c>
      <c r="M66" s="363">
        <v>1</v>
      </c>
      <c r="N66" s="363">
        <v>1</v>
      </c>
      <c r="O66" s="363">
        <v>1</v>
      </c>
      <c r="P66" s="363">
        <v>1</v>
      </c>
      <c r="Q66" s="363">
        <v>1</v>
      </c>
      <c r="R66" s="363">
        <v>1</v>
      </c>
      <c r="S66" s="363">
        <v>1</v>
      </c>
      <c r="T66" s="363">
        <v>1</v>
      </c>
      <c r="U66" s="363">
        <v>1</v>
      </c>
      <c r="V66" s="363">
        <v>1</v>
      </c>
      <c r="W66" s="363">
        <v>1</v>
      </c>
      <c r="X66" s="363">
        <v>1</v>
      </c>
      <c r="Y66" s="363">
        <v>1</v>
      </c>
      <c r="Z66" s="363">
        <v>1</v>
      </c>
      <c r="AA66" s="363">
        <v>1</v>
      </c>
      <c r="AB66" s="363">
        <v>1</v>
      </c>
      <c r="AC66" s="363">
        <v>1</v>
      </c>
      <c r="AD66" s="363">
        <v>1</v>
      </c>
      <c r="AE66" s="363">
        <v>1</v>
      </c>
      <c r="AF66" s="363">
        <v>1</v>
      </c>
      <c r="AG66" s="363">
        <v>1</v>
      </c>
      <c r="AH66" s="363">
        <v>1</v>
      </c>
      <c r="AI66" s="363">
        <v>1</v>
      </c>
      <c r="AJ66" s="363">
        <v>1</v>
      </c>
      <c r="AK66" s="363">
        <v>1</v>
      </c>
      <c r="AL66" s="363">
        <v>1</v>
      </c>
      <c r="AM66" s="363">
        <v>1</v>
      </c>
      <c r="AN66" s="357"/>
      <c r="AO66" s="363">
        <v>1</v>
      </c>
      <c r="AP66" s="363">
        <v>1</v>
      </c>
      <c r="AQ66" s="363">
        <v>1</v>
      </c>
      <c r="AR66" s="363">
        <v>1</v>
      </c>
      <c r="AS66" s="363">
        <v>1</v>
      </c>
      <c r="AT66" s="363">
        <v>1</v>
      </c>
      <c r="AU66" s="363">
        <v>1</v>
      </c>
      <c r="AV66" s="363">
        <v>1</v>
      </c>
      <c r="AW66" s="363">
        <v>1</v>
      </c>
      <c r="AX66" s="363">
        <v>1</v>
      </c>
      <c r="AY66" s="357"/>
      <c r="AZ66" s="363">
        <v>1</v>
      </c>
      <c r="BA66" s="363">
        <v>1</v>
      </c>
      <c r="BB66" s="363">
        <v>1</v>
      </c>
      <c r="BC66" s="363">
        <v>1</v>
      </c>
      <c r="BD66" s="363">
        <v>1</v>
      </c>
      <c r="BE66" s="363">
        <v>1</v>
      </c>
      <c r="BF66" s="363">
        <v>1</v>
      </c>
      <c r="BG66" s="363">
        <v>1</v>
      </c>
      <c r="BH66" s="363">
        <v>1</v>
      </c>
      <c r="BI66" s="357"/>
      <c r="BJ66" s="363">
        <v>1</v>
      </c>
      <c r="BK66" s="364" cm="1">
        <f t="array" aca="1" ref="BK66" ca="1">INDIRECT($A66&amp;BK$1)</f>
        <v>1</v>
      </c>
      <c r="BL66" s="364" cm="1">
        <f t="array" aca="1" ref="BL66" ca="1">INDIRECT($A66&amp;BL$1)</f>
        <v>1</v>
      </c>
      <c r="BM66" s="364" cm="1">
        <f t="array" aca="1" ref="BM66" ca="1">INDIRECT($A66&amp;BM$1)</f>
        <v>1</v>
      </c>
      <c r="BN66" s="364" cm="1">
        <f t="array" aca="1" ref="BN66" ca="1">INDIRECT($A66&amp;BN$1)</f>
        <v>1</v>
      </c>
      <c r="BO66" s="364" cm="1">
        <f t="array" aca="1" ref="BO66" ca="1">INDIRECT($A66&amp;BO$1)</f>
        <v>1</v>
      </c>
      <c r="BP66" s="364" cm="1">
        <f t="array" aca="1" ref="BP66" ca="1">INDIRECT($A66&amp;BP$1)</f>
        <v>1</v>
      </c>
      <c r="BQ66" s="364" cm="1">
        <f t="array" aca="1" ref="BQ66" ca="1">INDIRECT($A66&amp;BQ$1)</f>
        <v>1</v>
      </c>
      <c r="BR66" s="364" cm="1">
        <f t="array" aca="1" ref="BR66" ca="1">INDIRECT($A66&amp;BR$1)</f>
        <v>1</v>
      </c>
      <c r="BS66" s="364" cm="1">
        <f t="array" aca="1" ref="BS66" ca="1">INDIRECT($A66&amp;BS$1)</f>
        <v>1</v>
      </c>
      <c r="BT66" s="191"/>
      <c r="BU66" s="219" cm="1">
        <f t="array" aca="1" ref="BU66" ca="1">INDIRECT($A66&amp;BU$1)</f>
        <v>1</v>
      </c>
      <c r="BV66" s="364" cm="1">
        <f t="array" aca="1" ref="BV66" ca="1">INDIRECT($A66&amp;BV$1)</f>
        <v>1</v>
      </c>
      <c r="BW66" s="364" cm="1">
        <f t="array" aca="1" ref="BW66" ca="1">INDIRECT($A66&amp;BW$1)</f>
        <v>1</v>
      </c>
      <c r="BX66" s="364" cm="1">
        <f t="array" aca="1" ref="BX66" ca="1">INDIRECT($A66&amp;BX$1)</f>
        <v>1</v>
      </c>
      <c r="BY66" s="365"/>
      <c r="BZ66" s="364" cm="1">
        <f t="array" aca="1" ref="BZ66" ca="1">INDIRECT($A66&amp;BZ$1)</f>
        <v>1</v>
      </c>
      <c r="CA66" s="364" cm="1">
        <f t="array" aca="1" ref="CA66" ca="1">INDIRECT($A66&amp;CA$1)</f>
        <v>1</v>
      </c>
      <c r="CB66" s="364" cm="1">
        <f t="array" aca="1" ref="CB66" ca="1">INDIRECT($A66&amp;CB$1)</f>
        <v>1</v>
      </c>
      <c r="CC66" s="364" cm="1">
        <f t="array" aca="1" ref="CC66" ca="1">INDIRECT($A66&amp;CC$1)</f>
        <v>1</v>
      </c>
      <c r="CD66" s="364" cm="1">
        <f t="array" aca="1" ref="CD66" ca="1">INDIRECT($A66&amp;CD$1)</f>
        <v>1</v>
      </c>
      <c r="CE66" s="364" cm="1">
        <f t="array" aca="1" ref="CE66" ca="1">INDIRECT($A66&amp;CE$1)</f>
        <v>1</v>
      </c>
      <c r="CF66" s="364" cm="1">
        <f t="array" aca="1" ref="CF66" ca="1">INDIRECT($A66&amp;CF$1)</f>
        <v>1</v>
      </c>
      <c r="CG66" s="364" cm="1">
        <f t="array" aca="1" ref="CG66" ca="1">INDIRECT($A66&amp;CG$1)</f>
        <v>1</v>
      </c>
      <c r="CH66" s="364" cm="1">
        <f t="array" aca="1" ref="CH66" ca="1">INDIRECT($A66&amp;CH$1)</f>
        <v>1</v>
      </c>
      <c r="CI66" s="191"/>
      <c r="CJ66" s="364" cm="1">
        <f t="array" aca="1" ref="CJ66" ca="1">INDIRECT($A66&amp;CJ$1)</f>
        <v>1</v>
      </c>
      <c r="CK66" s="364" cm="1">
        <f t="array" aca="1" ref="CK66" ca="1">INDIRECT($A66&amp;CK$1)</f>
        <v>1</v>
      </c>
      <c r="CL66" s="364" cm="1">
        <f t="array" aca="1" ref="CL66" ca="1">INDIRECT($A66&amp;CL$1)</f>
        <v>1</v>
      </c>
      <c r="CM66" s="364" cm="1">
        <f t="array" aca="1" ref="CM66" ca="1">INDIRECT($A66&amp;CM$1)</f>
        <v>1</v>
      </c>
      <c r="CN66" s="364" cm="1">
        <f t="array" aca="1" ref="CN66" ca="1">INDIRECT($A66&amp;CN$1)</f>
        <v>1</v>
      </c>
      <c r="CO66" s="364" cm="1">
        <f t="array" aca="1" ref="CO66" ca="1">INDIRECT($A66&amp;CO$1)</f>
        <v>1</v>
      </c>
      <c r="CP66" s="364" cm="1">
        <f t="array" aca="1" ref="CP66" ca="1">INDIRECT($A66&amp;CP$1)</f>
        <v>1</v>
      </c>
      <c r="CQ66" s="364" cm="1">
        <f t="array" aca="1" ref="CQ66" ca="1">INDIRECT($A66&amp;CQ$1)</f>
        <v>1</v>
      </c>
      <c r="CR66" s="364" cm="1">
        <f t="array" aca="1" ref="CR66" ca="1">INDIRECT($A66&amp;CR$1)</f>
        <v>1</v>
      </c>
      <c r="CS66" s="364" cm="1">
        <f t="array" aca="1" ref="CS66" ca="1">INDIRECT($A66&amp;CS$1)</f>
        <v>1</v>
      </c>
      <c r="CT66" s="364" cm="1">
        <f t="array" aca="1" ref="CT66" ca="1">INDIRECT($A66&amp;CT$1)</f>
        <v>1</v>
      </c>
      <c r="CU66" s="364" cm="1">
        <f t="array" aca="1" ref="CU66" ca="1">INDIRECT($A66&amp;CU$1)</f>
        <v>1</v>
      </c>
      <c r="CV66" s="364" cm="1">
        <f t="array" aca="1" ref="CV66" ca="1">INDIRECT($A66&amp;CV$1)</f>
        <v>1</v>
      </c>
      <c r="CW66" s="364" cm="1">
        <f t="array" aca="1" ref="CW66" ca="1">INDIRECT($A66&amp;CW$1)</f>
        <v>1</v>
      </c>
      <c r="CX66" s="364" cm="1">
        <f t="array" aca="1" ref="CX66" ca="1">INDIRECT($A66&amp;CX$1)</f>
        <v>1</v>
      </c>
      <c r="CY66" s="364" cm="1">
        <f t="array" aca="1" ref="CY66" ca="1">INDIRECT($A66&amp;CY$1)</f>
        <v>1</v>
      </c>
      <c r="CZ66" s="364" cm="1">
        <f t="array" aca="1" ref="CZ66" ca="1">INDIRECT($A66&amp;CZ$1)</f>
        <v>1</v>
      </c>
      <c r="DA66" s="364" cm="1">
        <f t="array" aca="1" ref="DA66" ca="1">INDIRECT($A66&amp;DA$1)</f>
        <v>1</v>
      </c>
      <c r="DB66" s="364" cm="1">
        <f t="array" aca="1" ref="DB66" ca="1">INDIRECT($A66&amp;DB$1)</f>
        <v>1</v>
      </c>
      <c r="DC66" s="364" cm="1">
        <f t="array" aca="1" ref="DC66" ca="1">INDIRECT($A66&amp;DC$1)</f>
        <v>1</v>
      </c>
      <c r="DD66" s="357"/>
      <c r="DE66" s="364" cm="1">
        <f t="array" aca="1" ref="DE66" ca="1">INDIRECT($A66&amp;DE$1)</f>
        <v>1</v>
      </c>
      <c r="DF66" s="364" cm="1">
        <f t="array" aca="1" ref="DF66" ca="1">INDIRECT($A66&amp;DF$1)</f>
        <v>1</v>
      </c>
      <c r="DG66" s="364" cm="1">
        <f t="array" aca="1" ref="DG66" ca="1">INDIRECT($A66&amp;DG$1)</f>
        <v>1</v>
      </c>
      <c r="DH66" s="364" cm="1">
        <f t="array" aca="1" ref="DH66" ca="1">INDIRECT($A66&amp;DH$1)</f>
        <v>1</v>
      </c>
      <c r="DI66" s="364" cm="1">
        <f t="array" aca="1" ref="DI66" ca="1">INDIRECT($A66&amp;DI$1)</f>
        <v>1</v>
      </c>
      <c r="DJ66" s="364" cm="1">
        <f t="array" aca="1" ref="DJ66" ca="1">INDIRECT($A66&amp;DJ$1)</f>
        <v>1</v>
      </c>
      <c r="DK66" s="364" cm="1">
        <f t="array" aca="1" ref="DK66" ca="1">INDIRECT($A66&amp;DK$1)</f>
        <v>1</v>
      </c>
      <c r="DL66" s="364" cm="1">
        <f t="array" aca="1" ref="DL66" ca="1">INDIRECT($A66&amp;DL$1)</f>
        <v>1</v>
      </c>
      <c r="DM66" s="357"/>
      <c r="DN66" s="364" cm="1">
        <f t="array" aca="1" ref="DN66" ca="1">INDIRECT($A66&amp;DN$1)</f>
        <v>1</v>
      </c>
      <c r="DO66" s="364" cm="1">
        <f t="array" aca="1" ref="DO66" ca="1">INDIRECT($A66&amp;DO$1)</f>
        <v>1</v>
      </c>
      <c r="DP66" s="364" cm="1">
        <f t="array" aca="1" ref="DP66" ca="1">INDIRECT($A66&amp;DP$1)</f>
        <v>1</v>
      </c>
      <c r="DQ66" s="364" cm="1">
        <f t="array" aca="1" ref="DQ66" ca="1">INDIRECT($A66&amp;DQ$1)</f>
        <v>1</v>
      </c>
      <c r="DR66" s="364" cm="1">
        <f t="array" aca="1" ref="DR66" ca="1">INDIRECT($A66&amp;DR$1)</f>
        <v>1</v>
      </c>
      <c r="DS66" s="364" cm="1">
        <f t="array" aca="1" ref="DS66" ca="1">INDIRECT($A66&amp;DS$1)</f>
        <v>1</v>
      </c>
      <c r="DT66" s="364" cm="1">
        <f t="array" aca="1" ref="DT66" ca="1">INDIRECT($A66&amp;DT$1)</f>
        <v>1</v>
      </c>
      <c r="DU66" s="364" cm="1">
        <f t="array" aca="1" ref="DU66" ca="1">INDIRECT($A66&amp;DU$1)</f>
        <v>1</v>
      </c>
      <c r="DV66" s="364" cm="1">
        <f t="array" aca="1" ref="DV66" ca="1">INDIRECT($A66&amp;DV$1)</f>
        <v>1</v>
      </c>
      <c r="DW66" s="364" cm="1">
        <f t="array" aca="1" ref="DW66" ca="1">INDIRECT($A66&amp;DW$1)</f>
        <v>1</v>
      </c>
      <c r="DX66" s="364" cm="1">
        <f t="array" aca="1" ref="DX66" ca="1">INDIRECT($A66&amp;DX$1)</f>
        <v>1</v>
      </c>
      <c r="DY66" s="357"/>
      <c r="DZ66" s="364" cm="1">
        <f t="array" aca="1" ref="DZ66" ca="1">INDIRECT($A66&amp;DZ$1)</f>
        <v>1</v>
      </c>
      <c r="EA66" s="364" cm="1">
        <f t="array" aca="1" ref="EA66" ca="1">INDIRECT($A66&amp;EA$1)</f>
        <v>1</v>
      </c>
      <c r="EB66" s="364" cm="1">
        <f t="array" aca="1" ref="EB66" ca="1">INDIRECT($A66&amp;EB$1)</f>
        <v>1</v>
      </c>
      <c r="EC66" s="364" cm="1">
        <f t="array" aca="1" ref="EC66" ca="1">INDIRECT($A66&amp;EC$1)</f>
        <v>1</v>
      </c>
      <c r="ED66" s="357"/>
      <c r="EE66" s="364" cm="1">
        <f t="array" aca="1" ref="EE66" ca="1">INDIRECT($A66&amp;EE$1)</f>
        <v>1</v>
      </c>
      <c r="EF66" s="364" cm="1">
        <f t="array" aca="1" ref="EF66" ca="1">INDIRECT($A66&amp;EF$1)</f>
        <v>1</v>
      </c>
      <c r="EG66" s="364" cm="1">
        <f t="array" aca="1" ref="EG66" ca="1">INDIRECT($A66&amp;EG$1)</f>
        <v>1</v>
      </c>
      <c r="EH66" s="364" cm="1">
        <f t="array" aca="1" ref="EH66" ca="1">INDIRECT($A66&amp;EH$1)</f>
        <v>1</v>
      </c>
      <c r="EI66" s="364" cm="1">
        <f t="array" aca="1" ref="EI66" ca="1">INDIRECT($A66&amp;EI$1)</f>
        <v>1</v>
      </c>
      <c r="EJ66" s="199"/>
      <c r="EK66" s="199"/>
      <c r="EL66" s="138"/>
      <c r="EM66" s="138"/>
      <c r="EN66" s="138"/>
      <c r="EO66" s="138"/>
    </row>
    <row r="67" spans="1:145" hidden="1">
      <c r="A67" s="114" t="s">
        <v>372</v>
      </c>
      <c r="B67" s="337" t="s">
        <v>167</v>
      </c>
      <c r="C67" s="362" t="str">
        <f>_xlfn.IFNA(VLOOKUP($B67,Classificatietabel!$B$6:$I$91,C$7,FALSE),"")</f>
        <v/>
      </c>
      <c r="D67" s="194" t="str">
        <f>_xlfn.IFNA(VLOOKUP($B67,Classificatietabel!$B$6:$I$91,D$7,FALSE),"")</f>
        <v/>
      </c>
      <c r="E67" s="197" t="str">
        <f>IF(AND(D67="laag",$D$3=1),0,_xlfn.IFNA(IF(VLOOKUP($B67,Classificatietabel!$B$6:$H$91,$E$5,FALSE)="Ja",1,0),""))</f>
        <v/>
      </c>
      <c r="F67" s="357"/>
      <c r="G67" s="363">
        <v>1</v>
      </c>
      <c r="H67" s="363">
        <v>1</v>
      </c>
      <c r="I67" s="363">
        <v>1</v>
      </c>
      <c r="J67" s="363">
        <v>1</v>
      </c>
      <c r="K67" s="363">
        <v>1</v>
      </c>
      <c r="L67" s="363">
        <v>1</v>
      </c>
      <c r="M67" s="363">
        <v>1</v>
      </c>
      <c r="N67" s="363">
        <v>1</v>
      </c>
      <c r="O67" s="363">
        <v>1</v>
      </c>
      <c r="P67" s="363">
        <v>1</v>
      </c>
      <c r="Q67" s="363">
        <v>1</v>
      </c>
      <c r="R67" s="363">
        <v>1</v>
      </c>
      <c r="S67" s="363">
        <v>1</v>
      </c>
      <c r="T67" s="363">
        <v>1</v>
      </c>
      <c r="U67" s="363">
        <v>1</v>
      </c>
      <c r="V67" s="363">
        <v>1</v>
      </c>
      <c r="W67" s="363">
        <v>1</v>
      </c>
      <c r="X67" s="363">
        <v>1</v>
      </c>
      <c r="Y67" s="363">
        <v>1</v>
      </c>
      <c r="Z67" s="363">
        <v>1</v>
      </c>
      <c r="AA67" s="363">
        <v>1</v>
      </c>
      <c r="AB67" s="363">
        <v>1</v>
      </c>
      <c r="AC67" s="363">
        <v>1</v>
      </c>
      <c r="AD67" s="363">
        <v>1</v>
      </c>
      <c r="AE67" s="363">
        <v>1</v>
      </c>
      <c r="AF67" s="363">
        <v>1</v>
      </c>
      <c r="AG67" s="363">
        <v>1</v>
      </c>
      <c r="AH67" s="363">
        <v>1</v>
      </c>
      <c r="AI67" s="363">
        <v>1</v>
      </c>
      <c r="AJ67" s="363">
        <v>1</v>
      </c>
      <c r="AK67" s="363">
        <v>1</v>
      </c>
      <c r="AL67" s="363">
        <v>1</v>
      </c>
      <c r="AM67" s="363">
        <v>1</v>
      </c>
      <c r="AN67" s="357"/>
      <c r="AO67" s="363">
        <v>1</v>
      </c>
      <c r="AP67" s="363">
        <v>1</v>
      </c>
      <c r="AQ67" s="363">
        <v>1</v>
      </c>
      <c r="AR67" s="363">
        <v>1</v>
      </c>
      <c r="AS67" s="363">
        <v>1</v>
      </c>
      <c r="AT67" s="363">
        <v>1</v>
      </c>
      <c r="AU67" s="363">
        <v>1</v>
      </c>
      <c r="AV67" s="363">
        <v>1</v>
      </c>
      <c r="AW67" s="363">
        <v>1</v>
      </c>
      <c r="AX67" s="363">
        <v>1</v>
      </c>
      <c r="AY67" s="357"/>
      <c r="AZ67" s="363">
        <v>1</v>
      </c>
      <c r="BA67" s="363">
        <v>1</v>
      </c>
      <c r="BB67" s="363">
        <v>1</v>
      </c>
      <c r="BC67" s="363">
        <v>1</v>
      </c>
      <c r="BD67" s="363">
        <v>1</v>
      </c>
      <c r="BE67" s="363">
        <v>1</v>
      </c>
      <c r="BF67" s="363">
        <v>1</v>
      </c>
      <c r="BG67" s="363">
        <v>1</v>
      </c>
      <c r="BH67" s="363">
        <v>1</v>
      </c>
      <c r="BI67" s="357"/>
      <c r="BJ67" s="363">
        <v>1</v>
      </c>
      <c r="BK67" s="363">
        <v>1</v>
      </c>
      <c r="BL67" s="364" cm="1">
        <f t="array" aca="1" ref="BL67" ca="1">INDIRECT($A67&amp;BL$1)</f>
        <v>1</v>
      </c>
      <c r="BM67" s="364" cm="1">
        <f t="array" aca="1" ref="BM67" ca="1">INDIRECT($A67&amp;BM$1)</f>
        <v>1</v>
      </c>
      <c r="BN67" s="364" cm="1">
        <f t="array" aca="1" ref="BN67" ca="1">INDIRECT($A67&amp;BN$1)</f>
        <v>1</v>
      </c>
      <c r="BO67" s="364" cm="1">
        <f t="array" aca="1" ref="BO67" ca="1">INDIRECT($A67&amp;BO$1)</f>
        <v>1</v>
      </c>
      <c r="BP67" s="364" cm="1">
        <f t="array" aca="1" ref="BP67" ca="1">INDIRECT($A67&amp;BP$1)</f>
        <v>1</v>
      </c>
      <c r="BQ67" s="364" cm="1">
        <f t="array" aca="1" ref="BQ67" ca="1">INDIRECT($A67&amp;BQ$1)</f>
        <v>1</v>
      </c>
      <c r="BR67" s="364" cm="1">
        <f t="array" aca="1" ref="BR67" ca="1">INDIRECT($A67&amp;BR$1)</f>
        <v>1</v>
      </c>
      <c r="BS67" s="364" cm="1">
        <f t="array" aca="1" ref="BS67" ca="1">INDIRECT($A67&amp;BS$1)</f>
        <v>1</v>
      </c>
      <c r="BT67" s="191"/>
      <c r="BU67" s="219" cm="1">
        <f t="array" aca="1" ref="BU67" ca="1">INDIRECT($A67&amp;BU$1)</f>
        <v>1</v>
      </c>
      <c r="BV67" s="364" cm="1">
        <f t="array" aca="1" ref="BV67" ca="1">INDIRECT($A67&amp;BV$1)</f>
        <v>1</v>
      </c>
      <c r="BW67" s="364" cm="1">
        <f t="array" aca="1" ref="BW67" ca="1">INDIRECT($A67&amp;BW$1)</f>
        <v>1</v>
      </c>
      <c r="BX67" s="364" cm="1">
        <f t="array" aca="1" ref="BX67" ca="1">INDIRECT($A67&amp;BX$1)</f>
        <v>1</v>
      </c>
      <c r="BY67" s="365"/>
      <c r="BZ67" s="364" cm="1">
        <f t="array" aca="1" ref="BZ67" ca="1">INDIRECT($A67&amp;BZ$1)</f>
        <v>1</v>
      </c>
      <c r="CA67" s="364" cm="1">
        <f t="array" aca="1" ref="CA67" ca="1">INDIRECT($A67&amp;CA$1)</f>
        <v>1</v>
      </c>
      <c r="CB67" s="364" cm="1">
        <f t="array" aca="1" ref="CB67" ca="1">INDIRECT($A67&amp;CB$1)</f>
        <v>1</v>
      </c>
      <c r="CC67" s="364" cm="1">
        <f t="array" aca="1" ref="CC67" ca="1">INDIRECT($A67&amp;CC$1)</f>
        <v>1</v>
      </c>
      <c r="CD67" s="364" cm="1">
        <f t="array" aca="1" ref="CD67" ca="1">INDIRECT($A67&amp;CD$1)</f>
        <v>1</v>
      </c>
      <c r="CE67" s="364" cm="1">
        <f t="array" aca="1" ref="CE67" ca="1">INDIRECT($A67&amp;CE$1)</f>
        <v>1</v>
      </c>
      <c r="CF67" s="364" cm="1">
        <f t="array" aca="1" ref="CF67" ca="1">INDIRECT($A67&amp;CF$1)</f>
        <v>1</v>
      </c>
      <c r="CG67" s="364" cm="1">
        <f t="array" aca="1" ref="CG67" ca="1">INDIRECT($A67&amp;CG$1)</f>
        <v>1</v>
      </c>
      <c r="CH67" s="364" cm="1">
        <f t="array" aca="1" ref="CH67" ca="1">INDIRECT($A67&amp;CH$1)</f>
        <v>1</v>
      </c>
      <c r="CI67" s="191"/>
      <c r="CJ67" s="364" cm="1">
        <f t="array" aca="1" ref="CJ67" ca="1">INDIRECT($A67&amp;CJ$1)</f>
        <v>1</v>
      </c>
      <c r="CK67" s="364" cm="1">
        <f t="array" aca="1" ref="CK67" ca="1">INDIRECT($A67&amp;CK$1)</f>
        <v>1</v>
      </c>
      <c r="CL67" s="364" cm="1">
        <f t="array" aca="1" ref="CL67" ca="1">INDIRECT($A67&amp;CL$1)</f>
        <v>1</v>
      </c>
      <c r="CM67" s="364" cm="1">
        <f t="array" aca="1" ref="CM67" ca="1">INDIRECT($A67&amp;CM$1)</f>
        <v>1</v>
      </c>
      <c r="CN67" s="364" cm="1">
        <f t="array" aca="1" ref="CN67" ca="1">INDIRECT($A67&amp;CN$1)</f>
        <v>1</v>
      </c>
      <c r="CO67" s="364" cm="1">
        <f t="array" aca="1" ref="CO67" ca="1">INDIRECT($A67&amp;CO$1)</f>
        <v>1</v>
      </c>
      <c r="CP67" s="364" cm="1">
        <f t="array" aca="1" ref="CP67" ca="1">INDIRECT($A67&amp;CP$1)</f>
        <v>1</v>
      </c>
      <c r="CQ67" s="364" cm="1">
        <f t="array" aca="1" ref="CQ67" ca="1">INDIRECT($A67&amp;CQ$1)</f>
        <v>1</v>
      </c>
      <c r="CR67" s="364" cm="1">
        <f t="array" aca="1" ref="CR67" ca="1">INDIRECT($A67&amp;CR$1)</f>
        <v>1</v>
      </c>
      <c r="CS67" s="364" cm="1">
        <f t="array" aca="1" ref="CS67" ca="1">INDIRECT($A67&amp;CS$1)</f>
        <v>1</v>
      </c>
      <c r="CT67" s="364" cm="1">
        <f t="array" aca="1" ref="CT67" ca="1">INDIRECT($A67&amp;CT$1)</f>
        <v>1</v>
      </c>
      <c r="CU67" s="364" cm="1">
        <f t="array" aca="1" ref="CU67" ca="1">INDIRECT($A67&amp;CU$1)</f>
        <v>1</v>
      </c>
      <c r="CV67" s="364" cm="1">
        <f t="array" aca="1" ref="CV67" ca="1">INDIRECT($A67&amp;CV$1)</f>
        <v>1</v>
      </c>
      <c r="CW67" s="364" cm="1">
        <f t="array" aca="1" ref="CW67" ca="1">INDIRECT($A67&amp;CW$1)</f>
        <v>1</v>
      </c>
      <c r="CX67" s="364" cm="1">
        <f t="array" aca="1" ref="CX67" ca="1">INDIRECT($A67&amp;CX$1)</f>
        <v>1</v>
      </c>
      <c r="CY67" s="364" cm="1">
        <f t="array" aca="1" ref="CY67" ca="1">INDIRECT($A67&amp;CY$1)</f>
        <v>1</v>
      </c>
      <c r="CZ67" s="364" cm="1">
        <f t="array" aca="1" ref="CZ67" ca="1">INDIRECT($A67&amp;CZ$1)</f>
        <v>1</v>
      </c>
      <c r="DA67" s="364" cm="1">
        <f t="array" aca="1" ref="DA67" ca="1">INDIRECT($A67&amp;DA$1)</f>
        <v>1</v>
      </c>
      <c r="DB67" s="364" cm="1">
        <f t="array" aca="1" ref="DB67" ca="1">INDIRECT($A67&amp;DB$1)</f>
        <v>1</v>
      </c>
      <c r="DC67" s="364" cm="1">
        <f t="array" aca="1" ref="DC67" ca="1">INDIRECT($A67&amp;DC$1)</f>
        <v>1</v>
      </c>
      <c r="DD67" s="357"/>
      <c r="DE67" s="364" cm="1">
        <f t="array" aca="1" ref="DE67" ca="1">INDIRECT($A67&amp;DE$1)</f>
        <v>1</v>
      </c>
      <c r="DF67" s="364" cm="1">
        <f t="array" aca="1" ref="DF67" ca="1">INDIRECT($A67&amp;DF$1)</f>
        <v>1</v>
      </c>
      <c r="DG67" s="364" cm="1">
        <f t="array" aca="1" ref="DG67" ca="1">INDIRECT($A67&amp;DG$1)</f>
        <v>1</v>
      </c>
      <c r="DH67" s="364" cm="1">
        <f t="array" aca="1" ref="DH67" ca="1">INDIRECT($A67&amp;DH$1)</f>
        <v>1</v>
      </c>
      <c r="DI67" s="364" cm="1">
        <f t="array" aca="1" ref="DI67" ca="1">INDIRECT($A67&amp;DI$1)</f>
        <v>1</v>
      </c>
      <c r="DJ67" s="364" cm="1">
        <f t="array" aca="1" ref="DJ67" ca="1">INDIRECT($A67&amp;DJ$1)</f>
        <v>1</v>
      </c>
      <c r="DK67" s="364" cm="1">
        <f t="array" aca="1" ref="DK67" ca="1">INDIRECT($A67&amp;DK$1)</f>
        <v>1</v>
      </c>
      <c r="DL67" s="364" cm="1">
        <f t="array" aca="1" ref="DL67" ca="1">INDIRECT($A67&amp;DL$1)</f>
        <v>1</v>
      </c>
      <c r="DM67" s="357"/>
      <c r="DN67" s="364" cm="1">
        <f t="array" aca="1" ref="DN67" ca="1">INDIRECT($A67&amp;DN$1)</f>
        <v>1</v>
      </c>
      <c r="DO67" s="364" cm="1">
        <f t="array" aca="1" ref="DO67" ca="1">INDIRECT($A67&amp;DO$1)</f>
        <v>1</v>
      </c>
      <c r="DP67" s="364" cm="1">
        <f t="array" aca="1" ref="DP67" ca="1">INDIRECT($A67&amp;DP$1)</f>
        <v>1</v>
      </c>
      <c r="DQ67" s="364" cm="1">
        <f t="array" aca="1" ref="DQ67" ca="1">INDIRECT($A67&amp;DQ$1)</f>
        <v>1</v>
      </c>
      <c r="DR67" s="364" cm="1">
        <f t="array" aca="1" ref="DR67" ca="1">INDIRECT($A67&amp;DR$1)</f>
        <v>1</v>
      </c>
      <c r="DS67" s="364" cm="1">
        <f t="array" aca="1" ref="DS67" ca="1">INDIRECT($A67&amp;DS$1)</f>
        <v>1</v>
      </c>
      <c r="DT67" s="364" cm="1">
        <f t="array" aca="1" ref="DT67" ca="1">INDIRECT($A67&amp;DT$1)</f>
        <v>1</v>
      </c>
      <c r="DU67" s="364" cm="1">
        <f t="array" aca="1" ref="DU67" ca="1">INDIRECT($A67&amp;DU$1)</f>
        <v>1</v>
      </c>
      <c r="DV67" s="364" cm="1">
        <f t="array" aca="1" ref="DV67" ca="1">INDIRECT($A67&amp;DV$1)</f>
        <v>1</v>
      </c>
      <c r="DW67" s="364" cm="1">
        <f t="array" aca="1" ref="DW67" ca="1">INDIRECT($A67&amp;DW$1)</f>
        <v>1</v>
      </c>
      <c r="DX67" s="364" cm="1">
        <f t="array" aca="1" ref="DX67" ca="1">INDIRECT($A67&amp;DX$1)</f>
        <v>1</v>
      </c>
      <c r="DY67" s="357"/>
      <c r="DZ67" s="364" cm="1">
        <f t="array" aca="1" ref="DZ67" ca="1">INDIRECT($A67&amp;DZ$1)</f>
        <v>1</v>
      </c>
      <c r="EA67" s="364" cm="1">
        <f t="array" aca="1" ref="EA67" ca="1">INDIRECT($A67&amp;EA$1)</f>
        <v>1</v>
      </c>
      <c r="EB67" s="364" cm="1">
        <f t="array" aca="1" ref="EB67" ca="1">INDIRECT($A67&amp;EB$1)</f>
        <v>1</v>
      </c>
      <c r="EC67" s="364" cm="1">
        <f t="array" aca="1" ref="EC67" ca="1">INDIRECT($A67&amp;EC$1)</f>
        <v>1</v>
      </c>
      <c r="ED67" s="357"/>
      <c r="EE67" s="364" cm="1">
        <f t="array" aca="1" ref="EE67" ca="1">INDIRECT($A67&amp;EE$1)</f>
        <v>1</v>
      </c>
      <c r="EF67" s="364" cm="1">
        <f t="array" aca="1" ref="EF67" ca="1">INDIRECT($A67&amp;EF$1)</f>
        <v>1</v>
      </c>
      <c r="EG67" s="364" cm="1">
        <f t="array" aca="1" ref="EG67" ca="1">INDIRECT($A67&amp;EG$1)</f>
        <v>1</v>
      </c>
      <c r="EH67" s="364" cm="1">
        <f t="array" aca="1" ref="EH67" ca="1">INDIRECT($A67&amp;EH$1)</f>
        <v>1</v>
      </c>
      <c r="EI67" s="364" cm="1">
        <f t="array" aca="1" ref="EI67" ca="1">INDIRECT($A67&amp;EI$1)</f>
        <v>1</v>
      </c>
      <c r="EJ67" s="199"/>
      <c r="EK67" s="199"/>
      <c r="EL67" s="138"/>
      <c r="EM67" s="138"/>
      <c r="EN67" s="138"/>
      <c r="EO67" s="138"/>
    </row>
    <row r="68" spans="1:145" hidden="1">
      <c r="A68" s="114" t="s">
        <v>373</v>
      </c>
      <c r="B68" s="337" t="s">
        <v>168</v>
      </c>
      <c r="C68" s="362" t="str">
        <f>_xlfn.IFNA(VLOOKUP($B68,Classificatietabel!$B$6:$I$91,C$7,FALSE),"")</f>
        <v/>
      </c>
      <c r="D68" s="194" t="str">
        <f>_xlfn.IFNA(VLOOKUP($B68,Classificatietabel!$B$6:$I$91,D$7,FALSE),"")</f>
        <v/>
      </c>
      <c r="E68" s="197" t="str">
        <f>IF(AND(D68="laag",$D$3=1),0,_xlfn.IFNA(IF(VLOOKUP($B68,Classificatietabel!$B$6:$H$91,$E$5,FALSE)="Ja",1,0),""))</f>
        <v/>
      </c>
      <c r="F68" s="357"/>
      <c r="G68" s="363">
        <v>1</v>
      </c>
      <c r="H68" s="363">
        <v>1</v>
      </c>
      <c r="I68" s="363">
        <v>1</v>
      </c>
      <c r="J68" s="363">
        <v>1</v>
      </c>
      <c r="K68" s="363">
        <v>1</v>
      </c>
      <c r="L68" s="363">
        <v>1</v>
      </c>
      <c r="M68" s="363">
        <v>1</v>
      </c>
      <c r="N68" s="363">
        <v>1</v>
      </c>
      <c r="O68" s="363">
        <v>1</v>
      </c>
      <c r="P68" s="363">
        <v>1</v>
      </c>
      <c r="Q68" s="363">
        <v>1</v>
      </c>
      <c r="R68" s="363">
        <v>1</v>
      </c>
      <c r="S68" s="363">
        <v>1</v>
      </c>
      <c r="T68" s="363">
        <v>1</v>
      </c>
      <c r="U68" s="363">
        <v>1</v>
      </c>
      <c r="V68" s="363">
        <v>1</v>
      </c>
      <c r="W68" s="363">
        <v>1</v>
      </c>
      <c r="X68" s="363">
        <v>1</v>
      </c>
      <c r="Y68" s="363">
        <v>1</v>
      </c>
      <c r="Z68" s="363">
        <v>1</v>
      </c>
      <c r="AA68" s="363">
        <v>1</v>
      </c>
      <c r="AB68" s="363">
        <v>1</v>
      </c>
      <c r="AC68" s="363">
        <v>1</v>
      </c>
      <c r="AD68" s="363">
        <v>1</v>
      </c>
      <c r="AE68" s="363">
        <v>1</v>
      </c>
      <c r="AF68" s="363">
        <v>1</v>
      </c>
      <c r="AG68" s="363">
        <v>1</v>
      </c>
      <c r="AH68" s="363">
        <v>1</v>
      </c>
      <c r="AI68" s="363">
        <v>1</v>
      </c>
      <c r="AJ68" s="363">
        <v>1</v>
      </c>
      <c r="AK68" s="363">
        <v>1</v>
      </c>
      <c r="AL68" s="363">
        <v>1</v>
      </c>
      <c r="AM68" s="363">
        <v>1</v>
      </c>
      <c r="AN68" s="357"/>
      <c r="AO68" s="363">
        <v>1</v>
      </c>
      <c r="AP68" s="363">
        <v>1</v>
      </c>
      <c r="AQ68" s="363">
        <v>1</v>
      </c>
      <c r="AR68" s="363">
        <v>1</v>
      </c>
      <c r="AS68" s="363">
        <v>1</v>
      </c>
      <c r="AT68" s="363">
        <v>1</v>
      </c>
      <c r="AU68" s="363">
        <v>1</v>
      </c>
      <c r="AV68" s="363">
        <v>1</v>
      </c>
      <c r="AW68" s="363">
        <v>1</v>
      </c>
      <c r="AX68" s="363">
        <v>1</v>
      </c>
      <c r="AY68" s="357"/>
      <c r="AZ68" s="363">
        <v>1</v>
      </c>
      <c r="BA68" s="363">
        <v>1</v>
      </c>
      <c r="BB68" s="363">
        <v>1</v>
      </c>
      <c r="BC68" s="363">
        <v>1</v>
      </c>
      <c r="BD68" s="363">
        <v>1</v>
      </c>
      <c r="BE68" s="363">
        <v>1</v>
      </c>
      <c r="BF68" s="363">
        <v>1</v>
      </c>
      <c r="BG68" s="363">
        <v>1</v>
      </c>
      <c r="BH68" s="363">
        <v>1</v>
      </c>
      <c r="BI68" s="357"/>
      <c r="BJ68" s="363">
        <v>1</v>
      </c>
      <c r="BK68" s="363">
        <v>1</v>
      </c>
      <c r="BL68" s="363">
        <v>1</v>
      </c>
      <c r="BM68" s="364" cm="1">
        <f t="array" aca="1" ref="BM68" ca="1">INDIRECT($A68&amp;BM$1)</f>
        <v>1</v>
      </c>
      <c r="BN68" s="364" cm="1">
        <f t="array" aca="1" ref="BN68" ca="1">INDIRECT($A68&amp;BN$1)</f>
        <v>1</v>
      </c>
      <c r="BO68" s="364" cm="1">
        <f t="array" aca="1" ref="BO68" ca="1">INDIRECT($A68&amp;BO$1)</f>
        <v>1</v>
      </c>
      <c r="BP68" s="364" cm="1">
        <f t="array" aca="1" ref="BP68" ca="1">INDIRECT($A68&amp;BP$1)</f>
        <v>1</v>
      </c>
      <c r="BQ68" s="364" cm="1">
        <f t="array" aca="1" ref="BQ68" ca="1">INDIRECT($A68&amp;BQ$1)</f>
        <v>1</v>
      </c>
      <c r="BR68" s="364" cm="1">
        <f t="array" aca="1" ref="BR68" ca="1">INDIRECT($A68&amp;BR$1)</f>
        <v>1</v>
      </c>
      <c r="BS68" s="364" cm="1">
        <f t="array" aca="1" ref="BS68" ca="1">INDIRECT($A68&amp;BS$1)</f>
        <v>1</v>
      </c>
      <c r="BT68" s="191"/>
      <c r="BU68" s="219" cm="1">
        <f t="array" aca="1" ref="BU68" ca="1">INDIRECT($A68&amp;BU$1)</f>
        <v>1</v>
      </c>
      <c r="BV68" s="364" cm="1">
        <f t="array" aca="1" ref="BV68" ca="1">INDIRECT($A68&amp;BV$1)</f>
        <v>1</v>
      </c>
      <c r="BW68" s="364" cm="1">
        <f t="array" aca="1" ref="BW68" ca="1">INDIRECT($A68&amp;BW$1)</f>
        <v>1</v>
      </c>
      <c r="BX68" s="364" cm="1">
        <f t="array" aca="1" ref="BX68" ca="1">INDIRECT($A68&amp;BX$1)</f>
        <v>1</v>
      </c>
      <c r="BY68" s="365"/>
      <c r="BZ68" s="364" cm="1">
        <f t="array" aca="1" ref="BZ68" ca="1">INDIRECT($A68&amp;BZ$1)</f>
        <v>1</v>
      </c>
      <c r="CA68" s="364" cm="1">
        <f t="array" aca="1" ref="CA68" ca="1">INDIRECT($A68&amp;CA$1)</f>
        <v>1</v>
      </c>
      <c r="CB68" s="364" cm="1">
        <f t="array" aca="1" ref="CB68" ca="1">INDIRECT($A68&amp;CB$1)</f>
        <v>1</v>
      </c>
      <c r="CC68" s="364" cm="1">
        <f t="array" aca="1" ref="CC68" ca="1">INDIRECT($A68&amp;CC$1)</f>
        <v>1</v>
      </c>
      <c r="CD68" s="364" cm="1">
        <f t="array" aca="1" ref="CD68" ca="1">INDIRECT($A68&amp;CD$1)</f>
        <v>1</v>
      </c>
      <c r="CE68" s="364" cm="1">
        <f t="array" aca="1" ref="CE68" ca="1">INDIRECT($A68&amp;CE$1)</f>
        <v>1</v>
      </c>
      <c r="CF68" s="364" cm="1">
        <f t="array" aca="1" ref="CF68" ca="1">INDIRECT($A68&amp;CF$1)</f>
        <v>1</v>
      </c>
      <c r="CG68" s="364" cm="1">
        <f t="array" aca="1" ref="CG68" ca="1">INDIRECT($A68&amp;CG$1)</f>
        <v>1</v>
      </c>
      <c r="CH68" s="364" cm="1">
        <f t="array" aca="1" ref="CH68" ca="1">INDIRECT($A68&amp;CH$1)</f>
        <v>1</v>
      </c>
      <c r="CI68" s="191"/>
      <c r="CJ68" s="364" cm="1">
        <f t="array" aca="1" ref="CJ68" ca="1">INDIRECT($A68&amp;CJ$1)</f>
        <v>1</v>
      </c>
      <c r="CK68" s="364" cm="1">
        <f t="array" aca="1" ref="CK68" ca="1">INDIRECT($A68&amp;CK$1)</f>
        <v>1</v>
      </c>
      <c r="CL68" s="364" cm="1">
        <f t="array" aca="1" ref="CL68" ca="1">INDIRECT($A68&amp;CL$1)</f>
        <v>1</v>
      </c>
      <c r="CM68" s="364" cm="1">
        <f t="array" aca="1" ref="CM68" ca="1">INDIRECT($A68&amp;CM$1)</f>
        <v>1</v>
      </c>
      <c r="CN68" s="364" cm="1">
        <f t="array" aca="1" ref="CN68" ca="1">INDIRECT($A68&amp;CN$1)</f>
        <v>1</v>
      </c>
      <c r="CO68" s="364" cm="1">
        <f t="array" aca="1" ref="CO68" ca="1">INDIRECT($A68&amp;CO$1)</f>
        <v>1</v>
      </c>
      <c r="CP68" s="364" cm="1">
        <f t="array" aca="1" ref="CP68" ca="1">INDIRECT($A68&amp;CP$1)</f>
        <v>1</v>
      </c>
      <c r="CQ68" s="364" cm="1">
        <f t="array" aca="1" ref="CQ68" ca="1">INDIRECT($A68&amp;CQ$1)</f>
        <v>1</v>
      </c>
      <c r="CR68" s="364" cm="1">
        <f t="array" aca="1" ref="CR68" ca="1">INDIRECT($A68&amp;CR$1)</f>
        <v>1</v>
      </c>
      <c r="CS68" s="364" cm="1">
        <f t="array" aca="1" ref="CS68" ca="1">INDIRECT($A68&amp;CS$1)</f>
        <v>1</v>
      </c>
      <c r="CT68" s="364" cm="1">
        <f t="array" aca="1" ref="CT68" ca="1">INDIRECT($A68&amp;CT$1)</f>
        <v>1</v>
      </c>
      <c r="CU68" s="364" cm="1">
        <f t="array" aca="1" ref="CU68" ca="1">INDIRECT($A68&amp;CU$1)</f>
        <v>1</v>
      </c>
      <c r="CV68" s="364" cm="1">
        <f t="array" aca="1" ref="CV68" ca="1">INDIRECT($A68&amp;CV$1)</f>
        <v>1</v>
      </c>
      <c r="CW68" s="364" cm="1">
        <f t="array" aca="1" ref="CW68" ca="1">INDIRECT($A68&amp;CW$1)</f>
        <v>1</v>
      </c>
      <c r="CX68" s="364" cm="1">
        <f t="array" aca="1" ref="CX68" ca="1">INDIRECT($A68&amp;CX$1)</f>
        <v>1</v>
      </c>
      <c r="CY68" s="364" cm="1">
        <f t="array" aca="1" ref="CY68" ca="1">INDIRECT($A68&amp;CY$1)</f>
        <v>1</v>
      </c>
      <c r="CZ68" s="364" cm="1">
        <f t="array" aca="1" ref="CZ68" ca="1">INDIRECT($A68&amp;CZ$1)</f>
        <v>1</v>
      </c>
      <c r="DA68" s="364" cm="1">
        <f t="array" aca="1" ref="DA68" ca="1">INDIRECT($A68&amp;DA$1)</f>
        <v>1</v>
      </c>
      <c r="DB68" s="364" cm="1">
        <f t="array" aca="1" ref="DB68" ca="1">INDIRECT($A68&amp;DB$1)</f>
        <v>1</v>
      </c>
      <c r="DC68" s="364" cm="1">
        <f t="array" aca="1" ref="DC68" ca="1">INDIRECT($A68&amp;DC$1)</f>
        <v>1</v>
      </c>
      <c r="DD68" s="357"/>
      <c r="DE68" s="364" cm="1">
        <f t="array" aca="1" ref="DE68" ca="1">INDIRECT($A68&amp;DE$1)</f>
        <v>1</v>
      </c>
      <c r="DF68" s="364" cm="1">
        <f t="array" aca="1" ref="DF68" ca="1">INDIRECT($A68&amp;DF$1)</f>
        <v>1</v>
      </c>
      <c r="DG68" s="364" cm="1">
        <f t="array" aca="1" ref="DG68" ca="1">INDIRECT($A68&amp;DG$1)</f>
        <v>1</v>
      </c>
      <c r="DH68" s="364" cm="1">
        <f t="array" aca="1" ref="DH68" ca="1">INDIRECT($A68&amp;DH$1)</f>
        <v>1</v>
      </c>
      <c r="DI68" s="364" cm="1">
        <f t="array" aca="1" ref="DI68" ca="1">INDIRECT($A68&amp;DI$1)</f>
        <v>1</v>
      </c>
      <c r="DJ68" s="364" cm="1">
        <f t="array" aca="1" ref="DJ68" ca="1">INDIRECT($A68&amp;DJ$1)</f>
        <v>1</v>
      </c>
      <c r="DK68" s="364" cm="1">
        <f t="array" aca="1" ref="DK68" ca="1">INDIRECT($A68&amp;DK$1)</f>
        <v>1</v>
      </c>
      <c r="DL68" s="364" cm="1">
        <f t="array" aca="1" ref="DL68" ca="1">INDIRECT($A68&amp;DL$1)</f>
        <v>1</v>
      </c>
      <c r="DM68" s="357"/>
      <c r="DN68" s="364" cm="1">
        <f t="array" aca="1" ref="DN68" ca="1">INDIRECT($A68&amp;DN$1)</f>
        <v>1</v>
      </c>
      <c r="DO68" s="364" cm="1">
        <f t="array" aca="1" ref="DO68" ca="1">INDIRECT($A68&amp;DO$1)</f>
        <v>1</v>
      </c>
      <c r="DP68" s="364" cm="1">
        <f t="array" aca="1" ref="DP68" ca="1">INDIRECT($A68&amp;DP$1)</f>
        <v>1</v>
      </c>
      <c r="DQ68" s="364" cm="1">
        <f t="array" aca="1" ref="DQ68" ca="1">INDIRECT($A68&amp;DQ$1)</f>
        <v>1</v>
      </c>
      <c r="DR68" s="364" cm="1">
        <f t="array" aca="1" ref="DR68" ca="1">INDIRECT($A68&amp;DR$1)</f>
        <v>1</v>
      </c>
      <c r="DS68" s="364" cm="1">
        <f t="array" aca="1" ref="DS68" ca="1">INDIRECT($A68&amp;DS$1)</f>
        <v>1</v>
      </c>
      <c r="DT68" s="364" cm="1">
        <f t="array" aca="1" ref="DT68" ca="1">INDIRECT($A68&amp;DT$1)</f>
        <v>1</v>
      </c>
      <c r="DU68" s="364" cm="1">
        <f t="array" aca="1" ref="DU68" ca="1">INDIRECT($A68&amp;DU$1)</f>
        <v>1</v>
      </c>
      <c r="DV68" s="364" cm="1">
        <f t="array" aca="1" ref="DV68" ca="1">INDIRECT($A68&amp;DV$1)</f>
        <v>1</v>
      </c>
      <c r="DW68" s="364" cm="1">
        <f t="array" aca="1" ref="DW68" ca="1">INDIRECT($A68&amp;DW$1)</f>
        <v>1</v>
      </c>
      <c r="DX68" s="364" cm="1">
        <f t="array" aca="1" ref="DX68" ca="1">INDIRECT($A68&amp;DX$1)</f>
        <v>1</v>
      </c>
      <c r="DY68" s="357"/>
      <c r="DZ68" s="364" cm="1">
        <f t="array" aca="1" ref="DZ68" ca="1">INDIRECT($A68&amp;DZ$1)</f>
        <v>1</v>
      </c>
      <c r="EA68" s="364" cm="1">
        <f t="array" aca="1" ref="EA68" ca="1">INDIRECT($A68&amp;EA$1)</f>
        <v>1</v>
      </c>
      <c r="EB68" s="364" cm="1">
        <f t="array" aca="1" ref="EB68" ca="1">INDIRECT($A68&amp;EB$1)</f>
        <v>1</v>
      </c>
      <c r="EC68" s="364" cm="1">
        <f t="array" aca="1" ref="EC68" ca="1">INDIRECT($A68&amp;EC$1)</f>
        <v>1</v>
      </c>
      <c r="ED68" s="357"/>
      <c r="EE68" s="364" cm="1">
        <f t="array" aca="1" ref="EE68" ca="1">INDIRECT($A68&amp;EE$1)</f>
        <v>1</v>
      </c>
      <c r="EF68" s="364" cm="1">
        <f t="array" aca="1" ref="EF68" ca="1">INDIRECT($A68&amp;EF$1)</f>
        <v>1</v>
      </c>
      <c r="EG68" s="364" cm="1">
        <f t="array" aca="1" ref="EG68" ca="1">INDIRECT($A68&amp;EG$1)</f>
        <v>1</v>
      </c>
      <c r="EH68" s="364" cm="1">
        <f t="array" aca="1" ref="EH68" ca="1">INDIRECT($A68&amp;EH$1)</f>
        <v>1</v>
      </c>
      <c r="EI68" s="364" cm="1">
        <f t="array" aca="1" ref="EI68" ca="1">INDIRECT($A68&amp;EI$1)</f>
        <v>1</v>
      </c>
      <c r="EJ68" s="199"/>
      <c r="EK68" s="199"/>
      <c r="EL68" s="138"/>
      <c r="EM68" s="138"/>
      <c r="EN68" s="138"/>
      <c r="EO68" s="138"/>
    </row>
    <row r="69" spans="1:145" hidden="1">
      <c r="A69" s="114" t="s">
        <v>374</v>
      </c>
      <c r="B69" s="337" t="s">
        <v>169</v>
      </c>
      <c r="C69" s="362" t="str">
        <f>_xlfn.IFNA(VLOOKUP($B69,Classificatietabel!$B$6:$I$91,C$7,FALSE),"")</f>
        <v/>
      </c>
      <c r="D69" s="194" t="str">
        <f>_xlfn.IFNA(VLOOKUP($B69,Classificatietabel!$B$6:$I$91,D$7,FALSE),"")</f>
        <v/>
      </c>
      <c r="E69" s="197" t="str">
        <f>IF(AND(D69="laag",$D$3=1),0,_xlfn.IFNA(IF(VLOOKUP($B69,Classificatietabel!$B$6:$H$91,$E$5,FALSE)="Ja",1,0),""))</f>
        <v/>
      </c>
      <c r="F69" s="357"/>
      <c r="G69" s="363">
        <v>1</v>
      </c>
      <c r="H69" s="363">
        <v>1</v>
      </c>
      <c r="I69" s="363">
        <v>1</v>
      </c>
      <c r="J69" s="363">
        <v>1</v>
      </c>
      <c r="K69" s="363">
        <v>1</v>
      </c>
      <c r="L69" s="363">
        <v>1</v>
      </c>
      <c r="M69" s="363">
        <v>1</v>
      </c>
      <c r="N69" s="363">
        <v>1</v>
      </c>
      <c r="O69" s="363">
        <v>1</v>
      </c>
      <c r="P69" s="363">
        <v>1</v>
      </c>
      <c r="Q69" s="363">
        <v>1</v>
      </c>
      <c r="R69" s="363">
        <v>1</v>
      </c>
      <c r="S69" s="363">
        <v>1</v>
      </c>
      <c r="T69" s="363">
        <v>1</v>
      </c>
      <c r="U69" s="363">
        <v>1</v>
      </c>
      <c r="V69" s="363">
        <v>1</v>
      </c>
      <c r="W69" s="363">
        <v>1</v>
      </c>
      <c r="X69" s="363">
        <v>1</v>
      </c>
      <c r="Y69" s="363">
        <v>1</v>
      </c>
      <c r="Z69" s="363">
        <v>1</v>
      </c>
      <c r="AA69" s="363">
        <v>1</v>
      </c>
      <c r="AB69" s="363">
        <v>1</v>
      </c>
      <c r="AC69" s="363">
        <v>1</v>
      </c>
      <c r="AD69" s="363">
        <v>1</v>
      </c>
      <c r="AE69" s="363">
        <v>1</v>
      </c>
      <c r="AF69" s="363">
        <v>1</v>
      </c>
      <c r="AG69" s="363">
        <v>1</v>
      </c>
      <c r="AH69" s="363">
        <v>1</v>
      </c>
      <c r="AI69" s="363">
        <v>1</v>
      </c>
      <c r="AJ69" s="363">
        <v>1</v>
      </c>
      <c r="AK69" s="363">
        <v>1</v>
      </c>
      <c r="AL69" s="363">
        <v>1</v>
      </c>
      <c r="AM69" s="363">
        <v>1</v>
      </c>
      <c r="AN69" s="357"/>
      <c r="AO69" s="363">
        <v>1</v>
      </c>
      <c r="AP69" s="363">
        <v>1</v>
      </c>
      <c r="AQ69" s="363">
        <v>1</v>
      </c>
      <c r="AR69" s="363">
        <v>1</v>
      </c>
      <c r="AS69" s="363">
        <v>1</v>
      </c>
      <c r="AT69" s="363">
        <v>1</v>
      </c>
      <c r="AU69" s="363">
        <v>1</v>
      </c>
      <c r="AV69" s="363">
        <v>1</v>
      </c>
      <c r="AW69" s="363">
        <v>1</v>
      </c>
      <c r="AX69" s="363">
        <v>1</v>
      </c>
      <c r="AY69" s="357"/>
      <c r="AZ69" s="363">
        <v>1</v>
      </c>
      <c r="BA69" s="363">
        <v>1</v>
      </c>
      <c r="BB69" s="363">
        <v>1</v>
      </c>
      <c r="BC69" s="363">
        <v>1</v>
      </c>
      <c r="BD69" s="363">
        <v>1</v>
      </c>
      <c r="BE69" s="363">
        <v>1</v>
      </c>
      <c r="BF69" s="363">
        <v>1</v>
      </c>
      <c r="BG69" s="363">
        <v>1</v>
      </c>
      <c r="BH69" s="363">
        <v>1</v>
      </c>
      <c r="BI69" s="357"/>
      <c r="BJ69" s="363">
        <v>1</v>
      </c>
      <c r="BK69" s="363">
        <v>1</v>
      </c>
      <c r="BL69" s="363">
        <v>1</v>
      </c>
      <c r="BM69" s="363">
        <v>1</v>
      </c>
      <c r="BN69" s="364" cm="1">
        <f t="array" aca="1" ref="BN69" ca="1">INDIRECT($A69&amp;BN$1)</f>
        <v>1</v>
      </c>
      <c r="BO69" s="364" cm="1">
        <f t="array" aca="1" ref="BO69" ca="1">INDIRECT($A69&amp;BO$1)</f>
        <v>1</v>
      </c>
      <c r="BP69" s="364" cm="1">
        <f t="array" aca="1" ref="BP69" ca="1">INDIRECT($A69&amp;BP$1)</f>
        <v>1</v>
      </c>
      <c r="BQ69" s="364" cm="1">
        <f t="array" aca="1" ref="BQ69" ca="1">INDIRECT($A69&amp;BQ$1)</f>
        <v>1</v>
      </c>
      <c r="BR69" s="364" cm="1">
        <f t="array" aca="1" ref="BR69" ca="1">INDIRECT($A69&amp;BR$1)</f>
        <v>1</v>
      </c>
      <c r="BS69" s="364" cm="1">
        <f t="array" aca="1" ref="BS69" ca="1">INDIRECT($A69&amp;BS$1)</f>
        <v>1</v>
      </c>
      <c r="BT69" s="191"/>
      <c r="BU69" s="219" cm="1">
        <f t="array" aca="1" ref="BU69" ca="1">INDIRECT($A69&amp;BU$1)</f>
        <v>1</v>
      </c>
      <c r="BV69" s="364" cm="1">
        <f t="array" aca="1" ref="BV69" ca="1">INDIRECT($A69&amp;BV$1)</f>
        <v>1</v>
      </c>
      <c r="BW69" s="364" cm="1">
        <f t="array" aca="1" ref="BW69" ca="1">INDIRECT($A69&amp;BW$1)</f>
        <v>1</v>
      </c>
      <c r="BX69" s="364" cm="1">
        <f t="array" aca="1" ref="BX69" ca="1">INDIRECT($A69&amp;BX$1)</f>
        <v>1</v>
      </c>
      <c r="BY69" s="365"/>
      <c r="BZ69" s="364" cm="1">
        <f t="array" aca="1" ref="BZ69" ca="1">INDIRECT($A69&amp;BZ$1)</f>
        <v>1</v>
      </c>
      <c r="CA69" s="364" cm="1">
        <f t="array" aca="1" ref="CA69" ca="1">INDIRECT($A69&amp;CA$1)</f>
        <v>1</v>
      </c>
      <c r="CB69" s="364" cm="1">
        <f t="array" aca="1" ref="CB69" ca="1">INDIRECT($A69&amp;CB$1)</f>
        <v>1</v>
      </c>
      <c r="CC69" s="364" cm="1">
        <f t="array" aca="1" ref="CC69" ca="1">INDIRECT($A69&amp;CC$1)</f>
        <v>1</v>
      </c>
      <c r="CD69" s="364" cm="1">
        <f t="array" aca="1" ref="CD69" ca="1">INDIRECT($A69&amp;CD$1)</f>
        <v>1</v>
      </c>
      <c r="CE69" s="364" cm="1">
        <f t="array" aca="1" ref="CE69" ca="1">INDIRECT($A69&amp;CE$1)</f>
        <v>1</v>
      </c>
      <c r="CF69" s="364" cm="1">
        <f t="array" aca="1" ref="CF69" ca="1">INDIRECT($A69&amp;CF$1)</f>
        <v>1</v>
      </c>
      <c r="CG69" s="364" cm="1">
        <f t="array" aca="1" ref="CG69" ca="1">INDIRECT($A69&amp;CG$1)</f>
        <v>1</v>
      </c>
      <c r="CH69" s="364" cm="1">
        <f t="array" aca="1" ref="CH69" ca="1">INDIRECT($A69&amp;CH$1)</f>
        <v>1</v>
      </c>
      <c r="CI69" s="191"/>
      <c r="CJ69" s="364" cm="1">
        <f t="array" aca="1" ref="CJ69" ca="1">INDIRECT($A69&amp;CJ$1)</f>
        <v>1</v>
      </c>
      <c r="CK69" s="364" cm="1">
        <f t="array" aca="1" ref="CK69" ca="1">INDIRECT($A69&amp;CK$1)</f>
        <v>1</v>
      </c>
      <c r="CL69" s="364" cm="1">
        <f t="array" aca="1" ref="CL69" ca="1">INDIRECT($A69&amp;CL$1)</f>
        <v>1</v>
      </c>
      <c r="CM69" s="364" cm="1">
        <f t="array" aca="1" ref="CM69" ca="1">INDIRECT($A69&amp;CM$1)</f>
        <v>1</v>
      </c>
      <c r="CN69" s="364" cm="1">
        <f t="array" aca="1" ref="CN69" ca="1">INDIRECT($A69&amp;CN$1)</f>
        <v>1</v>
      </c>
      <c r="CO69" s="364" cm="1">
        <f t="array" aca="1" ref="CO69" ca="1">INDIRECT($A69&amp;CO$1)</f>
        <v>1</v>
      </c>
      <c r="CP69" s="364" cm="1">
        <f t="array" aca="1" ref="CP69" ca="1">INDIRECT($A69&amp;CP$1)</f>
        <v>1</v>
      </c>
      <c r="CQ69" s="364" cm="1">
        <f t="array" aca="1" ref="CQ69" ca="1">INDIRECT($A69&amp;CQ$1)</f>
        <v>1</v>
      </c>
      <c r="CR69" s="364" cm="1">
        <f t="array" aca="1" ref="CR69" ca="1">INDIRECT($A69&amp;CR$1)</f>
        <v>1</v>
      </c>
      <c r="CS69" s="364" cm="1">
        <f t="array" aca="1" ref="CS69" ca="1">INDIRECT($A69&amp;CS$1)</f>
        <v>1</v>
      </c>
      <c r="CT69" s="364" cm="1">
        <f t="array" aca="1" ref="CT69" ca="1">INDIRECT($A69&amp;CT$1)</f>
        <v>1</v>
      </c>
      <c r="CU69" s="364" cm="1">
        <f t="array" aca="1" ref="CU69" ca="1">INDIRECT($A69&amp;CU$1)</f>
        <v>1</v>
      </c>
      <c r="CV69" s="364" cm="1">
        <f t="array" aca="1" ref="CV69" ca="1">INDIRECT($A69&amp;CV$1)</f>
        <v>1</v>
      </c>
      <c r="CW69" s="364" cm="1">
        <f t="array" aca="1" ref="CW69" ca="1">INDIRECT($A69&amp;CW$1)</f>
        <v>1</v>
      </c>
      <c r="CX69" s="364" cm="1">
        <f t="array" aca="1" ref="CX69" ca="1">INDIRECT($A69&amp;CX$1)</f>
        <v>1</v>
      </c>
      <c r="CY69" s="364" cm="1">
        <f t="array" aca="1" ref="CY69" ca="1">INDIRECT($A69&amp;CY$1)</f>
        <v>1</v>
      </c>
      <c r="CZ69" s="364" cm="1">
        <f t="array" aca="1" ref="CZ69" ca="1">INDIRECT($A69&amp;CZ$1)</f>
        <v>1</v>
      </c>
      <c r="DA69" s="364" cm="1">
        <f t="array" aca="1" ref="DA69" ca="1">INDIRECT($A69&amp;DA$1)</f>
        <v>1</v>
      </c>
      <c r="DB69" s="364" cm="1">
        <f t="array" aca="1" ref="DB69" ca="1">INDIRECT($A69&amp;DB$1)</f>
        <v>1</v>
      </c>
      <c r="DC69" s="364" cm="1">
        <f t="array" aca="1" ref="DC69" ca="1">INDIRECT($A69&amp;DC$1)</f>
        <v>1</v>
      </c>
      <c r="DD69" s="357"/>
      <c r="DE69" s="364" cm="1">
        <f t="array" aca="1" ref="DE69" ca="1">INDIRECT($A69&amp;DE$1)</f>
        <v>1</v>
      </c>
      <c r="DF69" s="364" cm="1">
        <f t="array" aca="1" ref="DF69" ca="1">INDIRECT($A69&amp;DF$1)</f>
        <v>1</v>
      </c>
      <c r="DG69" s="364" cm="1">
        <f t="array" aca="1" ref="DG69" ca="1">INDIRECT($A69&amp;DG$1)</f>
        <v>1</v>
      </c>
      <c r="DH69" s="364" cm="1">
        <f t="array" aca="1" ref="DH69" ca="1">INDIRECT($A69&amp;DH$1)</f>
        <v>1</v>
      </c>
      <c r="DI69" s="364" cm="1">
        <f t="array" aca="1" ref="DI69" ca="1">INDIRECT($A69&amp;DI$1)</f>
        <v>1</v>
      </c>
      <c r="DJ69" s="364" cm="1">
        <f t="array" aca="1" ref="DJ69" ca="1">INDIRECT($A69&amp;DJ$1)</f>
        <v>1</v>
      </c>
      <c r="DK69" s="364" cm="1">
        <f t="array" aca="1" ref="DK69" ca="1">INDIRECT($A69&amp;DK$1)</f>
        <v>1</v>
      </c>
      <c r="DL69" s="364" cm="1">
        <f t="array" aca="1" ref="DL69" ca="1">INDIRECT($A69&amp;DL$1)</f>
        <v>1</v>
      </c>
      <c r="DM69" s="357"/>
      <c r="DN69" s="364" cm="1">
        <f t="array" aca="1" ref="DN69" ca="1">INDIRECT($A69&amp;DN$1)</f>
        <v>1</v>
      </c>
      <c r="DO69" s="364" cm="1">
        <f t="array" aca="1" ref="DO69" ca="1">INDIRECT($A69&amp;DO$1)</f>
        <v>1</v>
      </c>
      <c r="DP69" s="364" cm="1">
        <f t="array" aca="1" ref="DP69" ca="1">INDIRECT($A69&amp;DP$1)</f>
        <v>1</v>
      </c>
      <c r="DQ69" s="364" cm="1">
        <f t="array" aca="1" ref="DQ69" ca="1">INDIRECT($A69&amp;DQ$1)</f>
        <v>1</v>
      </c>
      <c r="DR69" s="364" cm="1">
        <f t="array" aca="1" ref="DR69" ca="1">INDIRECT($A69&amp;DR$1)</f>
        <v>1</v>
      </c>
      <c r="DS69" s="364" cm="1">
        <f t="array" aca="1" ref="DS69" ca="1">INDIRECT($A69&amp;DS$1)</f>
        <v>1</v>
      </c>
      <c r="DT69" s="364" cm="1">
        <f t="array" aca="1" ref="DT69" ca="1">INDIRECT($A69&amp;DT$1)</f>
        <v>1</v>
      </c>
      <c r="DU69" s="364" cm="1">
        <f t="array" aca="1" ref="DU69" ca="1">INDIRECT($A69&amp;DU$1)</f>
        <v>1</v>
      </c>
      <c r="DV69" s="364" cm="1">
        <f t="array" aca="1" ref="DV69" ca="1">INDIRECT($A69&amp;DV$1)</f>
        <v>1</v>
      </c>
      <c r="DW69" s="364" cm="1">
        <f t="array" aca="1" ref="DW69" ca="1">INDIRECT($A69&amp;DW$1)</f>
        <v>1</v>
      </c>
      <c r="DX69" s="364" cm="1">
        <f t="array" aca="1" ref="DX69" ca="1">INDIRECT($A69&amp;DX$1)</f>
        <v>1</v>
      </c>
      <c r="DY69" s="357"/>
      <c r="DZ69" s="364" cm="1">
        <f t="array" aca="1" ref="DZ69" ca="1">INDIRECT($A69&amp;DZ$1)</f>
        <v>1</v>
      </c>
      <c r="EA69" s="364" cm="1">
        <f t="array" aca="1" ref="EA69" ca="1">INDIRECT($A69&amp;EA$1)</f>
        <v>1</v>
      </c>
      <c r="EB69" s="364" cm="1">
        <f t="array" aca="1" ref="EB69" ca="1">INDIRECT($A69&amp;EB$1)</f>
        <v>1</v>
      </c>
      <c r="EC69" s="364" cm="1">
        <f t="array" aca="1" ref="EC69" ca="1">INDIRECT($A69&amp;EC$1)</f>
        <v>1</v>
      </c>
      <c r="ED69" s="357"/>
      <c r="EE69" s="364" cm="1">
        <f t="array" aca="1" ref="EE69" ca="1">INDIRECT($A69&amp;EE$1)</f>
        <v>1</v>
      </c>
      <c r="EF69" s="364" cm="1">
        <f t="array" aca="1" ref="EF69" ca="1">INDIRECT($A69&amp;EF$1)</f>
        <v>1</v>
      </c>
      <c r="EG69" s="364" cm="1">
        <f t="array" aca="1" ref="EG69" ca="1">INDIRECT($A69&amp;EG$1)</f>
        <v>1</v>
      </c>
      <c r="EH69" s="364" cm="1">
        <f t="array" aca="1" ref="EH69" ca="1">INDIRECT($A69&amp;EH$1)</f>
        <v>1</v>
      </c>
      <c r="EI69" s="364" cm="1">
        <f t="array" aca="1" ref="EI69" ca="1">INDIRECT($A69&amp;EI$1)</f>
        <v>1</v>
      </c>
      <c r="EJ69" s="199"/>
      <c r="EK69" s="199"/>
      <c r="EL69" s="138"/>
      <c r="EM69" s="138"/>
      <c r="EN69" s="138"/>
      <c r="EO69" s="138"/>
    </row>
    <row r="70" spans="1:145" hidden="1">
      <c r="A70" s="114" t="s">
        <v>375</v>
      </c>
      <c r="B70" s="337" t="s">
        <v>170</v>
      </c>
      <c r="C70" s="362" t="str">
        <f>_xlfn.IFNA(VLOOKUP($B70,Classificatietabel!$B$6:$I$91,C$7,FALSE),"")</f>
        <v/>
      </c>
      <c r="D70" s="194" t="str">
        <f>_xlfn.IFNA(VLOOKUP($B70,Classificatietabel!$B$6:$I$91,D$7,FALSE),"")</f>
        <v/>
      </c>
      <c r="E70" s="197" t="str">
        <f>IF(AND(D70="laag",$D$3=1),0,_xlfn.IFNA(IF(VLOOKUP($B70,Classificatietabel!$B$6:$H$91,$E$5,FALSE)="Ja",1,0),""))</f>
        <v/>
      </c>
      <c r="F70" s="357"/>
      <c r="G70" s="363">
        <v>1</v>
      </c>
      <c r="H70" s="363">
        <v>1</v>
      </c>
      <c r="I70" s="363">
        <v>1</v>
      </c>
      <c r="J70" s="363">
        <v>1</v>
      </c>
      <c r="K70" s="363">
        <v>1</v>
      </c>
      <c r="L70" s="363">
        <v>1</v>
      </c>
      <c r="M70" s="363">
        <v>1</v>
      </c>
      <c r="N70" s="363">
        <v>1</v>
      </c>
      <c r="O70" s="363">
        <v>1</v>
      </c>
      <c r="P70" s="363">
        <v>1</v>
      </c>
      <c r="Q70" s="363">
        <v>1</v>
      </c>
      <c r="R70" s="363">
        <v>1</v>
      </c>
      <c r="S70" s="363">
        <v>1</v>
      </c>
      <c r="T70" s="363">
        <v>1</v>
      </c>
      <c r="U70" s="363">
        <v>1</v>
      </c>
      <c r="V70" s="363">
        <v>1</v>
      </c>
      <c r="W70" s="363">
        <v>1</v>
      </c>
      <c r="X70" s="363">
        <v>1</v>
      </c>
      <c r="Y70" s="363">
        <v>1</v>
      </c>
      <c r="Z70" s="363">
        <v>1</v>
      </c>
      <c r="AA70" s="363">
        <v>1</v>
      </c>
      <c r="AB70" s="363">
        <v>1</v>
      </c>
      <c r="AC70" s="363">
        <v>1</v>
      </c>
      <c r="AD70" s="363">
        <v>1</v>
      </c>
      <c r="AE70" s="363">
        <v>1</v>
      </c>
      <c r="AF70" s="363">
        <v>1</v>
      </c>
      <c r="AG70" s="363">
        <v>1</v>
      </c>
      <c r="AH70" s="363">
        <v>1</v>
      </c>
      <c r="AI70" s="363">
        <v>1</v>
      </c>
      <c r="AJ70" s="363">
        <v>1</v>
      </c>
      <c r="AK70" s="363">
        <v>1</v>
      </c>
      <c r="AL70" s="363">
        <v>1</v>
      </c>
      <c r="AM70" s="363">
        <v>1</v>
      </c>
      <c r="AN70" s="357"/>
      <c r="AO70" s="363">
        <v>1</v>
      </c>
      <c r="AP70" s="363">
        <v>1</v>
      </c>
      <c r="AQ70" s="363">
        <v>1</v>
      </c>
      <c r="AR70" s="363">
        <v>1</v>
      </c>
      <c r="AS70" s="363">
        <v>1</v>
      </c>
      <c r="AT70" s="363">
        <v>1</v>
      </c>
      <c r="AU70" s="363">
        <v>1</v>
      </c>
      <c r="AV70" s="363">
        <v>1</v>
      </c>
      <c r="AW70" s="363">
        <v>1</v>
      </c>
      <c r="AX70" s="363">
        <v>1</v>
      </c>
      <c r="AY70" s="357"/>
      <c r="AZ70" s="363">
        <v>1</v>
      </c>
      <c r="BA70" s="363">
        <v>1</v>
      </c>
      <c r="BB70" s="363">
        <v>1</v>
      </c>
      <c r="BC70" s="363">
        <v>1</v>
      </c>
      <c r="BD70" s="363">
        <v>1</v>
      </c>
      <c r="BE70" s="363">
        <v>1</v>
      </c>
      <c r="BF70" s="363">
        <v>1</v>
      </c>
      <c r="BG70" s="363">
        <v>1</v>
      </c>
      <c r="BH70" s="363">
        <v>1</v>
      </c>
      <c r="BI70" s="357"/>
      <c r="BJ70" s="363">
        <v>1</v>
      </c>
      <c r="BK70" s="363">
        <v>1</v>
      </c>
      <c r="BL70" s="363">
        <v>1</v>
      </c>
      <c r="BM70" s="363">
        <v>1</v>
      </c>
      <c r="BN70" s="363">
        <v>1</v>
      </c>
      <c r="BO70" s="364" cm="1">
        <f t="array" aca="1" ref="BO70" ca="1">INDIRECT($A70&amp;BO$1)</f>
        <v>1</v>
      </c>
      <c r="BP70" s="364" cm="1">
        <f t="array" aca="1" ref="BP70" ca="1">INDIRECT($A70&amp;BP$1)</f>
        <v>1</v>
      </c>
      <c r="BQ70" s="364" cm="1">
        <f t="array" aca="1" ref="BQ70" ca="1">INDIRECT($A70&amp;BQ$1)</f>
        <v>1</v>
      </c>
      <c r="BR70" s="364" cm="1">
        <f t="array" aca="1" ref="BR70" ca="1">INDIRECT($A70&amp;BR$1)</f>
        <v>1</v>
      </c>
      <c r="BS70" s="364" cm="1">
        <f t="array" aca="1" ref="BS70" ca="1">INDIRECT($A70&amp;BS$1)</f>
        <v>1</v>
      </c>
      <c r="BT70" s="191"/>
      <c r="BU70" s="219" cm="1">
        <f t="array" aca="1" ref="BU70" ca="1">INDIRECT($A70&amp;BU$1)</f>
        <v>1</v>
      </c>
      <c r="BV70" s="364" cm="1">
        <f t="array" aca="1" ref="BV70" ca="1">INDIRECT($A70&amp;BV$1)</f>
        <v>1</v>
      </c>
      <c r="BW70" s="364" cm="1">
        <f t="array" aca="1" ref="BW70" ca="1">INDIRECT($A70&amp;BW$1)</f>
        <v>1</v>
      </c>
      <c r="BX70" s="364" cm="1">
        <f t="array" aca="1" ref="BX70" ca="1">INDIRECT($A70&amp;BX$1)</f>
        <v>1</v>
      </c>
      <c r="BY70" s="365"/>
      <c r="BZ70" s="364" cm="1">
        <f t="array" aca="1" ref="BZ70" ca="1">INDIRECT($A70&amp;BZ$1)</f>
        <v>1</v>
      </c>
      <c r="CA70" s="364" cm="1">
        <f t="array" aca="1" ref="CA70" ca="1">INDIRECT($A70&amp;CA$1)</f>
        <v>1</v>
      </c>
      <c r="CB70" s="364" cm="1">
        <f t="array" aca="1" ref="CB70" ca="1">INDIRECT($A70&amp;CB$1)</f>
        <v>1</v>
      </c>
      <c r="CC70" s="364" cm="1">
        <f t="array" aca="1" ref="CC70" ca="1">INDIRECT($A70&amp;CC$1)</f>
        <v>1</v>
      </c>
      <c r="CD70" s="364" cm="1">
        <f t="array" aca="1" ref="CD70" ca="1">INDIRECT($A70&amp;CD$1)</f>
        <v>1</v>
      </c>
      <c r="CE70" s="364" cm="1">
        <f t="array" aca="1" ref="CE70" ca="1">INDIRECT($A70&amp;CE$1)</f>
        <v>1</v>
      </c>
      <c r="CF70" s="364" cm="1">
        <f t="array" aca="1" ref="CF70" ca="1">INDIRECT($A70&amp;CF$1)</f>
        <v>1</v>
      </c>
      <c r="CG70" s="364" cm="1">
        <f t="array" aca="1" ref="CG70" ca="1">INDIRECT($A70&amp;CG$1)</f>
        <v>1</v>
      </c>
      <c r="CH70" s="364" cm="1">
        <f t="array" aca="1" ref="CH70" ca="1">INDIRECT($A70&amp;CH$1)</f>
        <v>1</v>
      </c>
      <c r="CI70" s="191"/>
      <c r="CJ70" s="364" cm="1">
        <f t="array" aca="1" ref="CJ70" ca="1">INDIRECT($A70&amp;CJ$1)</f>
        <v>1</v>
      </c>
      <c r="CK70" s="364" cm="1">
        <f t="array" aca="1" ref="CK70" ca="1">INDIRECT($A70&amp;CK$1)</f>
        <v>1</v>
      </c>
      <c r="CL70" s="364" cm="1">
        <f t="array" aca="1" ref="CL70" ca="1">INDIRECT($A70&amp;CL$1)</f>
        <v>1</v>
      </c>
      <c r="CM70" s="364" cm="1">
        <f t="array" aca="1" ref="CM70" ca="1">INDIRECT($A70&amp;CM$1)</f>
        <v>1</v>
      </c>
      <c r="CN70" s="364" cm="1">
        <f t="array" aca="1" ref="CN70" ca="1">INDIRECT($A70&amp;CN$1)</f>
        <v>1</v>
      </c>
      <c r="CO70" s="364" cm="1">
        <f t="array" aca="1" ref="CO70" ca="1">INDIRECT($A70&amp;CO$1)</f>
        <v>1</v>
      </c>
      <c r="CP70" s="364" cm="1">
        <f t="array" aca="1" ref="CP70" ca="1">INDIRECT($A70&amp;CP$1)</f>
        <v>1</v>
      </c>
      <c r="CQ70" s="364" cm="1">
        <f t="array" aca="1" ref="CQ70" ca="1">INDIRECT($A70&amp;CQ$1)</f>
        <v>1</v>
      </c>
      <c r="CR70" s="364" cm="1">
        <f t="array" aca="1" ref="CR70" ca="1">INDIRECT($A70&amp;CR$1)</f>
        <v>1</v>
      </c>
      <c r="CS70" s="364" cm="1">
        <f t="array" aca="1" ref="CS70" ca="1">INDIRECT($A70&amp;CS$1)</f>
        <v>1</v>
      </c>
      <c r="CT70" s="364" cm="1">
        <f t="array" aca="1" ref="CT70" ca="1">INDIRECT($A70&amp;CT$1)</f>
        <v>1</v>
      </c>
      <c r="CU70" s="364" cm="1">
        <f t="array" aca="1" ref="CU70" ca="1">INDIRECT($A70&amp;CU$1)</f>
        <v>1</v>
      </c>
      <c r="CV70" s="364" cm="1">
        <f t="array" aca="1" ref="CV70" ca="1">INDIRECT($A70&amp;CV$1)</f>
        <v>1</v>
      </c>
      <c r="CW70" s="364" cm="1">
        <f t="array" aca="1" ref="CW70" ca="1">INDIRECT($A70&amp;CW$1)</f>
        <v>1</v>
      </c>
      <c r="CX70" s="364" cm="1">
        <f t="array" aca="1" ref="CX70" ca="1">INDIRECT($A70&amp;CX$1)</f>
        <v>1</v>
      </c>
      <c r="CY70" s="364" cm="1">
        <f t="array" aca="1" ref="CY70" ca="1">INDIRECT($A70&amp;CY$1)</f>
        <v>1</v>
      </c>
      <c r="CZ70" s="364" cm="1">
        <f t="array" aca="1" ref="CZ70" ca="1">INDIRECT($A70&amp;CZ$1)</f>
        <v>1</v>
      </c>
      <c r="DA70" s="364" cm="1">
        <f t="array" aca="1" ref="DA70" ca="1">INDIRECT($A70&amp;DA$1)</f>
        <v>1</v>
      </c>
      <c r="DB70" s="364" cm="1">
        <f t="array" aca="1" ref="DB70" ca="1">INDIRECT($A70&amp;DB$1)</f>
        <v>1</v>
      </c>
      <c r="DC70" s="364" cm="1">
        <f t="array" aca="1" ref="DC70" ca="1">INDIRECT($A70&amp;DC$1)</f>
        <v>1</v>
      </c>
      <c r="DD70" s="357"/>
      <c r="DE70" s="364" cm="1">
        <f t="array" aca="1" ref="DE70" ca="1">INDIRECT($A70&amp;DE$1)</f>
        <v>1</v>
      </c>
      <c r="DF70" s="364" cm="1">
        <f t="array" aca="1" ref="DF70" ca="1">INDIRECT($A70&amp;DF$1)</f>
        <v>1</v>
      </c>
      <c r="DG70" s="364" cm="1">
        <f t="array" aca="1" ref="DG70" ca="1">INDIRECT($A70&amp;DG$1)</f>
        <v>1</v>
      </c>
      <c r="DH70" s="364" cm="1">
        <f t="array" aca="1" ref="DH70" ca="1">INDIRECT($A70&amp;DH$1)</f>
        <v>1</v>
      </c>
      <c r="DI70" s="364" cm="1">
        <f t="array" aca="1" ref="DI70" ca="1">INDIRECT($A70&amp;DI$1)</f>
        <v>1</v>
      </c>
      <c r="DJ70" s="364" cm="1">
        <f t="array" aca="1" ref="DJ70" ca="1">INDIRECT($A70&amp;DJ$1)</f>
        <v>1</v>
      </c>
      <c r="DK70" s="364" cm="1">
        <f t="array" aca="1" ref="DK70" ca="1">INDIRECT($A70&amp;DK$1)</f>
        <v>1</v>
      </c>
      <c r="DL70" s="364" cm="1">
        <f t="array" aca="1" ref="DL70" ca="1">INDIRECT($A70&amp;DL$1)</f>
        <v>1</v>
      </c>
      <c r="DM70" s="357"/>
      <c r="DN70" s="364" cm="1">
        <f t="array" aca="1" ref="DN70" ca="1">INDIRECT($A70&amp;DN$1)</f>
        <v>1</v>
      </c>
      <c r="DO70" s="364" cm="1">
        <f t="array" aca="1" ref="DO70" ca="1">INDIRECT($A70&amp;DO$1)</f>
        <v>1</v>
      </c>
      <c r="DP70" s="364" cm="1">
        <f t="array" aca="1" ref="DP70" ca="1">INDIRECT($A70&amp;DP$1)</f>
        <v>1</v>
      </c>
      <c r="DQ70" s="364" cm="1">
        <f t="array" aca="1" ref="DQ70" ca="1">INDIRECT($A70&amp;DQ$1)</f>
        <v>1</v>
      </c>
      <c r="DR70" s="364" cm="1">
        <f t="array" aca="1" ref="DR70" ca="1">INDIRECT($A70&amp;DR$1)</f>
        <v>1</v>
      </c>
      <c r="DS70" s="364" cm="1">
        <f t="array" aca="1" ref="DS70" ca="1">INDIRECT($A70&amp;DS$1)</f>
        <v>1</v>
      </c>
      <c r="DT70" s="364" cm="1">
        <f t="array" aca="1" ref="DT70" ca="1">INDIRECT($A70&amp;DT$1)</f>
        <v>1</v>
      </c>
      <c r="DU70" s="364" cm="1">
        <f t="array" aca="1" ref="DU70" ca="1">INDIRECT($A70&amp;DU$1)</f>
        <v>1</v>
      </c>
      <c r="DV70" s="364" cm="1">
        <f t="array" aca="1" ref="DV70" ca="1">INDIRECT($A70&amp;DV$1)</f>
        <v>1</v>
      </c>
      <c r="DW70" s="364" cm="1">
        <f t="array" aca="1" ref="DW70" ca="1">INDIRECT($A70&amp;DW$1)</f>
        <v>1</v>
      </c>
      <c r="DX70" s="364" cm="1">
        <f t="array" aca="1" ref="DX70" ca="1">INDIRECT($A70&amp;DX$1)</f>
        <v>1</v>
      </c>
      <c r="DY70" s="357"/>
      <c r="DZ70" s="364" cm="1">
        <f t="array" aca="1" ref="DZ70" ca="1">INDIRECT($A70&amp;DZ$1)</f>
        <v>1</v>
      </c>
      <c r="EA70" s="364" cm="1">
        <f t="array" aca="1" ref="EA70" ca="1">INDIRECT($A70&amp;EA$1)</f>
        <v>1</v>
      </c>
      <c r="EB70" s="364" cm="1">
        <f t="array" aca="1" ref="EB70" ca="1">INDIRECT($A70&amp;EB$1)</f>
        <v>1</v>
      </c>
      <c r="EC70" s="364" cm="1">
        <f t="array" aca="1" ref="EC70" ca="1">INDIRECT($A70&amp;EC$1)</f>
        <v>1</v>
      </c>
      <c r="ED70" s="357"/>
      <c r="EE70" s="364" cm="1">
        <f t="array" aca="1" ref="EE70" ca="1">INDIRECT($A70&amp;EE$1)</f>
        <v>1</v>
      </c>
      <c r="EF70" s="364" cm="1">
        <f t="array" aca="1" ref="EF70" ca="1">INDIRECT($A70&amp;EF$1)</f>
        <v>1</v>
      </c>
      <c r="EG70" s="364" cm="1">
        <f t="array" aca="1" ref="EG70" ca="1">INDIRECT($A70&amp;EG$1)</f>
        <v>1</v>
      </c>
      <c r="EH70" s="364" cm="1">
        <f t="array" aca="1" ref="EH70" ca="1">INDIRECT($A70&amp;EH$1)</f>
        <v>1</v>
      </c>
      <c r="EI70" s="364" cm="1">
        <f t="array" aca="1" ref="EI70" ca="1">INDIRECT($A70&amp;EI$1)</f>
        <v>1</v>
      </c>
      <c r="EJ70" s="199"/>
      <c r="EK70" s="199"/>
      <c r="EL70" s="138"/>
      <c r="EM70" s="138"/>
      <c r="EN70" s="138"/>
      <c r="EO70" s="138"/>
    </row>
    <row r="71" spans="1:145" hidden="1">
      <c r="A71" s="114" t="s">
        <v>376</v>
      </c>
      <c r="B71" s="337" t="s">
        <v>171</v>
      </c>
      <c r="C71" s="362" t="str">
        <f>_xlfn.IFNA(VLOOKUP($B71,Classificatietabel!$B$6:$I$91,C$7,FALSE),"")</f>
        <v/>
      </c>
      <c r="D71" s="194" t="str">
        <f>_xlfn.IFNA(VLOOKUP($B71,Classificatietabel!$B$6:$I$91,D$7,FALSE),"")</f>
        <v/>
      </c>
      <c r="E71" s="197" t="str">
        <f>IF(AND(D71="laag",$D$3=1),0,_xlfn.IFNA(IF(VLOOKUP($B71,Classificatietabel!$B$6:$H$91,$E$5,FALSE)="Ja",1,0),""))</f>
        <v/>
      </c>
      <c r="F71" s="357"/>
      <c r="G71" s="363">
        <v>1</v>
      </c>
      <c r="H71" s="363">
        <v>1</v>
      </c>
      <c r="I71" s="363">
        <v>1</v>
      </c>
      <c r="J71" s="363">
        <v>1</v>
      </c>
      <c r="K71" s="363">
        <v>1</v>
      </c>
      <c r="L71" s="363">
        <v>1</v>
      </c>
      <c r="M71" s="363">
        <v>1</v>
      </c>
      <c r="N71" s="363">
        <v>1</v>
      </c>
      <c r="O71" s="363">
        <v>1</v>
      </c>
      <c r="P71" s="363">
        <v>1</v>
      </c>
      <c r="Q71" s="363">
        <v>1</v>
      </c>
      <c r="R71" s="363">
        <v>1</v>
      </c>
      <c r="S71" s="363">
        <v>1</v>
      </c>
      <c r="T71" s="363">
        <v>1</v>
      </c>
      <c r="U71" s="363">
        <v>1</v>
      </c>
      <c r="V71" s="363">
        <v>1</v>
      </c>
      <c r="W71" s="363">
        <v>1</v>
      </c>
      <c r="X71" s="363">
        <v>1</v>
      </c>
      <c r="Y71" s="363">
        <v>1</v>
      </c>
      <c r="Z71" s="363">
        <v>1</v>
      </c>
      <c r="AA71" s="363">
        <v>1</v>
      </c>
      <c r="AB71" s="363">
        <v>1</v>
      </c>
      <c r="AC71" s="363">
        <v>1</v>
      </c>
      <c r="AD71" s="363">
        <v>1</v>
      </c>
      <c r="AE71" s="363">
        <v>1</v>
      </c>
      <c r="AF71" s="363">
        <v>1</v>
      </c>
      <c r="AG71" s="363">
        <v>1</v>
      </c>
      <c r="AH71" s="363">
        <v>1</v>
      </c>
      <c r="AI71" s="363">
        <v>1</v>
      </c>
      <c r="AJ71" s="363">
        <v>1</v>
      </c>
      <c r="AK71" s="363">
        <v>1</v>
      </c>
      <c r="AL71" s="363">
        <v>1</v>
      </c>
      <c r="AM71" s="363">
        <v>1</v>
      </c>
      <c r="AN71" s="357"/>
      <c r="AO71" s="363">
        <v>1</v>
      </c>
      <c r="AP71" s="363">
        <v>1</v>
      </c>
      <c r="AQ71" s="363">
        <v>1</v>
      </c>
      <c r="AR71" s="363">
        <v>1</v>
      </c>
      <c r="AS71" s="363">
        <v>1</v>
      </c>
      <c r="AT71" s="363">
        <v>1</v>
      </c>
      <c r="AU71" s="363">
        <v>1</v>
      </c>
      <c r="AV71" s="363">
        <v>1</v>
      </c>
      <c r="AW71" s="363">
        <v>1</v>
      </c>
      <c r="AX71" s="363">
        <v>1</v>
      </c>
      <c r="AY71" s="357"/>
      <c r="AZ71" s="363">
        <v>1</v>
      </c>
      <c r="BA71" s="363">
        <v>1</v>
      </c>
      <c r="BB71" s="363">
        <v>1</v>
      </c>
      <c r="BC71" s="363">
        <v>1</v>
      </c>
      <c r="BD71" s="363">
        <v>1</v>
      </c>
      <c r="BE71" s="363">
        <v>1</v>
      </c>
      <c r="BF71" s="363">
        <v>1</v>
      </c>
      <c r="BG71" s="363">
        <v>1</v>
      </c>
      <c r="BH71" s="363">
        <v>1</v>
      </c>
      <c r="BI71" s="357"/>
      <c r="BJ71" s="363">
        <v>1</v>
      </c>
      <c r="BK71" s="363">
        <v>1</v>
      </c>
      <c r="BL71" s="363">
        <v>1</v>
      </c>
      <c r="BM71" s="363">
        <v>1</v>
      </c>
      <c r="BN71" s="363">
        <v>1</v>
      </c>
      <c r="BO71" s="363">
        <v>1</v>
      </c>
      <c r="BP71" s="364" cm="1">
        <f t="array" aca="1" ref="BP71" ca="1">INDIRECT($A71&amp;BP$1)</f>
        <v>1</v>
      </c>
      <c r="BQ71" s="364" cm="1">
        <f t="array" aca="1" ref="BQ71" ca="1">INDIRECT($A71&amp;BQ$1)</f>
        <v>1</v>
      </c>
      <c r="BR71" s="364" cm="1">
        <f t="array" aca="1" ref="BR71" ca="1">INDIRECT($A71&amp;BR$1)</f>
        <v>1</v>
      </c>
      <c r="BS71" s="364" cm="1">
        <f t="array" aca="1" ref="BS71" ca="1">INDIRECT($A71&amp;BS$1)</f>
        <v>1</v>
      </c>
      <c r="BT71" s="191"/>
      <c r="BU71" s="219" cm="1">
        <f t="array" aca="1" ref="BU71" ca="1">INDIRECT($A71&amp;BU$1)</f>
        <v>1</v>
      </c>
      <c r="BV71" s="364" cm="1">
        <f t="array" aca="1" ref="BV71" ca="1">INDIRECT($A71&amp;BV$1)</f>
        <v>1</v>
      </c>
      <c r="BW71" s="364" cm="1">
        <f t="array" aca="1" ref="BW71" ca="1">INDIRECT($A71&amp;BW$1)</f>
        <v>1</v>
      </c>
      <c r="BX71" s="364" cm="1">
        <f t="array" aca="1" ref="BX71" ca="1">INDIRECT($A71&amp;BX$1)</f>
        <v>1</v>
      </c>
      <c r="BY71" s="365"/>
      <c r="BZ71" s="364" cm="1">
        <f t="array" aca="1" ref="BZ71" ca="1">INDIRECT($A71&amp;BZ$1)</f>
        <v>1</v>
      </c>
      <c r="CA71" s="364" cm="1">
        <f t="array" aca="1" ref="CA71" ca="1">INDIRECT($A71&amp;CA$1)</f>
        <v>1</v>
      </c>
      <c r="CB71" s="364" cm="1">
        <f t="array" aca="1" ref="CB71" ca="1">INDIRECT($A71&amp;CB$1)</f>
        <v>1</v>
      </c>
      <c r="CC71" s="364" cm="1">
        <f t="array" aca="1" ref="CC71" ca="1">INDIRECT($A71&amp;CC$1)</f>
        <v>1</v>
      </c>
      <c r="CD71" s="364" cm="1">
        <f t="array" aca="1" ref="CD71" ca="1">INDIRECT($A71&amp;CD$1)</f>
        <v>1</v>
      </c>
      <c r="CE71" s="364" cm="1">
        <f t="array" aca="1" ref="CE71" ca="1">INDIRECT($A71&amp;CE$1)</f>
        <v>1</v>
      </c>
      <c r="CF71" s="364" cm="1">
        <f t="array" aca="1" ref="CF71" ca="1">INDIRECT($A71&amp;CF$1)</f>
        <v>1</v>
      </c>
      <c r="CG71" s="364" cm="1">
        <f t="array" aca="1" ref="CG71" ca="1">INDIRECT($A71&amp;CG$1)</f>
        <v>1</v>
      </c>
      <c r="CH71" s="364" cm="1">
        <f t="array" aca="1" ref="CH71" ca="1">INDIRECT($A71&amp;CH$1)</f>
        <v>1</v>
      </c>
      <c r="CI71" s="191"/>
      <c r="CJ71" s="364" cm="1">
        <f t="array" aca="1" ref="CJ71" ca="1">INDIRECT($A71&amp;CJ$1)</f>
        <v>1</v>
      </c>
      <c r="CK71" s="364" cm="1">
        <f t="array" aca="1" ref="CK71" ca="1">INDIRECT($A71&amp;CK$1)</f>
        <v>1</v>
      </c>
      <c r="CL71" s="364" cm="1">
        <f t="array" aca="1" ref="CL71" ca="1">INDIRECT($A71&amp;CL$1)</f>
        <v>1</v>
      </c>
      <c r="CM71" s="364" cm="1">
        <f t="array" aca="1" ref="CM71" ca="1">INDIRECT($A71&amp;CM$1)</f>
        <v>1</v>
      </c>
      <c r="CN71" s="364" cm="1">
        <f t="array" aca="1" ref="CN71" ca="1">INDIRECT($A71&amp;CN$1)</f>
        <v>1</v>
      </c>
      <c r="CO71" s="364" cm="1">
        <f t="array" aca="1" ref="CO71" ca="1">INDIRECT($A71&amp;CO$1)</f>
        <v>1</v>
      </c>
      <c r="CP71" s="364" cm="1">
        <f t="array" aca="1" ref="CP71" ca="1">INDIRECT($A71&amp;CP$1)</f>
        <v>1</v>
      </c>
      <c r="CQ71" s="364" cm="1">
        <f t="array" aca="1" ref="CQ71" ca="1">INDIRECT($A71&amp;CQ$1)</f>
        <v>1</v>
      </c>
      <c r="CR71" s="364" cm="1">
        <f t="array" aca="1" ref="CR71" ca="1">INDIRECT($A71&amp;CR$1)</f>
        <v>1</v>
      </c>
      <c r="CS71" s="364" cm="1">
        <f t="array" aca="1" ref="CS71" ca="1">INDIRECT($A71&amp;CS$1)</f>
        <v>1</v>
      </c>
      <c r="CT71" s="364" cm="1">
        <f t="array" aca="1" ref="CT71" ca="1">INDIRECT($A71&amp;CT$1)</f>
        <v>1</v>
      </c>
      <c r="CU71" s="364" cm="1">
        <f t="array" aca="1" ref="CU71" ca="1">INDIRECT($A71&amp;CU$1)</f>
        <v>1</v>
      </c>
      <c r="CV71" s="364" cm="1">
        <f t="array" aca="1" ref="CV71" ca="1">INDIRECT($A71&amp;CV$1)</f>
        <v>1</v>
      </c>
      <c r="CW71" s="364" cm="1">
        <f t="array" aca="1" ref="CW71" ca="1">INDIRECT($A71&amp;CW$1)</f>
        <v>1</v>
      </c>
      <c r="CX71" s="364" cm="1">
        <f t="array" aca="1" ref="CX71" ca="1">INDIRECT($A71&amp;CX$1)</f>
        <v>1</v>
      </c>
      <c r="CY71" s="364" cm="1">
        <f t="array" aca="1" ref="CY71" ca="1">INDIRECT($A71&amp;CY$1)</f>
        <v>1</v>
      </c>
      <c r="CZ71" s="364" cm="1">
        <f t="array" aca="1" ref="CZ71" ca="1">INDIRECT($A71&amp;CZ$1)</f>
        <v>1</v>
      </c>
      <c r="DA71" s="364" cm="1">
        <f t="array" aca="1" ref="DA71" ca="1">INDIRECT($A71&amp;DA$1)</f>
        <v>1</v>
      </c>
      <c r="DB71" s="364" cm="1">
        <f t="array" aca="1" ref="DB71" ca="1">INDIRECT($A71&amp;DB$1)</f>
        <v>1</v>
      </c>
      <c r="DC71" s="364" cm="1">
        <f t="array" aca="1" ref="DC71" ca="1">INDIRECT($A71&amp;DC$1)</f>
        <v>1</v>
      </c>
      <c r="DD71" s="357"/>
      <c r="DE71" s="364" cm="1">
        <f t="array" aca="1" ref="DE71" ca="1">INDIRECT($A71&amp;DE$1)</f>
        <v>1</v>
      </c>
      <c r="DF71" s="364" cm="1">
        <f t="array" aca="1" ref="DF71" ca="1">INDIRECT($A71&amp;DF$1)</f>
        <v>1</v>
      </c>
      <c r="DG71" s="364" cm="1">
        <f t="array" aca="1" ref="DG71" ca="1">INDIRECT($A71&amp;DG$1)</f>
        <v>1</v>
      </c>
      <c r="DH71" s="364" cm="1">
        <f t="array" aca="1" ref="DH71" ca="1">INDIRECT($A71&amp;DH$1)</f>
        <v>1</v>
      </c>
      <c r="DI71" s="364" cm="1">
        <f t="array" aca="1" ref="DI71" ca="1">INDIRECT($A71&amp;DI$1)</f>
        <v>1</v>
      </c>
      <c r="DJ71" s="364" cm="1">
        <f t="array" aca="1" ref="DJ71" ca="1">INDIRECT($A71&amp;DJ$1)</f>
        <v>1</v>
      </c>
      <c r="DK71" s="364" cm="1">
        <f t="array" aca="1" ref="DK71" ca="1">INDIRECT($A71&amp;DK$1)</f>
        <v>1</v>
      </c>
      <c r="DL71" s="364" cm="1">
        <f t="array" aca="1" ref="DL71" ca="1">INDIRECT($A71&amp;DL$1)</f>
        <v>1</v>
      </c>
      <c r="DM71" s="357"/>
      <c r="DN71" s="364" cm="1">
        <f t="array" aca="1" ref="DN71" ca="1">INDIRECT($A71&amp;DN$1)</f>
        <v>1</v>
      </c>
      <c r="DO71" s="364" cm="1">
        <f t="array" aca="1" ref="DO71" ca="1">INDIRECT($A71&amp;DO$1)</f>
        <v>1</v>
      </c>
      <c r="DP71" s="364" cm="1">
        <f t="array" aca="1" ref="DP71" ca="1">INDIRECT($A71&amp;DP$1)</f>
        <v>1</v>
      </c>
      <c r="DQ71" s="364" cm="1">
        <f t="array" aca="1" ref="DQ71" ca="1">INDIRECT($A71&amp;DQ$1)</f>
        <v>1</v>
      </c>
      <c r="DR71" s="364" cm="1">
        <f t="array" aca="1" ref="DR71" ca="1">INDIRECT($A71&amp;DR$1)</f>
        <v>1</v>
      </c>
      <c r="DS71" s="364" cm="1">
        <f t="array" aca="1" ref="DS71" ca="1">INDIRECT($A71&amp;DS$1)</f>
        <v>1</v>
      </c>
      <c r="DT71" s="364" cm="1">
        <f t="array" aca="1" ref="DT71" ca="1">INDIRECT($A71&amp;DT$1)</f>
        <v>1</v>
      </c>
      <c r="DU71" s="364" cm="1">
        <f t="array" aca="1" ref="DU71" ca="1">INDIRECT($A71&amp;DU$1)</f>
        <v>1</v>
      </c>
      <c r="DV71" s="364" cm="1">
        <f t="array" aca="1" ref="DV71" ca="1">INDIRECT($A71&amp;DV$1)</f>
        <v>1</v>
      </c>
      <c r="DW71" s="364" cm="1">
        <f t="array" aca="1" ref="DW71" ca="1">INDIRECT($A71&amp;DW$1)</f>
        <v>1</v>
      </c>
      <c r="DX71" s="364" cm="1">
        <f t="array" aca="1" ref="DX71" ca="1">INDIRECT($A71&amp;DX$1)</f>
        <v>1</v>
      </c>
      <c r="DY71" s="357"/>
      <c r="DZ71" s="364" cm="1">
        <f t="array" aca="1" ref="DZ71" ca="1">INDIRECT($A71&amp;DZ$1)</f>
        <v>1</v>
      </c>
      <c r="EA71" s="364" cm="1">
        <f t="array" aca="1" ref="EA71" ca="1">INDIRECT($A71&amp;EA$1)</f>
        <v>1</v>
      </c>
      <c r="EB71" s="364" cm="1">
        <f t="array" aca="1" ref="EB71" ca="1">INDIRECT($A71&amp;EB$1)</f>
        <v>1</v>
      </c>
      <c r="EC71" s="364" cm="1">
        <f t="array" aca="1" ref="EC71" ca="1">INDIRECT($A71&amp;EC$1)</f>
        <v>1</v>
      </c>
      <c r="ED71" s="357"/>
      <c r="EE71" s="364" cm="1">
        <f t="array" aca="1" ref="EE71" ca="1">INDIRECT($A71&amp;EE$1)</f>
        <v>1</v>
      </c>
      <c r="EF71" s="364" cm="1">
        <f t="array" aca="1" ref="EF71" ca="1">INDIRECT($A71&amp;EF$1)</f>
        <v>1</v>
      </c>
      <c r="EG71" s="364" cm="1">
        <f t="array" aca="1" ref="EG71" ca="1">INDIRECT($A71&amp;EG$1)</f>
        <v>1</v>
      </c>
      <c r="EH71" s="364" cm="1">
        <f t="array" aca="1" ref="EH71" ca="1">INDIRECT($A71&amp;EH$1)</f>
        <v>1</v>
      </c>
      <c r="EI71" s="364" cm="1">
        <f t="array" aca="1" ref="EI71" ca="1">INDIRECT($A71&amp;EI$1)</f>
        <v>1</v>
      </c>
      <c r="EJ71" s="199"/>
      <c r="EK71" s="199"/>
      <c r="EL71" s="138"/>
      <c r="EM71" s="138"/>
      <c r="EN71" s="138"/>
      <c r="EO71" s="138"/>
    </row>
    <row r="72" spans="1:145" hidden="1">
      <c r="A72" s="114" t="s">
        <v>377</v>
      </c>
      <c r="B72" s="337" t="s">
        <v>172</v>
      </c>
      <c r="C72" s="362" t="str">
        <f>_xlfn.IFNA(VLOOKUP($B72,Classificatietabel!$B$6:$I$91,C$7,FALSE),"")</f>
        <v/>
      </c>
      <c r="D72" s="194" t="str">
        <f>_xlfn.IFNA(VLOOKUP($B72,Classificatietabel!$B$6:$I$91,D$7,FALSE),"")</f>
        <v/>
      </c>
      <c r="E72" s="197" t="str">
        <f>IF(AND(D72="laag",$D$3=1),0,_xlfn.IFNA(IF(VLOOKUP($B72,Classificatietabel!$B$6:$H$91,$E$5,FALSE)="Ja",1,0),""))</f>
        <v/>
      </c>
      <c r="F72" s="357"/>
      <c r="G72" s="363">
        <v>1</v>
      </c>
      <c r="H72" s="363">
        <v>1</v>
      </c>
      <c r="I72" s="363">
        <v>1</v>
      </c>
      <c r="J72" s="363">
        <v>1</v>
      </c>
      <c r="K72" s="363">
        <v>1</v>
      </c>
      <c r="L72" s="363">
        <v>1</v>
      </c>
      <c r="M72" s="363">
        <v>1</v>
      </c>
      <c r="N72" s="363">
        <v>1</v>
      </c>
      <c r="O72" s="363">
        <v>1</v>
      </c>
      <c r="P72" s="363">
        <v>1</v>
      </c>
      <c r="Q72" s="363">
        <v>1</v>
      </c>
      <c r="R72" s="363">
        <v>1</v>
      </c>
      <c r="S72" s="363">
        <v>1</v>
      </c>
      <c r="T72" s="363">
        <v>1</v>
      </c>
      <c r="U72" s="363">
        <v>1</v>
      </c>
      <c r="V72" s="363">
        <v>1</v>
      </c>
      <c r="W72" s="363">
        <v>1</v>
      </c>
      <c r="X72" s="363">
        <v>1</v>
      </c>
      <c r="Y72" s="363">
        <v>1</v>
      </c>
      <c r="Z72" s="363">
        <v>1</v>
      </c>
      <c r="AA72" s="363">
        <v>1</v>
      </c>
      <c r="AB72" s="363">
        <v>1</v>
      </c>
      <c r="AC72" s="363">
        <v>1</v>
      </c>
      <c r="AD72" s="363">
        <v>1</v>
      </c>
      <c r="AE72" s="363">
        <v>1</v>
      </c>
      <c r="AF72" s="363">
        <v>1</v>
      </c>
      <c r="AG72" s="363">
        <v>1</v>
      </c>
      <c r="AH72" s="363">
        <v>1</v>
      </c>
      <c r="AI72" s="363">
        <v>1</v>
      </c>
      <c r="AJ72" s="363">
        <v>1</v>
      </c>
      <c r="AK72" s="363">
        <v>1</v>
      </c>
      <c r="AL72" s="363">
        <v>1</v>
      </c>
      <c r="AM72" s="363">
        <v>1</v>
      </c>
      <c r="AN72" s="357"/>
      <c r="AO72" s="363">
        <v>1</v>
      </c>
      <c r="AP72" s="363">
        <v>1</v>
      </c>
      <c r="AQ72" s="363">
        <v>1</v>
      </c>
      <c r="AR72" s="363">
        <v>1</v>
      </c>
      <c r="AS72" s="363">
        <v>1</v>
      </c>
      <c r="AT72" s="363">
        <v>1</v>
      </c>
      <c r="AU72" s="363">
        <v>1</v>
      </c>
      <c r="AV72" s="363">
        <v>1</v>
      </c>
      <c r="AW72" s="363">
        <v>1</v>
      </c>
      <c r="AX72" s="363">
        <v>1</v>
      </c>
      <c r="AY72" s="357"/>
      <c r="AZ72" s="363">
        <v>1</v>
      </c>
      <c r="BA72" s="363">
        <v>1</v>
      </c>
      <c r="BB72" s="363">
        <v>1</v>
      </c>
      <c r="BC72" s="363">
        <v>1</v>
      </c>
      <c r="BD72" s="363">
        <v>1</v>
      </c>
      <c r="BE72" s="363">
        <v>1</v>
      </c>
      <c r="BF72" s="363">
        <v>1</v>
      </c>
      <c r="BG72" s="363">
        <v>1</v>
      </c>
      <c r="BH72" s="363">
        <v>1</v>
      </c>
      <c r="BI72" s="357"/>
      <c r="BJ72" s="363">
        <v>1</v>
      </c>
      <c r="BK72" s="363">
        <v>1</v>
      </c>
      <c r="BL72" s="363">
        <v>1</v>
      </c>
      <c r="BM72" s="363">
        <v>1</v>
      </c>
      <c r="BN72" s="363">
        <v>1</v>
      </c>
      <c r="BO72" s="363">
        <v>1</v>
      </c>
      <c r="BP72" s="363">
        <v>1</v>
      </c>
      <c r="BQ72" s="364" cm="1">
        <f t="array" aca="1" ref="BQ72" ca="1">INDIRECT($A72&amp;BQ$1)</f>
        <v>1</v>
      </c>
      <c r="BR72" s="364" cm="1">
        <f t="array" aca="1" ref="BR72" ca="1">INDIRECT($A72&amp;BR$1)</f>
        <v>1</v>
      </c>
      <c r="BS72" s="364" cm="1">
        <f t="array" aca="1" ref="BS72" ca="1">INDIRECT($A72&amp;BS$1)</f>
        <v>1</v>
      </c>
      <c r="BT72" s="191"/>
      <c r="BU72" s="219" cm="1">
        <f t="array" aca="1" ref="BU72" ca="1">INDIRECT($A72&amp;BU$1)</f>
        <v>1</v>
      </c>
      <c r="BV72" s="364" cm="1">
        <f t="array" aca="1" ref="BV72" ca="1">INDIRECT($A72&amp;BV$1)</f>
        <v>1</v>
      </c>
      <c r="BW72" s="364" cm="1">
        <f t="array" aca="1" ref="BW72" ca="1">INDIRECT($A72&amp;BW$1)</f>
        <v>1</v>
      </c>
      <c r="BX72" s="364" cm="1">
        <f t="array" aca="1" ref="BX72" ca="1">INDIRECT($A72&amp;BX$1)</f>
        <v>1</v>
      </c>
      <c r="BY72" s="365"/>
      <c r="BZ72" s="364" cm="1">
        <f t="array" aca="1" ref="BZ72" ca="1">INDIRECT($A72&amp;BZ$1)</f>
        <v>1</v>
      </c>
      <c r="CA72" s="364" cm="1">
        <f t="array" aca="1" ref="CA72" ca="1">INDIRECT($A72&amp;CA$1)</f>
        <v>1</v>
      </c>
      <c r="CB72" s="364" cm="1">
        <f t="array" aca="1" ref="CB72" ca="1">INDIRECT($A72&amp;CB$1)</f>
        <v>1</v>
      </c>
      <c r="CC72" s="364" cm="1">
        <f t="array" aca="1" ref="CC72" ca="1">INDIRECT($A72&amp;CC$1)</f>
        <v>1</v>
      </c>
      <c r="CD72" s="364" cm="1">
        <f t="array" aca="1" ref="CD72" ca="1">INDIRECT($A72&amp;CD$1)</f>
        <v>1</v>
      </c>
      <c r="CE72" s="364" cm="1">
        <f t="array" aca="1" ref="CE72" ca="1">INDIRECT($A72&amp;CE$1)</f>
        <v>1</v>
      </c>
      <c r="CF72" s="364" cm="1">
        <f t="array" aca="1" ref="CF72" ca="1">INDIRECT($A72&amp;CF$1)</f>
        <v>1</v>
      </c>
      <c r="CG72" s="364" cm="1">
        <f t="array" aca="1" ref="CG72" ca="1">INDIRECT($A72&amp;CG$1)</f>
        <v>1</v>
      </c>
      <c r="CH72" s="364" cm="1">
        <f t="array" aca="1" ref="CH72" ca="1">INDIRECT($A72&amp;CH$1)</f>
        <v>1</v>
      </c>
      <c r="CI72" s="191"/>
      <c r="CJ72" s="364" cm="1">
        <f t="array" aca="1" ref="CJ72" ca="1">INDIRECT($A72&amp;CJ$1)</f>
        <v>1</v>
      </c>
      <c r="CK72" s="364" cm="1">
        <f t="array" aca="1" ref="CK72" ca="1">INDIRECT($A72&amp;CK$1)</f>
        <v>1</v>
      </c>
      <c r="CL72" s="364" cm="1">
        <f t="array" aca="1" ref="CL72" ca="1">INDIRECT($A72&amp;CL$1)</f>
        <v>1</v>
      </c>
      <c r="CM72" s="364" cm="1">
        <f t="array" aca="1" ref="CM72" ca="1">INDIRECT($A72&amp;CM$1)</f>
        <v>1</v>
      </c>
      <c r="CN72" s="364" cm="1">
        <f t="array" aca="1" ref="CN72" ca="1">INDIRECT($A72&amp;CN$1)</f>
        <v>1</v>
      </c>
      <c r="CO72" s="364" cm="1">
        <f t="array" aca="1" ref="CO72" ca="1">INDIRECT($A72&amp;CO$1)</f>
        <v>1</v>
      </c>
      <c r="CP72" s="364" cm="1">
        <f t="array" aca="1" ref="CP72" ca="1">INDIRECT($A72&amp;CP$1)</f>
        <v>1</v>
      </c>
      <c r="CQ72" s="364" cm="1">
        <f t="array" aca="1" ref="CQ72" ca="1">INDIRECT($A72&amp;CQ$1)</f>
        <v>1</v>
      </c>
      <c r="CR72" s="364" cm="1">
        <f t="array" aca="1" ref="CR72" ca="1">INDIRECT($A72&amp;CR$1)</f>
        <v>1</v>
      </c>
      <c r="CS72" s="364" cm="1">
        <f t="array" aca="1" ref="CS72" ca="1">INDIRECT($A72&amp;CS$1)</f>
        <v>1</v>
      </c>
      <c r="CT72" s="364" cm="1">
        <f t="array" aca="1" ref="CT72" ca="1">INDIRECT($A72&amp;CT$1)</f>
        <v>1</v>
      </c>
      <c r="CU72" s="364" cm="1">
        <f t="array" aca="1" ref="CU72" ca="1">INDIRECT($A72&amp;CU$1)</f>
        <v>1</v>
      </c>
      <c r="CV72" s="364" cm="1">
        <f t="array" aca="1" ref="CV72" ca="1">INDIRECT($A72&amp;CV$1)</f>
        <v>1</v>
      </c>
      <c r="CW72" s="364" cm="1">
        <f t="array" aca="1" ref="CW72" ca="1">INDIRECT($A72&amp;CW$1)</f>
        <v>1</v>
      </c>
      <c r="CX72" s="364" cm="1">
        <f t="array" aca="1" ref="CX72" ca="1">INDIRECT($A72&amp;CX$1)</f>
        <v>1</v>
      </c>
      <c r="CY72" s="364" cm="1">
        <f t="array" aca="1" ref="CY72" ca="1">INDIRECT($A72&amp;CY$1)</f>
        <v>1</v>
      </c>
      <c r="CZ72" s="364" cm="1">
        <f t="array" aca="1" ref="CZ72" ca="1">INDIRECT($A72&amp;CZ$1)</f>
        <v>1</v>
      </c>
      <c r="DA72" s="364" cm="1">
        <f t="array" aca="1" ref="DA72" ca="1">INDIRECT($A72&amp;DA$1)</f>
        <v>1</v>
      </c>
      <c r="DB72" s="364" cm="1">
        <f t="array" aca="1" ref="DB72" ca="1">INDIRECT($A72&amp;DB$1)</f>
        <v>1</v>
      </c>
      <c r="DC72" s="364" cm="1">
        <f t="array" aca="1" ref="DC72" ca="1">INDIRECT($A72&amp;DC$1)</f>
        <v>1</v>
      </c>
      <c r="DD72" s="357"/>
      <c r="DE72" s="364" cm="1">
        <f t="array" aca="1" ref="DE72" ca="1">INDIRECT($A72&amp;DE$1)</f>
        <v>1</v>
      </c>
      <c r="DF72" s="364" cm="1">
        <f t="array" aca="1" ref="DF72" ca="1">INDIRECT($A72&amp;DF$1)</f>
        <v>1</v>
      </c>
      <c r="DG72" s="364" cm="1">
        <f t="array" aca="1" ref="DG72" ca="1">INDIRECT($A72&amp;DG$1)</f>
        <v>1</v>
      </c>
      <c r="DH72" s="364" cm="1">
        <f t="array" aca="1" ref="DH72" ca="1">INDIRECT($A72&amp;DH$1)</f>
        <v>1</v>
      </c>
      <c r="DI72" s="364" cm="1">
        <f t="array" aca="1" ref="DI72" ca="1">INDIRECT($A72&amp;DI$1)</f>
        <v>1</v>
      </c>
      <c r="DJ72" s="364" cm="1">
        <f t="array" aca="1" ref="DJ72" ca="1">INDIRECT($A72&amp;DJ$1)</f>
        <v>1</v>
      </c>
      <c r="DK72" s="364" cm="1">
        <f t="array" aca="1" ref="DK72" ca="1">INDIRECT($A72&amp;DK$1)</f>
        <v>1</v>
      </c>
      <c r="DL72" s="364" cm="1">
        <f t="array" aca="1" ref="DL72" ca="1">INDIRECT($A72&amp;DL$1)</f>
        <v>1</v>
      </c>
      <c r="DM72" s="357"/>
      <c r="DN72" s="364" cm="1">
        <f t="array" aca="1" ref="DN72" ca="1">INDIRECT($A72&amp;DN$1)</f>
        <v>1</v>
      </c>
      <c r="DO72" s="364" cm="1">
        <f t="array" aca="1" ref="DO72" ca="1">INDIRECT($A72&amp;DO$1)</f>
        <v>1</v>
      </c>
      <c r="DP72" s="364" cm="1">
        <f t="array" aca="1" ref="DP72" ca="1">INDIRECT($A72&amp;DP$1)</f>
        <v>1</v>
      </c>
      <c r="DQ72" s="364" cm="1">
        <f t="array" aca="1" ref="DQ72" ca="1">INDIRECT($A72&amp;DQ$1)</f>
        <v>1</v>
      </c>
      <c r="DR72" s="364" cm="1">
        <f t="array" aca="1" ref="DR72" ca="1">INDIRECT($A72&amp;DR$1)</f>
        <v>1</v>
      </c>
      <c r="DS72" s="364" cm="1">
        <f t="array" aca="1" ref="DS72" ca="1">INDIRECT($A72&amp;DS$1)</f>
        <v>1</v>
      </c>
      <c r="DT72" s="364" cm="1">
        <f t="array" aca="1" ref="DT72" ca="1">INDIRECT($A72&amp;DT$1)</f>
        <v>1</v>
      </c>
      <c r="DU72" s="364" cm="1">
        <f t="array" aca="1" ref="DU72" ca="1">INDIRECT($A72&amp;DU$1)</f>
        <v>1</v>
      </c>
      <c r="DV72" s="364" cm="1">
        <f t="array" aca="1" ref="DV72" ca="1">INDIRECT($A72&amp;DV$1)</f>
        <v>1</v>
      </c>
      <c r="DW72" s="364" cm="1">
        <f t="array" aca="1" ref="DW72" ca="1">INDIRECT($A72&amp;DW$1)</f>
        <v>1</v>
      </c>
      <c r="DX72" s="364" cm="1">
        <f t="array" aca="1" ref="DX72" ca="1">INDIRECT($A72&amp;DX$1)</f>
        <v>1</v>
      </c>
      <c r="DY72" s="357"/>
      <c r="DZ72" s="364" cm="1">
        <f t="array" aca="1" ref="DZ72" ca="1">INDIRECT($A72&amp;DZ$1)</f>
        <v>1</v>
      </c>
      <c r="EA72" s="364" cm="1">
        <f t="array" aca="1" ref="EA72" ca="1">INDIRECT($A72&amp;EA$1)</f>
        <v>1</v>
      </c>
      <c r="EB72" s="364" cm="1">
        <f t="array" aca="1" ref="EB72" ca="1">INDIRECT($A72&amp;EB$1)</f>
        <v>1</v>
      </c>
      <c r="EC72" s="364" cm="1">
        <f t="array" aca="1" ref="EC72" ca="1">INDIRECT($A72&amp;EC$1)</f>
        <v>1</v>
      </c>
      <c r="ED72" s="357"/>
      <c r="EE72" s="364" cm="1">
        <f t="array" aca="1" ref="EE72" ca="1">INDIRECT($A72&amp;EE$1)</f>
        <v>1</v>
      </c>
      <c r="EF72" s="364" cm="1">
        <f t="array" aca="1" ref="EF72" ca="1">INDIRECT($A72&amp;EF$1)</f>
        <v>1</v>
      </c>
      <c r="EG72" s="364" cm="1">
        <f t="array" aca="1" ref="EG72" ca="1">INDIRECT($A72&amp;EG$1)</f>
        <v>1</v>
      </c>
      <c r="EH72" s="364" cm="1">
        <f t="array" aca="1" ref="EH72" ca="1">INDIRECT($A72&amp;EH$1)</f>
        <v>1</v>
      </c>
      <c r="EI72" s="364" cm="1">
        <f t="array" aca="1" ref="EI72" ca="1">INDIRECT($A72&amp;EI$1)</f>
        <v>1</v>
      </c>
      <c r="EJ72" s="199"/>
      <c r="EK72" s="199"/>
      <c r="EL72" s="138"/>
      <c r="EM72" s="138"/>
      <c r="EN72" s="138"/>
      <c r="EO72" s="138"/>
    </row>
    <row r="73" spans="1:145" hidden="1">
      <c r="A73" s="114" t="s">
        <v>378</v>
      </c>
      <c r="B73" s="337" t="s">
        <v>173</v>
      </c>
      <c r="C73" s="362" t="str">
        <f>_xlfn.IFNA(VLOOKUP($B73,Classificatietabel!$B$6:$I$91,C$7,FALSE),"")</f>
        <v/>
      </c>
      <c r="D73" s="194" t="str">
        <f>_xlfn.IFNA(VLOOKUP($B73,Classificatietabel!$B$6:$I$91,D$7,FALSE),"")</f>
        <v/>
      </c>
      <c r="E73" s="197" t="str">
        <f>IF(AND(D73="laag",$D$3=1),0,_xlfn.IFNA(IF(VLOOKUP($B73,Classificatietabel!$B$6:$H$91,$E$5,FALSE)="Ja",1,0),""))</f>
        <v/>
      </c>
      <c r="F73" s="357"/>
      <c r="G73" s="363">
        <v>1</v>
      </c>
      <c r="H73" s="363">
        <v>1</v>
      </c>
      <c r="I73" s="363">
        <v>1</v>
      </c>
      <c r="J73" s="363">
        <v>1</v>
      </c>
      <c r="K73" s="363">
        <v>1</v>
      </c>
      <c r="L73" s="363">
        <v>1</v>
      </c>
      <c r="M73" s="363">
        <v>1</v>
      </c>
      <c r="N73" s="363">
        <v>1</v>
      </c>
      <c r="O73" s="363">
        <v>1</v>
      </c>
      <c r="P73" s="363">
        <v>1</v>
      </c>
      <c r="Q73" s="363">
        <v>1</v>
      </c>
      <c r="R73" s="363">
        <v>1</v>
      </c>
      <c r="S73" s="363">
        <v>1</v>
      </c>
      <c r="T73" s="363">
        <v>1</v>
      </c>
      <c r="U73" s="363">
        <v>1</v>
      </c>
      <c r="V73" s="363">
        <v>1</v>
      </c>
      <c r="W73" s="363">
        <v>1</v>
      </c>
      <c r="X73" s="363">
        <v>1</v>
      </c>
      <c r="Y73" s="363">
        <v>1</v>
      </c>
      <c r="Z73" s="363">
        <v>1</v>
      </c>
      <c r="AA73" s="363">
        <v>1</v>
      </c>
      <c r="AB73" s="363">
        <v>1</v>
      </c>
      <c r="AC73" s="363">
        <v>1</v>
      </c>
      <c r="AD73" s="363">
        <v>1</v>
      </c>
      <c r="AE73" s="363">
        <v>1</v>
      </c>
      <c r="AF73" s="363">
        <v>1</v>
      </c>
      <c r="AG73" s="363">
        <v>1</v>
      </c>
      <c r="AH73" s="363">
        <v>1</v>
      </c>
      <c r="AI73" s="363">
        <v>1</v>
      </c>
      <c r="AJ73" s="363">
        <v>1</v>
      </c>
      <c r="AK73" s="363">
        <v>1</v>
      </c>
      <c r="AL73" s="363">
        <v>1</v>
      </c>
      <c r="AM73" s="363">
        <v>1</v>
      </c>
      <c r="AN73" s="357"/>
      <c r="AO73" s="363">
        <v>1</v>
      </c>
      <c r="AP73" s="363">
        <v>1</v>
      </c>
      <c r="AQ73" s="363">
        <v>1</v>
      </c>
      <c r="AR73" s="363">
        <v>1</v>
      </c>
      <c r="AS73" s="363">
        <v>1</v>
      </c>
      <c r="AT73" s="363">
        <v>1</v>
      </c>
      <c r="AU73" s="363">
        <v>1</v>
      </c>
      <c r="AV73" s="363">
        <v>1</v>
      </c>
      <c r="AW73" s="363">
        <v>1</v>
      </c>
      <c r="AX73" s="363">
        <v>1</v>
      </c>
      <c r="AY73" s="357"/>
      <c r="AZ73" s="363">
        <v>1</v>
      </c>
      <c r="BA73" s="363">
        <v>1</v>
      </c>
      <c r="BB73" s="363">
        <v>1</v>
      </c>
      <c r="BC73" s="363">
        <v>1</v>
      </c>
      <c r="BD73" s="363">
        <v>1</v>
      </c>
      <c r="BE73" s="363">
        <v>1</v>
      </c>
      <c r="BF73" s="363">
        <v>1</v>
      </c>
      <c r="BG73" s="363">
        <v>1</v>
      </c>
      <c r="BH73" s="363">
        <v>1</v>
      </c>
      <c r="BI73" s="357"/>
      <c r="BJ73" s="363">
        <v>1</v>
      </c>
      <c r="BK73" s="363">
        <v>1</v>
      </c>
      <c r="BL73" s="363">
        <v>1</v>
      </c>
      <c r="BM73" s="363">
        <v>1</v>
      </c>
      <c r="BN73" s="363">
        <v>1</v>
      </c>
      <c r="BO73" s="363">
        <v>1</v>
      </c>
      <c r="BP73" s="363">
        <v>1</v>
      </c>
      <c r="BQ73" s="363">
        <v>1</v>
      </c>
      <c r="BR73" s="364" cm="1">
        <f t="array" aca="1" ref="BR73" ca="1">INDIRECT($A73&amp;BR$1)</f>
        <v>1</v>
      </c>
      <c r="BS73" s="364" cm="1">
        <f t="array" aca="1" ref="BS73" ca="1">INDIRECT($A73&amp;BS$1)</f>
        <v>1</v>
      </c>
      <c r="BT73" s="191"/>
      <c r="BU73" s="219" cm="1">
        <f t="array" aca="1" ref="BU73" ca="1">INDIRECT($A73&amp;BU$1)</f>
        <v>1</v>
      </c>
      <c r="BV73" s="364" cm="1">
        <f t="array" aca="1" ref="BV73" ca="1">INDIRECT($A73&amp;BV$1)</f>
        <v>1</v>
      </c>
      <c r="BW73" s="364" cm="1">
        <f t="array" aca="1" ref="BW73" ca="1">INDIRECT($A73&amp;BW$1)</f>
        <v>1</v>
      </c>
      <c r="BX73" s="364" cm="1">
        <f t="array" aca="1" ref="BX73" ca="1">INDIRECT($A73&amp;BX$1)</f>
        <v>1</v>
      </c>
      <c r="BY73" s="365"/>
      <c r="BZ73" s="364" cm="1">
        <f t="array" aca="1" ref="BZ73" ca="1">INDIRECT($A73&amp;BZ$1)</f>
        <v>1</v>
      </c>
      <c r="CA73" s="364" cm="1">
        <f t="array" aca="1" ref="CA73" ca="1">INDIRECT($A73&amp;CA$1)</f>
        <v>1</v>
      </c>
      <c r="CB73" s="364" cm="1">
        <f t="array" aca="1" ref="CB73" ca="1">INDIRECT($A73&amp;CB$1)</f>
        <v>1</v>
      </c>
      <c r="CC73" s="364" cm="1">
        <f t="array" aca="1" ref="CC73" ca="1">INDIRECT($A73&amp;CC$1)</f>
        <v>1</v>
      </c>
      <c r="CD73" s="364" cm="1">
        <f t="array" aca="1" ref="CD73" ca="1">INDIRECT($A73&amp;CD$1)</f>
        <v>1</v>
      </c>
      <c r="CE73" s="364" cm="1">
        <f t="array" aca="1" ref="CE73" ca="1">INDIRECT($A73&amp;CE$1)</f>
        <v>1</v>
      </c>
      <c r="CF73" s="364" cm="1">
        <f t="array" aca="1" ref="CF73" ca="1">INDIRECT($A73&amp;CF$1)</f>
        <v>1</v>
      </c>
      <c r="CG73" s="364" cm="1">
        <f t="array" aca="1" ref="CG73" ca="1">INDIRECT($A73&amp;CG$1)</f>
        <v>1</v>
      </c>
      <c r="CH73" s="364" cm="1">
        <f t="array" aca="1" ref="CH73" ca="1">INDIRECT($A73&amp;CH$1)</f>
        <v>1</v>
      </c>
      <c r="CI73" s="191"/>
      <c r="CJ73" s="364" cm="1">
        <f t="array" aca="1" ref="CJ73" ca="1">INDIRECT($A73&amp;CJ$1)</f>
        <v>1</v>
      </c>
      <c r="CK73" s="364" cm="1">
        <f t="array" aca="1" ref="CK73" ca="1">INDIRECT($A73&amp;CK$1)</f>
        <v>1</v>
      </c>
      <c r="CL73" s="364" cm="1">
        <f t="array" aca="1" ref="CL73" ca="1">INDIRECT($A73&amp;CL$1)</f>
        <v>1</v>
      </c>
      <c r="CM73" s="364" cm="1">
        <f t="array" aca="1" ref="CM73" ca="1">INDIRECT($A73&amp;CM$1)</f>
        <v>1</v>
      </c>
      <c r="CN73" s="364" cm="1">
        <f t="array" aca="1" ref="CN73" ca="1">INDIRECT($A73&amp;CN$1)</f>
        <v>1</v>
      </c>
      <c r="CO73" s="364" cm="1">
        <f t="array" aca="1" ref="CO73" ca="1">INDIRECT($A73&amp;CO$1)</f>
        <v>1</v>
      </c>
      <c r="CP73" s="364" cm="1">
        <f t="array" aca="1" ref="CP73" ca="1">INDIRECT($A73&amp;CP$1)</f>
        <v>1</v>
      </c>
      <c r="CQ73" s="364" cm="1">
        <f t="array" aca="1" ref="CQ73" ca="1">INDIRECT($A73&amp;CQ$1)</f>
        <v>1</v>
      </c>
      <c r="CR73" s="364" cm="1">
        <f t="array" aca="1" ref="CR73" ca="1">INDIRECT($A73&amp;CR$1)</f>
        <v>1</v>
      </c>
      <c r="CS73" s="364" cm="1">
        <f t="array" aca="1" ref="CS73" ca="1">INDIRECT($A73&amp;CS$1)</f>
        <v>1</v>
      </c>
      <c r="CT73" s="364" cm="1">
        <f t="array" aca="1" ref="CT73" ca="1">INDIRECT($A73&amp;CT$1)</f>
        <v>1</v>
      </c>
      <c r="CU73" s="364" cm="1">
        <f t="array" aca="1" ref="CU73" ca="1">INDIRECT($A73&amp;CU$1)</f>
        <v>1</v>
      </c>
      <c r="CV73" s="364" cm="1">
        <f t="array" aca="1" ref="CV73" ca="1">INDIRECT($A73&amp;CV$1)</f>
        <v>1</v>
      </c>
      <c r="CW73" s="364" cm="1">
        <f t="array" aca="1" ref="CW73" ca="1">INDIRECT($A73&amp;CW$1)</f>
        <v>1</v>
      </c>
      <c r="CX73" s="364" cm="1">
        <f t="array" aca="1" ref="CX73" ca="1">INDIRECT($A73&amp;CX$1)</f>
        <v>1</v>
      </c>
      <c r="CY73" s="364" cm="1">
        <f t="array" aca="1" ref="CY73" ca="1">INDIRECT($A73&amp;CY$1)</f>
        <v>1</v>
      </c>
      <c r="CZ73" s="364" cm="1">
        <f t="array" aca="1" ref="CZ73" ca="1">INDIRECT($A73&amp;CZ$1)</f>
        <v>1</v>
      </c>
      <c r="DA73" s="364" cm="1">
        <f t="array" aca="1" ref="DA73" ca="1">INDIRECT($A73&amp;DA$1)</f>
        <v>1</v>
      </c>
      <c r="DB73" s="364" cm="1">
        <f t="array" aca="1" ref="DB73" ca="1">INDIRECT($A73&amp;DB$1)</f>
        <v>1</v>
      </c>
      <c r="DC73" s="364" cm="1">
        <f t="array" aca="1" ref="DC73" ca="1">INDIRECT($A73&amp;DC$1)</f>
        <v>1</v>
      </c>
      <c r="DD73" s="357"/>
      <c r="DE73" s="364" cm="1">
        <f t="array" aca="1" ref="DE73" ca="1">INDIRECT($A73&amp;DE$1)</f>
        <v>1</v>
      </c>
      <c r="DF73" s="364" cm="1">
        <f t="array" aca="1" ref="DF73" ca="1">INDIRECT($A73&amp;DF$1)</f>
        <v>1</v>
      </c>
      <c r="DG73" s="364" cm="1">
        <f t="array" aca="1" ref="DG73" ca="1">INDIRECT($A73&amp;DG$1)</f>
        <v>1</v>
      </c>
      <c r="DH73" s="364" cm="1">
        <f t="array" aca="1" ref="DH73" ca="1">INDIRECT($A73&amp;DH$1)</f>
        <v>1</v>
      </c>
      <c r="DI73" s="364" cm="1">
        <f t="array" aca="1" ref="DI73" ca="1">INDIRECT($A73&amp;DI$1)</f>
        <v>1</v>
      </c>
      <c r="DJ73" s="364" cm="1">
        <f t="array" aca="1" ref="DJ73" ca="1">INDIRECT($A73&amp;DJ$1)</f>
        <v>1</v>
      </c>
      <c r="DK73" s="364" cm="1">
        <f t="array" aca="1" ref="DK73" ca="1">INDIRECT($A73&amp;DK$1)</f>
        <v>1</v>
      </c>
      <c r="DL73" s="364" cm="1">
        <f t="array" aca="1" ref="DL73" ca="1">INDIRECT($A73&amp;DL$1)</f>
        <v>1</v>
      </c>
      <c r="DM73" s="357"/>
      <c r="DN73" s="364" cm="1">
        <f t="array" aca="1" ref="DN73" ca="1">INDIRECT($A73&amp;DN$1)</f>
        <v>1</v>
      </c>
      <c r="DO73" s="364" cm="1">
        <f t="array" aca="1" ref="DO73" ca="1">INDIRECT($A73&amp;DO$1)</f>
        <v>1</v>
      </c>
      <c r="DP73" s="364" cm="1">
        <f t="array" aca="1" ref="DP73" ca="1">INDIRECT($A73&amp;DP$1)</f>
        <v>1</v>
      </c>
      <c r="DQ73" s="364" cm="1">
        <f t="array" aca="1" ref="DQ73" ca="1">INDIRECT($A73&amp;DQ$1)</f>
        <v>1</v>
      </c>
      <c r="DR73" s="364" cm="1">
        <f t="array" aca="1" ref="DR73" ca="1">INDIRECT($A73&amp;DR$1)</f>
        <v>1</v>
      </c>
      <c r="DS73" s="364" cm="1">
        <f t="array" aca="1" ref="DS73" ca="1">INDIRECT($A73&amp;DS$1)</f>
        <v>1</v>
      </c>
      <c r="DT73" s="364" cm="1">
        <f t="array" aca="1" ref="DT73" ca="1">INDIRECT($A73&amp;DT$1)</f>
        <v>1</v>
      </c>
      <c r="DU73" s="364" cm="1">
        <f t="array" aca="1" ref="DU73" ca="1">INDIRECT($A73&amp;DU$1)</f>
        <v>1</v>
      </c>
      <c r="DV73" s="364" cm="1">
        <f t="array" aca="1" ref="DV73" ca="1">INDIRECT($A73&amp;DV$1)</f>
        <v>1</v>
      </c>
      <c r="DW73" s="364" cm="1">
        <f t="array" aca="1" ref="DW73" ca="1">INDIRECT($A73&amp;DW$1)</f>
        <v>1</v>
      </c>
      <c r="DX73" s="364" cm="1">
        <f t="array" aca="1" ref="DX73" ca="1">INDIRECT($A73&amp;DX$1)</f>
        <v>1</v>
      </c>
      <c r="DY73" s="357"/>
      <c r="DZ73" s="364" cm="1">
        <f t="array" aca="1" ref="DZ73" ca="1">INDIRECT($A73&amp;DZ$1)</f>
        <v>1</v>
      </c>
      <c r="EA73" s="364" cm="1">
        <f t="array" aca="1" ref="EA73" ca="1">INDIRECT($A73&amp;EA$1)</f>
        <v>1</v>
      </c>
      <c r="EB73" s="364" cm="1">
        <f t="array" aca="1" ref="EB73" ca="1">INDIRECT($A73&amp;EB$1)</f>
        <v>1</v>
      </c>
      <c r="EC73" s="364" cm="1">
        <f t="array" aca="1" ref="EC73" ca="1">INDIRECT($A73&amp;EC$1)</f>
        <v>1</v>
      </c>
      <c r="ED73" s="357"/>
      <c r="EE73" s="364" cm="1">
        <f t="array" aca="1" ref="EE73" ca="1">INDIRECT($A73&amp;EE$1)</f>
        <v>1</v>
      </c>
      <c r="EF73" s="364" cm="1">
        <f t="array" aca="1" ref="EF73" ca="1">INDIRECT($A73&amp;EF$1)</f>
        <v>1</v>
      </c>
      <c r="EG73" s="364" cm="1">
        <f t="array" aca="1" ref="EG73" ca="1">INDIRECT($A73&amp;EG$1)</f>
        <v>1</v>
      </c>
      <c r="EH73" s="364" cm="1">
        <f t="array" aca="1" ref="EH73" ca="1">INDIRECT($A73&amp;EH$1)</f>
        <v>1</v>
      </c>
      <c r="EI73" s="364" cm="1">
        <f t="array" aca="1" ref="EI73" ca="1">INDIRECT($A73&amp;EI$1)</f>
        <v>1</v>
      </c>
      <c r="EJ73" s="199"/>
      <c r="EK73" s="199"/>
      <c r="EL73" s="138"/>
      <c r="EM73" s="138"/>
      <c r="EN73" s="138"/>
      <c r="EO73" s="138"/>
    </row>
    <row r="74" spans="1:145" hidden="1">
      <c r="A74" s="114" t="s">
        <v>379</v>
      </c>
      <c r="B74" s="337" t="e">
        <f>Classificatietabel!#REF!</f>
        <v>#REF!</v>
      </c>
      <c r="C74" s="362" t="e">
        <f>_xlfn.IFNA(VLOOKUP($B74,Classificatietabel!$B$6:$I$91,C$7,FALSE),"")</f>
        <v>#REF!</v>
      </c>
      <c r="D74" s="194" t="e">
        <f>_xlfn.IFNA(VLOOKUP($B74,Classificatietabel!$B$6:$I$91,D$7,FALSE),"")</f>
        <v>#REF!</v>
      </c>
      <c r="E74" s="197" t="e">
        <f>IF(AND(D74="laag",$D$3=1),0,_xlfn.IFNA(IF(VLOOKUP($B74,Classificatietabel!$B$6:$H$91,$E$5,FALSE)="Ja",1,0),""))</f>
        <v>#REF!</v>
      </c>
      <c r="F74" s="357"/>
      <c r="G74" s="363">
        <v>1</v>
      </c>
      <c r="H74" s="363">
        <v>1</v>
      </c>
      <c r="I74" s="363">
        <v>1</v>
      </c>
      <c r="J74" s="363">
        <v>1</v>
      </c>
      <c r="K74" s="363">
        <v>1</v>
      </c>
      <c r="L74" s="363">
        <v>1</v>
      </c>
      <c r="M74" s="363">
        <v>1</v>
      </c>
      <c r="N74" s="363">
        <v>1</v>
      </c>
      <c r="O74" s="363">
        <v>1</v>
      </c>
      <c r="P74" s="363">
        <v>1</v>
      </c>
      <c r="Q74" s="363">
        <v>1</v>
      </c>
      <c r="R74" s="363">
        <v>1</v>
      </c>
      <c r="S74" s="363">
        <v>1</v>
      </c>
      <c r="T74" s="363">
        <v>1</v>
      </c>
      <c r="U74" s="363">
        <v>1</v>
      </c>
      <c r="V74" s="363">
        <v>1</v>
      </c>
      <c r="W74" s="363">
        <v>1</v>
      </c>
      <c r="X74" s="363">
        <v>1</v>
      </c>
      <c r="Y74" s="363">
        <v>1</v>
      </c>
      <c r="Z74" s="363">
        <v>1</v>
      </c>
      <c r="AA74" s="363">
        <v>1</v>
      </c>
      <c r="AB74" s="363">
        <v>1</v>
      </c>
      <c r="AC74" s="363">
        <v>1</v>
      </c>
      <c r="AD74" s="363">
        <v>1</v>
      </c>
      <c r="AE74" s="363">
        <v>1</v>
      </c>
      <c r="AF74" s="363">
        <v>1</v>
      </c>
      <c r="AG74" s="363">
        <v>1</v>
      </c>
      <c r="AH74" s="363">
        <v>1</v>
      </c>
      <c r="AI74" s="363">
        <v>1</v>
      </c>
      <c r="AJ74" s="363">
        <v>1</v>
      </c>
      <c r="AK74" s="363">
        <v>1</v>
      </c>
      <c r="AL74" s="363">
        <v>1</v>
      </c>
      <c r="AM74" s="363">
        <v>1</v>
      </c>
      <c r="AN74" s="357"/>
      <c r="AO74" s="363">
        <v>1</v>
      </c>
      <c r="AP74" s="363">
        <v>1</v>
      </c>
      <c r="AQ74" s="363">
        <v>1</v>
      </c>
      <c r="AR74" s="363">
        <v>1</v>
      </c>
      <c r="AS74" s="363">
        <v>1</v>
      </c>
      <c r="AT74" s="363">
        <v>1</v>
      </c>
      <c r="AU74" s="363">
        <v>1</v>
      </c>
      <c r="AV74" s="363">
        <v>1</v>
      </c>
      <c r="AW74" s="363">
        <v>1</v>
      </c>
      <c r="AX74" s="363">
        <v>1</v>
      </c>
      <c r="AY74" s="357"/>
      <c r="AZ74" s="363">
        <v>1</v>
      </c>
      <c r="BA74" s="363">
        <v>1</v>
      </c>
      <c r="BB74" s="363">
        <v>1</v>
      </c>
      <c r="BC74" s="363">
        <v>1</v>
      </c>
      <c r="BD74" s="363">
        <v>1</v>
      </c>
      <c r="BE74" s="363">
        <v>1</v>
      </c>
      <c r="BF74" s="363">
        <v>1</v>
      </c>
      <c r="BG74" s="363">
        <v>1</v>
      </c>
      <c r="BH74" s="363">
        <v>1</v>
      </c>
      <c r="BI74" s="357"/>
      <c r="BJ74" s="363">
        <v>1</v>
      </c>
      <c r="BK74" s="363">
        <v>1</v>
      </c>
      <c r="BL74" s="363">
        <v>1</v>
      </c>
      <c r="BM74" s="363">
        <v>1</v>
      </c>
      <c r="BN74" s="363">
        <v>1</v>
      </c>
      <c r="BO74" s="363">
        <v>1</v>
      </c>
      <c r="BP74" s="363">
        <v>1</v>
      </c>
      <c r="BQ74" s="363">
        <v>1</v>
      </c>
      <c r="BR74" s="363">
        <v>1</v>
      </c>
      <c r="BS74" s="364" cm="1">
        <f t="array" aca="1" ref="BS74" ca="1">INDIRECT($A74&amp;BS$1)</f>
        <v>1</v>
      </c>
      <c r="BT74" s="191"/>
      <c r="BU74" s="219" cm="1">
        <f t="array" aca="1" ref="BU74" ca="1">INDIRECT($A74&amp;BU$1)</f>
        <v>1</v>
      </c>
      <c r="BV74" s="364" cm="1">
        <f t="array" aca="1" ref="BV74" ca="1">INDIRECT($A74&amp;BV$1)</f>
        <v>1</v>
      </c>
      <c r="BW74" s="364" cm="1">
        <f t="array" aca="1" ref="BW74" ca="1">INDIRECT($A74&amp;BW$1)</f>
        <v>1</v>
      </c>
      <c r="BX74" s="364" cm="1">
        <f t="array" aca="1" ref="BX74" ca="1">INDIRECT($A74&amp;BX$1)</f>
        <v>1</v>
      </c>
      <c r="BY74" s="365"/>
      <c r="BZ74" s="364" cm="1">
        <f t="array" aca="1" ref="BZ74" ca="1">INDIRECT($A74&amp;BZ$1)</f>
        <v>1</v>
      </c>
      <c r="CA74" s="364" cm="1">
        <f t="array" aca="1" ref="CA74" ca="1">INDIRECT($A74&amp;CA$1)</f>
        <v>1</v>
      </c>
      <c r="CB74" s="364" cm="1">
        <f t="array" aca="1" ref="CB74" ca="1">INDIRECT($A74&amp;CB$1)</f>
        <v>1</v>
      </c>
      <c r="CC74" s="364" cm="1">
        <f t="array" aca="1" ref="CC74" ca="1">INDIRECT($A74&amp;CC$1)</f>
        <v>1</v>
      </c>
      <c r="CD74" s="364" cm="1">
        <f t="array" aca="1" ref="CD74" ca="1">INDIRECT($A74&amp;CD$1)</f>
        <v>1</v>
      </c>
      <c r="CE74" s="364" cm="1">
        <f t="array" aca="1" ref="CE74" ca="1">INDIRECT($A74&amp;CE$1)</f>
        <v>1</v>
      </c>
      <c r="CF74" s="364" cm="1">
        <f t="array" aca="1" ref="CF74" ca="1">INDIRECT($A74&amp;CF$1)</f>
        <v>1</v>
      </c>
      <c r="CG74" s="364" cm="1">
        <f t="array" aca="1" ref="CG74" ca="1">INDIRECT($A74&amp;CG$1)</f>
        <v>1</v>
      </c>
      <c r="CH74" s="364" cm="1">
        <f t="array" aca="1" ref="CH74" ca="1">INDIRECT($A74&amp;CH$1)</f>
        <v>1</v>
      </c>
      <c r="CI74" s="191"/>
      <c r="CJ74" s="364" cm="1">
        <f t="array" aca="1" ref="CJ74" ca="1">INDIRECT($A74&amp;CJ$1)</f>
        <v>1</v>
      </c>
      <c r="CK74" s="364" cm="1">
        <f t="array" aca="1" ref="CK74" ca="1">INDIRECT($A74&amp;CK$1)</f>
        <v>1</v>
      </c>
      <c r="CL74" s="364" cm="1">
        <f t="array" aca="1" ref="CL74" ca="1">INDIRECT($A74&amp;CL$1)</f>
        <v>1</v>
      </c>
      <c r="CM74" s="364" cm="1">
        <f t="array" aca="1" ref="CM74" ca="1">INDIRECT($A74&amp;CM$1)</f>
        <v>1</v>
      </c>
      <c r="CN74" s="364" cm="1">
        <f t="array" aca="1" ref="CN74" ca="1">INDIRECT($A74&amp;CN$1)</f>
        <v>1</v>
      </c>
      <c r="CO74" s="364" cm="1">
        <f t="array" aca="1" ref="CO74" ca="1">INDIRECT($A74&amp;CO$1)</f>
        <v>1</v>
      </c>
      <c r="CP74" s="364" cm="1">
        <f t="array" aca="1" ref="CP74" ca="1">INDIRECT($A74&amp;CP$1)</f>
        <v>1</v>
      </c>
      <c r="CQ74" s="364" cm="1">
        <f t="array" aca="1" ref="CQ74" ca="1">INDIRECT($A74&amp;CQ$1)</f>
        <v>1</v>
      </c>
      <c r="CR74" s="364" cm="1">
        <f t="array" aca="1" ref="CR74" ca="1">INDIRECT($A74&amp;CR$1)</f>
        <v>1</v>
      </c>
      <c r="CS74" s="364" cm="1">
        <f t="array" aca="1" ref="CS74" ca="1">INDIRECT($A74&amp;CS$1)</f>
        <v>1</v>
      </c>
      <c r="CT74" s="364" cm="1">
        <f t="array" aca="1" ref="CT74" ca="1">INDIRECT($A74&amp;CT$1)</f>
        <v>1</v>
      </c>
      <c r="CU74" s="364" cm="1">
        <f t="array" aca="1" ref="CU74" ca="1">INDIRECT($A74&amp;CU$1)</f>
        <v>1</v>
      </c>
      <c r="CV74" s="364" cm="1">
        <f t="array" aca="1" ref="CV74" ca="1">INDIRECT($A74&amp;CV$1)</f>
        <v>1</v>
      </c>
      <c r="CW74" s="364" cm="1">
        <f t="array" aca="1" ref="CW74" ca="1">INDIRECT($A74&amp;CW$1)</f>
        <v>1</v>
      </c>
      <c r="CX74" s="364" cm="1">
        <f t="array" aca="1" ref="CX74" ca="1">INDIRECT($A74&amp;CX$1)</f>
        <v>1</v>
      </c>
      <c r="CY74" s="364" cm="1">
        <f t="array" aca="1" ref="CY74" ca="1">INDIRECT($A74&amp;CY$1)</f>
        <v>1</v>
      </c>
      <c r="CZ74" s="364" cm="1">
        <f t="array" aca="1" ref="CZ74" ca="1">INDIRECT($A74&amp;CZ$1)</f>
        <v>1</v>
      </c>
      <c r="DA74" s="364" cm="1">
        <f t="array" aca="1" ref="DA74" ca="1">INDIRECT($A74&amp;DA$1)</f>
        <v>1</v>
      </c>
      <c r="DB74" s="364" cm="1">
        <f t="array" aca="1" ref="DB74" ca="1">INDIRECT($A74&amp;DB$1)</f>
        <v>1</v>
      </c>
      <c r="DC74" s="364" cm="1">
        <f t="array" aca="1" ref="DC74" ca="1">INDIRECT($A74&amp;DC$1)</f>
        <v>1</v>
      </c>
      <c r="DD74" s="357"/>
      <c r="DE74" s="364" cm="1">
        <f t="array" aca="1" ref="DE74" ca="1">INDIRECT($A74&amp;DE$1)</f>
        <v>1</v>
      </c>
      <c r="DF74" s="364" cm="1">
        <f t="array" aca="1" ref="DF74" ca="1">INDIRECT($A74&amp;DF$1)</f>
        <v>1</v>
      </c>
      <c r="DG74" s="364" cm="1">
        <f t="array" aca="1" ref="DG74" ca="1">INDIRECT($A74&amp;DG$1)</f>
        <v>1</v>
      </c>
      <c r="DH74" s="364" cm="1">
        <f t="array" aca="1" ref="DH74" ca="1">INDIRECT($A74&amp;DH$1)</f>
        <v>1</v>
      </c>
      <c r="DI74" s="364" cm="1">
        <f t="array" aca="1" ref="DI74" ca="1">INDIRECT($A74&amp;DI$1)</f>
        <v>1</v>
      </c>
      <c r="DJ74" s="364" cm="1">
        <f t="array" aca="1" ref="DJ74" ca="1">INDIRECT($A74&amp;DJ$1)</f>
        <v>1</v>
      </c>
      <c r="DK74" s="364" cm="1">
        <f t="array" aca="1" ref="DK74" ca="1">INDIRECT($A74&amp;DK$1)</f>
        <v>1</v>
      </c>
      <c r="DL74" s="364" cm="1">
        <f t="array" aca="1" ref="DL74" ca="1">INDIRECT($A74&amp;DL$1)</f>
        <v>1</v>
      </c>
      <c r="DM74" s="357"/>
      <c r="DN74" s="364" cm="1">
        <f t="array" aca="1" ref="DN74" ca="1">INDIRECT($A74&amp;DN$1)</f>
        <v>1</v>
      </c>
      <c r="DO74" s="364" cm="1">
        <f t="array" aca="1" ref="DO74" ca="1">INDIRECT($A74&amp;DO$1)</f>
        <v>1</v>
      </c>
      <c r="DP74" s="364" cm="1">
        <f t="array" aca="1" ref="DP74" ca="1">INDIRECT($A74&amp;DP$1)</f>
        <v>1</v>
      </c>
      <c r="DQ74" s="364" cm="1">
        <f t="array" aca="1" ref="DQ74" ca="1">INDIRECT($A74&amp;DQ$1)</f>
        <v>1</v>
      </c>
      <c r="DR74" s="364" cm="1">
        <f t="array" aca="1" ref="DR74" ca="1">INDIRECT($A74&amp;DR$1)</f>
        <v>1</v>
      </c>
      <c r="DS74" s="364" cm="1">
        <f t="array" aca="1" ref="DS74" ca="1">INDIRECT($A74&amp;DS$1)</f>
        <v>1</v>
      </c>
      <c r="DT74" s="364" cm="1">
        <f t="array" aca="1" ref="DT74" ca="1">INDIRECT($A74&amp;DT$1)</f>
        <v>1</v>
      </c>
      <c r="DU74" s="364" cm="1">
        <f t="array" aca="1" ref="DU74" ca="1">INDIRECT($A74&amp;DU$1)</f>
        <v>1</v>
      </c>
      <c r="DV74" s="364" cm="1">
        <f t="array" aca="1" ref="DV74" ca="1">INDIRECT($A74&amp;DV$1)</f>
        <v>1</v>
      </c>
      <c r="DW74" s="364" cm="1">
        <f t="array" aca="1" ref="DW74" ca="1">INDIRECT($A74&amp;DW$1)</f>
        <v>1</v>
      </c>
      <c r="DX74" s="364" cm="1">
        <f t="array" aca="1" ref="DX74" ca="1">INDIRECT($A74&amp;DX$1)</f>
        <v>1</v>
      </c>
      <c r="DY74" s="357"/>
      <c r="DZ74" s="364" cm="1">
        <f t="array" aca="1" ref="DZ74" ca="1">INDIRECT($A74&amp;DZ$1)</f>
        <v>1</v>
      </c>
      <c r="EA74" s="364" cm="1">
        <f t="array" aca="1" ref="EA74" ca="1">INDIRECT($A74&amp;EA$1)</f>
        <v>1</v>
      </c>
      <c r="EB74" s="364" cm="1">
        <f t="array" aca="1" ref="EB74" ca="1">INDIRECT($A74&amp;EB$1)</f>
        <v>1</v>
      </c>
      <c r="EC74" s="364" cm="1">
        <f t="array" aca="1" ref="EC74" ca="1">INDIRECT($A74&amp;EC$1)</f>
        <v>1</v>
      </c>
      <c r="ED74" s="357"/>
      <c r="EE74" s="364" cm="1">
        <f t="array" aca="1" ref="EE74" ca="1">INDIRECT($A74&amp;EE$1)</f>
        <v>1</v>
      </c>
      <c r="EF74" s="364" cm="1">
        <f t="array" aca="1" ref="EF74" ca="1">INDIRECT($A74&amp;EF$1)</f>
        <v>1</v>
      </c>
      <c r="EG74" s="364" cm="1">
        <f t="array" aca="1" ref="EG74" ca="1">INDIRECT($A74&amp;EG$1)</f>
        <v>1</v>
      </c>
      <c r="EH74" s="364" cm="1">
        <f t="array" aca="1" ref="EH74" ca="1">INDIRECT($A74&amp;EH$1)</f>
        <v>1</v>
      </c>
      <c r="EI74" s="364" cm="1">
        <f t="array" aca="1" ref="EI74" ca="1">INDIRECT($A74&amp;EI$1)</f>
        <v>1</v>
      </c>
      <c r="EJ74" s="199"/>
      <c r="EK74" s="199"/>
      <c r="EL74" s="138"/>
      <c r="EM74" s="138"/>
      <c r="EN74" s="138"/>
      <c r="EO74" s="138"/>
    </row>
    <row r="75" spans="1:145" hidden="1">
      <c r="A75" s="114" t="s">
        <v>380</v>
      </c>
      <c r="B75" s="337" t="e">
        <f>Classificatietabel!#REF!</f>
        <v>#REF!</v>
      </c>
      <c r="C75" s="362" t="e">
        <f>_xlfn.IFNA(VLOOKUP($B75,Classificatietabel!$B$6:$I$91,C$7,FALSE),"")</f>
        <v>#REF!</v>
      </c>
      <c r="D75" s="194" t="e">
        <f>_xlfn.IFNA(VLOOKUP($B75,Classificatietabel!$B$6:$I$91,D$7,FALSE),"")</f>
        <v>#REF!</v>
      </c>
      <c r="E75" s="197" t="e">
        <f>IF(AND(D75="laag",$D$3=1),0,_xlfn.IFNA(IF(VLOOKUP($B75,Classificatietabel!$B$6:$H$91,$E$5,FALSE)="Ja",1,0),""))</f>
        <v>#REF!</v>
      </c>
      <c r="F75" s="357"/>
      <c r="G75" s="363">
        <v>1</v>
      </c>
      <c r="H75" s="363">
        <v>1</v>
      </c>
      <c r="I75" s="363">
        <v>1</v>
      </c>
      <c r="J75" s="363">
        <v>1</v>
      </c>
      <c r="K75" s="363">
        <v>1</v>
      </c>
      <c r="L75" s="363">
        <v>1</v>
      </c>
      <c r="M75" s="363">
        <v>1</v>
      </c>
      <c r="N75" s="363">
        <v>1</v>
      </c>
      <c r="O75" s="363">
        <v>1</v>
      </c>
      <c r="P75" s="363">
        <v>1</v>
      </c>
      <c r="Q75" s="363">
        <v>1</v>
      </c>
      <c r="R75" s="363">
        <v>1</v>
      </c>
      <c r="S75" s="363">
        <v>1</v>
      </c>
      <c r="T75" s="363">
        <v>1</v>
      </c>
      <c r="U75" s="363">
        <v>1</v>
      </c>
      <c r="V75" s="363">
        <v>1</v>
      </c>
      <c r="W75" s="363">
        <v>1</v>
      </c>
      <c r="X75" s="363">
        <v>1</v>
      </c>
      <c r="Y75" s="363">
        <v>1</v>
      </c>
      <c r="Z75" s="363">
        <v>1</v>
      </c>
      <c r="AA75" s="363">
        <v>1</v>
      </c>
      <c r="AB75" s="363">
        <v>1</v>
      </c>
      <c r="AC75" s="363">
        <v>1</v>
      </c>
      <c r="AD75" s="363">
        <v>1</v>
      </c>
      <c r="AE75" s="363">
        <v>1</v>
      </c>
      <c r="AF75" s="363">
        <v>1</v>
      </c>
      <c r="AG75" s="363">
        <v>1</v>
      </c>
      <c r="AH75" s="363">
        <v>1</v>
      </c>
      <c r="AI75" s="363">
        <v>1</v>
      </c>
      <c r="AJ75" s="363">
        <v>1</v>
      </c>
      <c r="AK75" s="363">
        <v>1</v>
      </c>
      <c r="AL75" s="363">
        <v>1</v>
      </c>
      <c r="AM75" s="363">
        <v>1</v>
      </c>
      <c r="AN75" s="357"/>
      <c r="AO75" s="363">
        <v>1</v>
      </c>
      <c r="AP75" s="363">
        <v>1</v>
      </c>
      <c r="AQ75" s="363">
        <v>1</v>
      </c>
      <c r="AR75" s="363">
        <v>1</v>
      </c>
      <c r="AS75" s="363">
        <v>1</v>
      </c>
      <c r="AT75" s="363">
        <v>1</v>
      </c>
      <c r="AU75" s="363">
        <v>1</v>
      </c>
      <c r="AV75" s="363">
        <v>1</v>
      </c>
      <c r="AW75" s="363">
        <v>1</v>
      </c>
      <c r="AX75" s="363">
        <v>1</v>
      </c>
      <c r="AY75" s="357"/>
      <c r="AZ75" s="363">
        <v>1</v>
      </c>
      <c r="BA75" s="363">
        <v>1</v>
      </c>
      <c r="BB75" s="363">
        <v>1</v>
      </c>
      <c r="BC75" s="363">
        <v>1</v>
      </c>
      <c r="BD75" s="363">
        <v>1</v>
      </c>
      <c r="BE75" s="363">
        <v>1</v>
      </c>
      <c r="BF75" s="363">
        <v>1</v>
      </c>
      <c r="BG75" s="363">
        <v>1</v>
      </c>
      <c r="BH75" s="363">
        <v>1</v>
      </c>
      <c r="BI75" s="357"/>
      <c r="BJ75" s="363">
        <v>1</v>
      </c>
      <c r="BK75" s="363">
        <v>1</v>
      </c>
      <c r="BL75" s="363">
        <v>1</v>
      </c>
      <c r="BM75" s="363">
        <v>1</v>
      </c>
      <c r="BN75" s="363">
        <v>1</v>
      </c>
      <c r="BO75" s="363">
        <v>1</v>
      </c>
      <c r="BP75" s="363">
        <v>1</v>
      </c>
      <c r="BQ75" s="363">
        <v>1</v>
      </c>
      <c r="BR75" s="363">
        <v>1</v>
      </c>
      <c r="BS75" s="363">
        <v>1</v>
      </c>
      <c r="BT75" s="191"/>
      <c r="BU75" s="219" cm="1">
        <f t="array" aca="1" ref="BU75" ca="1">INDIRECT($A75&amp;BU$1)</f>
        <v>1</v>
      </c>
      <c r="BV75" s="364" cm="1">
        <f t="array" aca="1" ref="BV75" ca="1">INDIRECT($A75&amp;BV$1)</f>
        <v>1</v>
      </c>
      <c r="BW75" s="364" cm="1">
        <f t="array" aca="1" ref="BW75" ca="1">INDIRECT($A75&amp;BW$1)</f>
        <v>1</v>
      </c>
      <c r="BX75" s="364" cm="1">
        <f t="array" aca="1" ref="BX75" ca="1">INDIRECT($A75&amp;BX$1)</f>
        <v>1</v>
      </c>
      <c r="BY75" s="365"/>
      <c r="BZ75" s="364" cm="1">
        <f t="array" aca="1" ref="BZ75" ca="1">INDIRECT($A75&amp;BZ$1)</f>
        <v>1</v>
      </c>
      <c r="CA75" s="364" cm="1">
        <f t="array" aca="1" ref="CA75" ca="1">INDIRECT($A75&amp;CA$1)</f>
        <v>1</v>
      </c>
      <c r="CB75" s="364" cm="1">
        <f t="array" aca="1" ref="CB75" ca="1">INDIRECT($A75&amp;CB$1)</f>
        <v>1</v>
      </c>
      <c r="CC75" s="364" cm="1">
        <f t="array" aca="1" ref="CC75" ca="1">INDIRECT($A75&amp;CC$1)</f>
        <v>1</v>
      </c>
      <c r="CD75" s="364" cm="1">
        <f t="array" aca="1" ref="CD75" ca="1">INDIRECT($A75&amp;CD$1)</f>
        <v>1</v>
      </c>
      <c r="CE75" s="364" cm="1">
        <f t="array" aca="1" ref="CE75" ca="1">INDIRECT($A75&amp;CE$1)</f>
        <v>1</v>
      </c>
      <c r="CF75" s="364" cm="1">
        <f t="array" aca="1" ref="CF75" ca="1">INDIRECT($A75&amp;CF$1)</f>
        <v>1</v>
      </c>
      <c r="CG75" s="364" cm="1">
        <f t="array" aca="1" ref="CG75" ca="1">INDIRECT($A75&amp;CG$1)</f>
        <v>1</v>
      </c>
      <c r="CH75" s="364" cm="1">
        <f t="array" aca="1" ref="CH75" ca="1">INDIRECT($A75&amp;CH$1)</f>
        <v>1</v>
      </c>
      <c r="CI75" s="191"/>
      <c r="CJ75" s="364" cm="1">
        <f t="array" aca="1" ref="CJ75" ca="1">INDIRECT($A75&amp;CJ$1)</f>
        <v>1</v>
      </c>
      <c r="CK75" s="364" cm="1">
        <f t="array" aca="1" ref="CK75" ca="1">INDIRECT($A75&amp;CK$1)</f>
        <v>1</v>
      </c>
      <c r="CL75" s="364" cm="1">
        <f t="array" aca="1" ref="CL75" ca="1">INDIRECT($A75&amp;CL$1)</f>
        <v>1</v>
      </c>
      <c r="CM75" s="364" cm="1">
        <f t="array" aca="1" ref="CM75" ca="1">INDIRECT($A75&amp;CM$1)</f>
        <v>1</v>
      </c>
      <c r="CN75" s="364" cm="1">
        <f t="array" aca="1" ref="CN75" ca="1">INDIRECT($A75&amp;CN$1)</f>
        <v>1</v>
      </c>
      <c r="CO75" s="364" cm="1">
        <f t="array" aca="1" ref="CO75" ca="1">INDIRECT($A75&amp;CO$1)</f>
        <v>1</v>
      </c>
      <c r="CP75" s="364" cm="1">
        <f t="array" aca="1" ref="CP75" ca="1">INDIRECT($A75&amp;CP$1)</f>
        <v>1</v>
      </c>
      <c r="CQ75" s="364" cm="1">
        <f t="array" aca="1" ref="CQ75" ca="1">INDIRECT($A75&amp;CQ$1)</f>
        <v>1</v>
      </c>
      <c r="CR75" s="364" cm="1">
        <f t="array" aca="1" ref="CR75" ca="1">INDIRECT($A75&amp;CR$1)</f>
        <v>1</v>
      </c>
      <c r="CS75" s="364" cm="1">
        <f t="array" aca="1" ref="CS75" ca="1">INDIRECT($A75&amp;CS$1)</f>
        <v>1</v>
      </c>
      <c r="CT75" s="364" cm="1">
        <f t="array" aca="1" ref="CT75" ca="1">INDIRECT($A75&amp;CT$1)</f>
        <v>1</v>
      </c>
      <c r="CU75" s="364" cm="1">
        <f t="array" aca="1" ref="CU75" ca="1">INDIRECT($A75&amp;CU$1)</f>
        <v>1</v>
      </c>
      <c r="CV75" s="364" cm="1">
        <f t="array" aca="1" ref="CV75" ca="1">INDIRECT($A75&amp;CV$1)</f>
        <v>1</v>
      </c>
      <c r="CW75" s="364" cm="1">
        <f t="array" aca="1" ref="CW75" ca="1">INDIRECT($A75&amp;CW$1)</f>
        <v>1</v>
      </c>
      <c r="CX75" s="364" cm="1">
        <f t="array" aca="1" ref="CX75" ca="1">INDIRECT($A75&amp;CX$1)</f>
        <v>1</v>
      </c>
      <c r="CY75" s="364" cm="1">
        <f t="array" aca="1" ref="CY75" ca="1">INDIRECT($A75&amp;CY$1)</f>
        <v>1</v>
      </c>
      <c r="CZ75" s="364" cm="1">
        <f t="array" aca="1" ref="CZ75" ca="1">INDIRECT($A75&amp;CZ$1)</f>
        <v>1</v>
      </c>
      <c r="DA75" s="364" cm="1">
        <f t="array" aca="1" ref="DA75" ca="1">INDIRECT($A75&amp;DA$1)</f>
        <v>1</v>
      </c>
      <c r="DB75" s="364" cm="1">
        <f t="array" aca="1" ref="DB75" ca="1">INDIRECT($A75&amp;DB$1)</f>
        <v>1</v>
      </c>
      <c r="DC75" s="364" cm="1">
        <f t="array" aca="1" ref="DC75" ca="1">INDIRECT($A75&amp;DC$1)</f>
        <v>1</v>
      </c>
      <c r="DD75" s="357"/>
      <c r="DE75" s="364" cm="1">
        <f t="array" aca="1" ref="DE75" ca="1">INDIRECT($A75&amp;DE$1)</f>
        <v>1</v>
      </c>
      <c r="DF75" s="364" cm="1">
        <f t="array" aca="1" ref="DF75" ca="1">INDIRECT($A75&amp;DF$1)</f>
        <v>1</v>
      </c>
      <c r="DG75" s="364" cm="1">
        <f t="array" aca="1" ref="DG75" ca="1">INDIRECT($A75&amp;DG$1)</f>
        <v>1</v>
      </c>
      <c r="DH75" s="364" cm="1">
        <f t="array" aca="1" ref="DH75" ca="1">INDIRECT($A75&amp;DH$1)</f>
        <v>1</v>
      </c>
      <c r="DI75" s="364" cm="1">
        <f t="array" aca="1" ref="DI75" ca="1">INDIRECT($A75&amp;DI$1)</f>
        <v>1</v>
      </c>
      <c r="DJ75" s="364" cm="1">
        <f t="array" aca="1" ref="DJ75" ca="1">INDIRECT($A75&amp;DJ$1)</f>
        <v>1</v>
      </c>
      <c r="DK75" s="364" cm="1">
        <f t="array" aca="1" ref="DK75" ca="1">INDIRECT($A75&amp;DK$1)</f>
        <v>1</v>
      </c>
      <c r="DL75" s="364" cm="1">
        <f t="array" aca="1" ref="DL75" ca="1">INDIRECT($A75&amp;DL$1)</f>
        <v>1</v>
      </c>
      <c r="DM75" s="357"/>
      <c r="DN75" s="364" cm="1">
        <f t="array" aca="1" ref="DN75" ca="1">INDIRECT($A75&amp;DN$1)</f>
        <v>1</v>
      </c>
      <c r="DO75" s="364" cm="1">
        <f t="array" aca="1" ref="DO75" ca="1">INDIRECT($A75&amp;DO$1)</f>
        <v>1</v>
      </c>
      <c r="DP75" s="364" cm="1">
        <f t="array" aca="1" ref="DP75" ca="1">INDIRECT($A75&amp;DP$1)</f>
        <v>1</v>
      </c>
      <c r="DQ75" s="364" cm="1">
        <f t="array" aca="1" ref="DQ75" ca="1">INDIRECT($A75&amp;DQ$1)</f>
        <v>1</v>
      </c>
      <c r="DR75" s="364" cm="1">
        <f t="array" aca="1" ref="DR75" ca="1">INDIRECT($A75&amp;DR$1)</f>
        <v>1</v>
      </c>
      <c r="DS75" s="364" cm="1">
        <f t="array" aca="1" ref="DS75" ca="1">INDIRECT($A75&amp;DS$1)</f>
        <v>1</v>
      </c>
      <c r="DT75" s="364" cm="1">
        <f t="array" aca="1" ref="DT75" ca="1">INDIRECT($A75&amp;DT$1)</f>
        <v>1</v>
      </c>
      <c r="DU75" s="364" cm="1">
        <f t="array" aca="1" ref="DU75" ca="1">INDIRECT($A75&amp;DU$1)</f>
        <v>1</v>
      </c>
      <c r="DV75" s="364" cm="1">
        <f t="array" aca="1" ref="DV75" ca="1">INDIRECT($A75&amp;DV$1)</f>
        <v>1</v>
      </c>
      <c r="DW75" s="364" cm="1">
        <f t="array" aca="1" ref="DW75" ca="1">INDIRECT($A75&amp;DW$1)</f>
        <v>1</v>
      </c>
      <c r="DX75" s="364" cm="1">
        <f t="array" aca="1" ref="DX75" ca="1">INDIRECT($A75&amp;DX$1)</f>
        <v>1</v>
      </c>
      <c r="DY75" s="357"/>
      <c r="DZ75" s="364" cm="1">
        <f t="array" aca="1" ref="DZ75" ca="1">INDIRECT($A75&amp;DZ$1)</f>
        <v>1</v>
      </c>
      <c r="EA75" s="364" cm="1">
        <f t="array" aca="1" ref="EA75" ca="1">INDIRECT($A75&amp;EA$1)</f>
        <v>1</v>
      </c>
      <c r="EB75" s="364" cm="1">
        <f t="array" aca="1" ref="EB75" ca="1">INDIRECT($A75&amp;EB$1)</f>
        <v>1</v>
      </c>
      <c r="EC75" s="364" cm="1">
        <f t="array" aca="1" ref="EC75" ca="1">INDIRECT($A75&amp;EC$1)</f>
        <v>1</v>
      </c>
      <c r="ED75" s="357"/>
      <c r="EE75" s="364" cm="1">
        <f t="array" aca="1" ref="EE75" ca="1">INDIRECT($A75&amp;EE$1)</f>
        <v>1</v>
      </c>
      <c r="EF75" s="364" cm="1">
        <f t="array" aca="1" ref="EF75" ca="1">INDIRECT($A75&amp;EF$1)</f>
        <v>1</v>
      </c>
      <c r="EG75" s="364" cm="1">
        <f t="array" aca="1" ref="EG75" ca="1">INDIRECT($A75&amp;EG$1)</f>
        <v>1</v>
      </c>
      <c r="EH75" s="364" cm="1">
        <f t="array" aca="1" ref="EH75" ca="1">INDIRECT($A75&amp;EH$1)</f>
        <v>1</v>
      </c>
      <c r="EI75" s="364" cm="1">
        <f t="array" aca="1" ref="EI75" ca="1">INDIRECT($A75&amp;EI$1)</f>
        <v>1</v>
      </c>
      <c r="EJ75" s="199"/>
      <c r="EK75" s="199"/>
      <c r="EL75" s="138"/>
      <c r="EM75" s="138"/>
      <c r="EN75" s="138"/>
      <c r="EO75" s="138"/>
    </row>
    <row r="76" spans="1:145" hidden="1">
      <c r="B76" s="1"/>
      <c r="C76" s="195" t="str">
        <f>_xlfn.IFNA(VLOOKUP($B76,Classificatietabel!$B$6:$I$91,C$7,FALSE),"")</f>
        <v/>
      </c>
      <c r="D76" s="195" t="str">
        <f>_xlfn.IFNA(VLOOKUP($B76,Classificatietabel!$B$6:$I$91,D$7,FALSE),"")</f>
        <v/>
      </c>
      <c r="E76" s="197" t="str">
        <f>IF(AND(D76="laag",$D$3=1),0,_xlfn.IFNA(IF(VLOOKUP($B76,Classificatietabel!$B$6:$H$91,$E$5,FALSE)="Ja",1,0),""))</f>
        <v/>
      </c>
      <c r="G76" s="200">
        <v>1</v>
      </c>
      <c r="H76" s="200">
        <v>1</v>
      </c>
      <c r="I76" s="200">
        <v>1</v>
      </c>
      <c r="J76" s="200">
        <v>1</v>
      </c>
      <c r="K76" s="200">
        <v>1</v>
      </c>
      <c r="L76" s="200">
        <v>1</v>
      </c>
      <c r="M76" s="200">
        <v>1</v>
      </c>
      <c r="N76" s="200">
        <v>1</v>
      </c>
      <c r="O76" s="200">
        <v>1</v>
      </c>
      <c r="P76" s="200">
        <v>1</v>
      </c>
      <c r="Q76" s="200">
        <v>1</v>
      </c>
      <c r="R76" s="200">
        <v>1</v>
      </c>
      <c r="S76" s="200">
        <v>1</v>
      </c>
      <c r="T76" s="200">
        <v>1</v>
      </c>
      <c r="U76" s="200">
        <v>1</v>
      </c>
      <c r="V76" s="200">
        <v>1</v>
      </c>
      <c r="W76" s="200">
        <v>1</v>
      </c>
      <c r="X76" s="200">
        <v>1</v>
      </c>
      <c r="Y76" s="200">
        <v>1</v>
      </c>
      <c r="Z76" s="200">
        <v>1</v>
      </c>
      <c r="AA76" s="200">
        <v>1</v>
      </c>
      <c r="AB76" s="200">
        <v>1</v>
      </c>
      <c r="AC76" s="200">
        <v>1</v>
      </c>
      <c r="AD76" s="200">
        <v>1</v>
      </c>
      <c r="AE76" s="200">
        <v>1</v>
      </c>
      <c r="AF76" s="200">
        <v>1</v>
      </c>
      <c r="AG76" s="200">
        <v>1</v>
      </c>
      <c r="AH76" s="200">
        <v>1</v>
      </c>
      <c r="AI76" s="200">
        <v>1</v>
      </c>
      <c r="AJ76" s="200">
        <v>1</v>
      </c>
      <c r="AK76" s="200">
        <v>1</v>
      </c>
      <c r="AL76" s="200"/>
      <c r="AM76" s="200">
        <v>1</v>
      </c>
      <c r="AN76" s="189">
        <v>1</v>
      </c>
      <c r="AO76" s="200">
        <v>1</v>
      </c>
      <c r="AP76" s="200">
        <v>1</v>
      </c>
      <c r="AQ76" s="200">
        <v>1</v>
      </c>
      <c r="AR76" s="200">
        <v>1</v>
      </c>
      <c r="AS76" s="200">
        <v>1</v>
      </c>
      <c r="AT76" s="200">
        <v>1</v>
      </c>
      <c r="AU76" s="200">
        <v>1</v>
      </c>
      <c r="AV76" s="200">
        <v>1</v>
      </c>
      <c r="AW76" s="200">
        <v>1</v>
      </c>
      <c r="AX76" s="200">
        <v>1</v>
      </c>
      <c r="AY76" s="189">
        <v>1</v>
      </c>
      <c r="AZ76" s="200">
        <v>1</v>
      </c>
      <c r="BA76" s="200">
        <v>1</v>
      </c>
      <c r="BB76" s="200">
        <v>1</v>
      </c>
      <c r="BC76" s="200">
        <v>1</v>
      </c>
      <c r="BD76" s="200">
        <v>1</v>
      </c>
      <c r="BE76" s="200">
        <v>1</v>
      </c>
      <c r="BF76" s="200">
        <v>1</v>
      </c>
      <c r="BG76" s="200">
        <v>1</v>
      </c>
      <c r="BH76" s="200">
        <v>1</v>
      </c>
      <c r="BI76" s="189">
        <v>1</v>
      </c>
      <c r="BJ76" s="200">
        <v>1</v>
      </c>
      <c r="BK76" s="200">
        <v>1</v>
      </c>
      <c r="BL76" s="200">
        <v>1</v>
      </c>
      <c r="BM76" s="200">
        <v>1</v>
      </c>
      <c r="BN76" s="200">
        <v>1</v>
      </c>
      <c r="BO76" s="200">
        <v>1</v>
      </c>
      <c r="BP76" s="200">
        <v>1</v>
      </c>
      <c r="BQ76" s="200">
        <v>1</v>
      </c>
      <c r="BR76" s="200">
        <v>1</v>
      </c>
      <c r="BS76" s="200">
        <v>1</v>
      </c>
      <c r="BT76" s="189">
        <v>1</v>
      </c>
      <c r="BU76" s="200">
        <v>1</v>
      </c>
      <c r="BV76" s="200">
        <v>1</v>
      </c>
      <c r="BW76" s="200">
        <v>1</v>
      </c>
      <c r="BX76" s="200" t="str">
        <f t="shared" ref="BX76:DO76" si="7">IFERROR(IF($E76*BX$7,1,""),"")</f>
        <v/>
      </c>
      <c r="BY76" s="201" t="str">
        <f t="shared" si="7"/>
        <v/>
      </c>
      <c r="BZ76" s="200" t="str">
        <f t="shared" si="7"/>
        <v/>
      </c>
      <c r="CA76" s="200" t="str">
        <f t="shared" si="7"/>
        <v/>
      </c>
      <c r="CB76" s="200" t="str">
        <f t="shared" si="7"/>
        <v/>
      </c>
      <c r="CC76" s="200" t="str">
        <f t="shared" si="7"/>
        <v/>
      </c>
      <c r="CD76" s="200" t="str">
        <f t="shared" si="7"/>
        <v/>
      </c>
      <c r="CE76" s="200" t="str">
        <f t="shared" si="7"/>
        <v/>
      </c>
      <c r="CF76" s="200" t="str">
        <f t="shared" si="7"/>
        <v/>
      </c>
      <c r="CG76" s="200" t="str">
        <f t="shared" si="7"/>
        <v/>
      </c>
      <c r="CH76" s="200" t="str">
        <f t="shared" si="7"/>
        <v/>
      </c>
      <c r="CJ76" s="200" t="str">
        <f t="shared" si="7"/>
        <v/>
      </c>
      <c r="CK76" s="200" t="str">
        <f t="shared" si="7"/>
        <v/>
      </c>
      <c r="CL76" s="200" t="str">
        <f t="shared" si="7"/>
        <v/>
      </c>
      <c r="CM76" s="200" t="str">
        <f t="shared" si="7"/>
        <v/>
      </c>
      <c r="CN76" s="200" t="str">
        <f t="shared" si="7"/>
        <v/>
      </c>
      <c r="CO76" s="200" t="str">
        <f t="shared" si="7"/>
        <v/>
      </c>
      <c r="CP76" s="200" t="str">
        <f t="shared" si="7"/>
        <v/>
      </c>
      <c r="CQ76" s="200" t="str">
        <f t="shared" si="7"/>
        <v/>
      </c>
      <c r="CR76" s="200" t="str">
        <f t="shared" si="7"/>
        <v/>
      </c>
      <c r="CS76" s="200" t="str">
        <f t="shared" si="7"/>
        <v/>
      </c>
      <c r="CT76" s="200" t="str">
        <f t="shared" si="7"/>
        <v/>
      </c>
      <c r="CU76" s="200" t="str">
        <f t="shared" si="7"/>
        <v/>
      </c>
      <c r="CV76" s="200" t="str">
        <f t="shared" si="7"/>
        <v/>
      </c>
      <c r="CW76" s="200" t="str">
        <f t="shared" si="7"/>
        <v/>
      </c>
      <c r="CX76" s="200" t="str">
        <f t="shared" si="7"/>
        <v/>
      </c>
      <c r="CY76" s="200" t="str">
        <f t="shared" si="7"/>
        <v/>
      </c>
      <c r="CZ76" s="200" t="str">
        <f t="shared" si="7"/>
        <v/>
      </c>
      <c r="DA76" s="200" t="str">
        <f t="shared" si="7"/>
        <v/>
      </c>
      <c r="DB76" s="200" t="str">
        <f t="shared" si="7"/>
        <v/>
      </c>
      <c r="DC76" s="200" t="str">
        <f t="shared" si="7"/>
        <v/>
      </c>
      <c r="DE76" s="200" t="str">
        <f t="shared" si="7"/>
        <v/>
      </c>
      <c r="DF76" s="200" t="str">
        <f t="shared" si="7"/>
        <v/>
      </c>
      <c r="DG76" s="200" t="str">
        <f t="shared" si="7"/>
        <v/>
      </c>
      <c r="DH76" s="200" t="str">
        <f t="shared" si="7"/>
        <v/>
      </c>
      <c r="DI76" s="200" t="str">
        <f t="shared" si="7"/>
        <v/>
      </c>
      <c r="DJ76" s="200" t="str">
        <f t="shared" si="7"/>
        <v/>
      </c>
      <c r="DK76" s="200" t="str">
        <f t="shared" si="7"/>
        <v/>
      </c>
      <c r="DL76" s="200" t="str">
        <f t="shared" si="7"/>
        <v/>
      </c>
      <c r="DN76" s="200" t="str">
        <f t="shared" si="7"/>
        <v/>
      </c>
      <c r="DO76" s="200" t="str">
        <f t="shared" si="7"/>
        <v/>
      </c>
      <c r="DP76" s="200" t="str">
        <f t="shared" ref="DP76:EJ76" si="8">IFERROR(IF($E76*DP$7,1,""),"")</f>
        <v/>
      </c>
      <c r="DQ76" s="200" t="str">
        <f t="shared" si="8"/>
        <v/>
      </c>
      <c r="DR76" s="200" t="str">
        <f t="shared" si="8"/>
        <v/>
      </c>
      <c r="DS76" s="200" t="str">
        <f t="shared" si="8"/>
        <v/>
      </c>
      <c r="DT76" s="200" t="str">
        <f t="shared" si="8"/>
        <v/>
      </c>
      <c r="DU76" s="200" t="str">
        <f t="shared" si="8"/>
        <v/>
      </c>
      <c r="DV76" s="200" t="str">
        <f t="shared" si="8"/>
        <v/>
      </c>
      <c r="DW76" s="200" t="str">
        <f t="shared" si="8"/>
        <v/>
      </c>
      <c r="DX76" s="200" t="str">
        <f t="shared" si="8"/>
        <v/>
      </c>
      <c r="DZ76" s="200" t="str">
        <f t="shared" si="8"/>
        <v/>
      </c>
      <c r="EA76" s="200" t="str">
        <f t="shared" si="8"/>
        <v/>
      </c>
      <c r="EB76" s="200" t="str">
        <f t="shared" si="8"/>
        <v/>
      </c>
      <c r="EC76" s="200" t="str">
        <f t="shared" si="8"/>
        <v/>
      </c>
      <c r="EE76" s="200" t="str">
        <f t="shared" si="8"/>
        <v/>
      </c>
      <c r="EF76" s="200" t="str">
        <f t="shared" si="8"/>
        <v/>
      </c>
      <c r="EG76" s="200" t="str">
        <f t="shared" si="8"/>
        <v/>
      </c>
      <c r="EH76" s="200" t="str">
        <f t="shared" si="8"/>
        <v/>
      </c>
      <c r="EI76" s="200" t="str">
        <f t="shared" si="8"/>
        <v/>
      </c>
      <c r="EJ76" s="199" t="str">
        <f t="shared" si="8"/>
        <v/>
      </c>
      <c r="EK76" s="199"/>
      <c r="EL76" s="138"/>
      <c r="EM76" s="138"/>
      <c r="EN76" s="138"/>
      <c r="EO76" s="138"/>
    </row>
    <row r="77" spans="1:145">
      <c r="A77" s="235"/>
      <c r="B77" s="101" t="s">
        <v>174</v>
      </c>
      <c r="C77" s="191"/>
      <c r="D77" s="191"/>
      <c r="E77" s="197">
        <f>IF(AND(D77="laag",$D$3=1),0,_xlfn.IFNA(IF(VLOOKUP($B77,Classificatietabel!$B$6:$H$91,$E$5,FALSE)="Ja",1,0),""))</f>
        <v>1</v>
      </c>
      <c r="F77" s="191"/>
      <c r="G77" s="191"/>
      <c r="H77" s="191"/>
      <c r="I77" s="191"/>
      <c r="J77" s="191"/>
      <c r="K77" s="191"/>
      <c r="L77" s="191"/>
      <c r="M77" s="191"/>
      <c r="N77" s="191"/>
      <c r="O77" s="191"/>
      <c r="P77" s="191"/>
      <c r="Q77" s="191"/>
      <c r="R77" s="191"/>
      <c r="S77" s="191"/>
      <c r="T77" s="191"/>
      <c r="U77" s="191"/>
      <c r="V77" s="191"/>
      <c r="W77" s="191"/>
      <c r="X77" s="191"/>
      <c r="Y77" s="191"/>
      <c r="Z77" s="191"/>
      <c r="AA77" s="191"/>
      <c r="AB77" s="191"/>
      <c r="AC77" s="191"/>
      <c r="AD77" s="191"/>
      <c r="AE77" s="191"/>
      <c r="AF77" s="191"/>
      <c r="AG77" s="191"/>
      <c r="AH77" s="191"/>
      <c r="AI77" s="191"/>
      <c r="AJ77" s="191"/>
      <c r="AK77" s="191"/>
      <c r="AL77" s="191"/>
      <c r="AM77" s="191"/>
      <c r="AN77" s="191"/>
      <c r="AO77" s="191"/>
      <c r="AP77" s="191"/>
      <c r="AQ77" s="191"/>
      <c r="AR77" s="191"/>
      <c r="AS77" s="191"/>
      <c r="AT77" s="191"/>
      <c r="AU77" s="191"/>
      <c r="AV77" s="191"/>
      <c r="AW77" s="191"/>
      <c r="AX77" s="191"/>
      <c r="AY77" s="191"/>
      <c r="AZ77" s="191"/>
      <c r="BA77" s="191"/>
      <c r="BB77" s="191"/>
      <c r="BC77" s="191"/>
      <c r="BD77" s="191"/>
      <c r="BE77" s="191"/>
      <c r="BF77" s="191"/>
      <c r="BG77" s="191"/>
      <c r="BH77" s="191"/>
      <c r="BI77" s="191"/>
      <c r="BJ77" s="191"/>
      <c r="BK77" s="191"/>
      <c r="BL77" s="191"/>
      <c r="BM77" s="191"/>
      <c r="BN77" s="191"/>
      <c r="BO77" s="191"/>
      <c r="BP77" s="191"/>
      <c r="BQ77" s="191"/>
      <c r="BR77" s="191"/>
      <c r="BS77" s="191"/>
      <c r="BT77" s="191"/>
      <c r="BU77" s="191"/>
      <c r="BV77" s="191"/>
      <c r="BW77" s="191"/>
      <c r="BX77" s="191"/>
      <c r="BY77" s="191"/>
      <c r="BZ77" s="191"/>
      <c r="CA77" s="191"/>
      <c r="CB77" s="191"/>
      <c r="CC77" s="191"/>
      <c r="CD77" s="191"/>
      <c r="CE77" s="191"/>
      <c r="CF77" s="191"/>
      <c r="CG77" s="191"/>
      <c r="CH77" s="191"/>
      <c r="CI77" s="191"/>
      <c r="CJ77" s="191"/>
      <c r="CK77" s="191"/>
      <c r="CL77" s="191"/>
      <c r="CM77" s="191"/>
      <c r="CN77" s="191"/>
      <c r="CO77" s="191"/>
      <c r="CP77" s="191"/>
      <c r="CQ77" s="191"/>
      <c r="CR77" s="191"/>
      <c r="CS77" s="191"/>
      <c r="CT77" s="191"/>
      <c r="CU77" s="191"/>
      <c r="CV77" s="191"/>
      <c r="CW77" s="191"/>
      <c r="CX77" s="191"/>
      <c r="CY77" s="191"/>
      <c r="CZ77" s="191"/>
      <c r="DA77" s="191"/>
      <c r="DB77" s="191"/>
      <c r="DC77" s="191"/>
      <c r="DD77" s="191"/>
      <c r="DE77" s="191"/>
      <c r="DF77" s="191"/>
      <c r="DG77" s="191"/>
      <c r="DH77" s="191"/>
      <c r="DI77" s="191"/>
      <c r="DJ77" s="191"/>
      <c r="DK77" s="191"/>
      <c r="DL77" s="191"/>
      <c r="DM77" s="191"/>
      <c r="DN77" s="191"/>
      <c r="DO77" s="191"/>
      <c r="DP77" s="191"/>
      <c r="DQ77" s="191"/>
      <c r="DR77" s="191"/>
      <c r="DS77" s="191"/>
      <c r="DT77" s="191"/>
      <c r="DU77" s="191"/>
      <c r="DV77" s="191"/>
      <c r="DW77" s="191"/>
      <c r="DX77" s="191"/>
      <c r="DY77" s="191"/>
      <c r="DZ77" s="191"/>
      <c r="EA77" s="191"/>
      <c r="EB77" s="191"/>
      <c r="EC77" s="191"/>
      <c r="ED77" s="191"/>
      <c r="EE77" s="191"/>
      <c r="EF77" s="191"/>
      <c r="EG77" s="191"/>
      <c r="EH77" s="191"/>
      <c r="EI77" s="191"/>
    </row>
    <row r="78" spans="1:145">
      <c r="A78" s="114" t="s">
        <v>381</v>
      </c>
      <c r="B78" s="113" t="s">
        <v>175</v>
      </c>
      <c r="C78" s="194" t="str">
        <f>_xlfn.IFNA(VLOOKUP($B78,Classificatietabel!$B$6:$I$91,C$7,FALSE),"")</f>
        <v>hoog</v>
      </c>
      <c r="D78" s="194" t="str">
        <f>_xlfn.IFNA(VLOOKUP($B78,Classificatietabel!$B$6:$I$91,D$7,FALSE),"")</f>
        <v>neen</v>
      </c>
      <c r="E78" s="197">
        <f>IF(AND(D78="laag",$D$3=1),0,_xlfn.IFNA(IF(VLOOKUP($B78,Classificatietabel!$B$6:$H$91,$E$5,FALSE)="Ja",1,0),""))</f>
        <v>1</v>
      </c>
      <c r="F78" s="191"/>
      <c r="G78" s="230">
        <v>1</v>
      </c>
      <c r="H78" s="230">
        <v>1</v>
      </c>
      <c r="I78" s="230">
        <v>1</v>
      </c>
      <c r="J78" s="230">
        <v>1</v>
      </c>
      <c r="K78" s="230">
        <v>1</v>
      </c>
      <c r="L78" s="230">
        <v>1</v>
      </c>
      <c r="M78" s="230">
        <v>1</v>
      </c>
      <c r="N78" s="230">
        <v>1</v>
      </c>
      <c r="O78" s="230">
        <v>1</v>
      </c>
      <c r="P78" s="230">
        <v>1</v>
      </c>
      <c r="Q78" s="230">
        <v>1</v>
      </c>
      <c r="R78" s="230">
        <v>1</v>
      </c>
      <c r="S78" s="230">
        <v>1</v>
      </c>
      <c r="T78" s="230">
        <v>1</v>
      </c>
      <c r="U78" s="230">
        <v>1</v>
      </c>
      <c r="V78" s="230">
        <v>1</v>
      </c>
      <c r="W78" s="230">
        <v>1</v>
      </c>
      <c r="X78" s="230">
        <v>1</v>
      </c>
      <c r="Y78" s="230">
        <v>1</v>
      </c>
      <c r="Z78" s="230">
        <v>1</v>
      </c>
      <c r="AA78" s="230">
        <v>1</v>
      </c>
      <c r="AB78" s="230">
        <v>1</v>
      </c>
      <c r="AC78" s="230">
        <v>1</v>
      </c>
      <c r="AD78" s="230">
        <v>1</v>
      </c>
      <c r="AE78" s="230">
        <v>1</v>
      </c>
      <c r="AF78" s="230">
        <v>1</v>
      </c>
      <c r="AG78" s="230">
        <v>1</v>
      </c>
      <c r="AH78" s="230">
        <v>1</v>
      </c>
      <c r="AI78" s="230">
        <v>1</v>
      </c>
      <c r="AJ78" s="230">
        <v>1</v>
      </c>
      <c r="AK78" s="230">
        <v>1</v>
      </c>
      <c r="AL78" s="230">
        <v>1</v>
      </c>
      <c r="AM78" s="230">
        <v>1</v>
      </c>
      <c r="AN78" s="191"/>
      <c r="AO78" s="230">
        <v>1</v>
      </c>
      <c r="AP78" s="230">
        <v>1</v>
      </c>
      <c r="AQ78" s="230">
        <v>1</v>
      </c>
      <c r="AR78" s="230">
        <v>1</v>
      </c>
      <c r="AS78" s="230">
        <v>1</v>
      </c>
      <c r="AT78" s="230">
        <v>1</v>
      </c>
      <c r="AU78" s="230">
        <v>1</v>
      </c>
      <c r="AV78" s="230">
        <v>1</v>
      </c>
      <c r="AW78" s="230">
        <v>1</v>
      </c>
      <c r="AX78" s="230">
        <v>1</v>
      </c>
      <c r="AY78" s="191"/>
      <c r="AZ78" s="230">
        <v>1</v>
      </c>
      <c r="BA78" s="230">
        <v>1</v>
      </c>
      <c r="BB78" s="230">
        <v>1</v>
      </c>
      <c r="BC78" s="230">
        <v>1</v>
      </c>
      <c r="BD78" s="230">
        <v>1</v>
      </c>
      <c r="BE78" s="230">
        <v>1</v>
      </c>
      <c r="BF78" s="230">
        <v>1</v>
      </c>
      <c r="BG78" s="230">
        <v>1</v>
      </c>
      <c r="BH78" s="230">
        <v>1</v>
      </c>
      <c r="BI78" s="191"/>
      <c r="BJ78" s="230">
        <v>1</v>
      </c>
      <c r="BK78" s="230">
        <v>1</v>
      </c>
      <c r="BL78" s="230">
        <v>1</v>
      </c>
      <c r="BM78" s="230">
        <v>1</v>
      </c>
      <c r="BN78" s="230">
        <v>1</v>
      </c>
      <c r="BO78" s="230">
        <v>1</v>
      </c>
      <c r="BP78" s="230">
        <v>1</v>
      </c>
      <c r="BQ78" s="230">
        <v>1</v>
      </c>
      <c r="BR78" s="230">
        <v>1</v>
      </c>
      <c r="BS78" s="230">
        <v>1</v>
      </c>
      <c r="BT78" s="191"/>
      <c r="BU78" s="230">
        <v>1</v>
      </c>
      <c r="BV78" s="219" cm="1">
        <f t="array" aca="1" ref="BV78" ca="1">INDIRECT($A78&amp;BV$1)</f>
        <v>1</v>
      </c>
      <c r="BW78" s="219" cm="1">
        <f t="array" aca="1" ref="BW78" ca="1">INDIRECT($A78&amp;BW$1)</f>
        <v>1</v>
      </c>
      <c r="BX78" s="219" cm="1">
        <f t="array" aca="1" ref="BX78" ca="1">INDIRECT($A78&amp;BX$1)</f>
        <v>1</v>
      </c>
      <c r="BY78" s="198"/>
      <c r="BZ78" s="219" cm="1">
        <f t="array" aca="1" ref="BZ78" ca="1">INDIRECT($A78&amp;BZ$1)</f>
        <v>1</v>
      </c>
      <c r="CA78" s="219" cm="1">
        <f t="array" aca="1" ref="CA78" ca="1">INDIRECT($A78&amp;CA$1)</f>
        <v>1</v>
      </c>
      <c r="CB78" s="219" cm="1">
        <f t="array" aca="1" ref="CB78" ca="1">INDIRECT($A78&amp;CB$1)</f>
        <v>1</v>
      </c>
      <c r="CC78" s="219" cm="1">
        <f t="array" aca="1" ref="CC78" ca="1">INDIRECT($A78&amp;CC$1)</f>
        <v>1</v>
      </c>
      <c r="CD78" s="219" cm="1">
        <f t="array" aca="1" ref="CD78" ca="1">INDIRECT($A78&amp;CD$1)</f>
        <v>1</v>
      </c>
      <c r="CE78" s="219" cm="1">
        <f t="array" aca="1" ref="CE78" ca="1">INDIRECT($A78&amp;CE$1)</f>
        <v>1</v>
      </c>
      <c r="CF78" s="219" cm="1">
        <f t="array" aca="1" ref="CF78" ca="1">INDIRECT($A78&amp;CF$1)</f>
        <v>1</v>
      </c>
      <c r="CG78" s="219" cm="1">
        <f t="array" aca="1" ref="CG78" ca="1">INDIRECT($A78&amp;CG$1)</f>
        <v>1</v>
      </c>
      <c r="CH78" s="219" cm="1">
        <f t="array" aca="1" ref="CH78" ca="1">INDIRECT($A78&amp;CH$1)</f>
        <v>1</v>
      </c>
      <c r="CI78" s="191"/>
      <c r="CJ78" s="219" cm="1">
        <f t="array" aca="1" ref="CJ78" ca="1">INDIRECT($A78&amp;CJ$1)</f>
        <v>1</v>
      </c>
      <c r="CK78" s="219" cm="1">
        <f t="array" aca="1" ref="CK78" ca="1">INDIRECT($A78&amp;CK$1)</f>
        <v>1</v>
      </c>
      <c r="CL78" s="219" cm="1">
        <f t="array" aca="1" ref="CL78" ca="1">INDIRECT($A78&amp;CL$1)</f>
        <v>1</v>
      </c>
      <c r="CM78" s="219" cm="1">
        <f t="array" aca="1" ref="CM78" ca="1">INDIRECT($A78&amp;CM$1)</f>
        <v>1</v>
      </c>
      <c r="CN78" s="219" cm="1">
        <f t="array" aca="1" ref="CN78" ca="1">INDIRECT($A78&amp;CN$1)</f>
        <v>1</v>
      </c>
      <c r="CO78" s="219" cm="1">
        <f t="array" aca="1" ref="CO78" ca="1">INDIRECT($A78&amp;CO$1)</f>
        <v>1</v>
      </c>
      <c r="CP78" s="219" cm="1">
        <f t="array" aca="1" ref="CP78" ca="1">INDIRECT($A78&amp;CP$1)</f>
        <v>1</v>
      </c>
      <c r="CQ78" s="219" cm="1">
        <f t="array" aca="1" ref="CQ78" ca="1">INDIRECT($A78&amp;CQ$1)</f>
        <v>1</v>
      </c>
      <c r="CR78" s="219" cm="1">
        <f t="array" aca="1" ref="CR78" ca="1">INDIRECT($A78&amp;CR$1)</f>
        <v>1</v>
      </c>
      <c r="CS78" s="219" cm="1">
        <f t="array" aca="1" ref="CS78" ca="1">INDIRECT($A78&amp;CS$1)</f>
        <v>1</v>
      </c>
      <c r="CT78" s="219" cm="1">
        <f t="array" aca="1" ref="CT78" ca="1">INDIRECT($A78&amp;CT$1)</f>
        <v>1</v>
      </c>
      <c r="CU78" s="219" cm="1">
        <f t="array" aca="1" ref="CU78" ca="1">INDIRECT($A78&amp;CU$1)</f>
        <v>1</v>
      </c>
      <c r="CV78" s="219" cm="1">
        <f t="array" aca="1" ref="CV78" ca="1">INDIRECT($A78&amp;CV$1)</f>
        <v>1</v>
      </c>
      <c r="CW78" s="219" cm="1">
        <f t="array" aca="1" ref="CW78" ca="1">INDIRECT($A78&amp;CW$1)</f>
        <v>1</v>
      </c>
      <c r="CX78" s="219" cm="1">
        <f t="array" aca="1" ref="CX78" ca="1">INDIRECT($A78&amp;CX$1)</f>
        <v>1</v>
      </c>
      <c r="CY78" s="219" cm="1">
        <f t="array" aca="1" ref="CY78" ca="1">INDIRECT($A78&amp;CY$1)</f>
        <v>1</v>
      </c>
      <c r="CZ78" s="219" cm="1">
        <f t="array" aca="1" ref="CZ78" ca="1">INDIRECT($A78&amp;CZ$1)</f>
        <v>1</v>
      </c>
      <c r="DA78" s="219" cm="1">
        <f t="array" aca="1" ref="DA78" ca="1">INDIRECT($A78&amp;DA$1)</f>
        <v>1</v>
      </c>
      <c r="DB78" s="219" cm="1">
        <f t="array" aca="1" ref="DB78" ca="1">INDIRECT($A78&amp;DB$1)</f>
        <v>1</v>
      </c>
      <c r="DC78" s="219" cm="1">
        <f t="array" aca="1" ref="DC78" ca="1">INDIRECT($A78&amp;DC$1)</f>
        <v>1</v>
      </c>
      <c r="DD78" s="191"/>
      <c r="DE78" s="219" cm="1">
        <f t="array" aca="1" ref="DE78" ca="1">INDIRECT($A78&amp;DE$1)</f>
        <v>1</v>
      </c>
      <c r="DF78" s="219" cm="1">
        <f t="array" aca="1" ref="DF78" ca="1">INDIRECT($A78&amp;DF$1)</f>
        <v>1</v>
      </c>
      <c r="DG78" s="219" cm="1">
        <f t="array" aca="1" ref="DG78" ca="1">INDIRECT($A78&amp;DG$1)</f>
        <v>1</v>
      </c>
      <c r="DH78" s="219" cm="1">
        <f t="array" aca="1" ref="DH78" ca="1">INDIRECT($A78&amp;DH$1)</f>
        <v>1</v>
      </c>
      <c r="DI78" s="219" cm="1">
        <f t="array" aca="1" ref="DI78" ca="1">INDIRECT($A78&amp;DI$1)</f>
        <v>1</v>
      </c>
      <c r="DJ78" s="219" cm="1">
        <f t="array" aca="1" ref="DJ78" ca="1">INDIRECT($A78&amp;DJ$1)</f>
        <v>1</v>
      </c>
      <c r="DK78" s="219" cm="1">
        <f t="array" aca="1" ref="DK78" ca="1">INDIRECT($A78&amp;DK$1)</f>
        <v>1</v>
      </c>
      <c r="DL78" s="219" cm="1">
        <f t="array" aca="1" ref="DL78" ca="1">INDIRECT($A78&amp;DL$1)</f>
        <v>1</v>
      </c>
      <c r="DM78" s="191"/>
      <c r="DN78" s="219" cm="1">
        <f t="array" aca="1" ref="DN78" ca="1">INDIRECT($A78&amp;DN$1)</f>
        <v>1</v>
      </c>
      <c r="DO78" s="219" cm="1">
        <f t="array" aca="1" ref="DO78" ca="1">INDIRECT($A78&amp;DO$1)</f>
        <v>1</v>
      </c>
      <c r="DP78" s="219" cm="1">
        <f t="array" aca="1" ref="DP78" ca="1">INDIRECT($A78&amp;DP$1)</f>
        <v>1</v>
      </c>
      <c r="DQ78" s="219" cm="1">
        <f t="array" aca="1" ref="DQ78" ca="1">INDIRECT($A78&amp;DQ$1)</f>
        <v>1</v>
      </c>
      <c r="DR78" s="219" cm="1">
        <f t="array" aca="1" ref="DR78" ca="1">INDIRECT($A78&amp;DR$1)</f>
        <v>1</v>
      </c>
      <c r="DS78" s="219" cm="1">
        <f t="array" aca="1" ref="DS78" ca="1">INDIRECT($A78&amp;DS$1)</f>
        <v>1</v>
      </c>
      <c r="DT78" s="219" cm="1">
        <f t="array" aca="1" ref="DT78" ca="1">INDIRECT($A78&amp;DT$1)</f>
        <v>1</v>
      </c>
      <c r="DU78" s="219" cm="1">
        <f t="array" aca="1" ref="DU78" ca="1">INDIRECT($A78&amp;DU$1)</f>
        <v>1</v>
      </c>
      <c r="DV78" s="219" cm="1">
        <f t="array" aca="1" ref="DV78" ca="1">INDIRECT($A78&amp;DV$1)</f>
        <v>1</v>
      </c>
      <c r="DW78" s="219" cm="1">
        <f t="array" aca="1" ref="DW78" ca="1">INDIRECT($A78&amp;DW$1)</f>
        <v>1</v>
      </c>
      <c r="DX78" s="219" cm="1">
        <f t="array" aca="1" ref="DX78" ca="1">INDIRECT($A78&amp;DX$1)</f>
        <v>1</v>
      </c>
      <c r="DY78" s="191"/>
      <c r="DZ78" s="219" cm="1">
        <f t="array" aca="1" ref="DZ78" ca="1">INDIRECT($A78&amp;DZ$1)</f>
        <v>1</v>
      </c>
      <c r="EA78" s="219" cm="1">
        <f t="array" aca="1" ref="EA78" ca="1">INDIRECT($A78&amp;EA$1)</f>
        <v>1</v>
      </c>
      <c r="EB78" s="219" cm="1">
        <f t="array" aca="1" ref="EB78" ca="1">INDIRECT($A78&amp;EB$1)</f>
        <v>1</v>
      </c>
      <c r="EC78" s="219" cm="1">
        <f t="array" aca="1" ref="EC78" ca="1">INDIRECT($A78&amp;EC$1)</f>
        <v>1</v>
      </c>
      <c r="ED78" s="191"/>
      <c r="EE78" s="219" cm="1">
        <f t="array" aca="1" ref="EE78" ca="1">INDIRECT($A78&amp;EE$1)</f>
        <v>1</v>
      </c>
      <c r="EF78" s="219" cm="1">
        <f t="array" aca="1" ref="EF78" ca="1">INDIRECT($A78&amp;EF$1)</f>
        <v>1</v>
      </c>
      <c r="EG78" s="219" cm="1">
        <f t="array" aca="1" ref="EG78" ca="1">INDIRECT($A78&amp;EG$1)</f>
        <v>1</v>
      </c>
      <c r="EH78" s="219" cm="1">
        <f t="array" aca="1" ref="EH78" ca="1">INDIRECT($A78&amp;EH$1)</f>
        <v>1</v>
      </c>
      <c r="EI78" s="219" cm="1">
        <f t="array" aca="1" ref="EI78" ca="1">INDIRECT($A78&amp;EI$1)</f>
        <v>1</v>
      </c>
      <c r="EJ78" s="199"/>
      <c r="EK78" s="199"/>
      <c r="EL78" s="138"/>
      <c r="EM78" s="138"/>
      <c r="EN78" s="138"/>
      <c r="EO78" s="138"/>
    </row>
    <row r="79" spans="1:145">
      <c r="A79" s="114" t="s">
        <v>382</v>
      </c>
      <c r="B79" s="337" t="s">
        <v>176</v>
      </c>
      <c r="C79" s="362" t="str">
        <f>_xlfn.IFNA(VLOOKUP($B79,Classificatietabel!$B$6:$I$91,C$7,FALSE),"")</f>
        <v>normaal</v>
      </c>
      <c r="D79" s="194" t="str">
        <f>_xlfn.IFNA(VLOOKUP($B79,Classificatietabel!$B$6:$I$91,D$7,FALSE),"")</f>
        <v>neen</v>
      </c>
      <c r="E79" s="197">
        <f>IF(AND(D79="laag",$D$3=1),0,_xlfn.IFNA(IF(VLOOKUP($B79,Classificatietabel!$B$6:$H$91,$E$5,FALSE)="Ja",1,0),""))</f>
        <v>1</v>
      </c>
      <c r="F79" s="357"/>
      <c r="G79" s="363">
        <v>1</v>
      </c>
      <c r="H79" s="363">
        <v>1</v>
      </c>
      <c r="I79" s="363">
        <v>1</v>
      </c>
      <c r="J79" s="363">
        <v>1</v>
      </c>
      <c r="K79" s="363">
        <v>1</v>
      </c>
      <c r="L79" s="363">
        <v>1</v>
      </c>
      <c r="M79" s="363">
        <v>1</v>
      </c>
      <c r="N79" s="363">
        <v>1</v>
      </c>
      <c r="O79" s="363">
        <v>1</v>
      </c>
      <c r="P79" s="363">
        <v>1</v>
      </c>
      <c r="Q79" s="363">
        <v>1</v>
      </c>
      <c r="R79" s="363">
        <v>1</v>
      </c>
      <c r="S79" s="363">
        <v>1</v>
      </c>
      <c r="T79" s="363">
        <v>1</v>
      </c>
      <c r="U79" s="363">
        <v>1</v>
      </c>
      <c r="V79" s="363">
        <v>1</v>
      </c>
      <c r="W79" s="363">
        <v>1</v>
      </c>
      <c r="X79" s="363">
        <v>1</v>
      </c>
      <c r="Y79" s="363">
        <v>1</v>
      </c>
      <c r="Z79" s="363">
        <v>1</v>
      </c>
      <c r="AA79" s="363">
        <v>1</v>
      </c>
      <c r="AB79" s="363">
        <v>1</v>
      </c>
      <c r="AC79" s="363">
        <v>1</v>
      </c>
      <c r="AD79" s="363">
        <v>1</v>
      </c>
      <c r="AE79" s="363">
        <v>1</v>
      </c>
      <c r="AF79" s="363">
        <v>1</v>
      </c>
      <c r="AG79" s="363">
        <v>1</v>
      </c>
      <c r="AH79" s="363">
        <v>1</v>
      </c>
      <c r="AI79" s="363">
        <v>1</v>
      </c>
      <c r="AJ79" s="363">
        <v>1</v>
      </c>
      <c r="AK79" s="363">
        <v>1</v>
      </c>
      <c r="AL79" s="363">
        <v>1</v>
      </c>
      <c r="AM79" s="363">
        <v>1</v>
      </c>
      <c r="AN79" s="357"/>
      <c r="AO79" s="363">
        <v>1</v>
      </c>
      <c r="AP79" s="363">
        <v>1</v>
      </c>
      <c r="AQ79" s="363">
        <v>1</v>
      </c>
      <c r="AR79" s="363">
        <v>1</v>
      </c>
      <c r="AS79" s="363">
        <v>1</v>
      </c>
      <c r="AT79" s="363">
        <v>1</v>
      </c>
      <c r="AU79" s="363">
        <v>1</v>
      </c>
      <c r="AV79" s="363">
        <v>1</v>
      </c>
      <c r="AW79" s="363">
        <v>1</v>
      </c>
      <c r="AX79" s="363">
        <v>1</v>
      </c>
      <c r="AY79" s="357"/>
      <c r="AZ79" s="363">
        <v>1</v>
      </c>
      <c r="BA79" s="363">
        <v>1</v>
      </c>
      <c r="BB79" s="363">
        <v>1</v>
      </c>
      <c r="BC79" s="363">
        <v>1</v>
      </c>
      <c r="BD79" s="363">
        <v>1</v>
      </c>
      <c r="BE79" s="363">
        <v>1</v>
      </c>
      <c r="BF79" s="363">
        <v>1</v>
      </c>
      <c r="BG79" s="363">
        <v>1</v>
      </c>
      <c r="BH79" s="363">
        <v>1</v>
      </c>
      <c r="BI79" s="357"/>
      <c r="BJ79" s="363">
        <v>1</v>
      </c>
      <c r="BK79" s="363">
        <v>1</v>
      </c>
      <c r="BL79" s="363">
        <v>1</v>
      </c>
      <c r="BM79" s="363">
        <v>1</v>
      </c>
      <c r="BN79" s="363">
        <v>1</v>
      </c>
      <c r="BO79" s="363">
        <v>1</v>
      </c>
      <c r="BP79" s="363">
        <v>1</v>
      </c>
      <c r="BQ79" s="363">
        <v>1</v>
      </c>
      <c r="BR79" s="363">
        <v>1</v>
      </c>
      <c r="BS79" s="363">
        <v>1</v>
      </c>
      <c r="BT79" s="191"/>
      <c r="BU79" s="230">
        <v>1</v>
      </c>
      <c r="BV79" s="363">
        <v>1</v>
      </c>
      <c r="BW79" s="364" cm="1">
        <f t="array" aca="1" ref="BW79" ca="1">INDIRECT($A79&amp;BW$1)</f>
        <v>1</v>
      </c>
      <c r="BX79" s="364" cm="1">
        <f t="array" aca="1" ref="BX79" ca="1">INDIRECT($A79&amp;BX$1)</f>
        <v>1</v>
      </c>
      <c r="BY79" s="365"/>
      <c r="BZ79" s="364" cm="1">
        <f t="array" aca="1" ref="BZ79" ca="1">INDIRECT($A79&amp;BZ$1)</f>
        <v>1</v>
      </c>
      <c r="CA79" s="364" cm="1">
        <f t="array" aca="1" ref="CA79" ca="1">INDIRECT($A79&amp;CA$1)</f>
        <v>1</v>
      </c>
      <c r="CB79" s="364" cm="1">
        <f t="array" aca="1" ref="CB79" ca="1">INDIRECT($A79&amp;CB$1)</f>
        <v>1</v>
      </c>
      <c r="CC79" s="364" cm="1">
        <f t="array" aca="1" ref="CC79" ca="1">INDIRECT($A79&amp;CC$1)</f>
        <v>1</v>
      </c>
      <c r="CD79" s="364" cm="1">
        <f t="array" aca="1" ref="CD79" ca="1">INDIRECT($A79&amp;CD$1)</f>
        <v>1</v>
      </c>
      <c r="CE79" s="364" cm="1">
        <f t="array" aca="1" ref="CE79" ca="1">INDIRECT($A79&amp;CE$1)</f>
        <v>1</v>
      </c>
      <c r="CF79" s="364" cm="1">
        <f t="array" aca="1" ref="CF79" ca="1">INDIRECT($A79&amp;CF$1)</f>
        <v>1</v>
      </c>
      <c r="CG79" s="364" cm="1">
        <f t="array" aca="1" ref="CG79" ca="1">INDIRECT($A79&amp;CG$1)</f>
        <v>1</v>
      </c>
      <c r="CH79" s="364" cm="1">
        <f t="array" aca="1" ref="CH79" ca="1">INDIRECT($A79&amp;CH$1)</f>
        <v>1</v>
      </c>
      <c r="CI79" s="191"/>
      <c r="CJ79" s="364" cm="1">
        <f t="array" aca="1" ref="CJ79" ca="1">INDIRECT($A79&amp;CJ$1)</f>
        <v>1</v>
      </c>
      <c r="CK79" s="364" cm="1">
        <f t="array" aca="1" ref="CK79" ca="1">INDIRECT($A79&amp;CK$1)</f>
        <v>1</v>
      </c>
      <c r="CL79" s="364" cm="1">
        <f t="array" aca="1" ref="CL79" ca="1">INDIRECT($A79&amp;CL$1)</f>
        <v>1</v>
      </c>
      <c r="CM79" s="364" cm="1">
        <f t="array" aca="1" ref="CM79" ca="1">INDIRECT($A79&amp;CM$1)</f>
        <v>1</v>
      </c>
      <c r="CN79" s="364" cm="1">
        <f t="array" aca="1" ref="CN79" ca="1">INDIRECT($A79&amp;CN$1)</f>
        <v>1</v>
      </c>
      <c r="CO79" s="364" cm="1">
        <f t="array" aca="1" ref="CO79" ca="1">INDIRECT($A79&amp;CO$1)</f>
        <v>1</v>
      </c>
      <c r="CP79" s="364" cm="1">
        <f t="array" aca="1" ref="CP79" ca="1">INDIRECT($A79&amp;CP$1)</f>
        <v>1</v>
      </c>
      <c r="CQ79" s="364" cm="1">
        <f t="array" aca="1" ref="CQ79" ca="1">INDIRECT($A79&amp;CQ$1)</f>
        <v>1</v>
      </c>
      <c r="CR79" s="364" cm="1">
        <f t="array" aca="1" ref="CR79" ca="1">INDIRECT($A79&amp;CR$1)</f>
        <v>1</v>
      </c>
      <c r="CS79" s="364" cm="1">
        <f t="array" aca="1" ref="CS79" ca="1">INDIRECT($A79&amp;CS$1)</f>
        <v>1</v>
      </c>
      <c r="CT79" s="364" cm="1">
        <f t="array" aca="1" ref="CT79" ca="1">INDIRECT($A79&amp;CT$1)</f>
        <v>1</v>
      </c>
      <c r="CU79" s="364" cm="1">
        <f t="array" aca="1" ref="CU79" ca="1">INDIRECT($A79&amp;CU$1)</f>
        <v>1</v>
      </c>
      <c r="CV79" s="364" cm="1">
        <f t="array" aca="1" ref="CV79" ca="1">INDIRECT($A79&amp;CV$1)</f>
        <v>1</v>
      </c>
      <c r="CW79" s="364" cm="1">
        <f t="array" aca="1" ref="CW79" ca="1">INDIRECT($A79&amp;CW$1)</f>
        <v>1</v>
      </c>
      <c r="CX79" s="364" cm="1">
        <f t="array" aca="1" ref="CX79" ca="1">INDIRECT($A79&amp;CX$1)</f>
        <v>1</v>
      </c>
      <c r="CY79" s="364" cm="1">
        <f t="array" aca="1" ref="CY79" ca="1">INDIRECT($A79&amp;CY$1)</f>
        <v>1</v>
      </c>
      <c r="CZ79" s="364" cm="1">
        <f t="array" aca="1" ref="CZ79" ca="1">INDIRECT($A79&amp;CZ$1)</f>
        <v>1</v>
      </c>
      <c r="DA79" s="364" cm="1">
        <f t="array" aca="1" ref="DA79" ca="1">INDIRECT($A79&amp;DA$1)</f>
        <v>1</v>
      </c>
      <c r="DB79" s="364" cm="1">
        <f t="array" aca="1" ref="DB79" ca="1">INDIRECT($A79&amp;DB$1)</f>
        <v>1</v>
      </c>
      <c r="DC79" s="364" cm="1">
        <f t="array" aca="1" ref="DC79" ca="1">INDIRECT($A79&amp;DC$1)</f>
        <v>1</v>
      </c>
      <c r="DD79" s="357"/>
      <c r="DE79" s="364" cm="1">
        <f t="array" aca="1" ref="DE79" ca="1">INDIRECT($A79&amp;DE$1)</f>
        <v>1</v>
      </c>
      <c r="DF79" s="364" cm="1">
        <f t="array" aca="1" ref="DF79" ca="1">INDIRECT($A79&amp;DF$1)</f>
        <v>1</v>
      </c>
      <c r="DG79" s="364" cm="1">
        <f t="array" aca="1" ref="DG79" ca="1">INDIRECT($A79&amp;DG$1)</f>
        <v>1</v>
      </c>
      <c r="DH79" s="364" cm="1">
        <f t="array" aca="1" ref="DH79" ca="1">INDIRECT($A79&amp;DH$1)</f>
        <v>1</v>
      </c>
      <c r="DI79" s="364" cm="1">
        <f t="array" aca="1" ref="DI79" ca="1">INDIRECT($A79&amp;DI$1)</f>
        <v>1</v>
      </c>
      <c r="DJ79" s="364" cm="1">
        <f t="array" aca="1" ref="DJ79" ca="1">INDIRECT($A79&amp;DJ$1)</f>
        <v>1</v>
      </c>
      <c r="DK79" s="364" cm="1">
        <f t="array" aca="1" ref="DK79" ca="1">INDIRECT($A79&amp;DK$1)</f>
        <v>1</v>
      </c>
      <c r="DL79" s="364" cm="1">
        <f t="array" aca="1" ref="DL79" ca="1">INDIRECT($A79&amp;DL$1)</f>
        <v>1</v>
      </c>
      <c r="DM79" s="357"/>
      <c r="DN79" s="364" cm="1">
        <f t="array" aca="1" ref="DN79" ca="1">INDIRECT($A79&amp;DN$1)</f>
        <v>1</v>
      </c>
      <c r="DO79" s="364" cm="1">
        <f t="array" aca="1" ref="DO79" ca="1">INDIRECT($A79&amp;DO$1)</f>
        <v>1</v>
      </c>
      <c r="DP79" s="364" cm="1">
        <f t="array" aca="1" ref="DP79" ca="1">INDIRECT($A79&amp;DP$1)</f>
        <v>1</v>
      </c>
      <c r="DQ79" s="364" cm="1">
        <f t="array" aca="1" ref="DQ79" ca="1">INDIRECT($A79&amp;DQ$1)</f>
        <v>1</v>
      </c>
      <c r="DR79" s="364" cm="1">
        <f t="array" aca="1" ref="DR79" ca="1">INDIRECT($A79&amp;DR$1)</f>
        <v>1</v>
      </c>
      <c r="DS79" s="364" cm="1">
        <f t="array" aca="1" ref="DS79" ca="1">INDIRECT($A79&amp;DS$1)</f>
        <v>1</v>
      </c>
      <c r="DT79" s="364" cm="1">
        <f t="array" aca="1" ref="DT79" ca="1">INDIRECT($A79&amp;DT$1)</f>
        <v>1</v>
      </c>
      <c r="DU79" s="364" cm="1">
        <f t="array" aca="1" ref="DU79" ca="1">INDIRECT($A79&amp;DU$1)</f>
        <v>1</v>
      </c>
      <c r="DV79" s="364" cm="1">
        <f t="array" aca="1" ref="DV79" ca="1">INDIRECT($A79&amp;DV$1)</f>
        <v>1</v>
      </c>
      <c r="DW79" s="364" cm="1">
        <f t="array" aca="1" ref="DW79" ca="1">INDIRECT($A79&amp;DW$1)</f>
        <v>1</v>
      </c>
      <c r="DX79" s="364" cm="1">
        <f t="array" aca="1" ref="DX79" ca="1">INDIRECT($A79&amp;DX$1)</f>
        <v>1</v>
      </c>
      <c r="DY79" s="357"/>
      <c r="DZ79" s="364" cm="1">
        <f t="array" aca="1" ref="DZ79" ca="1">INDIRECT($A79&amp;DZ$1)</f>
        <v>1</v>
      </c>
      <c r="EA79" s="364" cm="1">
        <f t="array" aca="1" ref="EA79" ca="1">INDIRECT($A79&amp;EA$1)</f>
        <v>1</v>
      </c>
      <c r="EB79" s="364" cm="1">
        <f t="array" aca="1" ref="EB79" ca="1">INDIRECT($A79&amp;EB$1)</f>
        <v>1</v>
      </c>
      <c r="EC79" s="364" cm="1">
        <f t="array" aca="1" ref="EC79" ca="1">INDIRECT($A79&amp;EC$1)</f>
        <v>1</v>
      </c>
      <c r="ED79" s="357"/>
      <c r="EE79" s="364" cm="1">
        <f t="array" aca="1" ref="EE79" ca="1">INDIRECT($A79&amp;EE$1)</f>
        <v>1</v>
      </c>
      <c r="EF79" s="364" cm="1">
        <f t="array" aca="1" ref="EF79" ca="1">INDIRECT($A79&amp;EF$1)</f>
        <v>1</v>
      </c>
      <c r="EG79" s="364" cm="1">
        <f t="array" aca="1" ref="EG79" ca="1">INDIRECT($A79&amp;EG$1)</f>
        <v>1</v>
      </c>
      <c r="EH79" s="364" cm="1">
        <f t="array" aca="1" ref="EH79" ca="1">INDIRECT($A79&amp;EH$1)</f>
        <v>1</v>
      </c>
      <c r="EI79" s="364" cm="1">
        <f t="array" aca="1" ref="EI79" ca="1">INDIRECT($A79&amp;EI$1)</f>
        <v>1</v>
      </c>
      <c r="EJ79" s="199"/>
      <c r="EK79" s="199"/>
      <c r="EL79" s="138"/>
      <c r="EM79" s="138"/>
      <c r="EN79" s="138"/>
      <c r="EO79" s="138"/>
    </row>
    <row r="80" spans="1:145">
      <c r="A80" s="114" t="s">
        <v>383</v>
      </c>
      <c r="B80" s="337" t="str">
        <f>Classificatietabel!B67</f>
        <v>KIND - Andere 1 (vul hier in)</v>
      </c>
      <c r="C80" s="362" t="str">
        <f>_xlfn.IFNA(VLOOKUP($B80,Classificatietabel!$B$6:$I$91,C$7,FALSE),"")</f>
        <v>laag</v>
      </c>
      <c r="D80" s="194" t="str">
        <f>_xlfn.IFNA(VLOOKUP($B80,Classificatietabel!$B$6:$I$91,D$7,FALSE),"")</f>
        <v>neen</v>
      </c>
      <c r="E80" s="197">
        <f>IF(AND(D80="laag",$D$3=1),0,_xlfn.IFNA(IF(VLOOKUP($B80,Classificatietabel!$B$6:$H$91,$E$5,FALSE)="Ja",1,0),""))</f>
        <v>1</v>
      </c>
      <c r="F80" s="357"/>
      <c r="G80" s="363">
        <v>1</v>
      </c>
      <c r="H80" s="363">
        <v>1</v>
      </c>
      <c r="I80" s="363">
        <v>1</v>
      </c>
      <c r="J80" s="363">
        <v>1</v>
      </c>
      <c r="K80" s="363">
        <v>1</v>
      </c>
      <c r="L80" s="363">
        <v>1</v>
      </c>
      <c r="M80" s="363">
        <v>1</v>
      </c>
      <c r="N80" s="363">
        <v>1</v>
      </c>
      <c r="O80" s="363">
        <v>1</v>
      </c>
      <c r="P80" s="363">
        <v>1</v>
      </c>
      <c r="Q80" s="363">
        <v>1</v>
      </c>
      <c r="R80" s="363">
        <v>1</v>
      </c>
      <c r="S80" s="363">
        <v>1</v>
      </c>
      <c r="T80" s="363">
        <v>1</v>
      </c>
      <c r="U80" s="363">
        <v>1</v>
      </c>
      <c r="V80" s="363">
        <v>1</v>
      </c>
      <c r="W80" s="363">
        <v>1</v>
      </c>
      <c r="X80" s="363">
        <v>1</v>
      </c>
      <c r="Y80" s="363">
        <v>1</v>
      </c>
      <c r="Z80" s="363">
        <v>1</v>
      </c>
      <c r="AA80" s="363">
        <v>1</v>
      </c>
      <c r="AB80" s="363">
        <v>1</v>
      </c>
      <c r="AC80" s="363">
        <v>1</v>
      </c>
      <c r="AD80" s="363">
        <v>1</v>
      </c>
      <c r="AE80" s="363">
        <v>1</v>
      </c>
      <c r="AF80" s="363">
        <v>1</v>
      </c>
      <c r="AG80" s="363">
        <v>1</v>
      </c>
      <c r="AH80" s="363">
        <v>1</v>
      </c>
      <c r="AI80" s="363">
        <v>1</v>
      </c>
      <c r="AJ80" s="363">
        <v>1</v>
      </c>
      <c r="AK80" s="363">
        <v>1</v>
      </c>
      <c r="AL80" s="363">
        <v>1</v>
      </c>
      <c r="AM80" s="363">
        <v>1</v>
      </c>
      <c r="AN80" s="357"/>
      <c r="AO80" s="363">
        <v>1</v>
      </c>
      <c r="AP80" s="363">
        <v>1</v>
      </c>
      <c r="AQ80" s="363">
        <v>1</v>
      </c>
      <c r="AR80" s="363">
        <v>1</v>
      </c>
      <c r="AS80" s="363">
        <v>1</v>
      </c>
      <c r="AT80" s="363">
        <v>1</v>
      </c>
      <c r="AU80" s="363">
        <v>1</v>
      </c>
      <c r="AV80" s="363">
        <v>1</v>
      </c>
      <c r="AW80" s="363">
        <v>1</v>
      </c>
      <c r="AX80" s="363">
        <v>1</v>
      </c>
      <c r="AY80" s="357"/>
      <c r="AZ80" s="363">
        <v>1</v>
      </c>
      <c r="BA80" s="363">
        <v>1</v>
      </c>
      <c r="BB80" s="363">
        <v>1</v>
      </c>
      <c r="BC80" s="363">
        <v>1</v>
      </c>
      <c r="BD80" s="363">
        <v>1</v>
      </c>
      <c r="BE80" s="363">
        <v>1</v>
      </c>
      <c r="BF80" s="363">
        <v>1</v>
      </c>
      <c r="BG80" s="363">
        <v>1</v>
      </c>
      <c r="BH80" s="363">
        <v>1</v>
      </c>
      <c r="BI80" s="357"/>
      <c r="BJ80" s="363">
        <v>1</v>
      </c>
      <c r="BK80" s="363">
        <v>1</v>
      </c>
      <c r="BL80" s="363">
        <v>1</v>
      </c>
      <c r="BM80" s="363">
        <v>1</v>
      </c>
      <c r="BN80" s="363">
        <v>1</v>
      </c>
      <c r="BO80" s="363">
        <v>1</v>
      </c>
      <c r="BP80" s="363">
        <v>1</v>
      </c>
      <c r="BQ80" s="363">
        <v>1</v>
      </c>
      <c r="BR80" s="363">
        <v>1</v>
      </c>
      <c r="BS80" s="363">
        <v>1</v>
      </c>
      <c r="BT80" s="191"/>
      <c r="BU80" s="230">
        <v>1</v>
      </c>
      <c r="BV80" s="363">
        <v>1</v>
      </c>
      <c r="BW80" s="363">
        <v>1</v>
      </c>
      <c r="BX80" s="364" cm="1">
        <f t="array" aca="1" ref="BX80" ca="1">INDIRECT($A80&amp;BX$1)</f>
        <v>1</v>
      </c>
      <c r="BY80" s="365"/>
      <c r="BZ80" s="364" cm="1">
        <f t="array" aca="1" ref="BZ80" ca="1">INDIRECT($A80&amp;BZ$1)</f>
        <v>1</v>
      </c>
      <c r="CA80" s="364" cm="1">
        <f t="array" aca="1" ref="CA80" ca="1">INDIRECT($A80&amp;CA$1)</f>
        <v>1</v>
      </c>
      <c r="CB80" s="364" cm="1">
        <f t="array" aca="1" ref="CB80" ca="1">INDIRECT($A80&amp;CB$1)</f>
        <v>1</v>
      </c>
      <c r="CC80" s="364" cm="1">
        <f t="array" aca="1" ref="CC80" ca="1">INDIRECT($A80&amp;CC$1)</f>
        <v>1</v>
      </c>
      <c r="CD80" s="364" cm="1">
        <f t="array" aca="1" ref="CD80" ca="1">INDIRECT($A80&amp;CD$1)</f>
        <v>1</v>
      </c>
      <c r="CE80" s="364" cm="1">
        <f t="array" aca="1" ref="CE80" ca="1">INDIRECT($A80&amp;CE$1)</f>
        <v>1</v>
      </c>
      <c r="CF80" s="364" cm="1">
        <f t="array" aca="1" ref="CF80" ca="1">INDIRECT($A80&amp;CF$1)</f>
        <v>1</v>
      </c>
      <c r="CG80" s="364" cm="1">
        <f t="array" aca="1" ref="CG80" ca="1">INDIRECT($A80&amp;CG$1)</f>
        <v>1</v>
      </c>
      <c r="CH80" s="364" cm="1">
        <f t="array" aca="1" ref="CH80" ca="1">INDIRECT($A80&amp;CH$1)</f>
        <v>1</v>
      </c>
      <c r="CI80" s="191"/>
      <c r="CJ80" s="364" cm="1">
        <f t="array" aca="1" ref="CJ80" ca="1">INDIRECT($A80&amp;CJ$1)</f>
        <v>1</v>
      </c>
      <c r="CK80" s="364" cm="1">
        <f t="array" aca="1" ref="CK80" ca="1">INDIRECT($A80&amp;CK$1)</f>
        <v>1</v>
      </c>
      <c r="CL80" s="364" cm="1">
        <f t="array" aca="1" ref="CL80" ca="1">INDIRECT($A80&amp;CL$1)</f>
        <v>1</v>
      </c>
      <c r="CM80" s="364" cm="1">
        <f t="array" aca="1" ref="CM80" ca="1">INDIRECT($A80&amp;CM$1)</f>
        <v>1</v>
      </c>
      <c r="CN80" s="364" cm="1">
        <f t="array" aca="1" ref="CN80" ca="1">INDIRECT($A80&amp;CN$1)</f>
        <v>1</v>
      </c>
      <c r="CO80" s="364" cm="1">
        <f t="array" aca="1" ref="CO80" ca="1">INDIRECT($A80&amp;CO$1)</f>
        <v>1</v>
      </c>
      <c r="CP80" s="364" cm="1">
        <f t="array" aca="1" ref="CP80" ca="1">INDIRECT($A80&amp;CP$1)</f>
        <v>1</v>
      </c>
      <c r="CQ80" s="364" cm="1">
        <f t="array" aca="1" ref="CQ80" ca="1">INDIRECT($A80&amp;CQ$1)</f>
        <v>1</v>
      </c>
      <c r="CR80" s="364" cm="1">
        <f t="array" aca="1" ref="CR80" ca="1">INDIRECT($A80&amp;CR$1)</f>
        <v>1</v>
      </c>
      <c r="CS80" s="364" cm="1">
        <f t="array" aca="1" ref="CS80" ca="1">INDIRECT($A80&amp;CS$1)</f>
        <v>1</v>
      </c>
      <c r="CT80" s="364" cm="1">
        <f t="array" aca="1" ref="CT80" ca="1">INDIRECT($A80&amp;CT$1)</f>
        <v>1</v>
      </c>
      <c r="CU80" s="364" cm="1">
        <f t="array" aca="1" ref="CU80" ca="1">INDIRECT($A80&amp;CU$1)</f>
        <v>1</v>
      </c>
      <c r="CV80" s="364" cm="1">
        <f t="array" aca="1" ref="CV80" ca="1">INDIRECT($A80&amp;CV$1)</f>
        <v>1</v>
      </c>
      <c r="CW80" s="364" cm="1">
        <f t="array" aca="1" ref="CW80" ca="1">INDIRECT($A80&amp;CW$1)</f>
        <v>1</v>
      </c>
      <c r="CX80" s="364" cm="1">
        <f t="array" aca="1" ref="CX80" ca="1">INDIRECT($A80&amp;CX$1)</f>
        <v>1</v>
      </c>
      <c r="CY80" s="364" cm="1">
        <f t="array" aca="1" ref="CY80" ca="1">INDIRECT($A80&amp;CY$1)</f>
        <v>1</v>
      </c>
      <c r="CZ80" s="364" cm="1">
        <f t="array" aca="1" ref="CZ80" ca="1">INDIRECT($A80&amp;CZ$1)</f>
        <v>1</v>
      </c>
      <c r="DA80" s="364" cm="1">
        <f t="array" aca="1" ref="DA80" ca="1">INDIRECT($A80&amp;DA$1)</f>
        <v>1</v>
      </c>
      <c r="DB80" s="364" cm="1">
        <f t="array" aca="1" ref="DB80" ca="1">INDIRECT($A80&amp;DB$1)</f>
        <v>1</v>
      </c>
      <c r="DC80" s="364" cm="1">
        <f t="array" aca="1" ref="DC80" ca="1">INDIRECT($A80&amp;DC$1)</f>
        <v>1</v>
      </c>
      <c r="DD80" s="357"/>
      <c r="DE80" s="364" cm="1">
        <f t="array" aca="1" ref="DE80" ca="1">INDIRECT($A80&amp;DE$1)</f>
        <v>1</v>
      </c>
      <c r="DF80" s="364" cm="1">
        <f t="array" aca="1" ref="DF80" ca="1">INDIRECT($A80&amp;DF$1)</f>
        <v>1</v>
      </c>
      <c r="DG80" s="364" cm="1">
        <f t="array" aca="1" ref="DG80" ca="1">INDIRECT($A80&amp;DG$1)</f>
        <v>1</v>
      </c>
      <c r="DH80" s="364" cm="1">
        <f t="array" aca="1" ref="DH80" ca="1">INDIRECT($A80&amp;DH$1)</f>
        <v>1</v>
      </c>
      <c r="DI80" s="364" cm="1">
        <f t="array" aca="1" ref="DI80" ca="1">INDIRECT($A80&amp;DI$1)</f>
        <v>1</v>
      </c>
      <c r="DJ80" s="364" cm="1">
        <f t="array" aca="1" ref="DJ80" ca="1">INDIRECT($A80&amp;DJ$1)</f>
        <v>1</v>
      </c>
      <c r="DK80" s="364" cm="1">
        <f t="array" aca="1" ref="DK80" ca="1">INDIRECT($A80&amp;DK$1)</f>
        <v>1</v>
      </c>
      <c r="DL80" s="364" cm="1">
        <f t="array" aca="1" ref="DL80" ca="1">INDIRECT($A80&amp;DL$1)</f>
        <v>1</v>
      </c>
      <c r="DM80" s="357"/>
      <c r="DN80" s="364" cm="1">
        <f t="array" aca="1" ref="DN80" ca="1">INDIRECT($A80&amp;DN$1)</f>
        <v>1</v>
      </c>
      <c r="DO80" s="364" cm="1">
        <f t="array" aca="1" ref="DO80" ca="1">INDIRECT($A80&amp;DO$1)</f>
        <v>1</v>
      </c>
      <c r="DP80" s="364" cm="1">
        <f t="array" aca="1" ref="DP80" ca="1">INDIRECT($A80&amp;DP$1)</f>
        <v>1</v>
      </c>
      <c r="DQ80" s="364" cm="1">
        <f t="array" aca="1" ref="DQ80" ca="1">INDIRECT($A80&amp;DQ$1)</f>
        <v>1</v>
      </c>
      <c r="DR80" s="364" cm="1">
        <f t="array" aca="1" ref="DR80" ca="1">INDIRECT($A80&amp;DR$1)</f>
        <v>1</v>
      </c>
      <c r="DS80" s="364" cm="1">
        <f t="array" aca="1" ref="DS80" ca="1">INDIRECT($A80&amp;DS$1)</f>
        <v>1</v>
      </c>
      <c r="DT80" s="364" cm="1">
        <f t="array" aca="1" ref="DT80" ca="1">INDIRECT($A80&amp;DT$1)</f>
        <v>1</v>
      </c>
      <c r="DU80" s="364" cm="1">
        <f t="array" aca="1" ref="DU80" ca="1">INDIRECT($A80&amp;DU$1)</f>
        <v>1</v>
      </c>
      <c r="DV80" s="364" cm="1">
        <f t="array" aca="1" ref="DV80" ca="1">INDIRECT($A80&amp;DV$1)</f>
        <v>1</v>
      </c>
      <c r="DW80" s="364" cm="1">
        <f t="array" aca="1" ref="DW80" ca="1">INDIRECT($A80&amp;DW$1)</f>
        <v>1</v>
      </c>
      <c r="DX80" s="364" cm="1">
        <f t="array" aca="1" ref="DX80" ca="1">INDIRECT($A80&amp;DX$1)</f>
        <v>1</v>
      </c>
      <c r="DY80" s="357"/>
      <c r="DZ80" s="364" cm="1">
        <f t="array" aca="1" ref="DZ80" ca="1">INDIRECT($A80&amp;DZ$1)</f>
        <v>1</v>
      </c>
      <c r="EA80" s="364" cm="1">
        <f t="array" aca="1" ref="EA80" ca="1">INDIRECT($A80&amp;EA$1)</f>
        <v>1</v>
      </c>
      <c r="EB80" s="364" cm="1">
        <f t="array" aca="1" ref="EB80" ca="1">INDIRECT($A80&amp;EB$1)</f>
        <v>1</v>
      </c>
      <c r="EC80" s="364" cm="1">
        <f t="array" aca="1" ref="EC80" ca="1">INDIRECT($A80&amp;EC$1)</f>
        <v>1</v>
      </c>
      <c r="ED80" s="357"/>
      <c r="EE80" s="364" cm="1">
        <f t="array" aca="1" ref="EE80" ca="1">INDIRECT($A80&amp;EE$1)</f>
        <v>1</v>
      </c>
      <c r="EF80" s="364" cm="1">
        <f t="array" aca="1" ref="EF80" ca="1">INDIRECT($A80&amp;EF$1)</f>
        <v>1</v>
      </c>
      <c r="EG80" s="364" cm="1">
        <f t="array" aca="1" ref="EG80" ca="1">INDIRECT($A80&amp;EG$1)</f>
        <v>1</v>
      </c>
      <c r="EH80" s="364" cm="1">
        <f t="array" aca="1" ref="EH80" ca="1">INDIRECT($A80&amp;EH$1)</f>
        <v>1</v>
      </c>
      <c r="EI80" s="364" cm="1">
        <f t="array" aca="1" ref="EI80" ca="1">INDIRECT($A80&amp;EI$1)</f>
        <v>1</v>
      </c>
      <c r="EJ80" s="199"/>
      <c r="EK80" s="199"/>
      <c r="EL80" s="138"/>
      <c r="EM80" s="138"/>
      <c r="EN80" s="138"/>
      <c r="EO80" s="138"/>
    </row>
    <row r="81" spans="1:145">
      <c r="A81" s="114" t="s">
        <v>384</v>
      </c>
      <c r="B81" s="337" t="str">
        <f>Classificatietabel!B68</f>
        <v>KIND - Andere 2 (vul hier in)</v>
      </c>
      <c r="C81" s="362" t="str">
        <f>_xlfn.IFNA(VLOOKUP($B81,Classificatietabel!$B$6:$I$91,C$7,FALSE),"")</f>
        <v>laag</v>
      </c>
      <c r="D81" s="194" t="str">
        <f>_xlfn.IFNA(VLOOKUP($B81,Classificatietabel!$B$6:$I$91,D$7,FALSE),"")</f>
        <v>neen</v>
      </c>
      <c r="E81" s="197">
        <f>IF(AND(D81="laag",$D$3=1),0,_xlfn.IFNA(IF(VLOOKUP($B81,Classificatietabel!$B$6:$H$91,$E$5,FALSE)="Ja",1,0),""))</f>
        <v>1</v>
      </c>
      <c r="F81" s="357"/>
      <c r="G81" s="363">
        <v>1</v>
      </c>
      <c r="H81" s="363">
        <v>1</v>
      </c>
      <c r="I81" s="363">
        <v>1</v>
      </c>
      <c r="J81" s="363">
        <v>1</v>
      </c>
      <c r="K81" s="363">
        <v>1</v>
      </c>
      <c r="L81" s="363">
        <v>1</v>
      </c>
      <c r="M81" s="363">
        <v>1</v>
      </c>
      <c r="N81" s="363">
        <v>1</v>
      </c>
      <c r="O81" s="363">
        <v>1</v>
      </c>
      <c r="P81" s="363">
        <v>1</v>
      </c>
      <c r="Q81" s="363">
        <v>1</v>
      </c>
      <c r="R81" s="363">
        <v>1</v>
      </c>
      <c r="S81" s="363">
        <v>1</v>
      </c>
      <c r="T81" s="363">
        <v>1</v>
      </c>
      <c r="U81" s="363">
        <v>1</v>
      </c>
      <c r="V81" s="363">
        <v>1</v>
      </c>
      <c r="W81" s="363">
        <v>1</v>
      </c>
      <c r="X81" s="363">
        <v>1</v>
      </c>
      <c r="Y81" s="363">
        <v>1</v>
      </c>
      <c r="Z81" s="363">
        <v>1</v>
      </c>
      <c r="AA81" s="363">
        <v>1</v>
      </c>
      <c r="AB81" s="363">
        <v>1</v>
      </c>
      <c r="AC81" s="363">
        <v>1</v>
      </c>
      <c r="AD81" s="363">
        <v>1</v>
      </c>
      <c r="AE81" s="363">
        <v>1</v>
      </c>
      <c r="AF81" s="363">
        <v>1</v>
      </c>
      <c r="AG81" s="363">
        <v>1</v>
      </c>
      <c r="AH81" s="363">
        <v>1</v>
      </c>
      <c r="AI81" s="363">
        <v>1</v>
      </c>
      <c r="AJ81" s="363">
        <v>1</v>
      </c>
      <c r="AK81" s="363">
        <v>1</v>
      </c>
      <c r="AL81" s="363">
        <v>1</v>
      </c>
      <c r="AM81" s="363">
        <v>1</v>
      </c>
      <c r="AN81" s="357"/>
      <c r="AO81" s="363">
        <v>1</v>
      </c>
      <c r="AP81" s="363">
        <v>1</v>
      </c>
      <c r="AQ81" s="363">
        <v>1</v>
      </c>
      <c r="AR81" s="363">
        <v>1</v>
      </c>
      <c r="AS81" s="363">
        <v>1</v>
      </c>
      <c r="AT81" s="363">
        <v>1</v>
      </c>
      <c r="AU81" s="363">
        <v>1</v>
      </c>
      <c r="AV81" s="363">
        <v>1</v>
      </c>
      <c r="AW81" s="363">
        <v>1</v>
      </c>
      <c r="AX81" s="363">
        <v>1</v>
      </c>
      <c r="AY81" s="357"/>
      <c r="AZ81" s="363">
        <v>1</v>
      </c>
      <c r="BA81" s="363">
        <v>1</v>
      </c>
      <c r="BB81" s="363">
        <v>1</v>
      </c>
      <c r="BC81" s="363">
        <v>1</v>
      </c>
      <c r="BD81" s="363">
        <v>1</v>
      </c>
      <c r="BE81" s="363">
        <v>1</v>
      </c>
      <c r="BF81" s="363">
        <v>1</v>
      </c>
      <c r="BG81" s="363">
        <v>1</v>
      </c>
      <c r="BH81" s="363">
        <v>1</v>
      </c>
      <c r="BI81" s="357"/>
      <c r="BJ81" s="363">
        <v>1</v>
      </c>
      <c r="BK81" s="363">
        <v>1</v>
      </c>
      <c r="BL81" s="363">
        <v>1</v>
      </c>
      <c r="BM81" s="363">
        <v>1</v>
      </c>
      <c r="BN81" s="363">
        <v>1</v>
      </c>
      <c r="BO81" s="363">
        <v>1</v>
      </c>
      <c r="BP81" s="363">
        <v>1</v>
      </c>
      <c r="BQ81" s="363">
        <v>1</v>
      </c>
      <c r="BR81" s="363">
        <v>1</v>
      </c>
      <c r="BS81" s="363">
        <v>1</v>
      </c>
      <c r="BT81" s="191"/>
      <c r="BU81" s="230">
        <v>1</v>
      </c>
      <c r="BV81" s="363">
        <v>1</v>
      </c>
      <c r="BW81" s="363">
        <v>1</v>
      </c>
      <c r="BX81" s="363">
        <v>1</v>
      </c>
      <c r="BY81" s="365"/>
      <c r="BZ81" s="364" cm="1">
        <f t="array" aca="1" ref="BZ81" ca="1">INDIRECT($A81&amp;BZ$1)</f>
        <v>1</v>
      </c>
      <c r="CA81" s="364" cm="1">
        <f t="array" aca="1" ref="CA81" ca="1">INDIRECT($A81&amp;CA$1)</f>
        <v>1</v>
      </c>
      <c r="CB81" s="364" cm="1">
        <f t="array" aca="1" ref="CB81" ca="1">INDIRECT($A81&amp;CB$1)</f>
        <v>1</v>
      </c>
      <c r="CC81" s="364" cm="1">
        <f t="array" aca="1" ref="CC81" ca="1">INDIRECT($A81&amp;CC$1)</f>
        <v>1</v>
      </c>
      <c r="CD81" s="364" cm="1">
        <f t="array" aca="1" ref="CD81" ca="1">INDIRECT($A81&amp;CD$1)</f>
        <v>1</v>
      </c>
      <c r="CE81" s="364" cm="1">
        <f t="array" aca="1" ref="CE81" ca="1">INDIRECT($A81&amp;CE$1)</f>
        <v>1</v>
      </c>
      <c r="CF81" s="364" cm="1">
        <f t="array" aca="1" ref="CF81" ca="1">INDIRECT($A81&amp;CF$1)</f>
        <v>1</v>
      </c>
      <c r="CG81" s="364" cm="1">
        <f t="array" aca="1" ref="CG81" ca="1">INDIRECT($A81&amp;CG$1)</f>
        <v>1</v>
      </c>
      <c r="CH81" s="364" cm="1">
        <f t="array" aca="1" ref="CH81" ca="1">INDIRECT($A81&amp;CH$1)</f>
        <v>1</v>
      </c>
      <c r="CI81" s="191"/>
      <c r="CJ81" s="364" cm="1">
        <f t="array" aca="1" ref="CJ81" ca="1">INDIRECT($A81&amp;CJ$1)</f>
        <v>1</v>
      </c>
      <c r="CK81" s="364" cm="1">
        <f t="array" aca="1" ref="CK81" ca="1">INDIRECT($A81&amp;CK$1)</f>
        <v>1</v>
      </c>
      <c r="CL81" s="364" cm="1">
        <f t="array" aca="1" ref="CL81" ca="1">INDIRECT($A81&amp;CL$1)</f>
        <v>1</v>
      </c>
      <c r="CM81" s="364" cm="1">
        <f t="array" aca="1" ref="CM81" ca="1">INDIRECT($A81&amp;CM$1)</f>
        <v>1</v>
      </c>
      <c r="CN81" s="364" cm="1">
        <f t="array" aca="1" ref="CN81" ca="1">INDIRECT($A81&amp;CN$1)</f>
        <v>1</v>
      </c>
      <c r="CO81" s="364" cm="1">
        <f t="array" aca="1" ref="CO81" ca="1">INDIRECT($A81&amp;CO$1)</f>
        <v>1</v>
      </c>
      <c r="CP81" s="364" cm="1">
        <f t="array" aca="1" ref="CP81" ca="1">INDIRECT($A81&amp;CP$1)</f>
        <v>1</v>
      </c>
      <c r="CQ81" s="364" cm="1">
        <f t="array" aca="1" ref="CQ81" ca="1">INDIRECT($A81&amp;CQ$1)</f>
        <v>1</v>
      </c>
      <c r="CR81" s="364" cm="1">
        <f t="array" aca="1" ref="CR81" ca="1">INDIRECT($A81&amp;CR$1)</f>
        <v>1</v>
      </c>
      <c r="CS81" s="364" cm="1">
        <f t="array" aca="1" ref="CS81" ca="1">INDIRECT($A81&amp;CS$1)</f>
        <v>1</v>
      </c>
      <c r="CT81" s="364" cm="1">
        <f t="array" aca="1" ref="CT81" ca="1">INDIRECT($A81&amp;CT$1)</f>
        <v>1</v>
      </c>
      <c r="CU81" s="364" cm="1">
        <f t="array" aca="1" ref="CU81" ca="1">INDIRECT($A81&amp;CU$1)</f>
        <v>1</v>
      </c>
      <c r="CV81" s="364" cm="1">
        <f t="array" aca="1" ref="CV81" ca="1">INDIRECT($A81&amp;CV$1)</f>
        <v>1</v>
      </c>
      <c r="CW81" s="364" cm="1">
        <f t="array" aca="1" ref="CW81" ca="1">INDIRECT($A81&amp;CW$1)</f>
        <v>1</v>
      </c>
      <c r="CX81" s="364" cm="1">
        <f t="array" aca="1" ref="CX81" ca="1">INDIRECT($A81&amp;CX$1)</f>
        <v>1</v>
      </c>
      <c r="CY81" s="364" cm="1">
        <f t="array" aca="1" ref="CY81" ca="1">INDIRECT($A81&amp;CY$1)</f>
        <v>1</v>
      </c>
      <c r="CZ81" s="364" cm="1">
        <f t="array" aca="1" ref="CZ81" ca="1">INDIRECT($A81&amp;CZ$1)</f>
        <v>1</v>
      </c>
      <c r="DA81" s="364" cm="1">
        <f t="array" aca="1" ref="DA81" ca="1">INDIRECT($A81&amp;DA$1)</f>
        <v>1</v>
      </c>
      <c r="DB81" s="364" cm="1">
        <f t="array" aca="1" ref="DB81" ca="1">INDIRECT($A81&amp;DB$1)</f>
        <v>1</v>
      </c>
      <c r="DC81" s="364" cm="1">
        <f t="array" aca="1" ref="DC81" ca="1">INDIRECT($A81&amp;DC$1)</f>
        <v>1</v>
      </c>
      <c r="DD81" s="357"/>
      <c r="DE81" s="364" cm="1">
        <f t="array" aca="1" ref="DE81" ca="1">INDIRECT($A81&amp;DE$1)</f>
        <v>1</v>
      </c>
      <c r="DF81" s="364" cm="1">
        <f t="array" aca="1" ref="DF81" ca="1">INDIRECT($A81&amp;DF$1)</f>
        <v>1</v>
      </c>
      <c r="DG81" s="364" cm="1">
        <f t="array" aca="1" ref="DG81" ca="1">INDIRECT($A81&amp;DG$1)</f>
        <v>1</v>
      </c>
      <c r="DH81" s="364" cm="1">
        <f t="array" aca="1" ref="DH81" ca="1">INDIRECT($A81&amp;DH$1)</f>
        <v>1</v>
      </c>
      <c r="DI81" s="364" cm="1">
        <f t="array" aca="1" ref="DI81" ca="1">INDIRECT($A81&amp;DI$1)</f>
        <v>1</v>
      </c>
      <c r="DJ81" s="364" cm="1">
        <f t="array" aca="1" ref="DJ81" ca="1">INDIRECT($A81&amp;DJ$1)</f>
        <v>1</v>
      </c>
      <c r="DK81" s="364" cm="1">
        <f t="array" aca="1" ref="DK81" ca="1">INDIRECT($A81&amp;DK$1)</f>
        <v>1</v>
      </c>
      <c r="DL81" s="364" cm="1">
        <f t="array" aca="1" ref="DL81" ca="1">INDIRECT($A81&amp;DL$1)</f>
        <v>1</v>
      </c>
      <c r="DM81" s="357"/>
      <c r="DN81" s="364" cm="1">
        <f t="array" aca="1" ref="DN81" ca="1">INDIRECT($A81&amp;DN$1)</f>
        <v>1</v>
      </c>
      <c r="DO81" s="364" cm="1">
        <f t="array" aca="1" ref="DO81" ca="1">INDIRECT($A81&amp;DO$1)</f>
        <v>1</v>
      </c>
      <c r="DP81" s="364" cm="1">
        <f t="array" aca="1" ref="DP81" ca="1">INDIRECT($A81&amp;DP$1)</f>
        <v>1</v>
      </c>
      <c r="DQ81" s="364" cm="1">
        <f t="array" aca="1" ref="DQ81" ca="1">INDIRECT($A81&amp;DQ$1)</f>
        <v>1</v>
      </c>
      <c r="DR81" s="364" cm="1">
        <f t="array" aca="1" ref="DR81" ca="1">INDIRECT($A81&amp;DR$1)</f>
        <v>1</v>
      </c>
      <c r="DS81" s="364" cm="1">
        <f t="array" aca="1" ref="DS81" ca="1">INDIRECT($A81&amp;DS$1)</f>
        <v>1</v>
      </c>
      <c r="DT81" s="364" cm="1">
        <f t="array" aca="1" ref="DT81" ca="1">INDIRECT($A81&amp;DT$1)</f>
        <v>1</v>
      </c>
      <c r="DU81" s="364" cm="1">
        <f t="array" aca="1" ref="DU81" ca="1">INDIRECT($A81&amp;DU$1)</f>
        <v>1</v>
      </c>
      <c r="DV81" s="364" cm="1">
        <f t="array" aca="1" ref="DV81" ca="1">INDIRECT($A81&amp;DV$1)</f>
        <v>1</v>
      </c>
      <c r="DW81" s="364" cm="1">
        <f t="array" aca="1" ref="DW81" ca="1">INDIRECT($A81&amp;DW$1)</f>
        <v>1</v>
      </c>
      <c r="DX81" s="364" cm="1">
        <f t="array" aca="1" ref="DX81" ca="1">INDIRECT($A81&amp;DX$1)</f>
        <v>1</v>
      </c>
      <c r="DY81" s="357"/>
      <c r="DZ81" s="364" cm="1">
        <f t="array" aca="1" ref="DZ81" ca="1">INDIRECT($A81&amp;DZ$1)</f>
        <v>1</v>
      </c>
      <c r="EA81" s="364" cm="1">
        <f t="array" aca="1" ref="EA81" ca="1">INDIRECT($A81&amp;EA$1)</f>
        <v>1</v>
      </c>
      <c r="EB81" s="364" cm="1">
        <f t="array" aca="1" ref="EB81" ca="1">INDIRECT($A81&amp;EB$1)</f>
        <v>1</v>
      </c>
      <c r="EC81" s="364" cm="1">
        <f t="array" aca="1" ref="EC81" ca="1">INDIRECT($A81&amp;EC$1)</f>
        <v>1</v>
      </c>
      <c r="ED81" s="357"/>
      <c r="EE81" s="364" cm="1">
        <f t="array" aca="1" ref="EE81" ca="1">INDIRECT($A81&amp;EE$1)</f>
        <v>1</v>
      </c>
      <c r="EF81" s="364" cm="1">
        <f t="array" aca="1" ref="EF81" ca="1">INDIRECT($A81&amp;EF$1)</f>
        <v>1</v>
      </c>
      <c r="EG81" s="364" cm="1">
        <f t="array" aca="1" ref="EG81" ca="1">INDIRECT($A81&amp;EG$1)</f>
        <v>1</v>
      </c>
      <c r="EH81" s="364" cm="1">
        <f t="array" aca="1" ref="EH81" ca="1">INDIRECT($A81&amp;EH$1)</f>
        <v>1</v>
      </c>
      <c r="EI81" s="364" cm="1">
        <f t="array" aca="1" ref="EI81" ca="1">INDIRECT($A81&amp;EI$1)</f>
        <v>1</v>
      </c>
      <c r="EJ81" s="199"/>
      <c r="EK81" s="199"/>
      <c r="EL81" s="138"/>
      <c r="EM81" s="138"/>
      <c r="EN81" s="138"/>
      <c r="EO81" s="138"/>
    </row>
    <row r="82" spans="1:145" hidden="1">
      <c r="B82" s="1"/>
      <c r="C82" s="195" t="str">
        <f>_xlfn.IFNA(VLOOKUP($B82,Classificatietabel!$B$6:$I$91,C$7,FALSE),"")</f>
        <v/>
      </c>
      <c r="D82" s="195" t="str">
        <f>_xlfn.IFNA(VLOOKUP($B82,Classificatietabel!$B$6:$I$91,D$7,FALSE),"")</f>
        <v/>
      </c>
      <c r="E82" s="197" t="str">
        <f>IF(AND(D82="laag",$D$3=1),0,_xlfn.IFNA(IF(VLOOKUP($B82,Classificatietabel!$B$6:$H$91,$E$5,FALSE)="Ja",1,0),""))</f>
        <v/>
      </c>
      <c r="G82" s="200">
        <v>1</v>
      </c>
      <c r="H82" s="200">
        <v>1</v>
      </c>
      <c r="I82" s="200">
        <v>1</v>
      </c>
      <c r="J82" s="200">
        <v>1</v>
      </c>
      <c r="K82" s="200">
        <v>1</v>
      </c>
      <c r="L82" s="200">
        <v>1</v>
      </c>
      <c r="M82" s="200">
        <v>1</v>
      </c>
      <c r="N82" s="200">
        <v>1</v>
      </c>
      <c r="O82" s="200">
        <v>1</v>
      </c>
      <c r="P82" s="200">
        <v>1</v>
      </c>
      <c r="Q82" s="200">
        <v>1</v>
      </c>
      <c r="R82" s="200">
        <v>1</v>
      </c>
      <c r="S82" s="200">
        <v>1</v>
      </c>
      <c r="T82" s="200">
        <v>1</v>
      </c>
      <c r="U82" s="200">
        <v>1</v>
      </c>
      <c r="V82" s="200">
        <v>1</v>
      </c>
      <c r="W82" s="200">
        <v>1</v>
      </c>
      <c r="X82" s="200">
        <v>1</v>
      </c>
      <c r="Y82" s="200">
        <v>1</v>
      </c>
      <c r="Z82" s="200">
        <v>1</v>
      </c>
      <c r="AA82" s="200">
        <v>1</v>
      </c>
      <c r="AB82" s="200">
        <v>1</v>
      </c>
      <c r="AC82" s="200">
        <v>1</v>
      </c>
      <c r="AD82" s="200">
        <v>1</v>
      </c>
      <c r="AE82" s="200">
        <v>1</v>
      </c>
      <c r="AF82" s="200">
        <v>1</v>
      </c>
      <c r="AG82" s="200">
        <v>1</v>
      </c>
      <c r="AH82" s="200">
        <v>1</v>
      </c>
      <c r="AI82" s="200">
        <v>1</v>
      </c>
      <c r="AJ82" s="200">
        <v>1</v>
      </c>
      <c r="AK82" s="200">
        <v>1</v>
      </c>
      <c r="AL82" s="200"/>
      <c r="AM82" s="200">
        <v>1</v>
      </c>
      <c r="AN82" s="189">
        <v>1</v>
      </c>
      <c r="AO82" s="200">
        <v>1</v>
      </c>
      <c r="AP82" s="200">
        <v>1</v>
      </c>
      <c r="AQ82" s="200">
        <v>1</v>
      </c>
      <c r="AR82" s="200">
        <v>1</v>
      </c>
      <c r="AS82" s="200">
        <v>1</v>
      </c>
      <c r="AT82" s="200">
        <v>1</v>
      </c>
      <c r="AU82" s="200">
        <v>1</v>
      </c>
      <c r="AV82" s="200">
        <v>1</v>
      </c>
      <c r="AW82" s="200">
        <v>1</v>
      </c>
      <c r="AX82" s="200">
        <v>1</v>
      </c>
      <c r="AY82" s="189">
        <v>1</v>
      </c>
      <c r="AZ82" s="200">
        <v>1</v>
      </c>
      <c r="BA82" s="200">
        <v>1</v>
      </c>
      <c r="BB82" s="200">
        <v>1</v>
      </c>
      <c r="BC82" s="200">
        <v>1</v>
      </c>
      <c r="BD82" s="200">
        <v>1</v>
      </c>
      <c r="BE82" s="200">
        <v>1</v>
      </c>
      <c r="BF82" s="200">
        <v>1</v>
      </c>
      <c r="BG82" s="200">
        <v>1</v>
      </c>
      <c r="BH82" s="200">
        <v>1</v>
      </c>
      <c r="BI82" s="189">
        <v>1</v>
      </c>
      <c r="BJ82" s="200">
        <v>1</v>
      </c>
      <c r="BK82" s="200">
        <v>1</v>
      </c>
      <c r="BL82" s="200">
        <v>1</v>
      </c>
      <c r="BM82" s="200">
        <v>1</v>
      </c>
      <c r="BN82" s="200">
        <v>1</v>
      </c>
      <c r="BO82" s="200">
        <v>1</v>
      </c>
      <c r="BP82" s="200">
        <v>1</v>
      </c>
      <c r="BQ82" s="200">
        <v>1</v>
      </c>
      <c r="BR82" s="200">
        <v>1</v>
      </c>
      <c r="BS82" s="200">
        <v>1</v>
      </c>
      <c r="BT82" s="189">
        <v>1</v>
      </c>
      <c r="BU82" s="200">
        <v>1</v>
      </c>
      <c r="BV82" s="200">
        <v>1</v>
      </c>
      <c r="BW82" s="200">
        <v>1</v>
      </c>
      <c r="BX82" s="200">
        <v>1</v>
      </c>
      <c r="BY82" s="201">
        <v>1</v>
      </c>
      <c r="BZ82" s="200">
        <v>1</v>
      </c>
      <c r="CA82" s="200">
        <v>1</v>
      </c>
      <c r="CB82" s="200">
        <v>1</v>
      </c>
      <c r="CC82" s="200">
        <v>1</v>
      </c>
      <c r="CD82" s="200" t="str">
        <f t="shared" ref="CD82:DP82" si="9">IFERROR(IF($E82*CD$7,1,""),"")</f>
        <v/>
      </c>
      <c r="CE82" s="200" t="str">
        <f t="shared" si="9"/>
        <v/>
      </c>
      <c r="CF82" s="200" t="str">
        <f t="shared" si="9"/>
        <v/>
      </c>
      <c r="CG82" s="200" t="str">
        <f t="shared" si="9"/>
        <v/>
      </c>
      <c r="CH82" s="200" t="str">
        <f t="shared" si="9"/>
        <v/>
      </c>
      <c r="CJ82" s="200" t="str">
        <f t="shared" si="9"/>
        <v/>
      </c>
      <c r="CK82" s="200" t="str">
        <f t="shared" si="9"/>
        <v/>
      </c>
      <c r="CL82" s="200" t="str">
        <f t="shared" si="9"/>
        <v/>
      </c>
      <c r="CM82" s="200" t="str">
        <f t="shared" si="9"/>
        <v/>
      </c>
      <c r="CN82" s="200" t="str">
        <f t="shared" si="9"/>
        <v/>
      </c>
      <c r="CO82" s="200" t="str">
        <f t="shared" si="9"/>
        <v/>
      </c>
      <c r="CP82" s="200" t="str">
        <f t="shared" si="9"/>
        <v/>
      </c>
      <c r="CQ82" s="200" t="str">
        <f t="shared" si="9"/>
        <v/>
      </c>
      <c r="CR82" s="200" t="str">
        <f t="shared" si="9"/>
        <v/>
      </c>
      <c r="CS82" s="200" t="str">
        <f t="shared" si="9"/>
        <v/>
      </c>
      <c r="CT82" s="200" t="str">
        <f t="shared" si="9"/>
        <v/>
      </c>
      <c r="CU82" s="200" t="str">
        <f t="shared" si="9"/>
        <v/>
      </c>
      <c r="CV82" s="200" t="str">
        <f t="shared" si="9"/>
        <v/>
      </c>
      <c r="CW82" s="200" t="str">
        <f t="shared" si="9"/>
        <v/>
      </c>
      <c r="CX82" s="200" t="str">
        <f t="shared" si="9"/>
        <v/>
      </c>
      <c r="CY82" s="200" t="str">
        <f t="shared" si="9"/>
        <v/>
      </c>
      <c r="CZ82" s="200" t="str">
        <f t="shared" si="9"/>
        <v/>
      </c>
      <c r="DA82" s="200" t="str">
        <f t="shared" si="9"/>
        <v/>
      </c>
      <c r="DB82" s="200" t="str">
        <f t="shared" si="9"/>
        <v/>
      </c>
      <c r="DC82" s="200" t="str">
        <f t="shared" si="9"/>
        <v/>
      </c>
      <c r="DE82" s="200" t="str">
        <f t="shared" si="9"/>
        <v/>
      </c>
      <c r="DF82" s="200" t="str">
        <f t="shared" si="9"/>
        <v/>
      </c>
      <c r="DG82" s="200" t="str">
        <f t="shared" si="9"/>
        <v/>
      </c>
      <c r="DH82" s="200" t="str">
        <f t="shared" si="9"/>
        <v/>
      </c>
      <c r="DI82" s="200" t="str">
        <f t="shared" si="9"/>
        <v/>
      </c>
      <c r="DJ82" s="200" t="str">
        <f t="shared" si="9"/>
        <v/>
      </c>
      <c r="DK82" s="200" t="str">
        <f t="shared" si="9"/>
        <v/>
      </c>
      <c r="DL82" s="200" t="str">
        <f t="shared" si="9"/>
        <v/>
      </c>
      <c r="DN82" s="200" t="str">
        <f t="shared" si="9"/>
        <v/>
      </c>
      <c r="DO82" s="200" t="str">
        <f t="shared" si="9"/>
        <v/>
      </c>
      <c r="DP82" s="200" t="str">
        <f t="shared" si="9"/>
        <v/>
      </c>
      <c r="DQ82" s="200" t="str">
        <f t="shared" ref="DQ82:EJ82" si="10">IFERROR(IF($E82*DQ$7,1,""),"")</f>
        <v/>
      </c>
      <c r="DR82" s="200" t="str">
        <f t="shared" si="10"/>
        <v/>
      </c>
      <c r="DS82" s="200" t="str">
        <f t="shared" si="10"/>
        <v/>
      </c>
      <c r="DT82" s="200" t="str">
        <f t="shared" si="10"/>
        <v/>
      </c>
      <c r="DU82" s="200" t="str">
        <f t="shared" si="10"/>
        <v/>
      </c>
      <c r="DV82" s="200" t="str">
        <f t="shared" si="10"/>
        <v/>
      </c>
      <c r="DW82" s="200" t="str">
        <f t="shared" si="10"/>
        <v/>
      </c>
      <c r="DX82" s="200" t="str">
        <f t="shared" si="10"/>
        <v/>
      </c>
      <c r="DZ82" s="200" t="str">
        <f t="shared" si="10"/>
        <v/>
      </c>
      <c r="EA82" s="200" t="str">
        <f t="shared" si="10"/>
        <v/>
      </c>
      <c r="EB82" s="200" t="str">
        <f t="shared" si="10"/>
        <v/>
      </c>
      <c r="EC82" s="200" t="str">
        <f t="shared" si="10"/>
        <v/>
      </c>
      <c r="EE82" s="200" t="str">
        <f t="shared" si="10"/>
        <v/>
      </c>
      <c r="EF82" s="200" t="str">
        <f t="shared" si="10"/>
        <v/>
      </c>
      <c r="EG82" s="200" t="str">
        <f t="shared" si="10"/>
        <v/>
      </c>
      <c r="EH82" s="200" t="str">
        <f t="shared" si="10"/>
        <v/>
      </c>
      <c r="EI82" s="200" t="str">
        <f t="shared" si="10"/>
        <v/>
      </c>
      <c r="EJ82" s="199" t="str">
        <f t="shared" si="10"/>
        <v/>
      </c>
      <c r="EK82" s="199"/>
      <c r="EL82" s="138"/>
      <c r="EM82" s="138"/>
      <c r="EN82" s="138"/>
      <c r="EO82" s="138"/>
    </row>
    <row r="83" spans="1:145" hidden="1">
      <c r="A83" s="235"/>
      <c r="B83" s="338" t="s">
        <v>180</v>
      </c>
      <c r="C83" s="357"/>
      <c r="D83" s="191"/>
      <c r="E83" s="197" t="str">
        <f>IF(AND(D83="laag",$D$3=1),0,_xlfn.IFNA(IF(VLOOKUP($B83,Classificatietabel!$B$6:$H$91,$E$5,FALSE)="Ja",1,0),""))</f>
        <v/>
      </c>
      <c r="F83" s="357"/>
      <c r="G83" s="357"/>
      <c r="H83" s="357"/>
      <c r="I83" s="357"/>
      <c r="J83" s="357"/>
      <c r="K83" s="357"/>
      <c r="L83" s="357"/>
      <c r="M83" s="357"/>
      <c r="N83" s="357"/>
      <c r="O83" s="357"/>
      <c r="P83" s="357"/>
      <c r="Q83" s="357"/>
      <c r="R83" s="357"/>
      <c r="S83" s="357"/>
      <c r="T83" s="357"/>
      <c r="U83" s="357"/>
      <c r="V83" s="357"/>
      <c r="W83" s="357"/>
      <c r="X83" s="357"/>
      <c r="Y83" s="357"/>
      <c r="Z83" s="357"/>
      <c r="AA83" s="357"/>
      <c r="AB83" s="357"/>
      <c r="AC83" s="357"/>
      <c r="AD83" s="357"/>
      <c r="AE83" s="357"/>
      <c r="AF83" s="357"/>
      <c r="AG83" s="357"/>
      <c r="AH83" s="357"/>
      <c r="AI83" s="357"/>
      <c r="AJ83" s="357"/>
      <c r="AK83" s="357"/>
      <c r="AL83" s="357"/>
      <c r="AM83" s="357"/>
      <c r="AN83" s="357"/>
      <c r="AO83" s="357"/>
      <c r="AP83" s="357"/>
      <c r="AQ83" s="357"/>
      <c r="AR83" s="357"/>
      <c r="AS83" s="357"/>
      <c r="AT83" s="357"/>
      <c r="AU83" s="357"/>
      <c r="AV83" s="357"/>
      <c r="AW83" s="357"/>
      <c r="AX83" s="357"/>
      <c r="AY83" s="357"/>
      <c r="AZ83" s="357"/>
      <c r="BA83" s="357"/>
      <c r="BB83" s="357"/>
      <c r="BC83" s="357"/>
      <c r="BD83" s="357"/>
      <c r="BE83" s="357"/>
      <c r="BF83" s="357"/>
      <c r="BG83" s="357"/>
      <c r="BH83" s="357"/>
      <c r="BI83" s="357"/>
      <c r="BJ83" s="357"/>
      <c r="BK83" s="357"/>
      <c r="BL83" s="357"/>
      <c r="BM83" s="357"/>
      <c r="BN83" s="357"/>
      <c r="BO83" s="357"/>
      <c r="BP83" s="357"/>
      <c r="BQ83" s="357"/>
      <c r="BR83" s="357"/>
      <c r="BS83" s="357"/>
      <c r="BT83" s="191"/>
      <c r="BU83" s="191"/>
      <c r="BV83" s="357"/>
      <c r="BW83" s="357"/>
      <c r="BX83" s="357"/>
      <c r="BY83" s="357"/>
      <c r="BZ83" s="357"/>
      <c r="CA83" s="357"/>
      <c r="CB83" s="357"/>
      <c r="CC83" s="357"/>
      <c r="CD83" s="357"/>
      <c r="CE83" s="357"/>
      <c r="CF83" s="357"/>
      <c r="CG83" s="357"/>
      <c r="CH83" s="357"/>
      <c r="CI83" s="191"/>
      <c r="CJ83" s="357"/>
      <c r="CK83" s="357"/>
      <c r="CL83" s="357"/>
      <c r="CM83" s="357"/>
      <c r="CN83" s="357"/>
      <c r="CO83" s="357"/>
      <c r="CP83" s="357"/>
      <c r="CQ83" s="357"/>
      <c r="CR83" s="357"/>
      <c r="CS83" s="357"/>
      <c r="CT83" s="357"/>
      <c r="CU83" s="357"/>
      <c r="CV83" s="357"/>
      <c r="CW83" s="357"/>
      <c r="CX83" s="357"/>
      <c r="CY83" s="357"/>
      <c r="CZ83" s="357"/>
      <c r="DA83" s="357"/>
      <c r="DB83" s="357"/>
      <c r="DC83" s="357"/>
      <c r="DD83" s="357"/>
      <c r="DE83" s="357"/>
      <c r="DF83" s="357"/>
      <c r="DG83" s="357"/>
      <c r="DH83" s="357"/>
      <c r="DI83" s="357"/>
      <c r="DJ83" s="357"/>
      <c r="DK83" s="357"/>
      <c r="DL83" s="357"/>
      <c r="DM83" s="357"/>
      <c r="DN83" s="357"/>
      <c r="DO83" s="357"/>
      <c r="DP83" s="357"/>
      <c r="DQ83" s="357"/>
      <c r="DR83" s="357"/>
      <c r="DS83" s="357"/>
      <c r="DT83" s="357"/>
      <c r="DU83" s="357"/>
      <c r="DV83" s="357"/>
      <c r="DW83" s="357"/>
      <c r="DX83" s="357"/>
      <c r="DY83" s="357"/>
      <c r="DZ83" s="357"/>
      <c r="EA83" s="357"/>
      <c r="EB83" s="357"/>
      <c r="EC83" s="357"/>
      <c r="ED83" s="357"/>
      <c r="EE83" s="357"/>
      <c r="EF83" s="357"/>
      <c r="EG83" s="357"/>
      <c r="EH83" s="357"/>
      <c r="EI83" s="357"/>
    </row>
    <row r="84" spans="1:145" hidden="1">
      <c r="A84" s="114" t="s">
        <v>385</v>
      </c>
      <c r="B84" s="337" t="s">
        <v>181</v>
      </c>
      <c r="C84" s="362" t="str">
        <f>_xlfn.IFNA(VLOOKUP($B84,Classificatietabel!$B$6:$I$91,C$7,FALSE),"")</f>
        <v/>
      </c>
      <c r="D84" s="194" t="str">
        <f>_xlfn.IFNA(VLOOKUP($B84,Classificatietabel!$B$6:$I$91,D$7,FALSE),"")</f>
        <v/>
      </c>
      <c r="E84" s="197" t="str">
        <f>IF(AND(D84="laag",$D$3=1),0,_xlfn.IFNA(IF(VLOOKUP($B84,Classificatietabel!$B$6:$H$91,$E$5,FALSE)="Ja",1,0),""))</f>
        <v/>
      </c>
      <c r="F84" s="357"/>
      <c r="G84" s="363">
        <v>1</v>
      </c>
      <c r="H84" s="363">
        <v>1</v>
      </c>
      <c r="I84" s="363">
        <v>1</v>
      </c>
      <c r="J84" s="363">
        <v>1</v>
      </c>
      <c r="K84" s="363">
        <v>1</v>
      </c>
      <c r="L84" s="363">
        <v>1</v>
      </c>
      <c r="M84" s="363">
        <v>1</v>
      </c>
      <c r="N84" s="363">
        <v>1</v>
      </c>
      <c r="O84" s="363">
        <v>1</v>
      </c>
      <c r="P84" s="363">
        <v>1</v>
      </c>
      <c r="Q84" s="363">
        <v>1</v>
      </c>
      <c r="R84" s="363">
        <v>1</v>
      </c>
      <c r="S84" s="363">
        <v>1</v>
      </c>
      <c r="T84" s="363">
        <v>1</v>
      </c>
      <c r="U84" s="363">
        <v>1</v>
      </c>
      <c r="V84" s="363">
        <v>1</v>
      </c>
      <c r="W84" s="363">
        <v>1</v>
      </c>
      <c r="X84" s="363">
        <v>1</v>
      </c>
      <c r="Y84" s="363">
        <v>1</v>
      </c>
      <c r="Z84" s="363">
        <v>1</v>
      </c>
      <c r="AA84" s="363">
        <v>1</v>
      </c>
      <c r="AB84" s="363">
        <v>1</v>
      </c>
      <c r="AC84" s="363">
        <v>1</v>
      </c>
      <c r="AD84" s="363">
        <v>1</v>
      </c>
      <c r="AE84" s="363">
        <v>1</v>
      </c>
      <c r="AF84" s="363">
        <v>1</v>
      </c>
      <c r="AG84" s="363">
        <v>1</v>
      </c>
      <c r="AH84" s="363">
        <v>1</v>
      </c>
      <c r="AI84" s="363">
        <v>1</v>
      </c>
      <c r="AJ84" s="363">
        <v>1</v>
      </c>
      <c r="AK84" s="363">
        <v>1</v>
      </c>
      <c r="AL84" s="363">
        <v>1</v>
      </c>
      <c r="AM84" s="363">
        <v>1</v>
      </c>
      <c r="AN84" s="357"/>
      <c r="AO84" s="363">
        <v>1</v>
      </c>
      <c r="AP84" s="363">
        <v>1</v>
      </c>
      <c r="AQ84" s="363">
        <v>1</v>
      </c>
      <c r="AR84" s="363">
        <v>1</v>
      </c>
      <c r="AS84" s="363">
        <v>1</v>
      </c>
      <c r="AT84" s="363">
        <v>1</v>
      </c>
      <c r="AU84" s="363">
        <v>1</v>
      </c>
      <c r="AV84" s="363">
        <v>1</v>
      </c>
      <c r="AW84" s="363">
        <v>1</v>
      </c>
      <c r="AX84" s="363">
        <v>1</v>
      </c>
      <c r="AY84" s="357"/>
      <c r="AZ84" s="363">
        <v>1</v>
      </c>
      <c r="BA84" s="363">
        <v>1</v>
      </c>
      <c r="BB84" s="363">
        <v>1</v>
      </c>
      <c r="BC84" s="363">
        <v>1</v>
      </c>
      <c r="BD84" s="363">
        <v>1</v>
      </c>
      <c r="BE84" s="363">
        <v>1</v>
      </c>
      <c r="BF84" s="363">
        <v>1</v>
      </c>
      <c r="BG84" s="363">
        <v>1</v>
      </c>
      <c r="BH84" s="363">
        <v>1</v>
      </c>
      <c r="BI84" s="357"/>
      <c r="BJ84" s="363">
        <v>1</v>
      </c>
      <c r="BK84" s="363">
        <v>1</v>
      </c>
      <c r="BL84" s="363">
        <v>1</v>
      </c>
      <c r="BM84" s="363">
        <v>1</v>
      </c>
      <c r="BN84" s="363">
        <v>1</v>
      </c>
      <c r="BO84" s="363">
        <v>1</v>
      </c>
      <c r="BP84" s="363">
        <v>1</v>
      </c>
      <c r="BQ84" s="363">
        <v>1</v>
      </c>
      <c r="BR84" s="363">
        <v>1</v>
      </c>
      <c r="BS84" s="363">
        <v>1</v>
      </c>
      <c r="BT84" s="191"/>
      <c r="BU84" s="230">
        <v>1</v>
      </c>
      <c r="BV84" s="363">
        <v>1</v>
      </c>
      <c r="BW84" s="363">
        <v>1</v>
      </c>
      <c r="BX84" s="363">
        <v>1</v>
      </c>
      <c r="BY84" s="365"/>
      <c r="BZ84" s="363">
        <v>1</v>
      </c>
      <c r="CA84" s="364" cm="1">
        <f t="array" aca="1" ref="CA84" ca="1">INDIRECT($A84&amp;CA$1)</f>
        <v>1</v>
      </c>
      <c r="CB84" s="364" cm="1">
        <f t="array" aca="1" ref="CB84" ca="1">INDIRECT($A84&amp;CB$1)</f>
        <v>1</v>
      </c>
      <c r="CC84" s="364" cm="1">
        <f t="array" aca="1" ref="CC84" ca="1">INDIRECT($A84&amp;CC$1)</f>
        <v>1</v>
      </c>
      <c r="CD84" s="364" cm="1">
        <f t="array" aca="1" ref="CD84" ca="1">INDIRECT($A84&amp;CD$1)</f>
        <v>1</v>
      </c>
      <c r="CE84" s="364" cm="1">
        <f t="array" aca="1" ref="CE84" ca="1">INDIRECT($A84&amp;CE$1)</f>
        <v>1</v>
      </c>
      <c r="CF84" s="364" cm="1">
        <f t="array" aca="1" ref="CF84" ca="1">INDIRECT($A84&amp;CF$1)</f>
        <v>1</v>
      </c>
      <c r="CG84" s="364" cm="1">
        <f t="array" aca="1" ref="CG84" ca="1">INDIRECT($A84&amp;CG$1)</f>
        <v>1</v>
      </c>
      <c r="CH84" s="364" cm="1">
        <f t="array" aca="1" ref="CH84" ca="1">INDIRECT($A84&amp;CH$1)</f>
        <v>1</v>
      </c>
      <c r="CI84" s="191"/>
      <c r="CJ84" s="364" cm="1">
        <f t="array" aca="1" ref="CJ84" ca="1">INDIRECT($A84&amp;CJ$1)</f>
        <v>1</v>
      </c>
      <c r="CK84" s="364" cm="1">
        <f t="array" aca="1" ref="CK84" ca="1">INDIRECT($A84&amp;CK$1)</f>
        <v>1</v>
      </c>
      <c r="CL84" s="364" cm="1">
        <f t="array" aca="1" ref="CL84" ca="1">INDIRECT($A84&amp;CL$1)</f>
        <v>1</v>
      </c>
      <c r="CM84" s="364" cm="1">
        <f t="array" aca="1" ref="CM84" ca="1">INDIRECT($A84&amp;CM$1)</f>
        <v>1</v>
      </c>
      <c r="CN84" s="364" cm="1">
        <f t="array" aca="1" ref="CN84" ca="1">INDIRECT($A84&amp;CN$1)</f>
        <v>1</v>
      </c>
      <c r="CO84" s="364" cm="1">
        <f t="array" aca="1" ref="CO84" ca="1">INDIRECT($A84&amp;CO$1)</f>
        <v>1</v>
      </c>
      <c r="CP84" s="364" cm="1">
        <f t="array" aca="1" ref="CP84" ca="1">INDIRECT($A84&amp;CP$1)</f>
        <v>1</v>
      </c>
      <c r="CQ84" s="364" cm="1">
        <f t="array" aca="1" ref="CQ84" ca="1">INDIRECT($A84&amp;CQ$1)</f>
        <v>1</v>
      </c>
      <c r="CR84" s="364" cm="1">
        <f t="array" aca="1" ref="CR84" ca="1">INDIRECT($A84&amp;CR$1)</f>
        <v>1</v>
      </c>
      <c r="CS84" s="364" cm="1">
        <f t="array" aca="1" ref="CS84" ca="1">INDIRECT($A84&amp;CS$1)</f>
        <v>1</v>
      </c>
      <c r="CT84" s="364" cm="1">
        <f t="array" aca="1" ref="CT84" ca="1">INDIRECT($A84&amp;CT$1)</f>
        <v>1</v>
      </c>
      <c r="CU84" s="364" cm="1">
        <f t="array" aca="1" ref="CU84" ca="1">INDIRECT($A84&amp;CU$1)</f>
        <v>1</v>
      </c>
      <c r="CV84" s="364" cm="1">
        <f t="array" aca="1" ref="CV84" ca="1">INDIRECT($A84&amp;CV$1)</f>
        <v>1</v>
      </c>
      <c r="CW84" s="364" cm="1">
        <f t="array" aca="1" ref="CW84" ca="1">INDIRECT($A84&amp;CW$1)</f>
        <v>1</v>
      </c>
      <c r="CX84" s="364" cm="1">
        <f t="array" aca="1" ref="CX84" ca="1">INDIRECT($A84&amp;CX$1)</f>
        <v>1</v>
      </c>
      <c r="CY84" s="364" cm="1">
        <f t="array" aca="1" ref="CY84" ca="1">INDIRECT($A84&amp;CY$1)</f>
        <v>1</v>
      </c>
      <c r="CZ84" s="364" cm="1">
        <f t="array" aca="1" ref="CZ84" ca="1">INDIRECT($A84&amp;CZ$1)</f>
        <v>1</v>
      </c>
      <c r="DA84" s="364" cm="1">
        <f t="array" aca="1" ref="DA84" ca="1">INDIRECT($A84&amp;DA$1)</f>
        <v>1</v>
      </c>
      <c r="DB84" s="364" cm="1">
        <f t="array" aca="1" ref="DB84" ca="1">INDIRECT($A84&amp;DB$1)</f>
        <v>1</v>
      </c>
      <c r="DC84" s="364" cm="1">
        <f t="array" aca="1" ref="DC84" ca="1">INDIRECT($A84&amp;DC$1)</f>
        <v>1</v>
      </c>
      <c r="DD84" s="357"/>
      <c r="DE84" s="364" cm="1">
        <f t="array" aca="1" ref="DE84" ca="1">INDIRECT($A84&amp;DE$1)</f>
        <v>1</v>
      </c>
      <c r="DF84" s="364" cm="1">
        <f t="array" aca="1" ref="DF84" ca="1">INDIRECT($A84&amp;DF$1)</f>
        <v>1</v>
      </c>
      <c r="DG84" s="364" cm="1">
        <f t="array" aca="1" ref="DG84" ca="1">INDIRECT($A84&amp;DG$1)</f>
        <v>1</v>
      </c>
      <c r="DH84" s="364" cm="1">
        <f t="array" aca="1" ref="DH84" ca="1">INDIRECT($A84&amp;DH$1)</f>
        <v>1</v>
      </c>
      <c r="DI84" s="364" cm="1">
        <f t="array" aca="1" ref="DI84" ca="1">INDIRECT($A84&amp;DI$1)</f>
        <v>1</v>
      </c>
      <c r="DJ84" s="364" cm="1">
        <f t="array" aca="1" ref="DJ84" ca="1">INDIRECT($A84&amp;DJ$1)</f>
        <v>1</v>
      </c>
      <c r="DK84" s="364" cm="1">
        <f t="array" aca="1" ref="DK84" ca="1">INDIRECT($A84&amp;DK$1)</f>
        <v>1</v>
      </c>
      <c r="DL84" s="364" cm="1">
        <f t="array" aca="1" ref="DL84" ca="1">INDIRECT($A84&amp;DL$1)</f>
        <v>1</v>
      </c>
      <c r="DM84" s="357"/>
      <c r="DN84" s="364" cm="1">
        <f t="array" aca="1" ref="DN84" ca="1">INDIRECT($A84&amp;DN$1)</f>
        <v>1</v>
      </c>
      <c r="DO84" s="364" cm="1">
        <f t="array" aca="1" ref="DO84" ca="1">INDIRECT($A84&amp;DO$1)</f>
        <v>1</v>
      </c>
      <c r="DP84" s="364" cm="1">
        <f t="array" aca="1" ref="DP84" ca="1">INDIRECT($A84&amp;DP$1)</f>
        <v>1</v>
      </c>
      <c r="DQ84" s="364" cm="1">
        <f t="array" aca="1" ref="DQ84" ca="1">INDIRECT($A84&amp;DQ$1)</f>
        <v>1</v>
      </c>
      <c r="DR84" s="364" cm="1">
        <f t="array" aca="1" ref="DR84" ca="1">INDIRECT($A84&amp;DR$1)</f>
        <v>1</v>
      </c>
      <c r="DS84" s="364" cm="1">
        <f t="array" aca="1" ref="DS84" ca="1">INDIRECT($A84&amp;DS$1)</f>
        <v>1</v>
      </c>
      <c r="DT84" s="364" cm="1">
        <f t="array" aca="1" ref="DT84" ca="1">INDIRECT($A84&amp;DT$1)</f>
        <v>1</v>
      </c>
      <c r="DU84" s="364" cm="1">
        <f t="array" aca="1" ref="DU84" ca="1">INDIRECT($A84&amp;DU$1)</f>
        <v>1</v>
      </c>
      <c r="DV84" s="364" cm="1">
        <f t="array" aca="1" ref="DV84" ca="1">INDIRECT($A84&amp;DV$1)</f>
        <v>1</v>
      </c>
      <c r="DW84" s="364" cm="1">
        <f t="array" aca="1" ref="DW84" ca="1">INDIRECT($A84&amp;DW$1)</f>
        <v>1</v>
      </c>
      <c r="DX84" s="364" cm="1">
        <f t="array" aca="1" ref="DX84" ca="1">INDIRECT($A84&amp;DX$1)</f>
        <v>1</v>
      </c>
      <c r="DY84" s="357"/>
      <c r="DZ84" s="364" cm="1">
        <f t="array" aca="1" ref="DZ84" ca="1">INDIRECT($A84&amp;DZ$1)</f>
        <v>1</v>
      </c>
      <c r="EA84" s="364" cm="1">
        <f t="array" aca="1" ref="EA84" ca="1">INDIRECT($A84&amp;EA$1)</f>
        <v>1</v>
      </c>
      <c r="EB84" s="364" cm="1">
        <f t="array" aca="1" ref="EB84" ca="1">INDIRECT($A84&amp;EB$1)</f>
        <v>1</v>
      </c>
      <c r="EC84" s="364" cm="1">
        <f t="array" aca="1" ref="EC84" ca="1">INDIRECT($A84&amp;EC$1)</f>
        <v>1</v>
      </c>
      <c r="ED84" s="357"/>
      <c r="EE84" s="364" cm="1">
        <f t="array" aca="1" ref="EE84" ca="1">INDIRECT($A84&amp;EE$1)</f>
        <v>1</v>
      </c>
      <c r="EF84" s="364" cm="1">
        <f t="array" aca="1" ref="EF84" ca="1">INDIRECT($A84&amp;EF$1)</f>
        <v>1</v>
      </c>
      <c r="EG84" s="364" cm="1">
        <f t="array" aca="1" ref="EG84" ca="1">INDIRECT($A84&amp;EG$1)</f>
        <v>1</v>
      </c>
      <c r="EH84" s="364" cm="1">
        <f t="array" aca="1" ref="EH84" ca="1">INDIRECT($A84&amp;EH$1)</f>
        <v>1</v>
      </c>
      <c r="EI84" s="364" cm="1">
        <f t="array" aca="1" ref="EI84" ca="1">INDIRECT($A84&amp;EI$1)</f>
        <v>1</v>
      </c>
      <c r="EJ84" s="199"/>
      <c r="EK84" s="199"/>
      <c r="EL84" s="138"/>
      <c r="EM84" s="138"/>
      <c r="EN84" s="138"/>
      <c r="EO84" s="138"/>
    </row>
    <row r="85" spans="1:145" hidden="1">
      <c r="A85" s="114" t="s">
        <v>386</v>
      </c>
      <c r="B85" s="337" t="s">
        <v>182</v>
      </c>
      <c r="C85" s="362" t="str">
        <f>_xlfn.IFNA(VLOOKUP($B85,Classificatietabel!$B$6:$I$91,C$7,FALSE),"")</f>
        <v/>
      </c>
      <c r="D85" s="194" t="str">
        <f>_xlfn.IFNA(VLOOKUP($B85,Classificatietabel!$B$6:$I$91,D$7,FALSE),"")</f>
        <v/>
      </c>
      <c r="E85" s="197" t="str">
        <f>IF(AND(D85="laag",$D$3=1),0,_xlfn.IFNA(IF(VLOOKUP($B85,Classificatietabel!$B$6:$H$91,$E$5,FALSE)="Ja",1,0),""))</f>
        <v/>
      </c>
      <c r="F85" s="357"/>
      <c r="G85" s="363">
        <v>1</v>
      </c>
      <c r="H85" s="363">
        <v>1</v>
      </c>
      <c r="I85" s="363">
        <v>1</v>
      </c>
      <c r="J85" s="363">
        <v>1</v>
      </c>
      <c r="K85" s="363">
        <v>1</v>
      </c>
      <c r="L85" s="363">
        <v>1</v>
      </c>
      <c r="M85" s="363">
        <v>1</v>
      </c>
      <c r="N85" s="363">
        <v>1</v>
      </c>
      <c r="O85" s="363">
        <v>1</v>
      </c>
      <c r="P85" s="363">
        <v>1</v>
      </c>
      <c r="Q85" s="363">
        <v>1</v>
      </c>
      <c r="R85" s="363">
        <v>1</v>
      </c>
      <c r="S85" s="363">
        <v>1</v>
      </c>
      <c r="T85" s="363">
        <v>1</v>
      </c>
      <c r="U85" s="363">
        <v>1</v>
      </c>
      <c r="V85" s="363">
        <v>1</v>
      </c>
      <c r="W85" s="363">
        <v>1</v>
      </c>
      <c r="X85" s="363">
        <v>1</v>
      </c>
      <c r="Y85" s="363">
        <v>1</v>
      </c>
      <c r="Z85" s="363">
        <v>1</v>
      </c>
      <c r="AA85" s="363">
        <v>1</v>
      </c>
      <c r="AB85" s="363">
        <v>1</v>
      </c>
      <c r="AC85" s="363">
        <v>1</v>
      </c>
      <c r="AD85" s="363">
        <v>1</v>
      </c>
      <c r="AE85" s="363">
        <v>1</v>
      </c>
      <c r="AF85" s="363">
        <v>1</v>
      </c>
      <c r="AG85" s="363">
        <v>1</v>
      </c>
      <c r="AH85" s="363">
        <v>1</v>
      </c>
      <c r="AI85" s="363">
        <v>1</v>
      </c>
      <c r="AJ85" s="363">
        <v>1</v>
      </c>
      <c r="AK85" s="363">
        <v>1</v>
      </c>
      <c r="AL85" s="363">
        <v>1</v>
      </c>
      <c r="AM85" s="363">
        <v>1</v>
      </c>
      <c r="AN85" s="357"/>
      <c r="AO85" s="363">
        <v>1</v>
      </c>
      <c r="AP85" s="363">
        <v>1</v>
      </c>
      <c r="AQ85" s="363">
        <v>1</v>
      </c>
      <c r="AR85" s="363">
        <v>1</v>
      </c>
      <c r="AS85" s="363">
        <v>1</v>
      </c>
      <c r="AT85" s="363">
        <v>1</v>
      </c>
      <c r="AU85" s="363">
        <v>1</v>
      </c>
      <c r="AV85" s="363">
        <v>1</v>
      </c>
      <c r="AW85" s="363">
        <v>1</v>
      </c>
      <c r="AX85" s="363">
        <v>1</v>
      </c>
      <c r="AY85" s="357"/>
      <c r="AZ85" s="363">
        <v>1</v>
      </c>
      <c r="BA85" s="363">
        <v>1</v>
      </c>
      <c r="BB85" s="363">
        <v>1</v>
      </c>
      <c r="BC85" s="363">
        <v>1</v>
      </c>
      <c r="BD85" s="363">
        <v>1</v>
      </c>
      <c r="BE85" s="363">
        <v>1</v>
      </c>
      <c r="BF85" s="363">
        <v>1</v>
      </c>
      <c r="BG85" s="363">
        <v>1</v>
      </c>
      <c r="BH85" s="363">
        <v>1</v>
      </c>
      <c r="BI85" s="357"/>
      <c r="BJ85" s="363">
        <v>1</v>
      </c>
      <c r="BK85" s="363">
        <v>1</v>
      </c>
      <c r="BL85" s="363">
        <v>1</v>
      </c>
      <c r="BM85" s="363">
        <v>1</v>
      </c>
      <c r="BN85" s="363">
        <v>1</v>
      </c>
      <c r="BO85" s="363">
        <v>1</v>
      </c>
      <c r="BP85" s="363">
        <v>1</v>
      </c>
      <c r="BQ85" s="363">
        <v>1</v>
      </c>
      <c r="BR85" s="363">
        <v>1</v>
      </c>
      <c r="BS85" s="363">
        <v>1</v>
      </c>
      <c r="BT85" s="191"/>
      <c r="BU85" s="230">
        <v>1</v>
      </c>
      <c r="BV85" s="363">
        <v>1</v>
      </c>
      <c r="BW85" s="363">
        <v>1</v>
      </c>
      <c r="BX85" s="363">
        <v>1</v>
      </c>
      <c r="BY85" s="365"/>
      <c r="BZ85" s="363">
        <v>1</v>
      </c>
      <c r="CA85" s="363">
        <v>1</v>
      </c>
      <c r="CB85" s="364" cm="1">
        <f t="array" aca="1" ref="CB85" ca="1">INDIRECT($A85&amp;CB$1)</f>
        <v>1</v>
      </c>
      <c r="CC85" s="364" cm="1">
        <f t="array" aca="1" ref="CC85" ca="1">INDIRECT($A85&amp;CC$1)</f>
        <v>1</v>
      </c>
      <c r="CD85" s="364" cm="1">
        <f t="array" aca="1" ref="CD85" ca="1">INDIRECT($A85&amp;CD$1)</f>
        <v>1</v>
      </c>
      <c r="CE85" s="364" cm="1">
        <f t="array" aca="1" ref="CE85" ca="1">INDIRECT($A85&amp;CE$1)</f>
        <v>1</v>
      </c>
      <c r="CF85" s="364" cm="1">
        <f t="array" aca="1" ref="CF85" ca="1">INDIRECT($A85&amp;CF$1)</f>
        <v>1</v>
      </c>
      <c r="CG85" s="364" cm="1">
        <f t="array" aca="1" ref="CG85" ca="1">INDIRECT($A85&amp;CG$1)</f>
        <v>1</v>
      </c>
      <c r="CH85" s="364" cm="1">
        <f t="array" aca="1" ref="CH85" ca="1">INDIRECT($A85&amp;CH$1)</f>
        <v>1</v>
      </c>
      <c r="CI85" s="191"/>
      <c r="CJ85" s="364" cm="1">
        <f t="array" aca="1" ref="CJ85" ca="1">INDIRECT($A85&amp;CJ$1)</f>
        <v>1</v>
      </c>
      <c r="CK85" s="364" cm="1">
        <f t="array" aca="1" ref="CK85" ca="1">INDIRECT($A85&amp;CK$1)</f>
        <v>1</v>
      </c>
      <c r="CL85" s="364" cm="1">
        <f t="array" aca="1" ref="CL85" ca="1">INDIRECT($A85&amp;CL$1)</f>
        <v>1</v>
      </c>
      <c r="CM85" s="364" cm="1">
        <f t="array" aca="1" ref="CM85" ca="1">INDIRECT($A85&amp;CM$1)</f>
        <v>1</v>
      </c>
      <c r="CN85" s="364" cm="1">
        <f t="array" aca="1" ref="CN85" ca="1">INDIRECT($A85&amp;CN$1)</f>
        <v>1</v>
      </c>
      <c r="CO85" s="364" cm="1">
        <f t="array" aca="1" ref="CO85" ca="1">INDIRECT($A85&amp;CO$1)</f>
        <v>1</v>
      </c>
      <c r="CP85" s="364" cm="1">
        <f t="array" aca="1" ref="CP85" ca="1">INDIRECT($A85&amp;CP$1)</f>
        <v>1</v>
      </c>
      <c r="CQ85" s="364" cm="1">
        <f t="array" aca="1" ref="CQ85" ca="1">INDIRECT($A85&amp;CQ$1)</f>
        <v>1</v>
      </c>
      <c r="CR85" s="364" cm="1">
        <f t="array" aca="1" ref="CR85" ca="1">INDIRECT($A85&amp;CR$1)</f>
        <v>1</v>
      </c>
      <c r="CS85" s="364" cm="1">
        <f t="array" aca="1" ref="CS85" ca="1">INDIRECT($A85&amp;CS$1)</f>
        <v>1</v>
      </c>
      <c r="CT85" s="364" cm="1">
        <f t="array" aca="1" ref="CT85" ca="1">INDIRECT($A85&amp;CT$1)</f>
        <v>1</v>
      </c>
      <c r="CU85" s="364" cm="1">
        <f t="array" aca="1" ref="CU85" ca="1">INDIRECT($A85&amp;CU$1)</f>
        <v>1</v>
      </c>
      <c r="CV85" s="364" cm="1">
        <f t="array" aca="1" ref="CV85" ca="1">INDIRECT($A85&amp;CV$1)</f>
        <v>1</v>
      </c>
      <c r="CW85" s="364" cm="1">
        <f t="array" aca="1" ref="CW85" ca="1">INDIRECT($A85&amp;CW$1)</f>
        <v>1</v>
      </c>
      <c r="CX85" s="364" cm="1">
        <f t="array" aca="1" ref="CX85" ca="1">INDIRECT($A85&amp;CX$1)</f>
        <v>1</v>
      </c>
      <c r="CY85" s="364" cm="1">
        <f t="array" aca="1" ref="CY85" ca="1">INDIRECT($A85&amp;CY$1)</f>
        <v>1</v>
      </c>
      <c r="CZ85" s="364" cm="1">
        <f t="array" aca="1" ref="CZ85" ca="1">INDIRECT($A85&amp;CZ$1)</f>
        <v>1</v>
      </c>
      <c r="DA85" s="364" cm="1">
        <f t="array" aca="1" ref="DA85" ca="1">INDIRECT($A85&amp;DA$1)</f>
        <v>1</v>
      </c>
      <c r="DB85" s="364" cm="1">
        <f t="array" aca="1" ref="DB85" ca="1">INDIRECT($A85&amp;DB$1)</f>
        <v>1</v>
      </c>
      <c r="DC85" s="364" cm="1">
        <f t="array" aca="1" ref="DC85" ca="1">INDIRECT($A85&amp;DC$1)</f>
        <v>1</v>
      </c>
      <c r="DD85" s="357"/>
      <c r="DE85" s="364" cm="1">
        <f t="array" aca="1" ref="DE85" ca="1">INDIRECT($A85&amp;DE$1)</f>
        <v>1</v>
      </c>
      <c r="DF85" s="364" cm="1">
        <f t="array" aca="1" ref="DF85" ca="1">INDIRECT($A85&amp;DF$1)</f>
        <v>1</v>
      </c>
      <c r="DG85" s="364" cm="1">
        <f t="array" aca="1" ref="DG85" ca="1">INDIRECT($A85&amp;DG$1)</f>
        <v>1</v>
      </c>
      <c r="DH85" s="364" cm="1">
        <f t="array" aca="1" ref="DH85" ca="1">INDIRECT($A85&amp;DH$1)</f>
        <v>1</v>
      </c>
      <c r="DI85" s="364" cm="1">
        <f t="array" aca="1" ref="DI85" ca="1">INDIRECT($A85&amp;DI$1)</f>
        <v>1</v>
      </c>
      <c r="DJ85" s="364" cm="1">
        <f t="array" aca="1" ref="DJ85" ca="1">INDIRECT($A85&amp;DJ$1)</f>
        <v>1</v>
      </c>
      <c r="DK85" s="364" cm="1">
        <f t="array" aca="1" ref="DK85" ca="1">INDIRECT($A85&amp;DK$1)</f>
        <v>1</v>
      </c>
      <c r="DL85" s="364" cm="1">
        <f t="array" aca="1" ref="DL85" ca="1">INDIRECT($A85&amp;DL$1)</f>
        <v>1</v>
      </c>
      <c r="DM85" s="357"/>
      <c r="DN85" s="364" cm="1">
        <f t="array" aca="1" ref="DN85" ca="1">INDIRECT($A85&amp;DN$1)</f>
        <v>1</v>
      </c>
      <c r="DO85" s="364" cm="1">
        <f t="array" aca="1" ref="DO85" ca="1">INDIRECT($A85&amp;DO$1)</f>
        <v>1</v>
      </c>
      <c r="DP85" s="364" cm="1">
        <f t="array" aca="1" ref="DP85" ca="1">INDIRECT($A85&amp;DP$1)</f>
        <v>1</v>
      </c>
      <c r="DQ85" s="364" cm="1">
        <f t="array" aca="1" ref="DQ85" ca="1">INDIRECT($A85&amp;DQ$1)</f>
        <v>1</v>
      </c>
      <c r="DR85" s="364" cm="1">
        <f t="array" aca="1" ref="DR85" ca="1">INDIRECT($A85&amp;DR$1)</f>
        <v>1</v>
      </c>
      <c r="DS85" s="364" cm="1">
        <f t="array" aca="1" ref="DS85" ca="1">INDIRECT($A85&amp;DS$1)</f>
        <v>1</v>
      </c>
      <c r="DT85" s="364" cm="1">
        <f t="array" aca="1" ref="DT85" ca="1">INDIRECT($A85&amp;DT$1)</f>
        <v>1</v>
      </c>
      <c r="DU85" s="364" cm="1">
        <f t="array" aca="1" ref="DU85" ca="1">INDIRECT($A85&amp;DU$1)</f>
        <v>1</v>
      </c>
      <c r="DV85" s="364" cm="1">
        <f t="array" aca="1" ref="DV85" ca="1">INDIRECT($A85&amp;DV$1)</f>
        <v>1</v>
      </c>
      <c r="DW85" s="364" cm="1">
        <f t="array" aca="1" ref="DW85" ca="1">INDIRECT($A85&amp;DW$1)</f>
        <v>1</v>
      </c>
      <c r="DX85" s="364" cm="1">
        <f t="array" aca="1" ref="DX85" ca="1">INDIRECT($A85&amp;DX$1)</f>
        <v>1</v>
      </c>
      <c r="DY85" s="357"/>
      <c r="DZ85" s="364" cm="1">
        <f t="array" aca="1" ref="DZ85" ca="1">INDIRECT($A85&amp;DZ$1)</f>
        <v>1</v>
      </c>
      <c r="EA85" s="364" cm="1">
        <f t="array" aca="1" ref="EA85" ca="1">INDIRECT($A85&amp;EA$1)</f>
        <v>1</v>
      </c>
      <c r="EB85" s="364" cm="1">
        <f t="array" aca="1" ref="EB85" ca="1">INDIRECT($A85&amp;EB$1)</f>
        <v>1</v>
      </c>
      <c r="EC85" s="364" cm="1">
        <f t="array" aca="1" ref="EC85" ca="1">INDIRECT($A85&amp;EC$1)</f>
        <v>1</v>
      </c>
      <c r="ED85" s="357"/>
      <c r="EE85" s="364" cm="1">
        <f t="array" aca="1" ref="EE85" ca="1">INDIRECT($A85&amp;EE$1)</f>
        <v>1</v>
      </c>
      <c r="EF85" s="364" cm="1">
        <f t="array" aca="1" ref="EF85" ca="1">INDIRECT($A85&amp;EF$1)</f>
        <v>1</v>
      </c>
      <c r="EG85" s="364" cm="1">
        <f t="array" aca="1" ref="EG85" ca="1">INDIRECT($A85&amp;EG$1)</f>
        <v>1</v>
      </c>
      <c r="EH85" s="364" cm="1">
        <f t="array" aca="1" ref="EH85" ca="1">INDIRECT($A85&amp;EH$1)</f>
        <v>1</v>
      </c>
      <c r="EI85" s="364" cm="1">
        <f t="array" aca="1" ref="EI85" ca="1">INDIRECT($A85&amp;EI$1)</f>
        <v>1</v>
      </c>
      <c r="EJ85" s="199"/>
      <c r="EK85" s="199"/>
      <c r="EL85" s="138"/>
      <c r="EM85" s="138"/>
      <c r="EN85" s="138"/>
      <c r="EO85" s="138"/>
    </row>
    <row r="86" spans="1:145" hidden="1">
      <c r="A86" s="114" t="s">
        <v>387</v>
      </c>
      <c r="B86" s="337" t="s">
        <v>183</v>
      </c>
      <c r="C86" s="362" t="str">
        <f>_xlfn.IFNA(VLOOKUP($B86,Classificatietabel!$B$6:$I$91,C$7,FALSE),"")</f>
        <v/>
      </c>
      <c r="D86" s="194" t="str">
        <f>_xlfn.IFNA(VLOOKUP($B86,Classificatietabel!$B$6:$I$91,D$7,FALSE),"")</f>
        <v/>
      </c>
      <c r="E86" s="197" t="str">
        <f>IF(AND(D86="laag",$D$3=1),0,_xlfn.IFNA(IF(VLOOKUP($B86,Classificatietabel!$B$6:$H$91,$E$5,FALSE)="Ja",1,0),""))</f>
        <v/>
      </c>
      <c r="F86" s="357"/>
      <c r="G86" s="363">
        <v>1</v>
      </c>
      <c r="H86" s="363">
        <v>1</v>
      </c>
      <c r="I86" s="363">
        <v>1</v>
      </c>
      <c r="J86" s="363">
        <v>1</v>
      </c>
      <c r="K86" s="363">
        <v>1</v>
      </c>
      <c r="L86" s="363">
        <v>1</v>
      </c>
      <c r="M86" s="363">
        <v>1</v>
      </c>
      <c r="N86" s="363">
        <v>1</v>
      </c>
      <c r="O86" s="363">
        <v>1</v>
      </c>
      <c r="P86" s="363">
        <v>1</v>
      </c>
      <c r="Q86" s="363">
        <v>1</v>
      </c>
      <c r="R86" s="363">
        <v>1</v>
      </c>
      <c r="S86" s="363">
        <v>1</v>
      </c>
      <c r="T86" s="363">
        <v>1</v>
      </c>
      <c r="U86" s="363">
        <v>1</v>
      </c>
      <c r="V86" s="363">
        <v>1</v>
      </c>
      <c r="W86" s="363">
        <v>1</v>
      </c>
      <c r="X86" s="363">
        <v>1</v>
      </c>
      <c r="Y86" s="363">
        <v>1</v>
      </c>
      <c r="Z86" s="363">
        <v>1</v>
      </c>
      <c r="AA86" s="363">
        <v>1</v>
      </c>
      <c r="AB86" s="363">
        <v>1</v>
      </c>
      <c r="AC86" s="363">
        <v>1</v>
      </c>
      <c r="AD86" s="363">
        <v>1</v>
      </c>
      <c r="AE86" s="363">
        <v>1</v>
      </c>
      <c r="AF86" s="363">
        <v>1</v>
      </c>
      <c r="AG86" s="363">
        <v>1</v>
      </c>
      <c r="AH86" s="363">
        <v>1</v>
      </c>
      <c r="AI86" s="363">
        <v>1</v>
      </c>
      <c r="AJ86" s="363">
        <v>1</v>
      </c>
      <c r="AK86" s="363">
        <v>1</v>
      </c>
      <c r="AL86" s="363">
        <v>1</v>
      </c>
      <c r="AM86" s="363">
        <v>1</v>
      </c>
      <c r="AN86" s="357"/>
      <c r="AO86" s="363">
        <v>1</v>
      </c>
      <c r="AP86" s="363">
        <v>1</v>
      </c>
      <c r="AQ86" s="363">
        <v>1</v>
      </c>
      <c r="AR86" s="363">
        <v>1</v>
      </c>
      <c r="AS86" s="363">
        <v>1</v>
      </c>
      <c r="AT86" s="363">
        <v>1</v>
      </c>
      <c r="AU86" s="363">
        <v>1</v>
      </c>
      <c r="AV86" s="363">
        <v>1</v>
      </c>
      <c r="AW86" s="363">
        <v>1</v>
      </c>
      <c r="AX86" s="363">
        <v>1</v>
      </c>
      <c r="AY86" s="357"/>
      <c r="AZ86" s="363">
        <v>1</v>
      </c>
      <c r="BA86" s="363">
        <v>1</v>
      </c>
      <c r="BB86" s="363">
        <v>1</v>
      </c>
      <c r="BC86" s="363">
        <v>1</v>
      </c>
      <c r="BD86" s="363">
        <v>1</v>
      </c>
      <c r="BE86" s="363">
        <v>1</v>
      </c>
      <c r="BF86" s="363">
        <v>1</v>
      </c>
      <c r="BG86" s="363">
        <v>1</v>
      </c>
      <c r="BH86" s="363">
        <v>1</v>
      </c>
      <c r="BI86" s="357"/>
      <c r="BJ86" s="363">
        <v>1</v>
      </c>
      <c r="BK86" s="363">
        <v>1</v>
      </c>
      <c r="BL86" s="363">
        <v>1</v>
      </c>
      <c r="BM86" s="363">
        <v>1</v>
      </c>
      <c r="BN86" s="363">
        <v>1</v>
      </c>
      <c r="BO86" s="363">
        <v>1</v>
      </c>
      <c r="BP86" s="363">
        <v>1</v>
      </c>
      <c r="BQ86" s="363">
        <v>1</v>
      </c>
      <c r="BR86" s="363">
        <v>1</v>
      </c>
      <c r="BS86" s="363">
        <v>1</v>
      </c>
      <c r="BT86" s="191"/>
      <c r="BU86" s="230">
        <v>1</v>
      </c>
      <c r="BV86" s="363">
        <v>1</v>
      </c>
      <c r="BW86" s="363">
        <v>1</v>
      </c>
      <c r="BX86" s="363">
        <v>1</v>
      </c>
      <c r="BY86" s="365"/>
      <c r="BZ86" s="363">
        <v>1</v>
      </c>
      <c r="CA86" s="363">
        <v>1</v>
      </c>
      <c r="CB86" s="363">
        <v>1</v>
      </c>
      <c r="CC86" s="364" cm="1">
        <f t="array" aca="1" ref="CC86" ca="1">INDIRECT($A86&amp;CC$1)</f>
        <v>1</v>
      </c>
      <c r="CD86" s="364" cm="1">
        <f t="array" aca="1" ref="CD86" ca="1">INDIRECT($A86&amp;CD$1)</f>
        <v>1</v>
      </c>
      <c r="CE86" s="364" cm="1">
        <f t="array" aca="1" ref="CE86" ca="1">INDIRECT($A86&amp;CE$1)</f>
        <v>1</v>
      </c>
      <c r="CF86" s="364" cm="1">
        <f t="array" aca="1" ref="CF86" ca="1">INDIRECT($A86&amp;CF$1)</f>
        <v>1</v>
      </c>
      <c r="CG86" s="364" cm="1">
        <f t="array" aca="1" ref="CG86" ca="1">INDIRECT($A86&amp;CG$1)</f>
        <v>1</v>
      </c>
      <c r="CH86" s="364" cm="1">
        <f t="array" aca="1" ref="CH86" ca="1">INDIRECT($A86&amp;CH$1)</f>
        <v>1</v>
      </c>
      <c r="CI86" s="191"/>
      <c r="CJ86" s="364" cm="1">
        <f t="array" aca="1" ref="CJ86" ca="1">INDIRECT($A86&amp;CJ$1)</f>
        <v>1</v>
      </c>
      <c r="CK86" s="364" cm="1">
        <f t="array" aca="1" ref="CK86" ca="1">INDIRECT($A86&amp;CK$1)</f>
        <v>1</v>
      </c>
      <c r="CL86" s="364" cm="1">
        <f t="array" aca="1" ref="CL86" ca="1">INDIRECT($A86&amp;CL$1)</f>
        <v>1</v>
      </c>
      <c r="CM86" s="364" cm="1">
        <f t="array" aca="1" ref="CM86" ca="1">INDIRECT($A86&amp;CM$1)</f>
        <v>1</v>
      </c>
      <c r="CN86" s="364" cm="1">
        <f t="array" aca="1" ref="CN86" ca="1">INDIRECT($A86&amp;CN$1)</f>
        <v>1</v>
      </c>
      <c r="CO86" s="364" cm="1">
        <f t="array" aca="1" ref="CO86" ca="1">INDIRECT($A86&amp;CO$1)</f>
        <v>1</v>
      </c>
      <c r="CP86" s="364" cm="1">
        <f t="array" aca="1" ref="CP86" ca="1">INDIRECT($A86&amp;CP$1)</f>
        <v>1</v>
      </c>
      <c r="CQ86" s="364" cm="1">
        <f t="array" aca="1" ref="CQ86" ca="1">INDIRECT($A86&amp;CQ$1)</f>
        <v>1</v>
      </c>
      <c r="CR86" s="364" cm="1">
        <f t="array" aca="1" ref="CR86" ca="1">INDIRECT($A86&amp;CR$1)</f>
        <v>1</v>
      </c>
      <c r="CS86" s="364" cm="1">
        <f t="array" aca="1" ref="CS86" ca="1">INDIRECT($A86&amp;CS$1)</f>
        <v>1</v>
      </c>
      <c r="CT86" s="364" cm="1">
        <f t="array" aca="1" ref="CT86" ca="1">INDIRECT($A86&amp;CT$1)</f>
        <v>1</v>
      </c>
      <c r="CU86" s="364" cm="1">
        <f t="array" aca="1" ref="CU86" ca="1">INDIRECT($A86&amp;CU$1)</f>
        <v>1</v>
      </c>
      <c r="CV86" s="364" cm="1">
        <f t="array" aca="1" ref="CV86" ca="1">INDIRECT($A86&amp;CV$1)</f>
        <v>1</v>
      </c>
      <c r="CW86" s="364" cm="1">
        <f t="array" aca="1" ref="CW86" ca="1">INDIRECT($A86&amp;CW$1)</f>
        <v>1</v>
      </c>
      <c r="CX86" s="364" cm="1">
        <f t="array" aca="1" ref="CX86" ca="1">INDIRECT($A86&amp;CX$1)</f>
        <v>1</v>
      </c>
      <c r="CY86" s="364" cm="1">
        <f t="array" aca="1" ref="CY86" ca="1">INDIRECT($A86&amp;CY$1)</f>
        <v>1</v>
      </c>
      <c r="CZ86" s="364" cm="1">
        <f t="array" aca="1" ref="CZ86" ca="1">INDIRECT($A86&amp;CZ$1)</f>
        <v>1</v>
      </c>
      <c r="DA86" s="364" cm="1">
        <f t="array" aca="1" ref="DA86" ca="1">INDIRECT($A86&amp;DA$1)</f>
        <v>1</v>
      </c>
      <c r="DB86" s="364" cm="1">
        <f t="array" aca="1" ref="DB86" ca="1">INDIRECT($A86&amp;DB$1)</f>
        <v>1</v>
      </c>
      <c r="DC86" s="364" cm="1">
        <f t="array" aca="1" ref="DC86" ca="1">INDIRECT($A86&amp;DC$1)</f>
        <v>1</v>
      </c>
      <c r="DD86" s="357"/>
      <c r="DE86" s="364" cm="1">
        <f t="array" aca="1" ref="DE86" ca="1">INDIRECT($A86&amp;DE$1)</f>
        <v>1</v>
      </c>
      <c r="DF86" s="364" cm="1">
        <f t="array" aca="1" ref="DF86" ca="1">INDIRECT($A86&amp;DF$1)</f>
        <v>1</v>
      </c>
      <c r="DG86" s="364" cm="1">
        <f t="array" aca="1" ref="DG86" ca="1">INDIRECT($A86&amp;DG$1)</f>
        <v>1</v>
      </c>
      <c r="DH86" s="364" cm="1">
        <f t="array" aca="1" ref="DH86" ca="1">INDIRECT($A86&amp;DH$1)</f>
        <v>1</v>
      </c>
      <c r="DI86" s="364" cm="1">
        <f t="array" aca="1" ref="DI86" ca="1">INDIRECT($A86&amp;DI$1)</f>
        <v>1</v>
      </c>
      <c r="DJ86" s="364" cm="1">
        <f t="array" aca="1" ref="DJ86" ca="1">INDIRECT($A86&amp;DJ$1)</f>
        <v>1</v>
      </c>
      <c r="DK86" s="364" cm="1">
        <f t="array" aca="1" ref="DK86" ca="1">INDIRECT($A86&amp;DK$1)</f>
        <v>1</v>
      </c>
      <c r="DL86" s="364" cm="1">
        <f t="array" aca="1" ref="DL86" ca="1">INDIRECT($A86&amp;DL$1)</f>
        <v>1</v>
      </c>
      <c r="DM86" s="357"/>
      <c r="DN86" s="364" cm="1">
        <f t="array" aca="1" ref="DN86" ca="1">INDIRECT($A86&amp;DN$1)</f>
        <v>1</v>
      </c>
      <c r="DO86" s="364" cm="1">
        <f t="array" aca="1" ref="DO86" ca="1">INDIRECT($A86&amp;DO$1)</f>
        <v>1</v>
      </c>
      <c r="DP86" s="364" cm="1">
        <f t="array" aca="1" ref="DP86" ca="1">INDIRECT($A86&amp;DP$1)</f>
        <v>1</v>
      </c>
      <c r="DQ86" s="364" cm="1">
        <f t="array" aca="1" ref="DQ86" ca="1">INDIRECT($A86&amp;DQ$1)</f>
        <v>1</v>
      </c>
      <c r="DR86" s="364" cm="1">
        <f t="array" aca="1" ref="DR86" ca="1">INDIRECT($A86&amp;DR$1)</f>
        <v>1</v>
      </c>
      <c r="DS86" s="364" cm="1">
        <f t="array" aca="1" ref="DS86" ca="1">INDIRECT($A86&amp;DS$1)</f>
        <v>1</v>
      </c>
      <c r="DT86" s="364" cm="1">
        <f t="array" aca="1" ref="DT86" ca="1">INDIRECT($A86&amp;DT$1)</f>
        <v>1</v>
      </c>
      <c r="DU86" s="364" cm="1">
        <f t="array" aca="1" ref="DU86" ca="1">INDIRECT($A86&amp;DU$1)</f>
        <v>1</v>
      </c>
      <c r="DV86" s="364" cm="1">
        <f t="array" aca="1" ref="DV86" ca="1">INDIRECT($A86&amp;DV$1)</f>
        <v>1</v>
      </c>
      <c r="DW86" s="364" cm="1">
        <f t="array" aca="1" ref="DW86" ca="1">INDIRECT($A86&amp;DW$1)</f>
        <v>1</v>
      </c>
      <c r="DX86" s="364" cm="1">
        <f t="array" aca="1" ref="DX86" ca="1">INDIRECT($A86&amp;DX$1)</f>
        <v>1</v>
      </c>
      <c r="DY86" s="357"/>
      <c r="DZ86" s="364" cm="1">
        <f t="array" aca="1" ref="DZ86" ca="1">INDIRECT($A86&amp;DZ$1)</f>
        <v>1</v>
      </c>
      <c r="EA86" s="364" cm="1">
        <f t="array" aca="1" ref="EA86" ca="1">INDIRECT($A86&amp;EA$1)</f>
        <v>1</v>
      </c>
      <c r="EB86" s="364" cm="1">
        <f t="array" aca="1" ref="EB86" ca="1">INDIRECT($A86&amp;EB$1)</f>
        <v>1</v>
      </c>
      <c r="EC86" s="364" cm="1">
        <f t="array" aca="1" ref="EC86" ca="1">INDIRECT($A86&amp;EC$1)</f>
        <v>1</v>
      </c>
      <c r="ED86" s="357"/>
      <c r="EE86" s="364" cm="1">
        <f t="array" aca="1" ref="EE86" ca="1">INDIRECT($A86&amp;EE$1)</f>
        <v>1</v>
      </c>
      <c r="EF86" s="364" cm="1">
        <f t="array" aca="1" ref="EF86" ca="1">INDIRECT($A86&amp;EF$1)</f>
        <v>1</v>
      </c>
      <c r="EG86" s="364" cm="1">
        <f t="array" aca="1" ref="EG86" ca="1">INDIRECT($A86&amp;EG$1)</f>
        <v>1</v>
      </c>
      <c r="EH86" s="364" cm="1">
        <f t="array" aca="1" ref="EH86" ca="1">INDIRECT($A86&amp;EH$1)</f>
        <v>1</v>
      </c>
      <c r="EI86" s="364" cm="1">
        <f t="array" aca="1" ref="EI86" ca="1">INDIRECT($A86&amp;EI$1)</f>
        <v>1</v>
      </c>
      <c r="EJ86" s="199"/>
      <c r="EK86" s="199"/>
      <c r="EL86" s="138"/>
      <c r="EM86" s="138"/>
      <c r="EN86" s="138"/>
      <c r="EO86" s="138"/>
    </row>
    <row r="87" spans="1:145" hidden="1">
      <c r="A87" s="114" t="s">
        <v>388</v>
      </c>
      <c r="B87" s="337" t="s">
        <v>184</v>
      </c>
      <c r="C87" s="362" t="str">
        <f>_xlfn.IFNA(VLOOKUP($B87,Classificatietabel!$B$6:$I$91,C$7,FALSE),"")</f>
        <v/>
      </c>
      <c r="D87" s="194" t="str">
        <f>_xlfn.IFNA(VLOOKUP($B87,Classificatietabel!$B$6:$I$91,D$7,FALSE),"")</f>
        <v/>
      </c>
      <c r="E87" s="197" t="str">
        <f>IF(AND(D87="laag",$D$3=1),0,_xlfn.IFNA(IF(VLOOKUP($B87,Classificatietabel!$B$6:$H$91,$E$5,FALSE)="Ja",1,0),""))</f>
        <v/>
      </c>
      <c r="F87" s="357"/>
      <c r="G87" s="363">
        <v>1</v>
      </c>
      <c r="H87" s="363">
        <v>1</v>
      </c>
      <c r="I87" s="363">
        <v>1</v>
      </c>
      <c r="J87" s="363">
        <v>1</v>
      </c>
      <c r="K87" s="363">
        <v>1</v>
      </c>
      <c r="L87" s="363">
        <v>1</v>
      </c>
      <c r="M87" s="363">
        <v>1</v>
      </c>
      <c r="N87" s="363">
        <v>1</v>
      </c>
      <c r="O87" s="363">
        <v>1</v>
      </c>
      <c r="P87" s="363">
        <v>1</v>
      </c>
      <c r="Q87" s="363">
        <v>1</v>
      </c>
      <c r="R87" s="363">
        <v>1</v>
      </c>
      <c r="S87" s="363">
        <v>1</v>
      </c>
      <c r="T87" s="363">
        <v>1</v>
      </c>
      <c r="U87" s="363">
        <v>1</v>
      </c>
      <c r="V87" s="363">
        <v>1</v>
      </c>
      <c r="W87" s="363">
        <v>1</v>
      </c>
      <c r="X87" s="363">
        <v>1</v>
      </c>
      <c r="Y87" s="363">
        <v>1</v>
      </c>
      <c r="Z87" s="363">
        <v>1</v>
      </c>
      <c r="AA87" s="363">
        <v>1</v>
      </c>
      <c r="AB87" s="363">
        <v>1</v>
      </c>
      <c r="AC87" s="363">
        <v>1</v>
      </c>
      <c r="AD87" s="363">
        <v>1</v>
      </c>
      <c r="AE87" s="363">
        <v>1</v>
      </c>
      <c r="AF87" s="363">
        <v>1</v>
      </c>
      <c r="AG87" s="363">
        <v>1</v>
      </c>
      <c r="AH87" s="363">
        <v>1</v>
      </c>
      <c r="AI87" s="363">
        <v>1</v>
      </c>
      <c r="AJ87" s="363">
        <v>1</v>
      </c>
      <c r="AK87" s="363">
        <v>1</v>
      </c>
      <c r="AL87" s="363">
        <v>1</v>
      </c>
      <c r="AM87" s="363">
        <v>1</v>
      </c>
      <c r="AN87" s="357"/>
      <c r="AO87" s="363">
        <v>1</v>
      </c>
      <c r="AP87" s="363">
        <v>1</v>
      </c>
      <c r="AQ87" s="363">
        <v>1</v>
      </c>
      <c r="AR87" s="363">
        <v>1</v>
      </c>
      <c r="AS87" s="363">
        <v>1</v>
      </c>
      <c r="AT87" s="363">
        <v>1</v>
      </c>
      <c r="AU87" s="363">
        <v>1</v>
      </c>
      <c r="AV87" s="363">
        <v>1</v>
      </c>
      <c r="AW87" s="363">
        <v>1</v>
      </c>
      <c r="AX87" s="363">
        <v>1</v>
      </c>
      <c r="AY87" s="357"/>
      <c r="AZ87" s="363">
        <v>1</v>
      </c>
      <c r="BA87" s="363">
        <v>1</v>
      </c>
      <c r="BB87" s="363">
        <v>1</v>
      </c>
      <c r="BC87" s="363">
        <v>1</v>
      </c>
      <c r="BD87" s="363">
        <v>1</v>
      </c>
      <c r="BE87" s="363">
        <v>1</v>
      </c>
      <c r="BF87" s="363">
        <v>1</v>
      </c>
      <c r="BG87" s="363">
        <v>1</v>
      </c>
      <c r="BH87" s="363">
        <v>1</v>
      </c>
      <c r="BI87" s="357"/>
      <c r="BJ87" s="363">
        <v>1</v>
      </c>
      <c r="BK87" s="363">
        <v>1</v>
      </c>
      <c r="BL87" s="363">
        <v>1</v>
      </c>
      <c r="BM87" s="363">
        <v>1</v>
      </c>
      <c r="BN87" s="363">
        <v>1</v>
      </c>
      <c r="BO87" s="363">
        <v>1</v>
      </c>
      <c r="BP87" s="363">
        <v>1</v>
      </c>
      <c r="BQ87" s="363">
        <v>1</v>
      </c>
      <c r="BR87" s="363">
        <v>1</v>
      </c>
      <c r="BS87" s="363">
        <v>1</v>
      </c>
      <c r="BT87" s="191"/>
      <c r="BU87" s="230">
        <v>1</v>
      </c>
      <c r="BV87" s="363">
        <v>1</v>
      </c>
      <c r="BW87" s="363">
        <v>1</v>
      </c>
      <c r="BX87" s="363">
        <v>1</v>
      </c>
      <c r="BY87" s="365"/>
      <c r="BZ87" s="363">
        <v>1</v>
      </c>
      <c r="CA87" s="363">
        <v>1</v>
      </c>
      <c r="CB87" s="363">
        <v>1</v>
      </c>
      <c r="CC87" s="363">
        <v>1</v>
      </c>
      <c r="CD87" s="364" cm="1">
        <f t="array" aca="1" ref="CD87" ca="1">INDIRECT($A87&amp;CD$1)</f>
        <v>1</v>
      </c>
      <c r="CE87" s="364" cm="1">
        <f t="array" aca="1" ref="CE87" ca="1">INDIRECT($A87&amp;CE$1)</f>
        <v>1</v>
      </c>
      <c r="CF87" s="364" cm="1">
        <f t="array" aca="1" ref="CF87" ca="1">INDIRECT($A87&amp;CF$1)</f>
        <v>1</v>
      </c>
      <c r="CG87" s="364" cm="1">
        <f t="array" aca="1" ref="CG87" ca="1">INDIRECT($A87&amp;CG$1)</f>
        <v>1</v>
      </c>
      <c r="CH87" s="364" cm="1">
        <f t="array" aca="1" ref="CH87" ca="1">INDIRECT($A87&amp;CH$1)</f>
        <v>1</v>
      </c>
      <c r="CI87" s="191"/>
      <c r="CJ87" s="364" cm="1">
        <f t="array" aca="1" ref="CJ87" ca="1">INDIRECT($A87&amp;CJ$1)</f>
        <v>1</v>
      </c>
      <c r="CK87" s="364" cm="1">
        <f t="array" aca="1" ref="CK87" ca="1">INDIRECT($A87&amp;CK$1)</f>
        <v>1</v>
      </c>
      <c r="CL87" s="364" cm="1">
        <f t="array" aca="1" ref="CL87" ca="1">INDIRECT($A87&amp;CL$1)</f>
        <v>1</v>
      </c>
      <c r="CM87" s="364" cm="1">
        <f t="array" aca="1" ref="CM87" ca="1">INDIRECT($A87&amp;CM$1)</f>
        <v>1</v>
      </c>
      <c r="CN87" s="364" cm="1">
        <f t="array" aca="1" ref="CN87" ca="1">INDIRECT($A87&amp;CN$1)</f>
        <v>1</v>
      </c>
      <c r="CO87" s="364" cm="1">
        <f t="array" aca="1" ref="CO87" ca="1">INDIRECT($A87&amp;CO$1)</f>
        <v>1</v>
      </c>
      <c r="CP87" s="364" cm="1">
        <f t="array" aca="1" ref="CP87" ca="1">INDIRECT($A87&amp;CP$1)</f>
        <v>1</v>
      </c>
      <c r="CQ87" s="364" cm="1">
        <f t="array" aca="1" ref="CQ87" ca="1">INDIRECT($A87&amp;CQ$1)</f>
        <v>1</v>
      </c>
      <c r="CR87" s="364" cm="1">
        <f t="array" aca="1" ref="CR87" ca="1">INDIRECT($A87&amp;CR$1)</f>
        <v>1</v>
      </c>
      <c r="CS87" s="364" cm="1">
        <f t="array" aca="1" ref="CS87" ca="1">INDIRECT($A87&amp;CS$1)</f>
        <v>1</v>
      </c>
      <c r="CT87" s="364" cm="1">
        <f t="array" aca="1" ref="CT87" ca="1">INDIRECT($A87&amp;CT$1)</f>
        <v>1</v>
      </c>
      <c r="CU87" s="364" cm="1">
        <f t="array" aca="1" ref="CU87" ca="1">INDIRECT($A87&amp;CU$1)</f>
        <v>1</v>
      </c>
      <c r="CV87" s="364" cm="1">
        <f t="array" aca="1" ref="CV87" ca="1">INDIRECT($A87&amp;CV$1)</f>
        <v>1</v>
      </c>
      <c r="CW87" s="364" cm="1">
        <f t="array" aca="1" ref="CW87" ca="1">INDIRECT($A87&amp;CW$1)</f>
        <v>1</v>
      </c>
      <c r="CX87" s="364" cm="1">
        <f t="array" aca="1" ref="CX87" ca="1">INDIRECT($A87&amp;CX$1)</f>
        <v>1</v>
      </c>
      <c r="CY87" s="364" cm="1">
        <f t="array" aca="1" ref="CY87" ca="1">INDIRECT($A87&amp;CY$1)</f>
        <v>1</v>
      </c>
      <c r="CZ87" s="364" cm="1">
        <f t="array" aca="1" ref="CZ87" ca="1">INDIRECT($A87&amp;CZ$1)</f>
        <v>1</v>
      </c>
      <c r="DA87" s="364" cm="1">
        <f t="array" aca="1" ref="DA87" ca="1">INDIRECT($A87&amp;DA$1)</f>
        <v>1</v>
      </c>
      <c r="DB87" s="364" cm="1">
        <f t="array" aca="1" ref="DB87" ca="1">INDIRECT($A87&amp;DB$1)</f>
        <v>1</v>
      </c>
      <c r="DC87" s="364" cm="1">
        <f t="array" aca="1" ref="DC87" ca="1">INDIRECT($A87&amp;DC$1)</f>
        <v>1</v>
      </c>
      <c r="DD87" s="357"/>
      <c r="DE87" s="364" cm="1">
        <f t="array" aca="1" ref="DE87" ca="1">INDIRECT($A87&amp;DE$1)</f>
        <v>1</v>
      </c>
      <c r="DF87" s="364" cm="1">
        <f t="array" aca="1" ref="DF87" ca="1">INDIRECT($A87&amp;DF$1)</f>
        <v>1</v>
      </c>
      <c r="DG87" s="364" cm="1">
        <f t="array" aca="1" ref="DG87" ca="1">INDIRECT($A87&amp;DG$1)</f>
        <v>1</v>
      </c>
      <c r="DH87" s="364" cm="1">
        <f t="array" aca="1" ref="DH87" ca="1">INDIRECT($A87&amp;DH$1)</f>
        <v>1</v>
      </c>
      <c r="DI87" s="364" cm="1">
        <f t="array" aca="1" ref="DI87" ca="1">INDIRECT($A87&amp;DI$1)</f>
        <v>1</v>
      </c>
      <c r="DJ87" s="364" cm="1">
        <f t="array" aca="1" ref="DJ87" ca="1">INDIRECT($A87&amp;DJ$1)</f>
        <v>1</v>
      </c>
      <c r="DK87" s="364" cm="1">
        <f t="array" aca="1" ref="DK87" ca="1">INDIRECT($A87&amp;DK$1)</f>
        <v>1</v>
      </c>
      <c r="DL87" s="364" cm="1">
        <f t="array" aca="1" ref="DL87" ca="1">INDIRECT($A87&amp;DL$1)</f>
        <v>1</v>
      </c>
      <c r="DM87" s="357"/>
      <c r="DN87" s="364" cm="1">
        <f t="array" aca="1" ref="DN87" ca="1">INDIRECT($A87&amp;DN$1)</f>
        <v>1</v>
      </c>
      <c r="DO87" s="364" cm="1">
        <f t="array" aca="1" ref="DO87" ca="1">INDIRECT($A87&amp;DO$1)</f>
        <v>1</v>
      </c>
      <c r="DP87" s="364" cm="1">
        <f t="array" aca="1" ref="DP87" ca="1">INDIRECT($A87&amp;DP$1)</f>
        <v>1</v>
      </c>
      <c r="DQ87" s="364" cm="1">
        <f t="array" aca="1" ref="DQ87" ca="1">INDIRECT($A87&amp;DQ$1)</f>
        <v>1</v>
      </c>
      <c r="DR87" s="364" cm="1">
        <f t="array" aca="1" ref="DR87" ca="1">INDIRECT($A87&amp;DR$1)</f>
        <v>1</v>
      </c>
      <c r="DS87" s="364" cm="1">
        <f t="array" aca="1" ref="DS87" ca="1">INDIRECT($A87&amp;DS$1)</f>
        <v>1</v>
      </c>
      <c r="DT87" s="364" cm="1">
        <f t="array" aca="1" ref="DT87" ca="1">INDIRECT($A87&amp;DT$1)</f>
        <v>1</v>
      </c>
      <c r="DU87" s="364" cm="1">
        <f t="array" aca="1" ref="DU87" ca="1">INDIRECT($A87&amp;DU$1)</f>
        <v>1</v>
      </c>
      <c r="DV87" s="364" cm="1">
        <f t="array" aca="1" ref="DV87" ca="1">INDIRECT($A87&amp;DV$1)</f>
        <v>1</v>
      </c>
      <c r="DW87" s="364" cm="1">
        <f t="array" aca="1" ref="DW87" ca="1">INDIRECT($A87&amp;DW$1)</f>
        <v>1</v>
      </c>
      <c r="DX87" s="364" cm="1">
        <f t="array" aca="1" ref="DX87" ca="1">INDIRECT($A87&amp;DX$1)</f>
        <v>1</v>
      </c>
      <c r="DY87" s="357"/>
      <c r="DZ87" s="364" cm="1">
        <f t="array" aca="1" ref="DZ87" ca="1">INDIRECT($A87&amp;DZ$1)</f>
        <v>1</v>
      </c>
      <c r="EA87" s="364" cm="1">
        <f t="array" aca="1" ref="EA87" ca="1">INDIRECT($A87&amp;EA$1)</f>
        <v>1</v>
      </c>
      <c r="EB87" s="364" cm="1">
        <f t="array" aca="1" ref="EB87" ca="1">INDIRECT($A87&amp;EB$1)</f>
        <v>1</v>
      </c>
      <c r="EC87" s="364" cm="1">
        <f t="array" aca="1" ref="EC87" ca="1">INDIRECT($A87&amp;EC$1)</f>
        <v>1</v>
      </c>
      <c r="ED87" s="357"/>
      <c r="EE87" s="364" cm="1">
        <f t="array" aca="1" ref="EE87" ca="1">INDIRECT($A87&amp;EE$1)</f>
        <v>1</v>
      </c>
      <c r="EF87" s="364" cm="1">
        <f t="array" aca="1" ref="EF87" ca="1">INDIRECT($A87&amp;EF$1)</f>
        <v>1</v>
      </c>
      <c r="EG87" s="364" cm="1">
        <f t="array" aca="1" ref="EG87" ca="1">INDIRECT($A87&amp;EG$1)</f>
        <v>1</v>
      </c>
      <c r="EH87" s="364" cm="1">
        <f t="array" aca="1" ref="EH87" ca="1">INDIRECT($A87&amp;EH$1)</f>
        <v>1</v>
      </c>
      <c r="EI87" s="364" cm="1">
        <f t="array" aca="1" ref="EI87" ca="1">INDIRECT($A87&amp;EI$1)</f>
        <v>1</v>
      </c>
      <c r="EJ87" s="199"/>
      <c r="EK87" s="199"/>
      <c r="EL87" s="138"/>
      <c r="EM87" s="138"/>
      <c r="EN87" s="138"/>
      <c r="EO87" s="138"/>
    </row>
    <row r="88" spans="1:145" hidden="1">
      <c r="A88" s="114" t="s">
        <v>389</v>
      </c>
      <c r="B88" s="337" t="s">
        <v>185</v>
      </c>
      <c r="C88" s="362" t="str">
        <f>_xlfn.IFNA(VLOOKUP($B88,Classificatietabel!$B$6:$I$91,C$7,FALSE),"")</f>
        <v/>
      </c>
      <c r="D88" s="194" t="str">
        <f>_xlfn.IFNA(VLOOKUP($B88,Classificatietabel!$B$6:$I$91,D$7,FALSE),"")</f>
        <v/>
      </c>
      <c r="E88" s="197" t="str">
        <f>IF(AND(D88="laag",$D$3=1),0,_xlfn.IFNA(IF(VLOOKUP($B88,Classificatietabel!$B$6:$H$91,$E$5,FALSE)="Ja",1,0),""))</f>
        <v/>
      </c>
      <c r="F88" s="357"/>
      <c r="G88" s="363">
        <v>1</v>
      </c>
      <c r="H88" s="363">
        <v>1</v>
      </c>
      <c r="I88" s="363">
        <v>1</v>
      </c>
      <c r="J88" s="363">
        <v>1</v>
      </c>
      <c r="K88" s="363">
        <v>1</v>
      </c>
      <c r="L88" s="363">
        <v>1</v>
      </c>
      <c r="M88" s="363">
        <v>1</v>
      </c>
      <c r="N88" s="363">
        <v>1</v>
      </c>
      <c r="O88" s="363">
        <v>1</v>
      </c>
      <c r="P88" s="363">
        <v>1</v>
      </c>
      <c r="Q88" s="363">
        <v>1</v>
      </c>
      <c r="R88" s="363">
        <v>1</v>
      </c>
      <c r="S88" s="363">
        <v>1</v>
      </c>
      <c r="T88" s="363">
        <v>1</v>
      </c>
      <c r="U88" s="363">
        <v>1</v>
      </c>
      <c r="V88" s="363">
        <v>1</v>
      </c>
      <c r="W88" s="363">
        <v>1</v>
      </c>
      <c r="X88" s="363">
        <v>1</v>
      </c>
      <c r="Y88" s="363">
        <v>1</v>
      </c>
      <c r="Z88" s="363">
        <v>1</v>
      </c>
      <c r="AA88" s="363">
        <v>1</v>
      </c>
      <c r="AB88" s="363">
        <v>1</v>
      </c>
      <c r="AC88" s="363">
        <v>1</v>
      </c>
      <c r="AD88" s="363">
        <v>1</v>
      </c>
      <c r="AE88" s="363">
        <v>1</v>
      </c>
      <c r="AF88" s="363">
        <v>1</v>
      </c>
      <c r="AG88" s="363">
        <v>1</v>
      </c>
      <c r="AH88" s="363">
        <v>1</v>
      </c>
      <c r="AI88" s="363">
        <v>1</v>
      </c>
      <c r="AJ88" s="363">
        <v>1</v>
      </c>
      <c r="AK88" s="363">
        <v>1</v>
      </c>
      <c r="AL88" s="363">
        <v>1</v>
      </c>
      <c r="AM88" s="363">
        <v>1</v>
      </c>
      <c r="AN88" s="357"/>
      <c r="AO88" s="363">
        <v>1</v>
      </c>
      <c r="AP88" s="363">
        <v>1</v>
      </c>
      <c r="AQ88" s="363">
        <v>1</v>
      </c>
      <c r="AR88" s="363">
        <v>1</v>
      </c>
      <c r="AS88" s="363">
        <v>1</v>
      </c>
      <c r="AT88" s="363">
        <v>1</v>
      </c>
      <c r="AU88" s="363">
        <v>1</v>
      </c>
      <c r="AV88" s="363">
        <v>1</v>
      </c>
      <c r="AW88" s="363">
        <v>1</v>
      </c>
      <c r="AX88" s="363">
        <v>1</v>
      </c>
      <c r="AY88" s="357"/>
      <c r="AZ88" s="363">
        <v>1</v>
      </c>
      <c r="BA88" s="363">
        <v>1</v>
      </c>
      <c r="BB88" s="363">
        <v>1</v>
      </c>
      <c r="BC88" s="363">
        <v>1</v>
      </c>
      <c r="BD88" s="363">
        <v>1</v>
      </c>
      <c r="BE88" s="363">
        <v>1</v>
      </c>
      <c r="BF88" s="363">
        <v>1</v>
      </c>
      <c r="BG88" s="363">
        <v>1</v>
      </c>
      <c r="BH88" s="363">
        <v>1</v>
      </c>
      <c r="BI88" s="357"/>
      <c r="BJ88" s="363">
        <v>1</v>
      </c>
      <c r="BK88" s="363">
        <v>1</v>
      </c>
      <c r="BL88" s="363">
        <v>1</v>
      </c>
      <c r="BM88" s="363">
        <v>1</v>
      </c>
      <c r="BN88" s="363">
        <v>1</v>
      </c>
      <c r="BO88" s="363">
        <v>1</v>
      </c>
      <c r="BP88" s="363">
        <v>1</v>
      </c>
      <c r="BQ88" s="363">
        <v>1</v>
      </c>
      <c r="BR88" s="363">
        <v>1</v>
      </c>
      <c r="BS88" s="363">
        <v>1</v>
      </c>
      <c r="BT88" s="191"/>
      <c r="BU88" s="230">
        <v>1</v>
      </c>
      <c r="BV88" s="363">
        <v>1</v>
      </c>
      <c r="BW88" s="363">
        <v>1</v>
      </c>
      <c r="BX88" s="363">
        <v>1</v>
      </c>
      <c r="BY88" s="365"/>
      <c r="BZ88" s="363">
        <v>1</v>
      </c>
      <c r="CA88" s="363">
        <v>1</v>
      </c>
      <c r="CB88" s="363">
        <v>1</v>
      </c>
      <c r="CC88" s="363">
        <v>1</v>
      </c>
      <c r="CD88" s="363">
        <v>1</v>
      </c>
      <c r="CE88" s="364" cm="1">
        <f t="array" aca="1" ref="CE88" ca="1">INDIRECT($A88&amp;CE$1)</f>
        <v>1</v>
      </c>
      <c r="CF88" s="364" cm="1">
        <f t="array" aca="1" ref="CF88" ca="1">INDIRECT($A88&amp;CF$1)</f>
        <v>1</v>
      </c>
      <c r="CG88" s="364" cm="1">
        <f t="array" aca="1" ref="CG88" ca="1">INDIRECT($A88&amp;CG$1)</f>
        <v>1</v>
      </c>
      <c r="CH88" s="364" cm="1">
        <f t="array" aca="1" ref="CH88" ca="1">INDIRECT($A88&amp;CH$1)</f>
        <v>1</v>
      </c>
      <c r="CI88" s="191"/>
      <c r="CJ88" s="364" cm="1">
        <f t="array" aca="1" ref="CJ88" ca="1">INDIRECT($A88&amp;CJ$1)</f>
        <v>1</v>
      </c>
      <c r="CK88" s="364" cm="1">
        <f t="array" aca="1" ref="CK88" ca="1">INDIRECT($A88&amp;CK$1)</f>
        <v>1</v>
      </c>
      <c r="CL88" s="364" cm="1">
        <f t="array" aca="1" ref="CL88" ca="1">INDIRECT($A88&amp;CL$1)</f>
        <v>1</v>
      </c>
      <c r="CM88" s="364" cm="1">
        <f t="array" aca="1" ref="CM88" ca="1">INDIRECT($A88&amp;CM$1)</f>
        <v>1</v>
      </c>
      <c r="CN88" s="364" cm="1">
        <f t="array" aca="1" ref="CN88" ca="1">INDIRECT($A88&amp;CN$1)</f>
        <v>1</v>
      </c>
      <c r="CO88" s="364" cm="1">
        <f t="array" aca="1" ref="CO88" ca="1">INDIRECT($A88&amp;CO$1)</f>
        <v>1</v>
      </c>
      <c r="CP88" s="364" cm="1">
        <f t="array" aca="1" ref="CP88" ca="1">INDIRECT($A88&amp;CP$1)</f>
        <v>1</v>
      </c>
      <c r="CQ88" s="364" cm="1">
        <f t="array" aca="1" ref="CQ88" ca="1">INDIRECT($A88&amp;CQ$1)</f>
        <v>1</v>
      </c>
      <c r="CR88" s="364" cm="1">
        <f t="array" aca="1" ref="CR88" ca="1">INDIRECT($A88&amp;CR$1)</f>
        <v>1</v>
      </c>
      <c r="CS88" s="364" cm="1">
        <f t="array" aca="1" ref="CS88" ca="1">INDIRECT($A88&amp;CS$1)</f>
        <v>1</v>
      </c>
      <c r="CT88" s="364" cm="1">
        <f t="array" aca="1" ref="CT88" ca="1">INDIRECT($A88&amp;CT$1)</f>
        <v>1</v>
      </c>
      <c r="CU88" s="364" cm="1">
        <f t="array" aca="1" ref="CU88" ca="1">INDIRECT($A88&amp;CU$1)</f>
        <v>1</v>
      </c>
      <c r="CV88" s="364" cm="1">
        <f t="array" aca="1" ref="CV88" ca="1">INDIRECT($A88&amp;CV$1)</f>
        <v>1</v>
      </c>
      <c r="CW88" s="364" cm="1">
        <f t="array" aca="1" ref="CW88" ca="1">INDIRECT($A88&amp;CW$1)</f>
        <v>1</v>
      </c>
      <c r="CX88" s="364" cm="1">
        <f t="array" aca="1" ref="CX88" ca="1">INDIRECT($A88&amp;CX$1)</f>
        <v>1</v>
      </c>
      <c r="CY88" s="364" cm="1">
        <f t="array" aca="1" ref="CY88" ca="1">INDIRECT($A88&amp;CY$1)</f>
        <v>1</v>
      </c>
      <c r="CZ88" s="364" cm="1">
        <f t="array" aca="1" ref="CZ88" ca="1">INDIRECT($A88&amp;CZ$1)</f>
        <v>1</v>
      </c>
      <c r="DA88" s="364" cm="1">
        <f t="array" aca="1" ref="DA88" ca="1">INDIRECT($A88&amp;DA$1)</f>
        <v>1</v>
      </c>
      <c r="DB88" s="364" cm="1">
        <f t="array" aca="1" ref="DB88" ca="1">INDIRECT($A88&amp;DB$1)</f>
        <v>1</v>
      </c>
      <c r="DC88" s="364" cm="1">
        <f t="array" aca="1" ref="DC88" ca="1">INDIRECT($A88&amp;DC$1)</f>
        <v>1</v>
      </c>
      <c r="DD88" s="357"/>
      <c r="DE88" s="364" cm="1">
        <f t="array" aca="1" ref="DE88" ca="1">INDIRECT($A88&amp;DE$1)</f>
        <v>1</v>
      </c>
      <c r="DF88" s="364" cm="1">
        <f t="array" aca="1" ref="DF88" ca="1">INDIRECT($A88&amp;DF$1)</f>
        <v>1</v>
      </c>
      <c r="DG88" s="364" cm="1">
        <f t="array" aca="1" ref="DG88" ca="1">INDIRECT($A88&amp;DG$1)</f>
        <v>1</v>
      </c>
      <c r="DH88" s="364" cm="1">
        <f t="array" aca="1" ref="DH88" ca="1">INDIRECT($A88&amp;DH$1)</f>
        <v>1</v>
      </c>
      <c r="DI88" s="364" cm="1">
        <f t="array" aca="1" ref="DI88" ca="1">INDIRECT($A88&amp;DI$1)</f>
        <v>1</v>
      </c>
      <c r="DJ88" s="364" cm="1">
        <f t="array" aca="1" ref="DJ88" ca="1">INDIRECT($A88&amp;DJ$1)</f>
        <v>1</v>
      </c>
      <c r="DK88" s="364" cm="1">
        <f t="array" aca="1" ref="DK88" ca="1">INDIRECT($A88&amp;DK$1)</f>
        <v>1</v>
      </c>
      <c r="DL88" s="364" cm="1">
        <f t="array" aca="1" ref="DL88" ca="1">INDIRECT($A88&amp;DL$1)</f>
        <v>1</v>
      </c>
      <c r="DM88" s="357"/>
      <c r="DN88" s="364" cm="1">
        <f t="array" aca="1" ref="DN88" ca="1">INDIRECT($A88&amp;DN$1)</f>
        <v>1</v>
      </c>
      <c r="DO88" s="364" cm="1">
        <f t="array" aca="1" ref="DO88" ca="1">INDIRECT($A88&amp;DO$1)</f>
        <v>1</v>
      </c>
      <c r="DP88" s="364" cm="1">
        <f t="array" aca="1" ref="DP88" ca="1">INDIRECT($A88&amp;DP$1)</f>
        <v>1</v>
      </c>
      <c r="DQ88" s="364" cm="1">
        <f t="array" aca="1" ref="DQ88" ca="1">INDIRECT($A88&amp;DQ$1)</f>
        <v>1</v>
      </c>
      <c r="DR88" s="364" cm="1">
        <f t="array" aca="1" ref="DR88" ca="1">INDIRECT($A88&amp;DR$1)</f>
        <v>1</v>
      </c>
      <c r="DS88" s="364" cm="1">
        <f t="array" aca="1" ref="DS88" ca="1">INDIRECT($A88&amp;DS$1)</f>
        <v>1</v>
      </c>
      <c r="DT88" s="364" cm="1">
        <f t="array" aca="1" ref="DT88" ca="1">INDIRECT($A88&amp;DT$1)</f>
        <v>1</v>
      </c>
      <c r="DU88" s="364" cm="1">
        <f t="array" aca="1" ref="DU88" ca="1">INDIRECT($A88&amp;DU$1)</f>
        <v>1</v>
      </c>
      <c r="DV88" s="364" cm="1">
        <f t="array" aca="1" ref="DV88" ca="1">INDIRECT($A88&amp;DV$1)</f>
        <v>1</v>
      </c>
      <c r="DW88" s="364" cm="1">
        <f t="array" aca="1" ref="DW88" ca="1">INDIRECT($A88&amp;DW$1)</f>
        <v>1</v>
      </c>
      <c r="DX88" s="364" cm="1">
        <f t="array" aca="1" ref="DX88" ca="1">INDIRECT($A88&amp;DX$1)</f>
        <v>1</v>
      </c>
      <c r="DY88" s="357"/>
      <c r="DZ88" s="364" cm="1">
        <f t="array" aca="1" ref="DZ88" ca="1">INDIRECT($A88&amp;DZ$1)</f>
        <v>1</v>
      </c>
      <c r="EA88" s="364" cm="1">
        <f t="array" aca="1" ref="EA88" ca="1">INDIRECT($A88&amp;EA$1)</f>
        <v>1</v>
      </c>
      <c r="EB88" s="364" cm="1">
        <f t="array" aca="1" ref="EB88" ca="1">INDIRECT($A88&amp;EB$1)</f>
        <v>1</v>
      </c>
      <c r="EC88" s="364" cm="1">
        <f t="array" aca="1" ref="EC88" ca="1">INDIRECT($A88&amp;EC$1)</f>
        <v>1</v>
      </c>
      <c r="ED88" s="357"/>
      <c r="EE88" s="364" cm="1">
        <f t="array" aca="1" ref="EE88" ca="1">INDIRECT($A88&amp;EE$1)</f>
        <v>1</v>
      </c>
      <c r="EF88" s="364" cm="1">
        <f t="array" aca="1" ref="EF88" ca="1">INDIRECT($A88&amp;EF$1)</f>
        <v>1</v>
      </c>
      <c r="EG88" s="364" cm="1">
        <f t="array" aca="1" ref="EG88" ca="1">INDIRECT($A88&amp;EG$1)</f>
        <v>1</v>
      </c>
      <c r="EH88" s="364" cm="1">
        <f t="array" aca="1" ref="EH88" ca="1">INDIRECT($A88&amp;EH$1)</f>
        <v>1</v>
      </c>
      <c r="EI88" s="364" cm="1">
        <f t="array" aca="1" ref="EI88" ca="1">INDIRECT($A88&amp;EI$1)</f>
        <v>1</v>
      </c>
      <c r="EJ88" s="199"/>
      <c r="EK88" s="199"/>
      <c r="EL88" s="138"/>
      <c r="EM88" s="138"/>
      <c r="EN88" s="138"/>
      <c r="EO88" s="138"/>
    </row>
    <row r="89" spans="1:145" hidden="1">
      <c r="A89" s="114" t="s">
        <v>390</v>
      </c>
      <c r="B89" s="337" t="s">
        <v>186</v>
      </c>
      <c r="C89" s="362" t="str">
        <f>_xlfn.IFNA(VLOOKUP($B89,Classificatietabel!$B$6:$I$91,C$7,FALSE),"")</f>
        <v/>
      </c>
      <c r="D89" s="194" t="str">
        <f>_xlfn.IFNA(VLOOKUP($B89,Classificatietabel!$B$6:$I$91,D$7,FALSE),"")</f>
        <v/>
      </c>
      <c r="E89" s="197" t="str">
        <f>IF(AND(D89="laag",$D$3=1),0,_xlfn.IFNA(IF(VLOOKUP($B89,Classificatietabel!$B$6:$H$91,$E$5,FALSE)="Ja",1,0),""))</f>
        <v/>
      </c>
      <c r="F89" s="357"/>
      <c r="G89" s="363">
        <v>1</v>
      </c>
      <c r="H89" s="363">
        <v>1</v>
      </c>
      <c r="I89" s="363">
        <v>1</v>
      </c>
      <c r="J89" s="363">
        <v>1</v>
      </c>
      <c r="K89" s="363">
        <v>1</v>
      </c>
      <c r="L89" s="363">
        <v>1</v>
      </c>
      <c r="M89" s="363">
        <v>1</v>
      </c>
      <c r="N89" s="363">
        <v>1</v>
      </c>
      <c r="O89" s="363">
        <v>1</v>
      </c>
      <c r="P89" s="363">
        <v>1</v>
      </c>
      <c r="Q89" s="363">
        <v>1</v>
      </c>
      <c r="R89" s="363">
        <v>1</v>
      </c>
      <c r="S89" s="363">
        <v>1</v>
      </c>
      <c r="T89" s="363">
        <v>1</v>
      </c>
      <c r="U89" s="363">
        <v>1</v>
      </c>
      <c r="V89" s="363">
        <v>1</v>
      </c>
      <c r="W89" s="363">
        <v>1</v>
      </c>
      <c r="X89" s="363">
        <v>1</v>
      </c>
      <c r="Y89" s="363">
        <v>1</v>
      </c>
      <c r="Z89" s="363">
        <v>1</v>
      </c>
      <c r="AA89" s="363">
        <v>1</v>
      </c>
      <c r="AB89" s="363">
        <v>1</v>
      </c>
      <c r="AC89" s="363">
        <v>1</v>
      </c>
      <c r="AD89" s="363">
        <v>1</v>
      </c>
      <c r="AE89" s="363">
        <v>1</v>
      </c>
      <c r="AF89" s="363">
        <v>1</v>
      </c>
      <c r="AG89" s="363">
        <v>1</v>
      </c>
      <c r="AH89" s="363">
        <v>1</v>
      </c>
      <c r="AI89" s="363">
        <v>1</v>
      </c>
      <c r="AJ89" s="363">
        <v>1</v>
      </c>
      <c r="AK89" s="363">
        <v>1</v>
      </c>
      <c r="AL89" s="363">
        <v>1</v>
      </c>
      <c r="AM89" s="363">
        <v>1</v>
      </c>
      <c r="AN89" s="357"/>
      <c r="AO89" s="363">
        <v>1</v>
      </c>
      <c r="AP89" s="363">
        <v>1</v>
      </c>
      <c r="AQ89" s="363">
        <v>1</v>
      </c>
      <c r="AR89" s="363">
        <v>1</v>
      </c>
      <c r="AS89" s="363">
        <v>1</v>
      </c>
      <c r="AT89" s="363">
        <v>1</v>
      </c>
      <c r="AU89" s="363">
        <v>1</v>
      </c>
      <c r="AV89" s="363">
        <v>1</v>
      </c>
      <c r="AW89" s="363">
        <v>1</v>
      </c>
      <c r="AX89" s="363">
        <v>1</v>
      </c>
      <c r="AY89" s="357"/>
      <c r="AZ89" s="363">
        <v>1</v>
      </c>
      <c r="BA89" s="363">
        <v>1</v>
      </c>
      <c r="BB89" s="363">
        <v>1</v>
      </c>
      <c r="BC89" s="363">
        <v>1</v>
      </c>
      <c r="BD89" s="363">
        <v>1</v>
      </c>
      <c r="BE89" s="363">
        <v>1</v>
      </c>
      <c r="BF89" s="363">
        <v>1</v>
      </c>
      <c r="BG89" s="363">
        <v>1</v>
      </c>
      <c r="BH89" s="363">
        <v>1</v>
      </c>
      <c r="BI89" s="357"/>
      <c r="BJ89" s="363">
        <v>1</v>
      </c>
      <c r="BK89" s="363">
        <v>1</v>
      </c>
      <c r="BL89" s="363">
        <v>1</v>
      </c>
      <c r="BM89" s="363">
        <v>1</v>
      </c>
      <c r="BN89" s="363">
        <v>1</v>
      </c>
      <c r="BO89" s="363">
        <v>1</v>
      </c>
      <c r="BP89" s="363">
        <v>1</v>
      </c>
      <c r="BQ89" s="363">
        <v>1</v>
      </c>
      <c r="BR89" s="363">
        <v>1</v>
      </c>
      <c r="BS89" s="363">
        <v>1</v>
      </c>
      <c r="BT89" s="191"/>
      <c r="BU89" s="230">
        <v>1</v>
      </c>
      <c r="BV89" s="363">
        <v>1</v>
      </c>
      <c r="BW89" s="363">
        <v>1</v>
      </c>
      <c r="BX89" s="363">
        <v>1</v>
      </c>
      <c r="BY89" s="365"/>
      <c r="BZ89" s="363">
        <v>1</v>
      </c>
      <c r="CA89" s="363">
        <v>1</v>
      </c>
      <c r="CB89" s="363">
        <v>1</v>
      </c>
      <c r="CC89" s="363">
        <v>1</v>
      </c>
      <c r="CD89" s="363">
        <v>1</v>
      </c>
      <c r="CE89" s="363">
        <v>1</v>
      </c>
      <c r="CF89" s="364" cm="1">
        <f t="array" aca="1" ref="CF89" ca="1">INDIRECT($A89&amp;CF$1)</f>
        <v>1</v>
      </c>
      <c r="CG89" s="364" cm="1">
        <f t="array" aca="1" ref="CG89" ca="1">INDIRECT($A89&amp;CG$1)</f>
        <v>1</v>
      </c>
      <c r="CH89" s="364" cm="1">
        <f t="array" aca="1" ref="CH89" ca="1">INDIRECT($A89&amp;CH$1)</f>
        <v>1</v>
      </c>
      <c r="CI89" s="191"/>
      <c r="CJ89" s="364" cm="1">
        <f t="array" aca="1" ref="CJ89" ca="1">INDIRECT($A89&amp;CJ$1)</f>
        <v>1</v>
      </c>
      <c r="CK89" s="364" cm="1">
        <f t="array" aca="1" ref="CK89" ca="1">INDIRECT($A89&amp;CK$1)</f>
        <v>1</v>
      </c>
      <c r="CL89" s="364" cm="1">
        <f t="array" aca="1" ref="CL89" ca="1">INDIRECT($A89&amp;CL$1)</f>
        <v>1</v>
      </c>
      <c r="CM89" s="364" cm="1">
        <f t="array" aca="1" ref="CM89" ca="1">INDIRECT($A89&amp;CM$1)</f>
        <v>1</v>
      </c>
      <c r="CN89" s="364" cm="1">
        <f t="array" aca="1" ref="CN89" ca="1">INDIRECT($A89&amp;CN$1)</f>
        <v>1</v>
      </c>
      <c r="CO89" s="364" cm="1">
        <f t="array" aca="1" ref="CO89" ca="1">INDIRECT($A89&amp;CO$1)</f>
        <v>1</v>
      </c>
      <c r="CP89" s="364" cm="1">
        <f t="array" aca="1" ref="CP89" ca="1">INDIRECT($A89&amp;CP$1)</f>
        <v>1</v>
      </c>
      <c r="CQ89" s="364" cm="1">
        <f t="array" aca="1" ref="CQ89" ca="1">INDIRECT($A89&amp;CQ$1)</f>
        <v>1</v>
      </c>
      <c r="CR89" s="364" cm="1">
        <f t="array" aca="1" ref="CR89" ca="1">INDIRECT($A89&amp;CR$1)</f>
        <v>1</v>
      </c>
      <c r="CS89" s="364" cm="1">
        <f t="array" aca="1" ref="CS89" ca="1">INDIRECT($A89&amp;CS$1)</f>
        <v>1</v>
      </c>
      <c r="CT89" s="364" cm="1">
        <f t="array" aca="1" ref="CT89" ca="1">INDIRECT($A89&amp;CT$1)</f>
        <v>1</v>
      </c>
      <c r="CU89" s="364" cm="1">
        <f t="array" aca="1" ref="CU89" ca="1">INDIRECT($A89&amp;CU$1)</f>
        <v>1</v>
      </c>
      <c r="CV89" s="364" cm="1">
        <f t="array" aca="1" ref="CV89" ca="1">INDIRECT($A89&amp;CV$1)</f>
        <v>1</v>
      </c>
      <c r="CW89" s="364" cm="1">
        <f t="array" aca="1" ref="CW89" ca="1">INDIRECT($A89&amp;CW$1)</f>
        <v>1</v>
      </c>
      <c r="CX89" s="364" cm="1">
        <f t="array" aca="1" ref="CX89" ca="1">INDIRECT($A89&amp;CX$1)</f>
        <v>1</v>
      </c>
      <c r="CY89" s="364" cm="1">
        <f t="array" aca="1" ref="CY89" ca="1">INDIRECT($A89&amp;CY$1)</f>
        <v>1</v>
      </c>
      <c r="CZ89" s="364" cm="1">
        <f t="array" aca="1" ref="CZ89" ca="1">INDIRECT($A89&amp;CZ$1)</f>
        <v>1</v>
      </c>
      <c r="DA89" s="364" cm="1">
        <f t="array" aca="1" ref="DA89" ca="1">INDIRECT($A89&amp;DA$1)</f>
        <v>1</v>
      </c>
      <c r="DB89" s="364" cm="1">
        <f t="array" aca="1" ref="DB89" ca="1">INDIRECT($A89&amp;DB$1)</f>
        <v>1</v>
      </c>
      <c r="DC89" s="364" cm="1">
        <f t="array" aca="1" ref="DC89" ca="1">INDIRECT($A89&amp;DC$1)</f>
        <v>1</v>
      </c>
      <c r="DD89" s="357"/>
      <c r="DE89" s="364" cm="1">
        <f t="array" aca="1" ref="DE89" ca="1">INDIRECT($A89&amp;DE$1)</f>
        <v>1</v>
      </c>
      <c r="DF89" s="364" cm="1">
        <f t="array" aca="1" ref="DF89" ca="1">INDIRECT($A89&amp;DF$1)</f>
        <v>1</v>
      </c>
      <c r="DG89" s="364" cm="1">
        <f t="array" aca="1" ref="DG89" ca="1">INDIRECT($A89&amp;DG$1)</f>
        <v>1</v>
      </c>
      <c r="DH89" s="364" cm="1">
        <f t="array" aca="1" ref="DH89" ca="1">INDIRECT($A89&amp;DH$1)</f>
        <v>1</v>
      </c>
      <c r="DI89" s="364" cm="1">
        <f t="array" aca="1" ref="DI89" ca="1">INDIRECT($A89&amp;DI$1)</f>
        <v>1</v>
      </c>
      <c r="DJ89" s="364" cm="1">
        <f t="array" aca="1" ref="DJ89" ca="1">INDIRECT($A89&amp;DJ$1)</f>
        <v>1</v>
      </c>
      <c r="DK89" s="364" cm="1">
        <f t="array" aca="1" ref="DK89" ca="1">INDIRECT($A89&amp;DK$1)</f>
        <v>1</v>
      </c>
      <c r="DL89" s="364" cm="1">
        <f t="array" aca="1" ref="DL89" ca="1">INDIRECT($A89&amp;DL$1)</f>
        <v>1</v>
      </c>
      <c r="DM89" s="357"/>
      <c r="DN89" s="364" cm="1">
        <f t="array" aca="1" ref="DN89" ca="1">INDIRECT($A89&amp;DN$1)</f>
        <v>1</v>
      </c>
      <c r="DO89" s="364" cm="1">
        <f t="array" aca="1" ref="DO89" ca="1">INDIRECT($A89&amp;DO$1)</f>
        <v>1</v>
      </c>
      <c r="DP89" s="364" cm="1">
        <f t="array" aca="1" ref="DP89" ca="1">INDIRECT($A89&amp;DP$1)</f>
        <v>1</v>
      </c>
      <c r="DQ89" s="364" cm="1">
        <f t="array" aca="1" ref="DQ89" ca="1">INDIRECT($A89&amp;DQ$1)</f>
        <v>1</v>
      </c>
      <c r="DR89" s="364" cm="1">
        <f t="array" aca="1" ref="DR89" ca="1">INDIRECT($A89&amp;DR$1)</f>
        <v>1</v>
      </c>
      <c r="DS89" s="364" cm="1">
        <f t="array" aca="1" ref="DS89" ca="1">INDIRECT($A89&amp;DS$1)</f>
        <v>1</v>
      </c>
      <c r="DT89" s="364" cm="1">
        <f t="array" aca="1" ref="DT89" ca="1">INDIRECT($A89&amp;DT$1)</f>
        <v>1</v>
      </c>
      <c r="DU89" s="364" cm="1">
        <f t="array" aca="1" ref="DU89" ca="1">INDIRECT($A89&amp;DU$1)</f>
        <v>1</v>
      </c>
      <c r="DV89" s="364" cm="1">
        <f t="array" aca="1" ref="DV89" ca="1">INDIRECT($A89&amp;DV$1)</f>
        <v>1</v>
      </c>
      <c r="DW89" s="364" cm="1">
        <f t="array" aca="1" ref="DW89" ca="1">INDIRECT($A89&amp;DW$1)</f>
        <v>1</v>
      </c>
      <c r="DX89" s="364" cm="1">
        <f t="array" aca="1" ref="DX89" ca="1">INDIRECT($A89&amp;DX$1)</f>
        <v>1</v>
      </c>
      <c r="DY89" s="357"/>
      <c r="DZ89" s="364" cm="1">
        <f t="array" aca="1" ref="DZ89" ca="1">INDIRECT($A89&amp;DZ$1)</f>
        <v>1</v>
      </c>
      <c r="EA89" s="364" cm="1">
        <f t="array" aca="1" ref="EA89" ca="1">INDIRECT($A89&amp;EA$1)</f>
        <v>1</v>
      </c>
      <c r="EB89" s="364" cm="1">
        <f t="array" aca="1" ref="EB89" ca="1">INDIRECT($A89&amp;EB$1)</f>
        <v>1</v>
      </c>
      <c r="EC89" s="364" cm="1">
        <f t="array" aca="1" ref="EC89" ca="1">INDIRECT($A89&amp;EC$1)</f>
        <v>1</v>
      </c>
      <c r="ED89" s="357"/>
      <c r="EE89" s="364" cm="1">
        <f t="array" aca="1" ref="EE89" ca="1">INDIRECT($A89&amp;EE$1)</f>
        <v>1</v>
      </c>
      <c r="EF89" s="364" cm="1">
        <f t="array" aca="1" ref="EF89" ca="1">INDIRECT($A89&amp;EF$1)</f>
        <v>1</v>
      </c>
      <c r="EG89" s="364" cm="1">
        <f t="array" aca="1" ref="EG89" ca="1">INDIRECT($A89&amp;EG$1)</f>
        <v>1</v>
      </c>
      <c r="EH89" s="364" cm="1">
        <f t="array" aca="1" ref="EH89" ca="1">INDIRECT($A89&amp;EH$1)</f>
        <v>1</v>
      </c>
      <c r="EI89" s="364" cm="1">
        <f t="array" aca="1" ref="EI89" ca="1">INDIRECT($A89&amp;EI$1)</f>
        <v>1</v>
      </c>
      <c r="EJ89" s="199"/>
      <c r="EK89" s="199"/>
      <c r="EL89" s="138"/>
      <c r="EM89" s="138"/>
      <c r="EN89" s="138"/>
      <c r="EO89" s="138"/>
    </row>
    <row r="90" spans="1:145" hidden="1">
      <c r="A90" s="114" t="s">
        <v>391</v>
      </c>
      <c r="B90" s="337" t="s">
        <v>187</v>
      </c>
      <c r="C90" s="362" t="str">
        <f>_xlfn.IFNA(VLOOKUP($B90,Classificatietabel!$B$6:$I$91,C$7,FALSE),"")</f>
        <v/>
      </c>
      <c r="D90" s="194" t="str">
        <f>_xlfn.IFNA(VLOOKUP($B90,Classificatietabel!$B$6:$I$91,D$7,FALSE),"")</f>
        <v/>
      </c>
      <c r="E90" s="197" t="str">
        <f>IF(AND(D90="laag",$D$3=1),0,_xlfn.IFNA(IF(VLOOKUP($B90,Classificatietabel!$B$6:$H$91,$E$5,FALSE)="Ja",1,0),""))</f>
        <v/>
      </c>
      <c r="F90" s="357"/>
      <c r="G90" s="363">
        <v>1</v>
      </c>
      <c r="H90" s="363">
        <v>1</v>
      </c>
      <c r="I90" s="363">
        <v>1</v>
      </c>
      <c r="J90" s="363">
        <v>1</v>
      </c>
      <c r="K90" s="363">
        <v>1</v>
      </c>
      <c r="L90" s="363">
        <v>1</v>
      </c>
      <c r="M90" s="363">
        <v>1</v>
      </c>
      <c r="N90" s="363">
        <v>1</v>
      </c>
      <c r="O90" s="363">
        <v>1</v>
      </c>
      <c r="P90" s="363">
        <v>1</v>
      </c>
      <c r="Q90" s="363">
        <v>1</v>
      </c>
      <c r="R90" s="363">
        <v>1</v>
      </c>
      <c r="S90" s="363">
        <v>1</v>
      </c>
      <c r="T90" s="363">
        <v>1</v>
      </c>
      <c r="U90" s="363">
        <v>1</v>
      </c>
      <c r="V90" s="363">
        <v>1</v>
      </c>
      <c r="W90" s="363">
        <v>1</v>
      </c>
      <c r="X90" s="363">
        <v>1</v>
      </c>
      <c r="Y90" s="363">
        <v>1</v>
      </c>
      <c r="Z90" s="363">
        <v>1</v>
      </c>
      <c r="AA90" s="363">
        <v>1</v>
      </c>
      <c r="AB90" s="363">
        <v>1</v>
      </c>
      <c r="AC90" s="363">
        <v>1</v>
      </c>
      <c r="AD90" s="363">
        <v>1</v>
      </c>
      <c r="AE90" s="363">
        <v>1</v>
      </c>
      <c r="AF90" s="363">
        <v>1</v>
      </c>
      <c r="AG90" s="363">
        <v>1</v>
      </c>
      <c r="AH90" s="363">
        <v>1</v>
      </c>
      <c r="AI90" s="363">
        <v>1</v>
      </c>
      <c r="AJ90" s="363">
        <v>1</v>
      </c>
      <c r="AK90" s="363">
        <v>1</v>
      </c>
      <c r="AL90" s="363">
        <v>1</v>
      </c>
      <c r="AM90" s="363">
        <v>1</v>
      </c>
      <c r="AN90" s="357"/>
      <c r="AO90" s="363">
        <v>1</v>
      </c>
      <c r="AP90" s="363">
        <v>1</v>
      </c>
      <c r="AQ90" s="363">
        <v>1</v>
      </c>
      <c r="AR90" s="363">
        <v>1</v>
      </c>
      <c r="AS90" s="363">
        <v>1</v>
      </c>
      <c r="AT90" s="363">
        <v>1</v>
      </c>
      <c r="AU90" s="363">
        <v>1</v>
      </c>
      <c r="AV90" s="363">
        <v>1</v>
      </c>
      <c r="AW90" s="363">
        <v>1</v>
      </c>
      <c r="AX90" s="363">
        <v>1</v>
      </c>
      <c r="AY90" s="357"/>
      <c r="AZ90" s="363">
        <v>1</v>
      </c>
      <c r="BA90" s="363">
        <v>1</v>
      </c>
      <c r="BB90" s="363">
        <v>1</v>
      </c>
      <c r="BC90" s="363">
        <v>1</v>
      </c>
      <c r="BD90" s="363">
        <v>1</v>
      </c>
      <c r="BE90" s="363">
        <v>1</v>
      </c>
      <c r="BF90" s="363">
        <v>1</v>
      </c>
      <c r="BG90" s="363">
        <v>1</v>
      </c>
      <c r="BH90" s="363">
        <v>1</v>
      </c>
      <c r="BI90" s="357"/>
      <c r="BJ90" s="363">
        <v>1</v>
      </c>
      <c r="BK90" s="363">
        <v>1</v>
      </c>
      <c r="BL90" s="363">
        <v>1</v>
      </c>
      <c r="BM90" s="363">
        <v>1</v>
      </c>
      <c r="BN90" s="363">
        <v>1</v>
      </c>
      <c r="BO90" s="363">
        <v>1</v>
      </c>
      <c r="BP90" s="363">
        <v>1</v>
      </c>
      <c r="BQ90" s="363">
        <v>1</v>
      </c>
      <c r="BR90" s="363">
        <v>1</v>
      </c>
      <c r="BS90" s="363">
        <v>1</v>
      </c>
      <c r="BT90" s="191"/>
      <c r="BU90" s="230">
        <v>1</v>
      </c>
      <c r="BV90" s="363">
        <v>1</v>
      </c>
      <c r="BW90" s="363">
        <v>1</v>
      </c>
      <c r="BX90" s="363">
        <v>1</v>
      </c>
      <c r="BY90" s="365"/>
      <c r="BZ90" s="363">
        <v>1</v>
      </c>
      <c r="CA90" s="363">
        <v>1</v>
      </c>
      <c r="CB90" s="363">
        <v>1</v>
      </c>
      <c r="CC90" s="363">
        <v>1</v>
      </c>
      <c r="CD90" s="363">
        <v>1</v>
      </c>
      <c r="CE90" s="363">
        <v>1</v>
      </c>
      <c r="CF90" s="363">
        <v>1</v>
      </c>
      <c r="CG90" s="364" cm="1">
        <f t="array" aca="1" ref="CG90" ca="1">INDIRECT($A90&amp;CG$1)</f>
        <v>1</v>
      </c>
      <c r="CH90" s="364" cm="1">
        <f t="array" aca="1" ref="CH90" ca="1">INDIRECT($A90&amp;CH$1)</f>
        <v>1</v>
      </c>
      <c r="CI90" s="191"/>
      <c r="CJ90" s="364" cm="1">
        <f t="array" aca="1" ref="CJ90" ca="1">INDIRECT($A90&amp;CJ$1)</f>
        <v>1</v>
      </c>
      <c r="CK90" s="364" cm="1">
        <f t="array" aca="1" ref="CK90" ca="1">INDIRECT($A90&amp;CK$1)</f>
        <v>1</v>
      </c>
      <c r="CL90" s="364" cm="1">
        <f t="array" aca="1" ref="CL90" ca="1">INDIRECT($A90&amp;CL$1)</f>
        <v>1</v>
      </c>
      <c r="CM90" s="364" cm="1">
        <f t="array" aca="1" ref="CM90" ca="1">INDIRECT($A90&amp;CM$1)</f>
        <v>1</v>
      </c>
      <c r="CN90" s="364" cm="1">
        <f t="array" aca="1" ref="CN90" ca="1">INDIRECT($A90&amp;CN$1)</f>
        <v>1</v>
      </c>
      <c r="CO90" s="364" cm="1">
        <f t="array" aca="1" ref="CO90" ca="1">INDIRECT($A90&amp;CO$1)</f>
        <v>1</v>
      </c>
      <c r="CP90" s="364" cm="1">
        <f t="array" aca="1" ref="CP90" ca="1">INDIRECT($A90&amp;CP$1)</f>
        <v>1</v>
      </c>
      <c r="CQ90" s="364" cm="1">
        <f t="array" aca="1" ref="CQ90" ca="1">INDIRECT($A90&amp;CQ$1)</f>
        <v>1</v>
      </c>
      <c r="CR90" s="364" cm="1">
        <f t="array" aca="1" ref="CR90" ca="1">INDIRECT($A90&amp;CR$1)</f>
        <v>1</v>
      </c>
      <c r="CS90" s="364" cm="1">
        <f t="array" aca="1" ref="CS90" ca="1">INDIRECT($A90&amp;CS$1)</f>
        <v>1</v>
      </c>
      <c r="CT90" s="364" cm="1">
        <f t="array" aca="1" ref="CT90" ca="1">INDIRECT($A90&amp;CT$1)</f>
        <v>1</v>
      </c>
      <c r="CU90" s="364" cm="1">
        <f t="array" aca="1" ref="CU90" ca="1">INDIRECT($A90&amp;CU$1)</f>
        <v>1</v>
      </c>
      <c r="CV90" s="364" cm="1">
        <f t="array" aca="1" ref="CV90" ca="1">INDIRECT($A90&amp;CV$1)</f>
        <v>1</v>
      </c>
      <c r="CW90" s="364" cm="1">
        <f t="array" aca="1" ref="CW90" ca="1">INDIRECT($A90&amp;CW$1)</f>
        <v>1</v>
      </c>
      <c r="CX90" s="364" cm="1">
        <f t="array" aca="1" ref="CX90" ca="1">INDIRECT($A90&amp;CX$1)</f>
        <v>1</v>
      </c>
      <c r="CY90" s="364" cm="1">
        <f t="array" aca="1" ref="CY90" ca="1">INDIRECT($A90&amp;CY$1)</f>
        <v>1</v>
      </c>
      <c r="CZ90" s="364" cm="1">
        <f t="array" aca="1" ref="CZ90" ca="1">INDIRECT($A90&amp;CZ$1)</f>
        <v>1</v>
      </c>
      <c r="DA90" s="364" cm="1">
        <f t="array" aca="1" ref="DA90" ca="1">INDIRECT($A90&amp;DA$1)</f>
        <v>1</v>
      </c>
      <c r="DB90" s="364" cm="1">
        <f t="array" aca="1" ref="DB90" ca="1">INDIRECT($A90&amp;DB$1)</f>
        <v>1</v>
      </c>
      <c r="DC90" s="364" cm="1">
        <f t="array" aca="1" ref="DC90" ca="1">INDIRECT($A90&amp;DC$1)</f>
        <v>1</v>
      </c>
      <c r="DD90" s="357"/>
      <c r="DE90" s="364" cm="1">
        <f t="array" aca="1" ref="DE90" ca="1">INDIRECT($A90&amp;DE$1)</f>
        <v>1</v>
      </c>
      <c r="DF90" s="364" cm="1">
        <f t="array" aca="1" ref="DF90" ca="1">INDIRECT($A90&amp;DF$1)</f>
        <v>1</v>
      </c>
      <c r="DG90" s="364" cm="1">
        <f t="array" aca="1" ref="DG90" ca="1">INDIRECT($A90&amp;DG$1)</f>
        <v>1</v>
      </c>
      <c r="DH90" s="364" cm="1">
        <f t="array" aca="1" ref="DH90" ca="1">INDIRECT($A90&amp;DH$1)</f>
        <v>1</v>
      </c>
      <c r="DI90" s="364" cm="1">
        <f t="array" aca="1" ref="DI90" ca="1">INDIRECT($A90&amp;DI$1)</f>
        <v>1</v>
      </c>
      <c r="DJ90" s="364" cm="1">
        <f t="array" aca="1" ref="DJ90" ca="1">INDIRECT($A90&amp;DJ$1)</f>
        <v>1</v>
      </c>
      <c r="DK90" s="364" cm="1">
        <f t="array" aca="1" ref="DK90" ca="1">INDIRECT($A90&amp;DK$1)</f>
        <v>1</v>
      </c>
      <c r="DL90" s="364" cm="1">
        <f t="array" aca="1" ref="DL90" ca="1">INDIRECT($A90&amp;DL$1)</f>
        <v>1</v>
      </c>
      <c r="DM90" s="357"/>
      <c r="DN90" s="364" cm="1">
        <f t="array" aca="1" ref="DN90" ca="1">INDIRECT($A90&amp;DN$1)</f>
        <v>1</v>
      </c>
      <c r="DO90" s="364" cm="1">
        <f t="array" aca="1" ref="DO90" ca="1">INDIRECT($A90&amp;DO$1)</f>
        <v>1</v>
      </c>
      <c r="DP90" s="364" cm="1">
        <f t="array" aca="1" ref="DP90" ca="1">INDIRECT($A90&amp;DP$1)</f>
        <v>1</v>
      </c>
      <c r="DQ90" s="364" cm="1">
        <f t="array" aca="1" ref="DQ90" ca="1">INDIRECT($A90&amp;DQ$1)</f>
        <v>1</v>
      </c>
      <c r="DR90" s="364" cm="1">
        <f t="array" aca="1" ref="DR90" ca="1">INDIRECT($A90&amp;DR$1)</f>
        <v>1</v>
      </c>
      <c r="DS90" s="364" cm="1">
        <f t="array" aca="1" ref="DS90" ca="1">INDIRECT($A90&amp;DS$1)</f>
        <v>1</v>
      </c>
      <c r="DT90" s="364" cm="1">
        <f t="array" aca="1" ref="DT90" ca="1">INDIRECT($A90&amp;DT$1)</f>
        <v>1</v>
      </c>
      <c r="DU90" s="364" cm="1">
        <f t="array" aca="1" ref="DU90" ca="1">INDIRECT($A90&amp;DU$1)</f>
        <v>1</v>
      </c>
      <c r="DV90" s="364" cm="1">
        <f t="array" aca="1" ref="DV90" ca="1">INDIRECT($A90&amp;DV$1)</f>
        <v>1</v>
      </c>
      <c r="DW90" s="364" cm="1">
        <f t="array" aca="1" ref="DW90" ca="1">INDIRECT($A90&amp;DW$1)</f>
        <v>1</v>
      </c>
      <c r="DX90" s="364" cm="1">
        <f t="array" aca="1" ref="DX90" ca="1">INDIRECT($A90&amp;DX$1)</f>
        <v>1</v>
      </c>
      <c r="DY90" s="357"/>
      <c r="DZ90" s="364" cm="1">
        <f t="array" aca="1" ref="DZ90" ca="1">INDIRECT($A90&amp;DZ$1)</f>
        <v>1</v>
      </c>
      <c r="EA90" s="364" cm="1">
        <f t="array" aca="1" ref="EA90" ca="1">INDIRECT($A90&amp;EA$1)</f>
        <v>1</v>
      </c>
      <c r="EB90" s="364" cm="1">
        <f t="array" aca="1" ref="EB90" ca="1">INDIRECT($A90&amp;EB$1)</f>
        <v>1</v>
      </c>
      <c r="EC90" s="364" cm="1">
        <f t="array" aca="1" ref="EC90" ca="1">INDIRECT($A90&amp;EC$1)</f>
        <v>1</v>
      </c>
      <c r="ED90" s="357"/>
      <c r="EE90" s="364" cm="1">
        <f t="array" aca="1" ref="EE90" ca="1">INDIRECT($A90&amp;EE$1)</f>
        <v>1</v>
      </c>
      <c r="EF90" s="364" cm="1">
        <f t="array" aca="1" ref="EF90" ca="1">INDIRECT($A90&amp;EF$1)</f>
        <v>1</v>
      </c>
      <c r="EG90" s="364" cm="1">
        <f t="array" aca="1" ref="EG90" ca="1">INDIRECT($A90&amp;EG$1)</f>
        <v>1</v>
      </c>
      <c r="EH90" s="364" cm="1">
        <f t="array" aca="1" ref="EH90" ca="1">INDIRECT($A90&amp;EH$1)</f>
        <v>1</v>
      </c>
      <c r="EI90" s="364" cm="1">
        <f t="array" aca="1" ref="EI90" ca="1">INDIRECT($A90&amp;EI$1)</f>
        <v>1</v>
      </c>
      <c r="EJ90" s="199"/>
      <c r="EK90" s="199"/>
      <c r="EL90" s="138"/>
      <c r="EM90" s="138"/>
      <c r="EN90" s="138"/>
      <c r="EO90" s="138"/>
    </row>
    <row r="91" spans="1:145" hidden="1">
      <c r="A91" s="114" t="s">
        <v>293</v>
      </c>
      <c r="B91" s="337" t="e">
        <f>Classificatietabel!#REF!</f>
        <v>#REF!</v>
      </c>
      <c r="C91" s="362" t="e">
        <f>_xlfn.IFNA(VLOOKUP($B91,Classificatietabel!$B$6:$I$91,C$7,FALSE),"")</f>
        <v>#REF!</v>
      </c>
      <c r="D91" s="194" t="e">
        <f>_xlfn.IFNA(VLOOKUP($B91,Classificatietabel!$B$6:$I$91,D$7,FALSE),"")</f>
        <v>#REF!</v>
      </c>
      <c r="E91" s="197" t="e">
        <f>IF(AND(D91="laag",$D$3=1),0,_xlfn.IFNA(IF(VLOOKUP($B91,Classificatietabel!$B$6:$H$91,$E$5,FALSE)="Ja",1,0),""))</f>
        <v>#REF!</v>
      </c>
      <c r="F91" s="357"/>
      <c r="G91" s="363">
        <v>1</v>
      </c>
      <c r="H91" s="363">
        <v>1</v>
      </c>
      <c r="I91" s="363">
        <v>1</v>
      </c>
      <c r="J91" s="363">
        <v>1</v>
      </c>
      <c r="K91" s="363">
        <v>1</v>
      </c>
      <c r="L91" s="363">
        <v>1</v>
      </c>
      <c r="M91" s="363">
        <v>1</v>
      </c>
      <c r="N91" s="363">
        <v>1</v>
      </c>
      <c r="O91" s="363">
        <v>1</v>
      </c>
      <c r="P91" s="363">
        <v>1</v>
      </c>
      <c r="Q91" s="363">
        <v>1</v>
      </c>
      <c r="R91" s="363">
        <v>1</v>
      </c>
      <c r="S91" s="363">
        <v>1</v>
      </c>
      <c r="T91" s="363">
        <v>1</v>
      </c>
      <c r="U91" s="363">
        <v>1</v>
      </c>
      <c r="V91" s="363">
        <v>1</v>
      </c>
      <c r="W91" s="363">
        <v>1</v>
      </c>
      <c r="X91" s="363">
        <v>1</v>
      </c>
      <c r="Y91" s="363">
        <v>1</v>
      </c>
      <c r="Z91" s="363">
        <v>1</v>
      </c>
      <c r="AA91" s="363">
        <v>1</v>
      </c>
      <c r="AB91" s="363">
        <v>1</v>
      </c>
      <c r="AC91" s="363">
        <v>1</v>
      </c>
      <c r="AD91" s="363">
        <v>1</v>
      </c>
      <c r="AE91" s="363">
        <v>1</v>
      </c>
      <c r="AF91" s="363">
        <v>1</v>
      </c>
      <c r="AG91" s="363">
        <v>1</v>
      </c>
      <c r="AH91" s="363">
        <v>1</v>
      </c>
      <c r="AI91" s="363">
        <v>1</v>
      </c>
      <c r="AJ91" s="363">
        <v>1</v>
      </c>
      <c r="AK91" s="363">
        <v>1</v>
      </c>
      <c r="AL91" s="363">
        <v>1</v>
      </c>
      <c r="AM91" s="363">
        <v>1</v>
      </c>
      <c r="AN91" s="357"/>
      <c r="AO91" s="363">
        <v>1</v>
      </c>
      <c r="AP91" s="363">
        <v>1</v>
      </c>
      <c r="AQ91" s="363">
        <v>1</v>
      </c>
      <c r="AR91" s="363">
        <v>1</v>
      </c>
      <c r="AS91" s="363">
        <v>1</v>
      </c>
      <c r="AT91" s="363">
        <v>1</v>
      </c>
      <c r="AU91" s="363">
        <v>1</v>
      </c>
      <c r="AV91" s="363">
        <v>1</v>
      </c>
      <c r="AW91" s="363">
        <v>1</v>
      </c>
      <c r="AX91" s="363">
        <v>1</v>
      </c>
      <c r="AY91" s="357"/>
      <c r="AZ91" s="363">
        <v>1</v>
      </c>
      <c r="BA91" s="363">
        <v>1</v>
      </c>
      <c r="BB91" s="363">
        <v>1</v>
      </c>
      <c r="BC91" s="363">
        <v>1</v>
      </c>
      <c r="BD91" s="363">
        <v>1</v>
      </c>
      <c r="BE91" s="363">
        <v>1</v>
      </c>
      <c r="BF91" s="363">
        <v>1</v>
      </c>
      <c r="BG91" s="363">
        <v>1</v>
      </c>
      <c r="BH91" s="363">
        <v>1</v>
      </c>
      <c r="BI91" s="357"/>
      <c r="BJ91" s="363">
        <v>1</v>
      </c>
      <c r="BK91" s="363">
        <v>1</v>
      </c>
      <c r="BL91" s="363">
        <v>1</v>
      </c>
      <c r="BM91" s="363">
        <v>1</v>
      </c>
      <c r="BN91" s="363">
        <v>1</v>
      </c>
      <c r="BO91" s="363">
        <v>1</v>
      </c>
      <c r="BP91" s="363">
        <v>1</v>
      </c>
      <c r="BQ91" s="363">
        <v>1</v>
      </c>
      <c r="BR91" s="363">
        <v>1</v>
      </c>
      <c r="BS91" s="363">
        <v>1</v>
      </c>
      <c r="BT91" s="191"/>
      <c r="BU91" s="230">
        <v>1</v>
      </c>
      <c r="BV91" s="363">
        <v>1</v>
      </c>
      <c r="BW91" s="363">
        <v>1</v>
      </c>
      <c r="BX91" s="363">
        <v>1</v>
      </c>
      <c r="BY91" s="365"/>
      <c r="BZ91" s="363">
        <v>1</v>
      </c>
      <c r="CA91" s="363">
        <v>1</v>
      </c>
      <c r="CB91" s="363">
        <v>1</v>
      </c>
      <c r="CC91" s="363">
        <v>1</v>
      </c>
      <c r="CD91" s="363">
        <v>1</v>
      </c>
      <c r="CE91" s="363">
        <v>1</v>
      </c>
      <c r="CF91" s="363">
        <v>1</v>
      </c>
      <c r="CG91" s="363">
        <v>1</v>
      </c>
      <c r="CH91" s="364" cm="1">
        <f t="array" aca="1" ref="CH91" ca="1">INDIRECT($A91&amp;CH$1)</f>
        <v>1</v>
      </c>
      <c r="CI91" s="191"/>
      <c r="CJ91" s="364" cm="1">
        <f t="array" aca="1" ref="CJ91" ca="1">INDIRECT($A91&amp;CJ$1)</f>
        <v>1</v>
      </c>
      <c r="CK91" s="364" cm="1">
        <f t="array" aca="1" ref="CK91" ca="1">INDIRECT($A91&amp;CK$1)</f>
        <v>1</v>
      </c>
      <c r="CL91" s="364" cm="1">
        <f t="array" aca="1" ref="CL91" ca="1">INDIRECT($A91&amp;CL$1)</f>
        <v>1</v>
      </c>
      <c r="CM91" s="364" cm="1">
        <f t="array" aca="1" ref="CM91" ca="1">INDIRECT($A91&amp;CM$1)</f>
        <v>1</v>
      </c>
      <c r="CN91" s="364" cm="1">
        <f t="array" aca="1" ref="CN91" ca="1">INDIRECT($A91&amp;CN$1)</f>
        <v>1</v>
      </c>
      <c r="CO91" s="364" cm="1">
        <f t="array" aca="1" ref="CO91" ca="1">INDIRECT($A91&amp;CO$1)</f>
        <v>1</v>
      </c>
      <c r="CP91" s="364" cm="1">
        <f t="array" aca="1" ref="CP91" ca="1">INDIRECT($A91&amp;CP$1)</f>
        <v>1</v>
      </c>
      <c r="CQ91" s="364" cm="1">
        <f t="array" aca="1" ref="CQ91" ca="1">INDIRECT($A91&amp;CQ$1)</f>
        <v>1</v>
      </c>
      <c r="CR91" s="364" cm="1">
        <f t="array" aca="1" ref="CR91" ca="1">INDIRECT($A91&amp;CR$1)</f>
        <v>1</v>
      </c>
      <c r="CS91" s="364" cm="1">
        <f t="array" aca="1" ref="CS91" ca="1">INDIRECT($A91&amp;CS$1)</f>
        <v>1</v>
      </c>
      <c r="CT91" s="364" cm="1">
        <f t="array" aca="1" ref="CT91" ca="1">INDIRECT($A91&amp;CT$1)</f>
        <v>1</v>
      </c>
      <c r="CU91" s="364" cm="1">
        <f t="array" aca="1" ref="CU91" ca="1">INDIRECT($A91&amp;CU$1)</f>
        <v>1</v>
      </c>
      <c r="CV91" s="364" cm="1">
        <f t="array" aca="1" ref="CV91" ca="1">INDIRECT($A91&amp;CV$1)</f>
        <v>1</v>
      </c>
      <c r="CW91" s="364" cm="1">
        <f t="array" aca="1" ref="CW91" ca="1">INDIRECT($A91&amp;CW$1)</f>
        <v>1</v>
      </c>
      <c r="CX91" s="364" cm="1">
        <f t="array" aca="1" ref="CX91" ca="1">INDIRECT($A91&amp;CX$1)</f>
        <v>1</v>
      </c>
      <c r="CY91" s="364" cm="1">
        <f t="array" aca="1" ref="CY91" ca="1">INDIRECT($A91&amp;CY$1)</f>
        <v>1</v>
      </c>
      <c r="CZ91" s="364" cm="1">
        <f t="array" aca="1" ref="CZ91" ca="1">INDIRECT($A91&amp;CZ$1)</f>
        <v>1</v>
      </c>
      <c r="DA91" s="364" cm="1">
        <f t="array" aca="1" ref="DA91" ca="1">INDIRECT($A91&amp;DA$1)</f>
        <v>1</v>
      </c>
      <c r="DB91" s="364" cm="1">
        <f t="array" aca="1" ref="DB91" ca="1">INDIRECT($A91&amp;DB$1)</f>
        <v>1</v>
      </c>
      <c r="DC91" s="364" cm="1">
        <f t="array" aca="1" ref="DC91" ca="1">INDIRECT($A91&amp;DC$1)</f>
        <v>1</v>
      </c>
      <c r="DD91" s="357"/>
      <c r="DE91" s="364" cm="1">
        <f t="array" aca="1" ref="DE91" ca="1">INDIRECT($A91&amp;DE$1)</f>
        <v>1</v>
      </c>
      <c r="DF91" s="364" cm="1">
        <f t="array" aca="1" ref="DF91" ca="1">INDIRECT($A91&amp;DF$1)</f>
        <v>1</v>
      </c>
      <c r="DG91" s="364" cm="1">
        <f t="array" aca="1" ref="DG91" ca="1">INDIRECT($A91&amp;DG$1)</f>
        <v>1</v>
      </c>
      <c r="DH91" s="364" cm="1">
        <f t="array" aca="1" ref="DH91" ca="1">INDIRECT($A91&amp;DH$1)</f>
        <v>1</v>
      </c>
      <c r="DI91" s="364" cm="1">
        <f t="array" aca="1" ref="DI91" ca="1">INDIRECT($A91&amp;DI$1)</f>
        <v>1</v>
      </c>
      <c r="DJ91" s="364" cm="1">
        <f t="array" aca="1" ref="DJ91" ca="1">INDIRECT($A91&amp;DJ$1)</f>
        <v>1</v>
      </c>
      <c r="DK91" s="364" cm="1">
        <f t="array" aca="1" ref="DK91" ca="1">INDIRECT($A91&amp;DK$1)</f>
        <v>1</v>
      </c>
      <c r="DL91" s="364" cm="1">
        <f t="array" aca="1" ref="DL91" ca="1">INDIRECT($A91&amp;DL$1)</f>
        <v>1</v>
      </c>
      <c r="DM91" s="357"/>
      <c r="DN91" s="364" cm="1">
        <f t="array" aca="1" ref="DN91" ca="1">INDIRECT($A91&amp;DN$1)</f>
        <v>1</v>
      </c>
      <c r="DO91" s="364" cm="1">
        <f t="array" aca="1" ref="DO91" ca="1">INDIRECT($A91&amp;DO$1)</f>
        <v>1</v>
      </c>
      <c r="DP91" s="364" cm="1">
        <f t="array" aca="1" ref="DP91" ca="1">INDIRECT($A91&amp;DP$1)</f>
        <v>1</v>
      </c>
      <c r="DQ91" s="364" cm="1">
        <f t="array" aca="1" ref="DQ91" ca="1">INDIRECT($A91&amp;DQ$1)</f>
        <v>1</v>
      </c>
      <c r="DR91" s="364" cm="1">
        <f t="array" aca="1" ref="DR91" ca="1">INDIRECT($A91&amp;DR$1)</f>
        <v>1</v>
      </c>
      <c r="DS91" s="364" cm="1">
        <f t="array" aca="1" ref="DS91" ca="1">INDIRECT($A91&amp;DS$1)</f>
        <v>1</v>
      </c>
      <c r="DT91" s="364" cm="1">
        <f t="array" aca="1" ref="DT91" ca="1">INDIRECT($A91&amp;DT$1)</f>
        <v>1</v>
      </c>
      <c r="DU91" s="364" cm="1">
        <f t="array" aca="1" ref="DU91" ca="1">INDIRECT($A91&amp;DU$1)</f>
        <v>1</v>
      </c>
      <c r="DV91" s="364" cm="1">
        <f t="array" aca="1" ref="DV91" ca="1">INDIRECT($A91&amp;DV$1)</f>
        <v>1</v>
      </c>
      <c r="DW91" s="364" cm="1">
        <f t="array" aca="1" ref="DW91" ca="1">INDIRECT($A91&amp;DW$1)</f>
        <v>1</v>
      </c>
      <c r="DX91" s="364" cm="1">
        <f t="array" aca="1" ref="DX91" ca="1">INDIRECT($A91&amp;DX$1)</f>
        <v>1</v>
      </c>
      <c r="DY91" s="357"/>
      <c r="DZ91" s="364" cm="1">
        <f t="array" aca="1" ref="DZ91" ca="1">INDIRECT($A91&amp;DZ$1)</f>
        <v>1</v>
      </c>
      <c r="EA91" s="364" cm="1">
        <f t="array" aca="1" ref="EA91" ca="1">INDIRECT($A91&amp;EA$1)</f>
        <v>1</v>
      </c>
      <c r="EB91" s="364" cm="1">
        <f t="array" aca="1" ref="EB91" ca="1">INDIRECT($A91&amp;EB$1)</f>
        <v>1</v>
      </c>
      <c r="EC91" s="364" cm="1">
        <f t="array" aca="1" ref="EC91" ca="1">INDIRECT($A91&amp;EC$1)</f>
        <v>1</v>
      </c>
      <c r="ED91" s="357"/>
      <c r="EE91" s="364" cm="1">
        <f t="array" aca="1" ref="EE91" ca="1">INDIRECT($A91&amp;EE$1)</f>
        <v>1</v>
      </c>
      <c r="EF91" s="364" cm="1">
        <f t="array" aca="1" ref="EF91" ca="1">INDIRECT($A91&amp;EF$1)</f>
        <v>1</v>
      </c>
      <c r="EG91" s="364" cm="1">
        <f t="array" aca="1" ref="EG91" ca="1">INDIRECT($A91&amp;EG$1)</f>
        <v>1</v>
      </c>
      <c r="EH91" s="364" cm="1">
        <f t="array" aca="1" ref="EH91" ca="1">INDIRECT($A91&amp;EH$1)</f>
        <v>1</v>
      </c>
      <c r="EI91" s="364" cm="1">
        <f t="array" aca="1" ref="EI91" ca="1">INDIRECT($A91&amp;EI$1)</f>
        <v>1</v>
      </c>
      <c r="EJ91" s="199"/>
      <c r="EK91" s="199"/>
      <c r="EL91" s="138"/>
      <c r="EM91" s="138"/>
      <c r="EN91" s="138"/>
      <c r="EO91" s="138"/>
    </row>
    <row r="92" spans="1:145" hidden="1">
      <c r="A92" s="114" t="s">
        <v>392</v>
      </c>
      <c r="B92" s="337" t="e">
        <f>Classificatietabel!#REF!</f>
        <v>#REF!</v>
      </c>
      <c r="C92" s="362" t="e">
        <f>_xlfn.IFNA(VLOOKUP($B92,Classificatietabel!$B$6:$I$91,C$7,FALSE),"")</f>
        <v>#REF!</v>
      </c>
      <c r="D92" s="194" t="e">
        <f>_xlfn.IFNA(VLOOKUP($B92,Classificatietabel!$B$6:$I$91,D$7,FALSE),"")</f>
        <v>#REF!</v>
      </c>
      <c r="E92" s="197" t="e">
        <f>IF(AND(D92="laag",$D$3=1),0,_xlfn.IFNA(IF(VLOOKUP($B92,Classificatietabel!$B$6:$H$91,$E$5,FALSE)="Ja",1,0),""))</f>
        <v>#REF!</v>
      </c>
      <c r="F92" s="357"/>
      <c r="G92" s="363">
        <v>1</v>
      </c>
      <c r="H92" s="363">
        <v>1</v>
      </c>
      <c r="I92" s="363">
        <v>1</v>
      </c>
      <c r="J92" s="363">
        <v>1</v>
      </c>
      <c r="K92" s="363">
        <v>1</v>
      </c>
      <c r="L92" s="363">
        <v>1</v>
      </c>
      <c r="M92" s="363">
        <v>1</v>
      </c>
      <c r="N92" s="363">
        <v>1</v>
      </c>
      <c r="O92" s="363">
        <v>1</v>
      </c>
      <c r="P92" s="363">
        <v>1</v>
      </c>
      <c r="Q92" s="363">
        <v>1</v>
      </c>
      <c r="R92" s="363">
        <v>1</v>
      </c>
      <c r="S92" s="363">
        <v>1</v>
      </c>
      <c r="T92" s="363">
        <v>1</v>
      </c>
      <c r="U92" s="363">
        <v>1</v>
      </c>
      <c r="V92" s="363">
        <v>1</v>
      </c>
      <c r="W92" s="363">
        <v>1</v>
      </c>
      <c r="X92" s="363">
        <v>1</v>
      </c>
      <c r="Y92" s="363">
        <v>1</v>
      </c>
      <c r="Z92" s="363">
        <v>1</v>
      </c>
      <c r="AA92" s="363">
        <v>1</v>
      </c>
      <c r="AB92" s="363">
        <v>1</v>
      </c>
      <c r="AC92" s="363">
        <v>1</v>
      </c>
      <c r="AD92" s="363">
        <v>1</v>
      </c>
      <c r="AE92" s="363">
        <v>1</v>
      </c>
      <c r="AF92" s="363">
        <v>1</v>
      </c>
      <c r="AG92" s="363">
        <v>1</v>
      </c>
      <c r="AH92" s="363">
        <v>1</v>
      </c>
      <c r="AI92" s="363">
        <v>1</v>
      </c>
      <c r="AJ92" s="363">
        <v>1</v>
      </c>
      <c r="AK92" s="363">
        <v>1</v>
      </c>
      <c r="AL92" s="363">
        <v>1</v>
      </c>
      <c r="AM92" s="363">
        <v>1</v>
      </c>
      <c r="AN92" s="357"/>
      <c r="AO92" s="363">
        <v>1</v>
      </c>
      <c r="AP92" s="363">
        <v>1</v>
      </c>
      <c r="AQ92" s="363">
        <v>1</v>
      </c>
      <c r="AR92" s="363">
        <v>1</v>
      </c>
      <c r="AS92" s="363">
        <v>1</v>
      </c>
      <c r="AT92" s="363">
        <v>1</v>
      </c>
      <c r="AU92" s="363">
        <v>1</v>
      </c>
      <c r="AV92" s="363">
        <v>1</v>
      </c>
      <c r="AW92" s="363">
        <v>1</v>
      </c>
      <c r="AX92" s="363">
        <v>1</v>
      </c>
      <c r="AY92" s="357"/>
      <c r="AZ92" s="363">
        <v>1</v>
      </c>
      <c r="BA92" s="363">
        <v>1</v>
      </c>
      <c r="BB92" s="363">
        <v>1</v>
      </c>
      <c r="BC92" s="363">
        <v>1</v>
      </c>
      <c r="BD92" s="363">
        <v>1</v>
      </c>
      <c r="BE92" s="363">
        <v>1</v>
      </c>
      <c r="BF92" s="363">
        <v>1</v>
      </c>
      <c r="BG92" s="363">
        <v>1</v>
      </c>
      <c r="BH92" s="363">
        <v>1</v>
      </c>
      <c r="BI92" s="357"/>
      <c r="BJ92" s="363">
        <v>1</v>
      </c>
      <c r="BK92" s="363">
        <v>1</v>
      </c>
      <c r="BL92" s="363">
        <v>1</v>
      </c>
      <c r="BM92" s="363">
        <v>1</v>
      </c>
      <c r="BN92" s="363">
        <v>1</v>
      </c>
      <c r="BO92" s="363">
        <v>1</v>
      </c>
      <c r="BP92" s="363">
        <v>1</v>
      </c>
      <c r="BQ92" s="363">
        <v>1</v>
      </c>
      <c r="BR92" s="363">
        <v>1</v>
      </c>
      <c r="BS92" s="363">
        <v>1</v>
      </c>
      <c r="BT92" s="191"/>
      <c r="BU92" s="230">
        <v>1</v>
      </c>
      <c r="BV92" s="363">
        <v>1</v>
      </c>
      <c r="BW92" s="363">
        <v>1</v>
      </c>
      <c r="BX92" s="363">
        <v>1</v>
      </c>
      <c r="BY92" s="365"/>
      <c r="BZ92" s="363">
        <v>1</v>
      </c>
      <c r="CA92" s="363">
        <v>1</v>
      </c>
      <c r="CB92" s="363">
        <v>1</v>
      </c>
      <c r="CC92" s="363">
        <v>1</v>
      </c>
      <c r="CD92" s="363">
        <v>1</v>
      </c>
      <c r="CE92" s="363">
        <v>1</v>
      </c>
      <c r="CF92" s="363">
        <v>1</v>
      </c>
      <c r="CG92" s="363">
        <v>1</v>
      </c>
      <c r="CH92" s="363">
        <v>1</v>
      </c>
      <c r="CI92" s="191"/>
      <c r="CJ92" s="364" cm="1">
        <f t="array" aca="1" ref="CJ92" ca="1">INDIRECT($A92&amp;CJ$1)</f>
        <v>1</v>
      </c>
      <c r="CK92" s="364" cm="1">
        <f t="array" aca="1" ref="CK92" ca="1">INDIRECT($A92&amp;CK$1)</f>
        <v>1</v>
      </c>
      <c r="CL92" s="364" cm="1">
        <f t="array" aca="1" ref="CL92" ca="1">INDIRECT($A92&amp;CL$1)</f>
        <v>1</v>
      </c>
      <c r="CM92" s="364" cm="1">
        <f t="array" aca="1" ref="CM92" ca="1">INDIRECT($A92&amp;CM$1)</f>
        <v>1</v>
      </c>
      <c r="CN92" s="364" cm="1">
        <f t="array" aca="1" ref="CN92" ca="1">INDIRECT($A92&amp;CN$1)</f>
        <v>1</v>
      </c>
      <c r="CO92" s="364" cm="1">
        <f t="array" aca="1" ref="CO92" ca="1">INDIRECT($A92&amp;CO$1)</f>
        <v>1</v>
      </c>
      <c r="CP92" s="364" cm="1">
        <f t="array" aca="1" ref="CP92" ca="1">INDIRECT($A92&amp;CP$1)</f>
        <v>1</v>
      </c>
      <c r="CQ92" s="364" cm="1">
        <f t="array" aca="1" ref="CQ92" ca="1">INDIRECT($A92&amp;CQ$1)</f>
        <v>1</v>
      </c>
      <c r="CR92" s="364" cm="1">
        <f t="array" aca="1" ref="CR92" ca="1">INDIRECT($A92&amp;CR$1)</f>
        <v>1</v>
      </c>
      <c r="CS92" s="364" cm="1">
        <f t="array" aca="1" ref="CS92" ca="1">INDIRECT($A92&amp;CS$1)</f>
        <v>1</v>
      </c>
      <c r="CT92" s="364" cm="1">
        <f t="array" aca="1" ref="CT92" ca="1">INDIRECT($A92&amp;CT$1)</f>
        <v>1</v>
      </c>
      <c r="CU92" s="364" cm="1">
        <f t="array" aca="1" ref="CU92" ca="1">INDIRECT($A92&amp;CU$1)</f>
        <v>1</v>
      </c>
      <c r="CV92" s="364" cm="1">
        <f t="array" aca="1" ref="CV92" ca="1">INDIRECT($A92&amp;CV$1)</f>
        <v>1</v>
      </c>
      <c r="CW92" s="364" cm="1">
        <f t="array" aca="1" ref="CW92" ca="1">INDIRECT($A92&amp;CW$1)</f>
        <v>1</v>
      </c>
      <c r="CX92" s="364" cm="1">
        <f t="array" aca="1" ref="CX92" ca="1">INDIRECT($A92&amp;CX$1)</f>
        <v>1</v>
      </c>
      <c r="CY92" s="364" cm="1">
        <f t="array" aca="1" ref="CY92" ca="1">INDIRECT($A92&amp;CY$1)</f>
        <v>1</v>
      </c>
      <c r="CZ92" s="364" cm="1">
        <f t="array" aca="1" ref="CZ92" ca="1">INDIRECT($A92&amp;CZ$1)</f>
        <v>1</v>
      </c>
      <c r="DA92" s="364" cm="1">
        <f t="array" aca="1" ref="DA92" ca="1">INDIRECT($A92&amp;DA$1)</f>
        <v>1</v>
      </c>
      <c r="DB92" s="364" cm="1">
        <f t="array" aca="1" ref="DB92" ca="1">INDIRECT($A92&amp;DB$1)</f>
        <v>1</v>
      </c>
      <c r="DC92" s="364" cm="1">
        <f t="array" aca="1" ref="DC92" ca="1">INDIRECT($A92&amp;DC$1)</f>
        <v>1</v>
      </c>
      <c r="DD92" s="357"/>
      <c r="DE92" s="364" cm="1">
        <f t="array" aca="1" ref="DE92" ca="1">INDIRECT($A92&amp;DE$1)</f>
        <v>1</v>
      </c>
      <c r="DF92" s="364" cm="1">
        <f t="array" aca="1" ref="DF92" ca="1">INDIRECT($A92&amp;DF$1)</f>
        <v>1</v>
      </c>
      <c r="DG92" s="364" cm="1">
        <f t="array" aca="1" ref="DG92" ca="1">INDIRECT($A92&amp;DG$1)</f>
        <v>1</v>
      </c>
      <c r="DH92" s="364" cm="1">
        <f t="array" aca="1" ref="DH92" ca="1">INDIRECT($A92&amp;DH$1)</f>
        <v>1</v>
      </c>
      <c r="DI92" s="364" cm="1">
        <f t="array" aca="1" ref="DI92" ca="1">INDIRECT($A92&amp;DI$1)</f>
        <v>1</v>
      </c>
      <c r="DJ92" s="364" cm="1">
        <f t="array" aca="1" ref="DJ92" ca="1">INDIRECT($A92&amp;DJ$1)</f>
        <v>1</v>
      </c>
      <c r="DK92" s="364" cm="1">
        <f t="array" aca="1" ref="DK92" ca="1">INDIRECT($A92&amp;DK$1)</f>
        <v>1</v>
      </c>
      <c r="DL92" s="364" cm="1">
        <f t="array" aca="1" ref="DL92" ca="1">INDIRECT($A92&amp;DL$1)</f>
        <v>1</v>
      </c>
      <c r="DM92" s="357"/>
      <c r="DN92" s="364" cm="1">
        <f t="array" aca="1" ref="DN92" ca="1">INDIRECT($A92&amp;DN$1)</f>
        <v>1</v>
      </c>
      <c r="DO92" s="364" cm="1">
        <f t="array" aca="1" ref="DO92" ca="1">INDIRECT($A92&amp;DO$1)</f>
        <v>1</v>
      </c>
      <c r="DP92" s="364" cm="1">
        <f t="array" aca="1" ref="DP92" ca="1">INDIRECT($A92&amp;DP$1)</f>
        <v>1</v>
      </c>
      <c r="DQ92" s="364" cm="1">
        <f t="array" aca="1" ref="DQ92" ca="1">INDIRECT($A92&amp;DQ$1)</f>
        <v>1</v>
      </c>
      <c r="DR92" s="364" cm="1">
        <f t="array" aca="1" ref="DR92" ca="1">INDIRECT($A92&amp;DR$1)</f>
        <v>1</v>
      </c>
      <c r="DS92" s="364" cm="1">
        <f t="array" aca="1" ref="DS92" ca="1">INDIRECT($A92&amp;DS$1)</f>
        <v>1</v>
      </c>
      <c r="DT92" s="364" cm="1">
        <f t="array" aca="1" ref="DT92" ca="1">INDIRECT($A92&amp;DT$1)</f>
        <v>1</v>
      </c>
      <c r="DU92" s="364" cm="1">
        <f t="array" aca="1" ref="DU92" ca="1">INDIRECT($A92&amp;DU$1)</f>
        <v>1</v>
      </c>
      <c r="DV92" s="364" cm="1">
        <f t="array" aca="1" ref="DV92" ca="1">INDIRECT($A92&amp;DV$1)</f>
        <v>1</v>
      </c>
      <c r="DW92" s="364" cm="1">
        <f t="array" aca="1" ref="DW92" ca="1">INDIRECT($A92&amp;DW$1)</f>
        <v>1</v>
      </c>
      <c r="DX92" s="364" cm="1">
        <f t="array" aca="1" ref="DX92" ca="1">INDIRECT($A92&amp;DX$1)</f>
        <v>1</v>
      </c>
      <c r="DY92" s="357"/>
      <c r="DZ92" s="364" cm="1">
        <f t="array" aca="1" ref="DZ92" ca="1">INDIRECT($A92&amp;DZ$1)</f>
        <v>1</v>
      </c>
      <c r="EA92" s="364" cm="1">
        <f t="array" aca="1" ref="EA92" ca="1">INDIRECT($A92&amp;EA$1)</f>
        <v>1</v>
      </c>
      <c r="EB92" s="364" cm="1">
        <f t="array" aca="1" ref="EB92" ca="1">INDIRECT($A92&amp;EB$1)</f>
        <v>1</v>
      </c>
      <c r="EC92" s="364" cm="1">
        <f t="array" aca="1" ref="EC92" ca="1">INDIRECT($A92&amp;EC$1)</f>
        <v>1</v>
      </c>
      <c r="ED92" s="357"/>
      <c r="EE92" s="364" cm="1">
        <f t="array" aca="1" ref="EE92" ca="1">INDIRECT($A92&amp;EE$1)</f>
        <v>1</v>
      </c>
      <c r="EF92" s="364" cm="1">
        <f t="array" aca="1" ref="EF92" ca="1">INDIRECT($A92&amp;EF$1)</f>
        <v>1</v>
      </c>
      <c r="EG92" s="364" cm="1">
        <f t="array" aca="1" ref="EG92" ca="1">INDIRECT($A92&amp;EG$1)</f>
        <v>1</v>
      </c>
      <c r="EH92" s="364" cm="1">
        <f t="array" aca="1" ref="EH92" ca="1">INDIRECT($A92&amp;EH$1)</f>
        <v>1</v>
      </c>
      <c r="EI92" s="364" cm="1">
        <f t="array" aca="1" ref="EI92" ca="1">INDIRECT($A92&amp;EI$1)</f>
        <v>1</v>
      </c>
      <c r="EJ92" s="199"/>
      <c r="EK92" s="199"/>
      <c r="EL92" s="138"/>
      <c r="EM92" s="138"/>
      <c r="EN92" s="138"/>
      <c r="EO92" s="138"/>
    </row>
    <row r="93" spans="1:145" hidden="1">
      <c r="B93" s="1"/>
      <c r="C93" s="195" t="str">
        <f>_xlfn.IFNA(VLOOKUP($B93,Classificatietabel!$B$6:$I$91,C$7,FALSE),"")</f>
        <v/>
      </c>
      <c r="D93" s="195" t="str">
        <f>_xlfn.IFNA(VLOOKUP($B93,Classificatietabel!$B$6:$I$91,D$7,FALSE),"")</f>
        <v/>
      </c>
      <c r="E93" s="197" t="str">
        <f>IF(AND(D93="laag",$D$3=1),0,_xlfn.IFNA(IF(VLOOKUP($B93,Classificatietabel!$B$6:$H$91,$E$5,FALSE)="Ja",1,0),""))</f>
        <v/>
      </c>
      <c r="G93" s="200">
        <v>1</v>
      </c>
      <c r="H93" s="200">
        <v>1</v>
      </c>
      <c r="I93" s="200">
        <v>1</v>
      </c>
      <c r="J93" s="200">
        <v>1</v>
      </c>
      <c r="K93" s="200">
        <v>1</v>
      </c>
      <c r="L93" s="200">
        <v>1</v>
      </c>
      <c r="M93" s="200">
        <v>1</v>
      </c>
      <c r="N93" s="200">
        <v>1</v>
      </c>
      <c r="O93" s="200">
        <v>1</v>
      </c>
      <c r="P93" s="200">
        <v>1</v>
      </c>
      <c r="Q93" s="200">
        <v>1</v>
      </c>
      <c r="R93" s="200">
        <v>1</v>
      </c>
      <c r="S93" s="200">
        <v>1</v>
      </c>
      <c r="T93" s="200">
        <v>1</v>
      </c>
      <c r="U93" s="200">
        <v>1</v>
      </c>
      <c r="V93" s="200">
        <v>1</v>
      </c>
      <c r="W93" s="200">
        <v>1</v>
      </c>
      <c r="X93" s="200">
        <v>1</v>
      </c>
      <c r="Y93" s="200">
        <v>1</v>
      </c>
      <c r="Z93" s="200">
        <v>1</v>
      </c>
      <c r="AA93" s="200">
        <v>1</v>
      </c>
      <c r="AB93" s="200">
        <v>1</v>
      </c>
      <c r="AC93" s="200">
        <v>1</v>
      </c>
      <c r="AD93" s="200">
        <v>1</v>
      </c>
      <c r="AE93" s="200">
        <v>1</v>
      </c>
      <c r="AF93" s="200">
        <v>1</v>
      </c>
      <c r="AG93" s="200">
        <v>1</v>
      </c>
      <c r="AH93" s="200">
        <v>1</v>
      </c>
      <c r="AI93" s="200">
        <v>1</v>
      </c>
      <c r="AJ93" s="200">
        <v>1</v>
      </c>
      <c r="AK93" s="200">
        <v>1</v>
      </c>
      <c r="AL93" s="200"/>
      <c r="AM93" s="200">
        <v>1</v>
      </c>
      <c r="AN93" s="189">
        <v>1</v>
      </c>
      <c r="AO93" s="200">
        <v>1</v>
      </c>
      <c r="AP93" s="200">
        <v>1</v>
      </c>
      <c r="AQ93" s="200">
        <v>1</v>
      </c>
      <c r="AR93" s="200">
        <v>1</v>
      </c>
      <c r="AS93" s="200">
        <v>1</v>
      </c>
      <c r="AT93" s="200">
        <v>1</v>
      </c>
      <c r="AU93" s="200">
        <v>1</v>
      </c>
      <c r="AV93" s="200">
        <v>1</v>
      </c>
      <c r="AW93" s="200">
        <v>1</v>
      </c>
      <c r="AX93" s="200">
        <v>1</v>
      </c>
      <c r="AY93" s="189">
        <v>1</v>
      </c>
      <c r="AZ93" s="200">
        <v>1</v>
      </c>
      <c r="BA93" s="200">
        <v>1</v>
      </c>
      <c r="BB93" s="200">
        <v>1</v>
      </c>
      <c r="BC93" s="200">
        <v>1</v>
      </c>
      <c r="BD93" s="200">
        <v>1</v>
      </c>
      <c r="BE93" s="200">
        <v>1</v>
      </c>
      <c r="BF93" s="200">
        <v>1</v>
      </c>
      <c r="BG93" s="200">
        <v>1</v>
      </c>
      <c r="BH93" s="200">
        <v>1</v>
      </c>
      <c r="BI93" s="189">
        <v>1</v>
      </c>
      <c r="BJ93" s="200">
        <v>1</v>
      </c>
      <c r="BK93" s="200">
        <v>1</v>
      </c>
      <c r="BL93" s="200">
        <v>1</v>
      </c>
      <c r="BM93" s="200">
        <v>1</v>
      </c>
      <c r="BN93" s="200">
        <v>1</v>
      </c>
      <c r="BO93" s="200">
        <v>1</v>
      </c>
      <c r="BP93" s="200">
        <v>1</v>
      </c>
      <c r="BQ93" s="200">
        <v>1</v>
      </c>
      <c r="BR93" s="200">
        <v>1</v>
      </c>
      <c r="BS93" s="200">
        <v>1</v>
      </c>
      <c r="BT93" s="189">
        <v>1</v>
      </c>
      <c r="BU93" s="200">
        <v>1</v>
      </c>
      <c r="BV93" s="200">
        <v>1</v>
      </c>
      <c r="BW93" s="200">
        <v>1</v>
      </c>
      <c r="BX93" s="200">
        <v>1</v>
      </c>
      <c r="BY93" s="201">
        <v>1</v>
      </c>
      <c r="BZ93" s="200">
        <v>1</v>
      </c>
      <c r="CA93" s="200">
        <v>1</v>
      </c>
      <c r="CB93" s="200">
        <v>1</v>
      </c>
      <c r="CC93" s="200">
        <v>1</v>
      </c>
      <c r="CD93" s="200">
        <v>1</v>
      </c>
      <c r="CE93" s="200">
        <v>1</v>
      </c>
      <c r="CF93" s="200">
        <v>1</v>
      </c>
      <c r="CG93" s="200">
        <v>1</v>
      </c>
      <c r="CH93" s="200">
        <v>1</v>
      </c>
      <c r="CI93" s="189">
        <v>1</v>
      </c>
      <c r="CJ93" s="200">
        <v>1</v>
      </c>
      <c r="CK93" s="200">
        <v>1</v>
      </c>
      <c r="CL93" s="200">
        <v>1</v>
      </c>
      <c r="CM93" s="200">
        <v>1</v>
      </c>
      <c r="CN93" s="200">
        <v>1</v>
      </c>
      <c r="CO93" s="200" t="str">
        <f t="shared" ref="CO93:CU93" si="11">IFERROR(IF($E93*CO$7,1,""),"")</f>
        <v/>
      </c>
      <c r="CP93" s="200" t="str">
        <f t="shared" si="11"/>
        <v/>
      </c>
      <c r="CQ93" s="200" t="str">
        <f t="shared" si="11"/>
        <v/>
      </c>
      <c r="CR93" s="200" t="str">
        <f t="shared" si="11"/>
        <v/>
      </c>
      <c r="CS93" s="200" t="str">
        <f t="shared" si="11"/>
        <v/>
      </c>
      <c r="CT93" s="200" t="str">
        <f t="shared" si="11"/>
        <v/>
      </c>
      <c r="CU93" s="200" t="str">
        <f t="shared" si="11"/>
        <v/>
      </c>
      <c r="CV93" s="200" t="str">
        <f t="shared" ref="CV93:EJ93" si="12">IFERROR(IF($E93*CV$7,1,""),"")</f>
        <v/>
      </c>
      <c r="CW93" s="200" t="str">
        <f t="shared" si="12"/>
        <v/>
      </c>
      <c r="CX93" s="200" t="str">
        <f t="shared" si="12"/>
        <v/>
      </c>
      <c r="CY93" s="200" t="str">
        <f t="shared" si="12"/>
        <v/>
      </c>
      <c r="CZ93" s="200" t="str">
        <f t="shared" si="12"/>
        <v/>
      </c>
      <c r="DA93" s="200" t="str">
        <f t="shared" si="12"/>
        <v/>
      </c>
      <c r="DB93" s="200" t="str">
        <f t="shared" si="12"/>
        <v/>
      </c>
      <c r="DC93" s="200" t="str">
        <f t="shared" si="12"/>
        <v/>
      </c>
      <c r="DE93" s="200" t="str">
        <f t="shared" si="12"/>
        <v/>
      </c>
      <c r="DF93" s="200" t="str">
        <f t="shared" si="12"/>
        <v/>
      </c>
      <c r="DG93" s="200" t="str">
        <f t="shared" si="12"/>
        <v/>
      </c>
      <c r="DH93" s="200" t="str">
        <f t="shared" si="12"/>
        <v/>
      </c>
      <c r="DI93" s="200" t="str">
        <f t="shared" si="12"/>
        <v/>
      </c>
      <c r="DJ93" s="200" t="str">
        <f t="shared" si="12"/>
        <v/>
      </c>
      <c r="DK93" s="200" t="str">
        <f t="shared" si="12"/>
        <v/>
      </c>
      <c r="DL93" s="200" t="str">
        <f t="shared" si="12"/>
        <v/>
      </c>
      <c r="DN93" s="200" t="str">
        <f t="shared" si="12"/>
        <v/>
      </c>
      <c r="DO93" s="200" t="str">
        <f t="shared" si="12"/>
        <v/>
      </c>
      <c r="DP93" s="200" t="str">
        <f t="shared" si="12"/>
        <v/>
      </c>
      <c r="DQ93" s="200" t="str">
        <f t="shared" si="12"/>
        <v/>
      </c>
      <c r="DR93" s="200" t="str">
        <f t="shared" si="12"/>
        <v/>
      </c>
      <c r="DS93" s="200" t="str">
        <f t="shared" si="12"/>
        <v/>
      </c>
      <c r="DT93" s="200" t="str">
        <f t="shared" si="12"/>
        <v/>
      </c>
      <c r="DU93" s="200" t="str">
        <f t="shared" si="12"/>
        <v/>
      </c>
      <c r="DV93" s="200" t="str">
        <f t="shared" si="12"/>
        <v/>
      </c>
      <c r="DW93" s="200" t="str">
        <f t="shared" si="12"/>
        <v/>
      </c>
      <c r="DX93" s="200" t="str">
        <f t="shared" si="12"/>
        <v/>
      </c>
      <c r="DZ93" s="200" t="str">
        <f t="shared" si="12"/>
        <v/>
      </c>
      <c r="EA93" s="200" t="str">
        <f t="shared" si="12"/>
        <v/>
      </c>
      <c r="EB93" s="200" t="str">
        <f t="shared" si="12"/>
        <v/>
      </c>
      <c r="EC93" s="200" t="str">
        <f t="shared" si="12"/>
        <v/>
      </c>
      <c r="EE93" s="200" t="str">
        <f t="shared" si="12"/>
        <v/>
      </c>
      <c r="EF93" s="200" t="str">
        <f t="shared" si="12"/>
        <v/>
      </c>
      <c r="EG93" s="200" t="str">
        <f t="shared" si="12"/>
        <v/>
      </c>
      <c r="EH93" s="200" t="str">
        <f t="shared" si="12"/>
        <v/>
      </c>
      <c r="EI93" s="200" t="str">
        <f t="shared" si="12"/>
        <v/>
      </c>
      <c r="EJ93" s="199" t="str">
        <f t="shared" si="12"/>
        <v/>
      </c>
      <c r="EK93" s="199"/>
      <c r="EL93" s="138"/>
      <c r="EM93" s="138"/>
      <c r="EN93" s="138"/>
      <c r="EO93" s="138"/>
    </row>
    <row r="94" spans="1:145">
      <c r="A94" s="235"/>
      <c r="B94" s="101" t="s">
        <v>188</v>
      </c>
      <c r="C94" s="191"/>
      <c r="D94" s="191"/>
      <c r="E94" s="197">
        <f>IF(AND(D94="laag",$D$3=1),0,_xlfn.IFNA(IF(VLOOKUP($B94,Classificatietabel!$B$6:$H$91,$E$5,FALSE)="Ja",1,0),""))</f>
        <v>1</v>
      </c>
      <c r="F94" s="191"/>
      <c r="G94" s="191"/>
      <c r="H94" s="191"/>
      <c r="I94" s="191"/>
      <c r="J94" s="191"/>
      <c r="K94" s="191"/>
      <c r="L94" s="191"/>
      <c r="M94" s="191"/>
      <c r="N94" s="191"/>
      <c r="O94" s="191"/>
      <c r="P94" s="191"/>
      <c r="Q94" s="191"/>
      <c r="R94" s="191"/>
      <c r="S94" s="191"/>
      <c r="T94" s="191"/>
      <c r="U94" s="191"/>
      <c r="V94" s="191"/>
      <c r="W94" s="191"/>
      <c r="X94" s="191"/>
      <c r="Y94" s="191"/>
      <c r="Z94" s="191"/>
      <c r="AA94" s="191"/>
      <c r="AB94" s="191"/>
      <c r="AC94" s="191"/>
      <c r="AD94" s="191"/>
      <c r="AE94" s="191"/>
      <c r="AF94" s="191"/>
      <c r="AG94" s="191"/>
      <c r="AH94" s="191"/>
      <c r="AI94" s="191"/>
      <c r="AJ94" s="191"/>
      <c r="AK94" s="191"/>
      <c r="AL94" s="191"/>
      <c r="AM94" s="191"/>
      <c r="AN94" s="191"/>
      <c r="AO94" s="191"/>
      <c r="AP94" s="191"/>
      <c r="AQ94" s="191"/>
      <c r="AR94" s="191"/>
      <c r="AS94" s="191"/>
      <c r="AT94" s="191"/>
      <c r="AU94" s="191"/>
      <c r="AV94" s="191"/>
      <c r="AW94" s="191"/>
      <c r="AX94" s="191"/>
      <c r="AY94" s="191"/>
      <c r="AZ94" s="191"/>
      <c r="BA94" s="191"/>
      <c r="BB94" s="191"/>
      <c r="BC94" s="191"/>
      <c r="BD94" s="191"/>
      <c r="BE94" s="191"/>
      <c r="BF94" s="191"/>
      <c r="BG94" s="191"/>
      <c r="BH94" s="191"/>
      <c r="BI94" s="191"/>
      <c r="BJ94" s="191"/>
      <c r="BK94" s="191"/>
      <c r="BL94" s="191"/>
      <c r="BM94" s="191"/>
      <c r="BN94" s="191"/>
      <c r="BO94" s="191"/>
      <c r="BP94" s="191"/>
      <c r="BQ94" s="191"/>
      <c r="BR94" s="191"/>
      <c r="BS94" s="191"/>
      <c r="BT94" s="191"/>
      <c r="BU94" s="191"/>
      <c r="BV94" s="191"/>
      <c r="BW94" s="191"/>
      <c r="BX94" s="191"/>
      <c r="BY94" s="191"/>
      <c r="BZ94" s="191"/>
      <c r="CA94" s="191"/>
      <c r="CB94" s="191"/>
      <c r="CC94" s="191"/>
      <c r="CD94" s="191"/>
      <c r="CE94" s="191"/>
      <c r="CF94" s="191"/>
      <c r="CG94" s="191"/>
      <c r="CH94" s="191"/>
      <c r="CI94" s="191"/>
      <c r="CJ94" s="191"/>
      <c r="CK94" s="191"/>
      <c r="CL94" s="191"/>
      <c r="CM94" s="191"/>
      <c r="CN94" s="191"/>
      <c r="CO94" s="191"/>
      <c r="CP94" s="191"/>
      <c r="CQ94" s="191"/>
      <c r="CR94" s="191"/>
      <c r="CS94" s="191"/>
      <c r="CT94" s="191"/>
      <c r="CU94" s="191"/>
      <c r="CV94" s="191"/>
      <c r="CW94" s="191"/>
      <c r="CX94" s="191"/>
      <c r="CY94" s="191"/>
      <c r="CZ94" s="191"/>
      <c r="DA94" s="191"/>
      <c r="DB94" s="191"/>
      <c r="DC94" s="191"/>
      <c r="DD94" s="191"/>
      <c r="DE94" s="191"/>
      <c r="DF94" s="191"/>
      <c r="DG94" s="191"/>
      <c r="DH94" s="191"/>
      <c r="DI94" s="191"/>
      <c r="DJ94" s="191"/>
      <c r="DK94" s="191"/>
      <c r="DL94" s="191"/>
      <c r="DM94" s="191"/>
      <c r="DN94" s="191"/>
      <c r="DO94" s="191"/>
      <c r="DP94" s="191"/>
      <c r="DQ94" s="191"/>
      <c r="DR94" s="191"/>
      <c r="DS94" s="191"/>
      <c r="DT94" s="191"/>
      <c r="DU94" s="191"/>
      <c r="DV94" s="191"/>
      <c r="DW94" s="191"/>
      <c r="DX94" s="191"/>
      <c r="DY94" s="191"/>
      <c r="DZ94" s="191"/>
      <c r="EA94" s="191"/>
      <c r="EB94" s="191"/>
      <c r="EC94" s="191"/>
      <c r="ED94" s="191"/>
      <c r="EE94" s="191"/>
      <c r="EF94" s="191"/>
      <c r="EG94" s="191"/>
      <c r="EH94" s="191"/>
      <c r="EI94" s="191"/>
    </row>
    <row r="95" spans="1:145">
      <c r="A95" s="114" t="s">
        <v>393</v>
      </c>
      <c r="B95" s="337" t="s">
        <v>189</v>
      </c>
      <c r="C95" s="362" t="str">
        <f>_xlfn.IFNA(VLOOKUP($B95,Classificatietabel!$B$6:$I$91,C$7,FALSE),"")</f>
        <v>normaal</v>
      </c>
      <c r="D95" s="194" t="str">
        <f>_xlfn.IFNA(VLOOKUP($B95,Classificatietabel!$B$6:$I$91,D$7,FALSE),"")</f>
        <v>neen</v>
      </c>
      <c r="E95" s="197">
        <f>IF(AND(D95="laag",$D$3=1),0,_xlfn.IFNA(IF(VLOOKUP($B95,Classificatietabel!$B$6:$H$91,$E$5,FALSE)="Ja",1,0),""))</f>
        <v>1</v>
      </c>
      <c r="F95" s="357"/>
      <c r="G95" s="363">
        <v>1</v>
      </c>
      <c r="H95" s="363">
        <v>1</v>
      </c>
      <c r="I95" s="363">
        <v>1</v>
      </c>
      <c r="J95" s="363">
        <v>1</v>
      </c>
      <c r="K95" s="363">
        <v>1</v>
      </c>
      <c r="L95" s="363">
        <v>1</v>
      </c>
      <c r="M95" s="363">
        <v>1</v>
      </c>
      <c r="N95" s="363">
        <v>1</v>
      </c>
      <c r="O95" s="363">
        <v>1</v>
      </c>
      <c r="P95" s="363">
        <v>1</v>
      </c>
      <c r="Q95" s="363">
        <v>1</v>
      </c>
      <c r="R95" s="363">
        <v>1</v>
      </c>
      <c r="S95" s="363">
        <v>1</v>
      </c>
      <c r="T95" s="363">
        <v>1</v>
      </c>
      <c r="U95" s="363">
        <v>1</v>
      </c>
      <c r="V95" s="363">
        <v>1</v>
      </c>
      <c r="W95" s="363">
        <v>1</v>
      </c>
      <c r="X95" s="363">
        <v>1</v>
      </c>
      <c r="Y95" s="363">
        <v>1</v>
      </c>
      <c r="Z95" s="363">
        <v>1</v>
      </c>
      <c r="AA95" s="363">
        <v>1</v>
      </c>
      <c r="AB95" s="363">
        <v>1</v>
      </c>
      <c r="AC95" s="363">
        <v>1</v>
      </c>
      <c r="AD95" s="363">
        <v>1</v>
      </c>
      <c r="AE95" s="363">
        <v>1</v>
      </c>
      <c r="AF95" s="363">
        <v>1</v>
      </c>
      <c r="AG95" s="363">
        <v>1</v>
      </c>
      <c r="AH95" s="363">
        <v>1</v>
      </c>
      <c r="AI95" s="363">
        <v>1</v>
      </c>
      <c r="AJ95" s="363">
        <v>1</v>
      </c>
      <c r="AK95" s="363">
        <v>1</v>
      </c>
      <c r="AL95" s="363">
        <v>1</v>
      </c>
      <c r="AM95" s="363">
        <v>1</v>
      </c>
      <c r="AN95" s="357"/>
      <c r="AO95" s="363">
        <v>1</v>
      </c>
      <c r="AP95" s="363">
        <v>1</v>
      </c>
      <c r="AQ95" s="363">
        <v>1</v>
      </c>
      <c r="AR95" s="363">
        <v>1</v>
      </c>
      <c r="AS95" s="363">
        <v>1</v>
      </c>
      <c r="AT95" s="363">
        <v>1</v>
      </c>
      <c r="AU95" s="363">
        <v>1</v>
      </c>
      <c r="AV95" s="363">
        <v>1</v>
      </c>
      <c r="AW95" s="363">
        <v>1</v>
      </c>
      <c r="AX95" s="363">
        <v>1</v>
      </c>
      <c r="AY95" s="357"/>
      <c r="AZ95" s="363">
        <v>1</v>
      </c>
      <c r="BA95" s="363">
        <v>1</v>
      </c>
      <c r="BB95" s="363">
        <v>1</v>
      </c>
      <c r="BC95" s="363">
        <v>1</v>
      </c>
      <c r="BD95" s="363">
        <v>1</v>
      </c>
      <c r="BE95" s="363">
        <v>1</v>
      </c>
      <c r="BF95" s="363">
        <v>1</v>
      </c>
      <c r="BG95" s="363">
        <v>1</v>
      </c>
      <c r="BH95" s="363">
        <v>1</v>
      </c>
      <c r="BI95" s="357"/>
      <c r="BJ95" s="363">
        <v>1</v>
      </c>
      <c r="BK95" s="363">
        <v>1</v>
      </c>
      <c r="BL95" s="363">
        <v>1</v>
      </c>
      <c r="BM95" s="363">
        <v>1</v>
      </c>
      <c r="BN95" s="363">
        <v>1</v>
      </c>
      <c r="BO95" s="363">
        <v>1</v>
      </c>
      <c r="BP95" s="363">
        <v>1</v>
      </c>
      <c r="BQ95" s="363">
        <v>1</v>
      </c>
      <c r="BR95" s="363">
        <v>1</v>
      </c>
      <c r="BS95" s="363">
        <v>1</v>
      </c>
      <c r="BT95" s="191"/>
      <c r="BU95" s="230">
        <v>1</v>
      </c>
      <c r="BV95" s="363">
        <v>1</v>
      </c>
      <c r="BW95" s="363">
        <v>1</v>
      </c>
      <c r="BX95" s="363">
        <v>1</v>
      </c>
      <c r="BY95" s="365"/>
      <c r="BZ95" s="363">
        <v>1</v>
      </c>
      <c r="CA95" s="363">
        <v>1</v>
      </c>
      <c r="CB95" s="363">
        <v>1</v>
      </c>
      <c r="CC95" s="363">
        <v>1</v>
      </c>
      <c r="CD95" s="363">
        <v>1</v>
      </c>
      <c r="CE95" s="363">
        <v>1</v>
      </c>
      <c r="CF95" s="363">
        <v>1</v>
      </c>
      <c r="CG95" s="363">
        <v>1</v>
      </c>
      <c r="CH95" s="363">
        <v>1</v>
      </c>
      <c r="CI95" s="191"/>
      <c r="CJ95" s="363">
        <v>1</v>
      </c>
      <c r="CK95" s="364" cm="1">
        <f t="array" aca="1" ref="CK95" ca="1">INDIRECT($A95&amp;CK$1)</f>
        <v>1</v>
      </c>
      <c r="CL95" s="364" cm="1">
        <f t="array" aca="1" ref="CL95" ca="1">INDIRECT($A95&amp;CL$1)</f>
        <v>1</v>
      </c>
      <c r="CM95" s="364" cm="1">
        <f t="array" aca="1" ref="CM95" ca="1">INDIRECT($A95&amp;CM$1)</f>
        <v>1</v>
      </c>
      <c r="CN95" s="364" cm="1">
        <f t="array" aca="1" ref="CN95" ca="1">INDIRECT($A95&amp;CN$1)</f>
        <v>1</v>
      </c>
      <c r="CO95" s="364" cm="1">
        <f t="array" aca="1" ref="CO95" ca="1">INDIRECT($A95&amp;CO$1)</f>
        <v>1</v>
      </c>
      <c r="CP95" s="364" cm="1">
        <f t="array" aca="1" ref="CP95" ca="1">INDIRECT($A95&amp;CP$1)</f>
        <v>1</v>
      </c>
      <c r="CQ95" s="364" cm="1">
        <f t="array" aca="1" ref="CQ95" ca="1">INDIRECT($A95&amp;CQ$1)</f>
        <v>1</v>
      </c>
      <c r="CR95" s="364" cm="1">
        <f t="array" aca="1" ref="CR95" ca="1">INDIRECT($A95&amp;CR$1)</f>
        <v>1</v>
      </c>
      <c r="CS95" s="364" cm="1">
        <f t="array" aca="1" ref="CS95" ca="1">INDIRECT($A95&amp;CS$1)</f>
        <v>1</v>
      </c>
      <c r="CT95" s="364" cm="1">
        <f t="array" aca="1" ref="CT95" ca="1">INDIRECT($A95&amp;CT$1)</f>
        <v>1</v>
      </c>
      <c r="CU95" s="364" cm="1">
        <f t="array" aca="1" ref="CU95" ca="1">INDIRECT($A95&amp;CU$1)</f>
        <v>1</v>
      </c>
      <c r="CV95" s="364" cm="1">
        <f t="array" aca="1" ref="CV95" ca="1">INDIRECT($A95&amp;CV$1)</f>
        <v>1</v>
      </c>
      <c r="CW95" s="364" cm="1">
        <f t="array" aca="1" ref="CW95" ca="1">INDIRECT($A95&amp;CW$1)</f>
        <v>1</v>
      </c>
      <c r="CX95" s="364" cm="1">
        <f t="array" aca="1" ref="CX95" ca="1">INDIRECT($A95&amp;CX$1)</f>
        <v>1</v>
      </c>
      <c r="CY95" s="364" cm="1">
        <f t="array" aca="1" ref="CY95" ca="1">INDIRECT($A95&amp;CY$1)</f>
        <v>1</v>
      </c>
      <c r="CZ95" s="364" cm="1">
        <f t="array" aca="1" ref="CZ95" ca="1">INDIRECT($A95&amp;CZ$1)</f>
        <v>1</v>
      </c>
      <c r="DA95" s="364" cm="1">
        <f t="array" aca="1" ref="DA95" ca="1">INDIRECT($A95&amp;DA$1)</f>
        <v>1</v>
      </c>
      <c r="DB95" s="364" cm="1">
        <f t="array" aca="1" ref="DB95" ca="1">INDIRECT($A95&amp;DB$1)</f>
        <v>1</v>
      </c>
      <c r="DC95" s="364" cm="1">
        <f t="array" aca="1" ref="DC95" ca="1">INDIRECT($A95&amp;DC$1)</f>
        <v>1</v>
      </c>
      <c r="DD95" s="357"/>
      <c r="DE95" s="364" cm="1">
        <f t="array" aca="1" ref="DE95" ca="1">INDIRECT($A95&amp;DE$1)</f>
        <v>1</v>
      </c>
      <c r="DF95" s="364" cm="1">
        <f t="array" aca="1" ref="DF95" ca="1">INDIRECT($A95&amp;DF$1)</f>
        <v>1</v>
      </c>
      <c r="DG95" s="364" cm="1">
        <f t="array" aca="1" ref="DG95" ca="1">INDIRECT($A95&amp;DG$1)</f>
        <v>1</v>
      </c>
      <c r="DH95" s="364" cm="1">
        <f t="array" aca="1" ref="DH95" ca="1">INDIRECT($A95&amp;DH$1)</f>
        <v>1</v>
      </c>
      <c r="DI95" s="364" cm="1">
        <f t="array" aca="1" ref="DI95" ca="1">INDIRECT($A95&amp;DI$1)</f>
        <v>1</v>
      </c>
      <c r="DJ95" s="364" cm="1">
        <f t="array" aca="1" ref="DJ95" ca="1">INDIRECT($A95&amp;DJ$1)</f>
        <v>1</v>
      </c>
      <c r="DK95" s="364" cm="1">
        <f t="array" aca="1" ref="DK95" ca="1">INDIRECT($A95&amp;DK$1)</f>
        <v>1</v>
      </c>
      <c r="DL95" s="364" cm="1">
        <f t="array" aca="1" ref="DL95" ca="1">INDIRECT($A95&amp;DL$1)</f>
        <v>1</v>
      </c>
      <c r="DM95" s="357"/>
      <c r="DN95" s="364" cm="1">
        <f t="array" aca="1" ref="DN95" ca="1">INDIRECT($A95&amp;DN$1)</f>
        <v>1</v>
      </c>
      <c r="DO95" s="364" cm="1">
        <f t="array" aca="1" ref="DO95" ca="1">INDIRECT($A95&amp;DO$1)</f>
        <v>1</v>
      </c>
      <c r="DP95" s="364" cm="1">
        <f t="array" aca="1" ref="DP95" ca="1">INDIRECT($A95&amp;DP$1)</f>
        <v>1</v>
      </c>
      <c r="DQ95" s="364" cm="1">
        <f t="array" aca="1" ref="DQ95" ca="1">INDIRECT($A95&amp;DQ$1)</f>
        <v>1</v>
      </c>
      <c r="DR95" s="364" cm="1">
        <f t="array" aca="1" ref="DR95" ca="1">INDIRECT($A95&amp;DR$1)</f>
        <v>1</v>
      </c>
      <c r="DS95" s="364" cm="1">
        <f t="array" aca="1" ref="DS95" ca="1">INDIRECT($A95&amp;DS$1)</f>
        <v>1</v>
      </c>
      <c r="DT95" s="364" cm="1">
        <f t="array" aca="1" ref="DT95" ca="1">INDIRECT($A95&amp;DT$1)</f>
        <v>1</v>
      </c>
      <c r="DU95" s="364" cm="1">
        <f t="array" aca="1" ref="DU95" ca="1">INDIRECT($A95&amp;DU$1)</f>
        <v>1</v>
      </c>
      <c r="DV95" s="364" cm="1">
        <f t="array" aca="1" ref="DV95" ca="1">INDIRECT($A95&amp;DV$1)</f>
        <v>1</v>
      </c>
      <c r="DW95" s="364" cm="1">
        <f t="array" aca="1" ref="DW95" ca="1">INDIRECT($A95&amp;DW$1)</f>
        <v>1</v>
      </c>
      <c r="DX95" s="364" cm="1">
        <f t="array" aca="1" ref="DX95" ca="1">INDIRECT($A95&amp;DX$1)</f>
        <v>1</v>
      </c>
      <c r="DY95" s="357"/>
      <c r="DZ95" s="364" cm="1">
        <f t="array" aca="1" ref="DZ95" ca="1">INDIRECT($A95&amp;DZ$1)</f>
        <v>1</v>
      </c>
      <c r="EA95" s="364" cm="1">
        <f t="array" aca="1" ref="EA95" ca="1">INDIRECT($A95&amp;EA$1)</f>
        <v>1</v>
      </c>
      <c r="EB95" s="364" cm="1">
        <f t="array" aca="1" ref="EB95" ca="1">INDIRECT($A95&amp;EB$1)</f>
        <v>1</v>
      </c>
      <c r="EC95" s="364" cm="1">
        <f t="array" aca="1" ref="EC95" ca="1">INDIRECT($A95&amp;EC$1)</f>
        <v>1</v>
      </c>
      <c r="ED95" s="357"/>
      <c r="EE95" s="364" cm="1">
        <f t="array" aca="1" ref="EE95" ca="1">INDIRECT($A95&amp;EE$1)</f>
        <v>1</v>
      </c>
      <c r="EF95" s="364" cm="1">
        <f t="array" aca="1" ref="EF95" ca="1">INDIRECT($A95&amp;EF$1)</f>
        <v>1</v>
      </c>
      <c r="EG95" s="364" cm="1">
        <f t="array" aca="1" ref="EG95" ca="1">INDIRECT($A95&amp;EG$1)</f>
        <v>1</v>
      </c>
      <c r="EH95" s="364" cm="1">
        <f t="array" aca="1" ref="EH95" ca="1">INDIRECT($A95&amp;EH$1)</f>
        <v>1</v>
      </c>
      <c r="EI95" s="364" cm="1">
        <f t="array" aca="1" ref="EI95" ca="1">INDIRECT($A95&amp;EI$1)</f>
        <v>1</v>
      </c>
      <c r="EJ95" s="199"/>
      <c r="EK95" s="199"/>
      <c r="EL95" s="138"/>
      <c r="EM95" s="138"/>
      <c r="EN95" s="138"/>
      <c r="EO95" s="138"/>
    </row>
    <row r="96" spans="1:145">
      <c r="A96" s="114" t="s">
        <v>394</v>
      </c>
      <c r="B96" s="337" t="s">
        <v>190</v>
      </c>
      <c r="C96" s="362" t="str">
        <f>_xlfn.IFNA(VLOOKUP($B96,Classificatietabel!$B$6:$I$91,C$7,FALSE),"")</f>
        <v>hoog</v>
      </c>
      <c r="D96" s="194" t="str">
        <f>_xlfn.IFNA(VLOOKUP($B96,Classificatietabel!$B$6:$I$91,D$7,FALSE),"")</f>
        <v>neen</v>
      </c>
      <c r="E96" s="197">
        <f>IF(AND(D96="laag",$D$3=1),0,_xlfn.IFNA(IF(VLOOKUP($B96,Classificatietabel!$B$6:$H$91,$E$5,FALSE)="Ja",1,0),""))</f>
        <v>1</v>
      </c>
      <c r="F96" s="357"/>
      <c r="G96" s="363">
        <v>1</v>
      </c>
      <c r="H96" s="363">
        <v>1</v>
      </c>
      <c r="I96" s="363">
        <v>1</v>
      </c>
      <c r="J96" s="363">
        <v>1</v>
      </c>
      <c r="K96" s="363">
        <v>1</v>
      </c>
      <c r="L96" s="363">
        <v>1</v>
      </c>
      <c r="M96" s="363">
        <v>1</v>
      </c>
      <c r="N96" s="363">
        <v>1</v>
      </c>
      <c r="O96" s="363">
        <v>1</v>
      </c>
      <c r="P96" s="363">
        <v>1</v>
      </c>
      <c r="Q96" s="363">
        <v>1</v>
      </c>
      <c r="R96" s="363">
        <v>1</v>
      </c>
      <c r="S96" s="363">
        <v>1</v>
      </c>
      <c r="T96" s="363">
        <v>1</v>
      </c>
      <c r="U96" s="363">
        <v>1</v>
      </c>
      <c r="V96" s="363">
        <v>1</v>
      </c>
      <c r="W96" s="363">
        <v>1</v>
      </c>
      <c r="X96" s="363">
        <v>1</v>
      </c>
      <c r="Y96" s="363">
        <v>1</v>
      </c>
      <c r="Z96" s="363">
        <v>1</v>
      </c>
      <c r="AA96" s="363">
        <v>1</v>
      </c>
      <c r="AB96" s="363">
        <v>1</v>
      </c>
      <c r="AC96" s="363">
        <v>1</v>
      </c>
      <c r="AD96" s="363">
        <v>1</v>
      </c>
      <c r="AE96" s="363">
        <v>1</v>
      </c>
      <c r="AF96" s="363">
        <v>1</v>
      </c>
      <c r="AG96" s="363">
        <v>1</v>
      </c>
      <c r="AH96" s="363">
        <v>1</v>
      </c>
      <c r="AI96" s="363">
        <v>1</v>
      </c>
      <c r="AJ96" s="363">
        <v>1</v>
      </c>
      <c r="AK96" s="363">
        <v>1</v>
      </c>
      <c r="AL96" s="363">
        <v>1</v>
      </c>
      <c r="AM96" s="363">
        <v>1</v>
      </c>
      <c r="AN96" s="357"/>
      <c r="AO96" s="363">
        <v>1</v>
      </c>
      <c r="AP96" s="363">
        <v>1</v>
      </c>
      <c r="AQ96" s="363">
        <v>1</v>
      </c>
      <c r="AR96" s="363">
        <v>1</v>
      </c>
      <c r="AS96" s="363">
        <v>1</v>
      </c>
      <c r="AT96" s="363">
        <v>1</v>
      </c>
      <c r="AU96" s="363">
        <v>1</v>
      </c>
      <c r="AV96" s="363">
        <v>1</v>
      </c>
      <c r="AW96" s="363">
        <v>1</v>
      </c>
      <c r="AX96" s="363">
        <v>1</v>
      </c>
      <c r="AY96" s="357"/>
      <c r="AZ96" s="363">
        <v>1</v>
      </c>
      <c r="BA96" s="363">
        <v>1</v>
      </c>
      <c r="BB96" s="363">
        <v>1</v>
      </c>
      <c r="BC96" s="363">
        <v>1</v>
      </c>
      <c r="BD96" s="363">
        <v>1</v>
      </c>
      <c r="BE96" s="363">
        <v>1</v>
      </c>
      <c r="BF96" s="363">
        <v>1</v>
      </c>
      <c r="BG96" s="363">
        <v>1</v>
      </c>
      <c r="BH96" s="363">
        <v>1</v>
      </c>
      <c r="BI96" s="357"/>
      <c r="BJ96" s="363">
        <v>1</v>
      </c>
      <c r="BK96" s="363">
        <v>1</v>
      </c>
      <c r="BL96" s="363">
        <v>1</v>
      </c>
      <c r="BM96" s="363">
        <v>1</v>
      </c>
      <c r="BN96" s="363">
        <v>1</v>
      </c>
      <c r="BO96" s="363">
        <v>1</v>
      </c>
      <c r="BP96" s="363">
        <v>1</v>
      </c>
      <c r="BQ96" s="363">
        <v>1</v>
      </c>
      <c r="BR96" s="363">
        <v>1</v>
      </c>
      <c r="BS96" s="363">
        <v>1</v>
      </c>
      <c r="BT96" s="191"/>
      <c r="BU96" s="230">
        <v>1</v>
      </c>
      <c r="BV96" s="363">
        <v>1</v>
      </c>
      <c r="BW96" s="363">
        <v>1</v>
      </c>
      <c r="BX96" s="363">
        <v>1</v>
      </c>
      <c r="BY96" s="365"/>
      <c r="BZ96" s="363">
        <v>1</v>
      </c>
      <c r="CA96" s="363">
        <v>1</v>
      </c>
      <c r="CB96" s="363">
        <v>1</v>
      </c>
      <c r="CC96" s="363">
        <v>1</v>
      </c>
      <c r="CD96" s="363">
        <v>1</v>
      </c>
      <c r="CE96" s="363">
        <v>1</v>
      </c>
      <c r="CF96" s="363">
        <v>1</v>
      </c>
      <c r="CG96" s="363">
        <v>1</v>
      </c>
      <c r="CH96" s="363">
        <v>1</v>
      </c>
      <c r="CI96" s="191"/>
      <c r="CJ96" s="363">
        <v>1</v>
      </c>
      <c r="CK96" s="363">
        <v>1</v>
      </c>
      <c r="CL96" s="364" cm="1">
        <f t="array" aca="1" ref="CL96" ca="1">INDIRECT($A96&amp;CL$1)</f>
        <v>1</v>
      </c>
      <c r="CM96" s="364" cm="1">
        <f t="array" aca="1" ref="CM96" ca="1">INDIRECT($A96&amp;CM$1)</f>
        <v>1</v>
      </c>
      <c r="CN96" s="364" cm="1">
        <f t="array" aca="1" ref="CN96" ca="1">INDIRECT($A96&amp;CN$1)</f>
        <v>1</v>
      </c>
      <c r="CO96" s="364" cm="1">
        <f t="array" aca="1" ref="CO96" ca="1">INDIRECT($A96&amp;CO$1)</f>
        <v>1</v>
      </c>
      <c r="CP96" s="364" cm="1">
        <f t="array" aca="1" ref="CP96" ca="1">INDIRECT($A96&amp;CP$1)</f>
        <v>1</v>
      </c>
      <c r="CQ96" s="364" cm="1">
        <f t="array" aca="1" ref="CQ96" ca="1">INDIRECT($A96&amp;CQ$1)</f>
        <v>1</v>
      </c>
      <c r="CR96" s="364" cm="1">
        <f t="array" aca="1" ref="CR96" ca="1">INDIRECT($A96&amp;CR$1)</f>
        <v>1</v>
      </c>
      <c r="CS96" s="364" cm="1">
        <f t="array" aca="1" ref="CS96" ca="1">INDIRECT($A96&amp;CS$1)</f>
        <v>1</v>
      </c>
      <c r="CT96" s="364" cm="1">
        <f t="array" aca="1" ref="CT96" ca="1">INDIRECT($A96&amp;CT$1)</f>
        <v>1</v>
      </c>
      <c r="CU96" s="364" cm="1">
        <f t="array" aca="1" ref="CU96" ca="1">INDIRECT($A96&amp;CU$1)</f>
        <v>1</v>
      </c>
      <c r="CV96" s="364" cm="1">
        <f t="array" aca="1" ref="CV96" ca="1">INDIRECT($A96&amp;CV$1)</f>
        <v>1</v>
      </c>
      <c r="CW96" s="364" cm="1">
        <f t="array" aca="1" ref="CW96" ca="1">INDIRECT($A96&amp;CW$1)</f>
        <v>1</v>
      </c>
      <c r="CX96" s="364" cm="1">
        <f t="array" aca="1" ref="CX96" ca="1">INDIRECT($A96&amp;CX$1)</f>
        <v>1</v>
      </c>
      <c r="CY96" s="364" cm="1">
        <f t="array" aca="1" ref="CY96" ca="1">INDIRECT($A96&amp;CY$1)</f>
        <v>1</v>
      </c>
      <c r="CZ96" s="364" cm="1">
        <f t="array" aca="1" ref="CZ96" ca="1">INDIRECT($A96&amp;CZ$1)</f>
        <v>1</v>
      </c>
      <c r="DA96" s="364" cm="1">
        <f t="array" aca="1" ref="DA96" ca="1">INDIRECT($A96&amp;DA$1)</f>
        <v>1</v>
      </c>
      <c r="DB96" s="364" cm="1">
        <f t="array" aca="1" ref="DB96" ca="1">INDIRECT($A96&amp;DB$1)</f>
        <v>1</v>
      </c>
      <c r="DC96" s="364" cm="1">
        <f t="array" aca="1" ref="DC96" ca="1">INDIRECT($A96&amp;DC$1)</f>
        <v>1</v>
      </c>
      <c r="DD96" s="357"/>
      <c r="DE96" s="364" cm="1">
        <f t="array" aca="1" ref="DE96" ca="1">INDIRECT($A96&amp;DE$1)</f>
        <v>1</v>
      </c>
      <c r="DF96" s="364" cm="1">
        <f t="array" aca="1" ref="DF96" ca="1">INDIRECT($A96&amp;DF$1)</f>
        <v>1</v>
      </c>
      <c r="DG96" s="364" cm="1">
        <f t="array" aca="1" ref="DG96" ca="1">INDIRECT($A96&amp;DG$1)</f>
        <v>1</v>
      </c>
      <c r="DH96" s="364" cm="1">
        <f t="array" aca="1" ref="DH96" ca="1">INDIRECT($A96&amp;DH$1)</f>
        <v>1</v>
      </c>
      <c r="DI96" s="364" cm="1">
        <f t="array" aca="1" ref="DI96" ca="1">INDIRECT($A96&amp;DI$1)</f>
        <v>1</v>
      </c>
      <c r="DJ96" s="364" cm="1">
        <f t="array" aca="1" ref="DJ96" ca="1">INDIRECT($A96&amp;DJ$1)</f>
        <v>1</v>
      </c>
      <c r="DK96" s="364" cm="1">
        <f t="array" aca="1" ref="DK96" ca="1">INDIRECT($A96&amp;DK$1)</f>
        <v>1</v>
      </c>
      <c r="DL96" s="364" cm="1">
        <f t="array" aca="1" ref="DL96" ca="1">INDIRECT($A96&amp;DL$1)</f>
        <v>1</v>
      </c>
      <c r="DM96" s="357"/>
      <c r="DN96" s="364" cm="1">
        <f t="array" aca="1" ref="DN96" ca="1">INDIRECT($A96&amp;DN$1)</f>
        <v>1</v>
      </c>
      <c r="DO96" s="364" cm="1">
        <f t="array" aca="1" ref="DO96" ca="1">INDIRECT($A96&amp;DO$1)</f>
        <v>1</v>
      </c>
      <c r="DP96" s="364" cm="1">
        <f t="array" aca="1" ref="DP96" ca="1">INDIRECT($A96&amp;DP$1)</f>
        <v>1</v>
      </c>
      <c r="DQ96" s="364" cm="1">
        <f t="array" aca="1" ref="DQ96" ca="1">INDIRECT($A96&amp;DQ$1)</f>
        <v>1</v>
      </c>
      <c r="DR96" s="364" cm="1">
        <f t="array" aca="1" ref="DR96" ca="1">INDIRECT($A96&amp;DR$1)</f>
        <v>1</v>
      </c>
      <c r="DS96" s="364" cm="1">
        <f t="array" aca="1" ref="DS96" ca="1">INDIRECT($A96&amp;DS$1)</f>
        <v>1</v>
      </c>
      <c r="DT96" s="364" cm="1">
        <f t="array" aca="1" ref="DT96" ca="1">INDIRECT($A96&amp;DT$1)</f>
        <v>1</v>
      </c>
      <c r="DU96" s="364" cm="1">
        <f t="array" aca="1" ref="DU96" ca="1">INDIRECT($A96&amp;DU$1)</f>
        <v>1</v>
      </c>
      <c r="DV96" s="364" cm="1">
        <f t="array" aca="1" ref="DV96" ca="1">INDIRECT($A96&amp;DV$1)</f>
        <v>1</v>
      </c>
      <c r="DW96" s="364" cm="1">
        <f t="array" aca="1" ref="DW96" ca="1">INDIRECT($A96&amp;DW$1)</f>
        <v>1</v>
      </c>
      <c r="DX96" s="364" cm="1">
        <f t="array" aca="1" ref="DX96" ca="1">INDIRECT($A96&amp;DX$1)</f>
        <v>1</v>
      </c>
      <c r="DY96" s="357"/>
      <c r="DZ96" s="364" cm="1">
        <f t="array" aca="1" ref="DZ96" ca="1">INDIRECT($A96&amp;DZ$1)</f>
        <v>1</v>
      </c>
      <c r="EA96" s="364" cm="1">
        <f t="array" aca="1" ref="EA96" ca="1">INDIRECT($A96&amp;EA$1)</f>
        <v>1</v>
      </c>
      <c r="EB96" s="364" cm="1">
        <f t="array" aca="1" ref="EB96" ca="1">INDIRECT($A96&amp;EB$1)</f>
        <v>1</v>
      </c>
      <c r="EC96" s="364" cm="1">
        <f t="array" aca="1" ref="EC96" ca="1">INDIRECT($A96&amp;EC$1)</f>
        <v>1</v>
      </c>
      <c r="ED96" s="357"/>
      <c r="EE96" s="364" cm="1">
        <f t="array" aca="1" ref="EE96" ca="1">INDIRECT($A96&amp;EE$1)</f>
        <v>1</v>
      </c>
      <c r="EF96" s="364" cm="1">
        <f t="array" aca="1" ref="EF96" ca="1">INDIRECT($A96&amp;EF$1)</f>
        <v>1</v>
      </c>
      <c r="EG96" s="364" cm="1">
        <f t="array" aca="1" ref="EG96" ca="1">INDIRECT($A96&amp;EG$1)</f>
        <v>1</v>
      </c>
      <c r="EH96" s="364" cm="1">
        <f t="array" aca="1" ref="EH96" ca="1">INDIRECT($A96&amp;EH$1)</f>
        <v>1</v>
      </c>
      <c r="EI96" s="364" cm="1">
        <f t="array" aca="1" ref="EI96" ca="1">INDIRECT($A96&amp;EI$1)</f>
        <v>1</v>
      </c>
      <c r="EJ96" s="199"/>
      <c r="EK96" s="199"/>
      <c r="EL96" s="138"/>
      <c r="EM96" s="138"/>
      <c r="EN96" s="138"/>
      <c r="EO96" s="138"/>
    </row>
    <row r="97" spans="1:145">
      <c r="A97" s="114" t="s">
        <v>395</v>
      </c>
      <c r="B97" s="337" t="s">
        <v>191</v>
      </c>
      <c r="C97" s="362" t="str">
        <f>_xlfn.IFNA(VLOOKUP($B97,Classificatietabel!$B$6:$I$91,C$7,FALSE),"")</f>
        <v>hoog</v>
      </c>
      <c r="D97" s="194" t="str">
        <f>_xlfn.IFNA(VLOOKUP($B97,Classificatietabel!$B$6:$I$91,D$7,FALSE),"")</f>
        <v>neen</v>
      </c>
      <c r="E97" s="197">
        <f>IF(AND(D97="laag",$D$3=1),0,_xlfn.IFNA(IF(VLOOKUP($B97,Classificatietabel!$B$6:$H$91,$E$5,FALSE)="Ja",1,0),""))</f>
        <v>1</v>
      </c>
      <c r="F97" s="357"/>
      <c r="G97" s="363">
        <v>1</v>
      </c>
      <c r="H97" s="363">
        <v>1</v>
      </c>
      <c r="I97" s="363">
        <v>1</v>
      </c>
      <c r="J97" s="363">
        <v>1</v>
      </c>
      <c r="K97" s="363">
        <v>1</v>
      </c>
      <c r="L97" s="363">
        <v>1</v>
      </c>
      <c r="M97" s="363">
        <v>1</v>
      </c>
      <c r="N97" s="363">
        <v>1</v>
      </c>
      <c r="O97" s="363">
        <v>1</v>
      </c>
      <c r="P97" s="363">
        <v>1</v>
      </c>
      <c r="Q97" s="363">
        <v>1</v>
      </c>
      <c r="R97" s="363">
        <v>1</v>
      </c>
      <c r="S97" s="363">
        <v>1</v>
      </c>
      <c r="T97" s="363">
        <v>1</v>
      </c>
      <c r="U97" s="363">
        <v>1</v>
      </c>
      <c r="V97" s="363">
        <v>1</v>
      </c>
      <c r="W97" s="363">
        <v>1</v>
      </c>
      <c r="X97" s="363">
        <v>1</v>
      </c>
      <c r="Y97" s="363">
        <v>1</v>
      </c>
      <c r="Z97" s="363">
        <v>1</v>
      </c>
      <c r="AA97" s="363">
        <v>1</v>
      </c>
      <c r="AB97" s="363">
        <v>1</v>
      </c>
      <c r="AC97" s="363">
        <v>1</v>
      </c>
      <c r="AD97" s="363">
        <v>1</v>
      </c>
      <c r="AE97" s="363">
        <v>1</v>
      </c>
      <c r="AF97" s="363">
        <v>1</v>
      </c>
      <c r="AG97" s="363">
        <v>1</v>
      </c>
      <c r="AH97" s="363">
        <v>1</v>
      </c>
      <c r="AI97" s="363">
        <v>1</v>
      </c>
      <c r="AJ97" s="363">
        <v>1</v>
      </c>
      <c r="AK97" s="363">
        <v>1</v>
      </c>
      <c r="AL97" s="363">
        <v>1</v>
      </c>
      <c r="AM97" s="363">
        <v>1</v>
      </c>
      <c r="AN97" s="357"/>
      <c r="AO97" s="363">
        <v>1</v>
      </c>
      <c r="AP97" s="363">
        <v>1</v>
      </c>
      <c r="AQ97" s="363">
        <v>1</v>
      </c>
      <c r="AR97" s="363">
        <v>1</v>
      </c>
      <c r="AS97" s="363">
        <v>1</v>
      </c>
      <c r="AT97" s="363">
        <v>1</v>
      </c>
      <c r="AU97" s="363">
        <v>1</v>
      </c>
      <c r="AV97" s="363">
        <v>1</v>
      </c>
      <c r="AW97" s="363">
        <v>1</v>
      </c>
      <c r="AX97" s="363">
        <v>1</v>
      </c>
      <c r="AY97" s="357"/>
      <c r="AZ97" s="363">
        <v>1</v>
      </c>
      <c r="BA97" s="363">
        <v>1</v>
      </c>
      <c r="BB97" s="363">
        <v>1</v>
      </c>
      <c r="BC97" s="363">
        <v>1</v>
      </c>
      <c r="BD97" s="363">
        <v>1</v>
      </c>
      <c r="BE97" s="363">
        <v>1</v>
      </c>
      <c r="BF97" s="363">
        <v>1</v>
      </c>
      <c r="BG97" s="363">
        <v>1</v>
      </c>
      <c r="BH97" s="363">
        <v>1</v>
      </c>
      <c r="BI97" s="357"/>
      <c r="BJ97" s="363">
        <v>1</v>
      </c>
      <c r="BK97" s="363">
        <v>1</v>
      </c>
      <c r="BL97" s="363">
        <v>1</v>
      </c>
      <c r="BM97" s="363">
        <v>1</v>
      </c>
      <c r="BN97" s="363">
        <v>1</v>
      </c>
      <c r="BO97" s="363">
        <v>1</v>
      </c>
      <c r="BP97" s="363">
        <v>1</v>
      </c>
      <c r="BQ97" s="363">
        <v>1</v>
      </c>
      <c r="BR97" s="363">
        <v>1</v>
      </c>
      <c r="BS97" s="363">
        <v>1</v>
      </c>
      <c r="BT97" s="191"/>
      <c r="BU97" s="230">
        <v>1</v>
      </c>
      <c r="BV97" s="363">
        <v>1</v>
      </c>
      <c r="BW97" s="363">
        <v>1</v>
      </c>
      <c r="BX97" s="363">
        <v>1</v>
      </c>
      <c r="BY97" s="365"/>
      <c r="BZ97" s="363">
        <v>1</v>
      </c>
      <c r="CA97" s="363">
        <v>1</v>
      </c>
      <c r="CB97" s="363">
        <v>1</v>
      </c>
      <c r="CC97" s="363">
        <v>1</v>
      </c>
      <c r="CD97" s="363">
        <v>1</v>
      </c>
      <c r="CE97" s="363">
        <v>1</v>
      </c>
      <c r="CF97" s="363">
        <v>1</v>
      </c>
      <c r="CG97" s="363">
        <v>1</v>
      </c>
      <c r="CH97" s="363">
        <v>1</v>
      </c>
      <c r="CI97" s="191"/>
      <c r="CJ97" s="363">
        <v>1</v>
      </c>
      <c r="CK97" s="363">
        <v>1</v>
      </c>
      <c r="CL97" s="363">
        <v>1</v>
      </c>
      <c r="CM97" s="364" cm="1">
        <f t="array" aca="1" ref="CM97" ca="1">INDIRECT($A97&amp;CM$1)</f>
        <v>1</v>
      </c>
      <c r="CN97" s="364" cm="1">
        <f t="array" aca="1" ref="CN97" ca="1">INDIRECT($A97&amp;CN$1)</f>
        <v>1</v>
      </c>
      <c r="CO97" s="364" cm="1">
        <f t="array" aca="1" ref="CO97" ca="1">INDIRECT($A97&amp;CO$1)</f>
        <v>1</v>
      </c>
      <c r="CP97" s="364" cm="1">
        <f t="array" aca="1" ref="CP97" ca="1">INDIRECT($A97&amp;CP$1)</f>
        <v>1</v>
      </c>
      <c r="CQ97" s="364" cm="1">
        <f t="array" aca="1" ref="CQ97" ca="1">INDIRECT($A97&amp;CQ$1)</f>
        <v>1</v>
      </c>
      <c r="CR97" s="364" cm="1">
        <f t="array" aca="1" ref="CR97" ca="1">INDIRECT($A97&amp;CR$1)</f>
        <v>1</v>
      </c>
      <c r="CS97" s="364" cm="1">
        <f t="array" aca="1" ref="CS97" ca="1">INDIRECT($A97&amp;CS$1)</f>
        <v>1</v>
      </c>
      <c r="CT97" s="364" cm="1">
        <f t="array" aca="1" ref="CT97" ca="1">INDIRECT($A97&amp;CT$1)</f>
        <v>1</v>
      </c>
      <c r="CU97" s="364" cm="1">
        <f t="array" aca="1" ref="CU97" ca="1">INDIRECT($A97&amp;CU$1)</f>
        <v>1</v>
      </c>
      <c r="CV97" s="364" cm="1">
        <f t="array" aca="1" ref="CV97" ca="1">INDIRECT($A97&amp;CV$1)</f>
        <v>1</v>
      </c>
      <c r="CW97" s="364" cm="1">
        <f t="array" aca="1" ref="CW97" ca="1">INDIRECT($A97&amp;CW$1)</f>
        <v>1</v>
      </c>
      <c r="CX97" s="364" cm="1">
        <f t="array" aca="1" ref="CX97" ca="1">INDIRECT($A97&amp;CX$1)</f>
        <v>1</v>
      </c>
      <c r="CY97" s="364" cm="1">
        <f t="array" aca="1" ref="CY97" ca="1">INDIRECT($A97&amp;CY$1)</f>
        <v>1</v>
      </c>
      <c r="CZ97" s="364" cm="1">
        <f t="array" aca="1" ref="CZ97" ca="1">INDIRECT($A97&amp;CZ$1)</f>
        <v>1</v>
      </c>
      <c r="DA97" s="364" cm="1">
        <f t="array" aca="1" ref="DA97" ca="1">INDIRECT($A97&amp;DA$1)</f>
        <v>1</v>
      </c>
      <c r="DB97" s="364" cm="1">
        <f t="array" aca="1" ref="DB97" ca="1">INDIRECT($A97&amp;DB$1)</f>
        <v>1</v>
      </c>
      <c r="DC97" s="364" cm="1">
        <f t="array" aca="1" ref="DC97" ca="1">INDIRECT($A97&amp;DC$1)</f>
        <v>1</v>
      </c>
      <c r="DD97" s="357"/>
      <c r="DE97" s="364" cm="1">
        <f t="array" aca="1" ref="DE97" ca="1">INDIRECT($A97&amp;DE$1)</f>
        <v>1</v>
      </c>
      <c r="DF97" s="364" cm="1">
        <f t="array" aca="1" ref="DF97" ca="1">INDIRECT($A97&amp;DF$1)</f>
        <v>1</v>
      </c>
      <c r="DG97" s="364" cm="1">
        <f t="array" aca="1" ref="DG97" ca="1">INDIRECT($A97&amp;DG$1)</f>
        <v>1</v>
      </c>
      <c r="DH97" s="364" cm="1">
        <f t="array" aca="1" ref="DH97" ca="1">INDIRECT($A97&amp;DH$1)</f>
        <v>1</v>
      </c>
      <c r="DI97" s="364" cm="1">
        <f t="array" aca="1" ref="DI97" ca="1">INDIRECT($A97&amp;DI$1)</f>
        <v>1</v>
      </c>
      <c r="DJ97" s="364" cm="1">
        <f t="array" aca="1" ref="DJ97" ca="1">INDIRECT($A97&amp;DJ$1)</f>
        <v>1</v>
      </c>
      <c r="DK97" s="364" cm="1">
        <f t="array" aca="1" ref="DK97" ca="1">INDIRECT($A97&amp;DK$1)</f>
        <v>1</v>
      </c>
      <c r="DL97" s="364" cm="1">
        <f t="array" aca="1" ref="DL97" ca="1">INDIRECT($A97&amp;DL$1)</f>
        <v>1</v>
      </c>
      <c r="DM97" s="357"/>
      <c r="DN97" s="364" cm="1">
        <f t="array" aca="1" ref="DN97" ca="1">INDIRECT($A97&amp;DN$1)</f>
        <v>1</v>
      </c>
      <c r="DO97" s="364" cm="1">
        <f t="array" aca="1" ref="DO97" ca="1">INDIRECT($A97&amp;DO$1)</f>
        <v>1</v>
      </c>
      <c r="DP97" s="364" cm="1">
        <f t="array" aca="1" ref="DP97" ca="1">INDIRECT($A97&amp;DP$1)</f>
        <v>1</v>
      </c>
      <c r="DQ97" s="364" cm="1">
        <f t="array" aca="1" ref="DQ97" ca="1">INDIRECT($A97&amp;DQ$1)</f>
        <v>1</v>
      </c>
      <c r="DR97" s="364" cm="1">
        <f t="array" aca="1" ref="DR97" ca="1">INDIRECT($A97&amp;DR$1)</f>
        <v>1</v>
      </c>
      <c r="DS97" s="364" cm="1">
        <f t="array" aca="1" ref="DS97" ca="1">INDIRECT($A97&amp;DS$1)</f>
        <v>1</v>
      </c>
      <c r="DT97" s="364" cm="1">
        <f t="array" aca="1" ref="DT97" ca="1">INDIRECT($A97&amp;DT$1)</f>
        <v>1</v>
      </c>
      <c r="DU97" s="364" cm="1">
        <f t="array" aca="1" ref="DU97" ca="1">INDIRECT($A97&amp;DU$1)</f>
        <v>1</v>
      </c>
      <c r="DV97" s="364" cm="1">
        <f t="array" aca="1" ref="DV97" ca="1">INDIRECT($A97&amp;DV$1)</f>
        <v>1</v>
      </c>
      <c r="DW97" s="364" cm="1">
        <f t="array" aca="1" ref="DW97" ca="1">INDIRECT($A97&amp;DW$1)</f>
        <v>1</v>
      </c>
      <c r="DX97" s="364" cm="1">
        <f t="array" aca="1" ref="DX97" ca="1">INDIRECT($A97&amp;DX$1)</f>
        <v>1</v>
      </c>
      <c r="DY97" s="357"/>
      <c r="DZ97" s="364" cm="1">
        <f t="array" aca="1" ref="DZ97" ca="1">INDIRECT($A97&amp;DZ$1)</f>
        <v>1</v>
      </c>
      <c r="EA97" s="364" cm="1">
        <f t="array" aca="1" ref="EA97" ca="1">INDIRECT($A97&amp;EA$1)</f>
        <v>1</v>
      </c>
      <c r="EB97" s="364" cm="1">
        <f t="array" aca="1" ref="EB97" ca="1">INDIRECT($A97&amp;EB$1)</f>
        <v>1</v>
      </c>
      <c r="EC97" s="364" cm="1">
        <f t="array" aca="1" ref="EC97" ca="1">INDIRECT($A97&amp;EC$1)</f>
        <v>1</v>
      </c>
      <c r="ED97" s="357"/>
      <c r="EE97" s="364" cm="1">
        <f t="array" aca="1" ref="EE97" ca="1">INDIRECT($A97&amp;EE$1)</f>
        <v>1</v>
      </c>
      <c r="EF97" s="364" cm="1">
        <f t="array" aca="1" ref="EF97" ca="1">INDIRECT($A97&amp;EF$1)</f>
        <v>1</v>
      </c>
      <c r="EG97" s="364" cm="1">
        <f t="array" aca="1" ref="EG97" ca="1">INDIRECT($A97&amp;EG$1)</f>
        <v>1</v>
      </c>
      <c r="EH97" s="364" cm="1">
        <f t="array" aca="1" ref="EH97" ca="1">INDIRECT($A97&amp;EH$1)</f>
        <v>1</v>
      </c>
      <c r="EI97" s="364" cm="1">
        <f t="array" aca="1" ref="EI97" ca="1">INDIRECT($A97&amp;EI$1)</f>
        <v>1</v>
      </c>
      <c r="EJ97" s="199"/>
      <c r="EK97" s="199"/>
      <c r="EL97" s="138"/>
      <c r="EM97" s="138"/>
      <c r="EN97" s="138"/>
      <c r="EO97" s="138"/>
    </row>
    <row r="98" spans="1:145">
      <c r="A98" s="114" t="s">
        <v>396</v>
      </c>
      <c r="B98" s="337" t="s">
        <v>193</v>
      </c>
      <c r="C98" s="362" t="str">
        <f>_xlfn.IFNA(VLOOKUP($B98,Classificatietabel!$B$6:$I$91,C$7,FALSE),"")</f>
        <v>zeer hoog</v>
      </c>
      <c r="D98" s="194" t="str">
        <f>_xlfn.IFNA(VLOOKUP($B98,Classificatietabel!$B$6:$I$91,D$7,FALSE),"")</f>
        <v>neen</v>
      </c>
      <c r="E98" s="197">
        <f>IF(AND(D98="laag",$D$3=1),0,_xlfn.IFNA(IF(VLOOKUP($B98,Classificatietabel!$B$6:$H$91,$E$5,FALSE)="Ja",1,0),""))</f>
        <v>1</v>
      </c>
      <c r="F98" s="357"/>
      <c r="G98" s="363">
        <v>1</v>
      </c>
      <c r="H98" s="363">
        <v>1</v>
      </c>
      <c r="I98" s="363">
        <v>1</v>
      </c>
      <c r="J98" s="363">
        <v>1</v>
      </c>
      <c r="K98" s="363">
        <v>1</v>
      </c>
      <c r="L98" s="363">
        <v>1</v>
      </c>
      <c r="M98" s="363">
        <v>1</v>
      </c>
      <c r="N98" s="363">
        <v>1</v>
      </c>
      <c r="O98" s="363">
        <v>1</v>
      </c>
      <c r="P98" s="363">
        <v>1</v>
      </c>
      <c r="Q98" s="363">
        <v>1</v>
      </c>
      <c r="R98" s="363">
        <v>1</v>
      </c>
      <c r="S98" s="363">
        <v>1</v>
      </c>
      <c r="T98" s="363">
        <v>1</v>
      </c>
      <c r="U98" s="363">
        <v>1</v>
      </c>
      <c r="V98" s="363">
        <v>1</v>
      </c>
      <c r="W98" s="363">
        <v>1</v>
      </c>
      <c r="X98" s="363">
        <v>1</v>
      </c>
      <c r="Y98" s="363">
        <v>1</v>
      </c>
      <c r="Z98" s="363">
        <v>1</v>
      </c>
      <c r="AA98" s="363">
        <v>1</v>
      </c>
      <c r="AB98" s="363">
        <v>1</v>
      </c>
      <c r="AC98" s="363">
        <v>1</v>
      </c>
      <c r="AD98" s="363">
        <v>1</v>
      </c>
      <c r="AE98" s="363">
        <v>1</v>
      </c>
      <c r="AF98" s="363">
        <v>1</v>
      </c>
      <c r="AG98" s="363">
        <v>1</v>
      </c>
      <c r="AH98" s="363">
        <v>1</v>
      </c>
      <c r="AI98" s="363">
        <v>1</v>
      </c>
      <c r="AJ98" s="363">
        <v>1</v>
      </c>
      <c r="AK98" s="363">
        <v>1</v>
      </c>
      <c r="AL98" s="363">
        <v>1</v>
      </c>
      <c r="AM98" s="363">
        <v>1</v>
      </c>
      <c r="AN98" s="357"/>
      <c r="AO98" s="363">
        <v>1</v>
      </c>
      <c r="AP98" s="363">
        <v>1</v>
      </c>
      <c r="AQ98" s="363">
        <v>1</v>
      </c>
      <c r="AR98" s="363">
        <v>1</v>
      </c>
      <c r="AS98" s="363">
        <v>1</v>
      </c>
      <c r="AT98" s="363">
        <v>1</v>
      </c>
      <c r="AU98" s="363">
        <v>1</v>
      </c>
      <c r="AV98" s="363">
        <v>1</v>
      </c>
      <c r="AW98" s="363">
        <v>1</v>
      </c>
      <c r="AX98" s="363">
        <v>1</v>
      </c>
      <c r="AY98" s="357"/>
      <c r="AZ98" s="363">
        <v>1</v>
      </c>
      <c r="BA98" s="363">
        <v>1</v>
      </c>
      <c r="BB98" s="363">
        <v>1</v>
      </c>
      <c r="BC98" s="363">
        <v>1</v>
      </c>
      <c r="BD98" s="363">
        <v>1</v>
      </c>
      <c r="BE98" s="363">
        <v>1</v>
      </c>
      <c r="BF98" s="363">
        <v>1</v>
      </c>
      <c r="BG98" s="363">
        <v>1</v>
      </c>
      <c r="BH98" s="363">
        <v>1</v>
      </c>
      <c r="BI98" s="357"/>
      <c r="BJ98" s="363">
        <v>1</v>
      </c>
      <c r="BK98" s="363">
        <v>1</v>
      </c>
      <c r="BL98" s="363">
        <v>1</v>
      </c>
      <c r="BM98" s="363">
        <v>1</v>
      </c>
      <c r="BN98" s="363">
        <v>1</v>
      </c>
      <c r="BO98" s="363">
        <v>1</v>
      </c>
      <c r="BP98" s="363">
        <v>1</v>
      </c>
      <c r="BQ98" s="363">
        <v>1</v>
      </c>
      <c r="BR98" s="363">
        <v>1</v>
      </c>
      <c r="BS98" s="363">
        <v>1</v>
      </c>
      <c r="BT98" s="191"/>
      <c r="BU98" s="230">
        <v>1</v>
      </c>
      <c r="BV98" s="363">
        <v>1</v>
      </c>
      <c r="BW98" s="363">
        <v>1</v>
      </c>
      <c r="BX98" s="363">
        <v>1</v>
      </c>
      <c r="BY98" s="365"/>
      <c r="BZ98" s="363">
        <v>1</v>
      </c>
      <c r="CA98" s="363">
        <v>1</v>
      </c>
      <c r="CB98" s="363">
        <v>1</v>
      </c>
      <c r="CC98" s="363">
        <v>1</v>
      </c>
      <c r="CD98" s="363">
        <v>1</v>
      </c>
      <c r="CE98" s="363">
        <v>1</v>
      </c>
      <c r="CF98" s="363">
        <v>1</v>
      </c>
      <c r="CG98" s="363">
        <v>1</v>
      </c>
      <c r="CH98" s="363">
        <v>1</v>
      </c>
      <c r="CI98" s="191"/>
      <c r="CJ98" s="363">
        <v>1</v>
      </c>
      <c r="CK98" s="363">
        <v>1</v>
      </c>
      <c r="CL98" s="363">
        <v>1</v>
      </c>
      <c r="CM98" s="363">
        <v>1</v>
      </c>
      <c r="CN98" s="364" cm="1">
        <f t="array" aca="1" ref="CN98" ca="1">INDIRECT($A98&amp;CN$1)</f>
        <v>1</v>
      </c>
      <c r="CO98" s="364" cm="1">
        <f t="array" aca="1" ref="CO98" ca="1">INDIRECT($A98&amp;CO$1)</f>
        <v>1</v>
      </c>
      <c r="CP98" s="364" cm="1">
        <f t="array" aca="1" ref="CP98" ca="1">INDIRECT($A98&amp;CP$1)</f>
        <v>1</v>
      </c>
      <c r="CQ98" s="364" cm="1">
        <f t="array" aca="1" ref="CQ98" ca="1">INDIRECT($A98&amp;CQ$1)</f>
        <v>1</v>
      </c>
      <c r="CR98" s="364" cm="1">
        <f t="array" aca="1" ref="CR98" ca="1">INDIRECT($A98&amp;CR$1)</f>
        <v>1</v>
      </c>
      <c r="CS98" s="364" cm="1">
        <f t="array" aca="1" ref="CS98" ca="1">INDIRECT($A98&amp;CS$1)</f>
        <v>1</v>
      </c>
      <c r="CT98" s="364" cm="1">
        <f t="array" aca="1" ref="CT98" ca="1">INDIRECT($A98&amp;CT$1)</f>
        <v>1</v>
      </c>
      <c r="CU98" s="364" cm="1">
        <f t="array" aca="1" ref="CU98" ca="1">INDIRECT($A98&amp;CU$1)</f>
        <v>1</v>
      </c>
      <c r="CV98" s="364" cm="1">
        <f t="array" aca="1" ref="CV98" ca="1">INDIRECT($A98&amp;CV$1)</f>
        <v>1</v>
      </c>
      <c r="CW98" s="364" cm="1">
        <f t="array" aca="1" ref="CW98" ca="1">INDIRECT($A98&amp;CW$1)</f>
        <v>1</v>
      </c>
      <c r="CX98" s="364" cm="1">
        <f t="array" aca="1" ref="CX98" ca="1">INDIRECT($A98&amp;CX$1)</f>
        <v>1</v>
      </c>
      <c r="CY98" s="364" cm="1">
        <f t="array" aca="1" ref="CY98" ca="1">INDIRECT($A98&amp;CY$1)</f>
        <v>1</v>
      </c>
      <c r="CZ98" s="364" cm="1">
        <f t="array" aca="1" ref="CZ98" ca="1">INDIRECT($A98&amp;CZ$1)</f>
        <v>1</v>
      </c>
      <c r="DA98" s="364" cm="1">
        <f t="array" aca="1" ref="DA98" ca="1">INDIRECT($A98&amp;DA$1)</f>
        <v>1</v>
      </c>
      <c r="DB98" s="364" cm="1">
        <f t="array" aca="1" ref="DB98" ca="1">INDIRECT($A98&amp;DB$1)</f>
        <v>1</v>
      </c>
      <c r="DC98" s="364" cm="1">
        <f t="array" aca="1" ref="DC98" ca="1">INDIRECT($A98&amp;DC$1)</f>
        <v>1</v>
      </c>
      <c r="DD98" s="357"/>
      <c r="DE98" s="364" cm="1">
        <f t="array" aca="1" ref="DE98" ca="1">INDIRECT($A98&amp;DE$1)</f>
        <v>1</v>
      </c>
      <c r="DF98" s="364" cm="1">
        <f t="array" aca="1" ref="DF98" ca="1">INDIRECT($A98&amp;DF$1)</f>
        <v>1</v>
      </c>
      <c r="DG98" s="364" cm="1">
        <f t="array" aca="1" ref="DG98" ca="1">INDIRECT($A98&amp;DG$1)</f>
        <v>1</v>
      </c>
      <c r="DH98" s="364" cm="1">
        <f t="array" aca="1" ref="DH98" ca="1">INDIRECT($A98&amp;DH$1)</f>
        <v>1</v>
      </c>
      <c r="DI98" s="364" cm="1">
        <f t="array" aca="1" ref="DI98" ca="1">INDIRECT($A98&amp;DI$1)</f>
        <v>1</v>
      </c>
      <c r="DJ98" s="364" cm="1">
        <f t="array" aca="1" ref="DJ98" ca="1">INDIRECT($A98&amp;DJ$1)</f>
        <v>1</v>
      </c>
      <c r="DK98" s="364" cm="1">
        <f t="array" aca="1" ref="DK98" ca="1">INDIRECT($A98&amp;DK$1)</f>
        <v>1</v>
      </c>
      <c r="DL98" s="364" cm="1">
        <f t="array" aca="1" ref="DL98" ca="1">INDIRECT($A98&amp;DL$1)</f>
        <v>1</v>
      </c>
      <c r="DM98" s="357"/>
      <c r="DN98" s="364" cm="1">
        <f t="array" aca="1" ref="DN98" ca="1">INDIRECT($A98&amp;DN$1)</f>
        <v>1</v>
      </c>
      <c r="DO98" s="364" cm="1">
        <f t="array" aca="1" ref="DO98" ca="1">INDIRECT($A98&amp;DO$1)</f>
        <v>1</v>
      </c>
      <c r="DP98" s="364" cm="1">
        <f t="array" aca="1" ref="DP98" ca="1">INDIRECT($A98&amp;DP$1)</f>
        <v>1</v>
      </c>
      <c r="DQ98" s="364" cm="1">
        <f t="array" aca="1" ref="DQ98" ca="1">INDIRECT($A98&amp;DQ$1)</f>
        <v>1</v>
      </c>
      <c r="DR98" s="364" cm="1">
        <f t="array" aca="1" ref="DR98" ca="1">INDIRECT($A98&amp;DR$1)</f>
        <v>1</v>
      </c>
      <c r="DS98" s="364" cm="1">
        <f t="array" aca="1" ref="DS98" ca="1">INDIRECT($A98&amp;DS$1)</f>
        <v>1</v>
      </c>
      <c r="DT98" s="364" cm="1">
        <f t="array" aca="1" ref="DT98" ca="1">INDIRECT($A98&amp;DT$1)</f>
        <v>1</v>
      </c>
      <c r="DU98" s="364" cm="1">
        <f t="array" aca="1" ref="DU98" ca="1">INDIRECT($A98&amp;DU$1)</f>
        <v>1</v>
      </c>
      <c r="DV98" s="364" cm="1">
        <f t="array" aca="1" ref="DV98" ca="1">INDIRECT($A98&amp;DV$1)</f>
        <v>1</v>
      </c>
      <c r="DW98" s="364" cm="1">
        <f t="array" aca="1" ref="DW98" ca="1">INDIRECT($A98&amp;DW$1)</f>
        <v>1</v>
      </c>
      <c r="DX98" s="364" cm="1">
        <f t="array" aca="1" ref="DX98" ca="1">INDIRECT($A98&amp;DX$1)</f>
        <v>1</v>
      </c>
      <c r="DY98" s="357"/>
      <c r="DZ98" s="364" cm="1">
        <f t="array" aca="1" ref="DZ98" ca="1">INDIRECT($A98&amp;DZ$1)</f>
        <v>1</v>
      </c>
      <c r="EA98" s="364" cm="1">
        <f t="array" aca="1" ref="EA98" ca="1">INDIRECT($A98&amp;EA$1)</f>
        <v>1</v>
      </c>
      <c r="EB98" s="364" cm="1">
        <f t="array" aca="1" ref="EB98" ca="1">INDIRECT($A98&amp;EB$1)</f>
        <v>1</v>
      </c>
      <c r="EC98" s="364" cm="1">
        <f t="array" aca="1" ref="EC98" ca="1">INDIRECT($A98&amp;EC$1)</f>
        <v>1</v>
      </c>
      <c r="ED98" s="357"/>
      <c r="EE98" s="364" cm="1">
        <f t="array" aca="1" ref="EE98" ca="1">INDIRECT($A98&amp;EE$1)</f>
        <v>1</v>
      </c>
      <c r="EF98" s="364" cm="1">
        <f t="array" aca="1" ref="EF98" ca="1">INDIRECT($A98&amp;EF$1)</f>
        <v>1</v>
      </c>
      <c r="EG98" s="364" cm="1">
        <f t="array" aca="1" ref="EG98" ca="1">INDIRECT($A98&amp;EG$1)</f>
        <v>1</v>
      </c>
      <c r="EH98" s="364" cm="1">
        <f t="array" aca="1" ref="EH98" ca="1">INDIRECT($A98&amp;EH$1)</f>
        <v>1</v>
      </c>
      <c r="EI98" s="364" cm="1">
        <f t="array" aca="1" ref="EI98" ca="1">INDIRECT($A98&amp;EI$1)</f>
        <v>1</v>
      </c>
      <c r="EJ98" s="199"/>
      <c r="EK98" s="199"/>
      <c r="EL98" s="138"/>
      <c r="EM98" s="138"/>
      <c r="EN98" s="138"/>
      <c r="EO98" s="138"/>
    </row>
    <row r="99" spans="1:145">
      <c r="A99" s="114" t="s">
        <v>397</v>
      </c>
      <c r="B99" s="337" t="s">
        <v>195</v>
      </c>
      <c r="C99" s="362" t="str">
        <f>_xlfn.IFNA(VLOOKUP($B99,Classificatietabel!$B$6:$I$91,C$7,FALSE),"")</f>
        <v>hoog</v>
      </c>
      <c r="D99" s="194" t="str">
        <f>_xlfn.IFNA(VLOOKUP($B99,Classificatietabel!$B$6:$I$91,D$7,FALSE),"")</f>
        <v>neen</v>
      </c>
      <c r="E99" s="197">
        <f>IF(AND(D99="laag",$D$3=1),0,_xlfn.IFNA(IF(VLOOKUP($B99,Classificatietabel!$B$6:$H$91,$E$5,FALSE)="Ja",1,0),""))</f>
        <v>1</v>
      </c>
      <c r="F99" s="357"/>
      <c r="G99" s="363">
        <v>1</v>
      </c>
      <c r="H99" s="363">
        <v>1</v>
      </c>
      <c r="I99" s="363">
        <v>1</v>
      </c>
      <c r="J99" s="363">
        <v>1</v>
      </c>
      <c r="K99" s="363">
        <v>1</v>
      </c>
      <c r="L99" s="363">
        <v>1</v>
      </c>
      <c r="M99" s="363">
        <v>1</v>
      </c>
      <c r="N99" s="363">
        <v>1</v>
      </c>
      <c r="O99" s="363">
        <v>1</v>
      </c>
      <c r="P99" s="363">
        <v>1</v>
      </c>
      <c r="Q99" s="363">
        <v>1</v>
      </c>
      <c r="R99" s="363">
        <v>1</v>
      </c>
      <c r="S99" s="363">
        <v>1</v>
      </c>
      <c r="T99" s="363">
        <v>1</v>
      </c>
      <c r="U99" s="363">
        <v>1</v>
      </c>
      <c r="V99" s="363">
        <v>1</v>
      </c>
      <c r="W99" s="363">
        <v>1</v>
      </c>
      <c r="X99" s="363">
        <v>1</v>
      </c>
      <c r="Y99" s="363">
        <v>1</v>
      </c>
      <c r="Z99" s="363">
        <v>1</v>
      </c>
      <c r="AA99" s="363">
        <v>1</v>
      </c>
      <c r="AB99" s="363">
        <v>1</v>
      </c>
      <c r="AC99" s="363">
        <v>1</v>
      </c>
      <c r="AD99" s="363">
        <v>1</v>
      </c>
      <c r="AE99" s="363">
        <v>1</v>
      </c>
      <c r="AF99" s="363">
        <v>1</v>
      </c>
      <c r="AG99" s="363">
        <v>1</v>
      </c>
      <c r="AH99" s="363">
        <v>1</v>
      </c>
      <c r="AI99" s="363">
        <v>1</v>
      </c>
      <c r="AJ99" s="363">
        <v>1</v>
      </c>
      <c r="AK99" s="363">
        <v>1</v>
      </c>
      <c r="AL99" s="363">
        <v>1</v>
      </c>
      <c r="AM99" s="363">
        <v>1</v>
      </c>
      <c r="AN99" s="357"/>
      <c r="AO99" s="363">
        <v>1</v>
      </c>
      <c r="AP99" s="363">
        <v>1</v>
      </c>
      <c r="AQ99" s="363">
        <v>1</v>
      </c>
      <c r="AR99" s="363">
        <v>1</v>
      </c>
      <c r="AS99" s="363">
        <v>1</v>
      </c>
      <c r="AT99" s="363">
        <v>1</v>
      </c>
      <c r="AU99" s="363">
        <v>1</v>
      </c>
      <c r="AV99" s="363">
        <v>1</v>
      </c>
      <c r="AW99" s="363">
        <v>1</v>
      </c>
      <c r="AX99" s="363">
        <v>1</v>
      </c>
      <c r="AY99" s="357"/>
      <c r="AZ99" s="363">
        <v>1</v>
      </c>
      <c r="BA99" s="363">
        <v>1</v>
      </c>
      <c r="BB99" s="363">
        <v>1</v>
      </c>
      <c r="BC99" s="363">
        <v>1</v>
      </c>
      <c r="BD99" s="363">
        <v>1</v>
      </c>
      <c r="BE99" s="363">
        <v>1</v>
      </c>
      <c r="BF99" s="363">
        <v>1</v>
      </c>
      <c r="BG99" s="363">
        <v>1</v>
      </c>
      <c r="BH99" s="363">
        <v>1</v>
      </c>
      <c r="BI99" s="357"/>
      <c r="BJ99" s="363">
        <v>1</v>
      </c>
      <c r="BK99" s="363">
        <v>1</v>
      </c>
      <c r="BL99" s="363">
        <v>1</v>
      </c>
      <c r="BM99" s="363">
        <v>1</v>
      </c>
      <c r="BN99" s="363">
        <v>1</v>
      </c>
      <c r="BO99" s="363">
        <v>1</v>
      </c>
      <c r="BP99" s="363">
        <v>1</v>
      </c>
      <c r="BQ99" s="363">
        <v>1</v>
      </c>
      <c r="BR99" s="363">
        <v>1</v>
      </c>
      <c r="BS99" s="363">
        <v>1</v>
      </c>
      <c r="BT99" s="191"/>
      <c r="BU99" s="230">
        <v>1</v>
      </c>
      <c r="BV99" s="363">
        <v>1</v>
      </c>
      <c r="BW99" s="363">
        <v>1</v>
      </c>
      <c r="BX99" s="363">
        <v>1</v>
      </c>
      <c r="BY99" s="365"/>
      <c r="BZ99" s="363">
        <v>1</v>
      </c>
      <c r="CA99" s="363">
        <v>1</v>
      </c>
      <c r="CB99" s="363">
        <v>1</v>
      </c>
      <c r="CC99" s="363">
        <v>1</v>
      </c>
      <c r="CD99" s="363">
        <v>1</v>
      </c>
      <c r="CE99" s="363">
        <v>1</v>
      </c>
      <c r="CF99" s="363">
        <v>1</v>
      </c>
      <c r="CG99" s="363">
        <v>1</v>
      </c>
      <c r="CH99" s="363">
        <v>1</v>
      </c>
      <c r="CI99" s="191"/>
      <c r="CJ99" s="363">
        <v>1</v>
      </c>
      <c r="CK99" s="363">
        <v>1</v>
      </c>
      <c r="CL99" s="363">
        <v>1</v>
      </c>
      <c r="CM99" s="363">
        <v>1</v>
      </c>
      <c r="CN99" s="363">
        <v>1</v>
      </c>
      <c r="CO99" s="364" cm="1">
        <f t="array" aca="1" ref="CO99" ca="1">INDIRECT($A99&amp;CO$1)</f>
        <v>1</v>
      </c>
      <c r="CP99" s="364" cm="1">
        <f t="array" aca="1" ref="CP99" ca="1">INDIRECT($A99&amp;CP$1)</f>
        <v>1</v>
      </c>
      <c r="CQ99" s="364" cm="1">
        <f t="array" aca="1" ref="CQ99" ca="1">INDIRECT($A99&amp;CQ$1)</f>
        <v>1</v>
      </c>
      <c r="CR99" s="364" cm="1">
        <f t="array" aca="1" ref="CR99" ca="1">INDIRECT($A99&amp;CR$1)</f>
        <v>1</v>
      </c>
      <c r="CS99" s="364" cm="1">
        <f t="array" aca="1" ref="CS99" ca="1">INDIRECT($A99&amp;CS$1)</f>
        <v>1</v>
      </c>
      <c r="CT99" s="364" cm="1">
        <f t="array" aca="1" ref="CT99" ca="1">INDIRECT($A99&amp;CT$1)</f>
        <v>1</v>
      </c>
      <c r="CU99" s="364" cm="1">
        <f t="array" aca="1" ref="CU99" ca="1">INDIRECT($A99&amp;CU$1)</f>
        <v>1</v>
      </c>
      <c r="CV99" s="364" cm="1">
        <f t="array" aca="1" ref="CV99" ca="1">INDIRECT($A99&amp;CV$1)</f>
        <v>1</v>
      </c>
      <c r="CW99" s="364" cm="1">
        <f t="array" aca="1" ref="CW99" ca="1">INDIRECT($A99&amp;CW$1)</f>
        <v>1</v>
      </c>
      <c r="CX99" s="364" cm="1">
        <f t="array" aca="1" ref="CX99" ca="1">INDIRECT($A99&amp;CX$1)</f>
        <v>1</v>
      </c>
      <c r="CY99" s="364" cm="1">
        <f t="array" aca="1" ref="CY99" ca="1">INDIRECT($A99&amp;CY$1)</f>
        <v>1</v>
      </c>
      <c r="CZ99" s="364" cm="1">
        <f t="array" aca="1" ref="CZ99" ca="1">INDIRECT($A99&amp;CZ$1)</f>
        <v>1</v>
      </c>
      <c r="DA99" s="364" cm="1">
        <f t="array" aca="1" ref="DA99" ca="1">INDIRECT($A99&amp;DA$1)</f>
        <v>1</v>
      </c>
      <c r="DB99" s="364" cm="1">
        <f t="array" aca="1" ref="DB99" ca="1">INDIRECT($A99&amp;DB$1)</f>
        <v>1</v>
      </c>
      <c r="DC99" s="364" cm="1">
        <f t="array" aca="1" ref="DC99" ca="1">INDIRECT($A99&amp;DC$1)</f>
        <v>1</v>
      </c>
      <c r="DD99" s="357"/>
      <c r="DE99" s="364" cm="1">
        <f t="array" aca="1" ref="DE99" ca="1">INDIRECT($A99&amp;DE$1)</f>
        <v>1</v>
      </c>
      <c r="DF99" s="364" cm="1">
        <f t="array" aca="1" ref="DF99" ca="1">INDIRECT($A99&amp;DF$1)</f>
        <v>1</v>
      </c>
      <c r="DG99" s="364" cm="1">
        <f t="array" aca="1" ref="DG99" ca="1">INDIRECT($A99&amp;DG$1)</f>
        <v>1</v>
      </c>
      <c r="DH99" s="364" cm="1">
        <f t="array" aca="1" ref="DH99" ca="1">INDIRECT($A99&amp;DH$1)</f>
        <v>1</v>
      </c>
      <c r="DI99" s="364" cm="1">
        <f t="array" aca="1" ref="DI99" ca="1">INDIRECT($A99&amp;DI$1)</f>
        <v>1</v>
      </c>
      <c r="DJ99" s="364" cm="1">
        <f t="array" aca="1" ref="DJ99" ca="1">INDIRECT($A99&amp;DJ$1)</f>
        <v>1</v>
      </c>
      <c r="DK99" s="364" cm="1">
        <f t="array" aca="1" ref="DK99" ca="1">INDIRECT($A99&amp;DK$1)</f>
        <v>1</v>
      </c>
      <c r="DL99" s="364" cm="1">
        <f t="array" aca="1" ref="DL99" ca="1">INDIRECT($A99&amp;DL$1)</f>
        <v>1</v>
      </c>
      <c r="DM99" s="357"/>
      <c r="DN99" s="364" cm="1">
        <f t="array" aca="1" ref="DN99" ca="1">INDIRECT($A99&amp;DN$1)</f>
        <v>1</v>
      </c>
      <c r="DO99" s="364" cm="1">
        <f t="array" aca="1" ref="DO99" ca="1">INDIRECT($A99&amp;DO$1)</f>
        <v>1</v>
      </c>
      <c r="DP99" s="364" cm="1">
        <f t="array" aca="1" ref="DP99" ca="1">INDIRECT($A99&amp;DP$1)</f>
        <v>1</v>
      </c>
      <c r="DQ99" s="364" cm="1">
        <f t="array" aca="1" ref="DQ99" ca="1">INDIRECT($A99&amp;DQ$1)</f>
        <v>1</v>
      </c>
      <c r="DR99" s="364" cm="1">
        <f t="array" aca="1" ref="DR99" ca="1">INDIRECT($A99&amp;DR$1)</f>
        <v>1</v>
      </c>
      <c r="DS99" s="364" cm="1">
        <f t="array" aca="1" ref="DS99" ca="1">INDIRECT($A99&amp;DS$1)</f>
        <v>1</v>
      </c>
      <c r="DT99" s="364" cm="1">
        <f t="array" aca="1" ref="DT99" ca="1">INDIRECT($A99&amp;DT$1)</f>
        <v>1</v>
      </c>
      <c r="DU99" s="364" cm="1">
        <f t="array" aca="1" ref="DU99" ca="1">INDIRECT($A99&amp;DU$1)</f>
        <v>1</v>
      </c>
      <c r="DV99" s="364" cm="1">
        <f t="array" aca="1" ref="DV99" ca="1">INDIRECT($A99&amp;DV$1)</f>
        <v>1</v>
      </c>
      <c r="DW99" s="364" cm="1">
        <f t="array" aca="1" ref="DW99" ca="1">INDIRECT($A99&amp;DW$1)</f>
        <v>1</v>
      </c>
      <c r="DX99" s="364" cm="1">
        <f t="array" aca="1" ref="DX99" ca="1">INDIRECT($A99&amp;DX$1)</f>
        <v>1</v>
      </c>
      <c r="DY99" s="357"/>
      <c r="DZ99" s="364" cm="1">
        <f t="array" aca="1" ref="DZ99" ca="1">INDIRECT($A99&amp;DZ$1)</f>
        <v>1</v>
      </c>
      <c r="EA99" s="364" cm="1">
        <f t="array" aca="1" ref="EA99" ca="1">INDIRECT($A99&amp;EA$1)</f>
        <v>1</v>
      </c>
      <c r="EB99" s="364" cm="1">
        <f t="array" aca="1" ref="EB99" ca="1">INDIRECT($A99&amp;EB$1)</f>
        <v>1</v>
      </c>
      <c r="EC99" s="364" cm="1">
        <f t="array" aca="1" ref="EC99" ca="1">INDIRECT($A99&amp;EC$1)</f>
        <v>1</v>
      </c>
      <c r="ED99" s="357"/>
      <c r="EE99" s="364" cm="1">
        <f t="array" aca="1" ref="EE99" ca="1">INDIRECT($A99&amp;EE$1)</f>
        <v>1</v>
      </c>
      <c r="EF99" s="364" cm="1">
        <f t="array" aca="1" ref="EF99" ca="1">INDIRECT($A99&amp;EF$1)</f>
        <v>1</v>
      </c>
      <c r="EG99" s="364" cm="1">
        <f t="array" aca="1" ref="EG99" ca="1">INDIRECT($A99&amp;EG$1)</f>
        <v>1</v>
      </c>
      <c r="EH99" s="364" cm="1">
        <f t="array" aca="1" ref="EH99" ca="1">INDIRECT($A99&amp;EH$1)</f>
        <v>1</v>
      </c>
      <c r="EI99" s="364" cm="1">
        <f t="array" aca="1" ref="EI99" ca="1">INDIRECT($A99&amp;EI$1)</f>
        <v>1</v>
      </c>
      <c r="EJ99" s="199"/>
      <c r="EK99" s="199"/>
      <c r="EL99" s="138"/>
      <c r="EM99" s="138"/>
      <c r="EN99" s="138"/>
      <c r="EO99" s="138"/>
    </row>
    <row r="100" spans="1:145">
      <c r="A100" s="114" t="s">
        <v>398</v>
      </c>
      <c r="B100" s="337" t="s">
        <v>197</v>
      </c>
      <c r="C100" s="362" t="str">
        <f>_xlfn.IFNA(VLOOKUP($B100,Classificatietabel!$B$6:$I$91,C$7,FALSE),"")</f>
        <v>hoog</v>
      </c>
      <c r="D100" s="194" t="str">
        <f>_xlfn.IFNA(VLOOKUP($B100,Classificatietabel!$B$6:$I$91,D$7,FALSE),"")</f>
        <v>neen</v>
      </c>
      <c r="E100" s="197">
        <f>IF(AND(D100="laag",$D$3=1),0,_xlfn.IFNA(IF(VLOOKUP($B100,Classificatietabel!$B$6:$H$91,$E$5,FALSE)="Ja",1,0),""))</f>
        <v>1</v>
      </c>
      <c r="F100" s="357"/>
      <c r="G100" s="363">
        <v>1</v>
      </c>
      <c r="H100" s="363">
        <v>1</v>
      </c>
      <c r="I100" s="363">
        <v>1</v>
      </c>
      <c r="J100" s="363">
        <v>1</v>
      </c>
      <c r="K100" s="363">
        <v>1</v>
      </c>
      <c r="L100" s="363">
        <v>1</v>
      </c>
      <c r="M100" s="363">
        <v>1</v>
      </c>
      <c r="N100" s="363">
        <v>1</v>
      </c>
      <c r="O100" s="363">
        <v>1</v>
      </c>
      <c r="P100" s="363">
        <v>1</v>
      </c>
      <c r="Q100" s="363">
        <v>1</v>
      </c>
      <c r="R100" s="363">
        <v>1</v>
      </c>
      <c r="S100" s="363">
        <v>1</v>
      </c>
      <c r="T100" s="363">
        <v>1</v>
      </c>
      <c r="U100" s="363">
        <v>1</v>
      </c>
      <c r="V100" s="363">
        <v>1</v>
      </c>
      <c r="W100" s="363">
        <v>1</v>
      </c>
      <c r="X100" s="363">
        <v>1</v>
      </c>
      <c r="Y100" s="363">
        <v>1</v>
      </c>
      <c r="Z100" s="363">
        <v>1</v>
      </c>
      <c r="AA100" s="363">
        <v>1</v>
      </c>
      <c r="AB100" s="363">
        <v>1</v>
      </c>
      <c r="AC100" s="363">
        <v>1</v>
      </c>
      <c r="AD100" s="363">
        <v>1</v>
      </c>
      <c r="AE100" s="363">
        <v>1</v>
      </c>
      <c r="AF100" s="363">
        <v>1</v>
      </c>
      <c r="AG100" s="363">
        <v>1</v>
      </c>
      <c r="AH100" s="363">
        <v>1</v>
      </c>
      <c r="AI100" s="363">
        <v>1</v>
      </c>
      <c r="AJ100" s="363">
        <v>1</v>
      </c>
      <c r="AK100" s="363">
        <v>1</v>
      </c>
      <c r="AL100" s="363">
        <v>1</v>
      </c>
      <c r="AM100" s="363">
        <v>1</v>
      </c>
      <c r="AN100" s="357"/>
      <c r="AO100" s="363">
        <v>1</v>
      </c>
      <c r="AP100" s="363">
        <v>1</v>
      </c>
      <c r="AQ100" s="363">
        <v>1</v>
      </c>
      <c r="AR100" s="363">
        <v>1</v>
      </c>
      <c r="AS100" s="363">
        <v>1</v>
      </c>
      <c r="AT100" s="363">
        <v>1</v>
      </c>
      <c r="AU100" s="363">
        <v>1</v>
      </c>
      <c r="AV100" s="363">
        <v>1</v>
      </c>
      <c r="AW100" s="363">
        <v>1</v>
      </c>
      <c r="AX100" s="363">
        <v>1</v>
      </c>
      <c r="AY100" s="357"/>
      <c r="AZ100" s="363">
        <v>1</v>
      </c>
      <c r="BA100" s="363">
        <v>1</v>
      </c>
      <c r="BB100" s="363">
        <v>1</v>
      </c>
      <c r="BC100" s="363">
        <v>1</v>
      </c>
      <c r="BD100" s="363">
        <v>1</v>
      </c>
      <c r="BE100" s="363">
        <v>1</v>
      </c>
      <c r="BF100" s="363">
        <v>1</v>
      </c>
      <c r="BG100" s="363">
        <v>1</v>
      </c>
      <c r="BH100" s="363">
        <v>1</v>
      </c>
      <c r="BI100" s="357"/>
      <c r="BJ100" s="363">
        <v>1</v>
      </c>
      <c r="BK100" s="363">
        <v>1</v>
      </c>
      <c r="BL100" s="363">
        <v>1</v>
      </c>
      <c r="BM100" s="363">
        <v>1</v>
      </c>
      <c r="BN100" s="363">
        <v>1</v>
      </c>
      <c r="BO100" s="363">
        <v>1</v>
      </c>
      <c r="BP100" s="363">
        <v>1</v>
      </c>
      <c r="BQ100" s="363">
        <v>1</v>
      </c>
      <c r="BR100" s="363">
        <v>1</v>
      </c>
      <c r="BS100" s="363">
        <v>1</v>
      </c>
      <c r="BT100" s="191"/>
      <c r="BU100" s="230">
        <v>1</v>
      </c>
      <c r="BV100" s="363">
        <v>1</v>
      </c>
      <c r="BW100" s="363">
        <v>1</v>
      </c>
      <c r="BX100" s="363">
        <v>1</v>
      </c>
      <c r="BY100" s="365"/>
      <c r="BZ100" s="363">
        <v>1</v>
      </c>
      <c r="CA100" s="363">
        <v>1</v>
      </c>
      <c r="CB100" s="363">
        <v>1</v>
      </c>
      <c r="CC100" s="363">
        <v>1</v>
      </c>
      <c r="CD100" s="363">
        <v>1</v>
      </c>
      <c r="CE100" s="363">
        <v>1</v>
      </c>
      <c r="CF100" s="363">
        <v>1</v>
      </c>
      <c r="CG100" s="363">
        <v>1</v>
      </c>
      <c r="CH100" s="363">
        <v>1</v>
      </c>
      <c r="CI100" s="191"/>
      <c r="CJ100" s="363">
        <v>1</v>
      </c>
      <c r="CK100" s="363">
        <v>1</v>
      </c>
      <c r="CL100" s="363">
        <v>1</v>
      </c>
      <c r="CM100" s="363">
        <v>1</v>
      </c>
      <c r="CN100" s="363">
        <v>1</v>
      </c>
      <c r="CO100" s="363">
        <v>1</v>
      </c>
      <c r="CP100" s="364" cm="1">
        <f t="array" aca="1" ref="CP100" ca="1">INDIRECT($A100&amp;CP$1)</f>
        <v>1</v>
      </c>
      <c r="CQ100" s="364" cm="1">
        <f t="array" aca="1" ref="CQ100" ca="1">INDIRECT($A100&amp;CQ$1)</f>
        <v>1</v>
      </c>
      <c r="CR100" s="364" cm="1">
        <f t="array" aca="1" ref="CR100" ca="1">INDIRECT($A100&amp;CR$1)</f>
        <v>1</v>
      </c>
      <c r="CS100" s="364" cm="1">
        <f t="array" aca="1" ref="CS100" ca="1">INDIRECT($A100&amp;CS$1)</f>
        <v>1</v>
      </c>
      <c r="CT100" s="364" cm="1">
        <f t="array" aca="1" ref="CT100" ca="1">INDIRECT($A100&amp;CT$1)</f>
        <v>1</v>
      </c>
      <c r="CU100" s="364" cm="1">
        <f t="array" aca="1" ref="CU100" ca="1">INDIRECT($A100&amp;CU$1)</f>
        <v>1</v>
      </c>
      <c r="CV100" s="364" cm="1">
        <f t="array" aca="1" ref="CV100" ca="1">INDIRECT($A100&amp;CV$1)</f>
        <v>1</v>
      </c>
      <c r="CW100" s="364" cm="1">
        <f t="array" aca="1" ref="CW100" ca="1">INDIRECT($A100&amp;CW$1)</f>
        <v>1</v>
      </c>
      <c r="CX100" s="364" cm="1">
        <f t="array" aca="1" ref="CX100" ca="1">INDIRECT($A100&amp;CX$1)</f>
        <v>1</v>
      </c>
      <c r="CY100" s="364" cm="1">
        <f t="array" aca="1" ref="CY100" ca="1">INDIRECT($A100&amp;CY$1)</f>
        <v>1</v>
      </c>
      <c r="CZ100" s="364" cm="1">
        <f t="array" aca="1" ref="CZ100" ca="1">INDIRECT($A100&amp;CZ$1)</f>
        <v>1</v>
      </c>
      <c r="DA100" s="364" cm="1">
        <f t="array" aca="1" ref="DA100" ca="1">INDIRECT($A100&amp;DA$1)</f>
        <v>1</v>
      </c>
      <c r="DB100" s="364" cm="1">
        <f t="array" aca="1" ref="DB100" ca="1">INDIRECT($A100&amp;DB$1)</f>
        <v>1</v>
      </c>
      <c r="DC100" s="364" cm="1">
        <f t="array" aca="1" ref="DC100" ca="1">INDIRECT($A100&amp;DC$1)</f>
        <v>1</v>
      </c>
      <c r="DD100" s="357"/>
      <c r="DE100" s="364" cm="1">
        <f t="array" aca="1" ref="DE100" ca="1">INDIRECT($A100&amp;DE$1)</f>
        <v>1</v>
      </c>
      <c r="DF100" s="364" cm="1">
        <f t="array" aca="1" ref="DF100" ca="1">INDIRECT($A100&amp;DF$1)</f>
        <v>1</v>
      </c>
      <c r="DG100" s="364" cm="1">
        <f t="array" aca="1" ref="DG100" ca="1">INDIRECT($A100&amp;DG$1)</f>
        <v>1</v>
      </c>
      <c r="DH100" s="364" cm="1">
        <f t="array" aca="1" ref="DH100" ca="1">INDIRECT($A100&amp;DH$1)</f>
        <v>1</v>
      </c>
      <c r="DI100" s="364" cm="1">
        <f t="array" aca="1" ref="DI100" ca="1">INDIRECT($A100&amp;DI$1)</f>
        <v>1</v>
      </c>
      <c r="DJ100" s="364" cm="1">
        <f t="array" aca="1" ref="DJ100" ca="1">INDIRECT($A100&amp;DJ$1)</f>
        <v>1</v>
      </c>
      <c r="DK100" s="364" cm="1">
        <f t="array" aca="1" ref="DK100" ca="1">INDIRECT($A100&amp;DK$1)</f>
        <v>1</v>
      </c>
      <c r="DL100" s="364" cm="1">
        <f t="array" aca="1" ref="DL100" ca="1">INDIRECT($A100&amp;DL$1)</f>
        <v>1</v>
      </c>
      <c r="DM100" s="357"/>
      <c r="DN100" s="364" cm="1">
        <f t="array" aca="1" ref="DN100" ca="1">INDIRECT($A100&amp;DN$1)</f>
        <v>1</v>
      </c>
      <c r="DO100" s="364" cm="1">
        <f t="array" aca="1" ref="DO100" ca="1">INDIRECT($A100&amp;DO$1)</f>
        <v>1</v>
      </c>
      <c r="DP100" s="364" cm="1">
        <f t="array" aca="1" ref="DP100" ca="1">INDIRECT($A100&amp;DP$1)</f>
        <v>1</v>
      </c>
      <c r="DQ100" s="364" cm="1">
        <f t="array" aca="1" ref="DQ100" ca="1">INDIRECT($A100&amp;DQ$1)</f>
        <v>1</v>
      </c>
      <c r="DR100" s="364" cm="1">
        <f t="array" aca="1" ref="DR100" ca="1">INDIRECT($A100&amp;DR$1)</f>
        <v>1</v>
      </c>
      <c r="DS100" s="364" cm="1">
        <f t="array" aca="1" ref="DS100" ca="1">INDIRECT($A100&amp;DS$1)</f>
        <v>1</v>
      </c>
      <c r="DT100" s="364" cm="1">
        <f t="array" aca="1" ref="DT100" ca="1">INDIRECT($A100&amp;DT$1)</f>
        <v>1</v>
      </c>
      <c r="DU100" s="364" cm="1">
        <f t="array" aca="1" ref="DU100" ca="1">INDIRECT($A100&amp;DU$1)</f>
        <v>1</v>
      </c>
      <c r="DV100" s="364" cm="1">
        <f t="array" aca="1" ref="DV100" ca="1">INDIRECT($A100&amp;DV$1)</f>
        <v>1</v>
      </c>
      <c r="DW100" s="364" cm="1">
        <f t="array" aca="1" ref="DW100" ca="1">INDIRECT($A100&amp;DW$1)</f>
        <v>1</v>
      </c>
      <c r="DX100" s="364" cm="1">
        <f t="array" aca="1" ref="DX100" ca="1">INDIRECT($A100&amp;DX$1)</f>
        <v>1</v>
      </c>
      <c r="DY100" s="357"/>
      <c r="DZ100" s="364" cm="1">
        <f t="array" aca="1" ref="DZ100" ca="1">INDIRECT($A100&amp;DZ$1)</f>
        <v>1</v>
      </c>
      <c r="EA100" s="364" cm="1">
        <f t="array" aca="1" ref="EA100" ca="1">INDIRECT($A100&amp;EA$1)</f>
        <v>1</v>
      </c>
      <c r="EB100" s="364" cm="1">
        <f t="array" aca="1" ref="EB100" ca="1">INDIRECT($A100&amp;EB$1)</f>
        <v>1</v>
      </c>
      <c r="EC100" s="364" cm="1">
        <f t="array" aca="1" ref="EC100" ca="1">INDIRECT($A100&amp;EC$1)</f>
        <v>1</v>
      </c>
      <c r="ED100" s="357"/>
      <c r="EE100" s="364" cm="1">
        <f t="array" aca="1" ref="EE100" ca="1">INDIRECT($A100&amp;EE$1)</f>
        <v>1</v>
      </c>
      <c r="EF100" s="364" cm="1">
        <f t="array" aca="1" ref="EF100" ca="1">INDIRECT($A100&amp;EF$1)</f>
        <v>1</v>
      </c>
      <c r="EG100" s="364" cm="1">
        <f t="array" aca="1" ref="EG100" ca="1">INDIRECT($A100&amp;EG$1)</f>
        <v>1</v>
      </c>
      <c r="EH100" s="364" cm="1">
        <f t="array" aca="1" ref="EH100" ca="1">INDIRECT($A100&amp;EH$1)</f>
        <v>1</v>
      </c>
      <c r="EI100" s="364" cm="1">
        <f t="array" aca="1" ref="EI100" ca="1">INDIRECT($A100&amp;EI$1)</f>
        <v>1</v>
      </c>
      <c r="EJ100" s="199"/>
      <c r="EK100" s="199"/>
      <c r="EL100" s="138"/>
      <c r="EM100" s="138"/>
      <c r="EN100" s="138"/>
      <c r="EO100" s="138"/>
    </row>
    <row r="101" spans="1:145">
      <c r="A101" s="114" t="s">
        <v>399</v>
      </c>
      <c r="B101" s="337" t="s">
        <v>199</v>
      </c>
      <c r="C101" s="362" t="str">
        <f>_xlfn.IFNA(VLOOKUP($B101,Classificatietabel!$B$6:$I$91,C$7,FALSE),"")</f>
        <v>normaal</v>
      </c>
      <c r="D101" s="194" t="str">
        <f>_xlfn.IFNA(VLOOKUP($B101,Classificatietabel!$B$6:$I$91,D$7,FALSE),"")</f>
        <v>neen</v>
      </c>
      <c r="E101" s="197">
        <f>IF(AND(D101="laag",$D$3=1),0,_xlfn.IFNA(IF(VLOOKUP($B101,Classificatietabel!$B$6:$H$91,$E$5,FALSE)="Ja",1,0),""))</f>
        <v>1</v>
      </c>
      <c r="F101" s="357"/>
      <c r="G101" s="363">
        <v>1</v>
      </c>
      <c r="H101" s="363">
        <v>1</v>
      </c>
      <c r="I101" s="363">
        <v>1</v>
      </c>
      <c r="J101" s="363">
        <v>1</v>
      </c>
      <c r="K101" s="363">
        <v>1</v>
      </c>
      <c r="L101" s="363">
        <v>1</v>
      </c>
      <c r="M101" s="363">
        <v>1</v>
      </c>
      <c r="N101" s="363">
        <v>1</v>
      </c>
      <c r="O101" s="363">
        <v>1</v>
      </c>
      <c r="P101" s="363">
        <v>1</v>
      </c>
      <c r="Q101" s="363">
        <v>1</v>
      </c>
      <c r="R101" s="363">
        <v>1</v>
      </c>
      <c r="S101" s="363">
        <v>1</v>
      </c>
      <c r="T101" s="363">
        <v>1</v>
      </c>
      <c r="U101" s="363">
        <v>1</v>
      </c>
      <c r="V101" s="363">
        <v>1</v>
      </c>
      <c r="W101" s="363">
        <v>1</v>
      </c>
      <c r="X101" s="363">
        <v>1</v>
      </c>
      <c r="Y101" s="363">
        <v>1</v>
      </c>
      <c r="Z101" s="363">
        <v>1</v>
      </c>
      <c r="AA101" s="363">
        <v>1</v>
      </c>
      <c r="AB101" s="363">
        <v>1</v>
      </c>
      <c r="AC101" s="363">
        <v>1</v>
      </c>
      <c r="AD101" s="363">
        <v>1</v>
      </c>
      <c r="AE101" s="363">
        <v>1</v>
      </c>
      <c r="AF101" s="363">
        <v>1</v>
      </c>
      <c r="AG101" s="363">
        <v>1</v>
      </c>
      <c r="AH101" s="363">
        <v>1</v>
      </c>
      <c r="AI101" s="363">
        <v>1</v>
      </c>
      <c r="AJ101" s="363">
        <v>1</v>
      </c>
      <c r="AK101" s="363">
        <v>1</v>
      </c>
      <c r="AL101" s="363">
        <v>1</v>
      </c>
      <c r="AM101" s="363">
        <v>1</v>
      </c>
      <c r="AN101" s="357"/>
      <c r="AO101" s="363">
        <v>1</v>
      </c>
      <c r="AP101" s="363">
        <v>1</v>
      </c>
      <c r="AQ101" s="363">
        <v>1</v>
      </c>
      <c r="AR101" s="363">
        <v>1</v>
      </c>
      <c r="AS101" s="363">
        <v>1</v>
      </c>
      <c r="AT101" s="363">
        <v>1</v>
      </c>
      <c r="AU101" s="363">
        <v>1</v>
      </c>
      <c r="AV101" s="363">
        <v>1</v>
      </c>
      <c r="AW101" s="363">
        <v>1</v>
      </c>
      <c r="AX101" s="363">
        <v>1</v>
      </c>
      <c r="AY101" s="357"/>
      <c r="AZ101" s="363">
        <v>1</v>
      </c>
      <c r="BA101" s="363">
        <v>1</v>
      </c>
      <c r="BB101" s="363">
        <v>1</v>
      </c>
      <c r="BC101" s="363">
        <v>1</v>
      </c>
      <c r="BD101" s="363">
        <v>1</v>
      </c>
      <c r="BE101" s="363">
        <v>1</v>
      </c>
      <c r="BF101" s="363">
        <v>1</v>
      </c>
      <c r="BG101" s="363">
        <v>1</v>
      </c>
      <c r="BH101" s="363">
        <v>1</v>
      </c>
      <c r="BI101" s="357"/>
      <c r="BJ101" s="363">
        <v>1</v>
      </c>
      <c r="BK101" s="363">
        <v>1</v>
      </c>
      <c r="BL101" s="363">
        <v>1</v>
      </c>
      <c r="BM101" s="363">
        <v>1</v>
      </c>
      <c r="BN101" s="363">
        <v>1</v>
      </c>
      <c r="BO101" s="363">
        <v>1</v>
      </c>
      <c r="BP101" s="363">
        <v>1</v>
      </c>
      <c r="BQ101" s="363">
        <v>1</v>
      </c>
      <c r="BR101" s="363">
        <v>1</v>
      </c>
      <c r="BS101" s="363">
        <v>1</v>
      </c>
      <c r="BT101" s="191"/>
      <c r="BU101" s="230">
        <v>1</v>
      </c>
      <c r="BV101" s="363">
        <v>1</v>
      </c>
      <c r="BW101" s="363">
        <v>1</v>
      </c>
      <c r="BX101" s="363">
        <v>1</v>
      </c>
      <c r="BY101" s="365"/>
      <c r="BZ101" s="363">
        <v>1</v>
      </c>
      <c r="CA101" s="363">
        <v>1</v>
      </c>
      <c r="CB101" s="363">
        <v>1</v>
      </c>
      <c r="CC101" s="363">
        <v>1</v>
      </c>
      <c r="CD101" s="363">
        <v>1</v>
      </c>
      <c r="CE101" s="363">
        <v>1</v>
      </c>
      <c r="CF101" s="363">
        <v>1</v>
      </c>
      <c r="CG101" s="363">
        <v>1</v>
      </c>
      <c r="CH101" s="363">
        <v>1</v>
      </c>
      <c r="CI101" s="191"/>
      <c r="CJ101" s="363">
        <v>1</v>
      </c>
      <c r="CK101" s="363">
        <v>1</v>
      </c>
      <c r="CL101" s="363">
        <v>1</v>
      </c>
      <c r="CM101" s="363">
        <v>1</v>
      </c>
      <c r="CN101" s="363">
        <v>1</v>
      </c>
      <c r="CO101" s="363">
        <v>1</v>
      </c>
      <c r="CP101" s="363">
        <v>1</v>
      </c>
      <c r="CQ101" s="364" cm="1">
        <f t="array" aca="1" ref="CQ101" ca="1">INDIRECT($A101&amp;CQ$1)</f>
        <v>1</v>
      </c>
      <c r="CR101" s="364" cm="1">
        <f t="array" aca="1" ref="CR101" ca="1">INDIRECT($A101&amp;CR$1)</f>
        <v>1</v>
      </c>
      <c r="CS101" s="364" cm="1">
        <f t="array" aca="1" ref="CS101" ca="1">INDIRECT($A101&amp;CS$1)</f>
        <v>1</v>
      </c>
      <c r="CT101" s="364" cm="1">
        <f t="array" aca="1" ref="CT101" ca="1">INDIRECT($A101&amp;CT$1)</f>
        <v>1</v>
      </c>
      <c r="CU101" s="364" cm="1">
        <f t="array" aca="1" ref="CU101" ca="1">INDIRECT($A101&amp;CU$1)</f>
        <v>1</v>
      </c>
      <c r="CV101" s="364" cm="1">
        <f t="array" aca="1" ref="CV101" ca="1">INDIRECT($A101&amp;CV$1)</f>
        <v>1</v>
      </c>
      <c r="CW101" s="364" cm="1">
        <f t="array" aca="1" ref="CW101" ca="1">INDIRECT($A101&amp;CW$1)</f>
        <v>1</v>
      </c>
      <c r="CX101" s="364" cm="1">
        <f t="array" aca="1" ref="CX101" ca="1">INDIRECT($A101&amp;CX$1)</f>
        <v>1</v>
      </c>
      <c r="CY101" s="364" cm="1">
        <f t="array" aca="1" ref="CY101" ca="1">INDIRECT($A101&amp;CY$1)</f>
        <v>1</v>
      </c>
      <c r="CZ101" s="364" cm="1">
        <f t="array" aca="1" ref="CZ101" ca="1">INDIRECT($A101&amp;CZ$1)</f>
        <v>1</v>
      </c>
      <c r="DA101" s="364" cm="1">
        <f t="array" aca="1" ref="DA101" ca="1">INDIRECT($A101&amp;DA$1)</f>
        <v>1</v>
      </c>
      <c r="DB101" s="364" cm="1">
        <f t="array" aca="1" ref="DB101" ca="1">INDIRECT($A101&amp;DB$1)</f>
        <v>1</v>
      </c>
      <c r="DC101" s="364" cm="1">
        <f t="array" aca="1" ref="DC101" ca="1">INDIRECT($A101&amp;DC$1)</f>
        <v>1</v>
      </c>
      <c r="DD101" s="357"/>
      <c r="DE101" s="364" cm="1">
        <f t="array" aca="1" ref="DE101" ca="1">INDIRECT($A101&amp;DE$1)</f>
        <v>1</v>
      </c>
      <c r="DF101" s="364" cm="1">
        <f t="array" aca="1" ref="DF101" ca="1">INDIRECT($A101&amp;DF$1)</f>
        <v>1</v>
      </c>
      <c r="DG101" s="364" cm="1">
        <f t="array" aca="1" ref="DG101" ca="1">INDIRECT($A101&amp;DG$1)</f>
        <v>1</v>
      </c>
      <c r="DH101" s="364" cm="1">
        <f t="array" aca="1" ref="DH101" ca="1">INDIRECT($A101&amp;DH$1)</f>
        <v>1</v>
      </c>
      <c r="DI101" s="364" cm="1">
        <f t="array" aca="1" ref="DI101" ca="1">INDIRECT($A101&amp;DI$1)</f>
        <v>1</v>
      </c>
      <c r="DJ101" s="364" cm="1">
        <f t="array" aca="1" ref="DJ101" ca="1">INDIRECT($A101&amp;DJ$1)</f>
        <v>1</v>
      </c>
      <c r="DK101" s="364" cm="1">
        <f t="array" aca="1" ref="DK101" ca="1">INDIRECT($A101&amp;DK$1)</f>
        <v>1</v>
      </c>
      <c r="DL101" s="364" cm="1">
        <f t="array" aca="1" ref="DL101" ca="1">INDIRECT($A101&amp;DL$1)</f>
        <v>1</v>
      </c>
      <c r="DM101" s="357"/>
      <c r="DN101" s="364" cm="1">
        <f t="array" aca="1" ref="DN101" ca="1">INDIRECT($A101&amp;DN$1)</f>
        <v>1</v>
      </c>
      <c r="DO101" s="364" cm="1">
        <f t="array" aca="1" ref="DO101" ca="1">INDIRECT($A101&amp;DO$1)</f>
        <v>1</v>
      </c>
      <c r="DP101" s="364" cm="1">
        <f t="array" aca="1" ref="DP101" ca="1">INDIRECT($A101&amp;DP$1)</f>
        <v>1</v>
      </c>
      <c r="DQ101" s="364" cm="1">
        <f t="array" aca="1" ref="DQ101" ca="1">INDIRECT($A101&amp;DQ$1)</f>
        <v>1</v>
      </c>
      <c r="DR101" s="364" cm="1">
        <f t="array" aca="1" ref="DR101" ca="1">INDIRECT($A101&amp;DR$1)</f>
        <v>1</v>
      </c>
      <c r="DS101" s="364" cm="1">
        <f t="array" aca="1" ref="DS101" ca="1">INDIRECT($A101&amp;DS$1)</f>
        <v>1</v>
      </c>
      <c r="DT101" s="364" cm="1">
        <f t="array" aca="1" ref="DT101" ca="1">INDIRECT($A101&amp;DT$1)</f>
        <v>1</v>
      </c>
      <c r="DU101" s="364" cm="1">
        <f t="array" aca="1" ref="DU101" ca="1">INDIRECT($A101&amp;DU$1)</f>
        <v>1</v>
      </c>
      <c r="DV101" s="364" cm="1">
        <f t="array" aca="1" ref="DV101" ca="1">INDIRECT($A101&amp;DV$1)</f>
        <v>1</v>
      </c>
      <c r="DW101" s="364" cm="1">
        <f t="array" aca="1" ref="DW101" ca="1">INDIRECT($A101&amp;DW$1)</f>
        <v>1</v>
      </c>
      <c r="DX101" s="364" cm="1">
        <f t="array" aca="1" ref="DX101" ca="1">INDIRECT($A101&amp;DX$1)</f>
        <v>1</v>
      </c>
      <c r="DY101" s="357"/>
      <c r="DZ101" s="364" cm="1">
        <f t="array" aca="1" ref="DZ101" ca="1">INDIRECT($A101&amp;DZ$1)</f>
        <v>1</v>
      </c>
      <c r="EA101" s="364" cm="1">
        <f t="array" aca="1" ref="EA101" ca="1">INDIRECT($A101&amp;EA$1)</f>
        <v>1</v>
      </c>
      <c r="EB101" s="364" cm="1">
        <f t="array" aca="1" ref="EB101" ca="1">INDIRECT($A101&amp;EB$1)</f>
        <v>1</v>
      </c>
      <c r="EC101" s="364" cm="1">
        <f t="array" aca="1" ref="EC101" ca="1">INDIRECT($A101&amp;EC$1)</f>
        <v>1</v>
      </c>
      <c r="ED101" s="357"/>
      <c r="EE101" s="364" cm="1">
        <f t="array" aca="1" ref="EE101" ca="1">INDIRECT($A101&amp;EE$1)</f>
        <v>1</v>
      </c>
      <c r="EF101" s="364" cm="1">
        <f t="array" aca="1" ref="EF101" ca="1">INDIRECT($A101&amp;EF$1)</f>
        <v>1</v>
      </c>
      <c r="EG101" s="364" cm="1">
        <f t="array" aca="1" ref="EG101" ca="1">INDIRECT($A101&amp;EG$1)</f>
        <v>1</v>
      </c>
      <c r="EH101" s="364" cm="1">
        <f t="array" aca="1" ref="EH101" ca="1">INDIRECT($A101&amp;EH$1)</f>
        <v>1</v>
      </c>
      <c r="EI101" s="364" cm="1">
        <f t="array" aca="1" ref="EI101" ca="1">INDIRECT($A101&amp;EI$1)</f>
        <v>1</v>
      </c>
      <c r="EJ101" s="199"/>
      <c r="EK101" s="199"/>
      <c r="EL101" s="138"/>
      <c r="EM101" s="138"/>
      <c r="EN101" s="138"/>
      <c r="EO101" s="138"/>
    </row>
    <row r="102" spans="1:145">
      <c r="A102" s="114" t="s">
        <v>400</v>
      </c>
      <c r="B102" s="337" t="s">
        <v>201</v>
      </c>
      <c r="C102" s="362" t="str">
        <f>_xlfn.IFNA(VLOOKUP($B102,Classificatietabel!$B$6:$I$91,C$7,FALSE),"")</f>
        <v>zeer hoog</v>
      </c>
      <c r="D102" s="194" t="str">
        <f>_xlfn.IFNA(VLOOKUP($B102,Classificatietabel!$B$6:$I$91,D$7,FALSE),"")</f>
        <v>neen</v>
      </c>
      <c r="E102" s="197">
        <f>IF(AND(D102="laag",$D$3=1),0,_xlfn.IFNA(IF(VLOOKUP($B102,Classificatietabel!$B$6:$H$91,$E$5,FALSE)="Ja",1,0),""))</f>
        <v>1</v>
      </c>
      <c r="F102" s="357"/>
      <c r="G102" s="363">
        <v>1</v>
      </c>
      <c r="H102" s="363">
        <v>1</v>
      </c>
      <c r="I102" s="363">
        <v>1</v>
      </c>
      <c r="J102" s="363">
        <v>1</v>
      </c>
      <c r="K102" s="363">
        <v>1</v>
      </c>
      <c r="L102" s="363">
        <v>1</v>
      </c>
      <c r="M102" s="363">
        <v>1</v>
      </c>
      <c r="N102" s="363">
        <v>1</v>
      </c>
      <c r="O102" s="363">
        <v>1</v>
      </c>
      <c r="P102" s="363">
        <v>1</v>
      </c>
      <c r="Q102" s="363">
        <v>1</v>
      </c>
      <c r="R102" s="363">
        <v>1</v>
      </c>
      <c r="S102" s="363">
        <v>1</v>
      </c>
      <c r="T102" s="363">
        <v>1</v>
      </c>
      <c r="U102" s="363">
        <v>1</v>
      </c>
      <c r="V102" s="363">
        <v>1</v>
      </c>
      <c r="W102" s="363">
        <v>1</v>
      </c>
      <c r="X102" s="363">
        <v>1</v>
      </c>
      <c r="Y102" s="363">
        <v>1</v>
      </c>
      <c r="Z102" s="363">
        <v>1</v>
      </c>
      <c r="AA102" s="363">
        <v>1</v>
      </c>
      <c r="AB102" s="363">
        <v>1</v>
      </c>
      <c r="AC102" s="363">
        <v>1</v>
      </c>
      <c r="AD102" s="363">
        <v>1</v>
      </c>
      <c r="AE102" s="363">
        <v>1</v>
      </c>
      <c r="AF102" s="363">
        <v>1</v>
      </c>
      <c r="AG102" s="363">
        <v>1</v>
      </c>
      <c r="AH102" s="363">
        <v>1</v>
      </c>
      <c r="AI102" s="363">
        <v>1</v>
      </c>
      <c r="AJ102" s="363">
        <v>1</v>
      </c>
      <c r="AK102" s="363">
        <v>1</v>
      </c>
      <c r="AL102" s="363">
        <v>1</v>
      </c>
      <c r="AM102" s="363">
        <v>1</v>
      </c>
      <c r="AN102" s="357"/>
      <c r="AO102" s="363">
        <v>1</v>
      </c>
      <c r="AP102" s="363">
        <v>1</v>
      </c>
      <c r="AQ102" s="363">
        <v>1</v>
      </c>
      <c r="AR102" s="363">
        <v>1</v>
      </c>
      <c r="AS102" s="363">
        <v>1</v>
      </c>
      <c r="AT102" s="363">
        <v>1</v>
      </c>
      <c r="AU102" s="363">
        <v>1</v>
      </c>
      <c r="AV102" s="363">
        <v>1</v>
      </c>
      <c r="AW102" s="363">
        <v>1</v>
      </c>
      <c r="AX102" s="363">
        <v>1</v>
      </c>
      <c r="AY102" s="357"/>
      <c r="AZ102" s="363">
        <v>1</v>
      </c>
      <c r="BA102" s="363">
        <v>1</v>
      </c>
      <c r="BB102" s="363">
        <v>1</v>
      </c>
      <c r="BC102" s="363">
        <v>1</v>
      </c>
      <c r="BD102" s="363">
        <v>1</v>
      </c>
      <c r="BE102" s="363">
        <v>1</v>
      </c>
      <c r="BF102" s="363">
        <v>1</v>
      </c>
      <c r="BG102" s="363">
        <v>1</v>
      </c>
      <c r="BH102" s="363">
        <v>1</v>
      </c>
      <c r="BI102" s="357"/>
      <c r="BJ102" s="363">
        <v>1</v>
      </c>
      <c r="BK102" s="363">
        <v>1</v>
      </c>
      <c r="BL102" s="363">
        <v>1</v>
      </c>
      <c r="BM102" s="363">
        <v>1</v>
      </c>
      <c r="BN102" s="363">
        <v>1</v>
      </c>
      <c r="BO102" s="363">
        <v>1</v>
      </c>
      <c r="BP102" s="363">
        <v>1</v>
      </c>
      <c r="BQ102" s="363">
        <v>1</v>
      </c>
      <c r="BR102" s="363">
        <v>1</v>
      </c>
      <c r="BS102" s="363">
        <v>1</v>
      </c>
      <c r="BT102" s="191"/>
      <c r="BU102" s="230">
        <v>1</v>
      </c>
      <c r="BV102" s="363">
        <v>1</v>
      </c>
      <c r="BW102" s="363">
        <v>1</v>
      </c>
      <c r="BX102" s="363">
        <v>1</v>
      </c>
      <c r="BY102" s="365"/>
      <c r="BZ102" s="363">
        <v>1</v>
      </c>
      <c r="CA102" s="363">
        <v>1</v>
      </c>
      <c r="CB102" s="363">
        <v>1</v>
      </c>
      <c r="CC102" s="363">
        <v>1</v>
      </c>
      <c r="CD102" s="363">
        <v>1</v>
      </c>
      <c r="CE102" s="363">
        <v>1</v>
      </c>
      <c r="CF102" s="363">
        <v>1</v>
      </c>
      <c r="CG102" s="363">
        <v>1</v>
      </c>
      <c r="CH102" s="363">
        <v>1</v>
      </c>
      <c r="CI102" s="191"/>
      <c r="CJ102" s="363">
        <v>1</v>
      </c>
      <c r="CK102" s="363">
        <v>1</v>
      </c>
      <c r="CL102" s="363">
        <v>1</v>
      </c>
      <c r="CM102" s="363">
        <v>1</v>
      </c>
      <c r="CN102" s="363">
        <v>1</v>
      </c>
      <c r="CO102" s="363">
        <v>1</v>
      </c>
      <c r="CP102" s="363">
        <v>1</v>
      </c>
      <c r="CQ102" s="363">
        <v>1</v>
      </c>
      <c r="CR102" s="364" cm="1">
        <f t="array" aca="1" ref="CR102" ca="1">INDIRECT($A102&amp;CR$1)</f>
        <v>1</v>
      </c>
      <c r="CS102" s="364" cm="1">
        <f t="array" aca="1" ref="CS102" ca="1">INDIRECT($A102&amp;CS$1)</f>
        <v>1</v>
      </c>
      <c r="CT102" s="364" cm="1">
        <f t="array" aca="1" ref="CT102" ca="1">INDIRECT($A102&amp;CT$1)</f>
        <v>1</v>
      </c>
      <c r="CU102" s="364" cm="1">
        <f t="array" aca="1" ref="CU102" ca="1">INDIRECT($A102&amp;CU$1)</f>
        <v>1</v>
      </c>
      <c r="CV102" s="364" cm="1">
        <f t="array" aca="1" ref="CV102" ca="1">INDIRECT($A102&amp;CV$1)</f>
        <v>1</v>
      </c>
      <c r="CW102" s="364" cm="1">
        <f t="array" aca="1" ref="CW102" ca="1">INDIRECT($A102&amp;CW$1)</f>
        <v>1</v>
      </c>
      <c r="CX102" s="364" cm="1">
        <f t="array" aca="1" ref="CX102" ca="1">INDIRECT($A102&amp;CX$1)</f>
        <v>1</v>
      </c>
      <c r="CY102" s="364" cm="1">
        <f t="array" aca="1" ref="CY102" ca="1">INDIRECT($A102&amp;CY$1)</f>
        <v>1</v>
      </c>
      <c r="CZ102" s="364" cm="1">
        <f t="array" aca="1" ref="CZ102" ca="1">INDIRECT($A102&amp;CZ$1)</f>
        <v>1</v>
      </c>
      <c r="DA102" s="364" cm="1">
        <f t="array" aca="1" ref="DA102" ca="1">INDIRECT($A102&amp;DA$1)</f>
        <v>1</v>
      </c>
      <c r="DB102" s="364" cm="1">
        <f t="array" aca="1" ref="DB102" ca="1">INDIRECT($A102&amp;DB$1)</f>
        <v>1</v>
      </c>
      <c r="DC102" s="364" cm="1">
        <f t="array" aca="1" ref="DC102" ca="1">INDIRECT($A102&amp;DC$1)</f>
        <v>1</v>
      </c>
      <c r="DD102" s="357"/>
      <c r="DE102" s="364" cm="1">
        <f t="array" aca="1" ref="DE102" ca="1">INDIRECT($A102&amp;DE$1)</f>
        <v>1</v>
      </c>
      <c r="DF102" s="364" cm="1">
        <f t="array" aca="1" ref="DF102" ca="1">INDIRECT($A102&amp;DF$1)</f>
        <v>1</v>
      </c>
      <c r="DG102" s="364" cm="1">
        <f t="array" aca="1" ref="DG102" ca="1">INDIRECT($A102&amp;DG$1)</f>
        <v>1</v>
      </c>
      <c r="DH102" s="364" cm="1">
        <f t="array" aca="1" ref="DH102" ca="1">INDIRECT($A102&amp;DH$1)</f>
        <v>1</v>
      </c>
      <c r="DI102" s="364" cm="1">
        <f t="array" aca="1" ref="DI102" ca="1">INDIRECT($A102&amp;DI$1)</f>
        <v>1</v>
      </c>
      <c r="DJ102" s="364" cm="1">
        <f t="array" aca="1" ref="DJ102" ca="1">INDIRECT($A102&amp;DJ$1)</f>
        <v>1</v>
      </c>
      <c r="DK102" s="364" cm="1">
        <f t="array" aca="1" ref="DK102" ca="1">INDIRECT($A102&amp;DK$1)</f>
        <v>1</v>
      </c>
      <c r="DL102" s="364" cm="1">
        <f t="array" aca="1" ref="DL102" ca="1">INDIRECT($A102&amp;DL$1)</f>
        <v>1</v>
      </c>
      <c r="DM102" s="357"/>
      <c r="DN102" s="364" cm="1">
        <f t="array" aca="1" ref="DN102" ca="1">INDIRECT($A102&amp;DN$1)</f>
        <v>1</v>
      </c>
      <c r="DO102" s="364" cm="1">
        <f t="array" aca="1" ref="DO102" ca="1">INDIRECT($A102&amp;DO$1)</f>
        <v>1</v>
      </c>
      <c r="DP102" s="364" cm="1">
        <f t="array" aca="1" ref="DP102" ca="1">INDIRECT($A102&amp;DP$1)</f>
        <v>1</v>
      </c>
      <c r="DQ102" s="364" cm="1">
        <f t="array" aca="1" ref="DQ102" ca="1">INDIRECT($A102&amp;DQ$1)</f>
        <v>1</v>
      </c>
      <c r="DR102" s="364" cm="1">
        <f t="array" aca="1" ref="DR102" ca="1">INDIRECT($A102&amp;DR$1)</f>
        <v>1</v>
      </c>
      <c r="DS102" s="364" cm="1">
        <f t="array" aca="1" ref="DS102" ca="1">INDIRECT($A102&amp;DS$1)</f>
        <v>1</v>
      </c>
      <c r="DT102" s="364" cm="1">
        <f t="array" aca="1" ref="DT102" ca="1">INDIRECT($A102&amp;DT$1)</f>
        <v>1</v>
      </c>
      <c r="DU102" s="364" cm="1">
        <f t="array" aca="1" ref="DU102" ca="1">INDIRECT($A102&amp;DU$1)</f>
        <v>1</v>
      </c>
      <c r="DV102" s="364" cm="1">
        <f t="array" aca="1" ref="DV102" ca="1">INDIRECT($A102&amp;DV$1)</f>
        <v>1</v>
      </c>
      <c r="DW102" s="364" cm="1">
        <f t="array" aca="1" ref="DW102" ca="1">INDIRECT($A102&amp;DW$1)</f>
        <v>1</v>
      </c>
      <c r="DX102" s="364" cm="1">
        <f t="array" aca="1" ref="DX102" ca="1">INDIRECT($A102&amp;DX$1)</f>
        <v>1</v>
      </c>
      <c r="DY102" s="357"/>
      <c r="DZ102" s="364" cm="1">
        <f t="array" aca="1" ref="DZ102" ca="1">INDIRECT($A102&amp;DZ$1)</f>
        <v>1</v>
      </c>
      <c r="EA102" s="364" cm="1">
        <f t="array" aca="1" ref="EA102" ca="1">INDIRECT($A102&amp;EA$1)</f>
        <v>1</v>
      </c>
      <c r="EB102" s="364" cm="1">
        <f t="array" aca="1" ref="EB102" ca="1">INDIRECT($A102&amp;EB$1)</f>
        <v>1</v>
      </c>
      <c r="EC102" s="364" cm="1">
        <f t="array" aca="1" ref="EC102" ca="1">INDIRECT($A102&amp;EC$1)</f>
        <v>1</v>
      </c>
      <c r="ED102" s="357"/>
      <c r="EE102" s="364" cm="1">
        <f t="array" aca="1" ref="EE102" ca="1">INDIRECT($A102&amp;EE$1)</f>
        <v>1</v>
      </c>
      <c r="EF102" s="364" cm="1">
        <f t="array" aca="1" ref="EF102" ca="1">INDIRECT($A102&amp;EF$1)</f>
        <v>1</v>
      </c>
      <c r="EG102" s="364" cm="1">
        <f t="array" aca="1" ref="EG102" ca="1">INDIRECT($A102&amp;EG$1)</f>
        <v>1</v>
      </c>
      <c r="EH102" s="364" cm="1">
        <f t="array" aca="1" ref="EH102" ca="1">INDIRECT($A102&amp;EH$1)</f>
        <v>1</v>
      </c>
      <c r="EI102" s="364" cm="1">
        <f t="array" aca="1" ref="EI102" ca="1">INDIRECT($A102&amp;EI$1)</f>
        <v>1</v>
      </c>
      <c r="EJ102" s="199"/>
      <c r="EK102" s="199"/>
      <c r="EL102" s="138"/>
      <c r="EM102" s="138"/>
      <c r="EN102" s="138"/>
      <c r="EO102" s="138"/>
    </row>
    <row r="103" spans="1:145">
      <c r="A103" s="114" t="s">
        <v>401</v>
      </c>
      <c r="B103" s="337" t="s">
        <v>202</v>
      </c>
      <c r="C103" s="362" t="str">
        <f>_xlfn.IFNA(VLOOKUP($B103,Classificatietabel!$B$6:$I$91,C$7,FALSE),"")</f>
        <v>normaal</v>
      </c>
      <c r="D103" s="194" t="str">
        <f>_xlfn.IFNA(VLOOKUP($B103,Classificatietabel!$B$6:$I$91,D$7,FALSE),"")</f>
        <v>neen</v>
      </c>
      <c r="E103" s="197">
        <f>IF(AND(D103="laag",$D$3=1),0,_xlfn.IFNA(IF(VLOOKUP($B103,Classificatietabel!$B$6:$H$91,$E$5,FALSE)="Ja",1,0),""))</f>
        <v>1</v>
      </c>
      <c r="F103" s="357"/>
      <c r="G103" s="363">
        <v>1</v>
      </c>
      <c r="H103" s="363">
        <v>1</v>
      </c>
      <c r="I103" s="363">
        <v>1</v>
      </c>
      <c r="J103" s="363">
        <v>1</v>
      </c>
      <c r="K103" s="363">
        <v>1</v>
      </c>
      <c r="L103" s="363">
        <v>1</v>
      </c>
      <c r="M103" s="363">
        <v>1</v>
      </c>
      <c r="N103" s="363">
        <v>1</v>
      </c>
      <c r="O103" s="363">
        <v>1</v>
      </c>
      <c r="P103" s="363">
        <v>1</v>
      </c>
      <c r="Q103" s="363">
        <v>1</v>
      </c>
      <c r="R103" s="363">
        <v>1</v>
      </c>
      <c r="S103" s="363">
        <v>1</v>
      </c>
      <c r="T103" s="363">
        <v>1</v>
      </c>
      <c r="U103" s="363">
        <v>1</v>
      </c>
      <c r="V103" s="363">
        <v>1</v>
      </c>
      <c r="W103" s="363">
        <v>1</v>
      </c>
      <c r="X103" s="363">
        <v>1</v>
      </c>
      <c r="Y103" s="363">
        <v>1</v>
      </c>
      <c r="Z103" s="363">
        <v>1</v>
      </c>
      <c r="AA103" s="363">
        <v>1</v>
      </c>
      <c r="AB103" s="363">
        <v>1</v>
      </c>
      <c r="AC103" s="363">
        <v>1</v>
      </c>
      <c r="AD103" s="363">
        <v>1</v>
      </c>
      <c r="AE103" s="363">
        <v>1</v>
      </c>
      <c r="AF103" s="363">
        <v>1</v>
      </c>
      <c r="AG103" s="363">
        <v>1</v>
      </c>
      <c r="AH103" s="363">
        <v>1</v>
      </c>
      <c r="AI103" s="363">
        <v>1</v>
      </c>
      <c r="AJ103" s="363">
        <v>1</v>
      </c>
      <c r="AK103" s="363">
        <v>1</v>
      </c>
      <c r="AL103" s="363">
        <v>1</v>
      </c>
      <c r="AM103" s="363">
        <v>1</v>
      </c>
      <c r="AN103" s="357"/>
      <c r="AO103" s="363">
        <v>1</v>
      </c>
      <c r="AP103" s="363">
        <v>1</v>
      </c>
      <c r="AQ103" s="363">
        <v>1</v>
      </c>
      <c r="AR103" s="363">
        <v>1</v>
      </c>
      <c r="AS103" s="363">
        <v>1</v>
      </c>
      <c r="AT103" s="363">
        <v>1</v>
      </c>
      <c r="AU103" s="363">
        <v>1</v>
      </c>
      <c r="AV103" s="363">
        <v>1</v>
      </c>
      <c r="AW103" s="363">
        <v>1</v>
      </c>
      <c r="AX103" s="363">
        <v>1</v>
      </c>
      <c r="AY103" s="357"/>
      <c r="AZ103" s="363">
        <v>1</v>
      </c>
      <c r="BA103" s="363">
        <v>1</v>
      </c>
      <c r="BB103" s="363">
        <v>1</v>
      </c>
      <c r="BC103" s="363">
        <v>1</v>
      </c>
      <c r="BD103" s="363">
        <v>1</v>
      </c>
      <c r="BE103" s="363">
        <v>1</v>
      </c>
      <c r="BF103" s="363">
        <v>1</v>
      </c>
      <c r="BG103" s="363">
        <v>1</v>
      </c>
      <c r="BH103" s="363">
        <v>1</v>
      </c>
      <c r="BI103" s="357"/>
      <c r="BJ103" s="363">
        <v>1</v>
      </c>
      <c r="BK103" s="363">
        <v>1</v>
      </c>
      <c r="BL103" s="363">
        <v>1</v>
      </c>
      <c r="BM103" s="363">
        <v>1</v>
      </c>
      <c r="BN103" s="363">
        <v>1</v>
      </c>
      <c r="BO103" s="363">
        <v>1</v>
      </c>
      <c r="BP103" s="363">
        <v>1</v>
      </c>
      <c r="BQ103" s="363">
        <v>1</v>
      </c>
      <c r="BR103" s="363">
        <v>1</v>
      </c>
      <c r="BS103" s="363">
        <v>1</v>
      </c>
      <c r="BT103" s="191"/>
      <c r="BU103" s="230">
        <v>1</v>
      </c>
      <c r="BV103" s="363">
        <v>1</v>
      </c>
      <c r="BW103" s="363">
        <v>1</v>
      </c>
      <c r="BX103" s="363">
        <v>1</v>
      </c>
      <c r="BY103" s="365"/>
      <c r="BZ103" s="363">
        <v>1</v>
      </c>
      <c r="CA103" s="363">
        <v>1</v>
      </c>
      <c r="CB103" s="363">
        <v>1</v>
      </c>
      <c r="CC103" s="363">
        <v>1</v>
      </c>
      <c r="CD103" s="363">
        <v>1</v>
      </c>
      <c r="CE103" s="363">
        <v>1</v>
      </c>
      <c r="CF103" s="363">
        <v>1</v>
      </c>
      <c r="CG103" s="363">
        <v>1</v>
      </c>
      <c r="CH103" s="363">
        <v>1</v>
      </c>
      <c r="CI103" s="191"/>
      <c r="CJ103" s="363">
        <v>1</v>
      </c>
      <c r="CK103" s="363">
        <v>1</v>
      </c>
      <c r="CL103" s="363">
        <v>1</v>
      </c>
      <c r="CM103" s="363">
        <v>1</v>
      </c>
      <c r="CN103" s="363">
        <v>1</v>
      </c>
      <c r="CO103" s="363">
        <v>1</v>
      </c>
      <c r="CP103" s="363">
        <v>1</v>
      </c>
      <c r="CQ103" s="363">
        <v>1</v>
      </c>
      <c r="CR103" s="363">
        <v>1</v>
      </c>
      <c r="CS103" s="364" cm="1">
        <f t="array" aca="1" ref="CS103" ca="1">INDIRECT($A103&amp;CS$1)</f>
        <v>1</v>
      </c>
      <c r="CT103" s="364" cm="1">
        <f t="array" aca="1" ref="CT103" ca="1">INDIRECT($A103&amp;CT$1)</f>
        <v>1</v>
      </c>
      <c r="CU103" s="364" cm="1">
        <f t="array" aca="1" ref="CU103" ca="1">INDIRECT($A103&amp;CU$1)</f>
        <v>1</v>
      </c>
      <c r="CV103" s="364" cm="1">
        <f t="array" aca="1" ref="CV103" ca="1">INDIRECT($A103&amp;CV$1)</f>
        <v>1</v>
      </c>
      <c r="CW103" s="364" cm="1">
        <f t="array" aca="1" ref="CW103" ca="1">INDIRECT($A103&amp;CW$1)</f>
        <v>1</v>
      </c>
      <c r="CX103" s="364" cm="1">
        <f t="array" aca="1" ref="CX103" ca="1">INDIRECT($A103&amp;CX$1)</f>
        <v>1</v>
      </c>
      <c r="CY103" s="364" cm="1">
        <f t="array" aca="1" ref="CY103" ca="1">INDIRECT($A103&amp;CY$1)</f>
        <v>1</v>
      </c>
      <c r="CZ103" s="364" cm="1">
        <f t="array" aca="1" ref="CZ103" ca="1">INDIRECT($A103&amp;CZ$1)</f>
        <v>1</v>
      </c>
      <c r="DA103" s="364" cm="1">
        <f t="array" aca="1" ref="DA103" ca="1">INDIRECT($A103&amp;DA$1)</f>
        <v>1</v>
      </c>
      <c r="DB103" s="364" cm="1">
        <f t="array" aca="1" ref="DB103" ca="1">INDIRECT($A103&amp;DB$1)</f>
        <v>1</v>
      </c>
      <c r="DC103" s="364" cm="1">
        <f t="array" aca="1" ref="DC103" ca="1">INDIRECT($A103&amp;DC$1)</f>
        <v>1</v>
      </c>
      <c r="DD103" s="357"/>
      <c r="DE103" s="364" cm="1">
        <f t="array" aca="1" ref="DE103" ca="1">INDIRECT($A103&amp;DE$1)</f>
        <v>1</v>
      </c>
      <c r="DF103" s="364" cm="1">
        <f t="array" aca="1" ref="DF103" ca="1">INDIRECT($A103&amp;DF$1)</f>
        <v>1</v>
      </c>
      <c r="DG103" s="364" cm="1">
        <f t="array" aca="1" ref="DG103" ca="1">INDIRECT($A103&amp;DG$1)</f>
        <v>1</v>
      </c>
      <c r="DH103" s="364" cm="1">
        <f t="array" aca="1" ref="DH103" ca="1">INDIRECT($A103&amp;DH$1)</f>
        <v>1</v>
      </c>
      <c r="DI103" s="364" cm="1">
        <f t="array" aca="1" ref="DI103" ca="1">INDIRECT($A103&amp;DI$1)</f>
        <v>1</v>
      </c>
      <c r="DJ103" s="364" cm="1">
        <f t="array" aca="1" ref="DJ103" ca="1">INDIRECT($A103&amp;DJ$1)</f>
        <v>1</v>
      </c>
      <c r="DK103" s="364" cm="1">
        <f t="array" aca="1" ref="DK103" ca="1">INDIRECT($A103&amp;DK$1)</f>
        <v>1</v>
      </c>
      <c r="DL103" s="364" cm="1">
        <f t="array" aca="1" ref="DL103" ca="1">INDIRECT($A103&amp;DL$1)</f>
        <v>1</v>
      </c>
      <c r="DM103" s="357"/>
      <c r="DN103" s="364" cm="1">
        <f t="array" aca="1" ref="DN103" ca="1">INDIRECT($A103&amp;DN$1)</f>
        <v>1</v>
      </c>
      <c r="DO103" s="364" cm="1">
        <f t="array" aca="1" ref="DO103" ca="1">INDIRECT($A103&amp;DO$1)</f>
        <v>1</v>
      </c>
      <c r="DP103" s="364" cm="1">
        <f t="array" aca="1" ref="DP103" ca="1">INDIRECT($A103&amp;DP$1)</f>
        <v>1</v>
      </c>
      <c r="DQ103" s="364" cm="1">
        <f t="array" aca="1" ref="DQ103" ca="1">INDIRECT($A103&amp;DQ$1)</f>
        <v>1</v>
      </c>
      <c r="DR103" s="364" cm="1">
        <f t="array" aca="1" ref="DR103" ca="1">INDIRECT($A103&amp;DR$1)</f>
        <v>1</v>
      </c>
      <c r="DS103" s="364" cm="1">
        <f t="array" aca="1" ref="DS103" ca="1">INDIRECT($A103&amp;DS$1)</f>
        <v>1</v>
      </c>
      <c r="DT103" s="364" cm="1">
        <f t="array" aca="1" ref="DT103" ca="1">INDIRECT($A103&amp;DT$1)</f>
        <v>1</v>
      </c>
      <c r="DU103" s="364" cm="1">
        <f t="array" aca="1" ref="DU103" ca="1">INDIRECT($A103&amp;DU$1)</f>
        <v>1</v>
      </c>
      <c r="DV103" s="364" cm="1">
        <f t="array" aca="1" ref="DV103" ca="1">INDIRECT($A103&amp;DV$1)</f>
        <v>1</v>
      </c>
      <c r="DW103" s="364" cm="1">
        <f t="array" aca="1" ref="DW103" ca="1">INDIRECT($A103&amp;DW$1)</f>
        <v>1</v>
      </c>
      <c r="DX103" s="364" cm="1">
        <f t="array" aca="1" ref="DX103" ca="1">INDIRECT($A103&amp;DX$1)</f>
        <v>1</v>
      </c>
      <c r="DY103" s="357"/>
      <c r="DZ103" s="364" cm="1">
        <f t="array" aca="1" ref="DZ103" ca="1">INDIRECT($A103&amp;DZ$1)</f>
        <v>1</v>
      </c>
      <c r="EA103" s="364" cm="1">
        <f t="array" aca="1" ref="EA103" ca="1">INDIRECT($A103&amp;EA$1)</f>
        <v>1</v>
      </c>
      <c r="EB103" s="364" cm="1">
        <f t="array" aca="1" ref="EB103" ca="1">INDIRECT($A103&amp;EB$1)</f>
        <v>1</v>
      </c>
      <c r="EC103" s="364" cm="1">
        <f t="array" aca="1" ref="EC103" ca="1">INDIRECT($A103&amp;EC$1)</f>
        <v>1</v>
      </c>
      <c r="ED103" s="357"/>
      <c r="EE103" s="364" cm="1">
        <f t="array" aca="1" ref="EE103" ca="1">INDIRECT($A103&amp;EE$1)</f>
        <v>1</v>
      </c>
      <c r="EF103" s="364" cm="1">
        <f t="array" aca="1" ref="EF103" ca="1">INDIRECT($A103&amp;EF$1)</f>
        <v>1</v>
      </c>
      <c r="EG103" s="364" cm="1">
        <f t="array" aca="1" ref="EG103" ca="1">INDIRECT($A103&amp;EG$1)</f>
        <v>1</v>
      </c>
      <c r="EH103" s="364" cm="1">
        <f t="array" aca="1" ref="EH103" ca="1">INDIRECT($A103&amp;EH$1)</f>
        <v>1</v>
      </c>
      <c r="EI103" s="364" cm="1">
        <f t="array" aca="1" ref="EI103" ca="1">INDIRECT($A103&amp;EI$1)</f>
        <v>1</v>
      </c>
      <c r="EJ103" s="199"/>
      <c r="EK103" s="199"/>
      <c r="EL103" s="138"/>
      <c r="EM103" s="138"/>
      <c r="EN103" s="138"/>
      <c r="EO103" s="138"/>
    </row>
    <row r="104" spans="1:145">
      <c r="A104" s="114" t="s">
        <v>402</v>
      </c>
      <c r="B104" s="337" t="s">
        <v>204</v>
      </c>
      <c r="C104" s="362" t="str">
        <f>_xlfn.IFNA(VLOOKUP($B104,Classificatietabel!$B$6:$I$91,C$7,FALSE),"")</f>
        <v>hoog</v>
      </c>
      <c r="D104" s="194" t="str">
        <f>_xlfn.IFNA(VLOOKUP($B104,Classificatietabel!$B$6:$I$91,D$7,FALSE),"")</f>
        <v>neen</v>
      </c>
      <c r="E104" s="197">
        <f>IF(AND(D104="laag",$D$3=1),0,_xlfn.IFNA(IF(VLOOKUP($B104,Classificatietabel!$B$6:$H$91,$E$5,FALSE)="Ja",1,0),""))</f>
        <v>1</v>
      </c>
      <c r="F104" s="357"/>
      <c r="G104" s="363">
        <v>1</v>
      </c>
      <c r="H104" s="363">
        <v>1</v>
      </c>
      <c r="I104" s="363">
        <v>1</v>
      </c>
      <c r="J104" s="363">
        <v>1</v>
      </c>
      <c r="K104" s="363">
        <v>1</v>
      </c>
      <c r="L104" s="363">
        <v>1</v>
      </c>
      <c r="M104" s="363">
        <v>1</v>
      </c>
      <c r="N104" s="363">
        <v>1</v>
      </c>
      <c r="O104" s="363">
        <v>1</v>
      </c>
      <c r="P104" s="363">
        <v>1</v>
      </c>
      <c r="Q104" s="363">
        <v>1</v>
      </c>
      <c r="R104" s="363">
        <v>1</v>
      </c>
      <c r="S104" s="363">
        <v>1</v>
      </c>
      <c r="T104" s="363">
        <v>1</v>
      </c>
      <c r="U104" s="363">
        <v>1</v>
      </c>
      <c r="V104" s="363">
        <v>1</v>
      </c>
      <c r="W104" s="363">
        <v>1</v>
      </c>
      <c r="X104" s="363">
        <v>1</v>
      </c>
      <c r="Y104" s="363">
        <v>1</v>
      </c>
      <c r="Z104" s="363">
        <v>1</v>
      </c>
      <c r="AA104" s="363">
        <v>1</v>
      </c>
      <c r="AB104" s="363">
        <v>1</v>
      </c>
      <c r="AC104" s="363">
        <v>1</v>
      </c>
      <c r="AD104" s="363">
        <v>1</v>
      </c>
      <c r="AE104" s="363">
        <v>1</v>
      </c>
      <c r="AF104" s="363">
        <v>1</v>
      </c>
      <c r="AG104" s="363">
        <v>1</v>
      </c>
      <c r="AH104" s="363">
        <v>1</v>
      </c>
      <c r="AI104" s="363">
        <v>1</v>
      </c>
      <c r="AJ104" s="363">
        <v>1</v>
      </c>
      <c r="AK104" s="363">
        <v>1</v>
      </c>
      <c r="AL104" s="363">
        <v>1</v>
      </c>
      <c r="AM104" s="363">
        <v>1</v>
      </c>
      <c r="AN104" s="357"/>
      <c r="AO104" s="363">
        <v>1</v>
      </c>
      <c r="AP104" s="363">
        <v>1</v>
      </c>
      <c r="AQ104" s="363">
        <v>1</v>
      </c>
      <c r="AR104" s="363">
        <v>1</v>
      </c>
      <c r="AS104" s="363">
        <v>1</v>
      </c>
      <c r="AT104" s="363">
        <v>1</v>
      </c>
      <c r="AU104" s="363">
        <v>1</v>
      </c>
      <c r="AV104" s="363">
        <v>1</v>
      </c>
      <c r="AW104" s="363">
        <v>1</v>
      </c>
      <c r="AX104" s="363">
        <v>1</v>
      </c>
      <c r="AY104" s="357"/>
      <c r="AZ104" s="363">
        <v>1</v>
      </c>
      <c r="BA104" s="363">
        <v>1</v>
      </c>
      <c r="BB104" s="363">
        <v>1</v>
      </c>
      <c r="BC104" s="363">
        <v>1</v>
      </c>
      <c r="BD104" s="363">
        <v>1</v>
      </c>
      <c r="BE104" s="363">
        <v>1</v>
      </c>
      <c r="BF104" s="363">
        <v>1</v>
      </c>
      <c r="BG104" s="363">
        <v>1</v>
      </c>
      <c r="BH104" s="363">
        <v>1</v>
      </c>
      <c r="BI104" s="357"/>
      <c r="BJ104" s="363">
        <v>1</v>
      </c>
      <c r="BK104" s="363">
        <v>1</v>
      </c>
      <c r="BL104" s="363">
        <v>1</v>
      </c>
      <c r="BM104" s="363">
        <v>1</v>
      </c>
      <c r="BN104" s="363">
        <v>1</v>
      </c>
      <c r="BO104" s="363">
        <v>1</v>
      </c>
      <c r="BP104" s="363">
        <v>1</v>
      </c>
      <c r="BQ104" s="363">
        <v>1</v>
      </c>
      <c r="BR104" s="363">
        <v>1</v>
      </c>
      <c r="BS104" s="363">
        <v>1</v>
      </c>
      <c r="BT104" s="191"/>
      <c r="BU104" s="230">
        <v>1</v>
      </c>
      <c r="BV104" s="363">
        <v>1</v>
      </c>
      <c r="BW104" s="363">
        <v>1</v>
      </c>
      <c r="BX104" s="363">
        <v>1</v>
      </c>
      <c r="BY104" s="365"/>
      <c r="BZ104" s="363">
        <v>1</v>
      </c>
      <c r="CA104" s="363">
        <v>1</v>
      </c>
      <c r="CB104" s="363">
        <v>1</v>
      </c>
      <c r="CC104" s="363">
        <v>1</v>
      </c>
      <c r="CD104" s="363">
        <v>1</v>
      </c>
      <c r="CE104" s="363">
        <v>1</v>
      </c>
      <c r="CF104" s="363">
        <v>1</v>
      </c>
      <c r="CG104" s="363">
        <v>1</v>
      </c>
      <c r="CH104" s="363">
        <v>1</v>
      </c>
      <c r="CI104" s="191"/>
      <c r="CJ104" s="363">
        <v>1</v>
      </c>
      <c r="CK104" s="363">
        <v>1</v>
      </c>
      <c r="CL104" s="363">
        <v>1</v>
      </c>
      <c r="CM104" s="363">
        <v>1</v>
      </c>
      <c r="CN104" s="363">
        <v>1</v>
      </c>
      <c r="CO104" s="363">
        <v>1</v>
      </c>
      <c r="CP104" s="363">
        <v>1</v>
      </c>
      <c r="CQ104" s="363">
        <v>1</v>
      </c>
      <c r="CR104" s="363">
        <v>1</v>
      </c>
      <c r="CS104" s="363">
        <v>1</v>
      </c>
      <c r="CT104" s="364" cm="1">
        <f t="array" aca="1" ref="CT104" ca="1">INDIRECT($A104&amp;CT$1)</f>
        <v>1</v>
      </c>
      <c r="CU104" s="364" cm="1">
        <f t="array" aca="1" ref="CU104" ca="1">INDIRECT($A104&amp;CU$1)</f>
        <v>1</v>
      </c>
      <c r="CV104" s="364" cm="1">
        <f t="array" aca="1" ref="CV104" ca="1">INDIRECT($A104&amp;CV$1)</f>
        <v>1</v>
      </c>
      <c r="CW104" s="364" cm="1">
        <f t="array" aca="1" ref="CW104" ca="1">INDIRECT($A104&amp;CW$1)</f>
        <v>1</v>
      </c>
      <c r="CX104" s="364" cm="1">
        <f t="array" aca="1" ref="CX104" ca="1">INDIRECT($A104&amp;CX$1)</f>
        <v>1</v>
      </c>
      <c r="CY104" s="364" cm="1">
        <f t="array" aca="1" ref="CY104" ca="1">INDIRECT($A104&amp;CY$1)</f>
        <v>1</v>
      </c>
      <c r="CZ104" s="364" cm="1">
        <f t="array" aca="1" ref="CZ104" ca="1">INDIRECT($A104&amp;CZ$1)</f>
        <v>1</v>
      </c>
      <c r="DA104" s="364" cm="1">
        <f t="array" aca="1" ref="DA104" ca="1">INDIRECT($A104&amp;DA$1)</f>
        <v>1</v>
      </c>
      <c r="DB104" s="364" cm="1">
        <f t="array" aca="1" ref="DB104" ca="1">INDIRECT($A104&amp;DB$1)</f>
        <v>1</v>
      </c>
      <c r="DC104" s="364" cm="1">
        <f t="array" aca="1" ref="DC104" ca="1">INDIRECT($A104&amp;DC$1)</f>
        <v>1</v>
      </c>
      <c r="DD104" s="357"/>
      <c r="DE104" s="364" cm="1">
        <f t="array" aca="1" ref="DE104" ca="1">INDIRECT($A104&amp;DE$1)</f>
        <v>1</v>
      </c>
      <c r="DF104" s="364" cm="1">
        <f t="array" aca="1" ref="DF104" ca="1">INDIRECT($A104&amp;DF$1)</f>
        <v>1</v>
      </c>
      <c r="DG104" s="364" cm="1">
        <f t="array" aca="1" ref="DG104" ca="1">INDIRECT($A104&amp;DG$1)</f>
        <v>1</v>
      </c>
      <c r="DH104" s="364" cm="1">
        <f t="array" aca="1" ref="DH104" ca="1">INDIRECT($A104&amp;DH$1)</f>
        <v>1</v>
      </c>
      <c r="DI104" s="364" cm="1">
        <f t="array" aca="1" ref="DI104" ca="1">INDIRECT($A104&amp;DI$1)</f>
        <v>1</v>
      </c>
      <c r="DJ104" s="364" cm="1">
        <f t="array" aca="1" ref="DJ104" ca="1">INDIRECT($A104&amp;DJ$1)</f>
        <v>1</v>
      </c>
      <c r="DK104" s="364" cm="1">
        <f t="array" aca="1" ref="DK104" ca="1">INDIRECT($A104&amp;DK$1)</f>
        <v>1</v>
      </c>
      <c r="DL104" s="364" cm="1">
        <f t="array" aca="1" ref="DL104" ca="1">INDIRECT($A104&amp;DL$1)</f>
        <v>1</v>
      </c>
      <c r="DM104" s="357"/>
      <c r="DN104" s="364" cm="1">
        <f t="array" aca="1" ref="DN104" ca="1">INDIRECT($A104&amp;DN$1)</f>
        <v>1</v>
      </c>
      <c r="DO104" s="364" cm="1">
        <f t="array" aca="1" ref="DO104" ca="1">INDIRECT($A104&amp;DO$1)</f>
        <v>1</v>
      </c>
      <c r="DP104" s="364" cm="1">
        <f t="array" aca="1" ref="DP104" ca="1">INDIRECT($A104&amp;DP$1)</f>
        <v>1</v>
      </c>
      <c r="DQ104" s="364" cm="1">
        <f t="array" aca="1" ref="DQ104" ca="1">INDIRECT($A104&amp;DQ$1)</f>
        <v>1</v>
      </c>
      <c r="DR104" s="364" cm="1">
        <f t="array" aca="1" ref="DR104" ca="1">INDIRECT($A104&amp;DR$1)</f>
        <v>1</v>
      </c>
      <c r="DS104" s="364" cm="1">
        <f t="array" aca="1" ref="DS104" ca="1">INDIRECT($A104&amp;DS$1)</f>
        <v>1</v>
      </c>
      <c r="DT104" s="364" cm="1">
        <f t="array" aca="1" ref="DT104" ca="1">INDIRECT($A104&amp;DT$1)</f>
        <v>1</v>
      </c>
      <c r="DU104" s="364" cm="1">
        <f t="array" aca="1" ref="DU104" ca="1">INDIRECT($A104&amp;DU$1)</f>
        <v>1</v>
      </c>
      <c r="DV104" s="364" cm="1">
        <f t="array" aca="1" ref="DV104" ca="1">INDIRECT($A104&amp;DV$1)</f>
        <v>1</v>
      </c>
      <c r="DW104" s="364" cm="1">
        <f t="array" aca="1" ref="DW104" ca="1">INDIRECT($A104&amp;DW$1)</f>
        <v>1</v>
      </c>
      <c r="DX104" s="364" cm="1">
        <f t="array" aca="1" ref="DX104" ca="1">INDIRECT($A104&amp;DX$1)</f>
        <v>1</v>
      </c>
      <c r="DY104" s="357"/>
      <c r="DZ104" s="364" cm="1">
        <f t="array" aca="1" ref="DZ104" ca="1">INDIRECT($A104&amp;DZ$1)</f>
        <v>1</v>
      </c>
      <c r="EA104" s="364" cm="1">
        <f t="array" aca="1" ref="EA104" ca="1">INDIRECT($A104&amp;EA$1)</f>
        <v>1</v>
      </c>
      <c r="EB104" s="364" cm="1">
        <f t="array" aca="1" ref="EB104" ca="1">INDIRECT($A104&amp;EB$1)</f>
        <v>1</v>
      </c>
      <c r="EC104" s="364" cm="1">
        <f t="array" aca="1" ref="EC104" ca="1">INDIRECT($A104&amp;EC$1)</f>
        <v>1</v>
      </c>
      <c r="ED104" s="357"/>
      <c r="EE104" s="364" cm="1">
        <f t="array" aca="1" ref="EE104" ca="1">INDIRECT($A104&amp;EE$1)</f>
        <v>1</v>
      </c>
      <c r="EF104" s="364" cm="1">
        <f t="array" aca="1" ref="EF104" ca="1">INDIRECT($A104&amp;EF$1)</f>
        <v>1</v>
      </c>
      <c r="EG104" s="364" cm="1">
        <f t="array" aca="1" ref="EG104" ca="1">INDIRECT($A104&amp;EG$1)</f>
        <v>1</v>
      </c>
      <c r="EH104" s="364" cm="1">
        <f t="array" aca="1" ref="EH104" ca="1">INDIRECT($A104&amp;EH$1)</f>
        <v>1</v>
      </c>
      <c r="EI104" s="364" cm="1">
        <f t="array" aca="1" ref="EI104" ca="1">INDIRECT($A104&amp;EI$1)</f>
        <v>1</v>
      </c>
      <c r="EJ104" s="199"/>
      <c r="EK104" s="199"/>
      <c r="EL104" s="138"/>
      <c r="EM104" s="138"/>
      <c r="EN104" s="138"/>
      <c r="EO104" s="138"/>
    </row>
    <row r="105" spans="1:145">
      <c r="A105" s="114" t="s">
        <v>403</v>
      </c>
      <c r="B105" s="337" t="s">
        <v>206</v>
      </c>
      <c r="C105" s="362" t="str">
        <f>_xlfn.IFNA(VLOOKUP($B105,Classificatietabel!$B$6:$I$91,C$7,FALSE),"")</f>
        <v>normaal</v>
      </c>
      <c r="D105" s="194" t="str">
        <f>_xlfn.IFNA(VLOOKUP($B105,Classificatietabel!$B$6:$I$91,D$7,FALSE),"")</f>
        <v>neen</v>
      </c>
      <c r="E105" s="197">
        <f>IF(AND(D105="laag",$D$3=1),0,_xlfn.IFNA(IF(VLOOKUP($B105,Classificatietabel!$B$6:$H$91,$E$5,FALSE)="Ja",1,0),""))</f>
        <v>1</v>
      </c>
      <c r="F105" s="357"/>
      <c r="G105" s="363">
        <v>1</v>
      </c>
      <c r="H105" s="363">
        <v>1</v>
      </c>
      <c r="I105" s="363">
        <v>1</v>
      </c>
      <c r="J105" s="363">
        <v>1</v>
      </c>
      <c r="K105" s="363">
        <v>1</v>
      </c>
      <c r="L105" s="363">
        <v>1</v>
      </c>
      <c r="M105" s="363">
        <v>1</v>
      </c>
      <c r="N105" s="363">
        <v>1</v>
      </c>
      <c r="O105" s="363">
        <v>1</v>
      </c>
      <c r="P105" s="363">
        <v>1</v>
      </c>
      <c r="Q105" s="363">
        <v>1</v>
      </c>
      <c r="R105" s="363">
        <v>1</v>
      </c>
      <c r="S105" s="363">
        <v>1</v>
      </c>
      <c r="T105" s="363">
        <v>1</v>
      </c>
      <c r="U105" s="363">
        <v>1</v>
      </c>
      <c r="V105" s="363">
        <v>1</v>
      </c>
      <c r="W105" s="363">
        <v>1</v>
      </c>
      <c r="X105" s="363">
        <v>1</v>
      </c>
      <c r="Y105" s="363">
        <v>1</v>
      </c>
      <c r="Z105" s="363">
        <v>1</v>
      </c>
      <c r="AA105" s="363">
        <v>1</v>
      </c>
      <c r="AB105" s="363">
        <v>1</v>
      </c>
      <c r="AC105" s="363">
        <v>1</v>
      </c>
      <c r="AD105" s="363">
        <v>1</v>
      </c>
      <c r="AE105" s="363">
        <v>1</v>
      </c>
      <c r="AF105" s="363">
        <v>1</v>
      </c>
      <c r="AG105" s="363">
        <v>1</v>
      </c>
      <c r="AH105" s="363">
        <v>1</v>
      </c>
      <c r="AI105" s="363">
        <v>1</v>
      </c>
      <c r="AJ105" s="363">
        <v>1</v>
      </c>
      <c r="AK105" s="363">
        <v>1</v>
      </c>
      <c r="AL105" s="363">
        <v>1</v>
      </c>
      <c r="AM105" s="363">
        <v>1</v>
      </c>
      <c r="AN105" s="357"/>
      <c r="AO105" s="363">
        <v>1</v>
      </c>
      <c r="AP105" s="363">
        <v>1</v>
      </c>
      <c r="AQ105" s="363">
        <v>1</v>
      </c>
      <c r="AR105" s="363">
        <v>1</v>
      </c>
      <c r="AS105" s="363">
        <v>1</v>
      </c>
      <c r="AT105" s="363">
        <v>1</v>
      </c>
      <c r="AU105" s="363">
        <v>1</v>
      </c>
      <c r="AV105" s="363">
        <v>1</v>
      </c>
      <c r="AW105" s="363">
        <v>1</v>
      </c>
      <c r="AX105" s="363">
        <v>1</v>
      </c>
      <c r="AY105" s="357"/>
      <c r="AZ105" s="363">
        <v>1</v>
      </c>
      <c r="BA105" s="363">
        <v>1</v>
      </c>
      <c r="BB105" s="363">
        <v>1</v>
      </c>
      <c r="BC105" s="363">
        <v>1</v>
      </c>
      <c r="BD105" s="363">
        <v>1</v>
      </c>
      <c r="BE105" s="363">
        <v>1</v>
      </c>
      <c r="BF105" s="363">
        <v>1</v>
      </c>
      <c r="BG105" s="363">
        <v>1</v>
      </c>
      <c r="BH105" s="363">
        <v>1</v>
      </c>
      <c r="BI105" s="357"/>
      <c r="BJ105" s="363">
        <v>1</v>
      </c>
      <c r="BK105" s="363">
        <v>1</v>
      </c>
      <c r="BL105" s="363">
        <v>1</v>
      </c>
      <c r="BM105" s="363">
        <v>1</v>
      </c>
      <c r="BN105" s="363">
        <v>1</v>
      </c>
      <c r="BO105" s="363">
        <v>1</v>
      </c>
      <c r="BP105" s="363">
        <v>1</v>
      </c>
      <c r="BQ105" s="363">
        <v>1</v>
      </c>
      <c r="BR105" s="363">
        <v>1</v>
      </c>
      <c r="BS105" s="363">
        <v>1</v>
      </c>
      <c r="BT105" s="191"/>
      <c r="BU105" s="230">
        <v>1</v>
      </c>
      <c r="BV105" s="363">
        <v>1</v>
      </c>
      <c r="BW105" s="363">
        <v>1</v>
      </c>
      <c r="BX105" s="363">
        <v>1</v>
      </c>
      <c r="BY105" s="365"/>
      <c r="BZ105" s="363">
        <v>1</v>
      </c>
      <c r="CA105" s="363">
        <v>1</v>
      </c>
      <c r="CB105" s="363">
        <v>1</v>
      </c>
      <c r="CC105" s="363">
        <v>1</v>
      </c>
      <c r="CD105" s="363">
        <v>1</v>
      </c>
      <c r="CE105" s="363">
        <v>1</v>
      </c>
      <c r="CF105" s="363">
        <v>1</v>
      </c>
      <c r="CG105" s="363">
        <v>1</v>
      </c>
      <c r="CH105" s="363">
        <v>1</v>
      </c>
      <c r="CI105" s="191"/>
      <c r="CJ105" s="363">
        <v>1</v>
      </c>
      <c r="CK105" s="363">
        <v>1</v>
      </c>
      <c r="CL105" s="363">
        <v>1</v>
      </c>
      <c r="CM105" s="363">
        <v>1</v>
      </c>
      <c r="CN105" s="363">
        <v>1</v>
      </c>
      <c r="CO105" s="363">
        <v>1</v>
      </c>
      <c r="CP105" s="363">
        <v>1</v>
      </c>
      <c r="CQ105" s="363">
        <v>1</v>
      </c>
      <c r="CR105" s="363">
        <v>1</v>
      </c>
      <c r="CS105" s="363">
        <v>1</v>
      </c>
      <c r="CT105" s="363">
        <v>1</v>
      </c>
      <c r="CU105" s="364" cm="1">
        <f t="array" aca="1" ref="CU105" ca="1">INDIRECT($A105&amp;CU$1)</f>
        <v>1</v>
      </c>
      <c r="CV105" s="364" cm="1">
        <f t="array" aca="1" ref="CV105" ca="1">INDIRECT($A105&amp;CV$1)</f>
        <v>1</v>
      </c>
      <c r="CW105" s="364" cm="1">
        <f t="array" aca="1" ref="CW105" ca="1">INDIRECT($A105&amp;CW$1)</f>
        <v>1</v>
      </c>
      <c r="CX105" s="364" cm="1">
        <f t="array" aca="1" ref="CX105" ca="1">INDIRECT($A105&amp;CX$1)</f>
        <v>1</v>
      </c>
      <c r="CY105" s="364" cm="1">
        <f t="array" aca="1" ref="CY105" ca="1">INDIRECT($A105&amp;CY$1)</f>
        <v>1</v>
      </c>
      <c r="CZ105" s="364" cm="1">
        <f t="array" aca="1" ref="CZ105" ca="1">INDIRECT($A105&amp;CZ$1)</f>
        <v>1</v>
      </c>
      <c r="DA105" s="364" cm="1">
        <f t="array" aca="1" ref="DA105" ca="1">INDIRECT($A105&amp;DA$1)</f>
        <v>1</v>
      </c>
      <c r="DB105" s="364" cm="1">
        <f t="array" aca="1" ref="DB105" ca="1">INDIRECT($A105&amp;DB$1)</f>
        <v>1</v>
      </c>
      <c r="DC105" s="364" cm="1">
        <f t="array" aca="1" ref="DC105" ca="1">INDIRECT($A105&amp;DC$1)</f>
        <v>1</v>
      </c>
      <c r="DD105" s="357"/>
      <c r="DE105" s="364" cm="1">
        <f t="array" aca="1" ref="DE105" ca="1">INDIRECT($A105&amp;DE$1)</f>
        <v>1</v>
      </c>
      <c r="DF105" s="364" cm="1">
        <f t="array" aca="1" ref="DF105" ca="1">INDIRECT($A105&amp;DF$1)</f>
        <v>1</v>
      </c>
      <c r="DG105" s="364" cm="1">
        <f t="array" aca="1" ref="DG105" ca="1">INDIRECT($A105&amp;DG$1)</f>
        <v>1</v>
      </c>
      <c r="DH105" s="364" cm="1">
        <f t="array" aca="1" ref="DH105" ca="1">INDIRECT($A105&amp;DH$1)</f>
        <v>1</v>
      </c>
      <c r="DI105" s="364" cm="1">
        <f t="array" aca="1" ref="DI105" ca="1">INDIRECT($A105&amp;DI$1)</f>
        <v>1</v>
      </c>
      <c r="DJ105" s="364" cm="1">
        <f t="array" aca="1" ref="DJ105" ca="1">INDIRECT($A105&amp;DJ$1)</f>
        <v>1</v>
      </c>
      <c r="DK105" s="364" cm="1">
        <f t="array" aca="1" ref="DK105" ca="1">INDIRECT($A105&amp;DK$1)</f>
        <v>1</v>
      </c>
      <c r="DL105" s="364" cm="1">
        <f t="array" aca="1" ref="DL105" ca="1">INDIRECT($A105&amp;DL$1)</f>
        <v>1</v>
      </c>
      <c r="DM105" s="357"/>
      <c r="DN105" s="364" cm="1">
        <f t="array" aca="1" ref="DN105" ca="1">INDIRECT($A105&amp;DN$1)</f>
        <v>1</v>
      </c>
      <c r="DO105" s="364" cm="1">
        <f t="array" aca="1" ref="DO105" ca="1">INDIRECT($A105&amp;DO$1)</f>
        <v>1</v>
      </c>
      <c r="DP105" s="364" cm="1">
        <f t="array" aca="1" ref="DP105" ca="1">INDIRECT($A105&amp;DP$1)</f>
        <v>1</v>
      </c>
      <c r="DQ105" s="364" cm="1">
        <f t="array" aca="1" ref="DQ105" ca="1">INDIRECT($A105&amp;DQ$1)</f>
        <v>1</v>
      </c>
      <c r="DR105" s="364" cm="1">
        <f t="array" aca="1" ref="DR105" ca="1">INDIRECT($A105&amp;DR$1)</f>
        <v>1</v>
      </c>
      <c r="DS105" s="364" cm="1">
        <f t="array" aca="1" ref="DS105" ca="1">INDIRECT($A105&amp;DS$1)</f>
        <v>1</v>
      </c>
      <c r="DT105" s="364" cm="1">
        <f t="array" aca="1" ref="DT105" ca="1">INDIRECT($A105&amp;DT$1)</f>
        <v>1</v>
      </c>
      <c r="DU105" s="364" cm="1">
        <f t="array" aca="1" ref="DU105" ca="1">INDIRECT($A105&amp;DU$1)</f>
        <v>1</v>
      </c>
      <c r="DV105" s="364" cm="1">
        <f t="array" aca="1" ref="DV105" ca="1">INDIRECT($A105&amp;DV$1)</f>
        <v>1</v>
      </c>
      <c r="DW105" s="364" cm="1">
        <f t="array" aca="1" ref="DW105" ca="1">INDIRECT($A105&amp;DW$1)</f>
        <v>1</v>
      </c>
      <c r="DX105" s="364" cm="1">
        <f t="array" aca="1" ref="DX105" ca="1">INDIRECT($A105&amp;DX$1)</f>
        <v>1</v>
      </c>
      <c r="DY105" s="357"/>
      <c r="DZ105" s="364" cm="1">
        <f t="array" aca="1" ref="DZ105" ca="1">INDIRECT($A105&amp;DZ$1)</f>
        <v>1</v>
      </c>
      <c r="EA105" s="364" cm="1">
        <f t="array" aca="1" ref="EA105" ca="1">INDIRECT($A105&amp;EA$1)</f>
        <v>1</v>
      </c>
      <c r="EB105" s="364" cm="1">
        <f t="array" aca="1" ref="EB105" ca="1">INDIRECT($A105&amp;EB$1)</f>
        <v>1</v>
      </c>
      <c r="EC105" s="364" cm="1">
        <f t="array" aca="1" ref="EC105" ca="1">INDIRECT($A105&amp;EC$1)</f>
        <v>1</v>
      </c>
      <c r="ED105" s="357"/>
      <c r="EE105" s="364" cm="1">
        <f t="array" aca="1" ref="EE105" ca="1">INDIRECT($A105&amp;EE$1)</f>
        <v>1</v>
      </c>
      <c r="EF105" s="364" cm="1">
        <f t="array" aca="1" ref="EF105" ca="1">INDIRECT($A105&amp;EF$1)</f>
        <v>1</v>
      </c>
      <c r="EG105" s="364" cm="1">
        <f t="array" aca="1" ref="EG105" ca="1">INDIRECT($A105&amp;EG$1)</f>
        <v>1</v>
      </c>
      <c r="EH105" s="364" cm="1">
        <f t="array" aca="1" ref="EH105" ca="1">INDIRECT($A105&amp;EH$1)</f>
        <v>1</v>
      </c>
      <c r="EI105" s="364" cm="1">
        <f t="array" aca="1" ref="EI105" ca="1">INDIRECT($A105&amp;EI$1)</f>
        <v>1</v>
      </c>
      <c r="EJ105" s="199"/>
      <c r="EK105" s="199"/>
      <c r="EL105" s="138"/>
      <c r="EM105" s="138"/>
      <c r="EN105" s="138"/>
      <c r="EO105" s="138"/>
    </row>
    <row r="106" spans="1:145">
      <c r="A106" s="114" t="s">
        <v>404</v>
      </c>
      <c r="B106" s="337" t="s">
        <v>208</v>
      </c>
      <c r="C106" s="362" t="str">
        <f>_xlfn.IFNA(VLOOKUP($B106,Classificatietabel!$B$6:$I$91,C$7,FALSE),"")</f>
        <v>hoog</v>
      </c>
      <c r="D106" s="194" t="str">
        <f>_xlfn.IFNA(VLOOKUP($B106,Classificatietabel!$B$6:$I$91,D$7,FALSE),"")</f>
        <v>neen</v>
      </c>
      <c r="E106" s="197">
        <f>IF(AND(D106="laag",$D$3=1),0,_xlfn.IFNA(IF(VLOOKUP($B106,Classificatietabel!$B$6:$H$91,$E$5,FALSE)="Ja",1,0),""))</f>
        <v>1</v>
      </c>
      <c r="F106" s="357"/>
      <c r="G106" s="363">
        <v>1</v>
      </c>
      <c r="H106" s="363">
        <v>1</v>
      </c>
      <c r="I106" s="363">
        <v>1</v>
      </c>
      <c r="J106" s="363">
        <v>1</v>
      </c>
      <c r="K106" s="363">
        <v>1</v>
      </c>
      <c r="L106" s="363">
        <v>1</v>
      </c>
      <c r="M106" s="363">
        <v>1</v>
      </c>
      <c r="N106" s="363">
        <v>1</v>
      </c>
      <c r="O106" s="363">
        <v>1</v>
      </c>
      <c r="P106" s="363">
        <v>1</v>
      </c>
      <c r="Q106" s="363">
        <v>1</v>
      </c>
      <c r="R106" s="363">
        <v>1</v>
      </c>
      <c r="S106" s="363">
        <v>1</v>
      </c>
      <c r="T106" s="363">
        <v>1</v>
      </c>
      <c r="U106" s="363">
        <v>1</v>
      </c>
      <c r="V106" s="363">
        <v>1</v>
      </c>
      <c r="W106" s="363">
        <v>1</v>
      </c>
      <c r="X106" s="363">
        <v>1</v>
      </c>
      <c r="Y106" s="363">
        <v>1</v>
      </c>
      <c r="Z106" s="363">
        <v>1</v>
      </c>
      <c r="AA106" s="363">
        <v>1</v>
      </c>
      <c r="AB106" s="363">
        <v>1</v>
      </c>
      <c r="AC106" s="363">
        <v>1</v>
      </c>
      <c r="AD106" s="363">
        <v>1</v>
      </c>
      <c r="AE106" s="363">
        <v>1</v>
      </c>
      <c r="AF106" s="363">
        <v>1</v>
      </c>
      <c r="AG106" s="363">
        <v>1</v>
      </c>
      <c r="AH106" s="363">
        <v>1</v>
      </c>
      <c r="AI106" s="363">
        <v>1</v>
      </c>
      <c r="AJ106" s="363">
        <v>1</v>
      </c>
      <c r="AK106" s="363">
        <v>1</v>
      </c>
      <c r="AL106" s="363">
        <v>1</v>
      </c>
      <c r="AM106" s="363">
        <v>1</v>
      </c>
      <c r="AN106" s="357"/>
      <c r="AO106" s="363">
        <v>1</v>
      </c>
      <c r="AP106" s="363">
        <v>1</v>
      </c>
      <c r="AQ106" s="363">
        <v>1</v>
      </c>
      <c r="AR106" s="363">
        <v>1</v>
      </c>
      <c r="AS106" s="363">
        <v>1</v>
      </c>
      <c r="AT106" s="363">
        <v>1</v>
      </c>
      <c r="AU106" s="363">
        <v>1</v>
      </c>
      <c r="AV106" s="363">
        <v>1</v>
      </c>
      <c r="AW106" s="363">
        <v>1</v>
      </c>
      <c r="AX106" s="363">
        <v>1</v>
      </c>
      <c r="AY106" s="357"/>
      <c r="AZ106" s="363">
        <v>1</v>
      </c>
      <c r="BA106" s="363">
        <v>1</v>
      </c>
      <c r="BB106" s="363">
        <v>1</v>
      </c>
      <c r="BC106" s="363">
        <v>1</v>
      </c>
      <c r="BD106" s="363">
        <v>1</v>
      </c>
      <c r="BE106" s="363">
        <v>1</v>
      </c>
      <c r="BF106" s="363">
        <v>1</v>
      </c>
      <c r="BG106" s="363">
        <v>1</v>
      </c>
      <c r="BH106" s="363">
        <v>1</v>
      </c>
      <c r="BI106" s="357"/>
      <c r="BJ106" s="363">
        <v>1</v>
      </c>
      <c r="BK106" s="363">
        <v>1</v>
      </c>
      <c r="BL106" s="363">
        <v>1</v>
      </c>
      <c r="BM106" s="363">
        <v>1</v>
      </c>
      <c r="BN106" s="363">
        <v>1</v>
      </c>
      <c r="BO106" s="363">
        <v>1</v>
      </c>
      <c r="BP106" s="363">
        <v>1</v>
      </c>
      <c r="BQ106" s="363">
        <v>1</v>
      </c>
      <c r="BR106" s="363">
        <v>1</v>
      </c>
      <c r="BS106" s="363">
        <v>1</v>
      </c>
      <c r="BT106" s="191"/>
      <c r="BU106" s="230">
        <v>1</v>
      </c>
      <c r="BV106" s="363">
        <v>1</v>
      </c>
      <c r="BW106" s="363">
        <v>1</v>
      </c>
      <c r="BX106" s="363">
        <v>1</v>
      </c>
      <c r="BY106" s="365"/>
      <c r="BZ106" s="363">
        <v>1</v>
      </c>
      <c r="CA106" s="363">
        <v>1</v>
      </c>
      <c r="CB106" s="363">
        <v>1</v>
      </c>
      <c r="CC106" s="363">
        <v>1</v>
      </c>
      <c r="CD106" s="363">
        <v>1</v>
      </c>
      <c r="CE106" s="363">
        <v>1</v>
      </c>
      <c r="CF106" s="363">
        <v>1</v>
      </c>
      <c r="CG106" s="363">
        <v>1</v>
      </c>
      <c r="CH106" s="363">
        <v>1</v>
      </c>
      <c r="CI106" s="191"/>
      <c r="CJ106" s="363">
        <v>1</v>
      </c>
      <c r="CK106" s="363">
        <v>1</v>
      </c>
      <c r="CL106" s="363">
        <v>1</v>
      </c>
      <c r="CM106" s="363">
        <v>1</v>
      </c>
      <c r="CN106" s="363">
        <v>1</v>
      </c>
      <c r="CO106" s="363">
        <v>1</v>
      </c>
      <c r="CP106" s="363">
        <v>1</v>
      </c>
      <c r="CQ106" s="363">
        <v>1</v>
      </c>
      <c r="CR106" s="363">
        <v>1</v>
      </c>
      <c r="CS106" s="363">
        <v>1</v>
      </c>
      <c r="CT106" s="363">
        <v>1</v>
      </c>
      <c r="CU106" s="363">
        <v>1</v>
      </c>
      <c r="CV106" s="364" cm="1">
        <f t="array" aca="1" ref="CV106" ca="1">INDIRECT($A106&amp;CV$1)</f>
        <v>1</v>
      </c>
      <c r="CW106" s="364" cm="1">
        <f t="array" aca="1" ref="CW106" ca="1">INDIRECT($A106&amp;CW$1)</f>
        <v>1</v>
      </c>
      <c r="CX106" s="364" cm="1">
        <f t="array" aca="1" ref="CX106" ca="1">INDIRECT($A106&amp;CX$1)</f>
        <v>1</v>
      </c>
      <c r="CY106" s="364" cm="1">
        <f t="array" aca="1" ref="CY106" ca="1">INDIRECT($A106&amp;CY$1)</f>
        <v>1</v>
      </c>
      <c r="CZ106" s="364" cm="1">
        <f t="array" aca="1" ref="CZ106" ca="1">INDIRECT($A106&amp;CZ$1)</f>
        <v>1</v>
      </c>
      <c r="DA106" s="364" cm="1">
        <f t="array" aca="1" ref="DA106" ca="1">INDIRECT($A106&amp;DA$1)</f>
        <v>1</v>
      </c>
      <c r="DB106" s="364" cm="1">
        <f t="array" aca="1" ref="DB106" ca="1">INDIRECT($A106&amp;DB$1)</f>
        <v>1</v>
      </c>
      <c r="DC106" s="364" cm="1">
        <f t="array" aca="1" ref="DC106" ca="1">INDIRECT($A106&amp;DC$1)</f>
        <v>1</v>
      </c>
      <c r="DD106" s="357"/>
      <c r="DE106" s="364" cm="1">
        <f t="array" aca="1" ref="DE106" ca="1">INDIRECT($A106&amp;DE$1)</f>
        <v>1</v>
      </c>
      <c r="DF106" s="364" cm="1">
        <f t="array" aca="1" ref="DF106" ca="1">INDIRECT($A106&amp;DF$1)</f>
        <v>1</v>
      </c>
      <c r="DG106" s="364" cm="1">
        <f t="array" aca="1" ref="DG106" ca="1">INDIRECT($A106&amp;DG$1)</f>
        <v>1</v>
      </c>
      <c r="DH106" s="364" cm="1">
        <f t="array" aca="1" ref="DH106" ca="1">INDIRECT($A106&amp;DH$1)</f>
        <v>1</v>
      </c>
      <c r="DI106" s="364" cm="1">
        <f t="array" aca="1" ref="DI106" ca="1">INDIRECT($A106&amp;DI$1)</f>
        <v>1</v>
      </c>
      <c r="DJ106" s="364" cm="1">
        <f t="array" aca="1" ref="DJ106" ca="1">INDIRECT($A106&amp;DJ$1)</f>
        <v>1</v>
      </c>
      <c r="DK106" s="364" cm="1">
        <f t="array" aca="1" ref="DK106" ca="1">INDIRECT($A106&amp;DK$1)</f>
        <v>1</v>
      </c>
      <c r="DL106" s="364" cm="1">
        <f t="array" aca="1" ref="DL106" ca="1">INDIRECT($A106&amp;DL$1)</f>
        <v>1</v>
      </c>
      <c r="DM106" s="357"/>
      <c r="DN106" s="364" cm="1">
        <f t="array" aca="1" ref="DN106" ca="1">INDIRECT($A106&amp;DN$1)</f>
        <v>1</v>
      </c>
      <c r="DO106" s="364" cm="1">
        <f t="array" aca="1" ref="DO106" ca="1">INDIRECT($A106&amp;DO$1)</f>
        <v>1</v>
      </c>
      <c r="DP106" s="364" cm="1">
        <f t="array" aca="1" ref="DP106" ca="1">INDIRECT($A106&amp;DP$1)</f>
        <v>1</v>
      </c>
      <c r="DQ106" s="364" cm="1">
        <f t="array" aca="1" ref="DQ106" ca="1">INDIRECT($A106&amp;DQ$1)</f>
        <v>1</v>
      </c>
      <c r="DR106" s="364" cm="1">
        <f t="array" aca="1" ref="DR106" ca="1">INDIRECT($A106&amp;DR$1)</f>
        <v>1</v>
      </c>
      <c r="DS106" s="364" cm="1">
        <f t="array" aca="1" ref="DS106" ca="1">INDIRECT($A106&amp;DS$1)</f>
        <v>1</v>
      </c>
      <c r="DT106" s="364" cm="1">
        <f t="array" aca="1" ref="DT106" ca="1">INDIRECT($A106&amp;DT$1)</f>
        <v>1</v>
      </c>
      <c r="DU106" s="364" cm="1">
        <f t="array" aca="1" ref="DU106" ca="1">INDIRECT($A106&amp;DU$1)</f>
        <v>1</v>
      </c>
      <c r="DV106" s="364" cm="1">
        <f t="array" aca="1" ref="DV106" ca="1">INDIRECT($A106&amp;DV$1)</f>
        <v>1</v>
      </c>
      <c r="DW106" s="364" cm="1">
        <f t="array" aca="1" ref="DW106" ca="1">INDIRECT($A106&amp;DW$1)</f>
        <v>1</v>
      </c>
      <c r="DX106" s="364" cm="1">
        <f t="array" aca="1" ref="DX106" ca="1">INDIRECT($A106&amp;DX$1)</f>
        <v>1</v>
      </c>
      <c r="DY106" s="357"/>
      <c r="DZ106" s="364" cm="1">
        <f t="array" aca="1" ref="DZ106" ca="1">INDIRECT($A106&amp;DZ$1)</f>
        <v>1</v>
      </c>
      <c r="EA106" s="364" cm="1">
        <f t="array" aca="1" ref="EA106" ca="1">INDIRECT($A106&amp;EA$1)</f>
        <v>1</v>
      </c>
      <c r="EB106" s="364" cm="1">
        <f t="array" aca="1" ref="EB106" ca="1">INDIRECT($A106&amp;EB$1)</f>
        <v>1</v>
      </c>
      <c r="EC106" s="364" cm="1">
        <f t="array" aca="1" ref="EC106" ca="1">INDIRECT($A106&amp;EC$1)</f>
        <v>1</v>
      </c>
      <c r="ED106" s="357"/>
      <c r="EE106" s="364" cm="1">
        <f t="array" aca="1" ref="EE106" ca="1">INDIRECT($A106&amp;EE$1)</f>
        <v>1</v>
      </c>
      <c r="EF106" s="364" cm="1">
        <f t="array" aca="1" ref="EF106" ca="1">INDIRECT($A106&amp;EF$1)</f>
        <v>1</v>
      </c>
      <c r="EG106" s="364" cm="1">
        <f t="array" aca="1" ref="EG106" ca="1">INDIRECT($A106&amp;EG$1)</f>
        <v>1</v>
      </c>
      <c r="EH106" s="364" cm="1">
        <f t="array" aca="1" ref="EH106" ca="1">INDIRECT($A106&amp;EH$1)</f>
        <v>1</v>
      </c>
      <c r="EI106" s="364" cm="1">
        <f t="array" aca="1" ref="EI106" ca="1">INDIRECT($A106&amp;EI$1)</f>
        <v>1</v>
      </c>
      <c r="EJ106" s="199"/>
      <c r="EK106" s="199"/>
      <c r="EL106" s="138"/>
      <c r="EM106" s="138"/>
      <c r="EN106" s="138"/>
      <c r="EO106" s="138"/>
    </row>
    <row r="107" spans="1:145">
      <c r="A107" s="114" t="s">
        <v>405</v>
      </c>
      <c r="B107" s="337" t="s">
        <v>209</v>
      </c>
      <c r="C107" s="362" t="str">
        <f>_xlfn.IFNA(VLOOKUP($B107,Classificatietabel!$B$6:$I$91,C$7,FALSE),"")</f>
        <v>normaal</v>
      </c>
      <c r="D107" s="194" t="str">
        <f>_xlfn.IFNA(VLOOKUP($B107,Classificatietabel!$B$6:$I$91,D$7,FALSE),"")</f>
        <v>neen</v>
      </c>
      <c r="E107" s="197">
        <f>IF(AND(D107="laag",$D$3=1),0,_xlfn.IFNA(IF(VLOOKUP($B107,Classificatietabel!$B$6:$H$91,$E$5,FALSE)="Ja",1,0),""))</f>
        <v>1</v>
      </c>
      <c r="F107" s="357"/>
      <c r="G107" s="363">
        <v>1</v>
      </c>
      <c r="H107" s="363">
        <v>1</v>
      </c>
      <c r="I107" s="363">
        <v>1</v>
      </c>
      <c r="J107" s="363">
        <v>1</v>
      </c>
      <c r="K107" s="363">
        <v>1</v>
      </c>
      <c r="L107" s="363">
        <v>1</v>
      </c>
      <c r="M107" s="363">
        <v>1</v>
      </c>
      <c r="N107" s="363">
        <v>1</v>
      </c>
      <c r="O107" s="363">
        <v>1</v>
      </c>
      <c r="P107" s="363">
        <v>1</v>
      </c>
      <c r="Q107" s="363">
        <v>1</v>
      </c>
      <c r="R107" s="363">
        <v>1</v>
      </c>
      <c r="S107" s="363">
        <v>1</v>
      </c>
      <c r="T107" s="363">
        <v>1</v>
      </c>
      <c r="U107" s="363">
        <v>1</v>
      </c>
      <c r="V107" s="363">
        <v>1</v>
      </c>
      <c r="W107" s="363">
        <v>1</v>
      </c>
      <c r="X107" s="363">
        <v>1</v>
      </c>
      <c r="Y107" s="363">
        <v>1</v>
      </c>
      <c r="Z107" s="363">
        <v>1</v>
      </c>
      <c r="AA107" s="363">
        <v>1</v>
      </c>
      <c r="AB107" s="363">
        <v>1</v>
      </c>
      <c r="AC107" s="363">
        <v>1</v>
      </c>
      <c r="AD107" s="363">
        <v>1</v>
      </c>
      <c r="AE107" s="363">
        <v>1</v>
      </c>
      <c r="AF107" s="363">
        <v>1</v>
      </c>
      <c r="AG107" s="363">
        <v>1</v>
      </c>
      <c r="AH107" s="363">
        <v>1</v>
      </c>
      <c r="AI107" s="363">
        <v>1</v>
      </c>
      <c r="AJ107" s="363">
        <v>1</v>
      </c>
      <c r="AK107" s="363">
        <v>1</v>
      </c>
      <c r="AL107" s="363">
        <v>1</v>
      </c>
      <c r="AM107" s="363">
        <v>1</v>
      </c>
      <c r="AN107" s="357"/>
      <c r="AO107" s="363">
        <v>1</v>
      </c>
      <c r="AP107" s="363">
        <v>1</v>
      </c>
      <c r="AQ107" s="363">
        <v>1</v>
      </c>
      <c r="AR107" s="363">
        <v>1</v>
      </c>
      <c r="AS107" s="363">
        <v>1</v>
      </c>
      <c r="AT107" s="363">
        <v>1</v>
      </c>
      <c r="AU107" s="363">
        <v>1</v>
      </c>
      <c r="AV107" s="363">
        <v>1</v>
      </c>
      <c r="AW107" s="363">
        <v>1</v>
      </c>
      <c r="AX107" s="363">
        <v>1</v>
      </c>
      <c r="AY107" s="357"/>
      <c r="AZ107" s="363">
        <v>1</v>
      </c>
      <c r="BA107" s="363">
        <v>1</v>
      </c>
      <c r="BB107" s="363">
        <v>1</v>
      </c>
      <c r="BC107" s="363">
        <v>1</v>
      </c>
      <c r="BD107" s="363">
        <v>1</v>
      </c>
      <c r="BE107" s="363">
        <v>1</v>
      </c>
      <c r="BF107" s="363">
        <v>1</v>
      </c>
      <c r="BG107" s="363">
        <v>1</v>
      </c>
      <c r="BH107" s="363">
        <v>1</v>
      </c>
      <c r="BI107" s="357"/>
      <c r="BJ107" s="363">
        <v>1</v>
      </c>
      <c r="BK107" s="363">
        <v>1</v>
      </c>
      <c r="BL107" s="363">
        <v>1</v>
      </c>
      <c r="BM107" s="363">
        <v>1</v>
      </c>
      <c r="BN107" s="363">
        <v>1</v>
      </c>
      <c r="BO107" s="363">
        <v>1</v>
      </c>
      <c r="BP107" s="363">
        <v>1</v>
      </c>
      <c r="BQ107" s="363">
        <v>1</v>
      </c>
      <c r="BR107" s="363">
        <v>1</v>
      </c>
      <c r="BS107" s="363">
        <v>1</v>
      </c>
      <c r="BT107" s="191"/>
      <c r="BU107" s="230">
        <v>1</v>
      </c>
      <c r="BV107" s="363">
        <v>1</v>
      </c>
      <c r="BW107" s="363">
        <v>1</v>
      </c>
      <c r="BX107" s="363">
        <v>1</v>
      </c>
      <c r="BY107" s="365"/>
      <c r="BZ107" s="363">
        <v>1</v>
      </c>
      <c r="CA107" s="363">
        <v>1</v>
      </c>
      <c r="CB107" s="363">
        <v>1</v>
      </c>
      <c r="CC107" s="363">
        <v>1</v>
      </c>
      <c r="CD107" s="363">
        <v>1</v>
      </c>
      <c r="CE107" s="363">
        <v>1</v>
      </c>
      <c r="CF107" s="363">
        <v>1</v>
      </c>
      <c r="CG107" s="363">
        <v>1</v>
      </c>
      <c r="CH107" s="363">
        <v>1</v>
      </c>
      <c r="CI107" s="191"/>
      <c r="CJ107" s="363">
        <v>1</v>
      </c>
      <c r="CK107" s="363">
        <v>1</v>
      </c>
      <c r="CL107" s="363">
        <v>1</v>
      </c>
      <c r="CM107" s="363">
        <v>1</v>
      </c>
      <c r="CN107" s="363">
        <v>1</v>
      </c>
      <c r="CO107" s="363">
        <v>1</v>
      </c>
      <c r="CP107" s="363">
        <v>1</v>
      </c>
      <c r="CQ107" s="363">
        <v>1</v>
      </c>
      <c r="CR107" s="363">
        <v>1</v>
      </c>
      <c r="CS107" s="363">
        <v>1</v>
      </c>
      <c r="CT107" s="363">
        <v>1</v>
      </c>
      <c r="CU107" s="363">
        <v>1</v>
      </c>
      <c r="CV107" s="363">
        <v>1</v>
      </c>
      <c r="CW107" s="364" cm="1">
        <f t="array" aca="1" ref="CW107" ca="1">INDIRECT($A107&amp;CW$1)</f>
        <v>1</v>
      </c>
      <c r="CX107" s="364" cm="1">
        <f t="array" aca="1" ref="CX107" ca="1">INDIRECT($A107&amp;CX$1)</f>
        <v>1</v>
      </c>
      <c r="CY107" s="364" cm="1">
        <f t="array" aca="1" ref="CY107" ca="1">INDIRECT($A107&amp;CY$1)</f>
        <v>1</v>
      </c>
      <c r="CZ107" s="364" cm="1">
        <f t="array" aca="1" ref="CZ107" ca="1">INDIRECT($A107&amp;CZ$1)</f>
        <v>1</v>
      </c>
      <c r="DA107" s="364" cm="1">
        <f t="array" aca="1" ref="DA107" ca="1">INDIRECT($A107&amp;DA$1)</f>
        <v>1</v>
      </c>
      <c r="DB107" s="364" cm="1">
        <f t="array" aca="1" ref="DB107" ca="1">INDIRECT($A107&amp;DB$1)</f>
        <v>1</v>
      </c>
      <c r="DC107" s="364" cm="1">
        <f t="array" aca="1" ref="DC107" ca="1">INDIRECT($A107&amp;DC$1)</f>
        <v>1</v>
      </c>
      <c r="DD107" s="357"/>
      <c r="DE107" s="364" cm="1">
        <f t="array" aca="1" ref="DE107" ca="1">INDIRECT($A107&amp;DE$1)</f>
        <v>1</v>
      </c>
      <c r="DF107" s="364" cm="1">
        <f t="array" aca="1" ref="DF107" ca="1">INDIRECT($A107&amp;DF$1)</f>
        <v>1</v>
      </c>
      <c r="DG107" s="364" cm="1">
        <f t="array" aca="1" ref="DG107" ca="1">INDIRECT($A107&amp;DG$1)</f>
        <v>1</v>
      </c>
      <c r="DH107" s="364" cm="1">
        <f t="array" aca="1" ref="DH107" ca="1">INDIRECT($A107&amp;DH$1)</f>
        <v>1</v>
      </c>
      <c r="DI107" s="364" cm="1">
        <f t="array" aca="1" ref="DI107" ca="1">INDIRECT($A107&amp;DI$1)</f>
        <v>1</v>
      </c>
      <c r="DJ107" s="364" cm="1">
        <f t="array" aca="1" ref="DJ107" ca="1">INDIRECT($A107&amp;DJ$1)</f>
        <v>1</v>
      </c>
      <c r="DK107" s="364" cm="1">
        <f t="array" aca="1" ref="DK107" ca="1">INDIRECT($A107&amp;DK$1)</f>
        <v>1</v>
      </c>
      <c r="DL107" s="364" cm="1">
        <f t="array" aca="1" ref="DL107" ca="1">INDIRECT($A107&amp;DL$1)</f>
        <v>1</v>
      </c>
      <c r="DM107" s="357"/>
      <c r="DN107" s="364" cm="1">
        <f t="array" aca="1" ref="DN107" ca="1">INDIRECT($A107&amp;DN$1)</f>
        <v>1</v>
      </c>
      <c r="DO107" s="364" cm="1">
        <f t="array" aca="1" ref="DO107" ca="1">INDIRECT($A107&amp;DO$1)</f>
        <v>1</v>
      </c>
      <c r="DP107" s="364" cm="1">
        <f t="array" aca="1" ref="DP107" ca="1">INDIRECT($A107&amp;DP$1)</f>
        <v>1</v>
      </c>
      <c r="DQ107" s="364" cm="1">
        <f t="array" aca="1" ref="DQ107" ca="1">INDIRECT($A107&amp;DQ$1)</f>
        <v>1</v>
      </c>
      <c r="DR107" s="364" cm="1">
        <f t="array" aca="1" ref="DR107" ca="1">INDIRECT($A107&amp;DR$1)</f>
        <v>1</v>
      </c>
      <c r="DS107" s="364" cm="1">
        <f t="array" aca="1" ref="DS107" ca="1">INDIRECT($A107&amp;DS$1)</f>
        <v>1</v>
      </c>
      <c r="DT107" s="364" cm="1">
        <f t="array" aca="1" ref="DT107" ca="1">INDIRECT($A107&amp;DT$1)</f>
        <v>1</v>
      </c>
      <c r="DU107" s="364" cm="1">
        <f t="array" aca="1" ref="DU107" ca="1">INDIRECT($A107&amp;DU$1)</f>
        <v>1</v>
      </c>
      <c r="DV107" s="364" cm="1">
        <f t="array" aca="1" ref="DV107" ca="1">INDIRECT($A107&amp;DV$1)</f>
        <v>1</v>
      </c>
      <c r="DW107" s="364" cm="1">
        <f t="array" aca="1" ref="DW107" ca="1">INDIRECT($A107&amp;DW$1)</f>
        <v>1</v>
      </c>
      <c r="DX107" s="364" cm="1">
        <f t="array" aca="1" ref="DX107" ca="1">INDIRECT($A107&amp;DX$1)</f>
        <v>1</v>
      </c>
      <c r="DY107" s="357"/>
      <c r="DZ107" s="364" cm="1">
        <f t="array" aca="1" ref="DZ107" ca="1">INDIRECT($A107&amp;DZ$1)</f>
        <v>1</v>
      </c>
      <c r="EA107" s="364" cm="1">
        <f t="array" aca="1" ref="EA107" ca="1">INDIRECT($A107&amp;EA$1)</f>
        <v>1</v>
      </c>
      <c r="EB107" s="364" cm="1">
        <f t="array" aca="1" ref="EB107" ca="1">INDIRECT($A107&amp;EB$1)</f>
        <v>1</v>
      </c>
      <c r="EC107" s="364" cm="1">
        <f t="array" aca="1" ref="EC107" ca="1">INDIRECT($A107&amp;EC$1)</f>
        <v>1</v>
      </c>
      <c r="ED107" s="357"/>
      <c r="EE107" s="364" cm="1">
        <f t="array" aca="1" ref="EE107" ca="1">INDIRECT($A107&amp;EE$1)</f>
        <v>1</v>
      </c>
      <c r="EF107" s="364" cm="1">
        <f t="array" aca="1" ref="EF107" ca="1">INDIRECT($A107&amp;EF$1)</f>
        <v>1</v>
      </c>
      <c r="EG107" s="364" cm="1">
        <f t="array" aca="1" ref="EG107" ca="1">INDIRECT($A107&amp;EG$1)</f>
        <v>1</v>
      </c>
      <c r="EH107" s="364" cm="1">
        <f t="array" aca="1" ref="EH107" ca="1">INDIRECT($A107&amp;EH$1)</f>
        <v>1</v>
      </c>
      <c r="EI107" s="364" cm="1">
        <f t="array" aca="1" ref="EI107" ca="1">INDIRECT($A107&amp;EI$1)</f>
        <v>1</v>
      </c>
      <c r="EJ107" s="199"/>
      <c r="EK107" s="199"/>
      <c r="EL107" s="138"/>
      <c r="EM107" s="138"/>
      <c r="EN107" s="138"/>
      <c r="EO107" s="138"/>
    </row>
    <row r="108" spans="1:145">
      <c r="A108" s="114" t="s">
        <v>406</v>
      </c>
      <c r="B108" s="337" t="s">
        <v>210</v>
      </c>
      <c r="C108" s="362" t="str">
        <f>_xlfn.IFNA(VLOOKUP($B108,Classificatietabel!$B$6:$I$91,C$7,FALSE),"")</f>
        <v>normaal</v>
      </c>
      <c r="D108" s="194" t="str">
        <f>_xlfn.IFNA(VLOOKUP($B108,Classificatietabel!$B$6:$I$91,D$7,FALSE),"")</f>
        <v>neen</v>
      </c>
      <c r="E108" s="197">
        <f>IF(AND(D108="laag",$D$3=1),0,_xlfn.IFNA(IF(VLOOKUP($B108,Classificatietabel!$B$6:$H$91,$E$5,FALSE)="Ja",1,0),""))</f>
        <v>1</v>
      </c>
      <c r="F108" s="357"/>
      <c r="G108" s="363">
        <v>1</v>
      </c>
      <c r="H108" s="363">
        <v>1</v>
      </c>
      <c r="I108" s="363">
        <v>1</v>
      </c>
      <c r="J108" s="363">
        <v>1</v>
      </c>
      <c r="K108" s="363">
        <v>1</v>
      </c>
      <c r="L108" s="363">
        <v>1</v>
      </c>
      <c r="M108" s="363">
        <v>1</v>
      </c>
      <c r="N108" s="363">
        <v>1</v>
      </c>
      <c r="O108" s="363">
        <v>1</v>
      </c>
      <c r="P108" s="363">
        <v>1</v>
      </c>
      <c r="Q108" s="363">
        <v>1</v>
      </c>
      <c r="R108" s="363">
        <v>1</v>
      </c>
      <c r="S108" s="363">
        <v>1</v>
      </c>
      <c r="T108" s="363">
        <v>1</v>
      </c>
      <c r="U108" s="363">
        <v>1</v>
      </c>
      <c r="V108" s="363">
        <v>1</v>
      </c>
      <c r="W108" s="363">
        <v>1</v>
      </c>
      <c r="X108" s="363">
        <v>1</v>
      </c>
      <c r="Y108" s="363">
        <v>1</v>
      </c>
      <c r="Z108" s="363">
        <v>1</v>
      </c>
      <c r="AA108" s="363">
        <v>1</v>
      </c>
      <c r="AB108" s="363">
        <v>1</v>
      </c>
      <c r="AC108" s="363">
        <v>1</v>
      </c>
      <c r="AD108" s="363">
        <v>1</v>
      </c>
      <c r="AE108" s="363">
        <v>1</v>
      </c>
      <c r="AF108" s="363">
        <v>1</v>
      </c>
      <c r="AG108" s="363">
        <v>1</v>
      </c>
      <c r="AH108" s="363">
        <v>1</v>
      </c>
      <c r="AI108" s="363">
        <v>1</v>
      </c>
      <c r="AJ108" s="363">
        <v>1</v>
      </c>
      <c r="AK108" s="363">
        <v>1</v>
      </c>
      <c r="AL108" s="363">
        <v>1</v>
      </c>
      <c r="AM108" s="363">
        <v>1</v>
      </c>
      <c r="AN108" s="357"/>
      <c r="AO108" s="363">
        <v>1</v>
      </c>
      <c r="AP108" s="363">
        <v>1</v>
      </c>
      <c r="AQ108" s="363">
        <v>1</v>
      </c>
      <c r="AR108" s="363">
        <v>1</v>
      </c>
      <c r="AS108" s="363">
        <v>1</v>
      </c>
      <c r="AT108" s="363">
        <v>1</v>
      </c>
      <c r="AU108" s="363">
        <v>1</v>
      </c>
      <c r="AV108" s="363">
        <v>1</v>
      </c>
      <c r="AW108" s="363">
        <v>1</v>
      </c>
      <c r="AX108" s="363">
        <v>1</v>
      </c>
      <c r="AY108" s="357"/>
      <c r="AZ108" s="363">
        <v>1</v>
      </c>
      <c r="BA108" s="363">
        <v>1</v>
      </c>
      <c r="BB108" s="363">
        <v>1</v>
      </c>
      <c r="BC108" s="363">
        <v>1</v>
      </c>
      <c r="BD108" s="363">
        <v>1</v>
      </c>
      <c r="BE108" s="363">
        <v>1</v>
      </c>
      <c r="BF108" s="363">
        <v>1</v>
      </c>
      <c r="BG108" s="363">
        <v>1</v>
      </c>
      <c r="BH108" s="363">
        <v>1</v>
      </c>
      <c r="BI108" s="357"/>
      <c r="BJ108" s="363">
        <v>1</v>
      </c>
      <c r="BK108" s="363">
        <v>1</v>
      </c>
      <c r="BL108" s="363">
        <v>1</v>
      </c>
      <c r="BM108" s="363">
        <v>1</v>
      </c>
      <c r="BN108" s="363">
        <v>1</v>
      </c>
      <c r="BO108" s="363">
        <v>1</v>
      </c>
      <c r="BP108" s="363">
        <v>1</v>
      </c>
      <c r="BQ108" s="363">
        <v>1</v>
      </c>
      <c r="BR108" s="363">
        <v>1</v>
      </c>
      <c r="BS108" s="363">
        <v>1</v>
      </c>
      <c r="BT108" s="191"/>
      <c r="BU108" s="230">
        <v>1</v>
      </c>
      <c r="BV108" s="363">
        <v>1</v>
      </c>
      <c r="BW108" s="363">
        <v>1</v>
      </c>
      <c r="BX108" s="363">
        <v>1</v>
      </c>
      <c r="BY108" s="365"/>
      <c r="BZ108" s="363">
        <v>1</v>
      </c>
      <c r="CA108" s="363">
        <v>1</v>
      </c>
      <c r="CB108" s="363">
        <v>1</v>
      </c>
      <c r="CC108" s="363">
        <v>1</v>
      </c>
      <c r="CD108" s="363">
        <v>1</v>
      </c>
      <c r="CE108" s="363">
        <v>1</v>
      </c>
      <c r="CF108" s="363">
        <v>1</v>
      </c>
      <c r="CG108" s="363">
        <v>1</v>
      </c>
      <c r="CH108" s="363">
        <v>1</v>
      </c>
      <c r="CI108" s="191"/>
      <c r="CJ108" s="363">
        <v>1</v>
      </c>
      <c r="CK108" s="363">
        <v>1</v>
      </c>
      <c r="CL108" s="363">
        <v>1</v>
      </c>
      <c r="CM108" s="363">
        <v>1</v>
      </c>
      <c r="CN108" s="363">
        <v>1</v>
      </c>
      <c r="CO108" s="363">
        <v>1</v>
      </c>
      <c r="CP108" s="363">
        <v>1</v>
      </c>
      <c r="CQ108" s="363">
        <v>1</v>
      </c>
      <c r="CR108" s="363">
        <v>1</v>
      </c>
      <c r="CS108" s="363">
        <v>1</v>
      </c>
      <c r="CT108" s="363">
        <v>1</v>
      </c>
      <c r="CU108" s="363">
        <v>1</v>
      </c>
      <c r="CV108" s="363">
        <v>1</v>
      </c>
      <c r="CW108" s="363">
        <v>1</v>
      </c>
      <c r="CX108" s="364" cm="1">
        <f t="array" aca="1" ref="CX108" ca="1">INDIRECT($A108&amp;CX$1)</f>
        <v>1</v>
      </c>
      <c r="CY108" s="364" cm="1">
        <f t="array" aca="1" ref="CY108" ca="1">INDIRECT($A108&amp;CY$1)</f>
        <v>1</v>
      </c>
      <c r="CZ108" s="364" cm="1">
        <f t="array" aca="1" ref="CZ108" ca="1">INDIRECT($A108&amp;CZ$1)</f>
        <v>1</v>
      </c>
      <c r="DA108" s="364" cm="1">
        <f t="array" aca="1" ref="DA108" ca="1">INDIRECT($A108&amp;DA$1)</f>
        <v>1</v>
      </c>
      <c r="DB108" s="364" cm="1">
        <f t="array" aca="1" ref="DB108" ca="1">INDIRECT($A108&amp;DB$1)</f>
        <v>1</v>
      </c>
      <c r="DC108" s="364" cm="1">
        <f t="array" aca="1" ref="DC108" ca="1">INDIRECT($A108&amp;DC$1)</f>
        <v>1</v>
      </c>
      <c r="DD108" s="357"/>
      <c r="DE108" s="364" cm="1">
        <f t="array" aca="1" ref="DE108" ca="1">INDIRECT($A108&amp;DE$1)</f>
        <v>1</v>
      </c>
      <c r="DF108" s="364" cm="1">
        <f t="array" aca="1" ref="DF108" ca="1">INDIRECT($A108&amp;DF$1)</f>
        <v>1</v>
      </c>
      <c r="DG108" s="364" cm="1">
        <f t="array" aca="1" ref="DG108" ca="1">INDIRECT($A108&amp;DG$1)</f>
        <v>1</v>
      </c>
      <c r="DH108" s="364" cm="1">
        <f t="array" aca="1" ref="DH108" ca="1">INDIRECT($A108&amp;DH$1)</f>
        <v>1</v>
      </c>
      <c r="DI108" s="364" cm="1">
        <f t="array" aca="1" ref="DI108" ca="1">INDIRECT($A108&amp;DI$1)</f>
        <v>1</v>
      </c>
      <c r="DJ108" s="364" cm="1">
        <f t="array" aca="1" ref="DJ108" ca="1">INDIRECT($A108&amp;DJ$1)</f>
        <v>1</v>
      </c>
      <c r="DK108" s="364" cm="1">
        <f t="array" aca="1" ref="DK108" ca="1">INDIRECT($A108&amp;DK$1)</f>
        <v>1</v>
      </c>
      <c r="DL108" s="364" cm="1">
        <f t="array" aca="1" ref="DL108" ca="1">INDIRECT($A108&amp;DL$1)</f>
        <v>1</v>
      </c>
      <c r="DM108" s="357"/>
      <c r="DN108" s="364" cm="1">
        <f t="array" aca="1" ref="DN108" ca="1">INDIRECT($A108&amp;DN$1)</f>
        <v>1</v>
      </c>
      <c r="DO108" s="364" cm="1">
        <f t="array" aca="1" ref="DO108" ca="1">INDIRECT($A108&amp;DO$1)</f>
        <v>1</v>
      </c>
      <c r="DP108" s="364" cm="1">
        <f t="array" aca="1" ref="DP108" ca="1">INDIRECT($A108&amp;DP$1)</f>
        <v>1</v>
      </c>
      <c r="DQ108" s="364" cm="1">
        <f t="array" aca="1" ref="DQ108" ca="1">INDIRECT($A108&amp;DQ$1)</f>
        <v>1</v>
      </c>
      <c r="DR108" s="364" cm="1">
        <f t="array" aca="1" ref="DR108" ca="1">INDIRECT($A108&amp;DR$1)</f>
        <v>1</v>
      </c>
      <c r="DS108" s="364" cm="1">
        <f t="array" aca="1" ref="DS108" ca="1">INDIRECT($A108&amp;DS$1)</f>
        <v>1</v>
      </c>
      <c r="DT108" s="364" cm="1">
        <f t="array" aca="1" ref="DT108" ca="1">INDIRECT($A108&amp;DT$1)</f>
        <v>1</v>
      </c>
      <c r="DU108" s="364" cm="1">
        <f t="array" aca="1" ref="DU108" ca="1">INDIRECT($A108&amp;DU$1)</f>
        <v>1</v>
      </c>
      <c r="DV108" s="364" cm="1">
        <f t="array" aca="1" ref="DV108" ca="1">INDIRECT($A108&amp;DV$1)</f>
        <v>1</v>
      </c>
      <c r="DW108" s="364" cm="1">
        <f t="array" aca="1" ref="DW108" ca="1">INDIRECT($A108&amp;DW$1)</f>
        <v>1</v>
      </c>
      <c r="DX108" s="364" cm="1">
        <f t="array" aca="1" ref="DX108" ca="1">INDIRECT($A108&amp;DX$1)</f>
        <v>1</v>
      </c>
      <c r="DY108" s="357"/>
      <c r="DZ108" s="364" cm="1">
        <f t="array" aca="1" ref="DZ108" ca="1">INDIRECT($A108&amp;DZ$1)</f>
        <v>1</v>
      </c>
      <c r="EA108" s="364" cm="1">
        <f t="array" aca="1" ref="EA108" ca="1">INDIRECT($A108&amp;EA$1)</f>
        <v>1</v>
      </c>
      <c r="EB108" s="364" cm="1">
        <f t="array" aca="1" ref="EB108" ca="1">INDIRECT($A108&amp;EB$1)</f>
        <v>1</v>
      </c>
      <c r="EC108" s="364" cm="1">
        <f t="array" aca="1" ref="EC108" ca="1">INDIRECT($A108&amp;EC$1)</f>
        <v>1</v>
      </c>
      <c r="ED108" s="357"/>
      <c r="EE108" s="364" cm="1">
        <f t="array" aca="1" ref="EE108" ca="1">INDIRECT($A108&amp;EE$1)</f>
        <v>1</v>
      </c>
      <c r="EF108" s="364" cm="1">
        <f t="array" aca="1" ref="EF108" ca="1">INDIRECT($A108&amp;EF$1)</f>
        <v>1</v>
      </c>
      <c r="EG108" s="364" cm="1">
        <f t="array" aca="1" ref="EG108" ca="1">INDIRECT($A108&amp;EG$1)</f>
        <v>1</v>
      </c>
      <c r="EH108" s="364" cm="1">
        <f t="array" aca="1" ref="EH108" ca="1">INDIRECT($A108&amp;EH$1)</f>
        <v>1</v>
      </c>
      <c r="EI108" s="364" cm="1">
        <f t="array" aca="1" ref="EI108" ca="1">INDIRECT($A108&amp;EI$1)</f>
        <v>1</v>
      </c>
      <c r="EJ108" s="199"/>
      <c r="EK108" s="199"/>
      <c r="EL108" s="138"/>
      <c r="EM108" s="138"/>
      <c r="EN108" s="138"/>
      <c r="EO108" s="138"/>
    </row>
    <row r="109" spans="1:145">
      <c r="A109" s="114" t="s">
        <v>407</v>
      </c>
      <c r="B109" s="337" t="s">
        <v>212</v>
      </c>
      <c r="C109" s="362" t="str">
        <f>_xlfn.IFNA(VLOOKUP($B109,Classificatietabel!$B$6:$I$91,C$7,FALSE),"")</f>
        <v>normaal</v>
      </c>
      <c r="D109" s="194" t="str">
        <f>_xlfn.IFNA(VLOOKUP($B109,Classificatietabel!$B$6:$I$91,D$7,FALSE),"")</f>
        <v>neen</v>
      </c>
      <c r="E109" s="197">
        <f>IF(AND(D109="laag",$D$3=1),0,_xlfn.IFNA(IF(VLOOKUP($B109,Classificatietabel!$B$6:$H$91,$E$5,FALSE)="Ja",1,0),""))</f>
        <v>1</v>
      </c>
      <c r="F109" s="357"/>
      <c r="G109" s="363">
        <v>1</v>
      </c>
      <c r="H109" s="363">
        <v>1</v>
      </c>
      <c r="I109" s="363">
        <v>1</v>
      </c>
      <c r="J109" s="363">
        <v>1</v>
      </c>
      <c r="K109" s="363">
        <v>1</v>
      </c>
      <c r="L109" s="363">
        <v>1</v>
      </c>
      <c r="M109" s="363">
        <v>1</v>
      </c>
      <c r="N109" s="363">
        <v>1</v>
      </c>
      <c r="O109" s="363">
        <v>1</v>
      </c>
      <c r="P109" s="363">
        <v>1</v>
      </c>
      <c r="Q109" s="363">
        <v>1</v>
      </c>
      <c r="R109" s="363">
        <v>1</v>
      </c>
      <c r="S109" s="363">
        <v>1</v>
      </c>
      <c r="T109" s="363">
        <v>1</v>
      </c>
      <c r="U109" s="363">
        <v>1</v>
      </c>
      <c r="V109" s="363">
        <v>1</v>
      </c>
      <c r="W109" s="363">
        <v>1</v>
      </c>
      <c r="X109" s="363">
        <v>1</v>
      </c>
      <c r="Y109" s="363">
        <v>1</v>
      </c>
      <c r="Z109" s="363">
        <v>1</v>
      </c>
      <c r="AA109" s="363">
        <v>1</v>
      </c>
      <c r="AB109" s="363">
        <v>1</v>
      </c>
      <c r="AC109" s="363">
        <v>1</v>
      </c>
      <c r="AD109" s="363">
        <v>1</v>
      </c>
      <c r="AE109" s="363">
        <v>1</v>
      </c>
      <c r="AF109" s="363">
        <v>1</v>
      </c>
      <c r="AG109" s="363">
        <v>1</v>
      </c>
      <c r="AH109" s="363">
        <v>1</v>
      </c>
      <c r="AI109" s="363">
        <v>1</v>
      </c>
      <c r="AJ109" s="363">
        <v>1</v>
      </c>
      <c r="AK109" s="363">
        <v>1</v>
      </c>
      <c r="AL109" s="363">
        <v>1</v>
      </c>
      <c r="AM109" s="363">
        <v>1</v>
      </c>
      <c r="AN109" s="357"/>
      <c r="AO109" s="363">
        <v>1</v>
      </c>
      <c r="AP109" s="363">
        <v>1</v>
      </c>
      <c r="AQ109" s="363">
        <v>1</v>
      </c>
      <c r="AR109" s="363">
        <v>1</v>
      </c>
      <c r="AS109" s="363">
        <v>1</v>
      </c>
      <c r="AT109" s="363">
        <v>1</v>
      </c>
      <c r="AU109" s="363">
        <v>1</v>
      </c>
      <c r="AV109" s="363">
        <v>1</v>
      </c>
      <c r="AW109" s="363">
        <v>1</v>
      </c>
      <c r="AX109" s="363">
        <v>1</v>
      </c>
      <c r="AY109" s="357"/>
      <c r="AZ109" s="363">
        <v>1</v>
      </c>
      <c r="BA109" s="363">
        <v>1</v>
      </c>
      <c r="BB109" s="363">
        <v>1</v>
      </c>
      <c r="BC109" s="363">
        <v>1</v>
      </c>
      <c r="BD109" s="363">
        <v>1</v>
      </c>
      <c r="BE109" s="363">
        <v>1</v>
      </c>
      <c r="BF109" s="363">
        <v>1</v>
      </c>
      <c r="BG109" s="363">
        <v>1</v>
      </c>
      <c r="BH109" s="363">
        <v>1</v>
      </c>
      <c r="BI109" s="357"/>
      <c r="BJ109" s="363">
        <v>1</v>
      </c>
      <c r="BK109" s="363">
        <v>1</v>
      </c>
      <c r="BL109" s="363">
        <v>1</v>
      </c>
      <c r="BM109" s="363">
        <v>1</v>
      </c>
      <c r="BN109" s="363">
        <v>1</v>
      </c>
      <c r="BO109" s="363">
        <v>1</v>
      </c>
      <c r="BP109" s="363">
        <v>1</v>
      </c>
      <c r="BQ109" s="363">
        <v>1</v>
      </c>
      <c r="BR109" s="363">
        <v>1</v>
      </c>
      <c r="BS109" s="363">
        <v>1</v>
      </c>
      <c r="BT109" s="191"/>
      <c r="BU109" s="230">
        <v>1</v>
      </c>
      <c r="BV109" s="363">
        <v>1</v>
      </c>
      <c r="BW109" s="363">
        <v>1</v>
      </c>
      <c r="BX109" s="363">
        <v>1</v>
      </c>
      <c r="BY109" s="365"/>
      <c r="BZ109" s="363">
        <v>1</v>
      </c>
      <c r="CA109" s="363">
        <v>1</v>
      </c>
      <c r="CB109" s="363">
        <v>1</v>
      </c>
      <c r="CC109" s="363">
        <v>1</v>
      </c>
      <c r="CD109" s="363">
        <v>1</v>
      </c>
      <c r="CE109" s="363">
        <v>1</v>
      </c>
      <c r="CF109" s="363">
        <v>1</v>
      </c>
      <c r="CG109" s="363">
        <v>1</v>
      </c>
      <c r="CH109" s="363">
        <v>1</v>
      </c>
      <c r="CI109" s="191"/>
      <c r="CJ109" s="363">
        <v>1</v>
      </c>
      <c r="CK109" s="363">
        <v>1</v>
      </c>
      <c r="CL109" s="363">
        <v>1</v>
      </c>
      <c r="CM109" s="363">
        <v>1</v>
      </c>
      <c r="CN109" s="363">
        <v>1</v>
      </c>
      <c r="CO109" s="363">
        <v>1</v>
      </c>
      <c r="CP109" s="363">
        <v>1</v>
      </c>
      <c r="CQ109" s="363">
        <v>1</v>
      </c>
      <c r="CR109" s="363">
        <v>1</v>
      </c>
      <c r="CS109" s="363">
        <v>1</v>
      </c>
      <c r="CT109" s="363">
        <v>1</v>
      </c>
      <c r="CU109" s="363">
        <v>1</v>
      </c>
      <c r="CV109" s="363">
        <v>1</v>
      </c>
      <c r="CW109" s="363">
        <v>1</v>
      </c>
      <c r="CX109" s="363">
        <v>1</v>
      </c>
      <c r="CY109" s="364" cm="1">
        <f t="array" aca="1" ref="CY109" ca="1">INDIRECT($A109&amp;CY$1)</f>
        <v>1</v>
      </c>
      <c r="CZ109" s="364" cm="1">
        <f t="array" aca="1" ref="CZ109" ca="1">INDIRECT($A109&amp;CZ$1)</f>
        <v>1</v>
      </c>
      <c r="DA109" s="364" cm="1">
        <f t="array" aca="1" ref="DA109" ca="1">INDIRECT($A109&amp;DA$1)</f>
        <v>1</v>
      </c>
      <c r="DB109" s="364" cm="1">
        <f t="array" aca="1" ref="DB109" ca="1">INDIRECT($A109&amp;DB$1)</f>
        <v>1</v>
      </c>
      <c r="DC109" s="364" cm="1">
        <f t="array" aca="1" ref="DC109" ca="1">INDIRECT($A109&amp;DC$1)</f>
        <v>1</v>
      </c>
      <c r="DD109" s="357"/>
      <c r="DE109" s="364" cm="1">
        <f t="array" aca="1" ref="DE109" ca="1">INDIRECT($A109&amp;DE$1)</f>
        <v>1</v>
      </c>
      <c r="DF109" s="364" cm="1">
        <f t="array" aca="1" ref="DF109" ca="1">INDIRECT($A109&amp;DF$1)</f>
        <v>1</v>
      </c>
      <c r="DG109" s="364" cm="1">
        <f t="array" aca="1" ref="DG109" ca="1">INDIRECT($A109&amp;DG$1)</f>
        <v>1</v>
      </c>
      <c r="DH109" s="364" cm="1">
        <f t="array" aca="1" ref="DH109" ca="1">INDIRECT($A109&amp;DH$1)</f>
        <v>1</v>
      </c>
      <c r="DI109" s="364" cm="1">
        <f t="array" aca="1" ref="DI109" ca="1">INDIRECT($A109&amp;DI$1)</f>
        <v>1</v>
      </c>
      <c r="DJ109" s="364" cm="1">
        <f t="array" aca="1" ref="DJ109" ca="1">INDIRECT($A109&amp;DJ$1)</f>
        <v>1</v>
      </c>
      <c r="DK109" s="364" cm="1">
        <f t="array" aca="1" ref="DK109" ca="1">INDIRECT($A109&amp;DK$1)</f>
        <v>1</v>
      </c>
      <c r="DL109" s="364" cm="1">
        <f t="array" aca="1" ref="DL109" ca="1">INDIRECT($A109&amp;DL$1)</f>
        <v>1</v>
      </c>
      <c r="DM109" s="357"/>
      <c r="DN109" s="364" cm="1">
        <f t="array" aca="1" ref="DN109" ca="1">INDIRECT($A109&amp;DN$1)</f>
        <v>1</v>
      </c>
      <c r="DO109" s="364" cm="1">
        <f t="array" aca="1" ref="DO109" ca="1">INDIRECT($A109&amp;DO$1)</f>
        <v>1</v>
      </c>
      <c r="DP109" s="364" cm="1">
        <f t="array" aca="1" ref="DP109" ca="1">INDIRECT($A109&amp;DP$1)</f>
        <v>1</v>
      </c>
      <c r="DQ109" s="364" cm="1">
        <f t="array" aca="1" ref="DQ109" ca="1">INDIRECT($A109&amp;DQ$1)</f>
        <v>1</v>
      </c>
      <c r="DR109" s="364" cm="1">
        <f t="array" aca="1" ref="DR109" ca="1">INDIRECT($A109&amp;DR$1)</f>
        <v>1</v>
      </c>
      <c r="DS109" s="364" cm="1">
        <f t="array" aca="1" ref="DS109" ca="1">INDIRECT($A109&amp;DS$1)</f>
        <v>1</v>
      </c>
      <c r="DT109" s="364" cm="1">
        <f t="array" aca="1" ref="DT109" ca="1">INDIRECT($A109&amp;DT$1)</f>
        <v>1</v>
      </c>
      <c r="DU109" s="364" cm="1">
        <f t="array" aca="1" ref="DU109" ca="1">INDIRECT($A109&amp;DU$1)</f>
        <v>1</v>
      </c>
      <c r="DV109" s="364" cm="1">
        <f t="array" aca="1" ref="DV109" ca="1">INDIRECT($A109&amp;DV$1)</f>
        <v>1</v>
      </c>
      <c r="DW109" s="364" cm="1">
        <f t="array" aca="1" ref="DW109" ca="1">INDIRECT($A109&amp;DW$1)</f>
        <v>1</v>
      </c>
      <c r="DX109" s="364" cm="1">
        <f t="array" aca="1" ref="DX109" ca="1">INDIRECT($A109&amp;DX$1)</f>
        <v>1</v>
      </c>
      <c r="DY109" s="357"/>
      <c r="DZ109" s="364" cm="1">
        <f t="array" aca="1" ref="DZ109" ca="1">INDIRECT($A109&amp;DZ$1)</f>
        <v>1</v>
      </c>
      <c r="EA109" s="364" cm="1">
        <f t="array" aca="1" ref="EA109" ca="1">INDIRECT($A109&amp;EA$1)</f>
        <v>1</v>
      </c>
      <c r="EB109" s="364" cm="1">
        <f t="array" aca="1" ref="EB109" ca="1">INDIRECT($A109&amp;EB$1)</f>
        <v>1</v>
      </c>
      <c r="EC109" s="364" cm="1">
        <f t="array" aca="1" ref="EC109" ca="1">INDIRECT($A109&amp;EC$1)</f>
        <v>1</v>
      </c>
      <c r="ED109" s="357"/>
      <c r="EE109" s="364" cm="1">
        <f t="array" aca="1" ref="EE109" ca="1">INDIRECT($A109&amp;EE$1)</f>
        <v>1</v>
      </c>
      <c r="EF109" s="364" cm="1">
        <f t="array" aca="1" ref="EF109" ca="1">INDIRECT($A109&amp;EF$1)</f>
        <v>1</v>
      </c>
      <c r="EG109" s="364" cm="1">
        <f t="array" aca="1" ref="EG109" ca="1">INDIRECT($A109&amp;EG$1)</f>
        <v>1</v>
      </c>
      <c r="EH109" s="364" cm="1">
        <f t="array" aca="1" ref="EH109" ca="1">INDIRECT($A109&amp;EH$1)</f>
        <v>1</v>
      </c>
      <c r="EI109" s="364" cm="1">
        <f t="array" aca="1" ref="EI109" ca="1">INDIRECT($A109&amp;EI$1)</f>
        <v>1</v>
      </c>
      <c r="EJ109" s="199"/>
      <c r="EK109" s="199"/>
      <c r="EL109" s="138"/>
      <c r="EM109" s="138"/>
      <c r="EN109" s="138"/>
      <c r="EO109" s="138"/>
    </row>
    <row r="110" spans="1:145">
      <c r="A110" s="114" t="s">
        <v>408</v>
      </c>
      <c r="B110" s="337" t="s">
        <v>213</v>
      </c>
      <c r="C110" s="362" t="str">
        <f>_xlfn.IFNA(VLOOKUP($B110,Classificatietabel!$B$6:$I$91,C$7,FALSE),"")</f>
        <v>hoog</v>
      </c>
      <c r="D110" s="194" t="str">
        <f>_xlfn.IFNA(VLOOKUP($B110,Classificatietabel!$B$6:$I$91,D$7,FALSE),"")</f>
        <v>neen</v>
      </c>
      <c r="E110" s="197">
        <f>IF(AND(D110="laag",$D$3=1),0,_xlfn.IFNA(IF(VLOOKUP($B110,Classificatietabel!$B$6:$H$91,$E$5,FALSE)="Ja",1,0),""))</f>
        <v>1</v>
      </c>
      <c r="F110" s="357"/>
      <c r="G110" s="363">
        <v>1</v>
      </c>
      <c r="H110" s="363">
        <v>1</v>
      </c>
      <c r="I110" s="363">
        <v>1</v>
      </c>
      <c r="J110" s="363">
        <v>1</v>
      </c>
      <c r="K110" s="363">
        <v>1</v>
      </c>
      <c r="L110" s="363">
        <v>1</v>
      </c>
      <c r="M110" s="363">
        <v>1</v>
      </c>
      <c r="N110" s="363">
        <v>1</v>
      </c>
      <c r="O110" s="363">
        <v>1</v>
      </c>
      <c r="P110" s="363">
        <v>1</v>
      </c>
      <c r="Q110" s="363">
        <v>1</v>
      </c>
      <c r="R110" s="363">
        <v>1</v>
      </c>
      <c r="S110" s="363">
        <v>1</v>
      </c>
      <c r="T110" s="363">
        <v>1</v>
      </c>
      <c r="U110" s="363">
        <v>1</v>
      </c>
      <c r="V110" s="363">
        <v>1</v>
      </c>
      <c r="W110" s="363">
        <v>1</v>
      </c>
      <c r="X110" s="363">
        <v>1</v>
      </c>
      <c r="Y110" s="363">
        <v>1</v>
      </c>
      <c r="Z110" s="363">
        <v>1</v>
      </c>
      <c r="AA110" s="363">
        <v>1</v>
      </c>
      <c r="AB110" s="363">
        <v>1</v>
      </c>
      <c r="AC110" s="363">
        <v>1</v>
      </c>
      <c r="AD110" s="363">
        <v>1</v>
      </c>
      <c r="AE110" s="363">
        <v>1</v>
      </c>
      <c r="AF110" s="363">
        <v>1</v>
      </c>
      <c r="AG110" s="363">
        <v>1</v>
      </c>
      <c r="AH110" s="363">
        <v>1</v>
      </c>
      <c r="AI110" s="363">
        <v>1</v>
      </c>
      <c r="AJ110" s="363">
        <v>1</v>
      </c>
      <c r="AK110" s="363">
        <v>1</v>
      </c>
      <c r="AL110" s="363">
        <v>1</v>
      </c>
      <c r="AM110" s="363">
        <v>1</v>
      </c>
      <c r="AN110" s="357"/>
      <c r="AO110" s="363">
        <v>1</v>
      </c>
      <c r="AP110" s="363">
        <v>1</v>
      </c>
      <c r="AQ110" s="363">
        <v>1</v>
      </c>
      <c r="AR110" s="363">
        <v>1</v>
      </c>
      <c r="AS110" s="363">
        <v>1</v>
      </c>
      <c r="AT110" s="363">
        <v>1</v>
      </c>
      <c r="AU110" s="363">
        <v>1</v>
      </c>
      <c r="AV110" s="363">
        <v>1</v>
      </c>
      <c r="AW110" s="363">
        <v>1</v>
      </c>
      <c r="AX110" s="363">
        <v>1</v>
      </c>
      <c r="AY110" s="357"/>
      <c r="AZ110" s="363">
        <v>1</v>
      </c>
      <c r="BA110" s="363">
        <v>1</v>
      </c>
      <c r="BB110" s="363">
        <v>1</v>
      </c>
      <c r="BC110" s="363">
        <v>1</v>
      </c>
      <c r="BD110" s="363">
        <v>1</v>
      </c>
      <c r="BE110" s="363">
        <v>1</v>
      </c>
      <c r="BF110" s="363">
        <v>1</v>
      </c>
      <c r="BG110" s="363">
        <v>1</v>
      </c>
      <c r="BH110" s="363">
        <v>1</v>
      </c>
      <c r="BI110" s="357"/>
      <c r="BJ110" s="363">
        <v>1</v>
      </c>
      <c r="BK110" s="363">
        <v>1</v>
      </c>
      <c r="BL110" s="363">
        <v>1</v>
      </c>
      <c r="BM110" s="363">
        <v>1</v>
      </c>
      <c r="BN110" s="363">
        <v>1</v>
      </c>
      <c r="BO110" s="363">
        <v>1</v>
      </c>
      <c r="BP110" s="363">
        <v>1</v>
      </c>
      <c r="BQ110" s="363">
        <v>1</v>
      </c>
      <c r="BR110" s="363">
        <v>1</v>
      </c>
      <c r="BS110" s="363">
        <v>1</v>
      </c>
      <c r="BT110" s="191"/>
      <c r="BU110" s="230">
        <v>1</v>
      </c>
      <c r="BV110" s="363">
        <v>1</v>
      </c>
      <c r="BW110" s="363">
        <v>1</v>
      </c>
      <c r="BX110" s="363">
        <v>1</v>
      </c>
      <c r="BY110" s="365"/>
      <c r="BZ110" s="363">
        <v>1</v>
      </c>
      <c r="CA110" s="363">
        <v>1</v>
      </c>
      <c r="CB110" s="363">
        <v>1</v>
      </c>
      <c r="CC110" s="363">
        <v>1</v>
      </c>
      <c r="CD110" s="363">
        <v>1</v>
      </c>
      <c r="CE110" s="363">
        <v>1</v>
      </c>
      <c r="CF110" s="363">
        <v>1</v>
      </c>
      <c r="CG110" s="363">
        <v>1</v>
      </c>
      <c r="CH110" s="363">
        <v>1</v>
      </c>
      <c r="CI110" s="191"/>
      <c r="CJ110" s="363">
        <v>1</v>
      </c>
      <c r="CK110" s="363">
        <v>1</v>
      </c>
      <c r="CL110" s="363">
        <v>1</v>
      </c>
      <c r="CM110" s="363">
        <v>1</v>
      </c>
      <c r="CN110" s="363">
        <v>1</v>
      </c>
      <c r="CO110" s="363">
        <v>1</v>
      </c>
      <c r="CP110" s="363">
        <v>1</v>
      </c>
      <c r="CQ110" s="363">
        <v>1</v>
      </c>
      <c r="CR110" s="363">
        <v>1</v>
      </c>
      <c r="CS110" s="363">
        <v>1</v>
      </c>
      <c r="CT110" s="363">
        <v>1</v>
      </c>
      <c r="CU110" s="363">
        <v>1</v>
      </c>
      <c r="CV110" s="363">
        <v>1</v>
      </c>
      <c r="CW110" s="363">
        <v>1</v>
      </c>
      <c r="CX110" s="363">
        <v>1</v>
      </c>
      <c r="CY110" s="363">
        <v>1</v>
      </c>
      <c r="CZ110" s="364" cm="1">
        <f t="array" aca="1" ref="CZ110" ca="1">INDIRECT($A110&amp;CZ$1)</f>
        <v>1</v>
      </c>
      <c r="DA110" s="364" cm="1">
        <f t="array" aca="1" ref="DA110" ca="1">INDIRECT($A110&amp;DA$1)</f>
        <v>1</v>
      </c>
      <c r="DB110" s="364" cm="1">
        <f t="array" aca="1" ref="DB110" ca="1">INDIRECT($A110&amp;DB$1)</f>
        <v>1</v>
      </c>
      <c r="DC110" s="364" cm="1">
        <f t="array" aca="1" ref="DC110" ca="1">INDIRECT($A110&amp;DC$1)</f>
        <v>1</v>
      </c>
      <c r="DD110" s="357"/>
      <c r="DE110" s="364" cm="1">
        <f t="array" aca="1" ref="DE110" ca="1">INDIRECT($A110&amp;DE$1)</f>
        <v>1</v>
      </c>
      <c r="DF110" s="364" cm="1">
        <f t="array" aca="1" ref="DF110" ca="1">INDIRECT($A110&amp;DF$1)</f>
        <v>1</v>
      </c>
      <c r="DG110" s="364" cm="1">
        <f t="array" aca="1" ref="DG110" ca="1">INDIRECT($A110&amp;DG$1)</f>
        <v>1</v>
      </c>
      <c r="DH110" s="364" cm="1">
        <f t="array" aca="1" ref="DH110" ca="1">INDIRECT($A110&amp;DH$1)</f>
        <v>1</v>
      </c>
      <c r="DI110" s="364" cm="1">
        <f t="array" aca="1" ref="DI110" ca="1">INDIRECT($A110&amp;DI$1)</f>
        <v>1</v>
      </c>
      <c r="DJ110" s="364" cm="1">
        <f t="array" aca="1" ref="DJ110" ca="1">INDIRECT($A110&amp;DJ$1)</f>
        <v>1</v>
      </c>
      <c r="DK110" s="364" cm="1">
        <f t="array" aca="1" ref="DK110" ca="1">INDIRECT($A110&amp;DK$1)</f>
        <v>1</v>
      </c>
      <c r="DL110" s="364" cm="1">
        <f t="array" aca="1" ref="DL110" ca="1">INDIRECT($A110&amp;DL$1)</f>
        <v>1</v>
      </c>
      <c r="DM110" s="357"/>
      <c r="DN110" s="364" cm="1">
        <f t="array" aca="1" ref="DN110" ca="1">INDIRECT($A110&amp;DN$1)</f>
        <v>1</v>
      </c>
      <c r="DO110" s="364" cm="1">
        <f t="array" aca="1" ref="DO110" ca="1">INDIRECT($A110&amp;DO$1)</f>
        <v>1</v>
      </c>
      <c r="DP110" s="364" cm="1">
        <f t="array" aca="1" ref="DP110" ca="1">INDIRECT($A110&amp;DP$1)</f>
        <v>1</v>
      </c>
      <c r="DQ110" s="364" cm="1">
        <f t="array" aca="1" ref="DQ110" ca="1">INDIRECT($A110&amp;DQ$1)</f>
        <v>1</v>
      </c>
      <c r="DR110" s="364" cm="1">
        <f t="array" aca="1" ref="DR110" ca="1">INDIRECT($A110&amp;DR$1)</f>
        <v>1</v>
      </c>
      <c r="DS110" s="364" cm="1">
        <f t="array" aca="1" ref="DS110" ca="1">INDIRECT($A110&amp;DS$1)</f>
        <v>1</v>
      </c>
      <c r="DT110" s="364" cm="1">
        <f t="array" aca="1" ref="DT110" ca="1">INDIRECT($A110&amp;DT$1)</f>
        <v>1</v>
      </c>
      <c r="DU110" s="364" cm="1">
        <f t="array" aca="1" ref="DU110" ca="1">INDIRECT($A110&amp;DU$1)</f>
        <v>1</v>
      </c>
      <c r="DV110" s="364" cm="1">
        <f t="array" aca="1" ref="DV110" ca="1">INDIRECT($A110&amp;DV$1)</f>
        <v>1</v>
      </c>
      <c r="DW110" s="364" cm="1">
        <f t="array" aca="1" ref="DW110" ca="1">INDIRECT($A110&amp;DW$1)</f>
        <v>1</v>
      </c>
      <c r="DX110" s="364" cm="1">
        <f t="array" aca="1" ref="DX110" ca="1">INDIRECT($A110&amp;DX$1)</f>
        <v>1</v>
      </c>
      <c r="DY110" s="357"/>
      <c r="DZ110" s="364" cm="1">
        <f t="array" aca="1" ref="DZ110" ca="1">INDIRECT($A110&amp;DZ$1)</f>
        <v>1</v>
      </c>
      <c r="EA110" s="364" cm="1">
        <f t="array" aca="1" ref="EA110" ca="1">INDIRECT($A110&amp;EA$1)</f>
        <v>1</v>
      </c>
      <c r="EB110" s="364" cm="1">
        <f t="array" aca="1" ref="EB110" ca="1">INDIRECT($A110&amp;EB$1)</f>
        <v>1</v>
      </c>
      <c r="EC110" s="364" cm="1">
        <f t="array" aca="1" ref="EC110" ca="1">INDIRECT($A110&amp;EC$1)</f>
        <v>1</v>
      </c>
      <c r="ED110" s="357"/>
      <c r="EE110" s="364" cm="1">
        <f t="array" aca="1" ref="EE110" ca="1">INDIRECT($A110&amp;EE$1)</f>
        <v>1</v>
      </c>
      <c r="EF110" s="364" cm="1">
        <f t="array" aca="1" ref="EF110" ca="1">INDIRECT($A110&amp;EF$1)</f>
        <v>1</v>
      </c>
      <c r="EG110" s="364" cm="1">
        <f t="array" aca="1" ref="EG110" ca="1">INDIRECT($A110&amp;EG$1)</f>
        <v>1</v>
      </c>
      <c r="EH110" s="364" cm="1">
        <f t="array" aca="1" ref="EH110" ca="1">INDIRECT($A110&amp;EH$1)</f>
        <v>1</v>
      </c>
      <c r="EI110" s="364" cm="1">
        <f t="array" aca="1" ref="EI110" ca="1">INDIRECT($A110&amp;EI$1)</f>
        <v>1</v>
      </c>
      <c r="EJ110" s="199"/>
      <c r="EK110" s="199"/>
      <c r="EL110" s="138"/>
      <c r="EM110" s="138"/>
      <c r="EN110" s="138"/>
      <c r="EO110" s="138"/>
    </row>
    <row r="111" spans="1:145">
      <c r="A111" s="114" t="s">
        <v>409</v>
      </c>
      <c r="B111" s="337" t="s">
        <v>214</v>
      </c>
      <c r="C111" s="362" t="str">
        <f>_xlfn.IFNA(VLOOKUP($B111,Classificatietabel!$B$6:$I$91,C$7,FALSE),"")</f>
        <v>normaal</v>
      </c>
      <c r="D111" s="194" t="str">
        <f>_xlfn.IFNA(VLOOKUP($B111,Classificatietabel!$B$6:$I$91,D$7,FALSE),"")</f>
        <v>neen</v>
      </c>
      <c r="E111" s="197">
        <f>IF(AND(D111="laag",$D$3=1),0,_xlfn.IFNA(IF(VLOOKUP($B111,Classificatietabel!$B$6:$H$91,$E$5,FALSE)="Ja",1,0),""))</f>
        <v>1</v>
      </c>
      <c r="F111" s="357"/>
      <c r="G111" s="363">
        <v>1</v>
      </c>
      <c r="H111" s="363">
        <v>1</v>
      </c>
      <c r="I111" s="363">
        <v>1</v>
      </c>
      <c r="J111" s="363">
        <v>1</v>
      </c>
      <c r="K111" s="363">
        <v>1</v>
      </c>
      <c r="L111" s="363">
        <v>1</v>
      </c>
      <c r="M111" s="363">
        <v>1</v>
      </c>
      <c r="N111" s="363">
        <v>1</v>
      </c>
      <c r="O111" s="363">
        <v>1</v>
      </c>
      <c r="P111" s="363">
        <v>1</v>
      </c>
      <c r="Q111" s="363">
        <v>1</v>
      </c>
      <c r="R111" s="363">
        <v>1</v>
      </c>
      <c r="S111" s="363">
        <v>1</v>
      </c>
      <c r="T111" s="363">
        <v>1</v>
      </c>
      <c r="U111" s="363">
        <v>1</v>
      </c>
      <c r="V111" s="363">
        <v>1</v>
      </c>
      <c r="W111" s="363">
        <v>1</v>
      </c>
      <c r="X111" s="363">
        <v>1</v>
      </c>
      <c r="Y111" s="363">
        <v>1</v>
      </c>
      <c r="Z111" s="363">
        <v>1</v>
      </c>
      <c r="AA111" s="363">
        <v>1</v>
      </c>
      <c r="AB111" s="363">
        <v>1</v>
      </c>
      <c r="AC111" s="363">
        <v>1</v>
      </c>
      <c r="AD111" s="363">
        <v>1</v>
      </c>
      <c r="AE111" s="363">
        <v>1</v>
      </c>
      <c r="AF111" s="363">
        <v>1</v>
      </c>
      <c r="AG111" s="363">
        <v>1</v>
      </c>
      <c r="AH111" s="363">
        <v>1</v>
      </c>
      <c r="AI111" s="363">
        <v>1</v>
      </c>
      <c r="AJ111" s="363">
        <v>1</v>
      </c>
      <c r="AK111" s="363">
        <v>1</v>
      </c>
      <c r="AL111" s="363">
        <v>1</v>
      </c>
      <c r="AM111" s="363">
        <v>1</v>
      </c>
      <c r="AN111" s="357"/>
      <c r="AO111" s="363">
        <v>1</v>
      </c>
      <c r="AP111" s="363">
        <v>1</v>
      </c>
      <c r="AQ111" s="363">
        <v>1</v>
      </c>
      <c r="AR111" s="363">
        <v>1</v>
      </c>
      <c r="AS111" s="363">
        <v>1</v>
      </c>
      <c r="AT111" s="363">
        <v>1</v>
      </c>
      <c r="AU111" s="363">
        <v>1</v>
      </c>
      <c r="AV111" s="363">
        <v>1</v>
      </c>
      <c r="AW111" s="363">
        <v>1</v>
      </c>
      <c r="AX111" s="363">
        <v>1</v>
      </c>
      <c r="AY111" s="357"/>
      <c r="AZ111" s="363">
        <v>1</v>
      </c>
      <c r="BA111" s="363">
        <v>1</v>
      </c>
      <c r="BB111" s="363">
        <v>1</v>
      </c>
      <c r="BC111" s="363">
        <v>1</v>
      </c>
      <c r="BD111" s="363">
        <v>1</v>
      </c>
      <c r="BE111" s="363">
        <v>1</v>
      </c>
      <c r="BF111" s="363">
        <v>1</v>
      </c>
      <c r="BG111" s="363">
        <v>1</v>
      </c>
      <c r="BH111" s="363">
        <v>1</v>
      </c>
      <c r="BI111" s="357"/>
      <c r="BJ111" s="363">
        <v>1</v>
      </c>
      <c r="BK111" s="363">
        <v>1</v>
      </c>
      <c r="BL111" s="363">
        <v>1</v>
      </c>
      <c r="BM111" s="363">
        <v>1</v>
      </c>
      <c r="BN111" s="363">
        <v>1</v>
      </c>
      <c r="BO111" s="363">
        <v>1</v>
      </c>
      <c r="BP111" s="363">
        <v>1</v>
      </c>
      <c r="BQ111" s="363">
        <v>1</v>
      </c>
      <c r="BR111" s="363">
        <v>1</v>
      </c>
      <c r="BS111" s="363">
        <v>1</v>
      </c>
      <c r="BT111" s="191"/>
      <c r="BU111" s="230">
        <v>1</v>
      </c>
      <c r="BV111" s="363">
        <v>1</v>
      </c>
      <c r="BW111" s="363">
        <v>1</v>
      </c>
      <c r="BX111" s="363">
        <v>1</v>
      </c>
      <c r="BY111" s="365"/>
      <c r="BZ111" s="363">
        <v>1</v>
      </c>
      <c r="CA111" s="363">
        <v>1</v>
      </c>
      <c r="CB111" s="363">
        <v>1</v>
      </c>
      <c r="CC111" s="363">
        <v>1</v>
      </c>
      <c r="CD111" s="363">
        <v>1</v>
      </c>
      <c r="CE111" s="363">
        <v>1</v>
      </c>
      <c r="CF111" s="363">
        <v>1</v>
      </c>
      <c r="CG111" s="363">
        <v>1</v>
      </c>
      <c r="CH111" s="363">
        <v>1</v>
      </c>
      <c r="CI111" s="191"/>
      <c r="CJ111" s="363">
        <v>1</v>
      </c>
      <c r="CK111" s="363">
        <v>1</v>
      </c>
      <c r="CL111" s="363">
        <v>1</v>
      </c>
      <c r="CM111" s="363">
        <v>1</v>
      </c>
      <c r="CN111" s="363">
        <v>1</v>
      </c>
      <c r="CO111" s="363">
        <v>1</v>
      </c>
      <c r="CP111" s="363">
        <v>1</v>
      </c>
      <c r="CQ111" s="363">
        <v>1</v>
      </c>
      <c r="CR111" s="363">
        <v>1</v>
      </c>
      <c r="CS111" s="363">
        <v>1</v>
      </c>
      <c r="CT111" s="363">
        <v>1</v>
      </c>
      <c r="CU111" s="363">
        <v>1</v>
      </c>
      <c r="CV111" s="363">
        <v>1</v>
      </c>
      <c r="CW111" s="363">
        <v>1</v>
      </c>
      <c r="CX111" s="363">
        <v>1</v>
      </c>
      <c r="CY111" s="363">
        <v>1</v>
      </c>
      <c r="CZ111" s="363">
        <v>1</v>
      </c>
      <c r="DA111" s="364" cm="1">
        <f t="array" aca="1" ref="DA111" ca="1">INDIRECT($A111&amp;DA$1)</f>
        <v>1</v>
      </c>
      <c r="DB111" s="364" cm="1">
        <f t="array" aca="1" ref="DB111" ca="1">INDIRECT($A111&amp;DB$1)</f>
        <v>1</v>
      </c>
      <c r="DC111" s="364" cm="1">
        <f t="array" aca="1" ref="DC111" ca="1">INDIRECT($A111&amp;DC$1)</f>
        <v>1</v>
      </c>
      <c r="DD111" s="357"/>
      <c r="DE111" s="364" cm="1">
        <f t="array" aca="1" ref="DE111" ca="1">INDIRECT($A111&amp;DE$1)</f>
        <v>1</v>
      </c>
      <c r="DF111" s="364" cm="1">
        <f t="array" aca="1" ref="DF111" ca="1">INDIRECT($A111&amp;DF$1)</f>
        <v>1</v>
      </c>
      <c r="DG111" s="364" cm="1">
        <f t="array" aca="1" ref="DG111" ca="1">INDIRECT($A111&amp;DG$1)</f>
        <v>1</v>
      </c>
      <c r="DH111" s="364" cm="1">
        <f t="array" aca="1" ref="DH111" ca="1">INDIRECT($A111&amp;DH$1)</f>
        <v>1</v>
      </c>
      <c r="DI111" s="364" cm="1">
        <f t="array" aca="1" ref="DI111" ca="1">INDIRECT($A111&amp;DI$1)</f>
        <v>1</v>
      </c>
      <c r="DJ111" s="364" cm="1">
        <f t="array" aca="1" ref="DJ111" ca="1">INDIRECT($A111&amp;DJ$1)</f>
        <v>1</v>
      </c>
      <c r="DK111" s="364" cm="1">
        <f t="array" aca="1" ref="DK111" ca="1">INDIRECT($A111&amp;DK$1)</f>
        <v>1</v>
      </c>
      <c r="DL111" s="364" cm="1">
        <f t="array" aca="1" ref="DL111" ca="1">INDIRECT($A111&amp;DL$1)</f>
        <v>1</v>
      </c>
      <c r="DM111" s="357"/>
      <c r="DN111" s="364" cm="1">
        <f t="array" aca="1" ref="DN111" ca="1">INDIRECT($A111&amp;DN$1)</f>
        <v>1</v>
      </c>
      <c r="DO111" s="364" cm="1">
        <f t="array" aca="1" ref="DO111" ca="1">INDIRECT($A111&amp;DO$1)</f>
        <v>1</v>
      </c>
      <c r="DP111" s="364" cm="1">
        <f t="array" aca="1" ref="DP111" ca="1">INDIRECT($A111&amp;DP$1)</f>
        <v>1</v>
      </c>
      <c r="DQ111" s="364" cm="1">
        <f t="array" aca="1" ref="DQ111" ca="1">INDIRECT($A111&amp;DQ$1)</f>
        <v>1</v>
      </c>
      <c r="DR111" s="364" cm="1">
        <f t="array" aca="1" ref="DR111" ca="1">INDIRECT($A111&amp;DR$1)</f>
        <v>1</v>
      </c>
      <c r="DS111" s="364" cm="1">
        <f t="array" aca="1" ref="DS111" ca="1">INDIRECT($A111&amp;DS$1)</f>
        <v>1</v>
      </c>
      <c r="DT111" s="364" cm="1">
        <f t="array" aca="1" ref="DT111" ca="1">INDIRECT($A111&amp;DT$1)</f>
        <v>1</v>
      </c>
      <c r="DU111" s="364" cm="1">
        <f t="array" aca="1" ref="DU111" ca="1">INDIRECT($A111&amp;DU$1)</f>
        <v>1</v>
      </c>
      <c r="DV111" s="364" cm="1">
        <f t="array" aca="1" ref="DV111" ca="1">INDIRECT($A111&amp;DV$1)</f>
        <v>1</v>
      </c>
      <c r="DW111" s="364" cm="1">
        <f t="array" aca="1" ref="DW111" ca="1">INDIRECT($A111&amp;DW$1)</f>
        <v>1</v>
      </c>
      <c r="DX111" s="364" cm="1">
        <f t="array" aca="1" ref="DX111" ca="1">INDIRECT($A111&amp;DX$1)</f>
        <v>1</v>
      </c>
      <c r="DY111" s="357"/>
      <c r="DZ111" s="364" cm="1">
        <f t="array" aca="1" ref="DZ111" ca="1">INDIRECT($A111&amp;DZ$1)</f>
        <v>1</v>
      </c>
      <c r="EA111" s="364" cm="1">
        <f t="array" aca="1" ref="EA111" ca="1">INDIRECT($A111&amp;EA$1)</f>
        <v>1</v>
      </c>
      <c r="EB111" s="364" cm="1">
        <f t="array" aca="1" ref="EB111" ca="1">INDIRECT($A111&amp;EB$1)</f>
        <v>1</v>
      </c>
      <c r="EC111" s="364" cm="1">
        <f t="array" aca="1" ref="EC111" ca="1">INDIRECT($A111&amp;EC$1)</f>
        <v>1</v>
      </c>
      <c r="ED111" s="357"/>
      <c r="EE111" s="364" cm="1">
        <f t="array" aca="1" ref="EE111" ca="1">INDIRECT($A111&amp;EE$1)</f>
        <v>1</v>
      </c>
      <c r="EF111" s="364" cm="1">
        <f t="array" aca="1" ref="EF111" ca="1">INDIRECT($A111&amp;EF$1)</f>
        <v>1</v>
      </c>
      <c r="EG111" s="364" cm="1">
        <f t="array" aca="1" ref="EG111" ca="1">INDIRECT($A111&amp;EG$1)</f>
        <v>1</v>
      </c>
      <c r="EH111" s="364" cm="1">
        <f t="array" aca="1" ref="EH111" ca="1">INDIRECT($A111&amp;EH$1)</f>
        <v>1</v>
      </c>
      <c r="EI111" s="364" cm="1">
        <f t="array" aca="1" ref="EI111" ca="1">INDIRECT($A111&amp;EI$1)</f>
        <v>1</v>
      </c>
      <c r="EJ111" s="199"/>
      <c r="EK111" s="199"/>
      <c r="EL111" s="138"/>
      <c r="EM111" s="138"/>
      <c r="EN111" s="138"/>
      <c r="EO111" s="138"/>
    </row>
    <row r="112" spans="1:145">
      <c r="A112" s="114" t="s">
        <v>410</v>
      </c>
      <c r="B112" s="337" t="s">
        <v>216</v>
      </c>
      <c r="C112" s="362" t="str">
        <f>_xlfn.IFNA(VLOOKUP($B112,Classificatietabel!$B$6:$I$91,C$7,FALSE),"")</f>
        <v>hoog</v>
      </c>
      <c r="D112" s="194" t="str">
        <f>_xlfn.IFNA(VLOOKUP($B112,Classificatietabel!$B$6:$I$91,D$7,FALSE),"")</f>
        <v>neen</v>
      </c>
      <c r="E112" s="197">
        <f>IF(AND(D112="laag",$D$3=1),0,_xlfn.IFNA(IF(VLOOKUP($B112,Classificatietabel!$B$6:$H$91,$E$5,FALSE)="Ja",1,0),""))</f>
        <v>1</v>
      </c>
      <c r="F112" s="357"/>
      <c r="G112" s="363">
        <v>1</v>
      </c>
      <c r="H112" s="363">
        <v>1</v>
      </c>
      <c r="I112" s="363">
        <v>1</v>
      </c>
      <c r="J112" s="363">
        <v>1</v>
      </c>
      <c r="K112" s="363">
        <v>1</v>
      </c>
      <c r="L112" s="363">
        <v>1</v>
      </c>
      <c r="M112" s="363">
        <v>1</v>
      </c>
      <c r="N112" s="363">
        <v>1</v>
      </c>
      <c r="O112" s="363">
        <v>1</v>
      </c>
      <c r="P112" s="363">
        <v>1</v>
      </c>
      <c r="Q112" s="363">
        <v>1</v>
      </c>
      <c r="R112" s="363">
        <v>1</v>
      </c>
      <c r="S112" s="363">
        <v>1</v>
      </c>
      <c r="T112" s="363">
        <v>1</v>
      </c>
      <c r="U112" s="363">
        <v>1</v>
      </c>
      <c r="V112" s="363">
        <v>1</v>
      </c>
      <c r="W112" s="363">
        <v>1</v>
      </c>
      <c r="X112" s="363">
        <v>1</v>
      </c>
      <c r="Y112" s="363">
        <v>1</v>
      </c>
      <c r="Z112" s="363">
        <v>1</v>
      </c>
      <c r="AA112" s="363">
        <v>1</v>
      </c>
      <c r="AB112" s="363">
        <v>1</v>
      </c>
      <c r="AC112" s="363">
        <v>1</v>
      </c>
      <c r="AD112" s="363">
        <v>1</v>
      </c>
      <c r="AE112" s="363">
        <v>1</v>
      </c>
      <c r="AF112" s="363">
        <v>1</v>
      </c>
      <c r="AG112" s="363">
        <v>1</v>
      </c>
      <c r="AH112" s="363">
        <v>1</v>
      </c>
      <c r="AI112" s="363">
        <v>1</v>
      </c>
      <c r="AJ112" s="363">
        <v>1</v>
      </c>
      <c r="AK112" s="363">
        <v>1</v>
      </c>
      <c r="AL112" s="363">
        <v>1</v>
      </c>
      <c r="AM112" s="363">
        <v>1</v>
      </c>
      <c r="AN112" s="357"/>
      <c r="AO112" s="363">
        <v>1</v>
      </c>
      <c r="AP112" s="363">
        <v>1</v>
      </c>
      <c r="AQ112" s="363">
        <v>1</v>
      </c>
      <c r="AR112" s="363">
        <v>1</v>
      </c>
      <c r="AS112" s="363">
        <v>1</v>
      </c>
      <c r="AT112" s="363">
        <v>1</v>
      </c>
      <c r="AU112" s="363">
        <v>1</v>
      </c>
      <c r="AV112" s="363">
        <v>1</v>
      </c>
      <c r="AW112" s="363">
        <v>1</v>
      </c>
      <c r="AX112" s="363">
        <v>1</v>
      </c>
      <c r="AY112" s="357"/>
      <c r="AZ112" s="363">
        <v>1</v>
      </c>
      <c r="BA112" s="363">
        <v>1</v>
      </c>
      <c r="BB112" s="363">
        <v>1</v>
      </c>
      <c r="BC112" s="363">
        <v>1</v>
      </c>
      <c r="BD112" s="363">
        <v>1</v>
      </c>
      <c r="BE112" s="363">
        <v>1</v>
      </c>
      <c r="BF112" s="363">
        <v>1</v>
      </c>
      <c r="BG112" s="363">
        <v>1</v>
      </c>
      <c r="BH112" s="363">
        <v>1</v>
      </c>
      <c r="BI112" s="357"/>
      <c r="BJ112" s="363">
        <v>1</v>
      </c>
      <c r="BK112" s="363">
        <v>1</v>
      </c>
      <c r="BL112" s="363">
        <v>1</v>
      </c>
      <c r="BM112" s="363">
        <v>1</v>
      </c>
      <c r="BN112" s="363">
        <v>1</v>
      </c>
      <c r="BO112" s="363">
        <v>1</v>
      </c>
      <c r="BP112" s="363">
        <v>1</v>
      </c>
      <c r="BQ112" s="363">
        <v>1</v>
      </c>
      <c r="BR112" s="363">
        <v>1</v>
      </c>
      <c r="BS112" s="363">
        <v>1</v>
      </c>
      <c r="BT112" s="191"/>
      <c r="BU112" s="230">
        <v>1</v>
      </c>
      <c r="BV112" s="363">
        <v>1</v>
      </c>
      <c r="BW112" s="363">
        <v>1</v>
      </c>
      <c r="BX112" s="363">
        <v>1</v>
      </c>
      <c r="BY112" s="365"/>
      <c r="BZ112" s="363">
        <v>1</v>
      </c>
      <c r="CA112" s="363">
        <v>1</v>
      </c>
      <c r="CB112" s="363">
        <v>1</v>
      </c>
      <c r="CC112" s="363">
        <v>1</v>
      </c>
      <c r="CD112" s="363">
        <v>1</v>
      </c>
      <c r="CE112" s="363">
        <v>1</v>
      </c>
      <c r="CF112" s="363">
        <v>1</v>
      </c>
      <c r="CG112" s="363">
        <v>1</v>
      </c>
      <c r="CH112" s="363">
        <v>1</v>
      </c>
      <c r="CI112" s="191"/>
      <c r="CJ112" s="363">
        <v>1</v>
      </c>
      <c r="CK112" s="363">
        <v>1</v>
      </c>
      <c r="CL112" s="363">
        <v>1</v>
      </c>
      <c r="CM112" s="363">
        <v>1</v>
      </c>
      <c r="CN112" s="363">
        <v>1</v>
      </c>
      <c r="CO112" s="363">
        <v>1</v>
      </c>
      <c r="CP112" s="363">
        <v>1</v>
      </c>
      <c r="CQ112" s="363">
        <v>1</v>
      </c>
      <c r="CR112" s="363">
        <v>1</v>
      </c>
      <c r="CS112" s="363">
        <v>1</v>
      </c>
      <c r="CT112" s="363">
        <v>1</v>
      </c>
      <c r="CU112" s="363">
        <v>1</v>
      </c>
      <c r="CV112" s="363">
        <v>1</v>
      </c>
      <c r="CW112" s="363">
        <v>1</v>
      </c>
      <c r="CX112" s="363">
        <v>1</v>
      </c>
      <c r="CY112" s="363">
        <v>1</v>
      </c>
      <c r="CZ112" s="363">
        <v>1</v>
      </c>
      <c r="DA112" s="363">
        <v>1</v>
      </c>
      <c r="DB112" s="364" cm="1">
        <f t="array" aca="1" ref="DB112" ca="1">INDIRECT($A112&amp;DB$1)</f>
        <v>1</v>
      </c>
      <c r="DC112" s="364" cm="1">
        <f t="array" aca="1" ref="DC112" ca="1">INDIRECT($A112&amp;DC$1)</f>
        <v>1</v>
      </c>
      <c r="DD112" s="357"/>
      <c r="DE112" s="364" cm="1">
        <f t="array" aca="1" ref="DE112" ca="1">INDIRECT($A112&amp;DE$1)</f>
        <v>1</v>
      </c>
      <c r="DF112" s="364" cm="1">
        <f t="array" aca="1" ref="DF112" ca="1">INDIRECT($A112&amp;DF$1)</f>
        <v>1</v>
      </c>
      <c r="DG112" s="364" cm="1">
        <f t="array" aca="1" ref="DG112" ca="1">INDIRECT($A112&amp;DG$1)</f>
        <v>1</v>
      </c>
      <c r="DH112" s="364" cm="1">
        <f t="array" aca="1" ref="DH112" ca="1">INDIRECT($A112&amp;DH$1)</f>
        <v>1</v>
      </c>
      <c r="DI112" s="364" cm="1">
        <f t="array" aca="1" ref="DI112" ca="1">INDIRECT($A112&amp;DI$1)</f>
        <v>1</v>
      </c>
      <c r="DJ112" s="364" cm="1">
        <f t="array" aca="1" ref="DJ112" ca="1">INDIRECT($A112&amp;DJ$1)</f>
        <v>1</v>
      </c>
      <c r="DK112" s="364" cm="1">
        <f t="array" aca="1" ref="DK112" ca="1">INDIRECT($A112&amp;DK$1)</f>
        <v>1</v>
      </c>
      <c r="DL112" s="364" cm="1">
        <f t="array" aca="1" ref="DL112" ca="1">INDIRECT($A112&amp;DL$1)</f>
        <v>1</v>
      </c>
      <c r="DM112" s="357"/>
      <c r="DN112" s="364" cm="1">
        <f t="array" aca="1" ref="DN112" ca="1">INDIRECT($A112&amp;DN$1)</f>
        <v>1</v>
      </c>
      <c r="DO112" s="364" cm="1">
        <f t="array" aca="1" ref="DO112" ca="1">INDIRECT($A112&amp;DO$1)</f>
        <v>1</v>
      </c>
      <c r="DP112" s="364" cm="1">
        <f t="array" aca="1" ref="DP112" ca="1">INDIRECT($A112&amp;DP$1)</f>
        <v>1</v>
      </c>
      <c r="DQ112" s="364" cm="1">
        <f t="array" aca="1" ref="DQ112" ca="1">INDIRECT($A112&amp;DQ$1)</f>
        <v>1</v>
      </c>
      <c r="DR112" s="364" cm="1">
        <f t="array" aca="1" ref="DR112" ca="1">INDIRECT($A112&amp;DR$1)</f>
        <v>1</v>
      </c>
      <c r="DS112" s="364" cm="1">
        <f t="array" aca="1" ref="DS112" ca="1">INDIRECT($A112&amp;DS$1)</f>
        <v>1</v>
      </c>
      <c r="DT112" s="364" cm="1">
        <f t="array" aca="1" ref="DT112" ca="1">INDIRECT($A112&amp;DT$1)</f>
        <v>1</v>
      </c>
      <c r="DU112" s="364" cm="1">
        <f t="array" aca="1" ref="DU112" ca="1">INDIRECT($A112&amp;DU$1)</f>
        <v>1</v>
      </c>
      <c r="DV112" s="364" cm="1">
        <f t="array" aca="1" ref="DV112" ca="1">INDIRECT($A112&amp;DV$1)</f>
        <v>1</v>
      </c>
      <c r="DW112" s="364" cm="1">
        <f t="array" aca="1" ref="DW112" ca="1">INDIRECT($A112&amp;DW$1)</f>
        <v>1</v>
      </c>
      <c r="DX112" s="364" cm="1">
        <f t="array" aca="1" ref="DX112" ca="1">INDIRECT($A112&amp;DX$1)</f>
        <v>1</v>
      </c>
      <c r="DY112" s="357"/>
      <c r="DZ112" s="364" cm="1">
        <f t="array" aca="1" ref="DZ112" ca="1">INDIRECT($A112&amp;DZ$1)</f>
        <v>1</v>
      </c>
      <c r="EA112" s="364" cm="1">
        <f t="array" aca="1" ref="EA112" ca="1">INDIRECT($A112&amp;EA$1)</f>
        <v>1</v>
      </c>
      <c r="EB112" s="364" cm="1">
        <f t="array" aca="1" ref="EB112" ca="1">INDIRECT($A112&amp;EB$1)</f>
        <v>1</v>
      </c>
      <c r="EC112" s="364" cm="1">
        <f t="array" aca="1" ref="EC112" ca="1">INDIRECT($A112&amp;EC$1)</f>
        <v>1</v>
      </c>
      <c r="ED112" s="357"/>
      <c r="EE112" s="364" cm="1">
        <f t="array" aca="1" ref="EE112" ca="1">INDIRECT($A112&amp;EE$1)</f>
        <v>1</v>
      </c>
      <c r="EF112" s="364" cm="1">
        <f t="array" aca="1" ref="EF112" ca="1">INDIRECT($A112&amp;EF$1)</f>
        <v>1</v>
      </c>
      <c r="EG112" s="364" cm="1">
        <f t="array" aca="1" ref="EG112" ca="1">INDIRECT($A112&amp;EG$1)</f>
        <v>1</v>
      </c>
      <c r="EH112" s="364" cm="1">
        <f t="array" aca="1" ref="EH112" ca="1">INDIRECT($A112&amp;EH$1)</f>
        <v>1</v>
      </c>
      <c r="EI112" s="364" cm="1">
        <f t="array" aca="1" ref="EI112" ca="1">INDIRECT($A112&amp;EI$1)</f>
        <v>1</v>
      </c>
      <c r="EJ112" s="199"/>
      <c r="EK112" s="199"/>
      <c r="EL112" s="138"/>
      <c r="EM112" s="138"/>
      <c r="EN112" s="138"/>
      <c r="EO112" s="138"/>
    </row>
    <row r="113" spans="1:145">
      <c r="A113" s="114" t="s">
        <v>411</v>
      </c>
      <c r="B113" s="337" t="str">
        <f>Classificatietabel!B89</f>
        <v>ZORG - Andere 1 (vul hier in)</v>
      </c>
      <c r="C113" s="362" t="str">
        <f>_xlfn.IFNA(VLOOKUP($B113,Classificatietabel!$B$6:$I$91,C$7,FALSE),"")</f>
        <v>laag</v>
      </c>
      <c r="D113" s="194" t="str">
        <f>_xlfn.IFNA(VLOOKUP($B113,Classificatietabel!$B$6:$I$91,D$7,FALSE),"")</f>
        <v>neen</v>
      </c>
      <c r="E113" s="197">
        <f>IF(AND(D113="laag",$D$3=1),0,_xlfn.IFNA(IF(VLOOKUP($B113,Classificatietabel!$B$6:$H$91,$E$5,FALSE)="Ja",1,0),""))</f>
        <v>1</v>
      </c>
      <c r="F113" s="357"/>
      <c r="G113" s="363">
        <v>1</v>
      </c>
      <c r="H113" s="363">
        <v>1</v>
      </c>
      <c r="I113" s="363">
        <v>1</v>
      </c>
      <c r="J113" s="363">
        <v>1</v>
      </c>
      <c r="K113" s="363">
        <v>1</v>
      </c>
      <c r="L113" s="363">
        <v>1</v>
      </c>
      <c r="M113" s="363">
        <v>1</v>
      </c>
      <c r="N113" s="363">
        <v>1</v>
      </c>
      <c r="O113" s="363">
        <v>1</v>
      </c>
      <c r="P113" s="363">
        <v>1</v>
      </c>
      <c r="Q113" s="363">
        <v>1</v>
      </c>
      <c r="R113" s="363">
        <v>1</v>
      </c>
      <c r="S113" s="363">
        <v>1</v>
      </c>
      <c r="T113" s="363">
        <v>1</v>
      </c>
      <c r="U113" s="363">
        <v>1</v>
      </c>
      <c r="V113" s="363">
        <v>1</v>
      </c>
      <c r="W113" s="363">
        <v>1</v>
      </c>
      <c r="X113" s="363">
        <v>1</v>
      </c>
      <c r="Y113" s="363">
        <v>1</v>
      </c>
      <c r="Z113" s="363">
        <v>1</v>
      </c>
      <c r="AA113" s="363">
        <v>1</v>
      </c>
      <c r="AB113" s="363">
        <v>1</v>
      </c>
      <c r="AC113" s="363">
        <v>1</v>
      </c>
      <c r="AD113" s="363">
        <v>1</v>
      </c>
      <c r="AE113" s="363">
        <v>1</v>
      </c>
      <c r="AF113" s="363">
        <v>1</v>
      </c>
      <c r="AG113" s="363">
        <v>1</v>
      </c>
      <c r="AH113" s="363">
        <v>1</v>
      </c>
      <c r="AI113" s="363">
        <v>1</v>
      </c>
      <c r="AJ113" s="363">
        <v>1</v>
      </c>
      <c r="AK113" s="363">
        <v>1</v>
      </c>
      <c r="AL113" s="363">
        <v>1</v>
      </c>
      <c r="AM113" s="363">
        <v>1</v>
      </c>
      <c r="AN113" s="357"/>
      <c r="AO113" s="363">
        <v>1</v>
      </c>
      <c r="AP113" s="363">
        <v>1</v>
      </c>
      <c r="AQ113" s="363">
        <v>1</v>
      </c>
      <c r="AR113" s="363">
        <v>1</v>
      </c>
      <c r="AS113" s="363">
        <v>1</v>
      </c>
      <c r="AT113" s="363">
        <v>1</v>
      </c>
      <c r="AU113" s="363">
        <v>1</v>
      </c>
      <c r="AV113" s="363">
        <v>1</v>
      </c>
      <c r="AW113" s="363">
        <v>1</v>
      </c>
      <c r="AX113" s="363">
        <v>1</v>
      </c>
      <c r="AY113" s="357"/>
      <c r="AZ113" s="363">
        <v>1</v>
      </c>
      <c r="BA113" s="363">
        <v>1</v>
      </c>
      <c r="BB113" s="363">
        <v>1</v>
      </c>
      <c r="BC113" s="363">
        <v>1</v>
      </c>
      <c r="BD113" s="363">
        <v>1</v>
      </c>
      <c r="BE113" s="363">
        <v>1</v>
      </c>
      <c r="BF113" s="363">
        <v>1</v>
      </c>
      <c r="BG113" s="363">
        <v>1</v>
      </c>
      <c r="BH113" s="363">
        <v>1</v>
      </c>
      <c r="BI113" s="357"/>
      <c r="BJ113" s="363">
        <v>1</v>
      </c>
      <c r="BK113" s="363">
        <v>1</v>
      </c>
      <c r="BL113" s="363">
        <v>1</v>
      </c>
      <c r="BM113" s="363">
        <v>1</v>
      </c>
      <c r="BN113" s="363">
        <v>1</v>
      </c>
      <c r="BO113" s="363">
        <v>1</v>
      </c>
      <c r="BP113" s="363">
        <v>1</v>
      </c>
      <c r="BQ113" s="363">
        <v>1</v>
      </c>
      <c r="BR113" s="363">
        <v>1</v>
      </c>
      <c r="BS113" s="363">
        <v>1</v>
      </c>
      <c r="BT113" s="191"/>
      <c r="BU113" s="230">
        <v>1</v>
      </c>
      <c r="BV113" s="363">
        <v>1</v>
      </c>
      <c r="BW113" s="363">
        <v>1</v>
      </c>
      <c r="BX113" s="363">
        <v>1</v>
      </c>
      <c r="BY113" s="365"/>
      <c r="BZ113" s="363">
        <v>1</v>
      </c>
      <c r="CA113" s="363">
        <v>1</v>
      </c>
      <c r="CB113" s="363">
        <v>1</v>
      </c>
      <c r="CC113" s="363">
        <v>1</v>
      </c>
      <c r="CD113" s="363">
        <v>1</v>
      </c>
      <c r="CE113" s="363">
        <v>1</v>
      </c>
      <c r="CF113" s="363">
        <v>1</v>
      </c>
      <c r="CG113" s="363">
        <v>1</v>
      </c>
      <c r="CH113" s="363">
        <v>1</v>
      </c>
      <c r="CI113" s="191"/>
      <c r="CJ113" s="363">
        <v>1</v>
      </c>
      <c r="CK113" s="363">
        <v>1</v>
      </c>
      <c r="CL113" s="363">
        <v>1</v>
      </c>
      <c r="CM113" s="363">
        <v>1</v>
      </c>
      <c r="CN113" s="363">
        <v>1</v>
      </c>
      <c r="CO113" s="363">
        <v>1</v>
      </c>
      <c r="CP113" s="363">
        <v>1</v>
      </c>
      <c r="CQ113" s="363">
        <v>1</v>
      </c>
      <c r="CR113" s="363">
        <v>1</v>
      </c>
      <c r="CS113" s="363">
        <v>1</v>
      </c>
      <c r="CT113" s="363">
        <v>1</v>
      </c>
      <c r="CU113" s="363">
        <v>1</v>
      </c>
      <c r="CV113" s="363">
        <v>1</v>
      </c>
      <c r="CW113" s="363">
        <v>1</v>
      </c>
      <c r="CX113" s="363">
        <v>1</v>
      </c>
      <c r="CY113" s="363">
        <v>1</v>
      </c>
      <c r="CZ113" s="363">
        <v>1</v>
      </c>
      <c r="DA113" s="363">
        <v>1</v>
      </c>
      <c r="DB113" s="363">
        <v>1</v>
      </c>
      <c r="DC113" s="364" cm="1">
        <f t="array" aca="1" ref="DC113" ca="1">INDIRECT($A113&amp;DC$1)</f>
        <v>1</v>
      </c>
      <c r="DD113" s="357"/>
      <c r="DE113" s="364" cm="1">
        <f t="array" aca="1" ref="DE113" ca="1">INDIRECT($A113&amp;DE$1)</f>
        <v>1</v>
      </c>
      <c r="DF113" s="364" cm="1">
        <f t="array" aca="1" ref="DF113" ca="1">INDIRECT($A113&amp;DF$1)</f>
        <v>1</v>
      </c>
      <c r="DG113" s="364" cm="1">
        <f t="array" aca="1" ref="DG113" ca="1">INDIRECT($A113&amp;DG$1)</f>
        <v>1</v>
      </c>
      <c r="DH113" s="364" cm="1">
        <f t="array" aca="1" ref="DH113" ca="1">INDIRECT($A113&amp;DH$1)</f>
        <v>1</v>
      </c>
      <c r="DI113" s="364" cm="1">
        <f t="array" aca="1" ref="DI113" ca="1">INDIRECT($A113&amp;DI$1)</f>
        <v>1</v>
      </c>
      <c r="DJ113" s="364" cm="1">
        <f t="array" aca="1" ref="DJ113" ca="1">INDIRECT($A113&amp;DJ$1)</f>
        <v>1</v>
      </c>
      <c r="DK113" s="364" cm="1">
        <f t="array" aca="1" ref="DK113" ca="1">INDIRECT($A113&amp;DK$1)</f>
        <v>1</v>
      </c>
      <c r="DL113" s="364" cm="1">
        <f t="array" aca="1" ref="DL113" ca="1">INDIRECT($A113&amp;DL$1)</f>
        <v>1</v>
      </c>
      <c r="DM113" s="357"/>
      <c r="DN113" s="364" cm="1">
        <f t="array" aca="1" ref="DN113" ca="1">INDIRECT($A113&amp;DN$1)</f>
        <v>1</v>
      </c>
      <c r="DO113" s="364" cm="1">
        <f t="array" aca="1" ref="DO113" ca="1">INDIRECT($A113&amp;DO$1)</f>
        <v>1</v>
      </c>
      <c r="DP113" s="364" cm="1">
        <f t="array" aca="1" ref="DP113" ca="1">INDIRECT($A113&amp;DP$1)</f>
        <v>1</v>
      </c>
      <c r="DQ113" s="364" cm="1">
        <f t="array" aca="1" ref="DQ113" ca="1">INDIRECT($A113&amp;DQ$1)</f>
        <v>1</v>
      </c>
      <c r="DR113" s="364" cm="1">
        <f t="array" aca="1" ref="DR113" ca="1">INDIRECT($A113&amp;DR$1)</f>
        <v>1</v>
      </c>
      <c r="DS113" s="364" cm="1">
        <f t="array" aca="1" ref="DS113" ca="1">INDIRECT($A113&amp;DS$1)</f>
        <v>1</v>
      </c>
      <c r="DT113" s="364" cm="1">
        <f t="array" aca="1" ref="DT113" ca="1">INDIRECT($A113&amp;DT$1)</f>
        <v>1</v>
      </c>
      <c r="DU113" s="364" cm="1">
        <f t="array" aca="1" ref="DU113" ca="1">INDIRECT($A113&amp;DU$1)</f>
        <v>1</v>
      </c>
      <c r="DV113" s="364" cm="1">
        <f t="array" aca="1" ref="DV113" ca="1">INDIRECT($A113&amp;DV$1)</f>
        <v>1</v>
      </c>
      <c r="DW113" s="364" cm="1">
        <f t="array" aca="1" ref="DW113" ca="1">INDIRECT($A113&amp;DW$1)</f>
        <v>1</v>
      </c>
      <c r="DX113" s="364" cm="1">
        <f t="array" aca="1" ref="DX113" ca="1">INDIRECT($A113&amp;DX$1)</f>
        <v>1</v>
      </c>
      <c r="DY113" s="357"/>
      <c r="DZ113" s="364" cm="1">
        <f t="array" aca="1" ref="DZ113" ca="1">INDIRECT($A113&amp;DZ$1)</f>
        <v>1</v>
      </c>
      <c r="EA113" s="364" cm="1">
        <f t="array" aca="1" ref="EA113" ca="1">INDIRECT($A113&amp;EA$1)</f>
        <v>1</v>
      </c>
      <c r="EB113" s="364" cm="1">
        <f t="array" aca="1" ref="EB113" ca="1">INDIRECT($A113&amp;EB$1)</f>
        <v>1</v>
      </c>
      <c r="EC113" s="364" cm="1">
        <f t="array" aca="1" ref="EC113" ca="1">INDIRECT($A113&amp;EC$1)</f>
        <v>1</v>
      </c>
      <c r="ED113" s="357"/>
      <c r="EE113" s="364" cm="1">
        <f t="array" aca="1" ref="EE113" ca="1">INDIRECT($A113&amp;EE$1)</f>
        <v>1</v>
      </c>
      <c r="EF113" s="364" cm="1">
        <f t="array" aca="1" ref="EF113" ca="1">INDIRECT($A113&amp;EF$1)</f>
        <v>1</v>
      </c>
      <c r="EG113" s="364" cm="1">
        <f t="array" aca="1" ref="EG113" ca="1">INDIRECT($A113&amp;EG$1)</f>
        <v>1</v>
      </c>
      <c r="EH113" s="364" cm="1">
        <f t="array" aca="1" ref="EH113" ca="1">INDIRECT($A113&amp;EH$1)</f>
        <v>1</v>
      </c>
      <c r="EI113" s="364" cm="1">
        <f t="array" aca="1" ref="EI113" ca="1">INDIRECT($A113&amp;EI$1)</f>
        <v>1</v>
      </c>
      <c r="EJ113" s="199"/>
      <c r="EK113" s="199"/>
      <c r="EL113" s="138"/>
      <c r="EM113" s="138"/>
      <c r="EN113" s="138"/>
      <c r="EO113" s="138"/>
    </row>
    <row r="114" spans="1:145">
      <c r="A114" s="114" t="s">
        <v>412</v>
      </c>
      <c r="B114" s="337" t="str">
        <f>Classificatietabel!B90</f>
        <v>ZORG - Andere 2 (vul hier in)</v>
      </c>
      <c r="C114" s="362" t="str">
        <f>_xlfn.IFNA(VLOOKUP($B114,Classificatietabel!$B$6:$I$91,C$7,FALSE),"")</f>
        <v>laag</v>
      </c>
      <c r="D114" s="194" t="str">
        <f>_xlfn.IFNA(VLOOKUP($B114,Classificatietabel!$B$6:$I$91,D$7,FALSE),"")</f>
        <v>neen</v>
      </c>
      <c r="E114" s="197">
        <f>IF(AND(D114="laag",$D$3=1),0,_xlfn.IFNA(IF(VLOOKUP($B114,Classificatietabel!$B$6:$H$91,$E$5,FALSE)="Ja",1,0),""))</f>
        <v>1</v>
      </c>
      <c r="F114" s="357"/>
      <c r="G114" s="363">
        <v>1</v>
      </c>
      <c r="H114" s="363">
        <v>1</v>
      </c>
      <c r="I114" s="363">
        <v>1</v>
      </c>
      <c r="J114" s="363">
        <v>1</v>
      </c>
      <c r="K114" s="363">
        <v>1</v>
      </c>
      <c r="L114" s="363">
        <v>1</v>
      </c>
      <c r="M114" s="363">
        <v>1</v>
      </c>
      <c r="N114" s="363">
        <v>1</v>
      </c>
      <c r="O114" s="363">
        <v>1</v>
      </c>
      <c r="P114" s="363">
        <v>1</v>
      </c>
      <c r="Q114" s="363">
        <v>1</v>
      </c>
      <c r="R114" s="363">
        <v>1</v>
      </c>
      <c r="S114" s="363">
        <v>1</v>
      </c>
      <c r="T114" s="363">
        <v>1</v>
      </c>
      <c r="U114" s="363">
        <v>1</v>
      </c>
      <c r="V114" s="363">
        <v>1</v>
      </c>
      <c r="W114" s="363">
        <v>1</v>
      </c>
      <c r="X114" s="363">
        <v>1</v>
      </c>
      <c r="Y114" s="363">
        <v>1</v>
      </c>
      <c r="Z114" s="363">
        <v>1</v>
      </c>
      <c r="AA114" s="363">
        <v>1</v>
      </c>
      <c r="AB114" s="363">
        <v>1</v>
      </c>
      <c r="AC114" s="363">
        <v>1</v>
      </c>
      <c r="AD114" s="363">
        <v>1</v>
      </c>
      <c r="AE114" s="363">
        <v>1</v>
      </c>
      <c r="AF114" s="363">
        <v>1</v>
      </c>
      <c r="AG114" s="363">
        <v>1</v>
      </c>
      <c r="AH114" s="363">
        <v>1</v>
      </c>
      <c r="AI114" s="363">
        <v>1</v>
      </c>
      <c r="AJ114" s="363">
        <v>1</v>
      </c>
      <c r="AK114" s="363">
        <v>1</v>
      </c>
      <c r="AL114" s="363">
        <v>1</v>
      </c>
      <c r="AM114" s="363">
        <v>1</v>
      </c>
      <c r="AN114" s="357"/>
      <c r="AO114" s="363">
        <v>1</v>
      </c>
      <c r="AP114" s="363">
        <v>1</v>
      </c>
      <c r="AQ114" s="363">
        <v>1</v>
      </c>
      <c r="AR114" s="363">
        <v>1</v>
      </c>
      <c r="AS114" s="363">
        <v>1</v>
      </c>
      <c r="AT114" s="363">
        <v>1</v>
      </c>
      <c r="AU114" s="363">
        <v>1</v>
      </c>
      <c r="AV114" s="363">
        <v>1</v>
      </c>
      <c r="AW114" s="363">
        <v>1</v>
      </c>
      <c r="AX114" s="363">
        <v>1</v>
      </c>
      <c r="AY114" s="357"/>
      <c r="AZ114" s="363">
        <v>1</v>
      </c>
      <c r="BA114" s="363">
        <v>1</v>
      </c>
      <c r="BB114" s="363">
        <v>1</v>
      </c>
      <c r="BC114" s="363">
        <v>1</v>
      </c>
      <c r="BD114" s="363">
        <v>1</v>
      </c>
      <c r="BE114" s="363">
        <v>1</v>
      </c>
      <c r="BF114" s="363">
        <v>1</v>
      </c>
      <c r="BG114" s="363">
        <v>1</v>
      </c>
      <c r="BH114" s="363">
        <v>1</v>
      </c>
      <c r="BI114" s="357"/>
      <c r="BJ114" s="363">
        <v>1</v>
      </c>
      <c r="BK114" s="363">
        <v>1</v>
      </c>
      <c r="BL114" s="363">
        <v>1</v>
      </c>
      <c r="BM114" s="363">
        <v>1</v>
      </c>
      <c r="BN114" s="363">
        <v>1</v>
      </c>
      <c r="BO114" s="363">
        <v>1</v>
      </c>
      <c r="BP114" s="363">
        <v>1</v>
      </c>
      <c r="BQ114" s="363">
        <v>1</v>
      </c>
      <c r="BR114" s="363">
        <v>1</v>
      </c>
      <c r="BS114" s="363">
        <v>1</v>
      </c>
      <c r="BT114" s="191"/>
      <c r="BU114" s="230">
        <v>1</v>
      </c>
      <c r="BV114" s="363">
        <v>1</v>
      </c>
      <c r="BW114" s="363">
        <v>1</v>
      </c>
      <c r="BX114" s="363">
        <v>1</v>
      </c>
      <c r="BY114" s="365"/>
      <c r="BZ114" s="363">
        <v>1</v>
      </c>
      <c r="CA114" s="363">
        <v>1</v>
      </c>
      <c r="CB114" s="363">
        <v>1</v>
      </c>
      <c r="CC114" s="363">
        <v>1</v>
      </c>
      <c r="CD114" s="363">
        <v>1</v>
      </c>
      <c r="CE114" s="363">
        <v>1</v>
      </c>
      <c r="CF114" s="363">
        <v>1</v>
      </c>
      <c r="CG114" s="363">
        <v>1</v>
      </c>
      <c r="CH114" s="363">
        <v>1</v>
      </c>
      <c r="CI114" s="191"/>
      <c r="CJ114" s="363">
        <v>1</v>
      </c>
      <c r="CK114" s="363">
        <v>1</v>
      </c>
      <c r="CL114" s="363">
        <v>1</v>
      </c>
      <c r="CM114" s="363">
        <v>1</v>
      </c>
      <c r="CN114" s="363">
        <v>1</v>
      </c>
      <c r="CO114" s="363">
        <v>1</v>
      </c>
      <c r="CP114" s="363">
        <v>1</v>
      </c>
      <c r="CQ114" s="363">
        <v>1</v>
      </c>
      <c r="CR114" s="363">
        <v>1</v>
      </c>
      <c r="CS114" s="363">
        <v>1</v>
      </c>
      <c r="CT114" s="363">
        <v>1</v>
      </c>
      <c r="CU114" s="363">
        <v>1</v>
      </c>
      <c r="CV114" s="363">
        <v>1</v>
      </c>
      <c r="CW114" s="363">
        <v>1</v>
      </c>
      <c r="CX114" s="363">
        <v>1</v>
      </c>
      <c r="CY114" s="363">
        <v>1</v>
      </c>
      <c r="CZ114" s="363">
        <v>1</v>
      </c>
      <c r="DA114" s="363">
        <v>1</v>
      </c>
      <c r="DB114" s="363">
        <v>1</v>
      </c>
      <c r="DC114" s="363">
        <v>1</v>
      </c>
      <c r="DD114" s="357"/>
      <c r="DE114" s="364" cm="1">
        <f t="array" aca="1" ref="DE114" ca="1">INDIRECT($A114&amp;DE$1)</f>
        <v>1</v>
      </c>
      <c r="DF114" s="364" cm="1">
        <f t="array" aca="1" ref="DF114" ca="1">INDIRECT($A114&amp;DF$1)</f>
        <v>1</v>
      </c>
      <c r="DG114" s="364" cm="1">
        <f t="array" aca="1" ref="DG114" ca="1">INDIRECT($A114&amp;DG$1)</f>
        <v>1</v>
      </c>
      <c r="DH114" s="364" cm="1">
        <f t="array" aca="1" ref="DH114" ca="1">INDIRECT($A114&amp;DH$1)</f>
        <v>1</v>
      </c>
      <c r="DI114" s="364" cm="1">
        <f t="array" aca="1" ref="DI114" ca="1">INDIRECT($A114&amp;DI$1)</f>
        <v>1</v>
      </c>
      <c r="DJ114" s="364" cm="1">
        <f t="array" aca="1" ref="DJ114" ca="1">INDIRECT($A114&amp;DJ$1)</f>
        <v>1</v>
      </c>
      <c r="DK114" s="364" cm="1">
        <f t="array" aca="1" ref="DK114" ca="1">INDIRECT($A114&amp;DK$1)</f>
        <v>1</v>
      </c>
      <c r="DL114" s="364" cm="1">
        <f t="array" aca="1" ref="DL114" ca="1">INDIRECT($A114&amp;DL$1)</f>
        <v>1</v>
      </c>
      <c r="DM114" s="357"/>
      <c r="DN114" s="364" cm="1">
        <f t="array" aca="1" ref="DN114" ca="1">INDIRECT($A114&amp;DN$1)</f>
        <v>1</v>
      </c>
      <c r="DO114" s="364" cm="1">
        <f t="array" aca="1" ref="DO114" ca="1">INDIRECT($A114&amp;DO$1)</f>
        <v>1</v>
      </c>
      <c r="DP114" s="364" cm="1">
        <f t="array" aca="1" ref="DP114" ca="1">INDIRECT($A114&amp;DP$1)</f>
        <v>1</v>
      </c>
      <c r="DQ114" s="364" cm="1">
        <f t="array" aca="1" ref="DQ114" ca="1">INDIRECT($A114&amp;DQ$1)</f>
        <v>1</v>
      </c>
      <c r="DR114" s="364" cm="1">
        <f t="array" aca="1" ref="DR114" ca="1">INDIRECT($A114&amp;DR$1)</f>
        <v>1</v>
      </c>
      <c r="DS114" s="364" cm="1">
        <f t="array" aca="1" ref="DS114" ca="1">INDIRECT($A114&amp;DS$1)</f>
        <v>1</v>
      </c>
      <c r="DT114" s="364" cm="1">
        <f t="array" aca="1" ref="DT114" ca="1">INDIRECT($A114&amp;DT$1)</f>
        <v>1</v>
      </c>
      <c r="DU114" s="364" cm="1">
        <f t="array" aca="1" ref="DU114" ca="1">INDIRECT($A114&amp;DU$1)</f>
        <v>1</v>
      </c>
      <c r="DV114" s="364" cm="1">
        <f t="array" aca="1" ref="DV114" ca="1">INDIRECT($A114&amp;DV$1)</f>
        <v>1</v>
      </c>
      <c r="DW114" s="364" cm="1">
        <f t="array" aca="1" ref="DW114" ca="1">INDIRECT($A114&amp;DW$1)</f>
        <v>1</v>
      </c>
      <c r="DX114" s="364" cm="1">
        <f t="array" aca="1" ref="DX114" ca="1">INDIRECT($A114&amp;DX$1)</f>
        <v>1</v>
      </c>
      <c r="DY114" s="357"/>
      <c r="DZ114" s="364" cm="1">
        <f t="array" aca="1" ref="DZ114" ca="1">INDIRECT($A114&amp;DZ$1)</f>
        <v>1</v>
      </c>
      <c r="EA114" s="364" cm="1">
        <f t="array" aca="1" ref="EA114" ca="1">INDIRECT($A114&amp;EA$1)</f>
        <v>1</v>
      </c>
      <c r="EB114" s="364" cm="1">
        <f t="array" aca="1" ref="EB114" ca="1">INDIRECT($A114&amp;EB$1)</f>
        <v>1</v>
      </c>
      <c r="EC114" s="364" cm="1">
        <f t="array" aca="1" ref="EC114" ca="1">INDIRECT($A114&amp;EC$1)</f>
        <v>1</v>
      </c>
      <c r="ED114" s="357"/>
      <c r="EE114" s="364" cm="1">
        <f t="array" aca="1" ref="EE114" ca="1">INDIRECT($A114&amp;EE$1)</f>
        <v>1</v>
      </c>
      <c r="EF114" s="364" cm="1">
        <f t="array" aca="1" ref="EF114" ca="1">INDIRECT($A114&amp;EF$1)</f>
        <v>1</v>
      </c>
      <c r="EG114" s="364" cm="1">
        <f t="array" aca="1" ref="EG114" ca="1">INDIRECT($A114&amp;EG$1)</f>
        <v>1</v>
      </c>
      <c r="EH114" s="364" cm="1">
        <f t="array" aca="1" ref="EH114" ca="1">INDIRECT($A114&amp;EH$1)</f>
        <v>1</v>
      </c>
      <c r="EI114" s="364" cm="1">
        <f t="array" aca="1" ref="EI114" ca="1">INDIRECT($A114&amp;EI$1)</f>
        <v>1</v>
      </c>
      <c r="EJ114" s="199"/>
      <c r="EK114" s="199"/>
      <c r="EL114" s="138"/>
      <c r="EM114" s="138"/>
      <c r="EN114" s="138"/>
      <c r="EO114" s="138"/>
    </row>
    <row r="115" spans="1:145" hidden="1">
      <c r="B115" s="1"/>
      <c r="C115" s="195" t="str">
        <f>_xlfn.IFNA(VLOOKUP($B115,Classificatietabel!$B$6:$I$91,C$7,FALSE),"")</f>
        <v/>
      </c>
      <c r="D115" s="195" t="str">
        <f>_xlfn.IFNA(VLOOKUP($B115,Classificatietabel!$B$6:$I$91,D$7,FALSE),"")</f>
        <v/>
      </c>
      <c r="E115" s="197" t="str">
        <f>IF(AND(D115="laag",$D$3=1),0,_xlfn.IFNA(IF(VLOOKUP($B115,Classificatietabel!$B$6:$H$91,$E$5,FALSE)="Ja",1,0),""))</f>
        <v/>
      </c>
      <c r="G115" s="200">
        <v>1</v>
      </c>
      <c r="H115" s="200">
        <v>1</v>
      </c>
      <c r="I115" s="200">
        <v>1</v>
      </c>
      <c r="J115" s="200">
        <v>1</v>
      </c>
      <c r="K115" s="200">
        <v>1</v>
      </c>
      <c r="L115" s="200">
        <v>1</v>
      </c>
      <c r="M115" s="200">
        <v>1</v>
      </c>
      <c r="N115" s="200">
        <v>1</v>
      </c>
      <c r="O115" s="200">
        <v>1</v>
      </c>
      <c r="P115" s="200">
        <v>1</v>
      </c>
      <c r="Q115" s="200">
        <v>1</v>
      </c>
      <c r="R115" s="200">
        <v>1</v>
      </c>
      <c r="S115" s="200">
        <v>1</v>
      </c>
      <c r="T115" s="200">
        <v>1</v>
      </c>
      <c r="U115" s="200">
        <v>1</v>
      </c>
      <c r="V115" s="200">
        <v>1</v>
      </c>
      <c r="W115" s="200">
        <v>1</v>
      </c>
      <c r="X115" s="200">
        <v>1</v>
      </c>
      <c r="Y115" s="200">
        <v>1</v>
      </c>
      <c r="Z115" s="200">
        <v>1</v>
      </c>
      <c r="AA115" s="200">
        <v>1</v>
      </c>
      <c r="AB115" s="200">
        <v>1</v>
      </c>
      <c r="AC115" s="200">
        <v>1</v>
      </c>
      <c r="AD115" s="200">
        <v>1</v>
      </c>
      <c r="AE115" s="200">
        <v>1</v>
      </c>
      <c r="AF115" s="200">
        <v>1</v>
      </c>
      <c r="AG115" s="200">
        <v>1</v>
      </c>
      <c r="AH115" s="200">
        <v>1</v>
      </c>
      <c r="AI115" s="200">
        <v>1</v>
      </c>
      <c r="AJ115" s="200">
        <v>1</v>
      </c>
      <c r="AK115" s="200">
        <v>1</v>
      </c>
      <c r="AL115" s="200"/>
      <c r="AM115" s="200">
        <v>1</v>
      </c>
      <c r="AN115" s="189">
        <v>1</v>
      </c>
      <c r="AO115" s="200">
        <v>1</v>
      </c>
      <c r="AP115" s="200">
        <v>1</v>
      </c>
      <c r="AQ115" s="200">
        <v>1</v>
      </c>
      <c r="AR115" s="200">
        <v>1</v>
      </c>
      <c r="AS115" s="200">
        <v>1</v>
      </c>
      <c r="AT115" s="200">
        <v>1</v>
      </c>
      <c r="AU115" s="200">
        <v>1</v>
      </c>
      <c r="AV115" s="200">
        <v>1</v>
      </c>
      <c r="AW115" s="200">
        <v>1</v>
      </c>
      <c r="AX115" s="200">
        <v>1</v>
      </c>
      <c r="AY115" s="189">
        <v>1</v>
      </c>
      <c r="AZ115" s="200">
        <v>1</v>
      </c>
      <c r="BA115" s="200">
        <v>1</v>
      </c>
      <c r="BB115" s="200">
        <v>1</v>
      </c>
      <c r="BC115" s="200">
        <v>1</v>
      </c>
      <c r="BD115" s="200">
        <v>1</v>
      </c>
      <c r="BE115" s="200">
        <v>1</v>
      </c>
      <c r="BF115" s="200">
        <v>1</v>
      </c>
      <c r="BG115" s="200">
        <v>1</v>
      </c>
      <c r="BH115" s="200">
        <v>1</v>
      </c>
      <c r="BI115" s="189">
        <v>1</v>
      </c>
      <c r="BJ115" s="200">
        <v>1</v>
      </c>
      <c r="BK115" s="200">
        <v>1</v>
      </c>
      <c r="BL115" s="200">
        <v>1</v>
      </c>
      <c r="BM115" s="200">
        <v>1</v>
      </c>
      <c r="BN115" s="200">
        <v>1</v>
      </c>
      <c r="BO115" s="200">
        <v>1</v>
      </c>
      <c r="BP115" s="200">
        <v>1</v>
      </c>
      <c r="BQ115" s="200">
        <v>1</v>
      </c>
      <c r="BR115" s="200">
        <v>1</v>
      </c>
      <c r="BS115" s="200">
        <v>1</v>
      </c>
      <c r="BT115" s="189">
        <v>1</v>
      </c>
      <c r="BU115" s="200">
        <v>1</v>
      </c>
      <c r="BV115" s="200">
        <v>1</v>
      </c>
      <c r="BW115" s="200">
        <v>1</v>
      </c>
      <c r="BX115" s="200">
        <v>1</v>
      </c>
      <c r="BY115" s="201">
        <v>1</v>
      </c>
      <c r="BZ115" s="200">
        <v>1</v>
      </c>
      <c r="CA115" s="200">
        <v>1</v>
      </c>
      <c r="CB115" s="200">
        <v>1</v>
      </c>
      <c r="CC115" s="200">
        <v>1</v>
      </c>
      <c r="CD115" s="200">
        <v>1</v>
      </c>
      <c r="CE115" s="200">
        <v>1</v>
      </c>
      <c r="CF115" s="200">
        <v>1</v>
      </c>
      <c r="CG115" s="200">
        <v>1</v>
      </c>
      <c r="CH115" s="200">
        <v>1</v>
      </c>
      <c r="CI115" s="189">
        <v>1</v>
      </c>
      <c r="CJ115" s="200">
        <v>1</v>
      </c>
      <c r="CK115" s="200">
        <v>1</v>
      </c>
      <c r="CL115" s="200">
        <v>1</v>
      </c>
      <c r="CM115" s="200">
        <v>1</v>
      </c>
      <c r="CN115" s="200">
        <v>1</v>
      </c>
      <c r="CO115" s="200">
        <v>1</v>
      </c>
      <c r="CP115" s="200">
        <v>1</v>
      </c>
      <c r="CQ115" s="200">
        <v>1</v>
      </c>
      <c r="CR115" s="200">
        <v>1</v>
      </c>
      <c r="CS115" s="200">
        <v>1</v>
      </c>
      <c r="CT115" s="200">
        <v>1</v>
      </c>
      <c r="CU115" s="200">
        <v>1</v>
      </c>
      <c r="CV115" s="200">
        <v>1</v>
      </c>
      <c r="CW115" s="200">
        <v>1</v>
      </c>
      <c r="CX115" s="200">
        <v>1</v>
      </c>
      <c r="CY115" s="200">
        <v>1</v>
      </c>
      <c r="CZ115" s="200">
        <v>1</v>
      </c>
      <c r="DA115" s="200">
        <v>1</v>
      </c>
      <c r="DB115" s="200">
        <v>1</v>
      </c>
      <c r="DC115" s="200">
        <v>1</v>
      </c>
      <c r="DD115" s="189">
        <v>1</v>
      </c>
      <c r="DE115" s="200">
        <v>1</v>
      </c>
      <c r="DF115" s="200">
        <v>1</v>
      </c>
      <c r="DG115" s="200">
        <v>1</v>
      </c>
      <c r="DH115" s="200">
        <v>1</v>
      </c>
      <c r="DI115" s="200">
        <v>1</v>
      </c>
      <c r="DJ115" s="200">
        <v>1</v>
      </c>
      <c r="DK115" s="200" t="str">
        <f t="shared" ref="DK115:EJ115" si="13">IFERROR(IF($E115*DK$7,1,""),"")</f>
        <v/>
      </c>
      <c r="DL115" s="200" t="str">
        <f t="shared" si="13"/>
        <v/>
      </c>
      <c r="DN115" s="200" t="str">
        <f t="shared" si="13"/>
        <v/>
      </c>
      <c r="DO115" s="200" t="str">
        <f t="shared" si="13"/>
        <v/>
      </c>
      <c r="DP115" s="200" t="str">
        <f t="shared" si="13"/>
        <v/>
      </c>
      <c r="DQ115" s="200" t="str">
        <f t="shared" si="13"/>
        <v/>
      </c>
      <c r="DR115" s="200" t="str">
        <f t="shared" si="13"/>
        <v/>
      </c>
      <c r="DS115" s="200" t="str">
        <f t="shared" si="13"/>
        <v/>
      </c>
      <c r="DT115" s="200" t="str">
        <f t="shared" si="13"/>
        <v/>
      </c>
      <c r="DU115" s="200" t="str">
        <f t="shared" si="13"/>
        <v/>
      </c>
      <c r="DV115" s="200" t="str">
        <f t="shared" si="13"/>
        <v/>
      </c>
      <c r="DW115" s="200" t="str">
        <f t="shared" si="13"/>
        <v/>
      </c>
      <c r="DX115" s="200" t="str">
        <f t="shared" si="13"/>
        <v/>
      </c>
      <c r="DZ115" s="200" t="str">
        <f t="shared" si="13"/>
        <v/>
      </c>
      <c r="EA115" s="200" t="str">
        <f t="shared" si="13"/>
        <v/>
      </c>
      <c r="EB115" s="200" t="str">
        <f t="shared" si="13"/>
        <v/>
      </c>
      <c r="EC115" s="200" t="str">
        <f t="shared" si="13"/>
        <v/>
      </c>
      <c r="EE115" s="200" t="str">
        <f t="shared" si="13"/>
        <v/>
      </c>
      <c r="EF115" s="200" t="str">
        <f t="shared" si="13"/>
        <v/>
      </c>
      <c r="EG115" s="200" t="str">
        <f t="shared" si="13"/>
        <v/>
      </c>
      <c r="EH115" s="200" t="str">
        <f t="shared" si="13"/>
        <v/>
      </c>
      <c r="EI115" s="200" t="str">
        <f t="shared" si="13"/>
        <v/>
      </c>
      <c r="EJ115" s="199" t="str">
        <f t="shared" si="13"/>
        <v/>
      </c>
      <c r="EK115" s="199"/>
      <c r="EL115" s="138"/>
      <c r="EM115" s="138"/>
      <c r="EN115" s="138"/>
      <c r="EO115" s="138"/>
    </row>
    <row r="116" spans="1:145" hidden="1">
      <c r="A116" s="235"/>
      <c r="B116" s="338" t="s">
        <v>220</v>
      </c>
      <c r="C116" s="357"/>
      <c r="D116" s="191"/>
      <c r="E116" s="197" t="str">
        <f>IF(AND(D116="laag",$D$3=1),0,_xlfn.IFNA(IF(VLOOKUP($B116,Classificatietabel!$B$6:$H$91,$E$5,FALSE)="Ja",1,0),""))</f>
        <v/>
      </c>
      <c r="F116" s="357"/>
      <c r="G116" s="357"/>
      <c r="H116" s="357"/>
      <c r="I116" s="357"/>
      <c r="J116" s="357"/>
      <c r="K116" s="357"/>
      <c r="L116" s="357"/>
      <c r="M116" s="357"/>
      <c r="N116" s="357"/>
      <c r="O116" s="357"/>
      <c r="P116" s="357"/>
      <c r="Q116" s="357"/>
      <c r="R116" s="357"/>
      <c r="S116" s="357"/>
      <c r="T116" s="357"/>
      <c r="U116" s="357"/>
      <c r="V116" s="357"/>
      <c r="W116" s="357"/>
      <c r="X116" s="357"/>
      <c r="Y116" s="357"/>
      <c r="Z116" s="357"/>
      <c r="AA116" s="357"/>
      <c r="AB116" s="357"/>
      <c r="AC116" s="357"/>
      <c r="AD116" s="357"/>
      <c r="AE116" s="357"/>
      <c r="AF116" s="357"/>
      <c r="AG116" s="357"/>
      <c r="AH116" s="357"/>
      <c r="AI116" s="357"/>
      <c r="AJ116" s="357"/>
      <c r="AK116" s="357"/>
      <c r="AL116" s="357"/>
      <c r="AM116" s="357"/>
      <c r="AN116" s="357"/>
      <c r="AO116" s="357"/>
      <c r="AP116" s="357"/>
      <c r="AQ116" s="357"/>
      <c r="AR116" s="357"/>
      <c r="AS116" s="357"/>
      <c r="AT116" s="357"/>
      <c r="AU116" s="357"/>
      <c r="AV116" s="357"/>
      <c r="AW116" s="357"/>
      <c r="AX116" s="357"/>
      <c r="AY116" s="357"/>
      <c r="AZ116" s="357"/>
      <c r="BA116" s="357"/>
      <c r="BB116" s="357"/>
      <c r="BC116" s="357"/>
      <c r="BD116" s="357"/>
      <c r="BE116" s="357"/>
      <c r="BF116" s="357"/>
      <c r="BG116" s="357"/>
      <c r="BH116" s="357"/>
      <c r="BI116" s="357"/>
      <c r="BJ116" s="357"/>
      <c r="BK116" s="357"/>
      <c r="BL116" s="357"/>
      <c r="BM116" s="357"/>
      <c r="BN116" s="357"/>
      <c r="BO116" s="357"/>
      <c r="BP116" s="357"/>
      <c r="BQ116" s="357"/>
      <c r="BR116" s="357"/>
      <c r="BS116" s="357"/>
      <c r="BT116" s="191"/>
      <c r="BU116" s="191"/>
      <c r="BV116" s="357"/>
      <c r="BW116" s="357"/>
      <c r="BX116" s="357"/>
      <c r="BY116" s="357"/>
      <c r="BZ116" s="357"/>
      <c r="CA116" s="357"/>
      <c r="CB116" s="357"/>
      <c r="CC116" s="357"/>
      <c r="CD116" s="357"/>
      <c r="CE116" s="357"/>
      <c r="CF116" s="357"/>
      <c r="CG116" s="357"/>
      <c r="CH116" s="357"/>
      <c r="CI116" s="191"/>
      <c r="CJ116" s="357"/>
      <c r="CK116" s="357"/>
      <c r="CL116" s="357"/>
      <c r="CM116" s="357"/>
      <c r="CN116" s="357"/>
      <c r="CO116" s="357"/>
      <c r="CP116" s="357"/>
      <c r="CQ116" s="357"/>
      <c r="CR116" s="357"/>
      <c r="CS116" s="357"/>
      <c r="CT116" s="357"/>
      <c r="CU116" s="357"/>
      <c r="CV116" s="357"/>
      <c r="CW116" s="357"/>
      <c r="CX116" s="357"/>
      <c r="CY116" s="357"/>
      <c r="CZ116" s="357"/>
      <c r="DA116" s="357"/>
      <c r="DB116" s="357"/>
      <c r="DC116" s="357"/>
      <c r="DD116" s="357"/>
      <c r="DE116" s="357"/>
      <c r="DF116" s="357"/>
      <c r="DG116" s="357"/>
      <c r="DH116" s="357"/>
      <c r="DI116" s="357"/>
      <c r="DJ116" s="357"/>
      <c r="DK116" s="357"/>
      <c r="DL116" s="357"/>
      <c r="DM116" s="357"/>
      <c r="DN116" s="357"/>
      <c r="DO116" s="357"/>
      <c r="DP116" s="357"/>
      <c r="DQ116" s="357"/>
      <c r="DR116" s="357"/>
      <c r="DS116" s="357"/>
      <c r="DT116" s="357"/>
      <c r="DU116" s="357"/>
      <c r="DV116" s="357"/>
      <c r="DW116" s="357"/>
      <c r="DX116" s="357"/>
      <c r="DY116" s="357"/>
      <c r="DZ116" s="357"/>
      <c r="EA116" s="357"/>
      <c r="EB116" s="357"/>
      <c r="EC116" s="357"/>
      <c r="ED116" s="357"/>
      <c r="EE116" s="357"/>
      <c r="EF116" s="357"/>
      <c r="EG116" s="357"/>
      <c r="EH116" s="357"/>
      <c r="EI116" s="357"/>
    </row>
    <row r="117" spans="1:145" hidden="1">
      <c r="A117" s="114" t="s">
        <v>413</v>
      </c>
      <c r="B117" s="337" t="s">
        <v>221</v>
      </c>
      <c r="C117" s="362" t="str">
        <f>_xlfn.IFNA(VLOOKUP($B117,Classificatietabel!$B$6:$I$91,C$7,FALSE),"")</f>
        <v/>
      </c>
      <c r="D117" s="194" t="str">
        <f>_xlfn.IFNA(VLOOKUP($B117,Classificatietabel!$B$6:$I$91,D$7,FALSE),"")</f>
        <v/>
      </c>
      <c r="E117" s="197" t="str">
        <f>IF(AND(D117="laag",$D$3=1),0,_xlfn.IFNA(IF(VLOOKUP($B117,Classificatietabel!$B$6:$H$91,$E$5,FALSE)="Ja",1,0),""))</f>
        <v/>
      </c>
      <c r="F117" s="357"/>
      <c r="G117" s="363">
        <v>1</v>
      </c>
      <c r="H117" s="363">
        <v>1</v>
      </c>
      <c r="I117" s="363">
        <v>1</v>
      </c>
      <c r="J117" s="363">
        <v>1</v>
      </c>
      <c r="K117" s="363">
        <v>1</v>
      </c>
      <c r="L117" s="363">
        <v>1</v>
      </c>
      <c r="M117" s="363">
        <v>1</v>
      </c>
      <c r="N117" s="363">
        <v>1</v>
      </c>
      <c r="O117" s="363">
        <v>1</v>
      </c>
      <c r="P117" s="363">
        <v>1</v>
      </c>
      <c r="Q117" s="363">
        <v>1</v>
      </c>
      <c r="R117" s="363">
        <v>1</v>
      </c>
      <c r="S117" s="363">
        <v>1</v>
      </c>
      <c r="T117" s="363">
        <v>1</v>
      </c>
      <c r="U117" s="363">
        <v>1</v>
      </c>
      <c r="V117" s="363">
        <v>1</v>
      </c>
      <c r="W117" s="363">
        <v>1</v>
      </c>
      <c r="X117" s="363">
        <v>1</v>
      </c>
      <c r="Y117" s="363">
        <v>1</v>
      </c>
      <c r="Z117" s="363">
        <v>1</v>
      </c>
      <c r="AA117" s="363">
        <v>1</v>
      </c>
      <c r="AB117" s="363">
        <v>1</v>
      </c>
      <c r="AC117" s="363">
        <v>1</v>
      </c>
      <c r="AD117" s="363">
        <v>1</v>
      </c>
      <c r="AE117" s="363">
        <v>1</v>
      </c>
      <c r="AF117" s="363">
        <v>1</v>
      </c>
      <c r="AG117" s="363">
        <v>1</v>
      </c>
      <c r="AH117" s="363">
        <v>1</v>
      </c>
      <c r="AI117" s="363">
        <v>1</v>
      </c>
      <c r="AJ117" s="363">
        <v>1</v>
      </c>
      <c r="AK117" s="363">
        <v>1</v>
      </c>
      <c r="AL117" s="363">
        <v>1</v>
      </c>
      <c r="AM117" s="363">
        <v>1</v>
      </c>
      <c r="AN117" s="357"/>
      <c r="AO117" s="363">
        <v>1</v>
      </c>
      <c r="AP117" s="363">
        <v>1</v>
      </c>
      <c r="AQ117" s="363">
        <v>1</v>
      </c>
      <c r="AR117" s="363">
        <v>1</v>
      </c>
      <c r="AS117" s="363">
        <v>1</v>
      </c>
      <c r="AT117" s="363">
        <v>1</v>
      </c>
      <c r="AU117" s="363">
        <v>1</v>
      </c>
      <c r="AV117" s="363">
        <v>1</v>
      </c>
      <c r="AW117" s="363">
        <v>1</v>
      </c>
      <c r="AX117" s="363">
        <v>1</v>
      </c>
      <c r="AY117" s="357"/>
      <c r="AZ117" s="363">
        <v>1</v>
      </c>
      <c r="BA117" s="363">
        <v>1</v>
      </c>
      <c r="BB117" s="363">
        <v>1</v>
      </c>
      <c r="BC117" s="363">
        <v>1</v>
      </c>
      <c r="BD117" s="363">
        <v>1</v>
      </c>
      <c r="BE117" s="363">
        <v>1</v>
      </c>
      <c r="BF117" s="363">
        <v>1</v>
      </c>
      <c r="BG117" s="363">
        <v>1</v>
      </c>
      <c r="BH117" s="363">
        <v>1</v>
      </c>
      <c r="BI117" s="357"/>
      <c r="BJ117" s="363">
        <v>1</v>
      </c>
      <c r="BK117" s="363">
        <v>1</v>
      </c>
      <c r="BL117" s="363">
        <v>1</v>
      </c>
      <c r="BM117" s="363">
        <v>1</v>
      </c>
      <c r="BN117" s="363">
        <v>1</v>
      </c>
      <c r="BO117" s="363">
        <v>1</v>
      </c>
      <c r="BP117" s="363">
        <v>1</v>
      </c>
      <c r="BQ117" s="363">
        <v>1</v>
      </c>
      <c r="BR117" s="363">
        <v>1</v>
      </c>
      <c r="BS117" s="363">
        <v>1</v>
      </c>
      <c r="BT117" s="191"/>
      <c r="BU117" s="230">
        <v>1</v>
      </c>
      <c r="BV117" s="363">
        <v>1</v>
      </c>
      <c r="BW117" s="363">
        <v>1</v>
      </c>
      <c r="BX117" s="363">
        <v>1</v>
      </c>
      <c r="BY117" s="365"/>
      <c r="BZ117" s="363">
        <v>1</v>
      </c>
      <c r="CA117" s="363">
        <v>1</v>
      </c>
      <c r="CB117" s="363">
        <v>1</v>
      </c>
      <c r="CC117" s="363">
        <v>1</v>
      </c>
      <c r="CD117" s="363">
        <v>1</v>
      </c>
      <c r="CE117" s="363">
        <v>1</v>
      </c>
      <c r="CF117" s="363">
        <v>1</v>
      </c>
      <c r="CG117" s="363">
        <v>1</v>
      </c>
      <c r="CH117" s="363">
        <v>1</v>
      </c>
      <c r="CI117" s="191"/>
      <c r="CJ117" s="363">
        <v>1</v>
      </c>
      <c r="CK117" s="363">
        <v>1</v>
      </c>
      <c r="CL117" s="363">
        <v>1</v>
      </c>
      <c r="CM117" s="363">
        <v>1</v>
      </c>
      <c r="CN117" s="363">
        <v>1</v>
      </c>
      <c r="CO117" s="363">
        <v>1</v>
      </c>
      <c r="CP117" s="363">
        <v>1</v>
      </c>
      <c r="CQ117" s="363">
        <v>1</v>
      </c>
      <c r="CR117" s="363">
        <v>1</v>
      </c>
      <c r="CS117" s="363">
        <v>1</v>
      </c>
      <c r="CT117" s="363">
        <v>1</v>
      </c>
      <c r="CU117" s="363">
        <v>1</v>
      </c>
      <c r="CV117" s="363">
        <v>1</v>
      </c>
      <c r="CW117" s="363">
        <v>1</v>
      </c>
      <c r="CX117" s="363">
        <v>1</v>
      </c>
      <c r="CY117" s="363">
        <v>1</v>
      </c>
      <c r="CZ117" s="363">
        <v>1</v>
      </c>
      <c r="DA117" s="363">
        <v>1</v>
      </c>
      <c r="DB117" s="363">
        <v>1</v>
      </c>
      <c r="DC117" s="363">
        <v>1</v>
      </c>
      <c r="DD117" s="357"/>
      <c r="DE117" s="363">
        <v>1</v>
      </c>
      <c r="DF117" s="364" cm="1">
        <f t="array" aca="1" ref="DF117" ca="1">INDIRECT($A117&amp;DF$1)</f>
        <v>1</v>
      </c>
      <c r="DG117" s="364" cm="1">
        <f t="array" aca="1" ref="DG117" ca="1">INDIRECT($A117&amp;DG$1)</f>
        <v>1</v>
      </c>
      <c r="DH117" s="364" cm="1">
        <f t="array" aca="1" ref="DH117" ca="1">INDIRECT($A117&amp;DH$1)</f>
        <v>1</v>
      </c>
      <c r="DI117" s="364" cm="1">
        <f t="array" aca="1" ref="DI117" ca="1">INDIRECT($A117&amp;DI$1)</f>
        <v>1</v>
      </c>
      <c r="DJ117" s="364" cm="1">
        <f t="array" aca="1" ref="DJ117" ca="1">INDIRECT($A117&amp;DJ$1)</f>
        <v>1</v>
      </c>
      <c r="DK117" s="364" cm="1">
        <f t="array" aca="1" ref="DK117" ca="1">INDIRECT($A117&amp;DK$1)</f>
        <v>1</v>
      </c>
      <c r="DL117" s="364" cm="1">
        <f t="array" aca="1" ref="DL117" ca="1">INDIRECT($A117&amp;DL$1)</f>
        <v>1</v>
      </c>
      <c r="DM117" s="357"/>
      <c r="DN117" s="364" cm="1">
        <f t="array" aca="1" ref="DN117" ca="1">INDIRECT($A117&amp;DN$1)</f>
        <v>1</v>
      </c>
      <c r="DO117" s="364" cm="1">
        <f t="array" aca="1" ref="DO117" ca="1">INDIRECT($A117&amp;DO$1)</f>
        <v>1</v>
      </c>
      <c r="DP117" s="364" cm="1">
        <f t="array" aca="1" ref="DP117" ca="1">INDIRECT($A117&amp;DP$1)</f>
        <v>1</v>
      </c>
      <c r="DQ117" s="364" cm="1">
        <f t="array" aca="1" ref="DQ117" ca="1">INDIRECT($A117&amp;DQ$1)</f>
        <v>1</v>
      </c>
      <c r="DR117" s="364" cm="1">
        <f t="array" aca="1" ref="DR117" ca="1">INDIRECT($A117&amp;DR$1)</f>
        <v>1</v>
      </c>
      <c r="DS117" s="364" cm="1">
        <f t="array" aca="1" ref="DS117" ca="1">INDIRECT($A117&amp;DS$1)</f>
        <v>1</v>
      </c>
      <c r="DT117" s="364" cm="1">
        <f t="array" aca="1" ref="DT117" ca="1">INDIRECT($A117&amp;DT$1)</f>
        <v>1</v>
      </c>
      <c r="DU117" s="364" cm="1">
        <f t="array" aca="1" ref="DU117" ca="1">INDIRECT($A117&amp;DU$1)</f>
        <v>1</v>
      </c>
      <c r="DV117" s="364" cm="1">
        <f t="array" aca="1" ref="DV117" ca="1">INDIRECT($A117&amp;DV$1)</f>
        <v>1</v>
      </c>
      <c r="DW117" s="364" cm="1">
        <f t="array" aca="1" ref="DW117" ca="1">INDIRECT($A117&amp;DW$1)</f>
        <v>1</v>
      </c>
      <c r="DX117" s="364" cm="1">
        <f t="array" aca="1" ref="DX117" ca="1">INDIRECT($A117&amp;DX$1)</f>
        <v>1</v>
      </c>
      <c r="DY117" s="357"/>
      <c r="DZ117" s="364" cm="1">
        <f t="array" aca="1" ref="DZ117" ca="1">INDIRECT($A117&amp;DZ$1)</f>
        <v>1</v>
      </c>
      <c r="EA117" s="364" cm="1">
        <f t="array" aca="1" ref="EA117" ca="1">INDIRECT($A117&amp;EA$1)</f>
        <v>1</v>
      </c>
      <c r="EB117" s="364" cm="1">
        <f t="array" aca="1" ref="EB117" ca="1">INDIRECT($A117&amp;EB$1)</f>
        <v>1</v>
      </c>
      <c r="EC117" s="364" cm="1">
        <f t="array" aca="1" ref="EC117" ca="1">INDIRECT($A117&amp;EC$1)</f>
        <v>1</v>
      </c>
      <c r="ED117" s="357"/>
      <c r="EE117" s="364" cm="1">
        <f t="array" aca="1" ref="EE117" ca="1">INDIRECT($A117&amp;EE$1)</f>
        <v>1</v>
      </c>
      <c r="EF117" s="364" cm="1">
        <f t="array" aca="1" ref="EF117" ca="1">INDIRECT($A117&amp;EF$1)</f>
        <v>1</v>
      </c>
      <c r="EG117" s="364" cm="1">
        <f t="array" aca="1" ref="EG117" ca="1">INDIRECT($A117&amp;EG$1)</f>
        <v>1</v>
      </c>
      <c r="EH117" s="364" cm="1">
        <f t="array" aca="1" ref="EH117" ca="1">INDIRECT($A117&amp;EH$1)</f>
        <v>1</v>
      </c>
      <c r="EI117" s="364" cm="1">
        <f t="array" aca="1" ref="EI117" ca="1">INDIRECT($A117&amp;EI$1)</f>
        <v>1</v>
      </c>
      <c r="EJ117" s="199"/>
      <c r="EK117" s="199"/>
      <c r="EL117" s="138"/>
      <c r="EM117" s="138"/>
      <c r="EN117" s="138"/>
      <c r="EO117" s="138"/>
    </row>
    <row r="118" spans="1:145" hidden="1">
      <c r="A118" s="114" t="s">
        <v>414</v>
      </c>
      <c r="B118" s="337" t="s">
        <v>222</v>
      </c>
      <c r="C118" s="362" t="str">
        <f>_xlfn.IFNA(VLOOKUP($B118,Classificatietabel!$B$6:$I$91,C$7,FALSE),"")</f>
        <v/>
      </c>
      <c r="D118" s="194" t="str">
        <f>_xlfn.IFNA(VLOOKUP($B118,Classificatietabel!$B$6:$I$91,D$7,FALSE),"")</f>
        <v/>
      </c>
      <c r="E118" s="197" t="str">
        <f>IF(AND(D118="laag",$D$3=1),0,_xlfn.IFNA(IF(VLOOKUP($B118,Classificatietabel!$B$6:$H$91,$E$5,FALSE)="Ja",1,0),""))</f>
        <v/>
      </c>
      <c r="F118" s="357"/>
      <c r="G118" s="363">
        <v>1</v>
      </c>
      <c r="H118" s="363">
        <v>1</v>
      </c>
      <c r="I118" s="363">
        <v>1</v>
      </c>
      <c r="J118" s="363">
        <v>1</v>
      </c>
      <c r="K118" s="363">
        <v>1</v>
      </c>
      <c r="L118" s="363">
        <v>1</v>
      </c>
      <c r="M118" s="363">
        <v>1</v>
      </c>
      <c r="N118" s="363">
        <v>1</v>
      </c>
      <c r="O118" s="363">
        <v>1</v>
      </c>
      <c r="P118" s="363">
        <v>1</v>
      </c>
      <c r="Q118" s="363">
        <v>1</v>
      </c>
      <c r="R118" s="363">
        <v>1</v>
      </c>
      <c r="S118" s="363">
        <v>1</v>
      </c>
      <c r="T118" s="363">
        <v>1</v>
      </c>
      <c r="U118" s="363">
        <v>1</v>
      </c>
      <c r="V118" s="363">
        <v>1</v>
      </c>
      <c r="W118" s="363">
        <v>1</v>
      </c>
      <c r="X118" s="363">
        <v>1</v>
      </c>
      <c r="Y118" s="363">
        <v>1</v>
      </c>
      <c r="Z118" s="363">
        <v>1</v>
      </c>
      <c r="AA118" s="363">
        <v>1</v>
      </c>
      <c r="AB118" s="363">
        <v>1</v>
      </c>
      <c r="AC118" s="363">
        <v>1</v>
      </c>
      <c r="AD118" s="363">
        <v>1</v>
      </c>
      <c r="AE118" s="363">
        <v>1</v>
      </c>
      <c r="AF118" s="363">
        <v>1</v>
      </c>
      <c r="AG118" s="363">
        <v>1</v>
      </c>
      <c r="AH118" s="363">
        <v>1</v>
      </c>
      <c r="AI118" s="363">
        <v>1</v>
      </c>
      <c r="AJ118" s="363">
        <v>1</v>
      </c>
      <c r="AK118" s="363">
        <v>1</v>
      </c>
      <c r="AL118" s="363">
        <v>1</v>
      </c>
      <c r="AM118" s="363">
        <v>1</v>
      </c>
      <c r="AN118" s="357"/>
      <c r="AO118" s="363">
        <v>1</v>
      </c>
      <c r="AP118" s="363">
        <v>1</v>
      </c>
      <c r="AQ118" s="363">
        <v>1</v>
      </c>
      <c r="AR118" s="363">
        <v>1</v>
      </c>
      <c r="AS118" s="363">
        <v>1</v>
      </c>
      <c r="AT118" s="363">
        <v>1</v>
      </c>
      <c r="AU118" s="363">
        <v>1</v>
      </c>
      <c r="AV118" s="363">
        <v>1</v>
      </c>
      <c r="AW118" s="363">
        <v>1</v>
      </c>
      <c r="AX118" s="363">
        <v>1</v>
      </c>
      <c r="AY118" s="357"/>
      <c r="AZ118" s="363">
        <v>1</v>
      </c>
      <c r="BA118" s="363">
        <v>1</v>
      </c>
      <c r="BB118" s="363">
        <v>1</v>
      </c>
      <c r="BC118" s="363">
        <v>1</v>
      </c>
      <c r="BD118" s="363">
        <v>1</v>
      </c>
      <c r="BE118" s="363">
        <v>1</v>
      </c>
      <c r="BF118" s="363">
        <v>1</v>
      </c>
      <c r="BG118" s="363">
        <v>1</v>
      </c>
      <c r="BH118" s="363">
        <v>1</v>
      </c>
      <c r="BI118" s="357"/>
      <c r="BJ118" s="363">
        <v>1</v>
      </c>
      <c r="BK118" s="363">
        <v>1</v>
      </c>
      <c r="BL118" s="363">
        <v>1</v>
      </c>
      <c r="BM118" s="363">
        <v>1</v>
      </c>
      <c r="BN118" s="363">
        <v>1</v>
      </c>
      <c r="BO118" s="363">
        <v>1</v>
      </c>
      <c r="BP118" s="363">
        <v>1</v>
      </c>
      <c r="BQ118" s="363">
        <v>1</v>
      </c>
      <c r="BR118" s="363">
        <v>1</v>
      </c>
      <c r="BS118" s="363">
        <v>1</v>
      </c>
      <c r="BT118" s="191"/>
      <c r="BU118" s="230">
        <v>1</v>
      </c>
      <c r="BV118" s="363">
        <v>1</v>
      </c>
      <c r="BW118" s="363">
        <v>1</v>
      </c>
      <c r="BX118" s="363">
        <v>1</v>
      </c>
      <c r="BY118" s="365"/>
      <c r="BZ118" s="363">
        <v>1</v>
      </c>
      <c r="CA118" s="363">
        <v>1</v>
      </c>
      <c r="CB118" s="363">
        <v>1</v>
      </c>
      <c r="CC118" s="363">
        <v>1</v>
      </c>
      <c r="CD118" s="363">
        <v>1</v>
      </c>
      <c r="CE118" s="363">
        <v>1</v>
      </c>
      <c r="CF118" s="363">
        <v>1</v>
      </c>
      <c r="CG118" s="363">
        <v>1</v>
      </c>
      <c r="CH118" s="363">
        <v>1</v>
      </c>
      <c r="CI118" s="191"/>
      <c r="CJ118" s="363">
        <v>1</v>
      </c>
      <c r="CK118" s="363">
        <v>1</v>
      </c>
      <c r="CL118" s="363">
        <v>1</v>
      </c>
      <c r="CM118" s="363">
        <v>1</v>
      </c>
      <c r="CN118" s="363">
        <v>1</v>
      </c>
      <c r="CO118" s="363">
        <v>1</v>
      </c>
      <c r="CP118" s="363">
        <v>1</v>
      </c>
      <c r="CQ118" s="363">
        <v>1</v>
      </c>
      <c r="CR118" s="363">
        <v>1</v>
      </c>
      <c r="CS118" s="363">
        <v>1</v>
      </c>
      <c r="CT118" s="363">
        <v>1</v>
      </c>
      <c r="CU118" s="363">
        <v>1</v>
      </c>
      <c r="CV118" s="363">
        <v>1</v>
      </c>
      <c r="CW118" s="363">
        <v>1</v>
      </c>
      <c r="CX118" s="363">
        <v>1</v>
      </c>
      <c r="CY118" s="363">
        <v>1</v>
      </c>
      <c r="CZ118" s="363">
        <v>1</v>
      </c>
      <c r="DA118" s="363">
        <v>1</v>
      </c>
      <c r="DB118" s="363">
        <v>1</v>
      </c>
      <c r="DC118" s="363">
        <v>1</v>
      </c>
      <c r="DD118" s="357"/>
      <c r="DE118" s="363">
        <v>1</v>
      </c>
      <c r="DF118" s="363">
        <v>1</v>
      </c>
      <c r="DG118" s="364" cm="1">
        <f t="array" aca="1" ref="DG118" ca="1">INDIRECT($A118&amp;DG$1)</f>
        <v>1</v>
      </c>
      <c r="DH118" s="364" cm="1">
        <f t="array" aca="1" ref="DH118" ca="1">INDIRECT($A118&amp;DH$1)</f>
        <v>1</v>
      </c>
      <c r="DI118" s="364" cm="1">
        <f t="array" aca="1" ref="DI118" ca="1">INDIRECT($A118&amp;DI$1)</f>
        <v>1</v>
      </c>
      <c r="DJ118" s="364" cm="1">
        <f t="array" aca="1" ref="DJ118" ca="1">INDIRECT($A118&amp;DJ$1)</f>
        <v>1</v>
      </c>
      <c r="DK118" s="364" cm="1">
        <f t="array" aca="1" ref="DK118" ca="1">INDIRECT($A118&amp;DK$1)</f>
        <v>1</v>
      </c>
      <c r="DL118" s="364" cm="1">
        <f t="array" aca="1" ref="DL118" ca="1">INDIRECT($A118&amp;DL$1)</f>
        <v>1</v>
      </c>
      <c r="DM118" s="357"/>
      <c r="DN118" s="364" cm="1">
        <f t="array" aca="1" ref="DN118" ca="1">INDIRECT($A118&amp;DN$1)</f>
        <v>1</v>
      </c>
      <c r="DO118" s="364" cm="1">
        <f t="array" aca="1" ref="DO118" ca="1">INDIRECT($A118&amp;DO$1)</f>
        <v>1</v>
      </c>
      <c r="DP118" s="364" cm="1">
        <f t="array" aca="1" ref="DP118" ca="1">INDIRECT($A118&amp;DP$1)</f>
        <v>1</v>
      </c>
      <c r="DQ118" s="364" cm="1">
        <f t="array" aca="1" ref="DQ118" ca="1">INDIRECT($A118&amp;DQ$1)</f>
        <v>1</v>
      </c>
      <c r="DR118" s="364" cm="1">
        <f t="array" aca="1" ref="DR118" ca="1">INDIRECT($A118&amp;DR$1)</f>
        <v>1</v>
      </c>
      <c r="DS118" s="364" cm="1">
        <f t="array" aca="1" ref="DS118" ca="1">INDIRECT($A118&amp;DS$1)</f>
        <v>1</v>
      </c>
      <c r="DT118" s="364" cm="1">
        <f t="array" aca="1" ref="DT118" ca="1">INDIRECT($A118&amp;DT$1)</f>
        <v>1</v>
      </c>
      <c r="DU118" s="364" cm="1">
        <f t="array" aca="1" ref="DU118" ca="1">INDIRECT($A118&amp;DU$1)</f>
        <v>1</v>
      </c>
      <c r="DV118" s="364" cm="1">
        <f t="array" aca="1" ref="DV118" ca="1">INDIRECT($A118&amp;DV$1)</f>
        <v>1</v>
      </c>
      <c r="DW118" s="364" cm="1">
        <f t="array" aca="1" ref="DW118" ca="1">INDIRECT($A118&amp;DW$1)</f>
        <v>1</v>
      </c>
      <c r="DX118" s="364" cm="1">
        <f t="array" aca="1" ref="DX118" ca="1">INDIRECT($A118&amp;DX$1)</f>
        <v>1</v>
      </c>
      <c r="DY118" s="357"/>
      <c r="DZ118" s="364" cm="1">
        <f t="array" aca="1" ref="DZ118" ca="1">INDIRECT($A118&amp;DZ$1)</f>
        <v>1</v>
      </c>
      <c r="EA118" s="364" cm="1">
        <f t="array" aca="1" ref="EA118" ca="1">INDIRECT($A118&amp;EA$1)</f>
        <v>1</v>
      </c>
      <c r="EB118" s="364" cm="1">
        <f t="array" aca="1" ref="EB118" ca="1">INDIRECT($A118&amp;EB$1)</f>
        <v>1</v>
      </c>
      <c r="EC118" s="364" cm="1">
        <f t="array" aca="1" ref="EC118" ca="1">INDIRECT($A118&amp;EC$1)</f>
        <v>1</v>
      </c>
      <c r="ED118" s="357"/>
      <c r="EE118" s="364" cm="1">
        <f t="array" aca="1" ref="EE118" ca="1">INDIRECT($A118&amp;EE$1)</f>
        <v>1</v>
      </c>
      <c r="EF118" s="364" cm="1">
        <f t="array" aca="1" ref="EF118" ca="1">INDIRECT($A118&amp;EF$1)</f>
        <v>1</v>
      </c>
      <c r="EG118" s="364" cm="1">
        <f t="array" aca="1" ref="EG118" ca="1">INDIRECT($A118&amp;EG$1)</f>
        <v>1</v>
      </c>
      <c r="EH118" s="364" cm="1">
        <f t="array" aca="1" ref="EH118" ca="1">INDIRECT($A118&amp;EH$1)</f>
        <v>1</v>
      </c>
      <c r="EI118" s="364" cm="1">
        <f t="array" aca="1" ref="EI118" ca="1">INDIRECT($A118&amp;EI$1)</f>
        <v>1</v>
      </c>
      <c r="EJ118" s="199"/>
      <c r="EK118" s="199"/>
      <c r="EL118" s="138"/>
      <c r="EM118" s="138"/>
      <c r="EN118" s="138"/>
      <c r="EO118" s="138"/>
    </row>
    <row r="119" spans="1:145" hidden="1">
      <c r="A119" s="114" t="s">
        <v>415</v>
      </c>
      <c r="B119" s="337" t="s">
        <v>223</v>
      </c>
      <c r="C119" s="362" t="str">
        <f>_xlfn.IFNA(VLOOKUP($B119,Classificatietabel!$B$6:$I$91,C$7,FALSE),"")</f>
        <v/>
      </c>
      <c r="D119" s="194" t="str">
        <f>_xlfn.IFNA(VLOOKUP($B119,Classificatietabel!$B$6:$I$91,D$7,FALSE),"")</f>
        <v/>
      </c>
      <c r="E119" s="197" t="str">
        <f>IF(AND(D119="laag",$D$3=1),0,_xlfn.IFNA(IF(VLOOKUP($B119,Classificatietabel!$B$6:$H$91,$E$5,FALSE)="Ja",1,0),""))</f>
        <v/>
      </c>
      <c r="F119" s="357"/>
      <c r="G119" s="363">
        <v>1</v>
      </c>
      <c r="H119" s="363">
        <v>1</v>
      </c>
      <c r="I119" s="363">
        <v>1</v>
      </c>
      <c r="J119" s="363">
        <v>1</v>
      </c>
      <c r="K119" s="363">
        <v>1</v>
      </c>
      <c r="L119" s="363">
        <v>1</v>
      </c>
      <c r="M119" s="363">
        <v>1</v>
      </c>
      <c r="N119" s="363">
        <v>1</v>
      </c>
      <c r="O119" s="363">
        <v>1</v>
      </c>
      <c r="P119" s="363">
        <v>1</v>
      </c>
      <c r="Q119" s="363">
        <v>1</v>
      </c>
      <c r="R119" s="363">
        <v>1</v>
      </c>
      <c r="S119" s="363">
        <v>1</v>
      </c>
      <c r="T119" s="363">
        <v>1</v>
      </c>
      <c r="U119" s="363">
        <v>1</v>
      </c>
      <c r="V119" s="363">
        <v>1</v>
      </c>
      <c r="W119" s="363">
        <v>1</v>
      </c>
      <c r="X119" s="363">
        <v>1</v>
      </c>
      <c r="Y119" s="363">
        <v>1</v>
      </c>
      <c r="Z119" s="363">
        <v>1</v>
      </c>
      <c r="AA119" s="363">
        <v>1</v>
      </c>
      <c r="AB119" s="363">
        <v>1</v>
      </c>
      <c r="AC119" s="363">
        <v>1</v>
      </c>
      <c r="AD119" s="363">
        <v>1</v>
      </c>
      <c r="AE119" s="363">
        <v>1</v>
      </c>
      <c r="AF119" s="363">
        <v>1</v>
      </c>
      <c r="AG119" s="363">
        <v>1</v>
      </c>
      <c r="AH119" s="363">
        <v>1</v>
      </c>
      <c r="AI119" s="363">
        <v>1</v>
      </c>
      <c r="AJ119" s="363">
        <v>1</v>
      </c>
      <c r="AK119" s="363">
        <v>1</v>
      </c>
      <c r="AL119" s="363">
        <v>1</v>
      </c>
      <c r="AM119" s="363">
        <v>1</v>
      </c>
      <c r="AN119" s="357"/>
      <c r="AO119" s="363">
        <v>1</v>
      </c>
      <c r="AP119" s="363">
        <v>1</v>
      </c>
      <c r="AQ119" s="363">
        <v>1</v>
      </c>
      <c r="AR119" s="363">
        <v>1</v>
      </c>
      <c r="AS119" s="363">
        <v>1</v>
      </c>
      <c r="AT119" s="363">
        <v>1</v>
      </c>
      <c r="AU119" s="363">
        <v>1</v>
      </c>
      <c r="AV119" s="363">
        <v>1</v>
      </c>
      <c r="AW119" s="363">
        <v>1</v>
      </c>
      <c r="AX119" s="363">
        <v>1</v>
      </c>
      <c r="AY119" s="357"/>
      <c r="AZ119" s="363">
        <v>1</v>
      </c>
      <c r="BA119" s="363">
        <v>1</v>
      </c>
      <c r="BB119" s="363">
        <v>1</v>
      </c>
      <c r="BC119" s="363">
        <v>1</v>
      </c>
      <c r="BD119" s="363">
        <v>1</v>
      </c>
      <c r="BE119" s="363">
        <v>1</v>
      </c>
      <c r="BF119" s="363">
        <v>1</v>
      </c>
      <c r="BG119" s="363">
        <v>1</v>
      </c>
      <c r="BH119" s="363">
        <v>1</v>
      </c>
      <c r="BI119" s="357"/>
      <c r="BJ119" s="363">
        <v>1</v>
      </c>
      <c r="BK119" s="363">
        <v>1</v>
      </c>
      <c r="BL119" s="363">
        <v>1</v>
      </c>
      <c r="BM119" s="363">
        <v>1</v>
      </c>
      <c r="BN119" s="363">
        <v>1</v>
      </c>
      <c r="BO119" s="363">
        <v>1</v>
      </c>
      <c r="BP119" s="363">
        <v>1</v>
      </c>
      <c r="BQ119" s="363">
        <v>1</v>
      </c>
      <c r="BR119" s="363">
        <v>1</v>
      </c>
      <c r="BS119" s="363">
        <v>1</v>
      </c>
      <c r="BT119" s="191"/>
      <c r="BU119" s="230">
        <v>1</v>
      </c>
      <c r="BV119" s="363">
        <v>1</v>
      </c>
      <c r="BW119" s="363">
        <v>1</v>
      </c>
      <c r="BX119" s="363">
        <v>1</v>
      </c>
      <c r="BY119" s="365"/>
      <c r="BZ119" s="363">
        <v>1</v>
      </c>
      <c r="CA119" s="363">
        <v>1</v>
      </c>
      <c r="CB119" s="363">
        <v>1</v>
      </c>
      <c r="CC119" s="363">
        <v>1</v>
      </c>
      <c r="CD119" s="363">
        <v>1</v>
      </c>
      <c r="CE119" s="363">
        <v>1</v>
      </c>
      <c r="CF119" s="363">
        <v>1</v>
      </c>
      <c r="CG119" s="363">
        <v>1</v>
      </c>
      <c r="CH119" s="363">
        <v>1</v>
      </c>
      <c r="CI119" s="191"/>
      <c r="CJ119" s="363">
        <v>1</v>
      </c>
      <c r="CK119" s="363">
        <v>1</v>
      </c>
      <c r="CL119" s="363">
        <v>1</v>
      </c>
      <c r="CM119" s="363">
        <v>1</v>
      </c>
      <c r="CN119" s="363">
        <v>1</v>
      </c>
      <c r="CO119" s="363">
        <v>1</v>
      </c>
      <c r="CP119" s="363">
        <v>1</v>
      </c>
      <c r="CQ119" s="363">
        <v>1</v>
      </c>
      <c r="CR119" s="363">
        <v>1</v>
      </c>
      <c r="CS119" s="363">
        <v>1</v>
      </c>
      <c r="CT119" s="363">
        <v>1</v>
      </c>
      <c r="CU119" s="363">
        <v>1</v>
      </c>
      <c r="CV119" s="363">
        <v>1</v>
      </c>
      <c r="CW119" s="363">
        <v>1</v>
      </c>
      <c r="CX119" s="363">
        <v>1</v>
      </c>
      <c r="CY119" s="363">
        <v>1</v>
      </c>
      <c r="CZ119" s="363">
        <v>1</v>
      </c>
      <c r="DA119" s="363">
        <v>1</v>
      </c>
      <c r="DB119" s="363">
        <v>1</v>
      </c>
      <c r="DC119" s="363">
        <v>1</v>
      </c>
      <c r="DD119" s="357"/>
      <c r="DE119" s="363">
        <v>1</v>
      </c>
      <c r="DF119" s="363">
        <v>1</v>
      </c>
      <c r="DG119" s="363">
        <v>1</v>
      </c>
      <c r="DH119" s="364" cm="1">
        <f t="array" aca="1" ref="DH119" ca="1">INDIRECT($A119&amp;DH$1)</f>
        <v>1</v>
      </c>
      <c r="DI119" s="364" cm="1">
        <f t="array" aca="1" ref="DI119" ca="1">INDIRECT($A119&amp;DI$1)</f>
        <v>1</v>
      </c>
      <c r="DJ119" s="364" cm="1">
        <f t="array" aca="1" ref="DJ119" ca="1">INDIRECT($A119&amp;DJ$1)</f>
        <v>1</v>
      </c>
      <c r="DK119" s="364" cm="1">
        <f t="array" aca="1" ref="DK119" ca="1">INDIRECT($A119&amp;DK$1)</f>
        <v>1</v>
      </c>
      <c r="DL119" s="364" cm="1">
        <f t="array" aca="1" ref="DL119" ca="1">INDIRECT($A119&amp;DL$1)</f>
        <v>1</v>
      </c>
      <c r="DM119" s="357"/>
      <c r="DN119" s="364" cm="1">
        <f t="array" aca="1" ref="DN119" ca="1">INDIRECT($A119&amp;DN$1)</f>
        <v>1</v>
      </c>
      <c r="DO119" s="364" cm="1">
        <f t="array" aca="1" ref="DO119" ca="1">INDIRECT($A119&amp;DO$1)</f>
        <v>1</v>
      </c>
      <c r="DP119" s="364" cm="1">
        <f t="array" aca="1" ref="DP119" ca="1">INDIRECT($A119&amp;DP$1)</f>
        <v>1</v>
      </c>
      <c r="DQ119" s="364" cm="1">
        <f t="array" aca="1" ref="DQ119" ca="1">INDIRECT($A119&amp;DQ$1)</f>
        <v>1</v>
      </c>
      <c r="DR119" s="364" cm="1">
        <f t="array" aca="1" ref="DR119" ca="1">INDIRECT($A119&amp;DR$1)</f>
        <v>1</v>
      </c>
      <c r="DS119" s="364" cm="1">
        <f t="array" aca="1" ref="DS119" ca="1">INDIRECT($A119&amp;DS$1)</f>
        <v>1</v>
      </c>
      <c r="DT119" s="364" cm="1">
        <f t="array" aca="1" ref="DT119" ca="1">INDIRECT($A119&amp;DT$1)</f>
        <v>1</v>
      </c>
      <c r="DU119" s="364" cm="1">
        <f t="array" aca="1" ref="DU119" ca="1">INDIRECT($A119&amp;DU$1)</f>
        <v>1</v>
      </c>
      <c r="DV119" s="364" cm="1">
        <f t="array" aca="1" ref="DV119" ca="1">INDIRECT($A119&amp;DV$1)</f>
        <v>1</v>
      </c>
      <c r="DW119" s="364" cm="1">
        <f t="array" aca="1" ref="DW119" ca="1">INDIRECT($A119&amp;DW$1)</f>
        <v>1</v>
      </c>
      <c r="DX119" s="364" cm="1">
        <f t="array" aca="1" ref="DX119" ca="1">INDIRECT($A119&amp;DX$1)</f>
        <v>1</v>
      </c>
      <c r="DY119" s="357"/>
      <c r="DZ119" s="364" cm="1">
        <f t="array" aca="1" ref="DZ119" ca="1">INDIRECT($A119&amp;DZ$1)</f>
        <v>1</v>
      </c>
      <c r="EA119" s="364" cm="1">
        <f t="array" aca="1" ref="EA119" ca="1">INDIRECT($A119&amp;EA$1)</f>
        <v>1</v>
      </c>
      <c r="EB119" s="364" cm="1">
        <f t="array" aca="1" ref="EB119" ca="1">INDIRECT($A119&amp;EB$1)</f>
        <v>1</v>
      </c>
      <c r="EC119" s="364" cm="1">
        <f t="array" aca="1" ref="EC119" ca="1">INDIRECT($A119&amp;EC$1)</f>
        <v>1</v>
      </c>
      <c r="ED119" s="357"/>
      <c r="EE119" s="364" cm="1">
        <f t="array" aca="1" ref="EE119" ca="1">INDIRECT($A119&amp;EE$1)</f>
        <v>1</v>
      </c>
      <c r="EF119" s="364" cm="1">
        <f t="array" aca="1" ref="EF119" ca="1">INDIRECT($A119&amp;EF$1)</f>
        <v>1</v>
      </c>
      <c r="EG119" s="364" cm="1">
        <f t="array" aca="1" ref="EG119" ca="1">INDIRECT($A119&amp;EG$1)</f>
        <v>1</v>
      </c>
      <c r="EH119" s="364" cm="1">
        <f t="array" aca="1" ref="EH119" ca="1">INDIRECT($A119&amp;EH$1)</f>
        <v>1</v>
      </c>
      <c r="EI119" s="364" cm="1">
        <f t="array" aca="1" ref="EI119" ca="1">INDIRECT($A119&amp;EI$1)</f>
        <v>1</v>
      </c>
      <c r="EJ119" s="199"/>
      <c r="EK119" s="199"/>
      <c r="EL119" s="138"/>
      <c r="EM119" s="138"/>
      <c r="EN119" s="138"/>
      <c r="EO119" s="138"/>
    </row>
    <row r="120" spans="1:145" hidden="1">
      <c r="A120" s="114" t="s">
        <v>416</v>
      </c>
      <c r="B120" s="337" t="s">
        <v>224</v>
      </c>
      <c r="C120" s="362" t="str">
        <f>_xlfn.IFNA(VLOOKUP($B120,Classificatietabel!$B$6:$I$91,C$7,FALSE),"")</f>
        <v/>
      </c>
      <c r="D120" s="194" t="str">
        <f>_xlfn.IFNA(VLOOKUP($B120,Classificatietabel!$B$6:$I$91,D$7,FALSE),"")</f>
        <v/>
      </c>
      <c r="E120" s="197" t="str">
        <f>IF(AND(D120="laag",$D$3=1),0,_xlfn.IFNA(IF(VLOOKUP($B120,Classificatietabel!$B$6:$H$91,$E$5,FALSE)="Ja",1,0),""))</f>
        <v/>
      </c>
      <c r="F120" s="357"/>
      <c r="G120" s="363">
        <v>1</v>
      </c>
      <c r="H120" s="363">
        <v>1</v>
      </c>
      <c r="I120" s="363">
        <v>1</v>
      </c>
      <c r="J120" s="363">
        <v>1</v>
      </c>
      <c r="K120" s="363">
        <v>1</v>
      </c>
      <c r="L120" s="363">
        <v>1</v>
      </c>
      <c r="M120" s="363">
        <v>1</v>
      </c>
      <c r="N120" s="363">
        <v>1</v>
      </c>
      <c r="O120" s="363">
        <v>1</v>
      </c>
      <c r="P120" s="363">
        <v>1</v>
      </c>
      <c r="Q120" s="363">
        <v>1</v>
      </c>
      <c r="R120" s="363">
        <v>1</v>
      </c>
      <c r="S120" s="363">
        <v>1</v>
      </c>
      <c r="T120" s="363">
        <v>1</v>
      </c>
      <c r="U120" s="363">
        <v>1</v>
      </c>
      <c r="V120" s="363">
        <v>1</v>
      </c>
      <c r="W120" s="363">
        <v>1</v>
      </c>
      <c r="X120" s="363">
        <v>1</v>
      </c>
      <c r="Y120" s="363">
        <v>1</v>
      </c>
      <c r="Z120" s="363">
        <v>1</v>
      </c>
      <c r="AA120" s="363">
        <v>1</v>
      </c>
      <c r="AB120" s="363">
        <v>1</v>
      </c>
      <c r="AC120" s="363">
        <v>1</v>
      </c>
      <c r="AD120" s="363">
        <v>1</v>
      </c>
      <c r="AE120" s="363">
        <v>1</v>
      </c>
      <c r="AF120" s="363">
        <v>1</v>
      </c>
      <c r="AG120" s="363">
        <v>1</v>
      </c>
      <c r="AH120" s="363">
        <v>1</v>
      </c>
      <c r="AI120" s="363">
        <v>1</v>
      </c>
      <c r="AJ120" s="363">
        <v>1</v>
      </c>
      <c r="AK120" s="363">
        <v>1</v>
      </c>
      <c r="AL120" s="363">
        <v>1</v>
      </c>
      <c r="AM120" s="363">
        <v>1</v>
      </c>
      <c r="AN120" s="357"/>
      <c r="AO120" s="363">
        <v>1</v>
      </c>
      <c r="AP120" s="363">
        <v>1</v>
      </c>
      <c r="AQ120" s="363">
        <v>1</v>
      </c>
      <c r="AR120" s="363">
        <v>1</v>
      </c>
      <c r="AS120" s="363">
        <v>1</v>
      </c>
      <c r="AT120" s="363">
        <v>1</v>
      </c>
      <c r="AU120" s="363">
        <v>1</v>
      </c>
      <c r="AV120" s="363">
        <v>1</v>
      </c>
      <c r="AW120" s="363">
        <v>1</v>
      </c>
      <c r="AX120" s="363">
        <v>1</v>
      </c>
      <c r="AY120" s="357"/>
      <c r="AZ120" s="363">
        <v>1</v>
      </c>
      <c r="BA120" s="363">
        <v>1</v>
      </c>
      <c r="BB120" s="363">
        <v>1</v>
      </c>
      <c r="BC120" s="363">
        <v>1</v>
      </c>
      <c r="BD120" s="363">
        <v>1</v>
      </c>
      <c r="BE120" s="363">
        <v>1</v>
      </c>
      <c r="BF120" s="363">
        <v>1</v>
      </c>
      <c r="BG120" s="363">
        <v>1</v>
      </c>
      <c r="BH120" s="363">
        <v>1</v>
      </c>
      <c r="BI120" s="357"/>
      <c r="BJ120" s="363">
        <v>1</v>
      </c>
      <c r="BK120" s="363">
        <v>1</v>
      </c>
      <c r="BL120" s="363">
        <v>1</v>
      </c>
      <c r="BM120" s="363">
        <v>1</v>
      </c>
      <c r="BN120" s="363">
        <v>1</v>
      </c>
      <c r="BO120" s="363">
        <v>1</v>
      </c>
      <c r="BP120" s="363">
        <v>1</v>
      </c>
      <c r="BQ120" s="363">
        <v>1</v>
      </c>
      <c r="BR120" s="363">
        <v>1</v>
      </c>
      <c r="BS120" s="363">
        <v>1</v>
      </c>
      <c r="BT120" s="191"/>
      <c r="BU120" s="230">
        <v>1</v>
      </c>
      <c r="BV120" s="363">
        <v>1</v>
      </c>
      <c r="BW120" s="363">
        <v>1</v>
      </c>
      <c r="BX120" s="363">
        <v>1</v>
      </c>
      <c r="BY120" s="365"/>
      <c r="BZ120" s="363">
        <v>1</v>
      </c>
      <c r="CA120" s="363">
        <v>1</v>
      </c>
      <c r="CB120" s="363">
        <v>1</v>
      </c>
      <c r="CC120" s="363">
        <v>1</v>
      </c>
      <c r="CD120" s="363">
        <v>1</v>
      </c>
      <c r="CE120" s="363">
        <v>1</v>
      </c>
      <c r="CF120" s="363">
        <v>1</v>
      </c>
      <c r="CG120" s="363">
        <v>1</v>
      </c>
      <c r="CH120" s="363">
        <v>1</v>
      </c>
      <c r="CI120" s="191"/>
      <c r="CJ120" s="363">
        <v>1</v>
      </c>
      <c r="CK120" s="363">
        <v>1</v>
      </c>
      <c r="CL120" s="363">
        <v>1</v>
      </c>
      <c r="CM120" s="363">
        <v>1</v>
      </c>
      <c r="CN120" s="363">
        <v>1</v>
      </c>
      <c r="CO120" s="363">
        <v>1</v>
      </c>
      <c r="CP120" s="363">
        <v>1</v>
      </c>
      <c r="CQ120" s="363">
        <v>1</v>
      </c>
      <c r="CR120" s="363">
        <v>1</v>
      </c>
      <c r="CS120" s="363">
        <v>1</v>
      </c>
      <c r="CT120" s="363">
        <v>1</v>
      </c>
      <c r="CU120" s="363">
        <v>1</v>
      </c>
      <c r="CV120" s="363">
        <v>1</v>
      </c>
      <c r="CW120" s="363">
        <v>1</v>
      </c>
      <c r="CX120" s="363">
        <v>1</v>
      </c>
      <c r="CY120" s="363">
        <v>1</v>
      </c>
      <c r="CZ120" s="363">
        <v>1</v>
      </c>
      <c r="DA120" s="363">
        <v>1</v>
      </c>
      <c r="DB120" s="363">
        <v>1</v>
      </c>
      <c r="DC120" s="363">
        <v>1</v>
      </c>
      <c r="DD120" s="357"/>
      <c r="DE120" s="363">
        <v>1</v>
      </c>
      <c r="DF120" s="363">
        <v>1</v>
      </c>
      <c r="DG120" s="363">
        <v>1</v>
      </c>
      <c r="DH120" s="363">
        <v>1</v>
      </c>
      <c r="DI120" s="364" cm="1">
        <f t="array" aca="1" ref="DI120" ca="1">INDIRECT($A120&amp;DI$1)</f>
        <v>1</v>
      </c>
      <c r="DJ120" s="364" cm="1">
        <f t="array" aca="1" ref="DJ120" ca="1">INDIRECT($A120&amp;DJ$1)</f>
        <v>1</v>
      </c>
      <c r="DK120" s="364" cm="1">
        <f t="array" aca="1" ref="DK120" ca="1">INDIRECT($A120&amp;DK$1)</f>
        <v>1</v>
      </c>
      <c r="DL120" s="364" cm="1">
        <f t="array" aca="1" ref="DL120" ca="1">INDIRECT($A120&amp;DL$1)</f>
        <v>1</v>
      </c>
      <c r="DM120" s="357"/>
      <c r="DN120" s="364" cm="1">
        <f t="array" aca="1" ref="DN120" ca="1">INDIRECT($A120&amp;DN$1)</f>
        <v>1</v>
      </c>
      <c r="DO120" s="364" cm="1">
        <f t="array" aca="1" ref="DO120" ca="1">INDIRECT($A120&amp;DO$1)</f>
        <v>1</v>
      </c>
      <c r="DP120" s="364" cm="1">
        <f t="array" aca="1" ref="DP120" ca="1">INDIRECT($A120&amp;DP$1)</f>
        <v>1</v>
      </c>
      <c r="DQ120" s="364" cm="1">
        <f t="array" aca="1" ref="DQ120" ca="1">INDIRECT($A120&amp;DQ$1)</f>
        <v>1</v>
      </c>
      <c r="DR120" s="364" cm="1">
        <f t="array" aca="1" ref="DR120" ca="1">INDIRECT($A120&amp;DR$1)</f>
        <v>1</v>
      </c>
      <c r="DS120" s="364" cm="1">
        <f t="array" aca="1" ref="DS120" ca="1">INDIRECT($A120&amp;DS$1)</f>
        <v>1</v>
      </c>
      <c r="DT120" s="364" cm="1">
        <f t="array" aca="1" ref="DT120" ca="1">INDIRECT($A120&amp;DT$1)</f>
        <v>1</v>
      </c>
      <c r="DU120" s="364" cm="1">
        <f t="array" aca="1" ref="DU120" ca="1">INDIRECT($A120&amp;DU$1)</f>
        <v>1</v>
      </c>
      <c r="DV120" s="364" cm="1">
        <f t="array" aca="1" ref="DV120" ca="1">INDIRECT($A120&amp;DV$1)</f>
        <v>1</v>
      </c>
      <c r="DW120" s="364" cm="1">
        <f t="array" aca="1" ref="DW120" ca="1">INDIRECT($A120&amp;DW$1)</f>
        <v>1</v>
      </c>
      <c r="DX120" s="364" cm="1">
        <f t="array" aca="1" ref="DX120" ca="1">INDIRECT($A120&amp;DX$1)</f>
        <v>1</v>
      </c>
      <c r="DY120" s="357"/>
      <c r="DZ120" s="364" cm="1">
        <f t="array" aca="1" ref="DZ120" ca="1">INDIRECT($A120&amp;DZ$1)</f>
        <v>1</v>
      </c>
      <c r="EA120" s="364" cm="1">
        <f t="array" aca="1" ref="EA120" ca="1">INDIRECT($A120&amp;EA$1)</f>
        <v>1</v>
      </c>
      <c r="EB120" s="364" cm="1">
        <f t="array" aca="1" ref="EB120" ca="1">INDIRECT($A120&amp;EB$1)</f>
        <v>1</v>
      </c>
      <c r="EC120" s="364" cm="1">
        <f t="array" aca="1" ref="EC120" ca="1">INDIRECT($A120&amp;EC$1)</f>
        <v>1</v>
      </c>
      <c r="ED120" s="357"/>
      <c r="EE120" s="364" cm="1">
        <f t="array" aca="1" ref="EE120" ca="1">INDIRECT($A120&amp;EE$1)</f>
        <v>1</v>
      </c>
      <c r="EF120" s="364" cm="1">
        <f t="array" aca="1" ref="EF120" ca="1">INDIRECT($A120&amp;EF$1)</f>
        <v>1</v>
      </c>
      <c r="EG120" s="364" cm="1">
        <f t="array" aca="1" ref="EG120" ca="1">INDIRECT($A120&amp;EG$1)</f>
        <v>1</v>
      </c>
      <c r="EH120" s="364" cm="1">
        <f t="array" aca="1" ref="EH120" ca="1">INDIRECT($A120&amp;EH$1)</f>
        <v>1</v>
      </c>
      <c r="EI120" s="364" cm="1">
        <f t="array" aca="1" ref="EI120" ca="1">INDIRECT($A120&amp;EI$1)</f>
        <v>1</v>
      </c>
      <c r="EJ120" s="199"/>
      <c r="EK120" s="199"/>
      <c r="EL120" s="138"/>
      <c r="EM120" s="138"/>
      <c r="EN120" s="138"/>
      <c r="EO120" s="138"/>
    </row>
    <row r="121" spans="1:145" hidden="1">
      <c r="A121" s="114" t="s">
        <v>417</v>
      </c>
      <c r="B121" s="337" t="s">
        <v>225</v>
      </c>
      <c r="C121" s="362" t="str">
        <f>_xlfn.IFNA(VLOOKUP($B121,Classificatietabel!$B$6:$I$91,C$7,FALSE),"")</f>
        <v/>
      </c>
      <c r="D121" s="194" t="str">
        <f>_xlfn.IFNA(VLOOKUP($B121,Classificatietabel!$B$6:$I$91,D$7,FALSE),"")</f>
        <v/>
      </c>
      <c r="E121" s="197" t="str">
        <f>IF(AND(D121="laag",$D$3=1),0,_xlfn.IFNA(IF(VLOOKUP($B121,Classificatietabel!$B$6:$H$91,$E$5,FALSE)="Ja",1,0),""))</f>
        <v/>
      </c>
      <c r="F121" s="357"/>
      <c r="G121" s="363">
        <v>1</v>
      </c>
      <c r="H121" s="363">
        <v>1</v>
      </c>
      <c r="I121" s="363">
        <v>1</v>
      </c>
      <c r="J121" s="363">
        <v>1</v>
      </c>
      <c r="K121" s="363">
        <v>1</v>
      </c>
      <c r="L121" s="363">
        <v>1</v>
      </c>
      <c r="M121" s="363">
        <v>1</v>
      </c>
      <c r="N121" s="363">
        <v>1</v>
      </c>
      <c r="O121" s="363">
        <v>1</v>
      </c>
      <c r="P121" s="363">
        <v>1</v>
      </c>
      <c r="Q121" s="363">
        <v>1</v>
      </c>
      <c r="R121" s="363">
        <v>1</v>
      </c>
      <c r="S121" s="363">
        <v>1</v>
      </c>
      <c r="T121" s="363">
        <v>1</v>
      </c>
      <c r="U121" s="363">
        <v>1</v>
      </c>
      <c r="V121" s="363">
        <v>1</v>
      </c>
      <c r="W121" s="363">
        <v>1</v>
      </c>
      <c r="X121" s="363">
        <v>1</v>
      </c>
      <c r="Y121" s="363">
        <v>1</v>
      </c>
      <c r="Z121" s="363">
        <v>1</v>
      </c>
      <c r="AA121" s="363">
        <v>1</v>
      </c>
      <c r="AB121" s="363">
        <v>1</v>
      </c>
      <c r="AC121" s="363">
        <v>1</v>
      </c>
      <c r="AD121" s="363">
        <v>1</v>
      </c>
      <c r="AE121" s="363">
        <v>1</v>
      </c>
      <c r="AF121" s="363">
        <v>1</v>
      </c>
      <c r="AG121" s="363">
        <v>1</v>
      </c>
      <c r="AH121" s="363">
        <v>1</v>
      </c>
      <c r="AI121" s="363">
        <v>1</v>
      </c>
      <c r="AJ121" s="363">
        <v>1</v>
      </c>
      <c r="AK121" s="363">
        <v>1</v>
      </c>
      <c r="AL121" s="363">
        <v>1</v>
      </c>
      <c r="AM121" s="363">
        <v>1</v>
      </c>
      <c r="AN121" s="357"/>
      <c r="AO121" s="363">
        <v>1</v>
      </c>
      <c r="AP121" s="363">
        <v>1</v>
      </c>
      <c r="AQ121" s="363">
        <v>1</v>
      </c>
      <c r="AR121" s="363">
        <v>1</v>
      </c>
      <c r="AS121" s="363">
        <v>1</v>
      </c>
      <c r="AT121" s="363">
        <v>1</v>
      </c>
      <c r="AU121" s="363">
        <v>1</v>
      </c>
      <c r="AV121" s="363">
        <v>1</v>
      </c>
      <c r="AW121" s="363">
        <v>1</v>
      </c>
      <c r="AX121" s="363">
        <v>1</v>
      </c>
      <c r="AY121" s="357"/>
      <c r="AZ121" s="363">
        <v>1</v>
      </c>
      <c r="BA121" s="363">
        <v>1</v>
      </c>
      <c r="BB121" s="363">
        <v>1</v>
      </c>
      <c r="BC121" s="363">
        <v>1</v>
      </c>
      <c r="BD121" s="363">
        <v>1</v>
      </c>
      <c r="BE121" s="363">
        <v>1</v>
      </c>
      <c r="BF121" s="363">
        <v>1</v>
      </c>
      <c r="BG121" s="363">
        <v>1</v>
      </c>
      <c r="BH121" s="363">
        <v>1</v>
      </c>
      <c r="BI121" s="357"/>
      <c r="BJ121" s="363">
        <v>1</v>
      </c>
      <c r="BK121" s="363">
        <v>1</v>
      </c>
      <c r="BL121" s="363">
        <v>1</v>
      </c>
      <c r="BM121" s="363">
        <v>1</v>
      </c>
      <c r="BN121" s="363">
        <v>1</v>
      </c>
      <c r="BO121" s="363">
        <v>1</v>
      </c>
      <c r="BP121" s="363">
        <v>1</v>
      </c>
      <c r="BQ121" s="363">
        <v>1</v>
      </c>
      <c r="BR121" s="363">
        <v>1</v>
      </c>
      <c r="BS121" s="363">
        <v>1</v>
      </c>
      <c r="BT121" s="191"/>
      <c r="BU121" s="230">
        <v>1</v>
      </c>
      <c r="BV121" s="363">
        <v>1</v>
      </c>
      <c r="BW121" s="363">
        <v>1</v>
      </c>
      <c r="BX121" s="363">
        <v>1</v>
      </c>
      <c r="BY121" s="365"/>
      <c r="BZ121" s="363">
        <v>1</v>
      </c>
      <c r="CA121" s="363">
        <v>1</v>
      </c>
      <c r="CB121" s="363">
        <v>1</v>
      </c>
      <c r="CC121" s="363">
        <v>1</v>
      </c>
      <c r="CD121" s="363">
        <v>1</v>
      </c>
      <c r="CE121" s="363">
        <v>1</v>
      </c>
      <c r="CF121" s="363">
        <v>1</v>
      </c>
      <c r="CG121" s="363">
        <v>1</v>
      </c>
      <c r="CH121" s="363">
        <v>1</v>
      </c>
      <c r="CI121" s="191"/>
      <c r="CJ121" s="363">
        <v>1</v>
      </c>
      <c r="CK121" s="363">
        <v>1</v>
      </c>
      <c r="CL121" s="363">
        <v>1</v>
      </c>
      <c r="CM121" s="363">
        <v>1</v>
      </c>
      <c r="CN121" s="363">
        <v>1</v>
      </c>
      <c r="CO121" s="363">
        <v>1</v>
      </c>
      <c r="CP121" s="363">
        <v>1</v>
      </c>
      <c r="CQ121" s="363">
        <v>1</v>
      </c>
      <c r="CR121" s="363">
        <v>1</v>
      </c>
      <c r="CS121" s="363">
        <v>1</v>
      </c>
      <c r="CT121" s="363">
        <v>1</v>
      </c>
      <c r="CU121" s="363">
        <v>1</v>
      </c>
      <c r="CV121" s="363">
        <v>1</v>
      </c>
      <c r="CW121" s="363">
        <v>1</v>
      </c>
      <c r="CX121" s="363">
        <v>1</v>
      </c>
      <c r="CY121" s="363">
        <v>1</v>
      </c>
      <c r="CZ121" s="363">
        <v>1</v>
      </c>
      <c r="DA121" s="363">
        <v>1</v>
      </c>
      <c r="DB121" s="363">
        <v>1</v>
      </c>
      <c r="DC121" s="363">
        <v>1</v>
      </c>
      <c r="DD121" s="357"/>
      <c r="DE121" s="363">
        <v>1</v>
      </c>
      <c r="DF121" s="363">
        <v>1</v>
      </c>
      <c r="DG121" s="363">
        <v>1</v>
      </c>
      <c r="DH121" s="363">
        <v>1</v>
      </c>
      <c r="DI121" s="363">
        <v>1</v>
      </c>
      <c r="DJ121" s="364" cm="1">
        <f t="array" aca="1" ref="DJ121" ca="1">INDIRECT($A121&amp;DJ$1)</f>
        <v>1</v>
      </c>
      <c r="DK121" s="364" cm="1">
        <f t="array" aca="1" ref="DK121" ca="1">INDIRECT($A121&amp;DK$1)</f>
        <v>1</v>
      </c>
      <c r="DL121" s="364" cm="1">
        <f t="array" aca="1" ref="DL121" ca="1">INDIRECT($A121&amp;DL$1)</f>
        <v>1</v>
      </c>
      <c r="DM121" s="357"/>
      <c r="DN121" s="364" cm="1">
        <f t="array" aca="1" ref="DN121" ca="1">INDIRECT($A121&amp;DN$1)</f>
        <v>1</v>
      </c>
      <c r="DO121" s="364" cm="1">
        <f t="array" aca="1" ref="DO121" ca="1">INDIRECT($A121&amp;DO$1)</f>
        <v>1</v>
      </c>
      <c r="DP121" s="364" cm="1">
        <f t="array" aca="1" ref="DP121" ca="1">INDIRECT($A121&amp;DP$1)</f>
        <v>1</v>
      </c>
      <c r="DQ121" s="364" cm="1">
        <f t="array" aca="1" ref="DQ121" ca="1">INDIRECT($A121&amp;DQ$1)</f>
        <v>1</v>
      </c>
      <c r="DR121" s="364" cm="1">
        <f t="array" aca="1" ref="DR121" ca="1">INDIRECT($A121&amp;DR$1)</f>
        <v>1</v>
      </c>
      <c r="DS121" s="364" cm="1">
        <f t="array" aca="1" ref="DS121" ca="1">INDIRECT($A121&amp;DS$1)</f>
        <v>1</v>
      </c>
      <c r="DT121" s="364" cm="1">
        <f t="array" aca="1" ref="DT121" ca="1">INDIRECT($A121&amp;DT$1)</f>
        <v>1</v>
      </c>
      <c r="DU121" s="364" cm="1">
        <f t="array" aca="1" ref="DU121" ca="1">INDIRECT($A121&amp;DU$1)</f>
        <v>1</v>
      </c>
      <c r="DV121" s="364" cm="1">
        <f t="array" aca="1" ref="DV121" ca="1">INDIRECT($A121&amp;DV$1)</f>
        <v>1</v>
      </c>
      <c r="DW121" s="364" cm="1">
        <f t="array" aca="1" ref="DW121" ca="1">INDIRECT($A121&amp;DW$1)</f>
        <v>1</v>
      </c>
      <c r="DX121" s="364" cm="1">
        <f t="array" aca="1" ref="DX121" ca="1">INDIRECT($A121&amp;DX$1)</f>
        <v>1</v>
      </c>
      <c r="DY121" s="357"/>
      <c r="DZ121" s="364" cm="1">
        <f t="array" aca="1" ref="DZ121" ca="1">INDIRECT($A121&amp;DZ$1)</f>
        <v>1</v>
      </c>
      <c r="EA121" s="364" cm="1">
        <f t="array" aca="1" ref="EA121" ca="1">INDIRECT($A121&amp;EA$1)</f>
        <v>1</v>
      </c>
      <c r="EB121" s="364" cm="1">
        <f t="array" aca="1" ref="EB121" ca="1">INDIRECT($A121&amp;EB$1)</f>
        <v>1</v>
      </c>
      <c r="EC121" s="364" cm="1">
        <f t="array" aca="1" ref="EC121" ca="1">INDIRECT($A121&amp;EC$1)</f>
        <v>1</v>
      </c>
      <c r="ED121" s="357"/>
      <c r="EE121" s="364" cm="1">
        <f t="array" aca="1" ref="EE121" ca="1">INDIRECT($A121&amp;EE$1)</f>
        <v>1</v>
      </c>
      <c r="EF121" s="364" cm="1">
        <f t="array" aca="1" ref="EF121" ca="1">INDIRECT($A121&amp;EF$1)</f>
        <v>1</v>
      </c>
      <c r="EG121" s="364" cm="1">
        <f t="array" aca="1" ref="EG121" ca="1">INDIRECT($A121&amp;EG$1)</f>
        <v>1</v>
      </c>
      <c r="EH121" s="364" cm="1">
        <f t="array" aca="1" ref="EH121" ca="1">INDIRECT($A121&amp;EH$1)</f>
        <v>1</v>
      </c>
      <c r="EI121" s="364" cm="1">
        <f t="array" aca="1" ref="EI121" ca="1">INDIRECT($A121&amp;EI$1)</f>
        <v>1</v>
      </c>
      <c r="EJ121" s="199"/>
      <c r="EK121" s="199"/>
      <c r="EL121" s="138"/>
      <c r="EM121" s="138"/>
      <c r="EN121" s="138"/>
      <c r="EO121" s="138"/>
    </row>
    <row r="122" spans="1:145" hidden="1">
      <c r="A122" s="114" t="s">
        <v>418</v>
      </c>
      <c r="B122" s="337" t="s">
        <v>226</v>
      </c>
      <c r="C122" s="362" t="str">
        <f>_xlfn.IFNA(VLOOKUP($B122,Classificatietabel!$B$6:$I$91,C$7,FALSE),"")</f>
        <v/>
      </c>
      <c r="D122" s="194" t="str">
        <f>_xlfn.IFNA(VLOOKUP($B122,Classificatietabel!$B$6:$I$91,D$7,FALSE),"")</f>
        <v/>
      </c>
      <c r="E122" s="197" t="str">
        <f>IF(AND(D122="laag",$D$3=1),0,_xlfn.IFNA(IF(VLOOKUP($B122,Classificatietabel!$B$6:$H$91,$E$5,FALSE)="Ja",1,0),""))</f>
        <v/>
      </c>
      <c r="F122" s="357"/>
      <c r="G122" s="363">
        <v>1</v>
      </c>
      <c r="H122" s="363">
        <v>1</v>
      </c>
      <c r="I122" s="363">
        <v>1</v>
      </c>
      <c r="J122" s="363">
        <v>1</v>
      </c>
      <c r="K122" s="363">
        <v>1</v>
      </c>
      <c r="L122" s="363">
        <v>1</v>
      </c>
      <c r="M122" s="363">
        <v>1</v>
      </c>
      <c r="N122" s="363">
        <v>1</v>
      </c>
      <c r="O122" s="363">
        <v>1</v>
      </c>
      <c r="P122" s="363">
        <v>1</v>
      </c>
      <c r="Q122" s="363">
        <v>1</v>
      </c>
      <c r="R122" s="363">
        <v>1</v>
      </c>
      <c r="S122" s="363">
        <v>1</v>
      </c>
      <c r="T122" s="363">
        <v>1</v>
      </c>
      <c r="U122" s="363">
        <v>1</v>
      </c>
      <c r="V122" s="363">
        <v>1</v>
      </c>
      <c r="W122" s="363">
        <v>1</v>
      </c>
      <c r="X122" s="363">
        <v>1</v>
      </c>
      <c r="Y122" s="363">
        <v>1</v>
      </c>
      <c r="Z122" s="363">
        <v>1</v>
      </c>
      <c r="AA122" s="363">
        <v>1</v>
      </c>
      <c r="AB122" s="363">
        <v>1</v>
      </c>
      <c r="AC122" s="363">
        <v>1</v>
      </c>
      <c r="AD122" s="363">
        <v>1</v>
      </c>
      <c r="AE122" s="363">
        <v>1</v>
      </c>
      <c r="AF122" s="363">
        <v>1</v>
      </c>
      <c r="AG122" s="363">
        <v>1</v>
      </c>
      <c r="AH122" s="363">
        <v>1</v>
      </c>
      <c r="AI122" s="363">
        <v>1</v>
      </c>
      <c r="AJ122" s="363">
        <v>1</v>
      </c>
      <c r="AK122" s="363">
        <v>1</v>
      </c>
      <c r="AL122" s="363">
        <v>1</v>
      </c>
      <c r="AM122" s="363">
        <v>1</v>
      </c>
      <c r="AN122" s="357"/>
      <c r="AO122" s="363">
        <v>1</v>
      </c>
      <c r="AP122" s="363">
        <v>1</v>
      </c>
      <c r="AQ122" s="363">
        <v>1</v>
      </c>
      <c r="AR122" s="363">
        <v>1</v>
      </c>
      <c r="AS122" s="363">
        <v>1</v>
      </c>
      <c r="AT122" s="363">
        <v>1</v>
      </c>
      <c r="AU122" s="363">
        <v>1</v>
      </c>
      <c r="AV122" s="363">
        <v>1</v>
      </c>
      <c r="AW122" s="363">
        <v>1</v>
      </c>
      <c r="AX122" s="363">
        <v>1</v>
      </c>
      <c r="AY122" s="357"/>
      <c r="AZ122" s="363">
        <v>1</v>
      </c>
      <c r="BA122" s="363">
        <v>1</v>
      </c>
      <c r="BB122" s="363">
        <v>1</v>
      </c>
      <c r="BC122" s="363">
        <v>1</v>
      </c>
      <c r="BD122" s="363">
        <v>1</v>
      </c>
      <c r="BE122" s="363">
        <v>1</v>
      </c>
      <c r="BF122" s="363">
        <v>1</v>
      </c>
      <c r="BG122" s="363">
        <v>1</v>
      </c>
      <c r="BH122" s="363">
        <v>1</v>
      </c>
      <c r="BI122" s="357"/>
      <c r="BJ122" s="363">
        <v>1</v>
      </c>
      <c r="BK122" s="363">
        <v>1</v>
      </c>
      <c r="BL122" s="363">
        <v>1</v>
      </c>
      <c r="BM122" s="363">
        <v>1</v>
      </c>
      <c r="BN122" s="363">
        <v>1</v>
      </c>
      <c r="BO122" s="363">
        <v>1</v>
      </c>
      <c r="BP122" s="363">
        <v>1</v>
      </c>
      <c r="BQ122" s="363">
        <v>1</v>
      </c>
      <c r="BR122" s="363">
        <v>1</v>
      </c>
      <c r="BS122" s="363">
        <v>1</v>
      </c>
      <c r="BT122" s="191"/>
      <c r="BU122" s="230">
        <v>1</v>
      </c>
      <c r="BV122" s="363">
        <v>1</v>
      </c>
      <c r="BW122" s="363">
        <v>1</v>
      </c>
      <c r="BX122" s="363">
        <v>1</v>
      </c>
      <c r="BY122" s="365"/>
      <c r="BZ122" s="363">
        <v>1</v>
      </c>
      <c r="CA122" s="363">
        <v>1</v>
      </c>
      <c r="CB122" s="363">
        <v>1</v>
      </c>
      <c r="CC122" s="363">
        <v>1</v>
      </c>
      <c r="CD122" s="363">
        <v>1</v>
      </c>
      <c r="CE122" s="363">
        <v>1</v>
      </c>
      <c r="CF122" s="363">
        <v>1</v>
      </c>
      <c r="CG122" s="363">
        <v>1</v>
      </c>
      <c r="CH122" s="363">
        <v>1</v>
      </c>
      <c r="CI122" s="191"/>
      <c r="CJ122" s="363">
        <v>1</v>
      </c>
      <c r="CK122" s="363">
        <v>1</v>
      </c>
      <c r="CL122" s="363">
        <v>1</v>
      </c>
      <c r="CM122" s="363">
        <v>1</v>
      </c>
      <c r="CN122" s="363">
        <v>1</v>
      </c>
      <c r="CO122" s="363">
        <v>1</v>
      </c>
      <c r="CP122" s="363">
        <v>1</v>
      </c>
      <c r="CQ122" s="363">
        <v>1</v>
      </c>
      <c r="CR122" s="363">
        <v>1</v>
      </c>
      <c r="CS122" s="363">
        <v>1</v>
      </c>
      <c r="CT122" s="363">
        <v>1</v>
      </c>
      <c r="CU122" s="363">
        <v>1</v>
      </c>
      <c r="CV122" s="363">
        <v>1</v>
      </c>
      <c r="CW122" s="363">
        <v>1</v>
      </c>
      <c r="CX122" s="363">
        <v>1</v>
      </c>
      <c r="CY122" s="363">
        <v>1</v>
      </c>
      <c r="CZ122" s="363">
        <v>1</v>
      </c>
      <c r="DA122" s="363">
        <v>1</v>
      </c>
      <c r="DB122" s="363">
        <v>1</v>
      </c>
      <c r="DC122" s="363">
        <v>1</v>
      </c>
      <c r="DD122" s="357"/>
      <c r="DE122" s="363">
        <v>1</v>
      </c>
      <c r="DF122" s="363">
        <v>1</v>
      </c>
      <c r="DG122" s="363">
        <v>1</v>
      </c>
      <c r="DH122" s="363">
        <v>1</v>
      </c>
      <c r="DI122" s="363">
        <v>1</v>
      </c>
      <c r="DJ122" s="363">
        <v>1</v>
      </c>
      <c r="DK122" s="364" cm="1">
        <f t="array" aca="1" ref="DK122" ca="1">INDIRECT($A122&amp;DK$1)</f>
        <v>1</v>
      </c>
      <c r="DL122" s="364" cm="1">
        <f t="array" aca="1" ref="DL122" ca="1">INDIRECT($A122&amp;DL$1)</f>
        <v>1</v>
      </c>
      <c r="DM122" s="357"/>
      <c r="DN122" s="364" cm="1">
        <f t="array" aca="1" ref="DN122" ca="1">INDIRECT($A122&amp;DN$1)</f>
        <v>1</v>
      </c>
      <c r="DO122" s="364" cm="1">
        <f t="array" aca="1" ref="DO122" ca="1">INDIRECT($A122&amp;DO$1)</f>
        <v>1</v>
      </c>
      <c r="DP122" s="364" cm="1">
        <f t="array" aca="1" ref="DP122" ca="1">INDIRECT($A122&amp;DP$1)</f>
        <v>1</v>
      </c>
      <c r="DQ122" s="364" cm="1">
        <f t="array" aca="1" ref="DQ122" ca="1">INDIRECT($A122&amp;DQ$1)</f>
        <v>1</v>
      </c>
      <c r="DR122" s="364" cm="1">
        <f t="array" aca="1" ref="DR122" ca="1">INDIRECT($A122&amp;DR$1)</f>
        <v>1</v>
      </c>
      <c r="DS122" s="364" cm="1">
        <f t="array" aca="1" ref="DS122" ca="1">INDIRECT($A122&amp;DS$1)</f>
        <v>1</v>
      </c>
      <c r="DT122" s="364" cm="1">
        <f t="array" aca="1" ref="DT122" ca="1">INDIRECT($A122&amp;DT$1)</f>
        <v>1</v>
      </c>
      <c r="DU122" s="364" cm="1">
        <f t="array" aca="1" ref="DU122" ca="1">INDIRECT($A122&amp;DU$1)</f>
        <v>1</v>
      </c>
      <c r="DV122" s="364" cm="1">
        <f t="array" aca="1" ref="DV122" ca="1">INDIRECT($A122&amp;DV$1)</f>
        <v>1</v>
      </c>
      <c r="DW122" s="364" cm="1">
        <f t="array" aca="1" ref="DW122" ca="1">INDIRECT($A122&amp;DW$1)</f>
        <v>1</v>
      </c>
      <c r="DX122" s="364" cm="1">
        <f t="array" aca="1" ref="DX122" ca="1">INDIRECT($A122&amp;DX$1)</f>
        <v>1</v>
      </c>
      <c r="DY122" s="357"/>
      <c r="DZ122" s="364" cm="1">
        <f t="array" aca="1" ref="DZ122" ca="1">INDIRECT($A122&amp;DZ$1)</f>
        <v>1</v>
      </c>
      <c r="EA122" s="364" cm="1">
        <f t="array" aca="1" ref="EA122" ca="1">INDIRECT($A122&amp;EA$1)</f>
        <v>1</v>
      </c>
      <c r="EB122" s="364" cm="1">
        <f t="array" aca="1" ref="EB122" ca="1">INDIRECT($A122&amp;EB$1)</f>
        <v>1</v>
      </c>
      <c r="EC122" s="364" cm="1">
        <f t="array" aca="1" ref="EC122" ca="1">INDIRECT($A122&amp;EC$1)</f>
        <v>1</v>
      </c>
      <c r="ED122" s="357"/>
      <c r="EE122" s="364" cm="1">
        <f t="array" aca="1" ref="EE122" ca="1">INDIRECT($A122&amp;EE$1)</f>
        <v>1</v>
      </c>
      <c r="EF122" s="364" cm="1">
        <f t="array" aca="1" ref="EF122" ca="1">INDIRECT($A122&amp;EF$1)</f>
        <v>1</v>
      </c>
      <c r="EG122" s="364" cm="1">
        <f t="array" aca="1" ref="EG122" ca="1">INDIRECT($A122&amp;EG$1)</f>
        <v>1</v>
      </c>
      <c r="EH122" s="364" cm="1">
        <f t="array" aca="1" ref="EH122" ca="1">INDIRECT($A122&amp;EH$1)</f>
        <v>1</v>
      </c>
      <c r="EI122" s="364" cm="1">
        <f t="array" aca="1" ref="EI122" ca="1">INDIRECT($A122&amp;EI$1)</f>
        <v>1</v>
      </c>
      <c r="EJ122" s="199"/>
      <c r="EK122" s="199"/>
      <c r="EL122" s="138"/>
      <c r="EM122" s="138"/>
      <c r="EN122" s="138"/>
      <c r="EO122" s="138"/>
    </row>
    <row r="123" spans="1:145" hidden="1">
      <c r="A123" s="114" t="s">
        <v>419</v>
      </c>
      <c r="B123" s="337" t="e">
        <f>Classificatietabel!#REF!</f>
        <v>#REF!</v>
      </c>
      <c r="C123" s="362" t="e">
        <f>_xlfn.IFNA(VLOOKUP($B123,Classificatietabel!$B$6:$I$91,C$7,FALSE),"")</f>
        <v>#REF!</v>
      </c>
      <c r="D123" s="194" t="e">
        <f>_xlfn.IFNA(VLOOKUP($B123,Classificatietabel!$B$6:$I$91,D$7,FALSE),"")</f>
        <v>#REF!</v>
      </c>
      <c r="E123" s="197" t="e">
        <f>IF(AND(D123="laag",$D$3=1),0,_xlfn.IFNA(IF(VLOOKUP($B123,Classificatietabel!$B$6:$H$91,$E$5,FALSE)="Ja",1,0),""))</f>
        <v>#REF!</v>
      </c>
      <c r="F123" s="357"/>
      <c r="G123" s="363">
        <v>1</v>
      </c>
      <c r="H123" s="363">
        <v>1</v>
      </c>
      <c r="I123" s="363">
        <v>1</v>
      </c>
      <c r="J123" s="363">
        <v>1</v>
      </c>
      <c r="K123" s="363">
        <v>1</v>
      </c>
      <c r="L123" s="363">
        <v>1</v>
      </c>
      <c r="M123" s="363">
        <v>1</v>
      </c>
      <c r="N123" s="363">
        <v>1</v>
      </c>
      <c r="O123" s="363">
        <v>1</v>
      </c>
      <c r="P123" s="363">
        <v>1</v>
      </c>
      <c r="Q123" s="363">
        <v>1</v>
      </c>
      <c r="R123" s="363">
        <v>1</v>
      </c>
      <c r="S123" s="363">
        <v>1</v>
      </c>
      <c r="T123" s="363">
        <v>1</v>
      </c>
      <c r="U123" s="363">
        <v>1</v>
      </c>
      <c r="V123" s="363">
        <v>1</v>
      </c>
      <c r="W123" s="363">
        <v>1</v>
      </c>
      <c r="X123" s="363">
        <v>1</v>
      </c>
      <c r="Y123" s="363">
        <v>1</v>
      </c>
      <c r="Z123" s="363">
        <v>1</v>
      </c>
      <c r="AA123" s="363">
        <v>1</v>
      </c>
      <c r="AB123" s="363">
        <v>1</v>
      </c>
      <c r="AC123" s="363">
        <v>1</v>
      </c>
      <c r="AD123" s="363">
        <v>1</v>
      </c>
      <c r="AE123" s="363">
        <v>1</v>
      </c>
      <c r="AF123" s="363">
        <v>1</v>
      </c>
      <c r="AG123" s="363">
        <v>1</v>
      </c>
      <c r="AH123" s="363">
        <v>1</v>
      </c>
      <c r="AI123" s="363">
        <v>1</v>
      </c>
      <c r="AJ123" s="363">
        <v>1</v>
      </c>
      <c r="AK123" s="363">
        <v>1</v>
      </c>
      <c r="AL123" s="363">
        <v>1</v>
      </c>
      <c r="AM123" s="363">
        <v>1</v>
      </c>
      <c r="AN123" s="357"/>
      <c r="AO123" s="363">
        <v>1</v>
      </c>
      <c r="AP123" s="363">
        <v>1</v>
      </c>
      <c r="AQ123" s="363">
        <v>1</v>
      </c>
      <c r="AR123" s="363">
        <v>1</v>
      </c>
      <c r="AS123" s="363">
        <v>1</v>
      </c>
      <c r="AT123" s="363">
        <v>1</v>
      </c>
      <c r="AU123" s="363">
        <v>1</v>
      </c>
      <c r="AV123" s="363">
        <v>1</v>
      </c>
      <c r="AW123" s="363">
        <v>1</v>
      </c>
      <c r="AX123" s="363">
        <v>1</v>
      </c>
      <c r="AY123" s="357"/>
      <c r="AZ123" s="363">
        <v>1</v>
      </c>
      <c r="BA123" s="363">
        <v>1</v>
      </c>
      <c r="BB123" s="363">
        <v>1</v>
      </c>
      <c r="BC123" s="363">
        <v>1</v>
      </c>
      <c r="BD123" s="363">
        <v>1</v>
      </c>
      <c r="BE123" s="363">
        <v>1</v>
      </c>
      <c r="BF123" s="363">
        <v>1</v>
      </c>
      <c r="BG123" s="363">
        <v>1</v>
      </c>
      <c r="BH123" s="363">
        <v>1</v>
      </c>
      <c r="BI123" s="357"/>
      <c r="BJ123" s="363">
        <v>1</v>
      </c>
      <c r="BK123" s="363">
        <v>1</v>
      </c>
      <c r="BL123" s="363">
        <v>1</v>
      </c>
      <c r="BM123" s="363">
        <v>1</v>
      </c>
      <c r="BN123" s="363">
        <v>1</v>
      </c>
      <c r="BO123" s="363">
        <v>1</v>
      </c>
      <c r="BP123" s="363">
        <v>1</v>
      </c>
      <c r="BQ123" s="363">
        <v>1</v>
      </c>
      <c r="BR123" s="363">
        <v>1</v>
      </c>
      <c r="BS123" s="363">
        <v>1</v>
      </c>
      <c r="BT123" s="191"/>
      <c r="BU123" s="230">
        <v>1</v>
      </c>
      <c r="BV123" s="363">
        <v>1</v>
      </c>
      <c r="BW123" s="363">
        <v>1</v>
      </c>
      <c r="BX123" s="363">
        <v>1</v>
      </c>
      <c r="BY123" s="365"/>
      <c r="BZ123" s="363">
        <v>1</v>
      </c>
      <c r="CA123" s="363">
        <v>1</v>
      </c>
      <c r="CB123" s="363">
        <v>1</v>
      </c>
      <c r="CC123" s="363">
        <v>1</v>
      </c>
      <c r="CD123" s="363">
        <v>1</v>
      </c>
      <c r="CE123" s="363">
        <v>1</v>
      </c>
      <c r="CF123" s="363">
        <v>1</v>
      </c>
      <c r="CG123" s="363">
        <v>1</v>
      </c>
      <c r="CH123" s="363">
        <v>1</v>
      </c>
      <c r="CI123" s="191"/>
      <c r="CJ123" s="363">
        <v>1</v>
      </c>
      <c r="CK123" s="363">
        <v>1</v>
      </c>
      <c r="CL123" s="363">
        <v>1</v>
      </c>
      <c r="CM123" s="363">
        <v>1</v>
      </c>
      <c r="CN123" s="363">
        <v>1</v>
      </c>
      <c r="CO123" s="363">
        <v>1</v>
      </c>
      <c r="CP123" s="363">
        <v>1</v>
      </c>
      <c r="CQ123" s="363">
        <v>1</v>
      </c>
      <c r="CR123" s="363">
        <v>1</v>
      </c>
      <c r="CS123" s="363">
        <v>1</v>
      </c>
      <c r="CT123" s="363">
        <v>1</v>
      </c>
      <c r="CU123" s="363">
        <v>1</v>
      </c>
      <c r="CV123" s="363">
        <v>1</v>
      </c>
      <c r="CW123" s="363">
        <v>1</v>
      </c>
      <c r="CX123" s="363">
        <v>1</v>
      </c>
      <c r="CY123" s="363">
        <v>1</v>
      </c>
      <c r="CZ123" s="363">
        <v>1</v>
      </c>
      <c r="DA123" s="363">
        <v>1</v>
      </c>
      <c r="DB123" s="363">
        <v>1</v>
      </c>
      <c r="DC123" s="363">
        <v>1</v>
      </c>
      <c r="DD123" s="357"/>
      <c r="DE123" s="363">
        <v>1</v>
      </c>
      <c r="DF123" s="363">
        <v>1</v>
      </c>
      <c r="DG123" s="363">
        <v>1</v>
      </c>
      <c r="DH123" s="363">
        <v>1</v>
      </c>
      <c r="DI123" s="363">
        <v>1</v>
      </c>
      <c r="DJ123" s="363">
        <v>1</v>
      </c>
      <c r="DK123" s="363">
        <v>1</v>
      </c>
      <c r="DL123" s="364" cm="1">
        <f t="array" aca="1" ref="DL123" ca="1">INDIRECT($A123&amp;DL$1)</f>
        <v>1</v>
      </c>
      <c r="DM123" s="357"/>
      <c r="DN123" s="364" cm="1">
        <f t="array" aca="1" ref="DN123" ca="1">INDIRECT($A123&amp;DN$1)</f>
        <v>1</v>
      </c>
      <c r="DO123" s="364" cm="1">
        <f t="array" aca="1" ref="DO123" ca="1">INDIRECT($A123&amp;DO$1)</f>
        <v>1</v>
      </c>
      <c r="DP123" s="364" cm="1">
        <f t="array" aca="1" ref="DP123" ca="1">INDIRECT($A123&amp;DP$1)</f>
        <v>1</v>
      </c>
      <c r="DQ123" s="364" cm="1">
        <f t="array" aca="1" ref="DQ123" ca="1">INDIRECT($A123&amp;DQ$1)</f>
        <v>1</v>
      </c>
      <c r="DR123" s="364" cm="1">
        <f t="array" aca="1" ref="DR123" ca="1">INDIRECT($A123&amp;DR$1)</f>
        <v>1</v>
      </c>
      <c r="DS123" s="364" cm="1">
        <f t="array" aca="1" ref="DS123" ca="1">INDIRECT($A123&amp;DS$1)</f>
        <v>1</v>
      </c>
      <c r="DT123" s="364" cm="1">
        <f t="array" aca="1" ref="DT123" ca="1">INDIRECT($A123&amp;DT$1)</f>
        <v>1</v>
      </c>
      <c r="DU123" s="364" cm="1">
        <f t="array" aca="1" ref="DU123" ca="1">INDIRECT($A123&amp;DU$1)</f>
        <v>1</v>
      </c>
      <c r="DV123" s="364" cm="1">
        <f t="array" aca="1" ref="DV123" ca="1">INDIRECT($A123&amp;DV$1)</f>
        <v>1</v>
      </c>
      <c r="DW123" s="364" cm="1">
        <f t="array" aca="1" ref="DW123" ca="1">INDIRECT($A123&amp;DW$1)</f>
        <v>1</v>
      </c>
      <c r="DX123" s="364" cm="1">
        <f t="array" aca="1" ref="DX123" ca="1">INDIRECT($A123&amp;DX$1)</f>
        <v>1</v>
      </c>
      <c r="DY123" s="357"/>
      <c r="DZ123" s="364" cm="1">
        <f t="array" aca="1" ref="DZ123" ca="1">INDIRECT($A123&amp;DZ$1)</f>
        <v>1</v>
      </c>
      <c r="EA123" s="364" cm="1">
        <f t="array" aca="1" ref="EA123" ca="1">INDIRECT($A123&amp;EA$1)</f>
        <v>1</v>
      </c>
      <c r="EB123" s="364" cm="1">
        <f t="array" aca="1" ref="EB123" ca="1">INDIRECT($A123&amp;EB$1)</f>
        <v>1</v>
      </c>
      <c r="EC123" s="364" cm="1">
        <f t="array" aca="1" ref="EC123" ca="1">INDIRECT($A123&amp;EC$1)</f>
        <v>1</v>
      </c>
      <c r="ED123" s="357"/>
      <c r="EE123" s="364" cm="1">
        <f t="array" aca="1" ref="EE123" ca="1">INDIRECT($A123&amp;EE$1)</f>
        <v>1</v>
      </c>
      <c r="EF123" s="364" cm="1">
        <f t="array" aca="1" ref="EF123" ca="1">INDIRECT($A123&amp;EF$1)</f>
        <v>1</v>
      </c>
      <c r="EG123" s="364" cm="1">
        <f t="array" aca="1" ref="EG123" ca="1">INDIRECT($A123&amp;EG$1)</f>
        <v>1</v>
      </c>
      <c r="EH123" s="364" cm="1">
        <f t="array" aca="1" ref="EH123" ca="1">INDIRECT($A123&amp;EH$1)</f>
        <v>1</v>
      </c>
      <c r="EI123" s="364" cm="1">
        <f t="array" aca="1" ref="EI123" ca="1">INDIRECT($A123&amp;EI$1)</f>
        <v>1</v>
      </c>
      <c r="EJ123" s="199"/>
      <c r="EK123" s="199"/>
      <c r="EL123" s="138"/>
      <c r="EM123" s="138"/>
      <c r="EN123" s="138"/>
      <c r="EO123" s="138"/>
    </row>
    <row r="124" spans="1:145" hidden="1">
      <c r="A124" s="114" t="s">
        <v>420</v>
      </c>
      <c r="B124" s="337" t="e">
        <f>Classificatietabel!#REF!</f>
        <v>#REF!</v>
      </c>
      <c r="C124" s="362" t="e">
        <f>_xlfn.IFNA(VLOOKUP($B124,Classificatietabel!$B$6:$I$91,C$7,FALSE),"")</f>
        <v>#REF!</v>
      </c>
      <c r="D124" s="194" t="e">
        <f>_xlfn.IFNA(VLOOKUP($B124,Classificatietabel!$B$6:$I$91,D$7,FALSE),"")</f>
        <v>#REF!</v>
      </c>
      <c r="E124" s="197" t="e">
        <f>IF(AND(D124="laag",$D$3=1),0,_xlfn.IFNA(IF(VLOOKUP($B124,Classificatietabel!$B$6:$H$91,$E$5,FALSE)="Ja",1,0),""))</f>
        <v>#REF!</v>
      </c>
      <c r="F124" s="357"/>
      <c r="G124" s="363">
        <v>1</v>
      </c>
      <c r="H124" s="363">
        <v>1</v>
      </c>
      <c r="I124" s="363">
        <v>1</v>
      </c>
      <c r="J124" s="363">
        <v>1</v>
      </c>
      <c r="K124" s="363">
        <v>1</v>
      </c>
      <c r="L124" s="363">
        <v>1</v>
      </c>
      <c r="M124" s="363">
        <v>1</v>
      </c>
      <c r="N124" s="363">
        <v>1</v>
      </c>
      <c r="O124" s="363">
        <v>1</v>
      </c>
      <c r="P124" s="363">
        <v>1</v>
      </c>
      <c r="Q124" s="363">
        <v>1</v>
      </c>
      <c r="R124" s="363">
        <v>1</v>
      </c>
      <c r="S124" s="363">
        <v>1</v>
      </c>
      <c r="T124" s="363">
        <v>1</v>
      </c>
      <c r="U124" s="363">
        <v>1</v>
      </c>
      <c r="V124" s="363">
        <v>1</v>
      </c>
      <c r="W124" s="363">
        <v>1</v>
      </c>
      <c r="X124" s="363">
        <v>1</v>
      </c>
      <c r="Y124" s="363">
        <v>1</v>
      </c>
      <c r="Z124" s="363">
        <v>1</v>
      </c>
      <c r="AA124" s="363">
        <v>1</v>
      </c>
      <c r="AB124" s="363">
        <v>1</v>
      </c>
      <c r="AC124" s="363">
        <v>1</v>
      </c>
      <c r="AD124" s="363">
        <v>1</v>
      </c>
      <c r="AE124" s="363">
        <v>1</v>
      </c>
      <c r="AF124" s="363">
        <v>1</v>
      </c>
      <c r="AG124" s="363">
        <v>1</v>
      </c>
      <c r="AH124" s="363">
        <v>1</v>
      </c>
      <c r="AI124" s="363">
        <v>1</v>
      </c>
      <c r="AJ124" s="363">
        <v>1</v>
      </c>
      <c r="AK124" s="363">
        <v>1</v>
      </c>
      <c r="AL124" s="363">
        <v>1</v>
      </c>
      <c r="AM124" s="363">
        <v>1</v>
      </c>
      <c r="AN124" s="357"/>
      <c r="AO124" s="363">
        <v>1</v>
      </c>
      <c r="AP124" s="363">
        <v>1</v>
      </c>
      <c r="AQ124" s="363">
        <v>1</v>
      </c>
      <c r="AR124" s="363">
        <v>1</v>
      </c>
      <c r="AS124" s="363">
        <v>1</v>
      </c>
      <c r="AT124" s="363">
        <v>1</v>
      </c>
      <c r="AU124" s="363">
        <v>1</v>
      </c>
      <c r="AV124" s="363">
        <v>1</v>
      </c>
      <c r="AW124" s="363">
        <v>1</v>
      </c>
      <c r="AX124" s="363">
        <v>1</v>
      </c>
      <c r="AY124" s="357"/>
      <c r="AZ124" s="363">
        <v>1</v>
      </c>
      <c r="BA124" s="363">
        <v>1</v>
      </c>
      <c r="BB124" s="363">
        <v>1</v>
      </c>
      <c r="BC124" s="363">
        <v>1</v>
      </c>
      <c r="BD124" s="363">
        <v>1</v>
      </c>
      <c r="BE124" s="363">
        <v>1</v>
      </c>
      <c r="BF124" s="363">
        <v>1</v>
      </c>
      <c r="BG124" s="363">
        <v>1</v>
      </c>
      <c r="BH124" s="363">
        <v>1</v>
      </c>
      <c r="BI124" s="357"/>
      <c r="BJ124" s="363">
        <v>1</v>
      </c>
      <c r="BK124" s="363">
        <v>1</v>
      </c>
      <c r="BL124" s="363">
        <v>1</v>
      </c>
      <c r="BM124" s="363">
        <v>1</v>
      </c>
      <c r="BN124" s="363">
        <v>1</v>
      </c>
      <c r="BO124" s="363">
        <v>1</v>
      </c>
      <c r="BP124" s="363">
        <v>1</v>
      </c>
      <c r="BQ124" s="363">
        <v>1</v>
      </c>
      <c r="BR124" s="363">
        <v>1</v>
      </c>
      <c r="BS124" s="363">
        <v>1</v>
      </c>
      <c r="BT124" s="191"/>
      <c r="BU124" s="230">
        <v>1</v>
      </c>
      <c r="BV124" s="363">
        <v>1</v>
      </c>
      <c r="BW124" s="363">
        <v>1</v>
      </c>
      <c r="BX124" s="363">
        <v>1</v>
      </c>
      <c r="BY124" s="365"/>
      <c r="BZ124" s="363">
        <v>1</v>
      </c>
      <c r="CA124" s="363">
        <v>1</v>
      </c>
      <c r="CB124" s="363">
        <v>1</v>
      </c>
      <c r="CC124" s="363">
        <v>1</v>
      </c>
      <c r="CD124" s="363">
        <v>1</v>
      </c>
      <c r="CE124" s="363">
        <v>1</v>
      </c>
      <c r="CF124" s="363">
        <v>1</v>
      </c>
      <c r="CG124" s="363">
        <v>1</v>
      </c>
      <c r="CH124" s="363">
        <v>1</v>
      </c>
      <c r="CI124" s="191"/>
      <c r="CJ124" s="363">
        <v>1</v>
      </c>
      <c r="CK124" s="363">
        <v>1</v>
      </c>
      <c r="CL124" s="363">
        <v>1</v>
      </c>
      <c r="CM124" s="363">
        <v>1</v>
      </c>
      <c r="CN124" s="363">
        <v>1</v>
      </c>
      <c r="CO124" s="363">
        <v>1</v>
      </c>
      <c r="CP124" s="363">
        <v>1</v>
      </c>
      <c r="CQ124" s="363">
        <v>1</v>
      </c>
      <c r="CR124" s="363">
        <v>1</v>
      </c>
      <c r="CS124" s="363">
        <v>1</v>
      </c>
      <c r="CT124" s="363">
        <v>1</v>
      </c>
      <c r="CU124" s="363">
        <v>1</v>
      </c>
      <c r="CV124" s="363">
        <v>1</v>
      </c>
      <c r="CW124" s="363">
        <v>1</v>
      </c>
      <c r="CX124" s="363">
        <v>1</v>
      </c>
      <c r="CY124" s="363">
        <v>1</v>
      </c>
      <c r="CZ124" s="363">
        <v>1</v>
      </c>
      <c r="DA124" s="363">
        <v>1</v>
      </c>
      <c r="DB124" s="363">
        <v>1</v>
      </c>
      <c r="DC124" s="363">
        <v>1</v>
      </c>
      <c r="DD124" s="357"/>
      <c r="DE124" s="363">
        <v>1</v>
      </c>
      <c r="DF124" s="363">
        <v>1</v>
      </c>
      <c r="DG124" s="363">
        <v>1</v>
      </c>
      <c r="DH124" s="363">
        <v>1</v>
      </c>
      <c r="DI124" s="363">
        <v>1</v>
      </c>
      <c r="DJ124" s="363">
        <v>1</v>
      </c>
      <c r="DK124" s="363">
        <v>1</v>
      </c>
      <c r="DL124" s="363">
        <v>1</v>
      </c>
      <c r="DM124" s="357"/>
      <c r="DN124" s="364" cm="1">
        <f t="array" aca="1" ref="DN124" ca="1">INDIRECT($A124&amp;DN$1)</f>
        <v>1</v>
      </c>
      <c r="DO124" s="364" cm="1">
        <f t="array" aca="1" ref="DO124" ca="1">INDIRECT($A124&amp;DO$1)</f>
        <v>1</v>
      </c>
      <c r="DP124" s="364" cm="1">
        <f t="array" aca="1" ref="DP124" ca="1">INDIRECT($A124&amp;DP$1)</f>
        <v>1</v>
      </c>
      <c r="DQ124" s="364" cm="1">
        <f t="array" aca="1" ref="DQ124" ca="1">INDIRECT($A124&amp;DQ$1)</f>
        <v>1</v>
      </c>
      <c r="DR124" s="364" cm="1">
        <f t="array" aca="1" ref="DR124" ca="1">INDIRECT($A124&amp;DR$1)</f>
        <v>1</v>
      </c>
      <c r="DS124" s="364" cm="1">
        <f t="array" aca="1" ref="DS124" ca="1">INDIRECT($A124&amp;DS$1)</f>
        <v>1</v>
      </c>
      <c r="DT124" s="364" cm="1">
        <f t="array" aca="1" ref="DT124" ca="1">INDIRECT($A124&amp;DT$1)</f>
        <v>1</v>
      </c>
      <c r="DU124" s="364" cm="1">
        <f t="array" aca="1" ref="DU124" ca="1">INDIRECT($A124&amp;DU$1)</f>
        <v>1</v>
      </c>
      <c r="DV124" s="364" cm="1">
        <f t="array" aca="1" ref="DV124" ca="1">INDIRECT($A124&amp;DV$1)</f>
        <v>1</v>
      </c>
      <c r="DW124" s="364" cm="1">
        <f t="array" aca="1" ref="DW124" ca="1">INDIRECT($A124&amp;DW$1)</f>
        <v>1</v>
      </c>
      <c r="DX124" s="364" cm="1">
        <f t="array" aca="1" ref="DX124" ca="1">INDIRECT($A124&amp;DX$1)</f>
        <v>1</v>
      </c>
      <c r="DY124" s="357"/>
      <c r="DZ124" s="364" cm="1">
        <f t="array" aca="1" ref="DZ124" ca="1">INDIRECT($A124&amp;DZ$1)</f>
        <v>1</v>
      </c>
      <c r="EA124" s="364" cm="1">
        <f t="array" aca="1" ref="EA124" ca="1">INDIRECT($A124&amp;EA$1)</f>
        <v>1</v>
      </c>
      <c r="EB124" s="364" cm="1">
        <f t="array" aca="1" ref="EB124" ca="1">INDIRECT($A124&amp;EB$1)</f>
        <v>1</v>
      </c>
      <c r="EC124" s="364" cm="1">
        <f t="array" aca="1" ref="EC124" ca="1">INDIRECT($A124&amp;EC$1)</f>
        <v>1</v>
      </c>
      <c r="ED124" s="357"/>
      <c r="EE124" s="364" cm="1">
        <f t="array" aca="1" ref="EE124" ca="1">INDIRECT($A124&amp;EE$1)</f>
        <v>1</v>
      </c>
      <c r="EF124" s="364" cm="1">
        <f t="array" aca="1" ref="EF124" ca="1">INDIRECT($A124&amp;EF$1)</f>
        <v>1</v>
      </c>
      <c r="EG124" s="364" cm="1">
        <f t="array" aca="1" ref="EG124" ca="1">INDIRECT($A124&amp;EG$1)</f>
        <v>1</v>
      </c>
      <c r="EH124" s="364" cm="1">
        <f t="array" aca="1" ref="EH124" ca="1">INDIRECT($A124&amp;EH$1)</f>
        <v>1</v>
      </c>
      <c r="EI124" s="364" cm="1">
        <f t="array" aca="1" ref="EI124" ca="1">INDIRECT($A124&amp;EI$1)</f>
        <v>1</v>
      </c>
      <c r="EJ124" s="199"/>
      <c r="EK124" s="199"/>
      <c r="EL124" s="138"/>
      <c r="EM124" s="138"/>
      <c r="EN124" s="138"/>
      <c r="EO124" s="138"/>
    </row>
    <row r="125" spans="1:145" hidden="1">
      <c r="B125" s="1"/>
      <c r="C125" s="195" t="str">
        <f>_xlfn.IFNA(VLOOKUP($B125,Classificatietabel!$B$6:$I$91,C$7,FALSE),"")</f>
        <v/>
      </c>
      <c r="D125" s="195" t="str">
        <f>_xlfn.IFNA(VLOOKUP($B125,Classificatietabel!$B$6:$I$91,D$7,FALSE),"")</f>
        <v/>
      </c>
      <c r="E125" s="197" t="str">
        <f>IF(AND(D125="laag",$D$3=1),0,_xlfn.IFNA(IF(VLOOKUP($B125,Classificatietabel!$B$6:$H$91,$E$5,FALSE)="Ja",1,0),""))</f>
        <v/>
      </c>
      <c r="G125" s="200">
        <v>1</v>
      </c>
      <c r="H125" s="200">
        <v>1</v>
      </c>
      <c r="I125" s="200">
        <v>1</v>
      </c>
      <c r="J125" s="200">
        <v>1</v>
      </c>
      <c r="K125" s="200">
        <v>1</v>
      </c>
      <c r="L125" s="200">
        <v>1</v>
      </c>
      <c r="M125" s="200">
        <v>1</v>
      </c>
      <c r="N125" s="200">
        <v>1</v>
      </c>
      <c r="O125" s="200">
        <v>1</v>
      </c>
      <c r="P125" s="200">
        <v>1</v>
      </c>
      <c r="Q125" s="200">
        <v>1</v>
      </c>
      <c r="R125" s="200">
        <v>1</v>
      </c>
      <c r="S125" s="200">
        <v>1</v>
      </c>
      <c r="T125" s="200">
        <v>1</v>
      </c>
      <c r="U125" s="200">
        <v>1</v>
      </c>
      <c r="V125" s="200">
        <v>1</v>
      </c>
      <c r="W125" s="200">
        <v>1</v>
      </c>
      <c r="X125" s="200">
        <v>1</v>
      </c>
      <c r="Y125" s="200">
        <v>1</v>
      </c>
      <c r="Z125" s="200">
        <v>1</v>
      </c>
      <c r="AA125" s="200">
        <v>1</v>
      </c>
      <c r="AB125" s="200">
        <v>1</v>
      </c>
      <c r="AC125" s="200">
        <v>1</v>
      </c>
      <c r="AD125" s="200">
        <v>1</v>
      </c>
      <c r="AE125" s="200">
        <v>1</v>
      </c>
      <c r="AF125" s="200">
        <v>1</v>
      </c>
      <c r="AG125" s="200">
        <v>1</v>
      </c>
      <c r="AH125" s="200">
        <v>1</v>
      </c>
      <c r="AI125" s="200">
        <v>1</v>
      </c>
      <c r="AJ125" s="200">
        <v>1</v>
      </c>
      <c r="AK125" s="200">
        <v>1</v>
      </c>
      <c r="AL125" s="200"/>
      <c r="AM125" s="200">
        <v>1</v>
      </c>
      <c r="AN125" s="189">
        <v>1</v>
      </c>
      <c r="AO125" s="200">
        <v>1</v>
      </c>
      <c r="AP125" s="200">
        <v>1</v>
      </c>
      <c r="AQ125" s="200">
        <v>1</v>
      </c>
      <c r="AR125" s="200">
        <v>1</v>
      </c>
      <c r="AS125" s="200">
        <v>1</v>
      </c>
      <c r="AT125" s="200">
        <v>1</v>
      </c>
      <c r="AU125" s="200">
        <v>1</v>
      </c>
      <c r="AV125" s="200">
        <v>1</v>
      </c>
      <c r="AW125" s="200">
        <v>1</v>
      </c>
      <c r="AX125" s="200">
        <v>1</v>
      </c>
      <c r="AY125" s="189">
        <v>1</v>
      </c>
      <c r="AZ125" s="200">
        <v>1</v>
      </c>
      <c r="BA125" s="200">
        <v>1</v>
      </c>
      <c r="BB125" s="200">
        <v>1</v>
      </c>
      <c r="BC125" s="200">
        <v>1</v>
      </c>
      <c r="BD125" s="200">
        <v>1</v>
      </c>
      <c r="BE125" s="200">
        <v>1</v>
      </c>
      <c r="BF125" s="200">
        <v>1</v>
      </c>
      <c r="BG125" s="200">
        <v>1</v>
      </c>
      <c r="BH125" s="200">
        <v>1</v>
      </c>
      <c r="BI125" s="189">
        <v>1</v>
      </c>
      <c r="BJ125" s="200">
        <v>1</v>
      </c>
      <c r="BK125" s="200">
        <v>1</v>
      </c>
      <c r="BL125" s="200">
        <v>1</v>
      </c>
      <c r="BM125" s="200">
        <v>1</v>
      </c>
      <c r="BN125" s="200">
        <v>1</v>
      </c>
      <c r="BO125" s="200">
        <v>1</v>
      </c>
      <c r="BP125" s="200">
        <v>1</v>
      </c>
      <c r="BQ125" s="200">
        <v>1</v>
      </c>
      <c r="BR125" s="200">
        <v>1</v>
      </c>
      <c r="BS125" s="200">
        <v>1</v>
      </c>
      <c r="BT125" s="189">
        <v>1</v>
      </c>
      <c r="BU125" s="200">
        <v>1</v>
      </c>
      <c r="BV125" s="200">
        <v>1</v>
      </c>
      <c r="BW125" s="200">
        <v>1</v>
      </c>
      <c r="BX125" s="200">
        <v>1</v>
      </c>
      <c r="BY125" s="201">
        <v>1</v>
      </c>
      <c r="BZ125" s="200">
        <v>1</v>
      </c>
      <c r="CA125" s="200">
        <v>1</v>
      </c>
      <c r="CB125" s="200">
        <v>1</v>
      </c>
      <c r="CC125" s="200">
        <v>1</v>
      </c>
      <c r="CD125" s="200">
        <v>1</v>
      </c>
      <c r="CE125" s="200">
        <v>1</v>
      </c>
      <c r="CF125" s="200">
        <v>1</v>
      </c>
      <c r="CG125" s="200">
        <v>1</v>
      </c>
      <c r="CH125" s="200">
        <v>1</v>
      </c>
      <c r="CI125" s="189">
        <v>1</v>
      </c>
      <c r="CJ125" s="200">
        <v>1</v>
      </c>
      <c r="CK125" s="200">
        <v>1</v>
      </c>
      <c r="CL125" s="200">
        <v>1</v>
      </c>
      <c r="CM125" s="200">
        <v>1</v>
      </c>
      <c r="CN125" s="200">
        <v>1</v>
      </c>
      <c r="CO125" s="200">
        <v>1</v>
      </c>
      <c r="CP125" s="200">
        <v>1</v>
      </c>
      <c r="CQ125" s="200">
        <v>1</v>
      </c>
      <c r="CR125" s="200">
        <v>1</v>
      </c>
      <c r="CS125" s="200">
        <v>1</v>
      </c>
      <c r="CT125" s="200">
        <v>1</v>
      </c>
      <c r="CU125" s="200">
        <v>1</v>
      </c>
      <c r="CV125" s="200">
        <v>1</v>
      </c>
      <c r="CW125" s="200">
        <v>1</v>
      </c>
      <c r="CX125" s="200">
        <v>1</v>
      </c>
      <c r="CY125" s="200">
        <v>1</v>
      </c>
      <c r="CZ125" s="200">
        <v>1</v>
      </c>
      <c r="DA125" s="200">
        <v>1</v>
      </c>
      <c r="DB125" s="200">
        <v>1</v>
      </c>
      <c r="DC125" s="200">
        <v>1</v>
      </c>
      <c r="DD125" s="189">
        <v>1</v>
      </c>
      <c r="DE125" s="200">
        <v>1</v>
      </c>
      <c r="DF125" s="200">
        <v>1</v>
      </c>
      <c r="DG125" s="200">
        <v>1</v>
      </c>
      <c r="DH125" s="200">
        <v>1</v>
      </c>
      <c r="DI125" s="200">
        <v>1</v>
      </c>
      <c r="DJ125" s="200">
        <v>1</v>
      </c>
      <c r="DK125" s="200">
        <v>1</v>
      </c>
      <c r="DL125" s="200">
        <v>1</v>
      </c>
      <c r="DM125" s="189">
        <v>1</v>
      </c>
      <c r="DN125" s="200">
        <v>1</v>
      </c>
      <c r="DO125" s="200">
        <v>1</v>
      </c>
      <c r="DP125" s="200">
        <v>1</v>
      </c>
      <c r="DQ125" s="200">
        <v>1</v>
      </c>
      <c r="DR125" s="200">
        <v>1</v>
      </c>
      <c r="DS125" s="200">
        <v>1</v>
      </c>
      <c r="DT125" s="200">
        <v>1</v>
      </c>
      <c r="DU125" s="200" t="str">
        <f t="shared" ref="DU125:EB125" si="14">IFERROR(IF($E125*DU$7,1,""),"")</f>
        <v/>
      </c>
      <c r="DV125" s="200" t="str">
        <f t="shared" si="14"/>
        <v/>
      </c>
      <c r="DW125" s="200" t="str">
        <f t="shared" si="14"/>
        <v/>
      </c>
      <c r="DX125" s="200" t="str">
        <f t="shared" si="14"/>
        <v/>
      </c>
      <c r="DZ125" s="200" t="str">
        <f t="shared" si="14"/>
        <v/>
      </c>
      <c r="EA125" s="200" t="str">
        <f t="shared" si="14"/>
        <v/>
      </c>
      <c r="EB125" s="200" t="str">
        <f t="shared" si="14"/>
        <v/>
      </c>
      <c r="EC125" s="200" t="str">
        <f t="shared" ref="EC125:EJ125" si="15">IFERROR(IF($E125*EC$7,1,""),"")</f>
        <v/>
      </c>
      <c r="EE125" s="200" t="str">
        <f t="shared" si="15"/>
        <v/>
      </c>
      <c r="EF125" s="200" t="str">
        <f t="shared" si="15"/>
        <v/>
      </c>
      <c r="EG125" s="200" t="str">
        <f t="shared" si="15"/>
        <v/>
      </c>
      <c r="EH125" s="200" t="str">
        <f t="shared" si="15"/>
        <v/>
      </c>
      <c r="EI125" s="200" t="str">
        <f t="shared" si="15"/>
        <v/>
      </c>
      <c r="EJ125" s="199" t="str">
        <f t="shared" si="15"/>
        <v/>
      </c>
      <c r="EK125" s="199"/>
      <c r="EL125" s="138"/>
      <c r="EM125" s="138"/>
      <c r="EN125" s="138"/>
      <c r="EO125" s="138"/>
    </row>
    <row r="126" spans="1:145" hidden="1">
      <c r="A126" s="235"/>
      <c r="B126" s="338" t="s">
        <v>227</v>
      </c>
      <c r="C126" s="357"/>
      <c r="D126" s="191"/>
      <c r="E126" s="197" t="str">
        <f>IF(AND(D126="laag",$D$3=1),0,_xlfn.IFNA(IF(VLOOKUP($B126,Classificatietabel!$B$6:$H$91,$E$5,FALSE)="Ja",1,0),""))</f>
        <v/>
      </c>
      <c r="F126" s="357"/>
      <c r="G126" s="357"/>
      <c r="H126" s="357"/>
      <c r="I126" s="357"/>
      <c r="J126" s="357"/>
      <c r="K126" s="357"/>
      <c r="L126" s="357"/>
      <c r="M126" s="357"/>
      <c r="N126" s="357"/>
      <c r="O126" s="357"/>
      <c r="P126" s="357"/>
      <c r="Q126" s="357"/>
      <c r="R126" s="357"/>
      <c r="S126" s="357"/>
      <c r="T126" s="357"/>
      <c r="U126" s="357"/>
      <c r="V126" s="357"/>
      <c r="W126" s="357"/>
      <c r="X126" s="357"/>
      <c r="Y126" s="357"/>
      <c r="Z126" s="357"/>
      <c r="AA126" s="357"/>
      <c r="AB126" s="357"/>
      <c r="AC126" s="357"/>
      <c r="AD126" s="357"/>
      <c r="AE126" s="357"/>
      <c r="AF126" s="357"/>
      <c r="AG126" s="357"/>
      <c r="AH126" s="357"/>
      <c r="AI126" s="357"/>
      <c r="AJ126" s="357"/>
      <c r="AK126" s="357"/>
      <c r="AL126" s="357"/>
      <c r="AM126" s="357"/>
      <c r="AN126" s="357"/>
      <c r="AO126" s="357"/>
      <c r="AP126" s="357"/>
      <c r="AQ126" s="357"/>
      <c r="AR126" s="357"/>
      <c r="AS126" s="357"/>
      <c r="AT126" s="357"/>
      <c r="AU126" s="357"/>
      <c r="AV126" s="357"/>
      <c r="AW126" s="357"/>
      <c r="AX126" s="357"/>
      <c r="AY126" s="357"/>
      <c r="AZ126" s="357"/>
      <c r="BA126" s="357"/>
      <c r="BB126" s="357"/>
      <c r="BC126" s="357"/>
      <c r="BD126" s="357"/>
      <c r="BE126" s="357"/>
      <c r="BF126" s="357"/>
      <c r="BG126" s="357"/>
      <c r="BH126" s="357"/>
      <c r="BI126" s="357"/>
      <c r="BJ126" s="357"/>
      <c r="BK126" s="357"/>
      <c r="BL126" s="357"/>
      <c r="BM126" s="357"/>
      <c r="BN126" s="357"/>
      <c r="BO126" s="357"/>
      <c r="BP126" s="357"/>
      <c r="BQ126" s="357"/>
      <c r="BR126" s="357"/>
      <c r="BS126" s="357"/>
      <c r="BT126" s="191"/>
      <c r="BU126" s="191"/>
      <c r="BV126" s="357"/>
      <c r="BW126" s="357"/>
      <c r="BX126" s="357"/>
      <c r="BY126" s="357"/>
      <c r="BZ126" s="357"/>
      <c r="CA126" s="357"/>
      <c r="CB126" s="357"/>
      <c r="CC126" s="357"/>
      <c r="CD126" s="357"/>
      <c r="CE126" s="357"/>
      <c r="CF126" s="357"/>
      <c r="CG126" s="357"/>
      <c r="CH126" s="357"/>
      <c r="CI126" s="191"/>
      <c r="CJ126" s="357"/>
      <c r="CK126" s="357"/>
      <c r="CL126" s="357"/>
      <c r="CM126" s="357"/>
      <c r="CN126" s="357"/>
      <c r="CO126" s="357"/>
      <c r="CP126" s="357"/>
      <c r="CQ126" s="357"/>
      <c r="CR126" s="357"/>
      <c r="CS126" s="357"/>
      <c r="CT126" s="357"/>
      <c r="CU126" s="357"/>
      <c r="CV126" s="357"/>
      <c r="CW126" s="357"/>
      <c r="CX126" s="357"/>
      <c r="CY126" s="357"/>
      <c r="CZ126" s="357"/>
      <c r="DA126" s="357"/>
      <c r="DB126" s="357"/>
      <c r="DC126" s="357"/>
      <c r="DD126" s="357"/>
      <c r="DE126" s="357"/>
      <c r="DF126" s="357"/>
      <c r="DG126" s="357"/>
      <c r="DH126" s="357"/>
      <c r="DI126" s="357"/>
      <c r="DJ126" s="357"/>
      <c r="DK126" s="357"/>
      <c r="DL126" s="357"/>
      <c r="DM126" s="357"/>
      <c r="DN126" s="357"/>
      <c r="DO126" s="357"/>
      <c r="DP126" s="357"/>
      <c r="DQ126" s="357"/>
      <c r="DR126" s="357"/>
      <c r="DS126" s="357"/>
      <c r="DT126" s="357"/>
      <c r="DU126" s="357"/>
      <c r="DV126" s="357"/>
      <c r="DW126" s="357"/>
      <c r="DX126" s="357"/>
      <c r="DY126" s="357"/>
      <c r="DZ126" s="357"/>
      <c r="EA126" s="357"/>
      <c r="EB126" s="357"/>
      <c r="EC126" s="357"/>
      <c r="ED126" s="357"/>
      <c r="EE126" s="357"/>
      <c r="EF126" s="357"/>
      <c r="EG126" s="357"/>
      <c r="EH126" s="357"/>
      <c r="EI126" s="357"/>
    </row>
    <row r="127" spans="1:145" hidden="1">
      <c r="A127" s="114" t="s">
        <v>421</v>
      </c>
      <c r="B127" s="337" t="s">
        <v>228</v>
      </c>
      <c r="C127" s="362" t="str">
        <f>_xlfn.IFNA(VLOOKUP($B127,Classificatietabel!$B$6:$I$91,C$7,FALSE),"")</f>
        <v/>
      </c>
      <c r="D127" s="194" t="str">
        <f>_xlfn.IFNA(VLOOKUP($B127,Classificatietabel!$B$6:$I$91,D$7,FALSE),"")</f>
        <v/>
      </c>
      <c r="E127" s="197" t="str">
        <f>IF(AND(D127="laag",$D$3=1),0,_xlfn.IFNA(IF(VLOOKUP($B127,Classificatietabel!$B$6:$H$91,$E$5,FALSE)="Ja",1,0),""))</f>
        <v/>
      </c>
      <c r="F127" s="357"/>
      <c r="G127" s="363">
        <v>1</v>
      </c>
      <c r="H127" s="363">
        <v>1</v>
      </c>
      <c r="I127" s="363">
        <v>1</v>
      </c>
      <c r="J127" s="363">
        <v>1</v>
      </c>
      <c r="K127" s="363">
        <v>1</v>
      </c>
      <c r="L127" s="363">
        <v>1</v>
      </c>
      <c r="M127" s="363">
        <v>1</v>
      </c>
      <c r="N127" s="363">
        <v>1</v>
      </c>
      <c r="O127" s="363">
        <v>1</v>
      </c>
      <c r="P127" s="363">
        <v>1</v>
      </c>
      <c r="Q127" s="363">
        <v>1</v>
      </c>
      <c r="R127" s="363">
        <v>1</v>
      </c>
      <c r="S127" s="363">
        <v>1</v>
      </c>
      <c r="T127" s="363">
        <v>1</v>
      </c>
      <c r="U127" s="363">
        <v>1</v>
      </c>
      <c r="V127" s="363">
        <v>1</v>
      </c>
      <c r="W127" s="363">
        <v>1</v>
      </c>
      <c r="X127" s="363">
        <v>1</v>
      </c>
      <c r="Y127" s="363">
        <v>1</v>
      </c>
      <c r="Z127" s="363">
        <v>1</v>
      </c>
      <c r="AA127" s="363">
        <v>1</v>
      </c>
      <c r="AB127" s="363">
        <v>1</v>
      </c>
      <c r="AC127" s="363">
        <v>1</v>
      </c>
      <c r="AD127" s="363">
        <v>1</v>
      </c>
      <c r="AE127" s="363">
        <v>1</v>
      </c>
      <c r="AF127" s="363">
        <v>1</v>
      </c>
      <c r="AG127" s="363">
        <v>1</v>
      </c>
      <c r="AH127" s="363">
        <v>1</v>
      </c>
      <c r="AI127" s="363">
        <v>1</v>
      </c>
      <c r="AJ127" s="363">
        <v>1</v>
      </c>
      <c r="AK127" s="363">
        <v>1</v>
      </c>
      <c r="AL127" s="363">
        <v>1</v>
      </c>
      <c r="AM127" s="363">
        <v>1</v>
      </c>
      <c r="AN127" s="357"/>
      <c r="AO127" s="363">
        <v>1</v>
      </c>
      <c r="AP127" s="363">
        <v>1</v>
      </c>
      <c r="AQ127" s="363">
        <v>1</v>
      </c>
      <c r="AR127" s="363">
        <v>1</v>
      </c>
      <c r="AS127" s="363">
        <v>1</v>
      </c>
      <c r="AT127" s="363">
        <v>1</v>
      </c>
      <c r="AU127" s="363">
        <v>1</v>
      </c>
      <c r="AV127" s="363">
        <v>1</v>
      </c>
      <c r="AW127" s="363">
        <v>1</v>
      </c>
      <c r="AX127" s="363">
        <v>1</v>
      </c>
      <c r="AY127" s="357"/>
      <c r="AZ127" s="363">
        <v>1</v>
      </c>
      <c r="BA127" s="363">
        <v>1</v>
      </c>
      <c r="BB127" s="363">
        <v>1</v>
      </c>
      <c r="BC127" s="363">
        <v>1</v>
      </c>
      <c r="BD127" s="363">
        <v>1</v>
      </c>
      <c r="BE127" s="363">
        <v>1</v>
      </c>
      <c r="BF127" s="363">
        <v>1</v>
      </c>
      <c r="BG127" s="363">
        <v>1</v>
      </c>
      <c r="BH127" s="363">
        <v>1</v>
      </c>
      <c r="BI127" s="357"/>
      <c r="BJ127" s="363">
        <v>1</v>
      </c>
      <c r="BK127" s="363">
        <v>1</v>
      </c>
      <c r="BL127" s="363">
        <v>1</v>
      </c>
      <c r="BM127" s="363">
        <v>1</v>
      </c>
      <c r="BN127" s="363">
        <v>1</v>
      </c>
      <c r="BO127" s="363">
        <v>1</v>
      </c>
      <c r="BP127" s="363">
        <v>1</v>
      </c>
      <c r="BQ127" s="363">
        <v>1</v>
      </c>
      <c r="BR127" s="363">
        <v>1</v>
      </c>
      <c r="BS127" s="363">
        <v>1</v>
      </c>
      <c r="BT127" s="191"/>
      <c r="BU127" s="230">
        <v>1</v>
      </c>
      <c r="BV127" s="363">
        <v>1</v>
      </c>
      <c r="BW127" s="363">
        <v>1</v>
      </c>
      <c r="BX127" s="363">
        <v>1</v>
      </c>
      <c r="BY127" s="365"/>
      <c r="BZ127" s="363">
        <v>1</v>
      </c>
      <c r="CA127" s="363">
        <v>1</v>
      </c>
      <c r="CB127" s="363">
        <v>1</v>
      </c>
      <c r="CC127" s="363">
        <v>1</v>
      </c>
      <c r="CD127" s="363">
        <v>1</v>
      </c>
      <c r="CE127" s="363">
        <v>1</v>
      </c>
      <c r="CF127" s="363">
        <v>1</v>
      </c>
      <c r="CG127" s="363">
        <v>1</v>
      </c>
      <c r="CH127" s="363">
        <v>1</v>
      </c>
      <c r="CI127" s="191"/>
      <c r="CJ127" s="363">
        <v>1</v>
      </c>
      <c r="CK127" s="363">
        <v>1</v>
      </c>
      <c r="CL127" s="363">
        <v>1</v>
      </c>
      <c r="CM127" s="363">
        <v>1</v>
      </c>
      <c r="CN127" s="363">
        <v>1</v>
      </c>
      <c r="CO127" s="363">
        <v>1</v>
      </c>
      <c r="CP127" s="363">
        <v>1</v>
      </c>
      <c r="CQ127" s="363">
        <v>1</v>
      </c>
      <c r="CR127" s="363">
        <v>1</v>
      </c>
      <c r="CS127" s="363">
        <v>1</v>
      </c>
      <c r="CT127" s="363">
        <v>1</v>
      </c>
      <c r="CU127" s="363">
        <v>1</v>
      </c>
      <c r="CV127" s="363">
        <v>1</v>
      </c>
      <c r="CW127" s="363">
        <v>1</v>
      </c>
      <c r="CX127" s="363">
        <v>1</v>
      </c>
      <c r="CY127" s="363">
        <v>1</v>
      </c>
      <c r="CZ127" s="363">
        <v>1</v>
      </c>
      <c r="DA127" s="363">
        <v>1</v>
      </c>
      <c r="DB127" s="363">
        <v>1</v>
      </c>
      <c r="DC127" s="363">
        <v>1</v>
      </c>
      <c r="DD127" s="357"/>
      <c r="DE127" s="363">
        <v>1</v>
      </c>
      <c r="DF127" s="363">
        <v>1</v>
      </c>
      <c r="DG127" s="363">
        <v>1</v>
      </c>
      <c r="DH127" s="363">
        <v>1</v>
      </c>
      <c r="DI127" s="363">
        <v>1</v>
      </c>
      <c r="DJ127" s="363">
        <v>1</v>
      </c>
      <c r="DK127" s="363">
        <v>1</v>
      </c>
      <c r="DL127" s="363">
        <v>1</v>
      </c>
      <c r="DM127" s="357"/>
      <c r="DN127" s="363">
        <v>1</v>
      </c>
      <c r="DO127" s="364" cm="1">
        <f t="array" aca="1" ref="DO127" ca="1">INDIRECT($A127&amp;DO$1)</f>
        <v>1</v>
      </c>
      <c r="DP127" s="364" cm="1">
        <f t="array" aca="1" ref="DP127" ca="1">INDIRECT($A127&amp;DP$1)</f>
        <v>1</v>
      </c>
      <c r="DQ127" s="364" cm="1">
        <f t="array" aca="1" ref="DQ127" ca="1">INDIRECT($A127&amp;DQ$1)</f>
        <v>1</v>
      </c>
      <c r="DR127" s="364" cm="1">
        <f t="array" aca="1" ref="DR127" ca="1">INDIRECT($A127&amp;DR$1)</f>
        <v>1</v>
      </c>
      <c r="DS127" s="364" cm="1">
        <f t="array" aca="1" ref="DS127" ca="1">INDIRECT($A127&amp;DS$1)</f>
        <v>1</v>
      </c>
      <c r="DT127" s="364" cm="1">
        <f t="array" aca="1" ref="DT127" ca="1">INDIRECT($A127&amp;DT$1)</f>
        <v>1</v>
      </c>
      <c r="DU127" s="364" cm="1">
        <f t="array" aca="1" ref="DU127" ca="1">INDIRECT($A127&amp;DU$1)</f>
        <v>1</v>
      </c>
      <c r="DV127" s="364" cm="1">
        <f t="array" aca="1" ref="DV127" ca="1">INDIRECT($A127&amp;DV$1)</f>
        <v>1</v>
      </c>
      <c r="DW127" s="364" cm="1">
        <f t="array" aca="1" ref="DW127" ca="1">INDIRECT($A127&amp;DW$1)</f>
        <v>1</v>
      </c>
      <c r="DX127" s="364" cm="1">
        <f t="array" aca="1" ref="DX127" ca="1">INDIRECT($A127&amp;DX$1)</f>
        <v>1</v>
      </c>
      <c r="DY127" s="357"/>
      <c r="DZ127" s="364" cm="1">
        <f t="array" aca="1" ref="DZ127" ca="1">INDIRECT($A127&amp;DZ$1)</f>
        <v>1</v>
      </c>
      <c r="EA127" s="364" cm="1">
        <f t="array" aca="1" ref="EA127" ca="1">INDIRECT($A127&amp;EA$1)</f>
        <v>1</v>
      </c>
      <c r="EB127" s="364" cm="1">
        <f t="array" aca="1" ref="EB127" ca="1">INDIRECT($A127&amp;EB$1)</f>
        <v>1</v>
      </c>
      <c r="EC127" s="364" cm="1">
        <f t="array" aca="1" ref="EC127" ca="1">INDIRECT($A127&amp;EC$1)</f>
        <v>1</v>
      </c>
      <c r="ED127" s="357"/>
      <c r="EE127" s="364" cm="1">
        <f t="array" aca="1" ref="EE127" ca="1">INDIRECT($A127&amp;EE$1)</f>
        <v>1</v>
      </c>
      <c r="EF127" s="364" cm="1">
        <f t="array" aca="1" ref="EF127" ca="1">INDIRECT($A127&amp;EF$1)</f>
        <v>1</v>
      </c>
      <c r="EG127" s="364" cm="1">
        <f t="array" aca="1" ref="EG127" ca="1">INDIRECT($A127&amp;EG$1)</f>
        <v>1</v>
      </c>
      <c r="EH127" s="364" cm="1">
        <f t="array" aca="1" ref="EH127" ca="1">INDIRECT($A127&amp;EH$1)</f>
        <v>1</v>
      </c>
      <c r="EI127" s="364" cm="1">
        <f t="array" aca="1" ref="EI127" ca="1">INDIRECT($A127&amp;EI$1)</f>
        <v>1</v>
      </c>
      <c r="EJ127" s="199"/>
      <c r="EK127" s="199"/>
      <c r="EL127" s="138"/>
      <c r="EM127" s="138"/>
      <c r="EN127" s="138"/>
      <c r="EO127" s="138"/>
    </row>
    <row r="128" spans="1:145" hidden="1">
      <c r="A128" s="114" t="s">
        <v>422</v>
      </c>
      <c r="B128" s="337" t="s">
        <v>231</v>
      </c>
      <c r="C128" s="362" t="str">
        <f>_xlfn.IFNA(VLOOKUP($B128,Classificatietabel!$B$6:$I$91,C$7,FALSE),"")</f>
        <v/>
      </c>
      <c r="D128" s="194" t="str">
        <f>_xlfn.IFNA(VLOOKUP($B128,Classificatietabel!$B$6:$I$91,D$7,FALSE),"")</f>
        <v/>
      </c>
      <c r="E128" s="197" t="str">
        <f>IF(AND(D128="laag",$D$3=1),0,_xlfn.IFNA(IF(VLOOKUP($B128,Classificatietabel!$B$6:$H$91,$E$5,FALSE)="Ja",1,0),""))</f>
        <v/>
      </c>
      <c r="F128" s="357"/>
      <c r="G128" s="363">
        <v>1</v>
      </c>
      <c r="H128" s="363">
        <v>1</v>
      </c>
      <c r="I128" s="363">
        <v>1</v>
      </c>
      <c r="J128" s="363">
        <v>1</v>
      </c>
      <c r="K128" s="363">
        <v>1</v>
      </c>
      <c r="L128" s="363">
        <v>1</v>
      </c>
      <c r="M128" s="363">
        <v>1</v>
      </c>
      <c r="N128" s="363">
        <v>1</v>
      </c>
      <c r="O128" s="363">
        <v>1</v>
      </c>
      <c r="P128" s="363">
        <v>1</v>
      </c>
      <c r="Q128" s="363">
        <v>1</v>
      </c>
      <c r="R128" s="363">
        <v>1</v>
      </c>
      <c r="S128" s="363">
        <v>1</v>
      </c>
      <c r="T128" s="363">
        <v>1</v>
      </c>
      <c r="U128" s="363">
        <v>1</v>
      </c>
      <c r="V128" s="363">
        <v>1</v>
      </c>
      <c r="W128" s="363">
        <v>1</v>
      </c>
      <c r="X128" s="363">
        <v>1</v>
      </c>
      <c r="Y128" s="363">
        <v>1</v>
      </c>
      <c r="Z128" s="363">
        <v>1</v>
      </c>
      <c r="AA128" s="363">
        <v>1</v>
      </c>
      <c r="AB128" s="363">
        <v>1</v>
      </c>
      <c r="AC128" s="363">
        <v>1</v>
      </c>
      <c r="AD128" s="363">
        <v>1</v>
      </c>
      <c r="AE128" s="363">
        <v>1</v>
      </c>
      <c r="AF128" s="363">
        <v>1</v>
      </c>
      <c r="AG128" s="363">
        <v>1</v>
      </c>
      <c r="AH128" s="363">
        <v>1</v>
      </c>
      <c r="AI128" s="363">
        <v>1</v>
      </c>
      <c r="AJ128" s="363">
        <v>1</v>
      </c>
      <c r="AK128" s="363">
        <v>1</v>
      </c>
      <c r="AL128" s="363">
        <v>1</v>
      </c>
      <c r="AM128" s="363">
        <v>1</v>
      </c>
      <c r="AN128" s="357"/>
      <c r="AO128" s="363">
        <v>1</v>
      </c>
      <c r="AP128" s="363">
        <v>1</v>
      </c>
      <c r="AQ128" s="363">
        <v>1</v>
      </c>
      <c r="AR128" s="363">
        <v>1</v>
      </c>
      <c r="AS128" s="363">
        <v>1</v>
      </c>
      <c r="AT128" s="363">
        <v>1</v>
      </c>
      <c r="AU128" s="363">
        <v>1</v>
      </c>
      <c r="AV128" s="363">
        <v>1</v>
      </c>
      <c r="AW128" s="363">
        <v>1</v>
      </c>
      <c r="AX128" s="363">
        <v>1</v>
      </c>
      <c r="AY128" s="357"/>
      <c r="AZ128" s="363">
        <v>1</v>
      </c>
      <c r="BA128" s="363">
        <v>1</v>
      </c>
      <c r="BB128" s="363">
        <v>1</v>
      </c>
      <c r="BC128" s="363">
        <v>1</v>
      </c>
      <c r="BD128" s="363">
        <v>1</v>
      </c>
      <c r="BE128" s="363">
        <v>1</v>
      </c>
      <c r="BF128" s="363">
        <v>1</v>
      </c>
      <c r="BG128" s="363">
        <v>1</v>
      </c>
      <c r="BH128" s="363">
        <v>1</v>
      </c>
      <c r="BI128" s="357"/>
      <c r="BJ128" s="363">
        <v>1</v>
      </c>
      <c r="BK128" s="363">
        <v>1</v>
      </c>
      <c r="BL128" s="363">
        <v>1</v>
      </c>
      <c r="BM128" s="363">
        <v>1</v>
      </c>
      <c r="BN128" s="363">
        <v>1</v>
      </c>
      <c r="BO128" s="363">
        <v>1</v>
      </c>
      <c r="BP128" s="363">
        <v>1</v>
      </c>
      <c r="BQ128" s="363">
        <v>1</v>
      </c>
      <c r="BR128" s="363">
        <v>1</v>
      </c>
      <c r="BS128" s="363">
        <v>1</v>
      </c>
      <c r="BT128" s="191"/>
      <c r="BU128" s="230">
        <v>1</v>
      </c>
      <c r="BV128" s="363">
        <v>1</v>
      </c>
      <c r="BW128" s="363">
        <v>1</v>
      </c>
      <c r="BX128" s="363">
        <v>1</v>
      </c>
      <c r="BY128" s="365"/>
      <c r="BZ128" s="363">
        <v>1</v>
      </c>
      <c r="CA128" s="363">
        <v>1</v>
      </c>
      <c r="CB128" s="363">
        <v>1</v>
      </c>
      <c r="CC128" s="363">
        <v>1</v>
      </c>
      <c r="CD128" s="363">
        <v>1</v>
      </c>
      <c r="CE128" s="363">
        <v>1</v>
      </c>
      <c r="CF128" s="363">
        <v>1</v>
      </c>
      <c r="CG128" s="363">
        <v>1</v>
      </c>
      <c r="CH128" s="363">
        <v>1</v>
      </c>
      <c r="CI128" s="191"/>
      <c r="CJ128" s="363">
        <v>1</v>
      </c>
      <c r="CK128" s="363">
        <v>1</v>
      </c>
      <c r="CL128" s="363">
        <v>1</v>
      </c>
      <c r="CM128" s="363">
        <v>1</v>
      </c>
      <c r="CN128" s="363">
        <v>1</v>
      </c>
      <c r="CO128" s="363">
        <v>1</v>
      </c>
      <c r="CP128" s="363">
        <v>1</v>
      </c>
      <c r="CQ128" s="363">
        <v>1</v>
      </c>
      <c r="CR128" s="363">
        <v>1</v>
      </c>
      <c r="CS128" s="363">
        <v>1</v>
      </c>
      <c r="CT128" s="363">
        <v>1</v>
      </c>
      <c r="CU128" s="363">
        <v>1</v>
      </c>
      <c r="CV128" s="363">
        <v>1</v>
      </c>
      <c r="CW128" s="363">
        <v>1</v>
      </c>
      <c r="CX128" s="363">
        <v>1</v>
      </c>
      <c r="CY128" s="363">
        <v>1</v>
      </c>
      <c r="CZ128" s="363">
        <v>1</v>
      </c>
      <c r="DA128" s="363">
        <v>1</v>
      </c>
      <c r="DB128" s="363">
        <v>1</v>
      </c>
      <c r="DC128" s="363">
        <v>1</v>
      </c>
      <c r="DD128" s="357"/>
      <c r="DE128" s="363">
        <v>1</v>
      </c>
      <c r="DF128" s="363">
        <v>1</v>
      </c>
      <c r="DG128" s="363">
        <v>1</v>
      </c>
      <c r="DH128" s="363">
        <v>1</v>
      </c>
      <c r="DI128" s="363">
        <v>1</v>
      </c>
      <c r="DJ128" s="363">
        <v>1</v>
      </c>
      <c r="DK128" s="363">
        <v>1</v>
      </c>
      <c r="DL128" s="363">
        <v>1</v>
      </c>
      <c r="DM128" s="357"/>
      <c r="DN128" s="363">
        <v>1</v>
      </c>
      <c r="DO128" s="363">
        <v>1</v>
      </c>
      <c r="DP128" s="364" cm="1">
        <f t="array" aca="1" ref="DP128" ca="1">INDIRECT($A128&amp;DP$1)</f>
        <v>1</v>
      </c>
      <c r="DQ128" s="364" cm="1">
        <f t="array" aca="1" ref="DQ128" ca="1">INDIRECT($A128&amp;DQ$1)</f>
        <v>1</v>
      </c>
      <c r="DR128" s="364" cm="1">
        <f t="array" aca="1" ref="DR128" ca="1">INDIRECT($A128&amp;DR$1)</f>
        <v>1</v>
      </c>
      <c r="DS128" s="364" cm="1">
        <f t="array" aca="1" ref="DS128" ca="1">INDIRECT($A128&amp;DS$1)</f>
        <v>1</v>
      </c>
      <c r="DT128" s="364" cm="1">
        <f t="array" aca="1" ref="DT128" ca="1">INDIRECT($A128&amp;DT$1)</f>
        <v>1</v>
      </c>
      <c r="DU128" s="364" cm="1">
        <f t="array" aca="1" ref="DU128" ca="1">INDIRECT($A128&amp;DU$1)</f>
        <v>1</v>
      </c>
      <c r="DV128" s="364" cm="1">
        <f t="array" aca="1" ref="DV128" ca="1">INDIRECT($A128&amp;DV$1)</f>
        <v>1</v>
      </c>
      <c r="DW128" s="364" cm="1">
        <f t="array" aca="1" ref="DW128" ca="1">INDIRECT($A128&amp;DW$1)</f>
        <v>1</v>
      </c>
      <c r="DX128" s="364" cm="1">
        <f t="array" aca="1" ref="DX128" ca="1">INDIRECT($A128&amp;DX$1)</f>
        <v>1</v>
      </c>
      <c r="DY128" s="357"/>
      <c r="DZ128" s="364" cm="1">
        <f t="array" aca="1" ref="DZ128" ca="1">INDIRECT($A128&amp;DZ$1)</f>
        <v>1</v>
      </c>
      <c r="EA128" s="364" cm="1">
        <f t="array" aca="1" ref="EA128" ca="1">INDIRECT($A128&amp;EA$1)</f>
        <v>1</v>
      </c>
      <c r="EB128" s="364" cm="1">
        <f t="array" aca="1" ref="EB128" ca="1">INDIRECT($A128&amp;EB$1)</f>
        <v>1</v>
      </c>
      <c r="EC128" s="364" cm="1">
        <f t="array" aca="1" ref="EC128" ca="1">INDIRECT($A128&amp;EC$1)</f>
        <v>1</v>
      </c>
      <c r="ED128" s="357"/>
      <c r="EE128" s="364" cm="1">
        <f t="array" aca="1" ref="EE128" ca="1">INDIRECT($A128&amp;EE$1)</f>
        <v>1</v>
      </c>
      <c r="EF128" s="364" cm="1">
        <f t="array" aca="1" ref="EF128" ca="1">INDIRECT($A128&amp;EF$1)</f>
        <v>1</v>
      </c>
      <c r="EG128" s="364" cm="1">
        <f t="array" aca="1" ref="EG128" ca="1">INDIRECT($A128&amp;EG$1)</f>
        <v>1</v>
      </c>
      <c r="EH128" s="364" cm="1">
        <f t="array" aca="1" ref="EH128" ca="1">INDIRECT($A128&amp;EH$1)</f>
        <v>1</v>
      </c>
      <c r="EI128" s="364" cm="1">
        <f t="array" aca="1" ref="EI128" ca="1">INDIRECT($A128&amp;EI$1)</f>
        <v>1</v>
      </c>
      <c r="EJ128" s="199"/>
      <c r="EK128" s="199"/>
      <c r="EL128" s="138"/>
      <c r="EM128" s="138"/>
      <c r="EN128" s="138"/>
      <c r="EO128" s="138"/>
    </row>
    <row r="129" spans="1:145" hidden="1">
      <c r="A129" s="114" t="s">
        <v>423</v>
      </c>
      <c r="B129" s="337" t="s">
        <v>232</v>
      </c>
      <c r="C129" s="362" t="str">
        <f>_xlfn.IFNA(VLOOKUP($B129,Classificatietabel!$B$6:$I$91,C$7,FALSE),"")</f>
        <v/>
      </c>
      <c r="D129" s="194" t="str">
        <f>_xlfn.IFNA(VLOOKUP($B129,Classificatietabel!$B$6:$I$91,D$7,FALSE),"")</f>
        <v/>
      </c>
      <c r="E129" s="197" t="str">
        <f>IF(AND(D129="laag",$D$3=1),0,_xlfn.IFNA(IF(VLOOKUP($B129,Classificatietabel!$B$6:$H$91,$E$5,FALSE)="Ja",1,0),""))</f>
        <v/>
      </c>
      <c r="F129" s="357"/>
      <c r="G129" s="363">
        <v>1</v>
      </c>
      <c r="H129" s="363">
        <v>1</v>
      </c>
      <c r="I129" s="363">
        <v>1</v>
      </c>
      <c r="J129" s="363">
        <v>1</v>
      </c>
      <c r="K129" s="363">
        <v>1</v>
      </c>
      <c r="L129" s="363">
        <v>1</v>
      </c>
      <c r="M129" s="363">
        <v>1</v>
      </c>
      <c r="N129" s="363">
        <v>1</v>
      </c>
      <c r="O129" s="363">
        <v>1</v>
      </c>
      <c r="P129" s="363">
        <v>1</v>
      </c>
      <c r="Q129" s="363">
        <v>1</v>
      </c>
      <c r="R129" s="363">
        <v>1</v>
      </c>
      <c r="S129" s="363">
        <v>1</v>
      </c>
      <c r="T129" s="363">
        <v>1</v>
      </c>
      <c r="U129" s="363">
        <v>1</v>
      </c>
      <c r="V129" s="363">
        <v>1</v>
      </c>
      <c r="W129" s="363">
        <v>1</v>
      </c>
      <c r="X129" s="363">
        <v>1</v>
      </c>
      <c r="Y129" s="363">
        <v>1</v>
      </c>
      <c r="Z129" s="363">
        <v>1</v>
      </c>
      <c r="AA129" s="363">
        <v>1</v>
      </c>
      <c r="AB129" s="363">
        <v>1</v>
      </c>
      <c r="AC129" s="363">
        <v>1</v>
      </c>
      <c r="AD129" s="363">
        <v>1</v>
      </c>
      <c r="AE129" s="363">
        <v>1</v>
      </c>
      <c r="AF129" s="363">
        <v>1</v>
      </c>
      <c r="AG129" s="363">
        <v>1</v>
      </c>
      <c r="AH129" s="363">
        <v>1</v>
      </c>
      <c r="AI129" s="363">
        <v>1</v>
      </c>
      <c r="AJ129" s="363">
        <v>1</v>
      </c>
      <c r="AK129" s="363">
        <v>1</v>
      </c>
      <c r="AL129" s="363">
        <v>1</v>
      </c>
      <c r="AM129" s="363">
        <v>1</v>
      </c>
      <c r="AN129" s="357"/>
      <c r="AO129" s="363">
        <v>1</v>
      </c>
      <c r="AP129" s="363">
        <v>1</v>
      </c>
      <c r="AQ129" s="363">
        <v>1</v>
      </c>
      <c r="AR129" s="363">
        <v>1</v>
      </c>
      <c r="AS129" s="363">
        <v>1</v>
      </c>
      <c r="AT129" s="363">
        <v>1</v>
      </c>
      <c r="AU129" s="363">
        <v>1</v>
      </c>
      <c r="AV129" s="363">
        <v>1</v>
      </c>
      <c r="AW129" s="363">
        <v>1</v>
      </c>
      <c r="AX129" s="363">
        <v>1</v>
      </c>
      <c r="AY129" s="357"/>
      <c r="AZ129" s="363">
        <v>1</v>
      </c>
      <c r="BA129" s="363">
        <v>1</v>
      </c>
      <c r="BB129" s="363">
        <v>1</v>
      </c>
      <c r="BC129" s="363">
        <v>1</v>
      </c>
      <c r="BD129" s="363">
        <v>1</v>
      </c>
      <c r="BE129" s="363">
        <v>1</v>
      </c>
      <c r="BF129" s="363">
        <v>1</v>
      </c>
      <c r="BG129" s="363">
        <v>1</v>
      </c>
      <c r="BH129" s="363">
        <v>1</v>
      </c>
      <c r="BI129" s="357"/>
      <c r="BJ129" s="363">
        <v>1</v>
      </c>
      <c r="BK129" s="363">
        <v>1</v>
      </c>
      <c r="BL129" s="363">
        <v>1</v>
      </c>
      <c r="BM129" s="363">
        <v>1</v>
      </c>
      <c r="BN129" s="363">
        <v>1</v>
      </c>
      <c r="BO129" s="363">
        <v>1</v>
      </c>
      <c r="BP129" s="363">
        <v>1</v>
      </c>
      <c r="BQ129" s="363">
        <v>1</v>
      </c>
      <c r="BR129" s="363">
        <v>1</v>
      </c>
      <c r="BS129" s="363">
        <v>1</v>
      </c>
      <c r="BT129" s="191"/>
      <c r="BU129" s="230">
        <v>1</v>
      </c>
      <c r="BV129" s="363">
        <v>1</v>
      </c>
      <c r="BW129" s="363">
        <v>1</v>
      </c>
      <c r="BX129" s="363">
        <v>1</v>
      </c>
      <c r="BY129" s="365"/>
      <c r="BZ129" s="363">
        <v>1</v>
      </c>
      <c r="CA129" s="363">
        <v>1</v>
      </c>
      <c r="CB129" s="363">
        <v>1</v>
      </c>
      <c r="CC129" s="363">
        <v>1</v>
      </c>
      <c r="CD129" s="363">
        <v>1</v>
      </c>
      <c r="CE129" s="363">
        <v>1</v>
      </c>
      <c r="CF129" s="363">
        <v>1</v>
      </c>
      <c r="CG129" s="363">
        <v>1</v>
      </c>
      <c r="CH129" s="363">
        <v>1</v>
      </c>
      <c r="CI129" s="191"/>
      <c r="CJ129" s="363">
        <v>1</v>
      </c>
      <c r="CK129" s="363">
        <v>1</v>
      </c>
      <c r="CL129" s="363">
        <v>1</v>
      </c>
      <c r="CM129" s="363">
        <v>1</v>
      </c>
      <c r="CN129" s="363">
        <v>1</v>
      </c>
      <c r="CO129" s="363">
        <v>1</v>
      </c>
      <c r="CP129" s="363">
        <v>1</v>
      </c>
      <c r="CQ129" s="363">
        <v>1</v>
      </c>
      <c r="CR129" s="363">
        <v>1</v>
      </c>
      <c r="CS129" s="363">
        <v>1</v>
      </c>
      <c r="CT129" s="363">
        <v>1</v>
      </c>
      <c r="CU129" s="363">
        <v>1</v>
      </c>
      <c r="CV129" s="363">
        <v>1</v>
      </c>
      <c r="CW129" s="363">
        <v>1</v>
      </c>
      <c r="CX129" s="363">
        <v>1</v>
      </c>
      <c r="CY129" s="363">
        <v>1</v>
      </c>
      <c r="CZ129" s="363">
        <v>1</v>
      </c>
      <c r="DA129" s="363">
        <v>1</v>
      </c>
      <c r="DB129" s="363">
        <v>1</v>
      </c>
      <c r="DC129" s="363">
        <v>1</v>
      </c>
      <c r="DD129" s="357"/>
      <c r="DE129" s="363">
        <v>1</v>
      </c>
      <c r="DF129" s="363">
        <v>1</v>
      </c>
      <c r="DG129" s="363">
        <v>1</v>
      </c>
      <c r="DH129" s="363">
        <v>1</v>
      </c>
      <c r="DI129" s="363">
        <v>1</v>
      </c>
      <c r="DJ129" s="363">
        <v>1</v>
      </c>
      <c r="DK129" s="363">
        <v>1</v>
      </c>
      <c r="DL129" s="363">
        <v>1</v>
      </c>
      <c r="DM129" s="357"/>
      <c r="DN129" s="363">
        <v>1</v>
      </c>
      <c r="DO129" s="363">
        <v>1</v>
      </c>
      <c r="DP129" s="363">
        <v>1</v>
      </c>
      <c r="DQ129" s="364" cm="1">
        <f t="array" aca="1" ref="DQ129" ca="1">INDIRECT($A129&amp;DQ$1)</f>
        <v>1</v>
      </c>
      <c r="DR129" s="364" cm="1">
        <f t="array" aca="1" ref="DR129" ca="1">INDIRECT($A129&amp;DR$1)</f>
        <v>1</v>
      </c>
      <c r="DS129" s="364" cm="1">
        <f t="array" aca="1" ref="DS129" ca="1">INDIRECT($A129&amp;DS$1)</f>
        <v>1</v>
      </c>
      <c r="DT129" s="364" cm="1">
        <f t="array" aca="1" ref="DT129" ca="1">INDIRECT($A129&amp;DT$1)</f>
        <v>1</v>
      </c>
      <c r="DU129" s="364" cm="1">
        <f t="array" aca="1" ref="DU129" ca="1">INDIRECT($A129&amp;DU$1)</f>
        <v>1</v>
      </c>
      <c r="DV129" s="364" cm="1">
        <f t="array" aca="1" ref="DV129" ca="1">INDIRECT($A129&amp;DV$1)</f>
        <v>1</v>
      </c>
      <c r="DW129" s="364" cm="1">
        <f t="array" aca="1" ref="DW129" ca="1">INDIRECT($A129&amp;DW$1)</f>
        <v>1</v>
      </c>
      <c r="DX129" s="364" cm="1">
        <f t="array" aca="1" ref="DX129" ca="1">INDIRECT($A129&amp;DX$1)</f>
        <v>1</v>
      </c>
      <c r="DY129" s="357"/>
      <c r="DZ129" s="364" cm="1">
        <f t="array" aca="1" ref="DZ129" ca="1">INDIRECT($A129&amp;DZ$1)</f>
        <v>1</v>
      </c>
      <c r="EA129" s="364" cm="1">
        <f t="array" aca="1" ref="EA129" ca="1">INDIRECT($A129&amp;EA$1)</f>
        <v>1</v>
      </c>
      <c r="EB129" s="364" cm="1">
        <f t="array" aca="1" ref="EB129" ca="1">INDIRECT($A129&amp;EB$1)</f>
        <v>1</v>
      </c>
      <c r="EC129" s="364" cm="1">
        <f t="array" aca="1" ref="EC129" ca="1">INDIRECT($A129&amp;EC$1)</f>
        <v>1</v>
      </c>
      <c r="ED129" s="357"/>
      <c r="EE129" s="364" cm="1">
        <f t="array" aca="1" ref="EE129" ca="1">INDIRECT($A129&amp;EE$1)</f>
        <v>1</v>
      </c>
      <c r="EF129" s="364" cm="1">
        <f t="array" aca="1" ref="EF129" ca="1">INDIRECT($A129&amp;EF$1)</f>
        <v>1</v>
      </c>
      <c r="EG129" s="364" cm="1">
        <f t="array" aca="1" ref="EG129" ca="1">INDIRECT($A129&amp;EG$1)</f>
        <v>1</v>
      </c>
      <c r="EH129" s="364" cm="1">
        <f t="array" aca="1" ref="EH129" ca="1">INDIRECT($A129&amp;EH$1)</f>
        <v>1</v>
      </c>
      <c r="EI129" s="364" cm="1">
        <f t="array" aca="1" ref="EI129" ca="1">INDIRECT($A129&amp;EI$1)</f>
        <v>1</v>
      </c>
      <c r="EJ129" s="199"/>
      <c r="EK129" s="199"/>
      <c r="EL129" s="138"/>
      <c r="EM129" s="138"/>
      <c r="EN129" s="138"/>
      <c r="EO129" s="138"/>
    </row>
    <row r="130" spans="1:145" hidden="1">
      <c r="A130" s="114" t="s">
        <v>424</v>
      </c>
      <c r="B130" s="337" t="s">
        <v>233</v>
      </c>
      <c r="C130" s="362" t="str">
        <f>_xlfn.IFNA(VLOOKUP($B130,Classificatietabel!$B$6:$I$91,C$7,FALSE),"")</f>
        <v/>
      </c>
      <c r="D130" s="194" t="str">
        <f>_xlfn.IFNA(VLOOKUP($B130,Classificatietabel!$B$6:$I$91,D$7,FALSE),"")</f>
        <v/>
      </c>
      <c r="E130" s="197" t="str">
        <f>IF(AND(D130="laag",$D$3=1),0,_xlfn.IFNA(IF(VLOOKUP($B130,Classificatietabel!$B$6:$H$91,$E$5,FALSE)="Ja",1,0),""))</f>
        <v/>
      </c>
      <c r="F130" s="357"/>
      <c r="G130" s="363">
        <v>1</v>
      </c>
      <c r="H130" s="363">
        <v>1</v>
      </c>
      <c r="I130" s="363">
        <v>1</v>
      </c>
      <c r="J130" s="363">
        <v>1</v>
      </c>
      <c r="K130" s="363">
        <v>1</v>
      </c>
      <c r="L130" s="363">
        <v>1</v>
      </c>
      <c r="M130" s="363">
        <v>1</v>
      </c>
      <c r="N130" s="363">
        <v>1</v>
      </c>
      <c r="O130" s="363">
        <v>1</v>
      </c>
      <c r="P130" s="363">
        <v>1</v>
      </c>
      <c r="Q130" s="363">
        <v>1</v>
      </c>
      <c r="R130" s="363">
        <v>1</v>
      </c>
      <c r="S130" s="363">
        <v>1</v>
      </c>
      <c r="T130" s="363">
        <v>1</v>
      </c>
      <c r="U130" s="363">
        <v>1</v>
      </c>
      <c r="V130" s="363">
        <v>1</v>
      </c>
      <c r="W130" s="363">
        <v>1</v>
      </c>
      <c r="X130" s="363">
        <v>1</v>
      </c>
      <c r="Y130" s="363">
        <v>1</v>
      </c>
      <c r="Z130" s="363">
        <v>1</v>
      </c>
      <c r="AA130" s="363">
        <v>1</v>
      </c>
      <c r="AB130" s="363">
        <v>1</v>
      </c>
      <c r="AC130" s="363">
        <v>1</v>
      </c>
      <c r="AD130" s="363">
        <v>1</v>
      </c>
      <c r="AE130" s="363">
        <v>1</v>
      </c>
      <c r="AF130" s="363">
        <v>1</v>
      </c>
      <c r="AG130" s="363">
        <v>1</v>
      </c>
      <c r="AH130" s="363">
        <v>1</v>
      </c>
      <c r="AI130" s="363">
        <v>1</v>
      </c>
      <c r="AJ130" s="363">
        <v>1</v>
      </c>
      <c r="AK130" s="363">
        <v>1</v>
      </c>
      <c r="AL130" s="363">
        <v>1</v>
      </c>
      <c r="AM130" s="363">
        <v>1</v>
      </c>
      <c r="AN130" s="357"/>
      <c r="AO130" s="363">
        <v>1</v>
      </c>
      <c r="AP130" s="363">
        <v>1</v>
      </c>
      <c r="AQ130" s="363">
        <v>1</v>
      </c>
      <c r="AR130" s="363">
        <v>1</v>
      </c>
      <c r="AS130" s="363">
        <v>1</v>
      </c>
      <c r="AT130" s="363">
        <v>1</v>
      </c>
      <c r="AU130" s="363">
        <v>1</v>
      </c>
      <c r="AV130" s="363">
        <v>1</v>
      </c>
      <c r="AW130" s="363">
        <v>1</v>
      </c>
      <c r="AX130" s="363">
        <v>1</v>
      </c>
      <c r="AY130" s="357"/>
      <c r="AZ130" s="363">
        <v>1</v>
      </c>
      <c r="BA130" s="363">
        <v>1</v>
      </c>
      <c r="BB130" s="363">
        <v>1</v>
      </c>
      <c r="BC130" s="363">
        <v>1</v>
      </c>
      <c r="BD130" s="363">
        <v>1</v>
      </c>
      <c r="BE130" s="363">
        <v>1</v>
      </c>
      <c r="BF130" s="363">
        <v>1</v>
      </c>
      <c r="BG130" s="363">
        <v>1</v>
      </c>
      <c r="BH130" s="363">
        <v>1</v>
      </c>
      <c r="BI130" s="357"/>
      <c r="BJ130" s="363">
        <v>1</v>
      </c>
      <c r="BK130" s="363">
        <v>1</v>
      </c>
      <c r="BL130" s="363">
        <v>1</v>
      </c>
      <c r="BM130" s="363">
        <v>1</v>
      </c>
      <c r="BN130" s="363">
        <v>1</v>
      </c>
      <c r="BO130" s="363">
        <v>1</v>
      </c>
      <c r="BP130" s="363">
        <v>1</v>
      </c>
      <c r="BQ130" s="363">
        <v>1</v>
      </c>
      <c r="BR130" s="363">
        <v>1</v>
      </c>
      <c r="BS130" s="363">
        <v>1</v>
      </c>
      <c r="BT130" s="191"/>
      <c r="BU130" s="230">
        <v>1</v>
      </c>
      <c r="BV130" s="363">
        <v>1</v>
      </c>
      <c r="BW130" s="363">
        <v>1</v>
      </c>
      <c r="BX130" s="363">
        <v>1</v>
      </c>
      <c r="BY130" s="365"/>
      <c r="BZ130" s="363">
        <v>1</v>
      </c>
      <c r="CA130" s="363">
        <v>1</v>
      </c>
      <c r="CB130" s="363">
        <v>1</v>
      </c>
      <c r="CC130" s="363">
        <v>1</v>
      </c>
      <c r="CD130" s="363">
        <v>1</v>
      </c>
      <c r="CE130" s="363">
        <v>1</v>
      </c>
      <c r="CF130" s="363">
        <v>1</v>
      </c>
      <c r="CG130" s="363">
        <v>1</v>
      </c>
      <c r="CH130" s="363">
        <v>1</v>
      </c>
      <c r="CI130" s="191"/>
      <c r="CJ130" s="363">
        <v>1</v>
      </c>
      <c r="CK130" s="363">
        <v>1</v>
      </c>
      <c r="CL130" s="363">
        <v>1</v>
      </c>
      <c r="CM130" s="363">
        <v>1</v>
      </c>
      <c r="CN130" s="363">
        <v>1</v>
      </c>
      <c r="CO130" s="363">
        <v>1</v>
      </c>
      <c r="CP130" s="363">
        <v>1</v>
      </c>
      <c r="CQ130" s="363">
        <v>1</v>
      </c>
      <c r="CR130" s="363">
        <v>1</v>
      </c>
      <c r="CS130" s="363">
        <v>1</v>
      </c>
      <c r="CT130" s="363">
        <v>1</v>
      </c>
      <c r="CU130" s="363">
        <v>1</v>
      </c>
      <c r="CV130" s="363">
        <v>1</v>
      </c>
      <c r="CW130" s="363">
        <v>1</v>
      </c>
      <c r="CX130" s="363">
        <v>1</v>
      </c>
      <c r="CY130" s="363">
        <v>1</v>
      </c>
      <c r="CZ130" s="363">
        <v>1</v>
      </c>
      <c r="DA130" s="363">
        <v>1</v>
      </c>
      <c r="DB130" s="363">
        <v>1</v>
      </c>
      <c r="DC130" s="363">
        <v>1</v>
      </c>
      <c r="DD130" s="357"/>
      <c r="DE130" s="363">
        <v>1</v>
      </c>
      <c r="DF130" s="363">
        <v>1</v>
      </c>
      <c r="DG130" s="363">
        <v>1</v>
      </c>
      <c r="DH130" s="363">
        <v>1</v>
      </c>
      <c r="DI130" s="363">
        <v>1</v>
      </c>
      <c r="DJ130" s="363">
        <v>1</v>
      </c>
      <c r="DK130" s="363">
        <v>1</v>
      </c>
      <c r="DL130" s="363">
        <v>1</v>
      </c>
      <c r="DM130" s="357"/>
      <c r="DN130" s="363">
        <v>1</v>
      </c>
      <c r="DO130" s="363">
        <v>1</v>
      </c>
      <c r="DP130" s="363">
        <v>1</v>
      </c>
      <c r="DQ130" s="363">
        <v>1</v>
      </c>
      <c r="DR130" s="364" cm="1">
        <f t="array" aca="1" ref="DR130" ca="1">INDIRECT($A130&amp;DR$1)</f>
        <v>1</v>
      </c>
      <c r="DS130" s="364" cm="1">
        <f t="array" aca="1" ref="DS130" ca="1">INDIRECT($A130&amp;DS$1)</f>
        <v>1</v>
      </c>
      <c r="DT130" s="364" cm="1">
        <f t="array" aca="1" ref="DT130" ca="1">INDIRECT($A130&amp;DT$1)</f>
        <v>1</v>
      </c>
      <c r="DU130" s="364" cm="1">
        <f t="array" aca="1" ref="DU130" ca="1">INDIRECT($A130&amp;DU$1)</f>
        <v>1</v>
      </c>
      <c r="DV130" s="364" cm="1">
        <f t="array" aca="1" ref="DV130" ca="1">INDIRECT($A130&amp;DV$1)</f>
        <v>1</v>
      </c>
      <c r="DW130" s="364" cm="1">
        <f t="array" aca="1" ref="DW130" ca="1">INDIRECT($A130&amp;DW$1)</f>
        <v>1</v>
      </c>
      <c r="DX130" s="364" cm="1">
        <f t="array" aca="1" ref="DX130" ca="1">INDIRECT($A130&amp;DX$1)</f>
        <v>1</v>
      </c>
      <c r="DY130" s="357"/>
      <c r="DZ130" s="364" cm="1">
        <f t="array" aca="1" ref="DZ130" ca="1">INDIRECT($A130&amp;DZ$1)</f>
        <v>1</v>
      </c>
      <c r="EA130" s="364" cm="1">
        <f t="array" aca="1" ref="EA130" ca="1">INDIRECT($A130&amp;EA$1)</f>
        <v>1</v>
      </c>
      <c r="EB130" s="364" cm="1">
        <f t="array" aca="1" ref="EB130" ca="1">INDIRECT($A130&amp;EB$1)</f>
        <v>1</v>
      </c>
      <c r="EC130" s="364" cm="1">
        <f t="array" aca="1" ref="EC130" ca="1">INDIRECT($A130&amp;EC$1)</f>
        <v>1</v>
      </c>
      <c r="ED130" s="357"/>
      <c r="EE130" s="364" cm="1">
        <f t="array" aca="1" ref="EE130" ca="1">INDIRECT($A130&amp;EE$1)</f>
        <v>1</v>
      </c>
      <c r="EF130" s="364" cm="1">
        <f t="array" aca="1" ref="EF130" ca="1">INDIRECT($A130&amp;EF$1)</f>
        <v>1</v>
      </c>
      <c r="EG130" s="364" cm="1">
        <f t="array" aca="1" ref="EG130" ca="1">INDIRECT($A130&amp;EG$1)</f>
        <v>1</v>
      </c>
      <c r="EH130" s="364" cm="1">
        <f t="array" aca="1" ref="EH130" ca="1">INDIRECT($A130&amp;EH$1)</f>
        <v>1</v>
      </c>
      <c r="EI130" s="364" cm="1">
        <f t="array" aca="1" ref="EI130" ca="1">INDIRECT($A130&amp;EI$1)</f>
        <v>1</v>
      </c>
      <c r="EJ130" s="199"/>
      <c r="EK130" s="199"/>
      <c r="EL130" s="138"/>
      <c r="EM130" s="138"/>
      <c r="EN130" s="138"/>
      <c r="EO130" s="138"/>
    </row>
    <row r="131" spans="1:145" hidden="1">
      <c r="A131" s="114" t="s">
        <v>425</v>
      </c>
      <c r="B131" s="337" t="s">
        <v>234</v>
      </c>
      <c r="C131" s="362" t="str">
        <f>_xlfn.IFNA(VLOOKUP($B131,Classificatietabel!$B$6:$I$91,C$7,FALSE),"")</f>
        <v/>
      </c>
      <c r="D131" s="194" t="str">
        <f>_xlfn.IFNA(VLOOKUP($B131,Classificatietabel!$B$6:$I$91,D$7,FALSE),"")</f>
        <v/>
      </c>
      <c r="E131" s="197" t="str">
        <f>IF(AND(D131="laag",$D$3=1),0,_xlfn.IFNA(IF(VLOOKUP($B131,Classificatietabel!$B$6:$H$91,$E$5,FALSE)="Ja",1,0),""))</f>
        <v/>
      </c>
      <c r="F131" s="357"/>
      <c r="G131" s="363">
        <v>1</v>
      </c>
      <c r="H131" s="363">
        <v>1</v>
      </c>
      <c r="I131" s="363">
        <v>1</v>
      </c>
      <c r="J131" s="363">
        <v>1</v>
      </c>
      <c r="K131" s="363">
        <v>1</v>
      </c>
      <c r="L131" s="363">
        <v>1</v>
      </c>
      <c r="M131" s="363">
        <v>1</v>
      </c>
      <c r="N131" s="363">
        <v>1</v>
      </c>
      <c r="O131" s="363">
        <v>1</v>
      </c>
      <c r="P131" s="363">
        <v>1</v>
      </c>
      <c r="Q131" s="363">
        <v>1</v>
      </c>
      <c r="R131" s="363">
        <v>1</v>
      </c>
      <c r="S131" s="363">
        <v>1</v>
      </c>
      <c r="T131" s="363">
        <v>1</v>
      </c>
      <c r="U131" s="363">
        <v>1</v>
      </c>
      <c r="V131" s="363">
        <v>1</v>
      </c>
      <c r="W131" s="363">
        <v>1</v>
      </c>
      <c r="X131" s="363">
        <v>1</v>
      </c>
      <c r="Y131" s="363">
        <v>1</v>
      </c>
      <c r="Z131" s="363">
        <v>1</v>
      </c>
      <c r="AA131" s="363">
        <v>1</v>
      </c>
      <c r="AB131" s="363">
        <v>1</v>
      </c>
      <c r="AC131" s="363">
        <v>1</v>
      </c>
      <c r="AD131" s="363">
        <v>1</v>
      </c>
      <c r="AE131" s="363">
        <v>1</v>
      </c>
      <c r="AF131" s="363">
        <v>1</v>
      </c>
      <c r="AG131" s="363">
        <v>1</v>
      </c>
      <c r="AH131" s="363">
        <v>1</v>
      </c>
      <c r="AI131" s="363">
        <v>1</v>
      </c>
      <c r="AJ131" s="363">
        <v>1</v>
      </c>
      <c r="AK131" s="363">
        <v>1</v>
      </c>
      <c r="AL131" s="363">
        <v>1</v>
      </c>
      <c r="AM131" s="363">
        <v>1</v>
      </c>
      <c r="AN131" s="357"/>
      <c r="AO131" s="363">
        <v>1</v>
      </c>
      <c r="AP131" s="363">
        <v>1</v>
      </c>
      <c r="AQ131" s="363">
        <v>1</v>
      </c>
      <c r="AR131" s="363">
        <v>1</v>
      </c>
      <c r="AS131" s="363">
        <v>1</v>
      </c>
      <c r="AT131" s="363">
        <v>1</v>
      </c>
      <c r="AU131" s="363">
        <v>1</v>
      </c>
      <c r="AV131" s="363">
        <v>1</v>
      </c>
      <c r="AW131" s="363">
        <v>1</v>
      </c>
      <c r="AX131" s="363">
        <v>1</v>
      </c>
      <c r="AY131" s="357"/>
      <c r="AZ131" s="363">
        <v>1</v>
      </c>
      <c r="BA131" s="363">
        <v>1</v>
      </c>
      <c r="BB131" s="363">
        <v>1</v>
      </c>
      <c r="BC131" s="363">
        <v>1</v>
      </c>
      <c r="BD131" s="363">
        <v>1</v>
      </c>
      <c r="BE131" s="363">
        <v>1</v>
      </c>
      <c r="BF131" s="363">
        <v>1</v>
      </c>
      <c r="BG131" s="363">
        <v>1</v>
      </c>
      <c r="BH131" s="363">
        <v>1</v>
      </c>
      <c r="BI131" s="357"/>
      <c r="BJ131" s="363">
        <v>1</v>
      </c>
      <c r="BK131" s="363">
        <v>1</v>
      </c>
      <c r="BL131" s="363">
        <v>1</v>
      </c>
      <c r="BM131" s="363">
        <v>1</v>
      </c>
      <c r="BN131" s="363">
        <v>1</v>
      </c>
      <c r="BO131" s="363">
        <v>1</v>
      </c>
      <c r="BP131" s="363">
        <v>1</v>
      </c>
      <c r="BQ131" s="363">
        <v>1</v>
      </c>
      <c r="BR131" s="363">
        <v>1</v>
      </c>
      <c r="BS131" s="363">
        <v>1</v>
      </c>
      <c r="BT131" s="191"/>
      <c r="BU131" s="230">
        <v>1</v>
      </c>
      <c r="BV131" s="363">
        <v>1</v>
      </c>
      <c r="BW131" s="363">
        <v>1</v>
      </c>
      <c r="BX131" s="363">
        <v>1</v>
      </c>
      <c r="BY131" s="365"/>
      <c r="BZ131" s="363">
        <v>1</v>
      </c>
      <c r="CA131" s="363">
        <v>1</v>
      </c>
      <c r="CB131" s="363">
        <v>1</v>
      </c>
      <c r="CC131" s="363">
        <v>1</v>
      </c>
      <c r="CD131" s="363">
        <v>1</v>
      </c>
      <c r="CE131" s="363">
        <v>1</v>
      </c>
      <c r="CF131" s="363">
        <v>1</v>
      </c>
      <c r="CG131" s="363">
        <v>1</v>
      </c>
      <c r="CH131" s="363">
        <v>1</v>
      </c>
      <c r="CI131" s="191"/>
      <c r="CJ131" s="363">
        <v>1</v>
      </c>
      <c r="CK131" s="363">
        <v>1</v>
      </c>
      <c r="CL131" s="363">
        <v>1</v>
      </c>
      <c r="CM131" s="363">
        <v>1</v>
      </c>
      <c r="CN131" s="363">
        <v>1</v>
      </c>
      <c r="CO131" s="363">
        <v>1</v>
      </c>
      <c r="CP131" s="363">
        <v>1</v>
      </c>
      <c r="CQ131" s="363">
        <v>1</v>
      </c>
      <c r="CR131" s="363">
        <v>1</v>
      </c>
      <c r="CS131" s="363">
        <v>1</v>
      </c>
      <c r="CT131" s="363">
        <v>1</v>
      </c>
      <c r="CU131" s="363">
        <v>1</v>
      </c>
      <c r="CV131" s="363">
        <v>1</v>
      </c>
      <c r="CW131" s="363">
        <v>1</v>
      </c>
      <c r="CX131" s="363">
        <v>1</v>
      </c>
      <c r="CY131" s="363">
        <v>1</v>
      </c>
      <c r="CZ131" s="363">
        <v>1</v>
      </c>
      <c r="DA131" s="363">
        <v>1</v>
      </c>
      <c r="DB131" s="363">
        <v>1</v>
      </c>
      <c r="DC131" s="363">
        <v>1</v>
      </c>
      <c r="DD131" s="357"/>
      <c r="DE131" s="363">
        <v>1</v>
      </c>
      <c r="DF131" s="363">
        <v>1</v>
      </c>
      <c r="DG131" s="363">
        <v>1</v>
      </c>
      <c r="DH131" s="363">
        <v>1</v>
      </c>
      <c r="DI131" s="363">
        <v>1</v>
      </c>
      <c r="DJ131" s="363">
        <v>1</v>
      </c>
      <c r="DK131" s="363">
        <v>1</v>
      </c>
      <c r="DL131" s="363">
        <v>1</v>
      </c>
      <c r="DM131" s="357"/>
      <c r="DN131" s="363">
        <v>1</v>
      </c>
      <c r="DO131" s="363">
        <v>1</v>
      </c>
      <c r="DP131" s="363">
        <v>1</v>
      </c>
      <c r="DQ131" s="363">
        <v>1</v>
      </c>
      <c r="DR131" s="363">
        <v>1</v>
      </c>
      <c r="DS131" s="364" cm="1">
        <f t="array" aca="1" ref="DS131" ca="1">INDIRECT($A131&amp;DS$1)</f>
        <v>1</v>
      </c>
      <c r="DT131" s="364" cm="1">
        <f t="array" aca="1" ref="DT131" ca="1">INDIRECT($A131&amp;DT$1)</f>
        <v>1</v>
      </c>
      <c r="DU131" s="364" cm="1">
        <f t="array" aca="1" ref="DU131" ca="1">INDIRECT($A131&amp;DU$1)</f>
        <v>1</v>
      </c>
      <c r="DV131" s="364" cm="1">
        <f t="array" aca="1" ref="DV131" ca="1">INDIRECT($A131&amp;DV$1)</f>
        <v>1</v>
      </c>
      <c r="DW131" s="364" cm="1">
        <f t="array" aca="1" ref="DW131" ca="1">INDIRECT($A131&amp;DW$1)</f>
        <v>1</v>
      </c>
      <c r="DX131" s="364" cm="1">
        <f t="array" aca="1" ref="DX131" ca="1">INDIRECT($A131&amp;DX$1)</f>
        <v>1</v>
      </c>
      <c r="DY131" s="357"/>
      <c r="DZ131" s="364" cm="1">
        <f t="array" aca="1" ref="DZ131" ca="1">INDIRECT($A131&amp;DZ$1)</f>
        <v>1</v>
      </c>
      <c r="EA131" s="364" cm="1">
        <f t="array" aca="1" ref="EA131" ca="1">INDIRECT($A131&amp;EA$1)</f>
        <v>1</v>
      </c>
      <c r="EB131" s="364" cm="1">
        <f t="array" aca="1" ref="EB131" ca="1">INDIRECT($A131&amp;EB$1)</f>
        <v>1</v>
      </c>
      <c r="EC131" s="364" cm="1">
        <f t="array" aca="1" ref="EC131" ca="1">INDIRECT($A131&amp;EC$1)</f>
        <v>1</v>
      </c>
      <c r="ED131" s="357"/>
      <c r="EE131" s="364" cm="1">
        <f t="array" aca="1" ref="EE131" ca="1">INDIRECT($A131&amp;EE$1)</f>
        <v>1</v>
      </c>
      <c r="EF131" s="364" cm="1">
        <f t="array" aca="1" ref="EF131" ca="1">INDIRECT($A131&amp;EF$1)</f>
        <v>1</v>
      </c>
      <c r="EG131" s="364" cm="1">
        <f t="array" aca="1" ref="EG131" ca="1">INDIRECT($A131&amp;EG$1)</f>
        <v>1</v>
      </c>
      <c r="EH131" s="364" cm="1">
        <f t="array" aca="1" ref="EH131" ca="1">INDIRECT($A131&amp;EH$1)</f>
        <v>1</v>
      </c>
      <c r="EI131" s="364" cm="1">
        <f t="array" aca="1" ref="EI131" ca="1">INDIRECT($A131&amp;EI$1)</f>
        <v>1</v>
      </c>
      <c r="EJ131" s="199"/>
      <c r="EK131" s="199"/>
      <c r="EL131" s="138"/>
      <c r="EM131" s="138"/>
      <c r="EN131" s="138"/>
      <c r="EO131" s="138"/>
    </row>
    <row r="132" spans="1:145" hidden="1">
      <c r="A132" s="114" t="s">
        <v>426</v>
      </c>
      <c r="B132" s="337" t="s">
        <v>235</v>
      </c>
      <c r="C132" s="362" t="str">
        <f>_xlfn.IFNA(VLOOKUP($B132,Classificatietabel!$B$6:$I$91,C$7,FALSE),"")</f>
        <v/>
      </c>
      <c r="D132" s="194" t="str">
        <f>_xlfn.IFNA(VLOOKUP($B132,Classificatietabel!$B$6:$I$91,D$7,FALSE),"")</f>
        <v/>
      </c>
      <c r="E132" s="197" t="str">
        <f>IF(AND(D132="laag",$D$3=1),0,_xlfn.IFNA(IF(VLOOKUP($B132,Classificatietabel!$B$6:$H$91,$E$5,FALSE)="Ja",1,0),""))</f>
        <v/>
      </c>
      <c r="F132" s="357"/>
      <c r="G132" s="363">
        <v>1</v>
      </c>
      <c r="H132" s="363">
        <v>1</v>
      </c>
      <c r="I132" s="363">
        <v>1</v>
      </c>
      <c r="J132" s="363">
        <v>1</v>
      </c>
      <c r="K132" s="363">
        <v>1</v>
      </c>
      <c r="L132" s="363">
        <v>1</v>
      </c>
      <c r="M132" s="363">
        <v>1</v>
      </c>
      <c r="N132" s="363">
        <v>1</v>
      </c>
      <c r="O132" s="363">
        <v>1</v>
      </c>
      <c r="P132" s="363">
        <v>1</v>
      </c>
      <c r="Q132" s="363">
        <v>1</v>
      </c>
      <c r="R132" s="363">
        <v>1</v>
      </c>
      <c r="S132" s="363">
        <v>1</v>
      </c>
      <c r="T132" s="363">
        <v>1</v>
      </c>
      <c r="U132" s="363">
        <v>1</v>
      </c>
      <c r="V132" s="363">
        <v>1</v>
      </c>
      <c r="W132" s="363">
        <v>1</v>
      </c>
      <c r="X132" s="363">
        <v>1</v>
      </c>
      <c r="Y132" s="363">
        <v>1</v>
      </c>
      <c r="Z132" s="363">
        <v>1</v>
      </c>
      <c r="AA132" s="363">
        <v>1</v>
      </c>
      <c r="AB132" s="363">
        <v>1</v>
      </c>
      <c r="AC132" s="363">
        <v>1</v>
      </c>
      <c r="AD132" s="363">
        <v>1</v>
      </c>
      <c r="AE132" s="363">
        <v>1</v>
      </c>
      <c r="AF132" s="363">
        <v>1</v>
      </c>
      <c r="AG132" s="363">
        <v>1</v>
      </c>
      <c r="AH132" s="363">
        <v>1</v>
      </c>
      <c r="AI132" s="363">
        <v>1</v>
      </c>
      <c r="AJ132" s="363">
        <v>1</v>
      </c>
      <c r="AK132" s="363">
        <v>1</v>
      </c>
      <c r="AL132" s="363">
        <v>1</v>
      </c>
      <c r="AM132" s="363">
        <v>1</v>
      </c>
      <c r="AN132" s="357"/>
      <c r="AO132" s="363">
        <v>1</v>
      </c>
      <c r="AP132" s="363">
        <v>1</v>
      </c>
      <c r="AQ132" s="363">
        <v>1</v>
      </c>
      <c r="AR132" s="363">
        <v>1</v>
      </c>
      <c r="AS132" s="363">
        <v>1</v>
      </c>
      <c r="AT132" s="363">
        <v>1</v>
      </c>
      <c r="AU132" s="363">
        <v>1</v>
      </c>
      <c r="AV132" s="363">
        <v>1</v>
      </c>
      <c r="AW132" s="363">
        <v>1</v>
      </c>
      <c r="AX132" s="363">
        <v>1</v>
      </c>
      <c r="AY132" s="357"/>
      <c r="AZ132" s="363">
        <v>1</v>
      </c>
      <c r="BA132" s="363">
        <v>1</v>
      </c>
      <c r="BB132" s="363">
        <v>1</v>
      </c>
      <c r="BC132" s="363">
        <v>1</v>
      </c>
      <c r="BD132" s="363">
        <v>1</v>
      </c>
      <c r="BE132" s="363">
        <v>1</v>
      </c>
      <c r="BF132" s="363">
        <v>1</v>
      </c>
      <c r="BG132" s="363">
        <v>1</v>
      </c>
      <c r="BH132" s="363">
        <v>1</v>
      </c>
      <c r="BI132" s="357"/>
      <c r="BJ132" s="363">
        <v>1</v>
      </c>
      <c r="BK132" s="363">
        <v>1</v>
      </c>
      <c r="BL132" s="363">
        <v>1</v>
      </c>
      <c r="BM132" s="363">
        <v>1</v>
      </c>
      <c r="BN132" s="363">
        <v>1</v>
      </c>
      <c r="BO132" s="363">
        <v>1</v>
      </c>
      <c r="BP132" s="363">
        <v>1</v>
      </c>
      <c r="BQ132" s="363">
        <v>1</v>
      </c>
      <c r="BR132" s="363">
        <v>1</v>
      </c>
      <c r="BS132" s="363">
        <v>1</v>
      </c>
      <c r="BT132" s="191"/>
      <c r="BU132" s="230">
        <v>1</v>
      </c>
      <c r="BV132" s="363">
        <v>1</v>
      </c>
      <c r="BW132" s="363">
        <v>1</v>
      </c>
      <c r="BX132" s="363">
        <v>1</v>
      </c>
      <c r="BY132" s="365"/>
      <c r="BZ132" s="363">
        <v>1</v>
      </c>
      <c r="CA132" s="363">
        <v>1</v>
      </c>
      <c r="CB132" s="363">
        <v>1</v>
      </c>
      <c r="CC132" s="363">
        <v>1</v>
      </c>
      <c r="CD132" s="363">
        <v>1</v>
      </c>
      <c r="CE132" s="363">
        <v>1</v>
      </c>
      <c r="CF132" s="363">
        <v>1</v>
      </c>
      <c r="CG132" s="363">
        <v>1</v>
      </c>
      <c r="CH132" s="363">
        <v>1</v>
      </c>
      <c r="CI132" s="191"/>
      <c r="CJ132" s="363">
        <v>1</v>
      </c>
      <c r="CK132" s="363">
        <v>1</v>
      </c>
      <c r="CL132" s="363">
        <v>1</v>
      </c>
      <c r="CM132" s="363">
        <v>1</v>
      </c>
      <c r="CN132" s="363">
        <v>1</v>
      </c>
      <c r="CO132" s="363">
        <v>1</v>
      </c>
      <c r="CP132" s="363">
        <v>1</v>
      </c>
      <c r="CQ132" s="363">
        <v>1</v>
      </c>
      <c r="CR132" s="363">
        <v>1</v>
      </c>
      <c r="CS132" s="363">
        <v>1</v>
      </c>
      <c r="CT132" s="363">
        <v>1</v>
      </c>
      <c r="CU132" s="363">
        <v>1</v>
      </c>
      <c r="CV132" s="363">
        <v>1</v>
      </c>
      <c r="CW132" s="363">
        <v>1</v>
      </c>
      <c r="CX132" s="363">
        <v>1</v>
      </c>
      <c r="CY132" s="363">
        <v>1</v>
      </c>
      <c r="CZ132" s="363">
        <v>1</v>
      </c>
      <c r="DA132" s="363">
        <v>1</v>
      </c>
      <c r="DB132" s="363">
        <v>1</v>
      </c>
      <c r="DC132" s="363">
        <v>1</v>
      </c>
      <c r="DD132" s="357"/>
      <c r="DE132" s="363">
        <v>1</v>
      </c>
      <c r="DF132" s="363">
        <v>1</v>
      </c>
      <c r="DG132" s="363">
        <v>1</v>
      </c>
      <c r="DH132" s="363">
        <v>1</v>
      </c>
      <c r="DI132" s="363">
        <v>1</v>
      </c>
      <c r="DJ132" s="363">
        <v>1</v>
      </c>
      <c r="DK132" s="363">
        <v>1</v>
      </c>
      <c r="DL132" s="363">
        <v>1</v>
      </c>
      <c r="DM132" s="357"/>
      <c r="DN132" s="363">
        <v>1</v>
      </c>
      <c r="DO132" s="363">
        <v>1</v>
      </c>
      <c r="DP132" s="363">
        <v>1</v>
      </c>
      <c r="DQ132" s="363">
        <v>1</v>
      </c>
      <c r="DR132" s="363">
        <v>1</v>
      </c>
      <c r="DS132" s="363">
        <v>1</v>
      </c>
      <c r="DT132" s="364" cm="1">
        <f t="array" aca="1" ref="DT132" ca="1">INDIRECT($A132&amp;DT$1)</f>
        <v>1</v>
      </c>
      <c r="DU132" s="364" cm="1">
        <f t="array" aca="1" ref="DU132" ca="1">INDIRECT($A132&amp;DU$1)</f>
        <v>1</v>
      </c>
      <c r="DV132" s="364" cm="1">
        <f t="array" aca="1" ref="DV132" ca="1">INDIRECT($A132&amp;DV$1)</f>
        <v>1</v>
      </c>
      <c r="DW132" s="364" cm="1">
        <f t="array" aca="1" ref="DW132" ca="1">INDIRECT($A132&amp;DW$1)</f>
        <v>1</v>
      </c>
      <c r="DX132" s="364" cm="1">
        <f t="array" aca="1" ref="DX132" ca="1">INDIRECT($A132&amp;DX$1)</f>
        <v>1</v>
      </c>
      <c r="DY132" s="357"/>
      <c r="DZ132" s="364" cm="1">
        <f t="array" aca="1" ref="DZ132" ca="1">INDIRECT($A132&amp;DZ$1)</f>
        <v>1</v>
      </c>
      <c r="EA132" s="364" cm="1">
        <f t="array" aca="1" ref="EA132" ca="1">INDIRECT($A132&amp;EA$1)</f>
        <v>1</v>
      </c>
      <c r="EB132" s="364" cm="1">
        <f t="array" aca="1" ref="EB132" ca="1">INDIRECT($A132&amp;EB$1)</f>
        <v>1</v>
      </c>
      <c r="EC132" s="364" cm="1">
        <f t="array" aca="1" ref="EC132" ca="1">INDIRECT($A132&amp;EC$1)</f>
        <v>1</v>
      </c>
      <c r="ED132" s="357"/>
      <c r="EE132" s="364" cm="1">
        <f t="array" aca="1" ref="EE132" ca="1">INDIRECT($A132&amp;EE$1)</f>
        <v>1</v>
      </c>
      <c r="EF132" s="364" cm="1">
        <f t="array" aca="1" ref="EF132" ca="1">INDIRECT($A132&amp;EF$1)</f>
        <v>1</v>
      </c>
      <c r="EG132" s="364" cm="1">
        <f t="array" aca="1" ref="EG132" ca="1">INDIRECT($A132&amp;EG$1)</f>
        <v>1</v>
      </c>
      <c r="EH132" s="364" cm="1">
        <f t="array" aca="1" ref="EH132" ca="1">INDIRECT($A132&amp;EH$1)</f>
        <v>1</v>
      </c>
      <c r="EI132" s="364" cm="1">
        <f t="array" aca="1" ref="EI132" ca="1">INDIRECT($A132&amp;EI$1)</f>
        <v>1</v>
      </c>
      <c r="EJ132" s="199"/>
      <c r="EK132" s="199"/>
      <c r="EL132" s="138"/>
      <c r="EM132" s="138"/>
      <c r="EN132" s="138"/>
      <c r="EO132" s="138"/>
    </row>
    <row r="133" spans="1:145" hidden="1">
      <c r="A133" s="114" t="s">
        <v>427</v>
      </c>
      <c r="B133" s="337" t="s">
        <v>236</v>
      </c>
      <c r="C133" s="362" t="str">
        <f>_xlfn.IFNA(VLOOKUP($B133,Classificatietabel!$B$6:$I$91,C$7,FALSE),"")</f>
        <v/>
      </c>
      <c r="D133" s="194" t="str">
        <f>_xlfn.IFNA(VLOOKUP($B133,Classificatietabel!$B$6:$I$91,D$7,FALSE),"")</f>
        <v/>
      </c>
      <c r="E133" s="197" t="str">
        <f>IF(AND(D133="laag",$D$3=1),0,_xlfn.IFNA(IF(VLOOKUP($B133,Classificatietabel!$B$6:$H$91,$E$5,FALSE)="Ja",1,0),""))</f>
        <v/>
      </c>
      <c r="F133" s="357"/>
      <c r="G133" s="363">
        <v>1</v>
      </c>
      <c r="H133" s="363">
        <v>1</v>
      </c>
      <c r="I133" s="363">
        <v>1</v>
      </c>
      <c r="J133" s="363">
        <v>1</v>
      </c>
      <c r="K133" s="363">
        <v>1</v>
      </c>
      <c r="L133" s="363">
        <v>1</v>
      </c>
      <c r="M133" s="363">
        <v>1</v>
      </c>
      <c r="N133" s="363">
        <v>1</v>
      </c>
      <c r="O133" s="363">
        <v>1</v>
      </c>
      <c r="P133" s="363">
        <v>1</v>
      </c>
      <c r="Q133" s="363">
        <v>1</v>
      </c>
      <c r="R133" s="363">
        <v>1</v>
      </c>
      <c r="S133" s="363">
        <v>1</v>
      </c>
      <c r="T133" s="363">
        <v>1</v>
      </c>
      <c r="U133" s="363">
        <v>1</v>
      </c>
      <c r="V133" s="363">
        <v>1</v>
      </c>
      <c r="W133" s="363">
        <v>1</v>
      </c>
      <c r="X133" s="363">
        <v>1</v>
      </c>
      <c r="Y133" s="363">
        <v>1</v>
      </c>
      <c r="Z133" s="363">
        <v>1</v>
      </c>
      <c r="AA133" s="363">
        <v>1</v>
      </c>
      <c r="AB133" s="363">
        <v>1</v>
      </c>
      <c r="AC133" s="363">
        <v>1</v>
      </c>
      <c r="AD133" s="363">
        <v>1</v>
      </c>
      <c r="AE133" s="363">
        <v>1</v>
      </c>
      <c r="AF133" s="363">
        <v>1</v>
      </c>
      <c r="AG133" s="363">
        <v>1</v>
      </c>
      <c r="AH133" s="363">
        <v>1</v>
      </c>
      <c r="AI133" s="363">
        <v>1</v>
      </c>
      <c r="AJ133" s="363">
        <v>1</v>
      </c>
      <c r="AK133" s="363">
        <v>1</v>
      </c>
      <c r="AL133" s="363">
        <v>1</v>
      </c>
      <c r="AM133" s="363">
        <v>1</v>
      </c>
      <c r="AN133" s="357"/>
      <c r="AO133" s="363">
        <v>1</v>
      </c>
      <c r="AP133" s="363">
        <v>1</v>
      </c>
      <c r="AQ133" s="363">
        <v>1</v>
      </c>
      <c r="AR133" s="363">
        <v>1</v>
      </c>
      <c r="AS133" s="363">
        <v>1</v>
      </c>
      <c r="AT133" s="363">
        <v>1</v>
      </c>
      <c r="AU133" s="363">
        <v>1</v>
      </c>
      <c r="AV133" s="363">
        <v>1</v>
      </c>
      <c r="AW133" s="363">
        <v>1</v>
      </c>
      <c r="AX133" s="363">
        <v>1</v>
      </c>
      <c r="AY133" s="357"/>
      <c r="AZ133" s="363">
        <v>1</v>
      </c>
      <c r="BA133" s="363">
        <v>1</v>
      </c>
      <c r="BB133" s="363">
        <v>1</v>
      </c>
      <c r="BC133" s="363">
        <v>1</v>
      </c>
      <c r="BD133" s="363">
        <v>1</v>
      </c>
      <c r="BE133" s="363">
        <v>1</v>
      </c>
      <c r="BF133" s="363">
        <v>1</v>
      </c>
      <c r="BG133" s="363">
        <v>1</v>
      </c>
      <c r="BH133" s="363">
        <v>1</v>
      </c>
      <c r="BI133" s="357"/>
      <c r="BJ133" s="363">
        <v>1</v>
      </c>
      <c r="BK133" s="363">
        <v>1</v>
      </c>
      <c r="BL133" s="363">
        <v>1</v>
      </c>
      <c r="BM133" s="363">
        <v>1</v>
      </c>
      <c r="BN133" s="363">
        <v>1</v>
      </c>
      <c r="BO133" s="363">
        <v>1</v>
      </c>
      <c r="BP133" s="363">
        <v>1</v>
      </c>
      <c r="BQ133" s="363">
        <v>1</v>
      </c>
      <c r="BR133" s="363">
        <v>1</v>
      </c>
      <c r="BS133" s="363">
        <v>1</v>
      </c>
      <c r="BT133" s="191"/>
      <c r="BU133" s="230">
        <v>1</v>
      </c>
      <c r="BV133" s="363">
        <v>1</v>
      </c>
      <c r="BW133" s="363">
        <v>1</v>
      </c>
      <c r="BX133" s="363">
        <v>1</v>
      </c>
      <c r="BY133" s="365"/>
      <c r="BZ133" s="363">
        <v>1</v>
      </c>
      <c r="CA133" s="363">
        <v>1</v>
      </c>
      <c r="CB133" s="363">
        <v>1</v>
      </c>
      <c r="CC133" s="363">
        <v>1</v>
      </c>
      <c r="CD133" s="363">
        <v>1</v>
      </c>
      <c r="CE133" s="363">
        <v>1</v>
      </c>
      <c r="CF133" s="363">
        <v>1</v>
      </c>
      <c r="CG133" s="363">
        <v>1</v>
      </c>
      <c r="CH133" s="363">
        <v>1</v>
      </c>
      <c r="CI133" s="191"/>
      <c r="CJ133" s="363">
        <v>1</v>
      </c>
      <c r="CK133" s="363">
        <v>1</v>
      </c>
      <c r="CL133" s="363">
        <v>1</v>
      </c>
      <c r="CM133" s="363">
        <v>1</v>
      </c>
      <c r="CN133" s="363">
        <v>1</v>
      </c>
      <c r="CO133" s="363">
        <v>1</v>
      </c>
      <c r="CP133" s="363">
        <v>1</v>
      </c>
      <c r="CQ133" s="363">
        <v>1</v>
      </c>
      <c r="CR133" s="363">
        <v>1</v>
      </c>
      <c r="CS133" s="363">
        <v>1</v>
      </c>
      <c r="CT133" s="363">
        <v>1</v>
      </c>
      <c r="CU133" s="363">
        <v>1</v>
      </c>
      <c r="CV133" s="363">
        <v>1</v>
      </c>
      <c r="CW133" s="363">
        <v>1</v>
      </c>
      <c r="CX133" s="363">
        <v>1</v>
      </c>
      <c r="CY133" s="363">
        <v>1</v>
      </c>
      <c r="CZ133" s="363">
        <v>1</v>
      </c>
      <c r="DA133" s="363">
        <v>1</v>
      </c>
      <c r="DB133" s="363">
        <v>1</v>
      </c>
      <c r="DC133" s="363">
        <v>1</v>
      </c>
      <c r="DD133" s="357"/>
      <c r="DE133" s="363">
        <v>1</v>
      </c>
      <c r="DF133" s="363">
        <v>1</v>
      </c>
      <c r="DG133" s="363">
        <v>1</v>
      </c>
      <c r="DH133" s="363">
        <v>1</v>
      </c>
      <c r="DI133" s="363">
        <v>1</v>
      </c>
      <c r="DJ133" s="363">
        <v>1</v>
      </c>
      <c r="DK133" s="363">
        <v>1</v>
      </c>
      <c r="DL133" s="363">
        <v>1</v>
      </c>
      <c r="DM133" s="357"/>
      <c r="DN133" s="363">
        <v>1</v>
      </c>
      <c r="DO133" s="363">
        <v>1</v>
      </c>
      <c r="DP133" s="363">
        <v>1</v>
      </c>
      <c r="DQ133" s="363">
        <v>1</v>
      </c>
      <c r="DR133" s="363">
        <v>1</v>
      </c>
      <c r="DS133" s="363">
        <v>1</v>
      </c>
      <c r="DT133" s="363">
        <v>1</v>
      </c>
      <c r="DU133" s="364" cm="1">
        <f t="array" aca="1" ref="DU133" ca="1">INDIRECT($A133&amp;DU$1)</f>
        <v>1</v>
      </c>
      <c r="DV133" s="364" cm="1">
        <f t="array" aca="1" ref="DV133" ca="1">INDIRECT($A133&amp;DV$1)</f>
        <v>1</v>
      </c>
      <c r="DW133" s="364" cm="1">
        <f t="array" aca="1" ref="DW133" ca="1">INDIRECT($A133&amp;DW$1)</f>
        <v>1</v>
      </c>
      <c r="DX133" s="364" cm="1">
        <f t="array" aca="1" ref="DX133" ca="1">INDIRECT($A133&amp;DX$1)</f>
        <v>1</v>
      </c>
      <c r="DY133" s="357"/>
      <c r="DZ133" s="364" cm="1">
        <f t="array" aca="1" ref="DZ133" ca="1">INDIRECT($A133&amp;DZ$1)</f>
        <v>1</v>
      </c>
      <c r="EA133" s="364" cm="1">
        <f t="array" aca="1" ref="EA133" ca="1">INDIRECT($A133&amp;EA$1)</f>
        <v>1</v>
      </c>
      <c r="EB133" s="364" cm="1">
        <f t="array" aca="1" ref="EB133" ca="1">INDIRECT($A133&amp;EB$1)</f>
        <v>1</v>
      </c>
      <c r="EC133" s="364" cm="1">
        <f t="array" aca="1" ref="EC133" ca="1">INDIRECT($A133&amp;EC$1)</f>
        <v>1</v>
      </c>
      <c r="ED133" s="357"/>
      <c r="EE133" s="364" cm="1">
        <f t="array" aca="1" ref="EE133" ca="1">INDIRECT($A133&amp;EE$1)</f>
        <v>1</v>
      </c>
      <c r="EF133" s="364" cm="1">
        <f t="array" aca="1" ref="EF133" ca="1">INDIRECT($A133&amp;EF$1)</f>
        <v>1</v>
      </c>
      <c r="EG133" s="364" cm="1">
        <f t="array" aca="1" ref="EG133" ca="1">INDIRECT($A133&amp;EG$1)</f>
        <v>1</v>
      </c>
      <c r="EH133" s="364" cm="1">
        <f t="array" aca="1" ref="EH133" ca="1">INDIRECT($A133&amp;EH$1)</f>
        <v>1</v>
      </c>
      <c r="EI133" s="364" cm="1">
        <f t="array" aca="1" ref="EI133" ca="1">INDIRECT($A133&amp;EI$1)</f>
        <v>1</v>
      </c>
      <c r="EJ133" s="199"/>
      <c r="EK133" s="199"/>
      <c r="EL133" s="138"/>
      <c r="EM133" s="138"/>
      <c r="EN133" s="138"/>
      <c r="EO133" s="138"/>
    </row>
    <row r="134" spans="1:145" hidden="1">
      <c r="A134" s="114" t="s">
        <v>428</v>
      </c>
      <c r="B134" s="337" t="s">
        <v>237</v>
      </c>
      <c r="C134" s="362" t="str">
        <f>_xlfn.IFNA(VLOOKUP($B134,Classificatietabel!$B$6:$I$91,C$7,FALSE),"")</f>
        <v/>
      </c>
      <c r="D134" s="194" t="str">
        <f>_xlfn.IFNA(VLOOKUP($B134,Classificatietabel!$B$6:$I$91,D$7,FALSE),"")</f>
        <v/>
      </c>
      <c r="E134" s="197" t="str">
        <f>IF(AND(D134="laag",$D$3=1),0,_xlfn.IFNA(IF(VLOOKUP($B134,Classificatietabel!$B$6:$H$91,$E$5,FALSE)="Ja",1,0),""))</f>
        <v/>
      </c>
      <c r="F134" s="357"/>
      <c r="G134" s="363">
        <v>1</v>
      </c>
      <c r="H134" s="363">
        <v>1</v>
      </c>
      <c r="I134" s="363">
        <v>1</v>
      </c>
      <c r="J134" s="363">
        <v>1</v>
      </c>
      <c r="K134" s="363">
        <v>1</v>
      </c>
      <c r="L134" s="363">
        <v>1</v>
      </c>
      <c r="M134" s="363">
        <v>1</v>
      </c>
      <c r="N134" s="363">
        <v>1</v>
      </c>
      <c r="O134" s="363">
        <v>1</v>
      </c>
      <c r="P134" s="363">
        <v>1</v>
      </c>
      <c r="Q134" s="363">
        <v>1</v>
      </c>
      <c r="R134" s="363">
        <v>1</v>
      </c>
      <c r="S134" s="363">
        <v>1</v>
      </c>
      <c r="T134" s="363">
        <v>1</v>
      </c>
      <c r="U134" s="363">
        <v>1</v>
      </c>
      <c r="V134" s="363">
        <v>1</v>
      </c>
      <c r="W134" s="363">
        <v>1</v>
      </c>
      <c r="X134" s="363">
        <v>1</v>
      </c>
      <c r="Y134" s="363">
        <v>1</v>
      </c>
      <c r="Z134" s="363">
        <v>1</v>
      </c>
      <c r="AA134" s="363">
        <v>1</v>
      </c>
      <c r="AB134" s="363">
        <v>1</v>
      </c>
      <c r="AC134" s="363">
        <v>1</v>
      </c>
      <c r="AD134" s="363">
        <v>1</v>
      </c>
      <c r="AE134" s="363">
        <v>1</v>
      </c>
      <c r="AF134" s="363">
        <v>1</v>
      </c>
      <c r="AG134" s="363">
        <v>1</v>
      </c>
      <c r="AH134" s="363">
        <v>1</v>
      </c>
      <c r="AI134" s="363">
        <v>1</v>
      </c>
      <c r="AJ134" s="363">
        <v>1</v>
      </c>
      <c r="AK134" s="363">
        <v>1</v>
      </c>
      <c r="AL134" s="363">
        <v>1</v>
      </c>
      <c r="AM134" s="363">
        <v>1</v>
      </c>
      <c r="AN134" s="357"/>
      <c r="AO134" s="363">
        <v>1</v>
      </c>
      <c r="AP134" s="363">
        <v>1</v>
      </c>
      <c r="AQ134" s="363">
        <v>1</v>
      </c>
      <c r="AR134" s="363">
        <v>1</v>
      </c>
      <c r="AS134" s="363">
        <v>1</v>
      </c>
      <c r="AT134" s="363">
        <v>1</v>
      </c>
      <c r="AU134" s="363">
        <v>1</v>
      </c>
      <c r="AV134" s="363">
        <v>1</v>
      </c>
      <c r="AW134" s="363">
        <v>1</v>
      </c>
      <c r="AX134" s="363">
        <v>1</v>
      </c>
      <c r="AY134" s="357"/>
      <c r="AZ134" s="363">
        <v>1</v>
      </c>
      <c r="BA134" s="363">
        <v>1</v>
      </c>
      <c r="BB134" s="363">
        <v>1</v>
      </c>
      <c r="BC134" s="363">
        <v>1</v>
      </c>
      <c r="BD134" s="363">
        <v>1</v>
      </c>
      <c r="BE134" s="363">
        <v>1</v>
      </c>
      <c r="BF134" s="363">
        <v>1</v>
      </c>
      <c r="BG134" s="363">
        <v>1</v>
      </c>
      <c r="BH134" s="363">
        <v>1</v>
      </c>
      <c r="BI134" s="357"/>
      <c r="BJ134" s="363">
        <v>1</v>
      </c>
      <c r="BK134" s="363">
        <v>1</v>
      </c>
      <c r="BL134" s="363">
        <v>1</v>
      </c>
      <c r="BM134" s="363">
        <v>1</v>
      </c>
      <c r="BN134" s="363">
        <v>1</v>
      </c>
      <c r="BO134" s="363">
        <v>1</v>
      </c>
      <c r="BP134" s="363">
        <v>1</v>
      </c>
      <c r="BQ134" s="363">
        <v>1</v>
      </c>
      <c r="BR134" s="363">
        <v>1</v>
      </c>
      <c r="BS134" s="363">
        <v>1</v>
      </c>
      <c r="BT134" s="191"/>
      <c r="BU134" s="230">
        <v>1</v>
      </c>
      <c r="BV134" s="363">
        <v>1</v>
      </c>
      <c r="BW134" s="363">
        <v>1</v>
      </c>
      <c r="BX134" s="363">
        <v>1</v>
      </c>
      <c r="BY134" s="365"/>
      <c r="BZ134" s="363">
        <v>1</v>
      </c>
      <c r="CA134" s="363">
        <v>1</v>
      </c>
      <c r="CB134" s="363">
        <v>1</v>
      </c>
      <c r="CC134" s="363">
        <v>1</v>
      </c>
      <c r="CD134" s="363">
        <v>1</v>
      </c>
      <c r="CE134" s="363">
        <v>1</v>
      </c>
      <c r="CF134" s="363">
        <v>1</v>
      </c>
      <c r="CG134" s="363">
        <v>1</v>
      </c>
      <c r="CH134" s="363">
        <v>1</v>
      </c>
      <c r="CI134" s="191"/>
      <c r="CJ134" s="363">
        <v>1</v>
      </c>
      <c r="CK134" s="363">
        <v>1</v>
      </c>
      <c r="CL134" s="363">
        <v>1</v>
      </c>
      <c r="CM134" s="363">
        <v>1</v>
      </c>
      <c r="CN134" s="363">
        <v>1</v>
      </c>
      <c r="CO134" s="363">
        <v>1</v>
      </c>
      <c r="CP134" s="363">
        <v>1</v>
      </c>
      <c r="CQ134" s="363">
        <v>1</v>
      </c>
      <c r="CR134" s="363">
        <v>1</v>
      </c>
      <c r="CS134" s="363">
        <v>1</v>
      </c>
      <c r="CT134" s="363">
        <v>1</v>
      </c>
      <c r="CU134" s="363">
        <v>1</v>
      </c>
      <c r="CV134" s="363">
        <v>1</v>
      </c>
      <c r="CW134" s="363">
        <v>1</v>
      </c>
      <c r="CX134" s="363">
        <v>1</v>
      </c>
      <c r="CY134" s="363">
        <v>1</v>
      </c>
      <c r="CZ134" s="363">
        <v>1</v>
      </c>
      <c r="DA134" s="363">
        <v>1</v>
      </c>
      <c r="DB134" s="363">
        <v>1</v>
      </c>
      <c r="DC134" s="363">
        <v>1</v>
      </c>
      <c r="DD134" s="357"/>
      <c r="DE134" s="363">
        <v>1</v>
      </c>
      <c r="DF134" s="363">
        <v>1</v>
      </c>
      <c r="DG134" s="363">
        <v>1</v>
      </c>
      <c r="DH134" s="363">
        <v>1</v>
      </c>
      <c r="DI134" s="363">
        <v>1</v>
      </c>
      <c r="DJ134" s="363">
        <v>1</v>
      </c>
      <c r="DK134" s="363">
        <v>1</v>
      </c>
      <c r="DL134" s="363">
        <v>1</v>
      </c>
      <c r="DM134" s="357"/>
      <c r="DN134" s="363">
        <v>1</v>
      </c>
      <c r="DO134" s="363">
        <v>1</v>
      </c>
      <c r="DP134" s="363">
        <v>1</v>
      </c>
      <c r="DQ134" s="363">
        <v>1</v>
      </c>
      <c r="DR134" s="363">
        <v>1</v>
      </c>
      <c r="DS134" s="363">
        <v>1</v>
      </c>
      <c r="DT134" s="363">
        <v>1</v>
      </c>
      <c r="DU134" s="363">
        <v>1</v>
      </c>
      <c r="DV134" s="364" cm="1">
        <f t="array" aca="1" ref="DV134" ca="1">INDIRECT($A134&amp;DV$1)</f>
        <v>1</v>
      </c>
      <c r="DW134" s="364" cm="1">
        <f t="array" aca="1" ref="DW134" ca="1">INDIRECT($A134&amp;DW$1)</f>
        <v>1</v>
      </c>
      <c r="DX134" s="364" cm="1">
        <f t="array" aca="1" ref="DX134" ca="1">INDIRECT($A134&amp;DX$1)</f>
        <v>1</v>
      </c>
      <c r="DY134" s="357"/>
      <c r="DZ134" s="364" cm="1">
        <f t="array" aca="1" ref="DZ134" ca="1">INDIRECT($A134&amp;DZ$1)</f>
        <v>1</v>
      </c>
      <c r="EA134" s="364" cm="1">
        <f t="array" aca="1" ref="EA134" ca="1">INDIRECT($A134&amp;EA$1)</f>
        <v>1</v>
      </c>
      <c r="EB134" s="364" cm="1">
        <f t="array" aca="1" ref="EB134" ca="1">INDIRECT($A134&amp;EB$1)</f>
        <v>1</v>
      </c>
      <c r="EC134" s="364" cm="1">
        <f t="array" aca="1" ref="EC134" ca="1">INDIRECT($A134&amp;EC$1)</f>
        <v>1</v>
      </c>
      <c r="ED134" s="357"/>
      <c r="EE134" s="364" cm="1">
        <f t="array" aca="1" ref="EE134" ca="1">INDIRECT($A134&amp;EE$1)</f>
        <v>1</v>
      </c>
      <c r="EF134" s="364" cm="1">
        <f t="array" aca="1" ref="EF134" ca="1">INDIRECT($A134&amp;EF$1)</f>
        <v>1</v>
      </c>
      <c r="EG134" s="364" cm="1">
        <f t="array" aca="1" ref="EG134" ca="1">INDIRECT($A134&amp;EG$1)</f>
        <v>1</v>
      </c>
      <c r="EH134" s="364" cm="1">
        <f t="array" aca="1" ref="EH134" ca="1">INDIRECT($A134&amp;EH$1)</f>
        <v>1</v>
      </c>
      <c r="EI134" s="364" cm="1">
        <f t="array" aca="1" ref="EI134" ca="1">INDIRECT($A134&amp;EI$1)</f>
        <v>1</v>
      </c>
      <c r="EJ134" s="199"/>
      <c r="EK134" s="199"/>
      <c r="EL134" s="138"/>
      <c r="EM134" s="138"/>
      <c r="EN134" s="138"/>
      <c r="EO134" s="138"/>
    </row>
    <row r="135" spans="1:145" hidden="1">
      <c r="A135" s="114" t="s">
        <v>429</v>
      </c>
      <c r="B135" s="337" t="s">
        <v>238</v>
      </c>
      <c r="C135" s="362" t="str">
        <f>_xlfn.IFNA(VLOOKUP($B135,Classificatietabel!$B$6:$I$91,C$7,FALSE),"")</f>
        <v/>
      </c>
      <c r="D135" s="194" t="str">
        <f>_xlfn.IFNA(VLOOKUP($B135,Classificatietabel!$B$6:$I$91,D$7,FALSE),"")</f>
        <v/>
      </c>
      <c r="E135" s="197" t="str">
        <f>IF(AND(D135="laag",$D$3=1),0,_xlfn.IFNA(IF(VLOOKUP($B135,Classificatietabel!$B$6:$H$91,$E$5,FALSE)="Ja",1,0),""))</f>
        <v/>
      </c>
      <c r="F135" s="357"/>
      <c r="G135" s="363">
        <v>1</v>
      </c>
      <c r="H135" s="363">
        <v>1</v>
      </c>
      <c r="I135" s="363">
        <v>1</v>
      </c>
      <c r="J135" s="363">
        <v>1</v>
      </c>
      <c r="K135" s="363">
        <v>1</v>
      </c>
      <c r="L135" s="363">
        <v>1</v>
      </c>
      <c r="M135" s="363">
        <v>1</v>
      </c>
      <c r="N135" s="363">
        <v>1</v>
      </c>
      <c r="O135" s="363">
        <v>1</v>
      </c>
      <c r="P135" s="363">
        <v>1</v>
      </c>
      <c r="Q135" s="363">
        <v>1</v>
      </c>
      <c r="R135" s="363">
        <v>1</v>
      </c>
      <c r="S135" s="363">
        <v>1</v>
      </c>
      <c r="T135" s="363">
        <v>1</v>
      </c>
      <c r="U135" s="363">
        <v>1</v>
      </c>
      <c r="V135" s="363">
        <v>1</v>
      </c>
      <c r="W135" s="363">
        <v>1</v>
      </c>
      <c r="X135" s="363">
        <v>1</v>
      </c>
      <c r="Y135" s="363">
        <v>1</v>
      </c>
      <c r="Z135" s="363">
        <v>1</v>
      </c>
      <c r="AA135" s="363">
        <v>1</v>
      </c>
      <c r="AB135" s="363">
        <v>1</v>
      </c>
      <c r="AC135" s="363">
        <v>1</v>
      </c>
      <c r="AD135" s="363">
        <v>1</v>
      </c>
      <c r="AE135" s="363">
        <v>1</v>
      </c>
      <c r="AF135" s="363">
        <v>1</v>
      </c>
      <c r="AG135" s="363">
        <v>1</v>
      </c>
      <c r="AH135" s="363">
        <v>1</v>
      </c>
      <c r="AI135" s="363">
        <v>1</v>
      </c>
      <c r="AJ135" s="363">
        <v>1</v>
      </c>
      <c r="AK135" s="363">
        <v>1</v>
      </c>
      <c r="AL135" s="363">
        <v>1</v>
      </c>
      <c r="AM135" s="363">
        <v>1</v>
      </c>
      <c r="AN135" s="357"/>
      <c r="AO135" s="363">
        <v>1</v>
      </c>
      <c r="AP135" s="363">
        <v>1</v>
      </c>
      <c r="AQ135" s="363">
        <v>1</v>
      </c>
      <c r="AR135" s="363">
        <v>1</v>
      </c>
      <c r="AS135" s="363">
        <v>1</v>
      </c>
      <c r="AT135" s="363">
        <v>1</v>
      </c>
      <c r="AU135" s="363">
        <v>1</v>
      </c>
      <c r="AV135" s="363">
        <v>1</v>
      </c>
      <c r="AW135" s="363">
        <v>1</v>
      </c>
      <c r="AX135" s="363">
        <v>1</v>
      </c>
      <c r="AY135" s="357"/>
      <c r="AZ135" s="363">
        <v>1</v>
      </c>
      <c r="BA135" s="363">
        <v>1</v>
      </c>
      <c r="BB135" s="363">
        <v>1</v>
      </c>
      <c r="BC135" s="363">
        <v>1</v>
      </c>
      <c r="BD135" s="363">
        <v>1</v>
      </c>
      <c r="BE135" s="363">
        <v>1</v>
      </c>
      <c r="BF135" s="363">
        <v>1</v>
      </c>
      <c r="BG135" s="363">
        <v>1</v>
      </c>
      <c r="BH135" s="363">
        <v>1</v>
      </c>
      <c r="BI135" s="357"/>
      <c r="BJ135" s="363">
        <v>1</v>
      </c>
      <c r="BK135" s="363">
        <v>1</v>
      </c>
      <c r="BL135" s="363">
        <v>1</v>
      </c>
      <c r="BM135" s="363">
        <v>1</v>
      </c>
      <c r="BN135" s="363">
        <v>1</v>
      </c>
      <c r="BO135" s="363">
        <v>1</v>
      </c>
      <c r="BP135" s="363">
        <v>1</v>
      </c>
      <c r="BQ135" s="363">
        <v>1</v>
      </c>
      <c r="BR135" s="363">
        <v>1</v>
      </c>
      <c r="BS135" s="363">
        <v>1</v>
      </c>
      <c r="BT135" s="191"/>
      <c r="BU135" s="230">
        <v>1</v>
      </c>
      <c r="BV135" s="363">
        <v>1</v>
      </c>
      <c r="BW135" s="363">
        <v>1</v>
      </c>
      <c r="BX135" s="363">
        <v>1</v>
      </c>
      <c r="BY135" s="365"/>
      <c r="BZ135" s="363">
        <v>1</v>
      </c>
      <c r="CA135" s="363">
        <v>1</v>
      </c>
      <c r="CB135" s="363">
        <v>1</v>
      </c>
      <c r="CC135" s="363">
        <v>1</v>
      </c>
      <c r="CD135" s="363">
        <v>1</v>
      </c>
      <c r="CE135" s="363">
        <v>1</v>
      </c>
      <c r="CF135" s="363">
        <v>1</v>
      </c>
      <c r="CG135" s="363">
        <v>1</v>
      </c>
      <c r="CH135" s="363">
        <v>1</v>
      </c>
      <c r="CI135" s="191"/>
      <c r="CJ135" s="363">
        <v>1</v>
      </c>
      <c r="CK135" s="363">
        <v>1</v>
      </c>
      <c r="CL135" s="363">
        <v>1</v>
      </c>
      <c r="CM135" s="363">
        <v>1</v>
      </c>
      <c r="CN135" s="363">
        <v>1</v>
      </c>
      <c r="CO135" s="363">
        <v>1</v>
      </c>
      <c r="CP135" s="363">
        <v>1</v>
      </c>
      <c r="CQ135" s="363">
        <v>1</v>
      </c>
      <c r="CR135" s="363">
        <v>1</v>
      </c>
      <c r="CS135" s="363">
        <v>1</v>
      </c>
      <c r="CT135" s="363">
        <v>1</v>
      </c>
      <c r="CU135" s="363">
        <v>1</v>
      </c>
      <c r="CV135" s="363">
        <v>1</v>
      </c>
      <c r="CW135" s="363">
        <v>1</v>
      </c>
      <c r="CX135" s="363">
        <v>1</v>
      </c>
      <c r="CY135" s="363">
        <v>1</v>
      </c>
      <c r="CZ135" s="363">
        <v>1</v>
      </c>
      <c r="DA135" s="363">
        <v>1</v>
      </c>
      <c r="DB135" s="363">
        <v>1</v>
      </c>
      <c r="DC135" s="363">
        <v>1</v>
      </c>
      <c r="DD135" s="357"/>
      <c r="DE135" s="363">
        <v>1</v>
      </c>
      <c r="DF135" s="363">
        <v>1</v>
      </c>
      <c r="DG135" s="363">
        <v>1</v>
      </c>
      <c r="DH135" s="363">
        <v>1</v>
      </c>
      <c r="DI135" s="363">
        <v>1</v>
      </c>
      <c r="DJ135" s="363">
        <v>1</v>
      </c>
      <c r="DK135" s="363">
        <v>1</v>
      </c>
      <c r="DL135" s="363">
        <v>1</v>
      </c>
      <c r="DM135" s="357"/>
      <c r="DN135" s="363">
        <v>1</v>
      </c>
      <c r="DO135" s="363">
        <v>1</v>
      </c>
      <c r="DP135" s="363">
        <v>1</v>
      </c>
      <c r="DQ135" s="363">
        <v>1</v>
      </c>
      <c r="DR135" s="363">
        <v>1</v>
      </c>
      <c r="DS135" s="363">
        <v>1</v>
      </c>
      <c r="DT135" s="363">
        <v>1</v>
      </c>
      <c r="DU135" s="363">
        <v>1</v>
      </c>
      <c r="DV135" s="363">
        <v>1</v>
      </c>
      <c r="DW135" s="364" cm="1">
        <f t="array" aca="1" ref="DW135" ca="1">INDIRECT($A135&amp;DW$1)</f>
        <v>1</v>
      </c>
      <c r="DX135" s="364" cm="1">
        <f t="array" aca="1" ref="DX135" ca="1">INDIRECT($A135&amp;DX$1)</f>
        <v>1</v>
      </c>
      <c r="DY135" s="357"/>
      <c r="DZ135" s="364" cm="1">
        <f t="array" aca="1" ref="DZ135" ca="1">INDIRECT($A135&amp;DZ$1)</f>
        <v>1</v>
      </c>
      <c r="EA135" s="364" cm="1">
        <f t="array" aca="1" ref="EA135" ca="1">INDIRECT($A135&amp;EA$1)</f>
        <v>1</v>
      </c>
      <c r="EB135" s="364" cm="1">
        <f t="array" aca="1" ref="EB135" ca="1">INDIRECT($A135&amp;EB$1)</f>
        <v>1</v>
      </c>
      <c r="EC135" s="364" cm="1">
        <f t="array" aca="1" ref="EC135" ca="1">INDIRECT($A135&amp;EC$1)</f>
        <v>1</v>
      </c>
      <c r="ED135" s="357"/>
      <c r="EE135" s="364" cm="1">
        <f t="array" aca="1" ref="EE135" ca="1">INDIRECT($A135&amp;EE$1)</f>
        <v>1</v>
      </c>
      <c r="EF135" s="364" cm="1">
        <f t="array" aca="1" ref="EF135" ca="1">INDIRECT($A135&amp;EF$1)</f>
        <v>1</v>
      </c>
      <c r="EG135" s="364" cm="1">
        <f t="array" aca="1" ref="EG135" ca="1">INDIRECT($A135&amp;EG$1)</f>
        <v>1</v>
      </c>
      <c r="EH135" s="364" cm="1">
        <f t="array" aca="1" ref="EH135" ca="1">INDIRECT($A135&amp;EH$1)</f>
        <v>1</v>
      </c>
      <c r="EI135" s="364" cm="1">
        <f t="array" aca="1" ref="EI135" ca="1">INDIRECT($A135&amp;EI$1)</f>
        <v>1</v>
      </c>
      <c r="EJ135" s="199"/>
      <c r="EK135" s="199"/>
      <c r="EL135" s="138"/>
      <c r="EM135" s="138"/>
      <c r="EN135" s="138"/>
      <c r="EO135" s="138"/>
    </row>
    <row r="136" spans="1:145" hidden="1">
      <c r="A136" s="114" t="s">
        <v>430</v>
      </c>
      <c r="B136" s="337" t="e">
        <f>Classificatietabel!#REF!</f>
        <v>#REF!</v>
      </c>
      <c r="C136" s="362" t="e">
        <f>_xlfn.IFNA(VLOOKUP($B136,Classificatietabel!$B$6:$I$91,C$7,FALSE),"")</f>
        <v>#REF!</v>
      </c>
      <c r="D136" s="194" t="e">
        <f>_xlfn.IFNA(VLOOKUP($B136,Classificatietabel!$B$6:$I$91,D$7,FALSE),"")</f>
        <v>#REF!</v>
      </c>
      <c r="E136" s="197" t="e">
        <f>IF(AND(D136="laag",$D$3=1),0,_xlfn.IFNA(IF(VLOOKUP($B136,Classificatietabel!$B$6:$H$91,$E$5,FALSE)="Ja",1,0),""))</f>
        <v>#REF!</v>
      </c>
      <c r="F136" s="357"/>
      <c r="G136" s="363">
        <v>1</v>
      </c>
      <c r="H136" s="363">
        <v>1</v>
      </c>
      <c r="I136" s="363">
        <v>1</v>
      </c>
      <c r="J136" s="363">
        <v>1</v>
      </c>
      <c r="K136" s="363">
        <v>1</v>
      </c>
      <c r="L136" s="363">
        <v>1</v>
      </c>
      <c r="M136" s="363">
        <v>1</v>
      </c>
      <c r="N136" s="363">
        <v>1</v>
      </c>
      <c r="O136" s="363">
        <v>1</v>
      </c>
      <c r="P136" s="363">
        <v>1</v>
      </c>
      <c r="Q136" s="363">
        <v>1</v>
      </c>
      <c r="R136" s="363">
        <v>1</v>
      </c>
      <c r="S136" s="363">
        <v>1</v>
      </c>
      <c r="T136" s="363">
        <v>1</v>
      </c>
      <c r="U136" s="363">
        <v>1</v>
      </c>
      <c r="V136" s="363">
        <v>1</v>
      </c>
      <c r="W136" s="363">
        <v>1</v>
      </c>
      <c r="X136" s="363">
        <v>1</v>
      </c>
      <c r="Y136" s="363">
        <v>1</v>
      </c>
      <c r="Z136" s="363">
        <v>1</v>
      </c>
      <c r="AA136" s="363">
        <v>1</v>
      </c>
      <c r="AB136" s="363">
        <v>1</v>
      </c>
      <c r="AC136" s="363">
        <v>1</v>
      </c>
      <c r="AD136" s="363">
        <v>1</v>
      </c>
      <c r="AE136" s="363">
        <v>1</v>
      </c>
      <c r="AF136" s="363">
        <v>1</v>
      </c>
      <c r="AG136" s="363">
        <v>1</v>
      </c>
      <c r="AH136" s="363">
        <v>1</v>
      </c>
      <c r="AI136" s="363">
        <v>1</v>
      </c>
      <c r="AJ136" s="363">
        <v>1</v>
      </c>
      <c r="AK136" s="363">
        <v>1</v>
      </c>
      <c r="AL136" s="363">
        <v>1</v>
      </c>
      <c r="AM136" s="363">
        <v>1</v>
      </c>
      <c r="AN136" s="357"/>
      <c r="AO136" s="363">
        <v>1</v>
      </c>
      <c r="AP136" s="363">
        <v>1</v>
      </c>
      <c r="AQ136" s="363">
        <v>1</v>
      </c>
      <c r="AR136" s="363">
        <v>1</v>
      </c>
      <c r="AS136" s="363">
        <v>1</v>
      </c>
      <c r="AT136" s="363">
        <v>1</v>
      </c>
      <c r="AU136" s="363">
        <v>1</v>
      </c>
      <c r="AV136" s="363">
        <v>1</v>
      </c>
      <c r="AW136" s="363">
        <v>1</v>
      </c>
      <c r="AX136" s="363">
        <v>1</v>
      </c>
      <c r="AY136" s="357"/>
      <c r="AZ136" s="363">
        <v>1</v>
      </c>
      <c r="BA136" s="363">
        <v>1</v>
      </c>
      <c r="BB136" s="363">
        <v>1</v>
      </c>
      <c r="BC136" s="363">
        <v>1</v>
      </c>
      <c r="BD136" s="363">
        <v>1</v>
      </c>
      <c r="BE136" s="363">
        <v>1</v>
      </c>
      <c r="BF136" s="363">
        <v>1</v>
      </c>
      <c r="BG136" s="363">
        <v>1</v>
      </c>
      <c r="BH136" s="363">
        <v>1</v>
      </c>
      <c r="BI136" s="357"/>
      <c r="BJ136" s="363">
        <v>1</v>
      </c>
      <c r="BK136" s="363">
        <v>1</v>
      </c>
      <c r="BL136" s="363">
        <v>1</v>
      </c>
      <c r="BM136" s="363">
        <v>1</v>
      </c>
      <c r="BN136" s="363">
        <v>1</v>
      </c>
      <c r="BO136" s="363">
        <v>1</v>
      </c>
      <c r="BP136" s="363">
        <v>1</v>
      </c>
      <c r="BQ136" s="363">
        <v>1</v>
      </c>
      <c r="BR136" s="363">
        <v>1</v>
      </c>
      <c r="BS136" s="363">
        <v>1</v>
      </c>
      <c r="BT136" s="191"/>
      <c r="BU136" s="230">
        <v>1</v>
      </c>
      <c r="BV136" s="363">
        <v>1</v>
      </c>
      <c r="BW136" s="363">
        <v>1</v>
      </c>
      <c r="BX136" s="363">
        <v>1</v>
      </c>
      <c r="BY136" s="365"/>
      <c r="BZ136" s="363">
        <v>1</v>
      </c>
      <c r="CA136" s="363">
        <v>1</v>
      </c>
      <c r="CB136" s="363">
        <v>1</v>
      </c>
      <c r="CC136" s="363">
        <v>1</v>
      </c>
      <c r="CD136" s="363">
        <v>1</v>
      </c>
      <c r="CE136" s="363">
        <v>1</v>
      </c>
      <c r="CF136" s="363">
        <v>1</v>
      </c>
      <c r="CG136" s="363">
        <v>1</v>
      </c>
      <c r="CH136" s="363">
        <v>1</v>
      </c>
      <c r="CI136" s="191"/>
      <c r="CJ136" s="363">
        <v>1</v>
      </c>
      <c r="CK136" s="363">
        <v>1</v>
      </c>
      <c r="CL136" s="363">
        <v>1</v>
      </c>
      <c r="CM136" s="363">
        <v>1</v>
      </c>
      <c r="CN136" s="363">
        <v>1</v>
      </c>
      <c r="CO136" s="363">
        <v>1</v>
      </c>
      <c r="CP136" s="363">
        <v>1</v>
      </c>
      <c r="CQ136" s="363">
        <v>1</v>
      </c>
      <c r="CR136" s="363">
        <v>1</v>
      </c>
      <c r="CS136" s="363">
        <v>1</v>
      </c>
      <c r="CT136" s="363">
        <v>1</v>
      </c>
      <c r="CU136" s="363">
        <v>1</v>
      </c>
      <c r="CV136" s="363">
        <v>1</v>
      </c>
      <c r="CW136" s="363">
        <v>1</v>
      </c>
      <c r="CX136" s="363">
        <v>1</v>
      </c>
      <c r="CY136" s="363">
        <v>1</v>
      </c>
      <c r="CZ136" s="363">
        <v>1</v>
      </c>
      <c r="DA136" s="363">
        <v>1</v>
      </c>
      <c r="DB136" s="363">
        <v>1</v>
      </c>
      <c r="DC136" s="363">
        <v>1</v>
      </c>
      <c r="DD136" s="357"/>
      <c r="DE136" s="363">
        <v>1</v>
      </c>
      <c r="DF136" s="363">
        <v>1</v>
      </c>
      <c r="DG136" s="363">
        <v>1</v>
      </c>
      <c r="DH136" s="363">
        <v>1</v>
      </c>
      <c r="DI136" s="363">
        <v>1</v>
      </c>
      <c r="DJ136" s="363">
        <v>1</v>
      </c>
      <c r="DK136" s="363">
        <v>1</v>
      </c>
      <c r="DL136" s="363">
        <v>1</v>
      </c>
      <c r="DM136" s="357"/>
      <c r="DN136" s="363">
        <v>1</v>
      </c>
      <c r="DO136" s="363">
        <v>1</v>
      </c>
      <c r="DP136" s="363">
        <v>1</v>
      </c>
      <c r="DQ136" s="363">
        <v>1</v>
      </c>
      <c r="DR136" s="363">
        <v>1</v>
      </c>
      <c r="DS136" s="363">
        <v>1</v>
      </c>
      <c r="DT136" s="363">
        <v>1</v>
      </c>
      <c r="DU136" s="363">
        <v>1</v>
      </c>
      <c r="DV136" s="363">
        <v>1</v>
      </c>
      <c r="DW136" s="363">
        <v>1</v>
      </c>
      <c r="DX136" s="364" cm="1">
        <f t="array" aca="1" ref="DX136" ca="1">INDIRECT($A136&amp;DX$1)</f>
        <v>1</v>
      </c>
      <c r="DY136" s="357"/>
      <c r="DZ136" s="364" cm="1">
        <f t="array" aca="1" ref="DZ136" ca="1">INDIRECT($A136&amp;DZ$1)</f>
        <v>1</v>
      </c>
      <c r="EA136" s="364" cm="1">
        <f t="array" aca="1" ref="EA136" ca="1">INDIRECT($A136&amp;EA$1)</f>
        <v>1</v>
      </c>
      <c r="EB136" s="364" cm="1">
        <f t="array" aca="1" ref="EB136" ca="1">INDIRECT($A136&amp;EB$1)</f>
        <v>1</v>
      </c>
      <c r="EC136" s="364" cm="1">
        <f t="array" aca="1" ref="EC136" ca="1">INDIRECT($A136&amp;EC$1)</f>
        <v>1</v>
      </c>
      <c r="ED136" s="357"/>
      <c r="EE136" s="364" cm="1">
        <f t="array" aca="1" ref="EE136" ca="1">INDIRECT($A136&amp;EE$1)</f>
        <v>1</v>
      </c>
      <c r="EF136" s="364" cm="1">
        <f t="array" aca="1" ref="EF136" ca="1">INDIRECT($A136&amp;EF$1)</f>
        <v>1</v>
      </c>
      <c r="EG136" s="364" cm="1">
        <f t="array" aca="1" ref="EG136" ca="1">INDIRECT($A136&amp;EG$1)</f>
        <v>1</v>
      </c>
      <c r="EH136" s="364" cm="1">
        <f t="array" aca="1" ref="EH136" ca="1">INDIRECT($A136&amp;EH$1)</f>
        <v>1</v>
      </c>
      <c r="EI136" s="364" cm="1">
        <f t="array" aca="1" ref="EI136" ca="1">INDIRECT($A136&amp;EI$1)</f>
        <v>1</v>
      </c>
      <c r="EJ136" s="199"/>
      <c r="EK136" s="199"/>
      <c r="EL136" s="138"/>
      <c r="EM136" s="138"/>
      <c r="EN136" s="138"/>
      <c r="EO136" s="138"/>
    </row>
    <row r="137" spans="1:145" hidden="1">
      <c r="A137" s="114" t="s">
        <v>431</v>
      </c>
      <c r="B137" s="337" t="e">
        <f>Classificatietabel!#REF!</f>
        <v>#REF!</v>
      </c>
      <c r="C137" s="362" t="e">
        <f>_xlfn.IFNA(VLOOKUP($B137,Classificatietabel!$B$6:$I$91,C$7,FALSE),"")</f>
        <v>#REF!</v>
      </c>
      <c r="D137" s="194" t="e">
        <f>_xlfn.IFNA(VLOOKUP($B137,Classificatietabel!$B$6:$I$91,D$7,FALSE),"")</f>
        <v>#REF!</v>
      </c>
      <c r="E137" s="197" t="e">
        <f>IF(AND(D137="laag",$D$3=1),0,_xlfn.IFNA(IF(VLOOKUP($B137,Classificatietabel!$B$6:$H$91,$E$5,FALSE)="Ja",1,0),""))</f>
        <v>#REF!</v>
      </c>
      <c r="F137" s="357"/>
      <c r="G137" s="363">
        <v>1</v>
      </c>
      <c r="H137" s="363">
        <v>1</v>
      </c>
      <c r="I137" s="363">
        <v>1</v>
      </c>
      <c r="J137" s="363">
        <v>1</v>
      </c>
      <c r="K137" s="363">
        <v>1</v>
      </c>
      <c r="L137" s="363">
        <v>1</v>
      </c>
      <c r="M137" s="363">
        <v>1</v>
      </c>
      <c r="N137" s="363">
        <v>1</v>
      </c>
      <c r="O137" s="363">
        <v>1</v>
      </c>
      <c r="P137" s="363">
        <v>1</v>
      </c>
      <c r="Q137" s="363">
        <v>1</v>
      </c>
      <c r="R137" s="363">
        <v>1</v>
      </c>
      <c r="S137" s="363">
        <v>1</v>
      </c>
      <c r="T137" s="363">
        <v>1</v>
      </c>
      <c r="U137" s="363">
        <v>1</v>
      </c>
      <c r="V137" s="363">
        <v>1</v>
      </c>
      <c r="W137" s="363">
        <v>1</v>
      </c>
      <c r="X137" s="363">
        <v>1</v>
      </c>
      <c r="Y137" s="363">
        <v>1</v>
      </c>
      <c r="Z137" s="363">
        <v>1</v>
      </c>
      <c r="AA137" s="363">
        <v>1</v>
      </c>
      <c r="AB137" s="363">
        <v>1</v>
      </c>
      <c r="AC137" s="363">
        <v>1</v>
      </c>
      <c r="AD137" s="363">
        <v>1</v>
      </c>
      <c r="AE137" s="363">
        <v>1</v>
      </c>
      <c r="AF137" s="363">
        <v>1</v>
      </c>
      <c r="AG137" s="363">
        <v>1</v>
      </c>
      <c r="AH137" s="363">
        <v>1</v>
      </c>
      <c r="AI137" s="363">
        <v>1</v>
      </c>
      <c r="AJ137" s="363">
        <v>1</v>
      </c>
      <c r="AK137" s="363">
        <v>1</v>
      </c>
      <c r="AL137" s="363">
        <v>1</v>
      </c>
      <c r="AM137" s="363">
        <v>1</v>
      </c>
      <c r="AN137" s="357"/>
      <c r="AO137" s="363">
        <v>1</v>
      </c>
      <c r="AP137" s="363">
        <v>1</v>
      </c>
      <c r="AQ137" s="363">
        <v>1</v>
      </c>
      <c r="AR137" s="363">
        <v>1</v>
      </c>
      <c r="AS137" s="363">
        <v>1</v>
      </c>
      <c r="AT137" s="363">
        <v>1</v>
      </c>
      <c r="AU137" s="363">
        <v>1</v>
      </c>
      <c r="AV137" s="363">
        <v>1</v>
      </c>
      <c r="AW137" s="363">
        <v>1</v>
      </c>
      <c r="AX137" s="363">
        <v>1</v>
      </c>
      <c r="AY137" s="357"/>
      <c r="AZ137" s="363">
        <v>1</v>
      </c>
      <c r="BA137" s="363">
        <v>1</v>
      </c>
      <c r="BB137" s="363">
        <v>1</v>
      </c>
      <c r="BC137" s="363">
        <v>1</v>
      </c>
      <c r="BD137" s="363">
        <v>1</v>
      </c>
      <c r="BE137" s="363">
        <v>1</v>
      </c>
      <c r="BF137" s="363">
        <v>1</v>
      </c>
      <c r="BG137" s="363">
        <v>1</v>
      </c>
      <c r="BH137" s="363">
        <v>1</v>
      </c>
      <c r="BI137" s="357"/>
      <c r="BJ137" s="363">
        <v>1</v>
      </c>
      <c r="BK137" s="363">
        <v>1</v>
      </c>
      <c r="BL137" s="363">
        <v>1</v>
      </c>
      <c r="BM137" s="363">
        <v>1</v>
      </c>
      <c r="BN137" s="363">
        <v>1</v>
      </c>
      <c r="BO137" s="363">
        <v>1</v>
      </c>
      <c r="BP137" s="363">
        <v>1</v>
      </c>
      <c r="BQ137" s="363">
        <v>1</v>
      </c>
      <c r="BR137" s="363">
        <v>1</v>
      </c>
      <c r="BS137" s="363">
        <v>1</v>
      </c>
      <c r="BT137" s="191"/>
      <c r="BU137" s="230">
        <v>1</v>
      </c>
      <c r="BV137" s="363">
        <v>1</v>
      </c>
      <c r="BW137" s="363">
        <v>1</v>
      </c>
      <c r="BX137" s="363">
        <v>1</v>
      </c>
      <c r="BY137" s="365"/>
      <c r="BZ137" s="363">
        <v>1</v>
      </c>
      <c r="CA137" s="363">
        <v>1</v>
      </c>
      <c r="CB137" s="363">
        <v>1</v>
      </c>
      <c r="CC137" s="363">
        <v>1</v>
      </c>
      <c r="CD137" s="363">
        <v>1</v>
      </c>
      <c r="CE137" s="363">
        <v>1</v>
      </c>
      <c r="CF137" s="363">
        <v>1</v>
      </c>
      <c r="CG137" s="363">
        <v>1</v>
      </c>
      <c r="CH137" s="363">
        <v>1</v>
      </c>
      <c r="CI137" s="191"/>
      <c r="CJ137" s="363">
        <v>1</v>
      </c>
      <c r="CK137" s="363">
        <v>1</v>
      </c>
      <c r="CL137" s="363">
        <v>1</v>
      </c>
      <c r="CM137" s="363">
        <v>1</v>
      </c>
      <c r="CN137" s="363">
        <v>1</v>
      </c>
      <c r="CO137" s="363">
        <v>1</v>
      </c>
      <c r="CP137" s="363">
        <v>1</v>
      </c>
      <c r="CQ137" s="363">
        <v>1</v>
      </c>
      <c r="CR137" s="363">
        <v>1</v>
      </c>
      <c r="CS137" s="363">
        <v>1</v>
      </c>
      <c r="CT137" s="363">
        <v>1</v>
      </c>
      <c r="CU137" s="363">
        <v>1</v>
      </c>
      <c r="CV137" s="363">
        <v>1</v>
      </c>
      <c r="CW137" s="363">
        <v>1</v>
      </c>
      <c r="CX137" s="363">
        <v>1</v>
      </c>
      <c r="CY137" s="363">
        <v>1</v>
      </c>
      <c r="CZ137" s="363">
        <v>1</v>
      </c>
      <c r="DA137" s="363">
        <v>1</v>
      </c>
      <c r="DB137" s="363">
        <v>1</v>
      </c>
      <c r="DC137" s="363">
        <v>1</v>
      </c>
      <c r="DD137" s="357"/>
      <c r="DE137" s="363">
        <v>1</v>
      </c>
      <c r="DF137" s="363">
        <v>1</v>
      </c>
      <c r="DG137" s="363">
        <v>1</v>
      </c>
      <c r="DH137" s="363">
        <v>1</v>
      </c>
      <c r="DI137" s="363">
        <v>1</v>
      </c>
      <c r="DJ137" s="363">
        <v>1</v>
      </c>
      <c r="DK137" s="363">
        <v>1</v>
      </c>
      <c r="DL137" s="363">
        <v>1</v>
      </c>
      <c r="DM137" s="357"/>
      <c r="DN137" s="363">
        <v>1</v>
      </c>
      <c r="DO137" s="363">
        <v>1</v>
      </c>
      <c r="DP137" s="363">
        <v>1</v>
      </c>
      <c r="DQ137" s="363">
        <v>1</v>
      </c>
      <c r="DR137" s="363">
        <v>1</v>
      </c>
      <c r="DS137" s="363">
        <v>1</v>
      </c>
      <c r="DT137" s="363">
        <v>1</v>
      </c>
      <c r="DU137" s="363">
        <v>1</v>
      </c>
      <c r="DV137" s="363">
        <v>1</v>
      </c>
      <c r="DW137" s="363">
        <v>1</v>
      </c>
      <c r="DX137" s="363">
        <v>1</v>
      </c>
      <c r="DY137" s="357"/>
      <c r="DZ137" s="364" cm="1">
        <f t="array" aca="1" ref="DZ137" ca="1">INDIRECT($A137&amp;DZ$1)</f>
        <v>1</v>
      </c>
      <c r="EA137" s="364" cm="1">
        <f t="array" aca="1" ref="EA137" ca="1">INDIRECT($A137&amp;EA$1)</f>
        <v>1</v>
      </c>
      <c r="EB137" s="364" cm="1">
        <f t="array" aca="1" ref="EB137" ca="1">INDIRECT($A137&amp;EB$1)</f>
        <v>1</v>
      </c>
      <c r="EC137" s="364" cm="1">
        <f t="array" aca="1" ref="EC137" ca="1">INDIRECT($A137&amp;EC$1)</f>
        <v>1</v>
      </c>
      <c r="ED137" s="357"/>
      <c r="EE137" s="364" cm="1">
        <f t="array" aca="1" ref="EE137" ca="1">INDIRECT($A137&amp;EE$1)</f>
        <v>1</v>
      </c>
      <c r="EF137" s="364" cm="1">
        <f t="array" aca="1" ref="EF137" ca="1">INDIRECT($A137&amp;EF$1)</f>
        <v>1</v>
      </c>
      <c r="EG137" s="364" cm="1">
        <f t="array" aca="1" ref="EG137" ca="1">INDIRECT($A137&amp;EG$1)</f>
        <v>1</v>
      </c>
      <c r="EH137" s="364" cm="1">
        <f t="array" aca="1" ref="EH137" ca="1">INDIRECT($A137&amp;EH$1)</f>
        <v>1</v>
      </c>
      <c r="EI137" s="364" cm="1">
        <f t="array" aca="1" ref="EI137" ca="1">INDIRECT($A137&amp;EI$1)</f>
        <v>1</v>
      </c>
      <c r="EJ137" s="199"/>
      <c r="EK137" s="199"/>
      <c r="EL137" s="138"/>
      <c r="EM137" s="138"/>
      <c r="EN137" s="138"/>
      <c r="EO137" s="138"/>
    </row>
    <row r="138" spans="1:145" hidden="1">
      <c r="B138" s="1"/>
      <c r="C138" s="195" t="str">
        <f>_xlfn.IFNA(VLOOKUP($B138,Classificatietabel!$B$6:$I$91,C$7,FALSE),"")</f>
        <v/>
      </c>
      <c r="D138" s="195" t="str">
        <f>_xlfn.IFNA(VLOOKUP($B138,Classificatietabel!$B$6:$I$91,D$7,FALSE),"")</f>
        <v/>
      </c>
      <c r="E138" s="197" t="str">
        <f>IF(AND(D138="laag",$D$3=1),0,_xlfn.IFNA(IF(VLOOKUP($B138,Classificatietabel!$B$6:$H$91,$E$5,FALSE)="Ja",1,0),""))</f>
        <v/>
      </c>
      <c r="G138" s="200">
        <v>1</v>
      </c>
      <c r="H138" s="200">
        <v>1</v>
      </c>
      <c r="I138" s="200">
        <v>1</v>
      </c>
      <c r="J138" s="200">
        <v>1</v>
      </c>
      <c r="K138" s="200">
        <v>1</v>
      </c>
      <c r="L138" s="200">
        <v>1</v>
      </c>
      <c r="M138" s="200">
        <v>1</v>
      </c>
      <c r="N138" s="200">
        <v>1</v>
      </c>
      <c r="O138" s="200">
        <v>1</v>
      </c>
      <c r="P138" s="200">
        <v>1</v>
      </c>
      <c r="Q138" s="200">
        <v>1</v>
      </c>
      <c r="R138" s="200">
        <v>1</v>
      </c>
      <c r="S138" s="200">
        <v>1</v>
      </c>
      <c r="T138" s="200">
        <v>1</v>
      </c>
      <c r="U138" s="200">
        <v>1</v>
      </c>
      <c r="V138" s="200">
        <v>1</v>
      </c>
      <c r="W138" s="200">
        <v>1</v>
      </c>
      <c r="X138" s="200">
        <v>1</v>
      </c>
      <c r="Y138" s="200">
        <v>1</v>
      </c>
      <c r="Z138" s="200">
        <v>1</v>
      </c>
      <c r="AA138" s="200">
        <v>1</v>
      </c>
      <c r="AB138" s="200">
        <v>1</v>
      </c>
      <c r="AC138" s="200">
        <v>1</v>
      </c>
      <c r="AD138" s="200">
        <v>1</v>
      </c>
      <c r="AE138" s="200">
        <v>1</v>
      </c>
      <c r="AF138" s="200">
        <v>1</v>
      </c>
      <c r="AG138" s="200">
        <v>1</v>
      </c>
      <c r="AH138" s="200">
        <v>1</v>
      </c>
      <c r="AI138" s="200">
        <v>1</v>
      </c>
      <c r="AJ138" s="200">
        <v>1</v>
      </c>
      <c r="AK138" s="200">
        <v>1</v>
      </c>
      <c r="AL138" s="200"/>
      <c r="AM138" s="200">
        <v>1</v>
      </c>
      <c r="AN138" s="189">
        <v>1</v>
      </c>
      <c r="AO138" s="200">
        <v>1</v>
      </c>
      <c r="AP138" s="200">
        <v>1</v>
      </c>
      <c r="AQ138" s="200">
        <v>1</v>
      </c>
      <c r="AR138" s="200">
        <v>1</v>
      </c>
      <c r="AS138" s="200">
        <v>1</v>
      </c>
      <c r="AT138" s="200">
        <v>1</v>
      </c>
      <c r="AU138" s="200">
        <v>1</v>
      </c>
      <c r="AV138" s="200">
        <v>1</v>
      </c>
      <c r="AW138" s="200">
        <v>1</v>
      </c>
      <c r="AX138" s="200">
        <v>1</v>
      </c>
      <c r="AY138" s="189">
        <v>1</v>
      </c>
      <c r="AZ138" s="200">
        <v>1</v>
      </c>
      <c r="BA138" s="200">
        <v>1</v>
      </c>
      <c r="BB138" s="200">
        <v>1</v>
      </c>
      <c r="BC138" s="200">
        <v>1</v>
      </c>
      <c r="BD138" s="200">
        <v>1</v>
      </c>
      <c r="BE138" s="200">
        <v>1</v>
      </c>
      <c r="BF138" s="200">
        <v>1</v>
      </c>
      <c r="BG138" s="200">
        <v>1</v>
      </c>
      <c r="BH138" s="200">
        <v>1</v>
      </c>
      <c r="BI138" s="189">
        <v>1</v>
      </c>
      <c r="BJ138" s="200">
        <v>1</v>
      </c>
      <c r="BK138" s="200">
        <v>1</v>
      </c>
      <c r="BL138" s="200">
        <v>1</v>
      </c>
      <c r="BM138" s="200">
        <v>1</v>
      </c>
      <c r="BN138" s="200">
        <v>1</v>
      </c>
      <c r="BO138" s="200">
        <v>1</v>
      </c>
      <c r="BP138" s="200">
        <v>1</v>
      </c>
      <c r="BQ138" s="200">
        <v>1</v>
      </c>
      <c r="BR138" s="200">
        <v>1</v>
      </c>
      <c r="BS138" s="200">
        <v>1</v>
      </c>
      <c r="BT138" s="189">
        <v>1</v>
      </c>
      <c r="BU138" s="200">
        <v>1</v>
      </c>
      <c r="BV138" s="200">
        <v>1</v>
      </c>
      <c r="BW138" s="200">
        <v>1</v>
      </c>
      <c r="BX138" s="200">
        <v>1</v>
      </c>
      <c r="BY138" s="201">
        <v>1</v>
      </c>
      <c r="BZ138" s="200">
        <v>1</v>
      </c>
      <c r="CA138" s="200">
        <v>1</v>
      </c>
      <c r="CB138" s="200">
        <v>1</v>
      </c>
      <c r="CC138" s="200">
        <v>1</v>
      </c>
      <c r="CD138" s="200">
        <v>1</v>
      </c>
      <c r="CE138" s="200">
        <v>1</v>
      </c>
      <c r="CF138" s="200">
        <v>1</v>
      </c>
      <c r="CG138" s="200">
        <v>1</v>
      </c>
      <c r="CH138" s="200">
        <v>1</v>
      </c>
      <c r="CI138" s="189">
        <v>1</v>
      </c>
      <c r="CJ138" s="200">
        <v>1</v>
      </c>
      <c r="CK138" s="200">
        <v>1</v>
      </c>
      <c r="CL138" s="200">
        <v>1</v>
      </c>
      <c r="CM138" s="200">
        <v>1</v>
      </c>
      <c r="CN138" s="200">
        <v>1</v>
      </c>
      <c r="CO138" s="200">
        <v>1</v>
      </c>
      <c r="CP138" s="200">
        <v>1</v>
      </c>
      <c r="CQ138" s="200">
        <v>1</v>
      </c>
      <c r="CR138" s="200">
        <v>1</v>
      </c>
      <c r="CS138" s="200">
        <v>1</v>
      </c>
      <c r="CT138" s="200">
        <v>1</v>
      </c>
      <c r="CU138" s="200">
        <v>1</v>
      </c>
      <c r="CV138" s="200">
        <v>1</v>
      </c>
      <c r="CW138" s="200">
        <v>1</v>
      </c>
      <c r="CX138" s="200">
        <v>1</v>
      </c>
      <c r="CY138" s="200">
        <v>1</v>
      </c>
      <c r="CZ138" s="200">
        <v>1</v>
      </c>
      <c r="DA138" s="200">
        <v>1</v>
      </c>
      <c r="DB138" s="200">
        <v>1</v>
      </c>
      <c r="DC138" s="200">
        <v>1</v>
      </c>
      <c r="DD138" s="189">
        <v>1</v>
      </c>
      <c r="DE138" s="200">
        <v>1</v>
      </c>
      <c r="DF138" s="200">
        <v>1</v>
      </c>
      <c r="DG138" s="200">
        <v>1</v>
      </c>
      <c r="DH138" s="200">
        <v>1</v>
      </c>
      <c r="DI138" s="200">
        <v>1</v>
      </c>
      <c r="DJ138" s="200">
        <v>1</v>
      </c>
      <c r="DK138" s="200">
        <v>1</v>
      </c>
      <c r="DL138" s="200">
        <v>1</v>
      </c>
      <c r="DM138" s="189">
        <v>1</v>
      </c>
      <c r="DN138" s="200">
        <v>1</v>
      </c>
      <c r="DO138" s="200">
        <v>1</v>
      </c>
      <c r="DP138" s="200">
        <v>1</v>
      </c>
      <c r="DQ138" s="200">
        <v>1</v>
      </c>
      <c r="DR138" s="200">
        <v>1</v>
      </c>
      <c r="DS138" s="200">
        <v>1</v>
      </c>
      <c r="DT138" s="200">
        <v>1</v>
      </c>
      <c r="DU138" s="200">
        <v>1</v>
      </c>
      <c r="DV138" s="200">
        <v>1</v>
      </c>
      <c r="DW138" s="200">
        <v>1</v>
      </c>
      <c r="DX138" s="200">
        <v>1</v>
      </c>
      <c r="DY138" s="189">
        <v>1</v>
      </c>
      <c r="DZ138" s="200">
        <v>1</v>
      </c>
      <c r="EA138" s="200">
        <v>1</v>
      </c>
      <c r="EB138" s="200">
        <v>1</v>
      </c>
      <c r="EC138" s="200">
        <v>1</v>
      </c>
      <c r="ED138" s="189">
        <v>1</v>
      </c>
      <c r="EE138" s="200">
        <v>1</v>
      </c>
      <c r="EF138" s="200">
        <v>1</v>
      </c>
      <c r="EG138" s="200">
        <v>1</v>
      </c>
      <c r="EH138" s="200" t="str">
        <f t="shared" ref="EH138:EJ138" si="16">IFERROR(IF($E138*EH$7,1,""),"")</f>
        <v/>
      </c>
      <c r="EI138" s="200" t="str">
        <f t="shared" si="16"/>
        <v/>
      </c>
      <c r="EJ138" s="199" t="str">
        <f t="shared" si="16"/>
        <v/>
      </c>
      <c r="EK138" s="199"/>
      <c r="EL138" s="138"/>
      <c r="EM138" s="138"/>
      <c r="EN138" s="138"/>
      <c r="EO138" s="138"/>
    </row>
    <row r="139" spans="1:145" hidden="1">
      <c r="A139" s="235"/>
      <c r="B139" s="338" t="s">
        <v>239</v>
      </c>
      <c r="C139" s="357"/>
      <c r="D139" s="191"/>
      <c r="E139" s="197" t="str">
        <f>IF(AND(D139="laag",$D$3=1),0,_xlfn.IFNA(IF(VLOOKUP($B139,Classificatietabel!$B$6:$H$91,$E$5,FALSE)="Ja",1,0),""))</f>
        <v/>
      </c>
      <c r="F139" s="357"/>
      <c r="G139" s="357"/>
      <c r="H139" s="357"/>
      <c r="I139" s="357"/>
      <c r="J139" s="357"/>
      <c r="K139" s="357"/>
      <c r="L139" s="357"/>
      <c r="M139" s="357"/>
      <c r="N139" s="357"/>
      <c r="O139" s="357"/>
      <c r="P139" s="357"/>
      <c r="Q139" s="357"/>
      <c r="R139" s="357"/>
      <c r="S139" s="357"/>
      <c r="T139" s="357"/>
      <c r="U139" s="357"/>
      <c r="V139" s="357"/>
      <c r="W139" s="357"/>
      <c r="X139" s="357"/>
      <c r="Y139" s="357"/>
      <c r="Z139" s="357"/>
      <c r="AA139" s="357"/>
      <c r="AB139" s="357"/>
      <c r="AC139" s="357"/>
      <c r="AD139" s="357"/>
      <c r="AE139" s="357"/>
      <c r="AF139" s="357"/>
      <c r="AG139" s="357"/>
      <c r="AH139" s="357"/>
      <c r="AI139" s="357"/>
      <c r="AJ139" s="357"/>
      <c r="AK139" s="357"/>
      <c r="AL139" s="357"/>
      <c r="AM139" s="357"/>
      <c r="AN139" s="357"/>
      <c r="AO139" s="357"/>
      <c r="AP139" s="357"/>
      <c r="AQ139" s="357"/>
      <c r="AR139" s="357"/>
      <c r="AS139" s="357"/>
      <c r="AT139" s="357"/>
      <c r="AU139" s="357"/>
      <c r="AV139" s="357"/>
      <c r="AW139" s="357"/>
      <c r="AX139" s="357"/>
      <c r="AY139" s="357"/>
      <c r="AZ139" s="357"/>
      <c r="BA139" s="357"/>
      <c r="BB139" s="357"/>
      <c r="BC139" s="357"/>
      <c r="BD139" s="357"/>
      <c r="BE139" s="357"/>
      <c r="BF139" s="357"/>
      <c r="BG139" s="357"/>
      <c r="BH139" s="357"/>
      <c r="BI139" s="357"/>
      <c r="BJ139" s="357"/>
      <c r="BK139" s="357"/>
      <c r="BL139" s="357"/>
      <c r="BM139" s="357"/>
      <c r="BN139" s="357"/>
      <c r="BO139" s="357"/>
      <c r="BP139" s="357"/>
      <c r="BQ139" s="357"/>
      <c r="BR139" s="357"/>
      <c r="BS139" s="357"/>
      <c r="BT139" s="191"/>
      <c r="BU139" s="191"/>
      <c r="BV139" s="357"/>
      <c r="BW139" s="357"/>
      <c r="BX139" s="357"/>
      <c r="BY139" s="357"/>
      <c r="BZ139" s="357"/>
      <c r="CA139" s="357"/>
      <c r="CB139" s="357"/>
      <c r="CC139" s="357"/>
      <c r="CD139" s="357"/>
      <c r="CE139" s="357"/>
      <c r="CF139" s="357"/>
      <c r="CG139" s="357"/>
      <c r="CH139" s="357"/>
      <c r="CI139" s="191"/>
      <c r="CJ139" s="357"/>
      <c r="CK139" s="357"/>
      <c r="CL139" s="357"/>
      <c r="CM139" s="357"/>
      <c r="CN139" s="357"/>
      <c r="CO139" s="357"/>
      <c r="CP139" s="357"/>
      <c r="CQ139" s="357"/>
      <c r="CR139" s="357"/>
      <c r="CS139" s="357"/>
      <c r="CT139" s="357"/>
      <c r="CU139" s="357"/>
      <c r="CV139" s="357"/>
      <c r="CW139" s="357"/>
      <c r="CX139" s="357"/>
      <c r="CY139" s="357"/>
      <c r="CZ139" s="357"/>
      <c r="DA139" s="357"/>
      <c r="DB139" s="357"/>
      <c r="DC139" s="357"/>
      <c r="DD139" s="357"/>
      <c r="DE139" s="357"/>
      <c r="DF139" s="357"/>
      <c r="DG139" s="357"/>
      <c r="DH139" s="357"/>
      <c r="DI139" s="357"/>
      <c r="DJ139" s="357"/>
      <c r="DK139" s="357"/>
      <c r="DL139" s="357"/>
      <c r="DM139" s="357"/>
      <c r="DN139" s="357"/>
      <c r="DO139" s="357"/>
      <c r="DP139" s="357"/>
      <c r="DQ139" s="357"/>
      <c r="DR139" s="357"/>
      <c r="DS139" s="357"/>
      <c r="DT139" s="357"/>
      <c r="DU139" s="357"/>
      <c r="DV139" s="357"/>
      <c r="DW139" s="357"/>
      <c r="DX139" s="357"/>
      <c r="DY139" s="357"/>
      <c r="DZ139" s="357"/>
      <c r="EA139" s="357"/>
      <c r="EB139" s="357"/>
      <c r="EC139" s="357"/>
      <c r="ED139" s="357"/>
      <c r="EE139" s="357"/>
      <c r="EF139" s="357"/>
      <c r="EG139" s="357"/>
      <c r="EH139" s="357"/>
      <c r="EI139" s="357"/>
    </row>
    <row r="140" spans="1:145" hidden="1">
      <c r="A140" s="114" t="s">
        <v>432</v>
      </c>
      <c r="B140" s="337" t="s">
        <v>240</v>
      </c>
      <c r="C140" s="362" t="str">
        <f>_xlfn.IFNA(VLOOKUP($B140,Classificatietabel!$B$6:$I$91,C$7,FALSE),"")</f>
        <v/>
      </c>
      <c r="D140" s="194" t="str">
        <f>_xlfn.IFNA(VLOOKUP($B140,Classificatietabel!$B$6:$I$91,D$7,FALSE),"")</f>
        <v/>
      </c>
      <c r="E140" s="197" t="str">
        <f>IF(AND(D140="laag",$D$3=1),0,_xlfn.IFNA(IF(VLOOKUP($B140,Classificatietabel!$B$6:$H$91,$E$5,FALSE)="Ja",1,0),""))</f>
        <v/>
      </c>
      <c r="F140" s="357"/>
      <c r="G140" s="363">
        <v>1</v>
      </c>
      <c r="H140" s="363">
        <v>1</v>
      </c>
      <c r="I140" s="363">
        <v>1</v>
      </c>
      <c r="J140" s="363">
        <v>1</v>
      </c>
      <c r="K140" s="363">
        <v>1</v>
      </c>
      <c r="L140" s="363">
        <v>1</v>
      </c>
      <c r="M140" s="363">
        <v>1</v>
      </c>
      <c r="N140" s="363">
        <v>1</v>
      </c>
      <c r="O140" s="363">
        <v>1</v>
      </c>
      <c r="P140" s="363">
        <v>1</v>
      </c>
      <c r="Q140" s="363">
        <v>1</v>
      </c>
      <c r="R140" s="363">
        <v>1</v>
      </c>
      <c r="S140" s="363">
        <v>1</v>
      </c>
      <c r="T140" s="363">
        <v>1</v>
      </c>
      <c r="U140" s="363">
        <v>1</v>
      </c>
      <c r="V140" s="363">
        <v>1</v>
      </c>
      <c r="W140" s="363">
        <v>1</v>
      </c>
      <c r="X140" s="363">
        <v>1</v>
      </c>
      <c r="Y140" s="363">
        <v>1</v>
      </c>
      <c r="Z140" s="363">
        <v>1</v>
      </c>
      <c r="AA140" s="363">
        <v>1</v>
      </c>
      <c r="AB140" s="363">
        <v>1</v>
      </c>
      <c r="AC140" s="363">
        <v>1</v>
      </c>
      <c r="AD140" s="363">
        <v>1</v>
      </c>
      <c r="AE140" s="363">
        <v>1</v>
      </c>
      <c r="AF140" s="363">
        <v>1</v>
      </c>
      <c r="AG140" s="363">
        <v>1</v>
      </c>
      <c r="AH140" s="363">
        <v>1</v>
      </c>
      <c r="AI140" s="363">
        <v>1</v>
      </c>
      <c r="AJ140" s="363">
        <v>1</v>
      </c>
      <c r="AK140" s="363">
        <v>1</v>
      </c>
      <c r="AL140" s="363">
        <v>1</v>
      </c>
      <c r="AM140" s="363">
        <v>1</v>
      </c>
      <c r="AN140" s="357"/>
      <c r="AO140" s="363">
        <v>1</v>
      </c>
      <c r="AP140" s="363">
        <v>1</v>
      </c>
      <c r="AQ140" s="363">
        <v>1</v>
      </c>
      <c r="AR140" s="363">
        <v>1</v>
      </c>
      <c r="AS140" s="363">
        <v>1</v>
      </c>
      <c r="AT140" s="363">
        <v>1</v>
      </c>
      <c r="AU140" s="363">
        <v>1</v>
      </c>
      <c r="AV140" s="363">
        <v>1</v>
      </c>
      <c r="AW140" s="363">
        <v>1</v>
      </c>
      <c r="AX140" s="363">
        <v>1</v>
      </c>
      <c r="AY140" s="357"/>
      <c r="AZ140" s="363">
        <v>1</v>
      </c>
      <c r="BA140" s="363">
        <v>1</v>
      </c>
      <c r="BB140" s="363">
        <v>1</v>
      </c>
      <c r="BC140" s="363">
        <v>1</v>
      </c>
      <c r="BD140" s="363">
        <v>1</v>
      </c>
      <c r="BE140" s="363">
        <v>1</v>
      </c>
      <c r="BF140" s="363">
        <v>1</v>
      </c>
      <c r="BG140" s="363">
        <v>1</v>
      </c>
      <c r="BH140" s="363">
        <v>1</v>
      </c>
      <c r="BI140" s="357"/>
      <c r="BJ140" s="363">
        <v>1</v>
      </c>
      <c r="BK140" s="363">
        <v>1</v>
      </c>
      <c r="BL140" s="363">
        <v>1</v>
      </c>
      <c r="BM140" s="363">
        <v>1</v>
      </c>
      <c r="BN140" s="363">
        <v>1</v>
      </c>
      <c r="BO140" s="363">
        <v>1</v>
      </c>
      <c r="BP140" s="363">
        <v>1</v>
      </c>
      <c r="BQ140" s="363">
        <v>1</v>
      </c>
      <c r="BR140" s="363">
        <v>1</v>
      </c>
      <c r="BS140" s="363">
        <v>1</v>
      </c>
      <c r="BT140" s="191"/>
      <c r="BU140" s="230">
        <v>1</v>
      </c>
      <c r="BV140" s="363">
        <v>1</v>
      </c>
      <c r="BW140" s="363">
        <v>1</v>
      </c>
      <c r="BX140" s="363">
        <v>1</v>
      </c>
      <c r="BY140" s="365"/>
      <c r="BZ140" s="363">
        <v>1</v>
      </c>
      <c r="CA140" s="363">
        <v>1</v>
      </c>
      <c r="CB140" s="363">
        <v>1</v>
      </c>
      <c r="CC140" s="363">
        <v>1</v>
      </c>
      <c r="CD140" s="363">
        <v>1</v>
      </c>
      <c r="CE140" s="363">
        <v>1</v>
      </c>
      <c r="CF140" s="363">
        <v>1</v>
      </c>
      <c r="CG140" s="363">
        <v>1</v>
      </c>
      <c r="CH140" s="363">
        <v>1</v>
      </c>
      <c r="CI140" s="191"/>
      <c r="CJ140" s="363">
        <v>1</v>
      </c>
      <c r="CK140" s="363">
        <v>1</v>
      </c>
      <c r="CL140" s="363">
        <v>1</v>
      </c>
      <c r="CM140" s="363">
        <v>1</v>
      </c>
      <c r="CN140" s="363">
        <v>1</v>
      </c>
      <c r="CO140" s="363">
        <v>1</v>
      </c>
      <c r="CP140" s="363">
        <v>1</v>
      </c>
      <c r="CQ140" s="363">
        <v>1</v>
      </c>
      <c r="CR140" s="363">
        <v>1</v>
      </c>
      <c r="CS140" s="363">
        <v>1</v>
      </c>
      <c r="CT140" s="363">
        <v>1</v>
      </c>
      <c r="CU140" s="363">
        <v>1</v>
      </c>
      <c r="CV140" s="363">
        <v>1</v>
      </c>
      <c r="CW140" s="363">
        <v>1</v>
      </c>
      <c r="CX140" s="363">
        <v>1</v>
      </c>
      <c r="CY140" s="363">
        <v>1</v>
      </c>
      <c r="CZ140" s="363">
        <v>1</v>
      </c>
      <c r="DA140" s="363">
        <v>1</v>
      </c>
      <c r="DB140" s="363">
        <v>1</v>
      </c>
      <c r="DC140" s="363">
        <v>1</v>
      </c>
      <c r="DD140" s="357"/>
      <c r="DE140" s="363">
        <v>1</v>
      </c>
      <c r="DF140" s="363">
        <v>1</v>
      </c>
      <c r="DG140" s="363">
        <v>1</v>
      </c>
      <c r="DH140" s="363">
        <v>1</v>
      </c>
      <c r="DI140" s="363">
        <v>1</v>
      </c>
      <c r="DJ140" s="363">
        <v>1</v>
      </c>
      <c r="DK140" s="363">
        <v>1</v>
      </c>
      <c r="DL140" s="363">
        <v>1</v>
      </c>
      <c r="DM140" s="357"/>
      <c r="DN140" s="363">
        <v>1</v>
      </c>
      <c r="DO140" s="363">
        <v>1</v>
      </c>
      <c r="DP140" s="363">
        <v>1</v>
      </c>
      <c r="DQ140" s="363">
        <v>1</v>
      </c>
      <c r="DR140" s="363">
        <v>1</v>
      </c>
      <c r="DS140" s="363">
        <v>1</v>
      </c>
      <c r="DT140" s="363">
        <v>1</v>
      </c>
      <c r="DU140" s="363">
        <v>1</v>
      </c>
      <c r="DV140" s="363">
        <v>1</v>
      </c>
      <c r="DW140" s="363">
        <v>1</v>
      </c>
      <c r="DX140" s="363">
        <v>1</v>
      </c>
      <c r="DY140" s="357"/>
      <c r="DZ140" s="363">
        <v>1</v>
      </c>
      <c r="EA140" s="364" cm="1">
        <f t="array" aca="1" ref="EA140" ca="1">INDIRECT($A140&amp;EA$1)</f>
        <v>1</v>
      </c>
      <c r="EB140" s="364" cm="1">
        <f t="array" aca="1" ref="EB140" ca="1">INDIRECT($A140&amp;EB$1)</f>
        <v>1</v>
      </c>
      <c r="EC140" s="364" cm="1">
        <f t="array" aca="1" ref="EC140" ca="1">INDIRECT($A140&amp;EC$1)</f>
        <v>1</v>
      </c>
      <c r="ED140" s="357"/>
      <c r="EE140" s="364" cm="1">
        <f t="array" aca="1" ref="EE140" ca="1">INDIRECT($A140&amp;EE$1)</f>
        <v>1</v>
      </c>
      <c r="EF140" s="364" cm="1">
        <f t="array" aca="1" ref="EF140" ca="1">INDIRECT($A140&amp;EF$1)</f>
        <v>1</v>
      </c>
      <c r="EG140" s="364" cm="1">
        <f t="array" aca="1" ref="EG140" ca="1">INDIRECT($A140&amp;EG$1)</f>
        <v>1</v>
      </c>
      <c r="EH140" s="364" cm="1">
        <f t="array" aca="1" ref="EH140" ca="1">INDIRECT($A140&amp;EH$1)</f>
        <v>1</v>
      </c>
      <c r="EI140" s="364" cm="1">
        <f t="array" aca="1" ref="EI140" ca="1">INDIRECT($A140&amp;EI$1)</f>
        <v>1</v>
      </c>
      <c r="EJ140" s="199"/>
      <c r="EK140" s="199"/>
      <c r="EL140" s="138"/>
      <c r="EM140" s="138"/>
      <c r="EN140" s="138"/>
      <c r="EO140" s="138"/>
    </row>
    <row r="141" spans="1:145" hidden="1">
      <c r="A141" s="114" t="s">
        <v>433</v>
      </c>
      <c r="B141" s="337" t="s">
        <v>241</v>
      </c>
      <c r="C141" s="362" t="str">
        <f>_xlfn.IFNA(VLOOKUP($B141,Classificatietabel!$B$6:$I$91,C$7,FALSE),"")</f>
        <v/>
      </c>
      <c r="D141" s="194" t="str">
        <f>_xlfn.IFNA(VLOOKUP($B141,Classificatietabel!$B$6:$I$91,D$7,FALSE),"")</f>
        <v/>
      </c>
      <c r="E141" s="197" t="str">
        <f>IF(AND(D141="laag",$D$3=1),0,_xlfn.IFNA(IF(VLOOKUP($B141,Classificatietabel!$B$6:$H$91,$E$5,FALSE)="Ja",1,0),""))</f>
        <v/>
      </c>
      <c r="F141" s="357"/>
      <c r="G141" s="363">
        <v>1</v>
      </c>
      <c r="H141" s="363">
        <v>1</v>
      </c>
      <c r="I141" s="363">
        <v>1</v>
      </c>
      <c r="J141" s="363">
        <v>1</v>
      </c>
      <c r="K141" s="363">
        <v>1</v>
      </c>
      <c r="L141" s="363">
        <v>1</v>
      </c>
      <c r="M141" s="363">
        <v>1</v>
      </c>
      <c r="N141" s="363">
        <v>1</v>
      </c>
      <c r="O141" s="363">
        <v>1</v>
      </c>
      <c r="P141" s="363">
        <v>1</v>
      </c>
      <c r="Q141" s="363">
        <v>1</v>
      </c>
      <c r="R141" s="363">
        <v>1</v>
      </c>
      <c r="S141" s="363">
        <v>1</v>
      </c>
      <c r="T141" s="363">
        <v>1</v>
      </c>
      <c r="U141" s="363">
        <v>1</v>
      </c>
      <c r="V141" s="363">
        <v>1</v>
      </c>
      <c r="W141" s="363">
        <v>1</v>
      </c>
      <c r="X141" s="363">
        <v>1</v>
      </c>
      <c r="Y141" s="363">
        <v>1</v>
      </c>
      <c r="Z141" s="363">
        <v>1</v>
      </c>
      <c r="AA141" s="363">
        <v>1</v>
      </c>
      <c r="AB141" s="363">
        <v>1</v>
      </c>
      <c r="AC141" s="363">
        <v>1</v>
      </c>
      <c r="AD141" s="363">
        <v>1</v>
      </c>
      <c r="AE141" s="363">
        <v>1</v>
      </c>
      <c r="AF141" s="363">
        <v>1</v>
      </c>
      <c r="AG141" s="363">
        <v>1</v>
      </c>
      <c r="AH141" s="363">
        <v>1</v>
      </c>
      <c r="AI141" s="363">
        <v>1</v>
      </c>
      <c r="AJ141" s="363">
        <v>1</v>
      </c>
      <c r="AK141" s="363">
        <v>1</v>
      </c>
      <c r="AL141" s="363">
        <v>1</v>
      </c>
      <c r="AM141" s="363">
        <v>1</v>
      </c>
      <c r="AN141" s="357"/>
      <c r="AO141" s="363">
        <v>1</v>
      </c>
      <c r="AP141" s="363">
        <v>1</v>
      </c>
      <c r="AQ141" s="363">
        <v>1</v>
      </c>
      <c r="AR141" s="363">
        <v>1</v>
      </c>
      <c r="AS141" s="363">
        <v>1</v>
      </c>
      <c r="AT141" s="363">
        <v>1</v>
      </c>
      <c r="AU141" s="363">
        <v>1</v>
      </c>
      <c r="AV141" s="363">
        <v>1</v>
      </c>
      <c r="AW141" s="363">
        <v>1</v>
      </c>
      <c r="AX141" s="363">
        <v>1</v>
      </c>
      <c r="AY141" s="357"/>
      <c r="AZ141" s="363">
        <v>1</v>
      </c>
      <c r="BA141" s="363">
        <v>1</v>
      </c>
      <c r="BB141" s="363">
        <v>1</v>
      </c>
      <c r="BC141" s="363">
        <v>1</v>
      </c>
      <c r="BD141" s="363">
        <v>1</v>
      </c>
      <c r="BE141" s="363">
        <v>1</v>
      </c>
      <c r="BF141" s="363">
        <v>1</v>
      </c>
      <c r="BG141" s="363">
        <v>1</v>
      </c>
      <c r="BH141" s="363">
        <v>1</v>
      </c>
      <c r="BI141" s="357"/>
      <c r="BJ141" s="363">
        <v>1</v>
      </c>
      <c r="BK141" s="363">
        <v>1</v>
      </c>
      <c r="BL141" s="363">
        <v>1</v>
      </c>
      <c r="BM141" s="363">
        <v>1</v>
      </c>
      <c r="BN141" s="363">
        <v>1</v>
      </c>
      <c r="BO141" s="363">
        <v>1</v>
      </c>
      <c r="BP141" s="363">
        <v>1</v>
      </c>
      <c r="BQ141" s="363">
        <v>1</v>
      </c>
      <c r="BR141" s="363">
        <v>1</v>
      </c>
      <c r="BS141" s="363">
        <v>1</v>
      </c>
      <c r="BT141" s="191"/>
      <c r="BU141" s="230">
        <v>1</v>
      </c>
      <c r="BV141" s="363">
        <v>1</v>
      </c>
      <c r="BW141" s="363">
        <v>1</v>
      </c>
      <c r="BX141" s="363">
        <v>1</v>
      </c>
      <c r="BY141" s="365"/>
      <c r="BZ141" s="363">
        <v>1</v>
      </c>
      <c r="CA141" s="363">
        <v>1</v>
      </c>
      <c r="CB141" s="363">
        <v>1</v>
      </c>
      <c r="CC141" s="363">
        <v>1</v>
      </c>
      <c r="CD141" s="363">
        <v>1</v>
      </c>
      <c r="CE141" s="363">
        <v>1</v>
      </c>
      <c r="CF141" s="363">
        <v>1</v>
      </c>
      <c r="CG141" s="363">
        <v>1</v>
      </c>
      <c r="CH141" s="363">
        <v>1</v>
      </c>
      <c r="CI141" s="191"/>
      <c r="CJ141" s="363">
        <v>1</v>
      </c>
      <c r="CK141" s="363">
        <v>1</v>
      </c>
      <c r="CL141" s="363">
        <v>1</v>
      </c>
      <c r="CM141" s="363">
        <v>1</v>
      </c>
      <c r="CN141" s="363">
        <v>1</v>
      </c>
      <c r="CO141" s="363">
        <v>1</v>
      </c>
      <c r="CP141" s="363">
        <v>1</v>
      </c>
      <c r="CQ141" s="363">
        <v>1</v>
      </c>
      <c r="CR141" s="363">
        <v>1</v>
      </c>
      <c r="CS141" s="363">
        <v>1</v>
      </c>
      <c r="CT141" s="363">
        <v>1</v>
      </c>
      <c r="CU141" s="363">
        <v>1</v>
      </c>
      <c r="CV141" s="363">
        <v>1</v>
      </c>
      <c r="CW141" s="363">
        <v>1</v>
      </c>
      <c r="CX141" s="363">
        <v>1</v>
      </c>
      <c r="CY141" s="363">
        <v>1</v>
      </c>
      <c r="CZ141" s="363">
        <v>1</v>
      </c>
      <c r="DA141" s="363">
        <v>1</v>
      </c>
      <c r="DB141" s="363">
        <v>1</v>
      </c>
      <c r="DC141" s="363">
        <v>1</v>
      </c>
      <c r="DD141" s="357"/>
      <c r="DE141" s="363">
        <v>1</v>
      </c>
      <c r="DF141" s="363">
        <v>1</v>
      </c>
      <c r="DG141" s="363">
        <v>1</v>
      </c>
      <c r="DH141" s="363">
        <v>1</v>
      </c>
      <c r="DI141" s="363">
        <v>1</v>
      </c>
      <c r="DJ141" s="363">
        <v>1</v>
      </c>
      <c r="DK141" s="363">
        <v>1</v>
      </c>
      <c r="DL141" s="363">
        <v>1</v>
      </c>
      <c r="DM141" s="357"/>
      <c r="DN141" s="363">
        <v>1</v>
      </c>
      <c r="DO141" s="363">
        <v>1</v>
      </c>
      <c r="DP141" s="363">
        <v>1</v>
      </c>
      <c r="DQ141" s="363">
        <v>1</v>
      </c>
      <c r="DR141" s="363">
        <v>1</v>
      </c>
      <c r="DS141" s="363">
        <v>1</v>
      </c>
      <c r="DT141" s="363">
        <v>1</v>
      </c>
      <c r="DU141" s="363">
        <v>1</v>
      </c>
      <c r="DV141" s="363">
        <v>1</v>
      </c>
      <c r="DW141" s="363">
        <v>1</v>
      </c>
      <c r="DX141" s="363">
        <v>1</v>
      </c>
      <c r="DY141" s="357"/>
      <c r="DZ141" s="363">
        <v>1</v>
      </c>
      <c r="EA141" s="363">
        <v>1</v>
      </c>
      <c r="EB141" s="364" cm="1">
        <f t="array" aca="1" ref="EB141" ca="1">INDIRECT($A141&amp;EB$1)</f>
        <v>1</v>
      </c>
      <c r="EC141" s="364" cm="1">
        <f t="array" aca="1" ref="EC141" ca="1">INDIRECT($A141&amp;EC$1)</f>
        <v>1</v>
      </c>
      <c r="ED141" s="357"/>
      <c r="EE141" s="364" cm="1">
        <f t="array" aca="1" ref="EE141" ca="1">INDIRECT($A141&amp;EE$1)</f>
        <v>1</v>
      </c>
      <c r="EF141" s="364" cm="1">
        <f t="array" aca="1" ref="EF141" ca="1">INDIRECT($A141&amp;EF$1)</f>
        <v>1</v>
      </c>
      <c r="EG141" s="364" cm="1">
        <f t="array" aca="1" ref="EG141" ca="1">INDIRECT($A141&amp;EG$1)</f>
        <v>1</v>
      </c>
      <c r="EH141" s="364" cm="1">
        <f t="array" aca="1" ref="EH141" ca="1">INDIRECT($A141&amp;EH$1)</f>
        <v>1</v>
      </c>
      <c r="EI141" s="364" cm="1">
        <f t="array" aca="1" ref="EI141" ca="1">INDIRECT($A141&amp;EI$1)</f>
        <v>1</v>
      </c>
      <c r="EJ141" s="199"/>
      <c r="EK141" s="199"/>
      <c r="EL141" s="138"/>
      <c r="EM141" s="138"/>
      <c r="EN141" s="138"/>
      <c r="EO141" s="138"/>
    </row>
    <row r="142" spans="1:145" hidden="1">
      <c r="A142" s="114" t="s">
        <v>434</v>
      </c>
      <c r="B142" s="337" t="e">
        <f>Classificatietabel!#REF!</f>
        <v>#REF!</v>
      </c>
      <c r="C142" s="362" t="e">
        <f>_xlfn.IFNA(VLOOKUP($B142,Classificatietabel!$B$6:$I$91,C$7,FALSE),"")</f>
        <v>#REF!</v>
      </c>
      <c r="D142" s="194" t="e">
        <f>_xlfn.IFNA(VLOOKUP($B142,Classificatietabel!$B$6:$I$91,D$7,FALSE),"")</f>
        <v>#REF!</v>
      </c>
      <c r="E142" s="197" t="e">
        <f>IF(AND(D142="laag",$D$3=1),0,_xlfn.IFNA(IF(VLOOKUP($B142,Classificatietabel!$B$6:$H$91,$E$5,FALSE)="Ja",1,0),""))</f>
        <v>#REF!</v>
      </c>
      <c r="F142" s="357"/>
      <c r="G142" s="363">
        <v>1</v>
      </c>
      <c r="H142" s="363">
        <v>1</v>
      </c>
      <c r="I142" s="363">
        <v>1</v>
      </c>
      <c r="J142" s="363">
        <v>1</v>
      </c>
      <c r="K142" s="363">
        <v>1</v>
      </c>
      <c r="L142" s="363">
        <v>1</v>
      </c>
      <c r="M142" s="363">
        <v>1</v>
      </c>
      <c r="N142" s="363">
        <v>1</v>
      </c>
      <c r="O142" s="363">
        <v>1</v>
      </c>
      <c r="P142" s="363">
        <v>1</v>
      </c>
      <c r="Q142" s="363">
        <v>1</v>
      </c>
      <c r="R142" s="363">
        <v>1</v>
      </c>
      <c r="S142" s="363">
        <v>1</v>
      </c>
      <c r="T142" s="363">
        <v>1</v>
      </c>
      <c r="U142" s="363">
        <v>1</v>
      </c>
      <c r="V142" s="363">
        <v>1</v>
      </c>
      <c r="W142" s="363">
        <v>1</v>
      </c>
      <c r="X142" s="363">
        <v>1</v>
      </c>
      <c r="Y142" s="363">
        <v>1</v>
      </c>
      <c r="Z142" s="363">
        <v>1</v>
      </c>
      <c r="AA142" s="363">
        <v>1</v>
      </c>
      <c r="AB142" s="363">
        <v>1</v>
      </c>
      <c r="AC142" s="363">
        <v>1</v>
      </c>
      <c r="AD142" s="363">
        <v>1</v>
      </c>
      <c r="AE142" s="363">
        <v>1</v>
      </c>
      <c r="AF142" s="363">
        <v>1</v>
      </c>
      <c r="AG142" s="363">
        <v>1</v>
      </c>
      <c r="AH142" s="363">
        <v>1</v>
      </c>
      <c r="AI142" s="363">
        <v>1</v>
      </c>
      <c r="AJ142" s="363">
        <v>1</v>
      </c>
      <c r="AK142" s="363">
        <v>1</v>
      </c>
      <c r="AL142" s="363">
        <v>1</v>
      </c>
      <c r="AM142" s="363">
        <v>1</v>
      </c>
      <c r="AN142" s="357"/>
      <c r="AO142" s="363">
        <v>1</v>
      </c>
      <c r="AP142" s="363">
        <v>1</v>
      </c>
      <c r="AQ142" s="363">
        <v>1</v>
      </c>
      <c r="AR142" s="363">
        <v>1</v>
      </c>
      <c r="AS142" s="363">
        <v>1</v>
      </c>
      <c r="AT142" s="363">
        <v>1</v>
      </c>
      <c r="AU142" s="363">
        <v>1</v>
      </c>
      <c r="AV142" s="363">
        <v>1</v>
      </c>
      <c r="AW142" s="363">
        <v>1</v>
      </c>
      <c r="AX142" s="363">
        <v>1</v>
      </c>
      <c r="AY142" s="357"/>
      <c r="AZ142" s="363">
        <v>1</v>
      </c>
      <c r="BA142" s="363">
        <v>1</v>
      </c>
      <c r="BB142" s="363">
        <v>1</v>
      </c>
      <c r="BC142" s="363">
        <v>1</v>
      </c>
      <c r="BD142" s="363">
        <v>1</v>
      </c>
      <c r="BE142" s="363">
        <v>1</v>
      </c>
      <c r="BF142" s="363">
        <v>1</v>
      </c>
      <c r="BG142" s="363">
        <v>1</v>
      </c>
      <c r="BH142" s="363">
        <v>1</v>
      </c>
      <c r="BI142" s="357"/>
      <c r="BJ142" s="363">
        <v>1</v>
      </c>
      <c r="BK142" s="363">
        <v>1</v>
      </c>
      <c r="BL142" s="363">
        <v>1</v>
      </c>
      <c r="BM142" s="363">
        <v>1</v>
      </c>
      <c r="BN142" s="363">
        <v>1</v>
      </c>
      <c r="BO142" s="363">
        <v>1</v>
      </c>
      <c r="BP142" s="363">
        <v>1</v>
      </c>
      <c r="BQ142" s="363">
        <v>1</v>
      </c>
      <c r="BR142" s="363">
        <v>1</v>
      </c>
      <c r="BS142" s="363">
        <v>1</v>
      </c>
      <c r="BT142" s="191"/>
      <c r="BU142" s="230">
        <v>1</v>
      </c>
      <c r="BV142" s="363">
        <v>1</v>
      </c>
      <c r="BW142" s="363">
        <v>1</v>
      </c>
      <c r="BX142" s="363">
        <v>1</v>
      </c>
      <c r="BY142" s="365"/>
      <c r="BZ142" s="363">
        <v>1</v>
      </c>
      <c r="CA142" s="363">
        <v>1</v>
      </c>
      <c r="CB142" s="363">
        <v>1</v>
      </c>
      <c r="CC142" s="363">
        <v>1</v>
      </c>
      <c r="CD142" s="363">
        <v>1</v>
      </c>
      <c r="CE142" s="363">
        <v>1</v>
      </c>
      <c r="CF142" s="363">
        <v>1</v>
      </c>
      <c r="CG142" s="363">
        <v>1</v>
      </c>
      <c r="CH142" s="363">
        <v>1</v>
      </c>
      <c r="CI142" s="191"/>
      <c r="CJ142" s="363">
        <v>1</v>
      </c>
      <c r="CK142" s="363">
        <v>1</v>
      </c>
      <c r="CL142" s="363">
        <v>1</v>
      </c>
      <c r="CM142" s="363">
        <v>1</v>
      </c>
      <c r="CN142" s="363">
        <v>1</v>
      </c>
      <c r="CO142" s="363">
        <v>1</v>
      </c>
      <c r="CP142" s="363">
        <v>1</v>
      </c>
      <c r="CQ142" s="363">
        <v>1</v>
      </c>
      <c r="CR142" s="363">
        <v>1</v>
      </c>
      <c r="CS142" s="363">
        <v>1</v>
      </c>
      <c r="CT142" s="363">
        <v>1</v>
      </c>
      <c r="CU142" s="363">
        <v>1</v>
      </c>
      <c r="CV142" s="363">
        <v>1</v>
      </c>
      <c r="CW142" s="363">
        <v>1</v>
      </c>
      <c r="CX142" s="363">
        <v>1</v>
      </c>
      <c r="CY142" s="363">
        <v>1</v>
      </c>
      <c r="CZ142" s="363">
        <v>1</v>
      </c>
      <c r="DA142" s="363">
        <v>1</v>
      </c>
      <c r="DB142" s="363">
        <v>1</v>
      </c>
      <c r="DC142" s="363">
        <v>1</v>
      </c>
      <c r="DD142" s="357"/>
      <c r="DE142" s="363">
        <v>1</v>
      </c>
      <c r="DF142" s="363">
        <v>1</v>
      </c>
      <c r="DG142" s="363">
        <v>1</v>
      </c>
      <c r="DH142" s="363">
        <v>1</v>
      </c>
      <c r="DI142" s="363">
        <v>1</v>
      </c>
      <c r="DJ142" s="363">
        <v>1</v>
      </c>
      <c r="DK142" s="363">
        <v>1</v>
      </c>
      <c r="DL142" s="363">
        <v>1</v>
      </c>
      <c r="DM142" s="357"/>
      <c r="DN142" s="363">
        <v>1</v>
      </c>
      <c r="DO142" s="363">
        <v>1</v>
      </c>
      <c r="DP142" s="363">
        <v>1</v>
      </c>
      <c r="DQ142" s="363">
        <v>1</v>
      </c>
      <c r="DR142" s="363">
        <v>1</v>
      </c>
      <c r="DS142" s="363">
        <v>1</v>
      </c>
      <c r="DT142" s="363">
        <v>1</v>
      </c>
      <c r="DU142" s="363">
        <v>1</v>
      </c>
      <c r="DV142" s="363">
        <v>1</v>
      </c>
      <c r="DW142" s="363">
        <v>1</v>
      </c>
      <c r="DX142" s="363">
        <v>1</v>
      </c>
      <c r="DY142" s="357"/>
      <c r="DZ142" s="363">
        <v>1</v>
      </c>
      <c r="EA142" s="363">
        <v>1</v>
      </c>
      <c r="EB142" s="363">
        <v>1</v>
      </c>
      <c r="EC142" s="364" cm="1">
        <f t="array" aca="1" ref="EC142" ca="1">INDIRECT($A142&amp;EC$1)</f>
        <v>1</v>
      </c>
      <c r="ED142" s="357"/>
      <c r="EE142" s="364" cm="1">
        <f t="array" aca="1" ref="EE142" ca="1">INDIRECT($A142&amp;EE$1)</f>
        <v>1</v>
      </c>
      <c r="EF142" s="364" cm="1">
        <f t="array" aca="1" ref="EF142" ca="1">INDIRECT($A142&amp;EF$1)</f>
        <v>1</v>
      </c>
      <c r="EG142" s="364" cm="1">
        <f t="array" aca="1" ref="EG142" ca="1">INDIRECT($A142&amp;EG$1)</f>
        <v>1</v>
      </c>
      <c r="EH142" s="364" cm="1">
        <f t="array" aca="1" ref="EH142" ca="1">INDIRECT($A142&amp;EH$1)</f>
        <v>1</v>
      </c>
      <c r="EI142" s="364" cm="1">
        <f t="array" aca="1" ref="EI142" ca="1">INDIRECT($A142&amp;EI$1)</f>
        <v>1</v>
      </c>
      <c r="EJ142" s="199"/>
      <c r="EK142" s="199"/>
      <c r="EL142" s="138"/>
      <c r="EM142" s="138"/>
      <c r="EN142" s="138"/>
      <c r="EO142" s="138"/>
    </row>
    <row r="143" spans="1:145" hidden="1">
      <c r="A143" s="114" t="s">
        <v>435</v>
      </c>
      <c r="B143" s="337" t="e">
        <f>Classificatietabel!#REF!</f>
        <v>#REF!</v>
      </c>
      <c r="C143" s="362" t="e">
        <f>_xlfn.IFNA(VLOOKUP($B143,Classificatietabel!$B$6:$I$91,C$7,FALSE),"")</f>
        <v>#REF!</v>
      </c>
      <c r="D143" s="194" t="e">
        <f>_xlfn.IFNA(VLOOKUP($B143,Classificatietabel!$B$6:$I$91,D$7,FALSE),"")</f>
        <v>#REF!</v>
      </c>
      <c r="E143" s="197" t="e">
        <f>IF(AND(D143="laag",$D$3=1),0,_xlfn.IFNA(IF(VLOOKUP($B143,Classificatietabel!$B$6:$H$91,$E$5,FALSE)="Ja",1,0),""))</f>
        <v>#REF!</v>
      </c>
      <c r="F143" s="357"/>
      <c r="G143" s="363">
        <v>1</v>
      </c>
      <c r="H143" s="363">
        <v>1</v>
      </c>
      <c r="I143" s="363">
        <v>1</v>
      </c>
      <c r="J143" s="363">
        <v>1</v>
      </c>
      <c r="K143" s="363">
        <v>1</v>
      </c>
      <c r="L143" s="363">
        <v>1</v>
      </c>
      <c r="M143" s="363">
        <v>1</v>
      </c>
      <c r="N143" s="363">
        <v>1</v>
      </c>
      <c r="O143" s="363">
        <v>1</v>
      </c>
      <c r="P143" s="363">
        <v>1</v>
      </c>
      <c r="Q143" s="363">
        <v>1</v>
      </c>
      <c r="R143" s="363">
        <v>1</v>
      </c>
      <c r="S143" s="363">
        <v>1</v>
      </c>
      <c r="T143" s="363">
        <v>1</v>
      </c>
      <c r="U143" s="363">
        <v>1</v>
      </c>
      <c r="V143" s="363">
        <v>1</v>
      </c>
      <c r="W143" s="363">
        <v>1</v>
      </c>
      <c r="X143" s="363">
        <v>1</v>
      </c>
      <c r="Y143" s="363">
        <v>1</v>
      </c>
      <c r="Z143" s="363">
        <v>1</v>
      </c>
      <c r="AA143" s="363">
        <v>1</v>
      </c>
      <c r="AB143" s="363">
        <v>1</v>
      </c>
      <c r="AC143" s="363">
        <v>1</v>
      </c>
      <c r="AD143" s="363">
        <v>1</v>
      </c>
      <c r="AE143" s="363">
        <v>1</v>
      </c>
      <c r="AF143" s="363">
        <v>1</v>
      </c>
      <c r="AG143" s="363">
        <v>1</v>
      </c>
      <c r="AH143" s="363">
        <v>1</v>
      </c>
      <c r="AI143" s="363">
        <v>1</v>
      </c>
      <c r="AJ143" s="363">
        <v>1</v>
      </c>
      <c r="AK143" s="363">
        <v>1</v>
      </c>
      <c r="AL143" s="363">
        <v>1</v>
      </c>
      <c r="AM143" s="363">
        <v>1</v>
      </c>
      <c r="AN143" s="357"/>
      <c r="AO143" s="363">
        <v>1</v>
      </c>
      <c r="AP143" s="363">
        <v>1</v>
      </c>
      <c r="AQ143" s="363">
        <v>1</v>
      </c>
      <c r="AR143" s="363">
        <v>1</v>
      </c>
      <c r="AS143" s="363">
        <v>1</v>
      </c>
      <c r="AT143" s="363">
        <v>1</v>
      </c>
      <c r="AU143" s="363">
        <v>1</v>
      </c>
      <c r="AV143" s="363">
        <v>1</v>
      </c>
      <c r="AW143" s="363">
        <v>1</v>
      </c>
      <c r="AX143" s="363">
        <v>1</v>
      </c>
      <c r="AY143" s="357"/>
      <c r="AZ143" s="363">
        <v>1</v>
      </c>
      <c r="BA143" s="363">
        <v>1</v>
      </c>
      <c r="BB143" s="363">
        <v>1</v>
      </c>
      <c r="BC143" s="363">
        <v>1</v>
      </c>
      <c r="BD143" s="363">
        <v>1</v>
      </c>
      <c r="BE143" s="363">
        <v>1</v>
      </c>
      <c r="BF143" s="363">
        <v>1</v>
      </c>
      <c r="BG143" s="363">
        <v>1</v>
      </c>
      <c r="BH143" s="363">
        <v>1</v>
      </c>
      <c r="BI143" s="357"/>
      <c r="BJ143" s="363">
        <v>1</v>
      </c>
      <c r="BK143" s="363">
        <v>1</v>
      </c>
      <c r="BL143" s="363">
        <v>1</v>
      </c>
      <c r="BM143" s="363">
        <v>1</v>
      </c>
      <c r="BN143" s="363">
        <v>1</v>
      </c>
      <c r="BO143" s="363">
        <v>1</v>
      </c>
      <c r="BP143" s="363">
        <v>1</v>
      </c>
      <c r="BQ143" s="363">
        <v>1</v>
      </c>
      <c r="BR143" s="363">
        <v>1</v>
      </c>
      <c r="BS143" s="363">
        <v>1</v>
      </c>
      <c r="BT143" s="191"/>
      <c r="BU143" s="230">
        <v>1</v>
      </c>
      <c r="BV143" s="363">
        <v>1</v>
      </c>
      <c r="BW143" s="363">
        <v>1</v>
      </c>
      <c r="BX143" s="363">
        <v>1</v>
      </c>
      <c r="BY143" s="365"/>
      <c r="BZ143" s="363">
        <v>1</v>
      </c>
      <c r="CA143" s="363">
        <v>1</v>
      </c>
      <c r="CB143" s="363">
        <v>1</v>
      </c>
      <c r="CC143" s="363">
        <v>1</v>
      </c>
      <c r="CD143" s="363">
        <v>1</v>
      </c>
      <c r="CE143" s="363">
        <v>1</v>
      </c>
      <c r="CF143" s="363">
        <v>1</v>
      </c>
      <c r="CG143" s="363">
        <v>1</v>
      </c>
      <c r="CH143" s="363">
        <v>1</v>
      </c>
      <c r="CI143" s="191"/>
      <c r="CJ143" s="363">
        <v>1</v>
      </c>
      <c r="CK143" s="363">
        <v>1</v>
      </c>
      <c r="CL143" s="363">
        <v>1</v>
      </c>
      <c r="CM143" s="363">
        <v>1</v>
      </c>
      <c r="CN143" s="363">
        <v>1</v>
      </c>
      <c r="CO143" s="363">
        <v>1</v>
      </c>
      <c r="CP143" s="363">
        <v>1</v>
      </c>
      <c r="CQ143" s="363">
        <v>1</v>
      </c>
      <c r="CR143" s="363">
        <v>1</v>
      </c>
      <c r="CS143" s="363">
        <v>1</v>
      </c>
      <c r="CT143" s="363">
        <v>1</v>
      </c>
      <c r="CU143" s="363">
        <v>1</v>
      </c>
      <c r="CV143" s="363">
        <v>1</v>
      </c>
      <c r="CW143" s="363">
        <v>1</v>
      </c>
      <c r="CX143" s="363">
        <v>1</v>
      </c>
      <c r="CY143" s="363">
        <v>1</v>
      </c>
      <c r="CZ143" s="363">
        <v>1</v>
      </c>
      <c r="DA143" s="363">
        <v>1</v>
      </c>
      <c r="DB143" s="363">
        <v>1</v>
      </c>
      <c r="DC143" s="363">
        <v>1</v>
      </c>
      <c r="DD143" s="357"/>
      <c r="DE143" s="363">
        <v>1</v>
      </c>
      <c r="DF143" s="363">
        <v>1</v>
      </c>
      <c r="DG143" s="363">
        <v>1</v>
      </c>
      <c r="DH143" s="363">
        <v>1</v>
      </c>
      <c r="DI143" s="363">
        <v>1</v>
      </c>
      <c r="DJ143" s="363">
        <v>1</v>
      </c>
      <c r="DK143" s="363">
        <v>1</v>
      </c>
      <c r="DL143" s="363">
        <v>1</v>
      </c>
      <c r="DM143" s="357"/>
      <c r="DN143" s="363">
        <v>1</v>
      </c>
      <c r="DO143" s="363">
        <v>1</v>
      </c>
      <c r="DP143" s="363">
        <v>1</v>
      </c>
      <c r="DQ143" s="363">
        <v>1</v>
      </c>
      <c r="DR143" s="363">
        <v>1</v>
      </c>
      <c r="DS143" s="363">
        <v>1</v>
      </c>
      <c r="DT143" s="363">
        <v>1</v>
      </c>
      <c r="DU143" s="363">
        <v>1</v>
      </c>
      <c r="DV143" s="363">
        <v>1</v>
      </c>
      <c r="DW143" s="363">
        <v>1</v>
      </c>
      <c r="DX143" s="363">
        <v>1</v>
      </c>
      <c r="DY143" s="357"/>
      <c r="DZ143" s="363">
        <v>1</v>
      </c>
      <c r="EA143" s="363">
        <v>1</v>
      </c>
      <c r="EB143" s="363">
        <v>1</v>
      </c>
      <c r="EC143" s="363">
        <v>1</v>
      </c>
      <c r="ED143" s="357"/>
      <c r="EE143" s="364" cm="1">
        <f t="array" aca="1" ref="EE143" ca="1">INDIRECT($A143&amp;EE$1)</f>
        <v>1</v>
      </c>
      <c r="EF143" s="364" cm="1">
        <f t="array" aca="1" ref="EF143" ca="1">INDIRECT($A143&amp;EF$1)</f>
        <v>1</v>
      </c>
      <c r="EG143" s="364" cm="1">
        <f t="array" aca="1" ref="EG143" ca="1">INDIRECT($A143&amp;EG$1)</f>
        <v>1</v>
      </c>
      <c r="EH143" s="364" cm="1">
        <f t="array" aca="1" ref="EH143" ca="1">INDIRECT($A143&amp;EH$1)</f>
        <v>1</v>
      </c>
      <c r="EI143" s="364" cm="1">
        <f t="array" aca="1" ref="EI143" ca="1">INDIRECT($A143&amp;EI$1)</f>
        <v>1</v>
      </c>
      <c r="EJ143" s="199"/>
      <c r="EK143" s="199"/>
      <c r="EL143" s="138"/>
      <c r="EM143" s="138"/>
      <c r="EN143" s="138"/>
      <c r="EO143" s="138"/>
    </row>
    <row r="144" spans="1:145" hidden="1">
      <c r="B144" s="1"/>
      <c r="C144" s="195" t="str">
        <f>_xlfn.IFNA(VLOOKUP($B144,Classificatietabel!$B$6:$I$91,C$7,FALSE),"")</f>
        <v/>
      </c>
      <c r="D144" s="195" t="str">
        <f>_xlfn.IFNA(VLOOKUP($B144,Classificatietabel!$B$6:$I$91,D$7,FALSE),"")</f>
        <v/>
      </c>
      <c r="E144" s="197" t="str">
        <f>IF(AND(D144="laag",$D$3=1),0,_xlfn.IFNA(IF(VLOOKUP($B144,Classificatietabel!$B$6:$H$91,$E$5,FALSE)="Ja",1,0),""))</f>
        <v/>
      </c>
      <c r="G144" s="200">
        <v>1</v>
      </c>
      <c r="H144" s="200">
        <v>1</v>
      </c>
      <c r="I144" s="200">
        <v>1</v>
      </c>
      <c r="J144" s="200">
        <v>1</v>
      </c>
      <c r="K144" s="200">
        <v>1</v>
      </c>
      <c r="L144" s="200">
        <v>1</v>
      </c>
      <c r="M144" s="200">
        <v>1</v>
      </c>
      <c r="N144" s="200">
        <v>1</v>
      </c>
      <c r="O144" s="200">
        <v>1</v>
      </c>
      <c r="P144" s="200">
        <v>1</v>
      </c>
      <c r="Q144" s="200">
        <v>1</v>
      </c>
      <c r="R144" s="200">
        <v>1</v>
      </c>
      <c r="S144" s="200">
        <v>1</v>
      </c>
      <c r="T144" s="200">
        <v>1</v>
      </c>
      <c r="U144" s="200">
        <v>1</v>
      </c>
      <c r="V144" s="200">
        <v>1</v>
      </c>
      <c r="W144" s="200">
        <v>1</v>
      </c>
      <c r="X144" s="200">
        <v>1</v>
      </c>
      <c r="Y144" s="200">
        <v>1</v>
      </c>
      <c r="Z144" s="200">
        <v>1</v>
      </c>
      <c r="AA144" s="200">
        <v>1</v>
      </c>
      <c r="AB144" s="200">
        <v>1</v>
      </c>
      <c r="AC144" s="200">
        <v>1</v>
      </c>
      <c r="AD144" s="200">
        <v>1</v>
      </c>
      <c r="AE144" s="200">
        <v>1</v>
      </c>
      <c r="AF144" s="200">
        <v>1</v>
      </c>
      <c r="AG144" s="200">
        <v>1</v>
      </c>
      <c r="AH144" s="200">
        <v>1</v>
      </c>
      <c r="AI144" s="200">
        <v>1</v>
      </c>
      <c r="AJ144" s="200">
        <v>1</v>
      </c>
      <c r="AK144" s="200">
        <v>1</v>
      </c>
      <c r="AL144" s="200"/>
      <c r="AM144" s="200">
        <v>1</v>
      </c>
      <c r="AN144" s="189">
        <v>1</v>
      </c>
      <c r="AO144" s="200">
        <v>1</v>
      </c>
      <c r="AP144" s="200">
        <v>1</v>
      </c>
      <c r="AQ144" s="200">
        <v>1</v>
      </c>
      <c r="AR144" s="200">
        <v>1</v>
      </c>
      <c r="AS144" s="200">
        <v>1</v>
      </c>
      <c r="AT144" s="200">
        <v>1</v>
      </c>
      <c r="AU144" s="200">
        <v>1</v>
      </c>
      <c r="AV144" s="200">
        <v>1</v>
      </c>
      <c r="AW144" s="200">
        <v>1</v>
      </c>
      <c r="AX144" s="200">
        <v>1</v>
      </c>
      <c r="AY144" s="189">
        <v>1</v>
      </c>
      <c r="AZ144" s="200">
        <v>1</v>
      </c>
      <c r="BA144" s="200">
        <v>1</v>
      </c>
      <c r="BB144" s="200">
        <v>1</v>
      </c>
      <c r="BC144" s="200">
        <v>1</v>
      </c>
      <c r="BD144" s="200">
        <v>1</v>
      </c>
      <c r="BE144" s="200">
        <v>1</v>
      </c>
      <c r="BF144" s="200">
        <v>1</v>
      </c>
      <c r="BG144" s="200">
        <v>1</v>
      </c>
      <c r="BH144" s="200">
        <v>1</v>
      </c>
      <c r="BI144" s="189">
        <v>1</v>
      </c>
      <c r="BJ144" s="200">
        <v>1</v>
      </c>
      <c r="BK144" s="200">
        <v>1</v>
      </c>
      <c r="BL144" s="200">
        <v>1</v>
      </c>
      <c r="BM144" s="200">
        <v>1</v>
      </c>
      <c r="BN144" s="200">
        <v>1</v>
      </c>
      <c r="BO144" s="200">
        <v>1</v>
      </c>
      <c r="BP144" s="200">
        <v>1</v>
      </c>
      <c r="BQ144" s="200">
        <v>1</v>
      </c>
      <c r="BR144" s="200">
        <v>1</v>
      </c>
      <c r="BS144" s="200">
        <v>1</v>
      </c>
      <c r="BT144" s="189">
        <v>1</v>
      </c>
      <c r="BU144" s="200">
        <v>1</v>
      </c>
      <c r="BV144" s="200">
        <v>1</v>
      </c>
      <c r="BW144" s="200">
        <v>1</v>
      </c>
      <c r="BX144" s="200">
        <v>1</v>
      </c>
      <c r="BY144" s="201">
        <v>1</v>
      </c>
      <c r="BZ144" s="200">
        <v>1</v>
      </c>
      <c r="CA144" s="200">
        <v>1</v>
      </c>
      <c r="CB144" s="200">
        <v>1</v>
      </c>
      <c r="CC144" s="200">
        <v>1</v>
      </c>
      <c r="CD144" s="200">
        <v>1</v>
      </c>
      <c r="CE144" s="200">
        <v>1</v>
      </c>
      <c r="CF144" s="200">
        <v>1</v>
      </c>
      <c r="CG144" s="200">
        <v>1</v>
      </c>
      <c r="CH144" s="200">
        <v>1</v>
      </c>
      <c r="CI144" s="189">
        <v>1</v>
      </c>
      <c r="CJ144" s="200">
        <v>1</v>
      </c>
      <c r="CK144" s="200">
        <v>1</v>
      </c>
      <c r="CL144" s="200">
        <v>1</v>
      </c>
      <c r="CM144" s="200">
        <v>1</v>
      </c>
      <c r="CN144" s="200">
        <v>1</v>
      </c>
      <c r="CO144" s="200">
        <v>1</v>
      </c>
      <c r="CP144" s="200">
        <v>1</v>
      </c>
      <c r="CQ144" s="200">
        <v>1</v>
      </c>
      <c r="CR144" s="200">
        <v>1</v>
      </c>
      <c r="CS144" s="200">
        <v>1</v>
      </c>
      <c r="CT144" s="200">
        <v>1</v>
      </c>
      <c r="CU144" s="200">
        <v>1</v>
      </c>
      <c r="CV144" s="200">
        <v>1</v>
      </c>
      <c r="CW144" s="200">
        <v>1</v>
      </c>
      <c r="CX144" s="200">
        <v>1</v>
      </c>
      <c r="CY144" s="200">
        <v>1</v>
      </c>
      <c r="CZ144" s="200">
        <v>1</v>
      </c>
      <c r="DA144" s="200">
        <v>1</v>
      </c>
      <c r="DB144" s="200">
        <v>1</v>
      </c>
      <c r="DC144" s="200">
        <v>1</v>
      </c>
      <c r="DD144" s="189">
        <v>1</v>
      </c>
      <c r="DE144" s="200">
        <v>1</v>
      </c>
      <c r="DF144" s="200">
        <v>1</v>
      </c>
      <c r="DG144" s="200">
        <v>1</v>
      </c>
      <c r="DH144" s="200">
        <v>1</v>
      </c>
      <c r="DI144" s="200">
        <v>1</v>
      </c>
      <c r="DJ144" s="200">
        <v>1</v>
      </c>
      <c r="DK144" s="200">
        <v>1</v>
      </c>
      <c r="DL144" s="200">
        <v>1</v>
      </c>
      <c r="DM144" s="189">
        <v>1</v>
      </c>
      <c r="DN144" s="200">
        <v>1</v>
      </c>
      <c r="DO144" s="200">
        <v>1</v>
      </c>
      <c r="DP144" s="200">
        <v>1</v>
      </c>
      <c r="DQ144" s="200">
        <v>1</v>
      </c>
      <c r="DR144" s="200">
        <v>1</v>
      </c>
      <c r="DS144" s="200">
        <v>1</v>
      </c>
      <c r="DT144" s="200">
        <v>1</v>
      </c>
      <c r="DU144" s="200">
        <v>1</v>
      </c>
      <c r="DV144" s="200">
        <v>1</v>
      </c>
      <c r="DW144" s="200">
        <v>1</v>
      </c>
      <c r="DX144" s="200">
        <v>1</v>
      </c>
      <c r="DY144" s="189">
        <v>1</v>
      </c>
      <c r="DZ144" s="200">
        <v>1</v>
      </c>
      <c r="EA144" s="200">
        <v>1</v>
      </c>
      <c r="EB144" s="200">
        <v>1</v>
      </c>
      <c r="EC144" s="200">
        <v>1</v>
      </c>
      <c r="ED144" s="189">
        <v>1</v>
      </c>
      <c r="EE144" s="200">
        <v>1</v>
      </c>
      <c r="EF144" s="200">
        <v>1</v>
      </c>
      <c r="EG144" s="200">
        <v>1</v>
      </c>
      <c r="EH144" s="200">
        <v>1</v>
      </c>
      <c r="EI144" s="200">
        <v>1</v>
      </c>
      <c r="EJ144" s="199" t="str">
        <f t="shared" ref="EJ144" si="17">IFERROR(IF($E144*EJ$7,1,""),"")</f>
        <v/>
      </c>
      <c r="EK144" s="199"/>
      <c r="EL144" s="138"/>
      <c r="EM144" s="138">
        <v>1</v>
      </c>
      <c r="EN144" s="138"/>
      <c r="EO144" s="138"/>
    </row>
    <row r="145" spans="1:157" hidden="1">
      <c r="A145" s="235"/>
      <c r="B145" s="338" t="s">
        <v>242</v>
      </c>
      <c r="C145" s="357"/>
      <c r="D145" s="191"/>
      <c r="E145" s="197" t="str">
        <f>IF(AND(D145="laag",$D$3=1),0,_xlfn.IFNA(IF(VLOOKUP($B145,Classificatietabel!$B$6:$H$91,$E$5,FALSE)="Ja",1,0),""))</f>
        <v/>
      </c>
      <c r="F145" s="357"/>
      <c r="G145" s="357"/>
      <c r="H145" s="357"/>
      <c r="I145" s="357"/>
      <c r="J145" s="357"/>
      <c r="K145" s="357"/>
      <c r="L145" s="357"/>
      <c r="M145" s="357"/>
      <c r="N145" s="357"/>
      <c r="O145" s="357"/>
      <c r="P145" s="357"/>
      <c r="Q145" s="357"/>
      <c r="R145" s="357"/>
      <c r="S145" s="357"/>
      <c r="T145" s="357"/>
      <c r="U145" s="357"/>
      <c r="V145" s="357"/>
      <c r="W145" s="357"/>
      <c r="X145" s="357"/>
      <c r="Y145" s="357"/>
      <c r="Z145" s="357"/>
      <c r="AA145" s="357"/>
      <c r="AB145" s="357"/>
      <c r="AC145" s="357"/>
      <c r="AD145" s="357"/>
      <c r="AE145" s="357"/>
      <c r="AF145" s="357"/>
      <c r="AG145" s="357"/>
      <c r="AH145" s="357"/>
      <c r="AI145" s="357"/>
      <c r="AJ145" s="357"/>
      <c r="AK145" s="357"/>
      <c r="AL145" s="357"/>
      <c r="AM145" s="357"/>
      <c r="AN145" s="357"/>
      <c r="AO145" s="357"/>
      <c r="AP145" s="357"/>
      <c r="AQ145" s="357"/>
      <c r="AR145" s="357"/>
      <c r="AS145" s="357"/>
      <c r="AT145" s="357"/>
      <c r="AU145" s="357"/>
      <c r="AV145" s="357"/>
      <c r="AW145" s="357"/>
      <c r="AX145" s="357"/>
      <c r="AY145" s="357"/>
      <c r="AZ145" s="357"/>
      <c r="BA145" s="357"/>
      <c r="BB145" s="357"/>
      <c r="BC145" s="357"/>
      <c r="BD145" s="357"/>
      <c r="BE145" s="357"/>
      <c r="BF145" s="357"/>
      <c r="BG145" s="357"/>
      <c r="BH145" s="357"/>
      <c r="BI145" s="357"/>
      <c r="BJ145" s="357"/>
      <c r="BK145" s="357"/>
      <c r="BL145" s="357"/>
      <c r="BM145" s="357"/>
      <c r="BN145" s="357"/>
      <c r="BO145" s="357"/>
      <c r="BP145" s="357"/>
      <c r="BQ145" s="357"/>
      <c r="BR145" s="357"/>
      <c r="BS145" s="357"/>
      <c r="BT145" s="191"/>
      <c r="BU145" s="191"/>
      <c r="BV145" s="357"/>
      <c r="BW145" s="357"/>
      <c r="BX145" s="357"/>
      <c r="BY145" s="357"/>
      <c r="BZ145" s="357"/>
      <c r="CA145" s="357"/>
      <c r="CB145" s="357"/>
      <c r="CC145" s="357"/>
      <c r="CD145" s="357"/>
      <c r="CE145" s="357"/>
      <c r="CF145" s="357"/>
      <c r="CG145" s="357"/>
      <c r="CH145" s="357"/>
      <c r="CI145" s="191"/>
      <c r="CJ145" s="357"/>
      <c r="CK145" s="357"/>
      <c r="CL145" s="357"/>
      <c r="CM145" s="357"/>
      <c r="CN145" s="357"/>
      <c r="CO145" s="357"/>
      <c r="CP145" s="357"/>
      <c r="CQ145" s="357"/>
      <c r="CR145" s="357"/>
      <c r="CS145" s="357"/>
      <c r="CT145" s="357"/>
      <c r="CU145" s="357"/>
      <c r="CV145" s="357"/>
      <c r="CW145" s="357"/>
      <c r="CX145" s="357"/>
      <c r="CY145" s="357"/>
      <c r="CZ145" s="357"/>
      <c r="DA145" s="357"/>
      <c r="DB145" s="357"/>
      <c r="DC145" s="357"/>
      <c r="DD145" s="357"/>
      <c r="DE145" s="357"/>
      <c r="DF145" s="357"/>
      <c r="DG145" s="357"/>
      <c r="DH145" s="357"/>
      <c r="DI145" s="357"/>
      <c r="DJ145" s="357"/>
      <c r="DK145" s="357"/>
      <c r="DL145" s="357"/>
      <c r="DM145" s="357"/>
      <c r="DN145" s="357"/>
      <c r="DO145" s="357"/>
      <c r="DP145" s="357"/>
      <c r="DQ145" s="357"/>
      <c r="DR145" s="357"/>
      <c r="DS145" s="357"/>
      <c r="DT145" s="357"/>
      <c r="DU145" s="357"/>
      <c r="DV145" s="357"/>
      <c r="DW145" s="357"/>
      <c r="DX145" s="357"/>
      <c r="DY145" s="357"/>
      <c r="DZ145" s="357"/>
      <c r="EA145" s="357"/>
      <c r="EB145" s="357"/>
      <c r="EC145" s="357"/>
      <c r="ED145" s="357"/>
      <c r="EE145" s="357"/>
      <c r="EF145" s="357"/>
      <c r="EG145" s="357"/>
      <c r="EH145" s="357"/>
      <c r="EI145" s="357"/>
    </row>
    <row r="146" spans="1:157" hidden="1">
      <c r="A146" s="114" t="s">
        <v>436</v>
      </c>
      <c r="B146" s="337" t="s">
        <v>243</v>
      </c>
      <c r="C146" s="362" t="str">
        <f>_xlfn.IFNA(VLOOKUP($B146,Classificatietabel!$B$6:$I$91,C$7,FALSE),"")</f>
        <v/>
      </c>
      <c r="D146" s="194" t="str">
        <f>_xlfn.IFNA(VLOOKUP($B146,Classificatietabel!$B$6:$I$91,D$7,FALSE),"")</f>
        <v/>
      </c>
      <c r="E146" s="197" t="str">
        <f>IF(AND(D146="laag",$D$3=1),0,_xlfn.IFNA(IF(VLOOKUP($B146,Classificatietabel!$B$6:$H$91,$E$5,FALSE)="Ja",1,0),""))</f>
        <v/>
      </c>
      <c r="F146" s="357"/>
      <c r="G146" s="363">
        <v>1</v>
      </c>
      <c r="H146" s="363">
        <v>1</v>
      </c>
      <c r="I146" s="363">
        <v>1</v>
      </c>
      <c r="J146" s="363">
        <v>1</v>
      </c>
      <c r="K146" s="363">
        <v>1</v>
      </c>
      <c r="L146" s="363">
        <v>1</v>
      </c>
      <c r="M146" s="363">
        <v>1</v>
      </c>
      <c r="N146" s="363">
        <v>1</v>
      </c>
      <c r="O146" s="363">
        <v>1</v>
      </c>
      <c r="P146" s="363">
        <v>1</v>
      </c>
      <c r="Q146" s="363">
        <v>1</v>
      </c>
      <c r="R146" s="363">
        <v>1</v>
      </c>
      <c r="S146" s="363">
        <v>1</v>
      </c>
      <c r="T146" s="363">
        <v>1</v>
      </c>
      <c r="U146" s="363">
        <v>1</v>
      </c>
      <c r="V146" s="363">
        <v>1</v>
      </c>
      <c r="W146" s="363">
        <v>1</v>
      </c>
      <c r="X146" s="363">
        <v>1</v>
      </c>
      <c r="Y146" s="363">
        <v>1</v>
      </c>
      <c r="Z146" s="363">
        <v>1</v>
      </c>
      <c r="AA146" s="363">
        <v>1</v>
      </c>
      <c r="AB146" s="363">
        <v>1</v>
      </c>
      <c r="AC146" s="363">
        <v>1</v>
      </c>
      <c r="AD146" s="363">
        <v>1</v>
      </c>
      <c r="AE146" s="363">
        <v>1</v>
      </c>
      <c r="AF146" s="363">
        <v>1</v>
      </c>
      <c r="AG146" s="363">
        <v>1</v>
      </c>
      <c r="AH146" s="363">
        <v>1</v>
      </c>
      <c r="AI146" s="363">
        <v>1</v>
      </c>
      <c r="AJ146" s="363">
        <v>1</v>
      </c>
      <c r="AK146" s="363">
        <v>1</v>
      </c>
      <c r="AL146" s="363">
        <v>1</v>
      </c>
      <c r="AM146" s="363">
        <v>1</v>
      </c>
      <c r="AN146" s="357"/>
      <c r="AO146" s="363">
        <v>1</v>
      </c>
      <c r="AP146" s="363">
        <v>1</v>
      </c>
      <c r="AQ146" s="363">
        <v>1</v>
      </c>
      <c r="AR146" s="363">
        <v>1</v>
      </c>
      <c r="AS146" s="363">
        <v>1</v>
      </c>
      <c r="AT146" s="363">
        <v>1</v>
      </c>
      <c r="AU146" s="363">
        <v>1</v>
      </c>
      <c r="AV146" s="363">
        <v>1</v>
      </c>
      <c r="AW146" s="363">
        <v>1</v>
      </c>
      <c r="AX146" s="363">
        <v>1</v>
      </c>
      <c r="AY146" s="357"/>
      <c r="AZ146" s="363">
        <v>1</v>
      </c>
      <c r="BA146" s="363">
        <v>1</v>
      </c>
      <c r="BB146" s="363">
        <v>1</v>
      </c>
      <c r="BC146" s="363">
        <v>1</v>
      </c>
      <c r="BD146" s="363">
        <v>1</v>
      </c>
      <c r="BE146" s="363">
        <v>1</v>
      </c>
      <c r="BF146" s="363">
        <v>1</v>
      </c>
      <c r="BG146" s="363">
        <v>1</v>
      </c>
      <c r="BH146" s="363">
        <v>1</v>
      </c>
      <c r="BI146" s="357"/>
      <c r="BJ146" s="363">
        <v>1</v>
      </c>
      <c r="BK146" s="363">
        <v>1</v>
      </c>
      <c r="BL146" s="363">
        <v>1</v>
      </c>
      <c r="BM146" s="363">
        <v>1</v>
      </c>
      <c r="BN146" s="363">
        <v>1</v>
      </c>
      <c r="BO146" s="363">
        <v>1</v>
      </c>
      <c r="BP146" s="363">
        <v>1</v>
      </c>
      <c r="BQ146" s="363">
        <v>1</v>
      </c>
      <c r="BR146" s="363">
        <v>1</v>
      </c>
      <c r="BS146" s="363">
        <v>1</v>
      </c>
      <c r="BT146" s="191"/>
      <c r="BU146" s="230">
        <v>1</v>
      </c>
      <c r="BV146" s="363">
        <v>1</v>
      </c>
      <c r="BW146" s="363">
        <v>1</v>
      </c>
      <c r="BX146" s="363">
        <v>1</v>
      </c>
      <c r="BY146" s="365"/>
      <c r="BZ146" s="363">
        <v>1</v>
      </c>
      <c r="CA146" s="363">
        <v>1</v>
      </c>
      <c r="CB146" s="363">
        <v>1</v>
      </c>
      <c r="CC146" s="363">
        <v>1</v>
      </c>
      <c r="CD146" s="363">
        <v>1</v>
      </c>
      <c r="CE146" s="363">
        <v>1</v>
      </c>
      <c r="CF146" s="363">
        <v>1</v>
      </c>
      <c r="CG146" s="363">
        <v>1</v>
      </c>
      <c r="CH146" s="363">
        <v>1</v>
      </c>
      <c r="CI146" s="191"/>
      <c r="CJ146" s="363">
        <v>1</v>
      </c>
      <c r="CK146" s="363">
        <v>1</v>
      </c>
      <c r="CL146" s="363">
        <v>1</v>
      </c>
      <c r="CM146" s="363">
        <v>1</v>
      </c>
      <c r="CN146" s="363">
        <v>1</v>
      </c>
      <c r="CO146" s="363">
        <v>1</v>
      </c>
      <c r="CP146" s="363">
        <v>1</v>
      </c>
      <c r="CQ146" s="363">
        <v>1</v>
      </c>
      <c r="CR146" s="363">
        <v>1</v>
      </c>
      <c r="CS146" s="363">
        <v>1</v>
      </c>
      <c r="CT146" s="363">
        <v>1</v>
      </c>
      <c r="CU146" s="363">
        <v>1</v>
      </c>
      <c r="CV146" s="363">
        <v>1</v>
      </c>
      <c r="CW146" s="363">
        <v>1</v>
      </c>
      <c r="CX146" s="363">
        <v>1</v>
      </c>
      <c r="CY146" s="363">
        <v>1</v>
      </c>
      <c r="CZ146" s="363">
        <v>1</v>
      </c>
      <c r="DA146" s="363">
        <v>1</v>
      </c>
      <c r="DB146" s="363">
        <v>1</v>
      </c>
      <c r="DC146" s="363">
        <v>1</v>
      </c>
      <c r="DD146" s="357"/>
      <c r="DE146" s="363">
        <v>1</v>
      </c>
      <c r="DF146" s="363">
        <v>1</v>
      </c>
      <c r="DG146" s="363">
        <v>1</v>
      </c>
      <c r="DH146" s="363">
        <v>1</v>
      </c>
      <c r="DI146" s="363">
        <v>1</v>
      </c>
      <c r="DJ146" s="363">
        <v>1</v>
      </c>
      <c r="DK146" s="363">
        <v>1</v>
      </c>
      <c r="DL146" s="363">
        <v>1</v>
      </c>
      <c r="DM146" s="357"/>
      <c r="DN146" s="363">
        <v>1</v>
      </c>
      <c r="DO146" s="363">
        <v>1</v>
      </c>
      <c r="DP146" s="363">
        <v>1</v>
      </c>
      <c r="DQ146" s="363">
        <v>1</v>
      </c>
      <c r="DR146" s="363">
        <v>1</v>
      </c>
      <c r="DS146" s="363">
        <v>1</v>
      </c>
      <c r="DT146" s="363">
        <v>1</v>
      </c>
      <c r="DU146" s="363">
        <v>1</v>
      </c>
      <c r="DV146" s="363">
        <v>1</v>
      </c>
      <c r="DW146" s="363">
        <v>1</v>
      </c>
      <c r="DX146" s="363">
        <v>1</v>
      </c>
      <c r="DY146" s="357"/>
      <c r="DZ146" s="363">
        <v>1</v>
      </c>
      <c r="EA146" s="363">
        <v>1</v>
      </c>
      <c r="EB146" s="363">
        <v>1</v>
      </c>
      <c r="EC146" s="363">
        <v>1</v>
      </c>
      <c r="ED146" s="357"/>
      <c r="EE146" s="363">
        <v>1</v>
      </c>
      <c r="EF146" s="364" cm="1">
        <f t="array" aca="1" ref="EF146" ca="1">INDIRECT($A146&amp;EF$1)</f>
        <v>1</v>
      </c>
      <c r="EG146" s="364" cm="1">
        <f t="array" aca="1" ref="EG146" ca="1">INDIRECT($A146&amp;EG$1)</f>
        <v>1</v>
      </c>
      <c r="EH146" s="364" cm="1">
        <f t="array" aca="1" ref="EH146" ca="1">INDIRECT($A146&amp;EH$1)</f>
        <v>1</v>
      </c>
      <c r="EI146" s="364" cm="1">
        <f t="array" aca="1" ref="EI146" ca="1">INDIRECT($A146&amp;EI$1)</f>
        <v>1</v>
      </c>
      <c r="EJ146" s="199"/>
      <c r="EK146" s="199"/>
      <c r="EL146" s="138"/>
      <c r="EM146" s="138"/>
      <c r="EN146" s="138"/>
      <c r="EO146" s="138"/>
    </row>
    <row r="147" spans="1:157" hidden="1">
      <c r="A147" s="114" t="s">
        <v>437</v>
      </c>
      <c r="B147" s="337" t="s">
        <v>244</v>
      </c>
      <c r="C147" s="362" t="str">
        <f>_xlfn.IFNA(VLOOKUP($B147,Classificatietabel!$B$6:$I$91,C$7,FALSE),"")</f>
        <v/>
      </c>
      <c r="D147" s="194" t="str">
        <f>_xlfn.IFNA(VLOOKUP($B147,Classificatietabel!$B$6:$I$91,D$7,FALSE),"")</f>
        <v/>
      </c>
      <c r="E147" s="197" t="str">
        <f>IF(AND(D147="laag",$D$3=1),0,_xlfn.IFNA(IF(VLOOKUP($B147,Classificatietabel!$B$6:$H$91,$E$5,FALSE)="Ja",1,0),""))</f>
        <v/>
      </c>
      <c r="F147" s="357"/>
      <c r="G147" s="363">
        <v>1</v>
      </c>
      <c r="H147" s="363">
        <v>1</v>
      </c>
      <c r="I147" s="363">
        <v>1</v>
      </c>
      <c r="J147" s="363">
        <v>1</v>
      </c>
      <c r="K147" s="363">
        <v>1</v>
      </c>
      <c r="L147" s="363">
        <v>1</v>
      </c>
      <c r="M147" s="363">
        <v>1</v>
      </c>
      <c r="N147" s="363">
        <v>1</v>
      </c>
      <c r="O147" s="363">
        <v>1</v>
      </c>
      <c r="P147" s="363">
        <v>1</v>
      </c>
      <c r="Q147" s="363">
        <v>1</v>
      </c>
      <c r="R147" s="363">
        <v>1</v>
      </c>
      <c r="S147" s="363">
        <v>1</v>
      </c>
      <c r="T147" s="363">
        <v>1</v>
      </c>
      <c r="U147" s="363">
        <v>1</v>
      </c>
      <c r="V147" s="363">
        <v>1</v>
      </c>
      <c r="W147" s="363">
        <v>1</v>
      </c>
      <c r="X147" s="363">
        <v>1</v>
      </c>
      <c r="Y147" s="363">
        <v>1</v>
      </c>
      <c r="Z147" s="363">
        <v>1</v>
      </c>
      <c r="AA147" s="363">
        <v>1</v>
      </c>
      <c r="AB147" s="363">
        <v>1</v>
      </c>
      <c r="AC147" s="363">
        <v>1</v>
      </c>
      <c r="AD147" s="363">
        <v>1</v>
      </c>
      <c r="AE147" s="363">
        <v>1</v>
      </c>
      <c r="AF147" s="363">
        <v>1</v>
      </c>
      <c r="AG147" s="363">
        <v>1</v>
      </c>
      <c r="AH147" s="363">
        <v>1</v>
      </c>
      <c r="AI147" s="363">
        <v>1</v>
      </c>
      <c r="AJ147" s="363">
        <v>1</v>
      </c>
      <c r="AK147" s="363">
        <v>1</v>
      </c>
      <c r="AL147" s="363">
        <v>1</v>
      </c>
      <c r="AM147" s="363">
        <v>1</v>
      </c>
      <c r="AN147" s="357"/>
      <c r="AO147" s="363">
        <v>1</v>
      </c>
      <c r="AP147" s="363">
        <v>1</v>
      </c>
      <c r="AQ147" s="363">
        <v>1</v>
      </c>
      <c r="AR147" s="363">
        <v>1</v>
      </c>
      <c r="AS147" s="363">
        <v>1</v>
      </c>
      <c r="AT147" s="363">
        <v>1</v>
      </c>
      <c r="AU147" s="363">
        <v>1</v>
      </c>
      <c r="AV147" s="363">
        <v>1</v>
      </c>
      <c r="AW147" s="363">
        <v>1</v>
      </c>
      <c r="AX147" s="363">
        <v>1</v>
      </c>
      <c r="AY147" s="357"/>
      <c r="AZ147" s="363">
        <v>1</v>
      </c>
      <c r="BA147" s="363">
        <v>1</v>
      </c>
      <c r="BB147" s="363">
        <v>1</v>
      </c>
      <c r="BC147" s="363">
        <v>1</v>
      </c>
      <c r="BD147" s="363">
        <v>1</v>
      </c>
      <c r="BE147" s="363">
        <v>1</v>
      </c>
      <c r="BF147" s="363">
        <v>1</v>
      </c>
      <c r="BG147" s="363">
        <v>1</v>
      </c>
      <c r="BH147" s="363">
        <v>1</v>
      </c>
      <c r="BI147" s="357"/>
      <c r="BJ147" s="363">
        <v>1</v>
      </c>
      <c r="BK147" s="363">
        <v>1</v>
      </c>
      <c r="BL147" s="363">
        <v>1</v>
      </c>
      <c r="BM147" s="363">
        <v>1</v>
      </c>
      <c r="BN147" s="363">
        <v>1</v>
      </c>
      <c r="BO147" s="363">
        <v>1</v>
      </c>
      <c r="BP147" s="363">
        <v>1</v>
      </c>
      <c r="BQ147" s="363">
        <v>1</v>
      </c>
      <c r="BR147" s="363">
        <v>1</v>
      </c>
      <c r="BS147" s="363">
        <v>1</v>
      </c>
      <c r="BT147" s="191"/>
      <c r="BU147" s="230">
        <v>1</v>
      </c>
      <c r="BV147" s="363">
        <v>1</v>
      </c>
      <c r="BW147" s="363">
        <v>1</v>
      </c>
      <c r="BX147" s="363">
        <v>1</v>
      </c>
      <c r="BY147" s="365"/>
      <c r="BZ147" s="363">
        <v>1</v>
      </c>
      <c r="CA147" s="363">
        <v>1</v>
      </c>
      <c r="CB147" s="363">
        <v>1</v>
      </c>
      <c r="CC147" s="363">
        <v>1</v>
      </c>
      <c r="CD147" s="363">
        <v>1</v>
      </c>
      <c r="CE147" s="363">
        <v>1</v>
      </c>
      <c r="CF147" s="363">
        <v>1</v>
      </c>
      <c r="CG147" s="363">
        <v>1</v>
      </c>
      <c r="CH147" s="363">
        <v>1</v>
      </c>
      <c r="CI147" s="191"/>
      <c r="CJ147" s="363">
        <v>1</v>
      </c>
      <c r="CK147" s="363">
        <v>1</v>
      </c>
      <c r="CL147" s="363">
        <v>1</v>
      </c>
      <c r="CM147" s="363">
        <v>1</v>
      </c>
      <c r="CN147" s="363">
        <v>1</v>
      </c>
      <c r="CO147" s="363">
        <v>1</v>
      </c>
      <c r="CP147" s="363">
        <v>1</v>
      </c>
      <c r="CQ147" s="363">
        <v>1</v>
      </c>
      <c r="CR147" s="363">
        <v>1</v>
      </c>
      <c r="CS147" s="363">
        <v>1</v>
      </c>
      <c r="CT147" s="363">
        <v>1</v>
      </c>
      <c r="CU147" s="363">
        <v>1</v>
      </c>
      <c r="CV147" s="363">
        <v>1</v>
      </c>
      <c r="CW147" s="363">
        <v>1</v>
      </c>
      <c r="CX147" s="363">
        <v>1</v>
      </c>
      <c r="CY147" s="363">
        <v>1</v>
      </c>
      <c r="CZ147" s="363">
        <v>1</v>
      </c>
      <c r="DA147" s="363">
        <v>1</v>
      </c>
      <c r="DB147" s="363">
        <v>1</v>
      </c>
      <c r="DC147" s="363">
        <v>1</v>
      </c>
      <c r="DD147" s="357"/>
      <c r="DE147" s="363">
        <v>1</v>
      </c>
      <c r="DF147" s="363">
        <v>1</v>
      </c>
      <c r="DG147" s="363">
        <v>1</v>
      </c>
      <c r="DH147" s="363">
        <v>1</v>
      </c>
      <c r="DI147" s="363">
        <v>1</v>
      </c>
      <c r="DJ147" s="363">
        <v>1</v>
      </c>
      <c r="DK147" s="363">
        <v>1</v>
      </c>
      <c r="DL147" s="363">
        <v>1</v>
      </c>
      <c r="DM147" s="357"/>
      <c r="DN147" s="363">
        <v>1</v>
      </c>
      <c r="DO147" s="363">
        <v>1</v>
      </c>
      <c r="DP147" s="363">
        <v>1</v>
      </c>
      <c r="DQ147" s="363">
        <v>1</v>
      </c>
      <c r="DR147" s="363">
        <v>1</v>
      </c>
      <c r="DS147" s="363">
        <v>1</v>
      </c>
      <c r="DT147" s="363">
        <v>1</v>
      </c>
      <c r="DU147" s="363">
        <v>1</v>
      </c>
      <c r="DV147" s="363">
        <v>1</v>
      </c>
      <c r="DW147" s="363">
        <v>1</v>
      </c>
      <c r="DX147" s="363">
        <v>1</v>
      </c>
      <c r="DY147" s="357"/>
      <c r="DZ147" s="363">
        <v>1</v>
      </c>
      <c r="EA147" s="363">
        <v>1</v>
      </c>
      <c r="EB147" s="363">
        <v>1</v>
      </c>
      <c r="EC147" s="363">
        <v>1</v>
      </c>
      <c r="ED147" s="357"/>
      <c r="EE147" s="363">
        <v>1</v>
      </c>
      <c r="EF147" s="363">
        <v>1</v>
      </c>
      <c r="EG147" s="364" cm="1">
        <f t="array" aca="1" ref="EG147" ca="1">INDIRECT($A147&amp;EG$1)</f>
        <v>1</v>
      </c>
      <c r="EH147" s="364" cm="1">
        <f t="array" aca="1" ref="EH147" ca="1">INDIRECT($A147&amp;EH$1)</f>
        <v>1</v>
      </c>
      <c r="EI147" s="364" cm="1">
        <f t="array" aca="1" ref="EI147" ca="1">INDIRECT($A147&amp;EI$1)</f>
        <v>1</v>
      </c>
      <c r="EJ147" s="199"/>
      <c r="EK147" s="199"/>
      <c r="EL147" s="138"/>
      <c r="EM147" s="138"/>
      <c r="EN147" s="138"/>
      <c r="EO147" s="138"/>
    </row>
    <row r="148" spans="1:157" hidden="1">
      <c r="A148" s="114" t="s">
        <v>438</v>
      </c>
      <c r="B148" s="337" t="s">
        <v>245</v>
      </c>
      <c r="C148" s="362" t="str">
        <f>_xlfn.IFNA(VLOOKUP($B148,Classificatietabel!$B$6:$I$91,C$7,FALSE),"")</f>
        <v/>
      </c>
      <c r="D148" s="194" t="str">
        <f>_xlfn.IFNA(VLOOKUP($B148,Classificatietabel!$B$6:$I$91,D$7,FALSE),"")</f>
        <v/>
      </c>
      <c r="E148" s="197" t="str">
        <f>IF(AND(D148="laag",$D$3=1),0,_xlfn.IFNA(IF(VLOOKUP($B148,Classificatietabel!$B$6:$H$91,$E$5,FALSE)="Ja",1,0),""))</f>
        <v/>
      </c>
      <c r="F148" s="357"/>
      <c r="G148" s="363">
        <v>1</v>
      </c>
      <c r="H148" s="363">
        <v>1</v>
      </c>
      <c r="I148" s="363">
        <v>1</v>
      </c>
      <c r="J148" s="363">
        <v>1</v>
      </c>
      <c r="K148" s="363">
        <v>1</v>
      </c>
      <c r="L148" s="363">
        <v>1</v>
      </c>
      <c r="M148" s="363">
        <v>1</v>
      </c>
      <c r="N148" s="363">
        <v>1</v>
      </c>
      <c r="O148" s="363">
        <v>1</v>
      </c>
      <c r="P148" s="363">
        <v>1</v>
      </c>
      <c r="Q148" s="363">
        <v>1</v>
      </c>
      <c r="R148" s="363">
        <v>1</v>
      </c>
      <c r="S148" s="363">
        <v>1</v>
      </c>
      <c r="T148" s="363">
        <v>1</v>
      </c>
      <c r="U148" s="363">
        <v>1</v>
      </c>
      <c r="V148" s="363">
        <v>1</v>
      </c>
      <c r="W148" s="363">
        <v>1</v>
      </c>
      <c r="X148" s="363">
        <v>1</v>
      </c>
      <c r="Y148" s="363">
        <v>1</v>
      </c>
      <c r="Z148" s="363">
        <v>1</v>
      </c>
      <c r="AA148" s="363">
        <v>1</v>
      </c>
      <c r="AB148" s="363">
        <v>1</v>
      </c>
      <c r="AC148" s="363">
        <v>1</v>
      </c>
      <c r="AD148" s="363">
        <v>1</v>
      </c>
      <c r="AE148" s="363">
        <v>1</v>
      </c>
      <c r="AF148" s="363">
        <v>1</v>
      </c>
      <c r="AG148" s="363">
        <v>1</v>
      </c>
      <c r="AH148" s="363">
        <v>1</v>
      </c>
      <c r="AI148" s="363">
        <v>1</v>
      </c>
      <c r="AJ148" s="363">
        <v>1</v>
      </c>
      <c r="AK148" s="363">
        <v>1</v>
      </c>
      <c r="AL148" s="363">
        <v>1</v>
      </c>
      <c r="AM148" s="363">
        <v>1</v>
      </c>
      <c r="AN148" s="357"/>
      <c r="AO148" s="363">
        <v>1</v>
      </c>
      <c r="AP148" s="363">
        <v>1</v>
      </c>
      <c r="AQ148" s="363">
        <v>1</v>
      </c>
      <c r="AR148" s="363">
        <v>1</v>
      </c>
      <c r="AS148" s="363">
        <v>1</v>
      </c>
      <c r="AT148" s="363">
        <v>1</v>
      </c>
      <c r="AU148" s="363">
        <v>1</v>
      </c>
      <c r="AV148" s="363">
        <v>1</v>
      </c>
      <c r="AW148" s="363">
        <v>1</v>
      </c>
      <c r="AX148" s="363">
        <v>1</v>
      </c>
      <c r="AY148" s="357"/>
      <c r="AZ148" s="363">
        <v>1</v>
      </c>
      <c r="BA148" s="363">
        <v>1</v>
      </c>
      <c r="BB148" s="363">
        <v>1</v>
      </c>
      <c r="BC148" s="363">
        <v>1</v>
      </c>
      <c r="BD148" s="363">
        <v>1</v>
      </c>
      <c r="BE148" s="363">
        <v>1</v>
      </c>
      <c r="BF148" s="363">
        <v>1</v>
      </c>
      <c r="BG148" s="363">
        <v>1</v>
      </c>
      <c r="BH148" s="363">
        <v>1</v>
      </c>
      <c r="BI148" s="357"/>
      <c r="BJ148" s="363">
        <v>1</v>
      </c>
      <c r="BK148" s="363">
        <v>1</v>
      </c>
      <c r="BL148" s="363">
        <v>1</v>
      </c>
      <c r="BM148" s="363">
        <v>1</v>
      </c>
      <c r="BN148" s="363">
        <v>1</v>
      </c>
      <c r="BO148" s="363">
        <v>1</v>
      </c>
      <c r="BP148" s="363">
        <v>1</v>
      </c>
      <c r="BQ148" s="363">
        <v>1</v>
      </c>
      <c r="BR148" s="363">
        <v>1</v>
      </c>
      <c r="BS148" s="363">
        <v>1</v>
      </c>
      <c r="BT148" s="191"/>
      <c r="BU148" s="230">
        <v>1</v>
      </c>
      <c r="BV148" s="363">
        <v>1</v>
      </c>
      <c r="BW148" s="363">
        <v>1</v>
      </c>
      <c r="BX148" s="363">
        <v>1</v>
      </c>
      <c r="BY148" s="365"/>
      <c r="BZ148" s="363">
        <v>1</v>
      </c>
      <c r="CA148" s="363">
        <v>1</v>
      </c>
      <c r="CB148" s="363">
        <v>1</v>
      </c>
      <c r="CC148" s="363">
        <v>1</v>
      </c>
      <c r="CD148" s="363">
        <v>1</v>
      </c>
      <c r="CE148" s="363">
        <v>1</v>
      </c>
      <c r="CF148" s="363">
        <v>1</v>
      </c>
      <c r="CG148" s="363">
        <v>1</v>
      </c>
      <c r="CH148" s="363">
        <v>1</v>
      </c>
      <c r="CI148" s="191"/>
      <c r="CJ148" s="363">
        <v>1</v>
      </c>
      <c r="CK148" s="363">
        <v>1</v>
      </c>
      <c r="CL148" s="363">
        <v>1</v>
      </c>
      <c r="CM148" s="363">
        <v>1</v>
      </c>
      <c r="CN148" s="363">
        <v>1</v>
      </c>
      <c r="CO148" s="363">
        <v>1</v>
      </c>
      <c r="CP148" s="363">
        <v>1</v>
      </c>
      <c r="CQ148" s="363">
        <v>1</v>
      </c>
      <c r="CR148" s="363">
        <v>1</v>
      </c>
      <c r="CS148" s="363">
        <v>1</v>
      </c>
      <c r="CT148" s="363">
        <v>1</v>
      </c>
      <c r="CU148" s="363">
        <v>1</v>
      </c>
      <c r="CV148" s="363">
        <v>1</v>
      </c>
      <c r="CW148" s="363">
        <v>1</v>
      </c>
      <c r="CX148" s="363">
        <v>1</v>
      </c>
      <c r="CY148" s="363">
        <v>1</v>
      </c>
      <c r="CZ148" s="363">
        <v>1</v>
      </c>
      <c r="DA148" s="363">
        <v>1</v>
      </c>
      <c r="DB148" s="363">
        <v>1</v>
      </c>
      <c r="DC148" s="363">
        <v>1</v>
      </c>
      <c r="DD148" s="357"/>
      <c r="DE148" s="363">
        <v>1</v>
      </c>
      <c r="DF148" s="363">
        <v>1</v>
      </c>
      <c r="DG148" s="363">
        <v>1</v>
      </c>
      <c r="DH148" s="363">
        <v>1</v>
      </c>
      <c r="DI148" s="363">
        <v>1</v>
      </c>
      <c r="DJ148" s="363">
        <v>1</v>
      </c>
      <c r="DK148" s="363">
        <v>1</v>
      </c>
      <c r="DL148" s="363">
        <v>1</v>
      </c>
      <c r="DM148" s="357"/>
      <c r="DN148" s="363">
        <v>1</v>
      </c>
      <c r="DO148" s="363">
        <v>1</v>
      </c>
      <c r="DP148" s="363">
        <v>1</v>
      </c>
      <c r="DQ148" s="363">
        <v>1</v>
      </c>
      <c r="DR148" s="363">
        <v>1</v>
      </c>
      <c r="DS148" s="363">
        <v>1</v>
      </c>
      <c r="DT148" s="363">
        <v>1</v>
      </c>
      <c r="DU148" s="363">
        <v>1</v>
      </c>
      <c r="DV148" s="363">
        <v>1</v>
      </c>
      <c r="DW148" s="363">
        <v>1</v>
      </c>
      <c r="DX148" s="363">
        <v>1</v>
      </c>
      <c r="DY148" s="357"/>
      <c r="DZ148" s="363">
        <v>1</v>
      </c>
      <c r="EA148" s="363">
        <v>1</v>
      </c>
      <c r="EB148" s="363">
        <v>1</v>
      </c>
      <c r="EC148" s="363">
        <v>1</v>
      </c>
      <c r="ED148" s="357"/>
      <c r="EE148" s="363">
        <v>1</v>
      </c>
      <c r="EF148" s="363">
        <v>1</v>
      </c>
      <c r="EG148" s="363">
        <v>1</v>
      </c>
      <c r="EH148" s="364" cm="1">
        <f t="array" aca="1" ref="EH148" ca="1">INDIRECT($A148&amp;EH$1)</f>
        <v>1</v>
      </c>
      <c r="EI148" s="364" cm="1">
        <f t="array" aca="1" ref="EI148" ca="1">INDIRECT($A148&amp;EI$1)</f>
        <v>1</v>
      </c>
      <c r="EJ148" s="199"/>
      <c r="EK148" s="199"/>
      <c r="EL148" s="138"/>
      <c r="EM148" s="138"/>
      <c r="EN148" s="138"/>
      <c r="EO148" s="138"/>
    </row>
    <row r="149" spans="1:157" hidden="1">
      <c r="A149" s="114" t="s">
        <v>439</v>
      </c>
      <c r="B149" s="337" t="e">
        <f>Classificatietabel!#REF!</f>
        <v>#REF!</v>
      </c>
      <c r="C149" s="362" t="e">
        <f>_xlfn.IFNA(VLOOKUP($B149,Classificatietabel!$B$6:$I$91,C$7,FALSE),"")</f>
        <v>#REF!</v>
      </c>
      <c r="D149" s="194" t="e">
        <f>_xlfn.IFNA(VLOOKUP($B149,Classificatietabel!$B$6:$I$91,D$7,FALSE),"")</f>
        <v>#REF!</v>
      </c>
      <c r="E149" s="197" t="e">
        <f>IF(AND(D149="laag",$D$3=1),0,_xlfn.IFNA(IF(VLOOKUP($B149,Classificatietabel!$B$6:$H$91,$E$5,FALSE)="Ja",1,0),""))</f>
        <v>#REF!</v>
      </c>
      <c r="F149" s="357"/>
      <c r="G149" s="363">
        <v>1</v>
      </c>
      <c r="H149" s="363">
        <v>1</v>
      </c>
      <c r="I149" s="363">
        <v>1</v>
      </c>
      <c r="J149" s="363">
        <v>1</v>
      </c>
      <c r="K149" s="363">
        <v>1</v>
      </c>
      <c r="L149" s="363">
        <v>1</v>
      </c>
      <c r="M149" s="363">
        <v>1</v>
      </c>
      <c r="N149" s="363">
        <v>1</v>
      </c>
      <c r="O149" s="363">
        <v>1</v>
      </c>
      <c r="P149" s="363">
        <v>1</v>
      </c>
      <c r="Q149" s="363">
        <v>1</v>
      </c>
      <c r="R149" s="363">
        <v>1</v>
      </c>
      <c r="S149" s="363">
        <v>1</v>
      </c>
      <c r="T149" s="363">
        <v>1</v>
      </c>
      <c r="U149" s="363">
        <v>1</v>
      </c>
      <c r="V149" s="363">
        <v>1</v>
      </c>
      <c r="W149" s="363">
        <v>1</v>
      </c>
      <c r="X149" s="363">
        <v>1</v>
      </c>
      <c r="Y149" s="363">
        <v>1</v>
      </c>
      <c r="Z149" s="363">
        <v>1</v>
      </c>
      <c r="AA149" s="363">
        <v>1</v>
      </c>
      <c r="AB149" s="363">
        <v>1</v>
      </c>
      <c r="AC149" s="363">
        <v>1</v>
      </c>
      <c r="AD149" s="363">
        <v>1</v>
      </c>
      <c r="AE149" s="363">
        <v>1</v>
      </c>
      <c r="AF149" s="363">
        <v>1</v>
      </c>
      <c r="AG149" s="363">
        <v>1</v>
      </c>
      <c r="AH149" s="363">
        <v>1</v>
      </c>
      <c r="AI149" s="363">
        <v>1</v>
      </c>
      <c r="AJ149" s="363">
        <v>1</v>
      </c>
      <c r="AK149" s="363">
        <v>1</v>
      </c>
      <c r="AL149" s="363">
        <v>1</v>
      </c>
      <c r="AM149" s="363">
        <v>1</v>
      </c>
      <c r="AN149" s="357"/>
      <c r="AO149" s="363">
        <v>1</v>
      </c>
      <c r="AP149" s="363">
        <v>1</v>
      </c>
      <c r="AQ149" s="363">
        <v>1</v>
      </c>
      <c r="AR149" s="363">
        <v>1</v>
      </c>
      <c r="AS149" s="363">
        <v>1</v>
      </c>
      <c r="AT149" s="363">
        <v>1</v>
      </c>
      <c r="AU149" s="363">
        <v>1</v>
      </c>
      <c r="AV149" s="363">
        <v>1</v>
      </c>
      <c r="AW149" s="363">
        <v>1</v>
      </c>
      <c r="AX149" s="363">
        <v>1</v>
      </c>
      <c r="AY149" s="357"/>
      <c r="AZ149" s="363">
        <v>1</v>
      </c>
      <c r="BA149" s="363">
        <v>1</v>
      </c>
      <c r="BB149" s="363">
        <v>1</v>
      </c>
      <c r="BC149" s="363">
        <v>1</v>
      </c>
      <c r="BD149" s="363">
        <v>1</v>
      </c>
      <c r="BE149" s="363">
        <v>1</v>
      </c>
      <c r="BF149" s="363">
        <v>1</v>
      </c>
      <c r="BG149" s="363">
        <v>1</v>
      </c>
      <c r="BH149" s="363">
        <v>1</v>
      </c>
      <c r="BI149" s="357"/>
      <c r="BJ149" s="363">
        <v>1</v>
      </c>
      <c r="BK149" s="363">
        <v>1</v>
      </c>
      <c r="BL149" s="363">
        <v>1</v>
      </c>
      <c r="BM149" s="363">
        <v>1</v>
      </c>
      <c r="BN149" s="363">
        <v>1</v>
      </c>
      <c r="BO149" s="363">
        <v>1</v>
      </c>
      <c r="BP149" s="363">
        <v>1</v>
      </c>
      <c r="BQ149" s="363">
        <v>1</v>
      </c>
      <c r="BR149" s="363">
        <v>1</v>
      </c>
      <c r="BS149" s="363">
        <v>1</v>
      </c>
      <c r="BT149" s="191"/>
      <c r="BU149" s="230">
        <v>1</v>
      </c>
      <c r="BV149" s="363">
        <v>1</v>
      </c>
      <c r="BW149" s="363">
        <v>1</v>
      </c>
      <c r="BX149" s="363">
        <v>1</v>
      </c>
      <c r="BY149" s="365"/>
      <c r="BZ149" s="363">
        <v>1</v>
      </c>
      <c r="CA149" s="363">
        <v>1</v>
      </c>
      <c r="CB149" s="363">
        <v>1</v>
      </c>
      <c r="CC149" s="363">
        <v>1</v>
      </c>
      <c r="CD149" s="363">
        <v>1</v>
      </c>
      <c r="CE149" s="363">
        <v>1</v>
      </c>
      <c r="CF149" s="363">
        <v>1</v>
      </c>
      <c r="CG149" s="363">
        <v>1</v>
      </c>
      <c r="CH149" s="363">
        <v>1</v>
      </c>
      <c r="CI149" s="191"/>
      <c r="CJ149" s="363">
        <v>1</v>
      </c>
      <c r="CK149" s="363">
        <v>1</v>
      </c>
      <c r="CL149" s="363">
        <v>1</v>
      </c>
      <c r="CM149" s="363">
        <v>1</v>
      </c>
      <c r="CN149" s="363">
        <v>1</v>
      </c>
      <c r="CO149" s="363">
        <v>1</v>
      </c>
      <c r="CP149" s="363">
        <v>1</v>
      </c>
      <c r="CQ149" s="363">
        <v>1</v>
      </c>
      <c r="CR149" s="363">
        <v>1</v>
      </c>
      <c r="CS149" s="363">
        <v>1</v>
      </c>
      <c r="CT149" s="363">
        <v>1</v>
      </c>
      <c r="CU149" s="363">
        <v>1</v>
      </c>
      <c r="CV149" s="363">
        <v>1</v>
      </c>
      <c r="CW149" s="363">
        <v>1</v>
      </c>
      <c r="CX149" s="363">
        <v>1</v>
      </c>
      <c r="CY149" s="363">
        <v>1</v>
      </c>
      <c r="CZ149" s="363">
        <v>1</v>
      </c>
      <c r="DA149" s="363">
        <v>1</v>
      </c>
      <c r="DB149" s="363">
        <v>1</v>
      </c>
      <c r="DC149" s="363">
        <v>1</v>
      </c>
      <c r="DD149" s="357"/>
      <c r="DE149" s="363">
        <v>1</v>
      </c>
      <c r="DF149" s="363">
        <v>1</v>
      </c>
      <c r="DG149" s="363">
        <v>1</v>
      </c>
      <c r="DH149" s="363">
        <v>1</v>
      </c>
      <c r="DI149" s="363">
        <v>1</v>
      </c>
      <c r="DJ149" s="363">
        <v>1</v>
      </c>
      <c r="DK149" s="363">
        <v>1</v>
      </c>
      <c r="DL149" s="363">
        <v>1</v>
      </c>
      <c r="DM149" s="357"/>
      <c r="DN149" s="363">
        <v>1</v>
      </c>
      <c r="DO149" s="363">
        <v>1</v>
      </c>
      <c r="DP149" s="363">
        <v>1</v>
      </c>
      <c r="DQ149" s="363">
        <v>1</v>
      </c>
      <c r="DR149" s="363">
        <v>1</v>
      </c>
      <c r="DS149" s="363">
        <v>1</v>
      </c>
      <c r="DT149" s="363">
        <v>1</v>
      </c>
      <c r="DU149" s="363">
        <v>1</v>
      </c>
      <c r="DV149" s="363">
        <v>1</v>
      </c>
      <c r="DW149" s="363">
        <v>1</v>
      </c>
      <c r="DX149" s="363">
        <v>1</v>
      </c>
      <c r="DY149" s="357"/>
      <c r="DZ149" s="363">
        <v>1</v>
      </c>
      <c r="EA149" s="363">
        <v>1</v>
      </c>
      <c r="EB149" s="363">
        <v>1</v>
      </c>
      <c r="EC149" s="363">
        <v>1</v>
      </c>
      <c r="ED149" s="357"/>
      <c r="EE149" s="363">
        <v>1</v>
      </c>
      <c r="EF149" s="363">
        <v>1</v>
      </c>
      <c r="EG149" s="363">
        <v>1</v>
      </c>
      <c r="EH149" s="363">
        <v>1</v>
      </c>
      <c r="EI149" s="364" cm="1">
        <f t="array" aca="1" ref="EI149" ca="1">INDIRECT($A149&amp;EI$1)</f>
        <v>1</v>
      </c>
      <c r="EJ149" s="199"/>
      <c r="EK149" s="199"/>
      <c r="EL149" s="138"/>
      <c r="EM149" s="138"/>
      <c r="EN149" s="138"/>
      <c r="EO149" s="138"/>
    </row>
    <row r="150" spans="1:157" hidden="1">
      <c r="A150" s="114" t="s">
        <v>440</v>
      </c>
      <c r="B150" s="337" t="e">
        <f>Classificatietabel!#REF!</f>
        <v>#REF!</v>
      </c>
      <c r="C150" s="362" t="e">
        <f>_xlfn.IFNA(VLOOKUP($B150,Classificatietabel!$B$6:$I$91,C$7,FALSE),"")</f>
        <v>#REF!</v>
      </c>
      <c r="D150" s="194" t="e">
        <f>_xlfn.IFNA(VLOOKUP($B150,Classificatietabel!$B$6:$I$91,D$7,FALSE),"")</f>
        <v>#REF!</v>
      </c>
      <c r="E150" s="197" t="e">
        <f>IF(AND(D150="laag",$D$3=1),0,_xlfn.IFNA(IF(VLOOKUP($B150,Classificatietabel!$B$6:$H$91,$E$5,FALSE)="Ja",1,0),""))</f>
        <v>#REF!</v>
      </c>
      <c r="F150" s="357"/>
      <c r="G150" s="363">
        <v>1</v>
      </c>
      <c r="H150" s="363">
        <v>1</v>
      </c>
      <c r="I150" s="363">
        <v>1</v>
      </c>
      <c r="J150" s="363">
        <v>1</v>
      </c>
      <c r="K150" s="363">
        <v>1</v>
      </c>
      <c r="L150" s="363">
        <v>1</v>
      </c>
      <c r="M150" s="363">
        <v>1</v>
      </c>
      <c r="N150" s="363">
        <v>1</v>
      </c>
      <c r="O150" s="363">
        <v>1</v>
      </c>
      <c r="P150" s="363">
        <v>1</v>
      </c>
      <c r="Q150" s="363">
        <v>1</v>
      </c>
      <c r="R150" s="363">
        <v>1</v>
      </c>
      <c r="S150" s="363">
        <v>1</v>
      </c>
      <c r="T150" s="363">
        <v>1</v>
      </c>
      <c r="U150" s="363">
        <v>1</v>
      </c>
      <c r="V150" s="363">
        <v>1</v>
      </c>
      <c r="W150" s="363">
        <v>1</v>
      </c>
      <c r="X150" s="363">
        <v>1</v>
      </c>
      <c r="Y150" s="363">
        <v>1</v>
      </c>
      <c r="Z150" s="363">
        <v>1</v>
      </c>
      <c r="AA150" s="363">
        <v>1</v>
      </c>
      <c r="AB150" s="363">
        <v>1</v>
      </c>
      <c r="AC150" s="363">
        <v>1</v>
      </c>
      <c r="AD150" s="363">
        <v>1</v>
      </c>
      <c r="AE150" s="363">
        <v>1</v>
      </c>
      <c r="AF150" s="363">
        <v>1</v>
      </c>
      <c r="AG150" s="363">
        <v>1</v>
      </c>
      <c r="AH150" s="363">
        <v>1</v>
      </c>
      <c r="AI150" s="363">
        <v>1</v>
      </c>
      <c r="AJ150" s="363">
        <v>1</v>
      </c>
      <c r="AK150" s="363">
        <v>1</v>
      </c>
      <c r="AL150" s="363">
        <v>1</v>
      </c>
      <c r="AM150" s="363">
        <v>1</v>
      </c>
      <c r="AN150" s="357"/>
      <c r="AO150" s="363">
        <v>1</v>
      </c>
      <c r="AP150" s="363">
        <v>1</v>
      </c>
      <c r="AQ150" s="363">
        <v>1</v>
      </c>
      <c r="AR150" s="363">
        <v>1</v>
      </c>
      <c r="AS150" s="363">
        <v>1</v>
      </c>
      <c r="AT150" s="363">
        <v>1</v>
      </c>
      <c r="AU150" s="363">
        <v>1</v>
      </c>
      <c r="AV150" s="363">
        <v>1</v>
      </c>
      <c r="AW150" s="363">
        <v>1</v>
      </c>
      <c r="AX150" s="363">
        <v>1</v>
      </c>
      <c r="AY150" s="357"/>
      <c r="AZ150" s="363">
        <v>1</v>
      </c>
      <c r="BA150" s="363">
        <v>1</v>
      </c>
      <c r="BB150" s="363">
        <v>1</v>
      </c>
      <c r="BC150" s="363">
        <v>1</v>
      </c>
      <c r="BD150" s="363">
        <v>1</v>
      </c>
      <c r="BE150" s="363">
        <v>1</v>
      </c>
      <c r="BF150" s="363">
        <v>1</v>
      </c>
      <c r="BG150" s="363">
        <v>1</v>
      </c>
      <c r="BH150" s="363">
        <v>1</v>
      </c>
      <c r="BI150" s="357"/>
      <c r="BJ150" s="363">
        <v>1</v>
      </c>
      <c r="BK150" s="363">
        <v>1</v>
      </c>
      <c r="BL150" s="363">
        <v>1</v>
      </c>
      <c r="BM150" s="363">
        <v>1</v>
      </c>
      <c r="BN150" s="363">
        <v>1</v>
      </c>
      <c r="BO150" s="363">
        <v>1</v>
      </c>
      <c r="BP150" s="363">
        <v>1</v>
      </c>
      <c r="BQ150" s="363">
        <v>1</v>
      </c>
      <c r="BR150" s="363">
        <v>1</v>
      </c>
      <c r="BS150" s="363">
        <v>1</v>
      </c>
      <c r="BT150" s="191"/>
      <c r="BU150" s="230">
        <v>1</v>
      </c>
      <c r="BV150" s="363">
        <v>1</v>
      </c>
      <c r="BW150" s="363">
        <v>1</v>
      </c>
      <c r="BX150" s="363">
        <v>1</v>
      </c>
      <c r="BY150" s="365"/>
      <c r="BZ150" s="363">
        <v>1</v>
      </c>
      <c r="CA150" s="363">
        <v>1</v>
      </c>
      <c r="CB150" s="363">
        <v>1</v>
      </c>
      <c r="CC150" s="363">
        <v>1</v>
      </c>
      <c r="CD150" s="363">
        <v>1</v>
      </c>
      <c r="CE150" s="363">
        <v>1</v>
      </c>
      <c r="CF150" s="363">
        <v>1</v>
      </c>
      <c r="CG150" s="363">
        <v>1</v>
      </c>
      <c r="CH150" s="363">
        <v>1</v>
      </c>
      <c r="CI150" s="191"/>
      <c r="CJ150" s="363">
        <v>1</v>
      </c>
      <c r="CK150" s="363">
        <v>1</v>
      </c>
      <c r="CL150" s="363">
        <v>1</v>
      </c>
      <c r="CM150" s="363">
        <v>1</v>
      </c>
      <c r="CN150" s="363">
        <v>1</v>
      </c>
      <c r="CO150" s="363">
        <v>1</v>
      </c>
      <c r="CP150" s="363">
        <v>1</v>
      </c>
      <c r="CQ150" s="363">
        <v>1</v>
      </c>
      <c r="CR150" s="363">
        <v>1</v>
      </c>
      <c r="CS150" s="363">
        <v>1</v>
      </c>
      <c r="CT150" s="363">
        <v>1</v>
      </c>
      <c r="CU150" s="363">
        <v>1</v>
      </c>
      <c r="CV150" s="363">
        <v>1</v>
      </c>
      <c r="CW150" s="363">
        <v>1</v>
      </c>
      <c r="CX150" s="363">
        <v>1</v>
      </c>
      <c r="CY150" s="363">
        <v>1</v>
      </c>
      <c r="CZ150" s="363">
        <v>1</v>
      </c>
      <c r="DA150" s="363">
        <v>1</v>
      </c>
      <c r="DB150" s="363">
        <v>1</v>
      </c>
      <c r="DC150" s="363">
        <v>1</v>
      </c>
      <c r="DD150" s="357"/>
      <c r="DE150" s="363">
        <v>1</v>
      </c>
      <c r="DF150" s="363">
        <v>1</v>
      </c>
      <c r="DG150" s="363">
        <v>1</v>
      </c>
      <c r="DH150" s="363">
        <v>1</v>
      </c>
      <c r="DI150" s="363">
        <v>1</v>
      </c>
      <c r="DJ150" s="363">
        <v>1</v>
      </c>
      <c r="DK150" s="363">
        <v>1</v>
      </c>
      <c r="DL150" s="363">
        <v>1</v>
      </c>
      <c r="DM150" s="357"/>
      <c r="DN150" s="363">
        <v>1</v>
      </c>
      <c r="DO150" s="363">
        <v>1</v>
      </c>
      <c r="DP150" s="363">
        <v>1</v>
      </c>
      <c r="DQ150" s="363">
        <v>1</v>
      </c>
      <c r="DR150" s="363">
        <v>1</v>
      </c>
      <c r="DS150" s="363">
        <v>1</v>
      </c>
      <c r="DT150" s="363">
        <v>1</v>
      </c>
      <c r="DU150" s="363">
        <v>1</v>
      </c>
      <c r="DV150" s="363">
        <v>1</v>
      </c>
      <c r="DW150" s="363">
        <v>1</v>
      </c>
      <c r="DX150" s="363">
        <v>1</v>
      </c>
      <c r="DY150" s="357"/>
      <c r="DZ150" s="363">
        <v>1</v>
      </c>
      <c r="EA150" s="363">
        <v>1</v>
      </c>
      <c r="EB150" s="363">
        <v>1</v>
      </c>
      <c r="EC150" s="363">
        <v>1</v>
      </c>
      <c r="ED150" s="357"/>
      <c r="EE150" s="363">
        <v>1</v>
      </c>
      <c r="EF150" s="363">
        <v>1</v>
      </c>
      <c r="EG150" s="363">
        <v>1</v>
      </c>
      <c r="EH150" s="363">
        <v>1</v>
      </c>
      <c r="EI150" s="363">
        <v>1</v>
      </c>
      <c r="EJ150" s="199"/>
      <c r="EK150" s="199"/>
      <c r="EL150" s="138"/>
      <c r="EM150" s="138"/>
      <c r="EN150" s="138"/>
      <c r="EO150" s="138"/>
    </row>
    <row r="151" spans="1:157" hidden="1">
      <c r="B151" s="1"/>
      <c r="C151" s="195" t="str">
        <f>_xlfn.IFNA(VLOOKUP($B151,Classificatietabel!$B$6:$I$91,C$7,FALSE),"")</f>
        <v/>
      </c>
      <c r="D151" s="195" t="str">
        <f>_xlfn.IFNA(VLOOKUP($B151,Classificatietabel!$B$6:$I$91,D$7,FALSE),"")</f>
        <v/>
      </c>
      <c r="E151" s="197" t="str">
        <f>IF(AND(D151="laag",$D$3=1),0,_xlfn.IFNA(IF(VLOOKUP($B151,Classificatietabel!$B$6:$H$91,$E$5,FALSE)="Ja",1,0),""))</f>
        <v/>
      </c>
      <c r="G151" s="199" t="str">
        <f t="shared" ref="G151:J151" si="18">IFERROR(IF($E151*G$7,1,""),"")</f>
        <v/>
      </c>
      <c r="H151" s="199" t="str">
        <f t="shared" si="18"/>
        <v/>
      </c>
      <c r="I151" s="199" t="str">
        <f t="shared" si="18"/>
        <v/>
      </c>
      <c r="J151" s="199" t="str">
        <f t="shared" si="18"/>
        <v/>
      </c>
      <c r="K151" s="199" t="str">
        <f t="shared" ref="K151:BR151" si="19">IFERROR(IF($E151*K$7,1,""),"")</f>
        <v/>
      </c>
      <c r="L151" s="199" t="str">
        <f t="shared" si="19"/>
        <v/>
      </c>
      <c r="M151" s="199" t="str">
        <f t="shared" si="19"/>
        <v/>
      </c>
      <c r="N151" s="199" t="str">
        <f t="shared" si="19"/>
        <v/>
      </c>
      <c r="O151" s="199" t="str">
        <f t="shared" si="19"/>
        <v/>
      </c>
      <c r="P151" s="199" t="str">
        <f t="shared" si="19"/>
        <v/>
      </c>
      <c r="Q151" s="199" t="str">
        <f t="shared" si="19"/>
        <v/>
      </c>
      <c r="R151" s="199" t="str">
        <f t="shared" si="19"/>
        <v/>
      </c>
      <c r="S151" s="199" t="str">
        <f t="shared" si="19"/>
        <v/>
      </c>
      <c r="T151" s="199" t="str">
        <f t="shared" si="19"/>
        <v/>
      </c>
      <c r="U151" s="199" t="str">
        <f t="shared" si="19"/>
        <v/>
      </c>
      <c r="V151" s="199" t="str">
        <f t="shared" si="19"/>
        <v/>
      </c>
      <c r="W151" s="199" t="str">
        <f t="shared" si="19"/>
        <v/>
      </c>
      <c r="X151" s="199" t="str">
        <f t="shared" si="19"/>
        <v/>
      </c>
      <c r="Y151" s="199" t="str">
        <f t="shared" si="19"/>
        <v/>
      </c>
      <c r="Z151" s="199" t="str">
        <f t="shared" si="19"/>
        <v/>
      </c>
      <c r="AA151" s="199" t="str">
        <f t="shared" si="19"/>
        <v/>
      </c>
      <c r="AB151" s="199" t="str">
        <f t="shared" si="19"/>
        <v/>
      </c>
      <c r="AC151" s="199" t="str">
        <f t="shared" si="19"/>
        <v/>
      </c>
      <c r="AD151" s="199" t="str">
        <f t="shared" si="19"/>
        <v/>
      </c>
      <c r="AE151" s="199" t="str">
        <f t="shared" si="19"/>
        <v/>
      </c>
      <c r="AF151" s="199" t="str">
        <f t="shared" si="19"/>
        <v/>
      </c>
      <c r="AG151" s="199" t="str">
        <f t="shared" si="19"/>
        <v/>
      </c>
      <c r="AH151" s="199" t="str">
        <f t="shared" si="19"/>
        <v/>
      </c>
      <c r="AI151" s="199" t="str">
        <f t="shared" si="19"/>
        <v/>
      </c>
      <c r="AJ151" s="199" t="str">
        <f t="shared" si="19"/>
        <v/>
      </c>
      <c r="AK151" s="199" t="str">
        <f t="shared" si="19"/>
        <v/>
      </c>
      <c r="AL151" s="199"/>
      <c r="AM151" s="199" t="str">
        <f t="shared" si="19"/>
        <v/>
      </c>
      <c r="AO151" s="199" t="str">
        <f t="shared" si="19"/>
        <v/>
      </c>
      <c r="AP151" s="199" t="str">
        <f t="shared" si="19"/>
        <v/>
      </c>
      <c r="AQ151" s="199" t="str">
        <f t="shared" si="19"/>
        <v/>
      </c>
      <c r="AR151" s="199" t="str">
        <f t="shared" si="19"/>
        <v/>
      </c>
      <c r="AS151" s="199" t="str">
        <f t="shared" si="19"/>
        <v/>
      </c>
      <c r="AT151" s="199" t="str">
        <f t="shared" si="19"/>
        <v/>
      </c>
      <c r="AU151" s="199" t="str">
        <f t="shared" si="19"/>
        <v/>
      </c>
      <c r="AV151" s="199" t="str">
        <f t="shared" si="19"/>
        <v/>
      </c>
      <c r="AW151" s="199" t="str">
        <f t="shared" si="19"/>
        <v/>
      </c>
      <c r="AX151" s="199" t="str">
        <f t="shared" si="19"/>
        <v/>
      </c>
      <c r="AZ151" s="199" t="str">
        <f t="shared" si="19"/>
        <v/>
      </c>
      <c r="BA151" s="199" t="str">
        <f t="shared" si="19"/>
        <v/>
      </c>
      <c r="BB151" s="199" t="str">
        <f t="shared" si="19"/>
        <v/>
      </c>
      <c r="BC151" s="199" t="str">
        <f t="shared" si="19"/>
        <v/>
      </c>
      <c r="BD151" s="199" t="str">
        <f t="shared" si="19"/>
        <v/>
      </c>
      <c r="BE151" s="199" t="str">
        <f t="shared" si="19"/>
        <v/>
      </c>
      <c r="BF151" s="199" t="str">
        <f t="shared" si="19"/>
        <v/>
      </c>
      <c r="BG151" s="199" t="str">
        <f t="shared" si="19"/>
        <v/>
      </c>
      <c r="BH151" s="199" t="str">
        <f t="shared" si="19"/>
        <v/>
      </c>
      <c r="BJ151" s="199" t="str">
        <f t="shared" si="19"/>
        <v/>
      </c>
      <c r="BK151" s="199" t="str">
        <f t="shared" si="19"/>
        <v/>
      </c>
      <c r="BL151" s="199" t="str">
        <f t="shared" si="19"/>
        <v/>
      </c>
      <c r="BM151" s="199" t="str">
        <f t="shared" si="19"/>
        <v/>
      </c>
      <c r="BN151" s="199" t="str">
        <f t="shared" si="19"/>
        <v/>
      </c>
      <c r="BO151" s="199" t="str">
        <f t="shared" si="19"/>
        <v/>
      </c>
      <c r="BP151" s="199" t="str">
        <f t="shared" si="19"/>
        <v/>
      </c>
      <c r="BQ151" s="199" t="str">
        <f t="shared" si="19"/>
        <v/>
      </c>
      <c r="BR151" s="199" t="str">
        <f t="shared" si="19"/>
        <v/>
      </c>
      <c r="BS151" s="199" t="str">
        <f t="shared" ref="BS151:DO151" si="20">IFERROR(IF($E151*BS$7,1,""),"")</f>
        <v/>
      </c>
      <c r="BU151" s="199" t="str">
        <f t="shared" si="20"/>
        <v/>
      </c>
      <c r="BV151" s="199" t="str">
        <f t="shared" si="20"/>
        <v/>
      </c>
      <c r="BW151" s="199" t="str">
        <f t="shared" si="20"/>
        <v/>
      </c>
      <c r="BX151" s="199" t="str">
        <f t="shared" si="20"/>
        <v/>
      </c>
      <c r="BY151" s="189" t="str">
        <f t="shared" si="20"/>
        <v/>
      </c>
      <c r="BZ151" s="199" t="str">
        <f t="shared" si="20"/>
        <v/>
      </c>
      <c r="CA151" s="199" t="str">
        <f t="shared" si="20"/>
        <v/>
      </c>
      <c r="CB151" s="199" t="str">
        <f t="shared" si="20"/>
        <v/>
      </c>
      <c r="CC151" s="199" t="str">
        <f t="shared" si="20"/>
        <v/>
      </c>
      <c r="CD151" s="199" t="str">
        <f t="shared" si="20"/>
        <v/>
      </c>
      <c r="CE151" s="199" t="str">
        <f t="shared" si="20"/>
        <v/>
      </c>
      <c r="CF151" s="199" t="str">
        <f t="shared" si="20"/>
        <v/>
      </c>
      <c r="CG151" s="199" t="str">
        <f t="shared" si="20"/>
        <v/>
      </c>
      <c r="CH151" s="199" t="str">
        <f t="shared" si="20"/>
        <v/>
      </c>
      <c r="CJ151" s="199" t="str">
        <f t="shared" si="20"/>
        <v/>
      </c>
      <c r="CK151" s="199" t="str">
        <f t="shared" si="20"/>
        <v/>
      </c>
      <c r="CL151" s="199" t="str">
        <f t="shared" si="20"/>
        <v/>
      </c>
      <c r="CM151" s="199" t="str">
        <f t="shared" si="20"/>
        <v/>
      </c>
      <c r="CN151" s="199" t="str">
        <f t="shared" si="20"/>
        <v/>
      </c>
      <c r="CO151" s="199" t="str">
        <f t="shared" si="20"/>
        <v/>
      </c>
      <c r="CP151" s="199" t="str">
        <f t="shared" si="20"/>
        <v/>
      </c>
      <c r="CQ151" s="199" t="str">
        <f t="shared" si="20"/>
        <v/>
      </c>
      <c r="CR151" s="199" t="str">
        <f t="shared" si="20"/>
        <v/>
      </c>
      <c r="CS151" s="199" t="str">
        <f t="shared" si="20"/>
        <v/>
      </c>
      <c r="CT151" s="199" t="str">
        <f t="shared" si="20"/>
        <v/>
      </c>
      <c r="CU151" s="199" t="str">
        <f t="shared" si="20"/>
        <v/>
      </c>
      <c r="CV151" s="199" t="str">
        <f t="shared" si="20"/>
        <v/>
      </c>
      <c r="CW151" s="199" t="str">
        <f t="shared" si="20"/>
        <v/>
      </c>
      <c r="CX151" s="199" t="str">
        <f t="shared" si="20"/>
        <v/>
      </c>
      <c r="CY151" s="199" t="str">
        <f t="shared" si="20"/>
        <v/>
      </c>
      <c r="CZ151" s="199" t="str">
        <f t="shared" si="20"/>
        <v/>
      </c>
      <c r="DA151" s="199" t="str">
        <f t="shared" si="20"/>
        <v/>
      </c>
      <c r="DB151" s="199" t="str">
        <f t="shared" si="20"/>
        <v/>
      </c>
      <c r="DC151" s="199" t="str">
        <f t="shared" si="20"/>
        <v/>
      </c>
      <c r="DE151" s="199" t="str">
        <f t="shared" si="20"/>
        <v/>
      </c>
      <c r="DF151" s="199" t="str">
        <f t="shared" si="20"/>
        <v/>
      </c>
      <c r="DG151" s="199" t="str">
        <f t="shared" si="20"/>
        <v/>
      </c>
      <c r="DH151" s="199" t="str">
        <f t="shared" si="20"/>
        <v/>
      </c>
      <c r="DI151" s="199" t="str">
        <f t="shared" si="20"/>
        <v/>
      </c>
      <c r="DJ151" s="199" t="str">
        <f t="shared" si="20"/>
        <v/>
      </c>
      <c r="DK151" s="199" t="str">
        <f t="shared" si="20"/>
        <v/>
      </c>
      <c r="DL151" s="199" t="str">
        <f t="shared" si="20"/>
        <v/>
      </c>
      <c r="DN151" s="199" t="str">
        <f t="shared" si="20"/>
        <v/>
      </c>
      <c r="DO151" s="199" t="str">
        <f t="shared" si="20"/>
        <v/>
      </c>
      <c r="DP151" s="199" t="str">
        <f t="shared" ref="DP151:EJ151" si="21">IFERROR(IF($E151*DP$7,1,""),"")</f>
        <v/>
      </c>
      <c r="DQ151" s="199" t="str">
        <f t="shared" si="21"/>
        <v/>
      </c>
      <c r="DR151" s="199" t="str">
        <f t="shared" si="21"/>
        <v/>
      </c>
      <c r="DS151" s="199" t="str">
        <f t="shared" si="21"/>
        <v/>
      </c>
      <c r="DT151" s="199" t="str">
        <f t="shared" si="21"/>
        <v/>
      </c>
      <c r="DU151" s="199" t="str">
        <f t="shared" si="21"/>
        <v/>
      </c>
      <c r="DV151" s="199" t="str">
        <f t="shared" si="21"/>
        <v/>
      </c>
      <c r="DW151" s="199" t="str">
        <f t="shared" si="21"/>
        <v/>
      </c>
      <c r="DX151" s="199" t="str">
        <f t="shared" si="21"/>
        <v/>
      </c>
      <c r="DZ151" s="199" t="str">
        <f t="shared" si="21"/>
        <v/>
      </c>
      <c r="EA151" s="199" t="str">
        <f t="shared" si="21"/>
        <v/>
      </c>
      <c r="EB151" s="199" t="str">
        <f t="shared" si="21"/>
        <v/>
      </c>
      <c r="EC151" s="199" t="str">
        <f t="shared" si="21"/>
        <v/>
      </c>
      <c r="EE151" s="199" t="str">
        <f t="shared" si="21"/>
        <v/>
      </c>
      <c r="EF151" s="199" t="str">
        <f t="shared" si="21"/>
        <v/>
      </c>
      <c r="EG151" s="199" t="str">
        <f t="shared" si="21"/>
        <v/>
      </c>
      <c r="EH151" s="199" t="str">
        <f t="shared" si="21"/>
        <v/>
      </c>
      <c r="EI151" s="199" t="str">
        <f t="shared" si="21"/>
        <v/>
      </c>
      <c r="EJ151" s="199" t="str">
        <f t="shared" si="21"/>
        <v/>
      </c>
      <c r="EK151" s="199"/>
      <c r="EL151" s="138"/>
      <c r="EM151" s="138"/>
      <c r="EN151" s="138"/>
      <c r="EO151" s="138"/>
      <c r="ET151">
        <v>1</v>
      </c>
    </row>
    <row r="152" spans="1:157" hidden="1">
      <c r="AV152" s="189" t="str">
        <f t="shared" ref="AV152" si="22">IFERROR(IF($E152*AV$7,1,""),"")</f>
        <v/>
      </c>
      <c r="AW152" s="189" t="str">
        <f t="shared" ref="AW152:CU152" si="23">IFERROR(IF($E152*AW$7,1,""),"")</f>
        <v/>
      </c>
      <c r="AX152" s="189" t="str">
        <f t="shared" si="23"/>
        <v/>
      </c>
      <c r="AZ152" s="189" t="str">
        <f t="shared" si="23"/>
        <v/>
      </c>
      <c r="BA152" s="189" t="str">
        <f t="shared" si="23"/>
        <v/>
      </c>
      <c r="BB152" s="189" t="str">
        <f t="shared" si="23"/>
        <v/>
      </c>
      <c r="BC152" s="189" t="str">
        <f t="shared" si="23"/>
        <v/>
      </c>
      <c r="BD152" s="189" t="str">
        <f t="shared" si="23"/>
        <v/>
      </c>
      <c r="BE152" s="189" t="str">
        <f t="shared" si="23"/>
        <v/>
      </c>
      <c r="BF152" s="189" t="str">
        <f t="shared" si="23"/>
        <v/>
      </c>
      <c r="BG152" s="189" t="str">
        <f t="shared" si="23"/>
        <v/>
      </c>
      <c r="BH152" s="189" t="str">
        <f t="shared" si="23"/>
        <v/>
      </c>
      <c r="BJ152" s="189" t="str">
        <f t="shared" si="23"/>
        <v/>
      </c>
      <c r="BK152" s="189" t="str">
        <f t="shared" si="23"/>
        <v/>
      </c>
      <c r="BL152" s="189" t="str">
        <f t="shared" si="23"/>
        <v/>
      </c>
      <c r="BM152" s="189" t="str">
        <f t="shared" si="23"/>
        <v/>
      </c>
      <c r="BN152" s="189" t="str">
        <f t="shared" si="23"/>
        <v/>
      </c>
      <c r="BO152" s="189" t="str">
        <f t="shared" si="23"/>
        <v/>
      </c>
      <c r="BP152" s="189" t="str">
        <f t="shared" si="23"/>
        <v/>
      </c>
      <c r="BQ152" s="189" t="str">
        <f t="shared" si="23"/>
        <v/>
      </c>
      <c r="BR152" s="189" t="str">
        <f t="shared" si="23"/>
        <v/>
      </c>
      <c r="BS152" s="189" t="str">
        <f t="shared" si="23"/>
        <v/>
      </c>
      <c r="BU152" s="189" t="str">
        <f t="shared" si="23"/>
        <v/>
      </c>
      <c r="BV152" s="189" t="str">
        <f t="shared" si="23"/>
        <v/>
      </c>
      <c r="BW152" s="189" t="str">
        <f t="shared" si="23"/>
        <v/>
      </c>
      <c r="BX152" s="189" t="str">
        <f t="shared" si="23"/>
        <v/>
      </c>
      <c r="BY152" s="189" t="str">
        <f t="shared" si="23"/>
        <v/>
      </c>
      <c r="BZ152" s="189" t="str">
        <f t="shared" si="23"/>
        <v/>
      </c>
      <c r="CA152" s="189" t="str">
        <f t="shared" si="23"/>
        <v/>
      </c>
      <c r="CB152" s="189" t="str">
        <f t="shared" si="23"/>
        <v/>
      </c>
      <c r="CC152" s="189" t="str">
        <f t="shared" si="23"/>
        <v/>
      </c>
      <c r="CD152" s="189" t="str">
        <f t="shared" si="23"/>
        <v/>
      </c>
      <c r="CE152" s="189" t="str">
        <f t="shared" si="23"/>
        <v/>
      </c>
      <c r="CF152" s="189" t="str">
        <f t="shared" si="23"/>
        <v/>
      </c>
      <c r="CG152" s="189" t="str">
        <f t="shared" si="23"/>
        <v/>
      </c>
      <c r="CH152" s="189" t="str">
        <f t="shared" si="23"/>
        <v/>
      </c>
      <c r="CJ152" s="189" t="str">
        <f t="shared" si="23"/>
        <v/>
      </c>
      <c r="CK152" s="189" t="str">
        <f t="shared" si="23"/>
        <v/>
      </c>
      <c r="CL152" s="189" t="str">
        <f t="shared" si="23"/>
        <v/>
      </c>
      <c r="CM152" s="189" t="str">
        <f t="shared" si="23"/>
        <v/>
      </c>
      <c r="CN152" s="189" t="str">
        <f t="shared" si="23"/>
        <v/>
      </c>
      <c r="CO152" s="189" t="str">
        <f t="shared" si="23"/>
        <v/>
      </c>
      <c r="CP152" s="189" t="str">
        <f t="shared" si="23"/>
        <v/>
      </c>
      <c r="CQ152" s="189" t="str">
        <f t="shared" si="23"/>
        <v/>
      </c>
      <c r="CR152" s="189" t="str">
        <f t="shared" si="23"/>
        <v/>
      </c>
      <c r="CS152" s="189" t="str">
        <f t="shared" si="23"/>
        <v/>
      </c>
      <c r="CT152" s="189" t="str">
        <f t="shared" si="23"/>
        <v/>
      </c>
      <c r="CU152" s="189" t="str">
        <f t="shared" si="23"/>
        <v/>
      </c>
      <c r="CV152" s="189" t="str">
        <f t="shared" ref="CV152:DC152" si="24">IFERROR(IF($E152*CV$7,1,""),"")</f>
        <v/>
      </c>
      <c r="CW152" s="189" t="str">
        <f t="shared" si="24"/>
        <v/>
      </c>
      <c r="CX152" s="189" t="str">
        <f t="shared" si="24"/>
        <v/>
      </c>
      <c r="CY152" s="189" t="str">
        <f t="shared" si="24"/>
        <v/>
      </c>
      <c r="CZ152" s="189" t="str">
        <f t="shared" si="24"/>
        <v/>
      </c>
      <c r="DA152" s="189" t="str">
        <f t="shared" si="24"/>
        <v/>
      </c>
      <c r="DB152" s="189" t="str">
        <f t="shared" si="24"/>
        <v/>
      </c>
      <c r="DC152" s="189" t="str">
        <f t="shared" si="24"/>
        <v/>
      </c>
      <c r="DE152" s="189" t="str">
        <f t="shared" ref="DE152:DS152" si="25">IFERROR(IF($E152*DE$7,1,""),"")</f>
        <v/>
      </c>
      <c r="DF152" s="189" t="str">
        <f t="shared" si="25"/>
        <v/>
      </c>
      <c r="DG152" s="189" t="str">
        <f t="shared" si="25"/>
        <v/>
      </c>
      <c r="DH152" s="189" t="str">
        <f t="shared" si="25"/>
        <v/>
      </c>
      <c r="DI152" s="189" t="str">
        <f t="shared" si="25"/>
        <v/>
      </c>
      <c r="DJ152" s="189" t="str">
        <f t="shared" si="25"/>
        <v/>
      </c>
      <c r="DK152" s="189" t="str">
        <f t="shared" si="25"/>
        <v/>
      </c>
      <c r="DL152" s="189" t="str">
        <f t="shared" si="25"/>
        <v/>
      </c>
      <c r="DN152" s="189" t="str">
        <f t="shared" si="25"/>
        <v/>
      </c>
      <c r="DO152" s="189" t="str">
        <f t="shared" si="25"/>
        <v/>
      </c>
      <c r="DP152" s="189" t="str">
        <f t="shared" si="25"/>
        <v/>
      </c>
      <c r="DQ152" s="189" t="str">
        <f t="shared" si="25"/>
        <v/>
      </c>
      <c r="DR152" s="189" t="str">
        <f t="shared" si="25"/>
        <v/>
      </c>
      <c r="DS152" s="189" t="str">
        <f t="shared" si="25"/>
        <v/>
      </c>
      <c r="DT152" s="189" t="str">
        <f t="shared" ref="DT152:EC152" si="26">IFERROR(IF($E152*DT$7,1,""),"")</f>
        <v/>
      </c>
      <c r="DU152" s="189" t="str">
        <f t="shared" si="26"/>
        <v/>
      </c>
      <c r="DV152" s="189" t="str">
        <f t="shared" si="26"/>
        <v/>
      </c>
      <c r="DW152" s="189" t="str">
        <f t="shared" si="26"/>
        <v/>
      </c>
      <c r="DX152" s="189" t="str">
        <f t="shared" si="26"/>
        <v/>
      </c>
      <c r="DZ152" s="189" t="str">
        <f t="shared" si="26"/>
        <v/>
      </c>
      <c r="EA152" s="189" t="str">
        <f t="shared" si="26"/>
        <v/>
      </c>
      <c r="EB152" s="189" t="str">
        <f t="shared" si="26"/>
        <v/>
      </c>
      <c r="EC152" s="189" t="str">
        <f t="shared" si="26"/>
        <v/>
      </c>
      <c r="EE152" s="189" t="str">
        <f t="shared" ref="EE152:EJ152" si="27">IFERROR(IF($E152*EE$7,1,""),"")</f>
        <v/>
      </c>
      <c r="EF152" s="189" t="str">
        <f t="shared" si="27"/>
        <v/>
      </c>
      <c r="EG152" s="189" t="str">
        <f t="shared" si="27"/>
        <v/>
      </c>
      <c r="EH152" s="189" t="str">
        <f t="shared" si="27"/>
        <v/>
      </c>
      <c r="EI152" s="189" t="str">
        <f t="shared" si="27"/>
        <v/>
      </c>
      <c r="EJ152" s="189" t="str">
        <f t="shared" si="27"/>
        <v/>
      </c>
      <c r="EU152">
        <v>1</v>
      </c>
    </row>
    <row r="153" spans="1:157"/>
    <row r="154" spans="1:157" hidden="1">
      <c r="EW154">
        <v>1</v>
      </c>
    </row>
    <row r="155" spans="1:157" hidden="1">
      <c r="EX155">
        <v>1</v>
      </c>
    </row>
    <row r="156" spans="1:157" hidden="1">
      <c r="EY156">
        <v>1</v>
      </c>
    </row>
    <row r="157" spans="1:157" hidden="1">
      <c r="EZ157">
        <v>1</v>
      </c>
    </row>
    <row r="158" spans="1:157" hidden="1">
      <c r="FA158">
        <v>1</v>
      </c>
    </row>
    <row r="159" spans="1:157"/>
  </sheetData>
  <sheetProtection algorithmName="SHA-512" hashValue="+z+piXpXcrv2gq2a7v33WY0LIGikBPTNgpktyn1UmBmR02ppg1C7DjGu8wlpNqQIgh8fVjG0Szdi3u8HTql2yQ==" saltValue="giY/0GbUmBynY3A++gIhTw==" spinCount="100000" sheet="1" objects="1" scenarios="1"/>
  <autoFilter ref="E7:E152" xr:uid="{59861F59-0818-4C8E-BD6D-DA44A7018EFB}">
    <filterColumn colId="0">
      <filters>
        <filter val="1"/>
      </filters>
    </filterColumn>
  </autoFilter>
  <customSheetViews>
    <customSheetView guid="{7B059D31-20F7-419C-8D23-FFF37CBEC363}" scale="70" showGridLines="0" filter="1" showAutoFilter="1" hiddenRows="1" hiddenColumns="1">
      <pane xSplit="6" ySplit="8" topLeftCell="G135" activePane="bottomRight" state="frozen"/>
      <selection pane="bottomRight" activeCell="C3" sqref="C3"/>
      <pageMargins left="0" right="0" top="0" bottom="0" header="0" footer="0"/>
      <autoFilter ref="E7:E152" xr:uid="{8C066FC2-4D15-420C-8D75-F40DB85C834B}">
        <filterColumn colId="0">
          <filters>
            <filter val="1"/>
          </filters>
        </filterColumn>
      </autoFilter>
    </customSheetView>
    <customSheetView guid="{0BAF80B5-F2A6-44C5-9CD5-AEDE37DCB9A3}" scale="70" showGridLines="0" filter="1" showAutoFilter="1" hiddenRows="1" hiddenColumns="1">
      <pane xSplit="6" ySplit="8" topLeftCell="G135" activePane="bottomRight" state="frozen"/>
      <selection pane="bottomRight" activeCell="C3" sqref="C3"/>
      <pageMargins left="0" right="0" top="0" bottom="0" header="0" footer="0"/>
      <autoFilter ref="E7:E152" xr:uid="{DECE610B-E2AD-4225-97A6-DED77860FBD5}">
        <filterColumn colId="0">
          <filters>
            <filter val="1"/>
          </filters>
        </filterColumn>
      </autoFilter>
    </customSheetView>
    <customSheetView guid="{F1632253-70CC-431C-B294-106D5B75890C}" scale="70" showGridLines="0" filter="1" showAutoFilter="1" hiddenRows="1" hiddenColumns="1">
      <pane xSplit="6" ySplit="8" topLeftCell="G9" activePane="bottomRight" state="frozen"/>
      <selection pane="bottomRight" activeCell="C3" sqref="C3"/>
      <pageMargins left="0" right="0" top="0" bottom="0" header="0" footer="0"/>
      <autoFilter ref="E7:E152" xr:uid="{325B9B27-5918-45AC-B5F4-415285A37782}">
        <filterColumn colId="0">
          <filters>
            <filter val="1"/>
          </filters>
        </filterColumn>
      </autoFilter>
    </customSheetView>
    <customSheetView guid="{F939F98C-AA3B-4203-9884-0BAA8DF56057}" scale="70" showGridLines="0" filter="1" showAutoFilter="1" hiddenRows="1" hiddenColumns="1">
      <pane xSplit="6" ySplit="8" topLeftCell="G9" activePane="bottomRight" state="frozen"/>
      <selection pane="bottomRight" activeCell="J19" sqref="J19"/>
      <pageMargins left="0" right="0" top="0" bottom="0" header="0" footer="0"/>
      <autoFilter ref="E7:E152" xr:uid="{84DBFAD6-F130-4122-B3CB-6520F2A54FDA}">
        <filterColumn colId="0">
          <filters>
            <filter val="1"/>
          </filters>
        </filterColumn>
      </autoFilter>
    </customSheetView>
    <customSheetView guid="{0239FED1-E19C-4428-AF3A-D0A54FC88C9F}" scale="70" showGridLines="0" filter="1" showAutoFilter="1" hiddenRows="1" hiddenColumns="1">
      <pane xSplit="6" ySplit="8" topLeftCell="G9" activePane="bottomRight" state="frozen"/>
      <selection pane="bottomRight" activeCell="J19" sqref="J19"/>
      <pageMargins left="0" right="0" top="0" bottom="0" header="0" footer="0"/>
      <autoFilter ref="E7:E152" xr:uid="{8415D7BE-7380-47F7-B339-44F4DEF7B141}">
        <filterColumn colId="0">
          <filters>
            <filter val="1"/>
          </filters>
        </filterColumn>
      </autoFilter>
    </customSheetView>
  </customSheetViews>
  <conditionalFormatting sqref="B3:C3">
    <cfRule type="expression" dxfId="0" priority="1">
      <formula>$C$3="Neen"</formula>
    </cfRule>
  </conditionalFormatting>
  <dataValidations count="2">
    <dataValidation type="list" allowBlank="1" showInputMessage="1" showErrorMessage="1" sqref="C3" xr:uid="{C1C2FACC-E3AE-4A66-89A1-19D9E37645CC}">
      <formula1>"Ja,Neen"</formula1>
    </dataValidation>
    <dataValidation type="whole" allowBlank="1" showInputMessage="1" showErrorMessage="1" errorTitle="Deze waarde is niet toegelaten" error="Geef 0 of 1 in deze cel in" sqref="G9:EI150" xr:uid="{E8D53D7D-12E5-4403-82B8-9E67B0660721}">
      <formula1>0</formula1>
      <formula2>1</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6D80E-9538-4D57-B100-5117B1251C20}">
  <sheetPr codeName="Blad7"/>
  <dimension ref="A1:B76"/>
  <sheetViews>
    <sheetView zoomScale="55" zoomScaleNormal="55" workbookViewId="0">
      <selection activeCell="E34" sqref="E34"/>
    </sheetView>
  </sheetViews>
  <sheetFormatPr defaultColWidth="8.88671875" defaultRowHeight="14.4"/>
  <cols>
    <col min="1" max="1" width="30.6640625" bestFit="1" customWidth="1"/>
    <col min="5" max="5" width="90.6640625" bestFit="1" customWidth="1"/>
  </cols>
  <sheetData>
    <row r="1" spans="1:2">
      <c r="A1" t="s">
        <v>74</v>
      </c>
      <c r="B1">
        <v>1</v>
      </c>
    </row>
    <row r="2" spans="1:2">
      <c r="A2" t="s">
        <v>79</v>
      </c>
      <c r="B2">
        <v>1</v>
      </c>
    </row>
    <row r="3" spans="1:2">
      <c r="A3" t="s">
        <v>82</v>
      </c>
      <c r="B3">
        <v>1</v>
      </c>
    </row>
    <row r="4" spans="1:2">
      <c r="A4" t="s">
        <v>85</v>
      </c>
      <c r="B4">
        <v>1</v>
      </c>
    </row>
    <row r="5" spans="1:2">
      <c r="A5" t="s">
        <v>87</v>
      </c>
      <c r="B5">
        <v>1</v>
      </c>
    </row>
    <row r="6" spans="1:2">
      <c r="A6" t="s">
        <v>88</v>
      </c>
      <c r="B6">
        <v>1</v>
      </c>
    </row>
    <row r="7" spans="1:2">
      <c r="A7" t="s">
        <v>91</v>
      </c>
      <c r="B7">
        <v>1</v>
      </c>
    </row>
    <row r="8" spans="1:2">
      <c r="A8" t="s">
        <v>94</v>
      </c>
      <c r="B8">
        <v>1</v>
      </c>
    </row>
    <row r="9" spans="1:2">
      <c r="A9" t="s">
        <v>96</v>
      </c>
      <c r="B9">
        <v>1</v>
      </c>
    </row>
    <row r="10" spans="1:2">
      <c r="A10" t="s">
        <v>99</v>
      </c>
      <c r="B10">
        <v>1</v>
      </c>
    </row>
    <row r="11" spans="1:2">
      <c r="A11" t="s">
        <v>100</v>
      </c>
      <c r="B11">
        <v>1</v>
      </c>
    </row>
    <row r="12" spans="1:2">
      <c r="A12" t="s">
        <v>101</v>
      </c>
      <c r="B12">
        <v>1</v>
      </c>
    </row>
    <row r="13" spans="1:2">
      <c r="A13" t="s">
        <v>102</v>
      </c>
      <c r="B13">
        <v>1</v>
      </c>
    </row>
    <row r="14" spans="1:2">
      <c r="A14" t="s">
        <v>104</v>
      </c>
      <c r="B14">
        <v>1</v>
      </c>
    </row>
    <row r="15" spans="1:2">
      <c r="A15" t="s">
        <v>106</v>
      </c>
      <c r="B15">
        <v>1</v>
      </c>
    </row>
    <row r="16" spans="1:2">
      <c r="A16" t="s">
        <v>107</v>
      </c>
      <c r="B16">
        <v>1</v>
      </c>
    </row>
    <row r="17" spans="1:2">
      <c r="A17" t="s">
        <v>108</v>
      </c>
      <c r="B17">
        <v>1</v>
      </c>
    </row>
    <row r="18" spans="1:2">
      <c r="A18" t="s">
        <v>109</v>
      </c>
      <c r="B18">
        <v>1</v>
      </c>
    </row>
    <row r="19" spans="1:2">
      <c r="A19" t="s">
        <v>111</v>
      </c>
      <c r="B19">
        <v>1</v>
      </c>
    </row>
    <row r="20" spans="1:2">
      <c r="A20" t="s">
        <v>112</v>
      </c>
      <c r="B20">
        <v>1</v>
      </c>
    </row>
    <row r="21" spans="1:2">
      <c r="A21" t="s">
        <v>114</v>
      </c>
      <c r="B21">
        <v>1</v>
      </c>
    </row>
    <row r="22" spans="1:2">
      <c r="A22" t="s">
        <v>115</v>
      </c>
      <c r="B22">
        <v>1</v>
      </c>
    </row>
    <row r="23" spans="1:2">
      <c r="A23" t="s">
        <v>117</v>
      </c>
      <c r="B23">
        <v>1</v>
      </c>
    </row>
    <row r="24" spans="1:2">
      <c r="A24" t="s">
        <v>118</v>
      </c>
      <c r="B24">
        <v>1</v>
      </c>
    </row>
    <row r="25" spans="1:2">
      <c r="A25" t="s">
        <v>119</v>
      </c>
      <c r="B25">
        <v>1</v>
      </c>
    </row>
    <row r="26" spans="1:2">
      <c r="A26" t="s">
        <v>120</v>
      </c>
      <c r="B26">
        <v>1</v>
      </c>
    </row>
    <row r="27" spans="1:2">
      <c r="A27" t="s">
        <v>122</v>
      </c>
      <c r="B27">
        <v>1</v>
      </c>
    </row>
    <row r="28" spans="1:2">
      <c r="A28" t="s">
        <v>124</v>
      </c>
      <c r="B28">
        <v>1</v>
      </c>
    </row>
    <row r="29" spans="1:2">
      <c r="A29" t="s">
        <v>126</v>
      </c>
      <c r="B29">
        <v>1</v>
      </c>
    </row>
    <row r="30" spans="1:2">
      <c r="A30" t="s">
        <v>128</v>
      </c>
      <c r="B30">
        <v>1</v>
      </c>
    </row>
    <row r="31" spans="1:2">
      <c r="A31" t="s">
        <v>130</v>
      </c>
      <c r="B31">
        <v>1</v>
      </c>
    </row>
    <row r="32" spans="1:2">
      <c r="A32" t="s">
        <v>132</v>
      </c>
      <c r="B32">
        <v>1</v>
      </c>
    </row>
    <row r="33" spans="1:2">
      <c r="A33" t="s">
        <v>133</v>
      </c>
      <c r="B33">
        <v>1</v>
      </c>
    </row>
    <row r="34" spans="1:2">
      <c r="A34" t="s">
        <v>135</v>
      </c>
      <c r="B34">
        <v>1</v>
      </c>
    </row>
    <row r="35" spans="1:2">
      <c r="A35" t="s">
        <v>137</v>
      </c>
      <c r="B35">
        <v>1</v>
      </c>
    </row>
    <row r="36" spans="1:2">
      <c r="A36" t="s">
        <v>139</v>
      </c>
      <c r="B36">
        <v>1</v>
      </c>
    </row>
    <row r="37" spans="1:2">
      <c r="A37" t="s">
        <v>141</v>
      </c>
      <c r="B37">
        <v>1</v>
      </c>
    </row>
    <row r="38" spans="1:2">
      <c r="A38" t="s">
        <v>143</v>
      </c>
      <c r="B38">
        <v>1</v>
      </c>
    </row>
    <row r="39" spans="1:2">
      <c r="A39" t="s">
        <v>145</v>
      </c>
      <c r="B39">
        <v>1</v>
      </c>
    </row>
    <row r="40" spans="1:2">
      <c r="A40" t="s">
        <v>147</v>
      </c>
      <c r="B40">
        <v>1</v>
      </c>
    </row>
    <row r="41" spans="1:2">
      <c r="A41" t="s">
        <v>149</v>
      </c>
      <c r="B41">
        <v>1</v>
      </c>
    </row>
    <row r="42" spans="1:2">
      <c r="A42" t="s">
        <v>150</v>
      </c>
      <c r="B42">
        <v>1</v>
      </c>
    </row>
    <row r="43" spans="1:2">
      <c r="A43" t="s">
        <v>151</v>
      </c>
      <c r="B43">
        <v>1</v>
      </c>
    </row>
    <row r="44" spans="1:2">
      <c r="A44" t="s">
        <v>153</v>
      </c>
      <c r="B44">
        <v>1</v>
      </c>
    </row>
    <row r="45" spans="1:2">
      <c r="A45" t="s">
        <v>155</v>
      </c>
      <c r="B45">
        <v>1</v>
      </c>
    </row>
    <row r="46" spans="1:2">
      <c r="A46" t="s">
        <v>157</v>
      </c>
      <c r="B46">
        <v>1</v>
      </c>
    </row>
    <row r="47" spans="1:2">
      <c r="A47" t="s">
        <v>158</v>
      </c>
      <c r="B47">
        <v>1</v>
      </c>
    </row>
    <row r="48" spans="1:2">
      <c r="A48" t="s">
        <v>160</v>
      </c>
      <c r="B48">
        <v>1</v>
      </c>
    </row>
    <row r="49" spans="1:2">
      <c r="A49" t="s">
        <v>161</v>
      </c>
      <c r="B49">
        <v>1</v>
      </c>
    </row>
    <row r="50" spans="1:2">
      <c r="A50" t="s">
        <v>162</v>
      </c>
      <c r="B50">
        <v>1</v>
      </c>
    </row>
    <row r="51" spans="1:2">
      <c r="A51" t="s">
        <v>163</v>
      </c>
      <c r="B51">
        <v>1</v>
      </c>
    </row>
    <row r="52" spans="1:2">
      <c r="A52" t="s">
        <v>164</v>
      </c>
      <c r="B52">
        <v>1</v>
      </c>
    </row>
    <row r="53" spans="1:2">
      <c r="A53" t="s">
        <v>175</v>
      </c>
      <c r="B53">
        <v>1</v>
      </c>
    </row>
    <row r="54" spans="1:2">
      <c r="A54" t="s">
        <v>176</v>
      </c>
      <c r="B54">
        <v>1</v>
      </c>
    </row>
    <row r="55" spans="1:2">
      <c r="A55" t="s">
        <v>178</v>
      </c>
      <c r="B55">
        <v>1</v>
      </c>
    </row>
    <row r="56" spans="1:2">
      <c r="A56" t="s">
        <v>179</v>
      </c>
      <c r="B56">
        <v>1</v>
      </c>
    </row>
    <row r="57" spans="1:2">
      <c r="A57" t="s">
        <v>189</v>
      </c>
      <c r="B57">
        <v>1</v>
      </c>
    </row>
    <row r="58" spans="1:2">
      <c r="A58" t="s">
        <v>190</v>
      </c>
      <c r="B58">
        <v>1</v>
      </c>
    </row>
    <row r="59" spans="1:2">
      <c r="A59" t="s">
        <v>191</v>
      </c>
      <c r="B59">
        <v>1</v>
      </c>
    </row>
    <row r="60" spans="1:2">
      <c r="A60" t="s">
        <v>193</v>
      </c>
      <c r="B60">
        <v>1</v>
      </c>
    </row>
    <row r="61" spans="1:2">
      <c r="A61" t="s">
        <v>195</v>
      </c>
      <c r="B61">
        <v>1</v>
      </c>
    </row>
    <row r="62" spans="1:2">
      <c r="A62" t="s">
        <v>197</v>
      </c>
      <c r="B62">
        <v>1</v>
      </c>
    </row>
    <row r="63" spans="1:2">
      <c r="A63" t="s">
        <v>199</v>
      </c>
      <c r="B63">
        <v>1</v>
      </c>
    </row>
    <row r="64" spans="1:2">
      <c r="A64" t="s">
        <v>201</v>
      </c>
      <c r="B64">
        <v>1</v>
      </c>
    </row>
    <row r="65" spans="1:2">
      <c r="A65" t="s">
        <v>202</v>
      </c>
      <c r="B65">
        <v>1</v>
      </c>
    </row>
    <row r="66" spans="1:2">
      <c r="A66" t="s">
        <v>204</v>
      </c>
      <c r="B66">
        <v>1</v>
      </c>
    </row>
    <row r="67" spans="1:2">
      <c r="A67" t="s">
        <v>206</v>
      </c>
      <c r="B67">
        <v>1</v>
      </c>
    </row>
    <row r="68" spans="1:2">
      <c r="A68" t="s">
        <v>208</v>
      </c>
      <c r="B68">
        <v>1</v>
      </c>
    </row>
    <row r="69" spans="1:2">
      <c r="A69" t="s">
        <v>209</v>
      </c>
      <c r="B69">
        <v>1</v>
      </c>
    </row>
    <row r="70" spans="1:2">
      <c r="A70" t="s">
        <v>210</v>
      </c>
      <c r="B70">
        <v>1</v>
      </c>
    </row>
    <row r="71" spans="1:2">
      <c r="A71" t="s">
        <v>212</v>
      </c>
      <c r="B71">
        <v>1</v>
      </c>
    </row>
    <row r="72" spans="1:2">
      <c r="A72" t="s">
        <v>213</v>
      </c>
      <c r="B72">
        <v>1</v>
      </c>
    </row>
    <row r="73" spans="1:2">
      <c r="A73" t="s">
        <v>214</v>
      </c>
      <c r="B73">
        <v>1</v>
      </c>
    </row>
    <row r="74" spans="1:2">
      <c r="A74" t="s">
        <v>216</v>
      </c>
      <c r="B74">
        <v>1</v>
      </c>
    </row>
    <row r="75" spans="1:2">
      <c r="A75" t="s">
        <v>218</v>
      </c>
      <c r="B75">
        <v>1</v>
      </c>
    </row>
    <row r="76" spans="1:2">
      <c r="A76" t="s">
        <v>219</v>
      </c>
      <c r="B76">
        <v>1</v>
      </c>
    </row>
  </sheetData>
  <customSheetViews>
    <customSheetView guid="{7B059D31-20F7-419C-8D23-FFF37CBEC363}" state="hidden">
      <selection activeCell="B126" sqref="B126"/>
      <pageMargins left="0" right="0" top="0" bottom="0" header="0" footer="0"/>
    </customSheetView>
    <customSheetView guid="{0BAF80B5-F2A6-44C5-9CD5-AEDE37DCB9A3}" state="hidden">
      <selection activeCell="B126" sqref="B126"/>
      <pageMargins left="0" right="0" top="0" bottom="0" header="0" footer="0"/>
    </customSheetView>
    <customSheetView guid="{F1632253-70CC-431C-B294-106D5B75890C}" state="hidden">
      <selection activeCell="B126" sqref="B126"/>
      <pageMargins left="0" right="0" top="0" bottom="0" header="0" footer="0"/>
    </customSheetView>
    <customSheetView guid="{F939F98C-AA3B-4203-9884-0BAA8DF56057}" state="hidden">
      <selection activeCell="B126" sqref="B126"/>
      <pageMargins left="0" right="0" top="0" bottom="0" header="0" footer="0"/>
    </customSheetView>
    <customSheetView guid="{0239FED1-E19C-4428-AF3A-D0A54FC88C9F}" state="hidden">
      <selection activeCell="B126" sqref="B126"/>
      <pageMargins left="0" right="0" top="0" bottom="0" header="0" footer="0"/>
    </customSheetView>
  </customSheetView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01884-9438-4128-A594-D68F38D9EBD0}">
  <sheetPr codeName="Blad4">
    <tabColor theme="0"/>
  </sheetPr>
  <dimension ref="A1:AN74"/>
  <sheetViews>
    <sheetView showGridLines="0" showRowColHeaders="0" zoomScaleNormal="100" workbookViewId="0">
      <pane xSplit="1" ySplit="12" topLeftCell="B13" activePane="bottomRight" state="frozen"/>
      <selection pane="topRight" activeCell="D7" sqref="D7"/>
      <selection pane="bottomLeft" activeCell="D7" sqref="D7"/>
      <selection pane="bottomRight" activeCell="F29" sqref="F29"/>
    </sheetView>
  </sheetViews>
  <sheetFormatPr defaultColWidth="0" defaultRowHeight="14.4" zeroHeight="1"/>
  <cols>
    <col min="1" max="1" width="1.44140625" customWidth="1"/>
    <col min="2" max="2" width="33.44140625" customWidth="1"/>
    <col min="3" max="3" width="16.88671875" customWidth="1"/>
    <col min="4" max="4" width="12.109375" customWidth="1"/>
    <col min="5" max="5" width="7.33203125" customWidth="1"/>
    <col min="6" max="7" width="16.88671875" customWidth="1"/>
    <col min="8" max="8" width="27.109375" style="82" customWidth="1"/>
    <col min="9" max="9" width="1" customWidth="1"/>
    <col min="10" max="10" width="16.88671875" hidden="1" customWidth="1"/>
    <col min="11" max="11" width="19.33203125" hidden="1" customWidth="1"/>
    <col min="12" max="20" width="8.88671875" hidden="1" customWidth="1"/>
    <col min="21" max="40" width="0" hidden="1" customWidth="1"/>
    <col min="41" max="16384" width="8.88671875" hidden="1"/>
  </cols>
  <sheetData>
    <row r="1" spans="1:9" ht="5.4" customHeight="1"/>
    <row r="2" spans="1:9" ht="27" customHeight="1">
      <c r="A2" s="78"/>
      <c r="B2" s="245" t="s">
        <v>26</v>
      </c>
      <c r="C2" s="89"/>
      <c r="D2" s="89"/>
      <c r="E2" s="89"/>
      <c r="F2" s="90"/>
      <c r="G2" s="90"/>
      <c r="H2" s="87"/>
      <c r="I2" s="91"/>
    </row>
    <row r="3" spans="1:9" ht="14.4" customHeight="1">
      <c r="H3" s="382" t="s">
        <v>441</v>
      </c>
    </row>
    <row r="4" spans="1:9">
      <c r="B4" s="248" t="s">
        <v>442</v>
      </c>
      <c r="C4" s="249">
        <v>45292</v>
      </c>
      <c r="F4" s="132"/>
      <c r="G4" s="204"/>
      <c r="H4" s="382"/>
    </row>
    <row r="5" spans="1:9">
      <c r="B5" s="246"/>
      <c r="C5" s="247"/>
      <c r="F5" s="132"/>
      <c r="G5" s="204"/>
      <c r="H5" s="382"/>
    </row>
    <row r="6" spans="1:9">
      <c r="B6" s="250" t="s">
        <v>247</v>
      </c>
      <c r="C6" s="299">
        <f>IFERROR(AVERAGE(C13,C22,C31,C40,C49,C58),"")</f>
        <v>1</v>
      </c>
      <c r="F6" s="132"/>
      <c r="G6" s="204"/>
      <c r="H6" s="382"/>
    </row>
    <row r="7" spans="1:9">
      <c r="B7" s="250" t="s">
        <v>259</v>
      </c>
      <c r="C7" s="300" t="str">
        <f>IF(C6="","",IF(C6&gt;=Kruistabel!$B$48,Kruistabel!$C$48,IF(C6&gt;=Kruistabel!$B$49,Kruistabel!$C$49,IF(C6&gt;=Kruistabel!$B$50,Kruistabel!$C$50,Kruistabel!$C$51))))</f>
        <v>Uitstekend</v>
      </c>
      <c r="H7" s="382"/>
    </row>
    <row r="8" spans="1:9" ht="18">
      <c r="B8" s="148"/>
      <c r="C8" s="301"/>
      <c r="H8" s="382"/>
    </row>
    <row r="9" spans="1:9" ht="18">
      <c r="B9" s="148"/>
      <c r="C9" s="301"/>
      <c r="H9" s="204"/>
    </row>
    <row r="10" spans="1:9" ht="18">
      <c r="B10" s="148"/>
      <c r="C10" s="301"/>
      <c r="H10" s="204"/>
    </row>
    <row r="11" spans="1:9" ht="18">
      <c r="B11" s="148"/>
      <c r="C11" s="301"/>
      <c r="H11" s="204"/>
    </row>
    <row r="12" spans="1:9" ht="32.4" customHeight="1">
      <c r="B12" s="148"/>
      <c r="C12" s="301"/>
      <c r="H12" s="204"/>
    </row>
    <row r="13" spans="1:9" ht="18">
      <c r="A13" s="39"/>
      <c r="B13" s="81" t="s">
        <v>37</v>
      </c>
      <c r="C13" s="302">
        <f>IFERROR(MAX((1-H20/Resultaten_voorb!X47),0),"")</f>
        <v>1</v>
      </c>
      <c r="D13" s="322" t="str">
        <f>IF(C13="","",IF(C13&gt;=Kruistabel!$B$48,Kruistabel!$C$48,IF(C13&gt;=Kruistabel!$B$49,Kruistabel!$C$49,IF(C13&gt;=Kruistabel!$B$50,Kruistabel!$C$50,Kruistabel!$C$51))))</f>
        <v>Uitstekend</v>
      </c>
      <c r="E13" s="85"/>
      <c r="F13" s="83"/>
      <c r="G13" s="83"/>
      <c r="H13" s="84"/>
      <c r="I13" s="39"/>
    </row>
    <row r="14" spans="1:9">
      <c r="B14" s="53"/>
      <c r="C14" s="303"/>
      <c r="G14" s="303"/>
      <c r="H14" s="314"/>
    </row>
    <row r="15" spans="1:9">
      <c r="B15" s="143" t="s">
        <v>443</v>
      </c>
      <c r="C15" s="304" t="s">
        <v>444</v>
      </c>
      <c r="D15" s="380" t="s">
        <v>445</v>
      </c>
      <c r="E15" s="381"/>
      <c r="F15" s="151" t="s">
        <v>446</v>
      </c>
      <c r="G15" s="304" t="s">
        <v>447</v>
      </c>
      <c r="H15" s="315" t="s">
        <v>448</v>
      </c>
    </row>
    <row r="16" spans="1:9">
      <c r="B16" s="153" t="s">
        <v>75</v>
      </c>
      <c r="C16" s="298">
        <f>IF('Afwijkingen hulptabel'!N157*Kruistabel!C33&gt;0,MAX(1,ROUND('Afwijkingen hulptabel'!N157*Kruistabel!C33,0)),0)</f>
        <v>0</v>
      </c>
      <c r="D16" s="226"/>
      <c r="E16" s="323">
        <f>D16-C16</f>
        <v>0</v>
      </c>
      <c r="F16" s="227"/>
      <c r="G16" s="298">
        <f>'Afwijkingen hulptabel'!F157</f>
        <v>0</v>
      </c>
      <c r="H16" s="316">
        <f>(IF(ISERROR(F16/D16),0,F16/D16)*'Afwijkingen hulptabel'!N157+Controlemetingen!G16)*D69</f>
        <v>0</v>
      </c>
    </row>
    <row r="17" spans="2:9">
      <c r="B17" s="153" t="s">
        <v>76</v>
      </c>
      <c r="C17" s="298">
        <f>IF('Afwijkingen hulptabel'!N158*Kruistabel!C34&gt;0,MAX(1,ROUND('Afwijkingen hulptabel'!N158*Kruistabel!C34,0)),0)</f>
        <v>2</v>
      </c>
      <c r="D17" s="226"/>
      <c r="E17" s="323">
        <f>D17-C17</f>
        <v>-2</v>
      </c>
      <c r="F17" s="227"/>
      <c r="G17" s="298">
        <f>'Afwijkingen hulptabel'!F158</f>
        <v>0</v>
      </c>
      <c r="H17" s="316">
        <f>(IF(ISERROR(F17/D17),0,F17/D17)*'Afwijkingen hulptabel'!N158+Controlemetingen!G17)*D70</f>
        <v>0</v>
      </c>
    </row>
    <row r="18" spans="2:9">
      <c r="B18" s="153" t="s">
        <v>80</v>
      </c>
      <c r="C18" s="298">
        <f>IF('Afwijkingen hulptabel'!N159*Kruistabel!C35&gt;0,MAX(1,ROUND('Afwijkingen hulptabel'!N159*Kruistabel!C35,0)),0)</f>
        <v>3</v>
      </c>
      <c r="D18" s="226"/>
      <c r="E18" s="323">
        <f>D18-C18</f>
        <v>-3</v>
      </c>
      <c r="F18" s="227"/>
      <c r="G18" s="298">
        <f>'Afwijkingen hulptabel'!F159</f>
        <v>0</v>
      </c>
      <c r="H18" s="316">
        <f>(IF(ISERROR(F18/D18),0,F18/D18)*'Afwijkingen hulptabel'!N159+Controlemetingen!G18)*D71</f>
        <v>0</v>
      </c>
    </row>
    <row r="19" spans="2:9">
      <c r="B19" s="153" t="s">
        <v>97</v>
      </c>
      <c r="C19" s="298">
        <f>IF('Afwijkingen hulptabel'!N160*Kruistabel!C36&gt;0,MAX(1,ROUND('Afwijkingen hulptabel'!N160*Kruistabel!C36,0)),0)</f>
        <v>3</v>
      </c>
      <c r="D19" s="228"/>
      <c r="E19" s="324">
        <f>D19-C19</f>
        <v>-3</v>
      </c>
      <c r="F19" s="227"/>
      <c r="G19" s="298">
        <f>'Afwijkingen hulptabel'!F160</f>
        <v>0</v>
      </c>
      <c r="H19" s="316">
        <f>(IF(ISERROR(F19/D19),0,F19/D19)*'Afwijkingen hulptabel'!N160+Controlemetingen!G19)*D72</f>
        <v>0</v>
      </c>
    </row>
    <row r="20" spans="2:9">
      <c r="B20" s="147" t="s">
        <v>449</v>
      </c>
      <c r="C20" s="305">
        <f>SUM(C16:C19)</f>
        <v>8</v>
      </c>
      <c r="D20" s="320">
        <f>SUM(D16:D19)</f>
        <v>0</v>
      </c>
      <c r="E20" s="321"/>
      <c r="F20" s="304">
        <f>SUM(F16:F19)</f>
        <v>0</v>
      </c>
      <c r="G20" s="305">
        <f>SUM(G16:G19)</f>
        <v>0</v>
      </c>
      <c r="H20" s="317">
        <f>SUM(H16:H19)</f>
        <v>0</v>
      </c>
    </row>
    <row r="21" spans="2:9">
      <c r="B21" s="53"/>
      <c r="C21" s="303"/>
      <c r="G21" s="303"/>
      <c r="H21" s="314"/>
    </row>
    <row r="22" spans="2:9" ht="18">
      <c r="B22" s="81" t="s">
        <v>40</v>
      </c>
      <c r="C22" s="302">
        <f>IFERROR(MAX((1-H29/Resultaten_voorb!X47),0),"")</f>
        <v>1</v>
      </c>
      <c r="D22" s="322" t="str">
        <f>IF(C22="","",IF(C22&gt;=Kruistabel!$B$48,Kruistabel!$C$48,IF(C22&gt;=Kruistabel!$B$49,Kruistabel!$C$49,IF(C22&gt;=Kruistabel!$B$50,Kruistabel!$C$50,Kruistabel!$C$51))))</f>
        <v>Uitstekend</v>
      </c>
      <c r="E22" s="85"/>
      <c r="F22" s="83"/>
      <c r="G22" s="318"/>
      <c r="H22" s="319"/>
      <c r="I22" s="39"/>
    </row>
    <row r="23" spans="2:9">
      <c r="B23" s="53"/>
      <c r="C23" s="303"/>
      <c r="G23" s="303"/>
      <c r="H23" s="314"/>
    </row>
    <row r="24" spans="2:9">
      <c r="B24" s="143" t="s">
        <v>443</v>
      </c>
      <c r="C24" s="306" t="s">
        <v>444</v>
      </c>
      <c r="D24" s="380" t="s">
        <v>445</v>
      </c>
      <c r="E24" s="381"/>
      <c r="F24" s="151" t="s">
        <v>446</v>
      </c>
      <c r="G24" s="304" t="s">
        <v>447</v>
      </c>
      <c r="H24" s="315" t="s">
        <v>448</v>
      </c>
    </row>
    <row r="25" spans="2:9">
      <c r="B25" s="153" t="s">
        <v>75</v>
      </c>
      <c r="C25" s="307">
        <f>IF('Afwijkingen hulptabel'!O157*Kruistabel!D33&gt;0,MAX(1,ROUND('Afwijkingen hulptabel'!O157*Kruistabel!D33,0)),0)</f>
        <v>0</v>
      </c>
      <c r="D25" s="226"/>
      <c r="E25" s="323">
        <f>D25-C25</f>
        <v>0</v>
      </c>
      <c r="F25" s="227"/>
      <c r="G25" s="298">
        <f>'Afwijkingen hulptabel'!G157</f>
        <v>0</v>
      </c>
      <c r="H25" s="316">
        <f>(IF(ISERROR(F25/D25),0,F25/D25)*'Afwijkingen hulptabel'!O157+Controlemetingen!G25)*D69</f>
        <v>0</v>
      </c>
    </row>
    <row r="26" spans="2:9">
      <c r="B26" s="153" t="s">
        <v>76</v>
      </c>
      <c r="C26" s="307">
        <f>IF('Afwijkingen hulptabel'!O158*Kruistabel!D34&gt;0,MAX(1,ROUND('Afwijkingen hulptabel'!O158*Kruistabel!D34,0)),0)</f>
        <v>2</v>
      </c>
      <c r="D26" s="226"/>
      <c r="E26" s="323">
        <f>D26-C26</f>
        <v>-2</v>
      </c>
      <c r="F26" s="227"/>
      <c r="G26" s="298">
        <f>'Afwijkingen hulptabel'!G158</f>
        <v>0</v>
      </c>
      <c r="H26" s="316">
        <f>(IF(ISERROR(F26/D26),0,F26/D26)*'Afwijkingen hulptabel'!O158+Controlemetingen!G26)*D70</f>
        <v>0</v>
      </c>
    </row>
    <row r="27" spans="2:9">
      <c r="B27" s="153" t="s">
        <v>80</v>
      </c>
      <c r="C27" s="307">
        <f>IF('Afwijkingen hulptabel'!O159*Kruistabel!D35&gt;0,MAX(1,ROUND('Afwijkingen hulptabel'!O159*Kruistabel!D35,0)),0)</f>
        <v>3</v>
      </c>
      <c r="D27" s="226"/>
      <c r="E27" s="323">
        <f>D27-C27</f>
        <v>-3</v>
      </c>
      <c r="F27" s="227"/>
      <c r="G27" s="298">
        <f>'Afwijkingen hulptabel'!G159</f>
        <v>0</v>
      </c>
      <c r="H27" s="316">
        <f>(IF(ISERROR(F27/D27),0,F27/D27)*'Afwijkingen hulptabel'!O159+Controlemetingen!G27)*D71</f>
        <v>0</v>
      </c>
    </row>
    <row r="28" spans="2:9">
      <c r="B28" s="153" t="s">
        <v>97</v>
      </c>
      <c r="C28" s="307">
        <f>IF('Afwijkingen hulptabel'!O160*Kruistabel!D36&gt;0,MAX(1,ROUND('Afwijkingen hulptabel'!O160*Kruistabel!D36,0)),0)</f>
        <v>2</v>
      </c>
      <c r="D28" s="228"/>
      <c r="E28" s="324">
        <f>D28-C28</f>
        <v>-2</v>
      </c>
      <c r="F28" s="227"/>
      <c r="G28" s="298">
        <f>'Afwijkingen hulptabel'!G160</f>
        <v>0</v>
      </c>
      <c r="H28" s="316">
        <f>(IF(ISERROR(F28/D28),0,F28/D28)*'Afwijkingen hulptabel'!O160+Controlemetingen!G28)*D72</f>
        <v>0</v>
      </c>
    </row>
    <row r="29" spans="2:9">
      <c r="B29" s="147" t="s">
        <v>449</v>
      </c>
      <c r="C29" s="305">
        <f>SUM(C25:C28)</f>
        <v>7</v>
      </c>
      <c r="D29" s="320">
        <f>SUM(D25:D28)</f>
        <v>0</v>
      </c>
      <c r="E29" s="321"/>
      <c r="F29" s="304">
        <f>SUM(F25:F28)</f>
        <v>0</v>
      </c>
      <c r="G29" s="305">
        <f>SUM(G25:G28)</f>
        <v>0</v>
      </c>
      <c r="H29" s="317">
        <f>SUM(H25:H28)</f>
        <v>0</v>
      </c>
    </row>
    <row r="30" spans="2:9">
      <c r="B30" s="53"/>
      <c r="C30" s="303"/>
      <c r="G30" s="303"/>
      <c r="H30" s="314"/>
    </row>
    <row r="31" spans="2:9" ht="18">
      <c r="B31" s="81" t="s">
        <v>450</v>
      </c>
      <c r="C31" s="302">
        <f>IFERROR(MAX((1-H38/Resultaten_voorb!X47),0),"")</f>
        <v>1</v>
      </c>
      <c r="D31" s="322" t="str">
        <f>IF(C31="","",IF(C31&gt;=Kruistabel!$B$48,Kruistabel!$C$48,IF(C31&gt;=Kruistabel!$B$49,Kruistabel!$C$49,IF(C31&gt;=Kruistabel!$B$50,Kruistabel!$C$50,Kruistabel!$C$51))))</f>
        <v>Uitstekend</v>
      </c>
      <c r="E31" s="85"/>
      <c r="F31" s="83"/>
      <c r="G31" s="318"/>
      <c r="H31" s="319"/>
      <c r="I31" s="39"/>
    </row>
    <row r="32" spans="2:9">
      <c r="B32" s="53"/>
      <c r="C32" s="303"/>
      <c r="G32" s="303"/>
      <c r="H32" s="314"/>
    </row>
    <row r="33" spans="2:9">
      <c r="B33" s="143" t="s">
        <v>443</v>
      </c>
      <c r="C33" s="304" t="s">
        <v>444</v>
      </c>
      <c r="D33" s="380" t="s">
        <v>445</v>
      </c>
      <c r="E33" s="381"/>
      <c r="F33" s="151" t="s">
        <v>446</v>
      </c>
      <c r="G33" s="304" t="s">
        <v>447</v>
      </c>
      <c r="H33" s="315" t="s">
        <v>448</v>
      </c>
    </row>
    <row r="34" spans="2:9">
      <c r="B34" s="153" t="s">
        <v>75</v>
      </c>
      <c r="C34" s="298">
        <f>IF('Afwijkingen hulptabel'!P157*Kruistabel!E33&gt;0,MAX(1,ROUND('Afwijkingen hulptabel'!P157*Kruistabel!E33,0)),0)</f>
        <v>0</v>
      </c>
      <c r="D34" s="226"/>
      <c r="E34" s="323">
        <f>D34-C34</f>
        <v>0</v>
      </c>
      <c r="F34" s="227"/>
      <c r="G34" s="298">
        <f>'Afwijkingen hulptabel'!H157</f>
        <v>0</v>
      </c>
      <c r="H34" s="316">
        <f>(IF(ISERROR(F34/D34),0,F34/D34)*'Afwijkingen hulptabel'!P157+Controlemetingen!G34)*D69</f>
        <v>0</v>
      </c>
    </row>
    <row r="35" spans="2:9">
      <c r="B35" s="153" t="s">
        <v>76</v>
      </c>
      <c r="C35" s="298">
        <f>IF('Afwijkingen hulptabel'!P158*Kruistabel!E34&gt;0,MAX(1,ROUND('Afwijkingen hulptabel'!P158*Kruistabel!E34,0)),0)</f>
        <v>1</v>
      </c>
      <c r="D35" s="226"/>
      <c r="E35" s="323">
        <f>D35-C35</f>
        <v>-1</v>
      </c>
      <c r="F35" s="227"/>
      <c r="G35" s="298">
        <f>'Afwijkingen hulptabel'!H158</f>
        <v>0</v>
      </c>
      <c r="H35" s="316">
        <f>(IF(ISERROR(F35/D35),0,F35/D35)*'Afwijkingen hulptabel'!P158+Controlemetingen!G35)*D70</f>
        <v>0</v>
      </c>
    </row>
    <row r="36" spans="2:9">
      <c r="B36" s="153" t="s">
        <v>80</v>
      </c>
      <c r="C36" s="298">
        <f>IF('Afwijkingen hulptabel'!P159*Kruistabel!E35&gt;0,MAX(1,ROUND('Afwijkingen hulptabel'!P159*Kruistabel!E35,0)),0)</f>
        <v>1</v>
      </c>
      <c r="D36" s="226"/>
      <c r="E36" s="323">
        <f>D36-C36</f>
        <v>-1</v>
      </c>
      <c r="F36" s="227"/>
      <c r="G36" s="298">
        <f>'Afwijkingen hulptabel'!H159</f>
        <v>0</v>
      </c>
      <c r="H36" s="316">
        <f>(IF(ISERROR(F36/D36),0,F36/D36)*'Afwijkingen hulptabel'!P159+Controlemetingen!G36)*D71</f>
        <v>0</v>
      </c>
    </row>
    <row r="37" spans="2:9">
      <c r="B37" s="153" t="s">
        <v>97</v>
      </c>
      <c r="C37" s="298">
        <f>IF('Afwijkingen hulptabel'!P160*Kruistabel!E36&gt;0,MAX(1,ROUND('Afwijkingen hulptabel'!P160*Kruistabel!E36,0)),0)</f>
        <v>1</v>
      </c>
      <c r="D37" s="228"/>
      <c r="E37" s="324">
        <f>D37-C37</f>
        <v>-1</v>
      </c>
      <c r="F37" s="227"/>
      <c r="G37" s="298">
        <f>'Afwijkingen hulptabel'!H160</f>
        <v>0</v>
      </c>
      <c r="H37" s="316">
        <f>(IF(ISERROR(F37/D37),0,F37/D37)*'Afwijkingen hulptabel'!P160+Controlemetingen!G37)*D72</f>
        <v>0</v>
      </c>
    </row>
    <row r="38" spans="2:9">
      <c r="B38" s="147" t="s">
        <v>449</v>
      </c>
      <c r="C38" s="305">
        <f>SUM(C34:C37)</f>
        <v>3</v>
      </c>
      <c r="D38" s="320">
        <f>SUM(D34:D37)</f>
        <v>0</v>
      </c>
      <c r="E38" s="321"/>
      <c r="F38" s="304">
        <f>SUM(F34:F37)</f>
        <v>0</v>
      </c>
      <c r="G38" s="305">
        <f>SUM(G34:G37)</f>
        <v>0</v>
      </c>
      <c r="H38" s="317">
        <f>SUM(H34:H37)</f>
        <v>0</v>
      </c>
    </row>
    <row r="39" spans="2:9">
      <c r="B39" s="53"/>
      <c r="C39" s="303"/>
      <c r="G39" s="303"/>
      <c r="H39" s="314"/>
    </row>
    <row r="40" spans="2:9" ht="18">
      <c r="B40" s="81" t="s">
        <v>44</v>
      </c>
      <c r="C40" s="308">
        <f>IFERROR(MAX((1-H47/Resultaten_voorb!X47),0),"")</f>
        <v>1</v>
      </c>
      <c r="D40" s="322" t="str">
        <f>IF(C40="","",IF(C40&gt;=Kruistabel!$B$48,Kruistabel!$C$48,IF(C40&gt;=Kruistabel!$B$49,Kruistabel!$C$49,IF(C40&gt;=Kruistabel!$B$50,Kruistabel!$C$50,Kruistabel!$C$51))))</f>
        <v>Uitstekend</v>
      </c>
      <c r="E40" s="146"/>
      <c r="F40" s="83"/>
      <c r="G40" s="318"/>
      <c r="H40" s="319"/>
      <c r="I40" s="39"/>
    </row>
    <row r="41" spans="2:9">
      <c r="B41" s="53"/>
      <c r="C41" s="303"/>
      <c r="G41" s="303"/>
      <c r="H41" s="314"/>
    </row>
    <row r="42" spans="2:9">
      <c r="B42" s="143" t="s">
        <v>443</v>
      </c>
      <c r="C42" s="304" t="s">
        <v>444</v>
      </c>
      <c r="D42" s="380" t="s">
        <v>445</v>
      </c>
      <c r="E42" s="381"/>
      <c r="F42" s="151" t="s">
        <v>446</v>
      </c>
      <c r="G42" s="304" t="s">
        <v>447</v>
      </c>
      <c r="H42" s="315" t="s">
        <v>448</v>
      </c>
    </row>
    <row r="43" spans="2:9">
      <c r="B43" s="153" t="s">
        <v>75</v>
      </c>
      <c r="C43" s="298">
        <f>IF('Afwijkingen hulptabel'!Q157*Kruistabel!F33&gt;0,MAX(1,ROUND('Afwijkingen hulptabel'!Q157*Kruistabel!F33,0)),0)</f>
        <v>2</v>
      </c>
      <c r="D43" s="226"/>
      <c r="E43" s="323">
        <f>D43-C43</f>
        <v>-2</v>
      </c>
      <c r="F43" s="227"/>
      <c r="G43" s="298">
        <f>'Afwijkingen hulptabel'!I157+'Afwijkingen hulptabel'!J157</f>
        <v>0</v>
      </c>
      <c r="H43" s="316">
        <f>(IF(ISERROR(F43/D43),0,F43/D43)*'Afwijkingen hulptabel'!Q157+Controlemetingen!G43)*D69</f>
        <v>0</v>
      </c>
    </row>
    <row r="44" spans="2:9">
      <c r="B44" s="153" t="s">
        <v>76</v>
      </c>
      <c r="C44" s="298">
        <f>IF('Afwijkingen hulptabel'!Q158*Kruistabel!F34&gt;0,MAX(1,ROUND('Afwijkingen hulptabel'!Q158*Kruistabel!F34,0)),0)</f>
        <v>2</v>
      </c>
      <c r="D44" s="226"/>
      <c r="E44" s="323">
        <f>D44-C44</f>
        <v>-2</v>
      </c>
      <c r="F44" s="227"/>
      <c r="G44" s="298">
        <f>'Afwijkingen hulptabel'!I158+'Afwijkingen hulptabel'!J158</f>
        <v>0</v>
      </c>
      <c r="H44" s="316">
        <f>(IF(ISERROR(F44/D44),0,F44/D44)*'Afwijkingen hulptabel'!Q158+Controlemetingen!G44)*D70</f>
        <v>0</v>
      </c>
    </row>
    <row r="45" spans="2:9">
      <c r="B45" s="153" t="s">
        <v>80</v>
      </c>
      <c r="C45" s="298">
        <f>IF('Afwijkingen hulptabel'!Q159*Kruistabel!F35&gt;0,MAX(1,ROUND('Afwijkingen hulptabel'!Q159*Kruistabel!F35,0)),0)</f>
        <v>3</v>
      </c>
      <c r="D45" s="226"/>
      <c r="E45" s="323">
        <f>D45-C45</f>
        <v>-3</v>
      </c>
      <c r="F45" s="227"/>
      <c r="G45" s="298">
        <f>'Afwijkingen hulptabel'!I159+'Afwijkingen hulptabel'!J159</f>
        <v>0</v>
      </c>
      <c r="H45" s="316">
        <f>(IF(ISERROR(F45/D45),0,F45/D45)*'Afwijkingen hulptabel'!Q159+Controlemetingen!G45)*D71</f>
        <v>0</v>
      </c>
    </row>
    <row r="46" spans="2:9">
      <c r="B46" s="153" t="s">
        <v>97</v>
      </c>
      <c r="C46" s="298">
        <f>IF('Afwijkingen hulptabel'!Q160*Kruistabel!F36&gt;0,MAX(1,ROUND('Afwijkingen hulptabel'!Q160*Kruistabel!F36,0)),0)</f>
        <v>2</v>
      </c>
      <c r="D46" s="226"/>
      <c r="E46" s="324">
        <f>D46-C46</f>
        <v>-2</v>
      </c>
      <c r="F46" s="227"/>
      <c r="G46" s="298">
        <f>'Afwijkingen hulptabel'!I160+'Afwijkingen hulptabel'!J160</f>
        <v>0</v>
      </c>
      <c r="H46" s="316">
        <f>(IF(ISERROR(F46/D46),0,F46/D46)*'Afwijkingen hulptabel'!Q160+Controlemetingen!G46)*D72</f>
        <v>0</v>
      </c>
    </row>
    <row r="47" spans="2:9">
      <c r="B47" s="147" t="s">
        <v>449</v>
      </c>
      <c r="C47" s="305">
        <f>SUM(C43:C46)</f>
        <v>9</v>
      </c>
      <c r="D47" s="320">
        <f>SUM(D43:D46)</f>
        <v>0</v>
      </c>
      <c r="E47" s="321"/>
      <c r="F47" s="304">
        <f>SUM(F43:F46)</f>
        <v>0</v>
      </c>
      <c r="G47" s="305">
        <f>SUM(G43:G46)</f>
        <v>0</v>
      </c>
      <c r="H47" s="317">
        <f>SUM(H43:H46)</f>
        <v>0</v>
      </c>
    </row>
    <row r="48" spans="2:9">
      <c r="B48" s="53"/>
      <c r="C48" s="303"/>
      <c r="G48" s="303"/>
      <c r="H48" s="314"/>
    </row>
    <row r="49" spans="2:9" ht="18">
      <c r="B49" s="81" t="s">
        <v>264</v>
      </c>
      <c r="C49" s="308">
        <f>IFERROR(MAX((1-H56/Resultaten_voorb!X47),0),"")</f>
        <v>1</v>
      </c>
      <c r="D49" s="322" t="str">
        <f>IF(C49="","",IF(C49&gt;=Kruistabel!$B$48,Kruistabel!$C$48,IF(C49&gt;=Kruistabel!$B$49,Kruistabel!$C$49,IF(C49&gt;=Kruistabel!$B$50,Kruistabel!$C$50,Kruistabel!$C$51))))</f>
        <v>Uitstekend</v>
      </c>
      <c r="E49" s="145"/>
      <c r="F49" s="83"/>
      <c r="G49" s="318"/>
      <c r="H49" s="319"/>
      <c r="I49" s="39"/>
    </row>
    <row r="50" spans="2:9">
      <c r="B50" s="53"/>
      <c r="C50" s="303"/>
      <c r="G50" s="303"/>
      <c r="H50" s="314"/>
    </row>
    <row r="51" spans="2:9">
      <c r="B51" s="143" t="s">
        <v>443</v>
      </c>
      <c r="C51" s="304" t="s">
        <v>444</v>
      </c>
      <c r="D51" s="380" t="s">
        <v>445</v>
      </c>
      <c r="E51" s="381"/>
      <c r="F51" s="151" t="s">
        <v>446</v>
      </c>
      <c r="G51" s="304" t="s">
        <v>447</v>
      </c>
      <c r="H51" s="315" t="s">
        <v>448</v>
      </c>
    </row>
    <row r="52" spans="2:9">
      <c r="B52" s="153" t="s">
        <v>75</v>
      </c>
      <c r="C52" s="298">
        <f>IF('Afwijkingen hulptabel'!S157*Kruistabel!G33&gt;0,MAX(1,ROUND('Afwijkingen hulptabel'!S157*Kruistabel!G33,0)),0)</f>
        <v>2</v>
      </c>
      <c r="D52" s="226"/>
      <c r="E52" s="323">
        <f>D52-C52</f>
        <v>-2</v>
      </c>
      <c r="F52" s="227"/>
      <c r="G52" s="298">
        <f>'Afwijkingen hulptabel'!K157</f>
        <v>0</v>
      </c>
      <c r="H52" s="316">
        <f>(IF(ISERROR(F52/D52),0,F52/D52)*'Afwijkingen hulptabel'!S157+Controlemetingen!G52)*D69</f>
        <v>0</v>
      </c>
    </row>
    <row r="53" spans="2:9">
      <c r="B53" s="153" t="s">
        <v>76</v>
      </c>
      <c r="C53" s="298">
        <f>IF('Afwijkingen hulptabel'!S158*Kruistabel!G34&gt;0,MAX(1,ROUND('Afwijkingen hulptabel'!S158*Kruistabel!G34,0)),0)</f>
        <v>2</v>
      </c>
      <c r="D53" s="226"/>
      <c r="E53" s="323">
        <f>D53-C53</f>
        <v>-2</v>
      </c>
      <c r="F53" s="227"/>
      <c r="G53" s="298">
        <f>'Afwijkingen hulptabel'!K158</f>
        <v>0</v>
      </c>
      <c r="H53" s="316">
        <f>(IF(ISERROR(F53/D53),0,F53/D53)*'Afwijkingen hulptabel'!S158+Controlemetingen!G53)*D70</f>
        <v>0</v>
      </c>
    </row>
    <row r="54" spans="2:9">
      <c r="B54" s="153" t="s">
        <v>80</v>
      </c>
      <c r="C54" s="298">
        <f>IF('Afwijkingen hulptabel'!S159*Kruistabel!G35&gt;0,MAX(1,ROUND('Afwijkingen hulptabel'!S159*Kruistabel!G35,0)),0)</f>
        <v>3</v>
      </c>
      <c r="D54" s="226"/>
      <c r="E54" s="323">
        <f>D54-C54</f>
        <v>-3</v>
      </c>
      <c r="F54" s="227"/>
      <c r="G54" s="298">
        <f>'Afwijkingen hulptabel'!K159</f>
        <v>0</v>
      </c>
      <c r="H54" s="316">
        <f>(IF(ISERROR(F54/D54),0,F54/D54)*'Afwijkingen hulptabel'!S159+Controlemetingen!G54)*D71</f>
        <v>0</v>
      </c>
    </row>
    <row r="55" spans="2:9">
      <c r="B55" s="153" t="s">
        <v>97</v>
      </c>
      <c r="C55" s="298">
        <f>IF('Afwijkingen hulptabel'!S160*Kruistabel!G36&gt;0,MAX(1,ROUND('Afwijkingen hulptabel'!S160*Kruistabel!G36,0)),0)</f>
        <v>2</v>
      </c>
      <c r="D55" s="226"/>
      <c r="E55" s="324">
        <f>D55-C55</f>
        <v>-2</v>
      </c>
      <c r="F55" s="227"/>
      <c r="G55" s="298">
        <f>'Afwijkingen hulptabel'!K160</f>
        <v>0</v>
      </c>
      <c r="H55" s="316">
        <f>(IF(ISERROR(F55/D55),0,F55/D55)*'Afwijkingen hulptabel'!S160+Controlemetingen!G55)*D72</f>
        <v>0</v>
      </c>
    </row>
    <row r="56" spans="2:9">
      <c r="B56" s="147" t="s">
        <v>449</v>
      </c>
      <c r="C56" s="305">
        <f>SUM(C52:C55)</f>
        <v>9</v>
      </c>
      <c r="D56" s="320">
        <f>SUM(D52:D55)</f>
        <v>0</v>
      </c>
      <c r="E56" s="321"/>
      <c r="F56" s="304">
        <f>SUM(F52:F55)</f>
        <v>0</v>
      </c>
      <c r="G56" s="305">
        <f>SUM(G52:G55)</f>
        <v>0</v>
      </c>
      <c r="H56" s="317">
        <f>SUM(H52:H55)</f>
        <v>0</v>
      </c>
    </row>
    <row r="57" spans="2:9">
      <c r="C57" s="303"/>
      <c r="G57" s="303"/>
      <c r="H57" s="314"/>
    </row>
    <row r="58" spans="2:9" ht="18">
      <c r="B58" s="81" t="s">
        <v>265</v>
      </c>
      <c r="C58" s="309" t="str">
        <f>IFERROR(MAX((IFERROR(MAX(0,IF(ISERROR(1-H66/'Buitengeluid in de omgeving'!$G$9)," - ",1-H66/'Buitengeluid in de omgeving'!$G$9)),"-")),0),"")</f>
        <v/>
      </c>
      <c r="D58" s="325" t="str">
        <f>IF('Buitengeluid in de omgeving'!$D$9=0,"-",IF(C58&gt;=Kruistabel!$B$48,Kruistabel!$C$48,IF(C58&gt;=Kruistabel!$B$49,Kruistabel!$C$49,IF(C58&gt;=Kruistabel!$B$50,Kruistabel!$C$50,Kruistabel!$C$51))))</f>
        <v>-</v>
      </c>
      <c r="E58" s="146"/>
      <c r="F58" s="83"/>
      <c r="G58" s="318"/>
      <c r="H58" s="319"/>
      <c r="I58" s="39"/>
    </row>
    <row r="59" spans="2:9">
      <c r="B59" s="237" t="s">
        <v>451</v>
      </c>
      <c r="C59" s="303"/>
      <c r="G59" s="303"/>
      <c r="H59" s="314"/>
    </row>
    <row r="60" spans="2:9">
      <c r="B60" s="237" t="s">
        <v>452</v>
      </c>
      <c r="C60" s="303"/>
      <c r="G60" s="303"/>
      <c r="H60" s="314"/>
    </row>
    <row r="61" spans="2:9" ht="28.8">
      <c r="B61" s="143"/>
      <c r="C61" s="310" t="s">
        <v>453</v>
      </c>
      <c r="D61" s="383" t="s">
        <v>454</v>
      </c>
      <c r="E61" s="384"/>
      <c r="F61" s="151" t="s">
        <v>446</v>
      </c>
      <c r="G61" s="304" t="s">
        <v>447</v>
      </c>
      <c r="H61" s="315" t="s">
        <v>448</v>
      </c>
    </row>
    <row r="62" spans="2:9">
      <c r="B62" s="251" t="s">
        <v>455</v>
      </c>
      <c r="C62" s="298">
        <f>'Afwijkingen hulptabel'!T151</f>
        <v>0</v>
      </c>
      <c r="D62" s="226"/>
      <c r="E62" s="323">
        <f>D62-C62</f>
        <v>0</v>
      </c>
      <c r="F62" s="227"/>
      <c r="G62" s="298">
        <f>'Afwijkingen hulptabel'!L151</f>
        <v>0</v>
      </c>
      <c r="H62" s="316">
        <f>IF(C62=0,G62,IF(D62&gt;=C62,F62/C62+G62,IF(D62=0,C62+G62,F62/D62+G62)))*'Buitengeluid in de omgeving'!G5</f>
        <v>0</v>
      </c>
    </row>
    <row r="63" spans="2:9">
      <c r="B63" s="251" t="s">
        <v>456</v>
      </c>
      <c r="C63" s="298">
        <f>'Afwijkingen hulptabel'!T152</f>
        <v>0</v>
      </c>
      <c r="D63" s="226"/>
      <c r="E63" s="323">
        <f>D63-C63</f>
        <v>0</v>
      </c>
      <c r="F63" s="227"/>
      <c r="G63" s="298">
        <f>'Afwijkingen hulptabel'!L152</f>
        <v>0</v>
      </c>
      <c r="H63" s="316">
        <f>IF(C63=0,G63,IF(D63&gt;=C63,F63/C63+G63,IF(D63=0,C63+G63,F63/D63+G63)))*'Buitengeluid in de omgeving'!G6</f>
        <v>0</v>
      </c>
    </row>
    <row r="64" spans="2:9">
      <c r="B64" s="251" t="s">
        <v>457</v>
      </c>
      <c r="C64" s="298">
        <f>'Afwijkingen hulptabel'!T153</f>
        <v>0</v>
      </c>
      <c r="D64" s="226"/>
      <c r="E64" s="323">
        <f t="shared" ref="E64:E65" si="0">D64-C64</f>
        <v>0</v>
      </c>
      <c r="F64" s="227"/>
      <c r="G64" s="298">
        <f>'Afwijkingen hulptabel'!L153</f>
        <v>0</v>
      </c>
      <c r="H64" s="316">
        <f>IF(C64=0,G64,IF(D64&gt;=C64,F64/C64+G64,IF(D64=0,C64+G64,F64/D64+G64)))*'Buitengeluid in de omgeving'!G7</f>
        <v>0</v>
      </c>
    </row>
    <row r="65" spans="2:8">
      <c r="B65" s="251" t="s">
        <v>458</v>
      </c>
      <c r="C65" s="298">
        <f>'Afwijkingen hulptabel'!T154</f>
        <v>0</v>
      </c>
      <c r="D65" s="226"/>
      <c r="E65" s="323">
        <f t="shared" si="0"/>
        <v>0</v>
      </c>
      <c r="F65" s="227"/>
      <c r="G65" s="298">
        <f>'Afwijkingen hulptabel'!L154</f>
        <v>0</v>
      </c>
      <c r="H65" s="316">
        <f>IF(C65=0,G65,IF(D65&gt;=C65,F65/C65+G65,IF(D65=0,C65+G65,F65/D65+G65)))*'Buitengeluid in de omgeving'!G8</f>
        <v>0</v>
      </c>
    </row>
    <row r="66" spans="2:8">
      <c r="B66" s="147" t="s">
        <v>449</v>
      </c>
      <c r="C66" s="305">
        <f>SUM(C62:C65)</f>
        <v>0</v>
      </c>
      <c r="D66" s="152">
        <f>SUM(D62:D65)</f>
        <v>0</v>
      </c>
      <c r="E66" s="321"/>
      <c r="F66" s="304">
        <f>SUM(F62:F65)</f>
        <v>0</v>
      </c>
      <c r="G66" s="305">
        <f>SUM(G62:G65)</f>
        <v>0</v>
      </c>
      <c r="H66" s="317">
        <f>SUM(H62:H65)</f>
        <v>0</v>
      </c>
    </row>
    <row r="67" spans="2:8">
      <c r="B67" s="37"/>
      <c r="C67" s="311"/>
      <c r="G67" s="303"/>
      <c r="H67" s="314"/>
    </row>
    <row r="68" spans="2:8">
      <c r="B68" s="149" t="s">
        <v>443</v>
      </c>
      <c r="C68" s="312" t="s">
        <v>459</v>
      </c>
      <c r="D68" s="378" t="s">
        <v>460</v>
      </c>
      <c r="E68" s="379"/>
      <c r="G68" s="303"/>
      <c r="H68" s="314"/>
    </row>
    <row r="69" spans="2:8">
      <c r="B69" s="153" t="s">
        <v>75</v>
      </c>
      <c r="C69" s="313">
        <f>SUMIF(Classificatietabel!$G$6:$G$91,Controlemetingen!$B69,Classificatietabel!$C$6:$C$91)</f>
        <v>41</v>
      </c>
      <c r="D69" s="377">
        <f>VLOOKUP($B69,Kruistabel!$B$40:$C$44,2,FALSE)</f>
        <v>1</v>
      </c>
      <c r="E69" s="377"/>
    </row>
    <row r="70" spans="2:8">
      <c r="B70" s="153" t="s">
        <v>76</v>
      </c>
      <c r="C70" s="313">
        <f>SUMIF(Classificatietabel!$G$6:$G$91,Controlemetingen!$B70,Classificatietabel!$C$6:$C$91)</f>
        <v>19</v>
      </c>
      <c r="D70" s="377">
        <f>VLOOKUP($B70,Kruistabel!$B$40:$C$44,2,FALSE)</f>
        <v>1</v>
      </c>
      <c r="E70" s="377"/>
    </row>
    <row r="71" spans="2:8">
      <c r="B71" s="153" t="s">
        <v>80</v>
      </c>
      <c r="C71" s="313">
        <f>SUMIF(Classificatietabel!$G$6:$G$91,Controlemetingen!$B71,Classificatietabel!$C$6:$C$91)</f>
        <v>13</v>
      </c>
      <c r="D71" s="377">
        <f>VLOOKUP($B71,Kruistabel!$B$40:$C$44,2,FALSE)</f>
        <v>2</v>
      </c>
      <c r="E71" s="377"/>
    </row>
    <row r="72" spans="2:8">
      <c r="B72" s="153" t="s">
        <v>97</v>
      </c>
      <c r="C72" s="313">
        <f>SUMIF(Classificatietabel!$G$6:$G$91,Controlemetingen!$B72,Classificatietabel!$C$6:$C$91)</f>
        <v>3</v>
      </c>
      <c r="D72" s="377">
        <f>VLOOKUP($B72,Kruistabel!$B$40:$C$44,2,FALSE)</f>
        <v>5</v>
      </c>
      <c r="E72" s="377"/>
    </row>
    <row r="73" spans="2:8">
      <c r="B73" s="150" t="s">
        <v>449</v>
      </c>
      <c r="C73" s="312">
        <f>SUM(C69:C72)</f>
        <v>76</v>
      </c>
      <c r="D73" s="378">
        <f>SUMPRODUCT(C69:C72,D69:D72)</f>
        <v>101</v>
      </c>
      <c r="E73" s="379"/>
    </row>
    <row r="74" spans="2:8"/>
  </sheetData>
  <sheetProtection algorithmName="SHA-512" hashValue="EIxnxUMHZq6oK6jx6elXBOXlhAUmTtMtHqxaBFlHwHeOD0l2h9kTKWMur/cUk/h9RjzOGKZQ6koOaonYr0vAkQ==" saltValue="tq1fCK5pO8ck8d7UR3H0ag==" spinCount="100000" sheet="1"/>
  <customSheetViews>
    <customSheetView guid="{7B059D31-20F7-419C-8D23-FFF37CBEC363}" showGridLines="0" showRowCol="0" hiddenRows="1" hiddenColumns="1">
      <pane xSplit="1" ySplit="12" topLeftCell="B13" activePane="bottomRight" state="frozen"/>
      <selection pane="bottomRight" activeCell="D17" sqref="D17"/>
      <pageMargins left="0" right="0" top="0" bottom="0" header="0" footer="0"/>
    </customSheetView>
    <customSheetView guid="{0BAF80B5-F2A6-44C5-9CD5-AEDE37DCB9A3}" showGridLines="0" showRowCol="0" hiddenRows="1" hiddenColumns="1">
      <pane xSplit="1" ySplit="12" topLeftCell="B13" activePane="bottomRight" state="frozen"/>
      <selection pane="bottomRight" activeCell="D17" sqref="D17"/>
      <pageMargins left="0" right="0" top="0" bottom="0" header="0" footer="0"/>
    </customSheetView>
    <customSheetView guid="{F1632253-70CC-431C-B294-106D5B75890C}" showGridLines="0" showRowCol="0" hiddenRows="1" hiddenColumns="1">
      <pane xSplit="1" ySplit="12" topLeftCell="B13" activePane="bottomRight" state="frozen"/>
      <selection pane="bottomRight" activeCell="C5" sqref="C5"/>
      <pageMargins left="0" right="0" top="0" bottom="0" header="0" footer="0"/>
    </customSheetView>
    <customSheetView guid="{F939F98C-AA3B-4203-9884-0BAA8DF56057}" showGridLines="0" showRowCol="0" hiddenRows="1" hiddenColumns="1">
      <selection activeCell="D16" sqref="D16"/>
      <pageMargins left="0" right="0" top="0" bottom="0" header="0" footer="0"/>
    </customSheetView>
    <customSheetView guid="{0239FED1-E19C-4428-AF3A-D0A54FC88C9F}" showGridLines="0" showRowCol="0" hiddenRows="1" hiddenColumns="1">
      <pane xSplit="1" ySplit="12" topLeftCell="B13" activePane="bottomRight" state="frozen"/>
      <selection pane="bottomRight" activeCell="D16" sqref="D16"/>
      <pageMargins left="0" right="0" top="0" bottom="0" header="0" footer="0"/>
    </customSheetView>
  </customSheetViews>
  <mergeCells count="13">
    <mergeCell ref="D72:E72"/>
    <mergeCell ref="D73:E73"/>
    <mergeCell ref="D15:E15"/>
    <mergeCell ref="H3:H8"/>
    <mergeCell ref="D61:E61"/>
    <mergeCell ref="D68:E68"/>
    <mergeCell ref="D69:E69"/>
    <mergeCell ref="D70:E70"/>
    <mergeCell ref="D71:E71"/>
    <mergeCell ref="D42:E42"/>
    <mergeCell ref="D33:E33"/>
    <mergeCell ref="D24:E24"/>
    <mergeCell ref="D51:E51"/>
  </mergeCells>
  <dataValidations count="1">
    <dataValidation type="decimal" operator="lessThanOrEqual" allowBlank="1" showInputMessage="1" showErrorMessage="1" errorTitle="Opgepast" error="Het # niet-conforme metingen kan niet hoger zijn dan het #uitgevoerd" sqref="F52:F55 F16:F19 F25:F28 F34:F37 F43:F46 F62:F65" xr:uid="{39623CB8-8308-44B1-B8C6-55BD50EDF757}">
      <formula1>D16</formula1>
    </dataValidation>
  </dataValidations>
  <pageMargins left="0.7" right="0.7" top="0.75" bottom="0.75" header="0.3" footer="0.3"/>
  <drawing r:id="rId1"/>
  <legacyDrawing r:id="rId2"/>
  <extLst>
    <ext xmlns:x14="http://schemas.microsoft.com/office/spreadsheetml/2009/9/main" uri="{78C0D931-6437-407d-A8EE-F0AAD7539E65}">
      <x14:conditionalFormattings>
        <x14:conditionalFormatting xmlns:xm="http://schemas.microsoft.com/office/excel/2006/main">
          <x14:cfRule type="iconSet" priority="7" id="{62E465E8-F90B-48AC-980A-28EF7BEEB445}">
            <x14:iconSet iconSet="3Flags" showValue="0" custom="1">
              <x14:cfvo type="percent">
                <xm:f>0</xm:f>
              </x14:cfvo>
              <x14:cfvo type="num">
                <xm:f>-10000</xm:f>
              </x14:cfvo>
              <x14:cfvo type="num">
                <xm:f>0</xm:f>
              </x14:cfvo>
              <x14:cfIcon iconSet="NoIcons" iconId="0"/>
              <x14:cfIcon iconSet="3Flags" iconId="0"/>
              <x14:cfIcon iconSet="NoIcons" iconId="0"/>
            </x14:iconSet>
          </x14:cfRule>
          <xm:sqref>E25:E28</xm:sqref>
        </x14:conditionalFormatting>
        <x14:conditionalFormatting xmlns:xm="http://schemas.microsoft.com/office/excel/2006/main">
          <x14:cfRule type="iconSet" priority="5" id="{4ACE04C8-B075-47FA-B964-78C45C24F535}">
            <x14:iconSet iconSet="3Flags" showValue="0" custom="1">
              <x14:cfvo type="percent">
                <xm:f>0</xm:f>
              </x14:cfvo>
              <x14:cfvo type="num">
                <xm:f>-10000</xm:f>
              </x14:cfvo>
              <x14:cfvo type="num">
                <xm:f>0</xm:f>
              </x14:cfvo>
              <x14:cfIcon iconSet="NoIcons" iconId="0"/>
              <x14:cfIcon iconSet="3Flags" iconId="0"/>
              <x14:cfIcon iconSet="NoIcons" iconId="0"/>
            </x14:iconSet>
          </x14:cfRule>
          <xm:sqref>E34:E37</xm:sqref>
        </x14:conditionalFormatting>
        <x14:conditionalFormatting xmlns:xm="http://schemas.microsoft.com/office/excel/2006/main">
          <x14:cfRule type="iconSet" priority="4" id="{88ACCB00-A1BC-461F-9AC2-2A1729FBBCF7}">
            <x14:iconSet iconSet="3Flags" showValue="0" custom="1">
              <x14:cfvo type="percent">
                <xm:f>0</xm:f>
              </x14:cfvo>
              <x14:cfvo type="num">
                <xm:f>-10000</xm:f>
              </x14:cfvo>
              <x14:cfvo type="num">
                <xm:f>0</xm:f>
              </x14:cfvo>
              <x14:cfIcon iconSet="NoIcons" iconId="0"/>
              <x14:cfIcon iconSet="3Flags" iconId="0"/>
              <x14:cfIcon iconSet="NoIcons" iconId="0"/>
            </x14:iconSet>
          </x14:cfRule>
          <xm:sqref>E43:E46</xm:sqref>
        </x14:conditionalFormatting>
        <x14:conditionalFormatting xmlns:xm="http://schemas.microsoft.com/office/excel/2006/main">
          <x14:cfRule type="iconSet" priority="3" id="{D63C24BE-D6C5-4065-9108-8B04808E1BFE}">
            <x14:iconSet iconSet="3Flags" showValue="0" custom="1">
              <x14:cfvo type="percent">
                <xm:f>0</xm:f>
              </x14:cfvo>
              <x14:cfvo type="num">
                <xm:f>-10000</xm:f>
              </x14:cfvo>
              <x14:cfvo type="num">
                <xm:f>0</xm:f>
              </x14:cfvo>
              <x14:cfIcon iconSet="NoIcons" iconId="0"/>
              <x14:cfIcon iconSet="3Flags" iconId="0"/>
              <x14:cfIcon iconSet="NoIcons" iconId="0"/>
            </x14:iconSet>
          </x14:cfRule>
          <xm:sqref>E52:E55</xm:sqref>
        </x14:conditionalFormatting>
        <x14:conditionalFormatting xmlns:xm="http://schemas.microsoft.com/office/excel/2006/main">
          <x14:cfRule type="iconSet" priority="2" id="{5B2DB16C-B5AC-4C31-8C89-4972EB26C68C}">
            <x14:iconSet iconSet="3Flags" showValue="0" custom="1">
              <x14:cfvo type="percent">
                <xm:f>0</xm:f>
              </x14:cfvo>
              <x14:cfvo type="num">
                <xm:f>-10000</xm:f>
              </x14:cfvo>
              <x14:cfvo type="num">
                <xm:f>0</xm:f>
              </x14:cfvo>
              <x14:cfIcon iconSet="NoIcons" iconId="0"/>
              <x14:cfIcon iconSet="3Flags" iconId="0"/>
              <x14:cfIcon iconSet="NoIcons" iconId="0"/>
            </x14:iconSet>
          </x14:cfRule>
          <xm:sqref>E62:E65</xm:sqref>
        </x14:conditionalFormatting>
        <x14:conditionalFormatting xmlns:xm="http://schemas.microsoft.com/office/excel/2006/main">
          <x14:cfRule type="iconSet" priority="1" id="{48CCB596-66CB-49DD-8F24-44BB313BF35D}">
            <x14:iconSet iconSet="3Flags" showValue="0" custom="1">
              <x14:cfvo type="percent">
                <xm:f>0</xm:f>
              </x14:cfvo>
              <x14:cfvo type="num">
                <xm:f>-10000</xm:f>
              </x14:cfvo>
              <x14:cfvo type="num">
                <xm:f>0</xm:f>
              </x14:cfvo>
              <x14:cfIcon iconSet="NoIcons" iconId="0"/>
              <x14:cfIcon iconSet="3Flags" iconId="0"/>
              <x14:cfIcon iconSet="NoIcons" iconId="0"/>
            </x14:iconSet>
          </x14:cfRule>
          <xm:sqref>E16:E19</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742FB-EAF4-466E-9AA6-FDA2A4BC4C50}">
  <sheetPr codeName="Blad11" filterMode="1">
    <tabColor theme="0"/>
    <pageSetUpPr fitToPage="1"/>
  </sheetPr>
  <dimension ref="A1:EU153"/>
  <sheetViews>
    <sheetView showGridLines="0" zoomScaleNormal="100" workbookViewId="0">
      <pane xSplit="1" topLeftCell="Q1" activePane="topRight" state="frozen"/>
      <selection pane="topRight" activeCell="B2" sqref="B2"/>
    </sheetView>
  </sheetViews>
  <sheetFormatPr defaultColWidth="0" defaultRowHeight="14.4" zeroHeight="1"/>
  <cols>
    <col min="1" max="1" width="2.33203125" style="53" customWidth="1"/>
    <col min="2" max="2" width="93.44140625" style="53" bestFit="1" customWidth="1"/>
    <col min="3" max="3" width="7.6640625" style="53" hidden="1" customWidth="1"/>
    <col min="4" max="4" width="8.33203125" style="53" hidden="1" customWidth="1"/>
    <col min="5" max="5" width="4.6640625" style="53" hidden="1" customWidth="1"/>
    <col min="6" max="6" width="3.33203125" style="53" customWidth="1"/>
    <col min="7" max="12" width="7.44140625" style="53" customWidth="1"/>
    <col min="13" max="13" width="5.5546875" style="53" customWidth="1"/>
    <col min="14" max="20" width="7.44140625" style="53" customWidth="1"/>
    <col min="21" max="21" width="4.33203125" style="53" customWidth="1"/>
    <col min="22" max="25" width="7.44140625" style="53" customWidth="1"/>
    <col min="26" max="26" width="4.33203125" style="53" customWidth="1"/>
    <col min="27" max="33" width="7.44140625" style="53" customWidth="1"/>
    <col min="34" max="34" width="4.33203125" style="53" customWidth="1"/>
    <col min="35" max="39" width="7.44140625" style="53" customWidth="1"/>
    <col min="40" max="40" width="4.33203125" style="53" customWidth="1"/>
    <col min="41" max="50" width="7.44140625" style="53" customWidth="1"/>
    <col min="51" max="51" width="4.33203125" style="53" customWidth="1"/>
    <col min="52" max="60" width="7.44140625" style="53" customWidth="1"/>
    <col min="61" max="61" width="4.33203125" style="53" hidden="1" customWidth="1"/>
    <col min="62" max="71" width="7.44140625" style="53" hidden="1" customWidth="1"/>
    <col min="72" max="72" width="5.6640625" style="53" customWidth="1"/>
    <col min="73" max="73" width="7.44140625" style="3" customWidth="1"/>
    <col min="74" max="76" width="7.6640625" style="3" customWidth="1"/>
    <col min="77" max="77" width="4.33203125" style="53" hidden="1" customWidth="1"/>
    <col min="78" max="86" width="7.44140625" style="53" hidden="1" customWidth="1"/>
    <col min="87" max="87" width="4.33203125" style="53" customWidth="1"/>
    <col min="88" max="107" width="7.44140625" style="53" customWidth="1"/>
    <col min="108" max="108" width="10.109375" style="53" hidden="1" customWidth="1"/>
    <col min="109" max="116" width="7.44140625" style="53" hidden="1" customWidth="1"/>
    <col min="117" max="117" width="4.33203125" style="53" hidden="1" customWidth="1"/>
    <col min="118" max="128" width="7.44140625" style="53" hidden="1" customWidth="1"/>
    <col min="129" max="129" width="4.33203125" style="53" hidden="1" customWidth="1"/>
    <col min="130" max="133" width="7.44140625" style="53" hidden="1" customWidth="1"/>
    <col min="134" max="134" width="4.33203125" style="53" hidden="1" customWidth="1"/>
    <col min="135" max="139" width="7.44140625" style="53" hidden="1" customWidth="1"/>
    <col min="140" max="140" width="1.33203125" style="53" customWidth="1"/>
    <col min="141" max="151" width="9.109375" style="53" hidden="1" customWidth="1"/>
    <col min="152" max="16384" width="8.88671875" style="53" hidden="1"/>
  </cols>
  <sheetData>
    <row r="1" spans="1:144">
      <c r="A1" s="53" t="s">
        <v>461</v>
      </c>
    </row>
    <row r="2" spans="1:144" ht="27">
      <c r="B2" s="245" t="s">
        <v>462</v>
      </c>
      <c r="C2" s="165"/>
      <c r="D2" s="165"/>
      <c r="F2" s="165"/>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65"/>
      <c r="AO2" s="161"/>
      <c r="AP2" s="161"/>
      <c r="AQ2" s="161"/>
      <c r="AR2" s="161"/>
      <c r="AS2" s="161"/>
      <c r="AT2" s="161"/>
      <c r="AU2" s="161"/>
      <c r="AV2" s="161"/>
      <c r="AW2" s="161"/>
      <c r="AX2" s="161"/>
      <c r="AY2" s="65"/>
      <c r="AZ2" s="161"/>
      <c r="BA2" s="161"/>
      <c r="BB2" s="161"/>
      <c r="BC2" s="161"/>
      <c r="BD2" s="161"/>
      <c r="BE2" s="161"/>
      <c r="BF2" s="161"/>
      <c r="BG2" s="161"/>
      <c r="BH2" s="161"/>
      <c r="BI2" s="65"/>
      <c r="BJ2" s="161"/>
      <c r="BK2" s="161"/>
      <c r="BL2" s="161"/>
      <c r="BM2" s="161"/>
      <c r="BN2" s="161"/>
      <c r="BO2" s="161"/>
      <c r="BP2" s="161"/>
      <c r="BQ2" s="161"/>
      <c r="BR2" s="161"/>
      <c r="BS2" s="161"/>
      <c r="BT2" s="65"/>
      <c r="BU2" s="186"/>
      <c r="BV2" s="186"/>
      <c r="BW2" s="186"/>
      <c r="BX2" s="186"/>
      <c r="BY2" s="65"/>
      <c r="BZ2" s="161"/>
      <c r="CA2" s="161"/>
      <c r="CB2" s="161"/>
      <c r="CC2" s="161"/>
      <c r="CD2" s="161"/>
      <c r="CE2" s="161"/>
      <c r="CF2" s="161"/>
      <c r="CG2" s="161"/>
      <c r="CH2" s="161"/>
      <c r="CI2" s="65"/>
      <c r="CJ2" s="161"/>
      <c r="CK2" s="161"/>
      <c r="CL2" s="161"/>
      <c r="CM2" s="161"/>
      <c r="CN2" s="161"/>
      <c r="CO2" s="161"/>
      <c r="CP2" s="161"/>
      <c r="CQ2" s="161"/>
      <c r="CR2" s="161"/>
      <c r="CS2" s="161"/>
      <c r="CT2" s="161"/>
      <c r="CU2" s="161"/>
      <c r="CV2" s="161"/>
      <c r="CW2" s="161"/>
      <c r="CX2" s="161"/>
      <c r="CY2" s="161"/>
      <c r="CZ2" s="161"/>
      <c r="DA2" s="161"/>
      <c r="DB2" s="161"/>
      <c r="DC2" s="161"/>
      <c r="DD2" s="65"/>
      <c r="DE2" s="161"/>
      <c r="DF2" s="161"/>
      <c r="DG2" s="161"/>
      <c r="DH2" s="161"/>
      <c r="DI2" s="161"/>
      <c r="DJ2" s="161"/>
      <c r="DK2" s="161"/>
      <c r="DL2" s="161"/>
      <c r="DM2" s="65"/>
      <c r="DN2" s="161"/>
      <c r="DO2" s="161"/>
      <c r="DP2" s="161"/>
      <c r="DQ2" s="161"/>
      <c r="DR2" s="161"/>
      <c r="DS2" s="161"/>
      <c r="DT2" s="161"/>
      <c r="DU2" s="161"/>
      <c r="DV2" s="161"/>
      <c r="DW2" s="161"/>
      <c r="DX2" s="161"/>
      <c r="DY2" s="65"/>
      <c r="DZ2" s="161"/>
      <c r="EA2" s="161"/>
      <c r="EB2" s="161"/>
      <c r="EC2" s="161"/>
      <c r="ED2" s="65"/>
      <c r="EE2" s="161"/>
      <c r="EF2" s="161"/>
      <c r="EG2" s="161"/>
      <c r="EH2" s="161"/>
      <c r="EI2" s="161"/>
    </row>
    <row r="3" spans="1:144">
      <c r="B3" s="172"/>
      <c r="C3" s="174"/>
      <c r="D3" s="174">
        <f>Plananalyse!D3</f>
        <v>0</v>
      </c>
      <c r="F3" s="65"/>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65"/>
      <c r="AO3" s="162"/>
      <c r="AP3" s="162"/>
      <c r="AQ3" s="162"/>
      <c r="AR3" s="162"/>
      <c r="AS3" s="162"/>
      <c r="AT3" s="162"/>
      <c r="AU3" s="162"/>
      <c r="AV3" s="162"/>
      <c r="AW3" s="162"/>
      <c r="AX3" s="162"/>
      <c r="AY3" s="65"/>
      <c r="AZ3" s="162"/>
      <c r="BA3" s="162"/>
      <c r="BB3" s="162"/>
      <c r="BC3" s="162"/>
      <c r="BD3" s="162"/>
      <c r="BE3" s="162"/>
      <c r="BF3" s="162"/>
      <c r="BG3" s="162"/>
      <c r="BH3" s="162"/>
      <c r="BI3" s="65"/>
      <c r="BJ3" s="162"/>
      <c r="BK3" s="162"/>
      <c r="BL3" s="162"/>
      <c r="BM3" s="162"/>
      <c r="BN3" s="162"/>
      <c r="BO3" s="162"/>
      <c r="BP3" s="162"/>
      <c r="BQ3" s="162"/>
      <c r="BR3" s="162"/>
      <c r="BS3" s="162"/>
      <c r="BT3" s="65"/>
      <c r="BU3" s="187"/>
      <c r="BV3" s="187"/>
      <c r="BW3" s="187"/>
      <c r="BX3" s="187"/>
      <c r="BY3" s="65"/>
      <c r="BZ3" s="162"/>
      <c r="CA3" s="162"/>
      <c r="CB3" s="162"/>
      <c r="CC3" s="162"/>
      <c r="CD3" s="162"/>
      <c r="CE3" s="162"/>
      <c r="CF3" s="162"/>
      <c r="CG3" s="162"/>
      <c r="CH3" s="162"/>
      <c r="CI3" s="65"/>
      <c r="CJ3" s="162"/>
      <c r="CK3" s="162"/>
      <c r="CL3" s="162"/>
      <c r="CM3" s="162"/>
      <c r="CN3" s="162"/>
      <c r="CO3" s="162"/>
      <c r="CP3" s="162"/>
      <c r="CQ3" s="162"/>
      <c r="CR3" s="162"/>
      <c r="CS3" s="162"/>
      <c r="CT3" s="162"/>
      <c r="CU3" s="162"/>
      <c r="CV3" s="162"/>
      <c r="CW3" s="162"/>
      <c r="CX3" s="162"/>
      <c r="CY3" s="162"/>
      <c r="CZ3" s="162"/>
      <c r="DA3" s="162"/>
      <c r="DB3" s="162"/>
      <c r="DC3" s="162"/>
      <c r="DD3" s="65"/>
      <c r="DE3" s="162"/>
      <c r="DF3" s="162"/>
      <c r="DG3" s="162"/>
      <c r="DH3" s="162"/>
      <c r="DI3" s="162"/>
      <c r="DJ3" s="162"/>
      <c r="DK3" s="162"/>
      <c r="DL3" s="162"/>
      <c r="DM3" s="65"/>
      <c r="DN3" s="162"/>
      <c r="DO3" s="162"/>
      <c r="DP3" s="162"/>
      <c r="DQ3" s="162"/>
      <c r="DR3" s="162"/>
      <c r="DS3" s="162"/>
      <c r="DT3" s="162"/>
      <c r="DU3" s="162"/>
      <c r="DV3" s="162"/>
      <c r="DW3" s="162"/>
      <c r="DX3" s="162"/>
      <c r="DY3" s="65"/>
      <c r="DZ3" s="162"/>
      <c r="EA3" s="162"/>
      <c r="EB3" s="162"/>
      <c r="EC3" s="162"/>
      <c r="ED3" s="65"/>
      <c r="EE3" s="162"/>
      <c r="EF3" s="162"/>
      <c r="EG3" s="162"/>
      <c r="EH3" s="162"/>
      <c r="EI3" s="162"/>
    </row>
    <row r="4" spans="1:144" ht="286.2">
      <c r="B4" s="137" t="s">
        <v>463</v>
      </c>
      <c r="C4" s="188" t="s">
        <v>317</v>
      </c>
      <c r="D4" s="166" t="s">
        <v>66</v>
      </c>
      <c r="E4" s="166" t="s">
        <v>255</v>
      </c>
      <c r="F4" s="139" t="s">
        <v>73</v>
      </c>
      <c r="G4" s="140" t="s">
        <v>74</v>
      </c>
      <c r="H4" s="140" t="s">
        <v>79</v>
      </c>
      <c r="I4" s="140" t="s">
        <v>82</v>
      </c>
      <c r="J4" s="140" t="s">
        <v>85</v>
      </c>
      <c r="K4" s="140" t="s">
        <v>87</v>
      </c>
      <c r="L4" s="140" t="s">
        <v>88</v>
      </c>
      <c r="M4" s="140" t="s">
        <v>91</v>
      </c>
      <c r="N4" s="140" t="s">
        <v>94</v>
      </c>
      <c r="O4" s="140" t="s">
        <v>96</v>
      </c>
      <c r="P4" s="188" t="s">
        <v>99</v>
      </c>
      <c r="Q4" s="188" t="s">
        <v>100</v>
      </c>
      <c r="R4" s="188" t="s">
        <v>101</v>
      </c>
      <c r="S4" s="140" t="s">
        <v>102</v>
      </c>
      <c r="T4" s="140" t="s">
        <v>104</v>
      </c>
      <c r="U4" s="140" t="s">
        <v>106</v>
      </c>
      <c r="V4" s="140" t="s">
        <v>107</v>
      </c>
      <c r="W4" s="140" t="s">
        <v>108</v>
      </c>
      <c r="X4" s="140" t="s">
        <v>109</v>
      </c>
      <c r="Y4" s="188" t="s">
        <v>111</v>
      </c>
      <c r="Z4" s="140" t="s">
        <v>112</v>
      </c>
      <c r="AA4" s="140" t="s">
        <v>114</v>
      </c>
      <c r="AB4" s="140" t="s">
        <v>115</v>
      </c>
      <c r="AC4" s="140" t="s">
        <v>117</v>
      </c>
      <c r="AD4" s="140" t="s">
        <v>118</v>
      </c>
      <c r="AE4" s="140" t="s">
        <v>119</v>
      </c>
      <c r="AF4" s="140" t="s">
        <v>120</v>
      </c>
      <c r="AG4" s="140" t="s">
        <v>122</v>
      </c>
      <c r="AH4" s="140" t="s">
        <v>124</v>
      </c>
      <c r="AI4" s="140" t="s">
        <v>126</v>
      </c>
      <c r="AJ4" s="140" t="s">
        <v>128</v>
      </c>
      <c r="AK4" s="188" t="str">
        <f>Classificatietabel!B37</f>
        <v>OF - EHBO, borstvoedingslokaal</v>
      </c>
      <c r="AL4" s="140" t="s">
        <v>132</v>
      </c>
      <c r="AM4" s="140" t="str">
        <f>Classificatietabel!B39</f>
        <v>OF - Andere 2 (vul hier in)</v>
      </c>
      <c r="AN4" s="139" t="s">
        <v>134</v>
      </c>
      <c r="AO4" s="188" t="s">
        <v>135</v>
      </c>
      <c r="AP4" s="188" t="s">
        <v>137</v>
      </c>
      <c r="AQ4" s="188" t="s">
        <v>139</v>
      </c>
      <c r="AR4" s="188" t="s">
        <v>141</v>
      </c>
      <c r="AS4" s="188" t="s">
        <v>143</v>
      </c>
      <c r="AT4" s="188" t="s">
        <v>145</v>
      </c>
      <c r="AU4" s="140" t="s">
        <v>147</v>
      </c>
      <c r="AV4" s="188" t="s">
        <v>149</v>
      </c>
      <c r="AW4" s="140" t="str">
        <f>Classificatietabel!B50</f>
        <v>KANT - Andere 1 (vul hier in)</v>
      </c>
      <c r="AX4" s="140" t="str">
        <f>Classificatietabel!B51</f>
        <v>KANT - Andere 2 (vul hier in)</v>
      </c>
      <c r="AY4" s="139" t="s">
        <v>152</v>
      </c>
      <c r="AZ4" s="140" t="s">
        <v>153</v>
      </c>
      <c r="BA4" s="140" t="s">
        <v>155</v>
      </c>
      <c r="BB4" s="188" t="s">
        <v>157</v>
      </c>
      <c r="BC4" s="188" t="s">
        <v>158</v>
      </c>
      <c r="BD4" s="140" t="s">
        <v>160</v>
      </c>
      <c r="BE4" s="140" t="s">
        <v>161</v>
      </c>
      <c r="BF4" s="140" t="s">
        <v>162</v>
      </c>
      <c r="BG4" s="140" t="str">
        <f>Classificatietabel!B61</f>
        <v>SPORT - Andere 1 (vul hier in)</v>
      </c>
      <c r="BH4" s="140" t="str">
        <f>Classificatietabel!B62</f>
        <v>SPORT - Andere 2 (vul hier in)</v>
      </c>
      <c r="BI4" s="139" t="s">
        <v>165</v>
      </c>
      <c r="BJ4" s="188" t="s">
        <v>166</v>
      </c>
      <c r="BK4" s="188" t="s">
        <v>167</v>
      </c>
      <c r="BL4" s="188" t="s">
        <v>168</v>
      </c>
      <c r="BM4" s="140" t="s">
        <v>169</v>
      </c>
      <c r="BN4" s="188" t="s">
        <v>170</v>
      </c>
      <c r="BO4" s="140" t="s">
        <v>171</v>
      </c>
      <c r="BP4" s="188" t="s">
        <v>172</v>
      </c>
      <c r="BQ4" s="188" t="s">
        <v>173</v>
      </c>
      <c r="BR4" s="140" t="e">
        <f>Classificatietabel!#REF!</f>
        <v>#REF!</v>
      </c>
      <c r="BS4" s="140" t="e">
        <f>Classificatietabel!#REF!</f>
        <v>#REF!</v>
      </c>
      <c r="BT4" s="139" t="s">
        <v>174</v>
      </c>
      <c r="BU4" s="188" t="s">
        <v>175</v>
      </c>
      <c r="BV4" s="188" t="s">
        <v>176</v>
      </c>
      <c r="BW4" s="188" t="str">
        <f>Classificatietabel!B67</f>
        <v>KIND - Andere 1 (vul hier in)</v>
      </c>
      <c r="BX4" s="188" t="str">
        <f>Classificatietabel!B68</f>
        <v>KIND - Andere 2 (vul hier in)</v>
      </c>
      <c r="BY4" s="139" t="s">
        <v>180</v>
      </c>
      <c r="BZ4" s="188" t="s">
        <v>181</v>
      </c>
      <c r="CA4" s="188" t="s">
        <v>182</v>
      </c>
      <c r="CB4" s="188" t="s">
        <v>183</v>
      </c>
      <c r="CC4" s="140" t="s">
        <v>184</v>
      </c>
      <c r="CD4" s="140" t="s">
        <v>185</v>
      </c>
      <c r="CE4" s="188" t="s">
        <v>186</v>
      </c>
      <c r="CF4" s="188" t="s">
        <v>187</v>
      </c>
      <c r="CG4" s="140" t="e">
        <f>Classificatietabel!#REF!</f>
        <v>#REF!</v>
      </c>
      <c r="CH4" s="140" t="e">
        <f>Classificatietabel!#REF!</f>
        <v>#REF!</v>
      </c>
      <c r="CI4" s="139" t="s">
        <v>188</v>
      </c>
      <c r="CJ4" s="188" t="s">
        <v>189</v>
      </c>
      <c r="CK4" s="188" t="s">
        <v>190</v>
      </c>
      <c r="CL4" s="140" t="s">
        <v>191</v>
      </c>
      <c r="CM4" s="188" t="s">
        <v>193</v>
      </c>
      <c r="CN4" s="188" t="s">
        <v>195</v>
      </c>
      <c r="CO4" s="188" t="s">
        <v>197</v>
      </c>
      <c r="CP4" s="188" t="s">
        <v>199</v>
      </c>
      <c r="CQ4" s="188" t="s">
        <v>201</v>
      </c>
      <c r="CR4" s="188" t="s">
        <v>202</v>
      </c>
      <c r="CS4" s="188" t="s">
        <v>204</v>
      </c>
      <c r="CT4" s="188" t="s">
        <v>206</v>
      </c>
      <c r="CU4" s="188" t="s">
        <v>208</v>
      </c>
      <c r="CV4" s="188" t="s">
        <v>209</v>
      </c>
      <c r="CW4" s="188" t="s">
        <v>210</v>
      </c>
      <c r="CX4" s="140" t="s">
        <v>212</v>
      </c>
      <c r="CY4" s="188" t="s">
        <v>213</v>
      </c>
      <c r="CZ4" s="188" t="s">
        <v>214</v>
      </c>
      <c r="DA4" s="188" t="s">
        <v>216</v>
      </c>
      <c r="DB4" s="140" t="str">
        <f>Classificatietabel!B89</f>
        <v>ZORG - Andere 1 (vul hier in)</v>
      </c>
      <c r="DC4" s="140" t="str">
        <f>Classificatietabel!B90</f>
        <v>ZORG - Andere 2 (vul hier in)</v>
      </c>
      <c r="DD4" s="139" t="s">
        <v>220</v>
      </c>
      <c r="DE4" s="188" t="s">
        <v>221</v>
      </c>
      <c r="DF4" s="188" t="s">
        <v>222</v>
      </c>
      <c r="DG4" s="188" t="s">
        <v>223</v>
      </c>
      <c r="DH4" s="188" t="s">
        <v>224</v>
      </c>
      <c r="DI4" s="188" t="s">
        <v>225</v>
      </c>
      <c r="DJ4" s="188" t="s">
        <v>226</v>
      </c>
      <c r="DK4" s="140" t="e">
        <f>Classificatietabel!#REF!</f>
        <v>#REF!</v>
      </c>
      <c r="DL4" s="140" t="e">
        <f>Classificatietabel!#REF!</f>
        <v>#REF!</v>
      </c>
      <c r="DM4" s="139" t="s">
        <v>227</v>
      </c>
      <c r="DN4" s="188" t="s">
        <v>228</v>
      </c>
      <c r="DO4" s="188" t="s">
        <v>231</v>
      </c>
      <c r="DP4" s="188" t="s">
        <v>232</v>
      </c>
      <c r="DQ4" s="188" t="s">
        <v>233</v>
      </c>
      <c r="DR4" s="188" t="s">
        <v>234</v>
      </c>
      <c r="DS4" s="188" t="s">
        <v>235</v>
      </c>
      <c r="DT4" s="188" t="s">
        <v>236</v>
      </c>
      <c r="DU4" s="188" t="s">
        <v>237</v>
      </c>
      <c r="DV4" s="188" t="s">
        <v>238</v>
      </c>
      <c r="DW4" s="140" t="e">
        <f>Classificatietabel!#REF!</f>
        <v>#REF!</v>
      </c>
      <c r="DX4" s="140" t="e">
        <f>Classificatietabel!#REF!</f>
        <v>#REF!</v>
      </c>
      <c r="DY4" s="139" t="s">
        <v>239</v>
      </c>
      <c r="DZ4" s="188" t="s">
        <v>240</v>
      </c>
      <c r="EA4" s="188" t="s">
        <v>241</v>
      </c>
      <c r="EB4" s="140" t="e">
        <f>Classificatietabel!#REF!</f>
        <v>#REF!</v>
      </c>
      <c r="EC4" s="140" t="e">
        <f>Classificatietabel!#REF!</f>
        <v>#REF!</v>
      </c>
      <c r="ED4" s="139" t="s">
        <v>242</v>
      </c>
      <c r="EE4" s="188" t="s">
        <v>243</v>
      </c>
      <c r="EF4" s="188" t="s">
        <v>244</v>
      </c>
      <c r="EG4" s="188" t="s">
        <v>245</v>
      </c>
      <c r="EH4" s="140" t="e">
        <f>Classificatietabel!#REF!</f>
        <v>#REF!</v>
      </c>
      <c r="EI4" s="140" t="e">
        <f>Classificatietabel!#REF!</f>
        <v>#REF!</v>
      </c>
      <c r="EJ4" s="141" t="s">
        <v>464</v>
      </c>
    </row>
    <row r="5" spans="1:144" hidden="1">
      <c r="B5" s="173" t="s">
        <v>318</v>
      </c>
      <c r="C5" s="367">
        <v>6</v>
      </c>
      <c r="D5" s="367"/>
      <c r="E5" s="367">
        <v>3</v>
      </c>
      <c r="F5" s="65"/>
      <c r="G5" s="160" t="str">
        <f>_xlfn.IFNA(VLOOKUP(G$4,Classificatietabel!$B$6:$I$91,$C5,FALSE),"")</f>
        <v>laag</v>
      </c>
      <c r="H5" s="160" t="str">
        <f>_xlfn.IFNA(VLOOKUP(H$4,Classificatietabel!$B$6:$I$91,$C5,FALSE),"")</f>
        <v>laag</v>
      </c>
      <c r="I5" s="160" t="str">
        <f>_xlfn.IFNA(VLOOKUP(I$4,Classificatietabel!$B$6:$I$91,$C5,FALSE),"")</f>
        <v>normaal</v>
      </c>
      <c r="J5" s="160" t="str">
        <f>_xlfn.IFNA(VLOOKUP(J$4,Classificatietabel!$B$6:$I$91,$C5,FALSE),"")</f>
        <v>laag</v>
      </c>
      <c r="K5" s="160" t="str">
        <f>_xlfn.IFNA(VLOOKUP(K$4,Classificatietabel!$B$6:$I$91,$C5,FALSE),"")</f>
        <v>laag</v>
      </c>
      <c r="L5" s="160" t="str">
        <f>_xlfn.IFNA(VLOOKUP(L$4,Classificatietabel!$B$6:$I$91,$C5,FALSE),"")</f>
        <v>laag</v>
      </c>
      <c r="M5" s="160" t="str">
        <f>_xlfn.IFNA(VLOOKUP(M$4,Classificatietabel!$B$6:$I$91,$C5,FALSE),"")</f>
        <v>hoog</v>
      </c>
      <c r="N5" s="160" t="str">
        <f>_xlfn.IFNA(VLOOKUP(N$4,Classificatietabel!$B$6:$I$91,$C5,FALSE),"")</f>
        <v>hoog</v>
      </c>
      <c r="O5" s="160" t="str">
        <f>_xlfn.IFNA(VLOOKUP(O$4,Classificatietabel!$B$6:$I$91,$C5,FALSE),"")</f>
        <v>hoog</v>
      </c>
      <c r="P5" s="160" t="str">
        <f>_xlfn.IFNA(VLOOKUP(P$4,Classificatietabel!$B$6:$I$91,$C5,FALSE),"")</f>
        <v>zeer hoog</v>
      </c>
      <c r="Q5" s="160" t="str">
        <f>_xlfn.IFNA(VLOOKUP(Q$4,Classificatietabel!$B$6:$I$91,$C5,FALSE),"")</f>
        <v>normaal</v>
      </c>
      <c r="R5" s="160" t="str">
        <f>_xlfn.IFNA(VLOOKUP(R$4,Classificatietabel!$B$6:$I$91,$C5,FALSE),"")</f>
        <v>hoog</v>
      </c>
      <c r="S5" s="160" t="str">
        <f>_xlfn.IFNA(VLOOKUP(S$4,Classificatietabel!$B$6:$I$91,$C5,FALSE),"")</f>
        <v>laag</v>
      </c>
      <c r="T5" s="160" t="str">
        <f>_xlfn.IFNA(VLOOKUP(T$4,Classificatietabel!$B$6:$I$91,$C5,FALSE),"")</f>
        <v>laag</v>
      </c>
      <c r="U5" s="160" t="str">
        <f>_xlfn.IFNA(VLOOKUP(U$4,Classificatietabel!$B$6:$I$91,$C5,FALSE),"")</f>
        <v>laag</v>
      </c>
      <c r="V5" s="160" t="str">
        <f>_xlfn.IFNA(VLOOKUP(V$4,Classificatietabel!$B$6:$I$91,$C5,FALSE),"")</f>
        <v>laag</v>
      </c>
      <c r="W5" s="160" t="str">
        <f>_xlfn.IFNA(VLOOKUP(W$4,Classificatietabel!$B$6:$I$91,$C5,FALSE),"")</f>
        <v>laag</v>
      </c>
      <c r="X5" s="160" t="str">
        <f>_xlfn.IFNA(VLOOKUP(X$4,Classificatietabel!$B$6:$I$91,$C5,FALSE),"")</f>
        <v>laag</v>
      </c>
      <c r="Y5" s="160" t="str">
        <f>_xlfn.IFNA(VLOOKUP(Y$4,Classificatietabel!$B$6:$I$91,$C5,FALSE),"")</f>
        <v>normaal</v>
      </c>
      <c r="Z5" s="160" t="str">
        <f>_xlfn.IFNA(VLOOKUP(Z$4,Classificatietabel!$B$6:$I$91,$C5,FALSE),"")</f>
        <v>laag</v>
      </c>
      <c r="AA5" s="160" t="str">
        <f>_xlfn.IFNA(VLOOKUP(AA$4,Classificatietabel!$B$6:$I$91,$C5,FALSE),"")</f>
        <v>laag</v>
      </c>
      <c r="AB5" s="160" t="str">
        <f>_xlfn.IFNA(VLOOKUP(AB$4,Classificatietabel!$B$6:$I$91,$C5,FALSE),"")</f>
        <v>laag</v>
      </c>
      <c r="AC5" s="160" t="str">
        <f>_xlfn.IFNA(VLOOKUP(AC$4,Classificatietabel!$B$6:$I$91,$C5,FALSE),"")</f>
        <v>laag</v>
      </c>
      <c r="AD5" s="160" t="str">
        <f>_xlfn.IFNA(VLOOKUP(AD$4,Classificatietabel!$B$6:$I$91,$C5,FALSE),"")</f>
        <v>laag</v>
      </c>
      <c r="AE5" s="160" t="str">
        <f>_xlfn.IFNA(VLOOKUP(AE$4,Classificatietabel!$B$6:$I$91,$C5,FALSE),"")</f>
        <v>laag</v>
      </c>
      <c r="AF5" s="160" t="str">
        <f>_xlfn.IFNA(VLOOKUP(AF$4,Classificatietabel!$B$6:$I$91,$C5,FALSE),"")</f>
        <v>laag</v>
      </c>
      <c r="AG5" s="160" t="str">
        <f>_xlfn.IFNA(VLOOKUP(AG$4,Classificatietabel!$B$6:$I$91,$C5,FALSE),"")</f>
        <v>laag</v>
      </c>
      <c r="AH5" s="160" t="str">
        <f>_xlfn.IFNA(VLOOKUP(AH$4,Classificatietabel!$B$6:$I$91,$C5,FALSE),"")</f>
        <v>laag</v>
      </c>
      <c r="AI5" s="160" t="str">
        <f>_xlfn.IFNA(VLOOKUP(AI$4,Classificatietabel!$B$6:$I$91,$C5,FALSE),"")</f>
        <v>laag</v>
      </c>
      <c r="AJ5" s="160" t="str">
        <f>_xlfn.IFNA(VLOOKUP(AJ$4,Classificatietabel!$B$6:$I$91,$C5,FALSE),"")</f>
        <v>laag</v>
      </c>
      <c r="AK5" s="160" t="str">
        <f>_xlfn.IFNA(VLOOKUP(AK$4,Classificatietabel!$B$6:$I$91,$C5,FALSE),"")</f>
        <v>normaal</v>
      </c>
      <c r="AL5" s="160" t="str">
        <f>_xlfn.IFNA(VLOOKUP(AL$4,Classificatietabel!$B$6:$I$91,$C5,FALSE),"")</f>
        <v>laag</v>
      </c>
      <c r="AM5" s="160" t="str">
        <f>_xlfn.IFNA(VLOOKUP(AM$4,Classificatietabel!$B$6:$I$91,$C5,FALSE),"")</f>
        <v>laag</v>
      </c>
      <c r="AN5" s="65"/>
      <c r="AO5" s="160" t="str">
        <f>_xlfn.IFNA(VLOOKUP(AO$4,Classificatietabel!$B$6:$I$91,$C5,FALSE),"")</f>
        <v>normaal</v>
      </c>
      <c r="AP5" s="160" t="str">
        <f>_xlfn.IFNA(VLOOKUP(AP$4,Classificatietabel!$B$6:$I$91,$C5,FALSE),"")</f>
        <v>normaal</v>
      </c>
      <c r="AQ5" s="160" t="str">
        <f>_xlfn.IFNA(VLOOKUP(AQ$4,Classificatietabel!$B$6:$I$91,$C5,FALSE),"")</f>
        <v>normaal</v>
      </c>
      <c r="AR5" s="160" t="str">
        <f>_xlfn.IFNA(VLOOKUP(AR$4,Classificatietabel!$B$6:$I$91,$C5,FALSE),"")</f>
        <v>hoog</v>
      </c>
      <c r="AS5" s="160" t="str">
        <f>_xlfn.IFNA(VLOOKUP(AS$4,Classificatietabel!$B$6:$I$91,$C5,FALSE),"")</f>
        <v>normaal</v>
      </c>
      <c r="AT5" s="160" t="str">
        <f>_xlfn.IFNA(VLOOKUP(AT$4,Classificatietabel!$B$6:$I$91,$C5,FALSE),"")</f>
        <v>hoog</v>
      </c>
      <c r="AU5" s="160" t="str">
        <f>_xlfn.IFNA(VLOOKUP(AU$4,Classificatietabel!$B$6:$I$91,$C5,FALSE),"")</f>
        <v>laag</v>
      </c>
      <c r="AV5" s="160" t="str">
        <f>_xlfn.IFNA(VLOOKUP(AV$4,Classificatietabel!$B$6:$I$91,$C5,FALSE),"")</f>
        <v>normaal</v>
      </c>
      <c r="AW5" s="160" t="str">
        <f>_xlfn.IFNA(VLOOKUP(AW$4,Classificatietabel!$B$6:$I$91,$C5,FALSE),"")</f>
        <v>laag</v>
      </c>
      <c r="AX5" s="160" t="str">
        <f>_xlfn.IFNA(VLOOKUP(AX$4,Classificatietabel!$B$6:$I$91,$C5,FALSE),"")</f>
        <v>laag</v>
      </c>
      <c r="AY5" s="65"/>
      <c r="AZ5" s="160" t="str">
        <f>_xlfn.IFNA(VLOOKUP(AZ$4,Classificatietabel!$B$6:$I$91,$C5,FALSE),"")</f>
        <v>laag</v>
      </c>
      <c r="BA5" s="160" t="str">
        <f>_xlfn.IFNA(VLOOKUP(BA$4,Classificatietabel!$B$6:$I$91,$C5,FALSE),"")</f>
        <v>laag</v>
      </c>
      <c r="BB5" s="160" t="str">
        <f>_xlfn.IFNA(VLOOKUP(BB$4,Classificatietabel!$B$6:$I$91,$C5,FALSE),"")</f>
        <v>normaal</v>
      </c>
      <c r="BC5" s="160" t="str">
        <f>_xlfn.IFNA(VLOOKUP(BC$4,Classificatietabel!$B$6:$I$91,$C5,FALSE),"")</f>
        <v>normaal</v>
      </c>
      <c r="BD5" s="160" t="str">
        <f>_xlfn.IFNA(VLOOKUP(BD$4,Classificatietabel!$B$6:$I$91,$C5,FALSE),"")</f>
        <v>laag</v>
      </c>
      <c r="BE5" s="160" t="str">
        <f>_xlfn.IFNA(VLOOKUP(BE$4,Classificatietabel!$B$6:$I$91,$C5,FALSE),"")</f>
        <v>laag</v>
      </c>
      <c r="BF5" s="160" t="str">
        <f>_xlfn.IFNA(VLOOKUP(BF$4,Classificatietabel!$B$6:$I$91,$C5,FALSE),"")</f>
        <v>laag</v>
      </c>
      <c r="BG5" s="160" t="str">
        <f>_xlfn.IFNA(VLOOKUP(BG$4,Classificatietabel!$B$6:$I$91,$C5,FALSE),"")</f>
        <v>laag</v>
      </c>
      <c r="BH5" s="160" t="str">
        <f>_xlfn.IFNA(VLOOKUP(BH$4,Classificatietabel!$B$6:$I$91,$C5,FALSE),"")</f>
        <v>laag</v>
      </c>
      <c r="BI5" s="65"/>
      <c r="BJ5" s="160" t="str">
        <f>_xlfn.IFNA(VLOOKUP(BJ$4,Classificatietabel!$B$6:$I$91,$C5,FALSE),"")</f>
        <v/>
      </c>
      <c r="BK5" s="160" t="str">
        <f>_xlfn.IFNA(VLOOKUP(BK$4,Classificatietabel!$B$6:$I$91,$C5,FALSE),"")</f>
        <v/>
      </c>
      <c r="BL5" s="160" t="str">
        <f>_xlfn.IFNA(VLOOKUP(BL$4,Classificatietabel!$B$6:$I$91,$C5,FALSE),"")</f>
        <v/>
      </c>
      <c r="BM5" s="160" t="str">
        <f>_xlfn.IFNA(VLOOKUP(BM$4,Classificatietabel!$B$6:$I$91,$C5,FALSE),"")</f>
        <v/>
      </c>
      <c r="BN5" s="160" t="str">
        <f>_xlfn.IFNA(VLOOKUP(BN$4,Classificatietabel!$B$6:$I$91,$C5,FALSE),"")</f>
        <v/>
      </c>
      <c r="BO5" s="160" t="str">
        <f>_xlfn.IFNA(VLOOKUP(BO$4,Classificatietabel!$B$6:$I$91,$C5,FALSE),"")</f>
        <v/>
      </c>
      <c r="BP5" s="160" t="str">
        <f>_xlfn.IFNA(VLOOKUP(BP$4,Classificatietabel!$B$6:$I$91,$C5,FALSE),"")</f>
        <v/>
      </c>
      <c r="BQ5" s="160" t="str">
        <f>_xlfn.IFNA(VLOOKUP(BQ$4,Classificatietabel!$B$6:$I$91,$C5,FALSE),"")</f>
        <v/>
      </c>
      <c r="BR5" s="160" t="e">
        <f>_xlfn.IFNA(VLOOKUP(BR$4,Classificatietabel!$B$6:$I$91,$C5,FALSE),"")</f>
        <v>#REF!</v>
      </c>
      <c r="BS5" s="160" t="e">
        <f>_xlfn.IFNA(VLOOKUP(BS$4,Classificatietabel!$B$6:$I$91,$C5,FALSE),"")</f>
        <v>#REF!</v>
      </c>
      <c r="BT5" s="65"/>
      <c r="BU5" s="119" t="str">
        <f>_xlfn.IFNA(VLOOKUP(BU$4,Classificatietabel!$B$6:$I$91,$C5,FALSE),"")</f>
        <v>laag</v>
      </c>
      <c r="BV5" s="119" t="str">
        <f>_xlfn.IFNA(VLOOKUP(BV$4,Classificatietabel!$B$6:$I$91,$C5,FALSE),"")</f>
        <v>hoog</v>
      </c>
      <c r="BW5" s="119" t="str">
        <f>_xlfn.IFNA(VLOOKUP(BW$4,Classificatietabel!$B$6:$I$91,$C5,FALSE),"")</f>
        <v>laag</v>
      </c>
      <c r="BX5" s="119" t="str">
        <f>_xlfn.IFNA(VLOOKUP(BX$4,Classificatietabel!$B$6:$I$91,$C5,FALSE),"")</f>
        <v>laag</v>
      </c>
      <c r="BY5" s="65"/>
      <c r="BZ5" s="160" t="str">
        <f>_xlfn.IFNA(VLOOKUP(BZ$4,Classificatietabel!$B$6:$I$91,$C5,FALSE),"")</f>
        <v/>
      </c>
      <c r="CA5" s="160" t="str">
        <f>_xlfn.IFNA(VLOOKUP(CA$4,Classificatietabel!$B$6:$I$91,$C5,FALSE),"")</f>
        <v/>
      </c>
      <c r="CB5" s="160" t="str">
        <f>_xlfn.IFNA(VLOOKUP(CB$4,Classificatietabel!$B$6:$I$91,$C5,FALSE),"")</f>
        <v/>
      </c>
      <c r="CC5" s="160" t="str">
        <f>_xlfn.IFNA(VLOOKUP(CC$4,Classificatietabel!$B$6:$I$91,$C5,FALSE),"")</f>
        <v/>
      </c>
      <c r="CD5" s="160" t="str">
        <f>_xlfn.IFNA(VLOOKUP(CD$4,Classificatietabel!$B$6:$I$91,$C5,FALSE),"")</f>
        <v/>
      </c>
      <c r="CE5" s="160" t="str">
        <f>_xlfn.IFNA(VLOOKUP(CE$4,Classificatietabel!$B$6:$I$91,$C5,FALSE),"")</f>
        <v/>
      </c>
      <c r="CF5" s="160" t="str">
        <f>_xlfn.IFNA(VLOOKUP(CF$4,Classificatietabel!$B$6:$I$91,$C5,FALSE),"")</f>
        <v/>
      </c>
      <c r="CG5" s="160" t="e">
        <f>_xlfn.IFNA(VLOOKUP(CG$4,Classificatietabel!$B$6:$I$91,$C5,FALSE),"")</f>
        <v>#REF!</v>
      </c>
      <c r="CH5" s="160" t="e">
        <f>_xlfn.IFNA(VLOOKUP(CH$4,Classificatietabel!$B$6:$I$91,$C5,FALSE),"")</f>
        <v>#REF!</v>
      </c>
      <c r="CI5" s="65"/>
      <c r="CJ5" s="160" t="str">
        <f>_xlfn.IFNA(VLOOKUP(CJ$4,Classificatietabel!$B$6:$I$91,$C5,FALSE),"")</f>
        <v>hoog</v>
      </c>
      <c r="CK5" s="160" t="str">
        <f>_xlfn.IFNA(VLOOKUP(CK$4,Classificatietabel!$B$6:$I$91,$C5,FALSE),"")</f>
        <v>hoog</v>
      </c>
      <c r="CL5" s="160" t="str">
        <f>_xlfn.IFNA(VLOOKUP(CL$4,Classificatietabel!$B$6:$I$91,$C5,FALSE),"")</f>
        <v>laag</v>
      </c>
      <c r="CM5" s="160" t="str">
        <f>_xlfn.IFNA(VLOOKUP(CM$4,Classificatietabel!$B$6:$I$91,$C5,FALSE),"")</f>
        <v>zeer hoog</v>
      </c>
      <c r="CN5" s="160" t="str">
        <f>_xlfn.IFNA(VLOOKUP(CN$4,Classificatietabel!$B$6:$I$91,$C5,FALSE),"")</f>
        <v>zeer hoog</v>
      </c>
      <c r="CO5" s="160" t="str">
        <f>_xlfn.IFNA(VLOOKUP(CO$4,Classificatietabel!$B$6:$I$91,$C5,FALSE),"")</f>
        <v>normaal</v>
      </c>
      <c r="CP5" s="160" t="str">
        <f>_xlfn.IFNA(VLOOKUP(CP$4,Classificatietabel!$B$6:$I$91,$C5,FALSE),"")</f>
        <v>hoog</v>
      </c>
      <c r="CQ5" s="160" t="str">
        <f>_xlfn.IFNA(VLOOKUP(CQ$4,Classificatietabel!$B$6:$I$91,$C5,FALSE),"")</f>
        <v>normaal</v>
      </c>
      <c r="CR5" s="160" t="str">
        <f>_xlfn.IFNA(VLOOKUP(CR$4,Classificatietabel!$B$6:$I$91,$C5,FALSE),"")</f>
        <v>normaal</v>
      </c>
      <c r="CS5" s="160" t="str">
        <f>_xlfn.IFNA(VLOOKUP(CS$4,Classificatietabel!$B$6:$I$91,$C5,FALSE),"")</f>
        <v>hoog</v>
      </c>
      <c r="CT5" s="160" t="str">
        <f>_xlfn.IFNA(VLOOKUP(CT$4,Classificatietabel!$B$6:$I$91,$C5,FALSE),"")</f>
        <v>hoog</v>
      </c>
      <c r="CU5" s="160" t="str">
        <f>_xlfn.IFNA(VLOOKUP(CU$4,Classificatietabel!$B$6:$I$91,$C5,FALSE),"")</f>
        <v>normaal</v>
      </c>
      <c r="CV5" s="160" t="str">
        <f>_xlfn.IFNA(VLOOKUP(CV$4,Classificatietabel!$B$6:$I$91,$C5,FALSE),"")</f>
        <v>normaal</v>
      </c>
      <c r="CW5" s="160" t="str">
        <f>_xlfn.IFNA(VLOOKUP(CW$4,Classificatietabel!$B$6:$I$91,$C5,FALSE),"")</f>
        <v>hoog</v>
      </c>
      <c r="CX5" s="160" t="str">
        <f>_xlfn.IFNA(VLOOKUP(CX$4,Classificatietabel!$B$6:$I$91,$C5,FALSE),"")</f>
        <v>laag</v>
      </c>
      <c r="CY5" s="160" t="str">
        <f>_xlfn.IFNA(VLOOKUP(CY$4,Classificatietabel!$B$6:$I$91,$C5,FALSE),"")</f>
        <v>normaal</v>
      </c>
      <c r="CZ5" s="160" t="str">
        <f>_xlfn.IFNA(VLOOKUP(CZ$4,Classificatietabel!$B$6:$I$91,$C5,FALSE),"")</f>
        <v>normaal</v>
      </c>
      <c r="DA5" s="160" t="str">
        <f>_xlfn.IFNA(VLOOKUP(DA$4,Classificatietabel!$B$6:$I$91,$C5,FALSE),"")</f>
        <v>normaal</v>
      </c>
      <c r="DB5" s="160" t="str">
        <f>_xlfn.IFNA(VLOOKUP(DB$4,Classificatietabel!$B$6:$I$91,$C5,FALSE),"")</f>
        <v>laag</v>
      </c>
      <c r="DC5" s="160" t="str">
        <f>_xlfn.IFNA(VLOOKUP(DC$4,Classificatietabel!$B$6:$I$91,$C5,FALSE),"")</f>
        <v>laag</v>
      </c>
      <c r="DD5" s="65"/>
      <c r="DE5" s="160" t="str">
        <f>_xlfn.IFNA(VLOOKUP(DE$4,Classificatietabel!$B$6:$I$91,$C5,FALSE),"")</f>
        <v/>
      </c>
      <c r="DF5" s="160" t="str">
        <f>_xlfn.IFNA(VLOOKUP(DF$4,Classificatietabel!$B$6:$I$91,$C5,FALSE),"")</f>
        <v/>
      </c>
      <c r="DG5" s="160" t="str">
        <f>_xlfn.IFNA(VLOOKUP(DG$4,Classificatietabel!$B$6:$I$91,$C5,FALSE),"")</f>
        <v/>
      </c>
      <c r="DH5" s="160" t="str">
        <f>_xlfn.IFNA(VLOOKUP(DH$4,Classificatietabel!$B$6:$I$91,$C5,FALSE),"")</f>
        <v/>
      </c>
      <c r="DI5" s="160" t="str">
        <f>_xlfn.IFNA(VLOOKUP(DI$4,Classificatietabel!$B$6:$I$91,$C5,FALSE),"")</f>
        <v/>
      </c>
      <c r="DJ5" s="160" t="str">
        <f>_xlfn.IFNA(VLOOKUP(DJ$4,Classificatietabel!$B$6:$I$91,$C5,FALSE),"")</f>
        <v/>
      </c>
      <c r="DK5" s="160" t="e">
        <f>_xlfn.IFNA(VLOOKUP(DK$4,Classificatietabel!$B$6:$I$91,$C5,FALSE),"")</f>
        <v>#REF!</v>
      </c>
      <c r="DL5" s="160" t="e">
        <f>_xlfn.IFNA(VLOOKUP(DL$4,Classificatietabel!$B$6:$I$91,$C5,FALSE),"")</f>
        <v>#REF!</v>
      </c>
      <c r="DM5" s="65"/>
      <c r="DN5" s="160" t="str">
        <f>_xlfn.IFNA(VLOOKUP(DN$4,Classificatietabel!$B$6:$I$91,$C5,FALSE),"")</f>
        <v/>
      </c>
      <c r="DO5" s="160" t="str">
        <f>_xlfn.IFNA(VLOOKUP(DO$4,Classificatietabel!$B$6:$I$91,$C5,FALSE),"")</f>
        <v/>
      </c>
      <c r="DP5" s="160" t="str">
        <f>_xlfn.IFNA(VLOOKUP(DP$4,Classificatietabel!$B$6:$I$91,$C5,FALSE),"")</f>
        <v/>
      </c>
      <c r="DQ5" s="160" t="str">
        <f>_xlfn.IFNA(VLOOKUP(DQ$4,Classificatietabel!$B$6:$I$91,$C5,FALSE),"")</f>
        <v/>
      </c>
      <c r="DR5" s="160" t="str">
        <f>_xlfn.IFNA(VLOOKUP(DR$4,Classificatietabel!$B$6:$I$91,$C5,FALSE),"")</f>
        <v/>
      </c>
      <c r="DS5" s="160" t="str">
        <f>_xlfn.IFNA(VLOOKUP(DS$4,Classificatietabel!$B$6:$I$91,$C5,FALSE),"")</f>
        <v/>
      </c>
      <c r="DT5" s="160" t="str">
        <f>_xlfn.IFNA(VLOOKUP(DT$4,Classificatietabel!$B$6:$I$91,$C5,FALSE),"")</f>
        <v/>
      </c>
      <c r="DU5" s="160" t="str">
        <f>_xlfn.IFNA(VLOOKUP(DU$4,Classificatietabel!$B$6:$I$91,$C5,FALSE),"")</f>
        <v/>
      </c>
      <c r="DV5" s="160" t="str">
        <f>_xlfn.IFNA(VLOOKUP(DV$4,Classificatietabel!$B$6:$I$91,$C5,FALSE),"")</f>
        <v/>
      </c>
      <c r="DW5" s="160" t="e">
        <f>_xlfn.IFNA(VLOOKUP(DW$4,Classificatietabel!$B$6:$I$91,$C5,FALSE),"")</f>
        <v>#REF!</v>
      </c>
      <c r="DX5" s="160" t="e">
        <f>_xlfn.IFNA(VLOOKUP(DX$4,Classificatietabel!$B$6:$I$91,$C5,FALSE),"")</f>
        <v>#REF!</v>
      </c>
      <c r="DY5" s="65"/>
      <c r="DZ5" s="160" t="str">
        <f>_xlfn.IFNA(VLOOKUP(DZ$4,Classificatietabel!$B$6:$I$91,$C5,FALSE),"")</f>
        <v/>
      </c>
      <c r="EA5" s="160" t="str">
        <f>_xlfn.IFNA(VLOOKUP(EA$4,Classificatietabel!$B$6:$I$91,$C5,FALSE),"")</f>
        <v/>
      </c>
      <c r="EB5" s="160" t="e">
        <f>_xlfn.IFNA(VLOOKUP(EB$4,Classificatietabel!$B$6:$I$91,$C5,FALSE),"")</f>
        <v>#REF!</v>
      </c>
      <c r="EC5" s="160" t="e">
        <f>_xlfn.IFNA(VLOOKUP(EC$4,Classificatietabel!$B$6:$I$91,$C5,FALSE),"")</f>
        <v>#REF!</v>
      </c>
      <c r="ED5" s="65"/>
      <c r="EE5" s="160" t="str">
        <f>_xlfn.IFNA(VLOOKUP(EE$4,Classificatietabel!$B$6:$I$91,$C5,FALSE),"")</f>
        <v/>
      </c>
      <c r="EF5" s="160" t="str">
        <f>_xlfn.IFNA(VLOOKUP(EF$4,Classificatietabel!$B$6:$I$91,$C5,FALSE),"")</f>
        <v/>
      </c>
      <c r="EG5" s="160" t="str">
        <f>_xlfn.IFNA(VLOOKUP(EG$4,Classificatietabel!$B$6:$I$91,$C5,FALSE),"")</f>
        <v/>
      </c>
      <c r="EH5" s="160" t="e">
        <f>_xlfn.IFNA(VLOOKUP(EH$4,Classificatietabel!$B$6:$I$91,$C5,FALSE),"")</f>
        <v>#REF!</v>
      </c>
      <c r="EI5" s="160" t="e">
        <f>_xlfn.IFNA(VLOOKUP(EI$4,Classificatietabel!$B$6:$I$91,$C5,FALSE),"")</f>
        <v>#REF!</v>
      </c>
      <c r="EJ5" s="168" t="str">
        <f>_xlfn.IFNA(VLOOKUP(EJ$4,Classificatietabel!$B$6:$I$91,$C5,FALSE),"")</f>
        <v/>
      </c>
    </row>
    <row r="6" spans="1:144" hidden="1">
      <c r="B6" s="173" t="s">
        <v>67</v>
      </c>
      <c r="C6" s="367">
        <v>8</v>
      </c>
      <c r="D6" s="367"/>
      <c r="E6" s="367"/>
      <c r="F6" s="65"/>
      <c r="G6" s="160" t="str">
        <f>_xlfn.IFNA(VLOOKUP(G$4,Classificatietabel!$B$6:$I$91,$C6,FALSE),"")</f>
        <v>neen</v>
      </c>
      <c r="H6" s="160" t="str">
        <f>_xlfn.IFNA(VLOOKUP(H$4,Classificatietabel!$B$6:$I$91,$C6,FALSE),"")</f>
        <v>neen</v>
      </c>
      <c r="I6" s="160" t="str">
        <f>_xlfn.IFNA(VLOOKUP(I$4,Classificatietabel!$B$6:$I$91,$C6,FALSE),"")</f>
        <v>neen</v>
      </c>
      <c r="J6" s="160" t="str">
        <f>_xlfn.IFNA(VLOOKUP(J$4,Classificatietabel!$B$6:$I$91,$C6,FALSE),"")</f>
        <v>neen</v>
      </c>
      <c r="K6" s="160" t="str">
        <f>_xlfn.IFNA(VLOOKUP(K$4,Classificatietabel!$B$6:$I$91,$C6,FALSE),"")</f>
        <v>neen</v>
      </c>
      <c r="L6" s="160" t="str">
        <f>_xlfn.IFNA(VLOOKUP(L$4,Classificatietabel!$B$6:$I$91,$C6,FALSE),"")</f>
        <v>neen</v>
      </c>
      <c r="M6" s="160" t="str">
        <f>_xlfn.IFNA(VLOOKUP(M$4,Classificatietabel!$B$6:$I$91,$C6,FALSE),"")</f>
        <v>neen</v>
      </c>
      <c r="N6" s="160" t="str">
        <f>_xlfn.IFNA(VLOOKUP(N$4,Classificatietabel!$B$6:$I$91,$C6,FALSE),"")</f>
        <v>neen</v>
      </c>
      <c r="O6" s="160" t="str">
        <f>_xlfn.IFNA(VLOOKUP(O$4,Classificatietabel!$B$6:$I$91,$C6,FALSE),"")</f>
        <v>neen</v>
      </c>
      <c r="P6" s="160" t="str">
        <f>_xlfn.IFNA(VLOOKUP(P$4,Classificatietabel!$B$6:$I$91,$C6,FALSE),"")</f>
        <v>neen</v>
      </c>
      <c r="Q6" s="160" t="str">
        <f>_xlfn.IFNA(VLOOKUP(Q$4,Classificatietabel!$B$6:$I$91,$C6,FALSE),"")</f>
        <v>neen</v>
      </c>
      <c r="R6" s="160" t="str">
        <f>_xlfn.IFNA(VLOOKUP(R$4,Classificatietabel!$B$6:$I$91,$C6,FALSE),"")</f>
        <v>neen</v>
      </c>
      <c r="S6" s="160" t="str">
        <f>_xlfn.IFNA(VLOOKUP(S$4,Classificatietabel!$B$6:$I$91,$C6,FALSE),"")</f>
        <v>neen</v>
      </c>
      <c r="T6" s="160" t="str">
        <f>_xlfn.IFNA(VLOOKUP(T$4,Classificatietabel!$B$6:$I$91,$C6,FALSE),"")</f>
        <v>neen</v>
      </c>
      <c r="U6" s="160" t="str">
        <f>_xlfn.IFNA(VLOOKUP(U$4,Classificatietabel!$B$6:$I$91,$C6,FALSE),"")</f>
        <v>neen</v>
      </c>
      <c r="V6" s="160" t="str">
        <f>_xlfn.IFNA(VLOOKUP(V$4,Classificatietabel!$B$6:$I$91,$C6,FALSE),"")</f>
        <v>neen</v>
      </c>
      <c r="W6" s="160" t="str">
        <f>_xlfn.IFNA(VLOOKUP(W$4,Classificatietabel!$B$6:$I$91,$C6,FALSE),"")</f>
        <v>neen</v>
      </c>
      <c r="X6" s="160" t="str">
        <f>_xlfn.IFNA(VLOOKUP(X$4,Classificatietabel!$B$6:$I$91,$C6,FALSE),"")</f>
        <v>neen</v>
      </c>
      <c r="Y6" s="160" t="str">
        <f>_xlfn.IFNA(VLOOKUP(Y$4,Classificatietabel!$B$6:$I$91,$C6,FALSE),"")</f>
        <v>neen</v>
      </c>
      <c r="Z6" s="160" t="str">
        <f>_xlfn.IFNA(VLOOKUP(Z$4,Classificatietabel!$B$6:$I$91,$C6,FALSE),"")</f>
        <v>neen</v>
      </c>
      <c r="AA6" s="160" t="str">
        <f>_xlfn.IFNA(VLOOKUP(AA$4,Classificatietabel!$B$6:$I$91,$C6,FALSE),"")</f>
        <v>neen</v>
      </c>
      <c r="AB6" s="160" t="str">
        <f>_xlfn.IFNA(VLOOKUP(AB$4,Classificatietabel!$B$6:$I$91,$C6,FALSE),"")</f>
        <v>neen</v>
      </c>
      <c r="AC6" s="160" t="str">
        <f>_xlfn.IFNA(VLOOKUP(AC$4,Classificatietabel!$B$6:$I$91,$C6,FALSE),"")</f>
        <v>neen</v>
      </c>
      <c r="AD6" s="160" t="str">
        <f>_xlfn.IFNA(VLOOKUP(AD$4,Classificatietabel!$B$6:$I$91,$C6,FALSE),"")</f>
        <v>neen</v>
      </c>
      <c r="AE6" s="160" t="str">
        <f>_xlfn.IFNA(VLOOKUP(AE$4,Classificatietabel!$B$6:$I$91,$C6,FALSE),"")</f>
        <v>neen</v>
      </c>
      <c r="AF6" s="160" t="str">
        <f>_xlfn.IFNA(VLOOKUP(AF$4,Classificatietabel!$B$6:$I$91,$C6,FALSE),"")</f>
        <v>neen</v>
      </c>
      <c r="AG6" s="160" t="str">
        <f>_xlfn.IFNA(VLOOKUP(AG$4,Classificatietabel!$B$6:$I$91,$C6,FALSE),"")</f>
        <v>neen</v>
      </c>
      <c r="AH6" s="160" t="str">
        <f>_xlfn.IFNA(VLOOKUP(AH$4,Classificatietabel!$B$6:$I$91,$C6,FALSE),"")</f>
        <v>neen</v>
      </c>
      <c r="AI6" s="160" t="str">
        <f>_xlfn.IFNA(VLOOKUP(AI$4,Classificatietabel!$B$6:$I$91,$C6,FALSE),"")</f>
        <v>neen</v>
      </c>
      <c r="AJ6" s="160" t="str">
        <f>_xlfn.IFNA(VLOOKUP(AJ$4,Classificatietabel!$B$6:$I$91,$C6,FALSE),"")</f>
        <v>neen</v>
      </c>
      <c r="AK6" s="160" t="str">
        <f>_xlfn.IFNA(VLOOKUP(AK$4,Classificatietabel!$B$6:$I$91,$C6,FALSE),"")</f>
        <v>ja</v>
      </c>
      <c r="AL6" s="160" t="str">
        <f>_xlfn.IFNA(VLOOKUP(AL$4,Classificatietabel!$B$6:$I$91,$C6,FALSE),"")</f>
        <v>neen</v>
      </c>
      <c r="AM6" s="160" t="str">
        <f>_xlfn.IFNA(VLOOKUP(AM$4,Classificatietabel!$B$6:$I$91,$C6,FALSE),"")</f>
        <v>neen</v>
      </c>
      <c r="AN6" s="65"/>
      <c r="AO6" s="160" t="str">
        <f>_xlfn.IFNA(VLOOKUP(AO$4,Classificatietabel!$B$6:$I$91,$C6,FALSE),"")</f>
        <v>ja</v>
      </c>
      <c r="AP6" s="160" t="str">
        <f>_xlfn.IFNA(VLOOKUP(AP$4,Classificatietabel!$B$6:$I$91,$C6,FALSE),"")</f>
        <v>ja</v>
      </c>
      <c r="AQ6" s="160" t="str">
        <f>_xlfn.IFNA(VLOOKUP(AQ$4,Classificatietabel!$B$6:$I$91,$C6,FALSE),"")</f>
        <v>ja</v>
      </c>
      <c r="AR6" s="160" t="str">
        <f>_xlfn.IFNA(VLOOKUP(AR$4,Classificatietabel!$B$6:$I$91,$C6,FALSE),"")</f>
        <v>ja</v>
      </c>
      <c r="AS6" s="160" t="str">
        <f>_xlfn.IFNA(VLOOKUP(AS$4,Classificatietabel!$B$6:$I$91,$C6,FALSE),"")</f>
        <v>ja</v>
      </c>
      <c r="AT6" s="160" t="str">
        <f>_xlfn.IFNA(VLOOKUP(AT$4,Classificatietabel!$B$6:$I$91,$C6,FALSE),"")</f>
        <v>ja</v>
      </c>
      <c r="AU6" s="160" t="str">
        <f>_xlfn.IFNA(VLOOKUP(AU$4,Classificatietabel!$B$6:$I$91,$C6,FALSE),"")</f>
        <v>neen</v>
      </c>
      <c r="AV6" s="160" t="str">
        <f>_xlfn.IFNA(VLOOKUP(AV$4,Classificatietabel!$B$6:$I$91,$C6,FALSE),"")</f>
        <v>ja</v>
      </c>
      <c r="AW6" s="160" t="str">
        <f>_xlfn.IFNA(VLOOKUP(AW$4,Classificatietabel!$B$6:$I$91,$C6,FALSE),"")</f>
        <v>neen</v>
      </c>
      <c r="AX6" s="160" t="str">
        <f>_xlfn.IFNA(VLOOKUP(AX$4,Classificatietabel!$B$6:$I$91,$C6,FALSE),"")</f>
        <v>neen</v>
      </c>
      <c r="AY6" s="65"/>
      <c r="AZ6" s="160" t="str">
        <f>_xlfn.IFNA(VLOOKUP(AZ$4,Classificatietabel!$B$6:$I$91,$C6,FALSE),"")</f>
        <v>neen</v>
      </c>
      <c r="BA6" s="160" t="str">
        <f>_xlfn.IFNA(VLOOKUP(BA$4,Classificatietabel!$B$6:$I$91,$C6,FALSE),"")</f>
        <v>neen</v>
      </c>
      <c r="BB6" s="160" t="str">
        <f>_xlfn.IFNA(VLOOKUP(BB$4,Classificatietabel!$B$6:$I$91,$C6,FALSE),"")</f>
        <v>neen</v>
      </c>
      <c r="BC6" s="160" t="str">
        <f>_xlfn.IFNA(VLOOKUP(BC$4,Classificatietabel!$B$6:$I$91,$C6,FALSE),"")</f>
        <v>neen</v>
      </c>
      <c r="BD6" s="160" t="str">
        <f>_xlfn.IFNA(VLOOKUP(BD$4,Classificatietabel!$B$6:$I$91,$C6,FALSE),"")</f>
        <v>neen</v>
      </c>
      <c r="BE6" s="160" t="str">
        <f>_xlfn.IFNA(VLOOKUP(BE$4,Classificatietabel!$B$6:$I$91,$C6,FALSE),"")</f>
        <v>neen</v>
      </c>
      <c r="BF6" s="160" t="str">
        <f>_xlfn.IFNA(VLOOKUP(BF$4,Classificatietabel!$B$6:$I$91,$C6,FALSE),"")</f>
        <v>neen</v>
      </c>
      <c r="BG6" s="160" t="str">
        <f>_xlfn.IFNA(VLOOKUP(BG$4,Classificatietabel!$B$6:$I$91,$C6,FALSE),"")</f>
        <v>neen</v>
      </c>
      <c r="BH6" s="160" t="str">
        <f>_xlfn.IFNA(VLOOKUP(BH$4,Classificatietabel!$B$6:$I$91,$C6,FALSE),"")</f>
        <v>neen</v>
      </c>
      <c r="BI6" s="65"/>
      <c r="BJ6" s="160" t="str">
        <f>_xlfn.IFNA(VLOOKUP(BJ$4,Classificatietabel!$B$6:$I$91,$C6,FALSE),"")</f>
        <v/>
      </c>
      <c r="BK6" s="160" t="str">
        <f>_xlfn.IFNA(VLOOKUP(BK$4,Classificatietabel!$B$6:$I$91,$C6,FALSE),"")</f>
        <v/>
      </c>
      <c r="BL6" s="160" t="str">
        <f>_xlfn.IFNA(VLOOKUP(BL$4,Classificatietabel!$B$6:$I$91,$C6,FALSE),"")</f>
        <v/>
      </c>
      <c r="BM6" s="160" t="str">
        <f>_xlfn.IFNA(VLOOKUP(BM$4,Classificatietabel!$B$6:$I$91,$C6,FALSE),"")</f>
        <v/>
      </c>
      <c r="BN6" s="160" t="str">
        <f>_xlfn.IFNA(VLOOKUP(BN$4,Classificatietabel!$B$6:$I$91,$C6,FALSE),"")</f>
        <v/>
      </c>
      <c r="BO6" s="160" t="str">
        <f>_xlfn.IFNA(VLOOKUP(BO$4,Classificatietabel!$B$6:$I$91,$C6,FALSE),"")</f>
        <v/>
      </c>
      <c r="BP6" s="160" t="str">
        <f>_xlfn.IFNA(VLOOKUP(BP$4,Classificatietabel!$B$6:$I$91,$C6,FALSE),"")</f>
        <v/>
      </c>
      <c r="BQ6" s="160" t="str">
        <f>_xlfn.IFNA(VLOOKUP(BQ$4,Classificatietabel!$B$6:$I$91,$C6,FALSE),"")</f>
        <v/>
      </c>
      <c r="BR6" s="160" t="e">
        <f>_xlfn.IFNA(VLOOKUP(BR$4,Classificatietabel!$B$6:$I$91,$C6,FALSE),"")</f>
        <v>#REF!</v>
      </c>
      <c r="BS6" s="160" t="e">
        <f>_xlfn.IFNA(VLOOKUP(BS$4,Classificatietabel!$B$6:$I$91,$C6,FALSE),"")</f>
        <v>#REF!</v>
      </c>
      <c r="BT6" s="65"/>
      <c r="BU6" s="119" t="str">
        <f>_xlfn.IFNA(VLOOKUP(BU$4,Classificatietabel!$B$6:$I$91,$C6,FALSE),"")</f>
        <v>neen</v>
      </c>
      <c r="BV6" s="119" t="str">
        <f>_xlfn.IFNA(VLOOKUP(BV$4,Classificatietabel!$B$6:$I$91,$C6,FALSE),"")</f>
        <v>neen</v>
      </c>
      <c r="BW6" s="119" t="str">
        <f>_xlfn.IFNA(VLOOKUP(BW$4,Classificatietabel!$B$6:$I$91,$C6,FALSE),"")</f>
        <v>neen</v>
      </c>
      <c r="BX6" s="119" t="str">
        <f>_xlfn.IFNA(VLOOKUP(BX$4,Classificatietabel!$B$6:$I$91,$C6,FALSE),"")</f>
        <v>neen</v>
      </c>
      <c r="BY6" s="65"/>
      <c r="BZ6" s="160" t="str">
        <f>_xlfn.IFNA(VLOOKUP(BZ$4,Classificatietabel!$B$6:$I$91,$C6,FALSE),"")</f>
        <v/>
      </c>
      <c r="CA6" s="160" t="str">
        <f>_xlfn.IFNA(VLOOKUP(CA$4,Classificatietabel!$B$6:$I$91,$C6,FALSE),"")</f>
        <v/>
      </c>
      <c r="CB6" s="160" t="str">
        <f>_xlfn.IFNA(VLOOKUP(CB$4,Classificatietabel!$B$6:$I$91,$C6,FALSE),"")</f>
        <v/>
      </c>
      <c r="CC6" s="160" t="str">
        <f>_xlfn.IFNA(VLOOKUP(CC$4,Classificatietabel!$B$6:$I$91,$C6,FALSE),"")</f>
        <v/>
      </c>
      <c r="CD6" s="160" t="str">
        <f>_xlfn.IFNA(VLOOKUP(CD$4,Classificatietabel!$B$6:$I$91,$C6,FALSE),"")</f>
        <v/>
      </c>
      <c r="CE6" s="160" t="str">
        <f>_xlfn.IFNA(VLOOKUP(CE$4,Classificatietabel!$B$6:$I$91,$C6,FALSE),"")</f>
        <v/>
      </c>
      <c r="CF6" s="160" t="str">
        <f>_xlfn.IFNA(VLOOKUP(CF$4,Classificatietabel!$B$6:$I$91,$C6,FALSE),"")</f>
        <v/>
      </c>
      <c r="CG6" s="160" t="e">
        <f>_xlfn.IFNA(VLOOKUP(CG$4,Classificatietabel!$B$6:$I$91,$C6,FALSE),"")</f>
        <v>#REF!</v>
      </c>
      <c r="CH6" s="160" t="e">
        <f>_xlfn.IFNA(VLOOKUP(CH$4,Classificatietabel!$B$6:$I$91,$C6,FALSE),"")</f>
        <v>#REF!</v>
      </c>
      <c r="CI6" s="65"/>
      <c r="CJ6" s="160" t="str">
        <f>_xlfn.IFNA(VLOOKUP(CJ$4,Classificatietabel!$B$6:$I$91,$C6,FALSE),"")</f>
        <v>neen</v>
      </c>
      <c r="CK6" s="160" t="str">
        <f>_xlfn.IFNA(VLOOKUP(CK$4,Classificatietabel!$B$6:$I$91,$C6,FALSE),"")</f>
        <v>neen</v>
      </c>
      <c r="CL6" s="160" t="str">
        <f>_xlfn.IFNA(VLOOKUP(CL$4,Classificatietabel!$B$6:$I$91,$C6,FALSE),"")</f>
        <v>neen</v>
      </c>
      <c r="CM6" s="160" t="str">
        <f>_xlfn.IFNA(VLOOKUP(CM$4,Classificatietabel!$B$6:$I$91,$C6,FALSE),"")</f>
        <v>neen</v>
      </c>
      <c r="CN6" s="160" t="str">
        <f>_xlfn.IFNA(VLOOKUP(CN$4,Classificatietabel!$B$6:$I$91,$C6,FALSE),"")</f>
        <v>neen</v>
      </c>
      <c r="CO6" s="160" t="str">
        <f>_xlfn.IFNA(VLOOKUP(CO$4,Classificatietabel!$B$6:$I$91,$C6,FALSE),"")</f>
        <v>neen</v>
      </c>
      <c r="CP6" s="160" t="str">
        <f>_xlfn.IFNA(VLOOKUP(CP$4,Classificatietabel!$B$6:$I$91,$C6,FALSE),"")</f>
        <v>neen</v>
      </c>
      <c r="CQ6" s="160" t="str">
        <f>_xlfn.IFNA(VLOOKUP(CQ$4,Classificatietabel!$B$6:$I$91,$C6,FALSE),"")</f>
        <v>neen</v>
      </c>
      <c r="CR6" s="160" t="str">
        <f>_xlfn.IFNA(VLOOKUP(CR$4,Classificatietabel!$B$6:$I$91,$C6,FALSE),"")</f>
        <v>ja</v>
      </c>
      <c r="CS6" s="160" t="str">
        <f>_xlfn.IFNA(VLOOKUP(CS$4,Classificatietabel!$B$6:$I$91,$C6,FALSE),"")</f>
        <v>neen</v>
      </c>
      <c r="CT6" s="160" t="str">
        <f>_xlfn.IFNA(VLOOKUP(CT$4,Classificatietabel!$B$6:$I$91,$C6,FALSE),"")</f>
        <v>neen</v>
      </c>
      <c r="CU6" s="160" t="str">
        <f>_xlfn.IFNA(VLOOKUP(CU$4,Classificatietabel!$B$6:$I$91,$C6,FALSE),"")</f>
        <v>neen</v>
      </c>
      <c r="CV6" s="160" t="str">
        <f>_xlfn.IFNA(VLOOKUP(CV$4,Classificatietabel!$B$6:$I$91,$C6,FALSE),"")</f>
        <v>neen</v>
      </c>
      <c r="CW6" s="160" t="str">
        <f>_xlfn.IFNA(VLOOKUP(CW$4,Classificatietabel!$B$6:$I$91,$C6,FALSE),"")</f>
        <v>neen</v>
      </c>
      <c r="CX6" s="160" t="str">
        <f>_xlfn.IFNA(VLOOKUP(CX$4,Classificatietabel!$B$6:$I$91,$C6,FALSE),"")</f>
        <v>neen</v>
      </c>
      <c r="CY6" s="160" t="str">
        <f>_xlfn.IFNA(VLOOKUP(CY$4,Classificatietabel!$B$6:$I$91,$C6,FALSE),"")</f>
        <v>neen</v>
      </c>
      <c r="CZ6" s="160" t="str">
        <f>_xlfn.IFNA(VLOOKUP(CZ$4,Classificatietabel!$B$6:$I$91,$C6,FALSE),"")</f>
        <v>neen</v>
      </c>
      <c r="DA6" s="160" t="str">
        <f>_xlfn.IFNA(VLOOKUP(DA$4,Classificatietabel!$B$6:$I$91,$C6,FALSE),"")</f>
        <v>neen</v>
      </c>
      <c r="DB6" s="160" t="str">
        <f>_xlfn.IFNA(VLOOKUP(DB$4,Classificatietabel!$B$6:$I$91,$C6,FALSE),"")</f>
        <v>neen</v>
      </c>
      <c r="DC6" s="160" t="str">
        <f>_xlfn.IFNA(VLOOKUP(DC$4,Classificatietabel!$B$6:$I$91,$C6,FALSE),"")</f>
        <v>neen</v>
      </c>
      <c r="DD6" s="65"/>
      <c r="DE6" s="160" t="str">
        <f>_xlfn.IFNA(VLOOKUP(DE$4,Classificatietabel!$B$6:$I$91,$C6,FALSE),"")</f>
        <v/>
      </c>
      <c r="DF6" s="160" t="str">
        <f>_xlfn.IFNA(VLOOKUP(DF$4,Classificatietabel!$B$6:$I$91,$C6,FALSE),"")</f>
        <v/>
      </c>
      <c r="DG6" s="160" t="str">
        <f>_xlfn.IFNA(VLOOKUP(DG$4,Classificatietabel!$B$6:$I$91,$C6,FALSE),"")</f>
        <v/>
      </c>
      <c r="DH6" s="160" t="str">
        <f>_xlfn.IFNA(VLOOKUP(DH$4,Classificatietabel!$B$6:$I$91,$C6,FALSE),"")</f>
        <v/>
      </c>
      <c r="DI6" s="160" t="str">
        <f>_xlfn.IFNA(VLOOKUP(DI$4,Classificatietabel!$B$6:$I$91,$C6,FALSE),"")</f>
        <v/>
      </c>
      <c r="DJ6" s="160" t="str">
        <f>_xlfn.IFNA(VLOOKUP(DJ$4,Classificatietabel!$B$6:$I$91,$C6,FALSE),"")</f>
        <v/>
      </c>
      <c r="DK6" s="160" t="e">
        <f>_xlfn.IFNA(VLOOKUP(DK$4,Classificatietabel!$B$6:$I$91,$C6,FALSE),"")</f>
        <v>#REF!</v>
      </c>
      <c r="DL6" s="160" t="e">
        <f>_xlfn.IFNA(VLOOKUP(DL$4,Classificatietabel!$B$6:$I$91,$C6,FALSE),"")</f>
        <v>#REF!</v>
      </c>
      <c r="DM6" s="65"/>
      <c r="DN6" s="160" t="str">
        <f>_xlfn.IFNA(VLOOKUP(DN$4,Classificatietabel!$B$6:$I$91,$C6,FALSE),"")</f>
        <v/>
      </c>
      <c r="DO6" s="160" t="str">
        <f>_xlfn.IFNA(VLOOKUP(DO$4,Classificatietabel!$B$6:$I$91,$C6,FALSE),"")</f>
        <v/>
      </c>
      <c r="DP6" s="160" t="str">
        <f>_xlfn.IFNA(VLOOKUP(DP$4,Classificatietabel!$B$6:$I$91,$C6,FALSE),"")</f>
        <v/>
      </c>
      <c r="DQ6" s="160" t="str">
        <f>_xlfn.IFNA(VLOOKUP(DQ$4,Classificatietabel!$B$6:$I$91,$C6,FALSE),"")</f>
        <v/>
      </c>
      <c r="DR6" s="160" t="str">
        <f>_xlfn.IFNA(VLOOKUP(DR$4,Classificatietabel!$B$6:$I$91,$C6,FALSE),"")</f>
        <v/>
      </c>
      <c r="DS6" s="160" t="str">
        <f>_xlfn.IFNA(VLOOKUP(DS$4,Classificatietabel!$B$6:$I$91,$C6,FALSE),"")</f>
        <v/>
      </c>
      <c r="DT6" s="160" t="str">
        <f>_xlfn.IFNA(VLOOKUP(DT$4,Classificatietabel!$B$6:$I$91,$C6,FALSE),"")</f>
        <v/>
      </c>
      <c r="DU6" s="160" t="str">
        <f>_xlfn.IFNA(VLOOKUP(DU$4,Classificatietabel!$B$6:$I$91,$C6,FALSE),"")</f>
        <v/>
      </c>
      <c r="DV6" s="160" t="str">
        <f>_xlfn.IFNA(VLOOKUP(DV$4,Classificatietabel!$B$6:$I$91,$C6,FALSE),"")</f>
        <v/>
      </c>
      <c r="DW6" s="160" t="e">
        <f>_xlfn.IFNA(VLOOKUP(DW$4,Classificatietabel!$B$6:$I$91,$C6,FALSE),"")</f>
        <v>#REF!</v>
      </c>
      <c r="DX6" s="160" t="e">
        <f>_xlfn.IFNA(VLOOKUP(DX$4,Classificatietabel!$B$6:$I$91,$C6,FALSE),"")</f>
        <v>#REF!</v>
      </c>
      <c r="DY6" s="65"/>
      <c r="DZ6" s="160" t="str">
        <f>_xlfn.IFNA(VLOOKUP(DZ$4,Classificatietabel!$B$6:$I$91,$C6,FALSE),"")</f>
        <v/>
      </c>
      <c r="EA6" s="160" t="str">
        <f>_xlfn.IFNA(VLOOKUP(EA$4,Classificatietabel!$B$6:$I$91,$C6,FALSE),"")</f>
        <v/>
      </c>
      <c r="EB6" s="160" t="e">
        <f>_xlfn.IFNA(VLOOKUP(EB$4,Classificatietabel!$B$6:$I$91,$C6,FALSE),"")</f>
        <v>#REF!</v>
      </c>
      <c r="EC6" s="160" t="e">
        <f>_xlfn.IFNA(VLOOKUP(EC$4,Classificatietabel!$B$6:$I$91,$C6,FALSE),"")</f>
        <v>#REF!</v>
      </c>
      <c r="ED6" s="65"/>
      <c r="EE6" s="160" t="str">
        <f>_xlfn.IFNA(VLOOKUP(EE$4,Classificatietabel!$B$6:$I$91,$C6,FALSE),"")</f>
        <v/>
      </c>
      <c r="EF6" s="160" t="str">
        <f>_xlfn.IFNA(VLOOKUP(EF$4,Classificatietabel!$B$6:$I$91,$C6,FALSE),"")</f>
        <v/>
      </c>
      <c r="EG6" s="160" t="str">
        <f>_xlfn.IFNA(VLOOKUP(EG$4,Classificatietabel!$B$6:$I$91,$C6,FALSE),"")</f>
        <v/>
      </c>
      <c r="EH6" s="160" t="e">
        <f>_xlfn.IFNA(VLOOKUP(EH$4,Classificatietabel!$B$6:$I$91,$C6,FALSE),"")</f>
        <v>#REF!</v>
      </c>
      <c r="EI6" s="160" t="e">
        <f>_xlfn.IFNA(VLOOKUP(EI$4,Classificatietabel!$B$6:$I$91,$C6,FALSE),"")</f>
        <v>#REF!</v>
      </c>
      <c r="EJ6" s="168" t="str">
        <f>_xlfn.IFNA(VLOOKUP(EJ$4,Classificatietabel!$B$6:$I$91,$C6,FALSE),"")</f>
        <v/>
      </c>
    </row>
    <row r="7" spans="1:144" hidden="1">
      <c r="B7" s="173" t="s">
        <v>255</v>
      </c>
      <c r="C7" s="367">
        <v>5</v>
      </c>
      <c r="D7" s="367">
        <v>7</v>
      </c>
      <c r="E7" s="32" t="s">
        <v>319</v>
      </c>
      <c r="F7" s="29">
        <f>IFERROR(_xlfn.IFNA(IF(VLOOKUP(F4,Classificatietabel!$B$6:$I$91,3,FALSE)="Ja",1,"verbergen")*IF(F$5="laag",IF($D$3,"verbergen",1),1),""),"verbergen")</f>
        <v>1</v>
      </c>
      <c r="G7" s="29">
        <f>IFERROR(_xlfn.IFNA(IF(VLOOKUP(G4,Classificatietabel!$B$6:$I$91,3,FALSE)="Ja",1,"verbergen")*IF(G$5="laag",IF($D$3,"verbergen",1),1),""),"verbergen")</f>
        <v>1</v>
      </c>
      <c r="H7" s="29">
        <f>IFERROR(_xlfn.IFNA(IF(VLOOKUP(H4,Classificatietabel!$B$6:$I$91,3,FALSE)="Ja",1,"verbergen")*IF(H$5="laag",IF($D$3,"verbergen",1),1),""),"verbergen")</f>
        <v>1</v>
      </c>
      <c r="I7" s="29">
        <f>IFERROR(_xlfn.IFNA(IF(VLOOKUP(I4,Classificatietabel!$B$6:$I$91,3,FALSE)="Ja",1,"verbergen")*IF(I$5="laag",IF($D$3,"verbergen",1),1),""),"verbergen")</f>
        <v>1</v>
      </c>
      <c r="J7" s="29">
        <f>IFERROR(_xlfn.IFNA(IF(VLOOKUP(J4,Classificatietabel!$B$6:$I$91,3,FALSE)="Ja",1,"verbergen")*IF(J$5="laag",IF($D$3,"verbergen",1),1),""),"verbergen")</f>
        <v>1</v>
      </c>
      <c r="K7" s="29">
        <f>IFERROR(_xlfn.IFNA(IF(VLOOKUP(K4,Classificatietabel!$B$6:$I$91,3,FALSE)="Ja",1,"verbergen")*IF(K$5="laag",IF($D$3,"verbergen",1),1),""),"verbergen")</f>
        <v>1</v>
      </c>
      <c r="L7" s="29">
        <f>IFERROR(_xlfn.IFNA(IF(VLOOKUP(L4,Classificatietabel!$B$6:$I$91,3,FALSE)="Ja",1,"verbergen")*IF(L$5="laag",IF($D$3,"verbergen",1),1),""),"verbergen")</f>
        <v>1</v>
      </c>
      <c r="M7" s="29">
        <f>IFERROR(_xlfn.IFNA(IF(VLOOKUP(M4,Classificatietabel!$B$6:$I$91,3,FALSE)="Ja",1,"verbergen")*IF(M$5="laag",IF($D$3,"verbergen",1),1),""),"verbergen")</f>
        <v>1</v>
      </c>
      <c r="N7" s="29">
        <f>IFERROR(_xlfn.IFNA(IF(VLOOKUP(N4,Classificatietabel!$B$6:$I$91,3,FALSE)="Ja",1,"verbergen")*IF(N$5="laag",IF($D$3,"verbergen",1),1),""),"verbergen")</f>
        <v>1</v>
      </c>
      <c r="O7" s="29">
        <f>IFERROR(_xlfn.IFNA(IF(VLOOKUP(O4,Classificatietabel!$B$6:$I$91,3,FALSE)="Ja",1,"verbergen")*IF(O$5="laag",IF($D$3,"verbergen",1),1),""),"verbergen")</f>
        <v>1</v>
      </c>
      <c r="P7" s="29">
        <f>IFERROR(_xlfn.IFNA(IF(VLOOKUP(P4,Classificatietabel!$B$6:$I$91,3,FALSE)="Ja",1,"verbergen")*IF(P$5="laag",IF($D$3,"verbergen",1),1),""),"verbergen")</f>
        <v>1</v>
      </c>
      <c r="Q7" s="29">
        <f>IFERROR(_xlfn.IFNA(IF(VLOOKUP(Q4,Classificatietabel!$B$6:$I$91,3,FALSE)="Ja",1,"verbergen")*IF(Q$5="laag",IF($D$3,"verbergen",1),1),""),"verbergen")</f>
        <v>1</v>
      </c>
      <c r="R7" s="29">
        <f>IFERROR(_xlfn.IFNA(IF(VLOOKUP(R4,Classificatietabel!$B$6:$I$91,3,FALSE)="Ja",1,"verbergen")*IF(R$5="laag",IF($D$3,"verbergen",1),1),""),"verbergen")</f>
        <v>1</v>
      </c>
      <c r="S7" s="29">
        <f>IFERROR(_xlfn.IFNA(IF(VLOOKUP(S4,Classificatietabel!$B$6:$I$91,3,FALSE)="Ja",1,"verbergen")*IF(S$5="laag",IF($D$3,"verbergen",1),1),""),"verbergen")</f>
        <v>1</v>
      </c>
      <c r="T7" s="29">
        <f>IFERROR(_xlfn.IFNA(IF(VLOOKUP(T4,Classificatietabel!$B$6:$I$91,3,FALSE)="Ja",1,"verbergen")*IF(T$5="laag",IF($D$3,"verbergen",1),1),""),"verbergen")</f>
        <v>1</v>
      </c>
      <c r="U7" s="29">
        <f>IFERROR(_xlfn.IFNA(IF(VLOOKUP(U4,Classificatietabel!$B$6:$I$91,3,FALSE)="Ja",1,"verbergen")*IF(U$5="laag",IF($D$3,"verbergen",1),1),""),"verbergen")</f>
        <v>1</v>
      </c>
      <c r="V7" s="29">
        <f>IFERROR(_xlfn.IFNA(IF(VLOOKUP(V4,Classificatietabel!$B$6:$I$91,3,FALSE)="Ja",1,"verbergen")*IF(V$5="laag",IF($D$3,"verbergen",1),1),""),"verbergen")</f>
        <v>1</v>
      </c>
      <c r="W7" s="29">
        <f>IFERROR(_xlfn.IFNA(IF(VLOOKUP(W4,Classificatietabel!$B$6:$I$91,3,FALSE)="Ja",1,"verbergen")*IF(W$5="laag",IF($D$3,"verbergen",1),1),""),"verbergen")</f>
        <v>1</v>
      </c>
      <c r="X7" s="29">
        <f>IFERROR(_xlfn.IFNA(IF(VLOOKUP(X4,Classificatietabel!$B$6:$I$91,3,FALSE)="Ja",1,"verbergen")*IF(X$5="laag",IF($D$3,"verbergen",1),1),""),"verbergen")</f>
        <v>1</v>
      </c>
      <c r="Y7" s="29">
        <f>IFERROR(_xlfn.IFNA(IF(VLOOKUP(Y4,Classificatietabel!$B$6:$I$91,3,FALSE)="Ja",1,"verbergen")*IF(Y$5="laag",IF($D$3,"verbergen",1),1),""),"verbergen")</f>
        <v>1</v>
      </c>
      <c r="Z7" s="29">
        <f>IFERROR(_xlfn.IFNA(IF(VLOOKUP(Z4,Classificatietabel!$B$6:$I$91,3,FALSE)="Ja",1,"verbergen")*IF(Z$5="laag",IF($D$3,"verbergen",1),1),""),"verbergen")</f>
        <v>1</v>
      </c>
      <c r="AA7" s="29">
        <f>IFERROR(_xlfn.IFNA(IF(VLOOKUP(AA4,Classificatietabel!$B$6:$I$91,3,FALSE)="Ja",1,"verbergen")*IF(AA$5="laag",IF($D$3,"verbergen",1),1),""),"verbergen")</f>
        <v>1</v>
      </c>
      <c r="AB7" s="29">
        <f>IFERROR(_xlfn.IFNA(IF(VLOOKUP(AB4,Classificatietabel!$B$6:$I$91,3,FALSE)="Ja",1,"verbergen")*IF(AB$5="laag",IF($D$3,"verbergen",1),1),""),"verbergen")</f>
        <v>1</v>
      </c>
      <c r="AC7" s="29">
        <f>IFERROR(_xlfn.IFNA(IF(VLOOKUP(AC4,Classificatietabel!$B$6:$I$91,3,FALSE)="Ja",1,"verbergen")*IF(AC$5="laag",IF($D$3,"verbergen",1),1),""),"verbergen")</f>
        <v>1</v>
      </c>
      <c r="AD7" s="29">
        <f>IFERROR(_xlfn.IFNA(IF(VLOOKUP(AD4,Classificatietabel!$B$6:$I$91,3,FALSE)="Ja",1,"verbergen")*IF(AD$5="laag",IF($D$3,"verbergen",1),1),""),"verbergen")</f>
        <v>1</v>
      </c>
      <c r="AE7" s="29">
        <f>IFERROR(_xlfn.IFNA(IF(VLOOKUP(AE4,Classificatietabel!$B$6:$I$91,3,FALSE)="Ja",1,"verbergen")*IF(AE$5="laag",IF($D$3,"verbergen",1),1),""),"verbergen")</f>
        <v>1</v>
      </c>
      <c r="AF7" s="29">
        <f>IFERROR(_xlfn.IFNA(IF(VLOOKUP(AF4,Classificatietabel!$B$6:$I$91,3,FALSE)="Ja",1,"verbergen")*IF(AF$5="laag",IF($D$3,"verbergen",1),1),""),"verbergen")</f>
        <v>1</v>
      </c>
      <c r="AG7" s="29">
        <f>IFERROR(_xlfn.IFNA(IF(VLOOKUP(AG4,Classificatietabel!$B$6:$I$91,3,FALSE)="Ja",1,"verbergen")*IF(AG$5="laag",IF($D$3,"verbergen",1),1),""),"verbergen")</f>
        <v>1</v>
      </c>
      <c r="AH7" s="29">
        <f>IFERROR(_xlfn.IFNA(IF(VLOOKUP(AH4,Classificatietabel!$B$6:$I$91,3,FALSE)="Ja",1,"verbergen")*IF(AH$5="laag",IF($D$3,"verbergen",1),1),""),"verbergen")</f>
        <v>1</v>
      </c>
      <c r="AI7" s="29">
        <f>IFERROR(_xlfn.IFNA(IF(VLOOKUP(AI4,Classificatietabel!$B$6:$I$91,3,FALSE)="Ja",1,"verbergen")*IF(AI$5="laag",IF($D$3,"verbergen",1),1),""),"verbergen")</f>
        <v>1</v>
      </c>
      <c r="AJ7" s="29">
        <f>IFERROR(_xlfn.IFNA(IF(VLOOKUP(AJ4,Classificatietabel!$B$6:$I$91,3,FALSE)="Ja",1,"verbergen")*IF(AJ$5="laag",IF($D$3,"verbergen",1),1),""),"verbergen")</f>
        <v>1</v>
      </c>
      <c r="AK7" s="29">
        <f>IFERROR(_xlfn.IFNA(IF(VLOOKUP(AK4,Classificatietabel!$B$6:$I$91,3,FALSE)="Ja",1,"verbergen")*IF(AK$5="laag",IF($D$3,"verbergen",1),1),""),"verbergen")</f>
        <v>1</v>
      </c>
      <c r="AL7" s="29">
        <f>IFERROR(_xlfn.IFNA(IF(VLOOKUP(AL4,Classificatietabel!$B$6:$I$91,3,FALSE)="Ja",1,"verbergen")*IF(AL$5="laag",IF($D$3,"verbergen",1),1),""),"verbergen")</f>
        <v>1</v>
      </c>
      <c r="AM7" s="29">
        <f>IFERROR(_xlfn.IFNA(IF(VLOOKUP(AM4,Classificatietabel!$B$6:$I$91,3,FALSE)="Ja",1,"verbergen")*IF(AM$5="laag",IF($D$3,"verbergen",1),1),""),"verbergen")</f>
        <v>1</v>
      </c>
      <c r="AN7" s="29">
        <f>IFERROR(_xlfn.IFNA(IF(VLOOKUP(AN4,Classificatietabel!$B$6:$I$91,3,FALSE)="Ja",1,"verbergen")*IF(AN$5="laag",IF($D$3,"verbergen",1),1),""),"verbergen")</f>
        <v>1</v>
      </c>
      <c r="AO7" s="29">
        <f>IFERROR(_xlfn.IFNA(IF(VLOOKUP(AO4,Classificatietabel!$B$6:$I$91,3,FALSE)="Ja",1,"verbergen")*IF(AO$5="laag",IF($D$3,"verbergen",1),1),""),"verbergen")</f>
        <v>1</v>
      </c>
      <c r="AP7" s="29">
        <f>IFERROR(_xlfn.IFNA(IF(VLOOKUP(AP4,Classificatietabel!$B$6:$I$91,3,FALSE)="Ja",1,"verbergen")*IF(AP$5="laag",IF($D$3,"verbergen",1),1),""),"verbergen")</f>
        <v>1</v>
      </c>
      <c r="AQ7" s="29">
        <f>IFERROR(_xlfn.IFNA(IF(VLOOKUP(AQ4,Classificatietabel!$B$6:$I$91,3,FALSE)="Ja",1,"verbergen")*IF(AQ$5="laag",IF($D$3,"verbergen",1),1),""),"verbergen")</f>
        <v>1</v>
      </c>
      <c r="AR7" s="29">
        <f>IFERROR(_xlfn.IFNA(IF(VLOOKUP(AR4,Classificatietabel!$B$6:$I$91,3,FALSE)="Ja",1,"verbergen")*IF(AR$5="laag",IF($D$3,"verbergen",1),1),""),"verbergen")</f>
        <v>1</v>
      </c>
      <c r="AS7" s="29">
        <f>IFERROR(_xlfn.IFNA(IF(VLOOKUP(AS4,Classificatietabel!$B$6:$I$91,3,FALSE)="Ja",1,"verbergen")*IF(AS$5="laag",IF($D$3,"verbergen",1),1),""),"verbergen")</f>
        <v>1</v>
      </c>
      <c r="AT7" s="29">
        <f>IFERROR(_xlfn.IFNA(IF(VLOOKUP(AT4,Classificatietabel!$B$6:$I$91,3,FALSE)="Ja",1,"verbergen")*IF(AT$5="laag",IF($D$3,"verbergen",1),1),""),"verbergen")</f>
        <v>1</v>
      </c>
      <c r="AU7" s="29">
        <f>IFERROR(_xlfn.IFNA(IF(VLOOKUP(AU4,Classificatietabel!$B$6:$I$91,3,FALSE)="Ja",1,"verbergen")*IF(AU$5="laag",IF($D$3,"verbergen",1),1),""),"verbergen")</f>
        <v>1</v>
      </c>
      <c r="AV7" s="29">
        <f>IFERROR(_xlfn.IFNA(IF(VLOOKUP(AV4,Classificatietabel!$B$6:$I$91,3,FALSE)="Ja",1,"verbergen")*IF(AV$5="laag",IF($D$3,"verbergen",1),1),""),"verbergen")</f>
        <v>1</v>
      </c>
      <c r="AW7" s="29">
        <f>IFERROR(_xlfn.IFNA(IF(VLOOKUP(AW4,Classificatietabel!$B$6:$I$91,3,FALSE)="Ja",1,"verbergen")*IF(AW$5="laag",IF($D$3,"verbergen",1),1),""),"verbergen")</f>
        <v>1</v>
      </c>
      <c r="AX7" s="29">
        <f>IFERROR(_xlfn.IFNA(IF(VLOOKUP(AX4,Classificatietabel!$B$6:$I$91,3,FALSE)="Ja",1,"verbergen")*IF(AX$5="laag",IF($D$3,"verbergen",1),1),""),"verbergen")</f>
        <v>1</v>
      </c>
      <c r="AY7" s="29">
        <f>IFERROR(_xlfn.IFNA(IF(VLOOKUP(AY4,Classificatietabel!$B$6:$I$91,3,FALSE)="Ja",1,"verbergen")*IF(AY$5="laag",IF($D$3,"verbergen",1),1),""),"verbergen")</f>
        <v>1</v>
      </c>
      <c r="AZ7" s="29">
        <f>IFERROR(_xlfn.IFNA(IF(VLOOKUP(AZ4,Classificatietabel!$B$6:$I$91,3,FALSE)="Ja",1,"verbergen")*IF(AZ$5="laag",IF($D$3,"verbergen",1),1),""),"verbergen")</f>
        <v>1</v>
      </c>
      <c r="BA7" s="29">
        <f>IFERROR(_xlfn.IFNA(IF(VLOOKUP(BA4,Classificatietabel!$B$6:$I$91,3,FALSE)="Ja",1,"verbergen")*IF(BA$5="laag",IF($D$3,"verbergen",1),1),""),"verbergen")</f>
        <v>1</v>
      </c>
      <c r="BB7" s="29">
        <f>IFERROR(_xlfn.IFNA(IF(VLOOKUP(BB4,Classificatietabel!$B$6:$I$91,3,FALSE)="Ja",1,"verbergen")*IF(BB$5="laag",IF($D$3,"verbergen",1),1),""),"verbergen")</f>
        <v>1</v>
      </c>
      <c r="BC7" s="29">
        <f>IFERROR(_xlfn.IFNA(IF(VLOOKUP(BC4,Classificatietabel!$B$6:$I$91,3,FALSE)="Ja",1,"verbergen")*IF(BC$5="laag",IF($D$3,"verbergen",1),1),""),"verbergen")</f>
        <v>1</v>
      </c>
      <c r="BD7" s="29">
        <f>IFERROR(_xlfn.IFNA(IF(VLOOKUP(BD4,Classificatietabel!$B$6:$I$91,3,FALSE)="Ja",1,"verbergen")*IF(BD$5="laag",IF($D$3,"verbergen",1),1),""),"verbergen")</f>
        <v>1</v>
      </c>
      <c r="BE7" s="29">
        <f>IFERROR(_xlfn.IFNA(IF(VLOOKUP(BE4,Classificatietabel!$B$6:$I$91,3,FALSE)="Ja",1,"verbergen")*IF(BE$5="laag",IF($D$3,"verbergen",1),1),""),"verbergen")</f>
        <v>1</v>
      </c>
      <c r="BF7" s="29">
        <f>IFERROR(_xlfn.IFNA(IF(VLOOKUP(BF4,Classificatietabel!$B$6:$I$91,3,FALSE)="Ja",1,"verbergen")*IF(BF$5="laag",IF($D$3,"verbergen",1),1),""),"verbergen")</f>
        <v>1</v>
      </c>
      <c r="BG7" s="29">
        <f>IFERROR(_xlfn.IFNA(IF(VLOOKUP(BG4,Classificatietabel!$B$6:$I$91,3,FALSE)="Ja",1,"verbergen")*IF(BG$5="laag",IF($D$3,"verbergen",1),1),""),"verbergen")</f>
        <v>1</v>
      </c>
      <c r="BH7" s="29">
        <f>IFERROR(_xlfn.IFNA(IF(VLOOKUP(BH4,Classificatietabel!$B$6:$I$91,3,FALSE)="Ja",1,"verbergen")*IF(BH$5="laag",IF($D$3,"verbergen",1),1),""),"verbergen")</f>
        <v>1</v>
      </c>
      <c r="BI7" s="29" t="str">
        <f>IFERROR(_xlfn.IFNA(IF(VLOOKUP(BI4,Classificatietabel!$B$6:$I$91,3,FALSE)="Ja",1,"verbergen")*IF(BI$5="laag",IF($D$3,"verbergen",1),1),""),"verbergen")</f>
        <v/>
      </c>
      <c r="BJ7" s="29" t="str">
        <f>IFERROR(_xlfn.IFNA(IF(VLOOKUP(BJ4,Classificatietabel!$B$6:$I$91,3,FALSE)="Ja",1,"verbergen")*IF(BJ$5="laag",IF($D$3,"verbergen",1),1),""),"verbergen")</f>
        <v/>
      </c>
      <c r="BK7" s="29" t="str">
        <f>IFERROR(_xlfn.IFNA(IF(VLOOKUP(BK4,Classificatietabel!$B$6:$I$91,3,FALSE)="Ja",1,"verbergen")*IF(BK$5="laag",IF($D$3,"verbergen",1),1),""),"verbergen")</f>
        <v/>
      </c>
      <c r="BL7" s="29" t="str">
        <f>IFERROR(_xlfn.IFNA(IF(VLOOKUP(BL4,Classificatietabel!$B$6:$I$91,3,FALSE)="Ja",1,"verbergen")*IF(BL$5="laag",IF($D$3,"verbergen",1),1),""),"verbergen")</f>
        <v/>
      </c>
      <c r="BM7" s="29" t="str">
        <f>IFERROR(_xlfn.IFNA(IF(VLOOKUP(BM4,Classificatietabel!$B$6:$I$91,3,FALSE)="Ja",1,"verbergen")*IF(BM$5="laag",IF($D$3,"verbergen",1),1),""),"verbergen")</f>
        <v/>
      </c>
      <c r="BN7" s="29" t="str">
        <f>IFERROR(_xlfn.IFNA(IF(VLOOKUP(BN4,Classificatietabel!$B$6:$I$91,3,FALSE)="Ja",1,"verbergen")*IF(BN$5="laag",IF($D$3,"verbergen",1),1),""),"verbergen")</f>
        <v/>
      </c>
      <c r="BO7" s="29" t="str">
        <f>IFERROR(_xlfn.IFNA(IF(VLOOKUP(BO4,Classificatietabel!$B$6:$I$91,3,FALSE)="Ja",1,"verbergen")*IF(BO$5="laag",IF($D$3,"verbergen",1),1),""),"verbergen")</f>
        <v/>
      </c>
      <c r="BP7" s="29" t="str">
        <f>IFERROR(_xlfn.IFNA(IF(VLOOKUP(BP4,Classificatietabel!$B$6:$I$91,3,FALSE)="Ja",1,"verbergen")*IF(BP$5="laag",IF($D$3,"verbergen",1),1),""),"verbergen")</f>
        <v/>
      </c>
      <c r="BQ7" s="29" t="str">
        <f>IFERROR(_xlfn.IFNA(IF(VLOOKUP(BQ4,Classificatietabel!$B$6:$I$91,3,FALSE)="Ja",1,"verbergen")*IF(BQ$5="laag",IF($D$3,"verbergen",1),1),""),"verbergen")</f>
        <v/>
      </c>
      <c r="BR7" s="29" t="str">
        <f>IFERROR(_xlfn.IFNA(IF(VLOOKUP(BR4,Classificatietabel!$B$6:$I$91,3,FALSE)="Ja",1,"verbergen")*IF(BR$5="laag",IF($D$3,"verbergen",1),1),""),"verbergen")</f>
        <v>verbergen</v>
      </c>
      <c r="BS7" s="29" t="str">
        <f>IFERROR(_xlfn.IFNA(IF(VLOOKUP(BS4,Classificatietabel!$B$6:$I$91,3,FALSE)="Ja",1,"verbergen")*IF(BS$5="laag",IF($D$3,"verbergen",1),1),""),"verbergen")</f>
        <v>verbergen</v>
      </c>
      <c r="BT7" s="29">
        <f>IFERROR(_xlfn.IFNA(IF(VLOOKUP(BT4,Classificatietabel!$B$6:$I$91,3,FALSE)="Ja",1,"verbergen")*IF(BT$5="laag",IF($D$3,"verbergen",1),1),""),"verbergen")</f>
        <v>1</v>
      </c>
      <c r="BU7" s="29">
        <f>IFERROR(_xlfn.IFNA(IF(VLOOKUP(BU4,Classificatietabel!$B$6:$I$91,3,FALSE)="Ja",1,"verbergen")*IF(BU$5="laag",IF($D$3,"verbergen",1),1),""),"verbergen")</f>
        <v>1</v>
      </c>
      <c r="BV7" s="29">
        <f>IFERROR(_xlfn.IFNA(IF(VLOOKUP(BV4,Classificatietabel!$B$6:$I$91,3,FALSE)="Ja",1,"verbergen")*IF(BV$5="laag",IF($D$3,"verbergen",1),1),""),"verbergen")</f>
        <v>1</v>
      </c>
      <c r="BW7" s="29">
        <f>IFERROR(_xlfn.IFNA(IF(VLOOKUP(BW4,Classificatietabel!$B$6:$I$91,3,FALSE)="Ja",1,"verbergen")*IF(BW$5="laag",IF($D$3,"verbergen",1),1),""),"verbergen")</f>
        <v>1</v>
      </c>
      <c r="BX7" s="29">
        <f>IFERROR(_xlfn.IFNA(IF(VLOOKUP(BX4,Classificatietabel!$B$6:$I$91,3,FALSE)="Ja",1,"verbergen")*IF(BX$5="laag",IF($D$3,"verbergen",1),1),""),"verbergen")</f>
        <v>1</v>
      </c>
      <c r="BY7" s="29" t="str">
        <f>IFERROR(_xlfn.IFNA(IF(VLOOKUP(BY4,Classificatietabel!$B$6:$I$91,3,FALSE)="Ja",1,"verbergen")*IF(BY$5="laag",IF($D$3,"verbergen",1),1),""),"verbergen")</f>
        <v/>
      </c>
      <c r="BZ7" s="29" t="str">
        <f>IFERROR(_xlfn.IFNA(IF(VLOOKUP(BZ4,Classificatietabel!$B$6:$I$91,3,FALSE)="Ja",1,"verbergen")*IF(BZ$5="laag",IF($D$3,"verbergen",1),1),""),"verbergen")</f>
        <v/>
      </c>
      <c r="CA7" s="29" t="str">
        <f>IFERROR(_xlfn.IFNA(IF(VLOOKUP(CA4,Classificatietabel!$B$6:$I$91,3,FALSE)="Ja",1,"verbergen")*IF(CA$5="laag",IF($D$3,"verbergen",1),1),""),"verbergen")</f>
        <v/>
      </c>
      <c r="CB7" s="29" t="str">
        <f>IFERROR(_xlfn.IFNA(IF(VLOOKUP(CB4,Classificatietabel!$B$6:$I$91,3,FALSE)="Ja",1,"verbergen")*IF(CB$5="laag",IF($D$3,"verbergen",1),1),""),"verbergen")</f>
        <v/>
      </c>
      <c r="CC7" s="29" t="str">
        <f>IFERROR(_xlfn.IFNA(IF(VLOOKUP(CC4,Classificatietabel!$B$6:$I$91,3,FALSE)="Ja",1,"verbergen")*IF(CC$5="laag",IF($D$3,"verbergen",1),1),""),"verbergen")</f>
        <v/>
      </c>
      <c r="CD7" s="29" t="str">
        <f>IFERROR(_xlfn.IFNA(IF(VLOOKUP(CD4,Classificatietabel!$B$6:$I$91,3,FALSE)="Ja",1,"verbergen")*IF(CD$5="laag",IF($D$3,"verbergen",1),1),""),"verbergen")</f>
        <v/>
      </c>
      <c r="CE7" s="29" t="str">
        <f>IFERROR(_xlfn.IFNA(IF(VLOOKUP(CE4,Classificatietabel!$B$6:$I$91,3,FALSE)="Ja",1,"verbergen")*IF(CE$5="laag",IF($D$3,"verbergen",1),1),""),"verbergen")</f>
        <v/>
      </c>
      <c r="CF7" s="29" t="str">
        <f>IFERROR(_xlfn.IFNA(IF(VLOOKUP(CF4,Classificatietabel!$B$6:$I$91,3,FALSE)="Ja",1,"verbergen")*IF(CF$5="laag",IF($D$3,"verbergen",1),1),""),"verbergen")</f>
        <v/>
      </c>
      <c r="CG7" s="29" t="str">
        <f>IFERROR(_xlfn.IFNA(IF(VLOOKUP(CG4,Classificatietabel!$B$6:$I$91,3,FALSE)="Ja",1,"verbergen")*IF(CG$5="laag",IF($D$3,"verbergen",1),1),""),"verbergen")</f>
        <v>verbergen</v>
      </c>
      <c r="CH7" s="29" t="str">
        <f>IFERROR(_xlfn.IFNA(IF(VLOOKUP(CH4,Classificatietabel!$B$6:$I$91,3,FALSE)="Ja",1,"verbergen")*IF(CH$5="laag",IF($D$3,"verbergen",1),1),""),"verbergen")</f>
        <v>verbergen</v>
      </c>
      <c r="CI7" s="29">
        <f>IFERROR(_xlfn.IFNA(IF(VLOOKUP(CI4,Classificatietabel!$B$6:$I$91,3,FALSE)="Ja",1,"verbergen")*IF(CI$5="laag",IF($D$3,"verbergen",1),1),""),"verbergen")</f>
        <v>1</v>
      </c>
      <c r="CJ7" s="29">
        <f>IFERROR(_xlfn.IFNA(IF(VLOOKUP(CJ4,Classificatietabel!$B$6:$I$91,3,FALSE)="Ja",1,"verbergen")*IF(CJ$5="laag",IF($D$3,"verbergen",1),1),""),"verbergen")</f>
        <v>1</v>
      </c>
      <c r="CK7" s="29">
        <f>IFERROR(_xlfn.IFNA(IF(VLOOKUP(CK4,Classificatietabel!$B$6:$I$91,3,FALSE)="Ja",1,"verbergen")*IF(CK$5="laag",IF($D$3,"verbergen",1),1),""),"verbergen")</f>
        <v>1</v>
      </c>
      <c r="CL7" s="29">
        <f>IFERROR(_xlfn.IFNA(IF(VLOOKUP(CL4,Classificatietabel!$B$6:$I$91,3,FALSE)="Ja",1,"verbergen")*IF(CL$5="laag",IF($D$3,"verbergen",1),1),""),"verbergen")</f>
        <v>1</v>
      </c>
      <c r="CM7" s="29">
        <f>IFERROR(_xlfn.IFNA(IF(VLOOKUP(CM4,Classificatietabel!$B$6:$I$91,3,FALSE)="Ja",1,"verbergen")*IF(CM$5="laag",IF($D$3,"verbergen",1),1),""),"verbergen")</f>
        <v>1</v>
      </c>
      <c r="CN7" s="29">
        <f>IFERROR(_xlfn.IFNA(IF(VLOOKUP(CN4,Classificatietabel!$B$6:$I$91,3,FALSE)="Ja",1,"verbergen")*IF(CN$5="laag",IF($D$3,"verbergen",1),1),""),"verbergen")</f>
        <v>1</v>
      </c>
      <c r="CO7" s="29">
        <f>IFERROR(_xlfn.IFNA(IF(VLOOKUP(CO4,Classificatietabel!$B$6:$I$91,3,FALSE)="Ja",1,"verbergen")*IF(CO$5="laag",IF($D$3,"verbergen",1),1),""),"verbergen")</f>
        <v>1</v>
      </c>
      <c r="CP7" s="29">
        <f>IFERROR(_xlfn.IFNA(IF(VLOOKUP(CP4,Classificatietabel!$B$6:$I$91,3,FALSE)="Ja",1,"verbergen")*IF(CP$5="laag",IF($D$3,"verbergen",1),1),""),"verbergen")</f>
        <v>1</v>
      </c>
      <c r="CQ7" s="29">
        <f>IFERROR(_xlfn.IFNA(IF(VLOOKUP(CQ4,Classificatietabel!$B$6:$I$91,3,FALSE)="Ja",1,"verbergen")*IF(CQ$5="laag",IF($D$3,"verbergen",1),1),""),"verbergen")</f>
        <v>1</v>
      </c>
      <c r="CR7" s="29">
        <f>IFERROR(_xlfn.IFNA(IF(VLOOKUP(CR4,Classificatietabel!$B$6:$I$91,3,FALSE)="Ja",1,"verbergen")*IF(CR$5="laag",IF($D$3,"verbergen",1),1),""),"verbergen")</f>
        <v>1</v>
      </c>
      <c r="CS7" s="29">
        <f>IFERROR(_xlfn.IFNA(IF(VLOOKUP(CS4,Classificatietabel!$B$6:$I$91,3,FALSE)="Ja",1,"verbergen")*IF(CS$5="laag",IF($D$3,"verbergen",1),1),""),"verbergen")</f>
        <v>1</v>
      </c>
      <c r="CT7" s="29">
        <f>IFERROR(_xlfn.IFNA(IF(VLOOKUP(CT4,Classificatietabel!$B$6:$I$91,3,FALSE)="Ja",1,"verbergen")*IF(CT$5="laag",IF($D$3,"verbergen",1),1),""),"verbergen")</f>
        <v>1</v>
      </c>
      <c r="CU7" s="29">
        <f>IFERROR(_xlfn.IFNA(IF(VLOOKUP(CU4,Classificatietabel!$B$6:$I$91,3,FALSE)="Ja",1,"verbergen")*IF(CU$5="laag",IF($D$3,"verbergen",1),1),""),"verbergen")</f>
        <v>1</v>
      </c>
      <c r="CV7" s="29">
        <f>IFERROR(_xlfn.IFNA(IF(VLOOKUP(CV4,Classificatietabel!$B$6:$I$91,3,FALSE)="Ja",1,"verbergen")*IF(CV$5="laag",IF($D$3,"verbergen",1),1),""),"verbergen")</f>
        <v>1</v>
      </c>
      <c r="CW7" s="29">
        <f>IFERROR(_xlfn.IFNA(IF(VLOOKUP(CW4,Classificatietabel!$B$6:$I$91,3,FALSE)="Ja",1,"verbergen")*IF(CW$5="laag",IF($D$3,"verbergen",1),1),""),"verbergen")</f>
        <v>1</v>
      </c>
      <c r="CX7" s="29">
        <f>IFERROR(_xlfn.IFNA(IF(VLOOKUP(CX4,Classificatietabel!$B$6:$I$91,3,FALSE)="Ja",1,"verbergen")*IF(CX$5="laag",IF($D$3,"verbergen",1),1),""),"verbergen")</f>
        <v>1</v>
      </c>
      <c r="CY7" s="29">
        <f>IFERROR(_xlfn.IFNA(IF(VLOOKUP(CY4,Classificatietabel!$B$6:$I$91,3,FALSE)="Ja",1,"verbergen")*IF(CY$5="laag",IF($D$3,"verbergen",1),1),""),"verbergen")</f>
        <v>1</v>
      </c>
      <c r="CZ7" s="29">
        <f>IFERROR(_xlfn.IFNA(IF(VLOOKUP(CZ4,Classificatietabel!$B$6:$I$91,3,FALSE)="Ja",1,"verbergen")*IF(CZ$5="laag",IF($D$3,"verbergen",1),1),""),"verbergen")</f>
        <v>1</v>
      </c>
      <c r="DA7" s="29">
        <f>IFERROR(_xlfn.IFNA(IF(VLOOKUP(DA4,Classificatietabel!$B$6:$I$91,3,FALSE)="Ja",1,"verbergen")*IF(DA$5="laag",IF($D$3,"verbergen",1),1),""),"verbergen")</f>
        <v>1</v>
      </c>
      <c r="DB7" s="29">
        <f>IFERROR(_xlfn.IFNA(IF(VLOOKUP(DB4,Classificatietabel!$B$6:$I$91,3,FALSE)="Ja",1,"verbergen")*IF(DB$5="laag",IF($D$3,"verbergen",1),1),""),"verbergen")</f>
        <v>1</v>
      </c>
      <c r="DC7" s="29">
        <f>IFERROR(_xlfn.IFNA(IF(VLOOKUP(DC4,Classificatietabel!$B$6:$I$91,3,FALSE)="Ja",1,"verbergen")*IF(DC$5="laag",IF($D$3,"verbergen",1),1),""),"verbergen")</f>
        <v>1</v>
      </c>
      <c r="DD7" s="29" t="str">
        <f>IFERROR(_xlfn.IFNA(IF(VLOOKUP(DD4,Classificatietabel!$B$6:$I$91,3,FALSE)="Ja",1,"verbergen")*IF(DD$5="laag",IF($D$3,"verbergen",1),1),""),"verbergen")</f>
        <v/>
      </c>
      <c r="DE7" s="29" t="str">
        <f>IFERROR(_xlfn.IFNA(IF(VLOOKUP(DE4,Classificatietabel!$B$6:$I$91,3,FALSE)="Ja",1,"verbergen")*IF(DE$5="laag",IF($D$3,"verbergen",1),1),""),"verbergen")</f>
        <v/>
      </c>
      <c r="DF7" s="29" t="str">
        <f>IFERROR(_xlfn.IFNA(IF(VLOOKUP(DF4,Classificatietabel!$B$6:$I$91,3,FALSE)="Ja",1,"verbergen")*IF(DF$5="laag",IF($D$3,"verbergen",1),1),""),"verbergen")</f>
        <v/>
      </c>
      <c r="DG7" s="29" t="str">
        <f>IFERROR(_xlfn.IFNA(IF(VLOOKUP(DG4,Classificatietabel!$B$6:$I$91,3,FALSE)="Ja",1,"verbergen")*IF(DG$5="laag",IF($D$3,"verbergen",1),1),""),"verbergen")</f>
        <v/>
      </c>
      <c r="DH7" s="29" t="str">
        <f>IFERROR(_xlfn.IFNA(IF(VLOOKUP(DH4,Classificatietabel!$B$6:$I$91,3,FALSE)="Ja",1,"verbergen")*IF(DH$5="laag",IF($D$3,"verbergen",1),1),""),"verbergen")</f>
        <v/>
      </c>
      <c r="DI7" s="29" t="str">
        <f>IFERROR(_xlfn.IFNA(IF(VLOOKUP(DI4,Classificatietabel!$B$6:$I$91,3,FALSE)="Ja",1,"verbergen")*IF(DI$5="laag",IF($D$3,"verbergen",1),1),""),"verbergen")</f>
        <v/>
      </c>
      <c r="DJ7" s="29" t="str">
        <f>IFERROR(_xlfn.IFNA(IF(VLOOKUP(DJ4,Classificatietabel!$B$6:$I$91,3,FALSE)="Ja",1,"verbergen")*IF(DJ$5="laag",IF($D$3,"verbergen",1),1),""),"verbergen")</f>
        <v/>
      </c>
      <c r="DK7" s="29" t="str">
        <f>IFERROR(_xlfn.IFNA(IF(VLOOKUP(DK4,Classificatietabel!$B$6:$I$91,3,FALSE)="Ja",1,"verbergen")*IF(DK$5="laag",IF($D$3,"verbergen",1),1),""),"verbergen")</f>
        <v>verbergen</v>
      </c>
      <c r="DL7" s="29" t="str">
        <f>IFERROR(_xlfn.IFNA(IF(VLOOKUP(DL4,Classificatietabel!$B$6:$I$91,3,FALSE)="Ja",1,"verbergen")*IF(DL$5="laag",IF($D$3,"verbergen",1),1),""),"verbergen")</f>
        <v>verbergen</v>
      </c>
      <c r="DM7" s="29" t="str">
        <f>IFERROR(_xlfn.IFNA(IF(VLOOKUP(DM4,Classificatietabel!$B$6:$I$91,3,FALSE)="Ja",1,"verbergen")*IF(DM$5="laag",IF($D$3,"verbergen",1),1),""),"verbergen")</f>
        <v/>
      </c>
      <c r="DN7" s="29" t="str">
        <f>IFERROR(_xlfn.IFNA(IF(VLOOKUP(DN4,Classificatietabel!$B$6:$I$91,3,FALSE)="Ja",1,"verbergen")*IF(DN$5="laag",IF($D$3,"verbergen",1),1),""),"verbergen")</f>
        <v/>
      </c>
      <c r="DO7" s="29" t="str">
        <f>IFERROR(_xlfn.IFNA(IF(VLOOKUP(DO4,Classificatietabel!$B$6:$I$91,3,FALSE)="Ja",1,"verbergen")*IF(DO$5="laag",IF($D$3,"verbergen",1),1),""),"verbergen")</f>
        <v/>
      </c>
      <c r="DP7" s="29" t="str">
        <f>IFERROR(_xlfn.IFNA(IF(VLOOKUP(DP4,Classificatietabel!$B$6:$I$91,3,FALSE)="Ja",1,"verbergen")*IF(DP$5="laag",IF($D$3,"verbergen",1),1),""),"verbergen")</f>
        <v/>
      </c>
      <c r="DQ7" s="29" t="str">
        <f>IFERROR(_xlfn.IFNA(IF(VLOOKUP(DQ4,Classificatietabel!$B$6:$I$91,3,FALSE)="Ja",1,"verbergen")*IF(DQ$5="laag",IF($D$3,"verbergen",1),1),""),"verbergen")</f>
        <v/>
      </c>
      <c r="DR7" s="29" t="str">
        <f>IFERROR(_xlfn.IFNA(IF(VLOOKUP(DR4,Classificatietabel!$B$6:$I$91,3,FALSE)="Ja",1,"verbergen")*IF(DR$5="laag",IF($D$3,"verbergen",1),1),""),"verbergen")</f>
        <v/>
      </c>
      <c r="DS7" s="29" t="str">
        <f>IFERROR(_xlfn.IFNA(IF(VLOOKUP(DS4,Classificatietabel!$B$6:$I$91,3,FALSE)="Ja",1,"verbergen")*IF(DS$5="laag",IF($D$3,"verbergen",1),1),""),"verbergen")</f>
        <v/>
      </c>
      <c r="DT7" s="29" t="str">
        <f>IFERROR(_xlfn.IFNA(IF(VLOOKUP(DT4,Classificatietabel!$B$6:$I$91,3,FALSE)="Ja",1,"verbergen")*IF(DT$5="laag",IF($D$3,"verbergen",1),1),""),"verbergen")</f>
        <v/>
      </c>
      <c r="DU7" s="29" t="str">
        <f>IFERROR(_xlfn.IFNA(IF(VLOOKUP(DU4,Classificatietabel!$B$6:$I$91,3,FALSE)="Ja",1,"verbergen")*IF(DU$5="laag",IF($D$3,"verbergen",1),1),""),"verbergen")</f>
        <v/>
      </c>
      <c r="DV7" s="29" t="str">
        <f>IFERROR(_xlfn.IFNA(IF(VLOOKUP(DV4,Classificatietabel!$B$6:$I$91,3,FALSE)="Ja",1,"verbergen")*IF(DV$5="laag",IF($D$3,"verbergen",1),1),""),"verbergen")</f>
        <v/>
      </c>
      <c r="DW7" s="29" t="str">
        <f>IFERROR(_xlfn.IFNA(IF(VLOOKUP(DW4,Classificatietabel!$B$6:$I$91,3,FALSE)="Ja",1,"verbergen")*IF(DW$5="laag",IF($D$3,"verbergen",1),1),""),"verbergen")</f>
        <v>verbergen</v>
      </c>
      <c r="DX7" s="29" t="str">
        <f>IFERROR(_xlfn.IFNA(IF(VLOOKUP(DX4,Classificatietabel!$B$6:$I$91,3,FALSE)="Ja",1,"verbergen")*IF(DX$5="laag",IF($D$3,"verbergen",1),1),""),"verbergen")</f>
        <v>verbergen</v>
      </c>
      <c r="DY7" s="29" t="str">
        <f>IFERROR(_xlfn.IFNA(IF(VLOOKUP(DY4,Classificatietabel!$B$6:$I$91,3,FALSE)="Ja",1,"verbergen")*IF(DY$5="laag",IF($D$3,"verbergen",1),1),""),"verbergen")</f>
        <v/>
      </c>
      <c r="DZ7" s="29" t="str">
        <f>IFERROR(_xlfn.IFNA(IF(VLOOKUP(DZ4,Classificatietabel!$B$6:$I$91,3,FALSE)="Ja",1,"verbergen")*IF(DZ$5="laag",IF($D$3,"verbergen",1),1),""),"verbergen")</f>
        <v/>
      </c>
      <c r="EA7" s="29" t="str">
        <f>IFERROR(_xlfn.IFNA(IF(VLOOKUP(EA4,Classificatietabel!$B$6:$I$91,3,FALSE)="Ja",1,"verbergen")*IF(EA$5="laag",IF($D$3,"verbergen",1),1),""),"verbergen")</f>
        <v/>
      </c>
      <c r="EB7" s="29" t="str">
        <f>IFERROR(_xlfn.IFNA(IF(VLOOKUP(EB4,Classificatietabel!$B$6:$I$91,3,FALSE)="Ja",1,"verbergen")*IF(EB$5="laag",IF($D$3,"verbergen",1),1),""),"verbergen")</f>
        <v>verbergen</v>
      </c>
      <c r="EC7" s="29" t="str">
        <f>IFERROR(_xlfn.IFNA(IF(VLOOKUP(EC4,Classificatietabel!$B$6:$I$91,3,FALSE)="Ja",1,"verbergen")*IF(EC$5="laag",IF($D$3,"verbergen",1),1),""),"verbergen")</f>
        <v>verbergen</v>
      </c>
      <c r="ED7" s="29" t="str">
        <f>IFERROR(_xlfn.IFNA(IF(VLOOKUP(ED4,Classificatietabel!$B$6:$I$91,3,FALSE)="Ja",1,"verbergen")*IF(ED$5="laag",IF($D$3,"verbergen",1),1),""),"verbergen")</f>
        <v/>
      </c>
      <c r="EE7" s="29" t="str">
        <f>IFERROR(_xlfn.IFNA(IF(VLOOKUP(EE4,Classificatietabel!$B$6:$I$91,3,FALSE)="Ja",1,"verbergen")*IF(EE$5="laag",IF($D$3,"verbergen",1),1),""),"verbergen")</f>
        <v/>
      </c>
      <c r="EF7" s="29" t="str">
        <f>IFERROR(_xlfn.IFNA(IF(VLOOKUP(EF4,Classificatietabel!$B$6:$I$91,3,FALSE)="Ja",1,"verbergen")*IF(EF$5="laag",IF($D$3,"verbergen",1),1),""),"verbergen")</f>
        <v/>
      </c>
      <c r="EG7" s="29" t="str">
        <f>IFERROR(_xlfn.IFNA(IF(VLOOKUP(EG4,Classificatietabel!$B$6:$I$91,3,FALSE)="Ja",1,"verbergen")*IF(EG$5="laag",IF($D$3,"verbergen",1),1),""),"verbergen")</f>
        <v/>
      </c>
      <c r="EH7" s="29" t="str">
        <f>IFERROR(_xlfn.IFNA(IF(VLOOKUP(EH4,Classificatietabel!$B$6:$I$91,3,FALSE)="Ja",1,"verbergen")*IF(EH$5="laag",IF($D$3,"verbergen",1),1),""),"verbergen")</f>
        <v>verbergen</v>
      </c>
      <c r="EI7" s="29" t="str">
        <f>IFERROR(_xlfn.IFNA(IF(VLOOKUP(EI4,Classificatietabel!$B$6:$I$91,3,FALSE)="Ja",1,"verbergen")*IF(EI$5="laag",IF($D$3,"verbergen",1),1),""),"verbergen")</f>
        <v>verbergen</v>
      </c>
      <c r="EJ7" s="29"/>
    </row>
    <row r="8" spans="1:144">
      <c r="B8" s="101" t="s">
        <v>73</v>
      </c>
      <c r="C8" s="65"/>
      <c r="D8" s="65"/>
      <c r="E8" s="98">
        <f>_xlfn.IFNA(IF(VLOOKUP($B8,Classificatietabel!$B$6:$H$91,$E$5,FALSE)="Ja",1,0),"")</f>
        <v>1</v>
      </c>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98"/>
      <c r="BV8" s="98"/>
      <c r="BW8" s="98"/>
      <c r="BX8" s="98"/>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t="str">
        <f>IFERROR(_xlfn.IFNA(IF(VLOOKUP(DM5,Classificatietabel!$B$6:$I$91,2,FALSE)="Ja",1,"verbergen")*IF(DM$5="laag",IF($D$3,"verbergen",1),1),""),"verbergen")</f>
        <v/>
      </c>
      <c r="DN8" s="65"/>
      <c r="DO8" s="65"/>
      <c r="DP8" s="65"/>
      <c r="DQ8" s="65"/>
      <c r="DR8" s="65"/>
      <c r="DS8" s="65"/>
      <c r="DT8" s="65"/>
      <c r="DU8" s="65"/>
      <c r="DV8" s="65"/>
      <c r="DW8" s="65"/>
      <c r="DX8" s="65"/>
      <c r="DY8" s="65"/>
      <c r="DZ8" s="65"/>
      <c r="EA8" s="65"/>
      <c r="EB8" s="65"/>
      <c r="EC8" s="65"/>
      <c r="ED8" s="65"/>
      <c r="EE8" s="65"/>
      <c r="EF8" s="65"/>
      <c r="EG8" s="65"/>
      <c r="EH8" s="65"/>
      <c r="EI8" s="65"/>
    </row>
    <row r="9" spans="1:144">
      <c r="B9" s="337" t="s">
        <v>74</v>
      </c>
      <c r="C9" s="160" t="str">
        <f>_xlfn.IFNA(VLOOKUP($B9,Classificatietabel!$B$6:$I$91,C$7,FALSE),"")</f>
        <v>normaal</v>
      </c>
      <c r="D9" s="160" t="str">
        <f>_xlfn.IFNA(VLOOKUP($B9,Classificatietabel!$B$6:$I$91,D$7,FALSE),"")</f>
        <v>neen</v>
      </c>
      <c r="E9" s="119">
        <f>IF(AND(D9="laag",D3=1),0,_xlfn.IFNA(IF(VLOOKUP($B9,Classificatietabel!$B$6:$H$91,$E$5,FALSE)="Ja",1,0),""))</f>
        <v>1</v>
      </c>
      <c r="F9" s="163"/>
      <c r="G9" s="326">
        <f>IF(Plananalyse!G9=1,VLOOKUP(G$5,Kruistabel!$B$6:$F$9,MATCH($C9,Kruistabel!$C$5:$F$5,0)+1,FALSE)+MIN(Kruistabel!$C$15,IF($D9="Ja",Kruistabel!$C$13,0)+IF(G$6="Ja",Kruistabel!$C$14,0)),"")</f>
        <v>28</v>
      </c>
      <c r="H9" s="326">
        <f ca="1">IF(Plananalyse!H9=1,VLOOKUP(H$5,Kruistabel!$B$6:$F$9,MATCH($C9,Kruistabel!$C$5:$F$5,0)+1,FALSE)+MIN(Kruistabel!$C$15,IF($D9="Ja",Kruistabel!$C$13,0)+IF(H$6="Ja",Kruistabel!$C$14,0)),"")</f>
        <v>28</v>
      </c>
      <c r="I9" s="326">
        <f ca="1">IF(Plananalyse!I9=1,VLOOKUP(I$5,Kruistabel!$B$6:$F$9,MATCH($C9,Kruistabel!$C$5:$F$5,0)+1,FALSE)+MIN(Kruistabel!$C$15,IF($D9="Ja",Kruistabel!$C$13,0)+IF(I$6="Ja",Kruistabel!$C$14,0)),"")</f>
        <v>40</v>
      </c>
      <c r="J9" s="326">
        <f ca="1">IF(Plananalyse!J9=1,VLOOKUP(J$5,Kruistabel!$B$6:$F$9,MATCH($C9,Kruistabel!$C$5:$F$5,0)+1,FALSE)+MIN(Kruistabel!$C$15,IF($D9="Ja",Kruistabel!$C$13,0)+IF(J$6="Ja",Kruistabel!$C$14,0)),"")</f>
        <v>28</v>
      </c>
      <c r="K9" s="326">
        <f ca="1">IF(Plananalyse!K9=1,VLOOKUP(K$5,Kruistabel!$B$6:$F$9,MATCH($C9,Kruistabel!$C$5:$F$5,0)+1,FALSE)+MIN(Kruistabel!$C$15,IF($D9="Ja",Kruistabel!$C$13,0)+IF(K$6="Ja",Kruistabel!$C$14,0)),"")</f>
        <v>28</v>
      </c>
      <c r="L9" s="326">
        <f ca="1">IF(Plananalyse!L9=1,VLOOKUP(L$5,Kruistabel!$B$6:$F$9,MATCH($C9,Kruistabel!$C$5:$F$5,0)+1,FALSE)+MIN(Kruistabel!$C$15,IF($D9="Ja",Kruistabel!$C$13,0)+IF(L$6="Ja",Kruistabel!$C$14,0)),"")</f>
        <v>28</v>
      </c>
      <c r="M9" s="326">
        <f ca="1">IF(Plananalyse!M9=1,VLOOKUP(M$5,Kruistabel!$B$6:$F$9,MATCH($C9,Kruistabel!$C$5:$F$5,0)+1,FALSE)+MIN(Kruistabel!$C$15,IF($D9="Ja",Kruistabel!$C$13,0)+IF(M$6="Ja",Kruistabel!$C$14,0)),"")</f>
        <v>44</v>
      </c>
      <c r="N9" s="326">
        <f ca="1">IF(Plananalyse!N9=1,VLOOKUP(N$5,Kruistabel!$B$6:$F$9,MATCH($C9,Kruistabel!$C$5:$F$5,0)+1,FALSE)+MIN(Kruistabel!$C$15,IF($D9="Ja",Kruistabel!$C$13,0)+IF(N$6="Ja",Kruistabel!$C$14,0)),"")</f>
        <v>44</v>
      </c>
      <c r="O9" s="326">
        <f ca="1">IF(Plananalyse!O9=1,VLOOKUP(O$5,Kruistabel!$B$6:$F$9,MATCH($C9,Kruistabel!$C$5:$F$5,0)+1,FALSE)+MIN(Kruistabel!$C$15,IF($D9="Ja",Kruistabel!$C$13,0)+IF(O$6="Ja",Kruistabel!$C$14,0)),"")</f>
        <v>44</v>
      </c>
      <c r="P9" s="326">
        <f ca="1">IF(Plananalyse!P9=1,VLOOKUP(P$5,Kruistabel!$B$6:$F$9,MATCH($C9,Kruistabel!$C$5:$F$5,0)+1,FALSE)+MIN(Kruistabel!$C$15,IF($D9="Ja",Kruistabel!$C$13,0)+IF(P$6="Ja",Kruistabel!$C$14,0)),"")</f>
        <v>48</v>
      </c>
      <c r="Q9" s="326">
        <f ca="1">IF(Plananalyse!Q9=1,VLOOKUP(Q$5,Kruistabel!$B$6:$F$9,MATCH($C9,Kruistabel!$C$5:$F$5,0)+1,FALSE)+MIN(Kruistabel!$C$15,IF($D9="Ja",Kruistabel!$C$13,0)+IF(Q$6="Ja",Kruistabel!$C$14,0)),"")</f>
        <v>40</v>
      </c>
      <c r="R9" s="326">
        <f ca="1">IF(Plananalyse!R9=1,VLOOKUP(R$5,Kruistabel!$B$6:$F$9,MATCH($C9,Kruistabel!$C$5:$F$5,0)+1,FALSE)+MIN(Kruistabel!$C$15,IF($D9="Ja",Kruistabel!$C$13,0)+IF(R$6="Ja",Kruistabel!$C$14,0)),"")</f>
        <v>44</v>
      </c>
      <c r="S9" s="326">
        <f ca="1">IF(Plananalyse!S9=1,VLOOKUP(S$5,Kruistabel!$B$6:$F$9,MATCH($C9,Kruistabel!$C$5:$F$5,0)+1,FALSE)+MIN(Kruistabel!$C$15,IF($D9="Ja",Kruistabel!$C$13,0)+IF(S$6="Ja",Kruistabel!$C$14,0)),"")</f>
        <v>28</v>
      </c>
      <c r="T9" s="326">
        <f ca="1">IF(Plananalyse!T9=1,VLOOKUP(T$5,Kruistabel!$B$6:$F$9,MATCH($C9,Kruistabel!$C$5:$F$5,0)+1,FALSE)+MIN(Kruistabel!$C$15,IF($D9="Ja",Kruistabel!$C$13,0)+IF(T$6="Ja",Kruistabel!$C$14,0)),"")</f>
        <v>28</v>
      </c>
      <c r="U9" s="326">
        <f ca="1">IF(Plananalyse!U9=1,VLOOKUP(U$5,Kruistabel!$B$6:$F$9,MATCH($C9,Kruistabel!$C$5:$F$5,0)+1,FALSE)+MIN(Kruistabel!$C$15,IF($D9="Ja",Kruistabel!$C$13,0)+IF(U$6="Ja",Kruistabel!$C$14,0)),"")</f>
        <v>28</v>
      </c>
      <c r="V9" s="326">
        <f ca="1">IF(Plananalyse!V9=1,VLOOKUP(V$5,Kruistabel!$B$6:$F$9,MATCH($C9,Kruistabel!$C$5:$F$5,0)+1,FALSE)+MIN(Kruistabel!$C$15,IF($D9="Ja",Kruistabel!$C$13,0)+IF(V$6="Ja",Kruistabel!$C$14,0)),"")</f>
        <v>28</v>
      </c>
      <c r="W9" s="326">
        <f ca="1">IF(Plananalyse!W9=1,VLOOKUP(W$5,Kruistabel!$B$6:$F$9,MATCH($C9,Kruistabel!$C$5:$F$5,0)+1,FALSE)+MIN(Kruistabel!$C$15,IF($D9="Ja",Kruistabel!$C$13,0)+IF(W$6="Ja",Kruistabel!$C$14,0)),"")</f>
        <v>28</v>
      </c>
      <c r="X9" s="326">
        <f ca="1">IF(Plananalyse!X9=1,VLOOKUP(X$5,Kruistabel!$B$6:$F$9,MATCH($C9,Kruistabel!$C$5:$F$5,0)+1,FALSE)+MIN(Kruistabel!$C$15,IF($D9="Ja",Kruistabel!$C$13,0)+IF(X$6="Ja",Kruistabel!$C$14,0)),"")</f>
        <v>28</v>
      </c>
      <c r="Y9" s="326">
        <f ca="1">IF(Plananalyse!Y9=1,VLOOKUP(Y$5,Kruistabel!$B$6:$F$9,MATCH($C9,Kruistabel!$C$5:$F$5,0)+1,FALSE)+MIN(Kruistabel!$C$15,IF($D9="Ja",Kruistabel!$C$13,0)+IF(Y$6="Ja",Kruistabel!$C$14,0)),"")</f>
        <v>40</v>
      </c>
      <c r="Z9" s="326">
        <f ca="1">IF(Plananalyse!Z9=1,VLOOKUP(Z$5,Kruistabel!$B$6:$F$9,MATCH($C9,Kruistabel!$C$5:$F$5,0)+1,FALSE)+MIN(Kruistabel!$C$15,IF($D9="Ja",Kruistabel!$C$13,0)+IF(Z$6="Ja",Kruistabel!$C$14,0)),"")</f>
        <v>28</v>
      </c>
      <c r="AA9" s="326">
        <f ca="1">IF(Plananalyse!AA9=1,VLOOKUP(AA$5,Kruistabel!$B$6:$F$9,MATCH($C9,Kruistabel!$C$5:$F$5,0)+1,FALSE)+MIN(Kruistabel!$C$15,IF($D9="Ja",Kruistabel!$C$13,0)+IF(AA$6="Ja",Kruistabel!$C$14,0)),"")</f>
        <v>28</v>
      </c>
      <c r="AB9" s="326">
        <f ca="1">IF(Plananalyse!AB9=1,VLOOKUP(AB$5,Kruistabel!$B$6:$F$9,MATCH($C9,Kruistabel!$C$5:$F$5,0)+1,FALSE)+MIN(Kruistabel!$C$15,IF($D9="Ja",Kruistabel!$C$13,0)+IF(AB$6="Ja",Kruistabel!$C$14,0)),"")</f>
        <v>28</v>
      </c>
      <c r="AC9" s="326">
        <f ca="1">IF(Plananalyse!AC9=1,VLOOKUP(AC$5,Kruistabel!$B$6:$F$9,MATCH($C9,Kruistabel!$C$5:$F$5,0)+1,FALSE)+MIN(Kruistabel!$C$15,IF($D9="Ja",Kruistabel!$C$13,0)+IF(AC$6="Ja",Kruistabel!$C$14,0)),"")</f>
        <v>28</v>
      </c>
      <c r="AD9" s="326">
        <f ca="1">IF(Plananalyse!AD9=1,VLOOKUP(AD$5,Kruistabel!$B$6:$F$9,MATCH($C9,Kruistabel!$C$5:$F$5,0)+1,FALSE)+MIN(Kruistabel!$C$15,IF($D9="Ja",Kruistabel!$C$13,0)+IF(AD$6="Ja",Kruistabel!$C$14,0)),"")</f>
        <v>28</v>
      </c>
      <c r="AE9" s="326">
        <f ca="1">IF(Plananalyse!AE9=1,VLOOKUP(AE$5,Kruistabel!$B$6:$F$9,MATCH($C9,Kruistabel!$C$5:$F$5,0)+1,FALSE)+MIN(Kruistabel!$C$15,IF($D9="Ja",Kruistabel!$C$13,0)+IF(AE$6="Ja",Kruistabel!$C$14,0)),"")</f>
        <v>28</v>
      </c>
      <c r="AF9" s="326">
        <f ca="1">IF(Plananalyse!AF9=1,VLOOKUP(AF$5,Kruistabel!$B$6:$F$9,MATCH($C9,Kruistabel!$C$5:$F$5,0)+1,FALSE)+MIN(Kruistabel!$C$15,IF($D9="Ja",Kruistabel!$C$13,0)+IF(AF$6="Ja",Kruistabel!$C$14,0)),"")</f>
        <v>28</v>
      </c>
      <c r="AG9" s="326">
        <f ca="1">IF(Plananalyse!AG9=1,VLOOKUP(AG$5,Kruistabel!$B$6:$F$9,MATCH($C9,Kruistabel!$C$5:$F$5,0)+1,FALSE)+MIN(Kruistabel!$C$15,IF($D9="Ja",Kruistabel!$C$13,0)+IF(AG$6="Ja",Kruistabel!$C$14,0)),"")</f>
        <v>28</v>
      </c>
      <c r="AH9" s="326">
        <f ca="1">IF(Plananalyse!AH9=1,VLOOKUP(AH$5,Kruistabel!$B$6:$F$9,MATCH($C9,Kruistabel!$C$5:$F$5,0)+1,FALSE)+MIN(Kruistabel!$C$15,IF($D9="Ja",Kruistabel!$C$13,0)+IF(AH$6="Ja",Kruistabel!$C$14,0)),"")</f>
        <v>28</v>
      </c>
      <c r="AI9" s="326">
        <f ca="1">IF(Plananalyse!AI9=1,VLOOKUP(AI$5,Kruistabel!$B$6:$F$9,MATCH($C9,Kruistabel!$C$5:$F$5,0)+1,FALSE)+MIN(Kruistabel!$C$15,IF($D9="Ja",Kruistabel!$C$13,0)+IF(AI$6="Ja",Kruistabel!$C$14,0)),"")</f>
        <v>28</v>
      </c>
      <c r="AJ9" s="326">
        <f ca="1">IF(Plananalyse!AJ9=1,VLOOKUP(AJ$5,Kruistabel!$B$6:$F$9,MATCH($C9,Kruistabel!$C$5:$F$5,0)+1,FALSE)+MIN(Kruistabel!$C$15,IF($D9="Ja",Kruistabel!$C$13,0)+IF(AJ$6="Ja",Kruistabel!$C$14,0)),"")</f>
        <v>28</v>
      </c>
      <c r="AK9" s="326">
        <f ca="1">IF(Plananalyse!AK9=1,VLOOKUP(AK$5,Kruistabel!$B$6:$F$9,MATCH($C9,Kruistabel!$C$5:$F$5,0)+1,FALSE)+MIN(Kruistabel!$C$15,IF($D9="Ja",Kruistabel!$C$13,0)+IF(AK$6="Ja",Kruistabel!$C$14,0)),"")</f>
        <v>42</v>
      </c>
      <c r="AL9" s="326">
        <f ca="1">IF(Plananalyse!AL9=1,VLOOKUP(AL$5,Kruistabel!$B$6:$F$9,MATCH($C9,Kruistabel!$C$5:$F$5,0)+1,FALSE)+MIN(Kruistabel!$C$15,IF($D9="Ja",Kruistabel!$C$13,0)+IF(AL$6="Ja",Kruistabel!$C$14,0)),"")</f>
        <v>28</v>
      </c>
      <c r="AM9" s="326">
        <f ca="1">IF(Plananalyse!AM9=1,VLOOKUP(AM$5,Kruistabel!$B$6:$F$9,MATCH($C9,Kruistabel!$C$5:$F$5,0)+1,FALSE)+MIN(Kruistabel!$C$15,IF($D9="Ja",Kruistabel!$C$13,0)+IF(AM$6="Ja",Kruistabel!$C$14,0)),"")</f>
        <v>28</v>
      </c>
      <c r="AN9" s="327"/>
      <c r="AO9" s="326">
        <f ca="1">IF(Plananalyse!AO9=1,VLOOKUP(AO$5,Kruistabel!$B$6:$F$9,MATCH($C9,Kruistabel!$C$5:$F$5,0)+1,FALSE)+MIN(Kruistabel!$C$15,IF($D9="Ja",Kruistabel!$C$13,0)+IF(AO$6="Ja",Kruistabel!$C$14,0)),"")</f>
        <v>42</v>
      </c>
      <c r="AP9" s="326">
        <f ca="1">IF(Plananalyse!AP9=1,VLOOKUP(AP$5,Kruistabel!$B$6:$F$9,MATCH($C9,Kruistabel!$C$5:$F$5,0)+1,FALSE)+MIN(Kruistabel!$C$15,IF($D9="Ja",Kruistabel!$C$13,0)+IF(AP$6="Ja",Kruistabel!$C$14,0)),"")</f>
        <v>42</v>
      </c>
      <c r="AQ9" s="326">
        <f ca="1">IF(Plananalyse!AQ9=1,VLOOKUP(AQ$5,Kruistabel!$B$6:$F$9,MATCH($C9,Kruistabel!$C$5:$F$5,0)+1,FALSE)+MIN(Kruistabel!$C$15,IF($D9="Ja",Kruistabel!$C$13,0)+IF(AQ$6="Ja",Kruistabel!$C$14,0)),"")</f>
        <v>42</v>
      </c>
      <c r="AR9" s="326">
        <f ca="1">IF(Plananalyse!AR9=1,VLOOKUP(AR$5,Kruistabel!$B$6:$F$9,MATCH($C9,Kruistabel!$C$5:$F$5,0)+1,FALSE)+MIN(Kruistabel!$C$15,IF($D9="Ja",Kruistabel!$C$13,0)+IF(AR$6="Ja",Kruistabel!$C$14,0)),"")</f>
        <v>46</v>
      </c>
      <c r="AS9" s="326">
        <f ca="1">IF(Plananalyse!AS9=1,VLOOKUP(AS$5,Kruistabel!$B$6:$F$9,MATCH($C9,Kruistabel!$C$5:$F$5,0)+1,FALSE)+MIN(Kruistabel!$C$15,IF($D9="Ja",Kruistabel!$C$13,0)+IF(AS$6="Ja",Kruistabel!$C$14,0)),"")</f>
        <v>42</v>
      </c>
      <c r="AT9" s="326">
        <f ca="1">IF(Plananalyse!AT9=1,VLOOKUP(AT$5,Kruistabel!$B$6:$F$9,MATCH($C9,Kruistabel!$C$5:$F$5,0)+1,FALSE)+MIN(Kruistabel!$C$15,IF($D9="Ja",Kruistabel!$C$13,0)+IF(AT$6="Ja",Kruistabel!$C$14,0)),"")</f>
        <v>46</v>
      </c>
      <c r="AU9" s="326">
        <f ca="1">IF(Plananalyse!AU9=1,VLOOKUP(AU$5,Kruistabel!$B$6:$F$9,MATCH($C9,Kruistabel!$C$5:$F$5,0)+1,FALSE)+MIN(Kruistabel!$C$15,IF($D9="Ja",Kruistabel!$C$13,0)+IF(AU$6="Ja",Kruistabel!$C$14,0)),"")</f>
        <v>28</v>
      </c>
      <c r="AV9" s="326">
        <f ca="1">IF(Plananalyse!AV9=1,VLOOKUP(AV$5,Kruistabel!$B$6:$F$9,MATCH($C9,Kruistabel!$C$5:$F$5,0)+1,FALSE)+MIN(Kruistabel!$C$15,IF($D9="Ja",Kruistabel!$C$13,0)+IF(AV$6="Ja",Kruistabel!$C$14,0)),"")</f>
        <v>42</v>
      </c>
      <c r="AW9" s="326">
        <f ca="1">IF(Plananalyse!AW9=1,VLOOKUP(AW$5,Kruistabel!$B$6:$F$9,MATCH($C9,Kruistabel!$C$5:$F$5,0)+1,FALSE)+MIN(Kruistabel!$C$15,IF($D9="Ja",Kruistabel!$C$13,0)+IF(AW$6="Ja",Kruistabel!$C$14,0)),"")</f>
        <v>28</v>
      </c>
      <c r="AX9" s="326">
        <f ca="1">IF(Plananalyse!AX9=1,VLOOKUP(AX$5,Kruistabel!$B$6:$F$9,MATCH($C9,Kruistabel!$C$5:$F$5,0)+1,FALSE)+MIN(Kruistabel!$C$15,IF($D9="Ja",Kruistabel!$C$13,0)+IF(AX$6="Ja",Kruistabel!$C$14,0)),"")</f>
        <v>28</v>
      </c>
      <c r="AY9" s="327"/>
      <c r="AZ9" s="326">
        <f ca="1">IF(Plananalyse!AZ9=1,VLOOKUP(AZ$5,Kruistabel!$B$6:$F$9,MATCH($C9,Kruistabel!$C$5:$F$5,0)+1,FALSE)+MIN(Kruistabel!$C$15,IF($D9="Ja",Kruistabel!$C$13,0)+IF(AZ$6="Ja",Kruistabel!$C$14,0)),"")</f>
        <v>28</v>
      </c>
      <c r="BA9" s="326">
        <f ca="1">IF(Plananalyse!BA9=1,VLOOKUP(BA$5,Kruistabel!$B$6:$F$9,MATCH($C9,Kruistabel!$C$5:$F$5,0)+1,FALSE)+MIN(Kruistabel!$C$15,IF($D9="Ja",Kruistabel!$C$13,0)+IF(BA$6="Ja",Kruistabel!$C$14,0)),"")</f>
        <v>28</v>
      </c>
      <c r="BB9" s="326">
        <f ca="1">IF(Plananalyse!BB9=1,VLOOKUP(BB$5,Kruistabel!$B$6:$F$9,MATCH($C9,Kruistabel!$C$5:$F$5,0)+1,FALSE)+MIN(Kruistabel!$C$15,IF($D9="Ja",Kruistabel!$C$13,0)+IF(BB$6="Ja",Kruistabel!$C$14,0)),"")</f>
        <v>40</v>
      </c>
      <c r="BC9" s="326">
        <f ca="1">IF(Plananalyse!BC9=1,VLOOKUP(BC$5,Kruistabel!$B$6:$F$9,MATCH($C9,Kruistabel!$C$5:$F$5,0)+1,FALSE)+MIN(Kruistabel!$C$15,IF($D9="Ja",Kruistabel!$C$13,0)+IF(BC$6="Ja",Kruistabel!$C$14,0)),"")</f>
        <v>40</v>
      </c>
      <c r="BD9" s="326">
        <f ca="1">IF(Plananalyse!BD9=1,VLOOKUP(BD$5,Kruistabel!$B$6:$F$9,MATCH($C9,Kruistabel!$C$5:$F$5,0)+1,FALSE)+MIN(Kruistabel!$C$15,IF($D9="Ja",Kruistabel!$C$13,0)+IF(BD$6="Ja",Kruistabel!$C$14,0)),"")</f>
        <v>28</v>
      </c>
      <c r="BE9" s="326">
        <f ca="1">IF(Plananalyse!BE9=1,VLOOKUP(BE$5,Kruistabel!$B$6:$F$9,MATCH($C9,Kruistabel!$C$5:$F$5,0)+1,FALSE)+MIN(Kruistabel!$C$15,IF($D9="Ja",Kruistabel!$C$13,0)+IF(BE$6="Ja",Kruistabel!$C$14,0)),"")</f>
        <v>28</v>
      </c>
      <c r="BF9" s="326">
        <f ca="1">IF(Plananalyse!BF9=1,VLOOKUP(BF$5,Kruistabel!$B$6:$F$9,MATCH($C9,Kruistabel!$C$5:$F$5,0)+1,FALSE)+MIN(Kruistabel!$C$15,IF($D9="Ja",Kruistabel!$C$13,0)+IF(BF$6="Ja",Kruistabel!$C$14,0)),"")</f>
        <v>28</v>
      </c>
      <c r="BG9" s="326">
        <f ca="1">IF(Plananalyse!BG9=1,VLOOKUP(BG$5,Kruistabel!$B$6:$F$9,MATCH($C9,Kruistabel!$C$5:$F$5,0)+1,FALSE)+MIN(Kruistabel!$C$15,IF($D9="Ja",Kruistabel!$C$13,0)+IF(BG$6="Ja",Kruistabel!$C$14,0)),"")</f>
        <v>28</v>
      </c>
      <c r="BH9" s="326">
        <f ca="1">IF(Plananalyse!BH9=1,VLOOKUP(BH$5,Kruistabel!$B$6:$F$9,MATCH($C9,Kruistabel!$C$5:$F$5,0)+1,FALSE)+MIN(Kruistabel!$C$15,IF($D9="Ja",Kruistabel!$C$13,0)+IF(BH$6="Ja",Kruistabel!$C$14,0)),"")</f>
        <v>28</v>
      </c>
      <c r="BI9" s="327"/>
      <c r="BJ9" s="326" t="e">
        <f ca="1">IF(Plananalyse!BJ9=1,VLOOKUP(BJ$5,Kruistabel!$B$6:$F$9,MATCH($C9,Kruistabel!$C$5:$F$5,0)+1,FALSE)+MIN(Kruistabel!$C$15,IF($D9="Ja",Kruistabel!$C$13,0)+IF(BJ$6="Ja",Kruistabel!$C$14,0)),"")</f>
        <v>#N/A</v>
      </c>
      <c r="BK9" s="326" t="e">
        <f ca="1">IF(Plananalyse!BK9=1,VLOOKUP(BK$5,Kruistabel!$B$6:$F$9,MATCH($C9,Kruistabel!$C$5:$F$5,0)+1,FALSE)+MIN(Kruistabel!$C$15,IF($D9="Ja",Kruistabel!$C$13,0)+IF(BK$6="Ja",Kruistabel!$C$14,0)),"")</f>
        <v>#N/A</v>
      </c>
      <c r="BL9" s="326" t="e">
        <f ca="1">IF(Plananalyse!BL9=1,VLOOKUP(BL$5,Kruistabel!$B$6:$F$9,MATCH($C9,Kruistabel!$C$5:$F$5,0)+1,FALSE)+MIN(Kruistabel!$C$15,IF($D9="Ja",Kruistabel!$C$13,0)+IF(BL$6="Ja",Kruistabel!$C$14,0)),"")</f>
        <v>#N/A</v>
      </c>
      <c r="BM9" s="326" t="e">
        <f ca="1">IF(Plananalyse!BM9=1,VLOOKUP(BM$5,Kruistabel!$B$6:$F$9,MATCH($C9,Kruistabel!$C$5:$F$5,0)+1,FALSE)+MIN(Kruistabel!$C$15,IF($D9="Ja",Kruistabel!$C$13,0)+IF(BM$6="Ja",Kruistabel!$C$14,0)),"")</f>
        <v>#N/A</v>
      </c>
      <c r="BN9" s="326" t="e">
        <f ca="1">IF(Plananalyse!BN9=1,VLOOKUP(BN$5,Kruistabel!$B$6:$F$9,MATCH($C9,Kruistabel!$C$5:$F$5,0)+1,FALSE)+MIN(Kruistabel!$C$15,IF($D9="Ja",Kruistabel!$C$13,0)+IF(BN$6="Ja",Kruistabel!$C$14,0)),"")</f>
        <v>#N/A</v>
      </c>
      <c r="BO9" s="326" t="e">
        <f ca="1">IF(Plananalyse!BO9=1,VLOOKUP(BO$5,Kruistabel!$B$6:$F$9,MATCH($C9,Kruistabel!$C$5:$F$5,0)+1,FALSE)+MIN(Kruistabel!$C$15,IF($D9="Ja",Kruistabel!$C$13,0)+IF(BO$6="Ja",Kruistabel!$C$14,0)),"")</f>
        <v>#N/A</v>
      </c>
      <c r="BP9" s="326" t="e">
        <f ca="1">IF(Plananalyse!BP9=1,VLOOKUP(BP$5,Kruistabel!$B$6:$F$9,MATCH($C9,Kruistabel!$C$5:$F$5,0)+1,FALSE)+MIN(Kruistabel!$C$15,IF($D9="Ja",Kruistabel!$C$13,0)+IF(BP$6="Ja",Kruistabel!$C$14,0)),"")</f>
        <v>#N/A</v>
      </c>
      <c r="BQ9" s="326" t="e">
        <f ca="1">IF(Plananalyse!BQ9=1,VLOOKUP(BQ$5,Kruistabel!$B$6:$F$9,MATCH($C9,Kruistabel!$C$5:$F$5,0)+1,FALSE)+MIN(Kruistabel!$C$15,IF($D9="Ja",Kruistabel!$C$13,0)+IF(BQ$6="Ja",Kruistabel!$C$14,0)),"")</f>
        <v>#N/A</v>
      </c>
      <c r="BR9" s="326" t="e">
        <f ca="1">IF(Plananalyse!BR9=1,VLOOKUP(BR$5,Kruistabel!$B$6:$F$9,MATCH($C9,Kruistabel!$C$5:$F$5,0)+1,FALSE)+MIN(Kruistabel!$C$15,IF($D9="Ja",Kruistabel!$C$13,0)+IF(BR$6="Ja",Kruistabel!$C$14,0)),"")</f>
        <v>#REF!</v>
      </c>
      <c r="BS9" s="326" t="e">
        <f ca="1">IF(Plananalyse!BS9=1,VLOOKUP(BS$5,Kruistabel!$B$6:$F$9,MATCH($C9,Kruistabel!$C$5:$F$5,0)+1,FALSE)+MIN(Kruistabel!$C$15,IF($D9="Ja",Kruistabel!$C$13,0)+IF(BS$6="Ja",Kruistabel!$C$14,0)),"")</f>
        <v>#REF!</v>
      </c>
      <c r="BT9" s="65"/>
      <c r="BU9" s="231">
        <f ca="1">IF(Plananalyse!BU9=1,VLOOKUP(BU$5,Kruistabel!$B$6:$F$9,MATCH($C9,Kruistabel!$C$5:$F$5,0)+1,FALSE)+MIN(Kruistabel!$C$15,IF($D9="Ja",Kruistabel!$C$13,0)+IF(BU$6="Ja",Kruistabel!$C$14,0)),"")</f>
        <v>28</v>
      </c>
      <c r="BV9" s="326">
        <f ca="1">IF(Plananalyse!BV9=1,VLOOKUP(BV$5,Kruistabel!$B$6:$F$9,MATCH($C9,Kruistabel!$C$5:$F$5,0)+1,FALSE)+MIN(Kruistabel!$C$15,IF($D9="Ja",Kruistabel!$C$13,0)+IF(BV$6="Ja",Kruistabel!$C$14,0)),"")</f>
        <v>44</v>
      </c>
      <c r="BW9" s="326">
        <f ca="1">IF(Plananalyse!BW9=1,VLOOKUP(BW$5,Kruistabel!$B$6:$F$9,MATCH($C9,Kruistabel!$C$5:$F$5,0)+1,FALSE)+MIN(Kruistabel!$C$15,IF($D9="Ja",Kruistabel!$C$13,0)+IF(BW$6="Ja",Kruistabel!$C$14,0)),"")</f>
        <v>28</v>
      </c>
      <c r="BX9" s="326">
        <f ca="1">IF(Plananalyse!BX9=1,VLOOKUP(BX$5,Kruistabel!$B$6:$F$9,MATCH($C9,Kruistabel!$C$5:$F$5,0)+1,FALSE)+MIN(Kruistabel!$C$15,IF($D9="Ja",Kruistabel!$C$13,0)+IF(BX$6="Ja",Kruistabel!$C$14,0)),"")</f>
        <v>28</v>
      </c>
      <c r="BY9" s="327"/>
      <c r="BZ9" s="326" t="e">
        <f ca="1">IF(Plananalyse!BZ9=1,VLOOKUP(BZ$5,Kruistabel!$B$6:$F$9,MATCH($C9,Kruistabel!$C$5:$F$5,0)+1,FALSE)+MIN(Kruistabel!$C$15,IF($D9="Ja",Kruistabel!$C$13,0)+IF(BZ$6="Ja",Kruistabel!$C$14,0)),"")</f>
        <v>#N/A</v>
      </c>
      <c r="CA9" s="326" t="e">
        <f ca="1">IF(Plananalyse!CA9=1,VLOOKUP(CA$5,Kruistabel!$B$6:$F$9,MATCH($C9,Kruistabel!$C$5:$F$5,0)+1,FALSE)+MIN(Kruistabel!$C$15,IF($D9="Ja",Kruistabel!$C$13,0)+IF(CA$6="Ja",Kruistabel!$C$14,0)),"")</f>
        <v>#N/A</v>
      </c>
      <c r="CB9" s="326" t="e">
        <f ca="1">IF(Plananalyse!CB9=1,VLOOKUP(CB$5,Kruistabel!$B$6:$F$9,MATCH($C9,Kruistabel!$C$5:$F$5,0)+1,FALSE)+MIN(Kruistabel!$C$15,IF($D9="Ja",Kruistabel!$C$13,0)+IF(CB$6="Ja",Kruistabel!$C$14,0)),"")</f>
        <v>#N/A</v>
      </c>
      <c r="CC9" s="326" t="e">
        <f ca="1">IF(Plananalyse!CC9=1,VLOOKUP(CC$5,Kruistabel!$B$6:$F$9,MATCH($C9,Kruistabel!$C$5:$F$5,0)+1,FALSE)+MIN(Kruistabel!$C$15,IF($D9="Ja",Kruistabel!$C$13,0)+IF(CC$6="Ja",Kruistabel!$C$14,0)),"")</f>
        <v>#N/A</v>
      </c>
      <c r="CD9" s="326" t="e">
        <f ca="1">IF(Plananalyse!CD9=1,VLOOKUP(CD$5,Kruistabel!$B$6:$F$9,MATCH($C9,Kruistabel!$C$5:$F$5,0)+1,FALSE)+MIN(Kruistabel!$C$15,IF($D9="Ja",Kruistabel!$C$13,0)+IF(CD$6="Ja",Kruistabel!$C$14,0)),"")</f>
        <v>#N/A</v>
      </c>
      <c r="CE9" s="326" t="e">
        <f ca="1">IF(Plananalyse!CE9=1,VLOOKUP(CE$5,Kruistabel!$B$6:$F$9,MATCH($C9,Kruistabel!$C$5:$F$5,0)+1,FALSE)+MIN(Kruistabel!$C$15,IF($D9="Ja",Kruistabel!$C$13,0)+IF(CE$6="Ja",Kruistabel!$C$14,0)),"")</f>
        <v>#N/A</v>
      </c>
      <c r="CF9" s="326" t="e">
        <f ca="1">IF(Plananalyse!CF9=1,VLOOKUP(CF$5,Kruistabel!$B$6:$F$9,MATCH($C9,Kruistabel!$C$5:$F$5,0)+1,FALSE)+MIN(Kruistabel!$C$15,IF($D9="Ja",Kruistabel!$C$13,0)+IF(CF$6="Ja",Kruistabel!$C$14,0)),"")</f>
        <v>#N/A</v>
      </c>
      <c r="CG9" s="326" t="e">
        <f ca="1">IF(Plananalyse!CG9=1,VLOOKUP(CG$5,Kruistabel!$B$6:$F$9,MATCH($C9,Kruistabel!$C$5:$F$5,0)+1,FALSE)+MIN(Kruistabel!$C$15,IF($D9="Ja",Kruistabel!$C$13,0)+IF(CG$6="Ja",Kruistabel!$C$14,0)),"")</f>
        <v>#REF!</v>
      </c>
      <c r="CH9" s="326" t="e">
        <f ca="1">IF(Plananalyse!CH9=1,VLOOKUP(CH$5,Kruistabel!$B$6:$F$9,MATCH($C9,Kruistabel!$C$5:$F$5,0)+1,FALSE)+MIN(Kruistabel!$C$15,IF($D9="Ja",Kruistabel!$C$13,0)+IF(CH$6="Ja",Kruistabel!$C$14,0)),"")</f>
        <v>#REF!</v>
      </c>
      <c r="CI9" s="65"/>
      <c r="CJ9" s="326">
        <f ca="1">IF(Plananalyse!CJ9=1,VLOOKUP(CJ$5,Kruistabel!$B$6:$F$9,MATCH($C9,Kruistabel!$C$5:$F$5,0)+1,FALSE)+MIN(Kruistabel!$C$15,IF($D9="Ja",Kruistabel!$C$13,0)+IF(CJ$6="Ja",Kruistabel!$C$14,0)),"")</f>
        <v>44</v>
      </c>
      <c r="CK9" s="326">
        <f ca="1">IF(Plananalyse!CK9=1,VLOOKUP(CK$5,Kruistabel!$B$6:$F$9,MATCH($C9,Kruistabel!$C$5:$F$5,0)+1,FALSE)+MIN(Kruistabel!$C$15,IF($D9="Ja",Kruistabel!$C$13,0)+IF(CK$6="Ja",Kruistabel!$C$14,0)),"")</f>
        <v>44</v>
      </c>
      <c r="CL9" s="326">
        <f ca="1">IF(Plananalyse!CL9=1,VLOOKUP(CL$5,Kruistabel!$B$6:$F$9,MATCH($C9,Kruistabel!$C$5:$F$5,0)+1,FALSE)+MIN(Kruistabel!$C$15,IF($D9="Ja",Kruistabel!$C$13,0)+IF(CL$6="Ja",Kruistabel!$C$14,0)),"")</f>
        <v>28</v>
      </c>
      <c r="CM9" s="326">
        <f ca="1">IF(Plananalyse!CM9=1,VLOOKUP(CM$5,Kruistabel!$B$6:$F$9,MATCH($C9,Kruistabel!$C$5:$F$5,0)+1,FALSE)+MIN(Kruistabel!$C$15,IF($D9="Ja",Kruistabel!$C$13,0)+IF(CM$6="Ja",Kruistabel!$C$14,0)),"")</f>
        <v>48</v>
      </c>
      <c r="CN9" s="326">
        <f ca="1">IF(Plananalyse!CN9=1,VLOOKUP(CN$5,Kruistabel!$B$6:$F$9,MATCH($C9,Kruistabel!$C$5:$F$5,0)+1,FALSE)+MIN(Kruistabel!$C$15,IF($D9="Ja",Kruistabel!$C$13,0)+IF(CN$6="Ja",Kruistabel!$C$14,0)),"")</f>
        <v>48</v>
      </c>
      <c r="CO9" s="326">
        <f ca="1">IF(Plananalyse!CO9=1,VLOOKUP(CO$5,Kruistabel!$B$6:$F$9,MATCH($C9,Kruistabel!$C$5:$F$5,0)+1,FALSE)+MIN(Kruistabel!$C$15,IF($D9="Ja",Kruistabel!$C$13,0)+IF(CO$6="Ja",Kruistabel!$C$14,0)),"")</f>
        <v>40</v>
      </c>
      <c r="CP9" s="326">
        <f ca="1">IF(Plananalyse!CP9=1,VLOOKUP(CP$5,Kruistabel!$B$6:$F$9,MATCH($C9,Kruistabel!$C$5:$F$5,0)+1,FALSE)+MIN(Kruistabel!$C$15,IF($D9="Ja",Kruistabel!$C$13,0)+IF(CP$6="Ja",Kruistabel!$C$14,0)),"")</f>
        <v>44</v>
      </c>
      <c r="CQ9" s="326">
        <f ca="1">IF(Plananalyse!CQ9=1,VLOOKUP(CQ$5,Kruistabel!$B$6:$F$9,MATCH($C9,Kruistabel!$C$5:$F$5,0)+1,FALSE)+MIN(Kruistabel!$C$15,IF($D9="Ja",Kruistabel!$C$13,0)+IF(CQ$6="Ja",Kruistabel!$C$14,0)),"")</f>
        <v>40</v>
      </c>
      <c r="CR9" s="326">
        <f ca="1">IF(Plananalyse!CR9=1,VLOOKUP(CR$5,Kruistabel!$B$6:$F$9,MATCH($C9,Kruistabel!$C$5:$F$5,0)+1,FALSE)+MIN(Kruistabel!$C$15,IF($D9="Ja",Kruistabel!$C$13,0)+IF(CR$6="Ja",Kruistabel!$C$14,0)),"")</f>
        <v>42</v>
      </c>
      <c r="CS9" s="326">
        <f ca="1">IF(Plananalyse!CS9=1,VLOOKUP(CS$5,Kruistabel!$B$6:$F$9,MATCH($C9,Kruistabel!$C$5:$F$5,0)+1,FALSE)+MIN(Kruistabel!$C$15,IF($D9="Ja",Kruistabel!$C$13,0)+IF(CS$6="Ja",Kruistabel!$C$14,0)),"")</f>
        <v>44</v>
      </c>
      <c r="CT9" s="326">
        <f ca="1">IF(Plananalyse!CT9=1,VLOOKUP(CT$5,Kruistabel!$B$6:$F$9,MATCH($C9,Kruistabel!$C$5:$F$5,0)+1,FALSE)+MIN(Kruistabel!$C$15,IF($D9="Ja",Kruistabel!$C$13,0)+IF(CT$6="Ja",Kruistabel!$C$14,0)),"")</f>
        <v>44</v>
      </c>
      <c r="CU9" s="326">
        <f ca="1">IF(Plananalyse!CU9=1,VLOOKUP(CU$5,Kruistabel!$B$6:$F$9,MATCH($C9,Kruistabel!$C$5:$F$5,0)+1,FALSE)+MIN(Kruistabel!$C$15,IF($D9="Ja",Kruistabel!$C$13,0)+IF(CU$6="Ja",Kruistabel!$C$14,0)),"")</f>
        <v>40</v>
      </c>
      <c r="CV9" s="326">
        <f ca="1">IF(Plananalyse!CV9=1,VLOOKUP(CV$5,Kruistabel!$B$6:$F$9,MATCH($C9,Kruistabel!$C$5:$F$5,0)+1,FALSE)+MIN(Kruistabel!$C$15,IF($D9="Ja",Kruistabel!$C$13,0)+IF(CV$6="Ja",Kruistabel!$C$14,0)),"")</f>
        <v>40</v>
      </c>
      <c r="CW9" s="326">
        <f ca="1">IF(Plananalyse!CW9=1,VLOOKUP(CW$5,Kruistabel!$B$6:$F$9,MATCH($C9,Kruistabel!$C$5:$F$5,0)+1,FALSE)+MIN(Kruistabel!$C$15,IF($D9="Ja",Kruistabel!$C$13,0)+IF(CW$6="Ja",Kruistabel!$C$14,0)),"")</f>
        <v>44</v>
      </c>
      <c r="CX9" s="326">
        <f ca="1">IF(Plananalyse!CX9=1,VLOOKUP(CX$5,Kruistabel!$B$6:$F$9,MATCH($C9,Kruistabel!$C$5:$F$5,0)+1,FALSE)+MIN(Kruistabel!$C$15,IF($D9="Ja",Kruistabel!$C$13,0)+IF(CX$6="Ja",Kruistabel!$C$14,0)),"")</f>
        <v>28</v>
      </c>
      <c r="CY9" s="326">
        <f ca="1">IF(Plananalyse!CY9=1,VLOOKUP(CY$5,Kruistabel!$B$6:$F$9,MATCH($C9,Kruistabel!$C$5:$F$5,0)+1,FALSE)+MIN(Kruistabel!$C$15,IF($D9="Ja",Kruistabel!$C$13,0)+IF(CY$6="Ja",Kruistabel!$C$14,0)),"")</f>
        <v>40</v>
      </c>
      <c r="CZ9" s="326">
        <f ca="1">IF(Plananalyse!CZ9=1,VLOOKUP(CZ$5,Kruistabel!$B$6:$F$9,MATCH($C9,Kruistabel!$C$5:$F$5,0)+1,FALSE)+MIN(Kruistabel!$C$15,IF($D9="Ja",Kruistabel!$C$13,0)+IF(CZ$6="Ja",Kruistabel!$C$14,0)),"")</f>
        <v>40</v>
      </c>
      <c r="DA9" s="326">
        <f ca="1">IF(Plananalyse!DA9=1,VLOOKUP(DA$5,Kruistabel!$B$6:$F$9,MATCH($C9,Kruistabel!$C$5:$F$5,0)+1,FALSE)+MIN(Kruistabel!$C$15,IF($D9="Ja",Kruistabel!$C$13,0)+IF(DA$6="Ja",Kruistabel!$C$14,0)),"")</f>
        <v>40</v>
      </c>
      <c r="DB9" s="326">
        <f ca="1">IF(Plananalyse!DB9=1,VLOOKUP(DB$5,Kruistabel!$B$6:$F$9,MATCH($C9,Kruistabel!$C$5:$F$5,0)+1,FALSE)+MIN(Kruistabel!$C$15,IF($D9="Ja",Kruistabel!$C$13,0)+IF(DB$6="Ja",Kruistabel!$C$14,0)),"")</f>
        <v>28</v>
      </c>
      <c r="DC9" s="326">
        <f ca="1">IF(Plananalyse!DC9=1,VLOOKUP(DC$5,Kruistabel!$B$6:$F$9,MATCH($C9,Kruistabel!$C$5:$F$5,0)+1,FALSE)+MIN(Kruistabel!$C$15,IF($D9="Ja",Kruistabel!$C$13,0)+IF(DC$6="Ja",Kruistabel!$C$14,0)),"")</f>
        <v>28</v>
      </c>
      <c r="DD9" s="327"/>
      <c r="DE9" s="326" t="e">
        <f ca="1">IF(Plananalyse!DE9=1,VLOOKUP(DE$5,Kruistabel!$B$6:$F$9,MATCH($C9,Kruistabel!$C$5:$F$5,0)+1,FALSE)+MIN(Kruistabel!$C$15,IF($D9="Ja",Kruistabel!$C$13,0)+IF(DE$6="Ja",Kruistabel!$C$14,0)),"")</f>
        <v>#N/A</v>
      </c>
      <c r="DF9" s="326" t="e">
        <f ca="1">IF(Plananalyse!DF9=1,VLOOKUP(DF$5,Kruistabel!$B$6:$F$9,MATCH($C9,Kruistabel!$C$5:$F$5,0)+1,FALSE)+MIN(Kruistabel!$C$15,IF($D9="Ja",Kruistabel!$C$13,0)+IF(DF$6="Ja",Kruistabel!$C$14,0)),"")</f>
        <v>#N/A</v>
      </c>
      <c r="DG9" s="326" t="e">
        <f ca="1">IF(Plananalyse!DG9=1,VLOOKUP(DG$5,Kruistabel!$B$6:$F$9,MATCH($C9,Kruistabel!$C$5:$F$5,0)+1,FALSE)+MIN(Kruistabel!$C$15,IF($D9="Ja",Kruistabel!$C$13,0)+IF(DG$6="Ja",Kruistabel!$C$14,0)),"")</f>
        <v>#N/A</v>
      </c>
      <c r="DH9" s="326" t="e">
        <f ca="1">IF(Plananalyse!DH9=1,VLOOKUP(DH$5,Kruistabel!$B$6:$F$9,MATCH($C9,Kruistabel!$C$5:$F$5,0)+1,FALSE)+MIN(Kruistabel!$C$15,IF($D9="Ja",Kruistabel!$C$13,0)+IF(DH$6="Ja",Kruistabel!$C$14,0)),"")</f>
        <v>#N/A</v>
      </c>
      <c r="DI9" s="326" t="e">
        <f ca="1">IF(Plananalyse!DI9=1,VLOOKUP(DI$5,Kruistabel!$B$6:$F$9,MATCH($C9,Kruistabel!$C$5:$F$5,0)+1,FALSE)+MIN(Kruistabel!$C$15,IF($D9="Ja",Kruistabel!$C$13,0)+IF(DI$6="Ja",Kruistabel!$C$14,0)),"")</f>
        <v>#N/A</v>
      </c>
      <c r="DJ9" s="326" t="e">
        <f ca="1">IF(Plananalyse!DJ9=1,VLOOKUP(DJ$5,Kruistabel!$B$6:$F$9,MATCH($C9,Kruistabel!$C$5:$F$5,0)+1,FALSE)+MIN(Kruistabel!$C$15,IF($D9="Ja",Kruistabel!$C$13,0)+IF(DJ$6="Ja",Kruistabel!$C$14,0)),"")</f>
        <v>#N/A</v>
      </c>
      <c r="DK9" s="326" t="e">
        <f ca="1">IF(Plananalyse!DK9=1,VLOOKUP(DK$5,Kruistabel!$B$6:$F$9,MATCH($C9,Kruistabel!$C$5:$F$5,0)+1,FALSE)+MIN(Kruistabel!$C$15,IF($D9="Ja",Kruistabel!$C$13,0)+IF(DK$6="Ja",Kruistabel!$C$14,0)),"")</f>
        <v>#REF!</v>
      </c>
      <c r="DL9" s="326" t="e">
        <f ca="1">IF(Plananalyse!DL9=1,VLOOKUP(DL$5,Kruistabel!$B$6:$F$9,MATCH($C9,Kruistabel!$C$5:$F$5,0)+1,FALSE)+MIN(Kruistabel!$C$15,IF($D9="Ja",Kruistabel!$C$13,0)+IF(DL$6="Ja",Kruistabel!$C$14,0)),"")</f>
        <v>#REF!</v>
      </c>
      <c r="DM9" s="327"/>
      <c r="DN9" s="326" t="e">
        <f ca="1">IF(Plananalyse!DN9=1,VLOOKUP(DN$5,Kruistabel!$B$6:$F$9,MATCH($C9,Kruistabel!$C$5:$F$5,0)+1,FALSE)+MIN(Kruistabel!$C$15,IF($D9="Ja",Kruistabel!$C$13,0)+IF(DN$6="Ja",Kruistabel!$C$14,0)),"")</f>
        <v>#N/A</v>
      </c>
      <c r="DO9" s="326" t="e">
        <f ca="1">IF(Plananalyse!DO9=1,VLOOKUP(DO$5,Kruistabel!$B$6:$F$9,MATCH($C9,Kruistabel!$C$5:$F$5,0)+1,FALSE)+MIN(Kruistabel!$C$15,IF($D9="Ja",Kruistabel!$C$13,0)+IF(DO$6="Ja",Kruistabel!$C$14,0)),"")</f>
        <v>#N/A</v>
      </c>
      <c r="DP9" s="326" t="e">
        <f ca="1">IF(Plananalyse!DP9=1,VLOOKUP(DP$5,Kruistabel!$B$6:$F$9,MATCH($C9,Kruistabel!$C$5:$F$5,0)+1,FALSE)+MIN(Kruistabel!$C$15,IF($D9="Ja",Kruistabel!$C$13,0)+IF(DP$6="Ja",Kruistabel!$C$14,0)),"")</f>
        <v>#N/A</v>
      </c>
      <c r="DQ9" s="326" t="e">
        <f ca="1">IF(Plananalyse!DQ9=1,VLOOKUP(DQ$5,Kruistabel!$B$6:$F$9,MATCH($C9,Kruistabel!$C$5:$F$5,0)+1,FALSE)+MIN(Kruistabel!$C$15,IF($D9="Ja",Kruistabel!$C$13,0)+IF(DQ$6="Ja",Kruistabel!$C$14,0)),"")</f>
        <v>#N/A</v>
      </c>
      <c r="DR9" s="326" t="e">
        <f ca="1">IF(Plananalyse!DR9=1,VLOOKUP(DR$5,Kruistabel!$B$6:$F$9,MATCH($C9,Kruistabel!$C$5:$F$5,0)+1,FALSE)+MIN(Kruistabel!$C$15,IF($D9="Ja",Kruistabel!$C$13,0)+IF(DR$6="Ja",Kruistabel!$C$14,0)),"")</f>
        <v>#N/A</v>
      </c>
      <c r="DS9" s="326" t="e">
        <f ca="1">IF(Plananalyse!DS9=1,VLOOKUP(DS$5,Kruistabel!$B$6:$F$9,MATCH($C9,Kruistabel!$C$5:$F$5,0)+1,FALSE)+MIN(Kruistabel!$C$15,IF($D9="Ja",Kruistabel!$C$13,0)+IF(DS$6="Ja",Kruistabel!$C$14,0)),"")</f>
        <v>#N/A</v>
      </c>
      <c r="DT9" s="326" t="e">
        <f ca="1">IF(Plananalyse!DT9=1,VLOOKUP(DT$5,Kruistabel!$B$6:$F$9,MATCH($C9,Kruistabel!$C$5:$F$5,0)+1,FALSE)+MIN(Kruistabel!$C$15,IF($D9="Ja",Kruistabel!$C$13,0)+IF(DT$6="Ja",Kruistabel!$C$14,0)),"")</f>
        <v>#N/A</v>
      </c>
      <c r="DU9" s="326" t="e">
        <f ca="1">IF(Plananalyse!DU9=1,VLOOKUP(DU$5,Kruistabel!$B$6:$F$9,MATCH($C9,Kruistabel!$C$5:$F$5,0)+1,FALSE)+MIN(Kruistabel!$C$15,IF($D9="Ja",Kruistabel!$C$13,0)+IF(DU$6="Ja",Kruistabel!$C$14,0)),"")</f>
        <v>#N/A</v>
      </c>
      <c r="DV9" s="326" t="e">
        <f ca="1">IF(Plananalyse!DV9=1,VLOOKUP(DV$5,Kruistabel!$B$6:$F$9,MATCH($C9,Kruistabel!$C$5:$F$5,0)+1,FALSE)+MIN(Kruistabel!$C$15,IF($D9="Ja",Kruistabel!$C$13,0)+IF(DV$6="Ja",Kruistabel!$C$14,0)),"")</f>
        <v>#N/A</v>
      </c>
      <c r="DW9" s="326" t="e">
        <f ca="1">IF(Plananalyse!DW9=1,VLOOKUP(DW$5,Kruistabel!$B$6:$F$9,MATCH($C9,Kruistabel!$C$5:$F$5,0)+1,FALSE)+MIN(Kruistabel!$C$15,IF($D9="Ja",Kruistabel!$C$13,0)+IF(DW$6="Ja",Kruistabel!$C$14,0)),"")</f>
        <v>#REF!</v>
      </c>
      <c r="DX9" s="326" t="e">
        <f ca="1">IF(Plananalyse!DX9=1,VLOOKUP(DX$5,Kruistabel!$B$6:$F$9,MATCH($C9,Kruistabel!$C$5:$F$5,0)+1,FALSE)+MIN(Kruistabel!$C$15,IF($D9="Ja",Kruistabel!$C$13,0)+IF(DX$6="Ja",Kruistabel!$C$14,0)),"")</f>
        <v>#REF!</v>
      </c>
      <c r="DY9" s="327"/>
      <c r="DZ9" s="326" t="e">
        <f ca="1">IF(Plananalyse!DZ9=1,VLOOKUP(DZ$5,Kruistabel!$B$6:$F$9,MATCH($C9,Kruistabel!$C$5:$F$5,0)+1,FALSE)+MIN(Kruistabel!$C$15,IF($D9="Ja",Kruistabel!$C$13,0)+IF(DZ$6="Ja",Kruistabel!$C$14,0)),"")</f>
        <v>#N/A</v>
      </c>
      <c r="EA9" s="326" t="e">
        <f ca="1">IF(Plananalyse!EA9=1,VLOOKUP(EA$5,Kruistabel!$B$6:$F$9,MATCH($C9,Kruistabel!$C$5:$F$5,0)+1,FALSE)+MIN(Kruistabel!$C$15,IF($D9="Ja",Kruistabel!$C$13,0)+IF(EA$6="Ja",Kruistabel!$C$14,0)),"")</f>
        <v>#N/A</v>
      </c>
      <c r="EB9" s="326" t="e">
        <f ca="1">IF(Plananalyse!EB9=1,VLOOKUP(EB$5,Kruistabel!$B$6:$F$9,MATCH($C9,Kruistabel!$C$5:$F$5,0)+1,FALSE)+MIN(Kruistabel!$C$15,IF($D9="Ja",Kruistabel!$C$13,0)+IF(EB$6="Ja",Kruistabel!$C$14,0)),"")</f>
        <v>#REF!</v>
      </c>
      <c r="EC9" s="326" t="e">
        <f ca="1">IF(Plananalyse!EC9=1,VLOOKUP(EC$5,Kruistabel!$B$6:$F$9,MATCH($C9,Kruistabel!$C$5:$F$5,0)+1,FALSE)+MIN(Kruistabel!$C$15,IF($D9="Ja",Kruistabel!$C$13,0)+IF(EC$6="Ja",Kruistabel!$C$14,0)),"")</f>
        <v>#REF!</v>
      </c>
      <c r="ED9" s="327"/>
      <c r="EE9" s="326" t="e">
        <f ca="1">IF(Plananalyse!EE9=1,VLOOKUP(EE$5,Kruistabel!$B$6:$F$9,MATCH($C9,Kruistabel!$C$5:$F$5,0)+1,FALSE)+MIN(Kruistabel!$C$15,IF($D9="Ja",Kruistabel!$C$13,0)+IF(EE$6="Ja",Kruistabel!$C$14,0)),"")</f>
        <v>#N/A</v>
      </c>
      <c r="EF9" s="326" t="e">
        <f ca="1">IF(Plananalyse!EF9=1,VLOOKUP(EF$5,Kruistabel!$B$6:$F$9,MATCH($C9,Kruistabel!$C$5:$F$5,0)+1,FALSE)+MIN(Kruistabel!$C$15,IF($D9="Ja",Kruistabel!$C$13,0)+IF(EF$6="Ja",Kruistabel!$C$14,0)),"")</f>
        <v>#N/A</v>
      </c>
      <c r="EG9" s="326" t="e">
        <f ca="1">IF(Plananalyse!EG9=1,VLOOKUP(EG$5,Kruistabel!$B$6:$F$9,MATCH($C9,Kruistabel!$C$5:$F$5,0)+1,FALSE)+MIN(Kruistabel!$C$15,IF($D9="Ja",Kruistabel!$C$13,0)+IF(EG$6="Ja",Kruistabel!$C$14,0)),"")</f>
        <v>#N/A</v>
      </c>
      <c r="EH9" s="326" t="e">
        <f ca="1">IF(Plananalyse!EH9=1,VLOOKUP(EH$5,Kruistabel!$B$6:$F$9,MATCH($C9,Kruistabel!$C$5:$F$5,0)+1,FALSE)+MIN(Kruistabel!$C$15,IF($D9="Ja",Kruistabel!$C$13,0)+IF(EH$6="Ja",Kruistabel!$C$14,0)),"")</f>
        <v>#REF!</v>
      </c>
      <c r="EI9" s="326" t="e">
        <f ca="1">IF(Plananalyse!EI9=1,VLOOKUP(EI$5,Kruistabel!$B$6:$F$9,MATCH($C9,Kruistabel!$C$5:$F$5,0)+1,FALSE)+MIN(Kruistabel!$C$15,IF($D9="Ja",Kruistabel!$C$13,0)+IF(EI$6="Ja",Kruistabel!$C$14,0)),"")</f>
        <v>#REF!</v>
      </c>
      <c r="EJ9" s="331" t="str">
        <f>IF(Plananalyse!EJ9=1,VLOOKUP(EJ$5,Kruistabel!$B$6:$F$9,MATCH($C9,Kruistabel!$C$5:$F$5,0)+1,FALSE)+MIN(Kruistabel!$C$15,IF($D9="Ja",Kruistabel!$C$13,0)+IF(EJ$6="Ja",Kruistabel!$C$14,0)),"")</f>
        <v/>
      </c>
      <c r="EK9" s="164"/>
      <c r="EL9" s="164"/>
      <c r="EM9" s="164"/>
      <c r="EN9" s="164"/>
    </row>
    <row r="10" spans="1:144">
      <c r="B10" s="337" t="s">
        <v>79</v>
      </c>
      <c r="C10" s="160" t="str">
        <f>_xlfn.IFNA(VLOOKUP($B10,Classificatietabel!$B$6:$I$91,C$7,FALSE),"")</f>
        <v>hoog</v>
      </c>
      <c r="D10" s="160" t="str">
        <f>_xlfn.IFNA(VLOOKUP($B10,Classificatietabel!$B$6:$I$91,D$7,FALSE),"")</f>
        <v>neen</v>
      </c>
      <c r="E10" s="119">
        <f>IF(AND(D10="laag",$D$3=1),0,_xlfn.IFNA(IF(VLOOKUP($B10,Classificatietabel!$B$6:$H$91,$E$5,FALSE)="Ja",1,0),""))</f>
        <v>1</v>
      </c>
      <c r="F10" s="163"/>
      <c r="G10" s="326">
        <f>IF(Plananalyse!G10=1,VLOOKUP(G$5,Kruistabel!$B$6:$F$9,MATCH($C10,Kruistabel!$C$5:$F$5,0)+1,FALSE)+MIN(Kruistabel!$C$15,IF($D10="Ja",Kruistabel!$C$13,0)+IF(G$6="Ja",Kruistabel!$C$14,0)),"")</f>
        <v>32</v>
      </c>
      <c r="H10" s="326">
        <f>IF(Plananalyse!H10=1,VLOOKUP(H$5,Kruistabel!$B$6:$F$9,MATCH($C10,Kruistabel!$C$5:$F$5,0)+1,FALSE)+MIN(Kruistabel!$C$15,IF($D10="Ja",Kruistabel!$C$13,0)+IF(H$6="Ja",Kruistabel!$C$14,0)),"")</f>
        <v>32</v>
      </c>
      <c r="I10" s="326">
        <f ca="1">IF(Plananalyse!I10=1,VLOOKUP(I$5,Kruistabel!$B$6:$F$9,MATCH($C10,Kruistabel!$C$5:$F$5,0)+1,FALSE)+MIN(Kruistabel!$C$15,IF($D10="Ja",Kruistabel!$C$13,0)+IF(I$6="Ja",Kruistabel!$C$14,0)),"")</f>
        <v>44</v>
      </c>
      <c r="J10" s="326">
        <f ca="1">IF(Plananalyse!J10=1,VLOOKUP(J$5,Kruistabel!$B$6:$F$9,MATCH($C10,Kruistabel!$C$5:$F$5,0)+1,FALSE)+MIN(Kruistabel!$C$15,IF($D10="Ja",Kruistabel!$C$13,0)+IF(J$6="Ja",Kruistabel!$C$14,0)),"")</f>
        <v>32</v>
      </c>
      <c r="K10" s="326">
        <f ca="1">IF(Plananalyse!K10=1,VLOOKUP(K$5,Kruistabel!$B$6:$F$9,MATCH($C10,Kruistabel!$C$5:$F$5,0)+1,FALSE)+MIN(Kruistabel!$C$15,IF($D10="Ja",Kruistabel!$C$13,0)+IF(K$6="Ja",Kruistabel!$C$14,0)),"")</f>
        <v>32</v>
      </c>
      <c r="L10" s="326">
        <f ca="1">IF(Plananalyse!L10=1,VLOOKUP(L$5,Kruistabel!$B$6:$F$9,MATCH($C10,Kruistabel!$C$5:$F$5,0)+1,FALSE)+MIN(Kruistabel!$C$15,IF($D10="Ja",Kruistabel!$C$13,0)+IF(L$6="Ja",Kruistabel!$C$14,0)),"")</f>
        <v>32</v>
      </c>
      <c r="M10" s="326">
        <f ca="1">IF(Plananalyse!M10=1,VLOOKUP(M$5,Kruistabel!$B$6:$F$9,MATCH($C10,Kruistabel!$C$5:$F$5,0)+1,FALSE)+MIN(Kruistabel!$C$15,IF($D10="Ja",Kruistabel!$C$13,0)+IF(M$6="Ja",Kruistabel!$C$14,0)),"")</f>
        <v>48</v>
      </c>
      <c r="N10" s="326">
        <f ca="1">IF(Plananalyse!N10=1,VLOOKUP(N$5,Kruistabel!$B$6:$F$9,MATCH($C10,Kruistabel!$C$5:$F$5,0)+1,FALSE)+MIN(Kruistabel!$C$15,IF($D10="Ja",Kruistabel!$C$13,0)+IF(N$6="Ja",Kruistabel!$C$14,0)),"")</f>
        <v>48</v>
      </c>
      <c r="O10" s="326">
        <f ca="1">IF(Plananalyse!O10=1,VLOOKUP(O$5,Kruistabel!$B$6:$F$9,MATCH($C10,Kruistabel!$C$5:$F$5,0)+1,FALSE)+MIN(Kruistabel!$C$15,IF($D10="Ja",Kruistabel!$C$13,0)+IF(O$6="Ja",Kruistabel!$C$14,0)),"")</f>
        <v>48</v>
      </c>
      <c r="P10" s="326">
        <f ca="1">IF(Plananalyse!P10=1,VLOOKUP(P$5,Kruistabel!$B$6:$F$9,MATCH($C10,Kruistabel!$C$5:$F$5,0)+1,FALSE)+MIN(Kruistabel!$C$15,IF($D10="Ja",Kruistabel!$C$13,0)+IF(P$6="Ja",Kruistabel!$C$14,0)),"")</f>
        <v>52</v>
      </c>
      <c r="Q10" s="326">
        <f ca="1">IF(Plananalyse!Q10=1,VLOOKUP(Q$5,Kruistabel!$B$6:$F$9,MATCH($C10,Kruistabel!$C$5:$F$5,0)+1,FALSE)+MIN(Kruistabel!$C$15,IF($D10="Ja",Kruistabel!$C$13,0)+IF(Q$6="Ja",Kruistabel!$C$14,0)),"")</f>
        <v>44</v>
      </c>
      <c r="R10" s="326">
        <f ca="1">IF(Plananalyse!R10=1,VLOOKUP(R$5,Kruistabel!$B$6:$F$9,MATCH($C10,Kruistabel!$C$5:$F$5,0)+1,FALSE)+MIN(Kruistabel!$C$15,IF($D10="Ja",Kruistabel!$C$13,0)+IF(R$6="Ja",Kruistabel!$C$14,0)),"")</f>
        <v>48</v>
      </c>
      <c r="S10" s="326">
        <f ca="1">IF(Plananalyse!S10=1,VLOOKUP(S$5,Kruistabel!$B$6:$F$9,MATCH($C10,Kruistabel!$C$5:$F$5,0)+1,FALSE)+MIN(Kruistabel!$C$15,IF($D10="Ja",Kruistabel!$C$13,0)+IF(S$6="Ja",Kruistabel!$C$14,0)),"")</f>
        <v>32</v>
      </c>
      <c r="T10" s="326">
        <f ca="1">IF(Plananalyse!T10=1,VLOOKUP(T$5,Kruistabel!$B$6:$F$9,MATCH($C10,Kruistabel!$C$5:$F$5,0)+1,FALSE)+MIN(Kruistabel!$C$15,IF($D10="Ja",Kruistabel!$C$13,0)+IF(T$6="Ja",Kruistabel!$C$14,0)),"")</f>
        <v>32</v>
      </c>
      <c r="U10" s="326">
        <f ca="1">IF(Plananalyse!U10=1,VLOOKUP(U$5,Kruistabel!$B$6:$F$9,MATCH($C10,Kruistabel!$C$5:$F$5,0)+1,FALSE)+MIN(Kruistabel!$C$15,IF($D10="Ja",Kruistabel!$C$13,0)+IF(U$6="Ja",Kruistabel!$C$14,0)),"")</f>
        <v>32</v>
      </c>
      <c r="V10" s="326">
        <f ca="1">IF(Plananalyse!V10=1,VLOOKUP(V$5,Kruistabel!$B$6:$F$9,MATCH($C10,Kruistabel!$C$5:$F$5,0)+1,FALSE)+MIN(Kruistabel!$C$15,IF($D10="Ja",Kruistabel!$C$13,0)+IF(V$6="Ja",Kruistabel!$C$14,0)),"")</f>
        <v>32</v>
      </c>
      <c r="W10" s="326">
        <f ca="1">IF(Plananalyse!W10=1,VLOOKUP(W$5,Kruistabel!$B$6:$F$9,MATCH($C10,Kruistabel!$C$5:$F$5,0)+1,FALSE)+MIN(Kruistabel!$C$15,IF($D10="Ja",Kruistabel!$C$13,0)+IF(W$6="Ja",Kruistabel!$C$14,0)),"")</f>
        <v>32</v>
      </c>
      <c r="X10" s="326">
        <f ca="1">IF(Plananalyse!X10=1,VLOOKUP(X$5,Kruistabel!$B$6:$F$9,MATCH($C10,Kruistabel!$C$5:$F$5,0)+1,FALSE)+MIN(Kruistabel!$C$15,IF($D10="Ja",Kruistabel!$C$13,0)+IF(X$6="Ja",Kruistabel!$C$14,0)),"")</f>
        <v>32</v>
      </c>
      <c r="Y10" s="326">
        <f ca="1">IF(Plananalyse!Y10=1,VLOOKUP(Y$5,Kruistabel!$B$6:$F$9,MATCH($C10,Kruistabel!$C$5:$F$5,0)+1,FALSE)+MIN(Kruistabel!$C$15,IF($D10="Ja",Kruistabel!$C$13,0)+IF(Y$6="Ja",Kruistabel!$C$14,0)),"")</f>
        <v>44</v>
      </c>
      <c r="Z10" s="326">
        <f ca="1">IF(Plananalyse!Z10=1,VLOOKUP(Z$5,Kruistabel!$B$6:$F$9,MATCH($C10,Kruistabel!$C$5:$F$5,0)+1,FALSE)+MIN(Kruistabel!$C$15,IF($D10="Ja",Kruistabel!$C$13,0)+IF(Z$6="Ja",Kruistabel!$C$14,0)),"")</f>
        <v>32</v>
      </c>
      <c r="AA10" s="326">
        <f ca="1">IF(Plananalyse!AA10=1,VLOOKUP(AA$5,Kruistabel!$B$6:$F$9,MATCH($C10,Kruistabel!$C$5:$F$5,0)+1,FALSE)+MIN(Kruistabel!$C$15,IF($D10="Ja",Kruistabel!$C$13,0)+IF(AA$6="Ja",Kruistabel!$C$14,0)),"")</f>
        <v>32</v>
      </c>
      <c r="AB10" s="326">
        <f ca="1">IF(Plananalyse!AB10=1,VLOOKUP(AB$5,Kruistabel!$B$6:$F$9,MATCH($C10,Kruistabel!$C$5:$F$5,0)+1,FALSE)+MIN(Kruistabel!$C$15,IF($D10="Ja",Kruistabel!$C$13,0)+IF(AB$6="Ja",Kruistabel!$C$14,0)),"")</f>
        <v>32</v>
      </c>
      <c r="AC10" s="326">
        <f ca="1">IF(Plananalyse!AC10=1,VLOOKUP(AC$5,Kruistabel!$B$6:$F$9,MATCH($C10,Kruistabel!$C$5:$F$5,0)+1,FALSE)+MIN(Kruistabel!$C$15,IF($D10="Ja",Kruistabel!$C$13,0)+IF(AC$6="Ja",Kruistabel!$C$14,0)),"")</f>
        <v>32</v>
      </c>
      <c r="AD10" s="326">
        <f ca="1">IF(Plananalyse!AD10=1,VLOOKUP(AD$5,Kruistabel!$B$6:$F$9,MATCH($C10,Kruistabel!$C$5:$F$5,0)+1,FALSE)+MIN(Kruistabel!$C$15,IF($D10="Ja",Kruistabel!$C$13,0)+IF(AD$6="Ja",Kruistabel!$C$14,0)),"")</f>
        <v>32</v>
      </c>
      <c r="AE10" s="326">
        <f ca="1">IF(Plananalyse!AE10=1,VLOOKUP(AE$5,Kruistabel!$B$6:$F$9,MATCH($C10,Kruistabel!$C$5:$F$5,0)+1,FALSE)+MIN(Kruistabel!$C$15,IF($D10="Ja",Kruistabel!$C$13,0)+IF(AE$6="Ja",Kruistabel!$C$14,0)),"")</f>
        <v>32</v>
      </c>
      <c r="AF10" s="326">
        <f ca="1">IF(Plananalyse!AF10=1,VLOOKUP(AF$5,Kruistabel!$B$6:$F$9,MATCH($C10,Kruistabel!$C$5:$F$5,0)+1,FALSE)+MIN(Kruistabel!$C$15,IF($D10="Ja",Kruistabel!$C$13,0)+IF(AF$6="Ja",Kruistabel!$C$14,0)),"")</f>
        <v>32</v>
      </c>
      <c r="AG10" s="326">
        <f ca="1">IF(Plananalyse!AG10=1,VLOOKUP(AG$5,Kruistabel!$B$6:$F$9,MATCH($C10,Kruistabel!$C$5:$F$5,0)+1,FALSE)+MIN(Kruistabel!$C$15,IF($D10="Ja",Kruistabel!$C$13,0)+IF(AG$6="Ja",Kruistabel!$C$14,0)),"")</f>
        <v>32</v>
      </c>
      <c r="AH10" s="326">
        <f ca="1">IF(Plananalyse!AH10=1,VLOOKUP(AH$5,Kruistabel!$B$6:$F$9,MATCH($C10,Kruistabel!$C$5:$F$5,0)+1,FALSE)+MIN(Kruistabel!$C$15,IF($D10="Ja",Kruistabel!$C$13,0)+IF(AH$6="Ja",Kruistabel!$C$14,0)),"")</f>
        <v>32</v>
      </c>
      <c r="AI10" s="326">
        <f ca="1">IF(Plananalyse!AI10=1,VLOOKUP(AI$5,Kruistabel!$B$6:$F$9,MATCH($C10,Kruistabel!$C$5:$F$5,0)+1,FALSE)+MIN(Kruistabel!$C$15,IF($D10="Ja",Kruistabel!$C$13,0)+IF(AI$6="Ja",Kruistabel!$C$14,0)),"")</f>
        <v>32</v>
      </c>
      <c r="AJ10" s="326">
        <f ca="1">IF(Plananalyse!AJ10=1,VLOOKUP(AJ$5,Kruistabel!$B$6:$F$9,MATCH($C10,Kruistabel!$C$5:$F$5,0)+1,FALSE)+MIN(Kruistabel!$C$15,IF($D10="Ja",Kruistabel!$C$13,0)+IF(AJ$6="Ja",Kruistabel!$C$14,0)),"")</f>
        <v>32</v>
      </c>
      <c r="AK10" s="326">
        <f ca="1">IF(Plananalyse!AK10=1,VLOOKUP(AK$5,Kruistabel!$B$6:$F$9,MATCH($C10,Kruistabel!$C$5:$F$5,0)+1,FALSE)+MIN(Kruistabel!$C$15,IF($D10="Ja",Kruistabel!$C$13,0)+IF(AK$6="Ja",Kruistabel!$C$14,0)),"")</f>
        <v>46</v>
      </c>
      <c r="AL10" s="326">
        <f ca="1">IF(Plananalyse!AL10=1,VLOOKUP(AL$5,Kruistabel!$B$6:$F$9,MATCH($C10,Kruistabel!$C$5:$F$5,0)+1,FALSE)+MIN(Kruistabel!$C$15,IF($D10="Ja",Kruistabel!$C$13,0)+IF(AL$6="Ja",Kruistabel!$C$14,0)),"")</f>
        <v>32</v>
      </c>
      <c r="AM10" s="326">
        <f ca="1">IF(Plananalyse!AM10=1,VLOOKUP(AM$5,Kruistabel!$B$6:$F$9,MATCH($C10,Kruistabel!$C$5:$F$5,0)+1,FALSE)+MIN(Kruistabel!$C$15,IF($D10="Ja",Kruistabel!$C$13,0)+IF(AM$6="Ja",Kruistabel!$C$14,0)),"")</f>
        <v>32</v>
      </c>
      <c r="AN10" s="327"/>
      <c r="AO10" s="326">
        <f ca="1">IF(Plananalyse!AO10=1,VLOOKUP(AO$5,Kruistabel!$B$6:$F$9,MATCH($C10,Kruistabel!$C$5:$F$5,0)+1,FALSE)+MIN(Kruistabel!$C$15,IF($D10="Ja",Kruistabel!$C$13,0)+IF(AO$6="Ja",Kruistabel!$C$14,0)),"")</f>
        <v>46</v>
      </c>
      <c r="AP10" s="326">
        <f ca="1">IF(Plananalyse!AP10=1,VLOOKUP(AP$5,Kruistabel!$B$6:$F$9,MATCH($C10,Kruistabel!$C$5:$F$5,0)+1,FALSE)+MIN(Kruistabel!$C$15,IF($D10="Ja",Kruistabel!$C$13,0)+IF(AP$6="Ja",Kruistabel!$C$14,0)),"")</f>
        <v>46</v>
      </c>
      <c r="AQ10" s="326">
        <f ca="1">IF(Plananalyse!AQ10=1,VLOOKUP(AQ$5,Kruistabel!$B$6:$F$9,MATCH($C10,Kruistabel!$C$5:$F$5,0)+1,FALSE)+MIN(Kruistabel!$C$15,IF($D10="Ja",Kruistabel!$C$13,0)+IF(AQ$6="Ja",Kruistabel!$C$14,0)),"")</f>
        <v>46</v>
      </c>
      <c r="AR10" s="326">
        <f ca="1">IF(Plananalyse!AR10=1,VLOOKUP(AR$5,Kruistabel!$B$6:$F$9,MATCH($C10,Kruistabel!$C$5:$F$5,0)+1,FALSE)+MIN(Kruistabel!$C$15,IF($D10="Ja",Kruistabel!$C$13,0)+IF(AR$6="Ja",Kruistabel!$C$14,0)),"")</f>
        <v>50</v>
      </c>
      <c r="AS10" s="326">
        <f ca="1">IF(Plananalyse!AS10=1,VLOOKUP(AS$5,Kruistabel!$B$6:$F$9,MATCH($C10,Kruistabel!$C$5:$F$5,0)+1,FALSE)+MIN(Kruistabel!$C$15,IF($D10="Ja",Kruistabel!$C$13,0)+IF(AS$6="Ja",Kruistabel!$C$14,0)),"")</f>
        <v>46</v>
      </c>
      <c r="AT10" s="326">
        <f ca="1">IF(Plananalyse!AT10=1,VLOOKUP(AT$5,Kruistabel!$B$6:$F$9,MATCH($C10,Kruistabel!$C$5:$F$5,0)+1,FALSE)+MIN(Kruistabel!$C$15,IF($D10="Ja",Kruistabel!$C$13,0)+IF(AT$6="Ja",Kruistabel!$C$14,0)),"")</f>
        <v>50</v>
      </c>
      <c r="AU10" s="326">
        <f ca="1">IF(Plananalyse!AU10=1,VLOOKUP(AU$5,Kruistabel!$B$6:$F$9,MATCH($C10,Kruistabel!$C$5:$F$5,0)+1,FALSE)+MIN(Kruistabel!$C$15,IF($D10="Ja",Kruistabel!$C$13,0)+IF(AU$6="Ja",Kruistabel!$C$14,0)),"")</f>
        <v>32</v>
      </c>
      <c r="AV10" s="326">
        <f ca="1">IF(Plananalyse!AV10=1,VLOOKUP(AV$5,Kruistabel!$B$6:$F$9,MATCH($C10,Kruistabel!$C$5:$F$5,0)+1,FALSE)+MIN(Kruistabel!$C$15,IF($D10="Ja",Kruistabel!$C$13,0)+IF(AV$6="Ja",Kruistabel!$C$14,0)),"")</f>
        <v>46</v>
      </c>
      <c r="AW10" s="326">
        <f ca="1">IF(Plananalyse!AW10=1,VLOOKUP(AW$5,Kruistabel!$B$6:$F$9,MATCH($C10,Kruistabel!$C$5:$F$5,0)+1,FALSE)+MIN(Kruistabel!$C$15,IF($D10="Ja",Kruistabel!$C$13,0)+IF(AW$6="Ja",Kruistabel!$C$14,0)),"")</f>
        <v>32</v>
      </c>
      <c r="AX10" s="326">
        <f ca="1">IF(Plananalyse!AX10=1,VLOOKUP(AX$5,Kruistabel!$B$6:$F$9,MATCH($C10,Kruistabel!$C$5:$F$5,0)+1,FALSE)+MIN(Kruistabel!$C$15,IF($D10="Ja",Kruistabel!$C$13,0)+IF(AX$6="Ja",Kruistabel!$C$14,0)),"")</f>
        <v>32</v>
      </c>
      <c r="AY10" s="327"/>
      <c r="AZ10" s="326">
        <f ca="1">IF(Plananalyse!AZ10=1,VLOOKUP(AZ$5,Kruistabel!$B$6:$F$9,MATCH($C10,Kruistabel!$C$5:$F$5,0)+1,FALSE)+MIN(Kruistabel!$C$15,IF($D10="Ja",Kruistabel!$C$13,0)+IF(AZ$6="Ja",Kruistabel!$C$14,0)),"")</f>
        <v>32</v>
      </c>
      <c r="BA10" s="326">
        <f ca="1">IF(Plananalyse!BA10=1,VLOOKUP(BA$5,Kruistabel!$B$6:$F$9,MATCH($C10,Kruistabel!$C$5:$F$5,0)+1,FALSE)+MIN(Kruistabel!$C$15,IF($D10="Ja",Kruistabel!$C$13,0)+IF(BA$6="Ja",Kruistabel!$C$14,0)),"")</f>
        <v>32</v>
      </c>
      <c r="BB10" s="326">
        <f ca="1">IF(Plananalyse!BB10=1,VLOOKUP(BB$5,Kruistabel!$B$6:$F$9,MATCH($C10,Kruistabel!$C$5:$F$5,0)+1,FALSE)+MIN(Kruistabel!$C$15,IF($D10="Ja",Kruistabel!$C$13,0)+IF(BB$6="Ja",Kruistabel!$C$14,0)),"")</f>
        <v>44</v>
      </c>
      <c r="BC10" s="326">
        <f ca="1">IF(Plananalyse!BC10=1,VLOOKUP(BC$5,Kruistabel!$B$6:$F$9,MATCH($C10,Kruistabel!$C$5:$F$5,0)+1,FALSE)+MIN(Kruistabel!$C$15,IF($D10="Ja",Kruistabel!$C$13,0)+IF(BC$6="Ja",Kruistabel!$C$14,0)),"")</f>
        <v>44</v>
      </c>
      <c r="BD10" s="326">
        <f ca="1">IF(Plananalyse!BD10=1,VLOOKUP(BD$5,Kruistabel!$B$6:$F$9,MATCH($C10,Kruistabel!$C$5:$F$5,0)+1,FALSE)+MIN(Kruistabel!$C$15,IF($D10="Ja",Kruistabel!$C$13,0)+IF(BD$6="Ja",Kruistabel!$C$14,0)),"")</f>
        <v>32</v>
      </c>
      <c r="BE10" s="326">
        <f ca="1">IF(Plananalyse!BE10=1,VLOOKUP(BE$5,Kruistabel!$B$6:$F$9,MATCH($C10,Kruistabel!$C$5:$F$5,0)+1,FALSE)+MIN(Kruistabel!$C$15,IF($D10="Ja",Kruistabel!$C$13,0)+IF(BE$6="Ja",Kruistabel!$C$14,0)),"")</f>
        <v>32</v>
      </c>
      <c r="BF10" s="326">
        <f ca="1">IF(Plananalyse!BF10=1,VLOOKUP(BF$5,Kruistabel!$B$6:$F$9,MATCH($C10,Kruistabel!$C$5:$F$5,0)+1,FALSE)+MIN(Kruistabel!$C$15,IF($D10="Ja",Kruistabel!$C$13,0)+IF(BF$6="Ja",Kruistabel!$C$14,0)),"")</f>
        <v>32</v>
      </c>
      <c r="BG10" s="326">
        <f ca="1">IF(Plananalyse!BG10=1,VLOOKUP(BG$5,Kruistabel!$B$6:$F$9,MATCH($C10,Kruistabel!$C$5:$F$5,0)+1,FALSE)+MIN(Kruistabel!$C$15,IF($D10="Ja",Kruistabel!$C$13,0)+IF(BG$6="Ja",Kruistabel!$C$14,0)),"")</f>
        <v>32</v>
      </c>
      <c r="BH10" s="326">
        <f ca="1">IF(Plananalyse!BH10=1,VLOOKUP(BH$5,Kruistabel!$B$6:$F$9,MATCH($C10,Kruistabel!$C$5:$F$5,0)+1,FALSE)+MIN(Kruistabel!$C$15,IF($D10="Ja",Kruistabel!$C$13,0)+IF(BH$6="Ja",Kruistabel!$C$14,0)),"")</f>
        <v>32</v>
      </c>
      <c r="BI10" s="327"/>
      <c r="BJ10" s="326" t="e">
        <f ca="1">IF(Plananalyse!BJ10=1,VLOOKUP(BJ$5,Kruistabel!$B$6:$F$9,MATCH($C10,Kruistabel!$C$5:$F$5,0)+1,FALSE)+MIN(Kruistabel!$C$15,IF($D10="Ja",Kruistabel!$C$13,0)+IF(BJ$6="Ja",Kruistabel!$C$14,0)),"")</f>
        <v>#N/A</v>
      </c>
      <c r="BK10" s="326" t="e">
        <f ca="1">IF(Plananalyse!BK10=1,VLOOKUP(BK$5,Kruistabel!$B$6:$F$9,MATCH($C10,Kruistabel!$C$5:$F$5,0)+1,FALSE)+MIN(Kruistabel!$C$15,IF($D10="Ja",Kruistabel!$C$13,0)+IF(BK$6="Ja",Kruistabel!$C$14,0)),"")</f>
        <v>#N/A</v>
      </c>
      <c r="BL10" s="326" t="e">
        <f ca="1">IF(Plananalyse!BL10=1,VLOOKUP(BL$5,Kruistabel!$B$6:$F$9,MATCH($C10,Kruistabel!$C$5:$F$5,0)+1,FALSE)+MIN(Kruistabel!$C$15,IF($D10="Ja",Kruistabel!$C$13,0)+IF(BL$6="Ja",Kruistabel!$C$14,0)),"")</f>
        <v>#N/A</v>
      </c>
      <c r="BM10" s="326" t="e">
        <f ca="1">IF(Plananalyse!BM10=1,VLOOKUP(BM$5,Kruistabel!$B$6:$F$9,MATCH($C10,Kruistabel!$C$5:$F$5,0)+1,FALSE)+MIN(Kruistabel!$C$15,IF($D10="Ja",Kruistabel!$C$13,0)+IF(BM$6="Ja",Kruistabel!$C$14,0)),"")</f>
        <v>#N/A</v>
      </c>
      <c r="BN10" s="326" t="e">
        <f ca="1">IF(Plananalyse!BN10=1,VLOOKUP(BN$5,Kruistabel!$B$6:$F$9,MATCH($C10,Kruistabel!$C$5:$F$5,0)+1,FALSE)+MIN(Kruistabel!$C$15,IF($D10="Ja",Kruistabel!$C$13,0)+IF(BN$6="Ja",Kruistabel!$C$14,0)),"")</f>
        <v>#N/A</v>
      </c>
      <c r="BO10" s="326" t="e">
        <f ca="1">IF(Plananalyse!BO10=1,VLOOKUP(BO$5,Kruistabel!$B$6:$F$9,MATCH($C10,Kruistabel!$C$5:$F$5,0)+1,FALSE)+MIN(Kruistabel!$C$15,IF($D10="Ja",Kruistabel!$C$13,0)+IF(BO$6="Ja",Kruistabel!$C$14,0)),"")</f>
        <v>#N/A</v>
      </c>
      <c r="BP10" s="326" t="e">
        <f ca="1">IF(Plananalyse!BP10=1,VLOOKUP(BP$5,Kruistabel!$B$6:$F$9,MATCH($C10,Kruistabel!$C$5:$F$5,0)+1,FALSE)+MIN(Kruistabel!$C$15,IF($D10="Ja",Kruistabel!$C$13,0)+IF(BP$6="Ja",Kruistabel!$C$14,0)),"")</f>
        <v>#N/A</v>
      </c>
      <c r="BQ10" s="326" t="e">
        <f ca="1">IF(Plananalyse!BQ10=1,VLOOKUP(BQ$5,Kruistabel!$B$6:$F$9,MATCH($C10,Kruistabel!$C$5:$F$5,0)+1,FALSE)+MIN(Kruistabel!$C$15,IF($D10="Ja",Kruistabel!$C$13,0)+IF(BQ$6="Ja",Kruistabel!$C$14,0)),"")</f>
        <v>#N/A</v>
      </c>
      <c r="BR10" s="326" t="e">
        <f ca="1">IF(Plananalyse!BR10=1,VLOOKUP(BR$5,Kruistabel!$B$6:$F$9,MATCH($C10,Kruistabel!$C$5:$F$5,0)+1,FALSE)+MIN(Kruistabel!$C$15,IF($D10="Ja",Kruistabel!$C$13,0)+IF(BR$6="Ja",Kruistabel!$C$14,0)),"")</f>
        <v>#REF!</v>
      </c>
      <c r="BS10" s="326" t="e">
        <f ca="1">IF(Plananalyse!BS10=1,VLOOKUP(BS$5,Kruistabel!$B$6:$F$9,MATCH($C10,Kruistabel!$C$5:$F$5,0)+1,FALSE)+MIN(Kruistabel!$C$15,IF($D10="Ja",Kruistabel!$C$13,0)+IF(BS$6="Ja",Kruistabel!$C$14,0)),"")</f>
        <v>#REF!</v>
      </c>
      <c r="BT10" s="65"/>
      <c r="BU10" s="231">
        <f ca="1">IF(Plananalyse!BU10=1,VLOOKUP(BU$5,Kruistabel!$B$6:$F$9,MATCH($C10,Kruistabel!$C$5:$F$5,0)+1,FALSE)+MIN(Kruistabel!$C$15,IF($D10="Ja",Kruistabel!$C$13,0)+IF(BU$6="Ja",Kruistabel!$C$14,0)),"")</f>
        <v>32</v>
      </c>
      <c r="BV10" s="326">
        <f ca="1">IF(Plananalyse!BV10=1,VLOOKUP(BV$5,Kruistabel!$B$6:$F$9,MATCH($C10,Kruistabel!$C$5:$F$5,0)+1,FALSE)+MIN(Kruistabel!$C$15,IF($D10="Ja",Kruistabel!$C$13,0)+IF(BV$6="Ja",Kruistabel!$C$14,0)),"")</f>
        <v>48</v>
      </c>
      <c r="BW10" s="326">
        <f ca="1">IF(Plananalyse!BW10=1,VLOOKUP(BW$5,Kruistabel!$B$6:$F$9,MATCH($C10,Kruistabel!$C$5:$F$5,0)+1,FALSE)+MIN(Kruistabel!$C$15,IF($D10="Ja",Kruistabel!$C$13,0)+IF(BW$6="Ja",Kruistabel!$C$14,0)),"")</f>
        <v>32</v>
      </c>
      <c r="BX10" s="326">
        <f ca="1">IF(Plananalyse!BX10=1,VLOOKUP(BX$5,Kruistabel!$B$6:$F$9,MATCH($C10,Kruistabel!$C$5:$F$5,0)+1,FALSE)+MIN(Kruistabel!$C$15,IF($D10="Ja",Kruistabel!$C$13,0)+IF(BX$6="Ja",Kruistabel!$C$14,0)),"")</f>
        <v>32</v>
      </c>
      <c r="BY10" s="327"/>
      <c r="BZ10" s="326" t="e">
        <f ca="1">IF(Plananalyse!BZ10=1,VLOOKUP(BZ$5,Kruistabel!$B$6:$F$9,MATCH($C10,Kruistabel!$C$5:$F$5,0)+1,FALSE)+MIN(Kruistabel!$C$15,IF($D10="Ja",Kruistabel!$C$13,0)+IF(BZ$6="Ja",Kruistabel!$C$14,0)),"")</f>
        <v>#N/A</v>
      </c>
      <c r="CA10" s="326" t="e">
        <f ca="1">IF(Plananalyse!CA10=1,VLOOKUP(CA$5,Kruistabel!$B$6:$F$9,MATCH($C10,Kruistabel!$C$5:$F$5,0)+1,FALSE)+MIN(Kruistabel!$C$15,IF($D10="Ja",Kruistabel!$C$13,0)+IF(CA$6="Ja",Kruistabel!$C$14,0)),"")</f>
        <v>#N/A</v>
      </c>
      <c r="CB10" s="326" t="e">
        <f ca="1">IF(Plananalyse!CB10=1,VLOOKUP(CB$5,Kruistabel!$B$6:$F$9,MATCH($C10,Kruistabel!$C$5:$F$5,0)+1,FALSE)+MIN(Kruistabel!$C$15,IF($D10="Ja",Kruistabel!$C$13,0)+IF(CB$6="Ja",Kruistabel!$C$14,0)),"")</f>
        <v>#N/A</v>
      </c>
      <c r="CC10" s="326" t="e">
        <f ca="1">IF(Plananalyse!CC10=1,VLOOKUP(CC$5,Kruistabel!$B$6:$F$9,MATCH($C10,Kruistabel!$C$5:$F$5,0)+1,FALSE)+MIN(Kruistabel!$C$15,IF($D10="Ja",Kruistabel!$C$13,0)+IF(CC$6="Ja",Kruistabel!$C$14,0)),"")</f>
        <v>#N/A</v>
      </c>
      <c r="CD10" s="326" t="e">
        <f ca="1">IF(Plananalyse!CD10=1,VLOOKUP(CD$5,Kruistabel!$B$6:$F$9,MATCH($C10,Kruistabel!$C$5:$F$5,0)+1,FALSE)+MIN(Kruistabel!$C$15,IF($D10="Ja",Kruistabel!$C$13,0)+IF(CD$6="Ja",Kruistabel!$C$14,0)),"")</f>
        <v>#N/A</v>
      </c>
      <c r="CE10" s="326" t="e">
        <f ca="1">IF(Plananalyse!CE10=1,VLOOKUP(CE$5,Kruistabel!$B$6:$F$9,MATCH($C10,Kruistabel!$C$5:$F$5,0)+1,FALSE)+MIN(Kruistabel!$C$15,IF($D10="Ja",Kruistabel!$C$13,0)+IF(CE$6="Ja",Kruistabel!$C$14,0)),"")</f>
        <v>#N/A</v>
      </c>
      <c r="CF10" s="326" t="e">
        <f ca="1">IF(Plananalyse!CF10=1,VLOOKUP(CF$5,Kruistabel!$B$6:$F$9,MATCH($C10,Kruistabel!$C$5:$F$5,0)+1,FALSE)+MIN(Kruistabel!$C$15,IF($D10="Ja",Kruistabel!$C$13,0)+IF(CF$6="Ja",Kruistabel!$C$14,0)),"")</f>
        <v>#N/A</v>
      </c>
      <c r="CG10" s="326" t="e">
        <f ca="1">IF(Plananalyse!CG10=1,VLOOKUP(CG$5,Kruistabel!$B$6:$F$9,MATCH($C10,Kruistabel!$C$5:$F$5,0)+1,FALSE)+MIN(Kruistabel!$C$15,IF($D10="Ja",Kruistabel!$C$13,0)+IF(CG$6="Ja",Kruistabel!$C$14,0)),"")</f>
        <v>#REF!</v>
      </c>
      <c r="CH10" s="326" t="e">
        <f ca="1">IF(Plananalyse!CH10=1,VLOOKUP(CH$5,Kruistabel!$B$6:$F$9,MATCH($C10,Kruistabel!$C$5:$F$5,0)+1,FALSE)+MIN(Kruistabel!$C$15,IF($D10="Ja",Kruistabel!$C$13,0)+IF(CH$6="Ja",Kruistabel!$C$14,0)),"")</f>
        <v>#REF!</v>
      </c>
      <c r="CI10" s="65"/>
      <c r="CJ10" s="326">
        <f ca="1">IF(Plananalyse!CJ10=1,VLOOKUP(CJ$5,Kruistabel!$B$6:$F$9,MATCH($C10,Kruistabel!$C$5:$F$5,0)+1,FALSE)+MIN(Kruistabel!$C$15,IF($D10="Ja",Kruistabel!$C$13,0)+IF(CJ$6="Ja",Kruistabel!$C$14,0)),"")</f>
        <v>48</v>
      </c>
      <c r="CK10" s="326">
        <f ca="1">IF(Plananalyse!CK10=1,VLOOKUP(CK$5,Kruistabel!$B$6:$F$9,MATCH($C10,Kruistabel!$C$5:$F$5,0)+1,FALSE)+MIN(Kruistabel!$C$15,IF($D10="Ja",Kruistabel!$C$13,0)+IF(CK$6="Ja",Kruistabel!$C$14,0)),"")</f>
        <v>48</v>
      </c>
      <c r="CL10" s="326">
        <f ca="1">IF(Plananalyse!CL10=1,VLOOKUP(CL$5,Kruistabel!$B$6:$F$9,MATCH($C10,Kruistabel!$C$5:$F$5,0)+1,FALSE)+MIN(Kruistabel!$C$15,IF($D10="Ja",Kruistabel!$C$13,0)+IF(CL$6="Ja",Kruistabel!$C$14,0)),"")</f>
        <v>32</v>
      </c>
      <c r="CM10" s="326">
        <f ca="1">IF(Plananalyse!CM10=1,VLOOKUP(CM$5,Kruistabel!$B$6:$F$9,MATCH($C10,Kruistabel!$C$5:$F$5,0)+1,FALSE)+MIN(Kruistabel!$C$15,IF($D10="Ja",Kruistabel!$C$13,0)+IF(CM$6="Ja",Kruistabel!$C$14,0)),"")</f>
        <v>52</v>
      </c>
      <c r="CN10" s="326">
        <f ca="1">IF(Plananalyse!CN10=1,VLOOKUP(CN$5,Kruistabel!$B$6:$F$9,MATCH($C10,Kruistabel!$C$5:$F$5,0)+1,FALSE)+MIN(Kruistabel!$C$15,IF($D10="Ja",Kruistabel!$C$13,0)+IF(CN$6="Ja",Kruistabel!$C$14,0)),"")</f>
        <v>52</v>
      </c>
      <c r="CO10" s="326">
        <f ca="1">IF(Plananalyse!CO10=1,VLOOKUP(CO$5,Kruistabel!$B$6:$F$9,MATCH($C10,Kruistabel!$C$5:$F$5,0)+1,FALSE)+MIN(Kruistabel!$C$15,IF($D10="Ja",Kruistabel!$C$13,0)+IF(CO$6="Ja",Kruistabel!$C$14,0)),"")</f>
        <v>44</v>
      </c>
      <c r="CP10" s="326">
        <f ca="1">IF(Plananalyse!CP10=1,VLOOKUP(CP$5,Kruistabel!$B$6:$F$9,MATCH($C10,Kruistabel!$C$5:$F$5,0)+1,FALSE)+MIN(Kruistabel!$C$15,IF($D10="Ja",Kruistabel!$C$13,0)+IF(CP$6="Ja",Kruistabel!$C$14,0)),"")</f>
        <v>48</v>
      </c>
      <c r="CQ10" s="326">
        <f ca="1">IF(Plananalyse!CQ10=1,VLOOKUP(CQ$5,Kruistabel!$B$6:$F$9,MATCH($C10,Kruistabel!$C$5:$F$5,0)+1,FALSE)+MIN(Kruistabel!$C$15,IF($D10="Ja",Kruistabel!$C$13,0)+IF(CQ$6="Ja",Kruistabel!$C$14,0)),"")</f>
        <v>44</v>
      </c>
      <c r="CR10" s="326">
        <f ca="1">IF(Plananalyse!CR10=1,VLOOKUP(CR$5,Kruistabel!$B$6:$F$9,MATCH($C10,Kruistabel!$C$5:$F$5,0)+1,FALSE)+MIN(Kruistabel!$C$15,IF($D10="Ja",Kruistabel!$C$13,0)+IF(CR$6="Ja",Kruistabel!$C$14,0)),"")</f>
        <v>46</v>
      </c>
      <c r="CS10" s="326">
        <f ca="1">IF(Plananalyse!CS10=1,VLOOKUP(CS$5,Kruistabel!$B$6:$F$9,MATCH($C10,Kruistabel!$C$5:$F$5,0)+1,FALSE)+MIN(Kruistabel!$C$15,IF($D10="Ja",Kruistabel!$C$13,0)+IF(CS$6="Ja",Kruistabel!$C$14,0)),"")</f>
        <v>48</v>
      </c>
      <c r="CT10" s="326">
        <f ca="1">IF(Plananalyse!CT10=1,VLOOKUP(CT$5,Kruistabel!$B$6:$F$9,MATCH($C10,Kruistabel!$C$5:$F$5,0)+1,FALSE)+MIN(Kruistabel!$C$15,IF($D10="Ja",Kruistabel!$C$13,0)+IF(CT$6="Ja",Kruistabel!$C$14,0)),"")</f>
        <v>48</v>
      </c>
      <c r="CU10" s="326">
        <f ca="1">IF(Plananalyse!CU10=1,VLOOKUP(CU$5,Kruistabel!$B$6:$F$9,MATCH($C10,Kruistabel!$C$5:$F$5,0)+1,FALSE)+MIN(Kruistabel!$C$15,IF($D10="Ja",Kruistabel!$C$13,0)+IF(CU$6="Ja",Kruistabel!$C$14,0)),"")</f>
        <v>44</v>
      </c>
      <c r="CV10" s="326">
        <f ca="1">IF(Plananalyse!CV10=1,VLOOKUP(CV$5,Kruistabel!$B$6:$F$9,MATCH($C10,Kruistabel!$C$5:$F$5,0)+1,FALSE)+MIN(Kruistabel!$C$15,IF($D10="Ja",Kruistabel!$C$13,0)+IF(CV$6="Ja",Kruistabel!$C$14,0)),"")</f>
        <v>44</v>
      </c>
      <c r="CW10" s="326">
        <f ca="1">IF(Plananalyse!CW10=1,VLOOKUP(CW$5,Kruistabel!$B$6:$F$9,MATCH($C10,Kruistabel!$C$5:$F$5,0)+1,FALSE)+MIN(Kruistabel!$C$15,IF($D10="Ja",Kruistabel!$C$13,0)+IF(CW$6="Ja",Kruistabel!$C$14,0)),"")</f>
        <v>48</v>
      </c>
      <c r="CX10" s="326">
        <f ca="1">IF(Plananalyse!CX10=1,VLOOKUP(CX$5,Kruistabel!$B$6:$F$9,MATCH($C10,Kruistabel!$C$5:$F$5,0)+1,FALSE)+MIN(Kruistabel!$C$15,IF($D10="Ja",Kruistabel!$C$13,0)+IF(CX$6="Ja",Kruistabel!$C$14,0)),"")</f>
        <v>32</v>
      </c>
      <c r="CY10" s="326">
        <f ca="1">IF(Plananalyse!CY10=1,VLOOKUP(CY$5,Kruistabel!$B$6:$F$9,MATCH($C10,Kruistabel!$C$5:$F$5,0)+1,FALSE)+MIN(Kruistabel!$C$15,IF($D10="Ja",Kruistabel!$C$13,0)+IF(CY$6="Ja",Kruistabel!$C$14,0)),"")</f>
        <v>44</v>
      </c>
      <c r="CZ10" s="326">
        <f ca="1">IF(Plananalyse!CZ10=1,VLOOKUP(CZ$5,Kruistabel!$B$6:$F$9,MATCH($C10,Kruistabel!$C$5:$F$5,0)+1,FALSE)+MIN(Kruistabel!$C$15,IF($D10="Ja",Kruistabel!$C$13,0)+IF(CZ$6="Ja",Kruistabel!$C$14,0)),"")</f>
        <v>44</v>
      </c>
      <c r="DA10" s="326">
        <f ca="1">IF(Plananalyse!DA10=1,VLOOKUP(DA$5,Kruistabel!$B$6:$F$9,MATCH($C10,Kruistabel!$C$5:$F$5,0)+1,FALSE)+MIN(Kruistabel!$C$15,IF($D10="Ja",Kruistabel!$C$13,0)+IF(DA$6="Ja",Kruistabel!$C$14,0)),"")</f>
        <v>44</v>
      </c>
      <c r="DB10" s="326">
        <f ca="1">IF(Plananalyse!DB10=1,VLOOKUP(DB$5,Kruistabel!$B$6:$F$9,MATCH($C10,Kruistabel!$C$5:$F$5,0)+1,FALSE)+MIN(Kruistabel!$C$15,IF($D10="Ja",Kruistabel!$C$13,0)+IF(DB$6="Ja",Kruistabel!$C$14,0)),"")</f>
        <v>32</v>
      </c>
      <c r="DC10" s="326">
        <f ca="1">IF(Plananalyse!DC10=1,VLOOKUP(DC$5,Kruistabel!$B$6:$F$9,MATCH($C10,Kruistabel!$C$5:$F$5,0)+1,FALSE)+MIN(Kruistabel!$C$15,IF($D10="Ja",Kruistabel!$C$13,0)+IF(DC$6="Ja",Kruistabel!$C$14,0)),"")</f>
        <v>32</v>
      </c>
      <c r="DD10" s="327"/>
      <c r="DE10" s="326" t="e">
        <f ca="1">IF(Plananalyse!DE10=1,VLOOKUP(DE$5,Kruistabel!$B$6:$F$9,MATCH($C10,Kruistabel!$C$5:$F$5,0)+1,FALSE)+MIN(Kruistabel!$C$15,IF($D10="Ja",Kruistabel!$C$13,0)+IF(DE$6="Ja",Kruistabel!$C$14,0)),"")</f>
        <v>#N/A</v>
      </c>
      <c r="DF10" s="326" t="e">
        <f ca="1">IF(Plananalyse!DF10=1,VLOOKUP(DF$5,Kruistabel!$B$6:$F$9,MATCH($C10,Kruistabel!$C$5:$F$5,0)+1,FALSE)+MIN(Kruistabel!$C$15,IF($D10="Ja",Kruistabel!$C$13,0)+IF(DF$6="Ja",Kruistabel!$C$14,0)),"")</f>
        <v>#N/A</v>
      </c>
      <c r="DG10" s="326" t="e">
        <f ca="1">IF(Plananalyse!DG10=1,VLOOKUP(DG$5,Kruistabel!$B$6:$F$9,MATCH($C10,Kruistabel!$C$5:$F$5,0)+1,FALSE)+MIN(Kruistabel!$C$15,IF($D10="Ja",Kruistabel!$C$13,0)+IF(DG$6="Ja",Kruistabel!$C$14,0)),"")</f>
        <v>#N/A</v>
      </c>
      <c r="DH10" s="326" t="e">
        <f ca="1">IF(Plananalyse!DH10=1,VLOOKUP(DH$5,Kruistabel!$B$6:$F$9,MATCH($C10,Kruistabel!$C$5:$F$5,0)+1,FALSE)+MIN(Kruistabel!$C$15,IF($D10="Ja",Kruistabel!$C$13,0)+IF(DH$6="Ja",Kruistabel!$C$14,0)),"")</f>
        <v>#N/A</v>
      </c>
      <c r="DI10" s="326" t="e">
        <f ca="1">IF(Plananalyse!DI10=1,VLOOKUP(DI$5,Kruistabel!$B$6:$F$9,MATCH($C10,Kruistabel!$C$5:$F$5,0)+1,FALSE)+MIN(Kruistabel!$C$15,IF($D10="Ja",Kruistabel!$C$13,0)+IF(DI$6="Ja",Kruistabel!$C$14,0)),"")</f>
        <v>#N/A</v>
      </c>
      <c r="DJ10" s="326" t="e">
        <f ca="1">IF(Plananalyse!DJ10=1,VLOOKUP(DJ$5,Kruistabel!$B$6:$F$9,MATCH($C10,Kruistabel!$C$5:$F$5,0)+1,FALSE)+MIN(Kruistabel!$C$15,IF($D10="Ja",Kruistabel!$C$13,0)+IF(DJ$6="Ja",Kruistabel!$C$14,0)),"")</f>
        <v>#N/A</v>
      </c>
      <c r="DK10" s="326" t="e">
        <f ca="1">IF(Plananalyse!DK10=1,VLOOKUP(DK$5,Kruistabel!$B$6:$F$9,MATCH($C10,Kruistabel!$C$5:$F$5,0)+1,FALSE)+MIN(Kruistabel!$C$15,IF($D10="Ja",Kruistabel!$C$13,0)+IF(DK$6="Ja",Kruistabel!$C$14,0)),"")</f>
        <v>#REF!</v>
      </c>
      <c r="DL10" s="326" t="e">
        <f ca="1">IF(Plananalyse!DL10=1,VLOOKUP(DL$5,Kruistabel!$B$6:$F$9,MATCH($C10,Kruistabel!$C$5:$F$5,0)+1,FALSE)+MIN(Kruistabel!$C$15,IF($D10="Ja",Kruistabel!$C$13,0)+IF(DL$6="Ja",Kruistabel!$C$14,0)),"")</f>
        <v>#REF!</v>
      </c>
      <c r="DM10" s="327"/>
      <c r="DN10" s="326" t="e">
        <f ca="1">IF(Plananalyse!DN10=1,VLOOKUP(DN$5,Kruistabel!$B$6:$F$9,MATCH($C10,Kruistabel!$C$5:$F$5,0)+1,FALSE)+MIN(Kruistabel!$C$15,IF($D10="Ja",Kruistabel!$C$13,0)+IF(DN$6="Ja",Kruistabel!$C$14,0)),"")</f>
        <v>#N/A</v>
      </c>
      <c r="DO10" s="326" t="e">
        <f ca="1">IF(Plananalyse!DO10=1,VLOOKUP(DO$5,Kruistabel!$B$6:$F$9,MATCH($C10,Kruistabel!$C$5:$F$5,0)+1,FALSE)+MIN(Kruistabel!$C$15,IF($D10="Ja",Kruistabel!$C$13,0)+IF(DO$6="Ja",Kruistabel!$C$14,0)),"")</f>
        <v>#N/A</v>
      </c>
      <c r="DP10" s="326" t="e">
        <f ca="1">IF(Plananalyse!DP10=1,VLOOKUP(DP$5,Kruistabel!$B$6:$F$9,MATCH($C10,Kruistabel!$C$5:$F$5,0)+1,FALSE)+MIN(Kruistabel!$C$15,IF($D10="Ja",Kruistabel!$C$13,0)+IF(DP$6="Ja",Kruistabel!$C$14,0)),"")</f>
        <v>#N/A</v>
      </c>
      <c r="DQ10" s="326" t="e">
        <f ca="1">IF(Plananalyse!DQ10=1,VLOOKUP(DQ$5,Kruistabel!$B$6:$F$9,MATCH($C10,Kruistabel!$C$5:$F$5,0)+1,FALSE)+MIN(Kruistabel!$C$15,IF($D10="Ja",Kruistabel!$C$13,0)+IF(DQ$6="Ja",Kruistabel!$C$14,0)),"")</f>
        <v>#N/A</v>
      </c>
      <c r="DR10" s="326" t="e">
        <f ca="1">IF(Plananalyse!DR10=1,VLOOKUP(DR$5,Kruistabel!$B$6:$F$9,MATCH($C10,Kruistabel!$C$5:$F$5,0)+1,FALSE)+MIN(Kruistabel!$C$15,IF($D10="Ja",Kruistabel!$C$13,0)+IF(DR$6="Ja",Kruistabel!$C$14,0)),"")</f>
        <v>#N/A</v>
      </c>
      <c r="DS10" s="326" t="e">
        <f ca="1">IF(Plananalyse!DS10=1,VLOOKUP(DS$5,Kruistabel!$B$6:$F$9,MATCH($C10,Kruistabel!$C$5:$F$5,0)+1,FALSE)+MIN(Kruistabel!$C$15,IF($D10="Ja",Kruistabel!$C$13,0)+IF(DS$6="Ja",Kruistabel!$C$14,0)),"")</f>
        <v>#N/A</v>
      </c>
      <c r="DT10" s="326" t="e">
        <f ca="1">IF(Plananalyse!DT10=1,VLOOKUP(DT$5,Kruistabel!$B$6:$F$9,MATCH($C10,Kruistabel!$C$5:$F$5,0)+1,FALSE)+MIN(Kruistabel!$C$15,IF($D10="Ja",Kruistabel!$C$13,0)+IF(DT$6="Ja",Kruistabel!$C$14,0)),"")</f>
        <v>#N/A</v>
      </c>
      <c r="DU10" s="326" t="e">
        <f ca="1">IF(Plananalyse!DU10=1,VLOOKUP(DU$5,Kruistabel!$B$6:$F$9,MATCH($C10,Kruistabel!$C$5:$F$5,0)+1,FALSE)+MIN(Kruistabel!$C$15,IF($D10="Ja",Kruistabel!$C$13,0)+IF(DU$6="Ja",Kruistabel!$C$14,0)),"")</f>
        <v>#N/A</v>
      </c>
      <c r="DV10" s="326" t="e">
        <f ca="1">IF(Plananalyse!DV10=1,VLOOKUP(DV$5,Kruistabel!$B$6:$F$9,MATCH($C10,Kruistabel!$C$5:$F$5,0)+1,FALSE)+MIN(Kruistabel!$C$15,IF($D10="Ja",Kruistabel!$C$13,0)+IF(DV$6="Ja",Kruistabel!$C$14,0)),"")</f>
        <v>#N/A</v>
      </c>
      <c r="DW10" s="326" t="e">
        <f ca="1">IF(Plananalyse!DW10=1,VLOOKUP(DW$5,Kruistabel!$B$6:$F$9,MATCH($C10,Kruistabel!$C$5:$F$5,0)+1,FALSE)+MIN(Kruistabel!$C$15,IF($D10="Ja",Kruistabel!$C$13,0)+IF(DW$6="Ja",Kruistabel!$C$14,0)),"")</f>
        <v>#REF!</v>
      </c>
      <c r="DX10" s="326" t="e">
        <f ca="1">IF(Plananalyse!DX10=1,VLOOKUP(DX$5,Kruistabel!$B$6:$F$9,MATCH($C10,Kruistabel!$C$5:$F$5,0)+1,FALSE)+MIN(Kruistabel!$C$15,IF($D10="Ja",Kruistabel!$C$13,0)+IF(DX$6="Ja",Kruistabel!$C$14,0)),"")</f>
        <v>#REF!</v>
      </c>
      <c r="DY10" s="327"/>
      <c r="DZ10" s="326" t="e">
        <f ca="1">IF(Plananalyse!DZ10=1,VLOOKUP(DZ$5,Kruistabel!$B$6:$F$9,MATCH($C10,Kruistabel!$C$5:$F$5,0)+1,FALSE)+MIN(Kruistabel!$C$15,IF($D10="Ja",Kruistabel!$C$13,0)+IF(DZ$6="Ja",Kruistabel!$C$14,0)),"")</f>
        <v>#N/A</v>
      </c>
      <c r="EA10" s="326" t="e">
        <f ca="1">IF(Plananalyse!EA10=1,VLOOKUP(EA$5,Kruistabel!$B$6:$F$9,MATCH($C10,Kruistabel!$C$5:$F$5,0)+1,FALSE)+MIN(Kruistabel!$C$15,IF($D10="Ja",Kruistabel!$C$13,0)+IF(EA$6="Ja",Kruistabel!$C$14,0)),"")</f>
        <v>#N/A</v>
      </c>
      <c r="EB10" s="326" t="e">
        <f ca="1">IF(Plananalyse!EB10=1,VLOOKUP(EB$5,Kruistabel!$B$6:$F$9,MATCH($C10,Kruistabel!$C$5:$F$5,0)+1,FALSE)+MIN(Kruistabel!$C$15,IF($D10="Ja",Kruistabel!$C$13,0)+IF(EB$6="Ja",Kruistabel!$C$14,0)),"")</f>
        <v>#REF!</v>
      </c>
      <c r="EC10" s="326" t="e">
        <f ca="1">IF(Plananalyse!EC10=1,VLOOKUP(EC$5,Kruistabel!$B$6:$F$9,MATCH($C10,Kruistabel!$C$5:$F$5,0)+1,FALSE)+MIN(Kruistabel!$C$15,IF($D10="Ja",Kruistabel!$C$13,0)+IF(EC$6="Ja",Kruistabel!$C$14,0)),"")</f>
        <v>#REF!</v>
      </c>
      <c r="ED10" s="327"/>
      <c r="EE10" s="326" t="e">
        <f ca="1">IF(Plananalyse!EE10=1,VLOOKUP(EE$5,Kruistabel!$B$6:$F$9,MATCH($C10,Kruistabel!$C$5:$F$5,0)+1,FALSE)+MIN(Kruistabel!$C$15,IF($D10="Ja",Kruistabel!$C$13,0)+IF(EE$6="Ja",Kruistabel!$C$14,0)),"")</f>
        <v>#N/A</v>
      </c>
      <c r="EF10" s="326" t="e">
        <f ca="1">IF(Plananalyse!EF10=1,VLOOKUP(EF$5,Kruistabel!$B$6:$F$9,MATCH($C10,Kruistabel!$C$5:$F$5,0)+1,FALSE)+MIN(Kruistabel!$C$15,IF($D10="Ja",Kruistabel!$C$13,0)+IF(EF$6="Ja",Kruistabel!$C$14,0)),"")</f>
        <v>#N/A</v>
      </c>
      <c r="EG10" s="326" t="e">
        <f ca="1">IF(Plananalyse!EG10=1,VLOOKUP(EG$5,Kruistabel!$B$6:$F$9,MATCH($C10,Kruistabel!$C$5:$F$5,0)+1,FALSE)+MIN(Kruistabel!$C$15,IF($D10="Ja",Kruistabel!$C$13,0)+IF(EG$6="Ja",Kruistabel!$C$14,0)),"")</f>
        <v>#N/A</v>
      </c>
      <c r="EH10" s="326" t="e">
        <f ca="1">IF(Plananalyse!EH10=1,VLOOKUP(EH$5,Kruistabel!$B$6:$F$9,MATCH($C10,Kruistabel!$C$5:$F$5,0)+1,FALSE)+MIN(Kruistabel!$C$15,IF($D10="Ja",Kruistabel!$C$13,0)+IF(EH$6="Ja",Kruistabel!$C$14,0)),"")</f>
        <v>#REF!</v>
      </c>
      <c r="EI10" s="326" t="e">
        <f ca="1">IF(Plananalyse!EI10=1,VLOOKUP(EI$5,Kruistabel!$B$6:$F$9,MATCH($C10,Kruistabel!$C$5:$F$5,0)+1,FALSE)+MIN(Kruistabel!$C$15,IF($D10="Ja",Kruistabel!$C$13,0)+IF(EI$6="Ja",Kruistabel!$C$14,0)),"")</f>
        <v>#REF!</v>
      </c>
      <c r="EJ10" s="331" t="str">
        <f>IF(Plananalyse!EJ10=1,VLOOKUP(EJ$5,Kruistabel!$B$6:$F$9,MATCH($C10,Kruistabel!$C$5:$F$5,0)+1,FALSE)+MIN(Kruistabel!$C$15,IF($D10="Ja",Kruistabel!$C$13,0)+IF(EJ$6="Ja",Kruistabel!$C$14,0)),"")</f>
        <v/>
      </c>
      <c r="EK10" s="164"/>
      <c r="EL10" s="164"/>
      <c r="EM10" s="164"/>
      <c r="EN10" s="164"/>
    </row>
    <row r="11" spans="1:144">
      <c r="B11" s="337" t="s">
        <v>82</v>
      </c>
      <c r="C11" s="160" t="str">
        <f>_xlfn.IFNA(VLOOKUP($B11,Classificatietabel!$B$6:$I$91,C$7,FALSE),"")</f>
        <v>normaal</v>
      </c>
      <c r="D11" s="160" t="str">
        <f>_xlfn.IFNA(VLOOKUP($B11,Classificatietabel!$B$6:$I$91,D$7,FALSE),"")</f>
        <v>neen</v>
      </c>
      <c r="E11" s="119">
        <f>IF(AND(D11="laag",$D$3=1),0,_xlfn.IFNA(IF(VLOOKUP($B11,Classificatietabel!$B$6:$H$91,$E$5,FALSE)="Ja",1,0),""))</f>
        <v>1</v>
      </c>
      <c r="F11" s="163"/>
      <c r="G11" s="326">
        <f>IF(Plananalyse!G11=1,VLOOKUP(G$5,Kruistabel!$B$6:$F$9,MATCH($C11,Kruistabel!$C$5:$F$5,0)+1,FALSE)+MIN(Kruistabel!$C$15,IF($D11="Ja",Kruistabel!$C$13,0)+IF(G$6="Ja",Kruistabel!$C$14,0)),"")</f>
        <v>28</v>
      </c>
      <c r="H11" s="326">
        <f>IF(Plananalyse!H11=1,VLOOKUP(H$5,Kruistabel!$B$6:$F$9,MATCH($C11,Kruistabel!$C$5:$F$5,0)+1,FALSE)+MIN(Kruistabel!$C$15,IF($D11="Ja",Kruistabel!$C$13,0)+IF(H$6="Ja",Kruistabel!$C$14,0)),"")</f>
        <v>28</v>
      </c>
      <c r="I11" s="326">
        <f>IF(Plananalyse!I11=1,VLOOKUP(I$5,Kruistabel!$B$6:$F$9,MATCH($C11,Kruistabel!$C$5:$F$5,0)+1,FALSE)+MIN(Kruistabel!$C$15,IF($D11="Ja",Kruistabel!$C$13,0)+IF(I$6="Ja",Kruistabel!$C$14,0)),"")</f>
        <v>40</v>
      </c>
      <c r="J11" s="326">
        <f ca="1">IF(Plananalyse!J11=1,VLOOKUP(J$5,Kruistabel!$B$6:$F$9,MATCH($C11,Kruistabel!$C$5:$F$5,0)+1,FALSE)+MIN(Kruistabel!$C$15,IF($D11="Ja",Kruistabel!$C$13,0)+IF(J$6="Ja",Kruistabel!$C$14,0)),"")</f>
        <v>28</v>
      </c>
      <c r="K11" s="326">
        <f ca="1">IF(Plananalyse!K11=1,VLOOKUP(K$5,Kruistabel!$B$6:$F$9,MATCH($C11,Kruistabel!$C$5:$F$5,0)+1,FALSE)+MIN(Kruistabel!$C$15,IF($D11="Ja",Kruistabel!$C$13,0)+IF(K$6="Ja",Kruistabel!$C$14,0)),"")</f>
        <v>28</v>
      </c>
      <c r="L11" s="326">
        <f ca="1">IF(Plananalyse!L11=1,VLOOKUP(L$5,Kruistabel!$B$6:$F$9,MATCH($C11,Kruistabel!$C$5:$F$5,0)+1,FALSE)+MIN(Kruistabel!$C$15,IF($D11="Ja",Kruistabel!$C$13,0)+IF(L$6="Ja",Kruistabel!$C$14,0)),"")</f>
        <v>28</v>
      </c>
      <c r="M11" s="326">
        <f ca="1">IF(Plananalyse!M11=1,VLOOKUP(M$5,Kruistabel!$B$6:$F$9,MATCH($C11,Kruistabel!$C$5:$F$5,0)+1,FALSE)+MIN(Kruistabel!$C$15,IF($D11="Ja",Kruistabel!$C$13,0)+IF(M$6="Ja",Kruistabel!$C$14,0)),"")</f>
        <v>44</v>
      </c>
      <c r="N11" s="326">
        <f ca="1">IF(Plananalyse!N11=1,VLOOKUP(N$5,Kruistabel!$B$6:$F$9,MATCH($C11,Kruistabel!$C$5:$F$5,0)+1,FALSE)+MIN(Kruistabel!$C$15,IF($D11="Ja",Kruistabel!$C$13,0)+IF(N$6="Ja",Kruistabel!$C$14,0)),"")</f>
        <v>44</v>
      </c>
      <c r="O11" s="326">
        <f ca="1">IF(Plananalyse!O11=1,VLOOKUP(O$5,Kruistabel!$B$6:$F$9,MATCH($C11,Kruistabel!$C$5:$F$5,0)+1,FALSE)+MIN(Kruistabel!$C$15,IF($D11="Ja",Kruistabel!$C$13,0)+IF(O$6="Ja",Kruistabel!$C$14,0)),"")</f>
        <v>44</v>
      </c>
      <c r="P11" s="326">
        <f ca="1">IF(Plananalyse!P11=1,VLOOKUP(P$5,Kruistabel!$B$6:$F$9,MATCH($C11,Kruistabel!$C$5:$F$5,0)+1,FALSE)+MIN(Kruistabel!$C$15,IF($D11="Ja",Kruistabel!$C$13,0)+IF(P$6="Ja",Kruistabel!$C$14,0)),"")</f>
        <v>48</v>
      </c>
      <c r="Q11" s="326">
        <f ca="1">IF(Plananalyse!Q11=1,VLOOKUP(Q$5,Kruistabel!$B$6:$F$9,MATCH($C11,Kruistabel!$C$5:$F$5,0)+1,FALSE)+MIN(Kruistabel!$C$15,IF($D11="Ja",Kruistabel!$C$13,0)+IF(Q$6="Ja",Kruistabel!$C$14,0)),"")</f>
        <v>40</v>
      </c>
      <c r="R11" s="326">
        <f ca="1">IF(Plananalyse!R11=1,VLOOKUP(R$5,Kruistabel!$B$6:$F$9,MATCH($C11,Kruistabel!$C$5:$F$5,0)+1,FALSE)+MIN(Kruistabel!$C$15,IF($D11="Ja",Kruistabel!$C$13,0)+IF(R$6="Ja",Kruistabel!$C$14,0)),"")</f>
        <v>44</v>
      </c>
      <c r="S11" s="326">
        <f ca="1">IF(Plananalyse!S11=1,VLOOKUP(S$5,Kruistabel!$B$6:$F$9,MATCH($C11,Kruistabel!$C$5:$F$5,0)+1,FALSE)+MIN(Kruistabel!$C$15,IF($D11="Ja",Kruistabel!$C$13,0)+IF(S$6="Ja",Kruistabel!$C$14,0)),"")</f>
        <v>28</v>
      </c>
      <c r="T11" s="326">
        <f ca="1">IF(Plananalyse!T11=1,VLOOKUP(T$5,Kruistabel!$B$6:$F$9,MATCH($C11,Kruistabel!$C$5:$F$5,0)+1,FALSE)+MIN(Kruistabel!$C$15,IF($D11="Ja",Kruistabel!$C$13,0)+IF(T$6="Ja",Kruistabel!$C$14,0)),"")</f>
        <v>28</v>
      </c>
      <c r="U11" s="326">
        <f ca="1">IF(Plananalyse!U11=1,VLOOKUP(U$5,Kruistabel!$B$6:$F$9,MATCH($C11,Kruistabel!$C$5:$F$5,0)+1,FALSE)+MIN(Kruistabel!$C$15,IF($D11="Ja",Kruistabel!$C$13,0)+IF(U$6="Ja",Kruistabel!$C$14,0)),"")</f>
        <v>28</v>
      </c>
      <c r="V11" s="326">
        <f ca="1">IF(Plananalyse!V11=1,VLOOKUP(V$5,Kruistabel!$B$6:$F$9,MATCH($C11,Kruistabel!$C$5:$F$5,0)+1,FALSE)+MIN(Kruistabel!$C$15,IF($D11="Ja",Kruistabel!$C$13,0)+IF(V$6="Ja",Kruistabel!$C$14,0)),"")</f>
        <v>28</v>
      </c>
      <c r="W11" s="326">
        <f ca="1">IF(Plananalyse!W11=1,VLOOKUP(W$5,Kruistabel!$B$6:$F$9,MATCH($C11,Kruistabel!$C$5:$F$5,0)+1,FALSE)+MIN(Kruistabel!$C$15,IF($D11="Ja",Kruistabel!$C$13,0)+IF(W$6="Ja",Kruistabel!$C$14,0)),"")</f>
        <v>28</v>
      </c>
      <c r="X11" s="326">
        <f ca="1">IF(Plananalyse!X11=1,VLOOKUP(X$5,Kruistabel!$B$6:$F$9,MATCH($C11,Kruistabel!$C$5:$F$5,0)+1,FALSE)+MIN(Kruistabel!$C$15,IF($D11="Ja",Kruistabel!$C$13,0)+IF(X$6="Ja",Kruistabel!$C$14,0)),"")</f>
        <v>28</v>
      </c>
      <c r="Y11" s="326">
        <f ca="1">IF(Plananalyse!Y11=1,VLOOKUP(Y$5,Kruistabel!$B$6:$F$9,MATCH($C11,Kruistabel!$C$5:$F$5,0)+1,FALSE)+MIN(Kruistabel!$C$15,IF($D11="Ja",Kruistabel!$C$13,0)+IF(Y$6="Ja",Kruistabel!$C$14,0)),"")</f>
        <v>40</v>
      </c>
      <c r="Z11" s="326">
        <f ca="1">IF(Plananalyse!Z11=1,VLOOKUP(Z$5,Kruistabel!$B$6:$F$9,MATCH($C11,Kruistabel!$C$5:$F$5,0)+1,FALSE)+MIN(Kruistabel!$C$15,IF($D11="Ja",Kruistabel!$C$13,0)+IF(Z$6="Ja",Kruistabel!$C$14,0)),"")</f>
        <v>28</v>
      </c>
      <c r="AA11" s="326">
        <f ca="1">IF(Plananalyse!AA11=1,VLOOKUP(AA$5,Kruistabel!$B$6:$F$9,MATCH($C11,Kruistabel!$C$5:$F$5,0)+1,FALSE)+MIN(Kruistabel!$C$15,IF($D11="Ja",Kruistabel!$C$13,0)+IF(AA$6="Ja",Kruistabel!$C$14,0)),"")</f>
        <v>28</v>
      </c>
      <c r="AB11" s="326">
        <f ca="1">IF(Plananalyse!AB11=1,VLOOKUP(AB$5,Kruistabel!$B$6:$F$9,MATCH($C11,Kruistabel!$C$5:$F$5,0)+1,FALSE)+MIN(Kruistabel!$C$15,IF($D11="Ja",Kruistabel!$C$13,0)+IF(AB$6="Ja",Kruistabel!$C$14,0)),"")</f>
        <v>28</v>
      </c>
      <c r="AC11" s="326">
        <f ca="1">IF(Plananalyse!AC11=1,VLOOKUP(AC$5,Kruistabel!$B$6:$F$9,MATCH($C11,Kruistabel!$C$5:$F$5,0)+1,FALSE)+MIN(Kruistabel!$C$15,IF($D11="Ja",Kruistabel!$C$13,0)+IF(AC$6="Ja",Kruistabel!$C$14,0)),"")</f>
        <v>28</v>
      </c>
      <c r="AD11" s="326">
        <f ca="1">IF(Plananalyse!AD11=1,VLOOKUP(AD$5,Kruistabel!$B$6:$F$9,MATCH($C11,Kruistabel!$C$5:$F$5,0)+1,FALSE)+MIN(Kruistabel!$C$15,IF($D11="Ja",Kruistabel!$C$13,0)+IF(AD$6="Ja",Kruistabel!$C$14,0)),"")</f>
        <v>28</v>
      </c>
      <c r="AE11" s="326">
        <f ca="1">IF(Plananalyse!AE11=1,VLOOKUP(AE$5,Kruistabel!$B$6:$F$9,MATCH($C11,Kruistabel!$C$5:$F$5,0)+1,FALSE)+MIN(Kruistabel!$C$15,IF($D11="Ja",Kruistabel!$C$13,0)+IF(AE$6="Ja",Kruistabel!$C$14,0)),"")</f>
        <v>28</v>
      </c>
      <c r="AF11" s="326">
        <f ca="1">IF(Plananalyse!AF11=1,VLOOKUP(AF$5,Kruistabel!$B$6:$F$9,MATCH($C11,Kruistabel!$C$5:$F$5,0)+1,FALSE)+MIN(Kruistabel!$C$15,IF($D11="Ja",Kruistabel!$C$13,0)+IF(AF$6="Ja",Kruistabel!$C$14,0)),"")</f>
        <v>28</v>
      </c>
      <c r="AG11" s="326">
        <f ca="1">IF(Plananalyse!AG11=1,VLOOKUP(AG$5,Kruistabel!$B$6:$F$9,MATCH($C11,Kruistabel!$C$5:$F$5,0)+1,FALSE)+MIN(Kruistabel!$C$15,IF($D11="Ja",Kruistabel!$C$13,0)+IF(AG$6="Ja",Kruistabel!$C$14,0)),"")</f>
        <v>28</v>
      </c>
      <c r="AH11" s="326">
        <f ca="1">IF(Plananalyse!AH11=1,VLOOKUP(AH$5,Kruistabel!$B$6:$F$9,MATCH($C11,Kruistabel!$C$5:$F$5,0)+1,FALSE)+MIN(Kruistabel!$C$15,IF($D11="Ja",Kruistabel!$C$13,0)+IF(AH$6="Ja",Kruistabel!$C$14,0)),"")</f>
        <v>28</v>
      </c>
      <c r="AI11" s="326">
        <f ca="1">IF(Plananalyse!AI11=1,VLOOKUP(AI$5,Kruistabel!$B$6:$F$9,MATCH($C11,Kruistabel!$C$5:$F$5,0)+1,FALSE)+MIN(Kruistabel!$C$15,IF($D11="Ja",Kruistabel!$C$13,0)+IF(AI$6="Ja",Kruistabel!$C$14,0)),"")</f>
        <v>28</v>
      </c>
      <c r="AJ11" s="326">
        <f ca="1">IF(Plananalyse!AJ11=1,VLOOKUP(AJ$5,Kruistabel!$B$6:$F$9,MATCH($C11,Kruistabel!$C$5:$F$5,0)+1,FALSE)+MIN(Kruistabel!$C$15,IF($D11="Ja",Kruistabel!$C$13,0)+IF(AJ$6="Ja",Kruistabel!$C$14,0)),"")</f>
        <v>28</v>
      </c>
      <c r="AK11" s="326">
        <f ca="1">IF(Plananalyse!AK11=1,VLOOKUP(AK$5,Kruistabel!$B$6:$F$9,MATCH($C11,Kruistabel!$C$5:$F$5,0)+1,FALSE)+MIN(Kruistabel!$C$15,IF($D11="Ja",Kruistabel!$C$13,0)+IF(AK$6="Ja",Kruistabel!$C$14,0)),"")</f>
        <v>42</v>
      </c>
      <c r="AL11" s="326">
        <f ca="1">IF(Plananalyse!AL11=1,VLOOKUP(AL$5,Kruistabel!$B$6:$F$9,MATCH($C11,Kruistabel!$C$5:$F$5,0)+1,FALSE)+MIN(Kruistabel!$C$15,IF($D11="Ja",Kruistabel!$C$13,0)+IF(AL$6="Ja",Kruistabel!$C$14,0)),"")</f>
        <v>28</v>
      </c>
      <c r="AM11" s="326">
        <f ca="1">IF(Plananalyse!AM11=1,VLOOKUP(AM$5,Kruistabel!$B$6:$F$9,MATCH($C11,Kruistabel!$C$5:$F$5,0)+1,FALSE)+MIN(Kruistabel!$C$15,IF($D11="Ja",Kruistabel!$C$13,0)+IF(AM$6="Ja",Kruistabel!$C$14,0)),"")</f>
        <v>28</v>
      </c>
      <c r="AN11" s="327"/>
      <c r="AO11" s="326">
        <f ca="1">IF(Plananalyse!AO11=1,VLOOKUP(AO$5,Kruistabel!$B$6:$F$9,MATCH($C11,Kruistabel!$C$5:$F$5,0)+1,FALSE)+MIN(Kruistabel!$C$15,IF($D11="Ja",Kruistabel!$C$13,0)+IF(AO$6="Ja",Kruistabel!$C$14,0)),"")</f>
        <v>42</v>
      </c>
      <c r="AP11" s="326">
        <f ca="1">IF(Plananalyse!AP11=1,VLOOKUP(AP$5,Kruistabel!$B$6:$F$9,MATCH($C11,Kruistabel!$C$5:$F$5,0)+1,FALSE)+MIN(Kruistabel!$C$15,IF($D11="Ja",Kruistabel!$C$13,0)+IF(AP$6="Ja",Kruistabel!$C$14,0)),"")</f>
        <v>42</v>
      </c>
      <c r="AQ11" s="326">
        <f ca="1">IF(Plananalyse!AQ11=1,VLOOKUP(AQ$5,Kruistabel!$B$6:$F$9,MATCH($C11,Kruistabel!$C$5:$F$5,0)+1,FALSE)+MIN(Kruistabel!$C$15,IF($D11="Ja",Kruistabel!$C$13,0)+IF(AQ$6="Ja",Kruistabel!$C$14,0)),"")</f>
        <v>42</v>
      </c>
      <c r="AR11" s="326">
        <f ca="1">IF(Plananalyse!AR11=1,VLOOKUP(AR$5,Kruistabel!$B$6:$F$9,MATCH($C11,Kruistabel!$C$5:$F$5,0)+1,FALSE)+MIN(Kruistabel!$C$15,IF($D11="Ja",Kruistabel!$C$13,0)+IF(AR$6="Ja",Kruistabel!$C$14,0)),"")</f>
        <v>46</v>
      </c>
      <c r="AS11" s="326">
        <f ca="1">IF(Plananalyse!AS11=1,VLOOKUP(AS$5,Kruistabel!$B$6:$F$9,MATCH($C11,Kruistabel!$C$5:$F$5,0)+1,FALSE)+MIN(Kruistabel!$C$15,IF($D11="Ja",Kruistabel!$C$13,0)+IF(AS$6="Ja",Kruistabel!$C$14,0)),"")</f>
        <v>42</v>
      </c>
      <c r="AT11" s="326">
        <f ca="1">IF(Plananalyse!AT11=1,VLOOKUP(AT$5,Kruistabel!$B$6:$F$9,MATCH($C11,Kruistabel!$C$5:$F$5,0)+1,FALSE)+MIN(Kruistabel!$C$15,IF($D11="Ja",Kruistabel!$C$13,0)+IF(AT$6="Ja",Kruistabel!$C$14,0)),"")</f>
        <v>46</v>
      </c>
      <c r="AU11" s="326">
        <f ca="1">IF(Plananalyse!AU11=1,VLOOKUP(AU$5,Kruistabel!$B$6:$F$9,MATCH($C11,Kruistabel!$C$5:$F$5,0)+1,FALSE)+MIN(Kruistabel!$C$15,IF($D11="Ja",Kruistabel!$C$13,0)+IF(AU$6="Ja",Kruistabel!$C$14,0)),"")</f>
        <v>28</v>
      </c>
      <c r="AV11" s="326">
        <f ca="1">IF(Plananalyse!AV11=1,VLOOKUP(AV$5,Kruistabel!$B$6:$F$9,MATCH($C11,Kruistabel!$C$5:$F$5,0)+1,FALSE)+MIN(Kruistabel!$C$15,IF($D11="Ja",Kruistabel!$C$13,0)+IF(AV$6="Ja",Kruistabel!$C$14,0)),"")</f>
        <v>42</v>
      </c>
      <c r="AW11" s="326">
        <f ca="1">IF(Plananalyse!AW11=1,VLOOKUP(AW$5,Kruistabel!$B$6:$F$9,MATCH($C11,Kruistabel!$C$5:$F$5,0)+1,FALSE)+MIN(Kruistabel!$C$15,IF($D11="Ja",Kruistabel!$C$13,0)+IF(AW$6="Ja",Kruistabel!$C$14,0)),"")</f>
        <v>28</v>
      </c>
      <c r="AX11" s="326">
        <f ca="1">IF(Plananalyse!AX11=1,VLOOKUP(AX$5,Kruistabel!$B$6:$F$9,MATCH($C11,Kruistabel!$C$5:$F$5,0)+1,FALSE)+MIN(Kruistabel!$C$15,IF($D11="Ja",Kruistabel!$C$13,0)+IF(AX$6="Ja",Kruistabel!$C$14,0)),"")</f>
        <v>28</v>
      </c>
      <c r="AY11" s="327"/>
      <c r="AZ11" s="326">
        <f ca="1">IF(Plananalyse!AZ11=1,VLOOKUP(AZ$5,Kruistabel!$B$6:$F$9,MATCH($C11,Kruistabel!$C$5:$F$5,0)+1,FALSE)+MIN(Kruistabel!$C$15,IF($D11="Ja",Kruistabel!$C$13,0)+IF(AZ$6="Ja",Kruistabel!$C$14,0)),"")</f>
        <v>28</v>
      </c>
      <c r="BA11" s="326">
        <f ca="1">IF(Plananalyse!BA11=1,VLOOKUP(BA$5,Kruistabel!$B$6:$F$9,MATCH($C11,Kruistabel!$C$5:$F$5,0)+1,FALSE)+MIN(Kruistabel!$C$15,IF($D11="Ja",Kruistabel!$C$13,0)+IF(BA$6="Ja",Kruistabel!$C$14,0)),"")</f>
        <v>28</v>
      </c>
      <c r="BB11" s="326">
        <f ca="1">IF(Plananalyse!BB11=1,VLOOKUP(BB$5,Kruistabel!$B$6:$F$9,MATCH($C11,Kruistabel!$C$5:$F$5,0)+1,FALSE)+MIN(Kruistabel!$C$15,IF($D11="Ja",Kruistabel!$C$13,0)+IF(BB$6="Ja",Kruistabel!$C$14,0)),"")</f>
        <v>40</v>
      </c>
      <c r="BC11" s="326">
        <f ca="1">IF(Plananalyse!BC11=1,VLOOKUP(BC$5,Kruistabel!$B$6:$F$9,MATCH($C11,Kruistabel!$C$5:$F$5,0)+1,FALSE)+MIN(Kruistabel!$C$15,IF($D11="Ja",Kruistabel!$C$13,0)+IF(BC$6="Ja",Kruistabel!$C$14,0)),"")</f>
        <v>40</v>
      </c>
      <c r="BD11" s="326">
        <f ca="1">IF(Plananalyse!BD11=1,VLOOKUP(BD$5,Kruistabel!$B$6:$F$9,MATCH($C11,Kruistabel!$C$5:$F$5,0)+1,FALSE)+MIN(Kruistabel!$C$15,IF($D11="Ja",Kruistabel!$C$13,0)+IF(BD$6="Ja",Kruistabel!$C$14,0)),"")</f>
        <v>28</v>
      </c>
      <c r="BE11" s="326">
        <f ca="1">IF(Plananalyse!BE11=1,VLOOKUP(BE$5,Kruistabel!$B$6:$F$9,MATCH($C11,Kruistabel!$C$5:$F$5,0)+1,FALSE)+MIN(Kruistabel!$C$15,IF($D11="Ja",Kruistabel!$C$13,0)+IF(BE$6="Ja",Kruistabel!$C$14,0)),"")</f>
        <v>28</v>
      </c>
      <c r="BF11" s="326">
        <f ca="1">IF(Plananalyse!BF11=1,VLOOKUP(BF$5,Kruistabel!$B$6:$F$9,MATCH($C11,Kruistabel!$C$5:$F$5,0)+1,FALSE)+MIN(Kruistabel!$C$15,IF($D11="Ja",Kruistabel!$C$13,0)+IF(BF$6="Ja",Kruistabel!$C$14,0)),"")</f>
        <v>28</v>
      </c>
      <c r="BG11" s="326">
        <f ca="1">IF(Plananalyse!BG11=1,VLOOKUP(BG$5,Kruistabel!$B$6:$F$9,MATCH($C11,Kruistabel!$C$5:$F$5,0)+1,FALSE)+MIN(Kruistabel!$C$15,IF($D11="Ja",Kruistabel!$C$13,0)+IF(BG$6="Ja",Kruistabel!$C$14,0)),"")</f>
        <v>28</v>
      </c>
      <c r="BH11" s="326">
        <f ca="1">IF(Plananalyse!BH11=1,VLOOKUP(BH$5,Kruistabel!$B$6:$F$9,MATCH($C11,Kruistabel!$C$5:$F$5,0)+1,FALSE)+MIN(Kruistabel!$C$15,IF($D11="Ja",Kruistabel!$C$13,0)+IF(BH$6="Ja",Kruistabel!$C$14,0)),"")</f>
        <v>28</v>
      </c>
      <c r="BI11" s="327"/>
      <c r="BJ11" s="326" t="e">
        <f ca="1">IF(Plananalyse!BJ11=1,VLOOKUP(BJ$5,Kruistabel!$B$6:$F$9,MATCH($C11,Kruistabel!$C$5:$F$5,0)+1,FALSE)+MIN(Kruistabel!$C$15,IF($D11="Ja",Kruistabel!$C$13,0)+IF(BJ$6="Ja",Kruistabel!$C$14,0)),"")</f>
        <v>#N/A</v>
      </c>
      <c r="BK11" s="326" t="e">
        <f ca="1">IF(Plananalyse!BK11=1,VLOOKUP(BK$5,Kruistabel!$B$6:$F$9,MATCH($C11,Kruistabel!$C$5:$F$5,0)+1,FALSE)+MIN(Kruistabel!$C$15,IF($D11="Ja",Kruistabel!$C$13,0)+IF(BK$6="Ja",Kruistabel!$C$14,0)),"")</f>
        <v>#N/A</v>
      </c>
      <c r="BL11" s="326" t="e">
        <f ca="1">IF(Plananalyse!BL11=1,VLOOKUP(BL$5,Kruistabel!$B$6:$F$9,MATCH($C11,Kruistabel!$C$5:$F$5,0)+1,FALSE)+MIN(Kruistabel!$C$15,IF($D11="Ja",Kruistabel!$C$13,0)+IF(BL$6="Ja",Kruistabel!$C$14,0)),"")</f>
        <v>#N/A</v>
      </c>
      <c r="BM11" s="326" t="e">
        <f ca="1">IF(Plananalyse!BM11=1,VLOOKUP(BM$5,Kruistabel!$B$6:$F$9,MATCH($C11,Kruistabel!$C$5:$F$5,0)+1,FALSE)+MIN(Kruistabel!$C$15,IF($D11="Ja",Kruistabel!$C$13,0)+IF(BM$6="Ja",Kruistabel!$C$14,0)),"")</f>
        <v>#N/A</v>
      </c>
      <c r="BN11" s="326" t="e">
        <f ca="1">IF(Plananalyse!BN11=1,VLOOKUP(BN$5,Kruistabel!$B$6:$F$9,MATCH($C11,Kruistabel!$C$5:$F$5,0)+1,FALSE)+MIN(Kruistabel!$C$15,IF($D11="Ja",Kruistabel!$C$13,0)+IF(BN$6="Ja",Kruistabel!$C$14,0)),"")</f>
        <v>#N/A</v>
      </c>
      <c r="BO11" s="326" t="e">
        <f ca="1">IF(Plananalyse!BO11=1,VLOOKUP(BO$5,Kruistabel!$B$6:$F$9,MATCH($C11,Kruistabel!$C$5:$F$5,0)+1,FALSE)+MIN(Kruistabel!$C$15,IF($D11="Ja",Kruistabel!$C$13,0)+IF(BO$6="Ja",Kruistabel!$C$14,0)),"")</f>
        <v>#N/A</v>
      </c>
      <c r="BP11" s="326" t="e">
        <f ca="1">IF(Plananalyse!BP11=1,VLOOKUP(BP$5,Kruistabel!$B$6:$F$9,MATCH($C11,Kruistabel!$C$5:$F$5,0)+1,FALSE)+MIN(Kruistabel!$C$15,IF($D11="Ja",Kruistabel!$C$13,0)+IF(BP$6="Ja",Kruistabel!$C$14,0)),"")</f>
        <v>#N/A</v>
      </c>
      <c r="BQ11" s="326" t="e">
        <f ca="1">IF(Plananalyse!BQ11=1,VLOOKUP(BQ$5,Kruistabel!$B$6:$F$9,MATCH($C11,Kruistabel!$C$5:$F$5,0)+1,FALSE)+MIN(Kruistabel!$C$15,IF($D11="Ja",Kruistabel!$C$13,0)+IF(BQ$6="Ja",Kruistabel!$C$14,0)),"")</f>
        <v>#N/A</v>
      </c>
      <c r="BR11" s="326" t="e">
        <f ca="1">IF(Plananalyse!BR11=1,VLOOKUP(BR$5,Kruistabel!$B$6:$F$9,MATCH($C11,Kruistabel!$C$5:$F$5,0)+1,FALSE)+MIN(Kruistabel!$C$15,IF($D11="Ja",Kruistabel!$C$13,0)+IF(BR$6="Ja",Kruistabel!$C$14,0)),"")</f>
        <v>#REF!</v>
      </c>
      <c r="BS11" s="326" t="e">
        <f ca="1">IF(Plananalyse!BS11=1,VLOOKUP(BS$5,Kruistabel!$B$6:$F$9,MATCH($C11,Kruistabel!$C$5:$F$5,0)+1,FALSE)+MIN(Kruistabel!$C$15,IF($D11="Ja",Kruistabel!$C$13,0)+IF(BS$6="Ja",Kruistabel!$C$14,0)),"")</f>
        <v>#REF!</v>
      </c>
      <c r="BT11" s="65"/>
      <c r="BU11" s="231">
        <f ca="1">IF(Plananalyse!BU11=1,VLOOKUP(BU$5,Kruistabel!$B$6:$F$9,MATCH($C11,Kruistabel!$C$5:$F$5,0)+1,FALSE)+MIN(Kruistabel!$C$15,IF($D11="Ja",Kruistabel!$C$13,0)+IF(BU$6="Ja",Kruistabel!$C$14,0)),"")</f>
        <v>28</v>
      </c>
      <c r="BV11" s="326">
        <f ca="1">IF(Plananalyse!BV11=1,VLOOKUP(BV$5,Kruistabel!$B$6:$F$9,MATCH($C11,Kruistabel!$C$5:$F$5,0)+1,FALSE)+MIN(Kruistabel!$C$15,IF($D11="Ja",Kruistabel!$C$13,0)+IF(BV$6="Ja",Kruistabel!$C$14,0)),"")</f>
        <v>44</v>
      </c>
      <c r="BW11" s="326">
        <f ca="1">IF(Plananalyse!BW11=1,VLOOKUP(BW$5,Kruistabel!$B$6:$F$9,MATCH($C11,Kruistabel!$C$5:$F$5,0)+1,FALSE)+MIN(Kruistabel!$C$15,IF($D11="Ja",Kruistabel!$C$13,0)+IF(BW$6="Ja",Kruistabel!$C$14,0)),"")</f>
        <v>28</v>
      </c>
      <c r="BX11" s="326">
        <f ca="1">IF(Plananalyse!BX11=1,VLOOKUP(BX$5,Kruistabel!$B$6:$F$9,MATCH($C11,Kruistabel!$C$5:$F$5,0)+1,FALSE)+MIN(Kruistabel!$C$15,IF($D11="Ja",Kruistabel!$C$13,0)+IF(BX$6="Ja",Kruistabel!$C$14,0)),"")</f>
        <v>28</v>
      </c>
      <c r="BY11" s="327"/>
      <c r="BZ11" s="326" t="e">
        <f ca="1">IF(Plananalyse!BZ11=1,VLOOKUP(BZ$5,Kruistabel!$B$6:$F$9,MATCH($C11,Kruistabel!$C$5:$F$5,0)+1,FALSE)+MIN(Kruistabel!$C$15,IF($D11="Ja",Kruistabel!$C$13,0)+IF(BZ$6="Ja",Kruistabel!$C$14,0)),"")</f>
        <v>#N/A</v>
      </c>
      <c r="CA11" s="326" t="e">
        <f ca="1">IF(Plananalyse!CA11=1,VLOOKUP(CA$5,Kruistabel!$B$6:$F$9,MATCH($C11,Kruistabel!$C$5:$F$5,0)+1,FALSE)+MIN(Kruistabel!$C$15,IF($D11="Ja",Kruistabel!$C$13,0)+IF(CA$6="Ja",Kruistabel!$C$14,0)),"")</f>
        <v>#N/A</v>
      </c>
      <c r="CB11" s="326" t="e">
        <f ca="1">IF(Plananalyse!CB11=1,VLOOKUP(CB$5,Kruistabel!$B$6:$F$9,MATCH($C11,Kruistabel!$C$5:$F$5,0)+1,FALSE)+MIN(Kruistabel!$C$15,IF($D11="Ja",Kruistabel!$C$13,0)+IF(CB$6="Ja",Kruistabel!$C$14,0)),"")</f>
        <v>#N/A</v>
      </c>
      <c r="CC11" s="326" t="e">
        <f ca="1">IF(Plananalyse!CC11=1,VLOOKUP(CC$5,Kruistabel!$B$6:$F$9,MATCH($C11,Kruistabel!$C$5:$F$5,0)+1,FALSE)+MIN(Kruistabel!$C$15,IF($D11="Ja",Kruistabel!$C$13,0)+IF(CC$6="Ja",Kruistabel!$C$14,0)),"")</f>
        <v>#N/A</v>
      </c>
      <c r="CD11" s="326" t="e">
        <f ca="1">IF(Plananalyse!CD11=1,VLOOKUP(CD$5,Kruistabel!$B$6:$F$9,MATCH($C11,Kruistabel!$C$5:$F$5,0)+1,FALSE)+MIN(Kruistabel!$C$15,IF($D11="Ja",Kruistabel!$C$13,0)+IF(CD$6="Ja",Kruistabel!$C$14,0)),"")</f>
        <v>#N/A</v>
      </c>
      <c r="CE11" s="326" t="e">
        <f ca="1">IF(Plananalyse!CE11=1,VLOOKUP(CE$5,Kruistabel!$B$6:$F$9,MATCH($C11,Kruistabel!$C$5:$F$5,0)+1,FALSE)+MIN(Kruistabel!$C$15,IF($D11="Ja",Kruistabel!$C$13,0)+IF(CE$6="Ja",Kruistabel!$C$14,0)),"")</f>
        <v>#N/A</v>
      </c>
      <c r="CF11" s="326" t="e">
        <f ca="1">IF(Plananalyse!CF11=1,VLOOKUP(CF$5,Kruistabel!$B$6:$F$9,MATCH($C11,Kruistabel!$C$5:$F$5,0)+1,FALSE)+MIN(Kruistabel!$C$15,IF($D11="Ja",Kruistabel!$C$13,0)+IF(CF$6="Ja",Kruistabel!$C$14,0)),"")</f>
        <v>#N/A</v>
      </c>
      <c r="CG11" s="326" t="e">
        <f ca="1">IF(Plananalyse!CG11=1,VLOOKUP(CG$5,Kruistabel!$B$6:$F$9,MATCH($C11,Kruistabel!$C$5:$F$5,0)+1,FALSE)+MIN(Kruistabel!$C$15,IF($D11="Ja",Kruistabel!$C$13,0)+IF(CG$6="Ja",Kruistabel!$C$14,0)),"")</f>
        <v>#REF!</v>
      </c>
      <c r="CH11" s="326" t="e">
        <f ca="1">IF(Plananalyse!CH11=1,VLOOKUP(CH$5,Kruistabel!$B$6:$F$9,MATCH($C11,Kruistabel!$C$5:$F$5,0)+1,FALSE)+MIN(Kruistabel!$C$15,IF($D11="Ja",Kruistabel!$C$13,0)+IF(CH$6="Ja",Kruistabel!$C$14,0)),"")</f>
        <v>#REF!</v>
      </c>
      <c r="CI11" s="65"/>
      <c r="CJ11" s="326">
        <f ca="1">IF(Plananalyse!CJ11=1,VLOOKUP(CJ$5,Kruistabel!$B$6:$F$9,MATCH($C11,Kruistabel!$C$5:$F$5,0)+1,FALSE)+MIN(Kruistabel!$C$15,IF($D11="Ja",Kruistabel!$C$13,0)+IF(CJ$6="Ja",Kruistabel!$C$14,0)),"")</f>
        <v>44</v>
      </c>
      <c r="CK11" s="326">
        <f ca="1">IF(Plananalyse!CK11=1,VLOOKUP(CK$5,Kruistabel!$B$6:$F$9,MATCH($C11,Kruistabel!$C$5:$F$5,0)+1,FALSE)+MIN(Kruistabel!$C$15,IF($D11="Ja",Kruistabel!$C$13,0)+IF(CK$6="Ja",Kruistabel!$C$14,0)),"")</f>
        <v>44</v>
      </c>
      <c r="CL11" s="326">
        <f ca="1">IF(Plananalyse!CL11=1,VLOOKUP(CL$5,Kruistabel!$B$6:$F$9,MATCH($C11,Kruistabel!$C$5:$F$5,0)+1,FALSE)+MIN(Kruistabel!$C$15,IF($D11="Ja",Kruistabel!$C$13,0)+IF(CL$6="Ja",Kruistabel!$C$14,0)),"")</f>
        <v>28</v>
      </c>
      <c r="CM11" s="326">
        <f ca="1">IF(Plananalyse!CM11=1,VLOOKUP(CM$5,Kruistabel!$B$6:$F$9,MATCH($C11,Kruistabel!$C$5:$F$5,0)+1,FALSE)+MIN(Kruistabel!$C$15,IF($D11="Ja",Kruistabel!$C$13,0)+IF(CM$6="Ja",Kruistabel!$C$14,0)),"")</f>
        <v>48</v>
      </c>
      <c r="CN11" s="326">
        <f ca="1">IF(Plananalyse!CN11=1,VLOOKUP(CN$5,Kruistabel!$B$6:$F$9,MATCH($C11,Kruistabel!$C$5:$F$5,0)+1,FALSE)+MIN(Kruistabel!$C$15,IF($D11="Ja",Kruistabel!$C$13,0)+IF(CN$6="Ja",Kruistabel!$C$14,0)),"")</f>
        <v>48</v>
      </c>
      <c r="CO11" s="326">
        <f ca="1">IF(Plananalyse!CO11=1,VLOOKUP(CO$5,Kruistabel!$B$6:$F$9,MATCH($C11,Kruistabel!$C$5:$F$5,0)+1,FALSE)+MIN(Kruistabel!$C$15,IF($D11="Ja",Kruistabel!$C$13,0)+IF(CO$6="Ja",Kruistabel!$C$14,0)),"")</f>
        <v>40</v>
      </c>
      <c r="CP11" s="326">
        <f ca="1">IF(Plananalyse!CP11=1,VLOOKUP(CP$5,Kruistabel!$B$6:$F$9,MATCH($C11,Kruistabel!$C$5:$F$5,0)+1,FALSE)+MIN(Kruistabel!$C$15,IF($D11="Ja",Kruistabel!$C$13,0)+IF(CP$6="Ja",Kruistabel!$C$14,0)),"")</f>
        <v>44</v>
      </c>
      <c r="CQ11" s="326">
        <f ca="1">IF(Plananalyse!CQ11=1,VLOOKUP(CQ$5,Kruistabel!$B$6:$F$9,MATCH($C11,Kruistabel!$C$5:$F$5,0)+1,FALSE)+MIN(Kruistabel!$C$15,IF($D11="Ja",Kruistabel!$C$13,0)+IF(CQ$6="Ja",Kruistabel!$C$14,0)),"")</f>
        <v>40</v>
      </c>
      <c r="CR11" s="326">
        <f ca="1">IF(Plananalyse!CR11=1,VLOOKUP(CR$5,Kruistabel!$B$6:$F$9,MATCH($C11,Kruistabel!$C$5:$F$5,0)+1,FALSE)+MIN(Kruistabel!$C$15,IF($D11="Ja",Kruistabel!$C$13,0)+IF(CR$6="Ja",Kruistabel!$C$14,0)),"")</f>
        <v>42</v>
      </c>
      <c r="CS11" s="326">
        <f ca="1">IF(Plananalyse!CS11=1,VLOOKUP(CS$5,Kruistabel!$B$6:$F$9,MATCH($C11,Kruistabel!$C$5:$F$5,0)+1,FALSE)+MIN(Kruistabel!$C$15,IF($D11="Ja",Kruistabel!$C$13,0)+IF(CS$6="Ja",Kruistabel!$C$14,0)),"")</f>
        <v>44</v>
      </c>
      <c r="CT11" s="326">
        <f ca="1">IF(Plananalyse!CT11=1,VLOOKUP(CT$5,Kruistabel!$B$6:$F$9,MATCH($C11,Kruistabel!$C$5:$F$5,0)+1,FALSE)+MIN(Kruistabel!$C$15,IF($D11="Ja",Kruistabel!$C$13,0)+IF(CT$6="Ja",Kruistabel!$C$14,0)),"")</f>
        <v>44</v>
      </c>
      <c r="CU11" s="326">
        <f ca="1">IF(Plananalyse!CU11=1,VLOOKUP(CU$5,Kruistabel!$B$6:$F$9,MATCH($C11,Kruistabel!$C$5:$F$5,0)+1,FALSE)+MIN(Kruistabel!$C$15,IF($D11="Ja",Kruistabel!$C$13,0)+IF(CU$6="Ja",Kruistabel!$C$14,0)),"")</f>
        <v>40</v>
      </c>
      <c r="CV11" s="326">
        <f ca="1">IF(Plananalyse!CV11=1,VLOOKUP(CV$5,Kruistabel!$B$6:$F$9,MATCH($C11,Kruistabel!$C$5:$F$5,0)+1,FALSE)+MIN(Kruistabel!$C$15,IF($D11="Ja",Kruistabel!$C$13,0)+IF(CV$6="Ja",Kruistabel!$C$14,0)),"")</f>
        <v>40</v>
      </c>
      <c r="CW11" s="326">
        <f ca="1">IF(Plananalyse!CW11=1,VLOOKUP(CW$5,Kruistabel!$B$6:$F$9,MATCH($C11,Kruistabel!$C$5:$F$5,0)+1,FALSE)+MIN(Kruistabel!$C$15,IF($D11="Ja",Kruistabel!$C$13,0)+IF(CW$6="Ja",Kruistabel!$C$14,0)),"")</f>
        <v>44</v>
      </c>
      <c r="CX11" s="326">
        <f ca="1">IF(Plananalyse!CX11=1,VLOOKUP(CX$5,Kruistabel!$B$6:$F$9,MATCH($C11,Kruistabel!$C$5:$F$5,0)+1,FALSE)+MIN(Kruistabel!$C$15,IF($D11="Ja",Kruistabel!$C$13,0)+IF(CX$6="Ja",Kruistabel!$C$14,0)),"")</f>
        <v>28</v>
      </c>
      <c r="CY11" s="326">
        <f ca="1">IF(Plananalyse!CY11=1,VLOOKUP(CY$5,Kruistabel!$B$6:$F$9,MATCH($C11,Kruistabel!$C$5:$F$5,0)+1,FALSE)+MIN(Kruistabel!$C$15,IF($D11="Ja",Kruistabel!$C$13,0)+IF(CY$6="Ja",Kruistabel!$C$14,0)),"")</f>
        <v>40</v>
      </c>
      <c r="CZ11" s="326">
        <f ca="1">IF(Plananalyse!CZ11=1,VLOOKUP(CZ$5,Kruistabel!$B$6:$F$9,MATCH($C11,Kruistabel!$C$5:$F$5,0)+1,FALSE)+MIN(Kruistabel!$C$15,IF($D11="Ja",Kruistabel!$C$13,0)+IF(CZ$6="Ja",Kruistabel!$C$14,0)),"")</f>
        <v>40</v>
      </c>
      <c r="DA11" s="326">
        <f ca="1">IF(Plananalyse!DA11=1,VLOOKUP(DA$5,Kruistabel!$B$6:$F$9,MATCH($C11,Kruistabel!$C$5:$F$5,0)+1,FALSE)+MIN(Kruistabel!$C$15,IF($D11="Ja",Kruistabel!$C$13,0)+IF(DA$6="Ja",Kruistabel!$C$14,0)),"")</f>
        <v>40</v>
      </c>
      <c r="DB11" s="326">
        <f ca="1">IF(Plananalyse!DB11=1,VLOOKUP(DB$5,Kruistabel!$B$6:$F$9,MATCH($C11,Kruistabel!$C$5:$F$5,0)+1,FALSE)+MIN(Kruistabel!$C$15,IF($D11="Ja",Kruistabel!$C$13,0)+IF(DB$6="Ja",Kruistabel!$C$14,0)),"")</f>
        <v>28</v>
      </c>
      <c r="DC11" s="326">
        <f ca="1">IF(Plananalyse!DC11=1,VLOOKUP(DC$5,Kruistabel!$B$6:$F$9,MATCH($C11,Kruistabel!$C$5:$F$5,0)+1,FALSE)+MIN(Kruistabel!$C$15,IF($D11="Ja",Kruistabel!$C$13,0)+IF(DC$6="Ja",Kruistabel!$C$14,0)),"")</f>
        <v>28</v>
      </c>
      <c r="DD11" s="327"/>
      <c r="DE11" s="326" t="e">
        <f ca="1">IF(Plananalyse!DE11=1,VLOOKUP(DE$5,Kruistabel!$B$6:$F$9,MATCH($C11,Kruistabel!$C$5:$F$5,0)+1,FALSE)+MIN(Kruistabel!$C$15,IF($D11="Ja",Kruistabel!$C$13,0)+IF(DE$6="Ja",Kruistabel!$C$14,0)),"")</f>
        <v>#N/A</v>
      </c>
      <c r="DF11" s="326" t="e">
        <f ca="1">IF(Plananalyse!DF11=1,VLOOKUP(DF$5,Kruistabel!$B$6:$F$9,MATCH($C11,Kruistabel!$C$5:$F$5,0)+1,FALSE)+MIN(Kruistabel!$C$15,IF($D11="Ja",Kruistabel!$C$13,0)+IF(DF$6="Ja",Kruistabel!$C$14,0)),"")</f>
        <v>#N/A</v>
      </c>
      <c r="DG11" s="326" t="e">
        <f ca="1">IF(Plananalyse!DG11=1,VLOOKUP(DG$5,Kruistabel!$B$6:$F$9,MATCH($C11,Kruistabel!$C$5:$F$5,0)+1,FALSE)+MIN(Kruistabel!$C$15,IF($D11="Ja",Kruistabel!$C$13,0)+IF(DG$6="Ja",Kruistabel!$C$14,0)),"")</f>
        <v>#N/A</v>
      </c>
      <c r="DH11" s="326" t="e">
        <f ca="1">IF(Plananalyse!DH11=1,VLOOKUP(DH$5,Kruistabel!$B$6:$F$9,MATCH($C11,Kruistabel!$C$5:$F$5,0)+1,FALSE)+MIN(Kruistabel!$C$15,IF($D11="Ja",Kruistabel!$C$13,0)+IF(DH$6="Ja",Kruistabel!$C$14,0)),"")</f>
        <v>#N/A</v>
      </c>
      <c r="DI11" s="326" t="e">
        <f ca="1">IF(Plananalyse!DI11=1,VLOOKUP(DI$5,Kruistabel!$B$6:$F$9,MATCH($C11,Kruistabel!$C$5:$F$5,0)+1,FALSE)+MIN(Kruistabel!$C$15,IF($D11="Ja",Kruistabel!$C$13,0)+IF(DI$6="Ja",Kruistabel!$C$14,0)),"")</f>
        <v>#N/A</v>
      </c>
      <c r="DJ11" s="326" t="e">
        <f ca="1">IF(Plananalyse!DJ11=1,VLOOKUP(DJ$5,Kruistabel!$B$6:$F$9,MATCH($C11,Kruistabel!$C$5:$F$5,0)+1,FALSE)+MIN(Kruistabel!$C$15,IF($D11="Ja",Kruistabel!$C$13,0)+IF(DJ$6="Ja",Kruistabel!$C$14,0)),"")</f>
        <v>#N/A</v>
      </c>
      <c r="DK11" s="326" t="e">
        <f ca="1">IF(Plananalyse!DK11=1,VLOOKUP(DK$5,Kruistabel!$B$6:$F$9,MATCH($C11,Kruistabel!$C$5:$F$5,0)+1,FALSE)+MIN(Kruistabel!$C$15,IF($D11="Ja",Kruistabel!$C$13,0)+IF(DK$6="Ja",Kruistabel!$C$14,0)),"")</f>
        <v>#REF!</v>
      </c>
      <c r="DL11" s="326" t="e">
        <f ca="1">IF(Plananalyse!DL11=1,VLOOKUP(DL$5,Kruistabel!$B$6:$F$9,MATCH($C11,Kruistabel!$C$5:$F$5,0)+1,FALSE)+MIN(Kruistabel!$C$15,IF($D11="Ja",Kruistabel!$C$13,0)+IF(DL$6="Ja",Kruistabel!$C$14,0)),"")</f>
        <v>#REF!</v>
      </c>
      <c r="DM11" s="327"/>
      <c r="DN11" s="326" t="e">
        <f ca="1">IF(Plananalyse!DN11=1,VLOOKUP(DN$5,Kruistabel!$B$6:$F$9,MATCH($C11,Kruistabel!$C$5:$F$5,0)+1,FALSE)+MIN(Kruistabel!$C$15,IF($D11="Ja",Kruistabel!$C$13,0)+IF(DN$6="Ja",Kruistabel!$C$14,0)),"")</f>
        <v>#N/A</v>
      </c>
      <c r="DO11" s="326" t="e">
        <f ca="1">IF(Plananalyse!DO11=1,VLOOKUP(DO$5,Kruistabel!$B$6:$F$9,MATCH($C11,Kruistabel!$C$5:$F$5,0)+1,FALSE)+MIN(Kruistabel!$C$15,IF($D11="Ja",Kruistabel!$C$13,0)+IF(DO$6="Ja",Kruistabel!$C$14,0)),"")</f>
        <v>#N/A</v>
      </c>
      <c r="DP11" s="326" t="e">
        <f ca="1">IF(Plananalyse!DP11=1,VLOOKUP(DP$5,Kruistabel!$B$6:$F$9,MATCH($C11,Kruistabel!$C$5:$F$5,0)+1,FALSE)+MIN(Kruistabel!$C$15,IF($D11="Ja",Kruistabel!$C$13,0)+IF(DP$6="Ja",Kruistabel!$C$14,0)),"")</f>
        <v>#N/A</v>
      </c>
      <c r="DQ11" s="326" t="e">
        <f ca="1">IF(Plananalyse!DQ11=1,VLOOKUP(DQ$5,Kruistabel!$B$6:$F$9,MATCH($C11,Kruistabel!$C$5:$F$5,0)+1,FALSE)+MIN(Kruistabel!$C$15,IF($D11="Ja",Kruistabel!$C$13,0)+IF(DQ$6="Ja",Kruistabel!$C$14,0)),"")</f>
        <v>#N/A</v>
      </c>
      <c r="DR11" s="326" t="e">
        <f ca="1">IF(Plananalyse!DR11=1,VLOOKUP(DR$5,Kruistabel!$B$6:$F$9,MATCH($C11,Kruistabel!$C$5:$F$5,0)+1,FALSE)+MIN(Kruistabel!$C$15,IF($D11="Ja",Kruistabel!$C$13,0)+IF(DR$6="Ja",Kruistabel!$C$14,0)),"")</f>
        <v>#N/A</v>
      </c>
      <c r="DS11" s="326" t="e">
        <f ca="1">IF(Plananalyse!DS11=1,VLOOKUP(DS$5,Kruistabel!$B$6:$F$9,MATCH($C11,Kruistabel!$C$5:$F$5,0)+1,FALSE)+MIN(Kruistabel!$C$15,IF($D11="Ja",Kruistabel!$C$13,0)+IF(DS$6="Ja",Kruistabel!$C$14,0)),"")</f>
        <v>#N/A</v>
      </c>
      <c r="DT11" s="326" t="e">
        <f ca="1">IF(Plananalyse!DT11=1,VLOOKUP(DT$5,Kruistabel!$B$6:$F$9,MATCH($C11,Kruistabel!$C$5:$F$5,0)+1,FALSE)+MIN(Kruistabel!$C$15,IF($D11="Ja",Kruistabel!$C$13,0)+IF(DT$6="Ja",Kruistabel!$C$14,0)),"")</f>
        <v>#N/A</v>
      </c>
      <c r="DU11" s="326" t="e">
        <f ca="1">IF(Plananalyse!DU11=1,VLOOKUP(DU$5,Kruistabel!$B$6:$F$9,MATCH($C11,Kruistabel!$C$5:$F$5,0)+1,FALSE)+MIN(Kruistabel!$C$15,IF($D11="Ja",Kruistabel!$C$13,0)+IF(DU$6="Ja",Kruistabel!$C$14,0)),"")</f>
        <v>#N/A</v>
      </c>
      <c r="DV11" s="326" t="e">
        <f ca="1">IF(Plananalyse!DV11=1,VLOOKUP(DV$5,Kruistabel!$B$6:$F$9,MATCH($C11,Kruistabel!$C$5:$F$5,0)+1,FALSE)+MIN(Kruistabel!$C$15,IF($D11="Ja",Kruistabel!$C$13,0)+IF(DV$6="Ja",Kruistabel!$C$14,0)),"")</f>
        <v>#N/A</v>
      </c>
      <c r="DW11" s="326" t="e">
        <f ca="1">IF(Plananalyse!DW11=1,VLOOKUP(DW$5,Kruistabel!$B$6:$F$9,MATCH($C11,Kruistabel!$C$5:$F$5,0)+1,FALSE)+MIN(Kruistabel!$C$15,IF($D11="Ja",Kruistabel!$C$13,0)+IF(DW$6="Ja",Kruistabel!$C$14,0)),"")</f>
        <v>#REF!</v>
      </c>
      <c r="DX11" s="326" t="e">
        <f ca="1">IF(Plananalyse!DX11=1,VLOOKUP(DX$5,Kruistabel!$B$6:$F$9,MATCH($C11,Kruistabel!$C$5:$F$5,0)+1,FALSE)+MIN(Kruistabel!$C$15,IF($D11="Ja",Kruistabel!$C$13,0)+IF(DX$6="Ja",Kruistabel!$C$14,0)),"")</f>
        <v>#REF!</v>
      </c>
      <c r="DY11" s="327"/>
      <c r="DZ11" s="326" t="e">
        <f ca="1">IF(Plananalyse!DZ11=1,VLOOKUP(DZ$5,Kruistabel!$B$6:$F$9,MATCH($C11,Kruistabel!$C$5:$F$5,0)+1,FALSE)+MIN(Kruistabel!$C$15,IF($D11="Ja",Kruistabel!$C$13,0)+IF(DZ$6="Ja",Kruistabel!$C$14,0)),"")</f>
        <v>#N/A</v>
      </c>
      <c r="EA11" s="326" t="e">
        <f ca="1">IF(Plananalyse!EA11=1,VLOOKUP(EA$5,Kruistabel!$B$6:$F$9,MATCH($C11,Kruistabel!$C$5:$F$5,0)+1,FALSE)+MIN(Kruistabel!$C$15,IF($D11="Ja",Kruistabel!$C$13,0)+IF(EA$6="Ja",Kruistabel!$C$14,0)),"")</f>
        <v>#N/A</v>
      </c>
      <c r="EB11" s="326" t="e">
        <f ca="1">IF(Plananalyse!EB11=1,VLOOKUP(EB$5,Kruistabel!$B$6:$F$9,MATCH($C11,Kruistabel!$C$5:$F$5,0)+1,FALSE)+MIN(Kruistabel!$C$15,IF($D11="Ja",Kruistabel!$C$13,0)+IF(EB$6="Ja",Kruistabel!$C$14,0)),"")</f>
        <v>#REF!</v>
      </c>
      <c r="EC11" s="326" t="e">
        <f ca="1">IF(Plananalyse!EC11=1,VLOOKUP(EC$5,Kruistabel!$B$6:$F$9,MATCH($C11,Kruistabel!$C$5:$F$5,0)+1,FALSE)+MIN(Kruistabel!$C$15,IF($D11="Ja",Kruistabel!$C$13,0)+IF(EC$6="Ja",Kruistabel!$C$14,0)),"")</f>
        <v>#REF!</v>
      </c>
      <c r="ED11" s="327"/>
      <c r="EE11" s="326" t="e">
        <f ca="1">IF(Plananalyse!EE11=1,VLOOKUP(EE$5,Kruistabel!$B$6:$F$9,MATCH($C11,Kruistabel!$C$5:$F$5,0)+1,FALSE)+MIN(Kruistabel!$C$15,IF($D11="Ja",Kruistabel!$C$13,0)+IF(EE$6="Ja",Kruistabel!$C$14,0)),"")</f>
        <v>#N/A</v>
      </c>
      <c r="EF11" s="326" t="e">
        <f ca="1">IF(Plananalyse!EF11=1,VLOOKUP(EF$5,Kruistabel!$B$6:$F$9,MATCH($C11,Kruistabel!$C$5:$F$5,0)+1,FALSE)+MIN(Kruistabel!$C$15,IF($D11="Ja",Kruistabel!$C$13,0)+IF(EF$6="Ja",Kruistabel!$C$14,0)),"")</f>
        <v>#N/A</v>
      </c>
      <c r="EG11" s="326" t="e">
        <f ca="1">IF(Plananalyse!EG11=1,VLOOKUP(EG$5,Kruistabel!$B$6:$F$9,MATCH($C11,Kruistabel!$C$5:$F$5,0)+1,FALSE)+MIN(Kruistabel!$C$15,IF($D11="Ja",Kruistabel!$C$13,0)+IF(EG$6="Ja",Kruistabel!$C$14,0)),"")</f>
        <v>#N/A</v>
      </c>
      <c r="EH11" s="326" t="e">
        <f ca="1">IF(Plananalyse!EH11=1,VLOOKUP(EH$5,Kruistabel!$B$6:$F$9,MATCH($C11,Kruistabel!$C$5:$F$5,0)+1,FALSE)+MIN(Kruistabel!$C$15,IF($D11="Ja",Kruistabel!$C$13,0)+IF(EH$6="Ja",Kruistabel!$C$14,0)),"")</f>
        <v>#REF!</v>
      </c>
      <c r="EI11" s="326" t="e">
        <f ca="1">IF(Plananalyse!EI11=1,VLOOKUP(EI$5,Kruistabel!$B$6:$F$9,MATCH($C11,Kruistabel!$C$5:$F$5,0)+1,FALSE)+MIN(Kruistabel!$C$15,IF($D11="Ja",Kruistabel!$C$13,0)+IF(EI$6="Ja",Kruistabel!$C$14,0)),"")</f>
        <v>#REF!</v>
      </c>
      <c r="EJ11" s="331" t="str">
        <f>IF(Plananalyse!EJ11=1,VLOOKUP(EJ$5,Kruistabel!$B$6:$F$9,MATCH($C11,Kruistabel!$C$5:$F$5,0)+1,FALSE)+MIN(Kruistabel!$C$15,IF($D11="Ja",Kruistabel!$C$13,0)+IF(EJ$6="Ja",Kruistabel!$C$14,0)),"")</f>
        <v/>
      </c>
      <c r="EK11" s="164"/>
      <c r="EL11" s="164"/>
      <c r="EM11" s="164"/>
      <c r="EN11" s="164"/>
    </row>
    <row r="12" spans="1:144">
      <c r="B12" s="337" t="s">
        <v>85</v>
      </c>
      <c r="C12" s="160" t="str">
        <f>_xlfn.IFNA(VLOOKUP($B12,Classificatietabel!$B$6:$I$91,C$7,FALSE),"")</f>
        <v>hoog</v>
      </c>
      <c r="D12" s="160" t="str">
        <f>_xlfn.IFNA(VLOOKUP($B12,Classificatietabel!$B$6:$I$91,D$7,FALSE),"")</f>
        <v>neen</v>
      </c>
      <c r="E12" s="119">
        <f>IF(AND(D12="laag",$D$3=1),0,_xlfn.IFNA(IF(VLOOKUP($B12,Classificatietabel!$B$6:$H$91,$E$5,FALSE)="Ja",1,0),""))</f>
        <v>1</v>
      </c>
      <c r="F12" s="163"/>
      <c r="G12" s="326">
        <f>IF(Plananalyse!G12=1,VLOOKUP(G$5,Kruistabel!$B$6:$F$9,MATCH($C12,Kruistabel!$C$5:$F$5,0)+1,FALSE)+MIN(Kruistabel!$C$15,IF($D12="Ja",Kruistabel!$C$13,0)+IF(G$6="Ja",Kruistabel!$C$14,0)),"")</f>
        <v>32</v>
      </c>
      <c r="H12" s="326">
        <f>IF(Plananalyse!H12=1,VLOOKUP(H$5,Kruistabel!$B$6:$F$9,MATCH($C12,Kruistabel!$C$5:$F$5,0)+1,FALSE)+MIN(Kruistabel!$C$15,IF($D12="Ja",Kruistabel!$C$13,0)+IF(H$6="Ja",Kruistabel!$C$14,0)),"")</f>
        <v>32</v>
      </c>
      <c r="I12" s="326">
        <f>IF(Plananalyse!I12=1,VLOOKUP(I$5,Kruistabel!$B$6:$F$9,MATCH($C12,Kruistabel!$C$5:$F$5,0)+1,FALSE)+MIN(Kruistabel!$C$15,IF($D12="Ja",Kruistabel!$C$13,0)+IF(I$6="Ja",Kruistabel!$C$14,0)),"")</f>
        <v>44</v>
      </c>
      <c r="J12" s="326">
        <f>IF(Plananalyse!J12=1,VLOOKUP(J$5,Kruistabel!$B$6:$F$9,MATCH($C12,Kruistabel!$C$5:$F$5,0)+1,FALSE)+MIN(Kruistabel!$C$15,IF($D12="Ja",Kruistabel!$C$13,0)+IF(J$6="Ja",Kruistabel!$C$14,0)),"")</f>
        <v>32</v>
      </c>
      <c r="K12" s="326">
        <f ca="1">IF(Plananalyse!K12=1,VLOOKUP(K$5,Kruistabel!$B$6:$F$9,MATCH($C12,Kruistabel!$C$5:$F$5,0)+1,FALSE)+MIN(Kruistabel!$C$15,IF($D12="Ja",Kruistabel!$C$13,0)+IF(K$6="Ja",Kruistabel!$C$14,0)),"")</f>
        <v>32</v>
      </c>
      <c r="L12" s="326">
        <f ca="1">IF(Plananalyse!L12=1,VLOOKUP(L$5,Kruistabel!$B$6:$F$9,MATCH($C12,Kruistabel!$C$5:$F$5,0)+1,FALSE)+MIN(Kruistabel!$C$15,IF($D12="Ja",Kruistabel!$C$13,0)+IF(L$6="Ja",Kruistabel!$C$14,0)),"")</f>
        <v>32</v>
      </c>
      <c r="M12" s="326">
        <f ca="1">IF(Plananalyse!M12=1,VLOOKUP(M$5,Kruistabel!$B$6:$F$9,MATCH($C12,Kruistabel!$C$5:$F$5,0)+1,FALSE)+MIN(Kruistabel!$C$15,IF($D12="Ja",Kruistabel!$C$13,0)+IF(M$6="Ja",Kruistabel!$C$14,0)),"")</f>
        <v>48</v>
      </c>
      <c r="N12" s="326">
        <f ca="1">IF(Plananalyse!N12=1,VLOOKUP(N$5,Kruistabel!$B$6:$F$9,MATCH($C12,Kruistabel!$C$5:$F$5,0)+1,FALSE)+MIN(Kruistabel!$C$15,IF($D12="Ja",Kruistabel!$C$13,0)+IF(N$6="Ja",Kruistabel!$C$14,0)),"")</f>
        <v>48</v>
      </c>
      <c r="O12" s="326">
        <f ca="1">IF(Plananalyse!O12=1,VLOOKUP(O$5,Kruistabel!$B$6:$F$9,MATCH($C12,Kruistabel!$C$5:$F$5,0)+1,FALSE)+MIN(Kruistabel!$C$15,IF($D12="Ja",Kruistabel!$C$13,0)+IF(O$6="Ja",Kruistabel!$C$14,0)),"")</f>
        <v>48</v>
      </c>
      <c r="P12" s="326">
        <f ca="1">IF(Plananalyse!P12=1,VLOOKUP(P$5,Kruistabel!$B$6:$F$9,MATCH($C12,Kruistabel!$C$5:$F$5,0)+1,FALSE)+MIN(Kruistabel!$C$15,IF($D12="Ja",Kruistabel!$C$13,0)+IF(P$6="Ja",Kruistabel!$C$14,0)),"")</f>
        <v>52</v>
      </c>
      <c r="Q12" s="326">
        <f ca="1">IF(Plananalyse!Q12=1,VLOOKUP(Q$5,Kruistabel!$B$6:$F$9,MATCH($C12,Kruistabel!$C$5:$F$5,0)+1,FALSE)+MIN(Kruistabel!$C$15,IF($D12="Ja",Kruistabel!$C$13,0)+IF(Q$6="Ja",Kruistabel!$C$14,0)),"")</f>
        <v>44</v>
      </c>
      <c r="R12" s="326">
        <f ca="1">IF(Plananalyse!R12=1,VLOOKUP(R$5,Kruistabel!$B$6:$F$9,MATCH($C12,Kruistabel!$C$5:$F$5,0)+1,FALSE)+MIN(Kruistabel!$C$15,IF($D12="Ja",Kruistabel!$C$13,0)+IF(R$6="Ja",Kruistabel!$C$14,0)),"")</f>
        <v>48</v>
      </c>
      <c r="S12" s="326">
        <f ca="1">IF(Plananalyse!S12=1,VLOOKUP(S$5,Kruistabel!$B$6:$F$9,MATCH($C12,Kruistabel!$C$5:$F$5,0)+1,FALSE)+MIN(Kruistabel!$C$15,IF($D12="Ja",Kruistabel!$C$13,0)+IF(S$6="Ja",Kruistabel!$C$14,0)),"")</f>
        <v>32</v>
      </c>
      <c r="T12" s="326">
        <f ca="1">IF(Plananalyse!T12=1,VLOOKUP(T$5,Kruistabel!$B$6:$F$9,MATCH($C12,Kruistabel!$C$5:$F$5,0)+1,FALSE)+MIN(Kruistabel!$C$15,IF($D12="Ja",Kruistabel!$C$13,0)+IF(T$6="Ja",Kruistabel!$C$14,0)),"")</f>
        <v>32</v>
      </c>
      <c r="U12" s="326">
        <f ca="1">IF(Plananalyse!U12=1,VLOOKUP(U$5,Kruistabel!$B$6:$F$9,MATCH($C12,Kruistabel!$C$5:$F$5,0)+1,FALSE)+MIN(Kruistabel!$C$15,IF($D12="Ja",Kruistabel!$C$13,0)+IF(U$6="Ja",Kruistabel!$C$14,0)),"")</f>
        <v>32</v>
      </c>
      <c r="V12" s="326">
        <f ca="1">IF(Plananalyse!V12=1,VLOOKUP(V$5,Kruistabel!$B$6:$F$9,MATCH($C12,Kruistabel!$C$5:$F$5,0)+1,FALSE)+MIN(Kruistabel!$C$15,IF($D12="Ja",Kruistabel!$C$13,0)+IF(V$6="Ja",Kruistabel!$C$14,0)),"")</f>
        <v>32</v>
      </c>
      <c r="W12" s="326">
        <f ca="1">IF(Plananalyse!W12=1,VLOOKUP(W$5,Kruistabel!$B$6:$F$9,MATCH($C12,Kruistabel!$C$5:$F$5,0)+1,FALSE)+MIN(Kruistabel!$C$15,IF($D12="Ja",Kruistabel!$C$13,0)+IF(W$6="Ja",Kruistabel!$C$14,0)),"")</f>
        <v>32</v>
      </c>
      <c r="X12" s="326">
        <f ca="1">IF(Plananalyse!X12=1,VLOOKUP(X$5,Kruistabel!$B$6:$F$9,MATCH($C12,Kruistabel!$C$5:$F$5,0)+1,FALSE)+MIN(Kruistabel!$C$15,IF($D12="Ja",Kruistabel!$C$13,0)+IF(X$6="Ja",Kruistabel!$C$14,0)),"")</f>
        <v>32</v>
      </c>
      <c r="Y12" s="326">
        <f ca="1">IF(Plananalyse!Y12=1,VLOOKUP(Y$5,Kruistabel!$B$6:$F$9,MATCH($C12,Kruistabel!$C$5:$F$5,0)+1,FALSE)+MIN(Kruistabel!$C$15,IF($D12="Ja",Kruistabel!$C$13,0)+IF(Y$6="Ja",Kruistabel!$C$14,0)),"")</f>
        <v>44</v>
      </c>
      <c r="Z12" s="326">
        <f ca="1">IF(Plananalyse!Z12=1,VLOOKUP(Z$5,Kruistabel!$B$6:$F$9,MATCH($C12,Kruistabel!$C$5:$F$5,0)+1,FALSE)+MIN(Kruistabel!$C$15,IF($D12="Ja",Kruistabel!$C$13,0)+IF(Z$6="Ja",Kruistabel!$C$14,0)),"")</f>
        <v>32</v>
      </c>
      <c r="AA12" s="326">
        <f ca="1">IF(Plananalyse!AA12=1,VLOOKUP(AA$5,Kruistabel!$B$6:$F$9,MATCH($C12,Kruistabel!$C$5:$F$5,0)+1,FALSE)+MIN(Kruistabel!$C$15,IF($D12="Ja",Kruistabel!$C$13,0)+IF(AA$6="Ja",Kruistabel!$C$14,0)),"")</f>
        <v>32</v>
      </c>
      <c r="AB12" s="326">
        <f ca="1">IF(Plananalyse!AB12=1,VLOOKUP(AB$5,Kruistabel!$B$6:$F$9,MATCH($C12,Kruistabel!$C$5:$F$5,0)+1,FALSE)+MIN(Kruistabel!$C$15,IF($D12="Ja",Kruistabel!$C$13,0)+IF(AB$6="Ja",Kruistabel!$C$14,0)),"")</f>
        <v>32</v>
      </c>
      <c r="AC12" s="326">
        <f ca="1">IF(Plananalyse!AC12=1,VLOOKUP(AC$5,Kruistabel!$B$6:$F$9,MATCH($C12,Kruistabel!$C$5:$F$5,0)+1,FALSE)+MIN(Kruistabel!$C$15,IF($D12="Ja",Kruistabel!$C$13,0)+IF(AC$6="Ja",Kruistabel!$C$14,0)),"")</f>
        <v>32</v>
      </c>
      <c r="AD12" s="326">
        <f ca="1">IF(Plananalyse!AD12=1,VLOOKUP(AD$5,Kruistabel!$B$6:$F$9,MATCH($C12,Kruistabel!$C$5:$F$5,0)+1,FALSE)+MIN(Kruistabel!$C$15,IF($D12="Ja",Kruistabel!$C$13,0)+IF(AD$6="Ja",Kruistabel!$C$14,0)),"")</f>
        <v>32</v>
      </c>
      <c r="AE12" s="326">
        <f ca="1">IF(Plananalyse!AE12=1,VLOOKUP(AE$5,Kruistabel!$B$6:$F$9,MATCH($C12,Kruistabel!$C$5:$F$5,0)+1,FALSE)+MIN(Kruistabel!$C$15,IF($D12="Ja",Kruistabel!$C$13,0)+IF(AE$6="Ja",Kruistabel!$C$14,0)),"")</f>
        <v>32</v>
      </c>
      <c r="AF12" s="326">
        <f ca="1">IF(Plananalyse!AF12=1,VLOOKUP(AF$5,Kruistabel!$B$6:$F$9,MATCH($C12,Kruistabel!$C$5:$F$5,0)+1,FALSE)+MIN(Kruistabel!$C$15,IF($D12="Ja",Kruistabel!$C$13,0)+IF(AF$6="Ja",Kruistabel!$C$14,0)),"")</f>
        <v>32</v>
      </c>
      <c r="AG12" s="326">
        <f ca="1">IF(Plananalyse!AG12=1,VLOOKUP(AG$5,Kruistabel!$B$6:$F$9,MATCH($C12,Kruistabel!$C$5:$F$5,0)+1,FALSE)+MIN(Kruistabel!$C$15,IF($D12="Ja",Kruistabel!$C$13,0)+IF(AG$6="Ja",Kruistabel!$C$14,0)),"")</f>
        <v>32</v>
      </c>
      <c r="AH12" s="326">
        <f ca="1">IF(Plananalyse!AH12=1,VLOOKUP(AH$5,Kruistabel!$B$6:$F$9,MATCH($C12,Kruistabel!$C$5:$F$5,0)+1,FALSE)+MIN(Kruistabel!$C$15,IF($D12="Ja",Kruistabel!$C$13,0)+IF(AH$6="Ja",Kruistabel!$C$14,0)),"")</f>
        <v>32</v>
      </c>
      <c r="AI12" s="326">
        <f ca="1">IF(Plananalyse!AI12=1,VLOOKUP(AI$5,Kruistabel!$B$6:$F$9,MATCH($C12,Kruistabel!$C$5:$F$5,0)+1,FALSE)+MIN(Kruistabel!$C$15,IF($D12="Ja",Kruistabel!$C$13,0)+IF(AI$6="Ja",Kruistabel!$C$14,0)),"")</f>
        <v>32</v>
      </c>
      <c r="AJ12" s="326">
        <f ca="1">IF(Plananalyse!AJ12=1,VLOOKUP(AJ$5,Kruistabel!$B$6:$F$9,MATCH($C12,Kruistabel!$C$5:$F$5,0)+1,FALSE)+MIN(Kruistabel!$C$15,IF($D12="Ja",Kruistabel!$C$13,0)+IF(AJ$6="Ja",Kruistabel!$C$14,0)),"")</f>
        <v>32</v>
      </c>
      <c r="AK12" s="326">
        <f ca="1">IF(Plananalyse!AK12=1,VLOOKUP(AK$5,Kruistabel!$B$6:$F$9,MATCH($C12,Kruistabel!$C$5:$F$5,0)+1,FALSE)+MIN(Kruistabel!$C$15,IF($D12="Ja",Kruistabel!$C$13,0)+IF(AK$6="Ja",Kruistabel!$C$14,0)),"")</f>
        <v>46</v>
      </c>
      <c r="AL12" s="326">
        <f ca="1">IF(Plananalyse!AL12=1,VLOOKUP(AL$5,Kruistabel!$B$6:$F$9,MATCH($C12,Kruistabel!$C$5:$F$5,0)+1,FALSE)+MIN(Kruistabel!$C$15,IF($D12="Ja",Kruistabel!$C$13,0)+IF(AL$6="Ja",Kruistabel!$C$14,0)),"")</f>
        <v>32</v>
      </c>
      <c r="AM12" s="326">
        <f ca="1">IF(Plananalyse!AM12=1,VLOOKUP(AM$5,Kruistabel!$B$6:$F$9,MATCH($C12,Kruistabel!$C$5:$F$5,0)+1,FALSE)+MIN(Kruistabel!$C$15,IF($D12="Ja",Kruistabel!$C$13,0)+IF(AM$6="Ja",Kruistabel!$C$14,0)),"")</f>
        <v>32</v>
      </c>
      <c r="AN12" s="327"/>
      <c r="AO12" s="326">
        <f ca="1">IF(Plananalyse!AO12=1,VLOOKUP(AO$5,Kruistabel!$B$6:$F$9,MATCH($C12,Kruistabel!$C$5:$F$5,0)+1,FALSE)+MIN(Kruistabel!$C$15,IF($D12="Ja",Kruistabel!$C$13,0)+IF(AO$6="Ja",Kruistabel!$C$14,0)),"")</f>
        <v>46</v>
      </c>
      <c r="AP12" s="326">
        <f ca="1">IF(Plananalyse!AP12=1,VLOOKUP(AP$5,Kruistabel!$B$6:$F$9,MATCH($C12,Kruistabel!$C$5:$F$5,0)+1,FALSE)+MIN(Kruistabel!$C$15,IF($D12="Ja",Kruistabel!$C$13,0)+IF(AP$6="Ja",Kruistabel!$C$14,0)),"")</f>
        <v>46</v>
      </c>
      <c r="AQ12" s="326">
        <f ca="1">IF(Plananalyse!AQ12=1,VLOOKUP(AQ$5,Kruistabel!$B$6:$F$9,MATCH($C12,Kruistabel!$C$5:$F$5,0)+1,FALSE)+MIN(Kruistabel!$C$15,IF($D12="Ja",Kruistabel!$C$13,0)+IF(AQ$6="Ja",Kruistabel!$C$14,0)),"")</f>
        <v>46</v>
      </c>
      <c r="AR12" s="326">
        <f ca="1">IF(Plananalyse!AR12=1,VLOOKUP(AR$5,Kruistabel!$B$6:$F$9,MATCH($C12,Kruistabel!$C$5:$F$5,0)+1,FALSE)+MIN(Kruistabel!$C$15,IF($D12="Ja",Kruistabel!$C$13,0)+IF(AR$6="Ja",Kruistabel!$C$14,0)),"")</f>
        <v>50</v>
      </c>
      <c r="AS12" s="326">
        <f ca="1">IF(Plananalyse!AS12=1,VLOOKUP(AS$5,Kruistabel!$B$6:$F$9,MATCH($C12,Kruistabel!$C$5:$F$5,0)+1,FALSE)+MIN(Kruistabel!$C$15,IF($D12="Ja",Kruistabel!$C$13,0)+IF(AS$6="Ja",Kruistabel!$C$14,0)),"")</f>
        <v>46</v>
      </c>
      <c r="AT12" s="326">
        <f ca="1">IF(Plananalyse!AT12=1,VLOOKUP(AT$5,Kruistabel!$B$6:$F$9,MATCH($C12,Kruistabel!$C$5:$F$5,0)+1,FALSE)+MIN(Kruistabel!$C$15,IF($D12="Ja",Kruistabel!$C$13,0)+IF(AT$6="Ja",Kruistabel!$C$14,0)),"")</f>
        <v>50</v>
      </c>
      <c r="AU12" s="326">
        <f ca="1">IF(Plananalyse!AU12=1,VLOOKUP(AU$5,Kruistabel!$B$6:$F$9,MATCH($C12,Kruistabel!$C$5:$F$5,0)+1,FALSE)+MIN(Kruistabel!$C$15,IF($D12="Ja",Kruistabel!$C$13,0)+IF(AU$6="Ja",Kruistabel!$C$14,0)),"")</f>
        <v>32</v>
      </c>
      <c r="AV12" s="326">
        <f ca="1">IF(Plananalyse!AV12=1,VLOOKUP(AV$5,Kruistabel!$B$6:$F$9,MATCH($C12,Kruistabel!$C$5:$F$5,0)+1,FALSE)+MIN(Kruistabel!$C$15,IF($D12="Ja",Kruistabel!$C$13,0)+IF(AV$6="Ja",Kruistabel!$C$14,0)),"")</f>
        <v>46</v>
      </c>
      <c r="AW12" s="326">
        <f ca="1">IF(Plananalyse!AW12=1,VLOOKUP(AW$5,Kruistabel!$B$6:$F$9,MATCH($C12,Kruistabel!$C$5:$F$5,0)+1,FALSE)+MIN(Kruistabel!$C$15,IF($D12="Ja",Kruistabel!$C$13,0)+IF(AW$6="Ja",Kruistabel!$C$14,0)),"")</f>
        <v>32</v>
      </c>
      <c r="AX12" s="326">
        <f ca="1">IF(Plananalyse!AX12=1,VLOOKUP(AX$5,Kruistabel!$B$6:$F$9,MATCH($C12,Kruistabel!$C$5:$F$5,0)+1,FALSE)+MIN(Kruistabel!$C$15,IF($D12="Ja",Kruistabel!$C$13,0)+IF(AX$6="Ja",Kruistabel!$C$14,0)),"")</f>
        <v>32</v>
      </c>
      <c r="AY12" s="327"/>
      <c r="AZ12" s="326">
        <f ca="1">IF(Plananalyse!AZ12=1,VLOOKUP(AZ$5,Kruistabel!$B$6:$F$9,MATCH($C12,Kruistabel!$C$5:$F$5,0)+1,FALSE)+MIN(Kruistabel!$C$15,IF($D12="Ja",Kruistabel!$C$13,0)+IF(AZ$6="Ja",Kruistabel!$C$14,0)),"")</f>
        <v>32</v>
      </c>
      <c r="BA12" s="326">
        <f ca="1">IF(Plananalyse!BA12=1,VLOOKUP(BA$5,Kruistabel!$B$6:$F$9,MATCH($C12,Kruistabel!$C$5:$F$5,0)+1,FALSE)+MIN(Kruistabel!$C$15,IF($D12="Ja",Kruistabel!$C$13,0)+IF(BA$6="Ja",Kruistabel!$C$14,0)),"")</f>
        <v>32</v>
      </c>
      <c r="BB12" s="326">
        <f ca="1">IF(Plananalyse!BB12=1,VLOOKUP(BB$5,Kruistabel!$B$6:$F$9,MATCH($C12,Kruistabel!$C$5:$F$5,0)+1,FALSE)+MIN(Kruistabel!$C$15,IF($D12="Ja",Kruistabel!$C$13,0)+IF(BB$6="Ja",Kruistabel!$C$14,0)),"")</f>
        <v>44</v>
      </c>
      <c r="BC12" s="326">
        <f ca="1">IF(Plananalyse!BC12=1,VLOOKUP(BC$5,Kruistabel!$B$6:$F$9,MATCH($C12,Kruistabel!$C$5:$F$5,0)+1,FALSE)+MIN(Kruistabel!$C$15,IF($D12="Ja",Kruistabel!$C$13,0)+IF(BC$6="Ja",Kruistabel!$C$14,0)),"")</f>
        <v>44</v>
      </c>
      <c r="BD12" s="326">
        <f ca="1">IF(Plananalyse!BD12=1,VLOOKUP(BD$5,Kruistabel!$B$6:$F$9,MATCH($C12,Kruistabel!$C$5:$F$5,0)+1,FALSE)+MIN(Kruistabel!$C$15,IF($D12="Ja",Kruistabel!$C$13,0)+IF(BD$6="Ja",Kruistabel!$C$14,0)),"")</f>
        <v>32</v>
      </c>
      <c r="BE12" s="326">
        <f ca="1">IF(Plananalyse!BE12=1,VLOOKUP(BE$5,Kruistabel!$B$6:$F$9,MATCH($C12,Kruistabel!$C$5:$F$5,0)+1,FALSE)+MIN(Kruistabel!$C$15,IF($D12="Ja",Kruistabel!$C$13,0)+IF(BE$6="Ja",Kruistabel!$C$14,0)),"")</f>
        <v>32</v>
      </c>
      <c r="BF12" s="326">
        <f ca="1">IF(Plananalyse!BF12=1,VLOOKUP(BF$5,Kruistabel!$B$6:$F$9,MATCH($C12,Kruistabel!$C$5:$F$5,0)+1,FALSE)+MIN(Kruistabel!$C$15,IF($D12="Ja",Kruistabel!$C$13,0)+IF(BF$6="Ja",Kruistabel!$C$14,0)),"")</f>
        <v>32</v>
      </c>
      <c r="BG12" s="326">
        <f ca="1">IF(Plananalyse!BG12=1,VLOOKUP(BG$5,Kruistabel!$B$6:$F$9,MATCH($C12,Kruistabel!$C$5:$F$5,0)+1,FALSE)+MIN(Kruistabel!$C$15,IF($D12="Ja",Kruistabel!$C$13,0)+IF(BG$6="Ja",Kruistabel!$C$14,0)),"")</f>
        <v>32</v>
      </c>
      <c r="BH12" s="326">
        <f ca="1">IF(Plananalyse!BH12=1,VLOOKUP(BH$5,Kruistabel!$B$6:$F$9,MATCH($C12,Kruistabel!$C$5:$F$5,0)+1,FALSE)+MIN(Kruistabel!$C$15,IF($D12="Ja",Kruistabel!$C$13,0)+IF(BH$6="Ja",Kruistabel!$C$14,0)),"")</f>
        <v>32</v>
      </c>
      <c r="BI12" s="327"/>
      <c r="BJ12" s="326" t="e">
        <f ca="1">IF(Plananalyse!BJ12=1,VLOOKUP(BJ$5,Kruistabel!$B$6:$F$9,MATCH($C12,Kruistabel!$C$5:$F$5,0)+1,FALSE)+MIN(Kruistabel!$C$15,IF($D12="Ja",Kruistabel!$C$13,0)+IF(BJ$6="Ja",Kruistabel!$C$14,0)),"")</f>
        <v>#N/A</v>
      </c>
      <c r="BK12" s="326" t="e">
        <f ca="1">IF(Plananalyse!BK12=1,VLOOKUP(BK$5,Kruistabel!$B$6:$F$9,MATCH($C12,Kruistabel!$C$5:$F$5,0)+1,FALSE)+MIN(Kruistabel!$C$15,IF($D12="Ja",Kruistabel!$C$13,0)+IF(BK$6="Ja",Kruistabel!$C$14,0)),"")</f>
        <v>#N/A</v>
      </c>
      <c r="BL12" s="326" t="e">
        <f ca="1">IF(Plananalyse!BL12=1,VLOOKUP(BL$5,Kruistabel!$B$6:$F$9,MATCH($C12,Kruistabel!$C$5:$F$5,0)+1,FALSE)+MIN(Kruistabel!$C$15,IF($D12="Ja",Kruistabel!$C$13,0)+IF(BL$6="Ja",Kruistabel!$C$14,0)),"")</f>
        <v>#N/A</v>
      </c>
      <c r="BM12" s="326" t="e">
        <f ca="1">IF(Plananalyse!BM12=1,VLOOKUP(BM$5,Kruistabel!$B$6:$F$9,MATCH($C12,Kruistabel!$C$5:$F$5,0)+1,FALSE)+MIN(Kruistabel!$C$15,IF($D12="Ja",Kruistabel!$C$13,0)+IF(BM$6="Ja",Kruistabel!$C$14,0)),"")</f>
        <v>#N/A</v>
      </c>
      <c r="BN12" s="326" t="e">
        <f ca="1">IF(Plananalyse!BN12=1,VLOOKUP(BN$5,Kruistabel!$B$6:$F$9,MATCH($C12,Kruistabel!$C$5:$F$5,0)+1,FALSE)+MIN(Kruistabel!$C$15,IF($D12="Ja",Kruistabel!$C$13,0)+IF(BN$6="Ja",Kruistabel!$C$14,0)),"")</f>
        <v>#N/A</v>
      </c>
      <c r="BO12" s="326" t="e">
        <f ca="1">IF(Plananalyse!BO12=1,VLOOKUP(BO$5,Kruistabel!$B$6:$F$9,MATCH($C12,Kruistabel!$C$5:$F$5,0)+1,FALSE)+MIN(Kruistabel!$C$15,IF($D12="Ja",Kruistabel!$C$13,0)+IF(BO$6="Ja",Kruistabel!$C$14,0)),"")</f>
        <v>#N/A</v>
      </c>
      <c r="BP12" s="326" t="e">
        <f ca="1">IF(Plananalyse!BP12=1,VLOOKUP(BP$5,Kruistabel!$B$6:$F$9,MATCH($C12,Kruistabel!$C$5:$F$5,0)+1,FALSE)+MIN(Kruistabel!$C$15,IF($D12="Ja",Kruistabel!$C$13,0)+IF(BP$6="Ja",Kruistabel!$C$14,0)),"")</f>
        <v>#N/A</v>
      </c>
      <c r="BQ12" s="326" t="e">
        <f ca="1">IF(Plananalyse!BQ12=1,VLOOKUP(BQ$5,Kruistabel!$B$6:$F$9,MATCH($C12,Kruistabel!$C$5:$F$5,0)+1,FALSE)+MIN(Kruistabel!$C$15,IF($D12="Ja",Kruistabel!$C$13,0)+IF(BQ$6="Ja",Kruistabel!$C$14,0)),"")</f>
        <v>#N/A</v>
      </c>
      <c r="BR12" s="326" t="e">
        <f ca="1">IF(Plananalyse!BR12=1,VLOOKUP(BR$5,Kruistabel!$B$6:$F$9,MATCH($C12,Kruistabel!$C$5:$F$5,0)+1,FALSE)+MIN(Kruistabel!$C$15,IF($D12="Ja",Kruistabel!$C$13,0)+IF(BR$6="Ja",Kruistabel!$C$14,0)),"")</f>
        <v>#REF!</v>
      </c>
      <c r="BS12" s="326" t="e">
        <f ca="1">IF(Plananalyse!BS12=1,VLOOKUP(BS$5,Kruistabel!$B$6:$F$9,MATCH($C12,Kruistabel!$C$5:$F$5,0)+1,FALSE)+MIN(Kruistabel!$C$15,IF($D12="Ja",Kruistabel!$C$13,0)+IF(BS$6="Ja",Kruistabel!$C$14,0)),"")</f>
        <v>#REF!</v>
      </c>
      <c r="BT12" s="65"/>
      <c r="BU12" s="231">
        <f ca="1">IF(Plananalyse!BU12=1,VLOOKUP(BU$5,Kruistabel!$B$6:$F$9,MATCH($C12,Kruistabel!$C$5:$F$5,0)+1,FALSE)+MIN(Kruistabel!$C$15,IF($D12="Ja",Kruistabel!$C$13,0)+IF(BU$6="Ja",Kruistabel!$C$14,0)),"")</f>
        <v>32</v>
      </c>
      <c r="BV12" s="326">
        <f ca="1">IF(Plananalyse!BV12=1,VLOOKUP(BV$5,Kruistabel!$B$6:$F$9,MATCH($C12,Kruistabel!$C$5:$F$5,0)+1,FALSE)+MIN(Kruistabel!$C$15,IF($D12="Ja",Kruistabel!$C$13,0)+IF(BV$6="Ja",Kruistabel!$C$14,0)),"")</f>
        <v>48</v>
      </c>
      <c r="BW12" s="326">
        <f ca="1">IF(Plananalyse!BW12=1,VLOOKUP(BW$5,Kruistabel!$B$6:$F$9,MATCH($C12,Kruistabel!$C$5:$F$5,0)+1,FALSE)+MIN(Kruistabel!$C$15,IF($D12="Ja",Kruistabel!$C$13,0)+IF(BW$6="Ja",Kruistabel!$C$14,0)),"")</f>
        <v>32</v>
      </c>
      <c r="BX12" s="326">
        <f ca="1">IF(Plananalyse!BX12=1,VLOOKUP(BX$5,Kruistabel!$B$6:$F$9,MATCH($C12,Kruistabel!$C$5:$F$5,0)+1,FALSE)+MIN(Kruistabel!$C$15,IF($D12="Ja",Kruistabel!$C$13,0)+IF(BX$6="Ja",Kruistabel!$C$14,0)),"")</f>
        <v>32</v>
      </c>
      <c r="BY12" s="327"/>
      <c r="BZ12" s="326" t="e">
        <f ca="1">IF(Plananalyse!BZ12=1,VLOOKUP(BZ$5,Kruistabel!$B$6:$F$9,MATCH($C12,Kruistabel!$C$5:$F$5,0)+1,FALSE)+MIN(Kruistabel!$C$15,IF($D12="Ja",Kruistabel!$C$13,0)+IF(BZ$6="Ja",Kruistabel!$C$14,0)),"")</f>
        <v>#N/A</v>
      </c>
      <c r="CA12" s="326" t="e">
        <f ca="1">IF(Plananalyse!CA12=1,VLOOKUP(CA$5,Kruistabel!$B$6:$F$9,MATCH($C12,Kruistabel!$C$5:$F$5,0)+1,FALSE)+MIN(Kruistabel!$C$15,IF($D12="Ja",Kruistabel!$C$13,0)+IF(CA$6="Ja",Kruistabel!$C$14,0)),"")</f>
        <v>#N/A</v>
      </c>
      <c r="CB12" s="326" t="e">
        <f ca="1">IF(Plananalyse!CB12=1,VLOOKUP(CB$5,Kruistabel!$B$6:$F$9,MATCH($C12,Kruistabel!$C$5:$F$5,0)+1,FALSE)+MIN(Kruistabel!$C$15,IF($D12="Ja",Kruistabel!$C$13,0)+IF(CB$6="Ja",Kruistabel!$C$14,0)),"")</f>
        <v>#N/A</v>
      </c>
      <c r="CC12" s="326" t="e">
        <f ca="1">IF(Plananalyse!CC12=1,VLOOKUP(CC$5,Kruistabel!$B$6:$F$9,MATCH($C12,Kruistabel!$C$5:$F$5,0)+1,FALSE)+MIN(Kruistabel!$C$15,IF($D12="Ja",Kruistabel!$C$13,0)+IF(CC$6="Ja",Kruistabel!$C$14,0)),"")</f>
        <v>#N/A</v>
      </c>
      <c r="CD12" s="326" t="e">
        <f ca="1">IF(Plananalyse!CD12=1,VLOOKUP(CD$5,Kruistabel!$B$6:$F$9,MATCH($C12,Kruistabel!$C$5:$F$5,0)+1,FALSE)+MIN(Kruistabel!$C$15,IF($D12="Ja",Kruistabel!$C$13,0)+IF(CD$6="Ja",Kruistabel!$C$14,0)),"")</f>
        <v>#N/A</v>
      </c>
      <c r="CE12" s="326" t="e">
        <f ca="1">IF(Plananalyse!CE12=1,VLOOKUP(CE$5,Kruistabel!$B$6:$F$9,MATCH($C12,Kruistabel!$C$5:$F$5,0)+1,FALSE)+MIN(Kruistabel!$C$15,IF($D12="Ja",Kruistabel!$C$13,0)+IF(CE$6="Ja",Kruistabel!$C$14,0)),"")</f>
        <v>#N/A</v>
      </c>
      <c r="CF12" s="326" t="e">
        <f ca="1">IF(Plananalyse!CF12=1,VLOOKUP(CF$5,Kruistabel!$B$6:$F$9,MATCH($C12,Kruistabel!$C$5:$F$5,0)+1,FALSE)+MIN(Kruistabel!$C$15,IF($D12="Ja",Kruistabel!$C$13,0)+IF(CF$6="Ja",Kruistabel!$C$14,0)),"")</f>
        <v>#N/A</v>
      </c>
      <c r="CG12" s="326" t="e">
        <f ca="1">IF(Plananalyse!CG12=1,VLOOKUP(CG$5,Kruistabel!$B$6:$F$9,MATCH($C12,Kruistabel!$C$5:$F$5,0)+1,FALSE)+MIN(Kruistabel!$C$15,IF($D12="Ja",Kruistabel!$C$13,0)+IF(CG$6="Ja",Kruistabel!$C$14,0)),"")</f>
        <v>#REF!</v>
      </c>
      <c r="CH12" s="326" t="e">
        <f ca="1">IF(Plananalyse!CH12=1,VLOOKUP(CH$5,Kruistabel!$B$6:$F$9,MATCH($C12,Kruistabel!$C$5:$F$5,0)+1,FALSE)+MIN(Kruistabel!$C$15,IF($D12="Ja",Kruistabel!$C$13,0)+IF(CH$6="Ja",Kruistabel!$C$14,0)),"")</f>
        <v>#REF!</v>
      </c>
      <c r="CI12" s="65"/>
      <c r="CJ12" s="326">
        <f ca="1">IF(Plananalyse!CJ12=1,VLOOKUP(CJ$5,Kruistabel!$B$6:$F$9,MATCH($C12,Kruistabel!$C$5:$F$5,0)+1,FALSE)+MIN(Kruistabel!$C$15,IF($D12="Ja",Kruistabel!$C$13,0)+IF(CJ$6="Ja",Kruistabel!$C$14,0)),"")</f>
        <v>48</v>
      </c>
      <c r="CK12" s="326">
        <f ca="1">IF(Plananalyse!CK12=1,VLOOKUP(CK$5,Kruistabel!$B$6:$F$9,MATCH($C12,Kruistabel!$C$5:$F$5,0)+1,FALSE)+MIN(Kruistabel!$C$15,IF($D12="Ja",Kruistabel!$C$13,0)+IF(CK$6="Ja",Kruistabel!$C$14,0)),"")</f>
        <v>48</v>
      </c>
      <c r="CL12" s="326">
        <f ca="1">IF(Plananalyse!CL12=1,VLOOKUP(CL$5,Kruistabel!$B$6:$F$9,MATCH($C12,Kruistabel!$C$5:$F$5,0)+1,FALSE)+MIN(Kruistabel!$C$15,IF($D12="Ja",Kruistabel!$C$13,0)+IF(CL$6="Ja",Kruistabel!$C$14,0)),"")</f>
        <v>32</v>
      </c>
      <c r="CM12" s="326">
        <f ca="1">IF(Plananalyse!CM12=1,VLOOKUP(CM$5,Kruistabel!$B$6:$F$9,MATCH($C12,Kruistabel!$C$5:$F$5,0)+1,FALSE)+MIN(Kruistabel!$C$15,IF($D12="Ja",Kruistabel!$C$13,0)+IF(CM$6="Ja",Kruistabel!$C$14,0)),"")</f>
        <v>52</v>
      </c>
      <c r="CN12" s="326">
        <f ca="1">IF(Plananalyse!CN12=1,VLOOKUP(CN$5,Kruistabel!$B$6:$F$9,MATCH($C12,Kruistabel!$C$5:$F$5,0)+1,FALSE)+MIN(Kruistabel!$C$15,IF($D12="Ja",Kruistabel!$C$13,0)+IF(CN$6="Ja",Kruistabel!$C$14,0)),"")</f>
        <v>52</v>
      </c>
      <c r="CO12" s="326">
        <f ca="1">IF(Plananalyse!CO12=1,VLOOKUP(CO$5,Kruistabel!$B$6:$F$9,MATCH($C12,Kruistabel!$C$5:$F$5,0)+1,FALSE)+MIN(Kruistabel!$C$15,IF($D12="Ja",Kruistabel!$C$13,0)+IF(CO$6="Ja",Kruistabel!$C$14,0)),"")</f>
        <v>44</v>
      </c>
      <c r="CP12" s="326">
        <f ca="1">IF(Plananalyse!CP12=1,VLOOKUP(CP$5,Kruistabel!$B$6:$F$9,MATCH($C12,Kruistabel!$C$5:$F$5,0)+1,FALSE)+MIN(Kruistabel!$C$15,IF($D12="Ja",Kruistabel!$C$13,0)+IF(CP$6="Ja",Kruistabel!$C$14,0)),"")</f>
        <v>48</v>
      </c>
      <c r="CQ12" s="326">
        <f ca="1">IF(Plananalyse!CQ12=1,VLOOKUP(CQ$5,Kruistabel!$B$6:$F$9,MATCH($C12,Kruistabel!$C$5:$F$5,0)+1,FALSE)+MIN(Kruistabel!$C$15,IF($D12="Ja",Kruistabel!$C$13,0)+IF(CQ$6="Ja",Kruistabel!$C$14,0)),"")</f>
        <v>44</v>
      </c>
      <c r="CR12" s="326">
        <f ca="1">IF(Plananalyse!CR12=1,VLOOKUP(CR$5,Kruistabel!$B$6:$F$9,MATCH($C12,Kruistabel!$C$5:$F$5,0)+1,FALSE)+MIN(Kruistabel!$C$15,IF($D12="Ja",Kruistabel!$C$13,0)+IF(CR$6="Ja",Kruistabel!$C$14,0)),"")</f>
        <v>46</v>
      </c>
      <c r="CS12" s="326">
        <f ca="1">IF(Plananalyse!CS12=1,VLOOKUP(CS$5,Kruistabel!$B$6:$F$9,MATCH($C12,Kruistabel!$C$5:$F$5,0)+1,FALSE)+MIN(Kruistabel!$C$15,IF($D12="Ja",Kruistabel!$C$13,0)+IF(CS$6="Ja",Kruistabel!$C$14,0)),"")</f>
        <v>48</v>
      </c>
      <c r="CT12" s="326">
        <f ca="1">IF(Plananalyse!CT12=1,VLOOKUP(CT$5,Kruistabel!$B$6:$F$9,MATCH($C12,Kruistabel!$C$5:$F$5,0)+1,FALSE)+MIN(Kruistabel!$C$15,IF($D12="Ja",Kruistabel!$C$13,0)+IF(CT$6="Ja",Kruistabel!$C$14,0)),"")</f>
        <v>48</v>
      </c>
      <c r="CU12" s="326">
        <f ca="1">IF(Plananalyse!CU12=1,VLOOKUP(CU$5,Kruistabel!$B$6:$F$9,MATCH($C12,Kruistabel!$C$5:$F$5,0)+1,FALSE)+MIN(Kruistabel!$C$15,IF($D12="Ja",Kruistabel!$C$13,0)+IF(CU$6="Ja",Kruistabel!$C$14,0)),"")</f>
        <v>44</v>
      </c>
      <c r="CV12" s="326">
        <f ca="1">IF(Plananalyse!CV12=1,VLOOKUP(CV$5,Kruistabel!$B$6:$F$9,MATCH($C12,Kruistabel!$C$5:$F$5,0)+1,FALSE)+MIN(Kruistabel!$C$15,IF($D12="Ja",Kruistabel!$C$13,0)+IF(CV$6="Ja",Kruistabel!$C$14,0)),"")</f>
        <v>44</v>
      </c>
      <c r="CW12" s="326">
        <f ca="1">IF(Plananalyse!CW12=1,VLOOKUP(CW$5,Kruistabel!$B$6:$F$9,MATCH($C12,Kruistabel!$C$5:$F$5,0)+1,FALSE)+MIN(Kruistabel!$C$15,IF($D12="Ja",Kruistabel!$C$13,0)+IF(CW$6="Ja",Kruistabel!$C$14,0)),"")</f>
        <v>48</v>
      </c>
      <c r="CX12" s="326">
        <f ca="1">IF(Plananalyse!CX12=1,VLOOKUP(CX$5,Kruistabel!$B$6:$F$9,MATCH($C12,Kruistabel!$C$5:$F$5,0)+1,FALSE)+MIN(Kruistabel!$C$15,IF($D12="Ja",Kruistabel!$C$13,0)+IF(CX$6="Ja",Kruistabel!$C$14,0)),"")</f>
        <v>32</v>
      </c>
      <c r="CY12" s="326">
        <f ca="1">IF(Plananalyse!CY12=1,VLOOKUP(CY$5,Kruistabel!$B$6:$F$9,MATCH($C12,Kruistabel!$C$5:$F$5,0)+1,FALSE)+MIN(Kruistabel!$C$15,IF($D12="Ja",Kruistabel!$C$13,0)+IF(CY$6="Ja",Kruistabel!$C$14,0)),"")</f>
        <v>44</v>
      </c>
      <c r="CZ12" s="326">
        <f ca="1">IF(Plananalyse!CZ12=1,VLOOKUP(CZ$5,Kruistabel!$B$6:$F$9,MATCH($C12,Kruistabel!$C$5:$F$5,0)+1,FALSE)+MIN(Kruistabel!$C$15,IF($D12="Ja",Kruistabel!$C$13,0)+IF(CZ$6="Ja",Kruistabel!$C$14,0)),"")</f>
        <v>44</v>
      </c>
      <c r="DA12" s="326">
        <f ca="1">IF(Plananalyse!DA12=1,VLOOKUP(DA$5,Kruistabel!$B$6:$F$9,MATCH($C12,Kruistabel!$C$5:$F$5,0)+1,FALSE)+MIN(Kruistabel!$C$15,IF($D12="Ja",Kruistabel!$C$13,0)+IF(DA$6="Ja",Kruistabel!$C$14,0)),"")</f>
        <v>44</v>
      </c>
      <c r="DB12" s="326">
        <f ca="1">IF(Plananalyse!DB12=1,VLOOKUP(DB$5,Kruistabel!$B$6:$F$9,MATCH($C12,Kruistabel!$C$5:$F$5,0)+1,FALSE)+MIN(Kruistabel!$C$15,IF($D12="Ja",Kruistabel!$C$13,0)+IF(DB$6="Ja",Kruistabel!$C$14,0)),"")</f>
        <v>32</v>
      </c>
      <c r="DC12" s="326">
        <f ca="1">IF(Plananalyse!DC12=1,VLOOKUP(DC$5,Kruistabel!$B$6:$F$9,MATCH($C12,Kruistabel!$C$5:$F$5,0)+1,FALSE)+MIN(Kruistabel!$C$15,IF($D12="Ja",Kruistabel!$C$13,0)+IF(DC$6="Ja",Kruistabel!$C$14,0)),"")</f>
        <v>32</v>
      </c>
      <c r="DD12" s="327"/>
      <c r="DE12" s="326" t="e">
        <f ca="1">IF(Plananalyse!DE12=1,VLOOKUP(DE$5,Kruistabel!$B$6:$F$9,MATCH($C12,Kruistabel!$C$5:$F$5,0)+1,FALSE)+MIN(Kruistabel!$C$15,IF($D12="Ja",Kruistabel!$C$13,0)+IF(DE$6="Ja",Kruistabel!$C$14,0)),"")</f>
        <v>#N/A</v>
      </c>
      <c r="DF12" s="326" t="e">
        <f ca="1">IF(Plananalyse!DF12=1,VLOOKUP(DF$5,Kruistabel!$B$6:$F$9,MATCH($C12,Kruistabel!$C$5:$F$5,0)+1,FALSE)+MIN(Kruistabel!$C$15,IF($D12="Ja",Kruistabel!$C$13,0)+IF(DF$6="Ja",Kruistabel!$C$14,0)),"")</f>
        <v>#N/A</v>
      </c>
      <c r="DG12" s="326" t="e">
        <f ca="1">IF(Plananalyse!DG12=1,VLOOKUP(DG$5,Kruistabel!$B$6:$F$9,MATCH($C12,Kruistabel!$C$5:$F$5,0)+1,FALSE)+MIN(Kruistabel!$C$15,IF($D12="Ja",Kruistabel!$C$13,0)+IF(DG$6="Ja",Kruistabel!$C$14,0)),"")</f>
        <v>#N/A</v>
      </c>
      <c r="DH12" s="326" t="e">
        <f ca="1">IF(Plananalyse!DH12=1,VLOOKUP(DH$5,Kruistabel!$B$6:$F$9,MATCH($C12,Kruistabel!$C$5:$F$5,0)+1,FALSE)+MIN(Kruistabel!$C$15,IF($D12="Ja",Kruistabel!$C$13,0)+IF(DH$6="Ja",Kruistabel!$C$14,0)),"")</f>
        <v>#N/A</v>
      </c>
      <c r="DI12" s="326" t="e">
        <f ca="1">IF(Plananalyse!DI12=1,VLOOKUP(DI$5,Kruistabel!$B$6:$F$9,MATCH($C12,Kruistabel!$C$5:$F$5,0)+1,FALSE)+MIN(Kruistabel!$C$15,IF($D12="Ja",Kruistabel!$C$13,0)+IF(DI$6="Ja",Kruistabel!$C$14,0)),"")</f>
        <v>#N/A</v>
      </c>
      <c r="DJ12" s="326" t="e">
        <f ca="1">IF(Plananalyse!DJ12=1,VLOOKUP(DJ$5,Kruistabel!$B$6:$F$9,MATCH($C12,Kruistabel!$C$5:$F$5,0)+1,FALSE)+MIN(Kruistabel!$C$15,IF($D12="Ja",Kruistabel!$C$13,0)+IF(DJ$6="Ja",Kruistabel!$C$14,0)),"")</f>
        <v>#N/A</v>
      </c>
      <c r="DK12" s="326" t="e">
        <f ca="1">IF(Plananalyse!DK12=1,VLOOKUP(DK$5,Kruistabel!$B$6:$F$9,MATCH($C12,Kruistabel!$C$5:$F$5,0)+1,FALSE)+MIN(Kruistabel!$C$15,IF($D12="Ja",Kruistabel!$C$13,0)+IF(DK$6="Ja",Kruistabel!$C$14,0)),"")</f>
        <v>#REF!</v>
      </c>
      <c r="DL12" s="326" t="e">
        <f ca="1">IF(Plananalyse!DL12=1,VLOOKUP(DL$5,Kruistabel!$B$6:$F$9,MATCH($C12,Kruistabel!$C$5:$F$5,0)+1,FALSE)+MIN(Kruistabel!$C$15,IF($D12="Ja",Kruistabel!$C$13,0)+IF(DL$6="Ja",Kruistabel!$C$14,0)),"")</f>
        <v>#REF!</v>
      </c>
      <c r="DM12" s="327"/>
      <c r="DN12" s="326" t="e">
        <f ca="1">IF(Plananalyse!DN12=1,VLOOKUP(DN$5,Kruistabel!$B$6:$F$9,MATCH($C12,Kruistabel!$C$5:$F$5,0)+1,FALSE)+MIN(Kruistabel!$C$15,IF($D12="Ja",Kruistabel!$C$13,0)+IF(DN$6="Ja",Kruistabel!$C$14,0)),"")</f>
        <v>#N/A</v>
      </c>
      <c r="DO12" s="326" t="e">
        <f ca="1">IF(Plananalyse!DO12=1,VLOOKUP(DO$5,Kruistabel!$B$6:$F$9,MATCH($C12,Kruistabel!$C$5:$F$5,0)+1,FALSE)+MIN(Kruistabel!$C$15,IF($D12="Ja",Kruistabel!$C$13,0)+IF(DO$6="Ja",Kruistabel!$C$14,0)),"")</f>
        <v>#N/A</v>
      </c>
      <c r="DP12" s="326" t="e">
        <f ca="1">IF(Plananalyse!DP12=1,VLOOKUP(DP$5,Kruistabel!$B$6:$F$9,MATCH($C12,Kruistabel!$C$5:$F$5,0)+1,FALSE)+MIN(Kruistabel!$C$15,IF($D12="Ja",Kruistabel!$C$13,0)+IF(DP$6="Ja",Kruistabel!$C$14,0)),"")</f>
        <v>#N/A</v>
      </c>
      <c r="DQ12" s="326" t="e">
        <f ca="1">IF(Plananalyse!DQ12=1,VLOOKUP(DQ$5,Kruistabel!$B$6:$F$9,MATCH($C12,Kruistabel!$C$5:$F$5,0)+1,FALSE)+MIN(Kruistabel!$C$15,IF($D12="Ja",Kruistabel!$C$13,0)+IF(DQ$6="Ja",Kruistabel!$C$14,0)),"")</f>
        <v>#N/A</v>
      </c>
      <c r="DR12" s="326" t="e">
        <f ca="1">IF(Plananalyse!DR12=1,VLOOKUP(DR$5,Kruistabel!$B$6:$F$9,MATCH($C12,Kruistabel!$C$5:$F$5,0)+1,FALSE)+MIN(Kruistabel!$C$15,IF($D12="Ja",Kruistabel!$C$13,0)+IF(DR$6="Ja",Kruistabel!$C$14,0)),"")</f>
        <v>#N/A</v>
      </c>
      <c r="DS12" s="326" t="e">
        <f ca="1">IF(Plananalyse!DS12=1,VLOOKUP(DS$5,Kruistabel!$B$6:$F$9,MATCH($C12,Kruistabel!$C$5:$F$5,0)+1,FALSE)+MIN(Kruistabel!$C$15,IF($D12="Ja",Kruistabel!$C$13,0)+IF(DS$6="Ja",Kruistabel!$C$14,0)),"")</f>
        <v>#N/A</v>
      </c>
      <c r="DT12" s="326" t="e">
        <f ca="1">IF(Plananalyse!DT12=1,VLOOKUP(DT$5,Kruistabel!$B$6:$F$9,MATCH($C12,Kruistabel!$C$5:$F$5,0)+1,FALSE)+MIN(Kruistabel!$C$15,IF($D12="Ja",Kruistabel!$C$13,0)+IF(DT$6="Ja",Kruistabel!$C$14,0)),"")</f>
        <v>#N/A</v>
      </c>
      <c r="DU12" s="326" t="e">
        <f ca="1">IF(Plananalyse!DU12=1,VLOOKUP(DU$5,Kruistabel!$B$6:$F$9,MATCH($C12,Kruistabel!$C$5:$F$5,0)+1,FALSE)+MIN(Kruistabel!$C$15,IF($D12="Ja",Kruistabel!$C$13,0)+IF(DU$6="Ja",Kruistabel!$C$14,0)),"")</f>
        <v>#N/A</v>
      </c>
      <c r="DV12" s="326" t="e">
        <f ca="1">IF(Plananalyse!DV12=1,VLOOKUP(DV$5,Kruistabel!$B$6:$F$9,MATCH($C12,Kruistabel!$C$5:$F$5,0)+1,FALSE)+MIN(Kruistabel!$C$15,IF($D12="Ja",Kruistabel!$C$13,0)+IF(DV$6="Ja",Kruistabel!$C$14,0)),"")</f>
        <v>#N/A</v>
      </c>
      <c r="DW12" s="326" t="e">
        <f ca="1">IF(Plananalyse!DW12=1,VLOOKUP(DW$5,Kruistabel!$B$6:$F$9,MATCH($C12,Kruistabel!$C$5:$F$5,0)+1,FALSE)+MIN(Kruistabel!$C$15,IF($D12="Ja",Kruistabel!$C$13,0)+IF(DW$6="Ja",Kruistabel!$C$14,0)),"")</f>
        <v>#REF!</v>
      </c>
      <c r="DX12" s="326" t="e">
        <f ca="1">IF(Plananalyse!DX12=1,VLOOKUP(DX$5,Kruistabel!$B$6:$F$9,MATCH($C12,Kruistabel!$C$5:$F$5,0)+1,FALSE)+MIN(Kruistabel!$C$15,IF($D12="Ja",Kruistabel!$C$13,0)+IF(DX$6="Ja",Kruistabel!$C$14,0)),"")</f>
        <v>#REF!</v>
      </c>
      <c r="DY12" s="327"/>
      <c r="DZ12" s="326" t="e">
        <f ca="1">IF(Plananalyse!DZ12=1,VLOOKUP(DZ$5,Kruistabel!$B$6:$F$9,MATCH($C12,Kruistabel!$C$5:$F$5,0)+1,FALSE)+MIN(Kruistabel!$C$15,IF($D12="Ja",Kruistabel!$C$13,0)+IF(DZ$6="Ja",Kruistabel!$C$14,0)),"")</f>
        <v>#N/A</v>
      </c>
      <c r="EA12" s="326" t="e">
        <f ca="1">IF(Plananalyse!EA12=1,VLOOKUP(EA$5,Kruistabel!$B$6:$F$9,MATCH($C12,Kruistabel!$C$5:$F$5,0)+1,FALSE)+MIN(Kruistabel!$C$15,IF($D12="Ja",Kruistabel!$C$13,0)+IF(EA$6="Ja",Kruistabel!$C$14,0)),"")</f>
        <v>#N/A</v>
      </c>
      <c r="EB12" s="326" t="e">
        <f ca="1">IF(Plananalyse!EB12=1,VLOOKUP(EB$5,Kruistabel!$B$6:$F$9,MATCH($C12,Kruistabel!$C$5:$F$5,0)+1,FALSE)+MIN(Kruistabel!$C$15,IF($D12="Ja",Kruistabel!$C$13,0)+IF(EB$6="Ja",Kruistabel!$C$14,0)),"")</f>
        <v>#REF!</v>
      </c>
      <c r="EC12" s="326" t="e">
        <f ca="1">IF(Plananalyse!EC12=1,VLOOKUP(EC$5,Kruistabel!$B$6:$F$9,MATCH($C12,Kruistabel!$C$5:$F$5,0)+1,FALSE)+MIN(Kruistabel!$C$15,IF($D12="Ja",Kruistabel!$C$13,0)+IF(EC$6="Ja",Kruistabel!$C$14,0)),"")</f>
        <v>#REF!</v>
      </c>
      <c r="ED12" s="327"/>
      <c r="EE12" s="326" t="e">
        <f ca="1">IF(Plananalyse!EE12=1,VLOOKUP(EE$5,Kruistabel!$B$6:$F$9,MATCH($C12,Kruistabel!$C$5:$F$5,0)+1,FALSE)+MIN(Kruistabel!$C$15,IF($D12="Ja",Kruistabel!$C$13,0)+IF(EE$6="Ja",Kruistabel!$C$14,0)),"")</f>
        <v>#N/A</v>
      </c>
      <c r="EF12" s="326" t="e">
        <f ca="1">IF(Plananalyse!EF12=1,VLOOKUP(EF$5,Kruistabel!$B$6:$F$9,MATCH($C12,Kruistabel!$C$5:$F$5,0)+1,FALSE)+MIN(Kruistabel!$C$15,IF($D12="Ja",Kruistabel!$C$13,0)+IF(EF$6="Ja",Kruistabel!$C$14,0)),"")</f>
        <v>#N/A</v>
      </c>
      <c r="EG12" s="326" t="e">
        <f ca="1">IF(Plananalyse!EG12=1,VLOOKUP(EG$5,Kruistabel!$B$6:$F$9,MATCH($C12,Kruistabel!$C$5:$F$5,0)+1,FALSE)+MIN(Kruistabel!$C$15,IF($D12="Ja",Kruistabel!$C$13,0)+IF(EG$6="Ja",Kruistabel!$C$14,0)),"")</f>
        <v>#N/A</v>
      </c>
      <c r="EH12" s="326" t="e">
        <f ca="1">IF(Plananalyse!EH12=1,VLOOKUP(EH$5,Kruistabel!$B$6:$F$9,MATCH($C12,Kruistabel!$C$5:$F$5,0)+1,FALSE)+MIN(Kruistabel!$C$15,IF($D12="Ja",Kruistabel!$C$13,0)+IF(EH$6="Ja",Kruistabel!$C$14,0)),"")</f>
        <v>#REF!</v>
      </c>
      <c r="EI12" s="326" t="e">
        <f ca="1">IF(Plananalyse!EI12=1,VLOOKUP(EI$5,Kruistabel!$B$6:$F$9,MATCH($C12,Kruistabel!$C$5:$F$5,0)+1,FALSE)+MIN(Kruistabel!$C$15,IF($D12="Ja",Kruistabel!$C$13,0)+IF(EI$6="Ja",Kruistabel!$C$14,0)),"")</f>
        <v>#REF!</v>
      </c>
      <c r="EJ12" s="331" t="str">
        <f>IF(Plananalyse!EJ12=1,VLOOKUP(EJ$5,Kruistabel!$B$6:$F$9,MATCH($C12,Kruistabel!$C$5:$F$5,0)+1,FALSE)+MIN(Kruistabel!$C$15,IF($D12="Ja",Kruistabel!$C$13,0)+IF(EJ$6="Ja",Kruistabel!$C$14,0)),"")</f>
        <v/>
      </c>
      <c r="EK12" s="164"/>
      <c r="EL12" s="164"/>
      <c r="EM12" s="164"/>
      <c r="EN12" s="164"/>
    </row>
    <row r="13" spans="1:144">
      <c r="B13" s="337" t="s">
        <v>87</v>
      </c>
      <c r="C13" s="160" t="str">
        <f>_xlfn.IFNA(VLOOKUP($B13,Classificatietabel!$B$6:$I$91,C$7,FALSE),"")</f>
        <v>normaal</v>
      </c>
      <c r="D13" s="160" t="str">
        <f>_xlfn.IFNA(VLOOKUP($B13,Classificatietabel!$B$6:$I$91,D$7,FALSE),"")</f>
        <v>neen</v>
      </c>
      <c r="E13" s="119">
        <f>IF(AND(D13="laag",$D$3=1),0,_xlfn.IFNA(IF(VLOOKUP($B13,Classificatietabel!$B$6:$H$91,$E$5,FALSE)="Ja",1,0),""))</f>
        <v>1</v>
      </c>
      <c r="F13" s="163"/>
      <c r="G13" s="326">
        <f>IF(Plananalyse!G13=1,VLOOKUP(G$5,Kruistabel!$B$6:$F$9,MATCH($C13,Kruistabel!$C$5:$F$5,0)+1,FALSE)+MIN(Kruistabel!$C$15,IF($D13="Ja",Kruistabel!$C$13,0)+IF(G$6="Ja",Kruistabel!$C$14,0)),"")</f>
        <v>28</v>
      </c>
      <c r="H13" s="326">
        <f>IF(Plananalyse!H13=1,VLOOKUP(H$5,Kruistabel!$B$6:$F$9,MATCH($C13,Kruistabel!$C$5:$F$5,0)+1,FALSE)+MIN(Kruistabel!$C$15,IF($D13="Ja",Kruistabel!$C$13,0)+IF(H$6="Ja",Kruistabel!$C$14,0)),"")</f>
        <v>28</v>
      </c>
      <c r="I13" s="326">
        <f>IF(Plananalyse!I13=1,VLOOKUP(I$5,Kruistabel!$B$6:$F$9,MATCH($C13,Kruistabel!$C$5:$F$5,0)+1,FALSE)+MIN(Kruistabel!$C$15,IF($D13="Ja",Kruistabel!$C$13,0)+IF(I$6="Ja",Kruistabel!$C$14,0)),"")</f>
        <v>40</v>
      </c>
      <c r="J13" s="326">
        <f>IF(Plananalyse!J13=1,VLOOKUP(J$5,Kruistabel!$B$6:$F$9,MATCH($C13,Kruistabel!$C$5:$F$5,0)+1,FALSE)+MIN(Kruistabel!$C$15,IF($D13="Ja",Kruistabel!$C$13,0)+IF(J$6="Ja",Kruistabel!$C$14,0)),"")</f>
        <v>28</v>
      </c>
      <c r="K13" s="326">
        <f>IF(Plananalyse!K13=1,VLOOKUP(K$5,Kruistabel!$B$6:$F$9,MATCH($C13,Kruistabel!$C$5:$F$5,0)+1,FALSE)+MIN(Kruistabel!$C$15,IF($D13="Ja",Kruistabel!$C$13,0)+IF(K$6="Ja",Kruistabel!$C$14,0)),"")</f>
        <v>28</v>
      </c>
      <c r="L13" s="326">
        <f ca="1">IF(Plananalyse!L13=1,VLOOKUP(L$5,Kruistabel!$B$6:$F$9,MATCH($C13,Kruistabel!$C$5:$F$5,0)+1,FALSE)+MIN(Kruistabel!$C$15,IF($D13="Ja",Kruistabel!$C$13,0)+IF(L$6="Ja",Kruistabel!$C$14,0)),"")</f>
        <v>28</v>
      </c>
      <c r="M13" s="326">
        <f ca="1">IF(Plananalyse!M13=1,VLOOKUP(M$5,Kruistabel!$B$6:$F$9,MATCH($C13,Kruistabel!$C$5:$F$5,0)+1,FALSE)+MIN(Kruistabel!$C$15,IF($D13="Ja",Kruistabel!$C$13,0)+IF(M$6="Ja",Kruistabel!$C$14,0)),"")</f>
        <v>44</v>
      </c>
      <c r="N13" s="326">
        <f ca="1">IF(Plananalyse!N13=1,VLOOKUP(N$5,Kruistabel!$B$6:$F$9,MATCH($C13,Kruistabel!$C$5:$F$5,0)+1,FALSE)+MIN(Kruistabel!$C$15,IF($D13="Ja",Kruistabel!$C$13,0)+IF(N$6="Ja",Kruistabel!$C$14,0)),"")</f>
        <v>44</v>
      </c>
      <c r="O13" s="326">
        <f ca="1">IF(Plananalyse!O13=1,VLOOKUP(O$5,Kruistabel!$B$6:$F$9,MATCH($C13,Kruistabel!$C$5:$F$5,0)+1,FALSE)+MIN(Kruistabel!$C$15,IF($D13="Ja",Kruistabel!$C$13,0)+IF(O$6="Ja",Kruistabel!$C$14,0)),"")</f>
        <v>44</v>
      </c>
      <c r="P13" s="326">
        <f ca="1">IF(Plananalyse!P13=1,VLOOKUP(P$5,Kruistabel!$B$6:$F$9,MATCH($C13,Kruistabel!$C$5:$F$5,0)+1,FALSE)+MIN(Kruistabel!$C$15,IF($D13="Ja",Kruistabel!$C$13,0)+IF(P$6="Ja",Kruistabel!$C$14,0)),"")</f>
        <v>48</v>
      </c>
      <c r="Q13" s="326">
        <f ca="1">IF(Plananalyse!Q13=1,VLOOKUP(Q$5,Kruistabel!$B$6:$F$9,MATCH($C13,Kruistabel!$C$5:$F$5,0)+1,FALSE)+MIN(Kruistabel!$C$15,IF($D13="Ja",Kruistabel!$C$13,0)+IF(Q$6="Ja",Kruistabel!$C$14,0)),"")</f>
        <v>40</v>
      </c>
      <c r="R13" s="326">
        <f ca="1">IF(Plananalyse!R13=1,VLOOKUP(R$5,Kruistabel!$B$6:$F$9,MATCH($C13,Kruistabel!$C$5:$F$5,0)+1,FALSE)+MIN(Kruistabel!$C$15,IF($D13="Ja",Kruistabel!$C$13,0)+IF(R$6="Ja",Kruistabel!$C$14,0)),"")</f>
        <v>44</v>
      </c>
      <c r="S13" s="326">
        <f ca="1">IF(Plananalyse!S13=1,VLOOKUP(S$5,Kruistabel!$B$6:$F$9,MATCH($C13,Kruistabel!$C$5:$F$5,0)+1,FALSE)+MIN(Kruistabel!$C$15,IF($D13="Ja",Kruistabel!$C$13,0)+IF(S$6="Ja",Kruistabel!$C$14,0)),"")</f>
        <v>28</v>
      </c>
      <c r="T13" s="326">
        <f ca="1">IF(Plananalyse!T13=1,VLOOKUP(T$5,Kruistabel!$B$6:$F$9,MATCH($C13,Kruistabel!$C$5:$F$5,0)+1,FALSE)+MIN(Kruistabel!$C$15,IF($D13="Ja",Kruistabel!$C$13,0)+IF(T$6="Ja",Kruistabel!$C$14,0)),"")</f>
        <v>28</v>
      </c>
      <c r="U13" s="326">
        <f ca="1">IF(Plananalyse!U13=1,VLOOKUP(U$5,Kruistabel!$B$6:$F$9,MATCH($C13,Kruistabel!$C$5:$F$5,0)+1,FALSE)+MIN(Kruistabel!$C$15,IF($D13="Ja",Kruistabel!$C$13,0)+IF(U$6="Ja",Kruistabel!$C$14,0)),"")</f>
        <v>28</v>
      </c>
      <c r="V13" s="326">
        <f ca="1">IF(Plananalyse!V13=1,VLOOKUP(V$5,Kruistabel!$B$6:$F$9,MATCH($C13,Kruistabel!$C$5:$F$5,0)+1,FALSE)+MIN(Kruistabel!$C$15,IF($D13="Ja",Kruistabel!$C$13,0)+IF(V$6="Ja",Kruistabel!$C$14,0)),"")</f>
        <v>28</v>
      </c>
      <c r="W13" s="326">
        <f ca="1">IF(Plananalyse!W13=1,VLOOKUP(W$5,Kruistabel!$B$6:$F$9,MATCH($C13,Kruistabel!$C$5:$F$5,0)+1,FALSE)+MIN(Kruistabel!$C$15,IF($D13="Ja",Kruistabel!$C$13,0)+IF(W$6="Ja",Kruistabel!$C$14,0)),"")</f>
        <v>28</v>
      </c>
      <c r="X13" s="326">
        <f ca="1">IF(Plananalyse!X13=1,VLOOKUP(X$5,Kruistabel!$B$6:$F$9,MATCH($C13,Kruistabel!$C$5:$F$5,0)+1,FALSE)+MIN(Kruistabel!$C$15,IF($D13="Ja",Kruistabel!$C$13,0)+IF(X$6="Ja",Kruistabel!$C$14,0)),"")</f>
        <v>28</v>
      </c>
      <c r="Y13" s="326">
        <f ca="1">IF(Plananalyse!Y13=1,VLOOKUP(Y$5,Kruistabel!$B$6:$F$9,MATCH($C13,Kruistabel!$C$5:$F$5,0)+1,FALSE)+MIN(Kruistabel!$C$15,IF($D13="Ja",Kruistabel!$C$13,0)+IF(Y$6="Ja",Kruistabel!$C$14,0)),"")</f>
        <v>40</v>
      </c>
      <c r="Z13" s="326">
        <f ca="1">IF(Plananalyse!Z13=1,VLOOKUP(Z$5,Kruistabel!$B$6:$F$9,MATCH($C13,Kruistabel!$C$5:$F$5,0)+1,FALSE)+MIN(Kruistabel!$C$15,IF($D13="Ja",Kruistabel!$C$13,0)+IF(Z$6="Ja",Kruistabel!$C$14,0)),"")</f>
        <v>28</v>
      </c>
      <c r="AA13" s="326">
        <f ca="1">IF(Plananalyse!AA13=1,VLOOKUP(AA$5,Kruistabel!$B$6:$F$9,MATCH($C13,Kruistabel!$C$5:$F$5,0)+1,FALSE)+MIN(Kruistabel!$C$15,IF($D13="Ja",Kruistabel!$C$13,0)+IF(AA$6="Ja",Kruistabel!$C$14,0)),"")</f>
        <v>28</v>
      </c>
      <c r="AB13" s="326">
        <f ca="1">IF(Plananalyse!AB13=1,VLOOKUP(AB$5,Kruistabel!$B$6:$F$9,MATCH($C13,Kruistabel!$C$5:$F$5,0)+1,FALSE)+MIN(Kruistabel!$C$15,IF($D13="Ja",Kruistabel!$C$13,0)+IF(AB$6="Ja",Kruistabel!$C$14,0)),"")</f>
        <v>28</v>
      </c>
      <c r="AC13" s="326">
        <f ca="1">IF(Plananalyse!AC13=1,VLOOKUP(AC$5,Kruistabel!$B$6:$F$9,MATCH($C13,Kruistabel!$C$5:$F$5,0)+1,FALSE)+MIN(Kruistabel!$C$15,IF($D13="Ja",Kruistabel!$C$13,0)+IF(AC$6="Ja",Kruistabel!$C$14,0)),"")</f>
        <v>28</v>
      </c>
      <c r="AD13" s="326">
        <f ca="1">IF(Plananalyse!AD13=1,VLOOKUP(AD$5,Kruistabel!$B$6:$F$9,MATCH($C13,Kruistabel!$C$5:$F$5,0)+1,FALSE)+MIN(Kruistabel!$C$15,IF($D13="Ja",Kruistabel!$C$13,0)+IF(AD$6="Ja",Kruistabel!$C$14,0)),"")</f>
        <v>28</v>
      </c>
      <c r="AE13" s="326">
        <f ca="1">IF(Plananalyse!AE13=1,VLOOKUP(AE$5,Kruistabel!$B$6:$F$9,MATCH($C13,Kruistabel!$C$5:$F$5,0)+1,FALSE)+MIN(Kruistabel!$C$15,IF($D13="Ja",Kruistabel!$C$13,0)+IF(AE$6="Ja",Kruistabel!$C$14,0)),"")</f>
        <v>28</v>
      </c>
      <c r="AF13" s="326">
        <f ca="1">IF(Plananalyse!AF13=1,VLOOKUP(AF$5,Kruistabel!$B$6:$F$9,MATCH($C13,Kruistabel!$C$5:$F$5,0)+1,FALSE)+MIN(Kruistabel!$C$15,IF($D13="Ja",Kruistabel!$C$13,0)+IF(AF$6="Ja",Kruistabel!$C$14,0)),"")</f>
        <v>28</v>
      </c>
      <c r="AG13" s="326">
        <f ca="1">IF(Plananalyse!AG13=1,VLOOKUP(AG$5,Kruistabel!$B$6:$F$9,MATCH($C13,Kruistabel!$C$5:$F$5,0)+1,FALSE)+MIN(Kruistabel!$C$15,IF($D13="Ja",Kruistabel!$C$13,0)+IF(AG$6="Ja",Kruistabel!$C$14,0)),"")</f>
        <v>28</v>
      </c>
      <c r="AH13" s="326">
        <f ca="1">IF(Plananalyse!AH13=1,VLOOKUP(AH$5,Kruistabel!$B$6:$F$9,MATCH($C13,Kruistabel!$C$5:$F$5,0)+1,FALSE)+MIN(Kruistabel!$C$15,IF($D13="Ja",Kruistabel!$C$13,0)+IF(AH$6="Ja",Kruistabel!$C$14,0)),"")</f>
        <v>28</v>
      </c>
      <c r="AI13" s="326">
        <f ca="1">IF(Plananalyse!AI13=1,VLOOKUP(AI$5,Kruistabel!$B$6:$F$9,MATCH($C13,Kruistabel!$C$5:$F$5,0)+1,FALSE)+MIN(Kruistabel!$C$15,IF($D13="Ja",Kruistabel!$C$13,0)+IF(AI$6="Ja",Kruistabel!$C$14,0)),"")</f>
        <v>28</v>
      </c>
      <c r="AJ13" s="326">
        <f ca="1">IF(Plananalyse!AJ13=1,VLOOKUP(AJ$5,Kruistabel!$B$6:$F$9,MATCH($C13,Kruistabel!$C$5:$F$5,0)+1,FALSE)+MIN(Kruistabel!$C$15,IF($D13="Ja",Kruistabel!$C$13,0)+IF(AJ$6="Ja",Kruistabel!$C$14,0)),"")</f>
        <v>28</v>
      </c>
      <c r="AK13" s="326">
        <f ca="1">IF(Plananalyse!AK13=1,VLOOKUP(AK$5,Kruistabel!$B$6:$F$9,MATCH($C13,Kruistabel!$C$5:$F$5,0)+1,FALSE)+MIN(Kruistabel!$C$15,IF($D13="Ja",Kruistabel!$C$13,0)+IF(AK$6="Ja",Kruistabel!$C$14,0)),"")</f>
        <v>42</v>
      </c>
      <c r="AL13" s="326">
        <f ca="1">IF(Plananalyse!AL13=1,VLOOKUP(AL$5,Kruistabel!$B$6:$F$9,MATCH($C13,Kruistabel!$C$5:$F$5,0)+1,FALSE)+MIN(Kruistabel!$C$15,IF($D13="Ja",Kruistabel!$C$13,0)+IF(AL$6="Ja",Kruistabel!$C$14,0)),"")</f>
        <v>28</v>
      </c>
      <c r="AM13" s="326">
        <f ca="1">IF(Plananalyse!AM13=1,VLOOKUP(AM$5,Kruistabel!$B$6:$F$9,MATCH($C13,Kruistabel!$C$5:$F$5,0)+1,FALSE)+MIN(Kruistabel!$C$15,IF($D13="Ja",Kruistabel!$C$13,0)+IF(AM$6="Ja",Kruistabel!$C$14,0)),"")</f>
        <v>28</v>
      </c>
      <c r="AN13" s="327"/>
      <c r="AO13" s="326">
        <f ca="1">IF(Plananalyse!AO13=1,VLOOKUP(AO$5,Kruistabel!$B$6:$F$9,MATCH($C13,Kruistabel!$C$5:$F$5,0)+1,FALSE)+MIN(Kruistabel!$C$15,IF($D13="Ja",Kruistabel!$C$13,0)+IF(AO$6="Ja",Kruistabel!$C$14,0)),"")</f>
        <v>42</v>
      </c>
      <c r="AP13" s="326">
        <f ca="1">IF(Plananalyse!AP13=1,VLOOKUP(AP$5,Kruistabel!$B$6:$F$9,MATCH($C13,Kruistabel!$C$5:$F$5,0)+1,FALSE)+MIN(Kruistabel!$C$15,IF($D13="Ja",Kruistabel!$C$13,0)+IF(AP$6="Ja",Kruistabel!$C$14,0)),"")</f>
        <v>42</v>
      </c>
      <c r="AQ13" s="326">
        <f ca="1">IF(Plananalyse!AQ13=1,VLOOKUP(AQ$5,Kruistabel!$B$6:$F$9,MATCH($C13,Kruistabel!$C$5:$F$5,0)+1,FALSE)+MIN(Kruistabel!$C$15,IF($D13="Ja",Kruistabel!$C$13,0)+IF(AQ$6="Ja",Kruistabel!$C$14,0)),"")</f>
        <v>42</v>
      </c>
      <c r="AR13" s="326">
        <f ca="1">IF(Plananalyse!AR13=1,VLOOKUP(AR$5,Kruistabel!$B$6:$F$9,MATCH($C13,Kruistabel!$C$5:$F$5,0)+1,FALSE)+MIN(Kruistabel!$C$15,IF($D13="Ja",Kruistabel!$C$13,0)+IF(AR$6="Ja",Kruistabel!$C$14,0)),"")</f>
        <v>46</v>
      </c>
      <c r="AS13" s="326">
        <f ca="1">IF(Plananalyse!AS13=1,VLOOKUP(AS$5,Kruistabel!$B$6:$F$9,MATCH($C13,Kruistabel!$C$5:$F$5,0)+1,FALSE)+MIN(Kruistabel!$C$15,IF($D13="Ja",Kruistabel!$C$13,0)+IF(AS$6="Ja",Kruistabel!$C$14,0)),"")</f>
        <v>42</v>
      </c>
      <c r="AT13" s="326">
        <f ca="1">IF(Plananalyse!AT13=1,VLOOKUP(AT$5,Kruistabel!$B$6:$F$9,MATCH($C13,Kruistabel!$C$5:$F$5,0)+1,FALSE)+MIN(Kruistabel!$C$15,IF($D13="Ja",Kruistabel!$C$13,0)+IF(AT$6="Ja",Kruistabel!$C$14,0)),"")</f>
        <v>46</v>
      </c>
      <c r="AU13" s="326">
        <f ca="1">IF(Plananalyse!AU13=1,VLOOKUP(AU$5,Kruistabel!$B$6:$F$9,MATCH($C13,Kruistabel!$C$5:$F$5,0)+1,FALSE)+MIN(Kruistabel!$C$15,IF($D13="Ja",Kruistabel!$C$13,0)+IF(AU$6="Ja",Kruistabel!$C$14,0)),"")</f>
        <v>28</v>
      </c>
      <c r="AV13" s="326">
        <f ca="1">IF(Plananalyse!AV13=1,VLOOKUP(AV$5,Kruistabel!$B$6:$F$9,MATCH($C13,Kruistabel!$C$5:$F$5,0)+1,FALSE)+MIN(Kruistabel!$C$15,IF($D13="Ja",Kruistabel!$C$13,0)+IF(AV$6="Ja",Kruistabel!$C$14,0)),"")</f>
        <v>42</v>
      </c>
      <c r="AW13" s="326">
        <f ca="1">IF(Plananalyse!AW13=1,VLOOKUP(AW$5,Kruistabel!$B$6:$F$9,MATCH($C13,Kruistabel!$C$5:$F$5,0)+1,FALSE)+MIN(Kruistabel!$C$15,IF($D13="Ja",Kruistabel!$C$13,0)+IF(AW$6="Ja",Kruistabel!$C$14,0)),"")</f>
        <v>28</v>
      </c>
      <c r="AX13" s="326">
        <f ca="1">IF(Plananalyse!AX13=1,VLOOKUP(AX$5,Kruistabel!$B$6:$F$9,MATCH($C13,Kruistabel!$C$5:$F$5,0)+1,FALSE)+MIN(Kruistabel!$C$15,IF($D13="Ja",Kruistabel!$C$13,0)+IF(AX$6="Ja",Kruistabel!$C$14,0)),"")</f>
        <v>28</v>
      </c>
      <c r="AY13" s="327"/>
      <c r="AZ13" s="326">
        <f ca="1">IF(Plananalyse!AZ13=1,VLOOKUP(AZ$5,Kruistabel!$B$6:$F$9,MATCH($C13,Kruistabel!$C$5:$F$5,0)+1,FALSE)+MIN(Kruistabel!$C$15,IF($D13="Ja",Kruistabel!$C$13,0)+IF(AZ$6="Ja",Kruistabel!$C$14,0)),"")</f>
        <v>28</v>
      </c>
      <c r="BA13" s="326">
        <f ca="1">IF(Plananalyse!BA13=1,VLOOKUP(BA$5,Kruistabel!$B$6:$F$9,MATCH($C13,Kruistabel!$C$5:$F$5,0)+1,FALSE)+MIN(Kruistabel!$C$15,IF($D13="Ja",Kruistabel!$C$13,0)+IF(BA$6="Ja",Kruistabel!$C$14,0)),"")</f>
        <v>28</v>
      </c>
      <c r="BB13" s="326">
        <f ca="1">IF(Plananalyse!BB13=1,VLOOKUP(BB$5,Kruistabel!$B$6:$F$9,MATCH($C13,Kruistabel!$C$5:$F$5,0)+1,FALSE)+MIN(Kruistabel!$C$15,IF($D13="Ja",Kruistabel!$C$13,0)+IF(BB$6="Ja",Kruistabel!$C$14,0)),"")</f>
        <v>40</v>
      </c>
      <c r="BC13" s="326">
        <f ca="1">IF(Plananalyse!BC13=1,VLOOKUP(BC$5,Kruistabel!$B$6:$F$9,MATCH($C13,Kruistabel!$C$5:$F$5,0)+1,FALSE)+MIN(Kruistabel!$C$15,IF($D13="Ja",Kruistabel!$C$13,0)+IF(BC$6="Ja",Kruistabel!$C$14,0)),"")</f>
        <v>40</v>
      </c>
      <c r="BD13" s="326">
        <f ca="1">IF(Plananalyse!BD13=1,VLOOKUP(BD$5,Kruistabel!$B$6:$F$9,MATCH($C13,Kruistabel!$C$5:$F$5,0)+1,FALSE)+MIN(Kruistabel!$C$15,IF($D13="Ja",Kruistabel!$C$13,0)+IF(BD$6="Ja",Kruistabel!$C$14,0)),"")</f>
        <v>28</v>
      </c>
      <c r="BE13" s="326">
        <f ca="1">IF(Plananalyse!BE13=1,VLOOKUP(BE$5,Kruistabel!$B$6:$F$9,MATCH($C13,Kruistabel!$C$5:$F$5,0)+1,FALSE)+MIN(Kruistabel!$C$15,IF($D13="Ja",Kruistabel!$C$13,0)+IF(BE$6="Ja",Kruistabel!$C$14,0)),"")</f>
        <v>28</v>
      </c>
      <c r="BF13" s="326">
        <f ca="1">IF(Plananalyse!BF13=1,VLOOKUP(BF$5,Kruistabel!$B$6:$F$9,MATCH($C13,Kruistabel!$C$5:$F$5,0)+1,FALSE)+MIN(Kruistabel!$C$15,IF($D13="Ja",Kruistabel!$C$13,0)+IF(BF$6="Ja",Kruistabel!$C$14,0)),"")</f>
        <v>28</v>
      </c>
      <c r="BG13" s="326">
        <f ca="1">IF(Plananalyse!BG13=1,VLOOKUP(BG$5,Kruistabel!$B$6:$F$9,MATCH($C13,Kruistabel!$C$5:$F$5,0)+1,FALSE)+MIN(Kruistabel!$C$15,IF($D13="Ja",Kruistabel!$C$13,0)+IF(BG$6="Ja",Kruistabel!$C$14,0)),"")</f>
        <v>28</v>
      </c>
      <c r="BH13" s="326">
        <f ca="1">IF(Plananalyse!BH13=1,VLOOKUP(BH$5,Kruistabel!$B$6:$F$9,MATCH($C13,Kruistabel!$C$5:$F$5,0)+1,FALSE)+MIN(Kruistabel!$C$15,IF($D13="Ja",Kruistabel!$C$13,0)+IF(BH$6="Ja",Kruistabel!$C$14,0)),"")</f>
        <v>28</v>
      </c>
      <c r="BI13" s="327"/>
      <c r="BJ13" s="326" t="e">
        <f ca="1">IF(Plananalyse!BJ13=1,VLOOKUP(BJ$5,Kruistabel!$B$6:$F$9,MATCH($C13,Kruistabel!$C$5:$F$5,0)+1,FALSE)+MIN(Kruistabel!$C$15,IF($D13="Ja",Kruistabel!$C$13,0)+IF(BJ$6="Ja",Kruistabel!$C$14,0)),"")</f>
        <v>#N/A</v>
      </c>
      <c r="BK13" s="326" t="e">
        <f ca="1">IF(Plananalyse!BK13=1,VLOOKUP(BK$5,Kruistabel!$B$6:$F$9,MATCH($C13,Kruistabel!$C$5:$F$5,0)+1,FALSE)+MIN(Kruistabel!$C$15,IF($D13="Ja",Kruistabel!$C$13,0)+IF(BK$6="Ja",Kruistabel!$C$14,0)),"")</f>
        <v>#N/A</v>
      </c>
      <c r="BL13" s="326" t="e">
        <f ca="1">IF(Plananalyse!BL13=1,VLOOKUP(BL$5,Kruistabel!$B$6:$F$9,MATCH($C13,Kruistabel!$C$5:$F$5,0)+1,FALSE)+MIN(Kruistabel!$C$15,IF($D13="Ja",Kruistabel!$C$13,0)+IF(BL$6="Ja",Kruistabel!$C$14,0)),"")</f>
        <v>#N/A</v>
      </c>
      <c r="BM13" s="326" t="e">
        <f ca="1">IF(Plananalyse!BM13=1,VLOOKUP(BM$5,Kruistabel!$B$6:$F$9,MATCH($C13,Kruistabel!$C$5:$F$5,0)+1,FALSE)+MIN(Kruistabel!$C$15,IF($D13="Ja",Kruistabel!$C$13,0)+IF(BM$6="Ja",Kruistabel!$C$14,0)),"")</f>
        <v>#N/A</v>
      </c>
      <c r="BN13" s="326" t="e">
        <f ca="1">IF(Plananalyse!BN13=1,VLOOKUP(BN$5,Kruistabel!$B$6:$F$9,MATCH($C13,Kruistabel!$C$5:$F$5,0)+1,FALSE)+MIN(Kruistabel!$C$15,IF($D13="Ja",Kruistabel!$C$13,0)+IF(BN$6="Ja",Kruistabel!$C$14,0)),"")</f>
        <v>#N/A</v>
      </c>
      <c r="BO13" s="326" t="e">
        <f ca="1">IF(Plananalyse!BO13=1,VLOOKUP(BO$5,Kruistabel!$B$6:$F$9,MATCH($C13,Kruistabel!$C$5:$F$5,0)+1,FALSE)+MIN(Kruistabel!$C$15,IF($D13="Ja",Kruistabel!$C$13,0)+IF(BO$6="Ja",Kruistabel!$C$14,0)),"")</f>
        <v>#N/A</v>
      </c>
      <c r="BP13" s="326" t="e">
        <f ca="1">IF(Plananalyse!BP13=1,VLOOKUP(BP$5,Kruistabel!$B$6:$F$9,MATCH($C13,Kruistabel!$C$5:$F$5,0)+1,FALSE)+MIN(Kruistabel!$C$15,IF($D13="Ja",Kruistabel!$C$13,0)+IF(BP$6="Ja",Kruistabel!$C$14,0)),"")</f>
        <v>#N/A</v>
      </c>
      <c r="BQ13" s="326" t="e">
        <f ca="1">IF(Plananalyse!BQ13=1,VLOOKUP(BQ$5,Kruistabel!$B$6:$F$9,MATCH($C13,Kruistabel!$C$5:$F$5,0)+1,FALSE)+MIN(Kruistabel!$C$15,IF($D13="Ja",Kruistabel!$C$13,0)+IF(BQ$6="Ja",Kruistabel!$C$14,0)),"")</f>
        <v>#N/A</v>
      </c>
      <c r="BR13" s="326" t="e">
        <f ca="1">IF(Plananalyse!BR13=1,VLOOKUP(BR$5,Kruistabel!$B$6:$F$9,MATCH($C13,Kruistabel!$C$5:$F$5,0)+1,FALSE)+MIN(Kruistabel!$C$15,IF($D13="Ja",Kruistabel!$C$13,0)+IF(BR$6="Ja",Kruistabel!$C$14,0)),"")</f>
        <v>#REF!</v>
      </c>
      <c r="BS13" s="326" t="e">
        <f ca="1">IF(Plananalyse!BS13=1,VLOOKUP(BS$5,Kruistabel!$B$6:$F$9,MATCH($C13,Kruistabel!$C$5:$F$5,0)+1,FALSE)+MIN(Kruistabel!$C$15,IF($D13="Ja",Kruistabel!$C$13,0)+IF(BS$6="Ja",Kruistabel!$C$14,0)),"")</f>
        <v>#REF!</v>
      </c>
      <c r="BT13" s="65"/>
      <c r="BU13" s="231">
        <f ca="1">IF(Plananalyse!BU13=1,VLOOKUP(BU$5,Kruistabel!$B$6:$F$9,MATCH($C13,Kruistabel!$C$5:$F$5,0)+1,FALSE)+MIN(Kruistabel!$C$15,IF($D13="Ja",Kruistabel!$C$13,0)+IF(BU$6="Ja",Kruistabel!$C$14,0)),"")</f>
        <v>28</v>
      </c>
      <c r="BV13" s="326">
        <f ca="1">IF(Plananalyse!BV13=1,VLOOKUP(BV$5,Kruistabel!$B$6:$F$9,MATCH($C13,Kruistabel!$C$5:$F$5,0)+1,FALSE)+MIN(Kruistabel!$C$15,IF($D13="Ja",Kruistabel!$C$13,0)+IF(BV$6="Ja",Kruistabel!$C$14,0)),"")</f>
        <v>44</v>
      </c>
      <c r="BW13" s="326">
        <f ca="1">IF(Plananalyse!BW13=1,VLOOKUP(BW$5,Kruistabel!$B$6:$F$9,MATCH($C13,Kruistabel!$C$5:$F$5,0)+1,FALSE)+MIN(Kruistabel!$C$15,IF($D13="Ja",Kruistabel!$C$13,0)+IF(BW$6="Ja",Kruistabel!$C$14,0)),"")</f>
        <v>28</v>
      </c>
      <c r="BX13" s="326">
        <f ca="1">IF(Plananalyse!BX13=1,VLOOKUP(BX$5,Kruistabel!$B$6:$F$9,MATCH($C13,Kruistabel!$C$5:$F$5,0)+1,FALSE)+MIN(Kruistabel!$C$15,IF($D13="Ja",Kruistabel!$C$13,0)+IF(BX$6="Ja",Kruistabel!$C$14,0)),"")</f>
        <v>28</v>
      </c>
      <c r="BY13" s="327"/>
      <c r="BZ13" s="326" t="e">
        <f ca="1">IF(Plananalyse!BZ13=1,VLOOKUP(BZ$5,Kruistabel!$B$6:$F$9,MATCH($C13,Kruistabel!$C$5:$F$5,0)+1,FALSE)+MIN(Kruistabel!$C$15,IF($D13="Ja",Kruistabel!$C$13,0)+IF(BZ$6="Ja",Kruistabel!$C$14,0)),"")</f>
        <v>#N/A</v>
      </c>
      <c r="CA13" s="326" t="e">
        <f ca="1">IF(Plananalyse!CA13=1,VLOOKUP(CA$5,Kruistabel!$B$6:$F$9,MATCH($C13,Kruistabel!$C$5:$F$5,0)+1,FALSE)+MIN(Kruistabel!$C$15,IF($D13="Ja",Kruistabel!$C$13,0)+IF(CA$6="Ja",Kruistabel!$C$14,0)),"")</f>
        <v>#N/A</v>
      </c>
      <c r="CB13" s="326" t="e">
        <f ca="1">IF(Plananalyse!CB13=1,VLOOKUP(CB$5,Kruistabel!$B$6:$F$9,MATCH($C13,Kruistabel!$C$5:$F$5,0)+1,FALSE)+MIN(Kruistabel!$C$15,IF($D13="Ja",Kruistabel!$C$13,0)+IF(CB$6="Ja",Kruistabel!$C$14,0)),"")</f>
        <v>#N/A</v>
      </c>
      <c r="CC13" s="326" t="e">
        <f ca="1">IF(Plananalyse!CC13=1,VLOOKUP(CC$5,Kruistabel!$B$6:$F$9,MATCH($C13,Kruistabel!$C$5:$F$5,0)+1,FALSE)+MIN(Kruistabel!$C$15,IF($D13="Ja",Kruistabel!$C$13,0)+IF(CC$6="Ja",Kruistabel!$C$14,0)),"")</f>
        <v>#N/A</v>
      </c>
      <c r="CD13" s="326" t="e">
        <f ca="1">IF(Plananalyse!CD13=1,VLOOKUP(CD$5,Kruistabel!$B$6:$F$9,MATCH($C13,Kruistabel!$C$5:$F$5,0)+1,FALSE)+MIN(Kruistabel!$C$15,IF($D13="Ja",Kruistabel!$C$13,0)+IF(CD$6="Ja",Kruistabel!$C$14,0)),"")</f>
        <v>#N/A</v>
      </c>
      <c r="CE13" s="326" t="e">
        <f ca="1">IF(Plananalyse!CE13=1,VLOOKUP(CE$5,Kruistabel!$B$6:$F$9,MATCH($C13,Kruistabel!$C$5:$F$5,0)+1,FALSE)+MIN(Kruistabel!$C$15,IF($D13="Ja",Kruistabel!$C$13,0)+IF(CE$6="Ja",Kruistabel!$C$14,0)),"")</f>
        <v>#N/A</v>
      </c>
      <c r="CF13" s="326" t="e">
        <f ca="1">IF(Plananalyse!CF13=1,VLOOKUP(CF$5,Kruistabel!$B$6:$F$9,MATCH($C13,Kruistabel!$C$5:$F$5,0)+1,FALSE)+MIN(Kruistabel!$C$15,IF($D13="Ja",Kruistabel!$C$13,0)+IF(CF$6="Ja",Kruistabel!$C$14,0)),"")</f>
        <v>#N/A</v>
      </c>
      <c r="CG13" s="326" t="e">
        <f ca="1">IF(Plananalyse!CG13=1,VLOOKUP(CG$5,Kruistabel!$B$6:$F$9,MATCH($C13,Kruistabel!$C$5:$F$5,0)+1,FALSE)+MIN(Kruistabel!$C$15,IF($D13="Ja",Kruistabel!$C$13,0)+IF(CG$6="Ja",Kruistabel!$C$14,0)),"")</f>
        <v>#REF!</v>
      </c>
      <c r="CH13" s="326" t="e">
        <f ca="1">IF(Plananalyse!CH13=1,VLOOKUP(CH$5,Kruistabel!$B$6:$F$9,MATCH($C13,Kruistabel!$C$5:$F$5,0)+1,FALSE)+MIN(Kruistabel!$C$15,IF($D13="Ja",Kruistabel!$C$13,0)+IF(CH$6="Ja",Kruistabel!$C$14,0)),"")</f>
        <v>#REF!</v>
      </c>
      <c r="CI13" s="65"/>
      <c r="CJ13" s="326">
        <f ca="1">IF(Plananalyse!CJ13=1,VLOOKUP(CJ$5,Kruistabel!$B$6:$F$9,MATCH($C13,Kruistabel!$C$5:$F$5,0)+1,FALSE)+MIN(Kruistabel!$C$15,IF($D13="Ja",Kruistabel!$C$13,0)+IF(CJ$6="Ja",Kruistabel!$C$14,0)),"")</f>
        <v>44</v>
      </c>
      <c r="CK13" s="326">
        <f ca="1">IF(Plananalyse!CK13=1,VLOOKUP(CK$5,Kruistabel!$B$6:$F$9,MATCH($C13,Kruistabel!$C$5:$F$5,0)+1,FALSE)+MIN(Kruistabel!$C$15,IF($D13="Ja",Kruistabel!$C$13,0)+IF(CK$6="Ja",Kruistabel!$C$14,0)),"")</f>
        <v>44</v>
      </c>
      <c r="CL13" s="326">
        <f ca="1">IF(Plananalyse!CL13=1,VLOOKUP(CL$5,Kruistabel!$B$6:$F$9,MATCH($C13,Kruistabel!$C$5:$F$5,0)+1,FALSE)+MIN(Kruistabel!$C$15,IF($D13="Ja",Kruistabel!$C$13,0)+IF(CL$6="Ja",Kruistabel!$C$14,0)),"")</f>
        <v>28</v>
      </c>
      <c r="CM13" s="326">
        <f ca="1">IF(Plananalyse!CM13=1,VLOOKUP(CM$5,Kruistabel!$B$6:$F$9,MATCH($C13,Kruistabel!$C$5:$F$5,0)+1,FALSE)+MIN(Kruistabel!$C$15,IF($D13="Ja",Kruistabel!$C$13,0)+IF(CM$6="Ja",Kruistabel!$C$14,0)),"")</f>
        <v>48</v>
      </c>
      <c r="CN13" s="326">
        <f ca="1">IF(Plananalyse!CN13=1,VLOOKUP(CN$5,Kruistabel!$B$6:$F$9,MATCH($C13,Kruistabel!$C$5:$F$5,0)+1,FALSE)+MIN(Kruistabel!$C$15,IF($D13="Ja",Kruistabel!$C$13,0)+IF(CN$6="Ja",Kruistabel!$C$14,0)),"")</f>
        <v>48</v>
      </c>
      <c r="CO13" s="326">
        <f ca="1">IF(Plananalyse!CO13=1,VLOOKUP(CO$5,Kruistabel!$B$6:$F$9,MATCH($C13,Kruistabel!$C$5:$F$5,0)+1,FALSE)+MIN(Kruistabel!$C$15,IF($D13="Ja",Kruistabel!$C$13,0)+IF(CO$6="Ja",Kruistabel!$C$14,0)),"")</f>
        <v>40</v>
      </c>
      <c r="CP13" s="326">
        <f ca="1">IF(Plananalyse!CP13=1,VLOOKUP(CP$5,Kruistabel!$B$6:$F$9,MATCH($C13,Kruistabel!$C$5:$F$5,0)+1,FALSE)+MIN(Kruistabel!$C$15,IF($D13="Ja",Kruistabel!$C$13,0)+IF(CP$6="Ja",Kruistabel!$C$14,0)),"")</f>
        <v>44</v>
      </c>
      <c r="CQ13" s="326">
        <f ca="1">IF(Plananalyse!CQ13=1,VLOOKUP(CQ$5,Kruistabel!$B$6:$F$9,MATCH($C13,Kruistabel!$C$5:$F$5,0)+1,FALSE)+MIN(Kruistabel!$C$15,IF($D13="Ja",Kruistabel!$C$13,0)+IF(CQ$6="Ja",Kruistabel!$C$14,0)),"")</f>
        <v>40</v>
      </c>
      <c r="CR13" s="326">
        <f ca="1">IF(Plananalyse!CR13=1,VLOOKUP(CR$5,Kruistabel!$B$6:$F$9,MATCH($C13,Kruistabel!$C$5:$F$5,0)+1,FALSE)+MIN(Kruistabel!$C$15,IF($D13="Ja",Kruistabel!$C$13,0)+IF(CR$6="Ja",Kruistabel!$C$14,0)),"")</f>
        <v>42</v>
      </c>
      <c r="CS13" s="326">
        <f ca="1">IF(Plananalyse!CS13=1,VLOOKUP(CS$5,Kruistabel!$B$6:$F$9,MATCH($C13,Kruistabel!$C$5:$F$5,0)+1,FALSE)+MIN(Kruistabel!$C$15,IF($D13="Ja",Kruistabel!$C$13,0)+IF(CS$6="Ja",Kruistabel!$C$14,0)),"")</f>
        <v>44</v>
      </c>
      <c r="CT13" s="326">
        <f ca="1">IF(Plananalyse!CT13=1,VLOOKUP(CT$5,Kruistabel!$B$6:$F$9,MATCH($C13,Kruistabel!$C$5:$F$5,0)+1,FALSE)+MIN(Kruistabel!$C$15,IF($D13="Ja",Kruistabel!$C$13,0)+IF(CT$6="Ja",Kruistabel!$C$14,0)),"")</f>
        <v>44</v>
      </c>
      <c r="CU13" s="326">
        <f ca="1">IF(Plananalyse!CU13=1,VLOOKUP(CU$5,Kruistabel!$B$6:$F$9,MATCH($C13,Kruistabel!$C$5:$F$5,0)+1,FALSE)+MIN(Kruistabel!$C$15,IF($D13="Ja",Kruistabel!$C$13,0)+IF(CU$6="Ja",Kruistabel!$C$14,0)),"")</f>
        <v>40</v>
      </c>
      <c r="CV13" s="326">
        <f ca="1">IF(Plananalyse!CV13=1,VLOOKUP(CV$5,Kruistabel!$B$6:$F$9,MATCH($C13,Kruistabel!$C$5:$F$5,0)+1,FALSE)+MIN(Kruistabel!$C$15,IF($D13="Ja",Kruistabel!$C$13,0)+IF(CV$6="Ja",Kruistabel!$C$14,0)),"")</f>
        <v>40</v>
      </c>
      <c r="CW13" s="326">
        <f ca="1">IF(Plananalyse!CW13=1,VLOOKUP(CW$5,Kruistabel!$B$6:$F$9,MATCH($C13,Kruistabel!$C$5:$F$5,0)+1,FALSE)+MIN(Kruistabel!$C$15,IF($D13="Ja",Kruistabel!$C$13,0)+IF(CW$6="Ja",Kruistabel!$C$14,0)),"")</f>
        <v>44</v>
      </c>
      <c r="CX13" s="326">
        <f ca="1">IF(Plananalyse!CX13=1,VLOOKUP(CX$5,Kruistabel!$B$6:$F$9,MATCH($C13,Kruistabel!$C$5:$F$5,0)+1,FALSE)+MIN(Kruistabel!$C$15,IF($D13="Ja",Kruistabel!$C$13,0)+IF(CX$6="Ja",Kruistabel!$C$14,0)),"")</f>
        <v>28</v>
      </c>
      <c r="CY13" s="326">
        <f ca="1">IF(Plananalyse!CY13=1,VLOOKUP(CY$5,Kruistabel!$B$6:$F$9,MATCH($C13,Kruistabel!$C$5:$F$5,0)+1,FALSE)+MIN(Kruistabel!$C$15,IF($D13="Ja",Kruistabel!$C$13,0)+IF(CY$6="Ja",Kruistabel!$C$14,0)),"")</f>
        <v>40</v>
      </c>
      <c r="CZ13" s="326">
        <f ca="1">IF(Plananalyse!CZ13=1,VLOOKUP(CZ$5,Kruistabel!$B$6:$F$9,MATCH($C13,Kruistabel!$C$5:$F$5,0)+1,FALSE)+MIN(Kruistabel!$C$15,IF($D13="Ja",Kruistabel!$C$13,0)+IF(CZ$6="Ja",Kruistabel!$C$14,0)),"")</f>
        <v>40</v>
      </c>
      <c r="DA13" s="326">
        <f ca="1">IF(Plananalyse!DA13=1,VLOOKUP(DA$5,Kruistabel!$B$6:$F$9,MATCH($C13,Kruistabel!$C$5:$F$5,0)+1,FALSE)+MIN(Kruistabel!$C$15,IF($D13="Ja",Kruistabel!$C$13,0)+IF(DA$6="Ja",Kruistabel!$C$14,0)),"")</f>
        <v>40</v>
      </c>
      <c r="DB13" s="326">
        <f ca="1">IF(Plananalyse!DB13=1,VLOOKUP(DB$5,Kruistabel!$B$6:$F$9,MATCH($C13,Kruistabel!$C$5:$F$5,0)+1,FALSE)+MIN(Kruistabel!$C$15,IF($D13="Ja",Kruistabel!$C$13,0)+IF(DB$6="Ja",Kruistabel!$C$14,0)),"")</f>
        <v>28</v>
      </c>
      <c r="DC13" s="326">
        <f ca="1">IF(Plananalyse!DC13=1,VLOOKUP(DC$5,Kruistabel!$B$6:$F$9,MATCH($C13,Kruistabel!$C$5:$F$5,0)+1,FALSE)+MIN(Kruistabel!$C$15,IF($D13="Ja",Kruistabel!$C$13,0)+IF(DC$6="Ja",Kruistabel!$C$14,0)),"")</f>
        <v>28</v>
      </c>
      <c r="DD13" s="327"/>
      <c r="DE13" s="326" t="e">
        <f ca="1">IF(Plananalyse!DE13=1,VLOOKUP(DE$5,Kruistabel!$B$6:$F$9,MATCH($C13,Kruistabel!$C$5:$F$5,0)+1,FALSE)+MIN(Kruistabel!$C$15,IF($D13="Ja",Kruistabel!$C$13,0)+IF(DE$6="Ja",Kruistabel!$C$14,0)),"")</f>
        <v>#N/A</v>
      </c>
      <c r="DF13" s="326" t="e">
        <f ca="1">IF(Plananalyse!DF13=1,VLOOKUP(DF$5,Kruistabel!$B$6:$F$9,MATCH($C13,Kruistabel!$C$5:$F$5,0)+1,FALSE)+MIN(Kruistabel!$C$15,IF($D13="Ja",Kruistabel!$C$13,0)+IF(DF$6="Ja",Kruistabel!$C$14,0)),"")</f>
        <v>#N/A</v>
      </c>
      <c r="DG13" s="326" t="e">
        <f ca="1">IF(Plananalyse!DG13=1,VLOOKUP(DG$5,Kruistabel!$B$6:$F$9,MATCH($C13,Kruistabel!$C$5:$F$5,0)+1,FALSE)+MIN(Kruistabel!$C$15,IF($D13="Ja",Kruistabel!$C$13,0)+IF(DG$6="Ja",Kruistabel!$C$14,0)),"")</f>
        <v>#N/A</v>
      </c>
      <c r="DH13" s="326" t="e">
        <f ca="1">IF(Plananalyse!DH13=1,VLOOKUP(DH$5,Kruistabel!$B$6:$F$9,MATCH($C13,Kruistabel!$C$5:$F$5,0)+1,FALSE)+MIN(Kruistabel!$C$15,IF($D13="Ja",Kruistabel!$C$13,0)+IF(DH$6="Ja",Kruistabel!$C$14,0)),"")</f>
        <v>#N/A</v>
      </c>
      <c r="DI13" s="326" t="e">
        <f ca="1">IF(Plananalyse!DI13=1,VLOOKUP(DI$5,Kruistabel!$B$6:$F$9,MATCH($C13,Kruistabel!$C$5:$F$5,0)+1,FALSE)+MIN(Kruistabel!$C$15,IF($D13="Ja",Kruistabel!$C$13,0)+IF(DI$6="Ja",Kruistabel!$C$14,0)),"")</f>
        <v>#N/A</v>
      </c>
      <c r="DJ13" s="326" t="e">
        <f ca="1">IF(Plananalyse!DJ13=1,VLOOKUP(DJ$5,Kruistabel!$B$6:$F$9,MATCH($C13,Kruistabel!$C$5:$F$5,0)+1,FALSE)+MIN(Kruistabel!$C$15,IF($D13="Ja",Kruistabel!$C$13,0)+IF(DJ$6="Ja",Kruistabel!$C$14,0)),"")</f>
        <v>#N/A</v>
      </c>
      <c r="DK13" s="326" t="e">
        <f ca="1">IF(Plananalyse!DK13=1,VLOOKUP(DK$5,Kruistabel!$B$6:$F$9,MATCH($C13,Kruistabel!$C$5:$F$5,0)+1,FALSE)+MIN(Kruistabel!$C$15,IF($D13="Ja",Kruistabel!$C$13,0)+IF(DK$6="Ja",Kruistabel!$C$14,0)),"")</f>
        <v>#REF!</v>
      </c>
      <c r="DL13" s="326" t="e">
        <f ca="1">IF(Plananalyse!DL13=1,VLOOKUP(DL$5,Kruistabel!$B$6:$F$9,MATCH($C13,Kruistabel!$C$5:$F$5,0)+1,FALSE)+MIN(Kruistabel!$C$15,IF($D13="Ja",Kruistabel!$C$13,0)+IF(DL$6="Ja",Kruistabel!$C$14,0)),"")</f>
        <v>#REF!</v>
      </c>
      <c r="DM13" s="327"/>
      <c r="DN13" s="326" t="e">
        <f ca="1">IF(Plananalyse!DN13=1,VLOOKUP(DN$5,Kruistabel!$B$6:$F$9,MATCH($C13,Kruistabel!$C$5:$F$5,0)+1,FALSE)+MIN(Kruistabel!$C$15,IF($D13="Ja",Kruistabel!$C$13,0)+IF(DN$6="Ja",Kruistabel!$C$14,0)),"")</f>
        <v>#N/A</v>
      </c>
      <c r="DO13" s="326" t="e">
        <f ca="1">IF(Plananalyse!DO13=1,VLOOKUP(DO$5,Kruistabel!$B$6:$F$9,MATCH($C13,Kruistabel!$C$5:$F$5,0)+1,FALSE)+MIN(Kruistabel!$C$15,IF($D13="Ja",Kruistabel!$C$13,0)+IF(DO$6="Ja",Kruistabel!$C$14,0)),"")</f>
        <v>#N/A</v>
      </c>
      <c r="DP13" s="326" t="e">
        <f ca="1">IF(Plananalyse!DP13=1,VLOOKUP(DP$5,Kruistabel!$B$6:$F$9,MATCH($C13,Kruistabel!$C$5:$F$5,0)+1,FALSE)+MIN(Kruistabel!$C$15,IF($D13="Ja",Kruistabel!$C$13,0)+IF(DP$6="Ja",Kruistabel!$C$14,0)),"")</f>
        <v>#N/A</v>
      </c>
      <c r="DQ13" s="326" t="e">
        <f ca="1">IF(Plananalyse!DQ13=1,VLOOKUP(DQ$5,Kruistabel!$B$6:$F$9,MATCH($C13,Kruistabel!$C$5:$F$5,0)+1,FALSE)+MIN(Kruistabel!$C$15,IF($D13="Ja",Kruistabel!$C$13,0)+IF(DQ$6="Ja",Kruistabel!$C$14,0)),"")</f>
        <v>#N/A</v>
      </c>
      <c r="DR13" s="326" t="e">
        <f ca="1">IF(Plananalyse!DR13=1,VLOOKUP(DR$5,Kruistabel!$B$6:$F$9,MATCH($C13,Kruistabel!$C$5:$F$5,0)+1,FALSE)+MIN(Kruistabel!$C$15,IF($D13="Ja",Kruistabel!$C$13,0)+IF(DR$6="Ja",Kruistabel!$C$14,0)),"")</f>
        <v>#N/A</v>
      </c>
      <c r="DS13" s="326" t="e">
        <f ca="1">IF(Plananalyse!DS13=1,VLOOKUP(DS$5,Kruistabel!$B$6:$F$9,MATCH($C13,Kruistabel!$C$5:$F$5,0)+1,FALSE)+MIN(Kruistabel!$C$15,IF($D13="Ja",Kruistabel!$C$13,0)+IF(DS$6="Ja",Kruistabel!$C$14,0)),"")</f>
        <v>#N/A</v>
      </c>
      <c r="DT13" s="326" t="e">
        <f ca="1">IF(Plananalyse!DT13=1,VLOOKUP(DT$5,Kruistabel!$B$6:$F$9,MATCH($C13,Kruistabel!$C$5:$F$5,0)+1,FALSE)+MIN(Kruistabel!$C$15,IF($D13="Ja",Kruistabel!$C$13,0)+IF(DT$6="Ja",Kruistabel!$C$14,0)),"")</f>
        <v>#N/A</v>
      </c>
      <c r="DU13" s="326" t="e">
        <f ca="1">IF(Plananalyse!DU13=1,VLOOKUP(DU$5,Kruistabel!$B$6:$F$9,MATCH($C13,Kruistabel!$C$5:$F$5,0)+1,FALSE)+MIN(Kruistabel!$C$15,IF($D13="Ja",Kruistabel!$C$13,0)+IF(DU$6="Ja",Kruistabel!$C$14,0)),"")</f>
        <v>#N/A</v>
      </c>
      <c r="DV13" s="326" t="e">
        <f ca="1">IF(Plananalyse!DV13=1,VLOOKUP(DV$5,Kruistabel!$B$6:$F$9,MATCH($C13,Kruistabel!$C$5:$F$5,0)+1,FALSE)+MIN(Kruistabel!$C$15,IF($D13="Ja",Kruistabel!$C$13,0)+IF(DV$6="Ja",Kruistabel!$C$14,0)),"")</f>
        <v>#N/A</v>
      </c>
      <c r="DW13" s="326" t="e">
        <f ca="1">IF(Plananalyse!DW13=1,VLOOKUP(DW$5,Kruistabel!$B$6:$F$9,MATCH($C13,Kruistabel!$C$5:$F$5,0)+1,FALSE)+MIN(Kruistabel!$C$15,IF($D13="Ja",Kruistabel!$C$13,0)+IF(DW$6="Ja",Kruistabel!$C$14,0)),"")</f>
        <v>#REF!</v>
      </c>
      <c r="DX13" s="326" t="e">
        <f ca="1">IF(Plananalyse!DX13=1,VLOOKUP(DX$5,Kruistabel!$B$6:$F$9,MATCH($C13,Kruistabel!$C$5:$F$5,0)+1,FALSE)+MIN(Kruistabel!$C$15,IF($D13="Ja",Kruistabel!$C$13,0)+IF(DX$6="Ja",Kruistabel!$C$14,0)),"")</f>
        <v>#REF!</v>
      </c>
      <c r="DY13" s="327"/>
      <c r="DZ13" s="326" t="e">
        <f ca="1">IF(Plananalyse!DZ13=1,VLOOKUP(DZ$5,Kruistabel!$B$6:$F$9,MATCH($C13,Kruistabel!$C$5:$F$5,0)+1,FALSE)+MIN(Kruistabel!$C$15,IF($D13="Ja",Kruistabel!$C$13,0)+IF(DZ$6="Ja",Kruistabel!$C$14,0)),"")</f>
        <v>#N/A</v>
      </c>
      <c r="EA13" s="326" t="e">
        <f ca="1">IF(Plananalyse!EA13=1,VLOOKUP(EA$5,Kruistabel!$B$6:$F$9,MATCH($C13,Kruistabel!$C$5:$F$5,0)+1,FALSE)+MIN(Kruistabel!$C$15,IF($D13="Ja",Kruistabel!$C$13,0)+IF(EA$6="Ja",Kruistabel!$C$14,0)),"")</f>
        <v>#N/A</v>
      </c>
      <c r="EB13" s="326" t="e">
        <f ca="1">IF(Plananalyse!EB13=1,VLOOKUP(EB$5,Kruistabel!$B$6:$F$9,MATCH($C13,Kruistabel!$C$5:$F$5,0)+1,FALSE)+MIN(Kruistabel!$C$15,IF($D13="Ja",Kruistabel!$C$13,0)+IF(EB$6="Ja",Kruistabel!$C$14,0)),"")</f>
        <v>#REF!</v>
      </c>
      <c r="EC13" s="326" t="e">
        <f ca="1">IF(Plananalyse!EC13=1,VLOOKUP(EC$5,Kruistabel!$B$6:$F$9,MATCH($C13,Kruistabel!$C$5:$F$5,0)+1,FALSE)+MIN(Kruistabel!$C$15,IF($D13="Ja",Kruistabel!$C$13,0)+IF(EC$6="Ja",Kruistabel!$C$14,0)),"")</f>
        <v>#REF!</v>
      </c>
      <c r="ED13" s="327"/>
      <c r="EE13" s="326" t="e">
        <f ca="1">IF(Plananalyse!EE13=1,VLOOKUP(EE$5,Kruistabel!$B$6:$F$9,MATCH($C13,Kruistabel!$C$5:$F$5,0)+1,FALSE)+MIN(Kruistabel!$C$15,IF($D13="Ja",Kruistabel!$C$13,0)+IF(EE$6="Ja",Kruistabel!$C$14,0)),"")</f>
        <v>#N/A</v>
      </c>
      <c r="EF13" s="326" t="e">
        <f ca="1">IF(Plananalyse!EF13=1,VLOOKUP(EF$5,Kruistabel!$B$6:$F$9,MATCH($C13,Kruistabel!$C$5:$F$5,0)+1,FALSE)+MIN(Kruistabel!$C$15,IF($D13="Ja",Kruistabel!$C$13,0)+IF(EF$6="Ja",Kruistabel!$C$14,0)),"")</f>
        <v>#N/A</v>
      </c>
      <c r="EG13" s="326" t="e">
        <f ca="1">IF(Plananalyse!EG13=1,VLOOKUP(EG$5,Kruistabel!$B$6:$F$9,MATCH($C13,Kruistabel!$C$5:$F$5,0)+1,FALSE)+MIN(Kruistabel!$C$15,IF($D13="Ja",Kruistabel!$C$13,0)+IF(EG$6="Ja",Kruistabel!$C$14,0)),"")</f>
        <v>#N/A</v>
      </c>
      <c r="EH13" s="326" t="e">
        <f ca="1">IF(Plananalyse!EH13=1,VLOOKUP(EH$5,Kruistabel!$B$6:$F$9,MATCH($C13,Kruistabel!$C$5:$F$5,0)+1,FALSE)+MIN(Kruistabel!$C$15,IF($D13="Ja",Kruistabel!$C$13,0)+IF(EH$6="Ja",Kruistabel!$C$14,0)),"")</f>
        <v>#REF!</v>
      </c>
      <c r="EI13" s="326" t="e">
        <f ca="1">IF(Plananalyse!EI13=1,VLOOKUP(EI$5,Kruistabel!$B$6:$F$9,MATCH($C13,Kruistabel!$C$5:$F$5,0)+1,FALSE)+MIN(Kruistabel!$C$15,IF($D13="Ja",Kruistabel!$C$13,0)+IF(EI$6="Ja",Kruistabel!$C$14,0)),"")</f>
        <v>#REF!</v>
      </c>
      <c r="EJ13" s="331" t="str">
        <f>IF(Plananalyse!EJ13=1,VLOOKUP(EJ$5,Kruistabel!$B$6:$F$9,MATCH($C13,Kruistabel!$C$5:$F$5,0)+1,FALSE)+MIN(Kruistabel!$C$15,IF($D13="Ja",Kruistabel!$C$13,0)+IF(EJ$6="Ja",Kruistabel!$C$14,0)),"")</f>
        <v/>
      </c>
      <c r="EK13" s="164"/>
      <c r="EL13" s="164"/>
      <c r="EM13" s="164"/>
      <c r="EN13" s="164"/>
    </row>
    <row r="14" spans="1:144">
      <c r="B14" s="337" t="s">
        <v>88</v>
      </c>
      <c r="C14" s="160" t="str">
        <f>_xlfn.IFNA(VLOOKUP($B14,Classificatietabel!$B$6:$I$91,C$7,FALSE),"")</f>
        <v>hoog</v>
      </c>
      <c r="D14" s="160" t="str">
        <f>_xlfn.IFNA(VLOOKUP($B14,Classificatietabel!$B$6:$I$91,D$7,FALSE),"")</f>
        <v>neen</v>
      </c>
      <c r="E14" s="119">
        <f>IF(AND(D14="laag",$D$3=1),0,_xlfn.IFNA(IF(VLOOKUP($B14,Classificatietabel!$B$6:$H$91,$E$5,FALSE)="Ja",1,0),""))</f>
        <v>1</v>
      </c>
      <c r="F14" s="163"/>
      <c r="G14" s="326">
        <f>IF(Plananalyse!G14=1,VLOOKUP(G$5,Kruistabel!$B$6:$F$9,MATCH($C14,Kruistabel!$C$5:$F$5,0)+1,FALSE)+MIN(Kruistabel!$C$15,IF($D14="Ja",Kruistabel!$C$13,0)+IF(G$6="Ja",Kruistabel!$C$14,0)),"")</f>
        <v>32</v>
      </c>
      <c r="H14" s="326">
        <f>IF(Plananalyse!H14=1,VLOOKUP(H$5,Kruistabel!$B$6:$F$9,MATCH($C14,Kruistabel!$C$5:$F$5,0)+1,FALSE)+MIN(Kruistabel!$C$15,IF($D14="Ja",Kruistabel!$C$13,0)+IF(H$6="Ja",Kruistabel!$C$14,0)),"")</f>
        <v>32</v>
      </c>
      <c r="I14" s="326">
        <f>IF(Plananalyse!I14=1,VLOOKUP(I$5,Kruistabel!$B$6:$F$9,MATCH($C14,Kruistabel!$C$5:$F$5,0)+1,FALSE)+MIN(Kruistabel!$C$15,IF($D14="Ja",Kruistabel!$C$13,0)+IF(I$6="Ja",Kruistabel!$C$14,0)),"")</f>
        <v>44</v>
      </c>
      <c r="J14" s="326">
        <f>IF(Plananalyse!J14=1,VLOOKUP(J$5,Kruistabel!$B$6:$F$9,MATCH($C14,Kruistabel!$C$5:$F$5,0)+1,FALSE)+MIN(Kruistabel!$C$15,IF($D14="Ja",Kruistabel!$C$13,0)+IF(J$6="Ja",Kruistabel!$C$14,0)),"")</f>
        <v>32</v>
      </c>
      <c r="K14" s="326">
        <f>IF(Plananalyse!K14=1,VLOOKUP(K$5,Kruistabel!$B$6:$F$9,MATCH($C14,Kruistabel!$C$5:$F$5,0)+1,FALSE)+MIN(Kruistabel!$C$15,IF($D14="Ja",Kruistabel!$C$13,0)+IF(K$6="Ja",Kruistabel!$C$14,0)),"")</f>
        <v>32</v>
      </c>
      <c r="L14" s="326">
        <f>IF(Plananalyse!L14=1,VLOOKUP(L$5,Kruistabel!$B$6:$F$9,MATCH($C14,Kruistabel!$C$5:$F$5,0)+1,FALSE)+MIN(Kruistabel!$C$15,IF($D14="Ja",Kruistabel!$C$13,0)+IF(L$6="Ja",Kruistabel!$C$14,0)),"")</f>
        <v>32</v>
      </c>
      <c r="M14" s="326">
        <f ca="1">IF(Plananalyse!M14=1,VLOOKUP(M$5,Kruistabel!$B$6:$F$9,MATCH($C14,Kruistabel!$C$5:$F$5,0)+1,FALSE)+MIN(Kruistabel!$C$15,IF($D14="Ja",Kruistabel!$C$13,0)+IF(M$6="Ja",Kruistabel!$C$14,0)),"")</f>
        <v>48</v>
      </c>
      <c r="N14" s="326">
        <f ca="1">IF(Plananalyse!N14=1,VLOOKUP(N$5,Kruistabel!$B$6:$F$9,MATCH($C14,Kruistabel!$C$5:$F$5,0)+1,FALSE)+MIN(Kruistabel!$C$15,IF($D14="Ja",Kruistabel!$C$13,0)+IF(N$6="Ja",Kruistabel!$C$14,0)),"")</f>
        <v>48</v>
      </c>
      <c r="O14" s="326">
        <f ca="1">IF(Plananalyse!O14=1,VLOOKUP(O$5,Kruistabel!$B$6:$F$9,MATCH($C14,Kruistabel!$C$5:$F$5,0)+1,FALSE)+MIN(Kruistabel!$C$15,IF($D14="Ja",Kruistabel!$C$13,0)+IF(O$6="Ja",Kruistabel!$C$14,0)),"")</f>
        <v>48</v>
      </c>
      <c r="P14" s="326">
        <f ca="1">IF(Plananalyse!P14=1,VLOOKUP(P$5,Kruistabel!$B$6:$F$9,MATCH($C14,Kruistabel!$C$5:$F$5,0)+1,FALSE)+MIN(Kruistabel!$C$15,IF($D14="Ja",Kruistabel!$C$13,0)+IF(P$6="Ja",Kruistabel!$C$14,0)),"")</f>
        <v>52</v>
      </c>
      <c r="Q14" s="326">
        <f ca="1">IF(Plananalyse!Q14=1,VLOOKUP(Q$5,Kruistabel!$B$6:$F$9,MATCH($C14,Kruistabel!$C$5:$F$5,0)+1,FALSE)+MIN(Kruistabel!$C$15,IF($D14="Ja",Kruistabel!$C$13,0)+IF(Q$6="Ja",Kruistabel!$C$14,0)),"")</f>
        <v>44</v>
      </c>
      <c r="R14" s="326">
        <f ca="1">IF(Plananalyse!R14=1,VLOOKUP(R$5,Kruistabel!$B$6:$F$9,MATCH($C14,Kruistabel!$C$5:$F$5,0)+1,FALSE)+MIN(Kruistabel!$C$15,IF($D14="Ja",Kruistabel!$C$13,0)+IF(R$6="Ja",Kruistabel!$C$14,0)),"")</f>
        <v>48</v>
      </c>
      <c r="S14" s="326">
        <f ca="1">IF(Plananalyse!S14=1,VLOOKUP(S$5,Kruistabel!$B$6:$F$9,MATCH($C14,Kruistabel!$C$5:$F$5,0)+1,FALSE)+MIN(Kruistabel!$C$15,IF($D14="Ja",Kruistabel!$C$13,0)+IF(S$6="Ja",Kruistabel!$C$14,0)),"")</f>
        <v>32</v>
      </c>
      <c r="T14" s="326">
        <f ca="1">IF(Plananalyse!T14=1,VLOOKUP(T$5,Kruistabel!$B$6:$F$9,MATCH($C14,Kruistabel!$C$5:$F$5,0)+1,FALSE)+MIN(Kruistabel!$C$15,IF($D14="Ja",Kruistabel!$C$13,0)+IF(T$6="Ja",Kruistabel!$C$14,0)),"")</f>
        <v>32</v>
      </c>
      <c r="U14" s="326">
        <f ca="1">IF(Plananalyse!U14=1,VLOOKUP(U$5,Kruistabel!$B$6:$F$9,MATCH($C14,Kruistabel!$C$5:$F$5,0)+1,FALSE)+MIN(Kruistabel!$C$15,IF($D14="Ja",Kruistabel!$C$13,0)+IF(U$6="Ja",Kruistabel!$C$14,0)),"")</f>
        <v>32</v>
      </c>
      <c r="V14" s="326">
        <f ca="1">IF(Plananalyse!V14=1,VLOOKUP(V$5,Kruistabel!$B$6:$F$9,MATCH($C14,Kruistabel!$C$5:$F$5,0)+1,FALSE)+MIN(Kruistabel!$C$15,IF($D14="Ja",Kruistabel!$C$13,0)+IF(V$6="Ja",Kruistabel!$C$14,0)),"")</f>
        <v>32</v>
      </c>
      <c r="W14" s="326">
        <f ca="1">IF(Plananalyse!W14=1,VLOOKUP(W$5,Kruistabel!$B$6:$F$9,MATCH($C14,Kruistabel!$C$5:$F$5,0)+1,FALSE)+MIN(Kruistabel!$C$15,IF($D14="Ja",Kruistabel!$C$13,0)+IF(W$6="Ja",Kruistabel!$C$14,0)),"")</f>
        <v>32</v>
      </c>
      <c r="X14" s="326">
        <f ca="1">IF(Plananalyse!X14=1,VLOOKUP(X$5,Kruistabel!$B$6:$F$9,MATCH($C14,Kruistabel!$C$5:$F$5,0)+1,FALSE)+MIN(Kruistabel!$C$15,IF($D14="Ja",Kruistabel!$C$13,0)+IF(X$6="Ja",Kruistabel!$C$14,0)),"")</f>
        <v>32</v>
      </c>
      <c r="Y14" s="326">
        <f ca="1">IF(Plananalyse!Y14=1,VLOOKUP(Y$5,Kruistabel!$B$6:$F$9,MATCH($C14,Kruistabel!$C$5:$F$5,0)+1,FALSE)+MIN(Kruistabel!$C$15,IF($D14="Ja",Kruistabel!$C$13,0)+IF(Y$6="Ja",Kruistabel!$C$14,0)),"")</f>
        <v>44</v>
      </c>
      <c r="Z14" s="326">
        <f ca="1">IF(Plananalyse!Z14=1,VLOOKUP(Z$5,Kruistabel!$B$6:$F$9,MATCH($C14,Kruistabel!$C$5:$F$5,0)+1,FALSE)+MIN(Kruistabel!$C$15,IF($D14="Ja",Kruistabel!$C$13,0)+IF(Z$6="Ja",Kruistabel!$C$14,0)),"")</f>
        <v>32</v>
      </c>
      <c r="AA14" s="326">
        <f ca="1">IF(Plananalyse!AA14=1,VLOOKUP(AA$5,Kruistabel!$B$6:$F$9,MATCH($C14,Kruistabel!$C$5:$F$5,0)+1,FALSE)+MIN(Kruistabel!$C$15,IF($D14="Ja",Kruistabel!$C$13,0)+IF(AA$6="Ja",Kruistabel!$C$14,0)),"")</f>
        <v>32</v>
      </c>
      <c r="AB14" s="326">
        <f ca="1">IF(Plananalyse!AB14=1,VLOOKUP(AB$5,Kruistabel!$B$6:$F$9,MATCH($C14,Kruistabel!$C$5:$F$5,0)+1,FALSE)+MIN(Kruistabel!$C$15,IF($D14="Ja",Kruistabel!$C$13,0)+IF(AB$6="Ja",Kruistabel!$C$14,0)),"")</f>
        <v>32</v>
      </c>
      <c r="AC14" s="326">
        <f ca="1">IF(Plananalyse!AC14=1,VLOOKUP(AC$5,Kruistabel!$B$6:$F$9,MATCH($C14,Kruistabel!$C$5:$F$5,0)+1,FALSE)+MIN(Kruistabel!$C$15,IF($D14="Ja",Kruistabel!$C$13,0)+IF(AC$6="Ja",Kruistabel!$C$14,0)),"")</f>
        <v>32</v>
      </c>
      <c r="AD14" s="326">
        <f ca="1">IF(Plananalyse!AD14=1,VLOOKUP(AD$5,Kruistabel!$B$6:$F$9,MATCH($C14,Kruistabel!$C$5:$F$5,0)+1,FALSE)+MIN(Kruistabel!$C$15,IF($D14="Ja",Kruistabel!$C$13,0)+IF(AD$6="Ja",Kruistabel!$C$14,0)),"")</f>
        <v>32</v>
      </c>
      <c r="AE14" s="326">
        <f ca="1">IF(Plananalyse!AE14=1,VLOOKUP(AE$5,Kruistabel!$B$6:$F$9,MATCH($C14,Kruistabel!$C$5:$F$5,0)+1,FALSE)+MIN(Kruistabel!$C$15,IF($D14="Ja",Kruistabel!$C$13,0)+IF(AE$6="Ja",Kruistabel!$C$14,0)),"")</f>
        <v>32</v>
      </c>
      <c r="AF14" s="326">
        <f ca="1">IF(Plananalyse!AF14=1,VLOOKUP(AF$5,Kruistabel!$B$6:$F$9,MATCH($C14,Kruistabel!$C$5:$F$5,0)+1,FALSE)+MIN(Kruistabel!$C$15,IF($D14="Ja",Kruistabel!$C$13,0)+IF(AF$6="Ja",Kruistabel!$C$14,0)),"")</f>
        <v>32</v>
      </c>
      <c r="AG14" s="326">
        <f ca="1">IF(Plananalyse!AG14=1,VLOOKUP(AG$5,Kruistabel!$B$6:$F$9,MATCH($C14,Kruistabel!$C$5:$F$5,0)+1,FALSE)+MIN(Kruistabel!$C$15,IF($D14="Ja",Kruistabel!$C$13,0)+IF(AG$6="Ja",Kruistabel!$C$14,0)),"")</f>
        <v>32</v>
      </c>
      <c r="AH14" s="326">
        <f ca="1">IF(Plananalyse!AH14=1,VLOOKUP(AH$5,Kruistabel!$B$6:$F$9,MATCH($C14,Kruistabel!$C$5:$F$5,0)+1,FALSE)+MIN(Kruistabel!$C$15,IF($D14="Ja",Kruistabel!$C$13,0)+IF(AH$6="Ja",Kruistabel!$C$14,0)),"")</f>
        <v>32</v>
      </c>
      <c r="AI14" s="326">
        <f ca="1">IF(Plananalyse!AI14=1,VLOOKUP(AI$5,Kruistabel!$B$6:$F$9,MATCH($C14,Kruistabel!$C$5:$F$5,0)+1,FALSE)+MIN(Kruistabel!$C$15,IF($D14="Ja",Kruistabel!$C$13,0)+IF(AI$6="Ja",Kruistabel!$C$14,0)),"")</f>
        <v>32</v>
      </c>
      <c r="AJ14" s="326">
        <f ca="1">IF(Plananalyse!AJ14=1,VLOOKUP(AJ$5,Kruistabel!$B$6:$F$9,MATCH($C14,Kruistabel!$C$5:$F$5,0)+1,FALSE)+MIN(Kruistabel!$C$15,IF($D14="Ja",Kruistabel!$C$13,0)+IF(AJ$6="Ja",Kruistabel!$C$14,0)),"")</f>
        <v>32</v>
      </c>
      <c r="AK14" s="326">
        <f ca="1">IF(Plananalyse!AK14=1,VLOOKUP(AK$5,Kruistabel!$B$6:$F$9,MATCH($C14,Kruistabel!$C$5:$F$5,0)+1,FALSE)+MIN(Kruistabel!$C$15,IF($D14="Ja",Kruistabel!$C$13,0)+IF(AK$6="Ja",Kruistabel!$C$14,0)),"")</f>
        <v>46</v>
      </c>
      <c r="AL14" s="326">
        <f ca="1">IF(Plananalyse!AL14=1,VLOOKUP(AL$5,Kruistabel!$B$6:$F$9,MATCH($C14,Kruistabel!$C$5:$F$5,0)+1,FALSE)+MIN(Kruistabel!$C$15,IF($D14="Ja",Kruistabel!$C$13,0)+IF(AL$6="Ja",Kruistabel!$C$14,0)),"")</f>
        <v>32</v>
      </c>
      <c r="AM14" s="326">
        <f ca="1">IF(Plananalyse!AM14=1,VLOOKUP(AM$5,Kruistabel!$B$6:$F$9,MATCH($C14,Kruistabel!$C$5:$F$5,0)+1,FALSE)+MIN(Kruistabel!$C$15,IF($D14="Ja",Kruistabel!$C$13,0)+IF(AM$6="Ja",Kruistabel!$C$14,0)),"")</f>
        <v>32</v>
      </c>
      <c r="AN14" s="327"/>
      <c r="AO14" s="326">
        <f ca="1">IF(Plananalyse!AO14=1,VLOOKUP(AO$5,Kruistabel!$B$6:$F$9,MATCH($C14,Kruistabel!$C$5:$F$5,0)+1,FALSE)+MIN(Kruistabel!$C$15,IF($D14="Ja",Kruistabel!$C$13,0)+IF(AO$6="Ja",Kruistabel!$C$14,0)),"")</f>
        <v>46</v>
      </c>
      <c r="AP14" s="326">
        <f ca="1">IF(Plananalyse!AP14=1,VLOOKUP(AP$5,Kruistabel!$B$6:$F$9,MATCH($C14,Kruistabel!$C$5:$F$5,0)+1,FALSE)+MIN(Kruistabel!$C$15,IF($D14="Ja",Kruistabel!$C$13,0)+IF(AP$6="Ja",Kruistabel!$C$14,0)),"")</f>
        <v>46</v>
      </c>
      <c r="AQ14" s="326">
        <f ca="1">IF(Plananalyse!AQ14=1,VLOOKUP(AQ$5,Kruistabel!$B$6:$F$9,MATCH($C14,Kruistabel!$C$5:$F$5,0)+1,FALSE)+MIN(Kruistabel!$C$15,IF($D14="Ja",Kruistabel!$C$13,0)+IF(AQ$6="Ja",Kruistabel!$C$14,0)),"")</f>
        <v>46</v>
      </c>
      <c r="AR14" s="326">
        <f ca="1">IF(Plananalyse!AR14=1,VLOOKUP(AR$5,Kruistabel!$B$6:$F$9,MATCH($C14,Kruistabel!$C$5:$F$5,0)+1,FALSE)+MIN(Kruistabel!$C$15,IF($D14="Ja",Kruistabel!$C$13,0)+IF(AR$6="Ja",Kruistabel!$C$14,0)),"")</f>
        <v>50</v>
      </c>
      <c r="AS14" s="326">
        <f ca="1">IF(Plananalyse!AS14=1,VLOOKUP(AS$5,Kruistabel!$B$6:$F$9,MATCH($C14,Kruistabel!$C$5:$F$5,0)+1,FALSE)+MIN(Kruistabel!$C$15,IF($D14="Ja",Kruistabel!$C$13,0)+IF(AS$6="Ja",Kruistabel!$C$14,0)),"")</f>
        <v>46</v>
      </c>
      <c r="AT14" s="326">
        <f ca="1">IF(Plananalyse!AT14=1,VLOOKUP(AT$5,Kruistabel!$B$6:$F$9,MATCH($C14,Kruistabel!$C$5:$F$5,0)+1,FALSE)+MIN(Kruistabel!$C$15,IF($D14="Ja",Kruistabel!$C$13,0)+IF(AT$6="Ja",Kruistabel!$C$14,0)),"")</f>
        <v>50</v>
      </c>
      <c r="AU14" s="326">
        <f ca="1">IF(Plananalyse!AU14=1,VLOOKUP(AU$5,Kruistabel!$B$6:$F$9,MATCH($C14,Kruistabel!$C$5:$F$5,0)+1,FALSE)+MIN(Kruistabel!$C$15,IF($D14="Ja",Kruistabel!$C$13,0)+IF(AU$6="Ja",Kruistabel!$C$14,0)),"")</f>
        <v>32</v>
      </c>
      <c r="AV14" s="326">
        <f ca="1">IF(Plananalyse!AV14=1,VLOOKUP(AV$5,Kruistabel!$B$6:$F$9,MATCH($C14,Kruistabel!$C$5:$F$5,0)+1,FALSE)+MIN(Kruistabel!$C$15,IF($D14="Ja",Kruistabel!$C$13,0)+IF(AV$6="Ja",Kruistabel!$C$14,0)),"")</f>
        <v>46</v>
      </c>
      <c r="AW14" s="326">
        <f ca="1">IF(Plananalyse!AW14=1,VLOOKUP(AW$5,Kruistabel!$B$6:$F$9,MATCH($C14,Kruistabel!$C$5:$F$5,0)+1,FALSE)+MIN(Kruistabel!$C$15,IF($D14="Ja",Kruistabel!$C$13,0)+IF(AW$6="Ja",Kruistabel!$C$14,0)),"")</f>
        <v>32</v>
      </c>
      <c r="AX14" s="326">
        <f ca="1">IF(Plananalyse!AX14=1,VLOOKUP(AX$5,Kruistabel!$B$6:$F$9,MATCH($C14,Kruistabel!$C$5:$F$5,0)+1,FALSE)+MIN(Kruistabel!$C$15,IF($D14="Ja",Kruistabel!$C$13,0)+IF(AX$6="Ja",Kruistabel!$C$14,0)),"")</f>
        <v>32</v>
      </c>
      <c r="AY14" s="327"/>
      <c r="AZ14" s="326">
        <f ca="1">IF(Plananalyse!AZ14=1,VLOOKUP(AZ$5,Kruistabel!$B$6:$F$9,MATCH($C14,Kruistabel!$C$5:$F$5,0)+1,FALSE)+MIN(Kruistabel!$C$15,IF($D14="Ja",Kruistabel!$C$13,0)+IF(AZ$6="Ja",Kruistabel!$C$14,0)),"")</f>
        <v>32</v>
      </c>
      <c r="BA14" s="326">
        <f ca="1">IF(Plananalyse!BA14=1,VLOOKUP(BA$5,Kruistabel!$B$6:$F$9,MATCH($C14,Kruistabel!$C$5:$F$5,0)+1,FALSE)+MIN(Kruistabel!$C$15,IF($D14="Ja",Kruistabel!$C$13,0)+IF(BA$6="Ja",Kruistabel!$C$14,0)),"")</f>
        <v>32</v>
      </c>
      <c r="BB14" s="326">
        <f ca="1">IF(Plananalyse!BB14=1,VLOOKUP(BB$5,Kruistabel!$B$6:$F$9,MATCH($C14,Kruistabel!$C$5:$F$5,0)+1,FALSE)+MIN(Kruistabel!$C$15,IF($D14="Ja",Kruistabel!$C$13,0)+IF(BB$6="Ja",Kruistabel!$C$14,0)),"")</f>
        <v>44</v>
      </c>
      <c r="BC14" s="326">
        <f ca="1">IF(Plananalyse!BC14=1,VLOOKUP(BC$5,Kruistabel!$B$6:$F$9,MATCH($C14,Kruistabel!$C$5:$F$5,0)+1,FALSE)+MIN(Kruistabel!$C$15,IF($D14="Ja",Kruistabel!$C$13,0)+IF(BC$6="Ja",Kruistabel!$C$14,0)),"")</f>
        <v>44</v>
      </c>
      <c r="BD14" s="326">
        <f ca="1">IF(Plananalyse!BD14=1,VLOOKUP(BD$5,Kruistabel!$B$6:$F$9,MATCH($C14,Kruistabel!$C$5:$F$5,0)+1,FALSE)+MIN(Kruistabel!$C$15,IF($D14="Ja",Kruistabel!$C$13,0)+IF(BD$6="Ja",Kruistabel!$C$14,0)),"")</f>
        <v>32</v>
      </c>
      <c r="BE14" s="326">
        <f ca="1">IF(Plananalyse!BE14=1,VLOOKUP(BE$5,Kruistabel!$B$6:$F$9,MATCH($C14,Kruistabel!$C$5:$F$5,0)+1,FALSE)+MIN(Kruistabel!$C$15,IF($D14="Ja",Kruistabel!$C$13,0)+IF(BE$6="Ja",Kruistabel!$C$14,0)),"")</f>
        <v>32</v>
      </c>
      <c r="BF14" s="326">
        <f ca="1">IF(Plananalyse!BF14=1,VLOOKUP(BF$5,Kruistabel!$B$6:$F$9,MATCH($C14,Kruistabel!$C$5:$F$5,0)+1,FALSE)+MIN(Kruistabel!$C$15,IF($D14="Ja",Kruistabel!$C$13,0)+IF(BF$6="Ja",Kruistabel!$C$14,0)),"")</f>
        <v>32</v>
      </c>
      <c r="BG14" s="326">
        <f ca="1">IF(Plananalyse!BG14=1,VLOOKUP(BG$5,Kruistabel!$B$6:$F$9,MATCH($C14,Kruistabel!$C$5:$F$5,0)+1,FALSE)+MIN(Kruistabel!$C$15,IF($D14="Ja",Kruistabel!$C$13,0)+IF(BG$6="Ja",Kruistabel!$C$14,0)),"")</f>
        <v>32</v>
      </c>
      <c r="BH14" s="326">
        <f ca="1">IF(Plananalyse!BH14=1,VLOOKUP(BH$5,Kruistabel!$B$6:$F$9,MATCH($C14,Kruistabel!$C$5:$F$5,0)+1,FALSE)+MIN(Kruistabel!$C$15,IF($D14="Ja",Kruistabel!$C$13,0)+IF(BH$6="Ja",Kruistabel!$C$14,0)),"")</f>
        <v>32</v>
      </c>
      <c r="BI14" s="327"/>
      <c r="BJ14" s="326" t="e">
        <f ca="1">IF(Plananalyse!BJ14=1,VLOOKUP(BJ$5,Kruistabel!$B$6:$F$9,MATCH($C14,Kruistabel!$C$5:$F$5,0)+1,FALSE)+MIN(Kruistabel!$C$15,IF($D14="Ja",Kruistabel!$C$13,0)+IF(BJ$6="Ja",Kruistabel!$C$14,0)),"")</f>
        <v>#N/A</v>
      </c>
      <c r="BK14" s="326" t="e">
        <f ca="1">IF(Plananalyse!BK14=1,VLOOKUP(BK$5,Kruistabel!$B$6:$F$9,MATCH($C14,Kruistabel!$C$5:$F$5,0)+1,FALSE)+MIN(Kruistabel!$C$15,IF($D14="Ja",Kruistabel!$C$13,0)+IF(BK$6="Ja",Kruistabel!$C$14,0)),"")</f>
        <v>#N/A</v>
      </c>
      <c r="BL14" s="326" t="e">
        <f ca="1">IF(Plananalyse!BL14=1,VLOOKUP(BL$5,Kruistabel!$B$6:$F$9,MATCH($C14,Kruistabel!$C$5:$F$5,0)+1,FALSE)+MIN(Kruistabel!$C$15,IF($D14="Ja",Kruistabel!$C$13,0)+IF(BL$6="Ja",Kruistabel!$C$14,0)),"")</f>
        <v>#N/A</v>
      </c>
      <c r="BM14" s="326" t="e">
        <f ca="1">IF(Plananalyse!BM14=1,VLOOKUP(BM$5,Kruistabel!$B$6:$F$9,MATCH($C14,Kruistabel!$C$5:$F$5,0)+1,FALSE)+MIN(Kruistabel!$C$15,IF($D14="Ja",Kruistabel!$C$13,0)+IF(BM$6="Ja",Kruistabel!$C$14,0)),"")</f>
        <v>#N/A</v>
      </c>
      <c r="BN14" s="326" t="e">
        <f ca="1">IF(Plananalyse!BN14=1,VLOOKUP(BN$5,Kruistabel!$B$6:$F$9,MATCH($C14,Kruistabel!$C$5:$F$5,0)+1,FALSE)+MIN(Kruistabel!$C$15,IF($D14="Ja",Kruistabel!$C$13,0)+IF(BN$6="Ja",Kruistabel!$C$14,0)),"")</f>
        <v>#N/A</v>
      </c>
      <c r="BO14" s="326" t="e">
        <f ca="1">IF(Plananalyse!BO14=1,VLOOKUP(BO$5,Kruistabel!$B$6:$F$9,MATCH($C14,Kruistabel!$C$5:$F$5,0)+1,FALSE)+MIN(Kruistabel!$C$15,IF($D14="Ja",Kruistabel!$C$13,0)+IF(BO$6="Ja",Kruistabel!$C$14,0)),"")</f>
        <v>#N/A</v>
      </c>
      <c r="BP14" s="326" t="e">
        <f ca="1">IF(Plananalyse!BP14=1,VLOOKUP(BP$5,Kruistabel!$B$6:$F$9,MATCH($C14,Kruistabel!$C$5:$F$5,0)+1,FALSE)+MIN(Kruistabel!$C$15,IF($D14="Ja",Kruistabel!$C$13,0)+IF(BP$6="Ja",Kruistabel!$C$14,0)),"")</f>
        <v>#N/A</v>
      </c>
      <c r="BQ14" s="326" t="e">
        <f ca="1">IF(Plananalyse!BQ14=1,VLOOKUP(BQ$5,Kruistabel!$B$6:$F$9,MATCH($C14,Kruistabel!$C$5:$F$5,0)+1,FALSE)+MIN(Kruistabel!$C$15,IF($D14="Ja",Kruistabel!$C$13,0)+IF(BQ$6="Ja",Kruistabel!$C$14,0)),"")</f>
        <v>#N/A</v>
      </c>
      <c r="BR14" s="326" t="e">
        <f ca="1">IF(Plananalyse!BR14=1,VLOOKUP(BR$5,Kruistabel!$B$6:$F$9,MATCH($C14,Kruistabel!$C$5:$F$5,0)+1,FALSE)+MIN(Kruistabel!$C$15,IF($D14="Ja",Kruistabel!$C$13,0)+IF(BR$6="Ja",Kruistabel!$C$14,0)),"")</f>
        <v>#REF!</v>
      </c>
      <c r="BS14" s="326" t="e">
        <f ca="1">IF(Plananalyse!BS14=1,VLOOKUP(BS$5,Kruistabel!$B$6:$F$9,MATCH($C14,Kruistabel!$C$5:$F$5,0)+1,FALSE)+MIN(Kruistabel!$C$15,IF($D14="Ja",Kruistabel!$C$13,0)+IF(BS$6="Ja",Kruistabel!$C$14,0)),"")</f>
        <v>#REF!</v>
      </c>
      <c r="BT14" s="65"/>
      <c r="BU14" s="231">
        <f ca="1">IF(Plananalyse!BU14=1,VLOOKUP(BU$5,Kruistabel!$B$6:$F$9,MATCH($C14,Kruistabel!$C$5:$F$5,0)+1,FALSE)+MIN(Kruistabel!$C$15,IF($D14="Ja",Kruistabel!$C$13,0)+IF(BU$6="Ja",Kruistabel!$C$14,0)),"")</f>
        <v>32</v>
      </c>
      <c r="BV14" s="326">
        <f ca="1">IF(Plananalyse!BV14=1,VLOOKUP(BV$5,Kruistabel!$B$6:$F$9,MATCH($C14,Kruistabel!$C$5:$F$5,0)+1,FALSE)+MIN(Kruistabel!$C$15,IF($D14="Ja",Kruistabel!$C$13,0)+IF(BV$6="Ja",Kruistabel!$C$14,0)),"")</f>
        <v>48</v>
      </c>
      <c r="BW14" s="326">
        <f ca="1">IF(Plananalyse!BW14=1,VLOOKUP(BW$5,Kruistabel!$B$6:$F$9,MATCH($C14,Kruistabel!$C$5:$F$5,0)+1,FALSE)+MIN(Kruistabel!$C$15,IF($D14="Ja",Kruistabel!$C$13,0)+IF(BW$6="Ja",Kruistabel!$C$14,0)),"")</f>
        <v>32</v>
      </c>
      <c r="BX14" s="326">
        <f ca="1">IF(Plananalyse!BX14=1,VLOOKUP(BX$5,Kruistabel!$B$6:$F$9,MATCH($C14,Kruistabel!$C$5:$F$5,0)+1,FALSE)+MIN(Kruistabel!$C$15,IF($D14="Ja",Kruistabel!$C$13,0)+IF(BX$6="Ja",Kruistabel!$C$14,0)),"")</f>
        <v>32</v>
      </c>
      <c r="BY14" s="327"/>
      <c r="BZ14" s="326" t="e">
        <f ca="1">IF(Plananalyse!BZ14=1,VLOOKUP(BZ$5,Kruistabel!$B$6:$F$9,MATCH($C14,Kruistabel!$C$5:$F$5,0)+1,FALSE)+MIN(Kruistabel!$C$15,IF($D14="Ja",Kruistabel!$C$13,0)+IF(BZ$6="Ja",Kruistabel!$C$14,0)),"")</f>
        <v>#N/A</v>
      </c>
      <c r="CA14" s="326" t="e">
        <f ca="1">IF(Plananalyse!CA14=1,VLOOKUP(CA$5,Kruistabel!$B$6:$F$9,MATCH($C14,Kruistabel!$C$5:$F$5,0)+1,FALSE)+MIN(Kruistabel!$C$15,IF($D14="Ja",Kruistabel!$C$13,0)+IF(CA$6="Ja",Kruistabel!$C$14,0)),"")</f>
        <v>#N/A</v>
      </c>
      <c r="CB14" s="326" t="e">
        <f ca="1">IF(Plananalyse!CB14=1,VLOOKUP(CB$5,Kruistabel!$B$6:$F$9,MATCH($C14,Kruistabel!$C$5:$F$5,0)+1,FALSE)+MIN(Kruistabel!$C$15,IF($D14="Ja",Kruistabel!$C$13,0)+IF(CB$6="Ja",Kruistabel!$C$14,0)),"")</f>
        <v>#N/A</v>
      </c>
      <c r="CC14" s="326" t="e">
        <f ca="1">IF(Plananalyse!CC14=1,VLOOKUP(CC$5,Kruistabel!$B$6:$F$9,MATCH($C14,Kruistabel!$C$5:$F$5,0)+1,FALSE)+MIN(Kruistabel!$C$15,IF($D14="Ja",Kruistabel!$C$13,0)+IF(CC$6="Ja",Kruistabel!$C$14,0)),"")</f>
        <v>#N/A</v>
      </c>
      <c r="CD14" s="326" t="e">
        <f ca="1">IF(Plananalyse!CD14=1,VLOOKUP(CD$5,Kruistabel!$B$6:$F$9,MATCH($C14,Kruistabel!$C$5:$F$5,0)+1,FALSE)+MIN(Kruistabel!$C$15,IF($D14="Ja",Kruistabel!$C$13,0)+IF(CD$6="Ja",Kruistabel!$C$14,0)),"")</f>
        <v>#N/A</v>
      </c>
      <c r="CE14" s="326" t="e">
        <f ca="1">IF(Plananalyse!CE14=1,VLOOKUP(CE$5,Kruistabel!$B$6:$F$9,MATCH($C14,Kruistabel!$C$5:$F$5,0)+1,FALSE)+MIN(Kruistabel!$C$15,IF($D14="Ja",Kruistabel!$C$13,0)+IF(CE$6="Ja",Kruistabel!$C$14,0)),"")</f>
        <v>#N/A</v>
      </c>
      <c r="CF14" s="326" t="e">
        <f ca="1">IF(Plananalyse!CF14=1,VLOOKUP(CF$5,Kruistabel!$B$6:$F$9,MATCH($C14,Kruistabel!$C$5:$F$5,0)+1,FALSE)+MIN(Kruistabel!$C$15,IF($D14="Ja",Kruistabel!$C$13,0)+IF(CF$6="Ja",Kruistabel!$C$14,0)),"")</f>
        <v>#N/A</v>
      </c>
      <c r="CG14" s="326" t="e">
        <f ca="1">IF(Plananalyse!CG14=1,VLOOKUP(CG$5,Kruistabel!$B$6:$F$9,MATCH($C14,Kruistabel!$C$5:$F$5,0)+1,FALSE)+MIN(Kruistabel!$C$15,IF($D14="Ja",Kruistabel!$C$13,0)+IF(CG$6="Ja",Kruistabel!$C$14,0)),"")</f>
        <v>#REF!</v>
      </c>
      <c r="CH14" s="326" t="e">
        <f ca="1">IF(Plananalyse!CH14=1,VLOOKUP(CH$5,Kruistabel!$B$6:$F$9,MATCH($C14,Kruistabel!$C$5:$F$5,0)+1,FALSE)+MIN(Kruistabel!$C$15,IF($D14="Ja",Kruistabel!$C$13,0)+IF(CH$6="Ja",Kruistabel!$C$14,0)),"")</f>
        <v>#REF!</v>
      </c>
      <c r="CI14" s="65"/>
      <c r="CJ14" s="326">
        <f ca="1">IF(Plananalyse!CJ14=1,VLOOKUP(CJ$5,Kruistabel!$B$6:$F$9,MATCH($C14,Kruistabel!$C$5:$F$5,0)+1,FALSE)+MIN(Kruistabel!$C$15,IF($D14="Ja",Kruistabel!$C$13,0)+IF(CJ$6="Ja",Kruistabel!$C$14,0)),"")</f>
        <v>48</v>
      </c>
      <c r="CK14" s="326">
        <f ca="1">IF(Plananalyse!CK14=1,VLOOKUP(CK$5,Kruistabel!$B$6:$F$9,MATCH($C14,Kruistabel!$C$5:$F$5,0)+1,FALSE)+MIN(Kruistabel!$C$15,IF($D14="Ja",Kruistabel!$C$13,0)+IF(CK$6="Ja",Kruistabel!$C$14,0)),"")</f>
        <v>48</v>
      </c>
      <c r="CL14" s="326">
        <f ca="1">IF(Plananalyse!CL14=1,VLOOKUP(CL$5,Kruistabel!$B$6:$F$9,MATCH($C14,Kruistabel!$C$5:$F$5,0)+1,FALSE)+MIN(Kruistabel!$C$15,IF($D14="Ja",Kruistabel!$C$13,0)+IF(CL$6="Ja",Kruistabel!$C$14,0)),"")</f>
        <v>32</v>
      </c>
      <c r="CM14" s="326">
        <f ca="1">IF(Plananalyse!CM14=1,VLOOKUP(CM$5,Kruistabel!$B$6:$F$9,MATCH($C14,Kruistabel!$C$5:$F$5,0)+1,FALSE)+MIN(Kruistabel!$C$15,IF($D14="Ja",Kruistabel!$C$13,0)+IF(CM$6="Ja",Kruistabel!$C$14,0)),"")</f>
        <v>52</v>
      </c>
      <c r="CN14" s="326">
        <f ca="1">IF(Plananalyse!CN14=1,VLOOKUP(CN$5,Kruistabel!$B$6:$F$9,MATCH($C14,Kruistabel!$C$5:$F$5,0)+1,FALSE)+MIN(Kruistabel!$C$15,IF($D14="Ja",Kruistabel!$C$13,0)+IF(CN$6="Ja",Kruistabel!$C$14,0)),"")</f>
        <v>52</v>
      </c>
      <c r="CO14" s="326">
        <f ca="1">IF(Plananalyse!CO14=1,VLOOKUP(CO$5,Kruistabel!$B$6:$F$9,MATCH($C14,Kruistabel!$C$5:$F$5,0)+1,FALSE)+MIN(Kruistabel!$C$15,IF($D14="Ja",Kruistabel!$C$13,0)+IF(CO$6="Ja",Kruistabel!$C$14,0)),"")</f>
        <v>44</v>
      </c>
      <c r="CP14" s="326">
        <f ca="1">IF(Plananalyse!CP14=1,VLOOKUP(CP$5,Kruistabel!$B$6:$F$9,MATCH($C14,Kruistabel!$C$5:$F$5,0)+1,FALSE)+MIN(Kruistabel!$C$15,IF($D14="Ja",Kruistabel!$C$13,0)+IF(CP$6="Ja",Kruistabel!$C$14,0)),"")</f>
        <v>48</v>
      </c>
      <c r="CQ14" s="326">
        <f ca="1">IF(Plananalyse!CQ14=1,VLOOKUP(CQ$5,Kruistabel!$B$6:$F$9,MATCH($C14,Kruistabel!$C$5:$F$5,0)+1,FALSE)+MIN(Kruistabel!$C$15,IF($D14="Ja",Kruistabel!$C$13,0)+IF(CQ$6="Ja",Kruistabel!$C$14,0)),"")</f>
        <v>44</v>
      </c>
      <c r="CR14" s="326">
        <f ca="1">IF(Plananalyse!CR14=1,VLOOKUP(CR$5,Kruistabel!$B$6:$F$9,MATCH($C14,Kruistabel!$C$5:$F$5,0)+1,FALSE)+MIN(Kruistabel!$C$15,IF($D14="Ja",Kruistabel!$C$13,0)+IF(CR$6="Ja",Kruistabel!$C$14,0)),"")</f>
        <v>46</v>
      </c>
      <c r="CS14" s="326">
        <f ca="1">IF(Plananalyse!CS14=1,VLOOKUP(CS$5,Kruistabel!$B$6:$F$9,MATCH($C14,Kruistabel!$C$5:$F$5,0)+1,FALSE)+MIN(Kruistabel!$C$15,IF($D14="Ja",Kruistabel!$C$13,0)+IF(CS$6="Ja",Kruistabel!$C$14,0)),"")</f>
        <v>48</v>
      </c>
      <c r="CT14" s="326">
        <f ca="1">IF(Plananalyse!CT14=1,VLOOKUP(CT$5,Kruistabel!$B$6:$F$9,MATCH($C14,Kruistabel!$C$5:$F$5,0)+1,FALSE)+MIN(Kruistabel!$C$15,IF($D14="Ja",Kruistabel!$C$13,0)+IF(CT$6="Ja",Kruistabel!$C$14,0)),"")</f>
        <v>48</v>
      </c>
      <c r="CU14" s="326">
        <f ca="1">IF(Plananalyse!CU14=1,VLOOKUP(CU$5,Kruistabel!$B$6:$F$9,MATCH($C14,Kruistabel!$C$5:$F$5,0)+1,FALSE)+MIN(Kruistabel!$C$15,IF($D14="Ja",Kruistabel!$C$13,0)+IF(CU$6="Ja",Kruistabel!$C$14,0)),"")</f>
        <v>44</v>
      </c>
      <c r="CV14" s="326">
        <f ca="1">IF(Plananalyse!CV14=1,VLOOKUP(CV$5,Kruistabel!$B$6:$F$9,MATCH($C14,Kruistabel!$C$5:$F$5,0)+1,FALSE)+MIN(Kruistabel!$C$15,IF($D14="Ja",Kruistabel!$C$13,0)+IF(CV$6="Ja",Kruistabel!$C$14,0)),"")</f>
        <v>44</v>
      </c>
      <c r="CW14" s="326">
        <f ca="1">IF(Plananalyse!CW14=1,VLOOKUP(CW$5,Kruistabel!$B$6:$F$9,MATCH($C14,Kruistabel!$C$5:$F$5,0)+1,FALSE)+MIN(Kruistabel!$C$15,IF($D14="Ja",Kruistabel!$C$13,0)+IF(CW$6="Ja",Kruistabel!$C$14,0)),"")</f>
        <v>48</v>
      </c>
      <c r="CX14" s="326">
        <f ca="1">IF(Plananalyse!CX14=1,VLOOKUP(CX$5,Kruistabel!$B$6:$F$9,MATCH($C14,Kruistabel!$C$5:$F$5,0)+1,FALSE)+MIN(Kruistabel!$C$15,IF($D14="Ja",Kruistabel!$C$13,0)+IF(CX$6="Ja",Kruistabel!$C$14,0)),"")</f>
        <v>32</v>
      </c>
      <c r="CY14" s="326">
        <f ca="1">IF(Plananalyse!CY14=1,VLOOKUP(CY$5,Kruistabel!$B$6:$F$9,MATCH($C14,Kruistabel!$C$5:$F$5,0)+1,FALSE)+MIN(Kruistabel!$C$15,IF($D14="Ja",Kruistabel!$C$13,0)+IF(CY$6="Ja",Kruistabel!$C$14,0)),"")</f>
        <v>44</v>
      </c>
      <c r="CZ14" s="326">
        <f ca="1">IF(Plananalyse!CZ14=1,VLOOKUP(CZ$5,Kruistabel!$B$6:$F$9,MATCH($C14,Kruistabel!$C$5:$F$5,0)+1,FALSE)+MIN(Kruistabel!$C$15,IF($D14="Ja",Kruistabel!$C$13,0)+IF(CZ$6="Ja",Kruistabel!$C$14,0)),"")</f>
        <v>44</v>
      </c>
      <c r="DA14" s="326">
        <f ca="1">IF(Plananalyse!DA14=1,VLOOKUP(DA$5,Kruistabel!$B$6:$F$9,MATCH($C14,Kruistabel!$C$5:$F$5,0)+1,FALSE)+MIN(Kruistabel!$C$15,IF($D14="Ja",Kruistabel!$C$13,0)+IF(DA$6="Ja",Kruistabel!$C$14,0)),"")</f>
        <v>44</v>
      </c>
      <c r="DB14" s="326">
        <f ca="1">IF(Plananalyse!DB14=1,VLOOKUP(DB$5,Kruistabel!$B$6:$F$9,MATCH($C14,Kruistabel!$C$5:$F$5,0)+1,FALSE)+MIN(Kruistabel!$C$15,IF($D14="Ja",Kruistabel!$C$13,0)+IF(DB$6="Ja",Kruistabel!$C$14,0)),"")</f>
        <v>32</v>
      </c>
      <c r="DC14" s="326">
        <f ca="1">IF(Plananalyse!DC14=1,VLOOKUP(DC$5,Kruistabel!$B$6:$F$9,MATCH($C14,Kruistabel!$C$5:$F$5,0)+1,FALSE)+MIN(Kruistabel!$C$15,IF($D14="Ja",Kruistabel!$C$13,0)+IF(DC$6="Ja",Kruistabel!$C$14,0)),"")</f>
        <v>32</v>
      </c>
      <c r="DD14" s="327"/>
      <c r="DE14" s="326" t="e">
        <f ca="1">IF(Plananalyse!DE14=1,VLOOKUP(DE$5,Kruistabel!$B$6:$F$9,MATCH($C14,Kruistabel!$C$5:$F$5,0)+1,FALSE)+MIN(Kruistabel!$C$15,IF($D14="Ja",Kruistabel!$C$13,0)+IF(DE$6="Ja",Kruistabel!$C$14,0)),"")</f>
        <v>#N/A</v>
      </c>
      <c r="DF14" s="326" t="e">
        <f ca="1">IF(Plananalyse!DF14=1,VLOOKUP(DF$5,Kruistabel!$B$6:$F$9,MATCH($C14,Kruistabel!$C$5:$F$5,0)+1,FALSE)+MIN(Kruistabel!$C$15,IF($D14="Ja",Kruistabel!$C$13,0)+IF(DF$6="Ja",Kruistabel!$C$14,0)),"")</f>
        <v>#N/A</v>
      </c>
      <c r="DG14" s="326" t="e">
        <f ca="1">IF(Plananalyse!DG14=1,VLOOKUP(DG$5,Kruistabel!$B$6:$F$9,MATCH($C14,Kruistabel!$C$5:$F$5,0)+1,FALSE)+MIN(Kruistabel!$C$15,IF($D14="Ja",Kruistabel!$C$13,0)+IF(DG$6="Ja",Kruistabel!$C$14,0)),"")</f>
        <v>#N/A</v>
      </c>
      <c r="DH14" s="326" t="e">
        <f ca="1">IF(Plananalyse!DH14=1,VLOOKUP(DH$5,Kruistabel!$B$6:$F$9,MATCH($C14,Kruistabel!$C$5:$F$5,0)+1,FALSE)+MIN(Kruistabel!$C$15,IF($D14="Ja",Kruistabel!$C$13,0)+IF(DH$6="Ja",Kruistabel!$C$14,0)),"")</f>
        <v>#N/A</v>
      </c>
      <c r="DI14" s="326" t="e">
        <f ca="1">IF(Plananalyse!DI14=1,VLOOKUP(DI$5,Kruistabel!$B$6:$F$9,MATCH($C14,Kruistabel!$C$5:$F$5,0)+1,FALSE)+MIN(Kruistabel!$C$15,IF($D14="Ja",Kruistabel!$C$13,0)+IF(DI$6="Ja",Kruistabel!$C$14,0)),"")</f>
        <v>#N/A</v>
      </c>
      <c r="DJ14" s="326" t="e">
        <f ca="1">IF(Plananalyse!DJ14=1,VLOOKUP(DJ$5,Kruistabel!$B$6:$F$9,MATCH($C14,Kruistabel!$C$5:$F$5,0)+1,FALSE)+MIN(Kruistabel!$C$15,IF($D14="Ja",Kruistabel!$C$13,0)+IF(DJ$6="Ja",Kruistabel!$C$14,0)),"")</f>
        <v>#N/A</v>
      </c>
      <c r="DK14" s="326" t="e">
        <f ca="1">IF(Plananalyse!DK14=1,VLOOKUP(DK$5,Kruistabel!$B$6:$F$9,MATCH($C14,Kruistabel!$C$5:$F$5,0)+1,FALSE)+MIN(Kruistabel!$C$15,IF($D14="Ja",Kruistabel!$C$13,0)+IF(DK$6="Ja",Kruistabel!$C$14,0)),"")</f>
        <v>#REF!</v>
      </c>
      <c r="DL14" s="326" t="e">
        <f ca="1">IF(Plananalyse!DL14=1,VLOOKUP(DL$5,Kruistabel!$B$6:$F$9,MATCH($C14,Kruistabel!$C$5:$F$5,0)+1,FALSE)+MIN(Kruistabel!$C$15,IF($D14="Ja",Kruistabel!$C$13,0)+IF(DL$6="Ja",Kruistabel!$C$14,0)),"")</f>
        <v>#REF!</v>
      </c>
      <c r="DM14" s="327"/>
      <c r="DN14" s="326" t="e">
        <f ca="1">IF(Plananalyse!DN14=1,VLOOKUP(DN$5,Kruistabel!$B$6:$F$9,MATCH($C14,Kruistabel!$C$5:$F$5,0)+1,FALSE)+MIN(Kruistabel!$C$15,IF($D14="Ja",Kruistabel!$C$13,0)+IF(DN$6="Ja",Kruistabel!$C$14,0)),"")</f>
        <v>#N/A</v>
      </c>
      <c r="DO14" s="326" t="e">
        <f ca="1">IF(Plananalyse!DO14=1,VLOOKUP(DO$5,Kruistabel!$B$6:$F$9,MATCH($C14,Kruistabel!$C$5:$F$5,0)+1,FALSE)+MIN(Kruistabel!$C$15,IF($D14="Ja",Kruistabel!$C$13,0)+IF(DO$6="Ja",Kruistabel!$C$14,0)),"")</f>
        <v>#N/A</v>
      </c>
      <c r="DP14" s="326" t="e">
        <f ca="1">IF(Plananalyse!DP14=1,VLOOKUP(DP$5,Kruistabel!$B$6:$F$9,MATCH($C14,Kruistabel!$C$5:$F$5,0)+1,FALSE)+MIN(Kruistabel!$C$15,IF($D14="Ja",Kruistabel!$C$13,0)+IF(DP$6="Ja",Kruistabel!$C$14,0)),"")</f>
        <v>#N/A</v>
      </c>
      <c r="DQ14" s="326" t="e">
        <f ca="1">IF(Plananalyse!DQ14=1,VLOOKUP(DQ$5,Kruistabel!$B$6:$F$9,MATCH($C14,Kruistabel!$C$5:$F$5,0)+1,FALSE)+MIN(Kruistabel!$C$15,IF($D14="Ja",Kruistabel!$C$13,0)+IF(DQ$6="Ja",Kruistabel!$C$14,0)),"")</f>
        <v>#N/A</v>
      </c>
      <c r="DR14" s="326" t="e">
        <f ca="1">IF(Plananalyse!DR14=1,VLOOKUP(DR$5,Kruistabel!$B$6:$F$9,MATCH($C14,Kruistabel!$C$5:$F$5,0)+1,FALSE)+MIN(Kruistabel!$C$15,IF($D14="Ja",Kruistabel!$C$13,0)+IF(DR$6="Ja",Kruistabel!$C$14,0)),"")</f>
        <v>#N/A</v>
      </c>
      <c r="DS14" s="326" t="e">
        <f ca="1">IF(Plananalyse!DS14=1,VLOOKUP(DS$5,Kruistabel!$B$6:$F$9,MATCH($C14,Kruistabel!$C$5:$F$5,0)+1,FALSE)+MIN(Kruistabel!$C$15,IF($D14="Ja",Kruistabel!$C$13,0)+IF(DS$6="Ja",Kruistabel!$C$14,0)),"")</f>
        <v>#N/A</v>
      </c>
      <c r="DT14" s="326" t="e">
        <f ca="1">IF(Plananalyse!DT14=1,VLOOKUP(DT$5,Kruistabel!$B$6:$F$9,MATCH($C14,Kruistabel!$C$5:$F$5,0)+1,FALSE)+MIN(Kruistabel!$C$15,IF($D14="Ja",Kruistabel!$C$13,0)+IF(DT$6="Ja",Kruistabel!$C$14,0)),"")</f>
        <v>#N/A</v>
      </c>
      <c r="DU14" s="326" t="e">
        <f ca="1">IF(Plananalyse!DU14=1,VLOOKUP(DU$5,Kruistabel!$B$6:$F$9,MATCH($C14,Kruistabel!$C$5:$F$5,0)+1,FALSE)+MIN(Kruistabel!$C$15,IF($D14="Ja",Kruistabel!$C$13,0)+IF(DU$6="Ja",Kruistabel!$C$14,0)),"")</f>
        <v>#N/A</v>
      </c>
      <c r="DV14" s="326" t="e">
        <f ca="1">IF(Plananalyse!DV14=1,VLOOKUP(DV$5,Kruistabel!$B$6:$F$9,MATCH($C14,Kruistabel!$C$5:$F$5,0)+1,FALSE)+MIN(Kruistabel!$C$15,IF($D14="Ja",Kruistabel!$C$13,0)+IF(DV$6="Ja",Kruistabel!$C$14,0)),"")</f>
        <v>#N/A</v>
      </c>
      <c r="DW14" s="326" t="e">
        <f ca="1">IF(Plananalyse!DW14=1,VLOOKUP(DW$5,Kruistabel!$B$6:$F$9,MATCH($C14,Kruistabel!$C$5:$F$5,0)+1,FALSE)+MIN(Kruistabel!$C$15,IF($D14="Ja",Kruistabel!$C$13,0)+IF(DW$6="Ja",Kruistabel!$C$14,0)),"")</f>
        <v>#REF!</v>
      </c>
      <c r="DX14" s="326" t="e">
        <f ca="1">IF(Plananalyse!DX14=1,VLOOKUP(DX$5,Kruistabel!$B$6:$F$9,MATCH($C14,Kruistabel!$C$5:$F$5,0)+1,FALSE)+MIN(Kruistabel!$C$15,IF($D14="Ja",Kruistabel!$C$13,0)+IF(DX$6="Ja",Kruistabel!$C$14,0)),"")</f>
        <v>#REF!</v>
      </c>
      <c r="DY14" s="327"/>
      <c r="DZ14" s="326" t="e">
        <f ca="1">IF(Plananalyse!DZ14=1,VLOOKUP(DZ$5,Kruistabel!$B$6:$F$9,MATCH($C14,Kruistabel!$C$5:$F$5,0)+1,FALSE)+MIN(Kruistabel!$C$15,IF($D14="Ja",Kruistabel!$C$13,0)+IF(DZ$6="Ja",Kruistabel!$C$14,0)),"")</f>
        <v>#N/A</v>
      </c>
      <c r="EA14" s="326" t="e">
        <f ca="1">IF(Plananalyse!EA14=1,VLOOKUP(EA$5,Kruistabel!$B$6:$F$9,MATCH($C14,Kruistabel!$C$5:$F$5,0)+1,FALSE)+MIN(Kruistabel!$C$15,IF($D14="Ja",Kruistabel!$C$13,0)+IF(EA$6="Ja",Kruistabel!$C$14,0)),"")</f>
        <v>#N/A</v>
      </c>
      <c r="EB14" s="326" t="e">
        <f ca="1">IF(Plananalyse!EB14=1,VLOOKUP(EB$5,Kruistabel!$B$6:$F$9,MATCH($C14,Kruistabel!$C$5:$F$5,0)+1,FALSE)+MIN(Kruistabel!$C$15,IF($D14="Ja",Kruistabel!$C$13,0)+IF(EB$6="Ja",Kruistabel!$C$14,0)),"")</f>
        <v>#REF!</v>
      </c>
      <c r="EC14" s="326" t="e">
        <f ca="1">IF(Plananalyse!EC14=1,VLOOKUP(EC$5,Kruistabel!$B$6:$F$9,MATCH($C14,Kruistabel!$C$5:$F$5,0)+1,FALSE)+MIN(Kruistabel!$C$15,IF($D14="Ja",Kruistabel!$C$13,0)+IF(EC$6="Ja",Kruistabel!$C$14,0)),"")</f>
        <v>#REF!</v>
      </c>
      <c r="ED14" s="327"/>
      <c r="EE14" s="326" t="e">
        <f ca="1">IF(Plananalyse!EE14=1,VLOOKUP(EE$5,Kruistabel!$B$6:$F$9,MATCH($C14,Kruistabel!$C$5:$F$5,0)+1,FALSE)+MIN(Kruistabel!$C$15,IF($D14="Ja",Kruistabel!$C$13,0)+IF(EE$6="Ja",Kruistabel!$C$14,0)),"")</f>
        <v>#N/A</v>
      </c>
      <c r="EF14" s="326" t="e">
        <f ca="1">IF(Plananalyse!EF14=1,VLOOKUP(EF$5,Kruistabel!$B$6:$F$9,MATCH($C14,Kruistabel!$C$5:$F$5,0)+1,FALSE)+MIN(Kruistabel!$C$15,IF($D14="Ja",Kruistabel!$C$13,0)+IF(EF$6="Ja",Kruistabel!$C$14,0)),"")</f>
        <v>#N/A</v>
      </c>
      <c r="EG14" s="326" t="e">
        <f ca="1">IF(Plananalyse!EG14=1,VLOOKUP(EG$5,Kruistabel!$B$6:$F$9,MATCH($C14,Kruistabel!$C$5:$F$5,0)+1,FALSE)+MIN(Kruistabel!$C$15,IF($D14="Ja",Kruistabel!$C$13,0)+IF(EG$6="Ja",Kruistabel!$C$14,0)),"")</f>
        <v>#N/A</v>
      </c>
      <c r="EH14" s="326" t="e">
        <f ca="1">IF(Plananalyse!EH14=1,VLOOKUP(EH$5,Kruistabel!$B$6:$F$9,MATCH($C14,Kruistabel!$C$5:$F$5,0)+1,FALSE)+MIN(Kruistabel!$C$15,IF($D14="Ja",Kruistabel!$C$13,0)+IF(EH$6="Ja",Kruistabel!$C$14,0)),"")</f>
        <v>#REF!</v>
      </c>
      <c r="EI14" s="326" t="e">
        <f ca="1">IF(Plananalyse!EI14=1,VLOOKUP(EI$5,Kruistabel!$B$6:$F$9,MATCH($C14,Kruistabel!$C$5:$F$5,0)+1,FALSE)+MIN(Kruistabel!$C$15,IF($D14="Ja",Kruistabel!$C$13,0)+IF(EI$6="Ja",Kruistabel!$C$14,0)),"")</f>
        <v>#REF!</v>
      </c>
      <c r="EJ14" s="331" t="str">
        <f>IF(Plananalyse!EJ14=1,VLOOKUP(EJ$5,Kruistabel!$B$6:$F$9,MATCH($C14,Kruistabel!$C$5:$F$5,0)+1,FALSE)+MIN(Kruistabel!$C$15,IF($D14="Ja",Kruistabel!$C$13,0)+IF(EJ$6="Ja",Kruistabel!$C$14,0)),"")</f>
        <v/>
      </c>
      <c r="EK14" s="164"/>
      <c r="EL14" s="164"/>
      <c r="EM14" s="164"/>
      <c r="EN14" s="164"/>
    </row>
    <row r="15" spans="1:144">
      <c r="B15" s="337" t="s">
        <v>91</v>
      </c>
      <c r="C15" s="160" t="str">
        <f>_xlfn.IFNA(VLOOKUP($B15,Classificatietabel!$B$6:$I$91,C$7,FALSE),"")</f>
        <v>normaal</v>
      </c>
      <c r="D15" s="160" t="str">
        <f>_xlfn.IFNA(VLOOKUP($B15,Classificatietabel!$B$6:$I$91,D$7,FALSE),"")</f>
        <v>neen</v>
      </c>
      <c r="E15" s="119">
        <f>IF(AND(D15="laag",$D$3=1),0,_xlfn.IFNA(IF(VLOOKUP($B15,Classificatietabel!$B$6:$H$91,$E$5,FALSE)="Ja",1,0),""))</f>
        <v>1</v>
      </c>
      <c r="F15" s="163"/>
      <c r="G15" s="326">
        <f>IF(Plananalyse!G15=1,VLOOKUP(G$5,Kruistabel!$B$6:$F$9,MATCH($C15,Kruistabel!$C$5:$F$5,0)+1,FALSE)+MIN(Kruistabel!$C$15,IF($D15="Ja",Kruistabel!$C$13,0)+IF(G$6="Ja",Kruistabel!$C$14,0)),"")</f>
        <v>28</v>
      </c>
      <c r="H15" s="326">
        <f>IF(Plananalyse!H15=1,VLOOKUP(H$5,Kruistabel!$B$6:$F$9,MATCH($C15,Kruistabel!$C$5:$F$5,0)+1,FALSE)+MIN(Kruistabel!$C$15,IF($D15="Ja",Kruistabel!$C$13,0)+IF(H$6="Ja",Kruistabel!$C$14,0)),"")</f>
        <v>28</v>
      </c>
      <c r="I15" s="326">
        <f>IF(Plananalyse!I15=1,VLOOKUP(I$5,Kruistabel!$B$6:$F$9,MATCH($C15,Kruistabel!$C$5:$F$5,0)+1,FALSE)+MIN(Kruistabel!$C$15,IF($D15="Ja",Kruistabel!$C$13,0)+IF(I$6="Ja",Kruistabel!$C$14,0)),"")</f>
        <v>40</v>
      </c>
      <c r="J15" s="326">
        <f>IF(Plananalyse!J15=1,VLOOKUP(J$5,Kruistabel!$B$6:$F$9,MATCH($C15,Kruistabel!$C$5:$F$5,0)+1,FALSE)+MIN(Kruistabel!$C$15,IF($D15="Ja",Kruistabel!$C$13,0)+IF(J$6="Ja",Kruistabel!$C$14,0)),"")</f>
        <v>28</v>
      </c>
      <c r="K15" s="326">
        <f>IF(Plananalyse!K15=1,VLOOKUP(K$5,Kruistabel!$B$6:$F$9,MATCH($C15,Kruistabel!$C$5:$F$5,0)+1,FALSE)+MIN(Kruistabel!$C$15,IF($D15="Ja",Kruistabel!$C$13,0)+IF(K$6="Ja",Kruistabel!$C$14,0)),"")</f>
        <v>28</v>
      </c>
      <c r="L15" s="326">
        <f>IF(Plananalyse!L15=1,VLOOKUP(L$5,Kruistabel!$B$6:$F$9,MATCH($C15,Kruistabel!$C$5:$F$5,0)+1,FALSE)+MIN(Kruistabel!$C$15,IF($D15="Ja",Kruistabel!$C$13,0)+IF(L$6="Ja",Kruistabel!$C$14,0)),"")</f>
        <v>28</v>
      </c>
      <c r="M15" s="326">
        <f>IF(Plananalyse!M15=1,VLOOKUP(M$5,Kruistabel!$B$6:$F$9,MATCH($C15,Kruistabel!$C$5:$F$5,0)+1,FALSE)+MIN(Kruistabel!$C$15,IF($D15="Ja",Kruistabel!$C$13,0)+IF(M$6="Ja",Kruistabel!$C$14,0)),"")</f>
        <v>44</v>
      </c>
      <c r="N15" s="326">
        <f ca="1">IF(Plananalyse!N15=1,VLOOKUP(N$5,Kruistabel!$B$6:$F$9,MATCH($C15,Kruistabel!$C$5:$F$5,0)+1,FALSE)+MIN(Kruistabel!$C$15,IF($D15="Ja",Kruistabel!$C$13,0)+IF(N$6="Ja",Kruistabel!$C$14,0)),"")</f>
        <v>44</v>
      </c>
      <c r="O15" s="326">
        <f ca="1">IF(Plananalyse!O15=1,VLOOKUP(O$5,Kruistabel!$B$6:$F$9,MATCH($C15,Kruistabel!$C$5:$F$5,0)+1,FALSE)+MIN(Kruistabel!$C$15,IF($D15="Ja",Kruistabel!$C$13,0)+IF(O$6="Ja",Kruistabel!$C$14,0)),"")</f>
        <v>44</v>
      </c>
      <c r="P15" s="326">
        <f ca="1">IF(Plananalyse!P15=1,VLOOKUP(P$5,Kruistabel!$B$6:$F$9,MATCH($C15,Kruistabel!$C$5:$F$5,0)+1,FALSE)+MIN(Kruistabel!$C$15,IF($D15="Ja",Kruistabel!$C$13,0)+IF(P$6="Ja",Kruistabel!$C$14,0)),"")</f>
        <v>48</v>
      </c>
      <c r="Q15" s="326">
        <f ca="1">IF(Plananalyse!Q15=1,VLOOKUP(Q$5,Kruistabel!$B$6:$F$9,MATCH($C15,Kruistabel!$C$5:$F$5,0)+1,FALSE)+MIN(Kruistabel!$C$15,IF($D15="Ja",Kruistabel!$C$13,0)+IF(Q$6="Ja",Kruistabel!$C$14,0)),"")</f>
        <v>40</v>
      </c>
      <c r="R15" s="326">
        <f ca="1">IF(Plananalyse!R15=1,VLOOKUP(R$5,Kruistabel!$B$6:$F$9,MATCH($C15,Kruistabel!$C$5:$F$5,0)+1,FALSE)+MIN(Kruistabel!$C$15,IF($D15="Ja",Kruistabel!$C$13,0)+IF(R$6="Ja",Kruistabel!$C$14,0)),"")</f>
        <v>44</v>
      </c>
      <c r="S15" s="326">
        <f ca="1">IF(Plananalyse!S15=1,VLOOKUP(S$5,Kruistabel!$B$6:$F$9,MATCH($C15,Kruistabel!$C$5:$F$5,0)+1,FALSE)+MIN(Kruistabel!$C$15,IF($D15="Ja",Kruistabel!$C$13,0)+IF(S$6="Ja",Kruistabel!$C$14,0)),"")</f>
        <v>28</v>
      </c>
      <c r="T15" s="326">
        <f ca="1">IF(Plananalyse!T15=1,VLOOKUP(T$5,Kruistabel!$B$6:$F$9,MATCH($C15,Kruistabel!$C$5:$F$5,0)+1,FALSE)+MIN(Kruistabel!$C$15,IF($D15="Ja",Kruistabel!$C$13,0)+IF(T$6="Ja",Kruistabel!$C$14,0)),"")</f>
        <v>28</v>
      </c>
      <c r="U15" s="326">
        <f ca="1">IF(Plananalyse!U15=1,VLOOKUP(U$5,Kruistabel!$B$6:$F$9,MATCH($C15,Kruistabel!$C$5:$F$5,0)+1,FALSE)+MIN(Kruistabel!$C$15,IF($D15="Ja",Kruistabel!$C$13,0)+IF(U$6="Ja",Kruistabel!$C$14,0)),"")</f>
        <v>28</v>
      </c>
      <c r="V15" s="326">
        <f ca="1">IF(Plananalyse!V15=1,VLOOKUP(V$5,Kruistabel!$B$6:$F$9,MATCH($C15,Kruistabel!$C$5:$F$5,0)+1,FALSE)+MIN(Kruistabel!$C$15,IF($D15="Ja",Kruistabel!$C$13,0)+IF(V$6="Ja",Kruistabel!$C$14,0)),"")</f>
        <v>28</v>
      </c>
      <c r="W15" s="326">
        <f ca="1">IF(Plananalyse!W15=1,VLOOKUP(W$5,Kruistabel!$B$6:$F$9,MATCH($C15,Kruistabel!$C$5:$F$5,0)+1,FALSE)+MIN(Kruistabel!$C$15,IF($D15="Ja",Kruistabel!$C$13,0)+IF(W$6="Ja",Kruistabel!$C$14,0)),"")</f>
        <v>28</v>
      </c>
      <c r="X15" s="326">
        <f ca="1">IF(Plananalyse!X15=1,VLOOKUP(X$5,Kruistabel!$B$6:$F$9,MATCH($C15,Kruistabel!$C$5:$F$5,0)+1,FALSE)+MIN(Kruistabel!$C$15,IF($D15="Ja",Kruistabel!$C$13,0)+IF(X$6="Ja",Kruistabel!$C$14,0)),"")</f>
        <v>28</v>
      </c>
      <c r="Y15" s="326">
        <f ca="1">IF(Plananalyse!Y15=1,VLOOKUP(Y$5,Kruistabel!$B$6:$F$9,MATCH($C15,Kruistabel!$C$5:$F$5,0)+1,FALSE)+MIN(Kruistabel!$C$15,IF($D15="Ja",Kruistabel!$C$13,0)+IF(Y$6="Ja",Kruistabel!$C$14,0)),"")</f>
        <v>40</v>
      </c>
      <c r="Z15" s="326">
        <f ca="1">IF(Plananalyse!Z15=1,VLOOKUP(Z$5,Kruistabel!$B$6:$F$9,MATCH($C15,Kruistabel!$C$5:$F$5,0)+1,FALSE)+MIN(Kruistabel!$C$15,IF($D15="Ja",Kruistabel!$C$13,0)+IF(Z$6="Ja",Kruistabel!$C$14,0)),"")</f>
        <v>28</v>
      </c>
      <c r="AA15" s="326">
        <f ca="1">IF(Plananalyse!AA15=1,VLOOKUP(AA$5,Kruistabel!$B$6:$F$9,MATCH($C15,Kruistabel!$C$5:$F$5,0)+1,FALSE)+MIN(Kruistabel!$C$15,IF($D15="Ja",Kruistabel!$C$13,0)+IF(AA$6="Ja",Kruistabel!$C$14,0)),"")</f>
        <v>28</v>
      </c>
      <c r="AB15" s="326">
        <f ca="1">IF(Plananalyse!AB15=1,VLOOKUP(AB$5,Kruistabel!$B$6:$F$9,MATCH($C15,Kruistabel!$C$5:$F$5,0)+1,FALSE)+MIN(Kruistabel!$C$15,IF($D15="Ja",Kruistabel!$C$13,0)+IF(AB$6="Ja",Kruistabel!$C$14,0)),"")</f>
        <v>28</v>
      </c>
      <c r="AC15" s="326">
        <f ca="1">IF(Plananalyse!AC15=1,VLOOKUP(AC$5,Kruistabel!$B$6:$F$9,MATCH($C15,Kruistabel!$C$5:$F$5,0)+1,FALSE)+MIN(Kruistabel!$C$15,IF($D15="Ja",Kruistabel!$C$13,0)+IF(AC$6="Ja",Kruistabel!$C$14,0)),"")</f>
        <v>28</v>
      </c>
      <c r="AD15" s="326">
        <f ca="1">IF(Plananalyse!AD15=1,VLOOKUP(AD$5,Kruistabel!$B$6:$F$9,MATCH($C15,Kruistabel!$C$5:$F$5,0)+1,FALSE)+MIN(Kruistabel!$C$15,IF($D15="Ja",Kruistabel!$C$13,0)+IF(AD$6="Ja",Kruistabel!$C$14,0)),"")</f>
        <v>28</v>
      </c>
      <c r="AE15" s="326">
        <f ca="1">IF(Plananalyse!AE15=1,VLOOKUP(AE$5,Kruistabel!$B$6:$F$9,MATCH($C15,Kruistabel!$C$5:$F$5,0)+1,FALSE)+MIN(Kruistabel!$C$15,IF($D15="Ja",Kruistabel!$C$13,0)+IF(AE$6="Ja",Kruistabel!$C$14,0)),"")</f>
        <v>28</v>
      </c>
      <c r="AF15" s="326">
        <f ca="1">IF(Plananalyse!AF15=1,VLOOKUP(AF$5,Kruistabel!$B$6:$F$9,MATCH($C15,Kruistabel!$C$5:$F$5,0)+1,FALSE)+MIN(Kruistabel!$C$15,IF($D15="Ja",Kruistabel!$C$13,0)+IF(AF$6="Ja",Kruistabel!$C$14,0)),"")</f>
        <v>28</v>
      </c>
      <c r="AG15" s="326">
        <f ca="1">IF(Plananalyse!AG15=1,VLOOKUP(AG$5,Kruistabel!$B$6:$F$9,MATCH($C15,Kruistabel!$C$5:$F$5,0)+1,FALSE)+MIN(Kruistabel!$C$15,IF($D15="Ja",Kruistabel!$C$13,0)+IF(AG$6="Ja",Kruistabel!$C$14,0)),"")</f>
        <v>28</v>
      </c>
      <c r="AH15" s="326">
        <f ca="1">IF(Plananalyse!AH15=1,VLOOKUP(AH$5,Kruistabel!$B$6:$F$9,MATCH($C15,Kruistabel!$C$5:$F$5,0)+1,FALSE)+MIN(Kruistabel!$C$15,IF($D15="Ja",Kruistabel!$C$13,0)+IF(AH$6="Ja",Kruistabel!$C$14,0)),"")</f>
        <v>28</v>
      </c>
      <c r="AI15" s="326">
        <f ca="1">IF(Plananalyse!AI15=1,VLOOKUP(AI$5,Kruistabel!$B$6:$F$9,MATCH($C15,Kruistabel!$C$5:$F$5,0)+1,FALSE)+MIN(Kruistabel!$C$15,IF($D15="Ja",Kruistabel!$C$13,0)+IF(AI$6="Ja",Kruistabel!$C$14,0)),"")</f>
        <v>28</v>
      </c>
      <c r="AJ15" s="326">
        <f ca="1">IF(Plananalyse!AJ15=1,VLOOKUP(AJ$5,Kruistabel!$B$6:$F$9,MATCH($C15,Kruistabel!$C$5:$F$5,0)+1,FALSE)+MIN(Kruistabel!$C$15,IF($D15="Ja",Kruistabel!$C$13,0)+IF(AJ$6="Ja",Kruistabel!$C$14,0)),"")</f>
        <v>28</v>
      </c>
      <c r="AK15" s="326">
        <f ca="1">IF(Plananalyse!AK15=1,VLOOKUP(AK$5,Kruistabel!$B$6:$F$9,MATCH($C15,Kruistabel!$C$5:$F$5,0)+1,FALSE)+MIN(Kruistabel!$C$15,IF($D15="Ja",Kruistabel!$C$13,0)+IF(AK$6="Ja",Kruistabel!$C$14,0)),"")</f>
        <v>42</v>
      </c>
      <c r="AL15" s="326">
        <f ca="1">IF(Plananalyse!AL15=1,VLOOKUP(AL$5,Kruistabel!$B$6:$F$9,MATCH($C15,Kruistabel!$C$5:$F$5,0)+1,FALSE)+MIN(Kruistabel!$C$15,IF($D15="Ja",Kruistabel!$C$13,0)+IF(AL$6="Ja",Kruistabel!$C$14,0)),"")</f>
        <v>28</v>
      </c>
      <c r="AM15" s="326">
        <f ca="1">IF(Plananalyse!AM15=1,VLOOKUP(AM$5,Kruistabel!$B$6:$F$9,MATCH($C15,Kruistabel!$C$5:$F$5,0)+1,FALSE)+MIN(Kruistabel!$C$15,IF($D15="Ja",Kruistabel!$C$13,0)+IF(AM$6="Ja",Kruistabel!$C$14,0)),"")</f>
        <v>28</v>
      </c>
      <c r="AN15" s="327"/>
      <c r="AO15" s="326">
        <f ca="1">IF(Plananalyse!AO15=1,VLOOKUP(AO$5,Kruistabel!$B$6:$F$9,MATCH($C15,Kruistabel!$C$5:$F$5,0)+1,FALSE)+MIN(Kruistabel!$C$15,IF($D15="Ja",Kruistabel!$C$13,0)+IF(AO$6="Ja",Kruistabel!$C$14,0)),"")</f>
        <v>42</v>
      </c>
      <c r="AP15" s="326">
        <f ca="1">IF(Plananalyse!AP15=1,VLOOKUP(AP$5,Kruistabel!$B$6:$F$9,MATCH($C15,Kruistabel!$C$5:$F$5,0)+1,FALSE)+MIN(Kruistabel!$C$15,IF($D15="Ja",Kruistabel!$C$13,0)+IF(AP$6="Ja",Kruistabel!$C$14,0)),"")</f>
        <v>42</v>
      </c>
      <c r="AQ15" s="326">
        <f ca="1">IF(Plananalyse!AQ15=1,VLOOKUP(AQ$5,Kruistabel!$B$6:$F$9,MATCH($C15,Kruistabel!$C$5:$F$5,0)+1,FALSE)+MIN(Kruistabel!$C$15,IF($D15="Ja",Kruistabel!$C$13,0)+IF(AQ$6="Ja",Kruistabel!$C$14,0)),"")</f>
        <v>42</v>
      </c>
      <c r="AR15" s="326">
        <f ca="1">IF(Plananalyse!AR15=1,VLOOKUP(AR$5,Kruistabel!$B$6:$F$9,MATCH($C15,Kruistabel!$C$5:$F$5,0)+1,FALSE)+MIN(Kruistabel!$C$15,IF($D15="Ja",Kruistabel!$C$13,0)+IF(AR$6="Ja",Kruistabel!$C$14,0)),"")</f>
        <v>46</v>
      </c>
      <c r="AS15" s="326">
        <f ca="1">IF(Plananalyse!AS15=1,VLOOKUP(AS$5,Kruistabel!$B$6:$F$9,MATCH($C15,Kruistabel!$C$5:$F$5,0)+1,FALSE)+MIN(Kruistabel!$C$15,IF($D15="Ja",Kruistabel!$C$13,0)+IF(AS$6="Ja",Kruistabel!$C$14,0)),"")</f>
        <v>42</v>
      </c>
      <c r="AT15" s="326">
        <f ca="1">IF(Plananalyse!AT15=1,VLOOKUP(AT$5,Kruistabel!$B$6:$F$9,MATCH($C15,Kruistabel!$C$5:$F$5,0)+1,FALSE)+MIN(Kruistabel!$C$15,IF($D15="Ja",Kruistabel!$C$13,0)+IF(AT$6="Ja",Kruistabel!$C$14,0)),"")</f>
        <v>46</v>
      </c>
      <c r="AU15" s="326">
        <f ca="1">IF(Plananalyse!AU15=1,VLOOKUP(AU$5,Kruistabel!$B$6:$F$9,MATCH($C15,Kruistabel!$C$5:$F$5,0)+1,FALSE)+MIN(Kruistabel!$C$15,IF($D15="Ja",Kruistabel!$C$13,0)+IF(AU$6="Ja",Kruistabel!$C$14,0)),"")</f>
        <v>28</v>
      </c>
      <c r="AV15" s="326">
        <f ca="1">IF(Plananalyse!AV15=1,VLOOKUP(AV$5,Kruistabel!$B$6:$F$9,MATCH($C15,Kruistabel!$C$5:$F$5,0)+1,FALSE)+MIN(Kruistabel!$C$15,IF($D15="Ja",Kruistabel!$C$13,0)+IF(AV$6="Ja",Kruistabel!$C$14,0)),"")</f>
        <v>42</v>
      </c>
      <c r="AW15" s="326">
        <f ca="1">IF(Plananalyse!AW15=1,VLOOKUP(AW$5,Kruistabel!$B$6:$F$9,MATCH($C15,Kruistabel!$C$5:$F$5,0)+1,FALSE)+MIN(Kruistabel!$C$15,IF($D15="Ja",Kruistabel!$C$13,0)+IF(AW$6="Ja",Kruistabel!$C$14,0)),"")</f>
        <v>28</v>
      </c>
      <c r="AX15" s="326">
        <f ca="1">IF(Plananalyse!AX15=1,VLOOKUP(AX$5,Kruistabel!$B$6:$F$9,MATCH($C15,Kruistabel!$C$5:$F$5,0)+1,FALSE)+MIN(Kruistabel!$C$15,IF($D15="Ja",Kruistabel!$C$13,0)+IF(AX$6="Ja",Kruistabel!$C$14,0)),"")</f>
        <v>28</v>
      </c>
      <c r="AY15" s="327"/>
      <c r="AZ15" s="326">
        <f ca="1">IF(Plananalyse!AZ15=1,VLOOKUP(AZ$5,Kruistabel!$B$6:$F$9,MATCH($C15,Kruistabel!$C$5:$F$5,0)+1,FALSE)+MIN(Kruistabel!$C$15,IF($D15="Ja",Kruistabel!$C$13,0)+IF(AZ$6="Ja",Kruistabel!$C$14,0)),"")</f>
        <v>28</v>
      </c>
      <c r="BA15" s="326">
        <f ca="1">IF(Plananalyse!BA15=1,VLOOKUP(BA$5,Kruistabel!$B$6:$F$9,MATCH($C15,Kruistabel!$C$5:$F$5,0)+1,FALSE)+MIN(Kruistabel!$C$15,IF($D15="Ja",Kruistabel!$C$13,0)+IF(BA$6="Ja",Kruistabel!$C$14,0)),"")</f>
        <v>28</v>
      </c>
      <c r="BB15" s="326">
        <f ca="1">IF(Plananalyse!BB15=1,VLOOKUP(BB$5,Kruistabel!$B$6:$F$9,MATCH($C15,Kruistabel!$C$5:$F$5,0)+1,FALSE)+MIN(Kruistabel!$C$15,IF($D15="Ja",Kruistabel!$C$13,0)+IF(BB$6="Ja",Kruistabel!$C$14,0)),"")</f>
        <v>40</v>
      </c>
      <c r="BC15" s="326">
        <f ca="1">IF(Plananalyse!BC15=1,VLOOKUP(BC$5,Kruistabel!$B$6:$F$9,MATCH($C15,Kruistabel!$C$5:$F$5,0)+1,FALSE)+MIN(Kruistabel!$C$15,IF($D15="Ja",Kruistabel!$C$13,0)+IF(BC$6="Ja",Kruistabel!$C$14,0)),"")</f>
        <v>40</v>
      </c>
      <c r="BD15" s="326">
        <f ca="1">IF(Plananalyse!BD15=1,VLOOKUP(BD$5,Kruistabel!$B$6:$F$9,MATCH($C15,Kruistabel!$C$5:$F$5,0)+1,FALSE)+MIN(Kruistabel!$C$15,IF($D15="Ja",Kruistabel!$C$13,0)+IF(BD$6="Ja",Kruistabel!$C$14,0)),"")</f>
        <v>28</v>
      </c>
      <c r="BE15" s="326">
        <f ca="1">IF(Plananalyse!BE15=1,VLOOKUP(BE$5,Kruistabel!$B$6:$F$9,MATCH($C15,Kruistabel!$C$5:$F$5,0)+1,FALSE)+MIN(Kruistabel!$C$15,IF($D15="Ja",Kruistabel!$C$13,0)+IF(BE$6="Ja",Kruistabel!$C$14,0)),"")</f>
        <v>28</v>
      </c>
      <c r="BF15" s="326">
        <f ca="1">IF(Plananalyse!BF15=1,VLOOKUP(BF$5,Kruistabel!$B$6:$F$9,MATCH($C15,Kruistabel!$C$5:$F$5,0)+1,FALSE)+MIN(Kruistabel!$C$15,IF($D15="Ja",Kruistabel!$C$13,0)+IF(BF$6="Ja",Kruistabel!$C$14,0)),"")</f>
        <v>28</v>
      </c>
      <c r="BG15" s="326">
        <f ca="1">IF(Plananalyse!BG15=1,VLOOKUP(BG$5,Kruistabel!$B$6:$F$9,MATCH($C15,Kruistabel!$C$5:$F$5,0)+1,FALSE)+MIN(Kruistabel!$C$15,IF($D15="Ja",Kruistabel!$C$13,0)+IF(BG$6="Ja",Kruistabel!$C$14,0)),"")</f>
        <v>28</v>
      </c>
      <c r="BH15" s="326">
        <f ca="1">IF(Plananalyse!BH15=1,VLOOKUP(BH$5,Kruistabel!$B$6:$F$9,MATCH($C15,Kruistabel!$C$5:$F$5,0)+1,FALSE)+MIN(Kruistabel!$C$15,IF($D15="Ja",Kruistabel!$C$13,0)+IF(BH$6="Ja",Kruistabel!$C$14,0)),"")</f>
        <v>28</v>
      </c>
      <c r="BI15" s="327"/>
      <c r="BJ15" s="326" t="e">
        <f ca="1">IF(Plananalyse!BJ15=1,VLOOKUP(BJ$5,Kruistabel!$B$6:$F$9,MATCH($C15,Kruistabel!$C$5:$F$5,0)+1,FALSE)+MIN(Kruistabel!$C$15,IF($D15="Ja",Kruistabel!$C$13,0)+IF(BJ$6="Ja",Kruistabel!$C$14,0)),"")</f>
        <v>#N/A</v>
      </c>
      <c r="BK15" s="326" t="e">
        <f ca="1">IF(Plananalyse!BK15=1,VLOOKUP(BK$5,Kruistabel!$B$6:$F$9,MATCH($C15,Kruistabel!$C$5:$F$5,0)+1,FALSE)+MIN(Kruistabel!$C$15,IF($D15="Ja",Kruistabel!$C$13,0)+IF(BK$6="Ja",Kruistabel!$C$14,0)),"")</f>
        <v>#N/A</v>
      </c>
      <c r="BL15" s="326" t="e">
        <f ca="1">IF(Plananalyse!BL15=1,VLOOKUP(BL$5,Kruistabel!$B$6:$F$9,MATCH($C15,Kruistabel!$C$5:$F$5,0)+1,FALSE)+MIN(Kruistabel!$C$15,IF($D15="Ja",Kruistabel!$C$13,0)+IF(BL$6="Ja",Kruistabel!$C$14,0)),"")</f>
        <v>#N/A</v>
      </c>
      <c r="BM15" s="326" t="e">
        <f ca="1">IF(Plananalyse!BM15=1,VLOOKUP(BM$5,Kruistabel!$B$6:$F$9,MATCH($C15,Kruistabel!$C$5:$F$5,0)+1,FALSE)+MIN(Kruistabel!$C$15,IF($D15="Ja",Kruistabel!$C$13,0)+IF(BM$6="Ja",Kruistabel!$C$14,0)),"")</f>
        <v>#N/A</v>
      </c>
      <c r="BN15" s="326" t="e">
        <f ca="1">IF(Plananalyse!BN15=1,VLOOKUP(BN$5,Kruistabel!$B$6:$F$9,MATCH($C15,Kruistabel!$C$5:$F$5,0)+1,FALSE)+MIN(Kruistabel!$C$15,IF($D15="Ja",Kruistabel!$C$13,0)+IF(BN$6="Ja",Kruistabel!$C$14,0)),"")</f>
        <v>#N/A</v>
      </c>
      <c r="BO15" s="326" t="e">
        <f ca="1">IF(Plananalyse!BO15=1,VLOOKUP(BO$5,Kruistabel!$B$6:$F$9,MATCH($C15,Kruistabel!$C$5:$F$5,0)+1,FALSE)+MIN(Kruistabel!$C$15,IF($D15="Ja",Kruistabel!$C$13,0)+IF(BO$6="Ja",Kruistabel!$C$14,0)),"")</f>
        <v>#N/A</v>
      </c>
      <c r="BP15" s="326" t="e">
        <f ca="1">IF(Plananalyse!BP15=1,VLOOKUP(BP$5,Kruistabel!$B$6:$F$9,MATCH($C15,Kruistabel!$C$5:$F$5,0)+1,FALSE)+MIN(Kruistabel!$C$15,IF($D15="Ja",Kruistabel!$C$13,0)+IF(BP$6="Ja",Kruistabel!$C$14,0)),"")</f>
        <v>#N/A</v>
      </c>
      <c r="BQ15" s="326" t="e">
        <f ca="1">IF(Plananalyse!BQ15=1,VLOOKUP(BQ$5,Kruistabel!$B$6:$F$9,MATCH($C15,Kruistabel!$C$5:$F$5,0)+1,FALSE)+MIN(Kruistabel!$C$15,IF($D15="Ja",Kruistabel!$C$13,0)+IF(BQ$6="Ja",Kruistabel!$C$14,0)),"")</f>
        <v>#N/A</v>
      </c>
      <c r="BR15" s="326" t="e">
        <f ca="1">IF(Plananalyse!BR15=1,VLOOKUP(BR$5,Kruistabel!$B$6:$F$9,MATCH($C15,Kruistabel!$C$5:$F$5,0)+1,FALSE)+MIN(Kruistabel!$C$15,IF($D15="Ja",Kruistabel!$C$13,0)+IF(BR$6="Ja",Kruistabel!$C$14,0)),"")</f>
        <v>#REF!</v>
      </c>
      <c r="BS15" s="326" t="e">
        <f ca="1">IF(Plananalyse!BS15=1,VLOOKUP(BS$5,Kruistabel!$B$6:$F$9,MATCH($C15,Kruistabel!$C$5:$F$5,0)+1,FALSE)+MIN(Kruistabel!$C$15,IF($D15="Ja",Kruistabel!$C$13,0)+IF(BS$6="Ja",Kruistabel!$C$14,0)),"")</f>
        <v>#REF!</v>
      </c>
      <c r="BT15" s="65"/>
      <c r="BU15" s="231">
        <f ca="1">IF(Plananalyse!BU15=1,VLOOKUP(BU$5,Kruistabel!$B$6:$F$9,MATCH($C15,Kruistabel!$C$5:$F$5,0)+1,FALSE)+MIN(Kruistabel!$C$15,IF($D15="Ja",Kruistabel!$C$13,0)+IF(BU$6="Ja",Kruistabel!$C$14,0)),"")</f>
        <v>28</v>
      </c>
      <c r="BV15" s="326">
        <f ca="1">IF(Plananalyse!BV15=1,VLOOKUP(BV$5,Kruistabel!$B$6:$F$9,MATCH($C15,Kruistabel!$C$5:$F$5,0)+1,FALSE)+MIN(Kruistabel!$C$15,IF($D15="Ja",Kruistabel!$C$13,0)+IF(BV$6="Ja",Kruistabel!$C$14,0)),"")</f>
        <v>44</v>
      </c>
      <c r="BW15" s="326">
        <f ca="1">IF(Plananalyse!BW15=1,VLOOKUP(BW$5,Kruistabel!$B$6:$F$9,MATCH($C15,Kruistabel!$C$5:$F$5,0)+1,FALSE)+MIN(Kruistabel!$C$15,IF($D15="Ja",Kruistabel!$C$13,0)+IF(BW$6="Ja",Kruistabel!$C$14,0)),"")</f>
        <v>28</v>
      </c>
      <c r="BX15" s="326">
        <f ca="1">IF(Plananalyse!BX15=1,VLOOKUP(BX$5,Kruistabel!$B$6:$F$9,MATCH($C15,Kruistabel!$C$5:$F$5,0)+1,FALSE)+MIN(Kruistabel!$C$15,IF($D15="Ja",Kruistabel!$C$13,0)+IF(BX$6="Ja",Kruistabel!$C$14,0)),"")</f>
        <v>28</v>
      </c>
      <c r="BY15" s="327"/>
      <c r="BZ15" s="326" t="e">
        <f ca="1">IF(Plananalyse!BZ15=1,VLOOKUP(BZ$5,Kruistabel!$B$6:$F$9,MATCH($C15,Kruistabel!$C$5:$F$5,0)+1,FALSE)+MIN(Kruistabel!$C$15,IF($D15="Ja",Kruistabel!$C$13,0)+IF(BZ$6="Ja",Kruistabel!$C$14,0)),"")</f>
        <v>#N/A</v>
      </c>
      <c r="CA15" s="326" t="e">
        <f ca="1">IF(Plananalyse!CA15=1,VLOOKUP(CA$5,Kruistabel!$B$6:$F$9,MATCH($C15,Kruistabel!$C$5:$F$5,0)+1,FALSE)+MIN(Kruistabel!$C$15,IF($D15="Ja",Kruistabel!$C$13,0)+IF(CA$6="Ja",Kruistabel!$C$14,0)),"")</f>
        <v>#N/A</v>
      </c>
      <c r="CB15" s="326" t="e">
        <f ca="1">IF(Plananalyse!CB15=1,VLOOKUP(CB$5,Kruistabel!$B$6:$F$9,MATCH($C15,Kruistabel!$C$5:$F$5,0)+1,FALSE)+MIN(Kruistabel!$C$15,IF($D15="Ja",Kruistabel!$C$13,0)+IF(CB$6="Ja",Kruistabel!$C$14,0)),"")</f>
        <v>#N/A</v>
      </c>
      <c r="CC15" s="326" t="e">
        <f ca="1">IF(Plananalyse!CC15=1,VLOOKUP(CC$5,Kruistabel!$B$6:$F$9,MATCH($C15,Kruistabel!$C$5:$F$5,0)+1,FALSE)+MIN(Kruistabel!$C$15,IF($D15="Ja",Kruistabel!$C$13,0)+IF(CC$6="Ja",Kruistabel!$C$14,0)),"")</f>
        <v>#N/A</v>
      </c>
      <c r="CD15" s="326" t="e">
        <f ca="1">IF(Plananalyse!CD15=1,VLOOKUP(CD$5,Kruistabel!$B$6:$F$9,MATCH($C15,Kruistabel!$C$5:$F$5,0)+1,FALSE)+MIN(Kruistabel!$C$15,IF($D15="Ja",Kruistabel!$C$13,0)+IF(CD$6="Ja",Kruistabel!$C$14,0)),"")</f>
        <v>#N/A</v>
      </c>
      <c r="CE15" s="326" t="e">
        <f ca="1">IF(Plananalyse!CE15=1,VLOOKUP(CE$5,Kruistabel!$B$6:$F$9,MATCH($C15,Kruistabel!$C$5:$F$5,0)+1,FALSE)+MIN(Kruistabel!$C$15,IF($D15="Ja",Kruistabel!$C$13,0)+IF(CE$6="Ja",Kruistabel!$C$14,0)),"")</f>
        <v>#N/A</v>
      </c>
      <c r="CF15" s="326" t="e">
        <f ca="1">IF(Plananalyse!CF15=1,VLOOKUP(CF$5,Kruistabel!$B$6:$F$9,MATCH($C15,Kruistabel!$C$5:$F$5,0)+1,FALSE)+MIN(Kruistabel!$C$15,IF($D15="Ja",Kruistabel!$C$13,0)+IF(CF$6="Ja",Kruistabel!$C$14,0)),"")</f>
        <v>#N/A</v>
      </c>
      <c r="CG15" s="326" t="e">
        <f ca="1">IF(Plananalyse!CG15=1,VLOOKUP(CG$5,Kruistabel!$B$6:$F$9,MATCH($C15,Kruistabel!$C$5:$F$5,0)+1,FALSE)+MIN(Kruistabel!$C$15,IF($D15="Ja",Kruistabel!$C$13,0)+IF(CG$6="Ja",Kruistabel!$C$14,0)),"")</f>
        <v>#REF!</v>
      </c>
      <c r="CH15" s="326" t="e">
        <f ca="1">IF(Plananalyse!CH15=1,VLOOKUP(CH$5,Kruistabel!$B$6:$F$9,MATCH($C15,Kruistabel!$C$5:$F$5,0)+1,FALSE)+MIN(Kruistabel!$C$15,IF($D15="Ja",Kruistabel!$C$13,0)+IF(CH$6="Ja",Kruistabel!$C$14,0)),"")</f>
        <v>#REF!</v>
      </c>
      <c r="CI15" s="65"/>
      <c r="CJ15" s="326">
        <f ca="1">IF(Plananalyse!CJ15=1,VLOOKUP(CJ$5,Kruistabel!$B$6:$F$9,MATCH($C15,Kruistabel!$C$5:$F$5,0)+1,FALSE)+MIN(Kruistabel!$C$15,IF($D15="Ja",Kruistabel!$C$13,0)+IF(CJ$6="Ja",Kruistabel!$C$14,0)),"")</f>
        <v>44</v>
      </c>
      <c r="CK15" s="326">
        <f ca="1">IF(Plananalyse!CK15=1,VLOOKUP(CK$5,Kruistabel!$B$6:$F$9,MATCH($C15,Kruistabel!$C$5:$F$5,0)+1,FALSE)+MIN(Kruistabel!$C$15,IF($D15="Ja",Kruistabel!$C$13,0)+IF(CK$6="Ja",Kruistabel!$C$14,0)),"")</f>
        <v>44</v>
      </c>
      <c r="CL15" s="326">
        <f ca="1">IF(Plananalyse!CL15=1,VLOOKUP(CL$5,Kruistabel!$B$6:$F$9,MATCH($C15,Kruistabel!$C$5:$F$5,0)+1,FALSE)+MIN(Kruistabel!$C$15,IF($D15="Ja",Kruistabel!$C$13,0)+IF(CL$6="Ja",Kruistabel!$C$14,0)),"")</f>
        <v>28</v>
      </c>
      <c r="CM15" s="326">
        <f ca="1">IF(Plananalyse!CM15=1,VLOOKUP(CM$5,Kruistabel!$B$6:$F$9,MATCH($C15,Kruistabel!$C$5:$F$5,0)+1,FALSE)+MIN(Kruistabel!$C$15,IF($D15="Ja",Kruistabel!$C$13,0)+IF(CM$6="Ja",Kruistabel!$C$14,0)),"")</f>
        <v>48</v>
      </c>
      <c r="CN15" s="326">
        <f ca="1">IF(Plananalyse!CN15=1,VLOOKUP(CN$5,Kruistabel!$B$6:$F$9,MATCH($C15,Kruistabel!$C$5:$F$5,0)+1,FALSE)+MIN(Kruistabel!$C$15,IF($D15="Ja",Kruistabel!$C$13,0)+IF(CN$6="Ja",Kruistabel!$C$14,0)),"")</f>
        <v>48</v>
      </c>
      <c r="CO15" s="326">
        <f ca="1">IF(Plananalyse!CO15=1,VLOOKUP(CO$5,Kruistabel!$B$6:$F$9,MATCH($C15,Kruistabel!$C$5:$F$5,0)+1,FALSE)+MIN(Kruistabel!$C$15,IF($D15="Ja",Kruistabel!$C$13,0)+IF(CO$6="Ja",Kruistabel!$C$14,0)),"")</f>
        <v>40</v>
      </c>
      <c r="CP15" s="326">
        <f ca="1">IF(Plananalyse!CP15=1,VLOOKUP(CP$5,Kruistabel!$B$6:$F$9,MATCH($C15,Kruistabel!$C$5:$F$5,0)+1,FALSE)+MIN(Kruistabel!$C$15,IF($D15="Ja",Kruistabel!$C$13,0)+IF(CP$6="Ja",Kruistabel!$C$14,0)),"")</f>
        <v>44</v>
      </c>
      <c r="CQ15" s="326">
        <f ca="1">IF(Plananalyse!CQ15=1,VLOOKUP(CQ$5,Kruistabel!$B$6:$F$9,MATCH($C15,Kruistabel!$C$5:$F$5,0)+1,FALSE)+MIN(Kruistabel!$C$15,IF($D15="Ja",Kruistabel!$C$13,0)+IF(CQ$6="Ja",Kruistabel!$C$14,0)),"")</f>
        <v>40</v>
      </c>
      <c r="CR15" s="326">
        <f ca="1">IF(Plananalyse!CR15=1,VLOOKUP(CR$5,Kruistabel!$B$6:$F$9,MATCH($C15,Kruistabel!$C$5:$F$5,0)+1,FALSE)+MIN(Kruistabel!$C$15,IF($D15="Ja",Kruistabel!$C$13,0)+IF(CR$6="Ja",Kruistabel!$C$14,0)),"")</f>
        <v>42</v>
      </c>
      <c r="CS15" s="326">
        <f ca="1">IF(Plananalyse!CS15=1,VLOOKUP(CS$5,Kruistabel!$B$6:$F$9,MATCH($C15,Kruistabel!$C$5:$F$5,0)+1,FALSE)+MIN(Kruistabel!$C$15,IF($D15="Ja",Kruistabel!$C$13,0)+IF(CS$6="Ja",Kruistabel!$C$14,0)),"")</f>
        <v>44</v>
      </c>
      <c r="CT15" s="326">
        <f ca="1">IF(Plananalyse!CT15=1,VLOOKUP(CT$5,Kruistabel!$B$6:$F$9,MATCH($C15,Kruistabel!$C$5:$F$5,0)+1,FALSE)+MIN(Kruistabel!$C$15,IF($D15="Ja",Kruistabel!$C$13,0)+IF(CT$6="Ja",Kruistabel!$C$14,0)),"")</f>
        <v>44</v>
      </c>
      <c r="CU15" s="326">
        <f ca="1">IF(Plananalyse!CU15=1,VLOOKUP(CU$5,Kruistabel!$B$6:$F$9,MATCH($C15,Kruistabel!$C$5:$F$5,0)+1,FALSE)+MIN(Kruistabel!$C$15,IF($D15="Ja",Kruistabel!$C$13,0)+IF(CU$6="Ja",Kruistabel!$C$14,0)),"")</f>
        <v>40</v>
      </c>
      <c r="CV15" s="326">
        <f ca="1">IF(Plananalyse!CV15=1,VLOOKUP(CV$5,Kruistabel!$B$6:$F$9,MATCH($C15,Kruistabel!$C$5:$F$5,0)+1,FALSE)+MIN(Kruistabel!$C$15,IF($D15="Ja",Kruistabel!$C$13,0)+IF(CV$6="Ja",Kruistabel!$C$14,0)),"")</f>
        <v>40</v>
      </c>
      <c r="CW15" s="326">
        <f ca="1">IF(Plananalyse!CW15=1,VLOOKUP(CW$5,Kruistabel!$B$6:$F$9,MATCH($C15,Kruistabel!$C$5:$F$5,0)+1,FALSE)+MIN(Kruistabel!$C$15,IF($D15="Ja",Kruistabel!$C$13,0)+IF(CW$6="Ja",Kruistabel!$C$14,0)),"")</f>
        <v>44</v>
      </c>
      <c r="CX15" s="326">
        <f ca="1">IF(Plananalyse!CX15=1,VLOOKUP(CX$5,Kruistabel!$B$6:$F$9,MATCH($C15,Kruistabel!$C$5:$F$5,0)+1,FALSE)+MIN(Kruistabel!$C$15,IF($D15="Ja",Kruistabel!$C$13,0)+IF(CX$6="Ja",Kruistabel!$C$14,0)),"")</f>
        <v>28</v>
      </c>
      <c r="CY15" s="326">
        <f ca="1">IF(Plananalyse!CY15=1,VLOOKUP(CY$5,Kruistabel!$B$6:$F$9,MATCH($C15,Kruistabel!$C$5:$F$5,0)+1,FALSE)+MIN(Kruistabel!$C$15,IF($D15="Ja",Kruistabel!$C$13,0)+IF(CY$6="Ja",Kruistabel!$C$14,0)),"")</f>
        <v>40</v>
      </c>
      <c r="CZ15" s="326">
        <f ca="1">IF(Plananalyse!CZ15=1,VLOOKUP(CZ$5,Kruistabel!$B$6:$F$9,MATCH($C15,Kruistabel!$C$5:$F$5,0)+1,FALSE)+MIN(Kruistabel!$C$15,IF($D15="Ja",Kruistabel!$C$13,0)+IF(CZ$6="Ja",Kruistabel!$C$14,0)),"")</f>
        <v>40</v>
      </c>
      <c r="DA15" s="326">
        <f ca="1">IF(Plananalyse!DA15=1,VLOOKUP(DA$5,Kruistabel!$B$6:$F$9,MATCH($C15,Kruistabel!$C$5:$F$5,0)+1,FALSE)+MIN(Kruistabel!$C$15,IF($D15="Ja",Kruistabel!$C$13,0)+IF(DA$6="Ja",Kruistabel!$C$14,0)),"")</f>
        <v>40</v>
      </c>
      <c r="DB15" s="326">
        <f ca="1">IF(Plananalyse!DB15=1,VLOOKUP(DB$5,Kruistabel!$B$6:$F$9,MATCH($C15,Kruistabel!$C$5:$F$5,0)+1,FALSE)+MIN(Kruistabel!$C$15,IF($D15="Ja",Kruistabel!$C$13,0)+IF(DB$6="Ja",Kruistabel!$C$14,0)),"")</f>
        <v>28</v>
      </c>
      <c r="DC15" s="326">
        <f ca="1">IF(Plananalyse!DC15=1,VLOOKUP(DC$5,Kruistabel!$B$6:$F$9,MATCH($C15,Kruistabel!$C$5:$F$5,0)+1,FALSE)+MIN(Kruistabel!$C$15,IF($D15="Ja",Kruistabel!$C$13,0)+IF(DC$6="Ja",Kruistabel!$C$14,0)),"")</f>
        <v>28</v>
      </c>
      <c r="DD15" s="327"/>
      <c r="DE15" s="326" t="e">
        <f ca="1">IF(Plananalyse!DE15=1,VLOOKUP(DE$5,Kruistabel!$B$6:$F$9,MATCH($C15,Kruistabel!$C$5:$F$5,0)+1,FALSE)+MIN(Kruistabel!$C$15,IF($D15="Ja",Kruistabel!$C$13,0)+IF(DE$6="Ja",Kruistabel!$C$14,0)),"")</f>
        <v>#N/A</v>
      </c>
      <c r="DF15" s="326" t="e">
        <f ca="1">IF(Plananalyse!DF15=1,VLOOKUP(DF$5,Kruistabel!$B$6:$F$9,MATCH($C15,Kruistabel!$C$5:$F$5,0)+1,FALSE)+MIN(Kruistabel!$C$15,IF($D15="Ja",Kruistabel!$C$13,0)+IF(DF$6="Ja",Kruistabel!$C$14,0)),"")</f>
        <v>#N/A</v>
      </c>
      <c r="DG15" s="326" t="e">
        <f ca="1">IF(Plananalyse!DG15=1,VLOOKUP(DG$5,Kruistabel!$B$6:$F$9,MATCH($C15,Kruistabel!$C$5:$F$5,0)+1,FALSE)+MIN(Kruistabel!$C$15,IF($D15="Ja",Kruistabel!$C$13,0)+IF(DG$6="Ja",Kruistabel!$C$14,0)),"")</f>
        <v>#N/A</v>
      </c>
      <c r="DH15" s="326" t="e">
        <f ca="1">IF(Plananalyse!DH15=1,VLOOKUP(DH$5,Kruistabel!$B$6:$F$9,MATCH($C15,Kruistabel!$C$5:$F$5,0)+1,FALSE)+MIN(Kruistabel!$C$15,IF($D15="Ja",Kruistabel!$C$13,0)+IF(DH$6="Ja",Kruistabel!$C$14,0)),"")</f>
        <v>#N/A</v>
      </c>
      <c r="DI15" s="326" t="e">
        <f ca="1">IF(Plananalyse!DI15=1,VLOOKUP(DI$5,Kruistabel!$B$6:$F$9,MATCH($C15,Kruistabel!$C$5:$F$5,0)+1,FALSE)+MIN(Kruistabel!$C$15,IF($D15="Ja",Kruistabel!$C$13,0)+IF(DI$6="Ja",Kruistabel!$C$14,0)),"")</f>
        <v>#N/A</v>
      </c>
      <c r="DJ15" s="326" t="e">
        <f ca="1">IF(Plananalyse!DJ15=1,VLOOKUP(DJ$5,Kruistabel!$B$6:$F$9,MATCH($C15,Kruistabel!$C$5:$F$5,0)+1,FALSE)+MIN(Kruistabel!$C$15,IF($D15="Ja",Kruistabel!$C$13,0)+IF(DJ$6="Ja",Kruistabel!$C$14,0)),"")</f>
        <v>#N/A</v>
      </c>
      <c r="DK15" s="326" t="e">
        <f ca="1">IF(Plananalyse!DK15=1,VLOOKUP(DK$5,Kruistabel!$B$6:$F$9,MATCH($C15,Kruistabel!$C$5:$F$5,0)+1,FALSE)+MIN(Kruistabel!$C$15,IF($D15="Ja",Kruistabel!$C$13,0)+IF(DK$6="Ja",Kruistabel!$C$14,0)),"")</f>
        <v>#REF!</v>
      </c>
      <c r="DL15" s="326" t="e">
        <f ca="1">IF(Plananalyse!DL15=1,VLOOKUP(DL$5,Kruistabel!$B$6:$F$9,MATCH($C15,Kruistabel!$C$5:$F$5,0)+1,FALSE)+MIN(Kruistabel!$C$15,IF($D15="Ja",Kruistabel!$C$13,0)+IF(DL$6="Ja",Kruistabel!$C$14,0)),"")</f>
        <v>#REF!</v>
      </c>
      <c r="DM15" s="327"/>
      <c r="DN15" s="326" t="e">
        <f ca="1">IF(Plananalyse!DN15=1,VLOOKUP(DN$5,Kruistabel!$B$6:$F$9,MATCH($C15,Kruistabel!$C$5:$F$5,0)+1,FALSE)+MIN(Kruistabel!$C$15,IF($D15="Ja",Kruistabel!$C$13,0)+IF(DN$6="Ja",Kruistabel!$C$14,0)),"")</f>
        <v>#N/A</v>
      </c>
      <c r="DO15" s="326" t="e">
        <f ca="1">IF(Plananalyse!DO15=1,VLOOKUP(DO$5,Kruistabel!$B$6:$F$9,MATCH($C15,Kruistabel!$C$5:$F$5,0)+1,FALSE)+MIN(Kruistabel!$C$15,IF($D15="Ja",Kruistabel!$C$13,0)+IF(DO$6="Ja",Kruistabel!$C$14,0)),"")</f>
        <v>#N/A</v>
      </c>
      <c r="DP15" s="326" t="e">
        <f ca="1">IF(Plananalyse!DP15=1,VLOOKUP(DP$5,Kruistabel!$B$6:$F$9,MATCH($C15,Kruistabel!$C$5:$F$5,0)+1,FALSE)+MIN(Kruistabel!$C$15,IF($D15="Ja",Kruistabel!$C$13,0)+IF(DP$6="Ja",Kruistabel!$C$14,0)),"")</f>
        <v>#N/A</v>
      </c>
      <c r="DQ15" s="326" t="e">
        <f ca="1">IF(Plananalyse!DQ15=1,VLOOKUP(DQ$5,Kruistabel!$B$6:$F$9,MATCH($C15,Kruistabel!$C$5:$F$5,0)+1,FALSE)+MIN(Kruistabel!$C$15,IF($D15="Ja",Kruistabel!$C$13,0)+IF(DQ$6="Ja",Kruistabel!$C$14,0)),"")</f>
        <v>#N/A</v>
      </c>
      <c r="DR15" s="326" t="e">
        <f ca="1">IF(Plananalyse!DR15=1,VLOOKUP(DR$5,Kruistabel!$B$6:$F$9,MATCH($C15,Kruistabel!$C$5:$F$5,0)+1,FALSE)+MIN(Kruistabel!$C$15,IF($D15="Ja",Kruistabel!$C$13,0)+IF(DR$6="Ja",Kruistabel!$C$14,0)),"")</f>
        <v>#N/A</v>
      </c>
      <c r="DS15" s="326" t="e">
        <f ca="1">IF(Plananalyse!DS15=1,VLOOKUP(DS$5,Kruistabel!$B$6:$F$9,MATCH($C15,Kruistabel!$C$5:$F$5,0)+1,FALSE)+MIN(Kruistabel!$C$15,IF($D15="Ja",Kruistabel!$C$13,0)+IF(DS$6="Ja",Kruistabel!$C$14,0)),"")</f>
        <v>#N/A</v>
      </c>
      <c r="DT15" s="326" t="e">
        <f ca="1">IF(Plananalyse!DT15=1,VLOOKUP(DT$5,Kruistabel!$B$6:$F$9,MATCH($C15,Kruistabel!$C$5:$F$5,0)+1,FALSE)+MIN(Kruistabel!$C$15,IF($D15="Ja",Kruistabel!$C$13,0)+IF(DT$6="Ja",Kruistabel!$C$14,0)),"")</f>
        <v>#N/A</v>
      </c>
      <c r="DU15" s="326" t="e">
        <f ca="1">IF(Plananalyse!DU15=1,VLOOKUP(DU$5,Kruistabel!$B$6:$F$9,MATCH($C15,Kruistabel!$C$5:$F$5,0)+1,FALSE)+MIN(Kruistabel!$C$15,IF($D15="Ja",Kruistabel!$C$13,0)+IF(DU$6="Ja",Kruistabel!$C$14,0)),"")</f>
        <v>#N/A</v>
      </c>
      <c r="DV15" s="326" t="e">
        <f ca="1">IF(Plananalyse!DV15=1,VLOOKUP(DV$5,Kruistabel!$B$6:$F$9,MATCH($C15,Kruistabel!$C$5:$F$5,0)+1,FALSE)+MIN(Kruistabel!$C$15,IF($D15="Ja",Kruistabel!$C$13,0)+IF(DV$6="Ja",Kruistabel!$C$14,0)),"")</f>
        <v>#N/A</v>
      </c>
      <c r="DW15" s="326" t="e">
        <f ca="1">IF(Plananalyse!DW15=1,VLOOKUP(DW$5,Kruistabel!$B$6:$F$9,MATCH($C15,Kruistabel!$C$5:$F$5,0)+1,FALSE)+MIN(Kruistabel!$C$15,IF($D15="Ja",Kruistabel!$C$13,0)+IF(DW$6="Ja",Kruistabel!$C$14,0)),"")</f>
        <v>#REF!</v>
      </c>
      <c r="DX15" s="326" t="e">
        <f ca="1">IF(Plananalyse!DX15=1,VLOOKUP(DX$5,Kruistabel!$B$6:$F$9,MATCH($C15,Kruistabel!$C$5:$F$5,0)+1,FALSE)+MIN(Kruistabel!$C$15,IF($D15="Ja",Kruistabel!$C$13,0)+IF(DX$6="Ja",Kruistabel!$C$14,0)),"")</f>
        <v>#REF!</v>
      </c>
      <c r="DY15" s="327"/>
      <c r="DZ15" s="326" t="e">
        <f ca="1">IF(Plananalyse!DZ15=1,VLOOKUP(DZ$5,Kruistabel!$B$6:$F$9,MATCH($C15,Kruistabel!$C$5:$F$5,0)+1,FALSE)+MIN(Kruistabel!$C$15,IF($D15="Ja",Kruistabel!$C$13,0)+IF(DZ$6="Ja",Kruistabel!$C$14,0)),"")</f>
        <v>#N/A</v>
      </c>
      <c r="EA15" s="326" t="e">
        <f ca="1">IF(Plananalyse!EA15=1,VLOOKUP(EA$5,Kruistabel!$B$6:$F$9,MATCH($C15,Kruistabel!$C$5:$F$5,0)+1,FALSE)+MIN(Kruistabel!$C$15,IF($D15="Ja",Kruistabel!$C$13,0)+IF(EA$6="Ja",Kruistabel!$C$14,0)),"")</f>
        <v>#N/A</v>
      </c>
      <c r="EB15" s="326" t="e">
        <f ca="1">IF(Plananalyse!EB15=1,VLOOKUP(EB$5,Kruistabel!$B$6:$F$9,MATCH($C15,Kruistabel!$C$5:$F$5,0)+1,FALSE)+MIN(Kruistabel!$C$15,IF($D15="Ja",Kruistabel!$C$13,0)+IF(EB$6="Ja",Kruistabel!$C$14,0)),"")</f>
        <v>#REF!</v>
      </c>
      <c r="EC15" s="326" t="e">
        <f ca="1">IF(Plananalyse!EC15=1,VLOOKUP(EC$5,Kruistabel!$B$6:$F$9,MATCH($C15,Kruistabel!$C$5:$F$5,0)+1,FALSE)+MIN(Kruistabel!$C$15,IF($D15="Ja",Kruistabel!$C$13,0)+IF(EC$6="Ja",Kruistabel!$C$14,0)),"")</f>
        <v>#REF!</v>
      </c>
      <c r="ED15" s="327"/>
      <c r="EE15" s="326" t="e">
        <f ca="1">IF(Plananalyse!EE15=1,VLOOKUP(EE$5,Kruistabel!$B$6:$F$9,MATCH($C15,Kruistabel!$C$5:$F$5,0)+1,FALSE)+MIN(Kruistabel!$C$15,IF($D15="Ja",Kruistabel!$C$13,0)+IF(EE$6="Ja",Kruistabel!$C$14,0)),"")</f>
        <v>#N/A</v>
      </c>
      <c r="EF15" s="326" t="e">
        <f ca="1">IF(Plananalyse!EF15=1,VLOOKUP(EF$5,Kruistabel!$B$6:$F$9,MATCH($C15,Kruistabel!$C$5:$F$5,0)+1,FALSE)+MIN(Kruistabel!$C$15,IF($D15="Ja",Kruistabel!$C$13,0)+IF(EF$6="Ja",Kruistabel!$C$14,0)),"")</f>
        <v>#N/A</v>
      </c>
      <c r="EG15" s="326" t="e">
        <f ca="1">IF(Plananalyse!EG15=1,VLOOKUP(EG$5,Kruistabel!$B$6:$F$9,MATCH($C15,Kruistabel!$C$5:$F$5,0)+1,FALSE)+MIN(Kruistabel!$C$15,IF($D15="Ja",Kruistabel!$C$13,0)+IF(EG$6="Ja",Kruistabel!$C$14,0)),"")</f>
        <v>#N/A</v>
      </c>
      <c r="EH15" s="326" t="e">
        <f ca="1">IF(Plananalyse!EH15=1,VLOOKUP(EH$5,Kruistabel!$B$6:$F$9,MATCH($C15,Kruistabel!$C$5:$F$5,0)+1,FALSE)+MIN(Kruistabel!$C$15,IF($D15="Ja",Kruistabel!$C$13,0)+IF(EH$6="Ja",Kruistabel!$C$14,0)),"")</f>
        <v>#REF!</v>
      </c>
      <c r="EI15" s="326" t="e">
        <f ca="1">IF(Plananalyse!EI15=1,VLOOKUP(EI$5,Kruistabel!$B$6:$F$9,MATCH($C15,Kruistabel!$C$5:$F$5,0)+1,FALSE)+MIN(Kruistabel!$C$15,IF($D15="Ja",Kruistabel!$C$13,0)+IF(EI$6="Ja",Kruistabel!$C$14,0)),"")</f>
        <v>#REF!</v>
      </c>
      <c r="EJ15" s="331" t="str">
        <f>IF(Plananalyse!EJ15=1,VLOOKUP(EJ$5,Kruistabel!$B$6:$F$9,MATCH($C15,Kruistabel!$C$5:$F$5,0)+1,FALSE)+MIN(Kruistabel!$C$15,IF($D15="Ja",Kruistabel!$C$13,0)+IF(EJ$6="Ja",Kruistabel!$C$14,0)),"")</f>
        <v/>
      </c>
      <c r="EK15" s="164"/>
      <c r="EL15" s="164"/>
      <c r="EM15" s="164"/>
      <c r="EN15" s="164"/>
    </row>
    <row r="16" spans="1:144">
      <c r="B16" s="337" t="s">
        <v>94</v>
      </c>
      <c r="C16" s="160" t="str">
        <f>_xlfn.IFNA(VLOOKUP($B16,Classificatietabel!$B$6:$I$91,C$7,FALSE),"")</f>
        <v>hoog</v>
      </c>
      <c r="D16" s="160" t="str">
        <f>_xlfn.IFNA(VLOOKUP($B16,Classificatietabel!$B$6:$I$91,D$7,FALSE),"")</f>
        <v>neen</v>
      </c>
      <c r="E16" s="119">
        <f>IF(AND(D16="laag",$D$3=1),0,_xlfn.IFNA(IF(VLOOKUP($B16,Classificatietabel!$B$6:$H$91,$E$5,FALSE)="Ja",1,0),""))</f>
        <v>1</v>
      </c>
      <c r="F16" s="163"/>
      <c r="G16" s="326">
        <f>IF(Plananalyse!G16=1,VLOOKUP(G$5,Kruistabel!$B$6:$F$9,MATCH($C16,Kruistabel!$C$5:$F$5,0)+1,FALSE)+MIN(Kruistabel!$C$15,IF($D16="Ja",Kruistabel!$C$13,0)+IF(G$6="Ja",Kruistabel!$C$14,0)),"")</f>
        <v>32</v>
      </c>
      <c r="H16" s="326">
        <f>IF(Plananalyse!H16=1,VLOOKUP(H$5,Kruistabel!$B$6:$F$9,MATCH($C16,Kruistabel!$C$5:$F$5,0)+1,FALSE)+MIN(Kruistabel!$C$15,IF($D16="Ja",Kruistabel!$C$13,0)+IF(H$6="Ja",Kruistabel!$C$14,0)),"")</f>
        <v>32</v>
      </c>
      <c r="I16" s="326">
        <f>IF(Plananalyse!I16=1,VLOOKUP(I$5,Kruistabel!$B$6:$F$9,MATCH($C16,Kruistabel!$C$5:$F$5,0)+1,FALSE)+MIN(Kruistabel!$C$15,IF($D16="Ja",Kruistabel!$C$13,0)+IF(I$6="Ja",Kruistabel!$C$14,0)),"")</f>
        <v>44</v>
      </c>
      <c r="J16" s="326">
        <f>IF(Plananalyse!J16=1,VLOOKUP(J$5,Kruistabel!$B$6:$F$9,MATCH($C16,Kruistabel!$C$5:$F$5,0)+1,FALSE)+MIN(Kruistabel!$C$15,IF($D16="Ja",Kruistabel!$C$13,0)+IF(J$6="Ja",Kruistabel!$C$14,0)),"")</f>
        <v>32</v>
      </c>
      <c r="K16" s="326">
        <f>IF(Plananalyse!K16=1,VLOOKUP(K$5,Kruistabel!$B$6:$F$9,MATCH($C16,Kruistabel!$C$5:$F$5,0)+1,FALSE)+MIN(Kruistabel!$C$15,IF($D16="Ja",Kruistabel!$C$13,0)+IF(K$6="Ja",Kruistabel!$C$14,0)),"")</f>
        <v>32</v>
      </c>
      <c r="L16" s="326">
        <f>IF(Plananalyse!L16=1,VLOOKUP(L$5,Kruistabel!$B$6:$F$9,MATCH($C16,Kruistabel!$C$5:$F$5,0)+1,FALSE)+MIN(Kruistabel!$C$15,IF($D16="Ja",Kruistabel!$C$13,0)+IF(L$6="Ja",Kruistabel!$C$14,0)),"")</f>
        <v>32</v>
      </c>
      <c r="M16" s="326">
        <f>IF(Plananalyse!M16=1,VLOOKUP(M$5,Kruistabel!$B$6:$F$9,MATCH($C16,Kruistabel!$C$5:$F$5,0)+1,FALSE)+MIN(Kruistabel!$C$15,IF($D16="Ja",Kruistabel!$C$13,0)+IF(M$6="Ja",Kruistabel!$C$14,0)),"")</f>
        <v>48</v>
      </c>
      <c r="N16" s="326">
        <f>IF(Plananalyse!N16=1,VLOOKUP(N$5,Kruistabel!$B$6:$F$9,MATCH($C16,Kruistabel!$C$5:$F$5,0)+1,FALSE)+MIN(Kruistabel!$C$15,IF($D16="Ja",Kruistabel!$C$13,0)+IF(N$6="Ja",Kruistabel!$C$14,0)),"")</f>
        <v>48</v>
      </c>
      <c r="O16" s="326">
        <f ca="1">IF(Plananalyse!O16=1,VLOOKUP(O$5,Kruistabel!$B$6:$F$9,MATCH($C16,Kruistabel!$C$5:$F$5,0)+1,FALSE)+MIN(Kruistabel!$C$15,IF($D16="Ja",Kruistabel!$C$13,0)+IF(O$6="Ja",Kruistabel!$C$14,0)),"")</f>
        <v>48</v>
      </c>
      <c r="P16" s="326">
        <f ca="1">IF(Plananalyse!P16=1,VLOOKUP(P$5,Kruistabel!$B$6:$F$9,MATCH($C16,Kruistabel!$C$5:$F$5,0)+1,FALSE)+MIN(Kruistabel!$C$15,IF($D16="Ja",Kruistabel!$C$13,0)+IF(P$6="Ja",Kruistabel!$C$14,0)),"")</f>
        <v>52</v>
      </c>
      <c r="Q16" s="326">
        <f ca="1">IF(Plananalyse!Q16=1,VLOOKUP(Q$5,Kruistabel!$B$6:$F$9,MATCH($C16,Kruistabel!$C$5:$F$5,0)+1,FALSE)+MIN(Kruistabel!$C$15,IF($D16="Ja",Kruistabel!$C$13,0)+IF(Q$6="Ja",Kruistabel!$C$14,0)),"")</f>
        <v>44</v>
      </c>
      <c r="R16" s="326">
        <f ca="1">IF(Plananalyse!R16=1,VLOOKUP(R$5,Kruistabel!$B$6:$F$9,MATCH($C16,Kruistabel!$C$5:$F$5,0)+1,FALSE)+MIN(Kruistabel!$C$15,IF($D16="Ja",Kruistabel!$C$13,0)+IF(R$6="Ja",Kruistabel!$C$14,0)),"")</f>
        <v>48</v>
      </c>
      <c r="S16" s="326">
        <f ca="1">IF(Plananalyse!S16=1,VLOOKUP(S$5,Kruistabel!$B$6:$F$9,MATCH($C16,Kruistabel!$C$5:$F$5,0)+1,FALSE)+MIN(Kruistabel!$C$15,IF($D16="Ja",Kruistabel!$C$13,0)+IF(S$6="Ja",Kruistabel!$C$14,0)),"")</f>
        <v>32</v>
      </c>
      <c r="T16" s="326">
        <f ca="1">IF(Plananalyse!T16=1,VLOOKUP(T$5,Kruistabel!$B$6:$F$9,MATCH($C16,Kruistabel!$C$5:$F$5,0)+1,FALSE)+MIN(Kruistabel!$C$15,IF($D16="Ja",Kruistabel!$C$13,0)+IF(T$6="Ja",Kruistabel!$C$14,0)),"")</f>
        <v>32</v>
      </c>
      <c r="U16" s="326">
        <f ca="1">IF(Plananalyse!U16=1,VLOOKUP(U$5,Kruistabel!$B$6:$F$9,MATCH($C16,Kruistabel!$C$5:$F$5,0)+1,FALSE)+MIN(Kruistabel!$C$15,IF($D16="Ja",Kruistabel!$C$13,0)+IF(U$6="Ja",Kruistabel!$C$14,0)),"")</f>
        <v>32</v>
      </c>
      <c r="V16" s="326">
        <f ca="1">IF(Plananalyse!V16=1,VLOOKUP(V$5,Kruistabel!$B$6:$F$9,MATCH($C16,Kruistabel!$C$5:$F$5,0)+1,FALSE)+MIN(Kruistabel!$C$15,IF($D16="Ja",Kruistabel!$C$13,0)+IF(V$6="Ja",Kruistabel!$C$14,0)),"")</f>
        <v>32</v>
      </c>
      <c r="W16" s="326">
        <f ca="1">IF(Plananalyse!W16=1,VLOOKUP(W$5,Kruistabel!$B$6:$F$9,MATCH($C16,Kruistabel!$C$5:$F$5,0)+1,FALSE)+MIN(Kruistabel!$C$15,IF($D16="Ja",Kruistabel!$C$13,0)+IF(W$6="Ja",Kruistabel!$C$14,0)),"")</f>
        <v>32</v>
      </c>
      <c r="X16" s="326">
        <f ca="1">IF(Plananalyse!X16=1,VLOOKUP(X$5,Kruistabel!$B$6:$F$9,MATCH($C16,Kruistabel!$C$5:$F$5,0)+1,FALSE)+MIN(Kruistabel!$C$15,IF($D16="Ja",Kruistabel!$C$13,0)+IF(X$6="Ja",Kruistabel!$C$14,0)),"")</f>
        <v>32</v>
      </c>
      <c r="Y16" s="326">
        <f ca="1">IF(Plananalyse!Y16=1,VLOOKUP(Y$5,Kruistabel!$B$6:$F$9,MATCH($C16,Kruistabel!$C$5:$F$5,0)+1,FALSE)+MIN(Kruistabel!$C$15,IF($D16="Ja",Kruistabel!$C$13,0)+IF(Y$6="Ja",Kruistabel!$C$14,0)),"")</f>
        <v>44</v>
      </c>
      <c r="Z16" s="326">
        <f ca="1">IF(Plananalyse!Z16=1,VLOOKUP(Z$5,Kruistabel!$B$6:$F$9,MATCH($C16,Kruistabel!$C$5:$F$5,0)+1,FALSE)+MIN(Kruistabel!$C$15,IF($D16="Ja",Kruistabel!$C$13,0)+IF(Z$6="Ja",Kruistabel!$C$14,0)),"")</f>
        <v>32</v>
      </c>
      <c r="AA16" s="326">
        <f ca="1">IF(Plananalyse!AA16=1,VLOOKUP(AA$5,Kruistabel!$B$6:$F$9,MATCH($C16,Kruistabel!$C$5:$F$5,0)+1,FALSE)+MIN(Kruistabel!$C$15,IF($D16="Ja",Kruistabel!$C$13,0)+IF(AA$6="Ja",Kruistabel!$C$14,0)),"")</f>
        <v>32</v>
      </c>
      <c r="AB16" s="326">
        <f ca="1">IF(Plananalyse!AB16=1,VLOOKUP(AB$5,Kruistabel!$B$6:$F$9,MATCH($C16,Kruistabel!$C$5:$F$5,0)+1,FALSE)+MIN(Kruistabel!$C$15,IF($D16="Ja",Kruistabel!$C$13,0)+IF(AB$6="Ja",Kruistabel!$C$14,0)),"")</f>
        <v>32</v>
      </c>
      <c r="AC16" s="326">
        <f ca="1">IF(Plananalyse!AC16=1,VLOOKUP(AC$5,Kruistabel!$B$6:$F$9,MATCH($C16,Kruistabel!$C$5:$F$5,0)+1,FALSE)+MIN(Kruistabel!$C$15,IF($D16="Ja",Kruistabel!$C$13,0)+IF(AC$6="Ja",Kruistabel!$C$14,0)),"")</f>
        <v>32</v>
      </c>
      <c r="AD16" s="326">
        <f ca="1">IF(Plananalyse!AD16=1,VLOOKUP(AD$5,Kruistabel!$B$6:$F$9,MATCH($C16,Kruistabel!$C$5:$F$5,0)+1,FALSE)+MIN(Kruistabel!$C$15,IF($D16="Ja",Kruistabel!$C$13,0)+IF(AD$6="Ja",Kruistabel!$C$14,0)),"")</f>
        <v>32</v>
      </c>
      <c r="AE16" s="326">
        <f ca="1">IF(Plananalyse!AE16=1,VLOOKUP(AE$5,Kruistabel!$B$6:$F$9,MATCH($C16,Kruistabel!$C$5:$F$5,0)+1,FALSE)+MIN(Kruistabel!$C$15,IF($D16="Ja",Kruistabel!$C$13,0)+IF(AE$6="Ja",Kruistabel!$C$14,0)),"")</f>
        <v>32</v>
      </c>
      <c r="AF16" s="326">
        <f ca="1">IF(Plananalyse!AF16=1,VLOOKUP(AF$5,Kruistabel!$B$6:$F$9,MATCH($C16,Kruistabel!$C$5:$F$5,0)+1,FALSE)+MIN(Kruistabel!$C$15,IF($D16="Ja",Kruistabel!$C$13,0)+IF(AF$6="Ja",Kruistabel!$C$14,0)),"")</f>
        <v>32</v>
      </c>
      <c r="AG16" s="326">
        <f ca="1">IF(Plananalyse!AG16=1,VLOOKUP(AG$5,Kruistabel!$B$6:$F$9,MATCH($C16,Kruistabel!$C$5:$F$5,0)+1,FALSE)+MIN(Kruistabel!$C$15,IF($D16="Ja",Kruistabel!$C$13,0)+IF(AG$6="Ja",Kruistabel!$C$14,0)),"")</f>
        <v>32</v>
      </c>
      <c r="AH16" s="326">
        <f ca="1">IF(Plananalyse!AH16=1,VLOOKUP(AH$5,Kruistabel!$B$6:$F$9,MATCH($C16,Kruistabel!$C$5:$F$5,0)+1,FALSE)+MIN(Kruistabel!$C$15,IF($D16="Ja",Kruistabel!$C$13,0)+IF(AH$6="Ja",Kruistabel!$C$14,0)),"")</f>
        <v>32</v>
      </c>
      <c r="AI16" s="326">
        <f ca="1">IF(Plananalyse!AI16=1,VLOOKUP(AI$5,Kruistabel!$B$6:$F$9,MATCH($C16,Kruistabel!$C$5:$F$5,0)+1,FALSE)+MIN(Kruistabel!$C$15,IF($D16="Ja",Kruistabel!$C$13,0)+IF(AI$6="Ja",Kruistabel!$C$14,0)),"")</f>
        <v>32</v>
      </c>
      <c r="AJ16" s="326">
        <f ca="1">IF(Plananalyse!AJ16=1,VLOOKUP(AJ$5,Kruistabel!$B$6:$F$9,MATCH($C16,Kruistabel!$C$5:$F$5,0)+1,FALSE)+MIN(Kruistabel!$C$15,IF($D16="Ja",Kruistabel!$C$13,0)+IF(AJ$6="Ja",Kruistabel!$C$14,0)),"")</f>
        <v>32</v>
      </c>
      <c r="AK16" s="326">
        <f ca="1">IF(Plananalyse!AK16=1,VLOOKUP(AK$5,Kruistabel!$B$6:$F$9,MATCH($C16,Kruistabel!$C$5:$F$5,0)+1,FALSE)+MIN(Kruistabel!$C$15,IF($D16="Ja",Kruistabel!$C$13,0)+IF(AK$6="Ja",Kruistabel!$C$14,0)),"")</f>
        <v>46</v>
      </c>
      <c r="AL16" s="326">
        <f ca="1">IF(Plananalyse!AL16=1,VLOOKUP(AL$5,Kruistabel!$B$6:$F$9,MATCH($C16,Kruistabel!$C$5:$F$5,0)+1,FALSE)+MIN(Kruistabel!$C$15,IF($D16="Ja",Kruistabel!$C$13,0)+IF(AL$6="Ja",Kruistabel!$C$14,0)),"")</f>
        <v>32</v>
      </c>
      <c r="AM16" s="326">
        <f ca="1">IF(Plananalyse!AM16=1,VLOOKUP(AM$5,Kruistabel!$B$6:$F$9,MATCH($C16,Kruistabel!$C$5:$F$5,0)+1,FALSE)+MIN(Kruistabel!$C$15,IF($D16="Ja",Kruistabel!$C$13,0)+IF(AM$6="Ja",Kruistabel!$C$14,0)),"")</f>
        <v>32</v>
      </c>
      <c r="AN16" s="327"/>
      <c r="AO16" s="326">
        <f ca="1">IF(Plananalyse!AO16=1,VLOOKUP(AO$5,Kruistabel!$B$6:$F$9,MATCH($C16,Kruistabel!$C$5:$F$5,0)+1,FALSE)+MIN(Kruistabel!$C$15,IF($D16="Ja",Kruistabel!$C$13,0)+IF(AO$6="Ja",Kruistabel!$C$14,0)),"")</f>
        <v>46</v>
      </c>
      <c r="AP16" s="326">
        <f ca="1">IF(Plananalyse!AP16=1,VLOOKUP(AP$5,Kruistabel!$B$6:$F$9,MATCH($C16,Kruistabel!$C$5:$F$5,0)+1,FALSE)+MIN(Kruistabel!$C$15,IF($D16="Ja",Kruistabel!$C$13,0)+IF(AP$6="Ja",Kruistabel!$C$14,0)),"")</f>
        <v>46</v>
      </c>
      <c r="AQ16" s="326">
        <f ca="1">IF(Plananalyse!AQ16=1,VLOOKUP(AQ$5,Kruistabel!$B$6:$F$9,MATCH($C16,Kruistabel!$C$5:$F$5,0)+1,FALSE)+MIN(Kruistabel!$C$15,IF($D16="Ja",Kruistabel!$C$13,0)+IF(AQ$6="Ja",Kruistabel!$C$14,0)),"")</f>
        <v>46</v>
      </c>
      <c r="AR16" s="326">
        <f ca="1">IF(Plananalyse!AR16=1,VLOOKUP(AR$5,Kruistabel!$B$6:$F$9,MATCH($C16,Kruistabel!$C$5:$F$5,0)+1,FALSE)+MIN(Kruistabel!$C$15,IF($D16="Ja",Kruistabel!$C$13,0)+IF(AR$6="Ja",Kruistabel!$C$14,0)),"")</f>
        <v>50</v>
      </c>
      <c r="AS16" s="326">
        <f ca="1">IF(Plananalyse!AS16=1,VLOOKUP(AS$5,Kruistabel!$B$6:$F$9,MATCH($C16,Kruistabel!$C$5:$F$5,0)+1,FALSE)+MIN(Kruistabel!$C$15,IF($D16="Ja",Kruistabel!$C$13,0)+IF(AS$6="Ja",Kruistabel!$C$14,0)),"")</f>
        <v>46</v>
      </c>
      <c r="AT16" s="326">
        <f ca="1">IF(Plananalyse!AT16=1,VLOOKUP(AT$5,Kruistabel!$B$6:$F$9,MATCH($C16,Kruistabel!$C$5:$F$5,0)+1,FALSE)+MIN(Kruistabel!$C$15,IF($D16="Ja",Kruistabel!$C$13,0)+IF(AT$6="Ja",Kruistabel!$C$14,0)),"")</f>
        <v>50</v>
      </c>
      <c r="AU16" s="326">
        <f ca="1">IF(Plananalyse!AU16=1,VLOOKUP(AU$5,Kruistabel!$B$6:$F$9,MATCH($C16,Kruistabel!$C$5:$F$5,0)+1,FALSE)+MIN(Kruistabel!$C$15,IF($D16="Ja",Kruistabel!$C$13,0)+IF(AU$6="Ja",Kruistabel!$C$14,0)),"")</f>
        <v>32</v>
      </c>
      <c r="AV16" s="326">
        <f ca="1">IF(Plananalyse!AV16=1,VLOOKUP(AV$5,Kruistabel!$B$6:$F$9,MATCH($C16,Kruistabel!$C$5:$F$5,0)+1,FALSE)+MIN(Kruistabel!$C$15,IF($D16="Ja",Kruistabel!$C$13,0)+IF(AV$6="Ja",Kruistabel!$C$14,0)),"")</f>
        <v>46</v>
      </c>
      <c r="AW16" s="326">
        <f ca="1">IF(Plananalyse!AW16=1,VLOOKUP(AW$5,Kruistabel!$B$6:$F$9,MATCH($C16,Kruistabel!$C$5:$F$5,0)+1,FALSE)+MIN(Kruistabel!$C$15,IF($D16="Ja",Kruistabel!$C$13,0)+IF(AW$6="Ja",Kruistabel!$C$14,0)),"")</f>
        <v>32</v>
      </c>
      <c r="AX16" s="326">
        <f ca="1">IF(Plananalyse!AX16=1,VLOOKUP(AX$5,Kruistabel!$B$6:$F$9,MATCH($C16,Kruistabel!$C$5:$F$5,0)+1,FALSE)+MIN(Kruistabel!$C$15,IF($D16="Ja",Kruistabel!$C$13,0)+IF(AX$6="Ja",Kruistabel!$C$14,0)),"")</f>
        <v>32</v>
      </c>
      <c r="AY16" s="327"/>
      <c r="AZ16" s="326">
        <f ca="1">IF(Plananalyse!AZ16=1,VLOOKUP(AZ$5,Kruistabel!$B$6:$F$9,MATCH($C16,Kruistabel!$C$5:$F$5,0)+1,FALSE)+MIN(Kruistabel!$C$15,IF($D16="Ja",Kruistabel!$C$13,0)+IF(AZ$6="Ja",Kruistabel!$C$14,0)),"")</f>
        <v>32</v>
      </c>
      <c r="BA16" s="326">
        <f ca="1">IF(Plananalyse!BA16=1,VLOOKUP(BA$5,Kruistabel!$B$6:$F$9,MATCH($C16,Kruistabel!$C$5:$F$5,0)+1,FALSE)+MIN(Kruistabel!$C$15,IF($D16="Ja",Kruistabel!$C$13,0)+IF(BA$6="Ja",Kruistabel!$C$14,0)),"")</f>
        <v>32</v>
      </c>
      <c r="BB16" s="326">
        <f ca="1">IF(Plananalyse!BB16=1,VLOOKUP(BB$5,Kruistabel!$B$6:$F$9,MATCH($C16,Kruistabel!$C$5:$F$5,0)+1,FALSE)+MIN(Kruistabel!$C$15,IF($D16="Ja",Kruistabel!$C$13,0)+IF(BB$6="Ja",Kruistabel!$C$14,0)),"")</f>
        <v>44</v>
      </c>
      <c r="BC16" s="326">
        <f ca="1">IF(Plananalyse!BC16=1,VLOOKUP(BC$5,Kruistabel!$B$6:$F$9,MATCH($C16,Kruistabel!$C$5:$F$5,0)+1,FALSE)+MIN(Kruistabel!$C$15,IF($D16="Ja",Kruistabel!$C$13,0)+IF(BC$6="Ja",Kruistabel!$C$14,0)),"")</f>
        <v>44</v>
      </c>
      <c r="BD16" s="326">
        <f ca="1">IF(Plananalyse!BD16=1,VLOOKUP(BD$5,Kruistabel!$B$6:$F$9,MATCH($C16,Kruistabel!$C$5:$F$5,0)+1,FALSE)+MIN(Kruistabel!$C$15,IF($D16="Ja",Kruistabel!$C$13,0)+IF(BD$6="Ja",Kruistabel!$C$14,0)),"")</f>
        <v>32</v>
      </c>
      <c r="BE16" s="326">
        <f ca="1">IF(Plananalyse!BE16=1,VLOOKUP(BE$5,Kruistabel!$B$6:$F$9,MATCH($C16,Kruistabel!$C$5:$F$5,0)+1,FALSE)+MIN(Kruistabel!$C$15,IF($D16="Ja",Kruistabel!$C$13,0)+IF(BE$6="Ja",Kruistabel!$C$14,0)),"")</f>
        <v>32</v>
      </c>
      <c r="BF16" s="326">
        <f ca="1">IF(Plananalyse!BF16=1,VLOOKUP(BF$5,Kruistabel!$B$6:$F$9,MATCH($C16,Kruistabel!$C$5:$F$5,0)+1,FALSE)+MIN(Kruistabel!$C$15,IF($D16="Ja",Kruistabel!$C$13,0)+IF(BF$6="Ja",Kruistabel!$C$14,0)),"")</f>
        <v>32</v>
      </c>
      <c r="BG16" s="326">
        <f ca="1">IF(Plananalyse!BG16=1,VLOOKUP(BG$5,Kruistabel!$B$6:$F$9,MATCH($C16,Kruistabel!$C$5:$F$5,0)+1,FALSE)+MIN(Kruistabel!$C$15,IF($D16="Ja",Kruistabel!$C$13,0)+IF(BG$6="Ja",Kruistabel!$C$14,0)),"")</f>
        <v>32</v>
      </c>
      <c r="BH16" s="326">
        <f ca="1">IF(Plananalyse!BH16=1,VLOOKUP(BH$5,Kruistabel!$B$6:$F$9,MATCH($C16,Kruistabel!$C$5:$F$5,0)+1,FALSE)+MIN(Kruistabel!$C$15,IF($D16="Ja",Kruistabel!$C$13,0)+IF(BH$6="Ja",Kruistabel!$C$14,0)),"")</f>
        <v>32</v>
      </c>
      <c r="BI16" s="327"/>
      <c r="BJ16" s="326" t="e">
        <f ca="1">IF(Plananalyse!BJ16=1,VLOOKUP(BJ$5,Kruistabel!$B$6:$F$9,MATCH($C16,Kruistabel!$C$5:$F$5,0)+1,FALSE)+MIN(Kruistabel!$C$15,IF($D16="Ja",Kruistabel!$C$13,0)+IF(BJ$6="Ja",Kruistabel!$C$14,0)),"")</f>
        <v>#N/A</v>
      </c>
      <c r="BK16" s="326" t="e">
        <f ca="1">IF(Plananalyse!BK16=1,VLOOKUP(BK$5,Kruistabel!$B$6:$F$9,MATCH($C16,Kruistabel!$C$5:$F$5,0)+1,FALSE)+MIN(Kruistabel!$C$15,IF($D16="Ja",Kruistabel!$C$13,0)+IF(BK$6="Ja",Kruistabel!$C$14,0)),"")</f>
        <v>#N/A</v>
      </c>
      <c r="BL16" s="326" t="e">
        <f ca="1">IF(Plananalyse!BL16=1,VLOOKUP(BL$5,Kruistabel!$B$6:$F$9,MATCH($C16,Kruistabel!$C$5:$F$5,0)+1,FALSE)+MIN(Kruistabel!$C$15,IF($D16="Ja",Kruistabel!$C$13,0)+IF(BL$6="Ja",Kruistabel!$C$14,0)),"")</f>
        <v>#N/A</v>
      </c>
      <c r="BM16" s="326" t="e">
        <f ca="1">IF(Plananalyse!BM16=1,VLOOKUP(BM$5,Kruistabel!$B$6:$F$9,MATCH($C16,Kruistabel!$C$5:$F$5,0)+1,FALSE)+MIN(Kruistabel!$C$15,IF($D16="Ja",Kruistabel!$C$13,0)+IF(BM$6="Ja",Kruistabel!$C$14,0)),"")</f>
        <v>#N/A</v>
      </c>
      <c r="BN16" s="326" t="e">
        <f ca="1">IF(Plananalyse!BN16=1,VLOOKUP(BN$5,Kruistabel!$B$6:$F$9,MATCH($C16,Kruistabel!$C$5:$F$5,0)+1,FALSE)+MIN(Kruistabel!$C$15,IF($D16="Ja",Kruistabel!$C$13,0)+IF(BN$6="Ja",Kruistabel!$C$14,0)),"")</f>
        <v>#N/A</v>
      </c>
      <c r="BO16" s="326" t="e">
        <f ca="1">IF(Plananalyse!BO16=1,VLOOKUP(BO$5,Kruistabel!$B$6:$F$9,MATCH($C16,Kruistabel!$C$5:$F$5,0)+1,FALSE)+MIN(Kruistabel!$C$15,IF($D16="Ja",Kruistabel!$C$13,0)+IF(BO$6="Ja",Kruistabel!$C$14,0)),"")</f>
        <v>#N/A</v>
      </c>
      <c r="BP16" s="326" t="e">
        <f ca="1">IF(Plananalyse!BP16=1,VLOOKUP(BP$5,Kruistabel!$B$6:$F$9,MATCH($C16,Kruistabel!$C$5:$F$5,0)+1,FALSE)+MIN(Kruistabel!$C$15,IF($D16="Ja",Kruistabel!$C$13,0)+IF(BP$6="Ja",Kruistabel!$C$14,0)),"")</f>
        <v>#N/A</v>
      </c>
      <c r="BQ16" s="326" t="e">
        <f ca="1">IF(Plananalyse!BQ16=1,VLOOKUP(BQ$5,Kruistabel!$B$6:$F$9,MATCH($C16,Kruistabel!$C$5:$F$5,0)+1,FALSE)+MIN(Kruistabel!$C$15,IF($D16="Ja",Kruistabel!$C$13,0)+IF(BQ$6="Ja",Kruistabel!$C$14,0)),"")</f>
        <v>#N/A</v>
      </c>
      <c r="BR16" s="326" t="e">
        <f ca="1">IF(Plananalyse!BR16=1,VLOOKUP(BR$5,Kruistabel!$B$6:$F$9,MATCH($C16,Kruistabel!$C$5:$F$5,0)+1,FALSE)+MIN(Kruistabel!$C$15,IF($D16="Ja",Kruistabel!$C$13,0)+IF(BR$6="Ja",Kruistabel!$C$14,0)),"")</f>
        <v>#REF!</v>
      </c>
      <c r="BS16" s="326" t="e">
        <f ca="1">IF(Plananalyse!BS16=1,VLOOKUP(BS$5,Kruistabel!$B$6:$F$9,MATCH($C16,Kruistabel!$C$5:$F$5,0)+1,FALSE)+MIN(Kruistabel!$C$15,IF($D16="Ja",Kruistabel!$C$13,0)+IF(BS$6="Ja",Kruistabel!$C$14,0)),"")</f>
        <v>#REF!</v>
      </c>
      <c r="BT16" s="65"/>
      <c r="BU16" s="231">
        <f ca="1">IF(Plananalyse!BU16=1,VLOOKUP(BU$5,Kruistabel!$B$6:$F$9,MATCH($C16,Kruistabel!$C$5:$F$5,0)+1,FALSE)+MIN(Kruistabel!$C$15,IF($D16="Ja",Kruistabel!$C$13,0)+IF(BU$6="Ja",Kruistabel!$C$14,0)),"")</f>
        <v>32</v>
      </c>
      <c r="BV16" s="326">
        <f ca="1">IF(Plananalyse!BV16=1,VLOOKUP(BV$5,Kruistabel!$B$6:$F$9,MATCH($C16,Kruistabel!$C$5:$F$5,0)+1,FALSE)+MIN(Kruistabel!$C$15,IF($D16="Ja",Kruistabel!$C$13,0)+IF(BV$6="Ja",Kruistabel!$C$14,0)),"")</f>
        <v>48</v>
      </c>
      <c r="BW16" s="326">
        <f ca="1">IF(Plananalyse!BW16=1,VLOOKUP(BW$5,Kruistabel!$B$6:$F$9,MATCH($C16,Kruistabel!$C$5:$F$5,0)+1,FALSE)+MIN(Kruistabel!$C$15,IF($D16="Ja",Kruistabel!$C$13,0)+IF(BW$6="Ja",Kruistabel!$C$14,0)),"")</f>
        <v>32</v>
      </c>
      <c r="BX16" s="326">
        <f ca="1">IF(Plananalyse!BX16=1,VLOOKUP(BX$5,Kruistabel!$B$6:$F$9,MATCH($C16,Kruistabel!$C$5:$F$5,0)+1,FALSE)+MIN(Kruistabel!$C$15,IF($D16="Ja",Kruistabel!$C$13,0)+IF(BX$6="Ja",Kruistabel!$C$14,0)),"")</f>
        <v>32</v>
      </c>
      <c r="BY16" s="327"/>
      <c r="BZ16" s="326" t="e">
        <f ca="1">IF(Plananalyse!BZ16=1,VLOOKUP(BZ$5,Kruistabel!$B$6:$F$9,MATCH($C16,Kruistabel!$C$5:$F$5,0)+1,FALSE)+MIN(Kruistabel!$C$15,IF($D16="Ja",Kruistabel!$C$13,0)+IF(BZ$6="Ja",Kruistabel!$C$14,0)),"")</f>
        <v>#N/A</v>
      </c>
      <c r="CA16" s="326" t="e">
        <f ca="1">IF(Plananalyse!CA16=1,VLOOKUP(CA$5,Kruistabel!$B$6:$F$9,MATCH($C16,Kruistabel!$C$5:$F$5,0)+1,FALSE)+MIN(Kruistabel!$C$15,IF($D16="Ja",Kruistabel!$C$13,0)+IF(CA$6="Ja",Kruistabel!$C$14,0)),"")</f>
        <v>#N/A</v>
      </c>
      <c r="CB16" s="326" t="e">
        <f ca="1">IF(Plananalyse!CB16=1,VLOOKUP(CB$5,Kruistabel!$B$6:$F$9,MATCH($C16,Kruistabel!$C$5:$F$5,0)+1,FALSE)+MIN(Kruistabel!$C$15,IF($D16="Ja",Kruistabel!$C$13,0)+IF(CB$6="Ja",Kruistabel!$C$14,0)),"")</f>
        <v>#N/A</v>
      </c>
      <c r="CC16" s="326" t="e">
        <f ca="1">IF(Plananalyse!CC16=1,VLOOKUP(CC$5,Kruistabel!$B$6:$F$9,MATCH($C16,Kruistabel!$C$5:$F$5,0)+1,FALSE)+MIN(Kruistabel!$C$15,IF($D16="Ja",Kruistabel!$C$13,0)+IF(CC$6="Ja",Kruistabel!$C$14,0)),"")</f>
        <v>#N/A</v>
      </c>
      <c r="CD16" s="326" t="e">
        <f ca="1">IF(Plananalyse!CD16=1,VLOOKUP(CD$5,Kruistabel!$B$6:$F$9,MATCH($C16,Kruistabel!$C$5:$F$5,0)+1,FALSE)+MIN(Kruistabel!$C$15,IF($D16="Ja",Kruistabel!$C$13,0)+IF(CD$6="Ja",Kruistabel!$C$14,0)),"")</f>
        <v>#N/A</v>
      </c>
      <c r="CE16" s="326" t="e">
        <f ca="1">IF(Plananalyse!CE16=1,VLOOKUP(CE$5,Kruistabel!$B$6:$F$9,MATCH($C16,Kruistabel!$C$5:$F$5,0)+1,FALSE)+MIN(Kruistabel!$C$15,IF($D16="Ja",Kruistabel!$C$13,0)+IF(CE$6="Ja",Kruistabel!$C$14,0)),"")</f>
        <v>#N/A</v>
      </c>
      <c r="CF16" s="326" t="e">
        <f ca="1">IF(Plananalyse!CF16=1,VLOOKUP(CF$5,Kruistabel!$B$6:$F$9,MATCH($C16,Kruistabel!$C$5:$F$5,0)+1,FALSE)+MIN(Kruistabel!$C$15,IF($D16="Ja",Kruistabel!$C$13,0)+IF(CF$6="Ja",Kruistabel!$C$14,0)),"")</f>
        <v>#N/A</v>
      </c>
      <c r="CG16" s="326" t="e">
        <f ca="1">IF(Plananalyse!CG16=1,VLOOKUP(CG$5,Kruistabel!$B$6:$F$9,MATCH($C16,Kruistabel!$C$5:$F$5,0)+1,FALSE)+MIN(Kruistabel!$C$15,IF($D16="Ja",Kruistabel!$C$13,0)+IF(CG$6="Ja",Kruistabel!$C$14,0)),"")</f>
        <v>#REF!</v>
      </c>
      <c r="CH16" s="326" t="e">
        <f ca="1">IF(Plananalyse!CH16=1,VLOOKUP(CH$5,Kruistabel!$B$6:$F$9,MATCH($C16,Kruistabel!$C$5:$F$5,0)+1,FALSE)+MIN(Kruistabel!$C$15,IF($D16="Ja",Kruistabel!$C$13,0)+IF(CH$6="Ja",Kruistabel!$C$14,0)),"")</f>
        <v>#REF!</v>
      </c>
      <c r="CI16" s="65"/>
      <c r="CJ16" s="326">
        <f ca="1">IF(Plananalyse!CJ16=1,VLOOKUP(CJ$5,Kruistabel!$B$6:$F$9,MATCH($C16,Kruistabel!$C$5:$F$5,0)+1,FALSE)+MIN(Kruistabel!$C$15,IF($D16="Ja",Kruistabel!$C$13,0)+IF(CJ$6="Ja",Kruistabel!$C$14,0)),"")</f>
        <v>48</v>
      </c>
      <c r="CK16" s="326">
        <f ca="1">IF(Plananalyse!CK16=1,VLOOKUP(CK$5,Kruistabel!$B$6:$F$9,MATCH($C16,Kruistabel!$C$5:$F$5,0)+1,FALSE)+MIN(Kruistabel!$C$15,IF($D16="Ja",Kruistabel!$C$13,0)+IF(CK$6="Ja",Kruistabel!$C$14,0)),"")</f>
        <v>48</v>
      </c>
      <c r="CL16" s="326">
        <f ca="1">IF(Plananalyse!CL16=1,VLOOKUP(CL$5,Kruistabel!$B$6:$F$9,MATCH($C16,Kruistabel!$C$5:$F$5,0)+1,FALSE)+MIN(Kruistabel!$C$15,IF($D16="Ja",Kruistabel!$C$13,0)+IF(CL$6="Ja",Kruistabel!$C$14,0)),"")</f>
        <v>32</v>
      </c>
      <c r="CM16" s="326">
        <f ca="1">IF(Plananalyse!CM16=1,VLOOKUP(CM$5,Kruistabel!$B$6:$F$9,MATCH($C16,Kruistabel!$C$5:$F$5,0)+1,FALSE)+MIN(Kruistabel!$C$15,IF($D16="Ja",Kruistabel!$C$13,0)+IF(CM$6="Ja",Kruistabel!$C$14,0)),"")</f>
        <v>52</v>
      </c>
      <c r="CN16" s="326">
        <f ca="1">IF(Plananalyse!CN16=1,VLOOKUP(CN$5,Kruistabel!$B$6:$F$9,MATCH($C16,Kruistabel!$C$5:$F$5,0)+1,FALSE)+MIN(Kruistabel!$C$15,IF($D16="Ja",Kruistabel!$C$13,0)+IF(CN$6="Ja",Kruistabel!$C$14,0)),"")</f>
        <v>52</v>
      </c>
      <c r="CO16" s="326">
        <f ca="1">IF(Plananalyse!CO16=1,VLOOKUP(CO$5,Kruistabel!$B$6:$F$9,MATCH($C16,Kruistabel!$C$5:$F$5,0)+1,FALSE)+MIN(Kruistabel!$C$15,IF($D16="Ja",Kruistabel!$C$13,0)+IF(CO$6="Ja",Kruistabel!$C$14,0)),"")</f>
        <v>44</v>
      </c>
      <c r="CP16" s="326">
        <f ca="1">IF(Plananalyse!CP16=1,VLOOKUP(CP$5,Kruistabel!$B$6:$F$9,MATCH($C16,Kruistabel!$C$5:$F$5,0)+1,FALSE)+MIN(Kruistabel!$C$15,IF($D16="Ja",Kruistabel!$C$13,0)+IF(CP$6="Ja",Kruistabel!$C$14,0)),"")</f>
        <v>48</v>
      </c>
      <c r="CQ16" s="326">
        <f ca="1">IF(Plananalyse!CQ16=1,VLOOKUP(CQ$5,Kruistabel!$B$6:$F$9,MATCH($C16,Kruistabel!$C$5:$F$5,0)+1,FALSE)+MIN(Kruistabel!$C$15,IF($D16="Ja",Kruistabel!$C$13,0)+IF(CQ$6="Ja",Kruistabel!$C$14,0)),"")</f>
        <v>44</v>
      </c>
      <c r="CR16" s="326">
        <f ca="1">IF(Plananalyse!CR16=1,VLOOKUP(CR$5,Kruistabel!$B$6:$F$9,MATCH($C16,Kruistabel!$C$5:$F$5,0)+1,FALSE)+MIN(Kruistabel!$C$15,IF($D16="Ja",Kruistabel!$C$13,0)+IF(CR$6="Ja",Kruistabel!$C$14,0)),"")</f>
        <v>46</v>
      </c>
      <c r="CS16" s="326">
        <f ca="1">IF(Plananalyse!CS16=1,VLOOKUP(CS$5,Kruistabel!$B$6:$F$9,MATCH($C16,Kruistabel!$C$5:$F$5,0)+1,FALSE)+MIN(Kruistabel!$C$15,IF($D16="Ja",Kruistabel!$C$13,0)+IF(CS$6="Ja",Kruistabel!$C$14,0)),"")</f>
        <v>48</v>
      </c>
      <c r="CT16" s="326">
        <f ca="1">IF(Plananalyse!CT16=1,VLOOKUP(CT$5,Kruistabel!$B$6:$F$9,MATCH($C16,Kruistabel!$C$5:$F$5,0)+1,FALSE)+MIN(Kruistabel!$C$15,IF($D16="Ja",Kruistabel!$C$13,0)+IF(CT$6="Ja",Kruistabel!$C$14,0)),"")</f>
        <v>48</v>
      </c>
      <c r="CU16" s="326">
        <f ca="1">IF(Plananalyse!CU16=1,VLOOKUP(CU$5,Kruistabel!$B$6:$F$9,MATCH($C16,Kruistabel!$C$5:$F$5,0)+1,FALSE)+MIN(Kruistabel!$C$15,IF($D16="Ja",Kruistabel!$C$13,0)+IF(CU$6="Ja",Kruistabel!$C$14,0)),"")</f>
        <v>44</v>
      </c>
      <c r="CV16" s="326">
        <f ca="1">IF(Plananalyse!CV16=1,VLOOKUP(CV$5,Kruistabel!$B$6:$F$9,MATCH($C16,Kruistabel!$C$5:$F$5,0)+1,FALSE)+MIN(Kruistabel!$C$15,IF($D16="Ja",Kruistabel!$C$13,0)+IF(CV$6="Ja",Kruistabel!$C$14,0)),"")</f>
        <v>44</v>
      </c>
      <c r="CW16" s="326">
        <f ca="1">IF(Plananalyse!CW16=1,VLOOKUP(CW$5,Kruistabel!$B$6:$F$9,MATCH($C16,Kruistabel!$C$5:$F$5,0)+1,FALSE)+MIN(Kruistabel!$C$15,IF($D16="Ja",Kruistabel!$C$13,0)+IF(CW$6="Ja",Kruistabel!$C$14,0)),"")</f>
        <v>48</v>
      </c>
      <c r="CX16" s="326">
        <f ca="1">IF(Plananalyse!CX16=1,VLOOKUP(CX$5,Kruistabel!$B$6:$F$9,MATCH($C16,Kruistabel!$C$5:$F$5,0)+1,FALSE)+MIN(Kruistabel!$C$15,IF($D16="Ja",Kruistabel!$C$13,0)+IF(CX$6="Ja",Kruistabel!$C$14,0)),"")</f>
        <v>32</v>
      </c>
      <c r="CY16" s="326">
        <f ca="1">IF(Plananalyse!CY16=1,VLOOKUP(CY$5,Kruistabel!$B$6:$F$9,MATCH($C16,Kruistabel!$C$5:$F$5,0)+1,FALSE)+MIN(Kruistabel!$C$15,IF($D16="Ja",Kruistabel!$C$13,0)+IF(CY$6="Ja",Kruistabel!$C$14,0)),"")</f>
        <v>44</v>
      </c>
      <c r="CZ16" s="326">
        <f ca="1">IF(Plananalyse!CZ16=1,VLOOKUP(CZ$5,Kruistabel!$B$6:$F$9,MATCH($C16,Kruistabel!$C$5:$F$5,0)+1,FALSE)+MIN(Kruistabel!$C$15,IF($D16="Ja",Kruistabel!$C$13,0)+IF(CZ$6="Ja",Kruistabel!$C$14,0)),"")</f>
        <v>44</v>
      </c>
      <c r="DA16" s="326">
        <f ca="1">IF(Plananalyse!DA16=1,VLOOKUP(DA$5,Kruistabel!$B$6:$F$9,MATCH($C16,Kruistabel!$C$5:$F$5,0)+1,FALSE)+MIN(Kruistabel!$C$15,IF($D16="Ja",Kruistabel!$C$13,0)+IF(DA$6="Ja",Kruistabel!$C$14,0)),"")</f>
        <v>44</v>
      </c>
      <c r="DB16" s="326">
        <f ca="1">IF(Plananalyse!DB16=1,VLOOKUP(DB$5,Kruistabel!$B$6:$F$9,MATCH($C16,Kruistabel!$C$5:$F$5,0)+1,FALSE)+MIN(Kruistabel!$C$15,IF($D16="Ja",Kruistabel!$C$13,0)+IF(DB$6="Ja",Kruistabel!$C$14,0)),"")</f>
        <v>32</v>
      </c>
      <c r="DC16" s="326">
        <f ca="1">IF(Plananalyse!DC16=1,VLOOKUP(DC$5,Kruistabel!$B$6:$F$9,MATCH($C16,Kruistabel!$C$5:$F$5,0)+1,FALSE)+MIN(Kruistabel!$C$15,IF($D16="Ja",Kruistabel!$C$13,0)+IF(DC$6="Ja",Kruistabel!$C$14,0)),"")</f>
        <v>32</v>
      </c>
      <c r="DD16" s="327"/>
      <c r="DE16" s="326" t="e">
        <f ca="1">IF(Plananalyse!DE16=1,VLOOKUP(DE$5,Kruistabel!$B$6:$F$9,MATCH($C16,Kruistabel!$C$5:$F$5,0)+1,FALSE)+MIN(Kruistabel!$C$15,IF($D16="Ja",Kruistabel!$C$13,0)+IF(DE$6="Ja",Kruistabel!$C$14,0)),"")</f>
        <v>#N/A</v>
      </c>
      <c r="DF16" s="326" t="e">
        <f ca="1">IF(Plananalyse!DF16=1,VLOOKUP(DF$5,Kruistabel!$B$6:$F$9,MATCH($C16,Kruistabel!$C$5:$F$5,0)+1,FALSE)+MIN(Kruistabel!$C$15,IF($D16="Ja",Kruistabel!$C$13,0)+IF(DF$6="Ja",Kruistabel!$C$14,0)),"")</f>
        <v>#N/A</v>
      </c>
      <c r="DG16" s="326" t="e">
        <f ca="1">IF(Plananalyse!DG16=1,VLOOKUP(DG$5,Kruistabel!$B$6:$F$9,MATCH($C16,Kruistabel!$C$5:$F$5,0)+1,FALSE)+MIN(Kruistabel!$C$15,IF($D16="Ja",Kruistabel!$C$13,0)+IF(DG$6="Ja",Kruistabel!$C$14,0)),"")</f>
        <v>#N/A</v>
      </c>
      <c r="DH16" s="326" t="e">
        <f ca="1">IF(Plananalyse!DH16=1,VLOOKUP(DH$5,Kruistabel!$B$6:$F$9,MATCH($C16,Kruistabel!$C$5:$F$5,0)+1,FALSE)+MIN(Kruistabel!$C$15,IF($D16="Ja",Kruistabel!$C$13,0)+IF(DH$6="Ja",Kruistabel!$C$14,0)),"")</f>
        <v>#N/A</v>
      </c>
      <c r="DI16" s="326" t="e">
        <f ca="1">IF(Plananalyse!DI16=1,VLOOKUP(DI$5,Kruistabel!$B$6:$F$9,MATCH($C16,Kruistabel!$C$5:$F$5,0)+1,FALSE)+MIN(Kruistabel!$C$15,IF($D16="Ja",Kruistabel!$C$13,0)+IF(DI$6="Ja",Kruistabel!$C$14,0)),"")</f>
        <v>#N/A</v>
      </c>
      <c r="DJ16" s="326" t="e">
        <f ca="1">IF(Plananalyse!DJ16=1,VLOOKUP(DJ$5,Kruistabel!$B$6:$F$9,MATCH($C16,Kruistabel!$C$5:$F$5,0)+1,FALSE)+MIN(Kruistabel!$C$15,IF($D16="Ja",Kruistabel!$C$13,0)+IF(DJ$6="Ja",Kruistabel!$C$14,0)),"")</f>
        <v>#N/A</v>
      </c>
      <c r="DK16" s="326" t="e">
        <f ca="1">IF(Plananalyse!DK16=1,VLOOKUP(DK$5,Kruistabel!$B$6:$F$9,MATCH($C16,Kruistabel!$C$5:$F$5,0)+1,FALSE)+MIN(Kruistabel!$C$15,IF($D16="Ja",Kruistabel!$C$13,0)+IF(DK$6="Ja",Kruistabel!$C$14,0)),"")</f>
        <v>#REF!</v>
      </c>
      <c r="DL16" s="326" t="e">
        <f ca="1">IF(Plananalyse!DL16=1,VLOOKUP(DL$5,Kruistabel!$B$6:$F$9,MATCH($C16,Kruistabel!$C$5:$F$5,0)+1,FALSE)+MIN(Kruistabel!$C$15,IF($D16="Ja",Kruistabel!$C$13,0)+IF(DL$6="Ja",Kruistabel!$C$14,0)),"")</f>
        <v>#REF!</v>
      </c>
      <c r="DM16" s="327"/>
      <c r="DN16" s="326" t="e">
        <f ca="1">IF(Plananalyse!DN16=1,VLOOKUP(DN$5,Kruistabel!$B$6:$F$9,MATCH($C16,Kruistabel!$C$5:$F$5,0)+1,FALSE)+MIN(Kruistabel!$C$15,IF($D16="Ja",Kruistabel!$C$13,0)+IF(DN$6="Ja",Kruistabel!$C$14,0)),"")</f>
        <v>#N/A</v>
      </c>
      <c r="DO16" s="326" t="e">
        <f ca="1">IF(Plananalyse!DO16=1,VLOOKUP(DO$5,Kruistabel!$B$6:$F$9,MATCH($C16,Kruistabel!$C$5:$F$5,0)+1,FALSE)+MIN(Kruistabel!$C$15,IF($D16="Ja",Kruistabel!$C$13,0)+IF(DO$6="Ja",Kruistabel!$C$14,0)),"")</f>
        <v>#N/A</v>
      </c>
      <c r="DP16" s="326" t="e">
        <f ca="1">IF(Plananalyse!DP16=1,VLOOKUP(DP$5,Kruistabel!$B$6:$F$9,MATCH($C16,Kruistabel!$C$5:$F$5,0)+1,FALSE)+MIN(Kruistabel!$C$15,IF($D16="Ja",Kruistabel!$C$13,0)+IF(DP$6="Ja",Kruistabel!$C$14,0)),"")</f>
        <v>#N/A</v>
      </c>
      <c r="DQ16" s="326" t="e">
        <f ca="1">IF(Plananalyse!DQ16=1,VLOOKUP(DQ$5,Kruistabel!$B$6:$F$9,MATCH($C16,Kruistabel!$C$5:$F$5,0)+1,FALSE)+MIN(Kruistabel!$C$15,IF($D16="Ja",Kruistabel!$C$13,0)+IF(DQ$6="Ja",Kruistabel!$C$14,0)),"")</f>
        <v>#N/A</v>
      </c>
      <c r="DR16" s="326" t="e">
        <f ca="1">IF(Plananalyse!DR16=1,VLOOKUP(DR$5,Kruistabel!$B$6:$F$9,MATCH($C16,Kruistabel!$C$5:$F$5,0)+1,FALSE)+MIN(Kruistabel!$C$15,IF($D16="Ja",Kruistabel!$C$13,0)+IF(DR$6="Ja",Kruistabel!$C$14,0)),"")</f>
        <v>#N/A</v>
      </c>
      <c r="DS16" s="326" t="e">
        <f ca="1">IF(Plananalyse!DS16=1,VLOOKUP(DS$5,Kruistabel!$B$6:$F$9,MATCH($C16,Kruistabel!$C$5:$F$5,0)+1,FALSE)+MIN(Kruistabel!$C$15,IF($D16="Ja",Kruistabel!$C$13,0)+IF(DS$6="Ja",Kruistabel!$C$14,0)),"")</f>
        <v>#N/A</v>
      </c>
      <c r="DT16" s="326" t="e">
        <f ca="1">IF(Plananalyse!DT16=1,VLOOKUP(DT$5,Kruistabel!$B$6:$F$9,MATCH($C16,Kruistabel!$C$5:$F$5,0)+1,FALSE)+MIN(Kruistabel!$C$15,IF($D16="Ja",Kruistabel!$C$13,0)+IF(DT$6="Ja",Kruistabel!$C$14,0)),"")</f>
        <v>#N/A</v>
      </c>
      <c r="DU16" s="326" t="e">
        <f ca="1">IF(Plananalyse!DU16=1,VLOOKUP(DU$5,Kruistabel!$B$6:$F$9,MATCH($C16,Kruistabel!$C$5:$F$5,0)+1,FALSE)+MIN(Kruistabel!$C$15,IF($D16="Ja",Kruistabel!$C$13,0)+IF(DU$6="Ja",Kruistabel!$C$14,0)),"")</f>
        <v>#N/A</v>
      </c>
      <c r="DV16" s="326" t="e">
        <f ca="1">IF(Plananalyse!DV16=1,VLOOKUP(DV$5,Kruistabel!$B$6:$F$9,MATCH($C16,Kruistabel!$C$5:$F$5,0)+1,FALSE)+MIN(Kruistabel!$C$15,IF($D16="Ja",Kruistabel!$C$13,0)+IF(DV$6="Ja",Kruistabel!$C$14,0)),"")</f>
        <v>#N/A</v>
      </c>
      <c r="DW16" s="326" t="e">
        <f ca="1">IF(Plananalyse!DW16=1,VLOOKUP(DW$5,Kruistabel!$B$6:$F$9,MATCH($C16,Kruistabel!$C$5:$F$5,0)+1,FALSE)+MIN(Kruistabel!$C$15,IF($D16="Ja",Kruistabel!$C$13,0)+IF(DW$6="Ja",Kruistabel!$C$14,0)),"")</f>
        <v>#REF!</v>
      </c>
      <c r="DX16" s="326" t="e">
        <f ca="1">IF(Plananalyse!DX16=1,VLOOKUP(DX$5,Kruistabel!$B$6:$F$9,MATCH($C16,Kruistabel!$C$5:$F$5,0)+1,FALSE)+MIN(Kruistabel!$C$15,IF($D16="Ja",Kruistabel!$C$13,0)+IF(DX$6="Ja",Kruistabel!$C$14,0)),"")</f>
        <v>#REF!</v>
      </c>
      <c r="DY16" s="327"/>
      <c r="DZ16" s="326" t="e">
        <f ca="1">IF(Plananalyse!DZ16=1,VLOOKUP(DZ$5,Kruistabel!$B$6:$F$9,MATCH($C16,Kruistabel!$C$5:$F$5,0)+1,FALSE)+MIN(Kruistabel!$C$15,IF($D16="Ja",Kruistabel!$C$13,0)+IF(DZ$6="Ja",Kruistabel!$C$14,0)),"")</f>
        <v>#N/A</v>
      </c>
      <c r="EA16" s="326" t="e">
        <f ca="1">IF(Plananalyse!EA16=1,VLOOKUP(EA$5,Kruistabel!$B$6:$F$9,MATCH($C16,Kruistabel!$C$5:$F$5,0)+1,FALSE)+MIN(Kruistabel!$C$15,IF($D16="Ja",Kruistabel!$C$13,0)+IF(EA$6="Ja",Kruistabel!$C$14,0)),"")</f>
        <v>#N/A</v>
      </c>
      <c r="EB16" s="326" t="e">
        <f ca="1">IF(Plananalyse!EB16=1,VLOOKUP(EB$5,Kruistabel!$B$6:$F$9,MATCH($C16,Kruistabel!$C$5:$F$5,0)+1,FALSE)+MIN(Kruistabel!$C$15,IF($D16="Ja",Kruistabel!$C$13,0)+IF(EB$6="Ja",Kruistabel!$C$14,0)),"")</f>
        <v>#REF!</v>
      </c>
      <c r="EC16" s="326" t="e">
        <f ca="1">IF(Plananalyse!EC16=1,VLOOKUP(EC$5,Kruistabel!$B$6:$F$9,MATCH($C16,Kruistabel!$C$5:$F$5,0)+1,FALSE)+MIN(Kruistabel!$C$15,IF($D16="Ja",Kruistabel!$C$13,0)+IF(EC$6="Ja",Kruistabel!$C$14,0)),"")</f>
        <v>#REF!</v>
      </c>
      <c r="ED16" s="327"/>
      <c r="EE16" s="326" t="e">
        <f ca="1">IF(Plananalyse!EE16=1,VLOOKUP(EE$5,Kruistabel!$B$6:$F$9,MATCH($C16,Kruistabel!$C$5:$F$5,0)+1,FALSE)+MIN(Kruistabel!$C$15,IF($D16="Ja",Kruistabel!$C$13,0)+IF(EE$6="Ja",Kruistabel!$C$14,0)),"")</f>
        <v>#N/A</v>
      </c>
      <c r="EF16" s="326" t="e">
        <f ca="1">IF(Plananalyse!EF16=1,VLOOKUP(EF$5,Kruistabel!$B$6:$F$9,MATCH($C16,Kruistabel!$C$5:$F$5,0)+1,FALSE)+MIN(Kruistabel!$C$15,IF($D16="Ja",Kruistabel!$C$13,0)+IF(EF$6="Ja",Kruistabel!$C$14,0)),"")</f>
        <v>#N/A</v>
      </c>
      <c r="EG16" s="326" t="e">
        <f ca="1">IF(Plananalyse!EG16=1,VLOOKUP(EG$5,Kruistabel!$B$6:$F$9,MATCH($C16,Kruistabel!$C$5:$F$5,0)+1,FALSE)+MIN(Kruistabel!$C$15,IF($D16="Ja",Kruistabel!$C$13,0)+IF(EG$6="Ja",Kruistabel!$C$14,0)),"")</f>
        <v>#N/A</v>
      </c>
      <c r="EH16" s="326" t="e">
        <f ca="1">IF(Plananalyse!EH16=1,VLOOKUP(EH$5,Kruistabel!$B$6:$F$9,MATCH($C16,Kruistabel!$C$5:$F$5,0)+1,FALSE)+MIN(Kruistabel!$C$15,IF($D16="Ja",Kruistabel!$C$13,0)+IF(EH$6="Ja",Kruistabel!$C$14,0)),"")</f>
        <v>#REF!</v>
      </c>
      <c r="EI16" s="326" t="e">
        <f ca="1">IF(Plananalyse!EI16=1,VLOOKUP(EI$5,Kruistabel!$B$6:$F$9,MATCH($C16,Kruistabel!$C$5:$F$5,0)+1,FALSE)+MIN(Kruistabel!$C$15,IF($D16="Ja",Kruistabel!$C$13,0)+IF(EI$6="Ja",Kruistabel!$C$14,0)),"")</f>
        <v>#REF!</v>
      </c>
      <c r="EJ16" s="331" t="str">
        <f>IF(Plananalyse!EJ16=1,VLOOKUP(EJ$5,Kruistabel!$B$6:$F$9,MATCH($C16,Kruistabel!$C$5:$F$5,0)+1,FALSE)+MIN(Kruistabel!$C$15,IF($D16="Ja",Kruistabel!$C$13,0)+IF(EJ$6="Ja",Kruistabel!$C$14,0)),"")</f>
        <v/>
      </c>
      <c r="EK16" s="164"/>
      <c r="EL16" s="164"/>
      <c r="EM16" s="164"/>
      <c r="EN16" s="164"/>
    </row>
    <row r="17" spans="2:144">
      <c r="B17" s="337" t="s">
        <v>96</v>
      </c>
      <c r="C17" s="160" t="str">
        <f>_xlfn.IFNA(VLOOKUP($B17,Classificatietabel!$B$6:$I$91,C$7,FALSE),"")</f>
        <v>zeer hoog</v>
      </c>
      <c r="D17" s="160" t="str">
        <f>_xlfn.IFNA(VLOOKUP($B17,Classificatietabel!$B$6:$I$91,D$7,FALSE),"")</f>
        <v>neen</v>
      </c>
      <c r="E17" s="119">
        <f>IF(AND(D17="laag",$D$3=1),0,_xlfn.IFNA(IF(VLOOKUP($B17,Classificatietabel!$B$6:$H$91,$E$5,FALSE)="Ja",1,0),""))</f>
        <v>1</v>
      </c>
      <c r="F17" s="163"/>
      <c r="G17" s="326">
        <f>IF(Plananalyse!G17=1,VLOOKUP(G$5,Kruistabel!$B$6:$F$9,MATCH($C17,Kruistabel!$C$5:$F$5,0)+1,FALSE)+MIN(Kruistabel!$C$15,IF($D17="Ja",Kruistabel!$C$13,0)+IF(G$6="Ja",Kruistabel!$C$14,0)),"")</f>
        <v>32</v>
      </c>
      <c r="H17" s="326">
        <f>IF(Plananalyse!H17=1,VLOOKUP(H$5,Kruistabel!$B$6:$F$9,MATCH($C17,Kruistabel!$C$5:$F$5,0)+1,FALSE)+MIN(Kruistabel!$C$15,IF($D17="Ja",Kruistabel!$C$13,0)+IF(H$6="Ja",Kruistabel!$C$14,0)),"")</f>
        <v>32</v>
      </c>
      <c r="I17" s="326">
        <f>IF(Plananalyse!I17=1,VLOOKUP(I$5,Kruistabel!$B$6:$F$9,MATCH($C17,Kruistabel!$C$5:$F$5,0)+1,FALSE)+MIN(Kruistabel!$C$15,IF($D17="Ja",Kruistabel!$C$13,0)+IF(I$6="Ja",Kruistabel!$C$14,0)),"")</f>
        <v>52</v>
      </c>
      <c r="J17" s="326">
        <f>IF(Plananalyse!J17=1,VLOOKUP(J$5,Kruistabel!$B$6:$F$9,MATCH($C17,Kruistabel!$C$5:$F$5,0)+1,FALSE)+MIN(Kruistabel!$C$15,IF($D17="Ja",Kruistabel!$C$13,0)+IF(J$6="Ja",Kruistabel!$C$14,0)),"")</f>
        <v>32</v>
      </c>
      <c r="K17" s="326">
        <f>IF(Plananalyse!K17=1,VLOOKUP(K$5,Kruistabel!$B$6:$F$9,MATCH($C17,Kruistabel!$C$5:$F$5,0)+1,FALSE)+MIN(Kruistabel!$C$15,IF($D17="Ja",Kruistabel!$C$13,0)+IF(K$6="Ja",Kruistabel!$C$14,0)),"")</f>
        <v>32</v>
      </c>
      <c r="L17" s="326">
        <f>IF(Plananalyse!L17=1,VLOOKUP(L$5,Kruistabel!$B$6:$F$9,MATCH($C17,Kruistabel!$C$5:$F$5,0)+1,FALSE)+MIN(Kruistabel!$C$15,IF($D17="Ja",Kruistabel!$C$13,0)+IF(L$6="Ja",Kruistabel!$C$14,0)),"")</f>
        <v>32</v>
      </c>
      <c r="M17" s="326">
        <f>IF(Plananalyse!M17=1,VLOOKUP(M$5,Kruistabel!$B$6:$F$9,MATCH($C17,Kruistabel!$C$5:$F$5,0)+1,FALSE)+MIN(Kruistabel!$C$15,IF($D17="Ja",Kruistabel!$C$13,0)+IF(M$6="Ja",Kruistabel!$C$14,0)),"")</f>
        <v>56</v>
      </c>
      <c r="N17" s="326">
        <f>IF(Plananalyse!N17=1,VLOOKUP(N$5,Kruistabel!$B$6:$F$9,MATCH($C17,Kruistabel!$C$5:$F$5,0)+1,FALSE)+MIN(Kruistabel!$C$15,IF($D17="Ja",Kruistabel!$C$13,0)+IF(N$6="Ja",Kruistabel!$C$14,0)),"")</f>
        <v>56</v>
      </c>
      <c r="O17" s="326">
        <f>IF(Plananalyse!O17=1,VLOOKUP(O$5,Kruistabel!$B$6:$F$9,MATCH($C17,Kruistabel!$C$5:$F$5,0)+1,FALSE)+MIN(Kruistabel!$C$15,IF($D17="Ja",Kruistabel!$C$13,0)+IF(O$6="Ja",Kruistabel!$C$14,0)),"")</f>
        <v>56</v>
      </c>
      <c r="P17" s="326">
        <f ca="1">IF(Plananalyse!P17=1,VLOOKUP(P$5,Kruistabel!$B$6:$F$9,MATCH($C17,Kruistabel!$C$5:$F$5,0)+1,FALSE)+MIN(Kruistabel!$C$15,IF($D17="Ja",Kruistabel!$C$13,0)+IF(P$6="Ja",Kruistabel!$C$14,0)),"")</f>
        <v>60</v>
      </c>
      <c r="Q17" s="326">
        <f ca="1">IF(Plananalyse!Q17=1,VLOOKUP(Q$5,Kruistabel!$B$6:$F$9,MATCH($C17,Kruistabel!$C$5:$F$5,0)+1,FALSE)+MIN(Kruistabel!$C$15,IF($D17="Ja",Kruistabel!$C$13,0)+IF(Q$6="Ja",Kruistabel!$C$14,0)),"")</f>
        <v>52</v>
      </c>
      <c r="R17" s="326">
        <f ca="1">IF(Plananalyse!R17=1,VLOOKUP(R$5,Kruistabel!$B$6:$F$9,MATCH($C17,Kruistabel!$C$5:$F$5,0)+1,FALSE)+MIN(Kruistabel!$C$15,IF($D17="Ja",Kruistabel!$C$13,0)+IF(R$6="Ja",Kruistabel!$C$14,0)),"")</f>
        <v>56</v>
      </c>
      <c r="S17" s="326">
        <f ca="1">IF(Plananalyse!S17=1,VLOOKUP(S$5,Kruistabel!$B$6:$F$9,MATCH($C17,Kruistabel!$C$5:$F$5,0)+1,FALSE)+MIN(Kruistabel!$C$15,IF($D17="Ja",Kruistabel!$C$13,0)+IF(S$6="Ja",Kruistabel!$C$14,0)),"")</f>
        <v>32</v>
      </c>
      <c r="T17" s="326">
        <f ca="1">IF(Plananalyse!T17=1,VLOOKUP(T$5,Kruistabel!$B$6:$F$9,MATCH($C17,Kruistabel!$C$5:$F$5,0)+1,FALSE)+MIN(Kruistabel!$C$15,IF($D17="Ja",Kruistabel!$C$13,0)+IF(T$6="Ja",Kruistabel!$C$14,0)),"")</f>
        <v>32</v>
      </c>
      <c r="U17" s="326">
        <f ca="1">IF(Plananalyse!U17=1,VLOOKUP(U$5,Kruistabel!$B$6:$F$9,MATCH($C17,Kruistabel!$C$5:$F$5,0)+1,FALSE)+MIN(Kruistabel!$C$15,IF($D17="Ja",Kruistabel!$C$13,0)+IF(U$6="Ja",Kruistabel!$C$14,0)),"")</f>
        <v>32</v>
      </c>
      <c r="V17" s="326">
        <f ca="1">IF(Plananalyse!V17=1,VLOOKUP(V$5,Kruistabel!$B$6:$F$9,MATCH($C17,Kruistabel!$C$5:$F$5,0)+1,FALSE)+MIN(Kruistabel!$C$15,IF($D17="Ja",Kruistabel!$C$13,0)+IF(V$6="Ja",Kruistabel!$C$14,0)),"")</f>
        <v>32</v>
      </c>
      <c r="W17" s="326">
        <f ca="1">IF(Plananalyse!W17=1,VLOOKUP(W$5,Kruistabel!$B$6:$F$9,MATCH($C17,Kruistabel!$C$5:$F$5,0)+1,FALSE)+MIN(Kruistabel!$C$15,IF($D17="Ja",Kruistabel!$C$13,0)+IF(W$6="Ja",Kruistabel!$C$14,0)),"")</f>
        <v>32</v>
      </c>
      <c r="X17" s="326">
        <f ca="1">IF(Plananalyse!X17=1,VLOOKUP(X$5,Kruistabel!$B$6:$F$9,MATCH($C17,Kruistabel!$C$5:$F$5,0)+1,FALSE)+MIN(Kruistabel!$C$15,IF($D17="Ja",Kruistabel!$C$13,0)+IF(X$6="Ja",Kruistabel!$C$14,0)),"")</f>
        <v>32</v>
      </c>
      <c r="Y17" s="326">
        <f ca="1">IF(Plananalyse!Y17=1,VLOOKUP(Y$5,Kruistabel!$B$6:$F$9,MATCH($C17,Kruistabel!$C$5:$F$5,0)+1,FALSE)+MIN(Kruistabel!$C$15,IF($D17="Ja",Kruistabel!$C$13,0)+IF(Y$6="Ja",Kruistabel!$C$14,0)),"")</f>
        <v>52</v>
      </c>
      <c r="Z17" s="326">
        <f ca="1">IF(Plananalyse!Z17=1,VLOOKUP(Z$5,Kruistabel!$B$6:$F$9,MATCH($C17,Kruistabel!$C$5:$F$5,0)+1,FALSE)+MIN(Kruistabel!$C$15,IF($D17="Ja",Kruistabel!$C$13,0)+IF(Z$6="Ja",Kruistabel!$C$14,0)),"")</f>
        <v>32</v>
      </c>
      <c r="AA17" s="326">
        <f ca="1">IF(Plananalyse!AA17=1,VLOOKUP(AA$5,Kruistabel!$B$6:$F$9,MATCH($C17,Kruistabel!$C$5:$F$5,0)+1,FALSE)+MIN(Kruistabel!$C$15,IF($D17="Ja",Kruistabel!$C$13,0)+IF(AA$6="Ja",Kruistabel!$C$14,0)),"")</f>
        <v>32</v>
      </c>
      <c r="AB17" s="326">
        <f ca="1">IF(Plananalyse!AB17=1,VLOOKUP(AB$5,Kruistabel!$B$6:$F$9,MATCH($C17,Kruistabel!$C$5:$F$5,0)+1,FALSE)+MIN(Kruistabel!$C$15,IF($D17="Ja",Kruistabel!$C$13,0)+IF(AB$6="Ja",Kruistabel!$C$14,0)),"")</f>
        <v>32</v>
      </c>
      <c r="AC17" s="326">
        <f ca="1">IF(Plananalyse!AC17=1,VLOOKUP(AC$5,Kruistabel!$B$6:$F$9,MATCH($C17,Kruistabel!$C$5:$F$5,0)+1,FALSE)+MIN(Kruistabel!$C$15,IF($D17="Ja",Kruistabel!$C$13,0)+IF(AC$6="Ja",Kruistabel!$C$14,0)),"")</f>
        <v>32</v>
      </c>
      <c r="AD17" s="326">
        <f ca="1">IF(Plananalyse!AD17=1,VLOOKUP(AD$5,Kruistabel!$B$6:$F$9,MATCH($C17,Kruistabel!$C$5:$F$5,0)+1,FALSE)+MIN(Kruistabel!$C$15,IF($D17="Ja",Kruistabel!$C$13,0)+IF(AD$6="Ja",Kruistabel!$C$14,0)),"")</f>
        <v>32</v>
      </c>
      <c r="AE17" s="326">
        <f ca="1">IF(Plananalyse!AE17=1,VLOOKUP(AE$5,Kruistabel!$B$6:$F$9,MATCH($C17,Kruistabel!$C$5:$F$5,0)+1,FALSE)+MIN(Kruistabel!$C$15,IF($D17="Ja",Kruistabel!$C$13,0)+IF(AE$6="Ja",Kruistabel!$C$14,0)),"")</f>
        <v>32</v>
      </c>
      <c r="AF17" s="326">
        <f ca="1">IF(Plananalyse!AF17=1,VLOOKUP(AF$5,Kruistabel!$B$6:$F$9,MATCH($C17,Kruistabel!$C$5:$F$5,0)+1,FALSE)+MIN(Kruistabel!$C$15,IF($D17="Ja",Kruistabel!$C$13,0)+IF(AF$6="Ja",Kruistabel!$C$14,0)),"")</f>
        <v>32</v>
      </c>
      <c r="AG17" s="326">
        <f ca="1">IF(Plananalyse!AG17=1,VLOOKUP(AG$5,Kruistabel!$B$6:$F$9,MATCH($C17,Kruistabel!$C$5:$F$5,0)+1,FALSE)+MIN(Kruistabel!$C$15,IF($D17="Ja",Kruistabel!$C$13,0)+IF(AG$6="Ja",Kruistabel!$C$14,0)),"")</f>
        <v>32</v>
      </c>
      <c r="AH17" s="326">
        <f ca="1">IF(Plananalyse!AH17=1,VLOOKUP(AH$5,Kruistabel!$B$6:$F$9,MATCH($C17,Kruistabel!$C$5:$F$5,0)+1,FALSE)+MIN(Kruistabel!$C$15,IF($D17="Ja",Kruistabel!$C$13,0)+IF(AH$6="Ja",Kruistabel!$C$14,0)),"")</f>
        <v>32</v>
      </c>
      <c r="AI17" s="326">
        <f ca="1">IF(Plananalyse!AI17=1,VLOOKUP(AI$5,Kruistabel!$B$6:$F$9,MATCH($C17,Kruistabel!$C$5:$F$5,0)+1,FALSE)+MIN(Kruistabel!$C$15,IF($D17="Ja",Kruistabel!$C$13,0)+IF(AI$6="Ja",Kruistabel!$C$14,0)),"")</f>
        <v>32</v>
      </c>
      <c r="AJ17" s="326">
        <f ca="1">IF(Plananalyse!AJ17=1,VLOOKUP(AJ$5,Kruistabel!$B$6:$F$9,MATCH($C17,Kruistabel!$C$5:$F$5,0)+1,FALSE)+MIN(Kruistabel!$C$15,IF($D17="Ja",Kruistabel!$C$13,0)+IF(AJ$6="Ja",Kruistabel!$C$14,0)),"")</f>
        <v>32</v>
      </c>
      <c r="AK17" s="326">
        <f ca="1">IF(Plananalyse!AK17=1,VLOOKUP(AK$5,Kruistabel!$B$6:$F$9,MATCH($C17,Kruistabel!$C$5:$F$5,0)+1,FALSE)+MIN(Kruistabel!$C$15,IF($D17="Ja",Kruistabel!$C$13,0)+IF(AK$6="Ja",Kruistabel!$C$14,0)),"")</f>
        <v>54</v>
      </c>
      <c r="AL17" s="326">
        <f ca="1">IF(Plananalyse!AL17=1,VLOOKUP(AL$5,Kruistabel!$B$6:$F$9,MATCH($C17,Kruistabel!$C$5:$F$5,0)+1,FALSE)+MIN(Kruistabel!$C$15,IF($D17="Ja",Kruistabel!$C$13,0)+IF(AL$6="Ja",Kruistabel!$C$14,0)),"")</f>
        <v>32</v>
      </c>
      <c r="AM17" s="326">
        <f ca="1">IF(Plananalyse!AM17=1,VLOOKUP(AM$5,Kruistabel!$B$6:$F$9,MATCH($C17,Kruistabel!$C$5:$F$5,0)+1,FALSE)+MIN(Kruistabel!$C$15,IF($D17="Ja",Kruistabel!$C$13,0)+IF(AM$6="Ja",Kruistabel!$C$14,0)),"")</f>
        <v>32</v>
      </c>
      <c r="AN17" s="327"/>
      <c r="AO17" s="326">
        <f ca="1">IF(Plananalyse!AO17=1,VLOOKUP(AO$5,Kruistabel!$B$6:$F$9,MATCH($C17,Kruistabel!$C$5:$F$5,0)+1,FALSE)+MIN(Kruistabel!$C$15,IF($D17="Ja",Kruistabel!$C$13,0)+IF(AO$6="Ja",Kruistabel!$C$14,0)),"")</f>
        <v>54</v>
      </c>
      <c r="AP17" s="326">
        <f ca="1">IF(Plananalyse!AP17=1,VLOOKUP(AP$5,Kruistabel!$B$6:$F$9,MATCH($C17,Kruistabel!$C$5:$F$5,0)+1,FALSE)+MIN(Kruistabel!$C$15,IF($D17="Ja",Kruistabel!$C$13,0)+IF(AP$6="Ja",Kruistabel!$C$14,0)),"")</f>
        <v>54</v>
      </c>
      <c r="AQ17" s="326">
        <f ca="1">IF(Plananalyse!AQ17=1,VLOOKUP(AQ$5,Kruistabel!$B$6:$F$9,MATCH($C17,Kruistabel!$C$5:$F$5,0)+1,FALSE)+MIN(Kruistabel!$C$15,IF($D17="Ja",Kruistabel!$C$13,0)+IF(AQ$6="Ja",Kruistabel!$C$14,0)),"")</f>
        <v>54</v>
      </c>
      <c r="AR17" s="326">
        <f ca="1">IF(Plananalyse!AR17=1,VLOOKUP(AR$5,Kruistabel!$B$6:$F$9,MATCH($C17,Kruistabel!$C$5:$F$5,0)+1,FALSE)+MIN(Kruistabel!$C$15,IF($D17="Ja",Kruistabel!$C$13,0)+IF(AR$6="Ja",Kruistabel!$C$14,0)),"")</f>
        <v>58</v>
      </c>
      <c r="AS17" s="326">
        <f ca="1">IF(Plananalyse!AS17=1,VLOOKUP(AS$5,Kruistabel!$B$6:$F$9,MATCH($C17,Kruistabel!$C$5:$F$5,0)+1,FALSE)+MIN(Kruistabel!$C$15,IF($D17="Ja",Kruistabel!$C$13,0)+IF(AS$6="Ja",Kruistabel!$C$14,0)),"")</f>
        <v>54</v>
      </c>
      <c r="AT17" s="326">
        <f ca="1">IF(Plananalyse!AT17=1,VLOOKUP(AT$5,Kruistabel!$B$6:$F$9,MATCH($C17,Kruistabel!$C$5:$F$5,0)+1,FALSE)+MIN(Kruistabel!$C$15,IF($D17="Ja",Kruistabel!$C$13,0)+IF(AT$6="Ja",Kruistabel!$C$14,0)),"")</f>
        <v>58</v>
      </c>
      <c r="AU17" s="326">
        <f ca="1">IF(Plananalyse!AU17=1,VLOOKUP(AU$5,Kruistabel!$B$6:$F$9,MATCH($C17,Kruistabel!$C$5:$F$5,0)+1,FALSE)+MIN(Kruistabel!$C$15,IF($D17="Ja",Kruistabel!$C$13,0)+IF(AU$6="Ja",Kruistabel!$C$14,0)),"")</f>
        <v>32</v>
      </c>
      <c r="AV17" s="326">
        <f ca="1">IF(Plananalyse!AV17=1,VLOOKUP(AV$5,Kruistabel!$B$6:$F$9,MATCH($C17,Kruistabel!$C$5:$F$5,0)+1,FALSE)+MIN(Kruistabel!$C$15,IF($D17="Ja",Kruistabel!$C$13,0)+IF(AV$6="Ja",Kruistabel!$C$14,0)),"")</f>
        <v>54</v>
      </c>
      <c r="AW17" s="326">
        <f ca="1">IF(Plananalyse!AW17=1,VLOOKUP(AW$5,Kruistabel!$B$6:$F$9,MATCH($C17,Kruistabel!$C$5:$F$5,0)+1,FALSE)+MIN(Kruistabel!$C$15,IF($D17="Ja",Kruistabel!$C$13,0)+IF(AW$6="Ja",Kruistabel!$C$14,0)),"")</f>
        <v>32</v>
      </c>
      <c r="AX17" s="326">
        <f ca="1">IF(Plananalyse!AX17=1,VLOOKUP(AX$5,Kruistabel!$B$6:$F$9,MATCH($C17,Kruistabel!$C$5:$F$5,0)+1,FALSE)+MIN(Kruistabel!$C$15,IF($D17="Ja",Kruistabel!$C$13,0)+IF(AX$6="Ja",Kruistabel!$C$14,0)),"")</f>
        <v>32</v>
      </c>
      <c r="AY17" s="327"/>
      <c r="AZ17" s="326">
        <f ca="1">IF(Plananalyse!AZ17=1,VLOOKUP(AZ$5,Kruistabel!$B$6:$F$9,MATCH($C17,Kruistabel!$C$5:$F$5,0)+1,FALSE)+MIN(Kruistabel!$C$15,IF($D17="Ja",Kruistabel!$C$13,0)+IF(AZ$6="Ja",Kruistabel!$C$14,0)),"")</f>
        <v>32</v>
      </c>
      <c r="BA17" s="326">
        <f ca="1">IF(Plananalyse!BA17=1,VLOOKUP(BA$5,Kruistabel!$B$6:$F$9,MATCH($C17,Kruistabel!$C$5:$F$5,0)+1,FALSE)+MIN(Kruistabel!$C$15,IF($D17="Ja",Kruistabel!$C$13,0)+IF(BA$6="Ja",Kruistabel!$C$14,0)),"")</f>
        <v>32</v>
      </c>
      <c r="BB17" s="326">
        <f ca="1">IF(Plananalyse!BB17=1,VLOOKUP(BB$5,Kruistabel!$B$6:$F$9,MATCH($C17,Kruistabel!$C$5:$F$5,0)+1,FALSE)+MIN(Kruistabel!$C$15,IF($D17="Ja",Kruistabel!$C$13,0)+IF(BB$6="Ja",Kruistabel!$C$14,0)),"")</f>
        <v>52</v>
      </c>
      <c r="BC17" s="326">
        <f ca="1">IF(Plananalyse!BC17=1,VLOOKUP(BC$5,Kruistabel!$B$6:$F$9,MATCH($C17,Kruistabel!$C$5:$F$5,0)+1,FALSE)+MIN(Kruistabel!$C$15,IF($D17="Ja",Kruistabel!$C$13,0)+IF(BC$6="Ja",Kruistabel!$C$14,0)),"")</f>
        <v>52</v>
      </c>
      <c r="BD17" s="326">
        <f ca="1">IF(Plananalyse!BD17=1,VLOOKUP(BD$5,Kruistabel!$B$6:$F$9,MATCH($C17,Kruistabel!$C$5:$F$5,0)+1,FALSE)+MIN(Kruistabel!$C$15,IF($D17="Ja",Kruistabel!$C$13,0)+IF(BD$6="Ja",Kruistabel!$C$14,0)),"")</f>
        <v>32</v>
      </c>
      <c r="BE17" s="326">
        <f ca="1">IF(Plananalyse!BE17=1,VLOOKUP(BE$5,Kruistabel!$B$6:$F$9,MATCH($C17,Kruistabel!$C$5:$F$5,0)+1,FALSE)+MIN(Kruistabel!$C$15,IF($D17="Ja",Kruistabel!$C$13,0)+IF(BE$6="Ja",Kruistabel!$C$14,0)),"")</f>
        <v>32</v>
      </c>
      <c r="BF17" s="326">
        <f ca="1">IF(Plananalyse!BF17=1,VLOOKUP(BF$5,Kruistabel!$B$6:$F$9,MATCH($C17,Kruistabel!$C$5:$F$5,0)+1,FALSE)+MIN(Kruistabel!$C$15,IF($D17="Ja",Kruistabel!$C$13,0)+IF(BF$6="Ja",Kruistabel!$C$14,0)),"")</f>
        <v>32</v>
      </c>
      <c r="BG17" s="326">
        <f ca="1">IF(Plananalyse!BG17=1,VLOOKUP(BG$5,Kruistabel!$B$6:$F$9,MATCH($C17,Kruistabel!$C$5:$F$5,0)+1,FALSE)+MIN(Kruistabel!$C$15,IF($D17="Ja",Kruistabel!$C$13,0)+IF(BG$6="Ja",Kruistabel!$C$14,0)),"")</f>
        <v>32</v>
      </c>
      <c r="BH17" s="326">
        <f ca="1">IF(Plananalyse!BH17=1,VLOOKUP(BH$5,Kruistabel!$B$6:$F$9,MATCH($C17,Kruistabel!$C$5:$F$5,0)+1,FALSE)+MIN(Kruistabel!$C$15,IF($D17="Ja",Kruistabel!$C$13,0)+IF(BH$6="Ja",Kruistabel!$C$14,0)),"")</f>
        <v>32</v>
      </c>
      <c r="BI17" s="327"/>
      <c r="BJ17" s="326" t="e">
        <f ca="1">IF(Plananalyse!BJ17=1,VLOOKUP(BJ$5,Kruistabel!$B$6:$F$9,MATCH($C17,Kruistabel!$C$5:$F$5,0)+1,FALSE)+MIN(Kruistabel!$C$15,IF($D17="Ja",Kruistabel!$C$13,0)+IF(BJ$6="Ja",Kruistabel!$C$14,0)),"")</f>
        <v>#N/A</v>
      </c>
      <c r="BK17" s="326" t="e">
        <f ca="1">IF(Plananalyse!BK17=1,VLOOKUP(BK$5,Kruistabel!$B$6:$F$9,MATCH($C17,Kruistabel!$C$5:$F$5,0)+1,FALSE)+MIN(Kruistabel!$C$15,IF($D17="Ja",Kruistabel!$C$13,0)+IF(BK$6="Ja",Kruistabel!$C$14,0)),"")</f>
        <v>#N/A</v>
      </c>
      <c r="BL17" s="326" t="e">
        <f ca="1">IF(Plananalyse!BL17=1,VLOOKUP(BL$5,Kruistabel!$B$6:$F$9,MATCH($C17,Kruistabel!$C$5:$F$5,0)+1,FALSE)+MIN(Kruistabel!$C$15,IF($D17="Ja",Kruistabel!$C$13,0)+IF(BL$6="Ja",Kruistabel!$C$14,0)),"")</f>
        <v>#N/A</v>
      </c>
      <c r="BM17" s="326" t="e">
        <f ca="1">IF(Plananalyse!BM17=1,VLOOKUP(BM$5,Kruistabel!$B$6:$F$9,MATCH($C17,Kruistabel!$C$5:$F$5,0)+1,FALSE)+MIN(Kruistabel!$C$15,IF($D17="Ja",Kruistabel!$C$13,0)+IF(BM$6="Ja",Kruistabel!$C$14,0)),"")</f>
        <v>#N/A</v>
      </c>
      <c r="BN17" s="326" t="e">
        <f ca="1">IF(Plananalyse!BN17=1,VLOOKUP(BN$5,Kruistabel!$B$6:$F$9,MATCH($C17,Kruistabel!$C$5:$F$5,0)+1,FALSE)+MIN(Kruistabel!$C$15,IF($D17="Ja",Kruistabel!$C$13,0)+IF(BN$6="Ja",Kruistabel!$C$14,0)),"")</f>
        <v>#N/A</v>
      </c>
      <c r="BO17" s="326" t="e">
        <f ca="1">IF(Plananalyse!BO17=1,VLOOKUP(BO$5,Kruistabel!$B$6:$F$9,MATCH($C17,Kruistabel!$C$5:$F$5,0)+1,FALSE)+MIN(Kruistabel!$C$15,IF($D17="Ja",Kruistabel!$C$13,0)+IF(BO$6="Ja",Kruistabel!$C$14,0)),"")</f>
        <v>#N/A</v>
      </c>
      <c r="BP17" s="326" t="e">
        <f ca="1">IF(Plananalyse!BP17=1,VLOOKUP(BP$5,Kruistabel!$B$6:$F$9,MATCH($C17,Kruistabel!$C$5:$F$5,0)+1,FALSE)+MIN(Kruistabel!$C$15,IF($D17="Ja",Kruistabel!$C$13,0)+IF(BP$6="Ja",Kruistabel!$C$14,0)),"")</f>
        <v>#N/A</v>
      </c>
      <c r="BQ17" s="326" t="e">
        <f ca="1">IF(Plananalyse!BQ17=1,VLOOKUP(BQ$5,Kruistabel!$B$6:$F$9,MATCH($C17,Kruistabel!$C$5:$F$5,0)+1,FALSE)+MIN(Kruistabel!$C$15,IF($D17="Ja",Kruistabel!$C$13,0)+IF(BQ$6="Ja",Kruistabel!$C$14,0)),"")</f>
        <v>#N/A</v>
      </c>
      <c r="BR17" s="326" t="e">
        <f ca="1">IF(Plananalyse!BR17=1,VLOOKUP(BR$5,Kruistabel!$B$6:$F$9,MATCH($C17,Kruistabel!$C$5:$F$5,0)+1,FALSE)+MIN(Kruistabel!$C$15,IF($D17="Ja",Kruistabel!$C$13,0)+IF(BR$6="Ja",Kruistabel!$C$14,0)),"")</f>
        <v>#REF!</v>
      </c>
      <c r="BS17" s="326" t="e">
        <f ca="1">IF(Plananalyse!BS17=1,VLOOKUP(BS$5,Kruistabel!$B$6:$F$9,MATCH($C17,Kruistabel!$C$5:$F$5,0)+1,FALSE)+MIN(Kruistabel!$C$15,IF($D17="Ja",Kruistabel!$C$13,0)+IF(BS$6="Ja",Kruistabel!$C$14,0)),"")</f>
        <v>#REF!</v>
      </c>
      <c r="BT17" s="65"/>
      <c r="BU17" s="231">
        <f ca="1">IF(Plananalyse!BU17=1,VLOOKUP(BU$5,Kruistabel!$B$6:$F$9,MATCH($C17,Kruistabel!$C$5:$F$5,0)+1,FALSE)+MIN(Kruistabel!$C$15,IF($D17="Ja",Kruistabel!$C$13,0)+IF(BU$6="Ja",Kruistabel!$C$14,0)),"")</f>
        <v>32</v>
      </c>
      <c r="BV17" s="326">
        <f ca="1">IF(Plananalyse!BV17=1,VLOOKUP(BV$5,Kruistabel!$B$6:$F$9,MATCH($C17,Kruistabel!$C$5:$F$5,0)+1,FALSE)+MIN(Kruistabel!$C$15,IF($D17="Ja",Kruistabel!$C$13,0)+IF(BV$6="Ja",Kruistabel!$C$14,0)),"")</f>
        <v>56</v>
      </c>
      <c r="BW17" s="326">
        <f ca="1">IF(Plananalyse!BW17=1,VLOOKUP(BW$5,Kruistabel!$B$6:$F$9,MATCH($C17,Kruistabel!$C$5:$F$5,0)+1,FALSE)+MIN(Kruistabel!$C$15,IF($D17="Ja",Kruistabel!$C$13,0)+IF(BW$6="Ja",Kruistabel!$C$14,0)),"")</f>
        <v>32</v>
      </c>
      <c r="BX17" s="326">
        <f ca="1">IF(Plananalyse!BX17=1,VLOOKUP(BX$5,Kruistabel!$B$6:$F$9,MATCH($C17,Kruistabel!$C$5:$F$5,0)+1,FALSE)+MIN(Kruistabel!$C$15,IF($D17="Ja",Kruistabel!$C$13,0)+IF(BX$6="Ja",Kruistabel!$C$14,0)),"")</f>
        <v>32</v>
      </c>
      <c r="BY17" s="327"/>
      <c r="BZ17" s="326" t="e">
        <f ca="1">IF(Plananalyse!BZ17=1,VLOOKUP(BZ$5,Kruistabel!$B$6:$F$9,MATCH($C17,Kruistabel!$C$5:$F$5,0)+1,FALSE)+MIN(Kruistabel!$C$15,IF($D17="Ja",Kruistabel!$C$13,0)+IF(BZ$6="Ja",Kruistabel!$C$14,0)),"")</f>
        <v>#N/A</v>
      </c>
      <c r="CA17" s="326" t="e">
        <f ca="1">IF(Plananalyse!CA17=1,VLOOKUP(CA$5,Kruistabel!$B$6:$F$9,MATCH($C17,Kruistabel!$C$5:$F$5,0)+1,FALSE)+MIN(Kruistabel!$C$15,IF($D17="Ja",Kruistabel!$C$13,0)+IF(CA$6="Ja",Kruistabel!$C$14,0)),"")</f>
        <v>#N/A</v>
      </c>
      <c r="CB17" s="326" t="e">
        <f ca="1">IF(Plananalyse!CB17=1,VLOOKUP(CB$5,Kruistabel!$B$6:$F$9,MATCH($C17,Kruistabel!$C$5:$F$5,0)+1,FALSE)+MIN(Kruistabel!$C$15,IF($D17="Ja",Kruistabel!$C$13,0)+IF(CB$6="Ja",Kruistabel!$C$14,0)),"")</f>
        <v>#N/A</v>
      </c>
      <c r="CC17" s="326" t="e">
        <f ca="1">IF(Plananalyse!CC17=1,VLOOKUP(CC$5,Kruistabel!$B$6:$F$9,MATCH($C17,Kruistabel!$C$5:$F$5,0)+1,FALSE)+MIN(Kruistabel!$C$15,IF($D17="Ja",Kruistabel!$C$13,0)+IF(CC$6="Ja",Kruistabel!$C$14,0)),"")</f>
        <v>#N/A</v>
      </c>
      <c r="CD17" s="326" t="e">
        <f ca="1">IF(Plananalyse!CD17=1,VLOOKUP(CD$5,Kruistabel!$B$6:$F$9,MATCH($C17,Kruistabel!$C$5:$F$5,0)+1,FALSE)+MIN(Kruistabel!$C$15,IF($D17="Ja",Kruistabel!$C$13,0)+IF(CD$6="Ja",Kruistabel!$C$14,0)),"")</f>
        <v>#N/A</v>
      </c>
      <c r="CE17" s="326" t="e">
        <f ca="1">IF(Plananalyse!CE17=1,VLOOKUP(CE$5,Kruistabel!$B$6:$F$9,MATCH($C17,Kruistabel!$C$5:$F$5,0)+1,FALSE)+MIN(Kruistabel!$C$15,IF($D17="Ja",Kruistabel!$C$13,0)+IF(CE$6="Ja",Kruistabel!$C$14,0)),"")</f>
        <v>#N/A</v>
      </c>
      <c r="CF17" s="326" t="e">
        <f ca="1">IF(Plananalyse!CF17=1,VLOOKUP(CF$5,Kruistabel!$B$6:$F$9,MATCH($C17,Kruistabel!$C$5:$F$5,0)+1,FALSE)+MIN(Kruistabel!$C$15,IF($D17="Ja",Kruistabel!$C$13,0)+IF(CF$6="Ja",Kruistabel!$C$14,0)),"")</f>
        <v>#N/A</v>
      </c>
      <c r="CG17" s="326" t="e">
        <f ca="1">IF(Plananalyse!CG17=1,VLOOKUP(CG$5,Kruistabel!$B$6:$F$9,MATCH($C17,Kruistabel!$C$5:$F$5,0)+1,FALSE)+MIN(Kruistabel!$C$15,IF($D17="Ja",Kruistabel!$C$13,0)+IF(CG$6="Ja",Kruistabel!$C$14,0)),"")</f>
        <v>#REF!</v>
      </c>
      <c r="CH17" s="326" t="e">
        <f ca="1">IF(Plananalyse!CH17=1,VLOOKUP(CH$5,Kruistabel!$B$6:$F$9,MATCH($C17,Kruistabel!$C$5:$F$5,0)+1,FALSE)+MIN(Kruistabel!$C$15,IF($D17="Ja",Kruistabel!$C$13,0)+IF(CH$6="Ja",Kruistabel!$C$14,0)),"")</f>
        <v>#REF!</v>
      </c>
      <c r="CI17" s="65"/>
      <c r="CJ17" s="326">
        <f ca="1">IF(Plananalyse!CJ17=1,VLOOKUP(CJ$5,Kruistabel!$B$6:$F$9,MATCH($C17,Kruistabel!$C$5:$F$5,0)+1,FALSE)+MIN(Kruistabel!$C$15,IF($D17="Ja",Kruistabel!$C$13,0)+IF(CJ$6="Ja",Kruistabel!$C$14,0)),"")</f>
        <v>56</v>
      </c>
      <c r="CK17" s="326">
        <f ca="1">IF(Plananalyse!CK17=1,VLOOKUP(CK$5,Kruistabel!$B$6:$F$9,MATCH($C17,Kruistabel!$C$5:$F$5,0)+1,FALSE)+MIN(Kruistabel!$C$15,IF($D17="Ja",Kruistabel!$C$13,0)+IF(CK$6="Ja",Kruistabel!$C$14,0)),"")</f>
        <v>56</v>
      </c>
      <c r="CL17" s="326">
        <f ca="1">IF(Plananalyse!CL17=1,VLOOKUP(CL$5,Kruistabel!$B$6:$F$9,MATCH($C17,Kruistabel!$C$5:$F$5,0)+1,FALSE)+MIN(Kruistabel!$C$15,IF($D17="Ja",Kruistabel!$C$13,0)+IF(CL$6="Ja",Kruistabel!$C$14,0)),"")</f>
        <v>32</v>
      </c>
      <c r="CM17" s="326">
        <f ca="1">IF(Plananalyse!CM17=1,VLOOKUP(CM$5,Kruistabel!$B$6:$F$9,MATCH($C17,Kruistabel!$C$5:$F$5,0)+1,FALSE)+MIN(Kruistabel!$C$15,IF($D17="Ja",Kruistabel!$C$13,0)+IF(CM$6="Ja",Kruistabel!$C$14,0)),"")</f>
        <v>60</v>
      </c>
      <c r="CN17" s="326">
        <f ca="1">IF(Plananalyse!CN17=1,VLOOKUP(CN$5,Kruistabel!$B$6:$F$9,MATCH($C17,Kruistabel!$C$5:$F$5,0)+1,FALSE)+MIN(Kruistabel!$C$15,IF($D17="Ja",Kruistabel!$C$13,0)+IF(CN$6="Ja",Kruistabel!$C$14,0)),"")</f>
        <v>60</v>
      </c>
      <c r="CO17" s="326">
        <f ca="1">IF(Plananalyse!CO17=1,VLOOKUP(CO$5,Kruistabel!$B$6:$F$9,MATCH($C17,Kruistabel!$C$5:$F$5,0)+1,FALSE)+MIN(Kruistabel!$C$15,IF($D17="Ja",Kruistabel!$C$13,0)+IF(CO$6="Ja",Kruistabel!$C$14,0)),"")</f>
        <v>52</v>
      </c>
      <c r="CP17" s="326">
        <f ca="1">IF(Plananalyse!CP17=1,VLOOKUP(CP$5,Kruistabel!$B$6:$F$9,MATCH($C17,Kruistabel!$C$5:$F$5,0)+1,FALSE)+MIN(Kruistabel!$C$15,IF($D17="Ja",Kruistabel!$C$13,0)+IF(CP$6="Ja",Kruistabel!$C$14,0)),"")</f>
        <v>56</v>
      </c>
      <c r="CQ17" s="326">
        <f ca="1">IF(Plananalyse!CQ17=1,VLOOKUP(CQ$5,Kruistabel!$B$6:$F$9,MATCH($C17,Kruistabel!$C$5:$F$5,0)+1,FALSE)+MIN(Kruistabel!$C$15,IF($D17="Ja",Kruistabel!$C$13,0)+IF(CQ$6="Ja",Kruistabel!$C$14,0)),"")</f>
        <v>52</v>
      </c>
      <c r="CR17" s="326">
        <f ca="1">IF(Plananalyse!CR17=1,VLOOKUP(CR$5,Kruistabel!$B$6:$F$9,MATCH($C17,Kruistabel!$C$5:$F$5,0)+1,FALSE)+MIN(Kruistabel!$C$15,IF($D17="Ja",Kruistabel!$C$13,0)+IF(CR$6="Ja",Kruistabel!$C$14,0)),"")</f>
        <v>54</v>
      </c>
      <c r="CS17" s="326">
        <f ca="1">IF(Plananalyse!CS17=1,VLOOKUP(CS$5,Kruistabel!$B$6:$F$9,MATCH($C17,Kruistabel!$C$5:$F$5,0)+1,FALSE)+MIN(Kruistabel!$C$15,IF($D17="Ja",Kruistabel!$C$13,0)+IF(CS$6="Ja",Kruistabel!$C$14,0)),"")</f>
        <v>56</v>
      </c>
      <c r="CT17" s="326">
        <f ca="1">IF(Plananalyse!CT17=1,VLOOKUP(CT$5,Kruistabel!$B$6:$F$9,MATCH($C17,Kruistabel!$C$5:$F$5,0)+1,FALSE)+MIN(Kruistabel!$C$15,IF($D17="Ja",Kruistabel!$C$13,0)+IF(CT$6="Ja",Kruistabel!$C$14,0)),"")</f>
        <v>56</v>
      </c>
      <c r="CU17" s="326">
        <f ca="1">IF(Plananalyse!CU17=1,VLOOKUP(CU$5,Kruistabel!$B$6:$F$9,MATCH($C17,Kruistabel!$C$5:$F$5,0)+1,FALSE)+MIN(Kruistabel!$C$15,IF($D17="Ja",Kruistabel!$C$13,0)+IF(CU$6="Ja",Kruistabel!$C$14,0)),"")</f>
        <v>52</v>
      </c>
      <c r="CV17" s="326">
        <f ca="1">IF(Plananalyse!CV17=1,VLOOKUP(CV$5,Kruistabel!$B$6:$F$9,MATCH($C17,Kruistabel!$C$5:$F$5,0)+1,FALSE)+MIN(Kruistabel!$C$15,IF($D17="Ja",Kruistabel!$C$13,0)+IF(CV$6="Ja",Kruistabel!$C$14,0)),"")</f>
        <v>52</v>
      </c>
      <c r="CW17" s="326">
        <f ca="1">IF(Plananalyse!CW17=1,VLOOKUP(CW$5,Kruistabel!$B$6:$F$9,MATCH($C17,Kruistabel!$C$5:$F$5,0)+1,FALSE)+MIN(Kruistabel!$C$15,IF($D17="Ja",Kruistabel!$C$13,0)+IF(CW$6="Ja",Kruistabel!$C$14,0)),"")</f>
        <v>56</v>
      </c>
      <c r="CX17" s="326">
        <f ca="1">IF(Plananalyse!CX17=1,VLOOKUP(CX$5,Kruistabel!$B$6:$F$9,MATCH($C17,Kruistabel!$C$5:$F$5,0)+1,FALSE)+MIN(Kruistabel!$C$15,IF($D17="Ja",Kruistabel!$C$13,0)+IF(CX$6="Ja",Kruistabel!$C$14,0)),"")</f>
        <v>32</v>
      </c>
      <c r="CY17" s="326">
        <f ca="1">IF(Plananalyse!CY17=1,VLOOKUP(CY$5,Kruistabel!$B$6:$F$9,MATCH($C17,Kruistabel!$C$5:$F$5,0)+1,FALSE)+MIN(Kruistabel!$C$15,IF($D17="Ja",Kruistabel!$C$13,0)+IF(CY$6="Ja",Kruistabel!$C$14,0)),"")</f>
        <v>52</v>
      </c>
      <c r="CZ17" s="326">
        <f ca="1">IF(Plananalyse!CZ17=1,VLOOKUP(CZ$5,Kruistabel!$B$6:$F$9,MATCH($C17,Kruistabel!$C$5:$F$5,0)+1,FALSE)+MIN(Kruistabel!$C$15,IF($D17="Ja",Kruistabel!$C$13,0)+IF(CZ$6="Ja",Kruistabel!$C$14,0)),"")</f>
        <v>52</v>
      </c>
      <c r="DA17" s="326">
        <f ca="1">IF(Plananalyse!DA17=1,VLOOKUP(DA$5,Kruistabel!$B$6:$F$9,MATCH($C17,Kruistabel!$C$5:$F$5,0)+1,FALSE)+MIN(Kruistabel!$C$15,IF($D17="Ja",Kruistabel!$C$13,0)+IF(DA$6="Ja",Kruistabel!$C$14,0)),"")</f>
        <v>52</v>
      </c>
      <c r="DB17" s="326">
        <f ca="1">IF(Plananalyse!DB17=1,VLOOKUP(DB$5,Kruistabel!$B$6:$F$9,MATCH($C17,Kruistabel!$C$5:$F$5,0)+1,FALSE)+MIN(Kruistabel!$C$15,IF($D17="Ja",Kruistabel!$C$13,0)+IF(DB$6="Ja",Kruistabel!$C$14,0)),"")</f>
        <v>32</v>
      </c>
      <c r="DC17" s="326">
        <f ca="1">IF(Plananalyse!DC17=1,VLOOKUP(DC$5,Kruistabel!$B$6:$F$9,MATCH($C17,Kruistabel!$C$5:$F$5,0)+1,FALSE)+MIN(Kruistabel!$C$15,IF($D17="Ja",Kruistabel!$C$13,0)+IF(DC$6="Ja",Kruistabel!$C$14,0)),"")</f>
        <v>32</v>
      </c>
      <c r="DD17" s="327"/>
      <c r="DE17" s="326" t="e">
        <f ca="1">IF(Plananalyse!DE17=1,VLOOKUP(DE$5,Kruistabel!$B$6:$F$9,MATCH($C17,Kruistabel!$C$5:$F$5,0)+1,FALSE)+MIN(Kruistabel!$C$15,IF($D17="Ja",Kruistabel!$C$13,0)+IF(DE$6="Ja",Kruistabel!$C$14,0)),"")</f>
        <v>#N/A</v>
      </c>
      <c r="DF17" s="326" t="e">
        <f ca="1">IF(Plananalyse!DF17=1,VLOOKUP(DF$5,Kruistabel!$B$6:$F$9,MATCH($C17,Kruistabel!$C$5:$F$5,0)+1,FALSE)+MIN(Kruistabel!$C$15,IF($D17="Ja",Kruistabel!$C$13,0)+IF(DF$6="Ja",Kruistabel!$C$14,0)),"")</f>
        <v>#N/A</v>
      </c>
      <c r="DG17" s="326" t="e">
        <f ca="1">IF(Plananalyse!DG17=1,VLOOKUP(DG$5,Kruistabel!$B$6:$F$9,MATCH($C17,Kruistabel!$C$5:$F$5,0)+1,FALSE)+MIN(Kruistabel!$C$15,IF($D17="Ja",Kruistabel!$C$13,0)+IF(DG$6="Ja",Kruistabel!$C$14,0)),"")</f>
        <v>#N/A</v>
      </c>
      <c r="DH17" s="326" t="e">
        <f ca="1">IF(Plananalyse!DH17=1,VLOOKUP(DH$5,Kruistabel!$B$6:$F$9,MATCH($C17,Kruistabel!$C$5:$F$5,0)+1,FALSE)+MIN(Kruistabel!$C$15,IF($D17="Ja",Kruistabel!$C$13,0)+IF(DH$6="Ja",Kruistabel!$C$14,0)),"")</f>
        <v>#N/A</v>
      </c>
      <c r="DI17" s="326" t="e">
        <f ca="1">IF(Plananalyse!DI17=1,VLOOKUP(DI$5,Kruistabel!$B$6:$F$9,MATCH($C17,Kruistabel!$C$5:$F$5,0)+1,FALSE)+MIN(Kruistabel!$C$15,IF($D17="Ja",Kruistabel!$C$13,0)+IF(DI$6="Ja",Kruistabel!$C$14,0)),"")</f>
        <v>#N/A</v>
      </c>
      <c r="DJ17" s="326" t="e">
        <f ca="1">IF(Plananalyse!DJ17=1,VLOOKUP(DJ$5,Kruistabel!$B$6:$F$9,MATCH($C17,Kruistabel!$C$5:$F$5,0)+1,FALSE)+MIN(Kruistabel!$C$15,IF($D17="Ja",Kruistabel!$C$13,0)+IF(DJ$6="Ja",Kruistabel!$C$14,0)),"")</f>
        <v>#N/A</v>
      </c>
      <c r="DK17" s="326" t="e">
        <f ca="1">IF(Plananalyse!DK17=1,VLOOKUP(DK$5,Kruistabel!$B$6:$F$9,MATCH($C17,Kruistabel!$C$5:$F$5,0)+1,FALSE)+MIN(Kruistabel!$C$15,IF($D17="Ja",Kruistabel!$C$13,0)+IF(DK$6="Ja",Kruistabel!$C$14,0)),"")</f>
        <v>#REF!</v>
      </c>
      <c r="DL17" s="326" t="e">
        <f ca="1">IF(Plananalyse!DL17=1,VLOOKUP(DL$5,Kruistabel!$B$6:$F$9,MATCH($C17,Kruistabel!$C$5:$F$5,0)+1,FALSE)+MIN(Kruistabel!$C$15,IF($D17="Ja",Kruistabel!$C$13,0)+IF(DL$6="Ja",Kruistabel!$C$14,0)),"")</f>
        <v>#REF!</v>
      </c>
      <c r="DM17" s="327"/>
      <c r="DN17" s="326" t="e">
        <f ca="1">IF(Plananalyse!DN17=1,VLOOKUP(DN$5,Kruistabel!$B$6:$F$9,MATCH($C17,Kruistabel!$C$5:$F$5,0)+1,FALSE)+MIN(Kruistabel!$C$15,IF($D17="Ja",Kruistabel!$C$13,0)+IF(DN$6="Ja",Kruistabel!$C$14,0)),"")</f>
        <v>#N/A</v>
      </c>
      <c r="DO17" s="326" t="e">
        <f ca="1">IF(Plananalyse!DO17=1,VLOOKUP(DO$5,Kruistabel!$B$6:$F$9,MATCH($C17,Kruistabel!$C$5:$F$5,0)+1,FALSE)+MIN(Kruistabel!$C$15,IF($D17="Ja",Kruistabel!$C$13,0)+IF(DO$6="Ja",Kruistabel!$C$14,0)),"")</f>
        <v>#N/A</v>
      </c>
      <c r="DP17" s="326" t="e">
        <f ca="1">IF(Plananalyse!DP17=1,VLOOKUP(DP$5,Kruistabel!$B$6:$F$9,MATCH($C17,Kruistabel!$C$5:$F$5,0)+1,FALSE)+MIN(Kruistabel!$C$15,IF($D17="Ja",Kruistabel!$C$13,0)+IF(DP$6="Ja",Kruistabel!$C$14,0)),"")</f>
        <v>#N/A</v>
      </c>
      <c r="DQ17" s="326" t="e">
        <f ca="1">IF(Plananalyse!DQ17=1,VLOOKUP(DQ$5,Kruistabel!$B$6:$F$9,MATCH($C17,Kruistabel!$C$5:$F$5,0)+1,FALSE)+MIN(Kruistabel!$C$15,IF($D17="Ja",Kruistabel!$C$13,0)+IF(DQ$6="Ja",Kruistabel!$C$14,0)),"")</f>
        <v>#N/A</v>
      </c>
      <c r="DR17" s="326" t="e">
        <f ca="1">IF(Plananalyse!DR17=1,VLOOKUP(DR$5,Kruistabel!$B$6:$F$9,MATCH($C17,Kruistabel!$C$5:$F$5,0)+1,FALSE)+MIN(Kruistabel!$C$15,IF($D17="Ja",Kruistabel!$C$13,0)+IF(DR$6="Ja",Kruistabel!$C$14,0)),"")</f>
        <v>#N/A</v>
      </c>
      <c r="DS17" s="326" t="e">
        <f ca="1">IF(Plananalyse!DS17=1,VLOOKUP(DS$5,Kruistabel!$B$6:$F$9,MATCH($C17,Kruistabel!$C$5:$F$5,0)+1,FALSE)+MIN(Kruistabel!$C$15,IF($D17="Ja",Kruistabel!$C$13,0)+IF(DS$6="Ja",Kruistabel!$C$14,0)),"")</f>
        <v>#N/A</v>
      </c>
      <c r="DT17" s="326" t="e">
        <f ca="1">IF(Plananalyse!DT17=1,VLOOKUP(DT$5,Kruistabel!$B$6:$F$9,MATCH($C17,Kruistabel!$C$5:$F$5,0)+1,FALSE)+MIN(Kruistabel!$C$15,IF($D17="Ja",Kruistabel!$C$13,0)+IF(DT$6="Ja",Kruistabel!$C$14,0)),"")</f>
        <v>#N/A</v>
      </c>
      <c r="DU17" s="326" t="e">
        <f ca="1">IF(Plananalyse!DU17=1,VLOOKUP(DU$5,Kruistabel!$B$6:$F$9,MATCH($C17,Kruistabel!$C$5:$F$5,0)+1,FALSE)+MIN(Kruistabel!$C$15,IF($D17="Ja",Kruistabel!$C$13,0)+IF(DU$6="Ja",Kruistabel!$C$14,0)),"")</f>
        <v>#N/A</v>
      </c>
      <c r="DV17" s="326" t="e">
        <f ca="1">IF(Plananalyse!DV17=1,VLOOKUP(DV$5,Kruistabel!$B$6:$F$9,MATCH($C17,Kruistabel!$C$5:$F$5,0)+1,FALSE)+MIN(Kruistabel!$C$15,IF($D17="Ja",Kruistabel!$C$13,0)+IF(DV$6="Ja",Kruistabel!$C$14,0)),"")</f>
        <v>#N/A</v>
      </c>
      <c r="DW17" s="326" t="e">
        <f ca="1">IF(Plananalyse!DW17=1,VLOOKUP(DW$5,Kruistabel!$B$6:$F$9,MATCH($C17,Kruistabel!$C$5:$F$5,0)+1,FALSE)+MIN(Kruistabel!$C$15,IF($D17="Ja",Kruistabel!$C$13,0)+IF(DW$6="Ja",Kruistabel!$C$14,0)),"")</f>
        <v>#REF!</v>
      </c>
      <c r="DX17" s="326" t="e">
        <f ca="1">IF(Plananalyse!DX17=1,VLOOKUP(DX$5,Kruistabel!$B$6:$F$9,MATCH($C17,Kruistabel!$C$5:$F$5,0)+1,FALSE)+MIN(Kruistabel!$C$15,IF($D17="Ja",Kruistabel!$C$13,0)+IF(DX$6="Ja",Kruistabel!$C$14,0)),"")</f>
        <v>#REF!</v>
      </c>
      <c r="DY17" s="327"/>
      <c r="DZ17" s="326" t="e">
        <f ca="1">IF(Plananalyse!DZ17=1,VLOOKUP(DZ$5,Kruistabel!$B$6:$F$9,MATCH($C17,Kruistabel!$C$5:$F$5,0)+1,FALSE)+MIN(Kruistabel!$C$15,IF($D17="Ja",Kruistabel!$C$13,0)+IF(DZ$6="Ja",Kruistabel!$C$14,0)),"")</f>
        <v>#N/A</v>
      </c>
      <c r="EA17" s="326" t="e">
        <f ca="1">IF(Plananalyse!EA17=1,VLOOKUP(EA$5,Kruistabel!$B$6:$F$9,MATCH($C17,Kruistabel!$C$5:$F$5,0)+1,FALSE)+MIN(Kruistabel!$C$15,IF($D17="Ja",Kruistabel!$C$13,0)+IF(EA$6="Ja",Kruistabel!$C$14,0)),"")</f>
        <v>#N/A</v>
      </c>
      <c r="EB17" s="326" t="e">
        <f ca="1">IF(Plananalyse!EB17=1,VLOOKUP(EB$5,Kruistabel!$B$6:$F$9,MATCH($C17,Kruistabel!$C$5:$F$5,0)+1,FALSE)+MIN(Kruistabel!$C$15,IF($D17="Ja",Kruistabel!$C$13,0)+IF(EB$6="Ja",Kruistabel!$C$14,0)),"")</f>
        <v>#REF!</v>
      </c>
      <c r="EC17" s="326" t="e">
        <f ca="1">IF(Plananalyse!EC17=1,VLOOKUP(EC$5,Kruistabel!$B$6:$F$9,MATCH($C17,Kruistabel!$C$5:$F$5,0)+1,FALSE)+MIN(Kruistabel!$C$15,IF($D17="Ja",Kruistabel!$C$13,0)+IF(EC$6="Ja",Kruistabel!$C$14,0)),"")</f>
        <v>#REF!</v>
      </c>
      <c r="ED17" s="327"/>
      <c r="EE17" s="326" t="e">
        <f ca="1">IF(Plananalyse!EE17=1,VLOOKUP(EE$5,Kruistabel!$B$6:$F$9,MATCH($C17,Kruistabel!$C$5:$F$5,0)+1,FALSE)+MIN(Kruistabel!$C$15,IF($D17="Ja",Kruistabel!$C$13,0)+IF(EE$6="Ja",Kruistabel!$C$14,0)),"")</f>
        <v>#N/A</v>
      </c>
      <c r="EF17" s="326" t="e">
        <f ca="1">IF(Plananalyse!EF17=1,VLOOKUP(EF$5,Kruistabel!$B$6:$F$9,MATCH($C17,Kruistabel!$C$5:$F$5,0)+1,FALSE)+MIN(Kruistabel!$C$15,IF($D17="Ja",Kruistabel!$C$13,0)+IF(EF$6="Ja",Kruistabel!$C$14,0)),"")</f>
        <v>#N/A</v>
      </c>
      <c r="EG17" s="326" t="e">
        <f ca="1">IF(Plananalyse!EG17=1,VLOOKUP(EG$5,Kruistabel!$B$6:$F$9,MATCH($C17,Kruistabel!$C$5:$F$5,0)+1,FALSE)+MIN(Kruistabel!$C$15,IF($D17="Ja",Kruistabel!$C$13,0)+IF(EG$6="Ja",Kruistabel!$C$14,0)),"")</f>
        <v>#N/A</v>
      </c>
      <c r="EH17" s="326" t="e">
        <f ca="1">IF(Plananalyse!EH17=1,VLOOKUP(EH$5,Kruistabel!$B$6:$F$9,MATCH($C17,Kruistabel!$C$5:$F$5,0)+1,FALSE)+MIN(Kruistabel!$C$15,IF($D17="Ja",Kruistabel!$C$13,0)+IF(EH$6="Ja",Kruistabel!$C$14,0)),"")</f>
        <v>#REF!</v>
      </c>
      <c r="EI17" s="326" t="e">
        <f ca="1">IF(Plananalyse!EI17=1,VLOOKUP(EI$5,Kruistabel!$B$6:$F$9,MATCH($C17,Kruistabel!$C$5:$F$5,0)+1,FALSE)+MIN(Kruistabel!$C$15,IF($D17="Ja",Kruistabel!$C$13,0)+IF(EI$6="Ja",Kruistabel!$C$14,0)),"")</f>
        <v>#REF!</v>
      </c>
      <c r="EJ17" s="331" t="str">
        <f>IF(Plananalyse!EJ17=1,VLOOKUP(EJ$5,Kruistabel!$B$6:$F$9,MATCH($C17,Kruistabel!$C$5:$F$5,0)+1,FALSE)+MIN(Kruistabel!$C$15,IF($D17="Ja",Kruistabel!$C$13,0)+IF(EJ$6="Ja",Kruistabel!$C$14,0)),"")</f>
        <v/>
      </c>
      <c r="EK17" s="164"/>
      <c r="EL17" s="164"/>
      <c r="EM17" s="164"/>
      <c r="EN17" s="164"/>
    </row>
    <row r="18" spans="2:144">
      <c r="B18" s="337" t="s">
        <v>99</v>
      </c>
      <c r="C18" s="160" t="str">
        <f>_xlfn.IFNA(VLOOKUP($B18,Classificatietabel!$B$6:$I$91,C$7,FALSE),"")</f>
        <v>normaal</v>
      </c>
      <c r="D18" s="160" t="str">
        <f>_xlfn.IFNA(VLOOKUP($B18,Classificatietabel!$B$6:$I$91,D$7,FALSE),"")</f>
        <v>neen</v>
      </c>
      <c r="E18" s="119">
        <f>IF(AND(D18="laag",$D$3=1),0,_xlfn.IFNA(IF(VLOOKUP($B18,Classificatietabel!$B$6:$H$91,$E$5,FALSE)="Ja",1,0),""))</f>
        <v>1</v>
      </c>
      <c r="F18" s="163"/>
      <c r="G18" s="326">
        <f>IF(Plananalyse!G18=1,VLOOKUP(G$5,Kruistabel!$B$6:$F$9,MATCH($C18,Kruistabel!$C$5:$F$5,0)+1,FALSE)+MIN(Kruistabel!$C$15,IF($D18="Ja",Kruistabel!$C$13,0)+IF(G$6="Ja",Kruistabel!$C$14,0)),"")</f>
        <v>28</v>
      </c>
      <c r="H18" s="326">
        <f>IF(Plananalyse!H18=1,VLOOKUP(H$5,Kruistabel!$B$6:$F$9,MATCH($C18,Kruistabel!$C$5:$F$5,0)+1,FALSE)+MIN(Kruistabel!$C$15,IF($D18="Ja",Kruistabel!$C$13,0)+IF(H$6="Ja",Kruistabel!$C$14,0)),"")</f>
        <v>28</v>
      </c>
      <c r="I18" s="326">
        <f>IF(Plananalyse!I18=1,VLOOKUP(I$5,Kruistabel!$B$6:$F$9,MATCH($C18,Kruistabel!$C$5:$F$5,0)+1,FALSE)+MIN(Kruistabel!$C$15,IF($D18="Ja",Kruistabel!$C$13,0)+IF(I$6="Ja",Kruistabel!$C$14,0)),"")</f>
        <v>40</v>
      </c>
      <c r="J18" s="326">
        <f>IF(Plananalyse!J18=1,VLOOKUP(J$5,Kruistabel!$B$6:$F$9,MATCH($C18,Kruistabel!$C$5:$F$5,0)+1,FALSE)+MIN(Kruistabel!$C$15,IF($D18="Ja",Kruistabel!$C$13,0)+IF(J$6="Ja",Kruistabel!$C$14,0)),"")</f>
        <v>28</v>
      </c>
      <c r="K18" s="326">
        <f>IF(Plananalyse!K18=1,VLOOKUP(K$5,Kruistabel!$B$6:$F$9,MATCH($C18,Kruistabel!$C$5:$F$5,0)+1,FALSE)+MIN(Kruistabel!$C$15,IF($D18="Ja",Kruistabel!$C$13,0)+IF(K$6="Ja",Kruistabel!$C$14,0)),"")</f>
        <v>28</v>
      </c>
      <c r="L18" s="326">
        <f>IF(Plananalyse!L18=1,VLOOKUP(L$5,Kruistabel!$B$6:$F$9,MATCH($C18,Kruistabel!$C$5:$F$5,0)+1,FALSE)+MIN(Kruistabel!$C$15,IF($D18="Ja",Kruistabel!$C$13,0)+IF(L$6="Ja",Kruistabel!$C$14,0)),"")</f>
        <v>28</v>
      </c>
      <c r="M18" s="326">
        <f>IF(Plananalyse!M18=1,VLOOKUP(M$5,Kruistabel!$B$6:$F$9,MATCH($C18,Kruistabel!$C$5:$F$5,0)+1,FALSE)+MIN(Kruistabel!$C$15,IF($D18="Ja",Kruistabel!$C$13,0)+IF(M$6="Ja",Kruistabel!$C$14,0)),"")</f>
        <v>44</v>
      </c>
      <c r="N18" s="326">
        <f>IF(Plananalyse!N18=1,VLOOKUP(N$5,Kruistabel!$B$6:$F$9,MATCH($C18,Kruistabel!$C$5:$F$5,0)+1,FALSE)+MIN(Kruistabel!$C$15,IF($D18="Ja",Kruistabel!$C$13,0)+IF(N$6="Ja",Kruistabel!$C$14,0)),"")</f>
        <v>44</v>
      </c>
      <c r="O18" s="326">
        <f>IF(Plananalyse!O18=1,VLOOKUP(O$5,Kruistabel!$B$6:$F$9,MATCH($C18,Kruistabel!$C$5:$F$5,0)+1,FALSE)+MIN(Kruistabel!$C$15,IF($D18="Ja",Kruistabel!$C$13,0)+IF(O$6="Ja",Kruistabel!$C$14,0)),"")</f>
        <v>44</v>
      </c>
      <c r="P18" s="326">
        <f>IF(Plananalyse!P18=1,VLOOKUP(P$5,Kruistabel!$B$6:$F$9,MATCH($C18,Kruistabel!$C$5:$F$5,0)+1,FALSE)+MIN(Kruistabel!$C$15,IF($D18="Ja",Kruistabel!$C$13,0)+IF(P$6="Ja",Kruistabel!$C$14,0)),"")</f>
        <v>48</v>
      </c>
      <c r="Q18" s="326">
        <f ca="1">IF(Plananalyse!Q18=1,VLOOKUP(Q$5,Kruistabel!$B$6:$F$9,MATCH($C18,Kruistabel!$C$5:$F$5,0)+1,FALSE)+MIN(Kruistabel!$C$15,IF($D18="Ja",Kruistabel!$C$13,0)+IF(Q$6="Ja",Kruistabel!$C$14,0)),"")</f>
        <v>40</v>
      </c>
      <c r="R18" s="326">
        <f ca="1">IF(Plananalyse!R18=1,VLOOKUP(R$5,Kruistabel!$B$6:$F$9,MATCH($C18,Kruistabel!$C$5:$F$5,0)+1,FALSE)+MIN(Kruistabel!$C$15,IF($D18="Ja",Kruistabel!$C$13,0)+IF(R$6="Ja",Kruistabel!$C$14,0)),"")</f>
        <v>44</v>
      </c>
      <c r="S18" s="326">
        <f ca="1">IF(Plananalyse!S18=1,VLOOKUP(S$5,Kruistabel!$B$6:$F$9,MATCH($C18,Kruistabel!$C$5:$F$5,0)+1,FALSE)+MIN(Kruistabel!$C$15,IF($D18="Ja",Kruistabel!$C$13,0)+IF(S$6="Ja",Kruistabel!$C$14,0)),"")</f>
        <v>28</v>
      </c>
      <c r="T18" s="326">
        <f ca="1">IF(Plananalyse!T18=1,VLOOKUP(T$5,Kruistabel!$B$6:$F$9,MATCH($C18,Kruistabel!$C$5:$F$5,0)+1,FALSE)+MIN(Kruistabel!$C$15,IF($D18="Ja",Kruistabel!$C$13,0)+IF(T$6="Ja",Kruistabel!$C$14,0)),"")</f>
        <v>28</v>
      </c>
      <c r="U18" s="326">
        <f ca="1">IF(Plananalyse!U18=1,VLOOKUP(U$5,Kruistabel!$B$6:$F$9,MATCH($C18,Kruistabel!$C$5:$F$5,0)+1,FALSE)+MIN(Kruistabel!$C$15,IF($D18="Ja",Kruistabel!$C$13,0)+IF(U$6="Ja",Kruistabel!$C$14,0)),"")</f>
        <v>28</v>
      </c>
      <c r="V18" s="326">
        <f ca="1">IF(Plananalyse!V18=1,VLOOKUP(V$5,Kruistabel!$B$6:$F$9,MATCH($C18,Kruistabel!$C$5:$F$5,0)+1,FALSE)+MIN(Kruistabel!$C$15,IF($D18="Ja",Kruistabel!$C$13,0)+IF(V$6="Ja",Kruistabel!$C$14,0)),"")</f>
        <v>28</v>
      </c>
      <c r="W18" s="326">
        <f ca="1">IF(Plananalyse!W18=1,VLOOKUP(W$5,Kruistabel!$B$6:$F$9,MATCH($C18,Kruistabel!$C$5:$F$5,0)+1,FALSE)+MIN(Kruistabel!$C$15,IF($D18="Ja",Kruistabel!$C$13,0)+IF(W$6="Ja",Kruistabel!$C$14,0)),"")</f>
        <v>28</v>
      </c>
      <c r="X18" s="326">
        <f ca="1">IF(Plananalyse!X18=1,VLOOKUP(X$5,Kruistabel!$B$6:$F$9,MATCH($C18,Kruistabel!$C$5:$F$5,0)+1,FALSE)+MIN(Kruistabel!$C$15,IF($D18="Ja",Kruistabel!$C$13,0)+IF(X$6="Ja",Kruistabel!$C$14,0)),"")</f>
        <v>28</v>
      </c>
      <c r="Y18" s="326">
        <f ca="1">IF(Plananalyse!Y18=1,VLOOKUP(Y$5,Kruistabel!$B$6:$F$9,MATCH($C18,Kruistabel!$C$5:$F$5,0)+1,FALSE)+MIN(Kruistabel!$C$15,IF($D18="Ja",Kruistabel!$C$13,0)+IF(Y$6="Ja",Kruistabel!$C$14,0)),"")</f>
        <v>40</v>
      </c>
      <c r="Z18" s="326">
        <f ca="1">IF(Plananalyse!Z18=1,VLOOKUP(Z$5,Kruistabel!$B$6:$F$9,MATCH($C18,Kruistabel!$C$5:$F$5,0)+1,FALSE)+MIN(Kruistabel!$C$15,IF($D18="Ja",Kruistabel!$C$13,0)+IF(Z$6="Ja",Kruistabel!$C$14,0)),"")</f>
        <v>28</v>
      </c>
      <c r="AA18" s="326">
        <f ca="1">IF(Plananalyse!AA18=1,VLOOKUP(AA$5,Kruistabel!$B$6:$F$9,MATCH($C18,Kruistabel!$C$5:$F$5,0)+1,FALSE)+MIN(Kruistabel!$C$15,IF($D18="Ja",Kruistabel!$C$13,0)+IF(AA$6="Ja",Kruistabel!$C$14,0)),"")</f>
        <v>28</v>
      </c>
      <c r="AB18" s="326">
        <f ca="1">IF(Plananalyse!AB18=1,VLOOKUP(AB$5,Kruistabel!$B$6:$F$9,MATCH($C18,Kruistabel!$C$5:$F$5,0)+1,FALSE)+MIN(Kruistabel!$C$15,IF($D18="Ja",Kruistabel!$C$13,0)+IF(AB$6="Ja",Kruistabel!$C$14,0)),"")</f>
        <v>28</v>
      </c>
      <c r="AC18" s="326">
        <f ca="1">IF(Plananalyse!AC18=1,VLOOKUP(AC$5,Kruistabel!$B$6:$F$9,MATCH($C18,Kruistabel!$C$5:$F$5,0)+1,FALSE)+MIN(Kruistabel!$C$15,IF($D18="Ja",Kruistabel!$C$13,0)+IF(AC$6="Ja",Kruistabel!$C$14,0)),"")</f>
        <v>28</v>
      </c>
      <c r="AD18" s="326">
        <f ca="1">IF(Plananalyse!AD18=1,VLOOKUP(AD$5,Kruistabel!$B$6:$F$9,MATCH($C18,Kruistabel!$C$5:$F$5,0)+1,FALSE)+MIN(Kruistabel!$C$15,IF($D18="Ja",Kruistabel!$C$13,0)+IF(AD$6="Ja",Kruistabel!$C$14,0)),"")</f>
        <v>28</v>
      </c>
      <c r="AE18" s="326">
        <f ca="1">IF(Plananalyse!AE18=1,VLOOKUP(AE$5,Kruistabel!$B$6:$F$9,MATCH($C18,Kruistabel!$C$5:$F$5,0)+1,FALSE)+MIN(Kruistabel!$C$15,IF($D18="Ja",Kruistabel!$C$13,0)+IF(AE$6="Ja",Kruistabel!$C$14,0)),"")</f>
        <v>28</v>
      </c>
      <c r="AF18" s="326">
        <f ca="1">IF(Plananalyse!AF18=1,VLOOKUP(AF$5,Kruistabel!$B$6:$F$9,MATCH($C18,Kruistabel!$C$5:$F$5,0)+1,FALSE)+MIN(Kruistabel!$C$15,IF($D18="Ja",Kruistabel!$C$13,0)+IF(AF$6="Ja",Kruistabel!$C$14,0)),"")</f>
        <v>28</v>
      </c>
      <c r="AG18" s="326">
        <f ca="1">IF(Plananalyse!AG18=1,VLOOKUP(AG$5,Kruistabel!$B$6:$F$9,MATCH($C18,Kruistabel!$C$5:$F$5,0)+1,FALSE)+MIN(Kruistabel!$C$15,IF($D18="Ja",Kruistabel!$C$13,0)+IF(AG$6="Ja",Kruistabel!$C$14,0)),"")</f>
        <v>28</v>
      </c>
      <c r="AH18" s="326">
        <f ca="1">IF(Plananalyse!AH18=1,VLOOKUP(AH$5,Kruistabel!$B$6:$F$9,MATCH($C18,Kruistabel!$C$5:$F$5,0)+1,FALSE)+MIN(Kruistabel!$C$15,IF($D18="Ja",Kruistabel!$C$13,0)+IF(AH$6="Ja",Kruistabel!$C$14,0)),"")</f>
        <v>28</v>
      </c>
      <c r="AI18" s="326">
        <f ca="1">IF(Plananalyse!AI18=1,VLOOKUP(AI$5,Kruistabel!$B$6:$F$9,MATCH($C18,Kruistabel!$C$5:$F$5,0)+1,FALSE)+MIN(Kruistabel!$C$15,IF($D18="Ja",Kruistabel!$C$13,0)+IF(AI$6="Ja",Kruistabel!$C$14,0)),"")</f>
        <v>28</v>
      </c>
      <c r="AJ18" s="326">
        <f ca="1">IF(Plananalyse!AJ18=1,VLOOKUP(AJ$5,Kruistabel!$B$6:$F$9,MATCH($C18,Kruistabel!$C$5:$F$5,0)+1,FALSE)+MIN(Kruistabel!$C$15,IF($D18="Ja",Kruistabel!$C$13,0)+IF(AJ$6="Ja",Kruistabel!$C$14,0)),"")</f>
        <v>28</v>
      </c>
      <c r="AK18" s="326">
        <f ca="1">IF(Plananalyse!AK18=1,VLOOKUP(AK$5,Kruistabel!$B$6:$F$9,MATCH($C18,Kruistabel!$C$5:$F$5,0)+1,FALSE)+MIN(Kruistabel!$C$15,IF($D18="Ja",Kruistabel!$C$13,0)+IF(AK$6="Ja",Kruistabel!$C$14,0)),"")</f>
        <v>42</v>
      </c>
      <c r="AL18" s="326">
        <f ca="1">IF(Plananalyse!AL18=1,VLOOKUP(AL$5,Kruistabel!$B$6:$F$9,MATCH($C18,Kruistabel!$C$5:$F$5,0)+1,FALSE)+MIN(Kruistabel!$C$15,IF($D18="Ja",Kruistabel!$C$13,0)+IF(AL$6="Ja",Kruistabel!$C$14,0)),"")</f>
        <v>28</v>
      </c>
      <c r="AM18" s="326">
        <f ca="1">IF(Plananalyse!AM18=1,VLOOKUP(AM$5,Kruistabel!$B$6:$F$9,MATCH($C18,Kruistabel!$C$5:$F$5,0)+1,FALSE)+MIN(Kruistabel!$C$15,IF($D18="Ja",Kruistabel!$C$13,0)+IF(AM$6="Ja",Kruistabel!$C$14,0)),"")</f>
        <v>28</v>
      </c>
      <c r="AN18" s="327"/>
      <c r="AO18" s="326">
        <f ca="1">IF(Plananalyse!AO18=1,VLOOKUP(AO$5,Kruistabel!$B$6:$F$9,MATCH($C18,Kruistabel!$C$5:$F$5,0)+1,FALSE)+MIN(Kruistabel!$C$15,IF($D18="Ja",Kruistabel!$C$13,0)+IF(AO$6="Ja",Kruistabel!$C$14,0)),"")</f>
        <v>42</v>
      </c>
      <c r="AP18" s="326">
        <f ca="1">IF(Plananalyse!AP18=1,VLOOKUP(AP$5,Kruistabel!$B$6:$F$9,MATCH($C18,Kruistabel!$C$5:$F$5,0)+1,FALSE)+MIN(Kruistabel!$C$15,IF($D18="Ja",Kruistabel!$C$13,0)+IF(AP$6="Ja",Kruistabel!$C$14,0)),"")</f>
        <v>42</v>
      </c>
      <c r="AQ18" s="326">
        <f ca="1">IF(Plananalyse!AQ18=1,VLOOKUP(AQ$5,Kruistabel!$B$6:$F$9,MATCH($C18,Kruistabel!$C$5:$F$5,0)+1,FALSE)+MIN(Kruistabel!$C$15,IF($D18="Ja",Kruistabel!$C$13,0)+IF(AQ$6="Ja",Kruistabel!$C$14,0)),"")</f>
        <v>42</v>
      </c>
      <c r="AR18" s="326">
        <f ca="1">IF(Plananalyse!AR18=1,VLOOKUP(AR$5,Kruistabel!$B$6:$F$9,MATCH($C18,Kruistabel!$C$5:$F$5,0)+1,FALSE)+MIN(Kruistabel!$C$15,IF($D18="Ja",Kruistabel!$C$13,0)+IF(AR$6="Ja",Kruistabel!$C$14,0)),"")</f>
        <v>46</v>
      </c>
      <c r="AS18" s="326">
        <f ca="1">IF(Plananalyse!AS18=1,VLOOKUP(AS$5,Kruistabel!$B$6:$F$9,MATCH($C18,Kruistabel!$C$5:$F$5,0)+1,FALSE)+MIN(Kruistabel!$C$15,IF($D18="Ja",Kruistabel!$C$13,0)+IF(AS$6="Ja",Kruistabel!$C$14,0)),"")</f>
        <v>42</v>
      </c>
      <c r="AT18" s="326">
        <f ca="1">IF(Plananalyse!AT18=1,VLOOKUP(AT$5,Kruistabel!$B$6:$F$9,MATCH($C18,Kruistabel!$C$5:$F$5,0)+1,FALSE)+MIN(Kruistabel!$C$15,IF($D18="Ja",Kruistabel!$C$13,0)+IF(AT$6="Ja",Kruistabel!$C$14,0)),"")</f>
        <v>46</v>
      </c>
      <c r="AU18" s="326">
        <f ca="1">IF(Plananalyse!AU18=1,VLOOKUP(AU$5,Kruistabel!$B$6:$F$9,MATCH($C18,Kruistabel!$C$5:$F$5,0)+1,FALSE)+MIN(Kruistabel!$C$15,IF($D18="Ja",Kruistabel!$C$13,0)+IF(AU$6="Ja",Kruistabel!$C$14,0)),"")</f>
        <v>28</v>
      </c>
      <c r="AV18" s="326">
        <f ca="1">IF(Plananalyse!AV18=1,VLOOKUP(AV$5,Kruistabel!$B$6:$F$9,MATCH($C18,Kruistabel!$C$5:$F$5,0)+1,FALSE)+MIN(Kruistabel!$C$15,IF($D18="Ja",Kruistabel!$C$13,0)+IF(AV$6="Ja",Kruistabel!$C$14,0)),"")</f>
        <v>42</v>
      </c>
      <c r="AW18" s="326">
        <f ca="1">IF(Plananalyse!AW18=1,VLOOKUP(AW$5,Kruistabel!$B$6:$F$9,MATCH($C18,Kruistabel!$C$5:$F$5,0)+1,FALSE)+MIN(Kruistabel!$C$15,IF($D18="Ja",Kruistabel!$C$13,0)+IF(AW$6="Ja",Kruistabel!$C$14,0)),"")</f>
        <v>28</v>
      </c>
      <c r="AX18" s="326">
        <f ca="1">IF(Plananalyse!AX18=1,VLOOKUP(AX$5,Kruistabel!$B$6:$F$9,MATCH($C18,Kruistabel!$C$5:$F$5,0)+1,FALSE)+MIN(Kruistabel!$C$15,IF($D18="Ja",Kruistabel!$C$13,0)+IF(AX$6="Ja",Kruistabel!$C$14,0)),"")</f>
        <v>28</v>
      </c>
      <c r="AY18" s="327"/>
      <c r="AZ18" s="326">
        <f ca="1">IF(Plananalyse!AZ18=1,VLOOKUP(AZ$5,Kruistabel!$B$6:$F$9,MATCH($C18,Kruistabel!$C$5:$F$5,0)+1,FALSE)+MIN(Kruistabel!$C$15,IF($D18="Ja",Kruistabel!$C$13,0)+IF(AZ$6="Ja",Kruistabel!$C$14,0)),"")</f>
        <v>28</v>
      </c>
      <c r="BA18" s="326">
        <f ca="1">IF(Plananalyse!BA18=1,VLOOKUP(BA$5,Kruistabel!$B$6:$F$9,MATCH($C18,Kruistabel!$C$5:$F$5,0)+1,FALSE)+MIN(Kruistabel!$C$15,IF($D18="Ja",Kruistabel!$C$13,0)+IF(BA$6="Ja",Kruistabel!$C$14,0)),"")</f>
        <v>28</v>
      </c>
      <c r="BB18" s="326">
        <f ca="1">IF(Plananalyse!BB18=1,VLOOKUP(BB$5,Kruistabel!$B$6:$F$9,MATCH($C18,Kruistabel!$C$5:$F$5,0)+1,FALSE)+MIN(Kruistabel!$C$15,IF($D18="Ja",Kruistabel!$C$13,0)+IF(BB$6="Ja",Kruistabel!$C$14,0)),"")</f>
        <v>40</v>
      </c>
      <c r="BC18" s="326">
        <f ca="1">IF(Plananalyse!BC18=1,VLOOKUP(BC$5,Kruistabel!$B$6:$F$9,MATCH($C18,Kruistabel!$C$5:$F$5,0)+1,FALSE)+MIN(Kruistabel!$C$15,IF($D18="Ja",Kruistabel!$C$13,0)+IF(BC$6="Ja",Kruistabel!$C$14,0)),"")</f>
        <v>40</v>
      </c>
      <c r="BD18" s="326">
        <f ca="1">IF(Plananalyse!BD18=1,VLOOKUP(BD$5,Kruistabel!$B$6:$F$9,MATCH($C18,Kruistabel!$C$5:$F$5,0)+1,FALSE)+MIN(Kruistabel!$C$15,IF($D18="Ja",Kruistabel!$C$13,0)+IF(BD$6="Ja",Kruistabel!$C$14,0)),"")</f>
        <v>28</v>
      </c>
      <c r="BE18" s="326">
        <f ca="1">IF(Plananalyse!BE18=1,VLOOKUP(BE$5,Kruistabel!$B$6:$F$9,MATCH($C18,Kruistabel!$C$5:$F$5,0)+1,FALSE)+MIN(Kruistabel!$C$15,IF($D18="Ja",Kruistabel!$C$13,0)+IF(BE$6="Ja",Kruistabel!$C$14,0)),"")</f>
        <v>28</v>
      </c>
      <c r="BF18" s="326">
        <f ca="1">IF(Plananalyse!BF18=1,VLOOKUP(BF$5,Kruistabel!$B$6:$F$9,MATCH($C18,Kruistabel!$C$5:$F$5,0)+1,FALSE)+MIN(Kruistabel!$C$15,IF($D18="Ja",Kruistabel!$C$13,0)+IF(BF$6="Ja",Kruistabel!$C$14,0)),"")</f>
        <v>28</v>
      </c>
      <c r="BG18" s="326">
        <f ca="1">IF(Plananalyse!BG18=1,VLOOKUP(BG$5,Kruistabel!$B$6:$F$9,MATCH($C18,Kruistabel!$C$5:$F$5,0)+1,FALSE)+MIN(Kruistabel!$C$15,IF($D18="Ja",Kruistabel!$C$13,0)+IF(BG$6="Ja",Kruistabel!$C$14,0)),"")</f>
        <v>28</v>
      </c>
      <c r="BH18" s="326">
        <f ca="1">IF(Plananalyse!BH18=1,VLOOKUP(BH$5,Kruistabel!$B$6:$F$9,MATCH($C18,Kruistabel!$C$5:$F$5,0)+1,FALSE)+MIN(Kruistabel!$C$15,IF($D18="Ja",Kruistabel!$C$13,0)+IF(BH$6="Ja",Kruistabel!$C$14,0)),"")</f>
        <v>28</v>
      </c>
      <c r="BI18" s="327"/>
      <c r="BJ18" s="326" t="e">
        <f ca="1">IF(Plananalyse!BJ18=1,VLOOKUP(BJ$5,Kruistabel!$B$6:$F$9,MATCH($C18,Kruistabel!$C$5:$F$5,0)+1,FALSE)+MIN(Kruistabel!$C$15,IF($D18="Ja",Kruistabel!$C$13,0)+IF(BJ$6="Ja",Kruistabel!$C$14,0)),"")</f>
        <v>#N/A</v>
      </c>
      <c r="BK18" s="326" t="e">
        <f ca="1">IF(Plananalyse!BK18=1,VLOOKUP(BK$5,Kruistabel!$B$6:$F$9,MATCH($C18,Kruistabel!$C$5:$F$5,0)+1,FALSE)+MIN(Kruistabel!$C$15,IF($D18="Ja",Kruistabel!$C$13,0)+IF(BK$6="Ja",Kruistabel!$C$14,0)),"")</f>
        <v>#N/A</v>
      </c>
      <c r="BL18" s="326" t="e">
        <f ca="1">IF(Plananalyse!BL18=1,VLOOKUP(BL$5,Kruistabel!$B$6:$F$9,MATCH($C18,Kruistabel!$C$5:$F$5,0)+1,FALSE)+MIN(Kruistabel!$C$15,IF($D18="Ja",Kruistabel!$C$13,0)+IF(BL$6="Ja",Kruistabel!$C$14,0)),"")</f>
        <v>#N/A</v>
      </c>
      <c r="BM18" s="326" t="e">
        <f ca="1">IF(Plananalyse!BM18=1,VLOOKUP(BM$5,Kruistabel!$B$6:$F$9,MATCH($C18,Kruistabel!$C$5:$F$5,0)+1,FALSE)+MIN(Kruistabel!$C$15,IF($D18="Ja",Kruistabel!$C$13,0)+IF(BM$6="Ja",Kruistabel!$C$14,0)),"")</f>
        <v>#N/A</v>
      </c>
      <c r="BN18" s="326" t="e">
        <f ca="1">IF(Plananalyse!BN18=1,VLOOKUP(BN$5,Kruistabel!$B$6:$F$9,MATCH($C18,Kruistabel!$C$5:$F$5,0)+1,FALSE)+MIN(Kruistabel!$C$15,IF($D18="Ja",Kruistabel!$C$13,0)+IF(BN$6="Ja",Kruistabel!$C$14,0)),"")</f>
        <v>#N/A</v>
      </c>
      <c r="BO18" s="326" t="e">
        <f ca="1">IF(Plananalyse!BO18=1,VLOOKUP(BO$5,Kruistabel!$B$6:$F$9,MATCH($C18,Kruistabel!$C$5:$F$5,0)+1,FALSE)+MIN(Kruistabel!$C$15,IF($D18="Ja",Kruistabel!$C$13,0)+IF(BO$6="Ja",Kruistabel!$C$14,0)),"")</f>
        <v>#N/A</v>
      </c>
      <c r="BP18" s="326" t="e">
        <f ca="1">IF(Plananalyse!BP18=1,VLOOKUP(BP$5,Kruistabel!$B$6:$F$9,MATCH($C18,Kruistabel!$C$5:$F$5,0)+1,FALSE)+MIN(Kruistabel!$C$15,IF($D18="Ja",Kruistabel!$C$13,0)+IF(BP$6="Ja",Kruistabel!$C$14,0)),"")</f>
        <v>#N/A</v>
      </c>
      <c r="BQ18" s="326" t="e">
        <f ca="1">IF(Plananalyse!BQ18=1,VLOOKUP(BQ$5,Kruistabel!$B$6:$F$9,MATCH($C18,Kruistabel!$C$5:$F$5,0)+1,FALSE)+MIN(Kruistabel!$C$15,IF($D18="Ja",Kruistabel!$C$13,0)+IF(BQ$6="Ja",Kruistabel!$C$14,0)),"")</f>
        <v>#N/A</v>
      </c>
      <c r="BR18" s="326" t="e">
        <f ca="1">IF(Plananalyse!BR18=1,VLOOKUP(BR$5,Kruistabel!$B$6:$F$9,MATCH($C18,Kruistabel!$C$5:$F$5,0)+1,FALSE)+MIN(Kruistabel!$C$15,IF($D18="Ja",Kruistabel!$C$13,0)+IF(BR$6="Ja",Kruistabel!$C$14,0)),"")</f>
        <v>#REF!</v>
      </c>
      <c r="BS18" s="326" t="e">
        <f ca="1">IF(Plananalyse!BS18=1,VLOOKUP(BS$5,Kruistabel!$B$6:$F$9,MATCH($C18,Kruistabel!$C$5:$F$5,0)+1,FALSE)+MIN(Kruistabel!$C$15,IF($D18="Ja",Kruistabel!$C$13,0)+IF(BS$6="Ja",Kruistabel!$C$14,0)),"")</f>
        <v>#REF!</v>
      </c>
      <c r="BT18" s="65"/>
      <c r="BU18" s="231">
        <f ca="1">IF(Plananalyse!BU18=1,VLOOKUP(BU$5,Kruistabel!$B$6:$F$9,MATCH($C18,Kruistabel!$C$5:$F$5,0)+1,FALSE)+MIN(Kruistabel!$C$15,IF($D18="Ja",Kruistabel!$C$13,0)+IF(BU$6="Ja",Kruistabel!$C$14,0)),"")</f>
        <v>28</v>
      </c>
      <c r="BV18" s="326">
        <f ca="1">IF(Plananalyse!BV18=1,VLOOKUP(BV$5,Kruistabel!$B$6:$F$9,MATCH($C18,Kruistabel!$C$5:$F$5,0)+1,FALSE)+MIN(Kruistabel!$C$15,IF($D18="Ja",Kruistabel!$C$13,0)+IF(BV$6="Ja",Kruistabel!$C$14,0)),"")</f>
        <v>44</v>
      </c>
      <c r="BW18" s="326">
        <f ca="1">IF(Plananalyse!BW18=1,VLOOKUP(BW$5,Kruistabel!$B$6:$F$9,MATCH($C18,Kruistabel!$C$5:$F$5,0)+1,FALSE)+MIN(Kruistabel!$C$15,IF($D18="Ja",Kruistabel!$C$13,0)+IF(BW$6="Ja",Kruistabel!$C$14,0)),"")</f>
        <v>28</v>
      </c>
      <c r="BX18" s="326">
        <f ca="1">IF(Plananalyse!BX18=1,VLOOKUP(BX$5,Kruistabel!$B$6:$F$9,MATCH($C18,Kruistabel!$C$5:$F$5,0)+1,FALSE)+MIN(Kruistabel!$C$15,IF($D18="Ja",Kruistabel!$C$13,0)+IF(BX$6="Ja",Kruistabel!$C$14,0)),"")</f>
        <v>28</v>
      </c>
      <c r="BY18" s="327"/>
      <c r="BZ18" s="326" t="e">
        <f ca="1">IF(Plananalyse!BZ18=1,VLOOKUP(BZ$5,Kruistabel!$B$6:$F$9,MATCH($C18,Kruistabel!$C$5:$F$5,0)+1,FALSE)+MIN(Kruistabel!$C$15,IF($D18="Ja",Kruistabel!$C$13,0)+IF(BZ$6="Ja",Kruistabel!$C$14,0)),"")</f>
        <v>#N/A</v>
      </c>
      <c r="CA18" s="326" t="e">
        <f ca="1">IF(Plananalyse!CA18=1,VLOOKUP(CA$5,Kruistabel!$B$6:$F$9,MATCH($C18,Kruistabel!$C$5:$F$5,0)+1,FALSE)+MIN(Kruistabel!$C$15,IF($D18="Ja",Kruistabel!$C$13,0)+IF(CA$6="Ja",Kruistabel!$C$14,0)),"")</f>
        <v>#N/A</v>
      </c>
      <c r="CB18" s="326" t="e">
        <f ca="1">IF(Plananalyse!CB18=1,VLOOKUP(CB$5,Kruistabel!$B$6:$F$9,MATCH($C18,Kruistabel!$C$5:$F$5,0)+1,FALSE)+MIN(Kruistabel!$C$15,IF($D18="Ja",Kruistabel!$C$13,0)+IF(CB$6="Ja",Kruistabel!$C$14,0)),"")</f>
        <v>#N/A</v>
      </c>
      <c r="CC18" s="326" t="e">
        <f ca="1">IF(Plananalyse!CC18=1,VLOOKUP(CC$5,Kruistabel!$B$6:$F$9,MATCH($C18,Kruistabel!$C$5:$F$5,0)+1,FALSE)+MIN(Kruistabel!$C$15,IF($D18="Ja",Kruistabel!$C$13,0)+IF(CC$6="Ja",Kruistabel!$C$14,0)),"")</f>
        <v>#N/A</v>
      </c>
      <c r="CD18" s="326" t="e">
        <f ca="1">IF(Plananalyse!CD18=1,VLOOKUP(CD$5,Kruistabel!$B$6:$F$9,MATCH($C18,Kruistabel!$C$5:$F$5,0)+1,FALSE)+MIN(Kruistabel!$C$15,IF($D18="Ja",Kruistabel!$C$13,0)+IF(CD$6="Ja",Kruistabel!$C$14,0)),"")</f>
        <v>#N/A</v>
      </c>
      <c r="CE18" s="326" t="e">
        <f ca="1">IF(Plananalyse!CE18=1,VLOOKUP(CE$5,Kruistabel!$B$6:$F$9,MATCH($C18,Kruistabel!$C$5:$F$5,0)+1,FALSE)+MIN(Kruistabel!$C$15,IF($D18="Ja",Kruistabel!$C$13,0)+IF(CE$6="Ja",Kruistabel!$C$14,0)),"")</f>
        <v>#N/A</v>
      </c>
      <c r="CF18" s="326" t="e">
        <f ca="1">IF(Plananalyse!CF18=1,VLOOKUP(CF$5,Kruistabel!$B$6:$F$9,MATCH($C18,Kruistabel!$C$5:$F$5,0)+1,FALSE)+MIN(Kruistabel!$C$15,IF($D18="Ja",Kruistabel!$C$13,0)+IF(CF$6="Ja",Kruistabel!$C$14,0)),"")</f>
        <v>#N/A</v>
      </c>
      <c r="CG18" s="326" t="e">
        <f ca="1">IF(Plananalyse!CG18=1,VLOOKUP(CG$5,Kruistabel!$B$6:$F$9,MATCH($C18,Kruistabel!$C$5:$F$5,0)+1,FALSE)+MIN(Kruistabel!$C$15,IF($D18="Ja",Kruistabel!$C$13,0)+IF(CG$6="Ja",Kruistabel!$C$14,0)),"")</f>
        <v>#REF!</v>
      </c>
      <c r="CH18" s="326" t="e">
        <f ca="1">IF(Plananalyse!CH18=1,VLOOKUP(CH$5,Kruistabel!$B$6:$F$9,MATCH($C18,Kruistabel!$C$5:$F$5,0)+1,FALSE)+MIN(Kruistabel!$C$15,IF($D18="Ja",Kruistabel!$C$13,0)+IF(CH$6="Ja",Kruistabel!$C$14,0)),"")</f>
        <v>#REF!</v>
      </c>
      <c r="CI18" s="65"/>
      <c r="CJ18" s="326">
        <f ca="1">IF(Plananalyse!CJ18=1,VLOOKUP(CJ$5,Kruistabel!$B$6:$F$9,MATCH($C18,Kruistabel!$C$5:$F$5,0)+1,FALSE)+MIN(Kruistabel!$C$15,IF($D18="Ja",Kruistabel!$C$13,0)+IF(CJ$6="Ja",Kruistabel!$C$14,0)),"")</f>
        <v>44</v>
      </c>
      <c r="CK18" s="326">
        <f ca="1">IF(Plananalyse!CK18=1,VLOOKUP(CK$5,Kruistabel!$B$6:$F$9,MATCH($C18,Kruistabel!$C$5:$F$5,0)+1,FALSE)+MIN(Kruistabel!$C$15,IF($D18="Ja",Kruistabel!$C$13,0)+IF(CK$6="Ja",Kruistabel!$C$14,0)),"")</f>
        <v>44</v>
      </c>
      <c r="CL18" s="326">
        <f ca="1">IF(Plananalyse!CL18=1,VLOOKUP(CL$5,Kruistabel!$B$6:$F$9,MATCH($C18,Kruistabel!$C$5:$F$5,0)+1,FALSE)+MIN(Kruistabel!$C$15,IF($D18="Ja",Kruistabel!$C$13,0)+IF(CL$6="Ja",Kruistabel!$C$14,0)),"")</f>
        <v>28</v>
      </c>
      <c r="CM18" s="326">
        <f ca="1">IF(Plananalyse!CM18=1,VLOOKUP(CM$5,Kruistabel!$B$6:$F$9,MATCH($C18,Kruistabel!$C$5:$F$5,0)+1,FALSE)+MIN(Kruistabel!$C$15,IF($D18="Ja",Kruistabel!$C$13,0)+IF(CM$6="Ja",Kruistabel!$C$14,0)),"")</f>
        <v>48</v>
      </c>
      <c r="CN18" s="326">
        <f ca="1">IF(Plananalyse!CN18=1,VLOOKUP(CN$5,Kruistabel!$B$6:$F$9,MATCH($C18,Kruistabel!$C$5:$F$5,0)+1,FALSE)+MIN(Kruistabel!$C$15,IF($D18="Ja",Kruistabel!$C$13,0)+IF(CN$6="Ja",Kruistabel!$C$14,0)),"")</f>
        <v>48</v>
      </c>
      <c r="CO18" s="326">
        <f ca="1">IF(Plananalyse!CO18=1,VLOOKUP(CO$5,Kruistabel!$B$6:$F$9,MATCH($C18,Kruistabel!$C$5:$F$5,0)+1,FALSE)+MIN(Kruistabel!$C$15,IF($D18="Ja",Kruistabel!$C$13,0)+IF(CO$6="Ja",Kruistabel!$C$14,0)),"")</f>
        <v>40</v>
      </c>
      <c r="CP18" s="326">
        <f ca="1">IF(Plananalyse!CP18=1,VLOOKUP(CP$5,Kruistabel!$B$6:$F$9,MATCH($C18,Kruistabel!$C$5:$F$5,0)+1,FALSE)+MIN(Kruistabel!$C$15,IF($D18="Ja",Kruistabel!$C$13,0)+IF(CP$6="Ja",Kruistabel!$C$14,0)),"")</f>
        <v>44</v>
      </c>
      <c r="CQ18" s="326">
        <f ca="1">IF(Plananalyse!CQ18=1,VLOOKUP(CQ$5,Kruistabel!$B$6:$F$9,MATCH($C18,Kruistabel!$C$5:$F$5,0)+1,FALSE)+MIN(Kruistabel!$C$15,IF($D18="Ja",Kruistabel!$C$13,0)+IF(CQ$6="Ja",Kruistabel!$C$14,0)),"")</f>
        <v>40</v>
      </c>
      <c r="CR18" s="326">
        <f ca="1">IF(Plananalyse!CR18=1,VLOOKUP(CR$5,Kruistabel!$B$6:$F$9,MATCH($C18,Kruistabel!$C$5:$F$5,0)+1,FALSE)+MIN(Kruistabel!$C$15,IF($D18="Ja",Kruistabel!$C$13,0)+IF(CR$6="Ja",Kruistabel!$C$14,0)),"")</f>
        <v>42</v>
      </c>
      <c r="CS18" s="326">
        <f ca="1">IF(Plananalyse!CS18=1,VLOOKUP(CS$5,Kruistabel!$B$6:$F$9,MATCH($C18,Kruistabel!$C$5:$F$5,0)+1,FALSE)+MIN(Kruistabel!$C$15,IF($D18="Ja",Kruistabel!$C$13,0)+IF(CS$6="Ja",Kruistabel!$C$14,0)),"")</f>
        <v>44</v>
      </c>
      <c r="CT18" s="326">
        <f ca="1">IF(Plananalyse!CT18=1,VLOOKUP(CT$5,Kruistabel!$B$6:$F$9,MATCH($C18,Kruistabel!$C$5:$F$5,0)+1,FALSE)+MIN(Kruistabel!$C$15,IF($D18="Ja",Kruistabel!$C$13,0)+IF(CT$6="Ja",Kruistabel!$C$14,0)),"")</f>
        <v>44</v>
      </c>
      <c r="CU18" s="326">
        <f ca="1">IF(Plananalyse!CU18=1,VLOOKUP(CU$5,Kruistabel!$B$6:$F$9,MATCH($C18,Kruistabel!$C$5:$F$5,0)+1,FALSE)+MIN(Kruistabel!$C$15,IF($D18="Ja",Kruistabel!$C$13,0)+IF(CU$6="Ja",Kruistabel!$C$14,0)),"")</f>
        <v>40</v>
      </c>
      <c r="CV18" s="326">
        <f ca="1">IF(Plananalyse!CV18=1,VLOOKUP(CV$5,Kruistabel!$B$6:$F$9,MATCH($C18,Kruistabel!$C$5:$F$5,0)+1,FALSE)+MIN(Kruistabel!$C$15,IF($D18="Ja",Kruistabel!$C$13,0)+IF(CV$6="Ja",Kruistabel!$C$14,0)),"")</f>
        <v>40</v>
      </c>
      <c r="CW18" s="326">
        <f ca="1">IF(Plananalyse!CW18=1,VLOOKUP(CW$5,Kruistabel!$B$6:$F$9,MATCH($C18,Kruistabel!$C$5:$F$5,0)+1,FALSE)+MIN(Kruistabel!$C$15,IF($D18="Ja",Kruistabel!$C$13,0)+IF(CW$6="Ja",Kruistabel!$C$14,0)),"")</f>
        <v>44</v>
      </c>
      <c r="CX18" s="326">
        <f ca="1">IF(Plananalyse!CX18=1,VLOOKUP(CX$5,Kruistabel!$B$6:$F$9,MATCH($C18,Kruistabel!$C$5:$F$5,0)+1,FALSE)+MIN(Kruistabel!$C$15,IF($D18="Ja",Kruistabel!$C$13,0)+IF(CX$6="Ja",Kruistabel!$C$14,0)),"")</f>
        <v>28</v>
      </c>
      <c r="CY18" s="326">
        <f ca="1">IF(Plananalyse!CY18=1,VLOOKUP(CY$5,Kruistabel!$B$6:$F$9,MATCH($C18,Kruistabel!$C$5:$F$5,0)+1,FALSE)+MIN(Kruistabel!$C$15,IF($D18="Ja",Kruistabel!$C$13,0)+IF(CY$6="Ja",Kruistabel!$C$14,0)),"")</f>
        <v>40</v>
      </c>
      <c r="CZ18" s="326">
        <f ca="1">IF(Plananalyse!CZ18=1,VLOOKUP(CZ$5,Kruistabel!$B$6:$F$9,MATCH($C18,Kruistabel!$C$5:$F$5,0)+1,FALSE)+MIN(Kruistabel!$C$15,IF($D18="Ja",Kruistabel!$C$13,0)+IF(CZ$6="Ja",Kruistabel!$C$14,0)),"")</f>
        <v>40</v>
      </c>
      <c r="DA18" s="326">
        <f ca="1">IF(Plananalyse!DA18=1,VLOOKUP(DA$5,Kruistabel!$B$6:$F$9,MATCH($C18,Kruistabel!$C$5:$F$5,0)+1,FALSE)+MIN(Kruistabel!$C$15,IF($D18="Ja",Kruistabel!$C$13,0)+IF(DA$6="Ja",Kruistabel!$C$14,0)),"")</f>
        <v>40</v>
      </c>
      <c r="DB18" s="326">
        <f ca="1">IF(Plananalyse!DB18=1,VLOOKUP(DB$5,Kruistabel!$B$6:$F$9,MATCH($C18,Kruistabel!$C$5:$F$5,0)+1,FALSE)+MIN(Kruistabel!$C$15,IF($D18="Ja",Kruistabel!$C$13,0)+IF(DB$6="Ja",Kruistabel!$C$14,0)),"")</f>
        <v>28</v>
      </c>
      <c r="DC18" s="326">
        <f ca="1">IF(Plananalyse!DC18=1,VLOOKUP(DC$5,Kruistabel!$B$6:$F$9,MATCH($C18,Kruistabel!$C$5:$F$5,0)+1,FALSE)+MIN(Kruistabel!$C$15,IF($D18="Ja",Kruistabel!$C$13,0)+IF(DC$6="Ja",Kruistabel!$C$14,0)),"")</f>
        <v>28</v>
      </c>
      <c r="DD18" s="327"/>
      <c r="DE18" s="326" t="e">
        <f ca="1">IF(Plananalyse!DE18=1,VLOOKUP(DE$5,Kruistabel!$B$6:$F$9,MATCH($C18,Kruistabel!$C$5:$F$5,0)+1,FALSE)+MIN(Kruistabel!$C$15,IF($D18="Ja",Kruistabel!$C$13,0)+IF(DE$6="Ja",Kruistabel!$C$14,0)),"")</f>
        <v>#N/A</v>
      </c>
      <c r="DF18" s="326" t="e">
        <f ca="1">IF(Plananalyse!DF18=1,VLOOKUP(DF$5,Kruistabel!$B$6:$F$9,MATCH($C18,Kruistabel!$C$5:$F$5,0)+1,FALSE)+MIN(Kruistabel!$C$15,IF($D18="Ja",Kruistabel!$C$13,0)+IF(DF$6="Ja",Kruistabel!$C$14,0)),"")</f>
        <v>#N/A</v>
      </c>
      <c r="DG18" s="326" t="e">
        <f ca="1">IF(Plananalyse!DG18=1,VLOOKUP(DG$5,Kruistabel!$B$6:$F$9,MATCH($C18,Kruistabel!$C$5:$F$5,0)+1,FALSE)+MIN(Kruistabel!$C$15,IF($D18="Ja",Kruistabel!$C$13,0)+IF(DG$6="Ja",Kruistabel!$C$14,0)),"")</f>
        <v>#N/A</v>
      </c>
      <c r="DH18" s="326" t="e">
        <f ca="1">IF(Plananalyse!DH18=1,VLOOKUP(DH$5,Kruistabel!$B$6:$F$9,MATCH($C18,Kruistabel!$C$5:$F$5,0)+1,FALSE)+MIN(Kruistabel!$C$15,IF($D18="Ja",Kruistabel!$C$13,0)+IF(DH$6="Ja",Kruistabel!$C$14,0)),"")</f>
        <v>#N/A</v>
      </c>
      <c r="DI18" s="326" t="e">
        <f ca="1">IF(Plananalyse!DI18=1,VLOOKUP(DI$5,Kruistabel!$B$6:$F$9,MATCH($C18,Kruistabel!$C$5:$F$5,0)+1,FALSE)+MIN(Kruistabel!$C$15,IF($D18="Ja",Kruistabel!$C$13,0)+IF(DI$6="Ja",Kruistabel!$C$14,0)),"")</f>
        <v>#N/A</v>
      </c>
      <c r="DJ18" s="326" t="e">
        <f ca="1">IF(Plananalyse!DJ18=1,VLOOKUP(DJ$5,Kruistabel!$B$6:$F$9,MATCH($C18,Kruistabel!$C$5:$F$5,0)+1,FALSE)+MIN(Kruistabel!$C$15,IF($D18="Ja",Kruistabel!$C$13,0)+IF(DJ$6="Ja",Kruistabel!$C$14,0)),"")</f>
        <v>#N/A</v>
      </c>
      <c r="DK18" s="326" t="e">
        <f ca="1">IF(Plananalyse!DK18=1,VLOOKUP(DK$5,Kruistabel!$B$6:$F$9,MATCH($C18,Kruistabel!$C$5:$F$5,0)+1,FALSE)+MIN(Kruistabel!$C$15,IF($D18="Ja",Kruistabel!$C$13,0)+IF(DK$6="Ja",Kruistabel!$C$14,0)),"")</f>
        <v>#REF!</v>
      </c>
      <c r="DL18" s="326" t="e">
        <f ca="1">IF(Plananalyse!DL18=1,VLOOKUP(DL$5,Kruistabel!$B$6:$F$9,MATCH($C18,Kruistabel!$C$5:$F$5,0)+1,FALSE)+MIN(Kruistabel!$C$15,IF($D18="Ja",Kruistabel!$C$13,0)+IF(DL$6="Ja",Kruistabel!$C$14,0)),"")</f>
        <v>#REF!</v>
      </c>
      <c r="DM18" s="327"/>
      <c r="DN18" s="326" t="e">
        <f ca="1">IF(Plananalyse!DN18=1,VLOOKUP(DN$5,Kruistabel!$B$6:$F$9,MATCH($C18,Kruistabel!$C$5:$F$5,0)+1,FALSE)+MIN(Kruistabel!$C$15,IF($D18="Ja",Kruistabel!$C$13,0)+IF(DN$6="Ja",Kruistabel!$C$14,0)),"")</f>
        <v>#N/A</v>
      </c>
      <c r="DO18" s="326" t="e">
        <f ca="1">IF(Plananalyse!DO18=1,VLOOKUP(DO$5,Kruistabel!$B$6:$F$9,MATCH($C18,Kruistabel!$C$5:$F$5,0)+1,FALSE)+MIN(Kruistabel!$C$15,IF($D18="Ja",Kruistabel!$C$13,0)+IF(DO$6="Ja",Kruistabel!$C$14,0)),"")</f>
        <v>#N/A</v>
      </c>
      <c r="DP18" s="326" t="e">
        <f ca="1">IF(Plananalyse!DP18=1,VLOOKUP(DP$5,Kruistabel!$B$6:$F$9,MATCH($C18,Kruistabel!$C$5:$F$5,0)+1,FALSE)+MIN(Kruistabel!$C$15,IF($D18="Ja",Kruistabel!$C$13,0)+IF(DP$6="Ja",Kruistabel!$C$14,0)),"")</f>
        <v>#N/A</v>
      </c>
      <c r="DQ18" s="326" t="e">
        <f ca="1">IF(Plananalyse!DQ18=1,VLOOKUP(DQ$5,Kruistabel!$B$6:$F$9,MATCH($C18,Kruistabel!$C$5:$F$5,0)+1,FALSE)+MIN(Kruistabel!$C$15,IF($D18="Ja",Kruistabel!$C$13,0)+IF(DQ$6="Ja",Kruistabel!$C$14,0)),"")</f>
        <v>#N/A</v>
      </c>
      <c r="DR18" s="326" t="e">
        <f ca="1">IF(Plananalyse!DR18=1,VLOOKUP(DR$5,Kruistabel!$B$6:$F$9,MATCH($C18,Kruistabel!$C$5:$F$5,0)+1,FALSE)+MIN(Kruistabel!$C$15,IF($D18="Ja",Kruistabel!$C$13,0)+IF(DR$6="Ja",Kruistabel!$C$14,0)),"")</f>
        <v>#N/A</v>
      </c>
      <c r="DS18" s="326" t="e">
        <f ca="1">IF(Plananalyse!DS18=1,VLOOKUP(DS$5,Kruistabel!$B$6:$F$9,MATCH($C18,Kruistabel!$C$5:$F$5,0)+1,FALSE)+MIN(Kruistabel!$C$15,IF($D18="Ja",Kruistabel!$C$13,0)+IF(DS$6="Ja",Kruistabel!$C$14,0)),"")</f>
        <v>#N/A</v>
      </c>
      <c r="DT18" s="326" t="e">
        <f ca="1">IF(Plananalyse!DT18=1,VLOOKUP(DT$5,Kruistabel!$B$6:$F$9,MATCH($C18,Kruistabel!$C$5:$F$5,0)+1,FALSE)+MIN(Kruistabel!$C$15,IF($D18="Ja",Kruistabel!$C$13,0)+IF(DT$6="Ja",Kruistabel!$C$14,0)),"")</f>
        <v>#N/A</v>
      </c>
      <c r="DU18" s="326" t="e">
        <f ca="1">IF(Plananalyse!DU18=1,VLOOKUP(DU$5,Kruistabel!$B$6:$F$9,MATCH($C18,Kruistabel!$C$5:$F$5,0)+1,FALSE)+MIN(Kruistabel!$C$15,IF($D18="Ja",Kruistabel!$C$13,0)+IF(DU$6="Ja",Kruistabel!$C$14,0)),"")</f>
        <v>#N/A</v>
      </c>
      <c r="DV18" s="326" t="e">
        <f ca="1">IF(Plananalyse!DV18=1,VLOOKUP(DV$5,Kruistabel!$B$6:$F$9,MATCH($C18,Kruistabel!$C$5:$F$5,0)+1,FALSE)+MIN(Kruistabel!$C$15,IF($D18="Ja",Kruistabel!$C$13,0)+IF(DV$6="Ja",Kruistabel!$C$14,0)),"")</f>
        <v>#N/A</v>
      </c>
      <c r="DW18" s="326" t="e">
        <f ca="1">IF(Plananalyse!DW18=1,VLOOKUP(DW$5,Kruistabel!$B$6:$F$9,MATCH($C18,Kruistabel!$C$5:$F$5,0)+1,FALSE)+MIN(Kruistabel!$C$15,IF($D18="Ja",Kruistabel!$C$13,0)+IF(DW$6="Ja",Kruistabel!$C$14,0)),"")</f>
        <v>#REF!</v>
      </c>
      <c r="DX18" s="326" t="e">
        <f ca="1">IF(Plananalyse!DX18=1,VLOOKUP(DX$5,Kruistabel!$B$6:$F$9,MATCH($C18,Kruistabel!$C$5:$F$5,0)+1,FALSE)+MIN(Kruistabel!$C$15,IF($D18="Ja",Kruistabel!$C$13,0)+IF(DX$6="Ja",Kruistabel!$C$14,0)),"")</f>
        <v>#REF!</v>
      </c>
      <c r="DY18" s="327"/>
      <c r="DZ18" s="326" t="e">
        <f ca="1">IF(Plananalyse!DZ18=1,VLOOKUP(DZ$5,Kruistabel!$B$6:$F$9,MATCH($C18,Kruistabel!$C$5:$F$5,0)+1,FALSE)+MIN(Kruistabel!$C$15,IF($D18="Ja",Kruistabel!$C$13,0)+IF(DZ$6="Ja",Kruistabel!$C$14,0)),"")</f>
        <v>#N/A</v>
      </c>
      <c r="EA18" s="326" t="e">
        <f ca="1">IF(Plananalyse!EA18=1,VLOOKUP(EA$5,Kruistabel!$B$6:$F$9,MATCH($C18,Kruistabel!$C$5:$F$5,0)+1,FALSE)+MIN(Kruistabel!$C$15,IF($D18="Ja",Kruistabel!$C$13,0)+IF(EA$6="Ja",Kruistabel!$C$14,0)),"")</f>
        <v>#N/A</v>
      </c>
      <c r="EB18" s="326" t="e">
        <f ca="1">IF(Plananalyse!EB18=1,VLOOKUP(EB$5,Kruistabel!$B$6:$F$9,MATCH($C18,Kruistabel!$C$5:$F$5,0)+1,FALSE)+MIN(Kruistabel!$C$15,IF($D18="Ja",Kruistabel!$C$13,0)+IF(EB$6="Ja",Kruistabel!$C$14,0)),"")</f>
        <v>#REF!</v>
      </c>
      <c r="EC18" s="326" t="e">
        <f ca="1">IF(Plananalyse!EC18=1,VLOOKUP(EC$5,Kruistabel!$B$6:$F$9,MATCH($C18,Kruistabel!$C$5:$F$5,0)+1,FALSE)+MIN(Kruistabel!$C$15,IF($D18="Ja",Kruistabel!$C$13,0)+IF(EC$6="Ja",Kruistabel!$C$14,0)),"")</f>
        <v>#REF!</v>
      </c>
      <c r="ED18" s="327"/>
      <c r="EE18" s="326" t="e">
        <f ca="1">IF(Plananalyse!EE18=1,VLOOKUP(EE$5,Kruistabel!$B$6:$F$9,MATCH($C18,Kruistabel!$C$5:$F$5,0)+1,FALSE)+MIN(Kruistabel!$C$15,IF($D18="Ja",Kruistabel!$C$13,0)+IF(EE$6="Ja",Kruistabel!$C$14,0)),"")</f>
        <v>#N/A</v>
      </c>
      <c r="EF18" s="326" t="e">
        <f ca="1">IF(Plananalyse!EF18=1,VLOOKUP(EF$5,Kruistabel!$B$6:$F$9,MATCH($C18,Kruistabel!$C$5:$F$5,0)+1,FALSE)+MIN(Kruistabel!$C$15,IF($D18="Ja",Kruistabel!$C$13,0)+IF(EF$6="Ja",Kruistabel!$C$14,0)),"")</f>
        <v>#N/A</v>
      </c>
      <c r="EG18" s="326" t="e">
        <f ca="1">IF(Plananalyse!EG18=1,VLOOKUP(EG$5,Kruistabel!$B$6:$F$9,MATCH($C18,Kruistabel!$C$5:$F$5,0)+1,FALSE)+MIN(Kruistabel!$C$15,IF($D18="Ja",Kruistabel!$C$13,0)+IF(EG$6="Ja",Kruistabel!$C$14,0)),"")</f>
        <v>#N/A</v>
      </c>
      <c r="EH18" s="326" t="e">
        <f ca="1">IF(Plananalyse!EH18=1,VLOOKUP(EH$5,Kruistabel!$B$6:$F$9,MATCH($C18,Kruistabel!$C$5:$F$5,0)+1,FALSE)+MIN(Kruistabel!$C$15,IF($D18="Ja",Kruistabel!$C$13,0)+IF(EH$6="Ja",Kruistabel!$C$14,0)),"")</f>
        <v>#REF!</v>
      </c>
      <c r="EI18" s="326" t="e">
        <f ca="1">IF(Plananalyse!EI18=1,VLOOKUP(EI$5,Kruistabel!$B$6:$F$9,MATCH($C18,Kruistabel!$C$5:$F$5,0)+1,FALSE)+MIN(Kruistabel!$C$15,IF($D18="Ja",Kruistabel!$C$13,0)+IF(EI$6="Ja",Kruistabel!$C$14,0)),"")</f>
        <v>#REF!</v>
      </c>
      <c r="EJ18" s="331" t="str">
        <f>IF(Plananalyse!EJ18=1,VLOOKUP(EJ$5,Kruistabel!$B$6:$F$9,MATCH($C18,Kruistabel!$C$5:$F$5,0)+1,FALSE)+MIN(Kruistabel!$C$15,IF($D18="Ja",Kruistabel!$C$13,0)+IF(EJ$6="Ja",Kruistabel!$C$14,0)),"")</f>
        <v/>
      </c>
      <c r="EK18" s="164"/>
      <c r="EL18" s="164"/>
      <c r="EM18" s="164"/>
      <c r="EN18" s="164"/>
    </row>
    <row r="19" spans="2:144">
      <c r="B19" s="337" t="s">
        <v>100</v>
      </c>
      <c r="C19" s="160" t="str">
        <f>_xlfn.IFNA(VLOOKUP($B19,Classificatietabel!$B$6:$I$91,C$7,FALSE),"")</f>
        <v>laag</v>
      </c>
      <c r="D19" s="160" t="str">
        <f>_xlfn.IFNA(VLOOKUP($B19,Classificatietabel!$B$6:$I$91,D$7,FALSE),"")</f>
        <v>neen</v>
      </c>
      <c r="E19" s="119">
        <f>IF(AND(D19="laag",$D$3=1),0,_xlfn.IFNA(IF(VLOOKUP($B19,Classificatietabel!$B$6:$H$91,$E$5,FALSE)="Ja",1,0),""))</f>
        <v>1</v>
      </c>
      <c r="F19" s="163"/>
      <c r="G19" s="326">
        <f>IF(Plananalyse!G19=1,VLOOKUP(G$5,Kruistabel!$B$6:$F$9,MATCH($C19,Kruistabel!$C$5:$F$5,0)+1,FALSE)+MIN(Kruistabel!$C$15,IF($D19="Ja",Kruistabel!$C$13,0)+IF(G$6="Ja",Kruistabel!$C$14,0)),"")</f>
        <v>28</v>
      </c>
      <c r="H19" s="326">
        <f>IF(Plananalyse!H19=1,VLOOKUP(H$5,Kruistabel!$B$6:$F$9,MATCH($C19,Kruistabel!$C$5:$F$5,0)+1,FALSE)+MIN(Kruistabel!$C$15,IF($D19="Ja",Kruistabel!$C$13,0)+IF(H$6="Ja",Kruistabel!$C$14,0)),"")</f>
        <v>28</v>
      </c>
      <c r="I19" s="326">
        <f>IF(Plananalyse!I19=1,VLOOKUP(I$5,Kruistabel!$B$6:$F$9,MATCH($C19,Kruistabel!$C$5:$F$5,0)+1,FALSE)+MIN(Kruistabel!$C$15,IF($D19="Ja",Kruistabel!$C$13,0)+IF(I$6="Ja",Kruistabel!$C$14,0)),"")</f>
        <v>32</v>
      </c>
      <c r="J19" s="326">
        <f>IF(Plananalyse!J19=1,VLOOKUP(J$5,Kruistabel!$B$6:$F$9,MATCH($C19,Kruistabel!$C$5:$F$5,0)+1,FALSE)+MIN(Kruistabel!$C$15,IF($D19="Ja",Kruistabel!$C$13,0)+IF(J$6="Ja",Kruistabel!$C$14,0)),"")</f>
        <v>28</v>
      </c>
      <c r="K19" s="326">
        <f>IF(Plananalyse!K19=1,VLOOKUP(K$5,Kruistabel!$B$6:$F$9,MATCH($C19,Kruistabel!$C$5:$F$5,0)+1,FALSE)+MIN(Kruistabel!$C$15,IF($D19="Ja",Kruistabel!$C$13,0)+IF(K$6="Ja",Kruistabel!$C$14,0)),"")</f>
        <v>28</v>
      </c>
      <c r="L19" s="326">
        <f>IF(Plananalyse!L19=1,VLOOKUP(L$5,Kruistabel!$B$6:$F$9,MATCH($C19,Kruistabel!$C$5:$F$5,0)+1,FALSE)+MIN(Kruistabel!$C$15,IF($D19="Ja",Kruistabel!$C$13,0)+IF(L$6="Ja",Kruistabel!$C$14,0)),"")</f>
        <v>28</v>
      </c>
      <c r="M19" s="326">
        <f>IF(Plananalyse!M19=1,VLOOKUP(M$5,Kruistabel!$B$6:$F$9,MATCH($C19,Kruistabel!$C$5:$F$5,0)+1,FALSE)+MIN(Kruistabel!$C$15,IF($D19="Ja",Kruistabel!$C$13,0)+IF(M$6="Ja",Kruistabel!$C$14,0)),"")</f>
        <v>36</v>
      </c>
      <c r="N19" s="326">
        <f>IF(Plananalyse!N19=1,VLOOKUP(N$5,Kruistabel!$B$6:$F$9,MATCH($C19,Kruistabel!$C$5:$F$5,0)+1,FALSE)+MIN(Kruistabel!$C$15,IF($D19="Ja",Kruistabel!$C$13,0)+IF(N$6="Ja",Kruistabel!$C$14,0)),"")</f>
        <v>36</v>
      </c>
      <c r="O19" s="326">
        <f>IF(Plananalyse!O19=1,VLOOKUP(O$5,Kruistabel!$B$6:$F$9,MATCH($C19,Kruistabel!$C$5:$F$5,0)+1,FALSE)+MIN(Kruistabel!$C$15,IF($D19="Ja",Kruistabel!$C$13,0)+IF(O$6="Ja",Kruistabel!$C$14,0)),"")</f>
        <v>36</v>
      </c>
      <c r="P19" s="326">
        <f>IF(Plananalyse!P19=1,VLOOKUP(P$5,Kruistabel!$B$6:$F$9,MATCH($C19,Kruistabel!$C$5:$F$5,0)+1,FALSE)+MIN(Kruistabel!$C$15,IF($D19="Ja",Kruistabel!$C$13,0)+IF(P$6="Ja",Kruistabel!$C$14,0)),"")</f>
        <v>40</v>
      </c>
      <c r="Q19" s="326">
        <f>IF(Plananalyse!Q19=1,VLOOKUP(Q$5,Kruistabel!$B$6:$F$9,MATCH($C19,Kruistabel!$C$5:$F$5,0)+1,FALSE)+MIN(Kruistabel!$C$15,IF($D19="Ja",Kruistabel!$C$13,0)+IF(Q$6="Ja",Kruistabel!$C$14,0)),"")</f>
        <v>32</v>
      </c>
      <c r="R19" s="326">
        <f ca="1">IF(Plananalyse!R19=1,VLOOKUP(R$5,Kruistabel!$B$6:$F$9,MATCH($C19,Kruistabel!$C$5:$F$5,0)+1,FALSE)+MIN(Kruistabel!$C$15,IF($D19="Ja",Kruistabel!$C$13,0)+IF(R$6="Ja",Kruistabel!$C$14,0)),"")</f>
        <v>36</v>
      </c>
      <c r="S19" s="326">
        <f ca="1">IF(Plananalyse!S19=1,VLOOKUP(S$5,Kruistabel!$B$6:$F$9,MATCH($C19,Kruistabel!$C$5:$F$5,0)+1,FALSE)+MIN(Kruistabel!$C$15,IF($D19="Ja",Kruistabel!$C$13,0)+IF(S$6="Ja",Kruistabel!$C$14,0)),"")</f>
        <v>28</v>
      </c>
      <c r="T19" s="326">
        <f ca="1">IF(Plananalyse!T19=1,VLOOKUP(T$5,Kruistabel!$B$6:$F$9,MATCH($C19,Kruistabel!$C$5:$F$5,0)+1,FALSE)+MIN(Kruistabel!$C$15,IF($D19="Ja",Kruistabel!$C$13,0)+IF(T$6="Ja",Kruistabel!$C$14,0)),"")</f>
        <v>28</v>
      </c>
      <c r="U19" s="326">
        <f ca="1">IF(Plananalyse!U19=1,VLOOKUP(U$5,Kruistabel!$B$6:$F$9,MATCH($C19,Kruistabel!$C$5:$F$5,0)+1,FALSE)+MIN(Kruistabel!$C$15,IF($D19="Ja",Kruistabel!$C$13,0)+IF(U$6="Ja",Kruistabel!$C$14,0)),"")</f>
        <v>28</v>
      </c>
      <c r="V19" s="326">
        <f ca="1">IF(Plananalyse!V19=1,VLOOKUP(V$5,Kruistabel!$B$6:$F$9,MATCH($C19,Kruistabel!$C$5:$F$5,0)+1,FALSE)+MIN(Kruistabel!$C$15,IF($D19="Ja",Kruistabel!$C$13,0)+IF(V$6="Ja",Kruistabel!$C$14,0)),"")</f>
        <v>28</v>
      </c>
      <c r="W19" s="326">
        <f ca="1">IF(Plananalyse!W19=1,VLOOKUP(W$5,Kruistabel!$B$6:$F$9,MATCH($C19,Kruistabel!$C$5:$F$5,0)+1,FALSE)+MIN(Kruistabel!$C$15,IF($D19="Ja",Kruistabel!$C$13,0)+IF(W$6="Ja",Kruistabel!$C$14,0)),"")</f>
        <v>28</v>
      </c>
      <c r="X19" s="326">
        <f ca="1">IF(Plananalyse!X19=1,VLOOKUP(X$5,Kruistabel!$B$6:$F$9,MATCH($C19,Kruistabel!$C$5:$F$5,0)+1,FALSE)+MIN(Kruistabel!$C$15,IF($D19="Ja",Kruistabel!$C$13,0)+IF(X$6="Ja",Kruistabel!$C$14,0)),"")</f>
        <v>28</v>
      </c>
      <c r="Y19" s="326">
        <f ca="1">IF(Plananalyse!Y19=1,VLOOKUP(Y$5,Kruistabel!$B$6:$F$9,MATCH($C19,Kruistabel!$C$5:$F$5,0)+1,FALSE)+MIN(Kruistabel!$C$15,IF($D19="Ja",Kruistabel!$C$13,0)+IF(Y$6="Ja",Kruistabel!$C$14,0)),"")</f>
        <v>32</v>
      </c>
      <c r="Z19" s="326">
        <f ca="1">IF(Plananalyse!Z19=1,VLOOKUP(Z$5,Kruistabel!$B$6:$F$9,MATCH($C19,Kruistabel!$C$5:$F$5,0)+1,FALSE)+MIN(Kruistabel!$C$15,IF($D19="Ja",Kruistabel!$C$13,0)+IF(Z$6="Ja",Kruistabel!$C$14,0)),"")</f>
        <v>28</v>
      </c>
      <c r="AA19" s="326">
        <f ca="1">IF(Plananalyse!AA19=1,VLOOKUP(AA$5,Kruistabel!$B$6:$F$9,MATCH($C19,Kruistabel!$C$5:$F$5,0)+1,FALSE)+MIN(Kruistabel!$C$15,IF($D19="Ja",Kruistabel!$C$13,0)+IF(AA$6="Ja",Kruistabel!$C$14,0)),"")</f>
        <v>28</v>
      </c>
      <c r="AB19" s="326">
        <f ca="1">IF(Plananalyse!AB19=1,VLOOKUP(AB$5,Kruistabel!$B$6:$F$9,MATCH($C19,Kruistabel!$C$5:$F$5,0)+1,FALSE)+MIN(Kruistabel!$C$15,IF($D19="Ja",Kruistabel!$C$13,0)+IF(AB$6="Ja",Kruistabel!$C$14,0)),"")</f>
        <v>28</v>
      </c>
      <c r="AC19" s="326">
        <f ca="1">IF(Plananalyse!AC19=1,VLOOKUP(AC$5,Kruistabel!$B$6:$F$9,MATCH($C19,Kruistabel!$C$5:$F$5,0)+1,FALSE)+MIN(Kruistabel!$C$15,IF($D19="Ja",Kruistabel!$C$13,0)+IF(AC$6="Ja",Kruistabel!$C$14,0)),"")</f>
        <v>28</v>
      </c>
      <c r="AD19" s="326">
        <f ca="1">IF(Plananalyse!AD19=1,VLOOKUP(AD$5,Kruistabel!$B$6:$F$9,MATCH($C19,Kruistabel!$C$5:$F$5,0)+1,FALSE)+MIN(Kruistabel!$C$15,IF($D19="Ja",Kruistabel!$C$13,0)+IF(AD$6="Ja",Kruistabel!$C$14,0)),"")</f>
        <v>28</v>
      </c>
      <c r="AE19" s="326">
        <f ca="1">IF(Plananalyse!AE19=1,VLOOKUP(AE$5,Kruistabel!$B$6:$F$9,MATCH($C19,Kruistabel!$C$5:$F$5,0)+1,FALSE)+MIN(Kruistabel!$C$15,IF($D19="Ja",Kruistabel!$C$13,0)+IF(AE$6="Ja",Kruistabel!$C$14,0)),"")</f>
        <v>28</v>
      </c>
      <c r="AF19" s="326">
        <f ca="1">IF(Plananalyse!AF19=1,VLOOKUP(AF$5,Kruistabel!$B$6:$F$9,MATCH($C19,Kruistabel!$C$5:$F$5,0)+1,FALSE)+MIN(Kruistabel!$C$15,IF($D19="Ja",Kruistabel!$C$13,0)+IF(AF$6="Ja",Kruistabel!$C$14,0)),"")</f>
        <v>28</v>
      </c>
      <c r="AG19" s="326">
        <f ca="1">IF(Plananalyse!AG19=1,VLOOKUP(AG$5,Kruistabel!$B$6:$F$9,MATCH($C19,Kruistabel!$C$5:$F$5,0)+1,FALSE)+MIN(Kruistabel!$C$15,IF($D19="Ja",Kruistabel!$C$13,0)+IF(AG$6="Ja",Kruistabel!$C$14,0)),"")</f>
        <v>28</v>
      </c>
      <c r="AH19" s="326">
        <f ca="1">IF(Plananalyse!AH19=1,VLOOKUP(AH$5,Kruistabel!$B$6:$F$9,MATCH($C19,Kruistabel!$C$5:$F$5,0)+1,FALSE)+MIN(Kruistabel!$C$15,IF($D19="Ja",Kruistabel!$C$13,0)+IF(AH$6="Ja",Kruistabel!$C$14,0)),"")</f>
        <v>28</v>
      </c>
      <c r="AI19" s="326">
        <f ca="1">IF(Plananalyse!AI19=1,VLOOKUP(AI$5,Kruistabel!$B$6:$F$9,MATCH($C19,Kruistabel!$C$5:$F$5,0)+1,FALSE)+MIN(Kruistabel!$C$15,IF($D19="Ja",Kruistabel!$C$13,0)+IF(AI$6="Ja",Kruistabel!$C$14,0)),"")</f>
        <v>28</v>
      </c>
      <c r="AJ19" s="326">
        <f ca="1">IF(Plananalyse!AJ19=1,VLOOKUP(AJ$5,Kruistabel!$B$6:$F$9,MATCH($C19,Kruistabel!$C$5:$F$5,0)+1,FALSE)+MIN(Kruistabel!$C$15,IF($D19="Ja",Kruistabel!$C$13,0)+IF(AJ$6="Ja",Kruistabel!$C$14,0)),"")</f>
        <v>28</v>
      </c>
      <c r="AK19" s="326">
        <f ca="1">IF(Plananalyse!AK19=1,VLOOKUP(AK$5,Kruistabel!$B$6:$F$9,MATCH($C19,Kruistabel!$C$5:$F$5,0)+1,FALSE)+MIN(Kruistabel!$C$15,IF($D19="Ja",Kruistabel!$C$13,0)+IF(AK$6="Ja",Kruistabel!$C$14,0)),"")</f>
        <v>34</v>
      </c>
      <c r="AL19" s="326">
        <f ca="1">IF(Plananalyse!AL19=1,VLOOKUP(AL$5,Kruistabel!$B$6:$F$9,MATCH($C19,Kruistabel!$C$5:$F$5,0)+1,FALSE)+MIN(Kruistabel!$C$15,IF($D19="Ja",Kruistabel!$C$13,0)+IF(AL$6="Ja",Kruistabel!$C$14,0)),"")</f>
        <v>28</v>
      </c>
      <c r="AM19" s="326">
        <f ca="1">IF(Plananalyse!AM19=1,VLOOKUP(AM$5,Kruistabel!$B$6:$F$9,MATCH($C19,Kruistabel!$C$5:$F$5,0)+1,FALSE)+MIN(Kruistabel!$C$15,IF($D19="Ja",Kruistabel!$C$13,0)+IF(AM$6="Ja",Kruistabel!$C$14,0)),"")</f>
        <v>28</v>
      </c>
      <c r="AN19" s="327"/>
      <c r="AO19" s="326">
        <f ca="1">IF(Plananalyse!AO19=1,VLOOKUP(AO$5,Kruistabel!$B$6:$F$9,MATCH($C19,Kruistabel!$C$5:$F$5,0)+1,FALSE)+MIN(Kruistabel!$C$15,IF($D19="Ja",Kruistabel!$C$13,0)+IF(AO$6="Ja",Kruistabel!$C$14,0)),"")</f>
        <v>34</v>
      </c>
      <c r="AP19" s="326">
        <f ca="1">IF(Plananalyse!AP19=1,VLOOKUP(AP$5,Kruistabel!$B$6:$F$9,MATCH($C19,Kruistabel!$C$5:$F$5,0)+1,FALSE)+MIN(Kruistabel!$C$15,IF($D19="Ja",Kruistabel!$C$13,0)+IF(AP$6="Ja",Kruistabel!$C$14,0)),"")</f>
        <v>34</v>
      </c>
      <c r="AQ19" s="326">
        <f ca="1">IF(Plananalyse!AQ19=1,VLOOKUP(AQ$5,Kruistabel!$B$6:$F$9,MATCH($C19,Kruistabel!$C$5:$F$5,0)+1,FALSE)+MIN(Kruistabel!$C$15,IF($D19="Ja",Kruistabel!$C$13,0)+IF(AQ$6="Ja",Kruistabel!$C$14,0)),"")</f>
        <v>34</v>
      </c>
      <c r="AR19" s="326">
        <f ca="1">IF(Plananalyse!AR19=1,VLOOKUP(AR$5,Kruistabel!$B$6:$F$9,MATCH($C19,Kruistabel!$C$5:$F$5,0)+1,FALSE)+MIN(Kruistabel!$C$15,IF($D19="Ja",Kruistabel!$C$13,0)+IF(AR$6="Ja",Kruistabel!$C$14,0)),"")</f>
        <v>38</v>
      </c>
      <c r="AS19" s="326">
        <f ca="1">IF(Plananalyse!AS19=1,VLOOKUP(AS$5,Kruistabel!$B$6:$F$9,MATCH($C19,Kruistabel!$C$5:$F$5,0)+1,FALSE)+MIN(Kruistabel!$C$15,IF($D19="Ja",Kruistabel!$C$13,0)+IF(AS$6="Ja",Kruistabel!$C$14,0)),"")</f>
        <v>34</v>
      </c>
      <c r="AT19" s="326">
        <f ca="1">IF(Plananalyse!AT19=1,VLOOKUP(AT$5,Kruistabel!$B$6:$F$9,MATCH($C19,Kruistabel!$C$5:$F$5,0)+1,FALSE)+MIN(Kruistabel!$C$15,IF($D19="Ja",Kruistabel!$C$13,0)+IF(AT$6="Ja",Kruistabel!$C$14,0)),"")</f>
        <v>38</v>
      </c>
      <c r="AU19" s="326">
        <f ca="1">IF(Plananalyse!AU19=1,VLOOKUP(AU$5,Kruistabel!$B$6:$F$9,MATCH($C19,Kruistabel!$C$5:$F$5,0)+1,FALSE)+MIN(Kruistabel!$C$15,IF($D19="Ja",Kruistabel!$C$13,0)+IF(AU$6="Ja",Kruistabel!$C$14,0)),"")</f>
        <v>28</v>
      </c>
      <c r="AV19" s="326">
        <f ca="1">IF(Plananalyse!AV19=1,VLOOKUP(AV$5,Kruistabel!$B$6:$F$9,MATCH($C19,Kruistabel!$C$5:$F$5,0)+1,FALSE)+MIN(Kruistabel!$C$15,IF($D19="Ja",Kruistabel!$C$13,0)+IF(AV$6="Ja",Kruistabel!$C$14,0)),"")</f>
        <v>34</v>
      </c>
      <c r="AW19" s="326">
        <f ca="1">IF(Plananalyse!AW19=1,VLOOKUP(AW$5,Kruistabel!$B$6:$F$9,MATCH($C19,Kruistabel!$C$5:$F$5,0)+1,FALSE)+MIN(Kruistabel!$C$15,IF($D19="Ja",Kruistabel!$C$13,0)+IF(AW$6="Ja",Kruistabel!$C$14,0)),"")</f>
        <v>28</v>
      </c>
      <c r="AX19" s="326">
        <f ca="1">IF(Plananalyse!AX19=1,VLOOKUP(AX$5,Kruistabel!$B$6:$F$9,MATCH($C19,Kruistabel!$C$5:$F$5,0)+1,FALSE)+MIN(Kruistabel!$C$15,IF($D19="Ja",Kruistabel!$C$13,0)+IF(AX$6="Ja",Kruistabel!$C$14,0)),"")</f>
        <v>28</v>
      </c>
      <c r="AY19" s="327"/>
      <c r="AZ19" s="326">
        <f ca="1">IF(Plananalyse!AZ19=1,VLOOKUP(AZ$5,Kruistabel!$B$6:$F$9,MATCH($C19,Kruistabel!$C$5:$F$5,0)+1,FALSE)+MIN(Kruistabel!$C$15,IF($D19="Ja",Kruistabel!$C$13,0)+IF(AZ$6="Ja",Kruistabel!$C$14,0)),"")</f>
        <v>28</v>
      </c>
      <c r="BA19" s="326">
        <f ca="1">IF(Plananalyse!BA19=1,VLOOKUP(BA$5,Kruistabel!$B$6:$F$9,MATCH($C19,Kruistabel!$C$5:$F$5,0)+1,FALSE)+MIN(Kruistabel!$C$15,IF($D19="Ja",Kruistabel!$C$13,0)+IF(BA$6="Ja",Kruistabel!$C$14,0)),"")</f>
        <v>28</v>
      </c>
      <c r="BB19" s="326">
        <f ca="1">IF(Plananalyse!BB19=1,VLOOKUP(BB$5,Kruistabel!$B$6:$F$9,MATCH($C19,Kruistabel!$C$5:$F$5,0)+1,FALSE)+MIN(Kruistabel!$C$15,IF($D19="Ja",Kruistabel!$C$13,0)+IF(BB$6="Ja",Kruistabel!$C$14,0)),"")</f>
        <v>32</v>
      </c>
      <c r="BC19" s="326">
        <f ca="1">IF(Plananalyse!BC19=1,VLOOKUP(BC$5,Kruistabel!$B$6:$F$9,MATCH($C19,Kruistabel!$C$5:$F$5,0)+1,FALSE)+MIN(Kruistabel!$C$15,IF($D19="Ja",Kruistabel!$C$13,0)+IF(BC$6="Ja",Kruistabel!$C$14,0)),"")</f>
        <v>32</v>
      </c>
      <c r="BD19" s="326">
        <f ca="1">IF(Plananalyse!BD19=1,VLOOKUP(BD$5,Kruistabel!$B$6:$F$9,MATCH($C19,Kruistabel!$C$5:$F$5,0)+1,FALSE)+MIN(Kruistabel!$C$15,IF($D19="Ja",Kruistabel!$C$13,0)+IF(BD$6="Ja",Kruistabel!$C$14,0)),"")</f>
        <v>28</v>
      </c>
      <c r="BE19" s="326">
        <f ca="1">IF(Plananalyse!BE19=1,VLOOKUP(BE$5,Kruistabel!$B$6:$F$9,MATCH($C19,Kruistabel!$C$5:$F$5,0)+1,FALSE)+MIN(Kruistabel!$C$15,IF($D19="Ja",Kruistabel!$C$13,0)+IF(BE$6="Ja",Kruistabel!$C$14,0)),"")</f>
        <v>28</v>
      </c>
      <c r="BF19" s="326">
        <f ca="1">IF(Plananalyse!BF19=1,VLOOKUP(BF$5,Kruistabel!$B$6:$F$9,MATCH($C19,Kruistabel!$C$5:$F$5,0)+1,FALSE)+MIN(Kruistabel!$C$15,IF($D19="Ja",Kruistabel!$C$13,0)+IF(BF$6="Ja",Kruistabel!$C$14,0)),"")</f>
        <v>28</v>
      </c>
      <c r="BG19" s="326">
        <f ca="1">IF(Plananalyse!BG19=1,VLOOKUP(BG$5,Kruistabel!$B$6:$F$9,MATCH($C19,Kruistabel!$C$5:$F$5,0)+1,FALSE)+MIN(Kruistabel!$C$15,IF($D19="Ja",Kruistabel!$C$13,0)+IF(BG$6="Ja",Kruistabel!$C$14,0)),"")</f>
        <v>28</v>
      </c>
      <c r="BH19" s="326">
        <f ca="1">IF(Plananalyse!BH19=1,VLOOKUP(BH$5,Kruistabel!$B$6:$F$9,MATCH($C19,Kruistabel!$C$5:$F$5,0)+1,FALSE)+MIN(Kruistabel!$C$15,IF($D19="Ja",Kruistabel!$C$13,0)+IF(BH$6="Ja",Kruistabel!$C$14,0)),"")</f>
        <v>28</v>
      </c>
      <c r="BI19" s="327"/>
      <c r="BJ19" s="326" t="e">
        <f ca="1">IF(Plananalyse!BJ19=1,VLOOKUP(BJ$5,Kruistabel!$B$6:$F$9,MATCH($C19,Kruistabel!$C$5:$F$5,0)+1,FALSE)+MIN(Kruistabel!$C$15,IF($D19="Ja",Kruistabel!$C$13,0)+IF(BJ$6="Ja",Kruistabel!$C$14,0)),"")</f>
        <v>#N/A</v>
      </c>
      <c r="BK19" s="326" t="e">
        <f ca="1">IF(Plananalyse!BK19=1,VLOOKUP(BK$5,Kruistabel!$B$6:$F$9,MATCH($C19,Kruistabel!$C$5:$F$5,0)+1,FALSE)+MIN(Kruistabel!$C$15,IF($D19="Ja",Kruistabel!$C$13,0)+IF(BK$6="Ja",Kruistabel!$C$14,0)),"")</f>
        <v>#N/A</v>
      </c>
      <c r="BL19" s="326" t="e">
        <f ca="1">IF(Plananalyse!BL19=1,VLOOKUP(BL$5,Kruistabel!$B$6:$F$9,MATCH($C19,Kruistabel!$C$5:$F$5,0)+1,FALSE)+MIN(Kruistabel!$C$15,IF($D19="Ja",Kruistabel!$C$13,0)+IF(BL$6="Ja",Kruistabel!$C$14,0)),"")</f>
        <v>#N/A</v>
      </c>
      <c r="BM19" s="326" t="e">
        <f ca="1">IF(Plananalyse!BM19=1,VLOOKUP(BM$5,Kruistabel!$B$6:$F$9,MATCH($C19,Kruistabel!$C$5:$F$5,0)+1,FALSE)+MIN(Kruistabel!$C$15,IF($D19="Ja",Kruistabel!$C$13,0)+IF(BM$6="Ja",Kruistabel!$C$14,0)),"")</f>
        <v>#N/A</v>
      </c>
      <c r="BN19" s="326" t="e">
        <f ca="1">IF(Plananalyse!BN19=1,VLOOKUP(BN$5,Kruistabel!$B$6:$F$9,MATCH($C19,Kruistabel!$C$5:$F$5,0)+1,FALSE)+MIN(Kruistabel!$C$15,IF($D19="Ja",Kruistabel!$C$13,0)+IF(BN$6="Ja",Kruistabel!$C$14,0)),"")</f>
        <v>#N/A</v>
      </c>
      <c r="BO19" s="326" t="e">
        <f ca="1">IF(Plananalyse!BO19=1,VLOOKUP(BO$5,Kruistabel!$B$6:$F$9,MATCH($C19,Kruistabel!$C$5:$F$5,0)+1,FALSE)+MIN(Kruistabel!$C$15,IF($D19="Ja",Kruistabel!$C$13,0)+IF(BO$6="Ja",Kruistabel!$C$14,0)),"")</f>
        <v>#N/A</v>
      </c>
      <c r="BP19" s="326" t="e">
        <f ca="1">IF(Plananalyse!BP19=1,VLOOKUP(BP$5,Kruistabel!$B$6:$F$9,MATCH($C19,Kruistabel!$C$5:$F$5,0)+1,FALSE)+MIN(Kruistabel!$C$15,IF($D19="Ja",Kruistabel!$C$13,0)+IF(BP$6="Ja",Kruistabel!$C$14,0)),"")</f>
        <v>#N/A</v>
      </c>
      <c r="BQ19" s="326" t="e">
        <f ca="1">IF(Plananalyse!BQ19=1,VLOOKUP(BQ$5,Kruistabel!$B$6:$F$9,MATCH($C19,Kruistabel!$C$5:$F$5,0)+1,FALSE)+MIN(Kruistabel!$C$15,IF($D19="Ja",Kruistabel!$C$13,0)+IF(BQ$6="Ja",Kruistabel!$C$14,0)),"")</f>
        <v>#N/A</v>
      </c>
      <c r="BR19" s="326" t="e">
        <f ca="1">IF(Plananalyse!BR19=1,VLOOKUP(BR$5,Kruistabel!$B$6:$F$9,MATCH($C19,Kruistabel!$C$5:$F$5,0)+1,FALSE)+MIN(Kruistabel!$C$15,IF($D19="Ja",Kruistabel!$C$13,0)+IF(BR$6="Ja",Kruistabel!$C$14,0)),"")</f>
        <v>#REF!</v>
      </c>
      <c r="BS19" s="326" t="e">
        <f ca="1">IF(Plananalyse!BS19=1,VLOOKUP(BS$5,Kruistabel!$B$6:$F$9,MATCH($C19,Kruistabel!$C$5:$F$5,0)+1,FALSE)+MIN(Kruistabel!$C$15,IF($D19="Ja",Kruistabel!$C$13,0)+IF(BS$6="Ja",Kruistabel!$C$14,0)),"")</f>
        <v>#REF!</v>
      </c>
      <c r="BT19" s="65"/>
      <c r="BU19" s="231">
        <f ca="1">IF(Plananalyse!BU19=1,VLOOKUP(BU$5,Kruistabel!$B$6:$F$9,MATCH($C19,Kruistabel!$C$5:$F$5,0)+1,FALSE)+MIN(Kruistabel!$C$15,IF($D19="Ja",Kruistabel!$C$13,0)+IF(BU$6="Ja",Kruistabel!$C$14,0)),"")</f>
        <v>28</v>
      </c>
      <c r="BV19" s="326">
        <f ca="1">IF(Plananalyse!BV19=1,VLOOKUP(BV$5,Kruistabel!$B$6:$F$9,MATCH($C19,Kruistabel!$C$5:$F$5,0)+1,FALSE)+MIN(Kruistabel!$C$15,IF($D19="Ja",Kruistabel!$C$13,0)+IF(BV$6="Ja",Kruistabel!$C$14,0)),"")</f>
        <v>36</v>
      </c>
      <c r="BW19" s="326">
        <f ca="1">IF(Plananalyse!BW19=1,VLOOKUP(BW$5,Kruistabel!$B$6:$F$9,MATCH($C19,Kruistabel!$C$5:$F$5,0)+1,FALSE)+MIN(Kruistabel!$C$15,IF($D19="Ja",Kruistabel!$C$13,0)+IF(BW$6="Ja",Kruistabel!$C$14,0)),"")</f>
        <v>28</v>
      </c>
      <c r="BX19" s="326">
        <f ca="1">IF(Plananalyse!BX19=1,VLOOKUP(BX$5,Kruistabel!$B$6:$F$9,MATCH($C19,Kruistabel!$C$5:$F$5,0)+1,FALSE)+MIN(Kruistabel!$C$15,IF($D19="Ja",Kruistabel!$C$13,0)+IF(BX$6="Ja",Kruistabel!$C$14,0)),"")</f>
        <v>28</v>
      </c>
      <c r="BY19" s="327"/>
      <c r="BZ19" s="326" t="e">
        <f ca="1">IF(Plananalyse!BZ19=1,VLOOKUP(BZ$5,Kruistabel!$B$6:$F$9,MATCH($C19,Kruistabel!$C$5:$F$5,0)+1,FALSE)+MIN(Kruistabel!$C$15,IF($D19="Ja",Kruistabel!$C$13,0)+IF(BZ$6="Ja",Kruistabel!$C$14,0)),"")</f>
        <v>#N/A</v>
      </c>
      <c r="CA19" s="326" t="e">
        <f ca="1">IF(Plananalyse!CA19=1,VLOOKUP(CA$5,Kruistabel!$B$6:$F$9,MATCH($C19,Kruistabel!$C$5:$F$5,0)+1,FALSE)+MIN(Kruistabel!$C$15,IF($D19="Ja",Kruistabel!$C$13,0)+IF(CA$6="Ja",Kruistabel!$C$14,0)),"")</f>
        <v>#N/A</v>
      </c>
      <c r="CB19" s="326" t="e">
        <f ca="1">IF(Plananalyse!CB19=1,VLOOKUP(CB$5,Kruistabel!$B$6:$F$9,MATCH($C19,Kruistabel!$C$5:$F$5,0)+1,FALSE)+MIN(Kruistabel!$C$15,IF($D19="Ja",Kruistabel!$C$13,0)+IF(CB$6="Ja",Kruistabel!$C$14,0)),"")</f>
        <v>#N/A</v>
      </c>
      <c r="CC19" s="326" t="e">
        <f ca="1">IF(Plananalyse!CC19=1,VLOOKUP(CC$5,Kruistabel!$B$6:$F$9,MATCH($C19,Kruistabel!$C$5:$F$5,0)+1,FALSE)+MIN(Kruistabel!$C$15,IF($D19="Ja",Kruistabel!$C$13,0)+IF(CC$6="Ja",Kruistabel!$C$14,0)),"")</f>
        <v>#N/A</v>
      </c>
      <c r="CD19" s="326" t="e">
        <f ca="1">IF(Plananalyse!CD19=1,VLOOKUP(CD$5,Kruistabel!$B$6:$F$9,MATCH($C19,Kruistabel!$C$5:$F$5,0)+1,FALSE)+MIN(Kruistabel!$C$15,IF($D19="Ja",Kruistabel!$C$13,0)+IF(CD$6="Ja",Kruistabel!$C$14,0)),"")</f>
        <v>#N/A</v>
      </c>
      <c r="CE19" s="326" t="e">
        <f ca="1">IF(Plananalyse!CE19=1,VLOOKUP(CE$5,Kruistabel!$B$6:$F$9,MATCH($C19,Kruistabel!$C$5:$F$5,0)+1,FALSE)+MIN(Kruistabel!$C$15,IF($D19="Ja",Kruistabel!$C$13,0)+IF(CE$6="Ja",Kruistabel!$C$14,0)),"")</f>
        <v>#N/A</v>
      </c>
      <c r="CF19" s="326" t="e">
        <f ca="1">IF(Plananalyse!CF19=1,VLOOKUP(CF$5,Kruistabel!$B$6:$F$9,MATCH($C19,Kruistabel!$C$5:$F$5,0)+1,FALSE)+MIN(Kruistabel!$C$15,IF($D19="Ja",Kruistabel!$C$13,0)+IF(CF$6="Ja",Kruistabel!$C$14,0)),"")</f>
        <v>#N/A</v>
      </c>
      <c r="CG19" s="326" t="e">
        <f ca="1">IF(Plananalyse!CG19=1,VLOOKUP(CG$5,Kruistabel!$B$6:$F$9,MATCH($C19,Kruistabel!$C$5:$F$5,0)+1,FALSE)+MIN(Kruistabel!$C$15,IF($D19="Ja",Kruistabel!$C$13,0)+IF(CG$6="Ja",Kruistabel!$C$14,0)),"")</f>
        <v>#REF!</v>
      </c>
      <c r="CH19" s="326" t="e">
        <f ca="1">IF(Plananalyse!CH19=1,VLOOKUP(CH$5,Kruistabel!$B$6:$F$9,MATCH($C19,Kruistabel!$C$5:$F$5,0)+1,FALSE)+MIN(Kruistabel!$C$15,IF($D19="Ja",Kruistabel!$C$13,0)+IF(CH$6="Ja",Kruistabel!$C$14,0)),"")</f>
        <v>#REF!</v>
      </c>
      <c r="CI19" s="65"/>
      <c r="CJ19" s="326">
        <f ca="1">IF(Plananalyse!CJ19=1,VLOOKUP(CJ$5,Kruistabel!$B$6:$F$9,MATCH($C19,Kruistabel!$C$5:$F$5,0)+1,FALSE)+MIN(Kruistabel!$C$15,IF($D19="Ja",Kruistabel!$C$13,0)+IF(CJ$6="Ja",Kruistabel!$C$14,0)),"")</f>
        <v>36</v>
      </c>
      <c r="CK19" s="326">
        <f ca="1">IF(Plananalyse!CK19=1,VLOOKUP(CK$5,Kruistabel!$B$6:$F$9,MATCH($C19,Kruistabel!$C$5:$F$5,0)+1,FALSE)+MIN(Kruistabel!$C$15,IF($D19="Ja",Kruistabel!$C$13,0)+IF(CK$6="Ja",Kruistabel!$C$14,0)),"")</f>
        <v>36</v>
      </c>
      <c r="CL19" s="326">
        <f ca="1">IF(Plananalyse!CL19=1,VLOOKUP(CL$5,Kruistabel!$B$6:$F$9,MATCH($C19,Kruistabel!$C$5:$F$5,0)+1,FALSE)+MIN(Kruistabel!$C$15,IF($D19="Ja",Kruistabel!$C$13,0)+IF(CL$6="Ja",Kruistabel!$C$14,0)),"")</f>
        <v>28</v>
      </c>
      <c r="CM19" s="326">
        <f ca="1">IF(Plananalyse!CM19=1,VLOOKUP(CM$5,Kruistabel!$B$6:$F$9,MATCH($C19,Kruistabel!$C$5:$F$5,0)+1,FALSE)+MIN(Kruistabel!$C$15,IF($D19="Ja",Kruistabel!$C$13,0)+IF(CM$6="Ja",Kruistabel!$C$14,0)),"")</f>
        <v>40</v>
      </c>
      <c r="CN19" s="326">
        <f ca="1">IF(Plananalyse!CN19=1,VLOOKUP(CN$5,Kruistabel!$B$6:$F$9,MATCH($C19,Kruistabel!$C$5:$F$5,0)+1,FALSE)+MIN(Kruistabel!$C$15,IF($D19="Ja",Kruistabel!$C$13,0)+IF(CN$6="Ja",Kruistabel!$C$14,0)),"")</f>
        <v>40</v>
      </c>
      <c r="CO19" s="326">
        <f ca="1">IF(Plananalyse!CO19=1,VLOOKUP(CO$5,Kruistabel!$B$6:$F$9,MATCH($C19,Kruistabel!$C$5:$F$5,0)+1,FALSE)+MIN(Kruistabel!$C$15,IF($D19="Ja",Kruistabel!$C$13,0)+IF(CO$6="Ja",Kruistabel!$C$14,0)),"")</f>
        <v>32</v>
      </c>
      <c r="CP19" s="326">
        <f ca="1">IF(Plananalyse!CP19=1,VLOOKUP(CP$5,Kruistabel!$B$6:$F$9,MATCH($C19,Kruistabel!$C$5:$F$5,0)+1,FALSE)+MIN(Kruistabel!$C$15,IF($D19="Ja",Kruistabel!$C$13,0)+IF(CP$6="Ja",Kruistabel!$C$14,0)),"")</f>
        <v>36</v>
      </c>
      <c r="CQ19" s="326">
        <f ca="1">IF(Plananalyse!CQ19=1,VLOOKUP(CQ$5,Kruistabel!$B$6:$F$9,MATCH($C19,Kruistabel!$C$5:$F$5,0)+1,FALSE)+MIN(Kruistabel!$C$15,IF($D19="Ja",Kruistabel!$C$13,0)+IF(CQ$6="Ja",Kruistabel!$C$14,0)),"")</f>
        <v>32</v>
      </c>
      <c r="CR19" s="326">
        <f ca="1">IF(Plananalyse!CR19=1,VLOOKUP(CR$5,Kruistabel!$B$6:$F$9,MATCH($C19,Kruistabel!$C$5:$F$5,0)+1,FALSE)+MIN(Kruistabel!$C$15,IF($D19="Ja",Kruistabel!$C$13,0)+IF(CR$6="Ja",Kruistabel!$C$14,0)),"")</f>
        <v>34</v>
      </c>
      <c r="CS19" s="326">
        <f ca="1">IF(Plananalyse!CS19=1,VLOOKUP(CS$5,Kruistabel!$B$6:$F$9,MATCH($C19,Kruistabel!$C$5:$F$5,0)+1,FALSE)+MIN(Kruistabel!$C$15,IF($D19="Ja",Kruistabel!$C$13,0)+IF(CS$6="Ja",Kruistabel!$C$14,0)),"")</f>
        <v>36</v>
      </c>
      <c r="CT19" s="326">
        <f ca="1">IF(Plananalyse!CT19=1,VLOOKUP(CT$5,Kruistabel!$B$6:$F$9,MATCH($C19,Kruistabel!$C$5:$F$5,0)+1,FALSE)+MIN(Kruistabel!$C$15,IF($D19="Ja",Kruistabel!$C$13,0)+IF(CT$6="Ja",Kruistabel!$C$14,0)),"")</f>
        <v>36</v>
      </c>
      <c r="CU19" s="326">
        <f ca="1">IF(Plananalyse!CU19=1,VLOOKUP(CU$5,Kruistabel!$B$6:$F$9,MATCH($C19,Kruistabel!$C$5:$F$5,0)+1,FALSE)+MIN(Kruistabel!$C$15,IF($D19="Ja",Kruistabel!$C$13,0)+IF(CU$6="Ja",Kruistabel!$C$14,0)),"")</f>
        <v>32</v>
      </c>
      <c r="CV19" s="326">
        <f ca="1">IF(Plananalyse!CV19=1,VLOOKUP(CV$5,Kruistabel!$B$6:$F$9,MATCH($C19,Kruistabel!$C$5:$F$5,0)+1,FALSE)+MIN(Kruistabel!$C$15,IF($D19="Ja",Kruistabel!$C$13,0)+IF(CV$6="Ja",Kruistabel!$C$14,0)),"")</f>
        <v>32</v>
      </c>
      <c r="CW19" s="326">
        <f ca="1">IF(Plananalyse!CW19=1,VLOOKUP(CW$5,Kruistabel!$B$6:$F$9,MATCH($C19,Kruistabel!$C$5:$F$5,0)+1,FALSE)+MIN(Kruistabel!$C$15,IF($D19="Ja",Kruistabel!$C$13,0)+IF(CW$6="Ja",Kruistabel!$C$14,0)),"")</f>
        <v>36</v>
      </c>
      <c r="CX19" s="326">
        <f ca="1">IF(Plananalyse!CX19=1,VLOOKUP(CX$5,Kruistabel!$B$6:$F$9,MATCH($C19,Kruistabel!$C$5:$F$5,0)+1,FALSE)+MIN(Kruistabel!$C$15,IF($D19="Ja",Kruistabel!$C$13,0)+IF(CX$6="Ja",Kruistabel!$C$14,0)),"")</f>
        <v>28</v>
      </c>
      <c r="CY19" s="326">
        <f ca="1">IF(Plananalyse!CY19=1,VLOOKUP(CY$5,Kruistabel!$B$6:$F$9,MATCH($C19,Kruistabel!$C$5:$F$5,0)+1,FALSE)+MIN(Kruistabel!$C$15,IF($D19="Ja",Kruistabel!$C$13,0)+IF(CY$6="Ja",Kruistabel!$C$14,0)),"")</f>
        <v>32</v>
      </c>
      <c r="CZ19" s="326">
        <f ca="1">IF(Plananalyse!CZ19=1,VLOOKUP(CZ$5,Kruistabel!$B$6:$F$9,MATCH($C19,Kruistabel!$C$5:$F$5,0)+1,FALSE)+MIN(Kruistabel!$C$15,IF($D19="Ja",Kruistabel!$C$13,0)+IF(CZ$6="Ja",Kruistabel!$C$14,0)),"")</f>
        <v>32</v>
      </c>
      <c r="DA19" s="326">
        <f ca="1">IF(Plananalyse!DA19=1,VLOOKUP(DA$5,Kruistabel!$B$6:$F$9,MATCH($C19,Kruistabel!$C$5:$F$5,0)+1,FALSE)+MIN(Kruistabel!$C$15,IF($D19="Ja",Kruistabel!$C$13,0)+IF(DA$6="Ja",Kruistabel!$C$14,0)),"")</f>
        <v>32</v>
      </c>
      <c r="DB19" s="326">
        <f ca="1">IF(Plananalyse!DB19=1,VLOOKUP(DB$5,Kruistabel!$B$6:$F$9,MATCH($C19,Kruistabel!$C$5:$F$5,0)+1,FALSE)+MIN(Kruistabel!$C$15,IF($D19="Ja",Kruistabel!$C$13,0)+IF(DB$6="Ja",Kruistabel!$C$14,0)),"")</f>
        <v>28</v>
      </c>
      <c r="DC19" s="326">
        <f ca="1">IF(Plananalyse!DC19=1,VLOOKUP(DC$5,Kruistabel!$B$6:$F$9,MATCH($C19,Kruistabel!$C$5:$F$5,0)+1,FALSE)+MIN(Kruistabel!$C$15,IF($D19="Ja",Kruistabel!$C$13,0)+IF(DC$6="Ja",Kruistabel!$C$14,0)),"")</f>
        <v>28</v>
      </c>
      <c r="DD19" s="327"/>
      <c r="DE19" s="326" t="e">
        <f ca="1">IF(Plananalyse!DE19=1,VLOOKUP(DE$5,Kruistabel!$B$6:$F$9,MATCH($C19,Kruistabel!$C$5:$F$5,0)+1,FALSE)+MIN(Kruistabel!$C$15,IF($D19="Ja",Kruistabel!$C$13,0)+IF(DE$6="Ja",Kruistabel!$C$14,0)),"")</f>
        <v>#N/A</v>
      </c>
      <c r="DF19" s="326" t="e">
        <f ca="1">IF(Plananalyse!DF19=1,VLOOKUP(DF$5,Kruistabel!$B$6:$F$9,MATCH($C19,Kruistabel!$C$5:$F$5,0)+1,FALSE)+MIN(Kruistabel!$C$15,IF($D19="Ja",Kruistabel!$C$13,0)+IF(DF$6="Ja",Kruistabel!$C$14,0)),"")</f>
        <v>#N/A</v>
      </c>
      <c r="DG19" s="326" t="e">
        <f ca="1">IF(Plananalyse!DG19=1,VLOOKUP(DG$5,Kruistabel!$B$6:$F$9,MATCH($C19,Kruistabel!$C$5:$F$5,0)+1,FALSE)+MIN(Kruistabel!$C$15,IF($D19="Ja",Kruistabel!$C$13,0)+IF(DG$6="Ja",Kruistabel!$C$14,0)),"")</f>
        <v>#N/A</v>
      </c>
      <c r="DH19" s="326" t="e">
        <f ca="1">IF(Plananalyse!DH19=1,VLOOKUP(DH$5,Kruistabel!$B$6:$F$9,MATCH($C19,Kruistabel!$C$5:$F$5,0)+1,FALSE)+MIN(Kruistabel!$C$15,IF($D19="Ja",Kruistabel!$C$13,0)+IF(DH$6="Ja",Kruistabel!$C$14,0)),"")</f>
        <v>#N/A</v>
      </c>
      <c r="DI19" s="326" t="e">
        <f ca="1">IF(Plananalyse!DI19=1,VLOOKUP(DI$5,Kruistabel!$B$6:$F$9,MATCH($C19,Kruistabel!$C$5:$F$5,0)+1,FALSE)+MIN(Kruistabel!$C$15,IF($D19="Ja",Kruistabel!$C$13,0)+IF(DI$6="Ja",Kruistabel!$C$14,0)),"")</f>
        <v>#N/A</v>
      </c>
      <c r="DJ19" s="326" t="e">
        <f ca="1">IF(Plananalyse!DJ19=1,VLOOKUP(DJ$5,Kruistabel!$B$6:$F$9,MATCH($C19,Kruistabel!$C$5:$F$5,0)+1,FALSE)+MIN(Kruistabel!$C$15,IF($D19="Ja",Kruistabel!$C$13,0)+IF(DJ$6="Ja",Kruistabel!$C$14,0)),"")</f>
        <v>#N/A</v>
      </c>
      <c r="DK19" s="326" t="e">
        <f ca="1">IF(Plananalyse!DK19=1,VLOOKUP(DK$5,Kruistabel!$B$6:$F$9,MATCH($C19,Kruistabel!$C$5:$F$5,0)+1,FALSE)+MIN(Kruistabel!$C$15,IF($D19="Ja",Kruistabel!$C$13,0)+IF(DK$6="Ja",Kruistabel!$C$14,0)),"")</f>
        <v>#REF!</v>
      </c>
      <c r="DL19" s="326" t="e">
        <f ca="1">IF(Plananalyse!DL19=1,VLOOKUP(DL$5,Kruistabel!$B$6:$F$9,MATCH($C19,Kruistabel!$C$5:$F$5,0)+1,FALSE)+MIN(Kruistabel!$C$15,IF($D19="Ja",Kruistabel!$C$13,0)+IF(DL$6="Ja",Kruistabel!$C$14,0)),"")</f>
        <v>#REF!</v>
      </c>
      <c r="DM19" s="327"/>
      <c r="DN19" s="326" t="e">
        <f ca="1">IF(Plananalyse!DN19=1,VLOOKUP(DN$5,Kruistabel!$B$6:$F$9,MATCH($C19,Kruistabel!$C$5:$F$5,0)+1,FALSE)+MIN(Kruistabel!$C$15,IF($D19="Ja",Kruistabel!$C$13,0)+IF(DN$6="Ja",Kruistabel!$C$14,0)),"")</f>
        <v>#N/A</v>
      </c>
      <c r="DO19" s="326" t="e">
        <f ca="1">IF(Plananalyse!DO19=1,VLOOKUP(DO$5,Kruistabel!$B$6:$F$9,MATCH($C19,Kruistabel!$C$5:$F$5,0)+1,FALSE)+MIN(Kruistabel!$C$15,IF($D19="Ja",Kruistabel!$C$13,0)+IF(DO$6="Ja",Kruistabel!$C$14,0)),"")</f>
        <v>#N/A</v>
      </c>
      <c r="DP19" s="326" t="e">
        <f ca="1">IF(Plananalyse!DP19=1,VLOOKUP(DP$5,Kruistabel!$B$6:$F$9,MATCH($C19,Kruistabel!$C$5:$F$5,0)+1,FALSE)+MIN(Kruistabel!$C$15,IF($D19="Ja",Kruistabel!$C$13,0)+IF(DP$6="Ja",Kruistabel!$C$14,0)),"")</f>
        <v>#N/A</v>
      </c>
      <c r="DQ19" s="326" t="e">
        <f ca="1">IF(Plananalyse!DQ19=1,VLOOKUP(DQ$5,Kruistabel!$B$6:$F$9,MATCH($C19,Kruistabel!$C$5:$F$5,0)+1,FALSE)+MIN(Kruistabel!$C$15,IF($D19="Ja",Kruistabel!$C$13,0)+IF(DQ$6="Ja",Kruistabel!$C$14,0)),"")</f>
        <v>#N/A</v>
      </c>
      <c r="DR19" s="326" t="e">
        <f ca="1">IF(Plananalyse!DR19=1,VLOOKUP(DR$5,Kruistabel!$B$6:$F$9,MATCH($C19,Kruistabel!$C$5:$F$5,0)+1,FALSE)+MIN(Kruistabel!$C$15,IF($D19="Ja",Kruistabel!$C$13,0)+IF(DR$6="Ja",Kruistabel!$C$14,0)),"")</f>
        <v>#N/A</v>
      </c>
      <c r="DS19" s="326" t="e">
        <f ca="1">IF(Plananalyse!DS19=1,VLOOKUP(DS$5,Kruistabel!$B$6:$F$9,MATCH($C19,Kruistabel!$C$5:$F$5,0)+1,FALSE)+MIN(Kruistabel!$C$15,IF($D19="Ja",Kruistabel!$C$13,0)+IF(DS$6="Ja",Kruistabel!$C$14,0)),"")</f>
        <v>#N/A</v>
      </c>
      <c r="DT19" s="326" t="e">
        <f ca="1">IF(Plananalyse!DT19=1,VLOOKUP(DT$5,Kruistabel!$B$6:$F$9,MATCH($C19,Kruistabel!$C$5:$F$5,0)+1,FALSE)+MIN(Kruistabel!$C$15,IF($D19="Ja",Kruistabel!$C$13,0)+IF(DT$6="Ja",Kruistabel!$C$14,0)),"")</f>
        <v>#N/A</v>
      </c>
      <c r="DU19" s="326" t="e">
        <f ca="1">IF(Plananalyse!DU19=1,VLOOKUP(DU$5,Kruistabel!$B$6:$F$9,MATCH($C19,Kruistabel!$C$5:$F$5,0)+1,FALSE)+MIN(Kruistabel!$C$15,IF($D19="Ja",Kruistabel!$C$13,0)+IF(DU$6="Ja",Kruistabel!$C$14,0)),"")</f>
        <v>#N/A</v>
      </c>
      <c r="DV19" s="326" t="e">
        <f ca="1">IF(Plananalyse!DV19=1,VLOOKUP(DV$5,Kruistabel!$B$6:$F$9,MATCH($C19,Kruistabel!$C$5:$F$5,0)+1,FALSE)+MIN(Kruistabel!$C$15,IF($D19="Ja",Kruistabel!$C$13,0)+IF(DV$6="Ja",Kruistabel!$C$14,0)),"")</f>
        <v>#N/A</v>
      </c>
      <c r="DW19" s="326" t="e">
        <f ca="1">IF(Plananalyse!DW19=1,VLOOKUP(DW$5,Kruistabel!$B$6:$F$9,MATCH($C19,Kruistabel!$C$5:$F$5,0)+1,FALSE)+MIN(Kruistabel!$C$15,IF($D19="Ja",Kruistabel!$C$13,0)+IF(DW$6="Ja",Kruistabel!$C$14,0)),"")</f>
        <v>#REF!</v>
      </c>
      <c r="DX19" s="326" t="e">
        <f ca="1">IF(Plananalyse!DX19=1,VLOOKUP(DX$5,Kruistabel!$B$6:$F$9,MATCH($C19,Kruistabel!$C$5:$F$5,0)+1,FALSE)+MIN(Kruistabel!$C$15,IF($D19="Ja",Kruistabel!$C$13,0)+IF(DX$6="Ja",Kruistabel!$C$14,0)),"")</f>
        <v>#REF!</v>
      </c>
      <c r="DY19" s="327"/>
      <c r="DZ19" s="326" t="e">
        <f ca="1">IF(Plananalyse!DZ19=1,VLOOKUP(DZ$5,Kruistabel!$B$6:$F$9,MATCH($C19,Kruistabel!$C$5:$F$5,0)+1,FALSE)+MIN(Kruistabel!$C$15,IF($D19="Ja",Kruistabel!$C$13,0)+IF(DZ$6="Ja",Kruistabel!$C$14,0)),"")</f>
        <v>#N/A</v>
      </c>
      <c r="EA19" s="326" t="e">
        <f ca="1">IF(Plananalyse!EA19=1,VLOOKUP(EA$5,Kruistabel!$B$6:$F$9,MATCH($C19,Kruistabel!$C$5:$F$5,0)+1,FALSE)+MIN(Kruistabel!$C$15,IF($D19="Ja",Kruistabel!$C$13,0)+IF(EA$6="Ja",Kruistabel!$C$14,0)),"")</f>
        <v>#N/A</v>
      </c>
      <c r="EB19" s="326" t="e">
        <f ca="1">IF(Plananalyse!EB19=1,VLOOKUP(EB$5,Kruistabel!$B$6:$F$9,MATCH($C19,Kruistabel!$C$5:$F$5,0)+1,FALSE)+MIN(Kruistabel!$C$15,IF($D19="Ja",Kruistabel!$C$13,0)+IF(EB$6="Ja",Kruistabel!$C$14,0)),"")</f>
        <v>#REF!</v>
      </c>
      <c r="EC19" s="326" t="e">
        <f ca="1">IF(Plananalyse!EC19=1,VLOOKUP(EC$5,Kruistabel!$B$6:$F$9,MATCH($C19,Kruistabel!$C$5:$F$5,0)+1,FALSE)+MIN(Kruistabel!$C$15,IF($D19="Ja",Kruistabel!$C$13,0)+IF(EC$6="Ja",Kruistabel!$C$14,0)),"")</f>
        <v>#REF!</v>
      </c>
      <c r="ED19" s="327"/>
      <c r="EE19" s="326" t="e">
        <f ca="1">IF(Plananalyse!EE19=1,VLOOKUP(EE$5,Kruistabel!$B$6:$F$9,MATCH($C19,Kruistabel!$C$5:$F$5,0)+1,FALSE)+MIN(Kruistabel!$C$15,IF($D19="Ja",Kruistabel!$C$13,0)+IF(EE$6="Ja",Kruistabel!$C$14,0)),"")</f>
        <v>#N/A</v>
      </c>
      <c r="EF19" s="326" t="e">
        <f ca="1">IF(Plananalyse!EF19=1,VLOOKUP(EF$5,Kruistabel!$B$6:$F$9,MATCH($C19,Kruistabel!$C$5:$F$5,0)+1,FALSE)+MIN(Kruistabel!$C$15,IF($D19="Ja",Kruistabel!$C$13,0)+IF(EF$6="Ja",Kruistabel!$C$14,0)),"")</f>
        <v>#N/A</v>
      </c>
      <c r="EG19" s="326" t="e">
        <f ca="1">IF(Plananalyse!EG19=1,VLOOKUP(EG$5,Kruistabel!$B$6:$F$9,MATCH($C19,Kruistabel!$C$5:$F$5,0)+1,FALSE)+MIN(Kruistabel!$C$15,IF($D19="Ja",Kruistabel!$C$13,0)+IF(EG$6="Ja",Kruistabel!$C$14,0)),"")</f>
        <v>#N/A</v>
      </c>
      <c r="EH19" s="326" t="e">
        <f ca="1">IF(Plananalyse!EH19=1,VLOOKUP(EH$5,Kruistabel!$B$6:$F$9,MATCH($C19,Kruistabel!$C$5:$F$5,0)+1,FALSE)+MIN(Kruistabel!$C$15,IF($D19="Ja",Kruistabel!$C$13,0)+IF(EH$6="Ja",Kruistabel!$C$14,0)),"")</f>
        <v>#REF!</v>
      </c>
      <c r="EI19" s="326" t="e">
        <f ca="1">IF(Plananalyse!EI19=1,VLOOKUP(EI$5,Kruistabel!$B$6:$F$9,MATCH($C19,Kruistabel!$C$5:$F$5,0)+1,FALSE)+MIN(Kruistabel!$C$15,IF($D19="Ja",Kruistabel!$C$13,0)+IF(EI$6="Ja",Kruistabel!$C$14,0)),"")</f>
        <v>#REF!</v>
      </c>
      <c r="EJ19" s="331" t="str">
        <f>IF(Plananalyse!EJ19=1,VLOOKUP(EJ$5,Kruistabel!$B$6:$F$9,MATCH($C19,Kruistabel!$C$5:$F$5,0)+1,FALSE)+MIN(Kruistabel!$C$15,IF($D19="Ja",Kruistabel!$C$13,0)+IF(EJ$6="Ja",Kruistabel!$C$14,0)),"")</f>
        <v/>
      </c>
      <c r="EK19" s="164"/>
      <c r="EL19" s="164"/>
      <c r="EM19" s="164"/>
      <c r="EN19" s="164"/>
    </row>
    <row r="20" spans="2:144">
      <c r="B20" s="337" t="s">
        <v>101</v>
      </c>
      <c r="C20" s="160" t="str">
        <f>_xlfn.IFNA(VLOOKUP($B20,Classificatietabel!$B$6:$I$91,C$7,FALSE),"")</f>
        <v>normaal</v>
      </c>
      <c r="D20" s="160" t="str">
        <f>_xlfn.IFNA(VLOOKUP($B20,Classificatietabel!$B$6:$I$91,D$7,FALSE),"")</f>
        <v>neen</v>
      </c>
      <c r="E20" s="119">
        <f>IF(AND(D20="laag",$D$3=1),0,_xlfn.IFNA(IF(VLOOKUP($B20,Classificatietabel!$B$6:$H$91,$E$5,FALSE)="Ja",1,0),""))</f>
        <v>1</v>
      </c>
      <c r="F20" s="163"/>
      <c r="G20" s="326">
        <f>IF(Plananalyse!G20=1,VLOOKUP(G$5,Kruistabel!$B$6:$F$9,MATCH($C20,Kruistabel!$C$5:$F$5,0)+1,FALSE)+MIN(Kruistabel!$C$15,IF($D20="Ja",Kruistabel!$C$13,0)+IF(G$6="Ja",Kruistabel!$C$14,0)),"")</f>
        <v>28</v>
      </c>
      <c r="H20" s="326">
        <f>IF(Plananalyse!H20=1,VLOOKUP(H$5,Kruistabel!$B$6:$F$9,MATCH($C20,Kruistabel!$C$5:$F$5,0)+1,FALSE)+MIN(Kruistabel!$C$15,IF($D20="Ja",Kruistabel!$C$13,0)+IF(H$6="Ja",Kruistabel!$C$14,0)),"")</f>
        <v>28</v>
      </c>
      <c r="I20" s="326">
        <f>IF(Plananalyse!I20=1,VLOOKUP(I$5,Kruistabel!$B$6:$F$9,MATCH($C20,Kruistabel!$C$5:$F$5,0)+1,FALSE)+MIN(Kruistabel!$C$15,IF($D20="Ja",Kruistabel!$C$13,0)+IF(I$6="Ja",Kruistabel!$C$14,0)),"")</f>
        <v>40</v>
      </c>
      <c r="J20" s="326">
        <f>IF(Plananalyse!J20=1,VLOOKUP(J$5,Kruistabel!$B$6:$F$9,MATCH($C20,Kruistabel!$C$5:$F$5,0)+1,FALSE)+MIN(Kruistabel!$C$15,IF($D20="Ja",Kruistabel!$C$13,0)+IF(J$6="Ja",Kruistabel!$C$14,0)),"")</f>
        <v>28</v>
      </c>
      <c r="K20" s="326">
        <f>IF(Plananalyse!K20=1,VLOOKUP(K$5,Kruistabel!$B$6:$F$9,MATCH($C20,Kruistabel!$C$5:$F$5,0)+1,FALSE)+MIN(Kruistabel!$C$15,IF($D20="Ja",Kruistabel!$C$13,0)+IF(K$6="Ja",Kruistabel!$C$14,0)),"")</f>
        <v>28</v>
      </c>
      <c r="L20" s="326">
        <f>IF(Plananalyse!L20=1,VLOOKUP(L$5,Kruistabel!$B$6:$F$9,MATCH($C20,Kruistabel!$C$5:$F$5,0)+1,FALSE)+MIN(Kruistabel!$C$15,IF($D20="Ja",Kruistabel!$C$13,0)+IF(L$6="Ja",Kruistabel!$C$14,0)),"")</f>
        <v>28</v>
      </c>
      <c r="M20" s="326">
        <f>IF(Plananalyse!M20=1,VLOOKUP(M$5,Kruistabel!$B$6:$F$9,MATCH($C20,Kruistabel!$C$5:$F$5,0)+1,FALSE)+MIN(Kruistabel!$C$15,IF($D20="Ja",Kruistabel!$C$13,0)+IF(M$6="Ja",Kruistabel!$C$14,0)),"")</f>
        <v>44</v>
      </c>
      <c r="N20" s="326">
        <f>IF(Plananalyse!N20=1,VLOOKUP(N$5,Kruistabel!$B$6:$F$9,MATCH($C20,Kruistabel!$C$5:$F$5,0)+1,FALSE)+MIN(Kruistabel!$C$15,IF($D20="Ja",Kruistabel!$C$13,0)+IF(N$6="Ja",Kruistabel!$C$14,0)),"")</f>
        <v>44</v>
      </c>
      <c r="O20" s="326">
        <f>IF(Plananalyse!O20=1,VLOOKUP(O$5,Kruistabel!$B$6:$F$9,MATCH($C20,Kruistabel!$C$5:$F$5,0)+1,FALSE)+MIN(Kruistabel!$C$15,IF($D20="Ja",Kruistabel!$C$13,0)+IF(O$6="Ja",Kruistabel!$C$14,0)),"")</f>
        <v>44</v>
      </c>
      <c r="P20" s="326">
        <f>IF(Plananalyse!P20=1,VLOOKUP(P$5,Kruistabel!$B$6:$F$9,MATCH($C20,Kruistabel!$C$5:$F$5,0)+1,FALSE)+MIN(Kruistabel!$C$15,IF($D20="Ja",Kruistabel!$C$13,0)+IF(P$6="Ja",Kruistabel!$C$14,0)),"")</f>
        <v>48</v>
      </c>
      <c r="Q20" s="326">
        <f>IF(Plananalyse!Q20=1,VLOOKUP(Q$5,Kruistabel!$B$6:$F$9,MATCH($C20,Kruistabel!$C$5:$F$5,0)+1,FALSE)+MIN(Kruistabel!$C$15,IF($D20="Ja",Kruistabel!$C$13,0)+IF(Q$6="Ja",Kruistabel!$C$14,0)),"")</f>
        <v>40</v>
      </c>
      <c r="R20" s="326">
        <f>IF(Plananalyse!R20=1,VLOOKUP(R$5,Kruistabel!$B$6:$F$9,MATCH($C20,Kruistabel!$C$5:$F$5,0)+1,FALSE)+MIN(Kruistabel!$C$15,IF($D20="Ja",Kruistabel!$C$13,0)+IF(R$6="Ja",Kruistabel!$C$14,0)),"")</f>
        <v>44</v>
      </c>
      <c r="S20" s="326">
        <f ca="1">IF(Plananalyse!S20=1,VLOOKUP(S$5,Kruistabel!$B$6:$F$9,MATCH($C20,Kruistabel!$C$5:$F$5,0)+1,FALSE)+MIN(Kruistabel!$C$15,IF($D20="Ja",Kruistabel!$C$13,0)+IF(S$6="Ja",Kruistabel!$C$14,0)),"")</f>
        <v>28</v>
      </c>
      <c r="T20" s="326">
        <f ca="1">IF(Plananalyse!T20=1,VLOOKUP(T$5,Kruistabel!$B$6:$F$9,MATCH($C20,Kruistabel!$C$5:$F$5,0)+1,FALSE)+MIN(Kruistabel!$C$15,IF($D20="Ja",Kruistabel!$C$13,0)+IF(T$6="Ja",Kruistabel!$C$14,0)),"")</f>
        <v>28</v>
      </c>
      <c r="U20" s="326">
        <f ca="1">IF(Plananalyse!U20=1,VLOOKUP(U$5,Kruistabel!$B$6:$F$9,MATCH($C20,Kruistabel!$C$5:$F$5,0)+1,FALSE)+MIN(Kruistabel!$C$15,IF($D20="Ja",Kruistabel!$C$13,0)+IF(U$6="Ja",Kruistabel!$C$14,0)),"")</f>
        <v>28</v>
      </c>
      <c r="V20" s="326">
        <f ca="1">IF(Plananalyse!V20=1,VLOOKUP(V$5,Kruistabel!$B$6:$F$9,MATCH($C20,Kruistabel!$C$5:$F$5,0)+1,FALSE)+MIN(Kruistabel!$C$15,IF($D20="Ja",Kruistabel!$C$13,0)+IF(V$6="Ja",Kruistabel!$C$14,0)),"")</f>
        <v>28</v>
      </c>
      <c r="W20" s="326">
        <f ca="1">IF(Plananalyse!W20=1,VLOOKUP(W$5,Kruistabel!$B$6:$F$9,MATCH($C20,Kruistabel!$C$5:$F$5,0)+1,FALSE)+MIN(Kruistabel!$C$15,IF($D20="Ja",Kruistabel!$C$13,0)+IF(W$6="Ja",Kruistabel!$C$14,0)),"")</f>
        <v>28</v>
      </c>
      <c r="X20" s="326">
        <f ca="1">IF(Plananalyse!X20=1,VLOOKUP(X$5,Kruistabel!$B$6:$F$9,MATCH($C20,Kruistabel!$C$5:$F$5,0)+1,FALSE)+MIN(Kruistabel!$C$15,IF($D20="Ja",Kruistabel!$C$13,0)+IF(X$6="Ja",Kruistabel!$C$14,0)),"")</f>
        <v>28</v>
      </c>
      <c r="Y20" s="326">
        <f ca="1">IF(Plananalyse!Y20=1,VLOOKUP(Y$5,Kruistabel!$B$6:$F$9,MATCH($C20,Kruistabel!$C$5:$F$5,0)+1,FALSE)+MIN(Kruistabel!$C$15,IF($D20="Ja",Kruistabel!$C$13,0)+IF(Y$6="Ja",Kruistabel!$C$14,0)),"")</f>
        <v>40</v>
      </c>
      <c r="Z20" s="326">
        <f ca="1">IF(Plananalyse!Z20=1,VLOOKUP(Z$5,Kruistabel!$B$6:$F$9,MATCH($C20,Kruistabel!$C$5:$F$5,0)+1,FALSE)+MIN(Kruistabel!$C$15,IF($D20="Ja",Kruistabel!$C$13,0)+IF(Z$6="Ja",Kruistabel!$C$14,0)),"")</f>
        <v>28</v>
      </c>
      <c r="AA20" s="326">
        <f ca="1">IF(Plananalyse!AA20=1,VLOOKUP(AA$5,Kruistabel!$B$6:$F$9,MATCH($C20,Kruistabel!$C$5:$F$5,0)+1,FALSE)+MIN(Kruistabel!$C$15,IF($D20="Ja",Kruistabel!$C$13,0)+IF(AA$6="Ja",Kruistabel!$C$14,0)),"")</f>
        <v>28</v>
      </c>
      <c r="AB20" s="326">
        <f ca="1">IF(Plananalyse!AB20=1,VLOOKUP(AB$5,Kruistabel!$B$6:$F$9,MATCH($C20,Kruistabel!$C$5:$F$5,0)+1,FALSE)+MIN(Kruistabel!$C$15,IF($D20="Ja",Kruistabel!$C$13,0)+IF(AB$6="Ja",Kruistabel!$C$14,0)),"")</f>
        <v>28</v>
      </c>
      <c r="AC20" s="326">
        <f ca="1">IF(Plananalyse!AC20=1,VLOOKUP(AC$5,Kruistabel!$B$6:$F$9,MATCH($C20,Kruistabel!$C$5:$F$5,0)+1,FALSE)+MIN(Kruistabel!$C$15,IF($D20="Ja",Kruistabel!$C$13,0)+IF(AC$6="Ja",Kruistabel!$C$14,0)),"")</f>
        <v>28</v>
      </c>
      <c r="AD20" s="326">
        <f ca="1">IF(Plananalyse!AD20=1,VLOOKUP(AD$5,Kruistabel!$B$6:$F$9,MATCH($C20,Kruistabel!$C$5:$F$5,0)+1,FALSE)+MIN(Kruistabel!$C$15,IF($D20="Ja",Kruistabel!$C$13,0)+IF(AD$6="Ja",Kruistabel!$C$14,0)),"")</f>
        <v>28</v>
      </c>
      <c r="AE20" s="326">
        <f ca="1">IF(Plananalyse!AE20=1,VLOOKUP(AE$5,Kruistabel!$B$6:$F$9,MATCH($C20,Kruistabel!$C$5:$F$5,0)+1,FALSE)+MIN(Kruistabel!$C$15,IF($D20="Ja",Kruistabel!$C$13,0)+IF(AE$6="Ja",Kruistabel!$C$14,0)),"")</f>
        <v>28</v>
      </c>
      <c r="AF20" s="326">
        <f ca="1">IF(Plananalyse!AF20=1,VLOOKUP(AF$5,Kruistabel!$B$6:$F$9,MATCH($C20,Kruistabel!$C$5:$F$5,0)+1,FALSE)+MIN(Kruistabel!$C$15,IF($D20="Ja",Kruistabel!$C$13,0)+IF(AF$6="Ja",Kruistabel!$C$14,0)),"")</f>
        <v>28</v>
      </c>
      <c r="AG20" s="326">
        <f ca="1">IF(Plananalyse!AG20=1,VLOOKUP(AG$5,Kruistabel!$B$6:$F$9,MATCH($C20,Kruistabel!$C$5:$F$5,0)+1,FALSE)+MIN(Kruistabel!$C$15,IF($D20="Ja",Kruistabel!$C$13,0)+IF(AG$6="Ja",Kruistabel!$C$14,0)),"")</f>
        <v>28</v>
      </c>
      <c r="AH20" s="326">
        <f ca="1">IF(Plananalyse!AH20=1,VLOOKUP(AH$5,Kruistabel!$B$6:$F$9,MATCH($C20,Kruistabel!$C$5:$F$5,0)+1,FALSE)+MIN(Kruistabel!$C$15,IF($D20="Ja",Kruistabel!$C$13,0)+IF(AH$6="Ja",Kruistabel!$C$14,0)),"")</f>
        <v>28</v>
      </c>
      <c r="AI20" s="326">
        <f ca="1">IF(Plananalyse!AI20=1,VLOOKUP(AI$5,Kruistabel!$B$6:$F$9,MATCH($C20,Kruistabel!$C$5:$F$5,0)+1,FALSE)+MIN(Kruistabel!$C$15,IF($D20="Ja",Kruistabel!$C$13,0)+IF(AI$6="Ja",Kruistabel!$C$14,0)),"")</f>
        <v>28</v>
      </c>
      <c r="AJ20" s="326">
        <f ca="1">IF(Plananalyse!AJ20=1,VLOOKUP(AJ$5,Kruistabel!$B$6:$F$9,MATCH($C20,Kruistabel!$C$5:$F$5,0)+1,FALSE)+MIN(Kruistabel!$C$15,IF($D20="Ja",Kruistabel!$C$13,0)+IF(AJ$6="Ja",Kruistabel!$C$14,0)),"")</f>
        <v>28</v>
      </c>
      <c r="AK20" s="326">
        <f ca="1">IF(Plananalyse!AK20=1,VLOOKUP(AK$5,Kruistabel!$B$6:$F$9,MATCH($C20,Kruistabel!$C$5:$F$5,0)+1,FALSE)+MIN(Kruistabel!$C$15,IF($D20="Ja",Kruistabel!$C$13,0)+IF(AK$6="Ja",Kruistabel!$C$14,0)),"")</f>
        <v>42</v>
      </c>
      <c r="AL20" s="326">
        <f ca="1">IF(Plananalyse!AL20=1,VLOOKUP(AL$5,Kruistabel!$B$6:$F$9,MATCH($C20,Kruistabel!$C$5:$F$5,0)+1,FALSE)+MIN(Kruistabel!$C$15,IF($D20="Ja",Kruistabel!$C$13,0)+IF(AL$6="Ja",Kruistabel!$C$14,0)),"")</f>
        <v>28</v>
      </c>
      <c r="AM20" s="326">
        <f ca="1">IF(Plananalyse!AM20=1,VLOOKUP(AM$5,Kruistabel!$B$6:$F$9,MATCH($C20,Kruistabel!$C$5:$F$5,0)+1,FALSE)+MIN(Kruistabel!$C$15,IF($D20="Ja",Kruistabel!$C$13,0)+IF(AM$6="Ja",Kruistabel!$C$14,0)),"")</f>
        <v>28</v>
      </c>
      <c r="AN20" s="327"/>
      <c r="AO20" s="326">
        <f ca="1">IF(Plananalyse!AO20=1,VLOOKUP(AO$5,Kruistabel!$B$6:$F$9,MATCH($C20,Kruistabel!$C$5:$F$5,0)+1,FALSE)+MIN(Kruistabel!$C$15,IF($D20="Ja",Kruistabel!$C$13,0)+IF(AO$6="Ja",Kruistabel!$C$14,0)),"")</f>
        <v>42</v>
      </c>
      <c r="AP20" s="326">
        <f ca="1">IF(Plananalyse!AP20=1,VLOOKUP(AP$5,Kruistabel!$B$6:$F$9,MATCH($C20,Kruistabel!$C$5:$F$5,0)+1,FALSE)+MIN(Kruistabel!$C$15,IF($D20="Ja",Kruistabel!$C$13,0)+IF(AP$6="Ja",Kruistabel!$C$14,0)),"")</f>
        <v>42</v>
      </c>
      <c r="AQ20" s="326">
        <f ca="1">IF(Plananalyse!AQ20=1,VLOOKUP(AQ$5,Kruistabel!$B$6:$F$9,MATCH($C20,Kruistabel!$C$5:$F$5,0)+1,FALSE)+MIN(Kruistabel!$C$15,IF($D20="Ja",Kruistabel!$C$13,0)+IF(AQ$6="Ja",Kruistabel!$C$14,0)),"")</f>
        <v>42</v>
      </c>
      <c r="AR20" s="326">
        <f ca="1">IF(Plananalyse!AR20=1,VLOOKUP(AR$5,Kruistabel!$B$6:$F$9,MATCH($C20,Kruistabel!$C$5:$F$5,0)+1,FALSE)+MIN(Kruistabel!$C$15,IF($D20="Ja",Kruistabel!$C$13,0)+IF(AR$6="Ja",Kruistabel!$C$14,0)),"")</f>
        <v>46</v>
      </c>
      <c r="AS20" s="326">
        <f ca="1">IF(Plananalyse!AS20=1,VLOOKUP(AS$5,Kruistabel!$B$6:$F$9,MATCH($C20,Kruistabel!$C$5:$F$5,0)+1,FALSE)+MIN(Kruistabel!$C$15,IF($D20="Ja",Kruistabel!$C$13,0)+IF(AS$6="Ja",Kruistabel!$C$14,0)),"")</f>
        <v>42</v>
      </c>
      <c r="AT20" s="326">
        <f ca="1">IF(Plananalyse!AT20=1,VLOOKUP(AT$5,Kruistabel!$B$6:$F$9,MATCH($C20,Kruistabel!$C$5:$F$5,0)+1,FALSE)+MIN(Kruistabel!$C$15,IF($D20="Ja",Kruistabel!$C$13,0)+IF(AT$6="Ja",Kruistabel!$C$14,0)),"")</f>
        <v>46</v>
      </c>
      <c r="AU20" s="326">
        <f ca="1">IF(Plananalyse!AU20=1,VLOOKUP(AU$5,Kruistabel!$B$6:$F$9,MATCH($C20,Kruistabel!$C$5:$F$5,0)+1,FALSE)+MIN(Kruistabel!$C$15,IF($D20="Ja",Kruistabel!$C$13,0)+IF(AU$6="Ja",Kruistabel!$C$14,0)),"")</f>
        <v>28</v>
      </c>
      <c r="AV20" s="326">
        <f ca="1">IF(Plananalyse!AV20=1,VLOOKUP(AV$5,Kruistabel!$B$6:$F$9,MATCH($C20,Kruistabel!$C$5:$F$5,0)+1,FALSE)+MIN(Kruistabel!$C$15,IF($D20="Ja",Kruistabel!$C$13,0)+IF(AV$6="Ja",Kruistabel!$C$14,0)),"")</f>
        <v>42</v>
      </c>
      <c r="AW20" s="326">
        <f ca="1">IF(Plananalyse!AW20=1,VLOOKUP(AW$5,Kruistabel!$B$6:$F$9,MATCH($C20,Kruistabel!$C$5:$F$5,0)+1,FALSE)+MIN(Kruistabel!$C$15,IF($D20="Ja",Kruistabel!$C$13,0)+IF(AW$6="Ja",Kruistabel!$C$14,0)),"")</f>
        <v>28</v>
      </c>
      <c r="AX20" s="326">
        <f ca="1">IF(Plananalyse!AX20=1,VLOOKUP(AX$5,Kruistabel!$B$6:$F$9,MATCH($C20,Kruistabel!$C$5:$F$5,0)+1,FALSE)+MIN(Kruistabel!$C$15,IF($D20="Ja",Kruistabel!$C$13,0)+IF(AX$6="Ja",Kruistabel!$C$14,0)),"")</f>
        <v>28</v>
      </c>
      <c r="AY20" s="327"/>
      <c r="AZ20" s="326">
        <f ca="1">IF(Plananalyse!AZ20=1,VLOOKUP(AZ$5,Kruistabel!$B$6:$F$9,MATCH($C20,Kruistabel!$C$5:$F$5,0)+1,FALSE)+MIN(Kruistabel!$C$15,IF($D20="Ja",Kruistabel!$C$13,0)+IF(AZ$6="Ja",Kruistabel!$C$14,0)),"")</f>
        <v>28</v>
      </c>
      <c r="BA20" s="326">
        <f ca="1">IF(Plananalyse!BA20=1,VLOOKUP(BA$5,Kruistabel!$B$6:$F$9,MATCH($C20,Kruistabel!$C$5:$F$5,0)+1,FALSE)+MIN(Kruistabel!$C$15,IF($D20="Ja",Kruistabel!$C$13,0)+IF(BA$6="Ja",Kruistabel!$C$14,0)),"")</f>
        <v>28</v>
      </c>
      <c r="BB20" s="326">
        <f ca="1">IF(Plananalyse!BB20=1,VLOOKUP(BB$5,Kruistabel!$B$6:$F$9,MATCH($C20,Kruistabel!$C$5:$F$5,0)+1,FALSE)+MIN(Kruistabel!$C$15,IF($D20="Ja",Kruistabel!$C$13,0)+IF(BB$6="Ja",Kruistabel!$C$14,0)),"")</f>
        <v>40</v>
      </c>
      <c r="BC20" s="326">
        <f ca="1">IF(Plananalyse!BC20=1,VLOOKUP(BC$5,Kruistabel!$B$6:$F$9,MATCH($C20,Kruistabel!$C$5:$F$5,0)+1,FALSE)+MIN(Kruistabel!$C$15,IF($D20="Ja",Kruistabel!$C$13,0)+IF(BC$6="Ja",Kruistabel!$C$14,0)),"")</f>
        <v>40</v>
      </c>
      <c r="BD20" s="326">
        <f ca="1">IF(Plananalyse!BD20=1,VLOOKUP(BD$5,Kruistabel!$B$6:$F$9,MATCH($C20,Kruistabel!$C$5:$F$5,0)+1,FALSE)+MIN(Kruistabel!$C$15,IF($D20="Ja",Kruistabel!$C$13,0)+IF(BD$6="Ja",Kruistabel!$C$14,0)),"")</f>
        <v>28</v>
      </c>
      <c r="BE20" s="326">
        <f ca="1">IF(Plananalyse!BE20=1,VLOOKUP(BE$5,Kruistabel!$B$6:$F$9,MATCH($C20,Kruistabel!$C$5:$F$5,0)+1,FALSE)+MIN(Kruistabel!$C$15,IF($D20="Ja",Kruistabel!$C$13,0)+IF(BE$6="Ja",Kruistabel!$C$14,0)),"")</f>
        <v>28</v>
      </c>
      <c r="BF20" s="326">
        <f ca="1">IF(Plananalyse!BF20=1,VLOOKUP(BF$5,Kruistabel!$B$6:$F$9,MATCH($C20,Kruistabel!$C$5:$F$5,0)+1,FALSE)+MIN(Kruistabel!$C$15,IF($D20="Ja",Kruistabel!$C$13,0)+IF(BF$6="Ja",Kruistabel!$C$14,0)),"")</f>
        <v>28</v>
      </c>
      <c r="BG20" s="326">
        <f ca="1">IF(Plananalyse!BG20=1,VLOOKUP(BG$5,Kruistabel!$B$6:$F$9,MATCH($C20,Kruistabel!$C$5:$F$5,0)+1,FALSE)+MIN(Kruistabel!$C$15,IF($D20="Ja",Kruistabel!$C$13,0)+IF(BG$6="Ja",Kruistabel!$C$14,0)),"")</f>
        <v>28</v>
      </c>
      <c r="BH20" s="326">
        <f ca="1">IF(Plananalyse!BH20=1,VLOOKUP(BH$5,Kruistabel!$B$6:$F$9,MATCH($C20,Kruistabel!$C$5:$F$5,0)+1,FALSE)+MIN(Kruistabel!$C$15,IF($D20="Ja",Kruistabel!$C$13,0)+IF(BH$6="Ja",Kruistabel!$C$14,0)),"")</f>
        <v>28</v>
      </c>
      <c r="BI20" s="327"/>
      <c r="BJ20" s="326" t="e">
        <f ca="1">IF(Plananalyse!BJ20=1,VLOOKUP(BJ$5,Kruistabel!$B$6:$F$9,MATCH($C20,Kruistabel!$C$5:$F$5,0)+1,FALSE)+MIN(Kruistabel!$C$15,IF($D20="Ja",Kruistabel!$C$13,0)+IF(BJ$6="Ja",Kruistabel!$C$14,0)),"")</f>
        <v>#N/A</v>
      </c>
      <c r="BK20" s="326" t="e">
        <f ca="1">IF(Plananalyse!BK20=1,VLOOKUP(BK$5,Kruistabel!$B$6:$F$9,MATCH($C20,Kruistabel!$C$5:$F$5,0)+1,FALSE)+MIN(Kruistabel!$C$15,IF($D20="Ja",Kruistabel!$C$13,0)+IF(BK$6="Ja",Kruistabel!$C$14,0)),"")</f>
        <v>#N/A</v>
      </c>
      <c r="BL20" s="326" t="e">
        <f ca="1">IF(Plananalyse!BL20=1,VLOOKUP(BL$5,Kruistabel!$B$6:$F$9,MATCH($C20,Kruistabel!$C$5:$F$5,0)+1,FALSE)+MIN(Kruistabel!$C$15,IF($D20="Ja",Kruistabel!$C$13,0)+IF(BL$6="Ja",Kruistabel!$C$14,0)),"")</f>
        <v>#N/A</v>
      </c>
      <c r="BM20" s="326" t="e">
        <f ca="1">IF(Plananalyse!BM20=1,VLOOKUP(BM$5,Kruistabel!$B$6:$F$9,MATCH($C20,Kruistabel!$C$5:$F$5,0)+1,FALSE)+MIN(Kruistabel!$C$15,IF($D20="Ja",Kruistabel!$C$13,0)+IF(BM$6="Ja",Kruistabel!$C$14,0)),"")</f>
        <v>#N/A</v>
      </c>
      <c r="BN20" s="326" t="e">
        <f ca="1">IF(Plananalyse!BN20=1,VLOOKUP(BN$5,Kruistabel!$B$6:$F$9,MATCH($C20,Kruistabel!$C$5:$F$5,0)+1,FALSE)+MIN(Kruistabel!$C$15,IF($D20="Ja",Kruistabel!$C$13,0)+IF(BN$6="Ja",Kruistabel!$C$14,0)),"")</f>
        <v>#N/A</v>
      </c>
      <c r="BO20" s="326" t="e">
        <f ca="1">IF(Plananalyse!BO20=1,VLOOKUP(BO$5,Kruistabel!$B$6:$F$9,MATCH($C20,Kruistabel!$C$5:$F$5,0)+1,FALSE)+MIN(Kruistabel!$C$15,IF($D20="Ja",Kruistabel!$C$13,0)+IF(BO$6="Ja",Kruistabel!$C$14,0)),"")</f>
        <v>#N/A</v>
      </c>
      <c r="BP20" s="326" t="e">
        <f ca="1">IF(Plananalyse!BP20=1,VLOOKUP(BP$5,Kruistabel!$B$6:$F$9,MATCH($C20,Kruistabel!$C$5:$F$5,0)+1,FALSE)+MIN(Kruistabel!$C$15,IF($D20="Ja",Kruistabel!$C$13,0)+IF(BP$6="Ja",Kruistabel!$C$14,0)),"")</f>
        <v>#N/A</v>
      </c>
      <c r="BQ20" s="326" t="e">
        <f ca="1">IF(Plananalyse!BQ20=1,VLOOKUP(BQ$5,Kruistabel!$B$6:$F$9,MATCH($C20,Kruistabel!$C$5:$F$5,0)+1,FALSE)+MIN(Kruistabel!$C$15,IF($D20="Ja",Kruistabel!$C$13,0)+IF(BQ$6="Ja",Kruistabel!$C$14,0)),"")</f>
        <v>#N/A</v>
      </c>
      <c r="BR20" s="326" t="e">
        <f ca="1">IF(Plananalyse!BR20=1,VLOOKUP(BR$5,Kruistabel!$B$6:$F$9,MATCH($C20,Kruistabel!$C$5:$F$5,0)+1,FALSE)+MIN(Kruistabel!$C$15,IF($D20="Ja",Kruistabel!$C$13,0)+IF(BR$6="Ja",Kruistabel!$C$14,0)),"")</f>
        <v>#REF!</v>
      </c>
      <c r="BS20" s="326" t="e">
        <f ca="1">IF(Plananalyse!BS20=1,VLOOKUP(BS$5,Kruistabel!$B$6:$F$9,MATCH($C20,Kruistabel!$C$5:$F$5,0)+1,FALSE)+MIN(Kruistabel!$C$15,IF($D20="Ja",Kruistabel!$C$13,0)+IF(BS$6="Ja",Kruistabel!$C$14,0)),"")</f>
        <v>#REF!</v>
      </c>
      <c r="BT20" s="65"/>
      <c r="BU20" s="231">
        <f ca="1">IF(Plananalyse!BU20=1,VLOOKUP(BU$5,Kruistabel!$B$6:$F$9,MATCH($C20,Kruistabel!$C$5:$F$5,0)+1,FALSE)+MIN(Kruistabel!$C$15,IF($D20="Ja",Kruistabel!$C$13,0)+IF(BU$6="Ja",Kruistabel!$C$14,0)),"")</f>
        <v>28</v>
      </c>
      <c r="BV20" s="326">
        <f ca="1">IF(Plananalyse!BV20=1,VLOOKUP(BV$5,Kruistabel!$B$6:$F$9,MATCH($C20,Kruistabel!$C$5:$F$5,0)+1,FALSE)+MIN(Kruistabel!$C$15,IF($D20="Ja",Kruistabel!$C$13,0)+IF(BV$6="Ja",Kruistabel!$C$14,0)),"")</f>
        <v>44</v>
      </c>
      <c r="BW20" s="326">
        <f ca="1">IF(Plananalyse!BW20=1,VLOOKUP(BW$5,Kruistabel!$B$6:$F$9,MATCH($C20,Kruistabel!$C$5:$F$5,0)+1,FALSE)+MIN(Kruistabel!$C$15,IF($D20="Ja",Kruistabel!$C$13,0)+IF(BW$6="Ja",Kruistabel!$C$14,0)),"")</f>
        <v>28</v>
      </c>
      <c r="BX20" s="326">
        <f ca="1">IF(Plananalyse!BX20=1,VLOOKUP(BX$5,Kruistabel!$B$6:$F$9,MATCH($C20,Kruistabel!$C$5:$F$5,0)+1,FALSE)+MIN(Kruistabel!$C$15,IF($D20="Ja",Kruistabel!$C$13,0)+IF(BX$6="Ja",Kruistabel!$C$14,0)),"")</f>
        <v>28</v>
      </c>
      <c r="BY20" s="327"/>
      <c r="BZ20" s="326" t="e">
        <f ca="1">IF(Plananalyse!BZ20=1,VLOOKUP(BZ$5,Kruistabel!$B$6:$F$9,MATCH($C20,Kruistabel!$C$5:$F$5,0)+1,FALSE)+MIN(Kruistabel!$C$15,IF($D20="Ja",Kruistabel!$C$13,0)+IF(BZ$6="Ja",Kruistabel!$C$14,0)),"")</f>
        <v>#N/A</v>
      </c>
      <c r="CA20" s="326" t="e">
        <f ca="1">IF(Plananalyse!CA20=1,VLOOKUP(CA$5,Kruistabel!$B$6:$F$9,MATCH($C20,Kruistabel!$C$5:$F$5,0)+1,FALSE)+MIN(Kruistabel!$C$15,IF($D20="Ja",Kruistabel!$C$13,0)+IF(CA$6="Ja",Kruistabel!$C$14,0)),"")</f>
        <v>#N/A</v>
      </c>
      <c r="CB20" s="326" t="e">
        <f ca="1">IF(Plananalyse!CB20=1,VLOOKUP(CB$5,Kruistabel!$B$6:$F$9,MATCH($C20,Kruistabel!$C$5:$F$5,0)+1,FALSE)+MIN(Kruistabel!$C$15,IF($D20="Ja",Kruistabel!$C$13,0)+IF(CB$6="Ja",Kruistabel!$C$14,0)),"")</f>
        <v>#N/A</v>
      </c>
      <c r="CC20" s="326" t="e">
        <f ca="1">IF(Plananalyse!CC20=1,VLOOKUP(CC$5,Kruistabel!$B$6:$F$9,MATCH($C20,Kruistabel!$C$5:$F$5,0)+1,FALSE)+MIN(Kruistabel!$C$15,IF($D20="Ja",Kruistabel!$C$13,0)+IF(CC$6="Ja",Kruistabel!$C$14,0)),"")</f>
        <v>#N/A</v>
      </c>
      <c r="CD20" s="326" t="e">
        <f ca="1">IF(Plananalyse!CD20=1,VLOOKUP(CD$5,Kruistabel!$B$6:$F$9,MATCH($C20,Kruistabel!$C$5:$F$5,0)+1,FALSE)+MIN(Kruistabel!$C$15,IF($D20="Ja",Kruistabel!$C$13,0)+IF(CD$6="Ja",Kruistabel!$C$14,0)),"")</f>
        <v>#N/A</v>
      </c>
      <c r="CE20" s="326" t="e">
        <f ca="1">IF(Plananalyse!CE20=1,VLOOKUP(CE$5,Kruistabel!$B$6:$F$9,MATCH($C20,Kruistabel!$C$5:$F$5,0)+1,FALSE)+MIN(Kruistabel!$C$15,IF($D20="Ja",Kruistabel!$C$13,0)+IF(CE$6="Ja",Kruistabel!$C$14,0)),"")</f>
        <v>#N/A</v>
      </c>
      <c r="CF20" s="326" t="e">
        <f ca="1">IF(Plananalyse!CF20=1,VLOOKUP(CF$5,Kruistabel!$B$6:$F$9,MATCH($C20,Kruistabel!$C$5:$F$5,0)+1,FALSE)+MIN(Kruistabel!$C$15,IF($D20="Ja",Kruistabel!$C$13,0)+IF(CF$6="Ja",Kruistabel!$C$14,0)),"")</f>
        <v>#N/A</v>
      </c>
      <c r="CG20" s="326" t="e">
        <f ca="1">IF(Plananalyse!CG20=1,VLOOKUP(CG$5,Kruistabel!$B$6:$F$9,MATCH($C20,Kruistabel!$C$5:$F$5,0)+1,FALSE)+MIN(Kruistabel!$C$15,IF($D20="Ja",Kruistabel!$C$13,0)+IF(CG$6="Ja",Kruistabel!$C$14,0)),"")</f>
        <v>#REF!</v>
      </c>
      <c r="CH20" s="326" t="e">
        <f ca="1">IF(Plananalyse!CH20=1,VLOOKUP(CH$5,Kruistabel!$B$6:$F$9,MATCH($C20,Kruistabel!$C$5:$F$5,0)+1,FALSE)+MIN(Kruistabel!$C$15,IF($D20="Ja",Kruistabel!$C$13,0)+IF(CH$6="Ja",Kruistabel!$C$14,0)),"")</f>
        <v>#REF!</v>
      </c>
      <c r="CI20" s="65"/>
      <c r="CJ20" s="326">
        <f ca="1">IF(Plananalyse!CJ20=1,VLOOKUP(CJ$5,Kruistabel!$B$6:$F$9,MATCH($C20,Kruistabel!$C$5:$F$5,0)+1,FALSE)+MIN(Kruistabel!$C$15,IF($D20="Ja",Kruistabel!$C$13,0)+IF(CJ$6="Ja",Kruistabel!$C$14,0)),"")</f>
        <v>44</v>
      </c>
      <c r="CK20" s="326">
        <f ca="1">IF(Plananalyse!CK20=1,VLOOKUP(CK$5,Kruistabel!$B$6:$F$9,MATCH($C20,Kruistabel!$C$5:$F$5,0)+1,FALSE)+MIN(Kruistabel!$C$15,IF($D20="Ja",Kruistabel!$C$13,0)+IF(CK$6="Ja",Kruistabel!$C$14,0)),"")</f>
        <v>44</v>
      </c>
      <c r="CL20" s="326">
        <f ca="1">IF(Plananalyse!CL20=1,VLOOKUP(CL$5,Kruistabel!$B$6:$F$9,MATCH($C20,Kruistabel!$C$5:$F$5,0)+1,FALSE)+MIN(Kruistabel!$C$15,IF($D20="Ja",Kruistabel!$C$13,0)+IF(CL$6="Ja",Kruistabel!$C$14,0)),"")</f>
        <v>28</v>
      </c>
      <c r="CM20" s="326">
        <f ca="1">IF(Plananalyse!CM20=1,VLOOKUP(CM$5,Kruistabel!$B$6:$F$9,MATCH($C20,Kruistabel!$C$5:$F$5,0)+1,FALSE)+MIN(Kruistabel!$C$15,IF($D20="Ja",Kruistabel!$C$13,0)+IF(CM$6="Ja",Kruistabel!$C$14,0)),"")</f>
        <v>48</v>
      </c>
      <c r="CN20" s="326">
        <f ca="1">IF(Plananalyse!CN20=1,VLOOKUP(CN$5,Kruistabel!$B$6:$F$9,MATCH($C20,Kruistabel!$C$5:$F$5,0)+1,FALSE)+MIN(Kruistabel!$C$15,IF($D20="Ja",Kruistabel!$C$13,0)+IF(CN$6="Ja",Kruistabel!$C$14,0)),"")</f>
        <v>48</v>
      </c>
      <c r="CO20" s="326">
        <f ca="1">IF(Plananalyse!CO20=1,VLOOKUP(CO$5,Kruistabel!$B$6:$F$9,MATCH($C20,Kruistabel!$C$5:$F$5,0)+1,FALSE)+MIN(Kruistabel!$C$15,IF($D20="Ja",Kruistabel!$C$13,0)+IF(CO$6="Ja",Kruistabel!$C$14,0)),"")</f>
        <v>40</v>
      </c>
      <c r="CP20" s="326">
        <f ca="1">IF(Plananalyse!CP20=1,VLOOKUP(CP$5,Kruistabel!$B$6:$F$9,MATCH($C20,Kruistabel!$C$5:$F$5,0)+1,FALSE)+MIN(Kruistabel!$C$15,IF($D20="Ja",Kruistabel!$C$13,0)+IF(CP$6="Ja",Kruistabel!$C$14,0)),"")</f>
        <v>44</v>
      </c>
      <c r="CQ20" s="326">
        <f ca="1">IF(Plananalyse!CQ20=1,VLOOKUP(CQ$5,Kruistabel!$B$6:$F$9,MATCH($C20,Kruistabel!$C$5:$F$5,0)+1,FALSE)+MIN(Kruistabel!$C$15,IF($D20="Ja",Kruistabel!$C$13,0)+IF(CQ$6="Ja",Kruistabel!$C$14,0)),"")</f>
        <v>40</v>
      </c>
      <c r="CR20" s="326">
        <f ca="1">IF(Plananalyse!CR20=1,VLOOKUP(CR$5,Kruistabel!$B$6:$F$9,MATCH($C20,Kruistabel!$C$5:$F$5,0)+1,FALSE)+MIN(Kruistabel!$C$15,IF($D20="Ja",Kruistabel!$C$13,0)+IF(CR$6="Ja",Kruistabel!$C$14,0)),"")</f>
        <v>42</v>
      </c>
      <c r="CS20" s="326">
        <f ca="1">IF(Plananalyse!CS20=1,VLOOKUP(CS$5,Kruistabel!$B$6:$F$9,MATCH($C20,Kruistabel!$C$5:$F$5,0)+1,FALSE)+MIN(Kruistabel!$C$15,IF($D20="Ja",Kruistabel!$C$13,0)+IF(CS$6="Ja",Kruistabel!$C$14,0)),"")</f>
        <v>44</v>
      </c>
      <c r="CT20" s="326">
        <f ca="1">IF(Plananalyse!CT20=1,VLOOKUP(CT$5,Kruistabel!$B$6:$F$9,MATCH($C20,Kruistabel!$C$5:$F$5,0)+1,FALSE)+MIN(Kruistabel!$C$15,IF($D20="Ja",Kruistabel!$C$13,0)+IF(CT$6="Ja",Kruistabel!$C$14,0)),"")</f>
        <v>44</v>
      </c>
      <c r="CU20" s="326">
        <f ca="1">IF(Plananalyse!CU20=1,VLOOKUP(CU$5,Kruistabel!$B$6:$F$9,MATCH($C20,Kruistabel!$C$5:$F$5,0)+1,FALSE)+MIN(Kruistabel!$C$15,IF($D20="Ja",Kruistabel!$C$13,0)+IF(CU$6="Ja",Kruistabel!$C$14,0)),"")</f>
        <v>40</v>
      </c>
      <c r="CV20" s="326">
        <f ca="1">IF(Plananalyse!CV20=1,VLOOKUP(CV$5,Kruistabel!$B$6:$F$9,MATCH($C20,Kruistabel!$C$5:$F$5,0)+1,FALSE)+MIN(Kruistabel!$C$15,IF($D20="Ja",Kruistabel!$C$13,0)+IF(CV$6="Ja",Kruistabel!$C$14,0)),"")</f>
        <v>40</v>
      </c>
      <c r="CW20" s="326">
        <f ca="1">IF(Plananalyse!CW20=1,VLOOKUP(CW$5,Kruistabel!$B$6:$F$9,MATCH($C20,Kruistabel!$C$5:$F$5,0)+1,FALSE)+MIN(Kruistabel!$C$15,IF($D20="Ja",Kruistabel!$C$13,0)+IF(CW$6="Ja",Kruistabel!$C$14,0)),"")</f>
        <v>44</v>
      </c>
      <c r="CX20" s="326">
        <f ca="1">IF(Plananalyse!CX20=1,VLOOKUP(CX$5,Kruistabel!$B$6:$F$9,MATCH($C20,Kruistabel!$C$5:$F$5,0)+1,FALSE)+MIN(Kruistabel!$C$15,IF($D20="Ja",Kruistabel!$C$13,0)+IF(CX$6="Ja",Kruistabel!$C$14,0)),"")</f>
        <v>28</v>
      </c>
      <c r="CY20" s="326">
        <f ca="1">IF(Plananalyse!CY20=1,VLOOKUP(CY$5,Kruistabel!$B$6:$F$9,MATCH($C20,Kruistabel!$C$5:$F$5,0)+1,FALSE)+MIN(Kruistabel!$C$15,IF($D20="Ja",Kruistabel!$C$13,0)+IF(CY$6="Ja",Kruistabel!$C$14,0)),"")</f>
        <v>40</v>
      </c>
      <c r="CZ20" s="326">
        <f ca="1">IF(Plananalyse!CZ20=1,VLOOKUP(CZ$5,Kruistabel!$B$6:$F$9,MATCH($C20,Kruistabel!$C$5:$F$5,0)+1,FALSE)+MIN(Kruistabel!$C$15,IF($D20="Ja",Kruistabel!$C$13,0)+IF(CZ$6="Ja",Kruistabel!$C$14,0)),"")</f>
        <v>40</v>
      </c>
      <c r="DA20" s="326">
        <f ca="1">IF(Plananalyse!DA20=1,VLOOKUP(DA$5,Kruistabel!$B$6:$F$9,MATCH($C20,Kruistabel!$C$5:$F$5,0)+1,FALSE)+MIN(Kruistabel!$C$15,IF($D20="Ja",Kruistabel!$C$13,0)+IF(DA$6="Ja",Kruistabel!$C$14,0)),"")</f>
        <v>40</v>
      </c>
      <c r="DB20" s="326">
        <f ca="1">IF(Plananalyse!DB20=1,VLOOKUP(DB$5,Kruistabel!$B$6:$F$9,MATCH($C20,Kruistabel!$C$5:$F$5,0)+1,FALSE)+MIN(Kruistabel!$C$15,IF($D20="Ja",Kruistabel!$C$13,0)+IF(DB$6="Ja",Kruistabel!$C$14,0)),"")</f>
        <v>28</v>
      </c>
      <c r="DC20" s="326">
        <f ca="1">IF(Plananalyse!DC20=1,VLOOKUP(DC$5,Kruistabel!$B$6:$F$9,MATCH($C20,Kruistabel!$C$5:$F$5,0)+1,FALSE)+MIN(Kruistabel!$C$15,IF($D20="Ja",Kruistabel!$C$13,0)+IF(DC$6="Ja",Kruistabel!$C$14,0)),"")</f>
        <v>28</v>
      </c>
      <c r="DD20" s="327"/>
      <c r="DE20" s="326" t="e">
        <f ca="1">IF(Plananalyse!DE20=1,VLOOKUP(DE$5,Kruistabel!$B$6:$F$9,MATCH($C20,Kruistabel!$C$5:$F$5,0)+1,FALSE)+MIN(Kruistabel!$C$15,IF($D20="Ja",Kruistabel!$C$13,0)+IF(DE$6="Ja",Kruistabel!$C$14,0)),"")</f>
        <v>#N/A</v>
      </c>
      <c r="DF20" s="326" t="e">
        <f ca="1">IF(Plananalyse!DF20=1,VLOOKUP(DF$5,Kruistabel!$B$6:$F$9,MATCH($C20,Kruistabel!$C$5:$F$5,0)+1,FALSE)+MIN(Kruistabel!$C$15,IF($D20="Ja",Kruistabel!$C$13,0)+IF(DF$6="Ja",Kruistabel!$C$14,0)),"")</f>
        <v>#N/A</v>
      </c>
      <c r="DG20" s="326" t="e">
        <f ca="1">IF(Plananalyse!DG20=1,VLOOKUP(DG$5,Kruistabel!$B$6:$F$9,MATCH($C20,Kruistabel!$C$5:$F$5,0)+1,FALSE)+MIN(Kruistabel!$C$15,IF($D20="Ja",Kruistabel!$C$13,0)+IF(DG$6="Ja",Kruistabel!$C$14,0)),"")</f>
        <v>#N/A</v>
      </c>
      <c r="DH20" s="326" t="e">
        <f ca="1">IF(Plananalyse!DH20=1,VLOOKUP(DH$5,Kruistabel!$B$6:$F$9,MATCH($C20,Kruistabel!$C$5:$F$5,0)+1,FALSE)+MIN(Kruistabel!$C$15,IF($D20="Ja",Kruistabel!$C$13,0)+IF(DH$6="Ja",Kruistabel!$C$14,0)),"")</f>
        <v>#N/A</v>
      </c>
      <c r="DI20" s="326" t="e">
        <f ca="1">IF(Plananalyse!DI20=1,VLOOKUP(DI$5,Kruistabel!$B$6:$F$9,MATCH($C20,Kruistabel!$C$5:$F$5,0)+1,FALSE)+MIN(Kruistabel!$C$15,IF($D20="Ja",Kruistabel!$C$13,0)+IF(DI$6="Ja",Kruistabel!$C$14,0)),"")</f>
        <v>#N/A</v>
      </c>
      <c r="DJ20" s="326" t="e">
        <f ca="1">IF(Plananalyse!DJ20=1,VLOOKUP(DJ$5,Kruistabel!$B$6:$F$9,MATCH($C20,Kruistabel!$C$5:$F$5,0)+1,FALSE)+MIN(Kruistabel!$C$15,IF($D20="Ja",Kruistabel!$C$13,0)+IF(DJ$6="Ja",Kruistabel!$C$14,0)),"")</f>
        <v>#N/A</v>
      </c>
      <c r="DK20" s="326" t="e">
        <f ca="1">IF(Plananalyse!DK20=1,VLOOKUP(DK$5,Kruistabel!$B$6:$F$9,MATCH($C20,Kruistabel!$C$5:$F$5,0)+1,FALSE)+MIN(Kruistabel!$C$15,IF($D20="Ja",Kruistabel!$C$13,0)+IF(DK$6="Ja",Kruistabel!$C$14,0)),"")</f>
        <v>#REF!</v>
      </c>
      <c r="DL20" s="326" t="e">
        <f ca="1">IF(Plananalyse!DL20=1,VLOOKUP(DL$5,Kruistabel!$B$6:$F$9,MATCH($C20,Kruistabel!$C$5:$F$5,0)+1,FALSE)+MIN(Kruistabel!$C$15,IF($D20="Ja",Kruistabel!$C$13,0)+IF(DL$6="Ja",Kruistabel!$C$14,0)),"")</f>
        <v>#REF!</v>
      </c>
      <c r="DM20" s="327"/>
      <c r="DN20" s="326" t="e">
        <f ca="1">IF(Plananalyse!DN20=1,VLOOKUP(DN$5,Kruistabel!$B$6:$F$9,MATCH($C20,Kruistabel!$C$5:$F$5,0)+1,FALSE)+MIN(Kruistabel!$C$15,IF($D20="Ja",Kruistabel!$C$13,0)+IF(DN$6="Ja",Kruistabel!$C$14,0)),"")</f>
        <v>#N/A</v>
      </c>
      <c r="DO20" s="326" t="e">
        <f ca="1">IF(Plananalyse!DO20=1,VLOOKUP(DO$5,Kruistabel!$B$6:$F$9,MATCH($C20,Kruistabel!$C$5:$F$5,0)+1,FALSE)+MIN(Kruistabel!$C$15,IF($D20="Ja",Kruistabel!$C$13,0)+IF(DO$6="Ja",Kruistabel!$C$14,0)),"")</f>
        <v>#N/A</v>
      </c>
      <c r="DP20" s="326" t="e">
        <f ca="1">IF(Plananalyse!DP20=1,VLOOKUP(DP$5,Kruistabel!$B$6:$F$9,MATCH($C20,Kruistabel!$C$5:$F$5,0)+1,FALSE)+MIN(Kruistabel!$C$15,IF($D20="Ja",Kruistabel!$C$13,0)+IF(DP$6="Ja",Kruistabel!$C$14,0)),"")</f>
        <v>#N/A</v>
      </c>
      <c r="DQ20" s="326" t="e">
        <f ca="1">IF(Plananalyse!DQ20=1,VLOOKUP(DQ$5,Kruistabel!$B$6:$F$9,MATCH($C20,Kruistabel!$C$5:$F$5,0)+1,FALSE)+MIN(Kruistabel!$C$15,IF($D20="Ja",Kruistabel!$C$13,0)+IF(DQ$6="Ja",Kruistabel!$C$14,0)),"")</f>
        <v>#N/A</v>
      </c>
      <c r="DR20" s="326" t="e">
        <f ca="1">IF(Plananalyse!DR20=1,VLOOKUP(DR$5,Kruistabel!$B$6:$F$9,MATCH($C20,Kruistabel!$C$5:$F$5,0)+1,FALSE)+MIN(Kruistabel!$C$15,IF($D20="Ja",Kruistabel!$C$13,0)+IF(DR$6="Ja",Kruistabel!$C$14,0)),"")</f>
        <v>#N/A</v>
      </c>
      <c r="DS20" s="326" t="e">
        <f ca="1">IF(Plananalyse!DS20=1,VLOOKUP(DS$5,Kruistabel!$B$6:$F$9,MATCH($C20,Kruistabel!$C$5:$F$5,0)+1,FALSE)+MIN(Kruistabel!$C$15,IF($D20="Ja",Kruistabel!$C$13,0)+IF(DS$6="Ja",Kruistabel!$C$14,0)),"")</f>
        <v>#N/A</v>
      </c>
      <c r="DT20" s="326" t="e">
        <f ca="1">IF(Plananalyse!DT20=1,VLOOKUP(DT$5,Kruistabel!$B$6:$F$9,MATCH($C20,Kruistabel!$C$5:$F$5,0)+1,FALSE)+MIN(Kruistabel!$C$15,IF($D20="Ja",Kruistabel!$C$13,0)+IF(DT$6="Ja",Kruistabel!$C$14,0)),"")</f>
        <v>#N/A</v>
      </c>
      <c r="DU20" s="326" t="e">
        <f ca="1">IF(Plananalyse!DU20=1,VLOOKUP(DU$5,Kruistabel!$B$6:$F$9,MATCH($C20,Kruistabel!$C$5:$F$5,0)+1,FALSE)+MIN(Kruistabel!$C$15,IF($D20="Ja",Kruistabel!$C$13,0)+IF(DU$6="Ja",Kruistabel!$C$14,0)),"")</f>
        <v>#N/A</v>
      </c>
      <c r="DV20" s="326" t="e">
        <f ca="1">IF(Plananalyse!DV20=1,VLOOKUP(DV$5,Kruistabel!$B$6:$F$9,MATCH($C20,Kruistabel!$C$5:$F$5,0)+1,FALSE)+MIN(Kruistabel!$C$15,IF($D20="Ja",Kruistabel!$C$13,0)+IF(DV$6="Ja",Kruistabel!$C$14,0)),"")</f>
        <v>#N/A</v>
      </c>
      <c r="DW20" s="326" t="e">
        <f ca="1">IF(Plananalyse!DW20=1,VLOOKUP(DW$5,Kruistabel!$B$6:$F$9,MATCH($C20,Kruistabel!$C$5:$F$5,0)+1,FALSE)+MIN(Kruistabel!$C$15,IF($D20="Ja",Kruistabel!$C$13,0)+IF(DW$6="Ja",Kruistabel!$C$14,0)),"")</f>
        <v>#REF!</v>
      </c>
      <c r="DX20" s="326" t="e">
        <f ca="1">IF(Plananalyse!DX20=1,VLOOKUP(DX$5,Kruistabel!$B$6:$F$9,MATCH($C20,Kruistabel!$C$5:$F$5,0)+1,FALSE)+MIN(Kruistabel!$C$15,IF($D20="Ja",Kruistabel!$C$13,0)+IF(DX$6="Ja",Kruistabel!$C$14,0)),"")</f>
        <v>#REF!</v>
      </c>
      <c r="DY20" s="327"/>
      <c r="DZ20" s="326" t="e">
        <f ca="1">IF(Plananalyse!DZ20=1,VLOOKUP(DZ$5,Kruistabel!$B$6:$F$9,MATCH($C20,Kruistabel!$C$5:$F$5,0)+1,FALSE)+MIN(Kruistabel!$C$15,IF($D20="Ja",Kruistabel!$C$13,0)+IF(DZ$6="Ja",Kruistabel!$C$14,0)),"")</f>
        <v>#N/A</v>
      </c>
      <c r="EA20" s="326" t="e">
        <f ca="1">IF(Plananalyse!EA20=1,VLOOKUP(EA$5,Kruistabel!$B$6:$F$9,MATCH($C20,Kruistabel!$C$5:$F$5,0)+1,FALSE)+MIN(Kruistabel!$C$15,IF($D20="Ja",Kruistabel!$C$13,0)+IF(EA$6="Ja",Kruistabel!$C$14,0)),"")</f>
        <v>#N/A</v>
      </c>
      <c r="EB20" s="326" t="e">
        <f ca="1">IF(Plananalyse!EB20=1,VLOOKUP(EB$5,Kruistabel!$B$6:$F$9,MATCH($C20,Kruistabel!$C$5:$F$5,0)+1,FALSE)+MIN(Kruistabel!$C$15,IF($D20="Ja",Kruistabel!$C$13,0)+IF(EB$6="Ja",Kruistabel!$C$14,0)),"")</f>
        <v>#REF!</v>
      </c>
      <c r="EC20" s="326" t="e">
        <f ca="1">IF(Plananalyse!EC20=1,VLOOKUP(EC$5,Kruistabel!$B$6:$F$9,MATCH($C20,Kruistabel!$C$5:$F$5,0)+1,FALSE)+MIN(Kruistabel!$C$15,IF($D20="Ja",Kruistabel!$C$13,0)+IF(EC$6="Ja",Kruistabel!$C$14,0)),"")</f>
        <v>#REF!</v>
      </c>
      <c r="ED20" s="327"/>
      <c r="EE20" s="326" t="e">
        <f ca="1">IF(Plananalyse!EE20=1,VLOOKUP(EE$5,Kruistabel!$B$6:$F$9,MATCH($C20,Kruistabel!$C$5:$F$5,0)+1,FALSE)+MIN(Kruistabel!$C$15,IF($D20="Ja",Kruistabel!$C$13,0)+IF(EE$6="Ja",Kruistabel!$C$14,0)),"")</f>
        <v>#N/A</v>
      </c>
      <c r="EF20" s="326" t="e">
        <f ca="1">IF(Plananalyse!EF20=1,VLOOKUP(EF$5,Kruistabel!$B$6:$F$9,MATCH($C20,Kruistabel!$C$5:$F$5,0)+1,FALSE)+MIN(Kruistabel!$C$15,IF($D20="Ja",Kruistabel!$C$13,0)+IF(EF$6="Ja",Kruistabel!$C$14,0)),"")</f>
        <v>#N/A</v>
      </c>
      <c r="EG20" s="326" t="e">
        <f ca="1">IF(Plananalyse!EG20=1,VLOOKUP(EG$5,Kruistabel!$B$6:$F$9,MATCH($C20,Kruistabel!$C$5:$F$5,0)+1,FALSE)+MIN(Kruistabel!$C$15,IF($D20="Ja",Kruistabel!$C$13,0)+IF(EG$6="Ja",Kruistabel!$C$14,0)),"")</f>
        <v>#N/A</v>
      </c>
      <c r="EH20" s="326" t="e">
        <f ca="1">IF(Plananalyse!EH20=1,VLOOKUP(EH$5,Kruistabel!$B$6:$F$9,MATCH($C20,Kruistabel!$C$5:$F$5,0)+1,FALSE)+MIN(Kruistabel!$C$15,IF($D20="Ja",Kruistabel!$C$13,0)+IF(EH$6="Ja",Kruistabel!$C$14,0)),"")</f>
        <v>#REF!</v>
      </c>
      <c r="EI20" s="326" t="e">
        <f ca="1">IF(Plananalyse!EI20=1,VLOOKUP(EI$5,Kruistabel!$B$6:$F$9,MATCH($C20,Kruistabel!$C$5:$F$5,0)+1,FALSE)+MIN(Kruistabel!$C$15,IF($D20="Ja",Kruistabel!$C$13,0)+IF(EI$6="Ja",Kruistabel!$C$14,0)),"")</f>
        <v>#REF!</v>
      </c>
      <c r="EJ20" s="331" t="str">
        <f>IF(Plananalyse!EJ20=1,VLOOKUP(EJ$5,Kruistabel!$B$6:$F$9,MATCH($C20,Kruistabel!$C$5:$F$5,0)+1,FALSE)+MIN(Kruistabel!$C$15,IF($D20="Ja",Kruistabel!$C$13,0)+IF(EJ$6="Ja",Kruistabel!$C$14,0)),"")</f>
        <v/>
      </c>
      <c r="EK20" s="164"/>
      <c r="EL20" s="164"/>
      <c r="EM20" s="164"/>
      <c r="EN20" s="164"/>
    </row>
    <row r="21" spans="2:144">
      <c r="B21" s="337" t="s">
        <v>102</v>
      </c>
      <c r="C21" s="160" t="str">
        <f>_xlfn.IFNA(VLOOKUP($B21,Classificatietabel!$B$6:$I$91,C$7,FALSE),"")</f>
        <v>hoog</v>
      </c>
      <c r="D21" s="160" t="str">
        <f>_xlfn.IFNA(VLOOKUP($B21,Classificatietabel!$B$6:$I$91,D$7,FALSE),"")</f>
        <v>neen</v>
      </c>
      <c r="E21" s="119">
        <f>IF(AND(D21="laag",$D$3=1),0,_xlfn.IFNA(IF(VLOOKUP($B21,Classificatietabel!$B$6:$H$91,$E$5,FALSE)="Ja",1,0),""))</f>
        <v>1</v>
      </c>
      <c r="F21" s="163"/>
      <c r="G21" s="326">
        <f>IF(Plananalyse!G21=1,VLOOKUP(G$5,Kruistabel!$B$6:$F$9,MATCH($C21,Kruistabel!$C$5:$F$5,0)+1,FALSE)+MIN(Kruistabel!$C$15,IF($D21="Ja",Kruistabel!$C$13,0)+IF(G$6="Ja",Kruistabel!$C$14,0)),"")</f>
        <v>32</v>
      </c>
      <c r="H21" s="326">
        <f>IF(Plananalyse!H21=1,VLOOKUP(H$5,Kruistabel!$B$6:$F$9,MATCH($C21,Kruistabel!$C$5:$F$5,0)+1,FALSE)+MIN(Kruistabel!$C$15,IF($D21="Ja",Kruistabel!$C$13,0)+IF(H$6="Ja",Kruistabel!$C$14,0)),"")</f>
        <v>32</v>
      </c>
      <c r="I21" s="326">
        <f>IF(Plananalyse!I21=1,VLOOKUP(I$5,Kruistabel!$B$6:$F$9,MATCH($C21,Kruistabel!$C$5:$F$5,0)+1,FALSE)+MIN(Kruistabel!$C$15,IF($D21="Ja",Kruistabel!$C$13,0)+IF(I$6="Ja",Kruistabel!$C$14,0)),"")</f>
        <v>44</v>
      </c>
      <c r="J21" s="326">
        <f>IF(Plananalyse!J21=1,VLOOKUP(J$5,Kruistabel!$B$6:$F$9,MATCH($C21,Kruistabel!$C$5:$F$5,0)+1,FALSE)+MIN(Kruistabel!$C$15,IF($D21="Ja",Kruistabel!$C$13,0)+IF(J$6="Ja",Kruistabel!$C$14,0)),"")</f>
        <v>32</v>
      </c>
      <c r="K21" s="326">
        <f>IF(Plananalyse!K21=1,VLOOKUP(K$5,Kruistabel!$B$6:$F$9,MATCH($C21,Kruistabel!$C$5:$F$5,0)+1,FALSE)+MIN(Kruistabel!$C$15,IF($D21="Ja",Kruistabel!$C$13,0)+IF(K$6="Ja",Kruistabel!$C$14,0)),"")</f>
        <v>32</v>
      </c>
      <c r="L21" s="326">
        <f>IF(Plananalyse!L21=1,VLOOKUP(L$5,Kruistabel!$B$6:$F$9,MATCH($C21,Kruistabel!$C$5:$F$5,0)+1,FALSE)+MIN(Kruistabel!$C$15,IF($D21="Ja",Kruistabel!$C$13,0)+IF(L$6="Ja",Kruistabel!$C$14,0)),"")</f>
        <v>32</v>
      </c>
      <c r="M21" s="326">
        <f>IF(Plananalyse!M21=1,VLOOKUP(M$5,Kruistabel!$B$6:$F$9,MATCH($C21,Kruistabel!$C$5:$F$5,0)+1,FALSE)+MIN(Kruistabel!$C$15,IF($D21="Ja",Kruistabel!$C$13,0)+IF(M$6="Ja",Kruistabel!$C$14,0)),"")</f>
        <v>48</v>
      </c>
      <c r="N21" s="326">
        <f>IF(Plananalyse!N21=1,VLOOKUP(N$5,Kruistabel!$B$6:$F$9,MATCH($C21,Kruistabel!$C$5:$F$5,0)+1,FALSE)+MIN(Kruistabel!$C$15,IF($D21="Ja",Kruistabel!$C$13,0)+IF(N$6="Ja",Kruistabel!$C$14,0)),"")</f>
        <v>48</v>
      </c>
      <c r="O21" s="326">
        <f>IF(Plananalyse!O21=1,VLOOKUP(O$5,Kruistabel!$B$6:$F$9,MATCH($C21,Kruistabel!$C$5:$F$5,0)+1,FALSE)+MIN(Kruistabel!$C$15,IF($D21="Ja",Kruistabel!$C$13,0)+IF(O$6="Ja",Kruistabel!$C$14,0)),"")</f>
        <v>48</v>
      </c>
      <c r="P21" s="326">
        <f>IF(Plananalyse!P21=1,VLOOKUP(P$5,Kruistabel!$B$6:$F$9,MATCH($C21,Kruistabel!$C$5:$F$5,0)+1,FALSE)+MIN(Kruistabel!$C$15,IF($D21="Ja",Kruistabel!$C$13,0)+IF(P$6="Ja",Kruistabel!$C$14,0)),"")</f>
        <v>52</v>
      </c>
      <c r="Q21" s="326">
        <f>IF(Plananalyse!Q21=1,VLOOKUP(Q$5,Kruistabel!$B$6:$F$9,MATCH($C21,Kruistabel!$C$5:$F$5,0)+1,FALSE)+MIN(Kruistabel!$C$15,IF($D21="Ja",Kruistabel!$C$13,0)+IF(Q$6="Ja",Kruistabel!$C$14,0)),"")</f>
        <v>44</v>
      </c>
      <c r="R21" s="326">
        <f>IF(Plananalyse!R21=1,VLOOKUP(R$5,Kruistabel!$B$6:$F$9,MATCH($C21,Kruistabel!$C$5:$F$5,0)+1,FALSE)+MIN(Kruistabel!$C$15,IF($D21="Ja",Kruistabel!$C$13,0)+IF(R$6="Ja",Kruistabel!$C$14,0)),"")</f>
        <v>48</v>
      </c>
      <c r="S21" s="326">
        <f>IF(Plananalyse!S21=1,VLOOKUP(S$5,Kruistabel!$B$6:$F$9,MATCH($C21,Kruistabel!$C$5:$F$5,0)+1,FALSE)+MIN(Kruistabel!$C$15,IF($D21="Ja",Kruistabel!$C$13,0)+IF(S$6="Ja",Kruistabel!$C$14,0)),"")</f>
        <v>32</v>
      </c>
      <c r="T21" s="326">
        <f ca="1">IF(Plananalyse!T21=1,VLOOKUP(T$5,Kruistabel!$B$6:$F$9,MATCH($C21,Kruistabel!$C$5:$F$5,0)+1,FALSE)+MIN(Kruistabel!$C$15,IF($D21="Ja",Kruistabel!$C$13,0)+IF(T$6="Ja",Kruistabel!$C$14,0)),"")</f>
        <v>32</v>
      </c>
      <c r="U21" s="326">
        <f ca="1">IF(Plananalyse!U21=1,VLOOKUP(U$5,Kruistabel!$B$6:$F$9,MATCH($C21,Kruistabel!$C$5:$F$5,0)+1,FALSE)+MIN(Kruistabel!$C$15,IF($D21="Ja",Kruistabel!$C$13,0)+IF(U$6="Ja",Kruistabel!$C$14,0)),"")</f>
        <v>32</v>
      </c>
      <c r="V21" s="326">
        <f ca="1">IF(Plananalyse!V21=1,VLOOKUP(V$5,Kruistabel!$B$6:$F$9,MATCH($C21,Kruistabel!$C$5:$F$5,0)+1,FALSE)+MIN(Kruistabel!$C$15,IF($D21="Ja",Kruistabel!$C$13,0)+IF(V$6="Ja",Kruistabel!$C$14,0)),"")</f>
        <v>32</v>
      </c>
      <c r="W21" s="326">
        <f ca="1">IF(Plananalyse!W21=1,VLOOKUP(W$5,Kruistabel!$B$6:$F$9,MATCH($C21,Kruistabel!$C$5:$F$5,0)+1,FALSE)+MIN(Kruistabel!$C$15,IF($D21="Ja",Kruistabel!$C$13,0)+IF(W$6="Ja",Kruistabel!$C$14,0)),"")</f>
        <v>32</v>
      </c>
      <c r="X21" s="326">
        <f ca="1">IF(Plananalyse!X21=1,VLOOKUP(X$5,Kruistabel!$B$6:$F$9,MATCH($C21,Kruistabel!$C$5:$F$5,0)+1,FALSE)+MIN(Kruistabel!$C$15,IF($D21="Ja",Kruistabel!$C$13,0)+IF(X$6="Ja",Kruistabel!$C$14,0)),"")</f>
        <v>32</v>
      </c>
      <c r="Y21" s="326">
        <f ca="1">IF(Plananalyse!Y21=1,VLOOKUP(Y$5,Kruistabel!$B$6:$F$9,MATCH($C21,Kruistabel!$C$5:$F$5,0)+1,FALSE)+MIN(Kruistabel!$C$15,IF($D21="Ja",Kruistabel!$C$13,0)+IF(Y$6="Ja",Kruistabel!$C$14,0)),"")</f>
        <v>44</v>
      </c>
      <c r="Z21" s="326">
        <f ca="1">IF(Plananalyse!Z21=1,VLOOKUP(Z$5,Kruistabel!$B$6:$F$9,MATCH($C21,Kruistabel!$C$5:$F$5,0)+1,FALSE)+MIN(Kruistabel!$C$15,IF($D21="Ja",Kruistabel!$C$13,0)+IF(Z$6="Ja",Kruistabel!$C$14,0)),"")</f>
        <v>32</v>
      </c>
      <c r="AA21" s="326">
        <f ca="1">IF(Plananalyse!AA21=1,VLOOKUP(AA$5,Kruistabel!$B$6:$F$9,MATCH($C21,Kruistabel!$C$5:$F$5,0)+1,FALSE)+MIN(Kruistabel!$C$15,IF($D21="Ja",Kruistabel!$C$13,0)+IF(AA$6="Ja",Kruistabel!$C$14,0)),"")</f>
        <v>32</v>
      </c>
      <c r="AB21" s="326">
        <f ca="1">IF(Plananalyse!AB21=1,VLOOKUP(AB$5,Kruistabel!$B$6:$F$9,MATCH($C21,Kruistabel!$C$5:$F$5,0)+1,FALSE)+MIN(Kruistabel!$C$15,IF($D21="Ja",Kruistabel!$C$13,0)+IF(AB$6="Ja",Kruistabel!$C$14,0)),"")</f>
        <v>32</v>
      </c>
      <c r="AC21" s="326">
        <f ca="1">IF(Plananalyse!AC21=1,VLOOKUP(AC$5,Kruistabel!$B$6:$F$9,MATCH($C21,Kruistabel!$C$5:$F$5,0)+1,FALSE)+MIN(Kruistabel!$C$15,IF($D21="Ja",Kruistabel!$C$13,0)+IF(AC$6="Ja",Kruistabel!$C$14,0)),"")</f>
        <v>32</v>
      </c>
      <c r="AD21" s="326">
        <f ca="1">IF(Plananalyse!AD21=1,VLOOKUP(AD$5,Kruistabel!$B$6:$F$9,MATCH($C21,Kruistabel!$C$5:$F$5,0)+1,FALSE)+MIN(Kruistabel!$C$15,IF($D21="Ja",Kruistabel!$C$13,0)+IF(AD$6="Ja",Kruistabel!$C$14,0)),"")</f>
        <v>32</v>
      </c>
      <c r="AE21" s="326">
        <f ca="1">IF(Plananalyse!AE21=1,VLOOKUP(AE$5,Kruistabel!$B$6:$F$9,MATCH($C21,Kruistabel!$C$5:$F$5,0)+1,FALSE)+MIN(Kruistabel!$C$15,IF($D21="Ja",Kruistabel!$C$13,0)+IF(AE$6="Ja",Kruistabel!$C$14,0)),"")</f>
        <v>32</v>
      </c>
      <c r="AF21" s="326">
        <f ca="1">IF(Plananalyse!AF21=1,VLOOKUP(AF$5,Kruistabel!$B$6:$F$9,MATCH($C21,Kruistabel!$C$5:$F$5,0)+1,FALSE)+MIN(Kruistabel!$C$15,IF($D21="Ja",Kruistabel!$C$13,0)+IF(AF$6="Ja",Kruistabel!$C$14,0)),"")</f>
        <v>32</v>
      </c>
      <c r="AG21" s="326">
        <f ca="1">IF(Plananalyse!AG21=1,VLOOKUP(AG$5,Kruistabel!$B$6:$F$9,MATCH($C21,Kruistabel!$C$5:$F$5,0)+1,FALSE)+MIN(Kruistabel!$C$15,IF($D21="Ja",Kruistabel!$C$13,0)+IF(AG$6="Ja",Kruistabel!$C$14,0)),"")</f>
        <v>32</v>
      </c>
      <c r="AH21" s="326">
        <f ca="1">IF(Plananalyse!AH21=1,VLOOKUP(AH$5,Kruistabel!$B$6:$F$9,MATCH($C21,Kruistabel!$C$5:$F$5,0)+1,FALSE)+MIN(Kruistabel!$C$15,IF($D21="Ja",Kruistabel!$C$13,0)+IF(AH$6="Ja",Kruistabel!$C$14,0)),"")</f>
        <v>32</v>
      </c>
      <c r="AI21" s="326">
        <f ca="1">IF(Plananalyse!AI21=1,VLOOKUP(AI$5,Kruistabel!$B$6:$F$9,MATCH($C21,Kruistabel!$C$5:$F$5,0)+1,FALSE)+MIN(Kruistabel!$C$15,IF($D21="Ja",Kruistabel!$C$13,0)+IF(AI$6="Ja",Kruistabel!$C$14,0)),"")</f>
        <v>32</v>
      </c>
      <c r="AJ21" s="326">
        <f ca="1">IF(Plananalyse!AJ21=1,VLOOKUP(AJ$5,Kruistabel!$B$6:$F$9,MATCH($C21,Kruistabel!$C$5:$F$5,0)+1,FALSE)+MIN(Kruistabel!$C$15,IF($D21="Ja",Kruistabel!$C$13,0)+IF(AJ$6="Ja",Kruistabel!$C$14,0)),"")</f>
        <v>32</v>
      </c>
      <c r="AK21" s="326">
        <f ca="1">IF(Plananalyse!AK21=1,VLOOKUP(AK$5,Kruistabel!$B$6:$F$9,MATCH($C21,Kruistabel!$C$5:$F$5,0)+1,FALSE)+MIN(Kruistabel!$C$15,IF($D21="Ja",Kruistabel!$C$13,0)+IF(AK$6="Ja",Kruistabel!$C$14,0)),"")</f>
        <v>46</v>
      </c>
      <c r="AL21" s="326">
        <f ca="1">IF(Plananalyse!AL21=1,VLOOKUP(AL$5,Kruistabel!$B$6:$F$9,MATCH($C21,Kruistabel!$C$5:$F$5,0)+1,FALSE)+MIN(Kruistabel!$C$15,IF($D21="Ja",Kruistabel!$C$13,0)+IF(AL$6="Ja",Kruistabel!$C$14,0)),"")</f>
        <v>32</v>
      </c>
      <c r="AM21" s="326">
        <f ca="1">IF(Plananalyse!AM21=1,VLOOKUP(AM$5,Kruistabel!$B$6:$F$9,MATCH($C21,Kruistabel!$C$5:$F$5,0)+1,FALSE)+MIN(Kruistabel!$C$15,IF($D21="Ja",Kruistabel!$C$13,0)+IF(AM$6="Ja",Kruistabel!$C$14,0)),"")</f>
        <v>32</v>
      </c>
      <c r="AN21" s="327"/>
      <c r="AO21" s="326">
        <f ca="1">IF(Plananalyse!AO21=1,VLOOKUP(AO$5,Kruistabel!$B$6:$F$9,MATCH($C21,Kruistabel!$C$5:$F$5,0)+1,FALSE)+MIN(Kruistabel!$C$15,IF($D21="Ja",Kruistabel!$C$13,0)+IF(AO$6="Ja",Kruistabel!$C$14,0)),"")</f>
        <v>46</v>
      </c>
      <c r="AP21" s="326">
        <f ca="1">IF(Plananalyse!AP21=1,VLOOKUP(AP$5,Kruistabel!$B$6:$F$9,MATCH($C21,Kruistabel!$C$5:$F$5,0)+1,FALSE)+MIN(Kruistabel!$C$15,IF($D21="Ja",Kruistabel!$C$13,0)+IF(AP$6="Ja",Kruistabel!$C$14,0)),"")</f>
        <v>46</v>
      </c>
      <c r="AQ21" s="326">
        <f ca="1">IF(Plananalyse!AQ21=1,VLOOKUP(AQ$5,Kruistabel!$B$6:$F$9,MATCH($C21,Kruistabel!$C$5:$F$5,0)+1,FALSE)+MIN(Kruistabel!$C$15,IF($D21="Ja",Kruistabel!$C$13,0)+IF(AQ$6="Ja",Kruistabel!$C$14,0)),"")</f>
        <v>46</v>
      </c>
      <c r="AR21" s="326">
        <f ca="1">IF(Plananalyse!AR21=1,VLOOKUP(AR$5,Kruistabel!$B$6:$F$9,MATCH($C21,Kruistabel!$C$5:$F$5,0)+1,FALSE)+MIN(Kruistabel!$C$15,IF($D21="Ja",Kruistabel!$C$13,0)+IF(AR$6="Ja",Kruistabel!$C$14,0)),"")</f>
        <v>50</v>
      </c>
      <c r="AS21" s="326">
        <f ca="1">IF(Plananalyse!AS21=1,VLOOKUP(AS$5,Kruistabel!$B$6:$F$9,MATCH($C21,Kruistabel!$C$5:$F$5,0)+1,FALSE)+MIN(Kruistabel!$C$15,IF($D21="Ja",Kruistabel!$C$13,0)+IF(AS$6="Ja",Kruistabel!$C$14,0)),"")</f>
        <v>46</v>
      </c>
      <c r="AT21" s="326">
        <f ca="1">IF(Plananalyse!AT21=1,VLOOKUP(AT$5,Kruistabel!$B$6:$F$9,MATCH($C21,Kruistabel!$C$5:$F$5,0)+1,FALSE)+MIN(Kruistabel!$C$15,IF($D21="Ja",Kruistabel!$C$13,0)+IF(AT$6="Ja",Kruistabel!$C$14,0)),"")</f>
        <v>50</v>
      </c>
      <c r="AU21" s="326">
        <f ca="1">IF(Plananalyse!AU21=1,VLOOKUP(AU$5,Kruistabel!$B$6:$F$9,MATCH($C21,Kruistabel!$C$5:$F$5,0)+1,FALSE)+MIN(Kruistabel!$C$15,IF($D21="Ja",Kruistabel!$C$13,0)+IF(AU$6="Ja",Kruistabel!$C$14,0)),"")</f>
        <v>32</v>
      </c>
      <c r="AV21" s="326">
        <f ca="1">IF(Plananalyse!AV21=1,VLOOKUP(AV$5,Kruistabel!$B$6:$F$9,MATCH($C21,Kruistabel!$C$5:$F$5,0)+1,FALSE)+MIN(Kruistabel!$C$15,IF($D21="Ja",Kruistabel!$C$13,0)+IF(AV$6="Ja",Kruistabel!$C$14,0)),"")</f>
        <v>46</v>
      </c>
      <c r="AW21" s="326">
        <f ca="1">IF(Plananalyse!AW21=1,VLOOKUP(AW$5,Kruistabel!$B$6:$F$9,MATCH($C21,Kruistabel!$C$5:$F$5,0)+1,FALSE)+MIN(Kruistabel!$C$15,IF($D21="Ja",Kruistabel!$C$13,0)+IF(AW$6="Ja",Kruistabel!$C$14,0)),"")</f>
        <v>32</v>
      </c>
      <c r="AX21" s="326">
        <f ca="1">IF(Plananalyse!AX21=1,VLOOKUP(AX$5,Kruistabel!$B$6:$F$9,MATCH($C21,Kruistabel!$C$5:$F$5,0)+1,FALSE)+MIN(Kruistabel!$C$15,IF($D21="Ja",Kruistabel!$C$13,0)+IF(AX$6="Ja",Kruistabel!$C$14,0)),"")</f>
        <v>32</v>
      </c>
      <c r="AY21" s="327"/>
      <c r="AZ21" s="326">
        <f ca="1">IF(Plananalyse!AZ21=1,VLOOKUP(AZ$5,Kruistabel!$B$6:$F$9,MATCH($C21,Kruistabel!$C$5:$F$5,0)+1,FALSE)+MIN(Kruistabel!$C$15,IF($D21="Ja",Kruistabel!$C$13,0)+IF(AZ$6="Ja",Kruistabel!$C$14,0)),"")</f>
        <v>32</v>
      </c>
      <c r="BA21" s="326">
        <f ca="1">IF(Plananalyse!BA21=1,VLOOKUP(BA$5,Kruistabel!$B$6:$F$9,MATCH($C21,Kruistabel!$C$5:$F$5,0)+1,FALSE)+MIN(Kruistabel!$C$15,IF($D21="Ja",Kruistabel!$C$13,0)+IF(BA$6="Ja",Kruistabel!$C$14,0)),"")</f>
        <v>32</v>
      </c>
      <c r="BB21" s="326">
        <f ca="1">IF(Plananalyse!BB21=1,VLOOKUP(BB$5,Kruistabel!$B$6:$F$9,MATCH($C21,Kruistabel!$C$5:$F$5,0)+1,FALSE)+MIN(Kruistabel!$C$15,IF($D21="Ja",Kruistabel!$C$13,0)+IF(BB$6="Ja",Kruistabel!$C$14,0)),"")</f>
        <v>44</v>
      </c>
      <c r="BC21" s="326">
        <f ca="1">IF(Plananalyse!BC21=1,VLOOKUP(BC$5,Kruistabel!$B$6:$F$9,MATCH($C21,Kruistabel!$C$5:$F$5,0)+1,FALSE)+MIN(Kruistabel!$C$15,IF($D21="Ja",Kruistabel!$C$13,0)+IF(BC$6="Ja",Kruistabel!$C$14,0)),"")</f>
        <v>44</v>
      </c>
      <c r="BD21" s="326">
        <f ca="1">IF(Plananalyse!BD21=1,VLOOKUP(BD$5,Kruistabel!$B$6:$F$9,MATCH($C21,Kruistabel!$C$5:$F$5,0)+1,FALSE)+MIN(Kruistabel!$C$15,IF($D21="Ja",Kruistabel!$C$13,0)+IF(BD$6="Ja",Kruistabel!$C$14,0)),"")</f>
        <v>32</v>
      </c>
      <c r="BE21" s="326">
        <f ca="1">IF(Plananalyse!BE21=1,VLOOKUP(BE$5,Kruistabel!$B$6:$F$9,MATCH($C21,Kruistabel!$C$5:$F$5,0)+1,FALSE)+MIN(Kruistabel!$C$15,IF($D21="Ja",Kruistabel!$C$13,0)+IF(BE$6="Ja",Kruistabel!$C$14,0)),"")</f>
        <v>32</v>
      </c>
      <c r="BF21" s="326">
        <f ca="1">IF(Plananalyse!BF21=1,VLOOKUP(BF$5,Kruistabel!$B$6:$F$9,MATCH($C21,Kruistabel!$C$5:$F$5,0)+1,FALSE)+MIN(Kruistabel!$C$15,IF($D21="Ja",Kruistabel!$C$13,0)+IF(BF$6="Ja",Kruistabel!$C$14,0)),"")</f>
        <v>32</v>
      </c>
      <c r="BG21" s="326">
        <f ca="1">IF(Plananalyse!BG21=1,VLOOKUP(BG$5,Kruistabel!$B$6:$F$9,MATCH($C21,Kruistabel!$C$5:$F$5,0)+1,FALSE)+MIN(Kruistabel!$C$15,IF($D21="Ja",Kruistabel!$C$13,0)+IF(BG$6="Ja",Kruistabel!$C$14,0)),"")</f>
        <v>32</v>
      </c>
      <c r="BH21" s="326">
        <f ca="1">IF(Plananalyse!BH21=1,VLOOKUP(BH$5,Kruistabel!$B$6:$F$9,MATCH($C21,Kruistabel!$C$5:$F$5,0)+1,FALSE)+MIN(Kruistabel!$C$15,IF($D21="Ja",Kruistabel!$C$13,0)+IF(BH$6="Ja",Kruistabel!$C$14,0)),"")</f>
        <v>32</v>
      </c>
      <c r="BI21" s="327"/>
      <c r="BJ21" s="326" t="e">
        <f ca="1">IF(Plananalyse!BJ21=1,VLOOKUP(BJ$5,Kruistabel!$B$6:$F$9,MATCH($C21,Kruistabel!$C$5:$F$5,0)+1,FALSE)+MIN(Kruistabel!$C$15,IF($D21="Ja",Kruistabel!$C$13,0)+IF(BJ$6="Ja",Kruistabel!$C$14,0)),"")</f>
        <v>#N/A</v>
      </c>
      <c r="BK21" s="326" t="e">
        <f ca="1">IF(Plananalyse!BK21=1,VLOOKUP(BK$5,Kruistabel!$B$6:$F$9,MATCH($C21,Kruistabel!$C$5:$F$5,0)+1,FALSE)+MIN(Kruistabel!$C$15,IF($D21="Ja",Kruistabel!$C$13,0)+IF(BK$6="Ja",Kruistabel!$C$14,0)),"")</f>
        <v>#N/A</v>
      </c>
      <c r="BL21" s="326" t="e">
        <f ca="1">IF(Plananalyse!BL21=1,VLOOKUP(BL$5,Kruistabel!$B$6:$F$9,MATCH($C21,Kruistabel!$C$5:$F$5,0)+1,FALSE)+MIN(Kruistabel!$C$15,IF($D21="Ja",Kruistabel!$C$13,0)+IF(BL$6="Ja",Kruistabel!$C$14,0)),"")</f>
        <v>#N/A</v>
      </c>
      <c r="BM21" s="326" t="e">
        <f ca="1">IF(Plananalyse!BM21=1,VLOOKUP(BM$5,Kruistabel!$B$6:$F$9,MATCH($C21,Kruistabel!$C$5:$F$5,0)+1,FALSE)+MIN(Kruistabel!$C$15,IF($D21="Ja",Kruistabel!$C$13,0)+IF(BM$6="Ja",Kruistabel!$C$14,0)),"")</f>
        <v>#N/A</v>
      </c>
      <c r="BN21" s="326" t="e">
        <f ca="1">IF(Plananalyse!BN21=1,VLOOKUP(BN$5,Kruistabel!$B$6:$F$9,MATCH($C21,Kruistabel!$C$5:$F$5,0)+1,FALSE)+MIN(Kruistabel!$C$15,IF($D21="Ja",Kruistabel!$C$13,0)+IF(BN$6="Ja",Kruistabel!$C$14,0)),"")</f>
        <v>#N/A</v>
      </c>
      <c r="BO21" s="326" t="e">
        <f ca="1">IF(Plananalyse!BO21=1,VLOOKUP(BO$5,Kruistabel!$B$6:$F$9,MATCH($C21,Kruistabel!$C$5:$F$5,0)+1,FALSE)+MIN(Kruistabel!$C$15,IF($D21="Ja",Kruistabel!$C$13,0)+IF(BO$6="Ja",Kruistabel!$C$14,0)),"")</f>
        <v>#N/A</v>
      </c>
      <c r="BP21" s="326" t="e">
        <f ca="1">IF(Plananalyse!BP21=1,VLOOKUP(BP$5,Kruistabel!$B$6:$F$9,MATCH($C21,Kruistabel!$C$5:$F$5,0)+1,FALSE)+MIN(Kruistabel!$C$15,IF($D21="Ja",Kruistabel!$C$13,0)+IF(BP$6="Ja",Kruistabel!$C$14,0)),"")</f>
        <v>#N/A</v>
      </c>
      <c r="BQ21" s="326" t="e">
        <f ca="1">IF(Plananalyse!BQ21=1,VLOOKUP(BQ$5,Kruistabel!$B$6:$F$9,MATCH($C21,Kruistabel!$C$5:$F$5,0)+1,FALSE)+MIN(Kruistabel!$C$15,IF($D21="Ja",Kruistabel!$C$13,0)+IF(BQ$6="Ja",Kruistabel!$C$14,0)),"")</f>
        <v>#N/A</v>
      </c>
      <c r="BR21" s="326" t="e">
        <f ca="1">IF(Plananalyse!BR21=1,VLOOKUP(BR$5,Kruistabel!$B$6:$F$9,MATCH($C21,Kruistabel!$C$5:$F$5,0)+1,FALSE)+MIN(Kruistabel!$C$15,IF($D21="Ja",Kruistabel!$C$13,0)+IF(BR$6="Ja",Kruistabel!$C$14,0)),"")</f>
        <v>#REF!</v>
      </c>
      <c r="BS21" s="326" t="e">
        <f ca="1">IF(Plananalyse!BS21=1,VLOOKUP(BS$5,Kruistabel!$B$6:$F$9,MATCH($C21,Kruistabel!$C$5:$F$5,0)+1,FALSE)+MIN(Kruistabel!$C$15,IF($D21="Ja",Kruistabel!$C$13,0)+IF(BS$6="Ja",Kruistabel!$C$14,0)),"")</f>
        <v>#REF!</v>
      </c>
      <c r="BT21" s="65"/>
      <c r="BU21" s="231">
        <f ca="1">IF(Plananalyse!BU21=1,VLOOKUP(BU$5,Kruistabel!$B$6:$F$9,MATCH($C21,Kruistabel!$C$5:$F$5,0)+1,FALSE)+MIN(Kruistabel!$C$15,IF($D21="Ja",Kruistabel!$C$13,0)+IF(BU$6="Ja",Kruistabel!$C$14,0)),"")</f>
        <v>32</v>
      </c>
      <c r="BV21" s="326">
        <f ca="1">IF(Plananalyse!BV21=1,VLOOKUP(BV$5,Kruistabel!$B$6:$F$9,MATCH($C21,Kruistabel!$C$5:$F$5,0)+1,FALSE)+MIN(Kruistabel!$C$15,IF($D21="Ja",Kruistabel!$C$13,0)+IF(BV$6="Ja",Kruistabel!$C$14,0)),"")</f>
        <v>48</v>
      </c>
      <c r="BW21" s="326">
        <f ca="1">IF(Plananalyse!BW21=1,VLOOKUP(BW$5,Kruistabel!$B$6:$F$9,MATCH($C21,Kruistabel!$C$5:$F$5,0)+1,FALSE)+MIN(Kruistabel!$C$15,IF($D21="Ja",Kruistabel!$C$13,0)+IF(BW$6="Ja",Kruistabel!$C$14,0)),"")</f>
        <v>32</v>
      </c>
      <c r="BX21" s="326">
        <f ca="1">IF(Plananalyse!BX21=1,VLOOKUP(BX$5,Kruistabel!$B$6:$F$9,MATCH($C21,Kruistabel!$C$5:$F$5,0)+1,FALSE)+MIN(Kruistabel!$C$15,IF($D21="Ja",Kruistabel!$C$13,0)+IF(BX$6="Ja",Kruistabel!$C$14,0)),"")</f>
        <v>32</v>
      </c>
      <c r="BY21" s="327"/>
      <c r="BZ21" s="326" t="e">
        <f ca="1">IF(Plananalyse!BZ21=1,VLOOKUP(BZ$5,Kruistabel!$B$6:$F$9,MATCH($C21,Kruistabel!$C$5:$F$5,0)+1,FALSE)+MIN(Kruistabel!$C$15,IF($D21="Ja",Kruistabel!$C$13,0)+IF(BZ$6="Ja",Kruistabel!$C$14,0)),"")</f>
        <v>#N/A</v>
      </c>
      <c r="CA21" s="326" t="e">
        <f ca="1">IF(Plananalyse!CA21=1,VLOOKUP(CA$5,Kruistabel!$B$6:$F$9,MATCH($C21,Kruistabel!$C$5:$F$5,0)+1,FALSE)+MIN(Kruistabel!$C$15,IF($D21="Ja",Kruistabel!$C$13,0)+IF(CA$6="Ja",Kruistabel!$C$14,0)),"")</f>
        <v>#N/A</v>
      </c>
      <c r="CB21" s="326" t="e">
        <f ca="1">IF(Plananalyse!CB21=1,VLOOKUP(CB$5,Kruistabel!$B$6:$F$9,MATCH($C21,Kruistabel!$C$5:$F$5,0)+1,FALSE)+MIN(Kruistabel!$C$15,IF($D21="Ja",Kruistabel!$C$13,0)+IF(CB$6="Ja",Kruistabel!$C$14,0)),"")</f>
        <v>#N/A</v>
      </c>
      <c r="CC21" s="326" t="e">
        <f ca="1">IF(Plananalyse!CC21=1,VLOOKUP(CC$5,Kruistabel!$B$6:$F$9,MATCH($C21,Kruistabel!$C$5:$F$5,0)+1,FALSE)+MIN(Kruistabel!$C$15,IF($D21="Ja",Kruistabel!$C$13,0)+IF(CC$6="Ja",Kruistabel!$C$14,0)),"")</f>
        <v>#N/A</v>
      </c>
      <c r="CD21" s="326" t="e">
        <f ca="1">IF(Plananalyse!CD21=1,VLOOKUP(CD$5,Kruistabel!$B$6:$F$9,MATCH($C21,Kruistabel!$C$5:$F$5,0)+1,FALSE)+MIN(Kruistabel!$C$15,IF($D21="Ja",Kruistabel!$C$13,0)+IF(CD$6="Ja",Kruistabel!$C$14,0)),"")</f>
        <v>#N/A</v>
      </c>
      <c r="CE21" s="326" t="e">
        <f ca="1">IF(Plananalyse!CE21=1,VLOOKUP(CE$5,Kruistabel!$B$6:$F$9,MATCH($C21,Kruistabel!$C$5:$F$5,0)+1,FALSE)+MIN(Kruistabel!$C$15,IF($D21="Ja",Kruistabel!$C$13,0)+IF(CE$6="Ja",Kruistabel!$C$14,0)),"")</f>
        <v>#N/A</v>
      </c>
      <c r="CF21" s="326" t="e">
        <f ca="1">IF(Plananalyse!CF21=1,VLOOKUP(CF$5,Kruistabel!$B$6:$F$9,MATCH($C21,Kruistabel!$C$5:$F$5,0)+1,FALSE)+MIN(Kruistabel!$C$15,IF($D21="Ja",Kruistabel!$C$13,0)+IF(CF$6="Ja",Kruistabel!$C$14,0)),"")</f>
        <v>#N/A</v>
      </c>
      <c r="CG21" s="326" t="e">
        <f ca="1">IF(Plananalyse!CG21=1,VLOOKUP(CG$5,Kruistabel!$B$6:$F$9,MATCH($C21,Kruistabel!$C$5:$F$5,0)+1,FALSE)+MIN(Kruistabel!$C$15,IF($D21="Ja",Kruistabel!$C$13,0)+IF(CG$6="Ja",Kruistabel!$C$14,0)),"")</f>
        <v>#REF!</v>
      </c>
      <c r="CH21" s="326" t="e">
        <f ca="1">IF(Plananalyse!CH21=1,VLOOKUP(CH$5,Kruistabel!$B$6:$F$9,MATCH($C21,Kruistabel!$C$5:$F$5,0)+1,FALSE)+MIN(Kruistabel!$C$15,IF($D21="Ja",Kruistabel!$C$13,0)+IF(CH$6="Ja",Kruistabel!$C$14,0)),"")</f>
        <v>#REF!</v>
      </c>
      <c r="CI21" s="65"/>
      <c r="CJ21" s="326">
        <f ca="1">IF(Plananalyse!CJ21=1,VLOOKUP(CJ$5,Kruistabel!$B$6:$F$9,MATCH($C21,Kruistabel!$C$5:$F$5,0)+1,FALSE)+MIN(Kruistabel!$C$15,IF($D21="Ja",Kruistabel!$C$13,0)+IF(CJ$6="Ja",Kruistabel!$C$14,0)),"")</f>
        <v>48</v>
      </c>
      <c r="CK21" s="326">
        <f ca="1">IF(Plananalyse!CK21=1,VLOOKUP(CK$5,Kruistabel!$B$6:$F$9,MATCH($C21,Kruistabel!$C$5:$F$5,0)+1,FALSE)+MIN(Kruistabel!$C$15,IF($D21="Ja",Kruistabel!$C$13,0)+IF(CK$6="Ja",Kruistabel!$C$14,0)),"")</f>
        <v>48</v>
      </c>
      <c r="CL21" s="326">
        <f ca="1">IF(Plananalyse!CL21=1,VLOOKUP(CL$5,Kruistabel!$B$6:$F$9,MATCH($C21,Kruistabel!$C$5:$F$5,0)+1,FALSE)+MIN(Kruistabel!$C$15,IF($D21="Ja",Kruistabel!$C$13,0)+IF(CL$6="Ja",Kruistabel!$C$14,0)),"")</f>
        <v>32</v>
      </c>
      <c r="CM21" s="326">
        <f ca="1">IF(Plananalyse!CM21=1,VLOOKUP(CM$5,Kruistabel!$B$6:$F$9,MATCH($C21,Kruistabel!$C$5:$F$5,0)+1,FALSE)+MIN(Kruistabel!$C$15,IF($D21="Ja",Kruistabel!$C$13,0)+IF(CM$6="Ja",Kruistabel!$C$14,0)),"")</f>
        <v>52</v>
      </c>
      <c r="CN21" s="326">
        <f ca="1">IF(Plananalyse!CN21=1,VLOOKUP(CN$5,Kruistabel!$B$6:$F$9,MATCH($C21,Kruistabel!$C$5:$F$5,0)+1,FALSE)+MIN(Kruistabel!$C$15,IF($D21="Ja",Kruistabel!$C$13,0)+IF(CN$6="Ja",Kruistabel!$C$14,0)),"")</f>
        <v>52</v>
      </c>
      <c r="CO21" s="326">
        <f ca="1">IF(Plananalyse!CO21=1,VLOOKUP(CO$5,Kruistabel!$B$6:$F$9,MATCH($C21,Kruistabel!$C$5:$F$5,0)+1,FALSE)+MIN(Kruistabel!$C$15,IF($D21="Ja",Kruistabel!$C$13,0)+IF(CO$6="Ja",Kruistabel!$C$14,0)),"")</f>
        <v>44</v>
      </c>
      <c r="CP21" s="326">
        <f ca="1">IF(Plananalyse!CP21=1,VLOOKUP(CP$5,Kruistabel!$B$6:$F$9,MATCH($C21,Kruistabel!$C$5:$F$5,0)+1,FALSE)+MIN(Kruistabel!$C$15,IF($D21="Ja",Kruistabel!$C$13,0)+IF(CP$6="Ja",Kruistabel!$C$14,0)),"")</f>
        <v>48</v>
      </c>
      <c r="CQ21" s="326">
        <f ca="1">IF(Plananalyse!CQ21=1,VLOOKUP(CQ$5,Kruistabel!$B$6:$F$9,MATCH($C21,Kruistabel!$C$5:$F$5,0)+1,FALSE)+MIN(Kruistabel!$C$15,IF($D21="Ja",Kruistabel!$C$13,0)+IF(CQ$6="Ja",Kruistabel!$C$14,0)),"")</f>
        <v>44</v>
      </c>
      <c r="CR21" s="326">
        <f ca="1">IF(Plananalyse!CR21=1,VLOOKUP(CR$5,Kruistabel!$B$6:$F$9,MATCH($C21,Kruistabel!$C$5:$F$5,0)+1,FALSE)+MIN(Kruistabel!$C$15,IF($D21="Ja",Kruistabel!$C$13,0)+IF(CR$6="Ja",Kruistabel!$C$14,0)),"")</f>
        <v>46</v>
      </c>
      <c r="CS21" s="326">
        <f ca="1">IF(Plananalyse!CS21=1,VLOOKUP(CS$5,Kruistabel!$B$6:$F$9,MATCH($C21,Kruistabel!$C$5:$F$5,0)+1,FALSE)+MIN(Kruistabel!$C$15,IF($D21="Ja",Kruistabel!$C$13,0)+IF(CS$6="Ja",Kruistabel!$C$14,0)),"")</f>
        <v>48</v>
      </c>
      <c r="CT21" s="326">
        <f ca="1">IF(Plananalyse!CT21=1,VLOOKUP(CT$5,Kruistabel!$B$6:$F$9,MATCH($C21,Kruistabel!$C$5:$F$5,0)+1,FALSE)+MIN(Kruistabel!$C$15,IF($D21="Ja",Kruistabel!$C$13,0)+IF(CT$6="Ja",Kruistabel!$C$14,0)),"")</f>
        <v>48</v>
      </c>
      <c r="CU21" s="326">
        <f ca="1">IF(Plananalyse!CU21=1,VLOOKUP(CU$5,Kruistabel!$B$6:$F$9,MATCH($C21,Kruistabel!$C$5:$F$5,0)+1,FALSE)+MIN(Kruistabel!$C$15,IF($D21="Ja",Kruistabel!$C$13,0)+IF(CU$6="Ja",Kruistabel!$C$14,0)),"")</f>
        <v>44</v>
      </c>
      <c r="CV21" s="326">
        <f ca="1">IF(Plananalyse!CV21=1,VLOOKUP(CV$5,Kruistabel!$B$6:$F$9,MATCH($C21,Kruistabel!$C$5:$F$5,0)+1,FALSE)+MIN(Kruistabel!$C$15,IF($D21="Ja",Kruistabel!$C$13,0)+IF(CV$6="Ja",Kruistabel!$C$14,0)),"")</f>
        <v>44</v>
      </c>
      <c r="CW21" s="326">
        <f ca="1">IF(Plananalyse!CW21=1,VLOOKUP(CW$5,Kruistabel!$B$6:$F$9,MATCH($C21,Kruistabel!$C$5:$F$5,0)+1,FALSE)+MIN(Kruistabel!$C$15,IF($D21="Ja",Kruistabel!$C$13,0)+IF(CW$6="Ja",Kruistabel!$C$14,0)),"")</f>
        <v>48</v>
      </c>
      <c r="CX21" s="326">
        <f ca="1">IF(Plananalyse!CX21=1,VLOOKUP(CX$5,Kruistabel!$B$6:$F$9,MATCH($C21,Kruistabel!$C$5:$F$5,0)+1,FALSE)+MIN(Kruistabel!$C$15,IF($D21="Ja",Kruistabel!$C$13,0)+IF(CX$6="Ja",Kruistabel!$C$14,0)),"")</f>
        <v>32</v>
      </c>
      <c r="CY21" s="326">
        <f ca="1">IF(Plananalyse!CY21=1,VLOOKUP(CY$5,Kruistabel!$B$6:$F$9,MATCH($C21,Kruistabel!$C$5:$F$5,0)+1,FALSE)+MIN(Kruistabel!$C$15,IF($D21="Ja",Kruistabel!$C$13,0)+IF(CY$6="Ja",Kruistabel!$C$14,0)),"")</f>
        <v>44</v>
      </c>
      <c r="CZ21" s="326">
        <f ca="1">IF(Plananalyse!CZ21=1,VLOOKUP(CZ$5,Kruistabel!$B$6:$F$9,MATCH($C21,Kruistabel!$C$5:$F$5,0)+1,FALSE)+MIN(Kruistabel!$C$15,IF($D21="Ja",Kruistabel!$C$13,0)+IF(CZ$6="Ja",Kruistabel!$C$14,0)),"")</f>
        <v>44</v>
      </c>
      <c r="DA21" s="326">
        <f ca="1">IF(Plananalyse!DA21=1,VLOOKUP(DA$5,Kruistabel!$B$6:$F$9,MATCH($C21,Kruistabel!$C$5:$F$5,0)+1,FALSE)+MIN(Kruistabel!$C$15,IF($D21="Ja",Kruistabel!$C$13,0)+IF(DA$6="Ja",Kruistabel!$C$14,0)),"")</f>
        <v>44</v>
      </c>
      <c r="DB21" s="326">
        <f ca="1">IF(Plananalyse!DB21=1,VLOOKUP(DB$5,Kruistabel!$B$6:$F$9,MATCH($C21,Kruistabel!$C$5:$F$5,0)+1,FALSE)+MIN(Kruistabel!$C$15,IF($D21="Ja",Kruistabel!$C$13,0)+IF(DB$6="Ja",Kruistabel!$C$14,0)),"")</f>
        <v>32</v>
      </c>
      <c r="DC21" s="326">
        <f ca="1">IF(Plananalyse!DC21=1,VLOOKUP(DC$5,Kruistabel!$B$6:$F$9,MATCH($C21,Kruistabel!$C$5:$F$5,0)+1,FALSE)+MIN(Kruistabel!$C$15,IF($D21="Ja",Kruistabel!$C$13,0)+IF(DC$6="Ja",Kruistabel!$C$14,0)),"")</f>
        <v>32</v>
      </c>
      <c r="DD21" s="327"/>
      <c r="DE21" s="326" t="e">
        <f ca="1">IF(Plananalyse!DE21=1,VLOOKUP(DE$5,Kruistabel!$B$6:$F$9,MATCH($C21,Kruistabel!$C$5:$F$5,0)+1,FALSE)+MIN(Kruistabel!$C$15,IF($D21="Ja",Kruistabel!$C$13,0)+IF(DE$6="Ja",Kruistabel!$C$14,0)),"")</f>
        <v>#N/A</v>
      </c>
      <c r="DF21" s="326" t="e">
        <f ca="1">IF(Plananalyse!DF21=1,VLOOKUP(DF$5,Kruistabel!$B$6:$F$9,MATCH($C21,Kruistabel!$C$5:$F$5,0)+1,FALSE)+MIN(Kruistabel!$C$15,IF($D21="Ja",Kruistabel!$C$13,0)+IF(DF$6="Ja",Kruistabel!$C$14,0)),"")</f>
        <v>#N/A</v>
      </c>
      <c r="DG21" s="326" t="e">
        <f ca="1">IF(Plananalyse!DG21=1,VLOOKUP(DG$5,Kruistabel!$B$6:$F$9,MATCH($C21,Kruistabel!$C$5:$F$5,0)+1,FALSE)+MIN(Kruistabel!$C$15,IF($D21="Ja",Kruistabel!$C$13,0)+IF(DG$6="Ja",Kruistabel!$C$14,0)),"")</f>
        <v>#N/A</v>
      </c>
      <c r="DH21" s="326" t="e">
        <f ca="1">IF(Plananalyse!DH21=1,VLOOKUP(DH$5,Kruistabel!$B$6:$F$9,MATCH($C21,Kruistabel!$C$5:$F$5,0)+1,FALSE)+MIN(Kruistabel!$C$15,IF($D21="Ja",Kruistabel!$C$13,0)+IF(DH$6="Ja",Kruistabel!$C$14,0)),"")</f>
        <v>#N/A</v>
      </c>
      <c r="DI21" s="326" t="e">
        <f ca="1">IF(Plananalyse!DI21=1,VLOOKUP(DI$5,Kruistabel!$B$6:$F$9,MATCH($C21,Kruistabel!$C$5:$F$5,0)+1,FALSE)+MIN(Kruistabel!$C$15,IF($D21="Ja",Kruistabel!$C$13,0)+IF(DI$6="Ja",Kruistabel!$C$14,0)),"")</f>
        <v>#N/A</v>
      </c>
      <c r="DJ21" s="326" t="e">
        <f ca="1">IF(Plananalyse!DJ21=1,VLOOKUP(DJ$5,Kruistabel!$B$6:$F$9,MATCH($C21,Kruistabel!$C$5:$F$5,0)+1,FALSE)+MIN(Kruistabel!$C$15,IF($D21="Ja",Kruistabel!$C$13,0)+IF(DJ$6="Ja",Kruistabel!$C$14,0)),"")</f>
        <v>#N/A</v>
      </c>
      <c r="DK21" s="326" t="e">
        <f ca="1">IF(Plananalyse!DK21=1,VLOOKUP(DK$5,Kruistabel!$B$6:$F$9,MATCH($C21,Kruistabel!$C$5:$F$5,0)+1,FALSE)+MIN(Kruistabel!$C$15,IF($D21="Ja",Kruistabel!$C$13,0)+IF(DK$6="Ja",Kruistabel!$C$14,0)),"")</f>
        <v>#REF!</v>
      </c>
      <c r="DL21" s="326" t="e">
        <f ca="1">IF(Plananalyse!DL21=1,VLOOKUP(DL$5,Kruistabel!$B$6:$F$9,MATCH($C21,Kruistabel!$C$5:$F$5,0)+1,FALSE)+MIN(Kruistabel!$C$15,IF($D21="Ja",Kruistabel!$C$13,0)+IF(DL$6="Ja",Kruistabel!$C$14,0)),"")</f>
        <v>#REF!</v>
      </c>
      <c r="DM21" s="327"/>
      <c r="DN21" s="326" t="e">
        <f ca="1">IF(Plananalyse!DN21=1,VLOOKUP(DN$5,Kruistabel!$B$6:$F$9,MATCH($C21,Kruistabel!$C$5:$F$5,0)+1,FALSE)+MIN(Kruistabel!$C$15,IF($D21="Ja",Kruistabel!$C$13,0)+IF(DN$6="Ja",Kruistabel!$C$14,0)),"")</f>
        <v>#N/A</v>
      </c>
      <c r="DO21" s="326" t="e">
        <f ca="1">IF(Plananalyse!DO21=1,VLOOKUP(DO$5,Kruistabel!$B$6:$F$9,MATCH($C21,Kruistabel!$C$5:$F$5,0)+1,FALSE)+MIN(Kruistabel!$C$15,IF($D21="Ja",Kruistabel!$C$13,0)+IF(DO$6="Ja",Kruistabel!$C$14,0)),"")</f>
        <v>#N/A</v>
      </c>
      <c r="DP21" s="326" t="e">
        <f ca="1">IF(Plananalyse!DP21=1,VLOOKUP(DP$5,Kruistabel!$B$6:$F$9,MATCH($C21,Kruistabel!$C$5:$F$5,0)+1,FALSE)+MIN(Kruistabel!$C$15,IF($D21="Ja",Kruistabel!$C$13,0)+IF(DP$6="Ja",Kruistabel!$C$14,0)),"")</f>
        <v>#N/A</v>
      </c>
      <c r="DQ21" s="326" t="e">
        <f ca="1">IF(Plananalyse!DQ21=1,VLOOKUP(DQ$5,Kruistabel!$B$6:$F$9,MATCH($C21,Kruistabel!$C$5:$F$5,0)+1,FALSE)+MIN(Kruistabel!$C$15,IF($D21="Ja",Kruistabel!$C$13,0)+IF(DQ$6="Ja",Kruistabel!$C$14,0)),"")</f>
        <v>#N/A</v>
      </c>
      <c r="DR21" s="326" t="e">
        <f ca="1">IF(Plananalyse!DR21=1,VLOOKUP(DR$5,Kruistabel!$B$6:$F$9,MATCH($C21,Kruistabel!$C$5:$F$5,0)+1,FALSE)+MIN(Kruistabel!$C$15,IF($D21="Ja",Kruistabel!$C$13,0)+IF(DR$6="Ja",Kruistabel!$C$14,0)),"")</f>
        <v>#N/A</v>
      </c>
      <c r="DS21" s="326" t="e">
        <f ca="1">IF(Plananalyse!DS21=1,VLOOKUP(DS$5,Kruistabel!$B$6:$F$9,MATCH($C21,Kruistabel!$C$5:$F$5,0)+1,FALSE)+MIN(Kruistabel!$C$15,IF($D21="Ja",Kruistabel!$C$13,0)+IF(DS$6="Ja",Kruistabel!$C$14,0)),"")</f>
        <v>#N/A</v>
      </c>
      <c r="DT21" s="326" t="e">
        <f ca="1">IF(Plananalyse!DT21=1,VLOOKUP(DT$5,Kruistabel!$B$6:$F$9,MATCH($C21,Kruistabel!$C$5:$F$5,0)+1,FALSE)+MIN(Kruistabel!$C$15,IF($D21="Ja",Kruistabel!$C$13,0)+IF(DT$6="Ja",Kruistabel!$C$14,0)),"")</f>
        <v>#N/A</v>
      </c>
      <c r="DU21" s="326" t="e">
        <f ca="1">IF(Plananalyse!DU21=1,VLOOKUP(DU$5,Kruistabel!$B$6:$F$9,MATCH($C21,Kruistabel!$C$5:$F$5,0)+1,FALSE)+MIN(Kruistabel!$C$15,IF($D21="Ja",Kruistabel!$C$13,0)+IF(DU$6="Ja",Kruistabel!$C$14,0)),"")</f>
        <v>#N/A</v>
      </c>
      <c r="DV21" s="326" t="e">
        <f ca="1">IF(Plananalyse!DV21=1,VLOOKUP(DV$5,Kruistabel!$B$6:$F$9,MATCH($C21,Kruistabel!$C$5:$F$5,0)+1,FALSE)+MIN(Kruistabel!$C$15,IF($D21="Ja",Kruistabel!$C$13,0)+IF(DV$6="Ja",Kruistabel!$C$14,0)),"")</f>
        <v>#N/A</v>
      </c>
      <c r="DW21" s="326" t="e">
        <f ca="1">IF(Plananalyse!DW21=1,VLOOKUP(DW$5,Kruistabel!$B$6:$F$9,MATCH($C21,Kruistabel!$C$5:$F$5,0)+1,FALSE)+MIN(Kruistabel!$C$15,IF($D21="Ja",Kruistabel!$C$13,0)+IF(DW$6="Ja",Kruistabel!$C$14,0)),"")</f>
        <v>#REF!</v>
      </c>
      <c r="DX21" s="326" t="e">
        <f ca="1">IF(Plananalyse!DX21=1,VLOOKUP(DX$5,Kruistabel!$B$6:$F$9,MATCH($C21,Kruistabel!$C$5:$F$5,0)+1,FALSE)+MIN(Kruistabel!$C$15,IF($D21="Ja",Kruistabel!$C$13,0)+IF(DX$6="Ja",Kruistabel!$C$14,0)),"")</f>
        <v>#REF!</v>
      </c>
      <c r="DY21" s="327"/>
      <c r="DZ21" s="326" t="e">
        <f ca="1">IF(Plananalyse!DZ21=1,VLOOKUP(DZ$5,Kruistabel!$B$6:$F$9,MATCH($C21,Kruistabel!$C$5:$F$5,0)+1,FALSE)+MIN(Kruistabel!$C$15,IF($D21="Ja",Kruistabel!$C$13,0)+IF(DZ$6="Ja",Kruistabel!$C$14,0)),"")</f>
        <v>#N/A</v>
      </c>
      <c r="EA21" s="326" t="e">
        <f ca="1">IF(Plananalyse!EA21=1,VLOOKUP(EA$5,Kruistabel!$B$6:$F$9,MATCH($C21,Kruistabel!$C$5:$F$5,0)+1,FALSE)+MIN(Kruistabel!$C$15,IF($D21="Ja",Kruistabel!$C$13,0)+IF(EA$6="Ja",Kruistabel!$C$14,0)),"")</f>
        <v>#N/A</v>
      </c>
      <c r="EB21" s="326" t="e">
        <f ca="1">IF(Plananalyse!EB21=1,VLOOKUP(EB$5,Kruistabel!$B$6:$F$9,MATCH($C21,Kruistabel!$C$5:$F$5,0)+1,FALSE)+MIN(Kruistabel!$C$15,IF($D21="Ja",Kruistabel!$C$13,0)+IF(EB$6="Ja",Kruistabel!$C$14,0)),"")</f>
        <v>#REF!</v>
      </c>
      <c r="EC21" s="326" t="e">
        <f ca="1">IF(Plananalyse!EC21=1,VLOOKUP(EC$5,Kruistabel!$B$6:$F$9,MATCH($C21,Kruistabel!$C$5:$F$5,0)+1,FALSE)+MIN(Kruistabel!$C$15,IF($D21="Ja",Kruistabel!$C$13,0)+IF(EC$6="Ja",Kruistabel!$C$14,0)),"")</f>
        <v>#REF!</v>
      </c>
      <c r="ED21" s="327"/>
      <c r="EE21" s="326" t="e">
        <f ca="1">IF(Plananalyse!EE21=1,VLOOKUP(EE$5,Kruistabel!$B$6:$F$9,MATCH($C21,Kruistabel!$C$5:$F$5,0)+1,FALSE)+MIN(Kruistabel!$C$15,IF($D21="Ja",Kruistabel!$C$13,0)+IF(EE$6="Ja",Kruistabel!$C$14,0)),"")</f>
        <v>#N/A</v>
      </c>
      <c r="EF21" s="326" t="e">
        <f ca="1">IF(Plananalyse!EF21=1,VLOOKUP(EF$5,Kruistabel!$B$6:$F$9,MATCH($C21,Kruistabel!$C$5:$F$5,0)+1,FALSE)+MIN(Kruistabel!$C$15,IF($D21="Ja",Kruistabel!$C$13,0)+IF(EF$6="Ja",Kruistabel!$C$14,0)),"")</f>
        <v>#N/A</v>
      </c>
      <c r="EG21" s="326" t="e">
        <f ca="1">IF(Plananalyse!EG21=1,VLOOKUP(EG$5,Kruistabel!$B$6:$F$9,MATCH($C21,Kruistabel!$C$5:$F$5,0)+1,FALSE)+MIN(Kruistabel!$C$15,IF($D21="Ja",Kruistabel!$C$13,0)+IF(EG$6="Ja",Kruistabel!$C$14,0)),"")</f>
        <v>#N/A</v>
      </c>
      <c r="EH21" s="326" t="e">
        <f ca="1">IF(Plananalyse!EH21=1,VLOOKUP(EH$5,Kruistabel!$B$6:$F$9,MATCH($C21,Kruistabel!$C$5:$F$5,0)+1,FALSE)+MIN(Kruistabel!$C$15,IF($D21="Ja",Kruistabel!$C$13,0)+IF(EH$6="Ja",Kruistabel!$C$14,0)),"")</f>
        <v>#REF!</v>
      </c>
      <c r="EI21" s="326" t="e">
        <f ca="1">IF(Plananalyse!EI21=1,VLOOKUP(EI$5,Kruistabel!$B$6:$F$9,MATCH($C21,Kruistabel!$C$5:$F$5,0)+1,FALSE)+MIN(Kruistabel!$C$15,IF($D21="Ja",Kruistabel!$C$13,0)+IF(EI$6="Ja",Kruistabel!$C$14,0)),"")</f>
        <v>#REF!</v>
      </c>
      <c r="EJ21" s="331" t="str">
        <f>IF(Plananalyse!EJ21=1,VLOOKUP(EJ$5,Kruistabel!$B$6:$F$9,MATCH($C21,Kruistabel!$C$5:$F$5,0)+1,FALSE)+MIN(Kruistabel!$C$15,IF($D21="Ja",Kruistabel!$C$13,0)+IF(EJ$6="Ja",Kruistabel!$C$14,0)),"")</f>
        <v/>
      </c>
      <c r="EK21" s="164"/>
      <c r="EL21" s="164"/>
      <c r="EM21" s="164"/>
      <c r="EN21" s="164"/>
    </row>
    <row r="22" spans="2:144">
      <c r="B22" s="337" t="s">
        <v>104</v>
      </c>
      <c r="C22" s="160" t="str">
        <f>_xlfn.IFNA(VLOOKUP($B22,Classificatietabel!$B$6:$I$91,C$7,FALSE),"")</f>
        <v>hoog</v>
      </c>
      <c r="D22" s="160" t="str">
        <f>_xlfn.IFNA(VLOOKUP($B22,Classificatietabel!$B$6:$I$91,D$7,FALSE),"")</f>
        <v>neen</v>
      </c>
      <c r="E22" s="119">
        <f>IF(AND(D22="laag",$D$3=1),0,_xlfn.IFNA(IF(VLOOKUP($B22,Classificatietabel!$B$6:$H$91,$E$5,FALSE)="Ja",1,0),""))</f>
        <v>1</v>
      </c>
      <c r="F22" s="163"/>
      <c r="G22" s="326">
        <f>IF(Plananalyse!G22=1,VLOOKUP(G$5,Kruistabel!$B$6:$F$9,MATCH($C22,Kruistabel!$C$5:$F$5,0)+1,FALSE)+MIN(Kruistabel!$C$15,IF($D22="Ja",Kruistabel!$C$13,0)+IF(G$6="Ja",Kruistabel!$C$14,0)),"")</f>
        <v>32</v>
      </c>
      <c r="H22" s="326">
        <f>IF(Plananalyse!H22=1,VLOOKUP(H$5,Kruistabel!$B$6:$F$9,MATCH($C22,Kruistabel!$C$5:$F$5,0)+1,FALSE)+MIN(Kruistabel!$C$15,IF($D22="Ja",Kruistabel!$C$13,0)+IF(H$6="Ja",Kruistabel!$C$14,0)),"")</f>
        <v>32</v>
      </c>
      <c r="I22" s="326">
        <f>IF(Plananalyse!I22=1,VLOOKUP(I$5,Kruistabel!$B$6:$F$9,MATCH($C22,Kruistabel!$C$5:$F$5,0)+1,FALSE)+MIN(Kruistabel!$C$15,IF($D22="Ja",Kruistabel!$C$13,0)+IF(I$6="Ja",Kruistabel!$C$14,0)),"")</f>
        <v>44</v>
      </c>
      <c r="J22" s="326">
        <f>IF(Plananalyse!J22=1,VLOOKUP(J$5,Kruistabel!$B$6:$F$9,MATCH($C22,Kruistabel!$C$5:$F$5,0)+1,FALSE)+MIN(Kruistabel!$C$15,IF($D22="Ja",Kruistabel!$C$13,0)+IF(J$6="Ja",Kruistabel!$C$14,0)),"")</f>
        <v>32</v>
      </c>
      <c r="K22" s="326">
        <f>IF(Plananalyse!K22=1,VLOOKUP(K$5,Kruistabel!$B$6:$F$9,MATCH($C22,Kruistabel!$C$5:$F$5,0)+1,FALSE)+MIN(Kruistabel!$C$15,IF($D22="Ja",Kruistabel!$C$13,0)+IF(K$6="Ja",Kruistabel!$C$14,0)),"")</f>
        <v>32</v>
      </c>
      <c r="L22" s="326">
        <f>IF(Plananalyse!L22=1,VLOOKUP(L$5,Kruistabel!$B$6:$F$9,MATCH($C22,Kruistabel!$C$5:$F$5,0)+1,FALSE)+MIN(Kruistabel!$C$15,IF($D22="Ja",Kruistabel!$C$13,0)+IF(L$6="Ja",Kruistabel!$C$14,0)),"")</f>
        <v>32</v>
      </c>
      <c r="M22" s="326">
        <f>IF(Plananalyse!M22=1,VLOOKUP(M$5,Kruistabel!$B$6:$F$9,MATCH($C22,Kruistabel!$C$5:$F$5,0)+1,FALSE)+MIN(Kruistabel!$C$15,IF($D22="Ja",Kruistabel!$C$13,0)+IF(M$6="Ja",Kruistabel!$C$14,0)),"")</f>
        <v>48</v>
      </c>
      <c r="N22" s="326">
        <f>IF(Plananalyse!N22=1,VLOOKUP(N$5,Kruistabel!$B$6:$F$9,MATCH($C22,Kruistabel!$C$5:$F$5,0)+1,FALSE)+MIN(Kruistabel!$C$15,IF($D22="Ja",Kruistabel!$C$13,0)+IF(N$6="Ja",Kruistabel!$C$14,0)),"")</f>
        <v>48</v>
      </c>
      <c r="O22" s="326">
        <f>IF(Plananalyse!O22=1,VLOOKUP(O$5,Kruistabel!$B$6:$F$9,MATCH($C22,Kruistabel!$C$5:$F$5,0)+1,FALSE)+MIN(Kruistabel!$C$15,IF($D22="Ja",Kruistabel!$C$13,0)+IF(O$6="Ja",Kruistabel!$C$14,0)),"")</f>
        <v>48</v>
      </c>
      <c r="P22" s="326">
        <f>IF(Plananalyse!P22=1,VLOOKUP(P$5,Kruistabel!$B$6:$F$9,MATCH($C22,Kruistabel!$C$5:$F$5,0)+1,FALSE)+MIN(Kruistabel!$C$15,IF($D22="Ja",Kruistabel!$C$13,0)+IF(P$6="Ja",Kruistabel!$C$14,0)),"")</f>
        <v>52</v>
      </c>
      <c r="Q22" s="326">
        <f>IF(Plananalyse!Q22=1,VLOOKUP(Q$5,Kruistabel!$B$6:$F$9,MATCH($C22,Kruistabel!$C$5:$F$5,0)+1,FALSE)+MIN(Kruistabel!$C$15,IF($D22="Ja",Kruistabel!$C$13,0)+IF(Q$6="Ja",Kruistabel!$C$14,0)),"")</f>
        <v>44</v>
      </c>
      <c r="R22" s="326">
        <f>IF(Plananalyse!R22=1,VLOOKUP(R$5,Kruistabel!$B$6:$F$9,MATCH($C22,Kruistabel!$C$5:$F$5,0)+1,FALSE)+MIN(Kruistabel!$C$15,IF($D22="Ja",Kruistabel!$C$13,0)+IF(R$6="Ja",Kruistabel!$C$14,0)),"")</f>
        <v>48</v>
      </c>
      <c r="S22" s="326">
        <f>IF(Plananalyse!S22=1,VLOOKUP(S$5,Kruistabel!$B$6:$F$9,MATCH($C22,Kruistabel!$C$5:$F$5,0)+1,FALSE)+MIN(Kruistabel!$C$15,IF($D22="Ja",Kruistabel!$C$13,0)+IF(S$6="Ja",Kruistabel!$C$14,0)),"")</f>
        <v>32</v>
      </c>
      <c r="T22" s="326">
        <f>IF(Plananalyse!T22=1,VLOOKUP(T$5,Kruistabel!$B$6:$F$9,MATCH($C22,Kruistabel!$C$5:$F$5,0)+1,FALSE)+MIN(Kruistabel!$C$15,IF($D22="Ja",Kruistabel!$C$13,0)+IF(T$6="Ja",Kruistabel!$C$14,0)),"")</f>
        <v>32</v>
      </c>
      <c r="U22" s="326">
        <f ca="1">IF(Plananalyse!U22=1,VLOOKUP(U$5,Kruistabel!$B$6:$F$9,MATCH($C22,Kruistabel!$C$5:$F$5,0)+1,FALSE)+MIN(Kruistabel!$C$15,IF($D22="Ja",Kruistabel!$C$13,0)+IF(U$6="Ja",Kruistabel!$C$14,0)),"")</f>
        <v>32</v>
      </c>
      <c r="V22" s="326">
        <f ca="1">IF(Plananalyse!V22=1,VLOOKUP(V$5,Kruistabel!$B$6:$F$9,MATCH($C22,Kruistabel!$C$5:$F$5,0)+1,FALSE)+MIN(Kruistabel!$C$15,IF($D22="Ja",Kruistabel!$C$13,0)+IF(V$6="Ja",Kruistabel!$C$14,0)),"")</f>
        <v>32</v>
      </c>
      <c r="W22" s="326">
        <f ca="1">IF(Plananalyse!W22=1,VLOOKUP(W$5,Kruistabel!$B$6:$F$9,MATCH($C22,Kruistabel!$C$5:$F$5,0)+1,FALSE)+MIN(Kruistabel!$C$15,IF($D22="Ja",Kruistabel!$C$13,0)+IF(W$6="Ja",Kruistabel!$C$14,0)),"")</f>
        <v>32</v>
      </c>
      <c r="X22" s="326">
        <f ca="1">IF(Plananalyse!X22=1,VLOOKUP(X$5,Kruistabel!$B$6:$F$9,MATCH($C22,Kruistabel!$C$5:$F$5,0)+1,FALSE)+MIN(Kruistabel!$C$15,IF($D22="Ja",Kruistabel!$C$13,0)+IF(X$6="Ja",Kruistabel!$C$14,0)),"")</f>
        <v>32</v>
      </c>
      <c r="Y22" s="326">
        <f ca="1">IF(Plananalyse!Y22=1,VLOOKUP(Y$5,Kruistabel!$B$6:$F$9,MATCH($C22,Kruistabel!$C$5:$F$5,0)+1,FALSE)+MIN(Kruistabel!$C$15,IF($D22="Ja",Kruistabel!$C$13,0)+IF(Y$6="Ja",Kruistabel!$C$14,0)),"")</f>
        <v>44</v>
      </c>
      <c r="Z22" s="326">
        <f ca="1">IF(Plananalyse!Z22=1,VLOOKUP(Z$5,Kruistabel!$B$6:$F$9,MATCH($C22,Kruistabel!$C$5:$F$5,0)+1,FALSE)+MIN(Kruistabel!$C$15,IF($D22="Ja",Kruistabel!$C$13,0)+IF(Z$6="Ja",Kruistabel!$C$14,0)),"")</f>
        <v>32</v>
      </c>
      <c r="AA22" s="326">
        <f ca="1">IF(Plananalyse!AA22=1,VLOOKUP(AA$5,Kruistabel!$B$6:$F$9,MATCH($C22,Kruistabel!$C$5:$F$5,0)+1,FALSE)+MIN(Kruistabel!$C$15,IF($D22="Ja",Kruistabel!$C$13,0)+IF(AA$6="Ja",Kruistabel!$C$14,0)),"")</f>
        <v>32</v>
      </c>
      <c r="AB22" s="326">
        <f ca="1">IF(Plananalyse!AB22=1,VLOOKUP(AB$5,Kruistabel!$B$6:$F$9,MATCH($C22,Kruistabel!$C$5:$F$5,0)+1,FALSE)+MIN(Kruistabel!$C$15,IF($D22="Ja",Kruistabel!$C$13,0)+IF(AB$6="Ja",Kruistabel!$C$14,0)),"")</f>
        <v>32</v>
      </c>
      <c r="AC22" s="326">
        <f ca="1">IF(Plananalyse!AC22=1,VLOOKUP(AC$5,Kruistabel!$B$6:$F$9,MATCH($C22,Kruistabel!$C$5:$F$5,0)+1,FALSE)+MIN(Kruistabel!$C$15,IF($D22="Ja",Kruistabel!$C$13,0)+IF(AC$6="Ja",Kruistabel!$C$14,0)),"")</f>
        <v>32</v>
      </c>
      <c r="AD22" s="326">
        <f ca="1">IF(Plananalyse!AD22=1,VLOOKUP(AD$5,Kruistabel!$B$6:$F$9,MATCH($C22,Kruistabel!$C$5:$F$5,0)+1,FALSE)+MIN(Kruistabel!$C$15,IF($D22="Ja",Kruistabel!$C$13,0)+IF(AD$6="Ja",Kruistabel!$C$14,0)),"")</f>
        <v>32</v>
      </c>
      <c r="AE22" s="326">
        <f ca="1">IF(Plananalyse!AE22=1,VLOOKUP(AE$5,Kruistabel!$B$6:$F$9,MATCH($C22,Kruistabel!$C$5:$F$5,0)+1,FALSE)+MIN(Kruistabel!$C$15,IF($D22="Ja",Kruistabel!$C$13,0)+IF(AE$6="Ja",Kruistabel!$C$14,0)),"")</f>
        <v>32</v>
      </c>
      <c r="AF22" s="326">
        <f ca="1">IF(Plananalyse!AF22=1,VLOOKUP(AF$5,Kruistabel!$B$6:$F$9,MATCH($C22,Kruistabel!$C$5:$F$5,0)+1,FALSE)+MIN(Kruistabel!$C$15,IF($D22="Ja",Kruistabel!$C$13,0)+IF(AF$6="Ja",Kruistabel!$C$14,0)),"")</f>
        <v>32</v>
      </c>
      <c r="AG22" s="326">
        <f ca="1">IF(Plananalyse!AG22=1,VLOOKUP(AG$5,Kruistabel!$B$6:$F$9,MATCH($C22,Kruistabel!$C$5:$F$5,0)+1,FALSE)+MIN(Kruistabel!$C$15,IF($D22="Ja",Kruistabel!$C$13,0)+IF(AG$6="Ja",Kruistabel!$C$14,0)),"")</f>
        <v>32</v>
      </c>
      <c r="AH22" s="326">
        <f ca="1">IF(Plananalyse!AH22=1,VLOOKUP(AH$5,Kruistabel!$B$6:$F$9,MATCH($C22,Kruistabel!$C$5:$F$5,0)+1,FALSE)+MIN(Kruistabel!$C$15,IF($D22="Ja",Kruistabel!$C$13,0)+IF(AH$6="Ja",Kruistabel!$C$14,0)),"")</f>
        <v>32</v>
      </c>
      <c r="AI22" s="326">
        <f ca="1">IF(Plananalyse!AI22=1,VLOOKUP(AI$5,Kruistabel!$B$6:$F$9,MATCH($C22,Kruistabel!$C$5:$F$5,0)+1,FALSE)+MIN(Kruistabel!$C$15,IF($D22="Ja",Kruistabel!$C$13,0)+IF(AI$6="Ja",Kruistabel!$C$14,0)),"")</f>
        <v>32</v>
      </c>
      <c r="AJ22" s="326">
        <f ca="1">IF(Plananalyse!AJ22=1,VLOOKUP(AJ$5,Kruistabel!$B$6:$F$9,MATCH($C22,Kruistabel!$C$5:$F$5,0)+1,FALSE)+MIN(Kruistabel!$C$15,IF($D22="Ja",Kruistabel!$C$13,0)+IF(AJ$6="Ja",Kruistabel!$C$14,0)),"")</f>
        <v>32</v>
      </c>
      <c r="AK22" s="326">
        <f ca="1">IF(Plananalyse!AK22=1,VLOOKUP(AK$5,Kruistabel!$B$6:$F$9,MATCH($C22,Kruistabel!$C$5:$F$5,0)+1,FALSE)+MIN(Kruistabel!$C$15,IF($D22="Ja",Kruistabel!$C$13,0)+IF(AK$6="Ja",Kruistabel!$C$14,0)),"")</f>
        <v>46</v>
      </c>
      <c r="AL22" s="326">
        <f ca="1">IF(Plananalyse!AL22=1,VLOOKUP(AL$5,Kruistabel!$B$6:$F$9,MATCH($C22,Kruistabel!$C$5:$F$5,0)+1,FALSE)+MIN(Kruistabel!$C$15,IF($D22="Ja",Kruistabel!$C$13,0)+IF(AL$6="Ja",Kruistabel!$C$14,0)),"")</f>
        <v>32</v>
      </c>
      <c r="AM22" s="326">
        <f ca="1">IF(Plananalyse!AM22=1,VLOOKUP(AM$5,Kruistabel!$B$6:$F$9,MATCH($C22,Kruistabel!$C$5:$F$5,0)+1,FALSE)+MIN(Kruistabel!$C$15,IF($D22="Ja",Kruistabel!$C$13,0)+IF(AM$6="Ja",Kruistabel!$C$14,0)),"")</f>
        <v>32</v>
      </c>
      <c r="AN22" s="327"/>
      <c r="AO22" s="326">
        <f ca="1">IF(Plananalyse!AO22=1,VLOOKUP(AO$5,Kruistabel!$B$6:$F$9,MATCH($C22,Kruistabel!$C$5:$F$5,0)+1,FALSE)+MIN(Kruistabel!$C$15,IF($D22="Ja",Kruistabel!$C$13,0)+IF(AO$6="Ja",Kruistabel!$C$14,0)),"")</f>
        <v>46</v>
      </c>
      <c r="AP22" s="326">
        <f ca="1">IF(Plananalyse!AP22=1,VLOOKUP(AP$5,Kruistabel!$B$6:$F$9,MATCH($C22,Kruistabel!$C$5:$F$5,0)+1,FALSE)+MIN(Kruistabel!$C$15,IF($D22="Ja",Kruistabel!$C$13,0)+IF(AP$6="Ja",Kruistabel!$C$14,0)),"")</f>
        <v>46</v>
      </c>
      <c r="AQ22" s="326">
        <f ca="1">IF(Plananalyse!AQ22=1,VLOOKUP(AQ$5,Kruistabel!$B$6:$F$9,MATCH($C22,Kruistabel!$C$5:$F$5,0)+1,FALSE)+MIN(Kruistabel!$C$15,IF($D22="Ja",Kruistabel!$C$13,0)+IF(AQ$6="Ja",Kruistabel!$C$14,0)),"")</f>
        <v>46</v>
      </c>
      <c r="AR22" s="326">
        <f ca="1">IF(Plananalyse!AR22=1,VLOOKUP(AR$5,Kruistabel!$B$6:$F$9,MATCH($C22,Kruistabel!$C$5:$F$5,0)+1,FALSE)+MIN(Kruistabel!$C$15,IF($D22="Ja",Kruistabel!$C$13,0)+IF(AR$6="Ja",Kruistabel!$C$14,0)),"")</f>
        <v>50</v>
      </c>
      <c r="AS22" s="326">
        <f ca="1">IF(Plananalyse!AS22=1,VLOOKUP(AS$5,Kruistabel!$B$6:$F$9,MATCH($C22,Kruistabel!$C$5:$F$5,0)+1,FALSE)+MIN(Kruistabel!$C$15,IF($D22="Ja",Kruistabel!$C$13,0)+IF(AS$6="Ja",Kruistabel!$C$14,0)),"")</f>
        <v>46</v>
      </c>
      <c r="AT22" s="326">
        <f ca="1">IF(Plananalyse!AT22=1,VLOOKUP(AT$5,Kruistabel!$B$6:$F$9,MATCH($C22,Kruistabel!$C$5:$F$5,0)+1,FALSE)+MIN(Kruistabel!$C$15,IF($D22="Ja",Kruistabel!$C$13,0)+IF(AT$6="Ja",Kruistabel!$C$14,0)),"")</f>
        <v>50</v>
      </c>
      <c r="AU22" s="326">
        <f ca="1">IF(Plananalyse!AU22=1,VLOOKUP(AU$5,Kruistabel!$B$6:$F$9,MATCH($C22,Kruistabel!$C$5:$F$5,0)+1,FALSE)+MIN(Kruistabel!$C$15,IF($D22="Ja",Kruistabel!$C$13,0)+IF(AU$6="Ja",Kruistabel!$C$14,0)),"")</f>
        <v>32</v>
      </c>
      <c r="AV22" s="326">
        <f ca="1">IF(Plananalyse!AV22=1,VLOOKUP(AV$5,Kruistabel!$B$6:$F$9,MATCH($C22,Kruistabel!$C$5:$F$5,0)+1,FALSE)+MIN(Kruistabel!$C$15,IF($D22="Ja",Kruistabel!$C$13,0)+IF(AV$6="Ja",Kruistabel!$C$14,0)),"")</f>
        <v>46</v>
      </c>
      <c r="AW22" s="326">
        <f ca="1">IF(Plananalyse!AW22=1,VLOOKUP(AW$5,Kruistabel!$B$6:$F$9,MATCH($C22,Kruistabel!$C$5:$F$5,0)+1,FALSE)+MIN(Kruistabel!$C$15,IF($D22="Ja",Kruistabel!$C$13,0)+IF(AW$6="Ja",Kruistabel!$C$14,0)),"")</f>
        <v>32</v>
      </c>
      <c r="AX22" s="326">
        <f ca="1">IF(Plananalyse!AX22=1,VLOOKUP(AX$5,Kruistabel!$B$6:$F$9,MATCH($C22,Kruistabel!$C$5:$F$5,0)+1,FALSE)+MIN(Kruistabel!$C$15,IF($D22="Ja",Kruistabel!$C$13,0)+IF(AX$6="Ja",Kruistabel!$C$14,0)),"")</f>
        <v>32</v>
      </c>
      <c r="AY22" s="327"/>
      <c r="AZ22" s="326">
        <f ca="1">IF(Plananalyse!AZ22=1,VLOOKUP(AZ$5,Kruistabel!$B$6:$F$9,MATCH($C22,Kruistabel!$C$5:$F$5,0)+1,FALSE)+MIN(Kruistabel!$C$15,IF($D22="Ja",Kruistabel!$C$13,0)+IF(AZ$6="Ja",Kruistabel!$C$14,0)),"")</f>
        <v>32</v>
      </c>
      <c r="BA22" s="326">
        <f ca="1">IF(Plananalyse!BA22=1,VLOOKUP(BA$5,Kruistabel!$B$6:$F$9,MATCH($C22,Kruistabel!$C$5:$F$5,0)+1,FALSE)+MIN(Kruistabel!$C$15,IF($D22="Ja",Kruistabel!$C$13,0)+IF(BA$6="Ja",Kruistabel!$C$14,0)),"")</f>
        <v>32</v>
      </c>
      <c r="BB22" s="326">
        <f ca="1">IF(Plananalyse!BB22=1,VLOOKUP(BB$5,Kruistabel!$B$6:$F$9,MATCH($C22,Kruistabel!$C$5:$F$5,0)+1,FALSE)+MIN(Kruistabel!$C$15,IF($D22="Ja",Kruistabel!$C$13,0)+IF(BB$6="Ja",Kruistabel!$C$14,0)),"")</f>
        <v>44</v>
      </c>
      <c r="BC22" s="326">
        <f ca="1">IF(Plananalyse!BC22=1,VLOOKUP(BC$5,Kruistabel!$B$6:$F$9,MATCH($C22,Kruistabel!$C$5:$F$5,0)+1,FALSE)+MIN(Kruistabel!$C$15,IF($D22="Ja",Kruistabel!$C$13,0)+IF(BC$6="Ja",Kruistabel!$C$14,0)),"")</f>
        <v>44</v>
      </c>
      <c r="BD22" s="326">
        <f ca="1">IF(Plananalyse!BD22=1,VLOOKUP(BD$5,Kruistabel!$B$6:$F$9,MATCH($C22,Kruistabel!$C$5:$F$5,0)+1,FALSE)+MIN(Kruistabel!$C$15,IF($D22="Ja",Kruistabel!$C$13,0)+IF(BD$6="Ja",Kruistabel!$C$14,0)),"")</f>
        <v>32</v>
      </c>
      <c r="BE22" s="326">
        <f ca="1">IF(Plananalyse!BE22=1,VLOOKUP(BE$5,Kruistabel!$B$6:$F$9,MATCH($C22,Kruistabel!$C$5:$F$5,0)+1,FALSE)+MIN(Kruistabel!$C$15,IF($D22="Ja",Kruistabel!$C$13,0)+IF(BE$6="Ja",Kruistabel!$C$14,0)),"")</f>
        <v>32</v>
      </c>
      <c r="BF22" s="326">
        <f ca="1">IF(Plananalyse!BF22=1,VLOOKUP(BF$5,Kruistabel!$B$6:$F$9,MATCH($C22,Kruistabel!$C$5:$F$5,0)+1,FALSE)+MIN(Kruistabel!$C$15,IF($D22="Ja",Kruistabel!$C$13,0)+IF(BF$6="Ja",Kruistabel!$C$14,0)),"")</f>
        <v>32</v>
      </c>
      <c r="BG22" s="326">
        <f ca="1">IF(Plananalyse!BG22=1,VLOOKUP(BG$5,Kruistabel!$B$6:$F$9,MATCH($C22,Kruistabel!$C$5:$F$5,0)+1,FALSE)+MIN(Kruistabel!$C$15,IF($D22="Ja",Kruistabel!$C$13,0)+IF(BG$6="Ja",Kruistabel!$C$14,0)),"")</f>
        <v>32</v>
      </c>
      <c r="BH22" s="326">
        <f ca="1">IF(Plananalyse!BH22=1,VLOOKUP(BH$5,Kruistabel!$B$6:$F$9,MATCH($C22,Kruistabel!$C$5:$F$5,0)+1,FALSE)+MIN(Kruistabel!$C$15,IF($D22="Ja",Kruistabel!$C$13,0)+IF(BH$6="Ja",Kruistabel!$C$14,0)),"")</f>
        <v>32</v>
      </c>
      <c r="BI22" s="327"/>
      <c r="BJ22" s="326" t="e">
        <f ca="1">IF(Plananalyse!BJ22=1,VLOOKUP(BJ$5,Kruistabel!$B$6:$F$9,MATCH($C22,Kruistabel!$C$5:$F$5,0)+1,FALSE)+MIN(Kruistabel!$C$15,IF($D22="Ja",Kruistabel!$C$13,0)+IF(BJ$6="Ja",Kruistabel!$C$14,0)),"")</f>
        <v>#N/A</v>
      </c>
      <c r="BK22" s="326" t="e">
        <f ca="1">IF(Plananalyse!BK22=1,VLOOKUP(BK$5,Kruistabel!$B$6:$F$9,MATCH($C22,Kruistabel!$C$5:$F$5,0)+1,FALSE)+MIN(Kruistabel!$C$15,IF($D22="Ja",Kruistabel!$C$13,0)+IF(BK$6="Ja",Kruistabel!$C$14,0)),"")</f>
        <v>#N/A</v>
      </c>
      <c r="BL22" s="326" t="e">
        <f ca="1">IF(Plananalyse!BL22=1,VLOOKUP(BL$5,Kruistabel!$B$6:$F$9,MATCH($C22,Kruistabel!$C$5:$F$5,0)+1,FALSE)+MIN(Kruistabel!$C$15,IF($D22="Ja",Kruistabel!$C$13,0)+IF(BL$6="Ja",Kruistabel!$C$14,0)),"")</f>
        <v>#N/A</v>
      </c>
      <c r="BM22" s="326" t="e">
        <f ca="1">IF(Plananalyse!BM22=1,VLOOKUP(BM$5,Kruistabel!$B$6:$F$9,MATCH($C22,Kruistabel!$C$5:$F$5,0)+1,FALSE)+MIN(Kruistabel!$C$15,IF($D22="Ja",Kruistabel!$C$13,0)+IF(BM$6="Ja",Kruistabel!$C$14,0)),"")</f>
        <v>#N/A</v>
      </c>
      <c r="BN22" s="326" t="e">
        <f ca="1">IF(Plananalyse!BN22=1,VLOOKUP(BN$5,Kruistabel!$B$6:$F$9,MATCH($C22,Kruistabel!$C$5:$F$5,0)+1,FALSE)+MIN(Kruistabel!$C$15,IF($D22="Ja",Kruistabel!$C$13,0)+IF(BN$6="Ja",Kruistabel!$C$14,0)),"")</f>
        <v>#N/A</v>
      </c>
      <c r="BO22" s="326" t="e">
        <f ca="1">IF(Plananalyse!BO22=1,VLOOKUP(BO$5,Kruistabel!$B$6:$F$9,MATCH($C22,Kruistabel!$C$5:$F$5,0)+1,FALSE)+MIN(Kruistabel!$C$15,IF($D22="Ja",Kruistabel!$C$13,0)+IF(BO$6="Ja",Kruistabel!$C$14,0)),"")</f>
        <v>#N/A</v>
      </c>
      <c r="BP22" s="326" t="e">
        <f ca="1">IF(Plananalyse!BP22=1,VLOOKUP(BP$5,Kruistabel!$B$6:$F$9,MATCH($C22,Kruistabel!$C$5:$F$5,0)+1,FALSE)+MIN(Kruistabel!$C$15,IF($D22="Ja",Kruistabel!$C$13,0)+IF(BP$6="Ja",Kruistabel!$C$14,0)),"")</f>
        <v>#N/A</v>
      </c>
      <c r="BQ22" s="326" t="e">
        <f ca="1">IF(Plananalyse!BQ22=1,VLOOKUP(BQ$5,Kruistabel!$B$6:$F$9,MATCH($C22,Kruistabel!$C$5:$F$5,0)+1,FALSE)+MIN(Kruistabel!$C$15,IF($D22="Ja",Kruistabel!$C$13,0)+IF(BQ$6="Ja",Kruistabel!$C$14,0)),"")</f>
        <v>#N/A</v>
      </c>
      <c r="BR22" s="326" t="e">
        <f ca="1">IF(Plananalyse!BR22=1,VLOOKUP(BR$5,Kruistabel!$B$6:$F$9,MATCH($C22,Kruistabel!$C$5:$F$5,0)+1,FALSE)+MIN(Kruistabel!$C$15,IF($D22="Ja",Kruistabel!$C$13,0)+IF(BR$6="Ja",Kruistabel!$C$14,0)),"")</f>
        <v>#REF!</v>
      </c>
      <c r="BS22" s="326" t="e">
        <f ca="1">IF(Plananalyse!BS22=1,VLOOKUP(BS$5,Kruistabel!$B$6:$F$9,MATCH($C22,Kruistabel!$C$5:$F$5,0)+1,FALSE)+MIN(Kruistabel!$C$15,IF($D22="Ja",Kruistabel!$C$13,0)+IF(BS$6="Ja",Kruistabel!$C$14,0)),"")</f>
        <v>#REF!</v>
      </c>
      <c r="BT22" s="65"/>
      <c r="BU22" s="231">
        <f ca="1">IF(Plananalyse!BU22=1,VLOOKUP(BU$5,Kruistabel!$B$6:$F$9,MATCH($C22,Kruistabel!$C$5:$F$5,0)+1,FALSE)+MIN(Kruistabel!$C$15,IF($D22="Ja",Kruistabel!$C$13,0)+IF(BU$6="Ja",Kruistabel!$C$14,0)),"")</f>
        <v>32</v>
      </c>
      <c r="BV22" s="326">
        <f ca="1">IF(Plananalyse!BV22=1,VLOOKUP(BV$5,Kruistabel!$B$6:$F$9,MATCH($C22,Kruistabel!$C$5:$F$5,0)+1,FALSE)+MIN(Kruistabel!$C$15,IF($D22="Ja",Kruistabel!$C$13,0)+IF(BV$6="Ja",Kruistabel!$C$14,0)),"")</f>
        <v>48</v>
      </c>
      <c r="BW22" s="326">
        <f ca="1">IF(Plananalyse!BW22=1,VLOOKUP(BW$5,Kruistabel!$B$6:$F$9,MATCH($C22,Kruistabel!$C$5:$F$5,0)+1,FALSE)+MIN(Kruistabel!$C$15,IF($D22="Ja",Kruistabel!$C$13,0)+IF(BW$6="Ja",Kruistabel!$C$14,0)),"")</f>
        <v>32</v>
      </c>
      <c r="BX22" s="326">
        <f ca="1">IF(Plananalyse!BX22=1,VLOOKUP(BX$5,Kruistabel!$B$6:$F$9,MATCH($C22,Kruistabel!$C$5:$F$5,0)+1,FALSE)+MIN(Kruistabel!$C$15,IF($D22="Ja",Kruistabel!$C$13,0)+IF(BX$6="Ja",Kruistabel!$C$14,0)),"")</f>
        <v>32</v>
      </c>
      <c r="BY22" s="327"/>
      <c r="BZ22" s="326" t="e">
        <f ca="1">IF(Plananalyse!BZ22=1,VLOOKUP(BZ$5,Kruistabel!$B$6:$F$9,MATCH($C22,Kruistabel!$C$5:$F$5,0)+1,FALSE)+MIN(Kruistabel!$C$15,IF($D22="Ja",Kruistabel!$C$13,0)+IF(BZ$6="Ja",Kruistabel!$C$14,0)),"")</f>
        <v>#N/A</v>
      </c>
      <c r="CA22" s="326" t="e">
        <f ca="1">IF(Plananalyse!CA22=1,VLOOKUP(CA$5,Kruistabel!$B$6:$F$9,MATCH($C22,Kruistabel!$C$5:$F$5,0)+1,FALSE)+MIN(Kruistabel!$C$15,IF($D22="Ja",Kruistabel!$C$13,0)+IF(CA$6="Ja",Kruistabel!$C$14,0)),"")</f>
        <v>#N/A</v>
      </c>
      <c r="CB22" s="326" t="e">
        <f ca="1">IF(Plananalyse!CB22=1,VLOOKUP(CB$5,Kruistabel!$B$6:$F$9,MATCH($C22,Kruistabel!$C$5:$F$5,0)+1,FALSE)+MIN(Kruistabel!$C$15,IF($D22="Ja",Kruistabel!$C$13,0)+IF(CB$6="Ja",Kruistabel!$C$14,0)),"")</f>
        <v>#N/A</v>
      </c>
      <c r="CC22" s="326" t="e">
        <f ca="1">IF(Plananalyse!CC22=1,VLOOKUP(CC$5,Kruistabel!$B$6:$F$9,MATCH($C22,Kruistabel!$C$5:$F$5,0)+1,FALSE)+MIN(Kruistabel!$C$15,IF($D22="Ja",Kruistabel!$C$13,0)+IF(CC$6="Ja",Kruistabel!$C$14,0)),"")</f>
        <v>#N/A</v>
      </c>
      <c r="CD22" s="326" t="e">
        <f ca="1">IF(Plananalyse!CD22=1,VLOOKUP(CD$5,Kruistabel!$B$6:$F$9,MATCH($C22,Kruistabel!$C$5:$F$5,0)+1,FALSE)+MIN(Kruistabel!$C$15,IF($D22="Ja",Kruistabel!$C$13,0)+IF(CD$6="Ja",Kruistabel!$C$14,0)),"")</f>
        <v>#N/A</v>
      </c>
      <c r="CE22" s="326" t="e">
        <f ca="1">IF(Plananalyse!CE22=1,VLOOKUP(CE$5,Kruistabel!$B$6:$F$9,MATCH($C22,Kruistabel!$C$5:$F$5,0)+1,FALSE)+MIN(Kruistabel!$C$15,IF($D22="Ja",Kruistabel!$C$13,0)+IF(CE$6="Ja",Kruistabel!$C$14,0)),"")</f>
        <v>#N/A</v>
      </c>
      <c r="CF22" s="326" t="e">
        <f ca="1">IF(Plananalyse!CF22=1,VLOOKUP(CF$5,Kruistabel!$B$6:$F$9,MATCH($C22,Kruistabel!$C$5:$F$5,0)+1,FALSE)+MIN(Kruistabel!$C$15,IF($D22="Ja",Kruistabel!$C$13,0)+IF(CF$6="Ja",Kruistabel!$C$14,0)),"")</f>
        <v>#N/A</v>
      </c>
      <c r="CG22" s="326" t="e">
        <f ca="1">IF(Plananalyse!CG22=1,VLOOKUP(CG$5,Kruistabel!$B$6:$F$9,MATCH($C22,Kruistabel!$C$5:$F$5,0)+1,FALSE)+MIN(Kruistabel!$C$15,IF($D22="Ja",Kruistabel!$C$13,0)+IF(CG$6="Ja",Kruistabel!$C$14,0)),"")</f>
        <v>#REF!</v>
      </c>
      <c r="CH22" s="326" t="e">
        <f ca="1">IF(Plananalyse!CH22=1,VLOOKUP(CH$5,Kruistabel!$B$6:$F$9,MATCH($C22,Kruistabel!$C$5:$F$5,0)+1,FALSE)+MIN(Kruistabel!$C$15,IF($D22="Ja",Kruistabel!$C$13,0)+IF(CH$6="Ja",Kruistabel!$C$14,0)),"")</f>
        <v>#REF!</v>
      </c>
      <c r="CI22" s="65"/>
      <c r="CJ22" s="326">
        <f ca="1">IF(Plananalyse!CJ22=1,VLOOKUP(CJ$5,Kruistabel!$B$6:$F$9,MATCH($C22,Kruistabel!$C$5:$F$5,0)+1,FALSE)+MIN(Kruistabel!$C$15,IF($D22="Ja",Kruistabel!$C$13,0)+IF(CJ$6="Ja",Kruistabel!$C$14,0)),"")</f>
        <v>48</v>
      </c>
      <c r="CK22" s="326">
        <f ca="1">IF(Plananalyse!CK22=1,VLOOKUP(CK$5,Kruistabel!$B$6:$F$9,MATCH($C22,Kruistabel!$C$5:$F$5,0)+1,FALSE)+MIN(Kruistabel!$C$15,IF($D22="Ja",Kruistabel!$C$13,0)+IF(CK$6="Ja",Kruistabel!$C$14,0)),"")</f>
        <v>48</v>
      </c>
      <c r="CL22" s="326">
        <f ca="1">IF(Plananalyse!CL22=1,VLOOKUP(CL$5,Kruistabel!$B$6:$F$9,MATCH($C22,Kruistabel!$C$5:$F$5,0)+1,FALSE)+MIN(Kruistabel!$C$15,IF($D22="Ja",Kruistabel!$C$13,0)+IF(CL$6="Ja",Kruistabel!$C$14,0)),"")</f>
        <v>32</v>
      </c>
      <c r="CM22" s="326">
        <f ca="1">IF(Plananalyse!CM22=1,VLOOKUP(CM$5,Kruistabel!$B$6:$F$9,MATCH($C22,Kruistabel!$C$5:$F$5,0)+1,FALSE)+MIN(Kruistabel!$C$15,IF($D22="Ja",Kruistabel!$C$13,0)+IF(CM$6="Ja",Kruistabel!$C$14,0)),"")</f>
        <v>52</v>
      </c>
      <c r="CN22" s="326">
        <f ca="1">IF(Plananalyse!CN22=1,VLOOKUP(CN$5,Kruistabel!$B$6:$F$9,MATCH($C22,Kruistabel!$C$5:$F$5,0)+1,FALSE)+MIN(Kruistabel!$C$15,IF($D22="Ja",Kruistabel!$C$13,0)+IF(CN$6="Ja",Kruistabel!$C$14,0)),"")</f>
        <v>52</v>
      </c>
      <c r="CO22" s="326">
        <f ca="1">IF(Plananalyse!CO22=1,VLOOKUP(CO$5,Kruistabel!$B$6:$F$9,MATCH($C22,Kruistabel!$C$5:$F$5,0)+1,FALSE)+MIN(Kruistabel!$C$15,IF($D22="Ja",Kruistabel!$C$13,0)+IF(CO$6="Ja",Kruistabel!$C$14,0)),"")</f>
        <v>44</v>
      </c>
      <c r="CP22" s="326">
        <f ca="1">IF(Plananalyse!CP22=1,VLOOKUP(CP$5,Kruistabel!$B$6:$F$9,MATCH($C22,Kruistabel!$C$5:$F$5,0)+1,FALSE)+MIN(Kruistabel!$C$15,IF($D22="Ja",Kruistabel!$C$13,0)+IF(CP$6="Ja",Kruistabel!$C$14,0)),"")</f>
        <v>48</v>
      </c>
      <c r="CQ22" s="326">
        <f ca="1">IF(Plananalyse!CQ22=1,VLOOKUP(CQ$5,Kruistabel!$B$6:$F$9,MATCH($C22,Kruistabel!$C$5:$F$5,0)+1,FALSE)+MIN(Kruistabel!$C$15,IF($D22="Ja",Kruistabel!$C$13,0)+IF(CQ$6="Ja",Kruistabel!$C$14,0)),"")</f>
        <v>44</v>
      </c>
      <c r="CR22" s="326">
        <f ca="1">IF(Plananalyse!CR22=1,VLOOKUP(CR$5,Kruistabel!$B$6:$F$9,MATCH($C22,Kruistabel!$C$5:$F$5,0)+1,FALSE)+MIN(Kruistabel!$C$15,IF($D22="Ja",Kruistabel!$C$13,0)+IF(CR$6="Ja",Kruistabel!$C$14,0)),"")</f>
        <v>46</v>
      </c>
      <c r="CS22" s="326">
        <f ca="1">IF(Plananalyse!CS22=1,VLOOKUP(CS$5,Kruistabel!$B$6:$F$9,MATCH($C22,Kruistabel!$C$5:$F$5,0)+1,FALSE)+MIN(Kruistabel!$C$15,IF($D22="Ja",Kruistabel!$C$13,0)+IF(CS$6="Ja",Kruistabel!$C$14,0)),"")</f>
        <v>48</v>
      </c>
      <c r="CT22" s="326">
        <f ca="1">IF(Plananalyse!CT22=1,VLOOKUP(CT$5,Kruistabel!$B$6:$F$9,MATCH($C22,Kruistabel!$C$5:$F$5,0)+1,FALSE)+MIN(Kruistabel!$C$15,IF($D22="Ja",Kruistabel!$C$13,0)+IF(CT$6="Ja",Kruistabel!$C$14,0)),"")</f>
        <v>48</v>
      </c>
      <c r="CU22" s="326">
        <f ca="1">IF(Plananalyse!CU22=1,VLOOKUP(CU$5,Kruistabel!$B$6:$F$9,MATCH($C22,Kruistabel!$C$5:$F$5,0)+1,FALSE)+MIN(Kruistabel!$C$15,IF($D22="Ja",Kruistabel!$C$13,0)+IF(CU$6="Ja",Kruistabel!$C$14,0)),"")</f>
        <v>44</v>
      </c>
      <c r="CV22" s="326">
        <f ca="1">IF(Plananalyse!CV22=1,VLOOKUP(CV$5,Kruistabel!$B$6:$F$9,MATCH($C22,Kruistabel!$C$5:$F$5,0)+1,FALSE)+MIN(Kruistabel!$C$15,IF($D22="Ja",Kruistabel!$C$13,0)+IF(CV$6="Ja",Kruistabel!$C$14,0)),"")</f>
        <v>44</v>
      </c>
      <c r="CW22" s="326">
        <f ca="1">IF(Plananalyse!CW22=1,VLOOKUP(CW$5,Kruistabel!$B$6:$F$9,MATCH($C22,Kruistabel!$C$5:$F$5,0)+1,FALSE)+MIN(Kruistabel!$C$15,IF($D22="Ja",Kruistabel!$C$13,0)+IF(CW$6="Ja",Kruistabel!$C$14,0)),"")</f>
        <v>48</v>
      </c>
      <c r="CX22" s="326">
        <f ca="1">IF(Plananalyse!CX22=1,VLOOKUP(CX$5,Kruistabel!$B$6:$F$9,MATCH($C22,Kruistabel!$C$5:$F$5,0)+1,FALSE)+MIN(Kruistabel!$C$15,IF($D22="Ja",Kruistabel!$C$13,0)+IF(CX$6="Ja",Kruistabel!$C$14,0)),"")</f>
        <v>32</v>
      </c>
      <c r="CY22" s="326">
        <f ca="1">IF(Plananalyse!CY22=1,VLOOKUP(CY$5,Kruistabel!$B$6:$F$9,MATCH($C22,Kruistabel!$C$5:$F$5,0)+1,FALSE)+MIN(Kruistabel!$C$15,IF($D22="Ja",Kruistabel!$C$13,0)+IF(CY$6="Ja",Kruistabel!$C$14,0)),"")</f>
        <v>44</v>
      </c>
      <c r="CZ22" s="326">
        <f ca="1">IF(Plananalyse!CZ22=1,VLOOKUP(CZ$5,Kruistabel!$B$6:$F$9,MATCH($C22,Kruistabel!$C$5:$F$5,0)+1,FALSE)+MIN(Kruistabel!$C$15,IF($D22="Ja",Kruistabel!$C$13,0)+IF(CZ$6="Ja",Kruistabel!$C$14,0)),"")</f>
        <v>44</v>
      </c>
      <c r="DA22" s="326">
        <f ca="1">IF(Plananalyse!DA22=1,VLOOKUP(DA$5,Kruistabel!$B$6:$F$9,MATCH($C22,Kruistabel!$C$5:$F$5,0)+1,FALSE)+MIN(Kruistabel!$C$15,IF($D22="Ja",Kruistabel!$C$13,0)+IF(DA$6="Ja",Kruistabel!$C$14,0)),"")</f>
        <v>44</v>
      </c>
      <c r="DB22" s="326">
        <f ca="1">IF(Plananalyse!DB22=1,VLOOKUP(DB$5,Kruistabel!$B$6:$F$9,MATCH($C22,Kruistabel!$C$5:$F$5,0)+1,FALSE)+MIN(Kruistabel!$C$15,IF($D22="Ja",Kruistabel!$C$13,0)+IF(DB$6="Ja",Kruistabel!$C$14,0)),"")</f>
        <v>32</v>
      </c>
      <c r="DC22" s="326">
        <f ca="1">IF(Plananalyse!DC22=1,VLOOKUP(DC$5,Kruistabel!$B$6:$F$9,MATCH($C22,Kruistabel!$C$5:$F$5,0)+1,FALSE)+MIN(Kruistabel!$C$15,IF($D22="Ja",Kruistabel!$C$13,0)+IF(DC$6="Ja",Kruistabel!$C$14,0)),"")</f>
        <v>32</v>
      </c>
      <c r="DD22" s="327"/>
      <c r="DE22" s="326" t="e">
        <f ca="1">IF(Plananalyse!DE22=1,VLOOKUP(DE$5,Kruistabel!$B$6:$F$9,MATCH($C22,Kruistabel!$C$5:$F$5,0)+1,FALSE)+MIN(Kruistabel!$C$15,IF($D22="Ja",Kruistabel!$C$13,0)+IF(DE$6="Ja",Kruistabel!$C$14,0)),"")</f>
        <v>#N/A</v>
      </c>
      <c r="DF22" s="326" t="e">
        <f ca="1">IF(Plananalyse!DF22=1,VLOOKUP(DF$5,Kruistabel!$B$6:$F$9,MATCH($C22,Kruistabel!$C$5:$F$5,0)+1,FALSE)+MIN(Kruistabel!$C$15,IF($D22="Ja",Kruistabel!$C$13,0)+IF(DF$6="Ja",Kruistabel!$C$14,0)),"")</f>
        <v>#N/A</v>
      </c>
      <c r="DG22" s="326" t="e">
        <f ca="1">IF(Plananalyse!DG22=1,VLOOKUP(DG$5,Kruistabel!$B$6:$F$9,MATCH($C22,Kruistabel!$C$5:$F$5,0)+1,FALSE)+MIN(Kruistabel!$C$15,IF($D22="Ja",Kruistabel!$C$13,0)+IF(DG$6="Ja",Kruistabel!$C$14,0)),"")</f>
        <v>#N/A</v>
      </c>
      <c r="DH22" s="326" t="e">
        <f ca="1">IF(Plananalyse!DH22=1,VLOOKUP(DH$5,Kruistabel!$B$6:$F$9,MATCH($C22,Kruistabel!$C$5:$F$5,0)+1,FALSE)+MIN(Kruistabel!$C$15,IF($D22="Ja",Kruistabel!$C$13,0)+IF(DH$6="Ja",Kruistabel!$C$14,0)),"")</f>
        <v>#N/A</v>
      </c>
      <c r="DI22" s="326" t="e">
        <f ca="1">IF(Plananalyse!DI22=1,VLOOKUP(DI$5,Kruistabel!$B$6:$F$9,MATCH($C22,Kruistabel!$C$5:$F$5,0)+1,FALSE)+MIN(Kruistabel!$C$15,IF($D22="Ja",Kruistabel!$C$13,0)+IF(DI$6="Ja",Kruistabel!$C$14,0)),"")</f>
        <v>#N/A</v>
      </c>
      <c r="DJ22" s="326" t="e">
        <f ca="1">IF(Plananalyse!DJ22=1,VLOOKUP(DJ$5,Kruistabel!$B$6:$F$9,MATCH($C22,Kruistabel!$C$5:$F$5,0)+1,FALSE)+MIN(Kruistabel!$C$15,IF($D22="Ja",Kruistabel!$C$13,0)+IF(DJ$6="Ja",Kruistabel!$C$14,0)),"")</f>
        <v>#N/A</v>
      </c>
      <c r="DK22" s="326" t="e">
        <f ca="1">IF(Plananalyse!DK22=1,VLOOKUP(DK$5,Kruistabel!$B$6:$F$9,MATCH($C22,Kruistabel!$C$5:$F$5,0)+1,FALSE)+MIN(Kruistabel!$C$15,IF($D22="Ja",Kruistabel!$C$13,0)+IF(DK$6="Ja",Kruistabel!$C$14,0)),"")</f>
        <v>#REF!</v>
      </c>
      <c r="DL22" s="326" t="e">
        <f ca="1">IF(Plananalyse!DL22=1,VLOOKUP(DL$5,Kruistabel!$B$6:$F$9,MATCH($C22,Kruistabel!$C$5:$F$5,0)+1,FALSE)+MIN(Kruistabel!$C$15,IF($D22="Ja",Kruistabel!$C$13,0)+IF(DL$6="Ja",Kruistabel!$C$14,0)),"")</f>
        <v>#REF!</v>
      </c>
      <c r="DM22" s="327"/>
      <c r="DN22" s="326" t="e">
        <f ca="1">IF(Plananalyse!DN22=1,VLOOKUP(DN$5,Kruistabel!$B$6:$F$9,MATCH($C22,Kruistabel!$C$5:$F$5,0)+1,FALSE)+MIN(Kruistabel!$C$15,IF($D22="Ja",Kruistabel!$C$13,0)+IF(DN$6="Ja",Kruistabel!$C$14,0)),"")</f>
        <v>#N/A</v>
      </c>
      <c r="DO22" s="326" t="e">
        <f ca="1">IF(Plananalyse!DO22=1,VLOOKUP(DO$5,Kruistabel!$B$6:$F$9,MATCH($C22,Kruistabel!$C$5:$F$5,0)+1,FALSE)+MIN(Kruistabel!$C$15,IF($D22="Ja",Kruistabel!$C$13,0)+IF(DO$6="Ja",Kruistabel!$C$14,0)),"")</f>
        <v>#N/A</v>
      </c>
      <c r="DP22" s="326" t="e">
        <f ca="1">IF(Plananalyse!DP22=1,VLOOKUP(DP$5,Kruistabel!$B$6:$F$9,MATCH($C22,Kruistabel!$C$5:$F$5,0)+1,FALSE)+MIN(Kruistabel!$C$15,IF($D22="Ja",Kruistabel!$C$13,0)+IF(DP$6="Ja",Kruistabel!$C$14,0)),"")</f>
        <v>#N/A</v>
      </c>
      <c r="DQ22" s="326" t="e">
        <f ca="1">IF(Plananalyse!DQ22=1,VLOOKUP(DQ$5,Kruistabel!$B$6:$F$9,MATCH($C22,Kruistabel!$C$5:$F$5,0)+1,FALSE)+MIN(Kruistabel!$C$15,IF($D22="Ja",Kruistabel!$C$13,0)+IF(DQ$6="Ja",Kruistabel!$C$14,0)),"")</f>
        <v>#N/A</v>
      </c>
      <c r="DR22" s="326" t="e">
        <f ca="1">IF(Plananalyse!DR22=1,VLOOKUP(DR$5,Kruistabel!$B$6:$F$9,MATCH($C22,Kruistabel!$C$5:$F$5,0)+1,FALSE)+MIN(Kruistabel!$C$15,IF($D22="Ja",Kruistabel!$C$13,0)+IF(DR$6="Ja",Kruistabel!$C$14,0)),"")</f>
        <v>#N/A</v>
      </c>
      <c r="DS22" s="326" t="e">
        <f ca="1">IF(Plananalyse!DS22=1,VLOOKUP(DS$5,Kruistabel!$B$6:$F$9,MATCH($C22,Kruistabel!$C$5:$F$5,0)+1,FALSE)+MIN(Kruistabel!$C$15,IF($D22="Ja",Kruistabel!$C$13,0)+IF(DS$6="Ja",Kruistabel!$C$14,0)),"")</f>
        <v>#N/A</v>
      </c>
      <c r="DT22" s="326" t="e">
        <f ca="1">IF(Plananalyse!DT22=1,VLOOKUP(DT$5,Kruistabel!$B$6:$F$9,MATCH($C22,Kruistabel!$C$5:$F$5,0)+1,FALSE)+MIN(Kruistabel!$C$15,IF($D22="Ja",Kruistabel!$C$13,0)+IF(DT$6="Ja",Kruistabel!$C$14,0)),"")</f>
        <v>#N/A</v>
      </c>
      <c r="DU22" s="326" t="e">
        <f ca="1">IF(Plananalyse!DU22=1,VLOOKUP(DU$5,Kruistabel!$B$6:$F$9,MATCH($C22,Kruistabel!$C$5:$F$5,0)+1,FALSE)+MIN(Kruistabel!$C$15,IF($D22="Ja",Kruistabel!$C$13,0)+IF(DU$6="Ja",Kruistabel!$C$14,0)),"")</f>
        <v>#N/A</v>
      </c>
      <c r="DV22" s="326" t="e">
        <f ca="1">IF(Plananalyse!DV22=1,VLOOKUP(DV$5,Kruistabel!$B$6:$F$9,MATCH($C22,Kruistabel!$C$5:$F$5,0)+1,FALSE)+MIN(Kruistabel!$C$15,IF($D22="Ja",Kruistabel!$C$13,0)+IF(DV$6="Ja",Kruistabel!$C$14,0)),"")</f>
        <v>#N/A</v>
      </c>
      <c r="DW22" s="326" t="e">
        <f ca="1">IF(Plananalyse!DW22=1,VLOOKUP(DW$5,Kruistabel!$B$6:$F$9,MATCH($C22,Kruistabel!$C$5:$F$5,0)+1,FALSE)+MIN(Kruistabel!$C$15,IF($D22="Ja",Kruistabel!$C$13,0)+IF(DW$6="Ja",Kruistabel!$C$14,0)),"")</f>
        <v>#REF!</v>
      </c>
      <c r="DX22" s="326" t="e">
        <f ca="1">IF(Plananalyse!DX22=1,VLOOKUP(DX$5,Kruistabel!$B$6:$F$9,MATCH($C22,Kruistabel!$C$5:$F$5,0)+1,FALSE)+MIN(Kruistabel!$C$15,IF($D22="Ja",Kruistabel!$C$13,0)+IF(DX$6="Ja",Kruistabel!$C$14,0)),"")</f>
        <v>#REF!</v>
      </c>
      <c r="DY22" s="327"/>
      <c r="DZ22" s="326" t="e">
        <f ca="1">IF(Plananalyse!DZ22=1,VLOOKUP(DZ$5,Kruistabel!$B$6:$F$9,MATCH($C22,Kruistabel!$C$5:$F$5,0)+1,FALSE)+MIN(Kruistabel!$C$15,IF($D22="Ja",Kruistabel!$C$13,0)+IF(DZ$6="Ja",Kruistabel!$C$14,0)),"")</f>
        <v>#N/A</v>
      </c>
      <c r="EA22" s="326" t="e">
        <f ca="1">IF(Plananalyse!EA22=1,VLOOKUP(EA$5,Kruistabel!$B$6:$F$9,MATCH($C22,Kruistabel!$C$5:$F$5,0)+1,FALSE)+MIN(Kruistabel!$C$15,IF($D22="Ja",Kruistabel!$C$13,0)+IF(EA$6="Ja",Kruistabel!$C$14,0)),"")</f>
        <v>#N/A</v>
      </c>
      <c r="EB22" s="326" t="e">
        <f ca="1">IF(Plananalyse!EB22=1,VLOOKUP(EB$5,Kruistabel!$B$6:$F$9,MATCH($C22,Kruistabel!$C$5:$F$5,0)+1,FALSE)+MIN(Kruistabel!$C$15,IF($D22="Ja",Kruistabel!$C$13,0)+IF(EB$6="Ja",Kruistabel!$C$14,0)),"")</f>
        <v>#REF!</v>
      </c>
      <c r="EC22" s="326" t="e">
        <f ca="1">IF(Plananalyse!EC22=1,VLOOKUP(EC$5,Kruistabel!$B$6:$F$9,MATCH($C22,Kruistabel!$C$5:$F$5,0)+1,FALSE)+MIN(Kruistabel!$C$15,IF($D22="Ja",Kruistabel!$C$13,0)+IF(EC$6="Ja",Kruistabel!$C$14,0)),"")</f>
        <v>#REF!</v>
      </c>
      <c r="ED22" s="327"/>
      <c r="EE22" s="326" t="e">
        <f ca="1">IF(Plananalyse!EE22=1,VLOOKUP(EE$5,Kruistabel!$B$6:$F$9,MATCH($C22,Kruistabel!$C$5:$F$5,0)+1,FALSE)+MIN(Kruistabel!$C$15,IF($D22="Ja",Kruistabel!$C$13,0)+IF(EE$6="Ja",Kruistabel!$C$14,0)),"")</f>
        <v>#N/A</v>
      </c>
      <c r="EF22" s="326" t="e">
        <f ca="1">IF(Plananalyse!EF22=1,VLOOKUP(EF$5,Kruistabel!$B$6:$F$9,MATCH($C22,Kruistabel!$C$5:$F$5,0)+1,FALSE)+MIN(Kruistabel!$C$15,IF($D22="Ja",Kruistabel!$C$13,0)+IF(EF$6="Ja",Kruistabel!$C$14,0)),"")</f>
        <v>#N/A</v>
      </c>
      <c r="EG22" s="326" t="e">
        <f ca="1">IF(Plananalyse!EG22=1,VLOOKUP(EG$5,Kruistabel!$B$6:$F$9,MATCH($C22,Kruistabel!$C$5:$F$5,0)+1,FALSE)+MIN(Kruistabel!$C$15,IF($D22="Ja",Kruistabel!$C$13,0)+IF(EG$6="Ja",Kruistabel!$C$14,0)),"")</f>
        <v>#N/A</v>
      </c>
      <c r="EH22" s="326" t="e">
        <f ca="1">IF(Plananalyse!EH22=1,VLOOKUP(EH$5,Kruistabel!$B$6:$F$9,MATCH($C22,Kruistabel!$C$5:$F$5,0)+1,FALSE)+MIN(Kruistabel!$C$15,IF($D22="Ja",Kruistabel!$C$13,0)+IF(EH$6="Ja",Kruistabel!$C$14,0)),"")</f>
        <v>#REF!</v>
      </c>
      <c r="EI22" s="326" t="e">
        <f ca="1">IF(Plananalyse!EI22=1,VLOOKUP(EI$5,Kruistabel!$B$6:$F$9,MATCH($C22,Kruistabel!$C$5:$F$5,0)+1,FALSE)+MIN(Kruistabel!$C$15,IF($D22="Ja",Kruistabel!$C$13,0)+IF(EI$6="Ja",Kruistabel!$C$14,0)),"")</f>
        <v>#REF!</v>
      </c>
      <c r="EJ22" s="331" t="str">
        <f>IF(Plananalyse!EJ22=1,VLOOKUP(EJ$5,Kruistabel!$B$6:$F$9,MATCH($C22,Kruistabel!$C$5:$F$5,0)+1,FALSE)+MIN(Kruistabel!$C$15,IF($D22="Ja",Kruistabel!$C$13,0)+IF(EJ$6="Ja",Kruistabel!$C$14,0)),"")</f>
        <v/>
      </c>
      <c r="EK22" s="164"/>
      <c r="EL22" s="164"/>
      <c r="EM22" s="164"/>
      <c r="EN22" s="164"/>
    </row>
    <row r="23" spans="2:144">
      <c r="B23" s="337" t="s">
        <v>106</v>
      </c>
      <c r="C23" s="160" t="str">
        <f>_xlfn.IFNA(VLOOKUP($B23,Classificatietabel!$B$6:$I$91,C$7,FALSE),"")</f>
        <v>normaal</v>
      </c>
      <c r="D23" s="160" t="str">
        <f>_xlfn.IFNA(VLOOKUP($B23,Classificatietabel!$B$6:$I$91,D$7,FALSE),"")</f>
        <v>neen</v>
      </c>
      <c r="E23" s="119">
        <f>IF(AND(D23="laag",$D$3=1),0,_xlfn.IFNA(IF(VLOOKUP($B23,Classificatietabel!$B$6:$H$91,$E$5,FALSE)="Ja",1,0),""))</f>
        <v>1</v>
      </c>
      <c r="F23" s="163"/>
      <c r="G23" s="326">
        <f>IF(Plananalyse!G23=1,VLOOKUP(G$5,Kruistabel!$B$6:$F$9,MATCH($C23,Kruistabel!$C$5:$F$5,0)+1,FALSE)+MIN(Kruistabel!$C$15,IF($D23="Ja",Kruistabel!$C$13,0)+IF(G$6="Ja",Kruistabel!$C$14,0)),"")</f>
        <v>28</v>
      </c>
      <c r="H23" s="326">
        <f>IF(Plananalyse!H23=1,VLOOKUP(H$5,Kruistabel!$B$6:$F$9,MATCH($C23,Kruistabel!$C$5:$F$5,0)+1,FALSE)+MIN(Kruistabel!$C$15,IF($D23="Ja",Kruistabel!$C$13,0)+IF(H$6="Ja",Kruistabel!$C$14,0)),"")</f>
        <v>28</v>
      </c>
      <c r="I23" s="326">
        <f>IF(Plananalyse!I23=1,VLOOKUP(I$5,Kruistabel!$B$6:$F$9,MATCH($C23,Kruistabel!$C$5:$F$5,0)+1,FALSE)+MIN(Kruistabel!$C$15,IF($D23="Ja",Kruistabel!$C$13,0)+IF(I$6="Ja",Kruistabel!$C$14,0)),"")</f>
        <v>40</v>
      </c>
      <c r="J23" s="326">
        <f>IF(Plananalyse!J23=1,VLOOKUP(J$5,Kruistabel!$B$6:$F$9,MATCH($C23,Kruistabel!$C$5:$F$5,0)+1,FALSE)+MIN(Kruistabel!$C$15,IF($D23="Ja",Kruistabel!$C$13,0)+IF(J$6="Ja",Kruistabel!$C$14,0)),"")</f>
        <v>28</v>
      </c>
      <c r="K23" s="326">
        <f>IF(Plananalyse!K23=1,VLOOKUP(K$5,Kruistabel!$B$6:$F$9,MATCH($C23,Kruistabel!$C$5:$F$5,0)+1,FALSE)+MIN(Kruistabel!$C$15,IF($D23="Ja",Kruistabel!$C$13,0)+IF(K$6="Ja",Kruistabel!$C$14,0)),"")</f>
        <v>28</v>
      </c>
      <c r="L23" s="326">
        <f>IF(Plananalyse!L23=1,VLOOKUP(L$5,Kruistabel!$B$6:$F$9,MATCH($C23,Kruistabel!$C$5:$F$5,0)+1,FALSE)+MIN(Kruistabel!$C$15,IF($D23="Ja",Kruistabel!$C$13,0)+IF(L$6="Ja",Kruistabel!$C$14,0)),"")</f>
        <v>28</v>
      </c>
      <c r="M23" s="326">
        <f>IF(Plananalyse!M23=1,VLOOKUP(M$5,Kruistabel!$B$6:$F$9,MATCH($C23,Kruistabel!$C$5:$F$5,0)+1,FALSE)+MIN(Kruistabel!$C$15,IF($D23="Ja",Kruistabel!$C$13,0)+IF(M$6="Ja",Kruistabel!$C$14,0)),"")</f>
        <v>44</v>
      </c>
      <c r="N23" s="326">
        <f>IF(Plananalyse!N23=1,VLOOKUP(N$5,Kruistabel!$B$6:$F$9,MATCH($C23,Kruistabel!$C$5:$F$5,0)+1,FALSE)+MIN(Kruistabel!$C$15,IF($D23="Ja",Kruistabel!$C$13,0)+IF(N$6="Ja",Kruistabel!$C$14,0)),"")</f>
        <v>44</v>
      </c>
      <c r="O23" s="326">
        <f>IF(Plananalyse!O23=1,VLOOKUP(O$5,Kruistabel!$B$6:$F$9,MATCH($C23,Kruistabel!$C$5:$F$5,0)+1,FALSE)+MIN(Kruistabel!$C$15,IF($D23="Ja",Kruistabel!$C$13,0)+IF(O$6="Ja",Kruistabel!$C$14,0)),"")</f>
        <v>44</v>
      </c>
      <c r="P23" s="326">
        <f>IF(Plananalyse!P23=1,VLOOKUP(P$5,Kruistabel!$B$6:$F$9,MATCH($C23,Kruistabel!$C$5:$F$5,0)+1,FALSE)+MIN(Kruistabel!$C$15,IF($D23="Ja",Kruistabel!$C$13,0)+IF(P$6="Ja",Kruistabel!$C$14,0)),"")</f>
        <v>48</v>
      </c>
      <c r="Q23" s="326">
        <f>IF(Plananalyse!Q23=1,VLOOKUP(Q$5,Kruistabel!$B$6:$F$9,MATCH($C23,Kruistabel!$C$5:$F$5,0)+1,FALSE)+MIN(Kruistabel!$C$15,IF($D23="Ja",Kruistabel!$C$13,0)+IF(Q$6="Ja",Kruistabel!$C$14,0)),"")</f>
        <v>40</v>
      </c>
      <c r="R23" s="326">
        <f>IF(Plananalyse!R23=1,VLOOKUP(R$5,Kruistabel!$B$6:$F$9,MATCH($C23,Kruistabel!$C$5:$F$5,0)+1,FALSE)+MIN(Kruistabel!$C$15,IF($D23="Ja",Kruistabel!$C$13,0)+IF(R$6="Ja",Kruistabel!$C$14,0)),"")</f>
        <v>44</v>
      </c>
      <c r="S23" s="326">
        <f>IF(Plananalyse!S23=1,VLOOKUP(S$5,Kruistabel!$B$6:$F$9,MATCH($C23,Kruistabel!$C$5:$F$5,0)+1,FALSE)+MIN(Kruistabel!$C$15,IF($D23="Ja",Kruistabel!$C$13,0)+IF(S$6="Ja",Kruistabel!$C$14,0)),"")</f>
        <v>28</v>
      </c>
      <c r="T23" s="326">
        <f>IF(Plananalyse!T23=1,VLOOKUP(T$5,Kruistabel!$B$6:$F$9,MATCH($C23,Kruistabel!$C$5:$F$5,0)+1,FALSE)+MIN(Kruistabel!$C$15,IF($D23="Ja",Kruistabel!$C$13,0)+IF(T$6="Ja",Kruistabel!$C$14,0)),"")</f>
        <v>28</v>
      </c>
      <c r="U23" s="326">
        <f>IF(Plananalyse!U23=1,VLOOKUP(U$5,Kruistabel!$B$6:$F$9,MATCH($C23,Kruistabel!$C$5:$F$5,0)+1,FALSE)+MIN(Kruistabel!$C$15,IF($D23="Ja",Kruistabel!$C$13,0)+IF(U$6="Ja",Kruistabel!$C$14,0)),"")</f>
        <v>28</v>
      </c>
      <c r="V23" s="326">
        <f ca="1">IF(Plananalyse!V23=1,VLOOKUP(V$5,Kruistabel!$B$6:$F$9,MATCH($C23,Kruistabel!$C$5:$F$5,0)+1,FALSE)+MIN(Kruistabel!$C$15,IF($D23="Ja",Kruistabel!$C$13,0)+IF(V$6="Ja",Kruistabel!$C$14,0)),"")</f>
        <v>28</v>
      </c>
      <c r="W23" s="326">
        <f ca="1">IF(Plananalyse!W23=1,VLOOKUP(W$5,Kruistabel!$B$6:$F$9,MATCH($C23,Kruistabel!$C$5:$F$5,0)+1,FALSE)+MIN(Kruistabel!$C$15,IF($D23="Ja",Kruistabel!$C$13,0)+IF(W$6="Ja",Kruistabel!$C$14,0)),"")</f>
        <v>28</v>
      </c>
      <c r="X23" s="326">
        <f ca="1">IF(Plananalyse!X23=1,VLOOKUP(X$5,Kruistabel!$B$6:$F$9,MATCH($C23,Kruistabel!$C$5:$F$5,0)+1,FALSE)+MIN(Kruistabel!$C$15,IF($D23="Ja",Kruistabel!$C$13,0)+IF(X$6="Ja",Kruistabel!$C$14,0)),"")</f>
        <v>28</v>
      </c>
      <c r="Y23" s="326">
        <f ca="1">IF(Plananalyse!Y23=1,VLOOKUP(Y$5,Kruistabel!$B$6:$F$9,MATCH($C23,Kruistabel!$C$5:$F$5,0)+1,FALSE)+MIN(Kruistabel!$C$15,IF($D23="Ja",Kruistabel!$C$13,0)+IF(Y$6="Ja",Kruistabel!$C$14,0)),"")</f>
        <v>40</v>
      </c>
      <c r="Z23" s="326">
        <f ca="1">IF(Plananalyse!Z23=1,VLOOKUP(Z$5,Kruistabel!$B$6:$F$9,MATCH($C23,Kruistabel!$C$5:$F$5,0)+1,FALSE)+MIN(Kruistabel!$C$15,IF($D23="Ja",Kruistabel!$C$13,0)+IF(Z$6="Ja",Kruistabel!$C$14,0)),"")</f>
        <v>28</v>
      </c>
      <c r="AA23" s="326">
        <f ca="1">IF(Plananalyse!AA23=1,VLOOKUP(AA$5,Kruistabel!$B$6:$F$9,MATCH($C23,Kruistabel!$C$5:$F$5,0)+1,FALSE)+MIN(Kruistabel!$C$15,IF($D23="Ja",Kruistabel!$C$13,0)+IF(AA$6="Ja",Kruistabel!$C$14,0)),"")</f>
        <v>28</v>
      </c>
      <c r="AB23" s="326">
        <f ca="1">IF(Plananalyse!AB23=1,VLOOKUP(AB$5,Kruistabel!$B$6:$F$9,MATCH($C23,Kruistabel!$C$5:$F$5,0)+1,FALSE)+MIN(Kruistabel!$C$15,IF($D23="Ja",Kruistabel!$C$13,0)+IF(AB$6="Ja",Kruistabel!$C$14,0)),"")</f>
        <v>28</v>
      </c>
      <c r="AC23" s="326">
        <f ca="1">IF(Plananalyse!AC23=1,VLOOKUP(AC$5,Kruistabel!$B$6:$F$9,MATCH($C23,Kruistabel!$C$5:$F$5,0)+1,FALSE)+MIN(Kruistabel!$C$15,IF($D23="Ja",Kruistabel!$C$13,0)+IF(AC$6="Ja",Kruistabel!$C$14,0)),"")</f>
        <v>28</v>
      </c>
      <c r="AD23" s="326">
        <f ca="1">IF(Plananalyse!AD23=1,VLOOKUP(AD$5,Kruistabel!$B$6:$F$9,MATCH($C23,Kruistabel!$C$5:$F$5,0)+1,FALSE)+MIN(Kruistabel!$C$15,IF($D23="Ja",Kruistabel!$C$13,0)+IF(AD$6="Ja",Kruistabel!$C$14,0)),"")</f>
        <v>28</v>
      </c>
      <c r="AE23" s="326">
        <f ca="1">IF(Plananalyse!AE23=1,VLOOKUP(AE$5,Kruistabel!$B$6:$F$9,MATCH($C23,Kruistabel!$C$5:$F$5,0)+1,FALSE)+MIN(Kruistabel!$C$15,IF($D23="Ja",Kruistabel!$C$13,0)+IF(AE$6="Ja",Kruistabel!$C$14,0)),"")</f>
        <v>28</v>
      </c>
      <c r="AF23" s="326">
        <f ca="1">IF(Plananalyse!AF23=1,VLOOKUP(AF$5,Kruistabel!$B$6:$F$9,MATCH($C23,Kruistabel!$C$5:$F$5,0)+1,FALSE)+MIN(Kruistabel!$C$15,IF($D23="Ja",Kruistabel!$C$13,0)+IF(AF$6="Ja",Kruistabel!$C$14,0)),"")</f>
        <v>28</v>
      </c>
      <c r="AG23" s="326">
        <f ca="1">IF(Plananalyse!AG23=1,VLOOKUP(AG$5,Kruistabel!$B$6:$F$9,MATCH($C23,Kruistabel!$C$5:$F$5,0)+1,FALSE)+MIN(Kruistabel!$C$15,IF($D23="Ja",Kruistabel!$C$13,0)+IF(AG$6="Ja",Kruistabel!$C$14,0)),"")</f>
        <v>28</v>
      </c>
      <c r="AH23" s="326">
        <f ca="1">IF(Plananalyse!AH23=1,VLOOKUP(AH$5,Kruistabel!$B$6:$F$9,MATCH($C23,Kruistabel!$C$5:$F$5,0)+1,FALSE)+MIN(Kruistabel!$C$15,IF($D23="Ja",Kruistabel!$C$13,0)+IF(AH$6="Ja",Kruistabel!$C$14,0)),"")</f>
        <v>28</v>
      </c>
      <c r="AI23" s="326">
        <f ca="1">IF(Plananalyse!AI23=1,VLOOKUP(AI$5,Kruistabel!$B$6:$F$9,MATCH($C23,Kruistabel!$C$5:$F$5,0)+1,FALSE)+MIN(Kruistabel!$C$15,IF($D23="Ja",Kruistabel!$C$13,0)+IF(AI$6="Ja",Kruistabel!$C$14,0)),"")</f>
        <v>28</v>
      </c>
      <c r="AJ23" s="326">
        <f ca="1">IF(Plananalyse!AJ23=1,VLOOKUP(AJ$5,Kruistabel!$B$6:$F$9,MATCH($C23,Kruistabel!$C$5:$F$5,0)+1,FALSE)+MIN(Kruistabel!$C$15,IF($D23="Ja",Kruistabel!$C$13,0)+IF(AJ$6="Ja",Kruistabel!$C$14,0)),"")</f>
        <v>28</v>
      </c>
      <c r="AK23" s="326">
        <f ca="1">IF(Plananalyse!AK23=1,VLOOKUP(AK$5,Kruistabel!$B$6:$F$9,MATCH($C23,Kruistabel!$C$5:$F$5,0)+1,FALSE)+MIN(Kruistabel!$C$15,IF($D23="Ja",Kruistabel!$C$13,0)+IF(AK$6="Ja",Kruistabel!$C$14,0)),"")</f>
        <v>42</v>
      </c>
      <c r="AL23" s="326">
        <f ca="1">IF(Plananalyse!AL23=1,VLOOKUP(AL$5,Kruistabel!$B$6:$F$9,MATCH($C23,Kruistabel!$C$5:$F$5,0)+1,FALSE)+MIN(Kruistabel!$C$15,IF($D23="Ja",Kruistabel!$C$13,0)+IF(AL$6="Ja",Kruistabel!$C$14,0)),"")</f>
        <v>28</v>
      </c>
      <c r="AM23" s="326">
        <f ca="1">IF(Plananalyse!AM23=1,VLOOKUP(AM$5,Kruistabel!$B$6:$F$9,MATCH($C23,Kruistabel!$C$5:$F$5,0)+1,FALSE)+MIN(Kruistabel!$C$15,IF($D23="Ja",Kruistabel!$C$13,0)+IF(AM$6="Ja",Kruistabel!$C$14,0)),"")</f>
        <v>28</v>
      </c>
      <c r="AN23" s="327"/>
      <c r="AO23" s="326">
        <f ca="1">IF(Plananalyse!AO23=1,VLOOKUP(AO$5,Kruistabel!$B$6:$F$9,MATCH($C23,Kruistabel!$C$5:$F$5,0)+1,FALSE)+MIN(Kruistabel!$C$15,IF($D23="Ja",Kruistabel!$C$13,0)+IF(AO$6="Ja",Kruistabel!$C$14,0)),"")</f>
        <v>42</v>
      </c>
      <c r="AP23" s="326">
        <f ca="1">IF(Plananalyse!AP23=1,VLOOKUP(AP$5,Kruistabel!$B$6:$F$9,MATCH($C23,Kruistabel!$C$5:$F$5,0)+1,FALSE)+MIN(Kruistabel!$C$15,IF($D23="Ja",Kruistabel!$C$13,0)+IF(AP$6="Ja",Kruistabel!$C$14,0)),"")</f>
        <v>42</v>
      </c>
      <c r="AQ23" s="326">
        <f ca="1">IF(Plananalyse!AQ23=1,VLOOKUP(AQ$5,Kruistabel!$B$6:$F$9,MATCH($C23,Kruistabel!$C$5:$F$5,0)+1,FALSE)+MIN(Kruistabel!$C$15,IF($D23="Ja",Kruistabel!$C$13,0)+IF(AQ$6="Ja",Kruistabel!$C$14,0)),"")</f>
        <v>42</v>
      </c>
      <c r="AR23" s="326">
        <f ca="1">IF(Plananalyse!AR23=1,VLOOKUP(AR$5,Kruistabel!$B$6:$F$9,MATCH($C23,Kruistabel!$C$5:$F$5,0)+1,FALSE)+MIN(Kruistabel!$C$15,IF($D23="Ja",Kruistabel!$C$13,0)+IF(AR$6="Ja",Kruistabel!$C$14,0)),"")</f>
        <v>46</v>
      </c>
      <c r="AS23" s="326">
        <f ca="1">IF(Plananalyse!AS23=1,VLOOKUP(AS$5,Kruistabel!$B$6:$F$9,MATCH($C23,Kruistabel!$C$5:$F$5,0)+1,FALSE)+MIN(Kruistabel!$C$15,IF($D23="Ja",Kruistabel!$C$13,0)+IF(AS$6="Ja",Kruistabel!$C$14,0)),"")</f>
        <v>42</v>
      </c>
      <c r="AT23" s="326">
        <f ca="1">IF(Plananalyse!AT23=1,VLOOKUP(AT$5,Kruistabel!$B$6:$F$9,MATCH($C23,Kruistabel!$C$5:$F$5,0)+1,FALSE)+MIN(Kruistabel!$C$15,IF($D23="Ja",Kruistabel!$C$13,0)+IF(AT$6="Ja",Kruistabel!$C$14,0)),"")</f>
        <v>46</v>
      </c>
      <c r="AU23" s="326">
        <f ca="1">IF(Plananalyse!AU23=1,VLOOKUP(AU$5,Kruistabel!$B$6:$F$9,MATCH($C23,Kruistabel!$C$5:$F$5,0)+1,FALSE)+MIN(Kruistabel!$C$15,IF($D23="Ja",Kruistabel!$C$13,0)+IF(AU$6="Ja",Kruistabel!$C$14,0)),"")</f>
        <v>28</v>
      </c>
      <c r="AV23" s="326">
        <f ca="1">IF(Plananalyse!AV23=1,VLOOKUP(AV$5,Kruistabel!$B$6:$F$9,MATCH($C23,Kruistabel!$C$5:$F$5,0)+1,FALSE)+MIN(Kruistabel!$C$15,IF($D23="Ja",Kruistabel!$C$13,0)+IF(AV$6="Ja",Kruistabel!$C$14,0)),"")</f>
        <v>42</v>
      </c>
      <c r="AW23" s="326">
        <f ca="1">IF(Plananalyse!AW23=1,VLOOKUP(AW$5,Kruistabel!$B$6:$F$9,MATCH($C23,Kruistabel!$C$5:$F$5,0)+1,FALSE)+MIN(Kruistabel!$C$15,IF($D23="Ja",Kruistabel!$C$13,0)+IF(AW$6="Ja",Kruistabel!$C$14,0)),"")</f>
        <v>28</v>
      </c>
      <c r="AX23" s="326">
        <f ca="1">IF(Plananalyse!AX23=1,VLOOKUP(AX$5,Kruistabel!$B$6:$F$9,MATCH($C23,Kruistabel!$C$5:$F$5,0)+1,FALSE)+MIN(Kruistabel!$C$15,IF($D23="Ja",Kruistabel!$C$13,0)+IF(AX$6="Ja",Kruistabel!$C$14,0)),"")</f>
        <v>28</v>
      </c>
      <c r="AY23" s="327"/>
      <c r="AZ23" s="326">
        <f ca="1">IF(Plananalyse!AZ23=1,VLOOKUP(AZ$5,Kruistabel!$B$6:$F$9,MATCH($C23,Kruistabel!$C$5:$F$5,0)+1,FALSE)+MIN(Kruistabel!$C$15,IF($D23="Ja",Kruistabel!$C$13,0)+IF(AZ$6="Ja",Kruistabel!$C$14,0)),"")</f>
        <v>28</v>
      </c>
      <c r="BA23" s="326">
        <f ca="1">IF(Plananalyse!BA23=1,VLOOKUP(BA$5,Kruistabel!$B$6:$F$9,MATCH($C23,Kruistabel!$C$5:$F$5,0)+1,FALSE)+MIN(Kruistabel!$C$15,IF($D23="Ja",Kruistabel!$C$13,0)+IF(BA$6="Ja",Kruistabel!$C$14,0)),"")</f>
        <v>28</v>
      </c>
      <c r="BB23" s="326">
        <f ca="1">IF(Plananalyse!BB23=1,VLOOKUP(BB$5,Kruistabel!$B$6:$F$9,MATCH($C23,Kruistabel!$C$5:$F$5,0)+1,FALSE)+MIN(Kruistabel!$C$15,IF($D23="Ja",Kruistabel!$C$13,0)+IF(BB$6="Ja",Kruistabel!$C$14,0)),"")</f>
        <v>40</v>
      </c>
      <c r="BC23" s="326">
        <f ca="1">IF(Plananalyse!BC23=1,VLOOKUP(BC$5,Kruistabel!$B$6:$F$9,MATCH($C23,Kruistabel!$C$5:$F$5,0)+1,FALSE)+MIN(Kruistabel!$C$15,IF($D23="Ja",Kruistabel!$C$13,0)+IF(BC$6="Ja",Kruistabel!$C$14,0)),"")</f>
        <v>40</v>
      </c>
      <c r="BD23" s="326">
        <f ca="1">IF(Plananalyse!BD23=1,VLOOKUP(BD$5,Kruistabel!$B$6:$F$9,MATCH($C23,Kruistabel!$C$5:$F$5,0)+1,FALSE)+MIN(Kruistabel!$C$15,IF($D23="Ja",Kruistabel!$C$13,0)+IF(BD$6="Ja",Kruistabel!$C$14,0)),"")</f>
        <v>28</v>
      </c>
      <c r="BE23" s="326">
        <f ca="1">IF(Plananalyse!BE23=1,VLOOKUP(BE$5,Kruistabel!$B$6:$F$9,MATCH($C23,Kruistabel!$C$5:$F$5,0)+1,FALSE)+MIN(Kruistabel!$C$15,IF($D23="Ja",Kruistabel!$C$13,0)+IF(BE$6="Ja",Kruistabel!$C$14,0)),"")</f>
        <v>28</v>
      </c>
      <c r="BF23" s="326">
        <f ca="1">IF(Plananalyse!BF23=1,VLOOKUP(BF$5,Kruistabel!$B$6:$F$9,MATCH($C23,Kruistabel!$C$5:$F$5,0)+1,FALSE)+MIN(Kruistabel!$C$15,IF($D23="Ja",Kruistabel!$C$13,0)+IF(BF$6="Ja",Kruistabel!$C$14,0)),"")</f>
        <v>28</v>
      </c>
      <c r="BG23" s="326">
        <f ca="1">IF(Plananalyse!BG23=1,VLOOKUP(BG$5,Kruistabel!$B$6:$F$9,MATCH($C23,Kruistabel!$C$5:$F$5,0)+1,FALSE)+MIN(Kruistabel!$C$15,IF($D23="Ja",Kruistabel!$C$13,0)+IF(BG$6="Ja",Kruistabel!$C$14,0)),"")</f>
        <v>28</v>
      </c>
      <c r="BH23" s="326">
        <f ca="1">IF(Plananalyse!BH23=1,VLOOKUP(BH$5,Kruistabel!$B$6:$F$9,MATCH($C23,Kruistabel!$C$5:$F$5,0)+1,FALSE)+MIN(Kruistabel!$C$15,IF($D23="Ja",Kruistabel!$C$13,0)+IF(BH$6="Ja",Kruistabel!$C$14,0)),"")</f>
        <v>28</v>
      </c>
      <c r="BI23" s="327"/>
      <c r="BJ23" s="326" t="e">
        <f ca="1">IF(Plananalyse!BJ23=1,VLOOKUP(BJ$5,Kruistabel!$B$6:$F$9,MATCH($C23,Kruistabel!$C$5:$F$5,0)+1,FALSE)+MIN(Kruistabel!$C$15,IF($D23="Ja",Kruistabel!$C$13,0)+IF(BJ$6="Ja",Kruistabel!$C$14,0)),"")</f>
        <v>#N/A</v>
      </c>
      <c r="BK23" s="326" t="e">
        <f ca="1">IF(Plananalyse!BK23=1,VLOOKUP(BK$5,Kruistabel!$B$6:$F$9,MATCH($C23,Kruistabel!$C$5:$F$5,0)+1,FALSE)+MIN(Kruistabel!$C$15,IF($D23="Ja",Kruistabel!$C$13,0)+IF(BK$6="Ja",Kruistabel!$C$14,0)),"")</f>
        <v>#N/A</v>
      </c>
      <c r="BL23" s="326" t="e">
        <f ca="1">IF(Plananalyse!BL23=1,VLOOKUP(BL$5,Kruistabel!$B$6:$F$9,MATCH($C23,Kruistabel!$C$5:$F$5,0)+1,FALSE)+MIN(Kruistabel!$C$15,IF($D23="Ja",Kruistabel!$C$13,0)+IF(BL$6="Ja",Kruistabel!$C$14,0)),"")</f>
        <v>#N/A</v>
      </c>
      <c r="BM23" s="326" t="e">
        <f ca="1">IF(Plananalyse!BM23=1,VLOOKUP(BM$5,Kruistabel!$B$6:$F$9,MATCH($C23,Kruistabel!$C$5:$F$5,0)+1,FALSE)+MIN(Kruistabel!$C$15,IF($D23="Ja",Kruistabel!$C$13,0)+IF(BM$6="Ja",Kruistabel!$C$14,0)),"")</f>
        <v>#N/A</v>
      </c>
      <c r="BN23" s="326" t="e">
        <f ca="1">IF(Plananalyse!BN23=1,VLOOKUP(BN$5,Kruistabel!$B$6:$F$9,MATCH($C23,Kruistabel!$C$5:$F$5,0)+1,FALSE)+MIN(Kruistabel!$C$15,IF($D23="Ja",Kruistabel!$C$13,0)+IF(BN$6="Ja",Kruistabel!$C$14,0)),"")</f>
        <v>#N/A</v>
      </c>
      <c r="BO23" s="326" t="e">
        <f ca="1">IF(Plananalyse!BO23=1,VLOOKUP(BO$5,Kruistabel!$B$6:$F$9,MATCH($C23,Kruistabel!$C$5:$F$5,0)+1,FALSE)+MIN(Kruistabel!$C$15,IF($D23="Ja",Kruistabel!$C$13,0)+IF(BO$6="Ja",Kruistabel!$C$14,0)),"")</f>
        <v>#N/A</v>
      </c>
      <c r="BP23" s="326" t="e">
        <f ca="1">IF(Plananalyse!BP23=1,VLOOKUP(BP$5,Kruistabel!$B$6:$F$9,MATCH($C23,Kruistabel!$C$5:$F$5,0)+1,FALSE)+MIN(Kruistabel!$C$15,IF($D23="Ja",Kruistabel!$C$13,0)+IF(BP$6="Ja",Kruistabel!$C$14,0)),"")</f>
        <v>#N/A</v>
      </c>
      <c r="BQ23" s="326" t="e">
        <f ca="1">IF(Plananalyse!BQ23=1,VLOOKUP(BQ$5,Kruistabel!$B$6:$F$9,MATCH($C23,Kruistabel!$C$5:$F$5,0)+1,FALSE)+MIN(Kruistabel!$C$15,IF($D23="Ja",Kruistabel!$C$13,0)+IF(BQ$6="Ja",Kruistabel!$C$14,0)),"")</f>
        <v>#N/A</v>
      </c>
      <c r="BR23" s="326" t="e">
        <f ca="1">IF(Plananalyse!BR23=1,VLOOKUP(BR$5,Kruistabel!$B$6:$F$9,MATCH($C23,Kruistabel!$C$5:$F$5,0)+1,FALSE)+MIN(Kruistabel!$C$15,IF($D23="Ja",Kruistabel!$C$13,0)+IF(BR$6="Ja",Kruistabel!$C$14,0)),"")</f>
        <v>#REF!</v>
      </c>
      <c r="BS23" s="326" t="e">
        <f ca="1">IF(Plananalyse!BS23=1,VLOOKUP(BS$5,Kruistabel!$B$6:$F$9,MATCH($C23,Kruistabel!$C$5:$F$5,0)+1,FALSE)+MIN(Kruistabel!$C$15,IF($D23="Ja",Kruistabel!$C$13,0)+IF(BS$6="Ja",Kruistabel!$C$14,0)),"")</f>
        <v>#REF!</v>
      </c>
      <c r="BT23" s="65"/>
      <c r="BU23" s="231">
        <f ca="1">IF(Plananalyse!BU23=1,VLOOKUP(BU$5,Kruistabel!$B$6:$F$9,MATCH($C23,Kruistabel!$C$5:$F$5,0)+1,FALSE)+MIN(Kruistabel!$C$15,IF($D23="Ja",Kruistabel!$C$13,0)+IF(BU$6="Ja",Kruistabel!$C$14,0)),"")</f>
        <v>28</v>
      </c>
      <c r="BV23" s="326">
        <f ca="1">IF(Plananalyse!BV23=1,VLOOKUP(BV$5,Kruistabel!$B$6:$F$9,MATCH($C23,Kruistabel!$C$5:$F$5,0)+1,FALSE)+MIN(Kruistabel!$C$15,IF($D23="Ja",Kruistabel!$C$13,0)+IF(BV$6="Ja",Kruistabel!$C$14,0)),"")</f>
        <v>44</v>
      </c>
      <c r="BW23" s="326">
        <f ca="1">IF(Plananalyse!BW23=1,VLOOKUP(BW$5,Kruistabel!$B$6:$F$9,MATCH($C23,Kruistabel!$C$5:$F$5,0)+1,FALSE)+MIN(Kruistabel!$C$15,IF($D23="Ja",Kruistabel!$C$13,0)+IF(BW$6="Ja",Kruistabel!$C$14,0)),"")</f>
        <v>28</v>
      </c>
      <c r="BX23" s="326">
        <f ca="1">IF(Plananalyse!BX23=1,VLOOKUP(BX$5,Kruistabel!$B$6:$F$9,MATCH($C23,Kruistabel!$C$5:$F$5,0)+1,FALSE)+MIN(Kruistabel!$C$15,IF($D23="Ja",Kruistabel!$C$13,0)+IF(BX$6="Ja",Kruistabel!$C$14,0)),"")</f>
        <v>28</v>
      </c>
      <c r="BY23" s="327"/>
      <c r="BZ23" s="326" t="e">
        <f ca="1">IF(Plananalyse!BZ23=1,VLOOKUP(BZ$5,Kruistabel!$B$6:$F$9,MATCH($C23,Kruistabel!$C$5:$F$5,0)+1,FALSE)+MIN(Kruistabel!$C$15,IF($D23="Ja",Kruistabel!$C$13,0)+IF(BZ$6="Ja",Kruistabel!$C$14,0)),"")</f>
        <v>#N/A</v>
      </c>
      <c r="CA23" s="326" t="e">
        <f ca="1">IF(Plananalyse!CA23=1,VLOOKUP(CA$5,Kruistabel!$B$6:$F$9,MATCH($C23,Kruistabel!$C$5:$F$5,0)+1,FALSE)+MIN(Kruistabel!$C$15,IF($D23="Ja",Kruistabel!$C$13,0)+IF(CA$6="Ja",Kruistabel!$C$14,0)),"")</f>
        <v>#N/A</v>
      </c>
      <c r="CB23" s="326" t="e">
        <f ca="1">IF(Plananalyse!CB23=1,VLOOKUP(CB$5,Kruistabel!$B$6:$F$9,MATCH($C23,Kruistabel!$C$5:$F$5,0)+1,FALSE)+MIN(Kruistabel!$C$15,IF($D23="Ja",Kruistabel!$C$13,0)+IF(CB$6="Ja",Kruistabel!$C$14,0)),"")</f>
        <v>#N/A</v>
      </c>
      <c r="CC23" s="326" t="e">
        <f ca="1">IF(Plananalyse!CC23=1,VLOOKUP(CC$5,Kruistabel!$B$6:$F$9,MATCH($C23,Kruistabel!$C$5:$F$5,0)+1,FALSE)+MIN(Kruistabel!$C$15,IF($D23="Ja",Kruistabel!$C$13,0)+IF(CC$6="Ja",Kruistabel!$C$14,0)),"")</f>
        <v>#N/A</v>
      </c>
      <c r="CD23" s="326" t="e">
        <f ca="1">IF(Plananalyse!CD23=1,VLOOKUP(CD$5,Kruistabel!$B$6:$F$9,MATCH($C23,Kruistabel!$C$5:$F$5,0)+1,FALSE)+MIN(Kruistabel!$C$15,IF($D23="Ja",Kruistabel!$C$13,0)+IF(CD$6="Ja",Kruistabel!$C$14,0)),"")</f>
        <v>#N/A</v>
      </c>
      <c r="CE23" s="326" t="e">
        <f ca="1">IF(Plananalyse!CE23=1,VLOOKUP(CE$5,Kruistabel!$B$6:$F$9,MATCH($C23,Kruistabel!$C$5:$F$5,0)+1,FALSE)+MIN(Kruistabel!$C$15,IF($D23="Ja",Kruistabel!$C$13,0)+IF(CE$6="Ja",Kruistabel!$C$14,0)),"")</f>
        <v>#N/A</v>
      </c>
      <c r="CF23" s="326" t="e">
        <f ca="1">IF(Plananalyse!CF23=1,VLOOKUP(CF$5,Kruistabel!$B$6:$F$9,MATCH($C23,Kruistabel!$C$5:$F$5,0)+1,FALSE)+MIN(Kruistabel!$C$15,IF($D23="Ja",Kruistabel!$C$13,0)+IF(CF$6="Ja",Kruistabel!$C$14,0)),"")</f>
        <v>#N/A</v>
      </c>
      <c r="CG23" s="326" t="e">
        <f ca="1">IF(Plananalyse!CG23=1,VLOOKUP(CG$5,Kruistabel!$B$6:$F$9,MATCH($C23,Kruistabel!$C$5:$F$5,0)+1,FALSE)+MIN(Kruistabel!$C$15,IF($D23="Ja",Kruistabel!$C$13,0)+IF(CG$6="Ja",Kruistabel!$C$14,0)),"")</f>
        <v>#REF!</v>
      </c>
      <c r="CH23" s="326" t="e">
        <f ca="1">IF(Plananalyse!CH23=1,VLOOKUP(CH$5,Kruistabel!$B$6:$F$9,MATCH($C23,Kruistabel!$C$5:$F$5,0)+1,FALSE)+MIN(Kruistabel!$C$15,IF($D23="Ja",Kruistabel!$C$13,0)+IF(CH$6="Ja",Kruistabel!$C$14,0)),"")</f>
        <v>#REF!</v>
      </c>
      <c r="CI23" s="65"/>
      <c r="CJ23" s="326">
        <f ca="1">IF(Plananalyse!CJ23=1,VLOOKUP(CJ$5,Kruistabel!$B$6:$F$9,MATCH($C23,Kruistabel!$C$5:$F$5,0)+1,FALSE)+MIN(Kruistabel!$C$15,IF($D23="Ja",Kruistabel!$C$13,0)+IF(CJ$6="Ja",Kruistabel!$C$14,0)),"")</f>
        <v>44</v>
      </c>
      <c r="CK23" s="326">
        <f ca="1">IF(Plananalyse!CK23=1,VLOOKUP(CK$5,Kruistabel!$B$6:$F$9,MATCH($C23,Kruistabel!$C$5:$F$5,0)+1,FALSE)+MIN(Kruistabel!$C$15,IF($D23="Ja",Kruistabel!$C$13,0)+IF(CK$6="Ja",Kruistabel!$C$14,0)),"")</f>
        <v>44</v>
      </c>
      <c r="CL23" s="326">
        <f ca="1">IF(Plananalyse!CL23=1,VLOOKUP(CL$5,Kruistabel!$B$6:$F$9,MATCH($C23,Kruistabel!$C$5:$F$5,0)+1,FALSE)+MIN(Kruistabel!$C$15,IF($D23="Ja",Kruistabel!$C$13,0)+IF(CL$6="Ja",Kruistabel!$C$14,0)),"")</f>
        <v>28</v>
      </c>
      <c r="CM23" s="326">
        <f ca="1">IF(Plananalyse!CM23=1,VLOOKUP(CM$5,Kruistabel!$B$6:$F$9,MATCH($C23,Kruistabel!$C$5:$F$5,0)+1,FALSE)+MIN(Kruistabel!$C$15,IF($D23="Ja",Kruistabel!$C$13,0)+IF(CM$6="Ja",Kruistabel!$C$14,0)),"")</f>
        <v>48</v>
      </c>
      <c r="CN23" s="326">
        <f ca="1">IF(Plananalyse!CN23=1,VLOOKUP(CN$5,Kruistabel!$B$6:$F$9,MATCH($C23,Kruistabel!$C$5:$F$5,0)+1,FALSE)+MIN(Kruistabel!$C$15,IF($D23="Ja",Kruistabel!$C$13,0)+IF(CN$6="Ja",Kruistabel!$C$14,0)),"")</f>
        <v>48</v>
      </c>
      <c r="CO23" s="326">
        <f ca="1">IF(Plananalyse!CO23=1,VLOOKUP(CO$5,Kruistabel!$B$6:$F$9,MATCH($C23,Kruistabel!$C$5:$F$5,0)+1,FALSE)+MIN(Kruistabel!$C$15,IF($D23="Ja",Kruistabel!$C$13,0)+IF(CO$6="Ja",Kruistabel!$C$14,0)),"")</f>
        <v>40</v>
      </c>
      <c r="CP23" s="326">
        <f ca="1">IF(Plananalyse!CP23=1,VLOOKUP(CP$5,Kruistabel!$B$6:$F$9,MATCH($C23,Kruistabel!$C$5:$F$5,0)+1,FALSE)+MIN(Kruistabel!$C$15,IF($D23="Ja",Kruistabel!$C$13,0)+IF(CP$6="Ja",Kruistabel!$C$14,0)),"")</f>
        <v>44</v>
      </c>
      <c r="CQ23" s="326">
        <f ca="1">IF(Plananalyse!CQ23=1,VLOOKUP(CQ$5,Kruistabel!$B$6:$F$9,MATCH($C23,Kruistabel!$C$5:$F$5,0)+1,FALSE)+MIN(Kruistabel!$C$15,IF($D23="Ja",Kruistabel!$C$13,0)+IF(CQ$6="Ja",Kruistabel!$C$14,0)),"")</f>
        <v>40</v>
      </c>
      <c r="CR23" s="326">
        <f ca="1">IF(Plananalyse!CR23=1,VLOOKUP(CR$5,Kruistabel!$B$6:$F$9,MATCH($C23,Kruistabel!$C$5:$F$5,0)+1,FALSE)+MIN(Kruistabel!$C$15,IF($D23="Ja",Kruistabel!$C$13,0)+IF(CR$6="Ja",Kruistabel!$C$14,0)),"")</f>
        <v>42</v>
      </c>
      <c r="CS23" s="326">
        <f ca="1">IF(Plananalyse!CS23=1,VLOOKUP(CS$5,Kruistabel!$B$6:$F$9,MATCH($C23,Kruistabel!$C$5:$F$5,0)+1,FALSE)+MIN(Kruistabel!$C$15,IF($D23="Ja",Kruistabel!$C$13,0)+IF(CS$6="Ja",Kruistabel!$C$14,0)),"")</f>
        <v>44</v>
      </c>
      <c r="CT23" s="326">
        <f ca="1">IF(Plananalyse!CT23=1,VLOOKUP(CT$5,Kruistabel!$B$6:$F$9,MATCH($C23,Kruistabel!$C$5:$F$5,0)+1,FALSE)+MIN(Kruistabel!$C$15,IF($D23="Ja",Kruistabel!$C$13,0)+IF(CT$6="Ja",Kruistabel!$C$14,0)),"")</f>
        <v>44</v>
      </c>
      <c r="CU23" s="326">
        <f ca="1">IF(Plananalyse!CU23=1,VLOOKUP(CU$5,Kruistabel!$B$6:$F$9,MATCH($C23,Kruistabel!$C$5:$F$5,0)+1,FALSE)+MIN(Kruistabel!$C$15,IF($D23="Ja",Kruistabel!$C$13,0)+IF(CU$6="Ja",Kruistabel!$C$14,0)),"")</f>
        <v>40</v>
      </c>
      <c r="CV23" s="326">
        <f ca="1">IF(Plananalyse!CV23=1,VLOOKUP(CV$5,Kruistabel!$B$6:$F$9,MATCH($C23,Kruistabel!$C$5:$F$5,0)+1,FALSE)+MIN(Kruistabel!$C$15,IF($D23="Ja",Kruistabel!$C$13,0)+IF(CV$6="Ja",Kruistabel!$C$14,0)),"")</f>
        <v>40</v>
      </c>
      <c r="CW23" s="326">
        <f ca="1">IF(Plananalyse!CW23=1,VLOOKUP(CW$5,Kruistabel!$B$6:$F$9,MATCH($C23,Kruistabel!$C$5:$F$5,0)+1,FALSE)+MIN(Kruistabel!$C$15,IF($D23="Ja",Kruistabel!$C$13,0)+IF(CW$6="Ja",Kruistabel!$C$14,0)),"")</f>
        <v>44</v>
      </c>
      <c r="CX23" s="326">
        <f ca="1">IF(Plananalyse!CX23=1,VLOOKUP(CX$5,Kruistabel!$B$6:$F$9,MATCH($C23,Kruistabel!$C$5:$F$5,0)+1,FALSE)+MIN(Kruistabel!$C$15,IF($D23="Ja",Kruistabel!$C$13,0)+IF(CX$6="Ja",Kruistabel!$C$14,0)),"")</f>
        <v>28</v>
      </c>
      <c r="CY23" s="326">
        <f ca="1">IF(Plananalyse!CY23=1,VLOOKUP(CY$5,Kruistabel!$B$6:$F$9,MATCH($C23,Kruistabel!$C$5:$F$5,0)+1,FALSE)+MIN(Kruistabel!$C$15,IF($D23="Ja",Kruistabel!$C$13,0)+IF(CY$6="Ja",Kruistabel!$C$14,0)),"")</f>
        <v>40</v>
      </c>
      <c r="CZ23" s="326">
        <f ca="1">IF(Plananalyse!CZ23=1,VLOOKUP(CZ$5,Kruistabel!$B$6:$F$9,MATCH($C23,Kruistabel!$C$5:$F$5,0)+1,FALSE)+MIN(Kruistabel!$C$15,IF($D23="Ja",Kruistabel!$C$13,0)+IF(CZ$6="Ja",Kruistabel!$C$14,0)),"")</f>
        <v>40</v>
      </c>
      <c r="DA23" s="326">
        <f ca="1">IF(Plananalyse!DA23=1,VLOOKUP(DA$5,Kruistabel!$B$6:$F$9,MATCH($C23,Kruistabel!$C$5:$F$5,0)+1,FALSE)+MIN(Kruistabel!$C$15,IF($D23="Ja",Kruistabel!$C$13,0)+IF(DA$6="Ja",Kruistabel!$C$14,0)),"")</f>
        <v>40</v>
      </c>
      <c r="DB23" s="326">
        <f ca="1">IF(Plananalyse!DB23=1,VLOOKUP(DB$5,Kruistabel!$B$6:$F$9,MATCH($C23,Kruistabel!$C$5:$F$5,0)+1,FALSE)+MIN(Kruistabel!$C$15,IF($D23="Ja",Kruistabel!$C$13,0)+IF(DB$6="Ja",Kruistabel!$C$14,0)),"")</f>
        <v>28</v>
      </c>
      <c r="DC23" s="326">
        <f ca="1">IF(Plananalyse!DC23=1,VLOOKUP(DC$5,Kruistabel!$B$6:$F$9,MATCH($C23,Kruistabel!$C$5:$F$5,0)+1,FALSE)+MIN(Kruistabel!$C$15,IF($D23="Ja",Kruistabel!$C$13,0)+IF(DC$6="Ja",Kruistabel!$C$14,0)),"")</f>
        <v>28</v>
      </c>
      <c r="DD23" s="327"/>
      <c r="DE23" s="326" t="e">
        <f ca="1">IF(Plananalyse!DE23=1,VLOOKUP(DE$5,Kruistabel!$B$6:$F$9,MATCH($C23,Kruistabel!$C$5:$F$5,0)+1,FALSE)+MIN(Kruistabel!$C$15,IF($D23="Ja",Kruistabel!$C$13,0)+IF(DE$6="Ja",Kruistabel!$C$14,0)),"")</f>
        <v>#N/A</v>
      </c>
      <c r="DF23" s="326" t="e">
        <f ca="1">IF(Plananalyse!DF23=1,VLOOKUP(DF$5,Kruistabel!$B$6:$F$9,MATCH($C23,Kruistabel!$C$5:$F$5,0)+1,FALSE)+MIN(Kruistabel!$C$15,IF($D23="Ja",Kruistabel!$C$13,0)+IF(DF$6="Ja",Kruistabel!$C$14,0)),"")</f>
        <v>#N/A</v>
      </c>
      <c r="DG23" s="326" t="e">
        <f ca="1">IF(Plananalyse!DG23=1,VLOOKUP(DG$5,Kruistabel!$B$6:$F$9,MATCH($C23,Kruistabel!$C$5:$F$5,0)+1,FALSE)+MIN(Kruistabel!$C$15,IF($D23="Ja",Kruistabel!$C$13,0)+IF(DG$6="Ja",Kruistabel!$C$14,0)),"")</f>
        <v>#N/A</v>
      </c>
      <c r="DH23" s="326" t="e">
        <f ca="1">IF(Plananalyse!DH23=1,VLOOKUP(DH$5,Kruistabel!$B$6:$F$9,MATCH($C23,Kruistabel!$C$5:$F$5,0)+1,FALSE)+MIN(Kruistabel!$C$15,IF($D23="Ja",Kruistabel!$C$13,0)+IF(DH$6="Ja",Kruistabel!$C$14,0)),"")</f>
        <v>#N/A</v>
      </c>
      <c r="DI23" s="326" t="e">
        <f ca="1">IF(Plananalyse!DI23=1,VLOOKUP(DI$5,Kruistabel!$B$6:$F$9,MATCH($C23,Kruistabel!$C$5:$F$5,0)+1,FALSE)+MIN(Kruistabel!$C$15,IF($D23="Ja",Kruistabel!$C$13,0)+IF(DI$6="Ja",Kruistabel!$C$14,0)),"")</f>
        <v>#N/A</v>
      </c>
      <c r="DJ23" s="326" t="e">
        <f ca="1">IF(Plananalyse!DJ23=1,VLOOKUP(DJ$5,Kruistabel!$B$6:$F$9,MATCH($C23,Kruistabel!$C$5:$F$5,0)+1,FALSE)+MIN(Kruistabel!$C$15,IF($D23="Ja",Kruistabel!$C$13,0)+IF(DJ$6="Ja",Kruistabel!$C$14,0)),"")</f>
        <v>#N/A</v>
      </c>
      <c r="DK23" s="326" t="e">
        <f ca="1">IF(Plananalyse!DK23=1,VLOOKUP(DK$5,Kruistabel!$B$6:$F$9,MATCH($C23,Kruistabel!$C$5:$F$5,0)+1,FALSE)+MIN(Kruistabel!$C$15,IF($D23="Ja",Kruistabel!$C$13,0)+IF(DK$6="Ja",Kruistabel!$C$14,0)),"")</f>
        <v>#REF!</v>
      </c>
      <c r="DL23" s="326" t="e">
        <f ca="1">IF(Plananalyse!DL23=1,VLOOKUP(DL$5,Kruistabel!$B$6:$F$9,MATCH($C23,Kruistabel!$C$5:$F$5,0)+1,FALSE)+MIN(Kruistabel!$C$15,IF($D23="Ja",Kruistabel!$C$13,0)+IF(DL$6="Ja",Kruistabel!$C$14,0)),"")</f>
        <v>#REF!</v>
      </c>
      <c r="DM23" s="327"/>
      <c r="DN23" s="326" t="e">
        <f ca="1">IF(Plananalyse!DN23=1,VLOOKUP(DN$5,Kruistabel!$B$6:$F$9,MATCH($C23,Kruistabel!$C$5:$F$5,0)+1,FALSE)+MIN(Kruistabel!$C$15,IF($D23="Ja",Kruistabel!$C$13,0)+IF(DN$6="Ja",Kruistabel!$C$14,0)),"")</f>
        <v>#N/A</v>
      </c>
      <c r="DO23" s="326" t="e">
        <f ca="1">IF(Plananalyse!DO23=1,VLOOKUP(DO$5,Kruistabel!$B$6:$F$9,MATCH($C23,Kruistabel!$C$5:$F$5,0)+1,FALSE)+MIN(Kruistabel!$C$15,IF($D23="Ja",Kruistabel!$C$13,0)+IF(DO$6="Ja",Kruistabel!$C$14,0)),"")</f>
        <v>#N/A</v>
      </c>
      <c r="DP23" s="326" t="e">
        <f ca="1">IF(Plananalyse!DP23=1,VLOOKUP(DP$5,Kruistabel!$B$6:$F$9,MATCH($C23,Kruistabel!$C$5:$F$5,0)+1,FALSE)+MIN(Kruistabel!$C$15,IF($D23="Ja",Kruistabel!$C$13,0)+IF(DP$6="Ja",Kruistabel!$C$14,0)),"")</f>
        <v>#N/A</v>
      </c>
      <c r="DQ23" s="326" t="e">
        <f ca="1">IF(Plananalyse!DQ23=1,VLOOKUP(DQ$5,Kruistabel!$B$6:$F$9,MATCH($C23,Kruistabel!$C$5:$F$5,0)+1,FALSE)+MIN(Kruistabel!$C$15,IF($D23="Ja",Kruistabel!$C$13,0)+IF(DQ$6="Ja",Kruistabel!$C$14,0)),"")</f>
        <v>#N/A</v>
      </c>
      <c r="DR23" s="326" t="e">
        <f ca="1">IF(Plananalyse!DR23=1,VLOOKUP(DR$5,Kruistabel!$B$6:$F$9,MATCH($C23,Kruistabel!$C$5:$F$5,0)+1,FALSE)+MIN(Kruistabel!$C$15,IF($D23="Ja",Kruistabel!$C$13,0)+IF(DR$6="Ja",Kruistabel!$C$14,0)),"")</f>
        <v>#N/A</v>
      </c>
      <c r="DS23" s="326" t="e">
        <f ca="1">IF(Plananalyse!DS23=1,VLOOKUP(DS$5,Kruistabel!$B$6:$F$9,MATCH($C23,Kruistabel!$C$5:$F$5,0)+1,FALSE)+MIN(Kruistabel!$C$15,IF($D23="Ja",Kruistabel!$C$13,0)+IF(DS$6="Ja",Kruistabel!$C$14,0)),"")</f>
        <v>#N/A</v>
      </c>
      <c r="DT23" s="326" t="e">
        <f ca="1">IF(Plananalyse!DT23=1,VLOOKUP(DT$5,Kruistabel!$B$6:$F$9,MATCH($C23,Kruistabel!$C$5:$F$5,0)+1,FALSE)+MIN(Kruistabel!$C$15,IF($D23="Ja",Kruistabel!$C$13,0)+IF(DT$6="Ja",Kruistabel!$C$14,0)),"")</f>
        <v>#N/A</v>
      </c>
      <c r="DU23" s="326" t="e">
        <f ca="1">IF(Plananalyse!DU23=1,VLOOKUP(DU$5,Kruistabel!$B$6:$F$9,MATCH($C23,Kruistabel!$C$5:$F$5,0)+1,FALSE)+MIN(Kruistabel!$C$15,IF($D23="Ja",Kruistabel!$C$13,0)+IF(DU$6="Ja",Kruistabel!$C$14,0)),"")</f>
        <v>#N/A</v>
      </c>
      <c r="DV23" s="326" t="e">
        <f ca="1">IF(Plananalyse!DV23=1,VLOOKUP(DV$5,Kruistabel!$B$6:$F$9,MATCH($C23,Kruistabel!$C$5:$F$5,0)+1,FALSE)+MIN(Kruistabel!$C$15,IF($D23="Ja",Kruistabel!$C$13,0)+IF(DV$6="Ja",Kruistabel!$C$14,0)),"")</f>
        <v>#N/A</v>
      </c>
      <c r="DW23" s="326" t="e">
        <f ca="1">IF(Plananalyse!DW23=1,VLOOKUP(DW$5,Kruistabel!$B$6:$F$9,MATCH($C23,Kruistabel!$C$5:$F$5,0)+1,FALSE)+MIN(Kruistabel!$C$15,IF($D23="Ja",Kruistabel!$C$13,0)+IF(DW$6="Ja",Kruistabel!$C$14,0)),"")</f>
        <v>#REF!</v>
      </c>
      <c r="DX23" s="326" t="e">
        <f ca="1">IF(Plananalyse!DX23=1,VLOOKUP(DX$5,Kruistabel!$B$6:$F$9,MATCH($C23,Kruistabel!$C$5:$F$5,0)+1,FALSE)+MIN(Kruistabel!$C$15,IF($D23="Ja",Kruistabel!$C$13,0)+IF(DX$6="Ja",Kruistabel!$C$14,0)),"")</f>
        <v>#REF!</v>
      </c>
      <c r="DY23" s="327"/>
      <c r="DZ23" s="326" t="e">
        <f ca="1">IF(Plananalyse!DZ23=1,VLOOKUP(DZ$5,Kruistabel!$B$6:$F$9,MATCH($C23,Kruistabel!$C$5:$F$5,0)+1,FALSE)+MIN(Kruistabel!$C$15,IF($D23="Ja",Kruistabel!$C$13,0)+IF(DZ$6="Ja",Kruistabel!$C$14,0)),"")</f>
        <v>#N/A</v>
      </c>
      <c r="EA23" s="326" t="e">
        <f ca="1">IF(Plananalyse!EA23=1,VLOOKUP(EA$5,Kruistabel!$B$6:$F$9,MATCH($C23,Kruistabel!$C$5:$F$5,0)+1,FALSE)+MIN(Kruistabel!$C$15,IF($D23="Ja",Kruistabel!$C$13,0)+IF(EA$6="Ja",Kruistabel!$C$14,0)),"")</f>
        <v>#N/A</v>
      </c>
      <c r="EB23" s="326" t="e">
        <f ca="1">IF(Plananalyse!EB23=1,VLOOKUP(EB$5,Kruistabel!$B$6:$F$9,MATCH($C23,Kruistabel!$C$5:$F$5,0)+1,FALSE)+MIN(Kruistabel!$C$15,IF($D23="Ja",Kruistabel!$C$13,0)+IF(EB$6="Ja",Kruistabel!$C$14,0)),"")</f>
        <v>#REF!</v>
      </c>
      <c r="EC23" s="326" t="e">
        <f ca="1">IF(Plananalyse!EC23=1,VLOOKUP(EC$5,Kruistabel!$B$6:$F$9,MATCH($C23,Kruistabel!$C$5:$F$5,0)+1,FALSE)+MIN(Kruistabel!$C$15,IF($D23="Ja",Kruistabel!$C$13,0)+IF(EC$6="Ja",Kruistabel!$C$14,0)),"")</f>
        <v>#REF!</v>
      </c>
      <c r="ED23" s="327"/>
      <c r="EE23" s="326" t="e">
        <f ca="1">IF(Plananalyse!EE23=1,VLOOKUP(EE$5,Kruistabel!$B$6:$F$9,MATCH($C23,Kruistabel!$C$5:$F$5,0)+1,FALSE)+MIN(Kruistabel!$C$15,IF($D23="Ja",Kruistabel!$C$13,0)+IF(EE$6="Ja",Kruistabel!$C$14,0)),"")</f>
        <v>#N/A</v>
      </c>
      <c r="EF23" s="326" t="e">
        <f ca="1">IF(Plananalyse!EF23=1,VLOOKUP(EF$5,Kruistabel!$B$6:$F$9,MATCH($C23,Kruistabel!$C$5:$F$5,0)+1,FALSE)+MIN(Kruistabel!$C$15,IF($D23="Ja",Kruistabel!$C$13,0)+IF(EF$6="Ja",Kruistabel!$C$14,0)),"")</f>
        <v>#N/A</v>
      </c>
      <c r="EG23" s="326" t="e">
        <f ca="1">IF(Plananalyse!EG23=1,VLOOKUP(EG$5,Kruistabel!$B$6:$F$9,MATCH($C23,Kruistabel!$C$5:$F$5,0)+1,FALSE)+MIN(Kruistabel!$C$15,IF($D23="Ja",Kruistabel!$C$13,0)+IF(EG$6="Ja",Kruistabel!$C$14,0)),"")</f>
        <v>#N/A</v>
      </c>
      <c r="EH23" s="326" t="e">
        <f ca="1">IF(Plananalyse!EH23=1,VLOOKUP(EH$5,Kruistabel!$B$6:$F$9,MATCH($C23,Kruistabel!$C$5:$F$5,0)+1,FALSE)+MIN(Kruistabel!$C$15,IF($D23="Ja",Kruistabel!$C$13,0)+IF(EH$6="Ja",Kruistabel!$C$14,0)),"")</f>
        <v>#REF!</v>
      </c>
      <c r="EI23" s="326" t="e">
        <f ca="1">IF(Plananalyse!EI23=1,VLOOKUP(EI$5,Kruistabel!$B$6:$F$9,MATCH($C23,Kruistabel!$C$5:$F$5,0)+1,FALSE)+MIN(Kruistabel!$C$15,IF($D23="Ja",Kruistabel!$C$13,0)+IF(EI$6="Ja",Kruistabel!$C$14,0)),"")</f>
        <v>#REF!</v>
      </c>
      <c r="EJ23" s="331" t="str">
        <f>IF(Plananalyse!EJ23=1,VLOOKUP(EJ$5,Kruistabel!$B$6:$F$9,MATCH($C23,Kruistabel!$C$5:$F$5,0)+1,FALSE)+MIN(Kruistabel!$C$15,IF($D23="Ja",Kruistabel!$C$13,0)+IF(EJ$6="Ja",Kruistabel!$C$14,0)),"")</f>
        <v/>
      </c>
      <c r="EK23" s="164"/>
      <c r="EL23" s="164"/>
      <c r="EM23" s="164"/>
      <c r="EN23" s="164"/>
    </row>
    <row r="24" spans="2:144">
      <c r="B24" s="337" t="s">
        <v>107</v>
      </c>
      <c r="C24" s="160" t="str">
        <f>_xlfn.IFNA(VLOOKUP($B24,Classificatietabel!$B$6:$I$91,C$7,FALSE),"")</f>
        <v>normaal</v>
      </c>
      <c r="D24" s="160" t="str">
        <f>_xlfn.IFNA(VLOOKUP($B24,Classificatietabel!$B$6:$I$91,D$7,FALSE),"")</f>
        <v>neen</v>
      </c>
      <c r="E24" s="119">
        <f>IF(AND(D24="laag",$D$3=1),0,_xlfn.IFNA(IF(VLOOKUP($B24,Classificatietabel!$B$6:$H$91,$E$5,FALSE)="Ja",1,0),""))</f>
        <v>1</v>
      </c>
      <c r="F24" s="163"/>
      <c r="G24" s="326">
        <f>IF(Plananalyse!G24=1,VLOOKUP(G$5,Kruistabel!$B$6:$F$9,MATCH($C24,Kruistabel!$C$5:$F$5,0)+1,FALSE)+MIN(Kruistabel!$C$15,IF($D24="Ja",Kruistabel!$C$13,0)+IF(G$6="Ja",Kruistabel!$C$14,0)),"")</f>
        <v>28</v>
      </c>
      <c r="H24" s="326">
        <f>IF(Plananalyse!H24=1,VLOOKUP(H$5,Kruistabel!$B$6:$F$9,MATCH($C24,Kruistabel!$C$5:$F$5,0)+1,FALSE)+MIN(Kruistabel!$C$15,IF($D24="Ja",Kruistabel!$C$13,0)+IF(H$6="Ja",Kruistabel!$C$14,0)),"")</f>
        <v>28</v>
      </c>
      <c r="I24" s="326">
        <f>IF(Plananalyse!I24=1,VLOOKUP(I$5,Kruistabel!$B$6:$F$9,MATCH($C24,Kruistabel!$C$5:$F$5,0)+1,FALSE)+MIN(Kruistabel!$C$15,IF($D24="Ja",Kruistabel!$C$13,0)+IF(I$6="Ja",Kruistabel!$C$14,0)),"")</f>
        <v>40</v>
      </c>
      <c r="J24" s="326">
        <f>IF(Plananalyse!J24=1,VLOOKUP(J$5,Kruistabel!$B$6:$F$9,MATCH($C24,Kruistabel!$C$5:$F$5,0)+1,FALSE)+MIN(Kruistabel!$C$15,IF($D24="Ja",Kruistabel!$C$13,0)+IF(J$6="Ja",Kruistabel!$C$14,0)),"")</f>
        <v>28</v>
      </c>
      <c r="K24" s="326">
        <f>IF(Plananalyse!K24=1,VLOOKUP(K$5,Kruistabel!$B$6:$F$9,MATCH($C24,Kruistabel!$C$5:$F$5,0)+1,FALSE)+MIN(Kruistabel!$C$15,IF($D24="Ja",Kruistabel!$C$13,0)+IF(K$6="Ja",Kruistabel!$C$14,0)),"")</f>
        <v>28</v>
      </c>
      <c r="L24" s="326">
        <f>IF(Plananalyse!L24=1,VLOOKUP(L$5,Kruistabel!$B$6:$F$9,MATCH($C24,Kruistabel!$C$5:$F$5,0)+1,FALSE)+MIN(Kruistabel!$C$15,IF($D24="Ja",Kruistabel!$C$13,0)+IF(L$6="Ja",Kruistabel!$C$14,0)),"")</f>
        <v>28</v>
      </c>
      <c r="M24" s="326">
        <f>IF(Plananalyse!M24=1,VLOOKUP(M$5,Kruistabel!$B$6:$F$9,MATCH($C24,Kruistabel!$C$5:$F$5,0)+1,FALSE)+MIN(Kruistabel!$C$15,IF($D24="Ja",Kruistabel!$C$13,0)+IF(M$6="Ja",Kruistabel!$C$14,0)),"")</f>
        <v>44</v>
      </c>
      <c r="N24" s="326">
        <f>IF(Plananalyse!N24=1,VLOOKUP(N$5,Kruistabel!$B$6:$F$9,MATCH($C24,Kruistabel!$C$5:$F$5,0)+1,FALSE)+MIN(Kruistabel!$C$15,IF($D24="Ja",Kruistabel!$C$13,0)+IF(N$6="Ja",Kruistabel!$C$14,0)),"")</f>
        <v>44</v>
      </c>
      <c r="O24" s="326">
        <f>IF(Plananalyse!O24=1,VLOOKUP(O$5,Kruistabel!$B$6:$F$9,MATCH($C24,Kruistabel!$C$5:$F$5,0)+1,FALSE)+MIN(Kruistabel!$C$15,IF($D24="Ja",Kruistabel!$C$13,0)+IF(O$6="Ja",Kruistabel!$C$14,0)),"")</f>
        <v>44</v>
      </c>
      <c r="P24" s="326">
        <f>IF(Plananalyse!P24=1,VLOOKUP(P$5,Kruistabel!$B$6:$F$9,MATCH($C24,Kruistabel!$C$5:$F$5,0)+1,FALSE)+MIN(Kruistabel!$C$15,IF($D24="Ja",Kruistabel!$C$13,0)+IF(P$6="Ja",Kruistabel!$C$14,0)),"")</f>
        <v>48</v>
      </c>
      <c r="Q24" s="326">
        <f>IF(Plananalyse!Q24=1,VLOOKUP(Q$5,Kruistabel!$B$6:$F$9,MATCH($C24,Kruistabel!$C$5:$F$5,0)+1,FALSE)+MIN(Kruistabel!$C$15,IF($D24="Ja",Kruistabel!$C$13,0)+IF(Q$6="Ja",Kruistabel!$C$14,0)),"")</f>
        <v>40</v>
      </c>
      <c r="R24" s="326">
        <f>IF(Plananalyse!R24=1,VLOOKUP(R$5,Kruistabel!$B$6:$F$9,MATCH($C24,Kruistabel!$C$5:$F$5,0)+1,FALSE)+MIN(Kruistabel!$C$15,IF($D24="Ja",Kruistabel!$C$13,0)+IF(R$6="Ja",Kruistabel!$C$14,0)),"")</f>
        <v>44</v>
      </c>
      <c r="S24" s="326">
        <f>IF(Plananalyse!S24=1,VLOOKUP(S$5,Kruistabel!$B$6:$F$9,MATCH($C24,Kruistabel!$C$5:$F$5,0)+1,FALSE)+MIN(Kruistabel!$C$15,IF($D24="Ja",Kruistabel!$C$13,0)+IF(S$6="Ja",Kruistabel!$C$14,0)),"")</f>
        <v>28</v>
      </c>
      <c r="T24" s="326">
        <f>IF(Plananalyse!T24=1,VLOOKUP(T$5,Kruistabel!$B$6:$F$9,MATCH($C24,Kruistabel!$C$5:$F$5,0)+1,FALSE)+MIN(Kruistabel!$C$15,IF($D24="Ja",Kruistabel!$C$13,0)+IF(T$6="Ja",Kruistabel!$C$14,0)),"")</f>
        <v>28</v>
      </c>
      <c r="U24" s="326">
        <f>IF(Plananalyse!U24=1,VLOOKUP(U$5,Kruistabel!$B$6:$F$9,MATCH($C24,Kruistabel!$C$5:$F$5,0)+1,FALSE)+MIN(Kruistabel!$C$15,IF($D24="Ja",Kruistabel!$C$13,0)+IF(U$6="Ja",Kruistabel!$C$14,0)),"")</f>
        <v>28</v>
      </c>
      <c r="V24" s="326">
        <f>IF(Plananalyse!V24=1,VLOOKUP(V$5,Kruistabel!$B$6:$F$9,MATCH($C24,Kruistabel!$C$5:$F$5,0)+1,FALSE)+MIN(Kruistabel!$C$15,IF($D24="Ja",Kruistabel!$C$13,0)+IF(V$6="Ja",Kruistabel!$C$14,0)),"")</f>
        <v>28</v>
      </c>
      <c r="W24" s="326">
        <f ca="1">IF(Plananalyse!W24=1,VLOOKUP(W$5,Kruistabel!$B$6:$F$9,MATCH($C24,Kruistabel!$C$5:$F$5,0)+1,FALSE)+MIN(Kruistabel!$C$15,IF($D24="Ja",Kruistabel!$C$13,0)+IF(W$6="Ja",Kruistabel!$C$14,0)),"")</f>
        <v>28</v>
      </c>
      <c r="X24" s="326">
        <f ca="1">IF(Plananalyse!X24=1,VLOOKUP(X$5,Kruistabel!$B$6:$F$9,MATCH($C24,Kruistabel!$C$5:$F$5,0)+1,FALSE)+MIN(Kruistabel!$C$15,IF($D24="Ja",Kruistabel!$C$13,0)+IF(X$6="Ja",Kruistabel!$C$14,0)),"")</f>
        <v>28</v>
      </c>
      <c r="Y24" s="326">
        <f ca="1">IF(Plananalyse!Y24=1,VLOOKUP(Y$5,Kruistabel!$B$6:$F$9,MATCH($C24,Kruistabel!$C$5:$F$5,0)+1,FALSE)+MIN(Kruistabel!$C$15,IF($D24="Ja",Kruistabel!$C$13,0)+IF(Y$6="Ja",Kruistabel!$C$14,0)),"")</f>
        <v>40</v>
      </c>
      <c r="Z24" s="326">
        <f ca="1">IF(Plananalyse!Z24=1,VLOOKUP(Z$5,Kruistabel!$B$6:$F$9,MATCH($C24,Kruistabel!$C$5:$F$5,0)+1,FALSE)+MIN(Kruistabel!$C$15,IF($D24="Ja",Kruistabel!$C$13,0)+IF(Z$6="Ja",Kruistabel!$C$14,0)),"")</f>
        <v>28</v>
      </c>
      <c r="AA24" s="326">
        <f ca="1">IF(Plananalyse!AA24=1,VLOOKUP(AA$5,Kruistabel!$B$6:$F$9,MATCH($C24,Kruistabel!$C$5:$F$5,0)+1,FALSE)+MIN(Kruistabel!$C$15,IF($D24="Ja",Kruistabel!$C$13,0)+IF(AA$6="Ja",Kruistabel!$C$14,0)),"")</f>
        <v>28</v>
      </c>
      <c r="AB24" s="326">
        <f ca="1">IF(Plananalyse!AB24=1,VLOOKUP(AB$5,Kruistabel!$B$6:$F$9,MATCH($C24,Kruistabel!$C$5:$F$5,0)+1,FALSE)+MIN(Kruistabel!$C$15,IF($D24="Ja",Kruistabel!$C$13,0)+IF(AB$6="Ja",Kruistabel!$C$14,0)),"")</f>
        <v>28</v>
      </c>
      <c r="AC24" s="326">
        <f ca="1">IF(Plananalyse!AC24=1,VLOOKUP(AC$5,Kruistabel!$B$6:$F$9,MATCH($C24,Kruistabel!$C$5:$F$5,0)+1,FALSE)+MIN(Kruistabel!$C$15,IF($D24="Ja",Kruistabel!$C$13,0)+IF(AC$6="Ja",Kruistabel!$C$14,0)),"")</f>
        <v>28</v>
      </c>
      <c r="AD24" s="326">
        <f ca="1">IF(Plananalyse!AD24=1,VLOOKUP(AD$5,Kruistabel!$B$6:$F$9,MATCH($C24,Kruistabel!$C$5:$F$5,0)+1,FALSE)+MIN(Kruistabel!$C$15,IF($D24="Ja",Kruistabel!$C$13,0)+IF(AD$6="Ja",Kruistabel!$C$14,0)),"")</f>
        <v>28</v>
      </c>
      <c r="AE24" s="326">
        <f ca="1">IF(Plananalyse!AE24=1,VLOOKUP(AE$5,Kruistabel!$B$6:$F$9,MATCH($C24,Kruistabel!$C$5:$F$5,0)+1,FALSE)+MIN(Kruistabel!$C$15,IF($D24="Ja",Kruistabel!$C$13,0)+IF(AE$6="Ja",Kruistabel!$C$14,0)),"")</f>
        <v>28</v>
      </c>
      <c r="AF24" s="326">
        <f ca="1">IF(Plananalyse!AF24=1,VLOOKUP(AF$5,Kruistabel!$B$6:$F$9,MATCH($C24,Kruistabel!$C$5:$F$5,0)+1,FALSE)+MIN(Kruistabel!$C$15,IF($D24="Ja",Kruistabel!$C$13,0)+IF(AF$6="Ja",Kruistabel!$C$14,0)),"")</f>
        <v>28</v>
      </c>
      <c r="AG24" s="326">
        <f ca="1">IF(Plananalyse!AG24=1,VLOOKUP(AG$5,Kruistabel!$B$6:$F$9,MATCH($C24,Kruistabel!$C$5:$F$5,0)+1,FALSE)+MIN(Kruistabel!$C$15,IF($D24="Ja",Kruistabel!$C$13,0)+IF(AG$6="Ja",Kruistabel!$C$14,0)),"")</f>
        <v>28</v>
      </c>
      <c r="AH24" s="326">
        <f ca="1">IF(Plananalyse!AH24=1,VLOOKUP(AH$5,Kruistabel!$B$6:$F$9,MATCH($C24,Kruistabel!$C$5:$F$5,0)+1,FALSE)+MIN(Kruistabel!$C$15,IF($D24="Ja",Kruistabel!$C$13,0)+IF(AH$6="Ja",Kruistabel!$C$14,0)),"")</f>
        <v>28</v>
      </c>
      <c r="AI24" s="326">
        <f ca="1">IF(Plananalyse!AI24=1,VLOOKUP(AI$5,Kruistabel!$B$6:$F$9,MATCH($C24,Kruistabel!$C$5:$F$5,0)+1,FALSE)+MIN(Kruistabel!$C$15,IF($D24="Ja",Kruistabel!$C$13,0)+IF(AI$6="Ja",Kruistabel!$C$14,0)),"")</f>
        <v>28</v>
      </c>
      <c r="AJ24" s="326">
        <f ca="1">IF(Plananalyse!AJ24=1,VLOOKUP(AJ$5,Kruistabel!$B$6:$F$9,MATCH($C24,Kruistabel!$C$5:$F$5,0)+1,FALSE)+MIN(Kruistabel!$C$15,IF($D24="Ja",Kruistabel!$C$13,0)+IF(AJ$6="Ja",Kruistabel!$C$14,0)),"")</f>
        <v>28</v>
      </c>
      <c r="AK24" s="326">
        <f ca="1">IF(Plananalyse!AK24=1,VLOOKUP(AK$5,Kruistabel!$B$6:$F$9,MATCH($C24,Kruistabel!$C$5:$F$5,0)+1,FALSE)+MIN(Kruistabel!$C$15,IF($D24="Ja",Kruistabel!$C$13,0)+IF(AK$6="Ja",Kruistabel!$C$14,0)),"")</f>
        <v>42</v>
      </c>
      <c r="AL24" s="326">
        <f ca="1">IF(Plananalyse!AL24=1,VLOOKUP(AL$5,Kruistabel!$B$6:$F$9,MATCH($C24,Kruistabel!$C$5:$F$5,0)+1,FALSE)+MIN(Kruistabel!$C$15,IF($D24="Ja",Kruistabel!$C$13,0)+IF(AL$6="Ja",Kruistabel!$C$14,0)),"")</f>
        <v>28</v>
      </c>
      <c r="AM24" s="326">
        <f ca="1">IF(Plananalyse!AM24=1,VLOOKUP(AM$5,Kruistabel!$B$6:$F$9,MATCH($C24,Kruistabel!$C$5:$F$5,0)+1,FALSE)+MIN(Kruistabel!$C$15,IF($D24="Ja",Kruistabel!$C$13,0)+IF(AM$6="Ja",Kruistabel!$C$14,0)),"")</f>
        <v>28</v>
      </c>
      <c r="AN24" s="327"/>
      <c r="AO24" s="326">
        <f ca="1">IF(Plananalyse!AO24=1,VLOOKUP(AO$5,Kruistabel!$B$6:$F$9,MATCH($C24,Kruistabel!$C$5:$F$5,0)+1,FALSE)+MIN(Kruistabel!$C$15,IF($D24="Ja",Kruistabel!$C$13,0)+IF(AO$6="Ja",Kruistabel!$C$14,0)),"")</f>
        <v>42</v>
      </c>
      <c r="AP24" s="326">
        <f ca="1">IF(Plananalyse!AP24=1,VLOOKUP(AP$5,Kruistabel!$B$6:$F$9,MATCH($C24,Kruistabel!$C$5:$F$5,0)+1,FALSE)+MIN(Kruistabel!$C$15,IF($D24="Ja",Kruistabel!$C$13,0)+IF(AP$6="Ja",Kruistabel!$C$14,0)),"")</f>
        <v>42</v>
      </c>
      <c r="AQ24" s="326">
        <f ca="1">IF(Plananalyse!AQ24=1,VLOOKUP(AQ$5,Kruistabel!$B$6:$F$9,MATCH($C24,Kruistabel!$C$5:$F$5,0)+1,FALSE)+MIN(Kruistabel!$C$15,IF($D24="Ja",Kruistabel!$C$13,0)+IF(AQ$6="Ja",Kruistabel!$C$14,0)),"")</f>
        <v>42</v>
      </c>
      <c r="AR24" s="326">
        <f ca="1">IF(Plananalyse!AR24=1,VLOOKUP(AR$5,Kruistabel!$B$6:$F$9,MATCH($C24,Kruistabel!$C$5:$F$5,0)+1,FALSE)+MIN(Kruistabel!$C$15,IF($D24="Ja",Kruistabel!$C$13,0)+IF(AR$6="Ja",Kruistabel!$C$14,0)),"")</f>
        <v>46</v>
      </c>
      <c r="AS24" s="326">
        <f ca="1">IF(Plananalyse!AS24=1,VLOOKUP(AS$5,Kruistabel!$B$6:$F$9,MATCH($C24,Kruistabel!$C$5:$F$5,0)+1,FALSE)+MIN(Kruistabel!$C$15,IF($D24="Ja",Kruistabel!$C$13,0)+IF(AS$6="Ja",Kruistabel!$C$14,0)),"")</f>
        <v>42</v>
      </c>
      <c r="AT24" s="326">
        <f ca="1">IF(Plananalyse!AT24=1,VLOOKUP(AT$5,Kruistabel!$B$6:$F$9,MATCH($C24,Kruistabel!$C$5:$F$5,0)+1,FALSE)+MIN(Kruistabel!$C$15,IF($D24="Ja",Kruistabel!$C$13,0)+IF(AT$6="Ja",Kruistabel!$C$14,0)),"")</f>
        <v>46</v>
      </c>
      <c r="AU24" s="326">
        <f ca="1">IF(Plananalyse!AU24=1,VLOOKUP(AU$5,Kruistabel!$B$6:$F$9,MATCH($C24,Kruistabel!$C$5:$F$5,0)+1,FALSE)+MIN(Kruistabel!$C$15,IF($D24="Ja",Kruistabel!$C$13,0)+IF(AU$6="Ja",Kruistabel!$C$14,0)),"")</f>
        <v>28</v>
      </c>
      <c r="AV24" s="326">
        <f ca="1">IF(Plananalyse!AV24=1,VLOOKUP(AV$5,Kruistabel!$B$6:$F$9,MATCH($C24,Kruistabel!$C$5:$F$5,0)+1,FALSE)+MIN(Kruistabel!$C$15,IF($D24="Ja",Kruistabel!$C$13,0)+IF(AV$6="Ja",Kruistabel!$C$14,0)),"")</f>
        <v>42</v>
      </c>
      <c r="AW24" s="326">
        <f ca="1">IF(Plananalyse!AW24=1,VLOOKUP(AW$5,Kruistabel!$B$6:$F$9,MATCH($C24,Kruistabel!$C$5:$F$5,0)+1,FALSE)+MIN(Kruistabel!$C$15,IF($D24="Ja",Kruistabel!$C$13,0)+IF(AW$6="Ja",Kruistabel!$C$14,0)),"")</f>
        <v>28</v>
      </c>
      <c r="AX24" s="326">
        <f ca="1">IF(Plananalyse!AX24=1,VLOOKUP(AX$5,Kruistabel!$B$6:$F$9,MATCH($C24,Kruistabel!$C$5:$F$5,0)+1,FALSE)+MIN(Kruistabel!$C$15,IF($D24="Ja",Kruistabel!$C$13,0)+IF(AX$6="Ja",Kruistabel!$C$14,0)),"")</f>
        <v>28</v>
      </c>
      <c r="AY24" s="327"/>
      <c r="AZ24" s="326">
        <f ca="1">IF(Plananalyse!AZ24=1,VLOOKUP(AZ$5,Kruistabel!$B$6:$F$9,MATCH($C24,Kruistabel!$C$5:$F$5,0)+1,FALSE)+MIN(Kruistabel!$C$15,IF($D24="Ja",Kruistabel!$C$13,0)+IF(AZ$6="Ja",Kruistabel!$C$14,0)),"")</f>
        <v>28</v>
      </c>
      <c r="BA24" s="326">
        <f ca="1">IF(Plananalyse!BA24=1,VLOOKUP(BA$5,Kruistabel!$B$6:$F$9,MATCH($C24,Kruistabel!$C$5:$F$5,0)+1,FALSE)+MIN(Kruistabel!$C$15,IF($D24="Ja",Kruistabel!$C$13,0)+IF(BA$6="Ja",Kruistabel!$C$14,0)),"")</f>
        <v>28</v>
      </c>
      <c r="BB24" s="326">
        <f ca="1">IF(Plananalyse!BB24=1,VLOOKUP(BB$5,Kruistabel!$B$6:$F$9,MATCH($C24,Kruistabel!$C$5:$F$5,0)+1,FALSE)+MIN(Kruistabel!$C$15,IF($D24="Ja",Kruistabel!$C$13,0)+IF(BB$6="Ja",Kruistabel!$C$14,0)),"")</f>
        <v>40</v>
      </c>
      <c r="BC24" s="326">
        <f ca="1">IF(Plananalyse!BC24=1,VLOOKUP(BC$5,Kruistabel!$B$6:$F$9,MATCH($C24,Kruistabel!$C$5:$F$5,0)+1,FALSE)+MIN(Kruistabel!$C$15,IF($D24="Ja",Kruistabel!$C$13,0)+IF(BC$6="Ja",Kruistabel!$C$14,0)),"")</f>
        <v>40</v>
      </c>
      <c r="BD24" s="326">
        <f ca="1">IF(Plananalyse!BD24=1,VLOOKUP(BD$5,Kruistabel!$B$6:$F$9,MATCH($C24,Kruistabel!$C$5:$F$5,0)+1,FALSE)+MIN(Kruistabel!$C$15,IF($D24="Ja",Kruistabel!$C$13,0)+IF(BD$6="Ja",Kruistabel!$C$14,0)),"")</f>
        <v>28</v>
      </c>
      <c r="BE24" s="326">
        <f ca="1">IF(Plananalyse!BE24=1,VLOOKUP(BE$5,Kruistabel!$B$6:$F$9,MATCH($C24,Kruistabel!$C$5:$F$5,0)+1,FALSE)+MIN(Kruistabel!$C$15,IF($D24="Ja",Kruistabel!$C$13,0)+IF(BE$6="Ja",Kruistabel!$C$14,0)),"")</f>
        <v>28</v>
      </c>
      <c r="BF24" s="326">
        <f ca="1">IF(Plananalyse!BF24=1,VLOOKUP(BF$5,Kruistabel!$B$6:$F$9,MATCH($C24,Kruistabel!$C$5:$F$5,0)+1,FALSE)+MIN(Kruistabel!$C$15,IF($D24="Ja",Kruistabel!$C$13,0)+IF(BF$6="Ja",Kruistabel!$C$14,0)),"")</f>
        <v>28</v>
      </c>
      <c r="BG24" s="326">
        <f ca="1">IF(Plananalyse!BG24=1,VLOOKUP(BG$5,Kruistabel!$B$6:$F$9,MATCH($C24,Kruistabel!$C$5:$F$5,0)+1,FALSE)+MIN(Kruistabel!$C$15,IF($D24="Ja",Kruistabel!$C$13,0)+IF(BG$6="Ja",Kruistabel!$C$14,0)),"")</f>
        <v>28</v>
      </c>
      <c r="BH24" s="326">
        <f ca="1">IF(Plananalyse!BH24=1,VLOOKUP(BH$5,Kruistabel!$B$6:$F$9,MATCH($C24,Kruistabel!$C$5:$F$5,0)+1,FALSE)+MIN(Kruistabel!$C$15,IF($D24="Ja",Kruistabel!$C$13,0)+IF(BH$6="Ja",Kruistabel!$C$14,0)),"")</f>
        <v>28</v>
      </c>
      <c r="BI24" s="327"/>
      <c r="BJ24" s="326" t="e">
        <f ca="1">IF(Plananalyse!BJ24=1,VLOOKUP(BJ$5,Kruistabel!$B$6:$F$9,MATCH($C24,Kruistabel!$C$5:$F$5,0)+1,FALSE)+MIN(Kruistabel!$C$15,IF($D24="Ja",Kruistabel!$C$13,0)+IF(BJ$6="Ja",Kruistabel!$C$14,0)),"")</f>
        <v>#N/A</v>
      </c>
      <c r="BK24" s="326" t="e">
        <f ca="1">IF(Plananalyse!BK24=1,VLOOKUP(BK$5,Kruistabel!$B$6:$F$9,MATCH($C24,Kruistabel!$C$5:$F$5,0)+1,FALSE)+MIN(Kruistabel!$C$15,IF($D24="Ja",Kruistabel!$C$13,0)+IF(BK$6="Ja",Kruistabel!$C$14,0)),"")</f>
        <v>#N/A</v>
      </c>
      <c r="BL24" s="326" t="e">
        <f ca="1">IF(Plananalyse!BL24=1,VLOOKUP(BL$5,Kruistabel!$B$6:$F$9,MATCH($C24,Kruistabel!$C$5:$F$5,0)+1,FALSE)+MIN(Kruistabel!$C$15,IF($D24="Ja",Kruistabel!$C$13,0)+IF(BL$6="Ja",Kruistabel!$C$14,0)),"")</f>
        <v>#N/A</v>
      </c>
      <c r="BM24" s="326" t="e">
        <f ca="1">IF(Plananalyse!BM24=1,VLOOKUP(BM$5,Kruistabel!$B$6:$F$9,MATCH($C24,Kruistabel!$C$5:$F$5,0)+1,FALSE)+MIN(Kruistabel!$C$15,IF($D24="Ja",Kruistabel!$C$13,0)+IF(BM$6="Ja",Kruistabel!$C$14,0)),"")</f>
        <v>#N/A</v>
      </c>
      <c r="BN24" s="326" t="e">
        <f ca="1">IF(Plananalyse!BN24=1,VLOOKUP(BN$5,Kruistabel!$B$6:$F$9,MATCH($C24,Kruistabel!$C$5:$F$5,0)+1,FALSE)+MIN(Kruistabel!$C$15,IF($D24="Ja",Kruistabel!$C$13,0)+IF(BN$6="Ja",Kruistabel!$C$14,0)),"")</f>
        <v>#N/A</v>
      </c>
      <c r="BO24" s="326" t="e">
        <f ca="1">IF(Plananalyse!BO24=1,VLOOKUP(BO$5,Kruistabel!$B$6:$F$9,MATCH($C24,Kruistabel!$C$5:$F$5,0)+1,FALSE)+MIN(Kruistabel!$C$15,IF($D24="Ja",Kruistabel!$C$13,0)+IF(BO$6="Ja",Kruistabel!$C$14,0)),"")</f>
        <v>#N/A</v>
      </c>
      <c r="BP24" s="326" t="e">
        <f ca="1">IF(Plananalyse!BP24=1,VLOOKUP(BP$5,Kruistabel!$B$6:$F$9,MATCH($C24,Kruistabel!$C$5:$F$5,0)+1,FALSE)+MIN(Kruistabel!$C$15,IF($D24="Ja",Kruistabel!$C$13,0)+IF(BP$6="Ja",Kruistabel!$C$14,0)),"")</f>
        <v>#N/A</v>
      </c>
      <c r="BQ24" s="326" t="e">
        <f ca="1">IF(Plananalyse!BQ24=1,VLOOKUP(BQ$5,Kruistabel!$B$6:$F$9,MATCH($C24,Kruistabel!$C$5:$F$5,0)+1,FALSE)+MIN(Kruistabel!$C$15,IF($D24="Ja",Kruistabel!$C$13,0)+IF(BQ$6="Ja",Kruistabel!$C$14,0)),"")</f>
        <v>#N/A</v>
      </c>
      <c r="BR24" s="326" t="e">
        <f ca="1">IF(Plananalyse!BR24=1,VLOOKUP(BR$5,Kruistabel!$B$6:$F$9,MATCH($C24,Kruistabel!$C$5:$F$5,0)+1,FALSE)+MIN(Kruistabel!$C$15,IF($D24="Ja",Kruistabel!$C$13,0)+IF(BR$6="Ja",Kruistabel!$C$14,0)),"")</f>
        <v>#REF!</v>
      </c>
      <c r="BS24" s="326" t="e">
        <f ca="1">IF(Plananalyse!BS24=1,VLOOKUP(BS$5,Kruistabel!$B$6:$F$9,MATCH($C24,Kruistabel!$C$5:$F$5,0)+1,FALSE)+MIN(Kruistabel!$C$15,IF($D24="Ja",Kruistabel!$C$13,0)+IF(BS$6="Ja",Kruistabel!$C$14,0)),"")</f>
        <v>#REF!</v>
      </c>
      <c r="BT24" s="65"/>
      <c r="BU24" s="231">
        <f ca="1">IF(Plananalyse!BU24=1,VLOOKUP(BU$5,Kruistabel!$B$6:$F$9,MATCH($C24,Kruistabel!$C$5:$F$5,0)+1,FALSE)+MIN(Kruistabel!$C$15,IF($D24="Ja",Kruistabel!$C$13,0)+IF(BU$6="Ja",Kruistabel!$C$14,0)),"")</f>
        <v>28</v>
      </c>
      <c r="BV24" s="326">
        <f ca="1">IF(Plananalyse!BV24=1,VLOOKUP(BV$5,Kruistabel!$B$6:$F$9,MATCH($C24,Kruistabel!$C$5:$F$5,0)+1,FALSE)+MIN(Kruistabel!$C$15,IF($D24="Ja",Kruistabel!$C$13,0)+IF(BV$6="Ja",Kruistabel!$C$14,0)),"")</f>
        <v>44</v>
      </c>
      <c r="BW24" s="326">
        <f ca="1">IF(Plananalyse!BW24=1,VLOOKUP(BW$5,Kruistabel!$B$6:$F$9,MATCH($C24,Kruistabel!$C$5:$F$5,0)+1,FALSE)+MIN(Kruistabel!$C$15,IF($D24="Ja",Kruistabel!$C$13,0)+IF(BW$6="Ja",Kruistabel!$C$14,0)),"")</f>
        <v>28</v>
      </c>
      <c r="BX24" s="326">
        <f ca="1">IF(Plananalyse!BX24=1,VLOOKUP(BX$5,Kruistabel!$B$6:$F$9,MATCH($C24,Kruistabel!$C$5:$F$5,0)+1,FALSE)+MIN(Kruistabel!$C$15,IF($D24="Ja",Kruistabel!$C$13,0)+IF(BX$6="Ja",Kruistabel!$C$14,0)),"")</f>
        <v>28</v>
      </c>
      <c r="BY24" s="327"/>
      <c r="BZ24" s="326" t="e">
        <f ca="1">IF(Plananalyse!BZ24=1,VLOOKUP(BZ$5,Kruistabel!$B$6:$F$9,MATCH($C24,Kruistabel!$C$5:$F$5,0)+1,FALSE)+MIN(Kruistabel!$C$15,IF($D24="Ja",Kruistabel!$C$13,0)+IF(BZ$6="Ja",Kruistabel!$C$14,0)),"")</f>
        <v>#N/A</v>
      </c>
      <c r="CA24" s="326" t="e">
        <f ca="1">IF(Plananalyse!CA24=1,VLOOKUP(CA$5,Kruistabel!$B$6:$F$9,MATCH($C24,Kruistabel!$C$5:$F$5,0)+1,FALSE)+MIN(Kruistabel!$C$15,IF($D24="Ja",Kruistabel!$C$13,0)+IF(CA$6="Ja",Kruistabel!$C$14,0)),"")</f>
        <v>#N/A</v>
      </c>
      <c r="CB24" s="326" t="e">
        <f ca="1">IF(Plananalyse!CB24=1,VLOOKUP(CB$5,Kruistabel!$B$6:$F$9,MATCH($C24,Kruistabel!$C$5:$F$5,0)+1,FALSE)+MIN(Kruistabel!$C$15,IF($D24="Ja",Kruistabel!$C$13,0)+IF(CB$6="Ja",Kruistabel!$C$14,0)),"")</f>
        <v>#N/A</v>
      </c>
      <c r="CC24" s="326" t="e">
        <f ca="1">IF(Plananalyse!CC24=1,VLOOKUP(CC$5,Kruistabel!$B$6:$F$9,MATCH($C24,Kruistabel!$C$5:$F$5,0)+1,FALSE)+MIN(Kruistabel!$C$15,IF($D24="Ja",Kruistabel!$C$13,0)+IF(CC$6="Ja",Kruistabel!$C$14,0)),"")</f>
        <v>#N/A</v>
      </c>
      <c r="CD24" s="326" t="e">
        <f ca="1">IF(Plananalyse!CD24=1,VLOOKUP(CD$5,Kruistabel!$B$6:$F$9,MATCH($C24,Kruistabel!$C$5:$F$5,0)+1,FALSE)+MIN(Kruistabel!$C$15,IF($D24="Ja",Kruistabel!$C$13,0)+IF(CD$6="Ja",Kruistabel!$C$14,0)),"")</f>
        <v>#N/A</v>
      </c>
      <c r="CE24" s="326" t="e">
        <f ca="1">IF(Plananalyse!CE24=1,VLOOKUP(CE$5,Kruistabel!$B$6:$F$9,MATCH($C24,Kruistabel!$C$5:$F$5,0)+1,FALSE)+MIN(Kruistabel!$C$15,IF($D24="Ja",Kruistabel!$C$13,0)+IF(CE$6="Ja",Kruistabel!$C$14,0)),"")</f>
        <v>#N/A</v>
      </c>
      <c r="CF24" s="326" t="e">
        <f ca="1">IF(Plananalyse!CF24=1,VLOOKUP(CF$5,Kruistabel!$B$6:$F$9,MATCH($C24,Kruistabel!$C$5:$F$5,0)+1,FALSE)+MIN(Kruistabel!$C$15,IF($D24="Ja",Kruistabel!$C$13,0)+IF(CF$6="Ja",Kruistabel!$C$14,0)),"")</f>
        <v>#N/A</v>
      </c>
      <c r="CG24" s="326" t="e">
        <f ca="1">IF(Plananalyse!CG24=1,VLOOKUP(CG$5,Kruistabel!$B$6:$F$9,MATCH($C24,Kruistabel!$C$5:$F$5,0)+1,FALSE)+MIN(Kruistabel!$C$15,IF($D24="Ja",Kruistabel!$C$13,0)+IF(CG$6="Ja",Kruistabel!$C$14,0)),"")</f>
        <v>#REF!</v>
      </c>
      <c r="CH24" s="326" t="e">
        <f ca="1">IF(Plananalyse!CH24=1,VLOOKUP(CH$5,Kruistabel!$B$6:$F$9,MATCH($C24,Kruistabel!$C$5:$F$5,0)+1,FALSE)+MIN(Kruistabel!$C$15,IF($D24="Ja",Kruistabel!$C$13,0)+IF(CH$6="Ja",Kruistabel!$C$14,0)),"")</f>
        <v>#REF!</v>
      </c>
      <c r="CI24" s="65"/>
      <c r="CJ24" s="326">
        <f ca="1">IF(Plananalyse!CJ24=1,VLOOKUP(CJ$5,Kruistabel!$B$6:$F$9,MATCH($C24,Kruistabel!$C$5:$F$5,0)+1,FALSE)+MIN(Kruistabel!$C$15,IF($D24="Ja",Kruistabel!$C$13,0)+IF(CJ$6="Ja",Kruistabel!$C$14,0)),"")</f>
        <v>44</v>
      </c>
      <c r="CK24" s="326">
        <f ca="1">IF(Plananalyse!CK24=1,VLOOKUP(CK$5,Kruistabel!$B$6:$F$9,MATCH($C24,Kruistabel!$C$5:$F$5,0)+1,FALSE)+MIN(Kruistabel!$C$15,IF($D24="Ja",Kruistabel!$C$13,0)+IF(CK$6="Ja",Kruistabel!$C$14,0)),"")</f>
        <v>44</v>
      </c>
      <c r="CL24" s="326">
        <f ca="1">IF(Plananalyse!CL24=1,VLOOKUP(CL$5,Kruistabel!$B$6:$F$9,MATCH($C24,Kruistabel!$C$5:$F$5,0)+1,FALSE)+MIN(Kruistabel!$C$15,IF($D24="Ja",Kruistabel!$C$13,0)+IF(CL$6="Ja",Kruistabel!$C$14,0)),"")</f>
        <v>28</v>
      </c>
      <c r="CM24" s="326">
        <f ca="1">IF(Plananalyse!CM24=1,VLOOKUP(CM$5,Kruistabel!$B$6:$F$9,MATCH($C24,Kruistabel!$C$5:$F$5,0)+1,FALSE)+MIN(Kruistabel!$C$15,IF($D24="Ja",Kruistabel!$C$13,0)+IF(CM$6="Ja",Kruistabel!$C$14,0)),"")</f>
        <v>48</v>
      </c>
      <c r="CN24" s="326">
        <f ca="1">IF(Plananalyse!CN24=1,VLOOKUP(CN$5,Kruistabel!$B$6:$F$9,MATCH($C24,Kruistabel!$C$5:$F$5,0)+1,FALSE)+MIN(Kruistabel!$C$15,IF($D24="Ja",Kruistabel!$C$13,0)+IF(CN$6="Ja",Kruistabel!$C$14,0)),"")</f>
        <v>48</v>
      </c>
      <c r="CO24" s="326">
        <f ca="1">IF(Plananalyse!CO24=1,VLOOKUP(CO$5,Kruistabel!$B$6:$F$9,MATCH($C24,Kruistabel!$C$5:$F$5,0)+1,FALSE)+MIN(Kruistabel!$C$15,IF($D24="Ja",Kruistabel!$C$13,0)+IF(CO$6="Ja",Kruistabel!$C$14,0)),"")</f>
        <v>40</v>
      </c>
      <c r="CP24" s="326">
        <f ca="1">IF(Plananalyse!CP24=1,VLOOKUP(CP$5,Kruistabel!$B$6:$F$9,MATCH($C24,Kruistabel!$C$5:$F$5,0)+1,FALSE)+MIN(Kruistabel!$C$15,IF($D24="Ja",Kruistabel!$C$13,0)+IF(CP$6="Ja",Kruistabel!$C$14,0)),"")</f>
        <v>44</v>
      </c>
      <c r="CQ24" s="326">
        <f ca="1">IF(Plananalyse!CQ24=1,VLOOKUP(CQ$5,Kruistabel!$B$6:$F$9,MATCH($C24,Kruistabel!$C$5:$F$5,0)+1,FALSE)+MIN(Kruistabel!$C$15,IF($D24="Ja",Kruistabel!$C$13,0)+IF(CQ$6="Ja",Kruistabel!$C$14,0)),"")</f>
        <v>40</v>
      </c>
      <c r="CR24" s="326">
        <f ca="1">IF(Plananalyse!CR24=1,VLOOKUP(CR$5,Kruistabel!$B$6:$F$9,MATCH($C24,Kruistabel!$C$5:$F$5,0)+1,FALSE)+MIN(Kruistabel!$C$15,IF($D24="Ja",Kruistabel!$C$13,0)+IF(CR$6="Ja",Kruistabel!$C$14,0)),"")</f>
        <v>42</v>
      </c>
      <c r="CS24" s="326">
        <f ca="1">IF(Plananalyse!CS24=1,VLOOKUP(CS$5,Kruistabel!$B$6:$F$9,MATCH($C24,Kruistabel!$C$5:$F$5,0)+1,FALSE)+MIN(Kruistabel!$C$15,IF($D24="Ja",Kruistabel!$C$13,0)+IF(CS$6="Ja",Kruistabel!$C$14,0)),"")</f>
        <v>44</v>
      </c>
      <c r="CT24" s="326">
        <f ca="1">IF(Plananalyse!CT24=1,VLOOKUP(CT$5,Kruistabel!$B$6:$F$9,MATCH($C24,Kruistabel!$C$5:$F$5,0)+1,FALSE)+MIN(Kruistabel!$C$15,IF($D24="Ja",Kruistabel!$C$13,0)+IF(CT$6="Ja",Kruistabel!$C$14,0)),"")</f>
        <v>44</v>
      </c>
      <c r="CU24" s="326">
        <f ca="1">IF(Plananalyse!CU24=1,VLOOKUP(CU$5,Kruistabel!$B$6:$F$9,MATCH($C24,Kruistabel!$C$5:$F$5,0)+1,FALSE)+MIN(Kruistabel!$C$15,IF($D24="Ja",Kruistabel!$C$13,0)+IF(CU$6="Ja",Kruistabel!$C$14,0)),"")</f>
        <v>40</v>
      </c>
      <c r="CV24" s="326">
        <f ca="1">IF(Plananalyse!CV24=1,VLOOKUP(CV$5,Kruistabel!$B$6:$F$9,MATCH($C24,Kruistabel!$C$5:$F$5,0)+1,FALSE)+MIN(Kruistabel!$C$15,IF($D24="Ja",Kruistabel!$C$13,0)+IF(CV$6="Ja",Kruistabel!$C$14,0)),"")</f>
        <v>40</v>
      </c>
      <c r="CW24" s="326">
        <f ca="1">IF(Plananalyse!CW24=1,VLOOKUP(CW$5,Kruistabel!$B$6:$F$9,MATCH($C24,Kruistabel!$C$5:$F$5,0)+1,FALSE)+MIN(Kruistabel!$C$15,IF($D24="Ja",Kruistabel!$C$13,0)+IF(CW$6="Ja",Kruistabel!$C$14,0)),"")</f>
        <v>44</v>
      </c>
      <c r="CX24" s="326">
        <f ca="1">IF(Plananalyse!CX24=1,VLOOKUP(CX$5,Kruistabel!$B$6:$F$9,MATCH($C24,Kruistabel!$C$5:$F$5,0)+1,FALSE)+MIN(Kruistabel!$C$15,IF($D24="Ja",Kruistabel!$C$13,0)+IF(CX$6="Ja",Kruistabel!$C$14,0)),"")</f>
        <v>28</v>
      </c>
      <c r="CY24" s="326">
        <f ca="1">IF(Plananalyse!CY24=1,VLOOKUP(CY$5,Kruistabel!$B$6:$F$9,MATCH($C24,Kruistabel!$C$5:$F$5,0)+1,FALSE)+MIN(Kruistabel!$C$15,IF($D24="Ja",Kruistabel!$C$13,0)+IF(CY$6="Ja",Kruistabel!$C$14,0)),"")</f>
        <v>40</v>
      </c>
      <c r="CZ24" s="326">
        <f ca="1">IF(Plananalyse!CZ24=1,VLOOKUP(CZ$5,Kruistabel!$B$6:$F$9,MATCH($C24,Kruistabel!$C$5:$F$5,0)+1,FALSE)+MIN(Kruistabel!$C$15,IF($D24="Ja",Kruistabel!$C$13,0)+IF(CZ$6="Ja",Kruistabel!$C$14,0)),"")</f>
        <v>40</v>
      </c>
      <c r="DA24" s="326">
        <f ca="1">IF(Plananalyse!DA24=1,VLOOKUP(DA$5,Kruistabel!$B$6:$F$9,MATCH($C24,Kruistabel!$C$5:$F$5,0)+1,FALSE)+MIN(Kruistabel!$C$15,IF($D24="Ja",Kruistabel!$C$13,0)+IF(DA$6="Ja",Kruistabel!$C$14,0)),"")</f>
        <v>40</v>
      </c>
      <c r="DB24" s="326">
        <f ca="1">IF(Plananalyse!DB24=1,VLOOKUP(DB$5,Kruistabel!$B$6:$F$9,MATCH($C24,Kruistabel!$C$5:$F$5,0)+1,FALSE)+MIN(Kruistabel!$C$15,IF($D24="Ja",Kruistabel!$C$13,0)+IF(DB$6="Ja",Kruistabel!$C$14,0)),"")</f>
        <v>28</v>
      </c>
      <c r="DC24" s="326">
        <f ca="1">IF(Plananalyse!DC24=1,VLOOKUP(DC$5,Kruistabel!$B$6:$F$9,MATCH($C24,Kruistabel!$C$5:$F$5,0)+1,FALSE)+MIN(Kruistabel!$C$15,IF($D24="Ja",Kruistabel!$C$13,0)+IF(DC$6="Ja",Kruistabel!$C$14,0)),"")</f>
        <v>28</v>
      </c>
      <c r="DD24" s="327"/>
      <c r="DE24" s="326" t="e">
        <f ca="1">IF(Plananalyse!DE24=1,VLOOKUP(DE$5,Kruistabel!$B$6:$F$9,MATCH($C24,Kruistabel!$C$5:$F$5,0)+1,FALSE)+MIN(Kruistabel!$C$15,IF($D24="Ja",Kruistabel!$C$13,0)+IF(DE$6="Ja",Kruistabel!$C$14,0)),"")</f>
        <v>#N/A</v>
      </c>
      <c r="DF24" s="326" t="e">
        <f ca="1">IF(Plananalyse!DF24=1,VLOOKUP(DF$5,Kruistabel!$B$6:$F$9,MATCH($C24,Kruistabel!$C$5:$F$5,0)+1,FALSE)+MIN(Kruistabel!$C$15,IF($D24="Ja",Kruistabel!$C$13,0)+IF(DF$6="Ja",Kruistabel!$C$14,0)),"")</f>
        <v>#N/A</v>
      </c>
      <c r="DG24" s="326" t="e">
        <f ca="1">IF(Plananalyse!DG24=1,VLOOKUP(DG$5,Kruistabel!$B$6:$F$9,MATCH($C24,Kruistabel!$C$5:$F$5,0)+1,FALSE)+MIN(Kruistabel!$C$15,IF($D24="Ja",Kruistabel!$C$13,0)+IF(DG$6="Ja",Kruistabel!$C$14,0)),"")</f>
        <v>#N/A</v>
      </c>
      <c r="DH24" s="326" t="e">
        <f ca="1">IF(Plananalyse!DH24=1,VLOOKUP(DH$5,Kruistabel!$B$6:$F$9,MATCH($C24,Kruistabel!$C$5:$F$5,0)+1,FALSE)+MIN(Kruistabel!$C$15,IF($D24="Ja",Kruistabel!$C$13,0)+IF(DH$6="Ja",Kruistabel!$C$14,0)),"")</f>
        <v>#N/A</v>
      </c>
      <c r="DI24" s="326" t="e">
        <f ca="1">IF(Plananalyse!DI24=1,VLOOKUP(DI$5,Kruistabel!$B$6:$F$9,MATCH($C24,Kruistabel!$C$5:$F$5,0)+1,FALSE)+MIN(Kruistabel!$C$15,IF($D24="Ja",Kruistabel!$C$13,0)+IF(DI$6="Ja",Kruistabel!$C$14,0)),"")</f>
        <v>#N/A</v>
      </c>
      <c r="DJ24" s="326" t="e">
        <f ca="1">IF(Plananalyse!DJ24=1,VLOOKUP(DJ$5,Kruistabel!$B$6:$F$9,MATCH($C24,Kruistabel!$C$5:$F$5,0)+1,FALSE)+MIN(Kruistabel!$C$15,IF($D24="Ja",Kruistabel!$C$13,0)+IF(DJ$6="Ja",Kruistabel!$C$14,0)),"")</f>
        <v>#N/A</v>
      </c>
      <c r="DK24" s="326" t="e">
        <f ca="1">IF(Plananalyse!DK24=1,VLOOKUP(DK$5,Kruistabel!$B$6:$F$9,MATCH($C24,Kruistabel!$C$5:$F$5,0)+1,FALSE)+MIN(Kruistabel!$C$15,IF($D24="Ja",Kruistabel!$C$13,0)+IF(DK$6="Ja",Kruistabel!$C$14,0)),"")</f>
        <v>#REF!</v>
      </c>
      <c r="DL24" s="326" t="e">
        <f ca="1">IF(Plananalyse!DL24=1,VLOOKUP(DL$5,Kruistabel!$B$6:$F$9,MATCH($C24,Kruistabel!$C$5:$F$5,0)+1,FALSE)+MIN(Kruistabel!$C$15,IF($D24="Ja",Kruistabel!$C$13,0)+IF(DL$6="Ja",Kruistabel!$C$14,0)),"")</f>
        <v>#REF!</v>
      </c>
      <c r="DM24" s="327"/>
      <c r="DN24" s="326" t="e">
        <f ca="1">IF(Plananalyse!DN24=1,VLOOKUP(DN$5,Kruistabel!$B$6:$F$9,MATCH($C24,Kruistabel!$C$5:$F$5,0)+1,FALSE)+MIN(Kruistabel!$C$15,IF($D24="Ja",Kruistabel!$C$13,0)+IF(DN$6="Ja",Kruistabel!$C$14,0)),"")</f>
        <v>#N/A</v>
      </c>
      <c r="DO24" s="326" t="e">
        <f ca="1">IF(Plananalyse!DO24=1,VLOOKUP(DO$5,Kruistabel!$B$6:$F$9,MATCH($C24,Kruistabel!$C$5:$F$5,0)+1,FALSE)+MIN(Kruistabel!$C$15,IF($D24="Ja",Kruistabel!$C$13,0)+IF(DO$6="Ja",Kruistabel!$C$14,0)),"")</f>
        <v>#N/A</v>
      </c>
      <c r="DP24" s="326" t="e">
        <f ca="1">IF(Plananalyse!DP24=1,VLOOKUP(DP$5,Kruistabel!$B$6:$F$9,MATCH($C24,Kruistabel!$C$5:$F$5,0)+1,FALSE)+MIN(Kruistabel!$C$15,IF($D24="Ja",Kruistabel!$C$13,0)+IF(DP$6="Ja",Kruistabel!$C$14,0)),"")</f>
        <v>#N/A</v>
      </c>
      <c r="DQ24" s="326" t="e">
        <f ca="1">IF(Plananalyse!DQ24=1,VLOOKUP(DQ$5,Kruistabel!$B$6:$F$9,MATCH($C24,Kruistabel!$C$5:$F$5,0)+1,FALSE)+MIN(Kruistabel!$C$15,IF($D24="Ja",Kruistabel!$C$13,0)+IF(DQ$6="Ja",Kruistabel!$C$14,0)),"")</f>
        <v>#N/A</v>
      </c>
      <c r="DR24" s="326" t="e">
        <f ca="1">IF(Plananalyse!DR24=1,VLOOKUP(DR$5,Kruistabel!$B$6:$F$9,MATCH($C24,Kruistabel!$C$5:$F$5,0)+1,FALSE)+MIN(Kruistabel!$C$15,IF($D24="Ja",Kruistabel!$C$13,0)+IF(DR$6="Ja",Kruistabel!$C$14,0)),"")</f>
        <v>#N/A</v>
      </c>
      <c r="DS24" s="326" t="e">
        <f ca="1">IF(Plananalyse!DS24=1,VLOOKUP(DS$5,Kruistabel!$B$6:$F$9,MATCH($C24,Kruistabel!$C$5:$F$5,0)+1,FALSE)+MIN(Kruistabel!$C$15,IF($D24="Ja",Kruistabel!$C$13,0)+IF(DS$6="Ja",Kruistabel!$C$14,0)),"")</f>
        <v>#N/A</v>
      </c>
      <c r="DT24" s="326" t="e">
        <f ca="1">IF(Plananalyse!DT24=1,VLOOKUP(DT$5,Kruistabel!$B$6:$F$9,MATCH($C24,Kruistabel!$C$5:$F$5,0)+1,FALSE)+MIN(Kruistabel!$C$15,IF($D24="Ja",Kruistabel!$C$13,0)+IF(DT$6="Ja",Kruistabel!$C$14,0)),"")</f>
        <v>#N/A</v>
      </c>
      <c r="DU24" s="326" t="e">
        <f ca="1">IF(Plananalyse!DU24=1,VLOOKUP(DU$5,Kruistabel!$B$6:$F$9,MATCH($C24,Kruistabel!$C$5:$F$5,0)+1,FALSE)+MIN(Kruistabel!$C$15,IF($D24="Ja",Kruistabel!$C$13,0)+IF(DU$6="Ja",Kruistabel!$C$14,0)),"")</f>
        <v>#N/A</v>
      </c>
      <c r="DV24" s="326" t="e">
        <f ca="1">IF(Plananalyse!DV24=1,VLOOKUP(DV$5,Kruistabel!$B$6:$F$9,MATCH($C24,Kruistabel!$C$5:$F$5,0)+1,FALSE)+MIN(Kruistabel!$C$15,IF($D24="Ja",Kruistabel!$C$13,0)+IF(DV$6="Ja",Kruistabel!$C$14,0)),"")</f>
        <v>#N/A</v>
      </c>
      <c r="DW24" s="326" t="e">
        <f ca="1">IF(Plananalyse!DW24=1,VLOOKUP(DW$5,Kruistabel!$B$6:$F$9,MATCH($C24,Kruistabel!$C$5:$F$5,0)+1,FALSE)+MIN(Kruistabel!$C$15,IF($D24="Ja",Kruistabel!$C$13,0)+IF(DW$6="Ja",Kruistabel!$C$14,0)),"")</f>
        <v>#REF!</v>
      </c>
      <c r="DX24" s="326" t="e">
        <f ca="1">IF(Plananalyse!DX24=1,VLOOKUP(DX$5,Kruistabel!$B$6:$F$9,MATCH($C24,Kruistabel!$C$5:$F$5,0)+1,FALSE)+MIN(Kruistabel!$C$15,IF($D24="Ja",Kruistabel!$C$13,0)+IF(DX$6="Ja",Kruistabel!$C$14,0)),"")</f>
        <v>#REF!</v>
      </c>
      <c r="DY24" s="327"/>
      <c r="DZ24" s="326" t="e">
        <f ca="1">IF(Plananalyse!DZ24=1,VLOOKUP(DZ$5,Kruistabel!$B$6:$F$9,MATCH($C24,Kruistabel!$C$5:$F$5,0)+1,FALSE)+MIN(Kruistabel!$C$15,IF($D24="Ja",Kruistabel!$C$13,0)+IF(DZ$6="Ja",Kruistabel!$C$14,0)),"")</f>
        <v>#N/A</v>
      </c>
      <c r="EA24" s="326" t="e">
        <f ca="1">IF(Plananalyse!EA24=1,VLOOKUP(EA$5,Kruistabel!$B$6:$F$9,MATCH($C24,Kruistabel!$C$5:$F$5,0)+1,FALSE)+MIN(Kruistabel!$C$15,IF($D24="Ja",Kruistabel!$C$13,0)+IF(EA$6="Ja",Kruistabel!$C$14,0)),"")</f>
        <v>#N/A</v>
      </c>
      <c r="EB24" s="326" t="e">
        <f ca="1">IF(Plananalyse!EB24=1,VLOOKUP(EB$5,Kruistabel!$B$6:$F$9,MATCH($C24,Kruistabel!$C$5:$F$5,0)+1,FALSE)+MIN(Kruistabel!$C$15,IF($D24="Ja",Kruistabel!$C$13,0)+IF(EB$6="Ja",Kruistabel!$C$14,0)),"")</f>
        <v>#REF!</v>
      </c>
      <c r="EC24" s="326" t="e">
        <f ca="1">IF(Plananalyse!EC24=1,VLOOKUP(EC$5,Kruistabel!$B$6:$F$9,MATCH($C24,Kruistabel!$C$5:$F$5,0)+1,FALSE)+MIN(Kruistabel!$C$15,IF($D24="Ja",Kruistabel!$C$13,0)+IF(EC$6="Ja",Kruistabel!$C$14,0)),"")</f>
        <v>#REF!</v>
      </c>
      <c r="ED24" s="327"/>
      <c r="EE24" s="326" t="e">
        <f ca="1">IF(Plananalyse!EE24=1,VLOOKUP(EE$5,Kruistabel!$B$6:$F$9,MATCH($C24,Kruistabel!$C$5:$F$5,0)+1,FALSE)+MIN(Kruistabel!$C$15,IF($D24="Ja",Kruistabel!$C$13,0)+IF(EE$6="Ja",Kruistabel!$C$14,0)),"")</f>
        <v>#N/A</v>
      </c>
      <c r="EF24" s="326" t="e">
        <f ca="1">IF(Plananalyse!EF24=1,VLOOKUP(EF$5,Kruistabel!$B$6:$F$9,MATCH($C24,Kruistabel!$C$5:$F$5,0)+1,FALSE)+MIN(Kruistabel!$C$15,IF($D24="Ja",Kruistabel!$C$13,0)+IF(EF$6="Ja",Kruistabel!$C$14,0)),"")</f>
        <v>#N/A</v>
      </c>
      <c r="EG24" s="326" t="e">
        <f ca="1">IF(Plananalyse!EG24=1,VLOOKUP(EG$5,Kruistabel!$B$6:$F$9,MATCH($C24,Kruistabel!$C$5:$F$5,0)+1,FALSE)+MIN(Kruistabel!$C$15,IF($D24="Ja",Kruistabel!$C$13,0)+IF(EG$6="Ja",Kruistabel!$C$14,0)),"")</f>
        <v>#N/A</v>
      </c>
      <c r="EH24" s="326" t="e">
        <f ca="1">IF(Plananalyse!EH24=1,VLOOKUP(EH$5,Kruistabel!$B$6:$F$9,MATCH($C24,Kruistabel!$C$5:$F$5,0)+1,FALSE)+MIN(Kruistabel!$C$15,IF($D24="Ja",Kruistabel!$C$13,0)+IF(EH$6="Ja",Kruistabel!$C$14,0)),"")</f>
        <v>#REF!</v>
      </c>
      <c r="EI24" s="326" t="e">
        <f ca="1">IF(Plananalyse!EI24=1,VLOOKUP(EI$5,Kruistabel!$B$6:$F$9,MATCH($C24,Kruistabel!$C$5:$F$5,0)+1,FALSE)+MIN(Kruistabel!$C$15,IF($D24="Ja",Kruistabel!$C$13,0)+IF(EI$6="Ja",Kruistabel!$C$14,0)),"")</f>
        <v>#REF!</v>
      </c>
      <c r="EJ24" s="331" t="str">
        <f>IF(Plananalyse!EJ24=1,VLOOKUP(EJ$5,Kruistabel!$B$6:$F$9,MATCH($C24,Kruistabel!$C$5:$F$5,0)+1,FALSE)+MIN(Kruistabel!$C$15,IF($D24="Ja",Kruistabel!$C$13,0)+IF(EJ$6="Ja",Kruistabel!$C$14,0)),"")</f>
        <v/>
      </c>
      <c r="EK24" s="164"/>
      <c r="EL24" s="164"/>
      <c r="EM24" s="164"/>
      <c r="EN24" s="164"/>
    </row>
    <row r="25" spans="2:144">
      <c r="B25" s="337" t="s">
        <v>108</v>
      </c>
      <c r="C25" s="160" t="str">
        <f>_xlfn.IFNA(VLOOKUP($B25,Classificatietabel!$B$6:$I$91,C$7,FALSE),"")</f>
        <v>hoog</v>
      </c>
      <c r="D25" s="160" t="str">
        <f>_xlfn.IFNA(VLOOKUP($B25,Classificatietabel!$B$6:$I$91,D$7,FALSE),"")</f>
        <v>neen</v>
      </c>
      <c r="E25" s="119">
        <f>IF(AND(D25="laag",$D$3=1),0,_xlfn.IFNA(IF(VLOOKUP($B25,Classificatietabel!$B$6:$H$91,$E$5,FALSE)="Ja",1,0),""))</f>
        <v>1</v>
      </c>
      <c r="F25" s="163"/>
      <c r="G25" s="326">
        <f>IF(Plananalyse!G25=1,VLOOKUP(G$5,Kruistabel!$B$6:$F$9,MATCH($C25,Kruistabel!$C$5:$F$5,0)+1,FALSE)+MIN(Kruistabel!$C$15,IF($D25="Ja",Kruistabel!$C$13,0)+IF(G$6="Ja",Kruistabel!$C$14,0)),"")</f>
        <v>32</v>
      </c>
      <c r="H25" s="326">
        <f>IF(Plananalyse!H25=1,VLOOKUP(H$5,Kruistabel!$B$6:$F$9,MATCH($C25,Kruistabel!$C$5:$F$5,0)+1,FALSE)+MIN(Kruistabel!$C$15,IF($D25="Ja",Kruistabel!$C$13,0)+IF(H$6="Ja",Kruistabel!$C$14,0)),"")</f>
        <v>32</v>
      </c>
      <c r="I25" s="326">
        <f>IF(Plananalyse!I25=1,VLOOKUP(I$5,Kruistabel!$B$6:$F$9,MATCH($C25,Kruistabel!$C$5:$F$5,0)+1,FALSE)+MIN(Kruistabel!$C$15,IF($D25="Ja",Kruistabel!$C$13,0)+IF(I$6="Ja",Kruistabel!$C$14,0)),"")</f>
        <v>44</v>
      </c>
      <c r="J25" s="326">
        <f>IF(Plananalyse!J25=1,VLOOKUP(J$5,Kruistabel!$B$6:$F$9,MATCH($C25,Kruistabel!$C$5:$F$5,0)+1,FALSE)+MIN(Kruistabel!$C$15,IF($D25="Ja",Kruistabel!$C$13,0)+IF(J$6="Ja",Kruistabel!$C$14,0)),"")</f>
        <v>32</v>
      </c>
      <c r="K25" s="326">
        <f>IF(Plananalyse!K25=1,VLOOKUP(K$5,Kruistabel!$B$6:$F$9,MATCH($C25,Kruistabel!$C$5:$F$5,0)+1,FALSE)+MIN(Kruistabel!$C$15,IF($D25="Ja",Kruistabel!$C$13,0)+IF(K$6="Ja",Kruistabel!$C$14,0)),"")</f>
        <v>32</v>
      </c>
      <c r="L25" s="326">
        <f>IF(Plananalyse!L25=1,VLOOKUP(L$5,Kruistabel!$B$6:$F$9,MATCH($C25,Kruistabel!$C$5:$F$5,0)+1,FALSE)+MIN(Kruistabel!$C$15,IF($D25="Ja",Kruistabel!$C$13,0)+IF(L$6="Ja",Kruistabel!$C$14,0)),"")</f>
        <v>32</v>
      </c>
      <c r="M25" s="326">
        <f>IF(Plananalyse!M25=1,VLOOKUP(M$5,Kruistabel!$B$6:$F$9,MATCH($C25,Kruistabel!$C$5:$F$5,0)+1,FALSE)+MIN(Kruistabel!$C$15,IF($D25="Ja",Kruistabel!$C$13,0)+IF(M$6="Ja",Kruistabel!$C$14,0)),"")</f>
        <v>48</v>
      </c>
      <c r="N25" s="326">
        <f>IF(Plananalyse!N25=1,VLOOKUP(N$5,Kruistabel!$B$6:$F$9,MATCH($C25,Kruistabel!$C$5:$F$5,0)+1,FALSE)+MIN(Kruistabel!$C$15,IF($D25="Ja",Kruistabel!$C$13,0)+IF(N$6="Ja",Kruistabel!$C$14,0)),"")</f>
        <v>48</v>
      </c>
      <c r="O25" s="326">
        <f>IF(Plananalyse!O25=1,VLOOKUP(O$5,Kruistabel!$B$6:$F$9,MATCH($C25,Kruistabel!$C$5:$F$5,0)+1,FALSE)+MIN(Kruistabel!$C$15,IF($D25="Ja",Kruistabel!$C$13,0)+IF(O$6="Ja",Kruistabel!$C$14,0)),"")</f>
        <v>48</v>
      </c>
      <c r="P25" s="326">
        <f>IF(Plananalyse!P25=1,VLOOKUP(P$5,Kruistabel!$B$6:$F$9,MATCH($C25,Kruistabel!$C$5:$F$5,0)+1,FALSE)+MIN(Kruistabel!$C$15,IF($D25="Ja",Kruistabel!$C$13,0)+IF(P$6="Ja",Kruistabel!$C$14,0)),"")</f>
        <v>52</v>
      </c>
      <c r="Q25" s="326">
        <f>IF(Plananalyse!Q25=1,VLOOKUP(Q$5,Kruistabel!$B$6:$F$9,MATCH($C25,Kruistabel!$C$5:$F$5,0)+1,FALSE)+MIN(Kruistabel!$C$15,IF($D25="Ja",Kruistabel!$C$13,0)+IF(Q$6="Ja",Kruistabel!$C$14,0)),"")</f>
        <v>44</v>
      </c>
      <c r="R25" s="326">
        <f>IF(Plananalyse!R25=1,VLOOKUP(R$5,Kruistabel!$B$6:$F$9,MATCH($C25,Kruistabel!$C$5:$F$5,0)+1,FALSE)+MIN(Kruistabel!$C$15,IF($D25="Ja",Kruistabel!$C$13,0)+IF(R$6="Ja",Kruistabel!$C$14,0)),"")</f>
        <v>48</v>
      </c>
      <c r="S25" s="326">
        <f>IF(Plananalyse!S25=1,VLOOKUP(S$5,Kruistabel!$B$6:$F$9,MATCH($C25,Kruistabel!$C$5:$F$5,0)+1,FALSE)+MIN(Kruistabel!$C$15,IF($D25="Ja",Kruistabel!$C$13,0)+IF(S$6="Ja",Kruistabel!$C$14,0)),"")</f>
        <v>32</v>
      </c>
      <c r="T25" s="326">
        <f>IF(Plananalyse!T25=1,VLOOKUP(T$5,Kruistabel!$B$6:$F$9,MATCH($C25,Kruistabel!$C$5:$F$5,0)+1,FALSE)+MIN(Kruistabel!$C$15,IF($D25="Ja",Kruistabel!$C$13,0)+IF(T$6="Ja",Kruistabel!$C$14,0)),"")</f>
        <v>32</v>
      </c>
      <c r="U25" s="326">
        <f>IF(Plananalyse!U25=1,VLOOKUP(U$5,Kruistabel!$B$6:$F$9,MATCH($C25,Kruistabel!$C$5:$F$5,0)+1,FALSE)+MIN(Kruistabel!$C$15,IF($D25="Ja",Kruistabel!$C$13,0)+IF(U$6="Ja",Kruistabel!$C$14,0)),"")</f>
        <v>32</v>
      </c>
      <c r="V25" s="326">
        <f>IF(Plananalyse!V25=1,VLOOKUP(V$5,Kruistabel!$B$6:$F$9,MATCH($C25,Kruistabel!$C$5:$F$5,0)+1,FALSE)+MIN(Kruistabel!$C$15,IF($D25="Ja",Kruistabel!$C$13,0)+IF(V$6="Ja",Kruistabel!$C$14,0)),"")</f>
        <v>32</v>
      </c>
      <c r="W25" s="326">
        <f>IF(Plananalyse!W25=1,VLOOKUP(W$5,Kruistabel!$B$6:$F$9,MATCH($C25,Kruistabel!$C$5:$F$5,0)+1,FALSE)+MIN(Kruistabel!$C$15,IF($D25="Ja",Kruistabel!$C$13,0)+IF(W$6="Ja",Kruistabel!$C$14,0)),"")</f>
        <v>32</v>
      </c>
      <c r="X25" s="326">
        <f ca="1">IF(Plananalyse!X25=1,VLOOKUP(X$5,Kruistabel!$B$6:$F$9,MATCH($C25,Kruistabel!$C$5:$F$5,0)+1,FALSE)+MIN(Kruistabel!$C$15,IF($D25="Ja",Kruistabel!$C$13,0)+IF(X$6="Ja",Kruistabel!$C$14,0)),"")</f>
        <v>32</v>
      </c>
      <c r="Y25" s="326">
        <f ca="1">IF(Plananalyse!Y25=1,VLOOKUP(Y$5,Kruistabel!$B$6:$F$9,MATCH($C25,Kruistabel!$C$5:$F$5,0)+1,FALSE)+MIN(Kruistabel!$C$15,IF($D25="Ja",Kruistabel!$C$13,0)+IF(Y$6="Ja",Kruistabel!$C$14,0)),"")</f>
        <v>44</v>
      </c>
      <c r="Z25" s="326">
        <f ca="1">IF(Plananalyse!Z25=1,VLOOKUP(Z$5,Kruistabel!$B$6:$F$9,MATCH($C25,Kruistabel!$C$5:$F$5,0)+1,FALSE)+MIN(Kruistabel!$C$15,IF($D25="Ja",Kruistabel!$C$13,0)+IF(Z$6="Ja",Kruistabel!$C$14,0)),"")</f>
        <v>32</v>
      </c>
      <c r="AA25" s="326">
        <f ca="1">IF(Plananalyse!AA25=1,VLOOKUP(AA$5,Kruistabel!$B$6:$F$9,MATCH($C25,Kruistabel!$C$5:$F$5,0)+1,FALSE)+MIN(Kruistabel!$C$15,IF($D25="Ja",Kruistabel!$C$13,0)+IF(AA$6="Ja",Kruistabel!$C$14,0)),"")</f>
        <v>32</v>
      </c>
      <c r="AB25" s="326">
        <f ca="1">IF(Plananalyse!AB25=1,VLOOKUP(AB$5,Kruistabel!$B$6:$F$9,MATCH($C25,Kruistabel!$C$5:$F$5,0)+1,FALSE)+MIN(Kruistabel!$C$15,IF($D25="Ja",Kruistabel!$C$13,0)+IF(AB$6="Ja",Kruistabel!$C$14,0)),"")</f>
        <v>32</v>
      </c>
      <c r="AC25" s="326">
        <f ca="1">IF(Plananalyse!AC25=1,VLOOKUP(AC$5,Kruistabel!$B$6:$F$9,MATCH($C25,Kruistabel!$C$5:$F$5,0)+1,FALSE)+MIN(Kruistabel!$C$15,IF($D25="Ja",Kruistabel!$C$13,0)+IF(AC$6="Ja",Kruistabel!$C$14,0)),"")</f>
        <v>32</v>
      </c>
      <c r="AD25" s="326">
        <f ca="1">IF(Plananalyse!AD25=1,VLOOKUP(AD$5,Kruistabel!$B$6:$F$9,MATCH($C25,Kruistabel!$C$5:$F$5,0)+1,FALSE)+MIN(Kruistabel!$C$15,IF($D25="Ja",Kruistabel!$C$13,0)+IF(AD$6="Ja",Kruistabel!$C$14,0)),"")</f>
        <v>32</v>
      </c>
      <c r="AE25" s="326">
        <f ca="1">IF(Plananalyse!AE25=1,VLOOKUP(AE$5,Kruistabel!$B$6:$F$9,MATCH($C25,Kruistabel!$C$5:$F$5,0)+1,FALSE)+MIN(Kruistabel!$C$15,IF($D25="Ja",Kruistabel!$C$13,0)+IF(AE$6="Ja",Kruistabel!$C$14,0)),"")</f>
        <v>32</v>
      </c>
      <c r="AF25" s="326">
        <f ca="1">IF(Plananalyse!AF25=1,VLOOKUP(AF$5,Kruistabel!$B$6:$F$9,MATCH($C25,Kruistabel!$C$5:$F$5,0)+1,FALSE)+MIN(Kruistabel!$C$15,IF($D25="Ja",Kruistabel!$C$13,0)+IF(AF$6="Ja",Kruistabel!$C$14,0)),"")</f>
        <v>32</v>
      </c>
      <c r="AG25" s="326">
        <f ca="1">IF(Plananalyse!AG25=1,VLOOKUP(AG$5,Kruistabel!$B$6:$F$9,MATCH($C25,Kruistabel!$C$5:$F$5,0)+1,FALSE)+MIN(Kruistabel!$C$15,IF($D25="Ja",Kruistabel!$C$13,0)+IF(AG$6="Ja",Kruistabel!$C$14,0)),"")</f>
        <v>32</v>
      </c>
      <c r="AH25" s="326">
        <f ca="1">IF(Plananalyse!AH25=1,VLOOKUP(AH$5,Kruistabel!$B$6:$F$9,MATCH($C25,Kruistabel!$C$5:$F$5,0)+1,FALSE)+MIN(Kruistabel!$C$15,IF($D25="Ja",Kruistabel!$C$13,0)+IF(AH$6="Ja",Kruistabel!$C$14,0)),"")</f>
        <v>32</v>
      </c>
      <c r="AI25" s="326">
        <f ca="1">IF(Plananalyse!AI25=1,VLOOKUP(AI$5,Kruistabel!$B$6:$F$9,MATCH($C25,Kruistabel!$C$5:$F$5,0)+1,FALSE)+MIN(Kruistabel!$C$15,IF($D25="Ja",Kruistabel!$C$13,0)+IF(AI$6="Ja",Kruistabel!$C$14,0)),"")</f>
        <v>32</v>
      </c>
      <c r="AJ25" s="326">
        <f ca="1">IF(Plananalyse!AJ25=1,VLOOKUP(AJ$5,Kruistabel!$B$6:$F$9,MATCH($C25,Kruistabel!$C$5:$F$5,0)+1,FALSE)+MIN(Kruistabel!$C$15,IF($D25="Ja",Kruistabel!$C$13,0)+IF(AJ$6="Ja",Kruistabel!$C$14,0)),"")</f>
        <v>32</v>
      </c>
      <c r="AK25" s="326">
        <f ca="1">IF(Plananalyse!AK25=1,VLOOKUP(AK$5,Kruistabel!$B$6:$F$9,MATCH($C25,Kruistabel!$C$5:$F$5,0)+1,FALSE)+MIN(Kruistabel!$C$15,IF($D25="Ja",Kruistabel!$C$13,0)+IF(AK$6="Ja",Kruistabel!$C$14,0)),"")</f>
        <v>46</v>
      </c>
      <c r="AL25" s="326">
        <f ca="1">IF(Plananalyse!AL25=1,VLOOKUP(AL$5,Kruistabel!$B$6:$F$9,MATCH($C25,Kruistabel!$C$5:$F$5,0)+1,FALSE)+MIN(Kruistabel!$C$15,IF($D25="Ja",Kruistabel!$C$13,0)+IF(AL$6="Ja",Kruistabel!$C$14,0)),"")</f>
        <v>32</v>
      </c>
      <c r="AM25" s="326">
        <f ca="1">IF(Plananalyse!AM25=1,VLOOKUP(AM$5,Kruistabel!$B$6:$F$9,MATCH($C25,Kruistabel!$C$5:$F$5,0)+1,FALSE)+MIN(Kruistabel!$C$15,IF($D25="Ja",Kruistabel!$C$13,0)+IF(AM$6="Ja",Kruistabel!$C$14,0)),"")</f>
        <v>32</v>
      </c>
      <c r="AN25" s="327"/>
      <c r="AO25" s="326">
        <f ca="1">IF(Plananalyse!AO25=1,VLOOKUP(AO$5,Kruistabel!$B$6:$F$9,MATCH($C25,Kruistabel!$C$5:$F$5,0)+1,FALSE)+MIN(Kruistabel!$C$15,IF($D25="Ja",Kruistabel!$C$13,0)+IF(AO$6="Ja",Kruistabel!$C$14,0)),"")</f>
        <v>46</v>
      </c>
      <c r="AP25" s="326">
        <f ca="1">IF(Plananalyse!AP25=1,VLOOKUP(AP$5,Kruistabel!$B$6:$F$9,MATCH($C25,Kruistabel!$C$5:$F$5,0)+1,FALSE)+MIN(Kruistabel!$C$15,IF($D25="Ja",Kruistabel!$C$13,0)+IF(AP$6="Ja",Kruistabel!$C$14,0)),"")</f>
        <v>46</v>
      </c>
      <c r="AQ25" s="326">
        <f ca="1">IF(Plananalyse!AQ25=1,VLOOKUP(AQ$5,Kruistabel!$B$6:$F$9,MATCH($C25,Kruistabel!$C$5:$F$5,0)+1,FALSE)+MIN(Kruistabel!$C$15,IF($D25="Ja",Kruistabel!$C$13,0)+IF(AQ$6="Ja",Kruistabel!$C$14,0)),"")</f>
        <v>46</v>
      </c>
      <c r="AR25" s="326">
        <f ca="1">IF(Plananalyse!AR25=1,VLOOKUP(AR$5,Kruistabel!$B$6:$F$9,MATCH($C25,Kruistabel!$C$5:$F$5,0)+1,FALSE)+MIN(Kruistabel!$C$15,IF($D25="Ja",Kruistabel!$C$13,0)+IF(AR$6="Ja",Kruistabel!$C$14,0)),"")</f>
        <v>50</v>
      </c>
      <c r="AS25" s="326">
        <f ca="1">IF(Plananalyse!AS25=1,VLOOKUP(AS$5,Kruistabel!$B$6:$F$9,MATCH($C25,Kruistabel!$C$5:$F$5,0)+1,FALSE)+MIN(Kruistabel!$C$15,IF($D25="Ja",Kruistabel!$C$13,0)+IF(AS$6="Ja",Kruistabel!$C$14,0)),"")</f>
        <v>46</v>
      </c>
      <c r="AT25" s="326">
        <f ca="1">IF(Plananalyse!AT25=1,VLOOKUP(AT$5,Kruistabel!$B$6:$F$9,MATCH($C25,Kruistabel!$C$5:$F$5,0)+1,FALSE)+MIN(Kruistabel!$C$15,IF($D25="Ja",Kruistabel!$C$13,0)+IF(AT$6="Ja",Kruistabel!$C$14,0)),"")</f>
        <v>50</v>
      </c>
      <c r="AU25" s="326">
        <f ca="1">IF(Plananalyse!AU25=1,VLOOKUP(AU$5,Kruistabel!$B$6:$F$9,MATCH($C25,Kruistabel!$C$5:$F$5,0)+1,FALSE)+MIN(Kruistabel!$C$15,IF($D25="Ja",Kruistabel!$C$13,0)+IF(AU$6="Ja",Kruistabel!$C$14,0)),"")</f>
        <v>32</v>
      </c>
      <c r="AV25" s="326">
        <f ca="1">IF(Plananalyse!AV25=1,VLOOKUP(AV$5,Kruistabel!$B$6:$F$9,MATCH($C25,Kruistabel!$C$5:$F$5,0)+1,FALSE)+MIN(Kruistabel!$C$15,IF($D25="Ja",Kruistabel!$C$13,0)+IF(AV$6="Ja",Kruistabel!$C$14,0)),"")</f>
        <v>46</v>
      </c>
      <c r="AW25" s="326">
        <f ca="1">IF(Plananalyse!AW25=1,VLOOKUP(AW$5,Kruistabel!$B$6:$F$9,MATCH($C25,Kruistabel!$C$5:$F$5,0)+1,FALSE)+MIN(Kruistabel!$C$15,IF($D25="Ja",Kruistabel!$C$13,0)+IF(AW$6="Ja",Kruistabel!$C$14,0)),"")</f>
        <v>32</v>
      </c>
      <c r="AX25" s="326">
        <f ca="1">IF(Plananalyse!AX25=1,VLOOKUP(AX$5,Kruistabel!$B$6:$F$9,MATCH($C25,Kruistabel!$C$5:$F$5,0)+1,FALSE)+MIN(Kruistabel!$C$15,IF($D25="Ja",Kruistabel!$C$13,0)+IF(AX$6="Ja",Kruistabel!$C$14,0)),"")</f>
        <v>32</v>
      </c>
      <c r="AY25" s="327"/>
      <c r="AZ25" s="326">
        <f ca="1">IF(Plananalyse!AZ25=1,VLOOKUP(AZ$5,Kruistabel!$B$6:$F$9,MATCH($C25,Kruistabel!$C$5:$F$5,0)+1,FALSE)+MIN(Kruistabel!$C$15,IF($D25="Ja",Kruistabel!$C$13,0)+IF(AZ$6="Ja",Kruistabel!$C$14,0)),"")</f>
        <v>32</v>
      </c>
      <c r="BA25" s="326">
        <f ca="1">IF(Plananalyse!BA25=1,VLOOKUP(BA$5,Kruistabel!$B$6:$F$9,MATCH($C25,Kruistabel!$C$5:$F$5,0)+1,FALSE)+MIN(Kruistabel!$C$15,IF($D25="Ja",Kruistabel!$C$13,0)+IF(BA$6="Ja",Kruistabel!$C$14,0)),"")</f>
        <v>32</v>
      </c>
      <c r="BB25" s="326">
        <f ca="1">IF(Plananalyse!BB25=1,VLOOKUP(BB$5,Kruistabel!$B$6:$F$9,MATCH($C25,Kruistabel!$C$5:$F$5,0)+1,FALSE)+MIN(Kruistabel!$C$15,IF($D25="Ja",Kruistabel!$C$13,0)+IF(BB$6="Ja",Kruistabel!$C$14,0)),"")</f>
        <v>44</v>
      </c>
      <c r="BC25" s="326">
        <f ca="1">IF(Plananalyse!BC25=1,VLOOKUP(BC$5,Kruistabel!$B$6:$F$9,MATCH($C25,Kruistabel!$C$5:$F$5,0)+1,FALSE)+MIN(Kruistabel!$C$15,IF($D25="Ja",Kruistabel!$C$13,0)+IF(BC$6="Ja",Kruistabel!$C$14,0)),"")</f>
        <v>44</v>
      </c>
      <c r="BD25" s="326">
        <f ca="1">IF(Plananalyse!BD25=1,VLOOKUP(BD$5,Kruistabel!$B$6:$F$9,MATCH($C25,Kruistabel!$C$5:$F$5,0)+1,FALSE)+MIN(Kruistabel!$C$15,IF($D25="Ja",Kruistabel!$C$13,0)+IF(BD$6="Ja",Kruistabel!$C$14,0)),"")</f>
        <v>32</v>
      </c>
      <c r="BE25" s="326">
        <f ca="1">IF(Plananalyse!BE25=1,VLOOKUP(BE$5,Kruistabel!$B$6:$F$9,MATCH($C25,Kruistabel!$C$5:$F$5,0)+1,FALSE)+MIN(Kruistabel!$C$15,IF($D25="Ja",Kruistabel!$C$13,0)+IF(BE$6="Ja",Kruistabel!$C$14,0)),"")</f>
        <v>32</v>
      </c>
      <c r="BF25" s="326">
        <f ca="1">IF(Plananalyse!BF25=1,VLOOKUP(BF$5,Kruistabel!$B$6:$F$9,MATCH($C25,Kruistabel!$C$5:$F$5,0)+1,FALSE)+MIN(Kruistabel!$C$15,IF($D25="Ja",Kruistabel!$C$13,0)+IF(BF$6="Ja",Kruistabel!$C$14,0)),"")</f>
        <v>32</v>
      </c>
      <c r="BG25" s="326">
        <f ca="1">IF(Plananalyse!BG25=1,VLOOKUP(BG$5,Kruistabel!$B$6:$F$9,MATCH($C25,Kruistabel!$C$5:$F$5,0)+1,FALSE)+MIN(Kruistabel!$C$15,IF($D25="Ja",Kruistabel!$C$13,0)+IF(BG$6="Ja",Kruistabel!$C$14,0)),"")</f>
        <v>32</v>
      </c>
      <c r="BH25" s="326">
        <f ca="1">IF(Plananalyse!BH25=1,VLOOKUP(BH$5,Kruistabel!$B$6:$F$9,MATCH($C25,Kruistabel!$C$5:$F$5,0)+1,FALSE)+MIN(Kruistabel!$C$15,IF($D25="Ja",Kruistabel!$C$13,0)+IF(BH$6="Ja",Kruistabel!$C$14,0)),"")</f>
        <v>32</v>
      </c>
      <c r="BI25" s="327"/>
      <c r="BJ25" s="326" t="e">
        <f ca="1">IF(Plananalyse!BJ25=1,VLOOKUP(BJ$5,Kruistabel!$B$6:$F$9,MATCH($C25,Kruistabel!$C$5:$F$5,0)+1,FALSE)+MIN(Kruistabel!$C$15,IF($D25="Ja",Kruistabel!$C$13,0)+IF(BJ$6="Ja",Kruistabel!$C$14,0)),"")</f>
        <v>#N/A</v>
      </c>
      <c r="BK25" s="326" t="e">
        <f ca="1">IF(Plananalyse!BK25=1,VLOOKUP(BK$5,Kruistabel!$B$6:$F$9,MATCH($C25,Kruistabel!$C$5:$F$5,0)+1,FALSE)+MIN(Kruistabel!$C$15,IF($D25="Ja",Kruistabel!$C$13,0)+IF(BK$6="Ja",Kruistabel!$C$14,0)),"")</f>
        <v>#N/A</v>
      </c>
      <c r="BL25" s="326" t="e">
        <f ca="1">IF(Plananalyse!BL25=1,VLOOKUP(BL$5,Kruistabel!$B$6:$F$9,MATCH($C25,Kruistabel!$C$5:$F$5,0)+1,FALSE)+MIN(Kruistabel!$C$15,IF($D25="Ja",Kruistabel!$C$13,0)+IF(BL$6="Ja",Kruistabel!$C$14,0)),"")</f>
        <v>#N/A</v>
      </c>
      <c r="BM25" s="326" t="e">
        <f ca="1">IF(Plananalyse!BM25=1,VLOOKUP(BM$5,Kruistabel!$B$6:$F$9,MATCH($C25,Kruistabel!$C$5:$F$5,0)+1,FALSE)+MIN(Kruistabel!$C$15,IF($D25="Ja",Kruistabel!$C$13,0)+IF(BM$6="Ja",Kruistabel!$C$14,0)),"")</f>
        <v>#N/A</v>
      </c>
      <c r="BN25" s="326" t="e">
        <f ca="1">IF(Plananalyse!BN25=1,VLOOKUP(BN$5,Kruistabel!$B$6:$F$9,MATCH($C25,Kruistabel!$C$5:$F$5,0)+1,FALSE)+MIN(Kruistabel!$C$15,IF($D25="Ja",Kruistabel!$C$13,0)+IF(BN$6="Ja",Kruistabel!$C$14,0)),"")</f>
        <v>#N/A</v>
      </c>
      <c r="BO25" s="326" t="e">
        <f ca="1">IF(Plananalyse!BO25=1,VLOOKUP(BO$5,Kruistabel!$B$6:$F$9,MATCH($C25,Kruistabel!$C$5:$F$5,0)+1,FALSE)+MIN(Kruistabel!$C$15,IF($D25="Ja",Kruistabel!$C$13,0)+IF(BO$6="Ja",Kruistabel!$C$14,0)),"")</f>
        <v>#N/A</v>
      </c>
      <c r="BP25" s="326" t="e">
        <f ca="1">IF(Plananalyse!BP25=1,VLOOKUP(BP$5,Kruistabel!$B$6:$F$9,MATCH($C25,Kruistabel!$C$5:$F$5,0)+1,FALSE)+MIN(Kruistabel!$C$15,IF($D25="Ja",Kruistabel!$C$13,0)+IF(BP$6="Ja",Kruistabel!$C$14,0)),"")</f>
        <v>#N/A</v>
      </c>
      <c r="BQ25" s="326" t="e">
        <f ca="1">IF(Plananalyse!BQ25=1,VLOOKUP(BQ$5,Kruistabel!$B$6:$F$9,MATCH($C25,Kruistabel!$C$5:$F$5,0)+1,FALSE)+MIN(Kruistabel!$C$15,IF($D25="Ja",Kruistabel!$C$13,0)+IF(BQ$6="Ja",Kruistabel!$C$14,0)),"")</f>
        <v>#N/A</v>
      </c>
      <c r="BR25" s="326" t="e">
        <f ca="1">IF(Plananalyse!BR25=1,VLOOKUP(BR$5,Kruistabel!$B$6:$F$9,MATCH($C25,Kruistabel!$C$5:$F$5,0)+1,FALSE)+MIN(Kruistabel!$C$15,IF($D25="Ja",Kruistabel!$C$13,0)+IF(BR$6="Ja",Kruistabel!$C$14,0)),"")</f>
        <v>#REF!</v>
      </c>
      <c r="BS25" s="326" t="e">
        <f ca="1">IF(Plananalyse!BS25=1,VLOOKUP(BS$5,Kruistabel!$B$6:$F$9,MATCH($C25,Kruistabel!$C$5:$F$5,0)+1,FALSE)+MIN(Kruistabel!$C$15,IF($D25="Ja",Kruistabel!$C$13,0)+IF(BS$6="Ja",Kruistabel!$C$14,0)),"")</f>
        <v>#REF!</v>
      </c>
      <c r="BT25" s="65"/>
      <c r="BU25" s="231">
        <f ca="1">IF(Plananalyse!BU25=1,VLOOKUP(BU$5,Kruistabel!$B$6:$F$9,MATCH($C25,Kruistabel!$C$5:$F$5,0)+1,FALSE)+MIN(Kruistabel!$C$15,IF($D25="Ja",Kruistabel!$C$13,0)+IF(BU$6="Ja",Kruistabel!$C$14,0)),"")</f>
        <v>32</v>
      </c>
      <c r="BV25" s="326">
        <f ca="1">IF(Plananalyse!BV25=1,VLOOKUP(BV$5,Kruistabel!$B$6:$F$9,MATCH($C25,Kruistabel!$C$5:$F$5,0)+1,FALSE)+MIN(Kruistabel!$C$15,IF($D25="Ja",Kruistabel!$C$13,0)+IF(BV$6="Ja",Kruistabel!$C$14,0)),"")</f>
        <v>48</v>
      </c>
      <c r="BW25" s="326">
        <f ca="1">IF(Plananalyse!BW25=1,VLOOKUP(BW$5,Kruistabel!$B$6:$F$9,MATCH($C25,Kruistabel!$C$5:$F$5,0)+1,FALSE)+MIN(Kruistabel!$C$15,IF($D25="Ja",Kruistabel!$C$13,0)+IF(BW$6="Ja",Kruistabel!$C$14,0)),"")</f>
        <v>32</v>
      </c>
      <c r="BX25" s="326">
        <f ca="1">IF(Plananalyse!BX25=1,VLOOKUP(BX$5,Kruistabel!$B$6:$F$9,MATCH($C25,Kruistabel!$C$5:$F$5,0)+1,FALSE)+MIN(Kruistabel!$C$15,IF($D25="Ja",Kruistabel!$C$13,0)+IF(BX$6="Ja",Kruistabel!$C$14,0)),"")</f>
        <v>32</v>
      </c>
      <c r="BY25" s="327"/>
      <c r="BZ25" s="326" t="e">
        <f ca="1">IF(Plananalyse!BZ25=1,VLOOKUP(BZ$5,Kruistabel!$B$6:$F$9,MATCH($C25,Kruistabel!$C$5:$F$5,0)+1,FALSE)+MIN(Kruistabel!$C$15,IF($D25="Ja",Kruistabel!$C$13,0)+IF(BZ$6="Ja",Kruistabel!$C$14,0)),"")</f>
        <v>#N/A</v>
      </c>
      <c r="CA25" s="326" t="e">
        <f ca="1">IF(Plananalyse!CA25=1,VLOOKUP(CA$5,Kruistabel!$B$6:$F$9,MATCH($C25,Kruistabel!$C$5:$F$5,0)+1,FALSE)+MIN(Kruistabel!$C$15,IF($D25="Ja",Kruistabel!$C$13,0)+IF(CA$6="Ja",Kruistabel!$C$14,0)),"")</f>
        <v>#N/A</v>
      </c>
      <c r="CB25" s="326" t="e">
        <f ca="1">IF(Plananalyse!CB25=1,VLOOKUP(CB$5,Kruistabel!$B$6:$F$9,MATCH($C25,Kruistabel!$C$5:$F$5,0)+1,FALSE)+MIN(Kruistabel!$C$15,IF($D25="Ja",Kruistabel!$C$13,0)+IF(CB$6="Ja",Kruistabel!$C$14,0)),"")</f>
        <v>#N/A</v>
      </c>
      <c r="CC25" s="326" t="e">
        <f ca="1">IF(Plananalyse!CC25=1,VLOOKUP(CC$5,Kruistabel!$B$6:$F$9,MATCH($C25,Kruistabel!$C$5:$F$5,0)+1,FALSE)+MIN(Kruistabel!$C$15,IF($D25="Ja",Kruistabel!$C$13,0)+IF(CC$6="Ja",Kruistabel!$C$14,0)),"")</f>
        <v>#N/A</v>
      </c>
      <c r="CD25" s="326" t="e">
        <f ca="1">IF(Plananalyse!CD25=1,VLOOKUP(CD$5,Kruistabel!$B$6:$F$9,MATCH($C25,Kruistabel!$C$5:$F$5,0)+1,FALSE)+MIN(Kruistabel!$C$15,IF($D25="Ja",Kruistabel!$C$13,0)+IF(CD$6="Ja",Kruistabel!$C$14,0)),"")</f>
        <v>#N/A</v>
      </c>
      <c r="CE25" s="326" t="e">
        <f ca="1">IF(Plananalyse!CE25=1,VLOOKUP(CE$5,Kruistabel!$B$6:$F$9,MATCH($C25,Kruistabel!$C$5:$F$5,0)+1,FALSE)+MIN(Kruistabel!$C$15,IF($D25="Ja",Kruistabel!$C$13,0)+IF(CE$6="Ja",Kruistabel!$C$14,0)),"")</f>
        <v>#N/A</v>
      </c>
      <c r="CF25" s="326" t="e">
        <f ca="1">IF(Plananalyse!CF25=1,VLOOKUP(CF$5,Kruistabel!$B$6:$F$9,MATCH($C25,Kruistabel!$C$5:$F$5,0)+1,FALSE)+MIN(Kruistabel!$C$15,IF($D25="Ja",Kruistabel!$C$13,0)+IF(CF$6="Ja",Kruistabel!$C$14,0)),"")</f>
        <v>#N/A</v>
      </c>
      <c r="CG25" s="326" t="e">
        <f ca="1">IF(Plananalyse!CG25=1,VLOOKUP(CG$5,Kruistabel!$B$6:$F$9,MATCH($C25,Kruistabel!$C$5:$F$5,0)+1,FALSE)+MIN(Kruistabel!$C$15,IF($D25="Ja",Kruistabel!$C$13,0)+IF(CG$6="Ja",Kruistabel!$C$14,0)),"")</f>
        <v>#REF!</v>
      </c>
      <c r="CH25" s="326" t="e">
        <f ca="1">IF(Plananalyse!CH25=1,VLOOKUP(CH$5,Kruistabel!$B$6:$F$9,MATCH($C25,Kruistabel!$C$5:$F$5,0)+1,FALSE)+MIN(Kruistabel!$C$15,IF($D25="Ja",Kruistabel!$C$13,0)+IF(CH$6="Ja",Kruistabel!$C$14,0)),"")</f>
        <v>#REF!</v>
      </c>
      <c r="CI25" s="65"/>
      <c r="CJ25" s="326">
        <f ca="1">IF(Plananalyse!CJ25=1,VLOOKUP(CJ$5,Kruistabel!$B$6:$F$9,MATCH($C25,Kruistabel!$C$5:$F$5,0)+1,FALSE)+MIN(Kruistabel!$C$15,IF($D25="Ja",Kruistabel!$C$13,0)+IF(CJ$6="Ja",Kruistabel!$C$14,0)),"")</f>
        <v>48</v>
      </c>
      <c r="CK25" s="326">
        <f ca="1">IF(Plananalyse!CK25=1,VLOOKUP(CK$5,Kruistabel!$B$6:$F$9,MATCH($C25,Kruistabel!$C$5:$F$5,0)+1,FALSE)+MIN(Kruistabel!$C$15,IF($D25="Ja",Kruistabel!$C$13,0)+IF(CK$6="Ja",Kruistabel!$C$14,0)),"")</f>
        <v>48</v>
      </c>
      <c r="CL25" s="326">
        <f ca="1">IF(Plananalyse!CL25=1,VLOOKUP(CL$5,Kruistabel!$B$6:$F$9,MATCH($C25,Kruistabel!$C$5:$F$5,0)+1,FALSE)+MIN(Kruistabel!$C$15,IF($D25="Ja",Kruistabel!$C$13,0)+IF(CL$6="Ja",Kruistabel!$C$14,0)),"")</f>
        <v>32</v>
      </c>
      <c r="CM25" s="326">
        <f ca="1">IF(Plananalyse!CM25=1,VLOOKUP(CM$5,Kruistabel!$B$6:$F$9,MATCH($C25,Kruistabel!$C$5:$F$5,0)+1,FALSE)+MIN(Kruistabel!$C$15,IF($D25="Ja",Kruistabel!$C$13,0)+IF(CM$6="Ja",Kruistabel!$C$14,0)),"")</f>
        <v>52</v>
      </c>
      <c r="CN25" s="326">
        <f ca="1">IF(Plananalyse!CN25=1,VLOOKUP(CN$5,Kruistabel!$B$6:$F$9,MATCH($C25,Kruistabel!$C$5:$F$5,0)+1,FALSE)+MIN(Kruistabel!$C$15,IF($D25="Ja",Kruistabel!$C$13,0)+IF(CN$6="Ja",Kruistabel!$C$14,0)),"")</f>
        <v>52</v>
      </c>
      <c r="CO25" s="326">
        <f ca="1">IF(Plananalyse!CO25=1,VLOOKUP(CO$5,Kruistabel!$B$6:$F$9,MATCH($C25,Kruistabel!$C$5:$F$5,0)+1,FALSE)+MIN(Kruistabel!$C$15,IF($D25="Ja",Kruistabel!$C$13,0)+IF(CO$6="Ja",Kruistabel!$C$14,0)),"")</f>
        <v>44</v>
      </c>
      <c r="CP25" s="326">
        <f ca="1">IF(Plananalyse!CP25=1,VLOOKUP(CP$5,Kruistabel!$B$6:$F$9,MATCH($C25,Kruistabel!$C$5:$F$5,0)+1,FALSE)+MIN(Kruistabel!$C$15,IF($D25="Ja",Kruistabel!$C$13,0)+IF(CP$6="Ja",Kruistabel!$C$14,0)),"")</f>
        <v>48</v>
      </c>
      <c r="CQ25" s="326">
        <f ca="1">IF(Plananalyse!CQ25=1,VLOOKUP(CQ$5,Kruistabel!$B$6:$F$9,MATCH($C25,Kruistabel!$C$5:$F$5,0)+1,FALSE)+MIN(Kruistabel!$C$15,IF($D25="Ja",Kruistabel!$C$13,0)+IF(CQ$6="Ja",Kruistabel!$C$14,0)),"")</f>
        <v>44</v>
      </c>
      <c r="CR25" s="326">
        <f ca="1">IF(Plananalyse!CR25=1,VLOOKUP(CR$5,Kruistabel!$B$6:$F$9,MATCH($C25,Kruistabel!$C$5:$F$5,0)+1,FALSE)+MIN(Kruistabel!$C$15,IF($D25="Ja",Kruistabel!$C$13,0)+IF(CR$6="Ja",Kruistabel!$C$14,0)),"")</f>
        <v>46</v>
      </c>
      <c r="CS25" s="326">
        <f ca="1">IF(Plananalyse!CS25=1,VLOOKUP(CS$5,Kruistabel!$B$6:$F$9,MATCH($C25,Kruistabel!$C$5:$F$5,0)+1,FALSE)+MIN(Kruistabel!$C$15,IF($D25="Ja",Kruistabel!$C$13,0)+IF(CS$6="Ja",Kruistabel!$C$14,0)),"")</f>
        <v>48</v>
      </c>
      <c r="CT25" s="326">
        <f ca="1">IF(Plananalyse!CT25=1,VLOOKUP(CT$5,Kruistabel!$B$6:$F$9,MATCH($C25,Kruistabel!$C$5:$F$5,0)+1,FALSE)+MIN(Kruistabel!$C$15,IF($D25="Ja",Kruistabel!$C$13,0)+IF(CT$6="Ja",Kruistabel!$C$14,0)),"")</f>
        <v>48</v>
      </c>
      <c r="CU25" s="326">
        <f ca="1">IF(Plananalyse!CU25=1,VLOOKUP(CU$5,Kruistabel!$B$6:$F$9,MATCH($C25,Kruistabel!$C$5:$F$5,0)+1,FALSE)+MIN(Kruistabel!$C$15,IF($D25="Ja",Kruistabel!$C$13,0)+IF(CU$6="Ja",Kruistabel!$C$14,0)),"")</f>
        <v>44</v>
      </c>
      <c r="CV25" s="326">
        <f ca="1">IF(Plananalyse!CV25=1,VLOOKUP(CV$5,Kruistabel!$B$6:$F$9,MATCH($C25,Kruistabel!$C$5:$F$5,0)+1,FALSE)+MIN(Kruistabel!$C$15,IF($D25="Ja",Kruistabel!$C$13,0)+IF(CV$6="Ja",Kruistabel!$C$14,0)),"")</f>
        <v>44</v>
      </c>
      <c r="CW25" s="326">
        <f ca="1">IF(Plananalyse!CW25=1,VLOOKUP(CW$5,Kruistabel!$B$6:$F$9,MATCH($C25,Kruistabel!$C$5:$F$5,0)+1,FALSE)+MIN(Kruistabel!$C$15,IF($D25="Ja",Kruistabel!$C$13,0)+IF(CW$6="Ja",Kruistabel!$C$14,0)),"")</f>
        <v>48</v>
      </c>
      <c r="CX25" s="326">
        <f ca="1">IF(Plananalyse!CX25=1,VLOOKUP(CX$5,Kruistabel!$B$6:$F$9,MATCH($C25,Kruistabel!$C$5:$F$5,0)+1,FALSE)+MIN(Kruistabel!$C$15,IF($D25="Ja",Kruistabel!$C$13,0)+IF(CX$6="Ja",Kruistabel!$C$14,0)),"")</f>
        <v>32</v>
      </c>
      <c r="CY25" s="326">
        <f ca="1">IF(Plananalyse!CY25=1,VLOOKUP(CY$5,Kruistabel!$B$6:$F$9,MATCH($C25,Kruistabel!$C$5:$F$5,0)+1,FALSE)+MIN(Kruistabel!$C$15,IF($D25="Ja",Kruistabel!$C$13,0)+IF(CY$6="Ja",Kruistabel!$C$14,0)),"")</f>
        <v>44</v>
      </c>
      <c r="CZ25" s="326">
        <f ca="1">IF(Plananalyse!CZ25=1,VLOOKUP(CZ$5,Kruistabel!$B$6:$F$9,MATCH($C25,Kruistabel!$C$5:$F$5,0)+1,FALSE)+MIN(Kruistabel!$C$15,IF($D25="Ja",Kruistabel!$C$13,0)+IF(CZ$6="Ja",Kruistabel!$C$14,0)),"")</f>
        <v>44</v>
      </c>
      <c r="DA25" s="326">
        <f ca="1">IF(Plananalyse!DA25=1,VLOOKUP(DA$5,Kruistabel!$B$6:$F$9,MATCH($C25,Kruistabel!$C$5:$F$5,0)+1,FALSE)+MIN(Kruistabel!$C$15,IF($D25="Ja",Kruistabel!$C$13,0)+IF(DA$6="Ja",Kruistabel!$C$14,0)),"")</f>
        <v>44</v>
      </c>
      <c r="DB25" s="326">
        <f ca="1">IF(Plananalyse!DB25=1,VLOOKUP(DB$5,Kruistabel!$B$6:$F$9,MATCH($C25,Kruistabel!$C$5:$F$5,0)+1,FALSE)+MIN(Kruistabel!$C$15,IF($D25="Ja",Kruistabel!$C$13,0)+IF(DB$6="Ja",Kruistabel!$C$14,0)),"")</f>
        <v>32</v>
      </c>
      <c r="DC25" s="326">
        <f ca="1">IF(Plananalyse!DC25=1,VLOOKUP(DC$5,Kruistabel!$B$6:$F$9,MATCH($C25,Kruistabel!$C$5:$F$5,0)+1,FALSE)+MIN(Kruistabel!$C$15,IF($D25="Ja",Kruistabel!$C$13,0)+IF(DC$6="Ja",Kruistabel!$C$14,0)),"")</f>
        <v>32</v>
      </c>
      <c r="DD25" s="327"/>
      <c r="DE25" s="326" t="e">
        <f ca="1">IF(Plananalyse!DE25=1,VLOOKUP(DE$5,Kruistabel!$B$6:$F$9,MATCH($C25,Kruistabel!$C$5:$F$5,0)+1,FALSE)+MIN(Kruistabel!$C$15,IF($D25="Ja",Kruistabel!$C$13,0)+IF(DE$6="Ja",Kruistabel!$C$14,0)),"")</f>
        <v>#N/A</v>
      </c>
      <c r="DF25" s="326" t="e">
        <f ca="1">IF(Plananalyse!DF25=1,VLOOKUP(DF$5,Kruistabel!$B$6:$F$9,MATCH($C25,Kruistabel!$C$5:$F$5,0)+1,FALSE)+MIN(Kruistabel!$C$15,IF($D25="Ja",Kruistabel!$C$13,0)+IF(DF$6="Ja",Kruistabel!$C$14,0)),"")</f>
        <v>#N/A</v>
      </c>
      <c r="DG25" s="326" t="e">
        <f ca="1">IF(Plananalyse!DG25=1,VLOOKUP(DG$5,Kruistabel!$B$6:$F$9,MATCH($C25,Kruistabel!$C$5:$F$5,0)+1,FALSE)+MIN(Kruistabel!$C$15,IF($D25="Ja",Kruistabel!$C$13,0)+IF(DG$6="Ja",Kruistabel!$C$14,0)),"")</f>
        <v>#N/A</v>
      </c>
      <c r="DH25" s="326" t="e">
        <f ca="1">IF(Plananalyse!DH25=1,VLOOKUP(DH$5,Kruistabel!$B$6:$F$9,MATCH($C25,Kruistabel!$C$5:$F$5,0)+1,FALSE)+MIN(Kruistabel!$C$15,IF($D25="Ja",Kruistabel!$C$13,0)+IF(DH$6="Ja",Kruistabel!$C$14,0)),"")</f>
        <v>#N/A</v>
      </c>
      <c r="DI25" s="326" t="e">
        <f ca="1">IF(Plananalyse!DI25=1,VLOOKUP(DI$5,Kruistabel!$B$6:$F$9,MATCH($C25,Kruistabel!$C$5:$F$5,0)+1,FALSE)+MIN(Kruistabel!$C$15,IF($D25="Ja",Kruistabel!$C$13,0)+IF(DI$6="Ja",Kruistabel!$C$14,0)),"")</f>
        <v>#N/A</v>
      </c>
      <c r="DJ25" s="326" t="e">
        <f ca="1">IF(Plananalyse!DJ25=1,VLOOKUP(DJ$5,Kruistabel!$B$6:$F$9,MATCH($C25,Kruistabel!$C$5:$F$5,0)+1,FALSE)+MIN(Kruistabel!$C$15,IF($D25="Ja",Kruistabel!$C$13,0)+IF(DJ$6="Ja",Kruistabel!$C$14,0)),"")</f>
        <v>#N/A</v>
      </c>
      <c r="DK25" s="326" t="e">
        <f ca="1">IF(Plananalyse!DK25=1,VLOOKUP(DK$5,Kruistabel!$B$6:$F$9,MATCH($C25,Kruistabel!$C$5:$F$5,0)+1,FALSE)+MIN(Kruistabel!$C$15,IF($D25="Ja",Kruistabel!$C$13,0)+IF(DK$6="Ja",Kruistabel!$C$14,0)),"")</f>
        <v>#REF!</v>
      </c>
      <c r="DL25" s="326" t="e">
        <f ca="1">IF(Plananalyse!DL25=1,VLOOKUP(DL$5,Kruistabel!$B$6:$F$9,MATCH($C25,Kruistabel!$C$5:$F$5,0)+1,FALSE)+MIN(Kruistabel!$C$15,IF($D25="Ja",Kruistabel!$C$13,0)+IF(DL$6="Ja",Kruistabel!$C$14,0)),"")</f>
        <v>#REF!</v>
      </c>
      <c r="DM25" s="327"/>
      <c r="DN25" s="326" t="e">
        <f ca="1">IF(Plananalyse!DN25=1,VLOOKUP(DN$5,Kruistabel!$B$6:$F$9,MATCH($C25,Kruistabel!$C$5:$F$5,0)+1,FALSE)+MIN(Kruistabel!$C$15,IF($D25="Ja",Kruistabel!$C$13,0)+IF(DN$6="Ja",Kruistabel!$C$14,0)),"")</f>
        <v>#N/A</v>
      </c>
      <c r="DO25" s="326" t="e">
        <f ca="1">IF(Plananalyse!DO25=1,VLOOKUP(DO$5,Kruistabel!$B$6:$F$9,MATCH($C25,Kruistabel!$C$5:$F$5,0)+1,FALSE)+MIN(Kruistabel!$C$15,IF($D25="Ja",Kruistabel!$C$13,0)+IF(DO$6="Ja",Kruistabel!$C$14,0)),"")</f>
        <v>#N/A</v>
      </c>
      <c r="DP25" s="326" t="e">
        <f ca="1">IF(Plananalyse!DP25=1,VLOOKUP(DP$5,Kruistabel!$B$6:$F$9,MATCH($C25,Kruistabel!$C$5:$F$5,0)+1,FALSE)+MIN(Kruistabel!$C$15,IF($D25="Ja",Kruistabel!$C$13,0)+IF(DP$6="Ja",Kruistabel!$C$14,0)),"")</f>
        <v>#N/A</v>
      </c>
      <c r="DQ25" s="326" t="e">
        <f ca="1">IF(Plananalyse!DQ25=1,VLOOKUP(DQ$5,Kruistabel!$B$6:$F$9,MATCH($C25,Kruistabel!$C$5:$F$5,0)+1,FALSE)+MIN(Kruistabel!$C$15,IF($D25="Ja",Kruistabel!$C$13,0)+IF(DQ$6="Ja",Kruistabel!$C$14,0)),"")</f>
        <v>#N/A</v>
      </c>
      <c r="DR25" s="326" t="e">
        <f ca="1">IF(Plananalyse!DR25=1,VLOOKUP(DR$5,Kruistabel!$B$6:$F$9,MATCH($C25,Kruistabel!$C$5:$F$5,0)+1,FALSE)+MIN(Kruistabel!$C$15,IF($D25="Ja",Kruistabel!$C$13,0)+IF(DR$6="Ja",Kruistabel!$C$14,0)),"")</f>
        <v>#N/A</v>
      </c>
      <c r="DS25" s="326" t="e">
        <f ca="1">IF(Plananalyse!DS25=1,VLOOKUP(DS$5,Kruistabel!$B$6:$F$9,MATCH($C25,Kruistabel!$C$5:$F$5,0)+1,FALSE)+MIN(Kruistabel!$C$15,IF($D25="Ja",Kruistabel!$C$13,0)+IF(DS$6="Ja",Kruistabel!$C$14,0)),"")</f>
        <v>#N/A</v>
      </c>
      <c r="DT25" s="326" t="e">
        <f ca="1">IF(Plananalyse!DT25=1,VLOOKUP(DT$5,Kruistabel!$B$6:$F$9,MATCH($C25,Kruistabel!$C$5:$F$5,0)+1,FALSE)+MIN(Kruistabel!$C$15,IF($D25="Ja",Kruistabel!$C$13,0)+IF(DT$6="Ja",Kruistabel!$C$14,0)),"")</f>
        <v>#N/A</v>
      </c>
      <c r="DU25" s="326" t="e">
        <f ca="1">IF(Plananalyse!DU25=1,VLOOKUP(DU$5,Kruistabel!$B$6:$F$9,MATCH($C25,Kruistabel!$C$5:$F$5,0)+1,FALSE)+MIN(Kruistabel!$C$15,IF($D25="Ja",Kruistabel!$C$13,0)+IF(DU$6="Ja",Kruistabel!$C$14,0)),"")</f>
        <v>#N/A</v>
      </c>
      <c r="DV25" s="326" t="e">
        <f ca="1">IF(Plananalyse!DV25=1,VLOOKUP(DV$5,Kruistabel!$B$6:$F$9,MATCH($C25,Kruistabel!$C$5:$F$5,0)+1,FALSE)+MIN(Kruistabel!$C$15,IF($D25="Ja",Kruistabel!$C$13,0)+IF(DV$6="Ja",Kruistabel!$C$14,0)),"")</f>
        <v>#N/A</v>
      </c>
      <c r="DW25" s="326" t="e">
        <f ca="1">IF(Plananalyse!DW25=1,VLOOKUP(DW$5,Kruistabel!$B$6:$F$9,MATCH($C25,Kruistabel!$C$5:$F$5,0)+1,FALSE)+MIN(Kruistabel!$C$15,IF($D25="Ja",Kruistabel!$C$13,0)+IF(DW$6="Ja",Kruistabel!$C$14,0)),"")</f>
        <v>#REF!</v>
      </c>
      <c r="DX25" s="326" t="e">
        <f ca="1">IF(Plananalyse!DX25=1,VLOOKUP(DX$5,Kruistabel!$B$6:$F$9,MATCH($C25,Kruistabel!$C$5:$F$5,0)+1,FALSE)+MIN(Kruistabel!$C$15,IF($D25="Ja",Kruistabel!$C$13,0)+IF(DX$6="Ja",Kruistabel!$C$14,0)),"")</f>
        <v>#REF!</v>
      </c>
      <c r="DY25" s="327"/>
      <c r="DZ25" s="326" t="e">
        <f ca="1">IF(Plananalyse!DZ25=1,VLOOKUP(DZ$5,Kruistabel!$B$6:$F$9,MATCH($C25,Kruistabel!$C$5:$F$5,0)+1,FALSE)+MIN(Kruistabel!$C$15,IF($D25="Ja",Kruistabel!$C$13,0)+IF(DZ$6="Ja",Kruistabel!$C$14,0)),"")</f>
        <v>#N/A</v>
      </c>
      <c r="EA25" s="326" t="e">
        <f ca="1">IF(Plananalyse!EA25=1,VLOOKUP(EA$5,Kruistabel!$B$6:$F$9,MATCH($C25,Kruistabel!$C$5:$F$5,0)+1,FALSE)+MIN(Kruistabel!$C$15,IF($D25="Ja",Kruistabel!$C$13,0)+IF(EA$6="Ja",Kruistabel!$C$14,0)),"")</f>
        <v>#N/A</v>
      </c>
      <c r="EB25" s="326" t="e">
        <f ca="1">IF(Plananalyse!EB25=1,VLOOKUP(EB$5,Kruistabel!$B$6:$F$9,MATCH($C25,Kruistabel!$C$5:$F$5,0)+1,FALSE)+MIN(Kruistabel!$C$15,IF($D25="Ja",Kruistabel!$C$13,0)+IF(EB$6="Ja",Kruistabel!$C$14,0)),"")</f>
        <v>#REF!</v>
      </c>
      <c r="EC25" s="326" t="e">
        <f ca="1">IF(Plananalyse!EC25=1,VLOOKUP(EC$5,Kruistabel!$B$6:$F$9,MATCH($C25,Kruistabel!$C$5:$F$5,0)+1,FALSE)+MIN(Kruistabel!$C$15,IF($D25="Ja",Kruistabel!$C$13,0)+IF(EC$6="Ja",Kruistabel!$C$14,0)),"")</f>
        <v>#REF!</v>
      </c>
      <c r="ED25" s="327"/>
      <c r="EE25" s="326" t="e">
        <f ca="1">IF(Plananalyse!EE25=1,VLOOKUP(EE$5,Kruistabel!$B$6:$F$9,MATCH($C25,Kruistabel!$C$5:$F$5,0)+1,FALSE)+MIN(Kruistabel!$C$15,IF($D25="Ja",Kruistabel!$C$13,0)+IF(EE$6="Ja",Kruistabel!$C$14,0)),"")</f>
        <v>#N/A</v>
      </c>
      <c r="EF25" s="326" t="e">
        <f ca="1">IF(Plananalyse!EF25=1,VLOOKUP(EF$5,Kruistabel!$B$6:$F$9,MATCH($C25,Kruistabel!$C$5:$F$5,0)+1,FALSE)+MIN(Kruistabel!$C$15,IF($D25="Ja",Kruistabel!$C$13,0)+IF(EF$6="Ja",Kruistabel!$C$14,0)),"")</f>
        <v>#N/A</v>
      </c>
      <c r="EG25" s="326" t="e">
        <f ca="1">IF(Plananalyse!EG25=1,VLOOKUP(EG$5,Kruistabel!$B$6:$F$9,MATCH($C25,Kruistabel!$C$5:$F$5,0)+1,FALSE)+MIN(Kruistabel!$C$15,IF($D25="Ja",Kruistabel!$C$13,0)+IF(EG$6="Ja",Kruistabel!$C$14,0)),"")</f>
        <v>#N/A</v>
      </c>
      <c r="EH25" s="326" t="e">
        <f ca="1">IF(Plananalyse!EH25=1,VLOOKUP(EH$5,Kruistabel!$B$6:$F$9,MATCH($C25,Kruistabel!$C$5:$F$5,0)+1,FALSE)+MIN(Kruistabel!$C$15,IF($D25="Ja",Kruistabel!$C$13,0)+IF(EH$6="Ja",Kruistabel!$C$14,0)),"")</f>
        <v>#REF!</v>
      </c>
      <c r="EI25" s="326" t="e">
        <f ca="1">IF(Plananalyse!EI25=1,VLOOKUP(EI$5,Kruistabel!$B$6:$F$9,MATCH($C25,Kruistabel!$C$5:$F$5,0)+1,FALSE)+MIN(Kruistabel!$C$15,IF($D25="Ja",Kruistabel!$C$13,0)+IF(EI$6="Ja",Kruistabel!$C$14,0)),"")</f>
        <v>#REF!</v>
      </c>
      <c r="EJ25" s="331" t="str">
        <f>IF(Plananalyse!EJ25=1,VLOOKUP(EJ$5,Kruistabel!$B$6:$F$9,MATCH($C25,Kruistabel!$C$5:$F$5,0)+1,FALSE)+MIN(Kruistabel!$C$15,IF($D25="Ja",Kruistabel!$C$13,0)+IF(EJ$6="Ja",Kruistabel!$C$14,0)),"")</f>
        <v/>
      </c>
      <c r="EK25" s="164"/>
      <c r="EL25" s="164"/>
      <c r="EM25" s="164"/>
      <c r="EN25" s="164"/>
    </row>
    <row r="26" spans="2:144">
      <c r="B26" s="337" t="s">
        <v>109</v>
      </c>
      <c r="C26" s="160" t="str">
        <f>_xlfn.IFNA(VLOOKUP($B26,Classificatietabel!$B$6:$I$91,C$7,FALSE),"")</f>
        <v>zeer hoog</v>
      </c>
      <c r="D26" s="160" t="str">
        <f>_xlfn.IFNA(VLOOKUP($B26,Classificatietabel!$B$6:$I$91,D$7,FALSE),"")</f>
        <v>neen</v>
      </c>
      <c r="E26" s="119">
        <f>IF(AND(D26="laag",$D$3=1),0,_xlfn.IFNA(IF(VLOOKUP($B26,Classificatietabel!$B$6:$H$91,$E$5,FALSE)="Ja",1,0),""))</f>
        <v>1</v>
      </c>
      <c r="F26" s="163"/>
      <c r="G26" s="326">
        <f>IF(Plananalyse!G26=1,VLOOKUP(G$5,Kruistabel!$B$6:$F$9,MATCH($C26,Kruistabel!$C$5:$F$5,0)+1,FALSE)+MIN(Kruistabel!$C$15,IF($D26="Ja",Kruistabel!$C$13,0)+IF(G$6="Ja",Kruistabel!$C$14,0)),"")</f>
        <v>32</v>
      </c>
      <c r="H26" s="326">
        <f>IF(Plananalyse!H26=1,VLOOKUP(H$5,Kruistabel!$B$6:$F$9,MATCH($C26,Kruistabel!$C$5:$F$5,0)+1,FALSE)+MIN(Kruistabel!$C$15,IF($D26="Ja",Kruistabel!$C$13,0)+IF(H$6="Ja",Kruistabel!$C$14,0)),"")</f>
        <v>32</v>
      </c>
      <c r="I26" s="326">
        <f>IF(Plananalyse!I26=1,VLOOKUP(I$5,Kruistabel!$B$6:$F$9,MATCH($C26,Kruistabel!$C$5:$F$5,0)+1,FALSE)+MIN(Kruistabel!$C$15,IF($D26="Ja",Kruistabel!$C$13,0)+IF(I$6="Ja",Kruistabel!$C$14,0)),"")</f>
        <v>52</v>
      </c>
      <c r="J26" s="326">
        <f>IF(Plananalyse!J26=1,VLOOKUP(J$5,Kruistabel!$B$6:$F$9,MATCH($C26,Kruistabel!$C$5:$F$5,0)+1,FALSE)+MIN(Kruistabel!$C$15,IF($D26="Ja",Kruistabel!$C$13,0)+IF(J$6="Ja",Kruistabel!$C$14,0)),"")</f>
        <v>32</v>
      </c>
      <c r="K26" s="326">
        <f>IF(Plananalyse!K26=1,VLOOKUP(K$5,Kruistabel!$B$6:$F$9,MATCH($C26,Kruistabel!$C$5:$F$5,0)+1,FALSE)+MIN(Kruistabel!$C$15,IF($D26="Ja",Kruistabel!$C$13,0)+IF(K$6="Ja",Kruistabel!$C$14,0)),"")</f>
        <v>32</v>
      </c>
      <c r="L26" s="326">
        <f>IF(Plananalyse!L26=1,VLOOKUP(L$5,Kruistabel!$B$6:$F$9,MATCH($C26,Kruistabel!$C$5:$F$5,0)+1,FALSE)+MIN(Kruistabel!$C$15,IF($D26="Ja",Kruistabel!$C$13,0)+IF(L$6="Ja",Kruistabel!$C$14,0)),"")</f>
        <v>32</v>
      </c>
      <c r="M26" s="326">
        <f>IF(Plananalyse!M26=1,VLOOKUP(M$5,Kruistabel!$B$6:$F$9,MATCH($C26,Kruistabel!$C$5:$F$5,0)+1,FALSE)+MIN(Kruistabel!$C$15,IF($D26="Ja",Kruistabel!$C$13,0)+IF(M$6="Ja",Kruistabel!$C$14,0)),"")</f>
        <v>56</v>
      </c>
      <c r="N26" s="326">
        <f>IF(Plananalyse!N26=1,VLOOKUP(N$5,Kruistabel!$B$6:$F$9,MATCH($C26,Kruistabel!$C$5:$F$5,0)+1,FALSE)+MIN(Kruistabel!$C$15,IF($D26="Ja",Kruistabel!$C$13,0)+IF(N$6="Ja",Kruistabel!$C$14,0)),"")</f>
        <v>56</v>
      </c>
      <c r="O26" s="326">
        <f>IF(Plananalyse!O26=1,VLOOKUP(O$5,Kruistabel!$B$6:$F$9,MATCH($C26,Kruistabel!$C$5:$F$5,0)+1,FALSE)+MIN(Kruistabel!$C$15,IF($D26="Ja",Kruistabel!$C$13,0)+IF(O$6="Ja",Kruistabel!$C$14,0)),"")</f>
        <v>56</v>
      </c>
      <c r="P26" s="326">
        <f>IF(Plananalyse!P26=1,VLOOKUP(P$5,Kruistabel!$B$6:$F$9,MATCH($C26,Kruistabel!$C$5:$F$5,0)+1,FALSE)+MIN(Kruistabel!$C$15,IF($D26="Ja",Kruistabel!$C$13,0)+IF(P$6="Ja",Kruistabel!$C$14,0)),"")</f>
        <v>60</v>
      </c>
      <c r="Q26" s="326">
        <f>IF(Plananalyse!Q26=1,VLOOKUP(Q$5,Kruistabel!$B$6:$F$9,MATCH($C26,Kruistabel!$C$5:$F$5,0)+1,FALSE)+MIN(Kruistabel!$C$15,IF($D26="Ja",Kruistabel!$C$13,0)+IF(Q$6="Ja",Kruistabel!$C$14,0)),"")</f>
        <v>52</v>
      </c>
      <c r="R26" s="326">
        <f>IF(Plananalyse!R26=1,VLOOKUP(R$5,Kruistabel!$B$6:$F$9,MATCH($C26,Kruistabel!$C$5:$F$5,0)+1,FALSE)+MIN(Kruistabel!$C$15,IF($D26="Ja",Kruistabel!$C$13,0)+IF(R$6="Ja",Kruistabel!$C$14,0)),"")</f>
        <v>56</v>
      </c>
      <c r="S26" s="326">
        <f>IF(Plananalyse!S26=1,VLOOKUP(S$5,Kruistabel!$B$6:$F$9,MATCH($C26,Kruistabel!$C$5:$F$5,0)+1,FALSE)+MIN(Kruistabel!$C$15,IF($D26="Ja",Kruistabel!$C$13,0)+IF(S$6="Ja",Kruistabel!$C$14,0)),"")</f>
        <v>32</v>
      </c>
      <c r="T26" s="326">
        <f>IF(Plananalyse!T26=1,VLOOKUP(T$5,Kruistabel!$B$6:$F$9,MATCH($C26,Kruistabel!$C$5:$F$5,0)+1,FALSE)+MIN(Kruistabel!$C$15,IF($D26="Ja",Kruistabel!$C$13,0)+IF(T$6="Ja",Kruistabel!$C$14,0)),"")</f>
        <v>32</v>
      </c>
      <c r="U26" s="326">
        <f>IF(Plananalyse!U26=1,VLOOKUP(U$5,Kruistabel!$B$6:$F$9,MATCH($C26,Kruistabel!$C$5:$F$5,0)+1,FALSE)+MIN(Kruistabel!$C$15,IF($D26="Ja",Kruistabel!$C$13,0)+IF(U$6="Ja",Kruistabel!$C$14,0)),"")</f>
        <v>32</v>
      </c>
      <c r="V26" s="326">
        <f>IF(Plananalyse!V26=1,VLOOKUP(V$5,Kruistabel!$B$6:$F$9,MATCH($C26,Kruistabel!$C$5:$F$5,0)+1,FALSE)+MIN(Kruistabel!$C$15,IF($D26="Ja",Kruistabel!$C$13,0)+IF(V$6="Ja",Kruistabel!$C$14,0)),"")</f>
        <v>32</v>
      </c>
      <c r="W26" s="326">
        <f>IF(Plananalyse!W26=1,VLOOKUP(W$5,Kruistabel!$B$6:$F$9,MATCH($C26,Kruistabel!$C$5:$F$5,0)+1,FALSE)+MIN(Kruistabel!$C$15,IF($D26="Ja",Kruistabel!$C$13,0)+IF(W$6="Ja",Kruistabel!$C$14,0)),"")</f>
        <v>32</v>
      </c>
      <c r="X26" s="326">
        <f>IF(Plananalyse!X26=1,VLOOKUP(X$5,Kruistabel!$B$6:$F$9,MATCH($C26,Kruistabel!$C$5:$F$5,0)+1,FALSE)+MIN(Kruistabel!$C$15,IF($D26="Ja",Kruistabel!$C$13,0)+IF(X$6="Ja",Kruistabel!$C$14,0)),"")</f>
        <v>32</v>
      </c>
      <c r="Y26" s="326">
        <f ca="1">IF(Plananalyse!Y26=1,VLOOKUP(Y$5,Kruistabel!$B$6:$F$9,MATCH($C26,Kruistabel!$C$5:$F$5,0)+1,FALSE)+MIN(Kruistabel!$C$15,IF($D26="Ja",Kruistabel!$C$13,0)+IF(Y$6="Ja",Kruistabel!$C$14,0)),"")</f>
        <v>52</v>
      </c>
      <c r="Z26" s="326">
        <f ca="1">IF(Plananalyse!Z26=1,VLOOKUP(Z$5,Kruistabel!$B$6:$F$9,MATCH($C26,Kruistabel!$C$5:$F$5,0)+1,FALSE)+MIN(Kruistabel!$C$15,IF($D26="Ja",Kruistabel!$C$13,0)+IF(Z$6="Ja",Kruistabel!$C$14,0)),"")</f>
        <v>32</v>
      </c>
      <c r="AA26" s="326">
        <f ca="1">IF(Plananalyse!AA26=1,VLOOKUP(AA$5,Kruistabel!$B$6:$F$9,MATCH($C26,Kruistabel!$C$5:$F$5,0)+1,FALSE)+MIN(Kruistabel!$C$15,IF($D26="Ja",Kruistabel!$C$13,0)+IF(AA$6="Ja",Kruistabel!$C$14,0)),"")</f>
        <v>32</v>
      </c>
      <c r="AB26" s="326">
        <f ca="1">IF(Plananalyse!AB26=1,VLOOKUP(AB$5,Kruistabel!$B$6:$F$9,MATCH($C26,Kruistabel!$C$5:$F$5,0)+1,FALSE)+MIN(Kruistabel!$C$15,IF($D26="Ja",Kruistabel!$C$13,0)+IF(AB$6="Ja",Kruistabel!$C$14,0)),"")</f>
        <v>32</v>
      </c>
      <c r="AC26" s="326">
        <f ca="1">IF(Plananalyse!AC26=1,VLOOKUP(AC$5,Kruistabel!$B$6:$F$9,MATCH($C26,Kruistabel!$C$5:$F$5,0)+1,FALSE)+MIN(Kruistabel!$C$15,IF($D26="Ja",Kruistabel!$C$13,0)+IF(AC$6="Ja",Kruistabel!$C$14,0)),"")</f>
        <v>32</v>
      </c>
      <c r="AD26" s="326">
        <f ca="1">IF(Plananalyse!AD26=1,VLOOKUP(AD$5,Kruistabel!$B$6:$F$9,MATCH($C26,Kruistabel!$C$5:$F$5,0)+1,FALSE)+MIN(Kruistabel!$C$15,IF($D26="Ja",Kruistabel!$C$13,0)+IF(AD$6="Ja",Kruistabel!$C$14,0)),"")</f>
        <v>32</v>
      </c>
      <c r="AE26" s="326">
        <f ca="1">IF(Plananalyse!AE26=1,VLOOKUP(AE$5,Kruistabel!$B$6:$F$9,MATCH($C26,Kruistabel!$C$5:$F$5,0)+1,FALSE)+MIN(Kruistabel!$C$15,IF($D26="Ja",Kruistabel!$C$13,0)+IF(AE$6="Ja",Kruistabel!$C$14,0)),"")</f>
        <v>32</v>
      </c>
      <c r="AF26" s="326">
        <f ca="1">IF(Plananalyse!AF26=1,VLOOKUP(AF$5,Kruistabel!$B$6:$F$9,MATCH($C26,Kruistabel!$C$5:$F$5,0)+1,FALSE)+MIN(Kruistabel!$C$15,IF($D26="Ja",Kruistabel!$C$13,0)+IF(AF$6="Ja",Kruistabel!$C$14,0)),"")</f>
        <v>32</v>
      </c>
      <c r="AG26" s="326">
        <f ca="1">IF(Plananalyse!AG26=1,VLOOKUP(AG$5,Kruistabel!$B$6:$F$9,MATCH($C26,Kruistabel!$C$5:$F$5,0)+1,FALSE)+MIN(Kruistabel!$C$15,IF($D26="Ja",Kruistabel!$C$13,0)+IF(AG$6="Ja",Kruistabel!$C$14,0)),"")</f>
        <v>32</v>
      </c>
      <c r="AH26" s="326">
        <f ca="1">IF(Plananalyse!AH26=1,VLOOKUP(AH$5,Kruistabel!$B$6:$F$9,MATCH($C26,Kruistabel!$C$5:$F$5,0)+1,FALSE)+MIN(Kruistabel!$C$15,IF($D26="Ja",Kruistabel!$C$13,0)+IF(AH$6="Ja",Kruistabel!$C$14,0)),"")</f>
        <v>32</v>
      </c>
      <c r="AI26" s="326">
        <f ca="1">IF(Plananalyse!AI26=1,VLOOKUP(AI$5,Kruistabel!$B$6:$F$9,MATCH($C26,Kruistabel!$C$5:$F$5,0)+1,FALSE)+MIN(Kruistabel!$C$15,IF($D26="Ja",Kruistabel!$C$13,0)+IF(AI$6="Ja",Kruistabel!$C$14,0)),"")</f>
        <v>32</v>
      </c>
      <c r="AJ26" s="326">
        <f ca="1">IF(Plananalyse!AJ26=1,VLOOKUP(AJ$5,Kruistabel!$B$6:$F$9,MATCH($C26,Kruistabel!$C$5:$F$5,0)+1,FALSE)+MIN(Kruistabel!$C$15,IF($D26="Ja",Kruistabel!$C$13,0)+IF(AJ$6="Ja",Kruistabel!$C$14,0)),"")</f>
        <v>32</v>
      </c>
      <c r="AK26" s="326">
        <f ca="1">IF(Plananalyse!AK26=1,VLOOKUP(AK$5,Kruistabel!$B$6:$F$9,MATCH($C26,Kruistabel!$C$5:$F$5,0)+1,FALSE)+MIN(Kruistabel!$C$15,IF($D26="Ja",Kruistabel!$C$13,0)+IF(AK$6="Ja",Kruistabel!$C$14,0)),"")</f>
        <v>54</v>
      </c>
      <c r="AL26" s="326">
        <f ca="1">IF(Plananalyse!AL26=1,VLOOKUP(AL$5,Kruistabel!$B$6:$F$9,MATCH($C26,Kruistabel!$C$5:$F$5,0)+1,FALSE)+MIN(Kruistabel!$C$15,IF($D26="Ja",Kruistabel!$C$13,0)+IF(AL$6="Ja",Kruistabel!$C$14,0)),"")</f>
        <v>32</v>
      </c>
      <c r="AM26" s="326">
        <f ca="1">IF(Plananalyse!AM26=1,VLOOKUP(AM$5,Kruistabel!$B$6:$F$9,MATCH($C26,Kruistabel!$C$5:$F$5,0)+1,FALSE)+MIN(Kruistabel!$C$15,IF($D26="Ja",Kruistabel!$C$13,0)+IF(AM$6="Ja",Kruistabel!$C$14,0)),"")</f>
        <v>32</v>
      </c>
      <c r="AN26" s="327"/>
      <c r="AO26" s="326">
        <f ca="1">IF(Plananalyse!AO26=1,VLOOKUP(AO$5,Kruistabel!$B$6:$F$9,MATCH($C26,Kruistabel!$C$5:$F$5,0)+1,FALSE)+MIN(Kruistabel!$C$15,IF($D26="Ja",Kruistabel!$C$13,0)+IF(AO$6="Ja",Kruistabel!$C$14,0)),"")</f>
        <v>54</v>
      </c>
      <c r="AP26" s="326">
        <f ca="1">IF(Plananalyse!AP26=1,VLOOKUP(AP$5,Kruistabel!$B$6:$F$9,MATCH($C26,Kruistabel!$C$5:$F$5,0)+1,FALSE)+MIN(Kruistabel!$C$15,IF($D26="Ja",Kruistabel!$C$13,0)+IF(AP$6="Ja",Kruistabel!$C$14,0)),"")</f>
        <v>54</v>
      </c>
      <c r="AQ26" s="326">
        <f ca="1">IF(Plananalyse!AQ26=1,VLOOKUP(AQ$5,Kruistabel!$B$6:$F$9,MATCH($C26,Kruistabel!$C$5:$F$5,0)+1,FALSE)+MIN(Kruistabel!$C$15,IF($D26="Ja",Kruistabel!$C$13,0)+IF(AQ$6="Ja",Kruistabel!$C$14,0)),"")</f>
        <v>54</v>
      </c>
      <c r="AR26" s="326">
        <f ca="1">IF(Plananalyse!AR26=1,VLOOKUP(AR$5,Kruistabel!$B$6:$F$9,MATCH($C26,Kruistabel!$C$5:$F$5,0)+1,FALSE)+MIN(Kruistabel!$C$15,IF($D26="Ja",Kruistabel!$C$13,0)+IF(AR$6="Ja",Kruistabel!$C$14,0)),"")</f>
        <v>58</v>
      </c>
      <c r="AS26" s="326">
        <f ca="1">IF(Plananalyse!AS26=1,VLOOKUP(AS$5,Kruistabel!$B$6:$F$9,MATCH($C26,Kruistabel!$C$5:$F$5,0)+1,FALSE)+MIN(Kruistabel!$C$15,IF($D26="Ja",Kruistabel!$C$13,0)+IF(AS$6="Ja",Kruistabel!$C$14,0)),"")</f>
        <v>54</v>
      </c>
      <c r="AT26" s="326">
        <f ca="1">IF(Plananalyse!AT26=1,VLOOKUP(AT$5,Kruistabel!$B$6:$F$9,MATCH($C26,Kruistabel!$C$5:$F$5,0)+1,FALSE)+MIN(Kruistabel!$C$15,IF($D26="Ja",Kruistabel!$C$13,0)+IF(AT$6="Ja",Kruistabel!$C$14,0)),"")</f>
        <v>58</v>
      </c>
      <c r="AU26" s="326">
        <f ca="1">IF(Plananalyse!AU26=1,VLOOKUP(AU$5,Kruistabel!$B$6:$F$9,MATCH($C26,Kruistabel!$C$5:$F$5,0)+1,FALSE)+MIN(Kruistabel!$C$15,IF($D26="Ja",Kruistabel!$C$13,0)+IF(AU$6="Ja",Kruistabel!$C$14,0)),"")</f>
        <v>32</v>
      </c>
      <c r="AV26" s="326">
        <f ca="1">IF(Plananalyse!AV26=1,VLOOKUP(AV$5,Kruistabel!$B$6:$F$9,MATCH($C26,Kruistabel!$C$5:$F$5,0)+1,FALSE)+MIN(Kruistabel!$C$15,IF($D26="Ja",Kruistabel!$C$13,0)+IF(AV$6="Ja",Kruistabel!$C$14,0)),"")</f>
        <v>54</v>
      </c>
      <c r="AW26" s="326">
        <f ca="1">IF(Plananalyse!AW26=1,VLOOKUP(AW$5,Kruistabel!$B$6:$F$9,MATCH($C26,Kruistabel!$C$5:$F$5,0)+1,FALSE)+MIN(Kruistabel!$C$15,IF($D26="Ja",Kruistabel!$C$13,0)+IF(AW$6="Ja",Kruistabel!$C$14,0)),"")</f>
        <v>32</v>
      </c>
      <c r="AX26" s="326">
        <f ca="1">IF(Plananalyse!AX26=1,VLOOKUP(AX$5,Kruistabel!$B$6:$F$9,MATCH($C26,Kruistabel!$C$5:$F$5,0)+1,FALSE)+MIN(Kruistabel!$C$15,IF($D26="Ja",Kruistabel!$C$13,0)+IF(AX$6="Ja",Kruistabel!$C$14,0)),"")</f>
        <v>32</v>
      </c>
      <c r="AY26" s="327"/>
      <c r="AZ26" s="326">
        <f ca="1">IF(Plananalyse!AZ26=1,VLOOKUP(AZ$5,Kruistabel!$B$6:$F$9,MATCH($C26,Kruistabel!$C$5:$F$5,0)+1,FALSE)+MIN(Kruistabel!$C$15,IF($D26="Ja",Kruistabel!$C$13,0)+IF(AZ$6="Ja",Kruistabel!$C$14,0)),"")</f>
        <v>32</v>
      </c>
      <c r="BA26" s="326">
        <f ca="1">IF(Plananalyse!BA26=1,VLOOKUP(BA$5,Kruistabel!$B$6:$F$9,MATCH($C26,Kruistabel!$C$5:$F$5,0)+1,FALSE)+MIN(Kruistabel!$C$15,IF($D26="Ja",Kruistabel!$C$13,0)+IF(BA$6="Ja",Kruistabel!$C$14,0)),"")</f>
        <v>32</v>
      </c>
      <c r="BB26" s="326">
        <f ca="1">IF(Plananalyse!BB26=1,VLOOKUP(BB$5,Kruistabel!$B$6:$F$9,MATCH($C26,Kruistabel!$C$5:$F$5,0)+1,FALSE)+MIN(Kruistabel!$C$15,IF($D26="Ja",Kruistabel!$C$13,0)+IF(BB$6="Ja",Kruistabel!$C$14,0)),"")</f>
        <v>52</v>
      </c>
      <c r="BC26" s="326">
        <f ca="1">IF(Plananalyse!BC26=1,VLOOKUP(BC$5,Kruistabel!$B$6:$F$9,MATCH($C26,Kruistabel!$C$5:$F$5,0)+1,FALSE)+MIN(Kruistabel!$C$15,IF($D26="Ja",Kruistabel!$C$13,0)+IF(BC$6="Ja",Kruistabel!$C$14,0)),"")</f>
        <v>52</v>
      </c>
      <c r="BD26" s="326">
        <f ca="1">IF(Plananalyse!BD26=1,VLOOKUP(BD$5,Kruistabel!$B$6:$F$9,MATCH($C26,Kruistabel!$C$5:$F$5,0)+1,FALSE)+MIN(Kruistabel!$C$15,IF($D26="Ja",Kruistabel!$C$13,0)+IF(BD$6="Ja",Kruistabel!$C$14,0)),"")</f>
        <v>32</v>
      </c>
      <c r="BE26" s="326">
        <f ca="1">IF(Plananalyse!BE26=1,VLOOKUP(BE$5,Kruistabel!$B$6:$F$9,MATCH($C26,Kruistabel!$C$5:$F$5,0)+1,FALSE)+MIN(Kruistabel!$C$15,IF($D26="Ja",Kruistabel!$C$13,0)+IF(BE$6="Ja",Kruistabel!$C$14,0)),"")</f>
        <v>32</v>
      </c>
      <c r="BF26" s="326">
        <f ca="1">IF(Plananalyse!BF26=1,VLOOKUP(BF$5,Kruistabel!$B$6:$F$9,MATCH($C26,Kruistabel!$C$5:$F$5,0)+1,FALSE)+MIN(Kruistabel!$C$15,IF($D26="Ja",Kruistabel!$C$13,0)+IF(BF$6="Ja",Kruistabel!$C$14,0)),"")</f>
        <v>32</v>
      </c>
      <c r="BG26" s="326">
        <f ca="1">IF(Plananalyse!BG26=1,VLOOKUP(BG$5,Kruistabel!$B$6:$F$9,MATCH($C26,Kruistabel!$C$5:$F$5,0)+1,FALSE)+MIN(Kruistabel!$C$15,IF($D26="Ja",Kruistabel!$C$13,0)+IF(BG$6="Ja",Kruistabel!$C$14,0)),"")</f>
        <v>32</v>
      </c>
      <c r="BH26" s="326">
        <f ca="1">IF(Plananalyse!BH26=1,VLOOKUP(BH$5,Kruistabel!$B$6:$F$9,MATCH($C26,Kruistabel!$C$5:$F$5,0)+1,FALSE)+MIN(Kruistabel!$C$15,IF($D26="Ja",Kruistabel!$C$13,0)+IF(BH$6="Ja",Kruistabel!$C$14,0)),"")</f>
        <v>32</v>
      </c>
      <c r="BI26" s="327"/>
      <c r="BJ26" s="326" t="e">
        <f ca="1">IF(Plananalyse!BJ26=1,VLOOKUP(BJ$5,Kruistabel!$B$6:$F$9,MATCH($C26,Kruistabel!$C$5:$F$5,0)+1,FALSE)+MIN(Kruistabel!$C$15,IF($D26="Ja",Kruistabel!$C$13,0)+IF(BJ$6="Ja",Kruistabel!$C$14,0)),"")</f>
        <v>#N/A</v>
      </c>
      <c r="BK26" s="326" t="e">
        <f ca="1">IF(Plananalyse!BK26=1,VLOOKUP(BK$5,Kruistabel!$B$6:$F$9,MATCH($C26,Kruistabel!$C$5:$F$5,0)+1,FALSE)+MIN(Kruistabel!$C$15,IF($D26="Ja",Kruistabel!$C$13,0)+IF(BK$6="Ja",Kruistabel!$C$14,0)),"")</f>
        <v>#N/A</v>
      </c>
      <c r="BL26" s="326" t="e">
        <f ca="1">IF(Plananalyse!BL26=1,VLOOKUP(BL$5,Kruistabel!$B$6:$F$9,MATCH($C26,Kruistabel!$C$5:$F$5,0)+1,FALSE)+MIN(Kruistabel!$C$15,IF($D26="Ja",Kruistabel!$C$13,0)+IF(BL$6="Ja",Kruistabel!$C$14,0)),"")</f>
        <v>#N/A</v>
      </c>
      <c r="BM26" s="326" t="e">
        <f ca="1">IF(Plananalyse!BM26=1,VLOOKUP(BM$5,Kruistabel!$B$6:$F$9,MATCH($C26,Kruistabel!$C$5:$F$5,0)+1,FALSE)+MIN(Kruistabel!$C$15,IF($D26="Ja",Kruistabel!$C$13,0)+IF(BM$6="Ja",Kruistabel!$C$14,0)),"")</f>
        <v>#N/A</v>
      </c>
      <c r="BN26" s="326" t="e">
        <f ca="1">IF(Plananalyse!BN26=1,VLOOKUP(BN$5,Kruistabel!$B$6:$F$9,MATCH($C26,Kruistabel!$C$5:$F$5,0)+1,FALSE)+MIN(Kruistabel!$C$15,IF($D26="Ja",Kruistabel!$C$13,0)+IF(BN$6="Ja",Kruistabel!$C$14,0)),"")</f>
        <v>#N/A</v>
      </c>
      <c r="BO26" s="326" t="e">
        <f ca="1">IF(Plananalyse!BO26=1,VLOOKUP(BO$5,Kruistabel!$B$6:$F$9,MATCH($C26,Kruistabel!$C$5:$F$5,0)+1,FALSE)+MIN(Kruistabel!$C$15,IF($D26="Ja",Kruistabel!$C$13,0)+IF(BO$6="Ja",Kruistabel!$C$14,0)),"")</f>
        <v>#N/A</v>
      </c>
      <c r="BP26" s="326" t="e">
        <f ca="1">IF(Plananalyse!BP26=1,VLOOKUP(BP$5,Kruistabel!$B$6:$F$9,MATCH($C26,Kruistabel!$C$5:$F$5,0)+1,FALSE)+MIN(Kruistabel!$C$15,IF($D26="Ja",Kruistabel!$C$13,0)+IF(BP$6="Ja",Kruistabel!$C$14,0)),"")</f>
        <v>#N/A</v>
      </c>
      <c r="BQ26" s="326" t="e">
        <f ca="1">IF(Plananalyse!BQ26=1,VLOOKUP(BQ$5,Kruistabel!$B$6:$F$9,MATCH($C26,Kruistabel!$C$5:$F$5,0)+1,FALSE)+MIN(Kruistabel!$C$15,IF($D26="Ja",Kruistabel!$C$13,0)+IF(BQ$6="Ja",Kruistabel!$C$14,0)),"")</f>
        <v>#N/A</v>
      </c>
      <c r="BR26" s="326" t="e">
        <f ca="1">IF(Plananalyse!BR26=1,VLOOKUP(BR$5,Kruistabel!$B$6:$F$9,MATCH($C26,Kruistabel!$C$5:$F$5,0)+1,FALSE)+MIN(Kruistabel!$C$15,IF($D26="Ja",Kruistabel!$C$13,0)+IF(BR$6="Ja",Kruistabel!$C$14,0)),"")</f>
        <v>#REF!</v>
      </c>
      <c r="BS26" s="326" t="e">
        <f ca="1">IF(Plananalyse!BS26=1,VLOOKUP(BS$5,Kruistabel!$B$6:$F$9,MATCH($C26,Kruistabel!$C$5:$F$5,0)+1,FALSE)+MIN(Kruistabel!$C$15,IF($D26="Ja",Kruistabel!$C$13,0)+IF(BS$6="Ja",Kruistabel!$C$14,0)),"")</f>
        <v>#REF!</v>
      </c>
      <c r="BT26" s="65"/>
      <c r="BU26" s="231">
        <f ca="1">IF(Plananalyse!BU26=1,VLOOKUP(BU$5,Kruistabel!$B$6:$F$9,MATCH($C26,Kruistabel!$C$5:$F$5,0)+1,FALSE)+MIN(Kruistabel!$C$15,IF($D26="Ja",Kruistabel!$C$13,0)+IF(BU$6="Ja",Kruistabel!$C$14,0)),"")</f>
        <v>32</v>
      </c>
      <c r="BV26" s="326">
        <f ca="1">IF(Plananalyse!BV26=1,VLOOKUP(BV$5,Kruistabel!$B$6:$F$9,MATCH($C26,Kruistabel!$C$5:$F$5,0)+1,FALSE)+MIN(Kruistabel!$C$15,IF($D26="Ja",Kruistabel!$C$13,0)+IF(BV$6="Ja",Kruistabel!$C$14,0)),"")</f>
        <v>56</v>
      </c>
      <c r="BW26" s="326">
        <f ca="1">IF(Plananalyse!BW26=1,VLOOKUP(BW$5,Kruistabel!$B$6:$F$9,MATCH($C26,Kruistabel!$C$5:$F$5,0)+1,FALSE)+MIN(Kruistabel!$C$15,IF($D26="Ja",Kruistabel!$C$13,0)+IF(BW$6="Ja",Kruistabel!$C$14,0)),"")</f>
        <v>32</v>
      </c>
      <c r="BX26" s="326">
        <f ca="1">IF(Plananalyse!BX26=1,VLOOKUP(BX$5,Kruistabel!$B$6:$F$9,MATCH($C26,Kruistabel!$C$5:$F$5,0)+1,FALSE)+MIN(Kruistabel!$C$15,IF($D26="Ja",Kruistabel!$C$13,0)+IF(BX$6="Ja",Kruistabel!$C$14,0)),"")</f>
        <v>32</v>
      </c>
      <c r="BY26" s="327"/>
      <c r="BZ26" s="326" t="e">
        <f ca="1">IF(Plananalyse!BZ26=1,VLOOKUP(BZ$5,Kruistabel!$B$6:$F$9,MATCH($C26,Kruistabel!$C$5:$F$5,0)+1,FALSE)+MIN(Kruistabel!$C$15,IF($D26="Ja",Kruistabel!$C$13,0)+IF(BZ$6="Ja",Kruistabel!$C$14,0)),"")</f>
        <v>#N/A</v>
      </c>
      <c r="CA26" s="326" t="e">
        <f ca="1">IF(Plananalyse!CA26=1,VLOOKUP(CA$5,Kruistabel!$B$6:$F$9,MATCH($C26,Kruistabel!$C$5:$F$5,0)+1,FALSE)+MIN(Kruistabel!$C$15,IF($D26="Ja",Kruistabel!$C$13,0)+IF(CA$6="Ja",Kruistabel!$C$14,0)),"")</f>
        <v>#N/A</v>
      </c>
      <c r="CB26" s="326" t="e">
        <f ca="1">IF(Plananalyse!CB26=1,VLOOKUP(CB$5,Kruistabel!$B$6:$F$9,MATCH($C26,Kruistabel!$C$5:$F$5,0)+1,FALSE)+MIN(Kruistabel!$C$15,IF($D26="Ja",Kruistabel!$C$13,0)+IF(CB$6="Ja",Kruistabel!$C$14,0)),"")</f>
        <v>#N/A</v>
      </c>
      <c r="CC26" s="326" t="e">
        <f ca="1">IF(Plananalyse!CC26=1,VLOOKUP(CC$5,Kruistabel!$B$6:$F$9,MATCH($C26,Kruistabel!$C$5:$F$5,0)+1,FALSE)+MIN(Kruistabel!$C$15,IF($D26="Ja",Kruistabel!$C$13,0)+IF(CC$6="Ja",Kruistabel!$C$14,0)),"")</f>
        <v>#N/A</v>
      </c>
      <c r="CD26" s="326" t="e">
        <f ca="1">IF(Plananalyse!CD26=1,VLOOKUP(CD$5,Kruistabel!$B$6:$F$9,MATCH($C26,Kruistabel!$C$5:$F$5,0)+1,FALSE)+MIN(Kruistabel!$C$15,IF($D26="Ja",Kruistabel!$C$13,0)+IF(CD$6="Ja",Kruistabel!$C$14,0)),"")</f>
        <v>#N/A</v>
      </c>
      <c r="CE26" s="326" t="e">
        <f ca="1">IF(Plananalyse!CE26=1,VLOOKUP(CE$5,Kruistabel!$B$6:$F$9,MATCH($C26,Kruistabel!$C$5:$F$5,0)+1,FALSE)+MIN(Kruistabel!$C$15,IF($D26="Ja",Kruistabel!$C$13,0)+IF(CE$6="Ja",Kruistabel!$C$14,0)),"")</f>
        <v>#N/A</v>
      </c>
      <c r="CF26" s="326" t="e">
        <f ca="1">IF(Plananalyse!CF26=1,VLOOKUP(CF$5,Kruistabel!$B$6:$F$9,MATCH($C26,Kruistabel!$C$5:$F$5,0)+1,FALSE)+MIN(Kruistabel!$C$15,IF($D26="Ja",Kruistabel!$C$13,0)+IF(CF$6="Ja",Kruistabel!$C$14,0)),"")</f>
        <v>#N/A</v>
      </c>
      <c r="CG26" s="326" t="e">
        <f ca="1">IF(Plananalyse!CG26=1,VLOOKUP(CG$5,Kruistabel!$B$6:$F$9,MATCH($C26,Kruistabel!$C$5:$F$5,0)+1,FALSE)+MIN(Kruistabel!$C$15,IF($D26="Ja",Kruistabel!$C$13,0)+IF(CG$6="Ja",Kruistabel!$C$14,0)),"")</f>
        <v>#REF!</v>
      </c>
      <c r="CH26" s="326" t="e">
        <f ca="1">IF(Plananalyse!CH26=1,VLOOKUP(CH$5,Kruistabel!$B$6:$F$9,MATCH($C26,Kruistabel!$C$5:$F$5,0)+1,FALSE)+MIN(Kruistabel!$C$15,IF($D26="Ja",Kruistabel!$C$13,0)+IF(CH$6="Ja",Kruistabel!$C$14,0)),"")</f>
        <v>#REF!</v>
      </c>
      <c r="CI26" s="65"/>
      <c r="CJ26" s="326">
        <f ca="1">IF(Plananalyse!CJ26=1,VLOOKUP(CJ$5,Kruistabel!$B$6:$F$9,MATCH($C26,Kruistabel!$C$5:$F$5,0)+1,FALSE)+MIN(Kruistabel!$C$15,IF($D26="Ja",Kruistabel!$C$13,0)+IF(CJ$6="Ja",Kruistabel!$C$14,0)),"")</f>
        <v>56</v>
      </c>
      <c r="CK26" s="326">
        <f ca="1">IF(Plananalyse!CK26=1,VLOOKUP(CK$5,Kruistabel!$B$6:$F$9,MATCH($C26,Kruistabel!$C$5:$F$5,0)+1,FALSE)+MIN(Kruistabel!$C$15,IF($D26="Ja",Kruistabel!$C$13,0)+IF(CK$6="Ja",Kruistabel!$C$14,0)),"")</f>
        <v>56</v>
      </c>
      <c r="CL26" s="326">
        <f ca="1">IF(Plananalyse!CL26=1,VLOOKUP(CL$5,Kruistabel!$B$6:$F$9,MATCH($C26,Kruistabel!$C$5:$F$5,0)+1,FALSE)+MIN(Kruistabel!$C$15,IF($D26="Ja",Kruistabel!$C$13,0)+IF(CL$6="Ja",Kruistabel!$C$14,0)),"")</f>
        <v>32</v>
      </c>
      <c r="CM26" s="326">
        <f ca="1">IF(Plananalyse!CM26=1,VLOOKUP(CM$5,Kruistabel!$B$6:$F$9,MATCH($C26,Kruistabel!$C$5:$F$5,0)+1,FALSE)+MIN(Kruistabel!$C$15,IF($D26="Ja",Kruistabel!$C$13,0)+IF(CM$6="Ja",Kruistabel!$C$14,0)),"")</f>
        <v>60</v>
      </c>
      <c r="CN26" s="326">
        <f ca="1">IF(Plananalyse!CN26=1,VLOOKUP(CN$5,Kruistabel!$B$6:$F$9,MATCH($C26,Kruistabel!$C$5:$F$5,0)+1,FALSE)+MIN(Kruistabel!$C$15,IF($D26="Ja",Kruistabel!$C$13,0)+IF(CN$6="Ja",Kruistabel!$C$14,0)),"")</f>
        <v>60</v>
      </c>
      <c r="CO26" s="326">
        <f ca="1">IF(Plananalyse!CO26=1,VLOOKUP(CO$5,Kruistabel!$B$6:$F$9,MATCH($C26,Kruistabel!$C$5:$F$5,0)+1,FALSE)+MIN(Kruistabel!$C$15,IF($D26="Ja",Kruistabel!$C$13,0)+IF(CO$6="Ja",Kruistabel!$C$14,0)),"")</f>
        <v>52</v>
      </c>
      <c r="CP26" s="326">
        <f ca="1">IF(Plananalyse!CP26=1,VLOOKUP(CP$5,Kruistabel!$B$6:$F$9,MATCH($C26,Kruistabel!$C$5:$F$5,0)+1,FALSE)+MIN(Kruistabel!$C$15,IF($D26="Ja",Kruistabel!$C$13,0)+IF(CP$6="Ja",Kruistabel!$C$14,0)),"")</f>
        <v>56</v>
      </c>
      <c r="CQ26" s="326">
        <f ca="1">IF(Plananalyse!CQ26=1,VLOOKUP(CQ$5,Kruistabel!$B$6:$F$9,MATCH($C26,Kruistabel!$C$5:$F$5,0)+1,FALSE)+MIN(Kruistabel!$C$15,IF($D26="Ja",Kruistabel!$C$13,0)+IF(CQ$6="Ja",Kruistabel!$C$14,0)),"")</f>
        <v>52</v>
      </c>
      <c r="CR26" s="326">
        <f ca="1">IF(Plananalyse!CR26=1,VLOOKUP(CR$5,Kruistabel!$B$6:$F$9,MATCH($C26,Kruistabel!$C$5:$F$5,0)+1,FALSE)+MIN(Kruistabel!$C$15,IF($D26="Ja",Kruistabel!$C$13,0)+IF(CR$6="Ja",Kruistabel!$C$14,0)),"")</f>
        <v>54</v>
      </c>
      <c r="CS26" s="326">
        <f ca="1">IF(Plananalyse!CS26=1,VLOOKUP(CS$5,Kruistabel!$B$6:$F$9,MATCH($C26,Kruistabel!$C$5:$F$5,0)+1,FALSE)+MIN(Kruistabel!$C$15,IF($D26="Ja",Kruistabel!$C$13,0)+IF(CS$6="Ja",Kruistabel!$C$14,0)),"")</f>
        <v>56</v>
      </c>
      <c r="CT26" s="326">
        <f ca="1">IF(Plananalyse!CT26=1,VLOOKUP(CT$5,Kruistabel!$B$6:$F$9,MATCH($C26,Kruistabel!$C$5:$F$5,0)+1,FALSE)+MIN(Kruistabel!$C$15,IF($D26="Ja",Kruistabel!$C$13,0)+IF(CT$6="Ja",Kruistabel!$C$14,0)),"")</f>
        <v>56</v>
      </c>
      <c r="CU26" s="326">
        <f ca="1">IF(Plananalyse!CU26=1,VLOOKUP(CU$5,Kruistabel!$B$6:$F$9,MATCH($C26,Kruistabel!$C$5:$F$5,0)+1,FALSE)+MIN(Kruistabel!$C$15,IF($D26="Ja",Kruistabel!$C$13,0)+IF(CU$6="Ja",Kruistabel!$C$14,0)),"")</f>
        <v>52</v>
      </c>
      <c r="CV26" s="326">
        <f ca="1">IF(Plananalyse!CV26=1,VLOOKUP(CV$5,Kruistabel!$B$6:$F$9,MATCH($C26,Kruistabel!$C$5:$F$5,0)+1,FALSE)+MIN(Kruistabel!$C$15,IF($D26="Ja",Kruistabel!$C$13,0)+IF(CV$6="Ja",Kruistabel!$C$14,0)),"")</f>
        <v>52</v>
      </c>
      <c r="CW26" s="326">
        <f ca="1">IF(Plananalyse!CW26=1,VLOOKUP(CW$5,Kruistabel!$B$6:$F$9,MATCH($C26,Kruistabel!$C$5:$F$5,0)+1,FALSE)+MIN(Kruistabel!$C$15,IF($D26="Ja",Kruistabel!$C$13,0)+IF(CW$6="Ja",Kruistabel!$C$14,0)),"")</f>
        <v>56</v>
      </c>
      <c r="CX26" s="326">
        <f ca="1">IF(Plananalyse!CX26=1,VLOOKUP(CX$5,Kruistabel!$B$6:$F$9,MATCH($C26,Kruistabel!$C$5:$F$5,0)+1,FALSE)+MIN(Kruistabel!$C$15,IF($D26="Ja",Kruistabel!$C$13,0)+IF(CX$6="Ja",Kruistabel!$C$14,0)),"")</f>
        <v>32</v>
      </c>
      <c r="CY26" s="326">
        <f ca="1">IF(Plananalyse!CY26=1,VLOOKUP(CY$5,Kruistabel!$B$6:$F$9,MATCH($C26,Kruistabel!$C$5:$F$5,0)+1,FALSE)+MIN(Kruistabel!$C$15,IF($D26="Ja",Kruistabel!$C$13,0)+IF(CY$6="Ja",Kruistabel!$C$14,0)),"")</f>
        <v>52</v>
      </c>
      <c r="CZ26" s="326">
        <f ca="1">IF(Plananalyse!CZ26=1,VLOOKUP(CZ$5,Kruistabel!$B$6:$F$9,MATCH($C26,Kruistabel!$C$5:$F$5,0)+1,FALSE)+MIN(Kruistabel!$C$15,IF($D26="Ja",Kruistabel!$C$13,0)+IF(CZ$6="Ja",Kruistabel!$C$14,0)),"")</f>
        <v>52</v>
      </c>
      <c r="DA26" s="326">
        <f ca="1">IF(Plananalyse!DA26=1,VLOOKUP(DA$5,Kruistabel!$B$6:$F$9,MATCH($C26,Kruistabel!$C$5:$F$5,0)+1,FALSE)+MIN(Kruistabel!$C$15,IF($D26="Ja",Kruistabel!$C$13,0)+IF(DA$6="Ja",Kruistabel!$C$14,0)),"")</f>
        <v>52</v>
      </c>
      <c r="DB26" s="326">
        <f ca="1">IF(Plananalyse!DB26=1,VLOOKUP(DB$5,Kruistabel!$B$6:$F$9,MATCH($C26,Kruistabel!$C$5:$F$5,0)+1,FALSE)+MIN(Kruistabel!$C$15,IF($D26="Ja",Kruistabel!$C$13,0)+IF(DB$6="Ja",Kruistabel!$C$14,0)),"")</f>
        <v>32</v>
      </c>
      <c r="DC26" s="326">
        <f ca="1">IF(Plananalyse!DC26=1,VLOOKUP(DC$5,Kruistabel!$B$6:$F$9,MATCH($C26,Kruistabel!$C$5:$F$5,0)+1,FALSE)+MIN(Kruistabel!$C$15,IF($D26="Ja",Kruistabel!$C$13,0)+IF(DC$6="Ja",Kruistabel!$C$14,0)),"")</f>
        <v>32</v>
      </c>
      <c r="DD26" s="327"/>
      <c r="DE26" s="326" t="e">
        <f ca="1">IF(Plananalyse!DE26=1,VLOOKUP(DE$5,Kruistabel!$B$6:$F$9,MATCH($C26,Kruistabel!$C$5:$F$5,0)+1,FALSE)+MIN(Kruistabel!$C$15,IF($D26="Ja",Kruistabel!$C$13,0)+IF(DE$6="Ja",Kruistabel!$C$14,0)),"")</f>
        <v>#N/A</v>
      </c>
      <c r="DF26" s="326" t="e">
        <f ca="1">IF(Plananalyse!DF26=1,VLOOKUP(DF$5,Kruistabel!$B$6:$F$9,MATCH($C26,Kruistabel!$C$5:$F$5,0)+1,FALSE)+MIN(Kruistabel!$C$15,IF($D26="Ja",Kruistabel!$C$13,0)+IF(DF$6="Ja",Kruistabel!$C$14,0)),"")</f>
        <v>#N/A</v>
      </c>
      <c r="DG26" s="326" t="e">
        <f ca="1">IF(Plananalyse!DG26=1,VLOOKUP(DG$5,Kruistabel!$B$6:$F$9,MATCH($C26,Kruistabel!$C$5:$F$5,0)+1,FALSE)+MIN(Kruistabel!$C$15,IF($D26="Ja",Kruistabel!$C$13,0)+IF(DG$6="Ja",Kruistabel!$C$14,0)),"")</f>
        <v>#N/A</v>
      </c>
      <c r="DH26" s="326" t="e">
        <f ca="1">IF(Plananalyse!DH26=1,VLOOKUP(DH$5,Kruistabel!$B$6:$F$9,MATCH($C26,Kruistabel!$C$5:$F$5,0)+1,FALSE)+MIN(Kruistabel!$C$15,IF($D26="Ja",Kruistabel!$C$13,0)+IF(DH$6="Ja",Kruistabel!$C$14,0)),"")</f>
        <v>#N/A</v>
      </c>
      <c r="DI26" s="326" t="e">
        <f ca="1">IF(Plananalyse!DI26=1,VLOOKUP(DI$5,Kruistabel!$B$6:$F$9,MATCH($C26,Kruistabel!$C$5:$F$5,0)+1,FALSE)+MIN(Kruistabel!$C$15,IF($D26="Ja",Kruistabel!$C$13,0)+IF(DI$6="Ja",Kruistabel!$C$14,0)),"")</f>
        <v>#N/A</v>
      </c>
      <c r="DJ26" s="326" t="e">
        <f ca="1">IF(Plananalyse!DJ26=1,VLOOKUP(DJ$5,Kruistabel!$B$6:$F$9,MATCH($C26,Kruistabel!$C$5:$F$5,0)+1,FALSE)+MIN(Kruistabel!$C$15,IF($D26="Ja",Kruistabel!$C$13,0)+IF(DJ$6="Ja",Kruistabel!$C$14,0)),"")</f>
        <v>#N/A</v>
      </c>
      <c r="DK26" s="326" t="e">
        <f ca="1">IF(Plananalyse!DK26=1,VLOOKUP(DK$5,Kruistabel!$B$6:$F$9,MATCH($C26,Kruistabel!$C$5:$F$5,0)+1,FALSE)+MIN(Kruistabel!$C$15,IF($D26="Ja",Kruistabel!$C$13,0)+IF(DK$6="Ja",Kruistabel!$C$14,0)),"")</f>
        <v>#REF!</v>
      </c>
      <c r="DL26" s="326" t="e">
        <f ca="1">IF(Plananalyse!DL26=1,VLOOKUP(DL$5,Kruistabel!$B$6:$F$9,MATCH($C26,Kruistabel!$C$5:$F$5,0)+1,FALSE)+MIN(Kruistabel!$C$15,IF($D26="Ja",Kruistabel!$C$13,0)+IF(DL$6="Ja",Kruistabel!$C$14,0)),"")</f>
        <v>#REF!</v>
      </c>
      <c r="DM26" s="327"/>
      <c r="DN26" s="326" t="e">
        <f ca="1">IF(Plananalyse!DN26=1,VLOOKUP(DN$5,Kruistabel!$B$6:$F$9,MATCH($C26,Kruistabel!$C$5:$F$5,0)+1,FALSE)+MIN(Kruistabel!$C$15,IF($D26="Ja",Kruistabel!$C$13,0)+IF(DN$6="Ja",Kruistabel!$C$14,0)),"")</f>
        <v>#N/A</v>
      </c>
      <c r="DO26" s="326" t="e">
        <f ca="1">IF(Plananalyse!DO26=1,VLOOKUP(DO$5,Kruistabel!$B$6:$F$9,MATCH($C26,Kruistabel!$C$5:$F$5,0)+1,FALSE)+MIN(Kruistabel!$C$15,IF($D26="Ja",Kruistabel!$C$13,0)+IF(DO$6="Ja",Kruistabel!$C$14,0)),"")</f>
        <v>#N/A</v>
      </c>
      <c r="DP26" s="326" t="e">
        <f ca="1">IF(Plananalyse!DP26=1,VLOOKUP(DP$5,Kruistabel!$B$6:$F$9,MATCH($C26,Kruistabel!$C$5:$F$5,0)+1,FALSE)+MIN(Kruistabel!$C$15,IF($D26="Ja",Kruistabel!$C$13,0)+IF(DP$6="Ja",Kruistabel!$C$14,0)),"")</f>
        <v>#N/A</v>
      </c>
      <c r="DQ26" s="326" t="e">
        <f ca="1">IF(Plananalyse!DQ26=1,VLOOKUP(DQ$5,Kruistabel!$B$6:$F$9,MATCH($C26,Kruistabel!$C$5:$F$5,0)+1,FALSE)+MIN(Kruistabel!$C$15,IF($D26="Ja",Kruistabel!$C$13,0)+IF(DQ$6="Ja",Kruistabel!$C$14,0)),"")</f>
        <v>#N/A</v>
      </c>
      <c r="DR26" s="326" t="e">
        <f ca="1">IF(Plananalyse!DR26=1,VLOOKUP(DR$5,Kruistabel!$B$6:$F$9,MATCH($C26,Kruistabel!$C$5:$F$5,0)+1,FALSE)+MIN(Kruistabel!$C$15,IF($D26="Ja",Kruistabel!$C$13,0)+IF(DR$6="Ja",Kruistabel!$C$14,0)),"")</f>
        <v>#N/A</v>
      </c>
      <c r="DS26" s="326" t="e">
        <f ca="1">IF(Plananalyse!DS26=1,VLOOKUP(DS$5,Kruistabel!$B$6:$F$9,MATCH($C26,Kruistabel!$C$5:$F$5,0)+1,FALSE)+MIN(Kruistabel!$C$15,IF($D26="Ja",Kruistabel!$C$13,0)+IF(DS$6="Ja",Kruistabel!$C$14,0)),"")</f>
        <v>#N/A</v>
      </c>
      <c r="DT26" s="326" t="e">
        <f ca="1">IF(Plananalyse!DT26=1,VLOOKUP(DT$5,Kruistabel!$B$6:$F$9,MATCH($C26,Kruistabel!$C$5:$F$5,0)+1,FALSE)+MIN(Kruistabel!$C$15,IF($D26="Ja",Kruistabel!$C$13,0)+IF(DT$6="Ja",Kruistabel!$C$14,0)),"")</f>
        <v>#N/A</v>
      </c>
      <c r="DU26" s="326" t="e">
        <f ca="1">IF(Plananalyse!DU26=1,VLOOKUP(DU$5,Kruistabel!$B$6:$F$9,MATCH($C26,Kruistabel!$C$5:$F$5,0)+1,FALSE)+MIN(Kruistabel!$C$15,IF($D26="Ja",Kruistabel!$C$13,0)+IF(DU$6="Ja",Kruistabel!$C$14,0)),"")</f>
        <v>#N/A</v>
      </c>
      <c r="DV26" s="326" t="e">
        <f ca="1">IF(Plananalyse!DV26=1,VLOOKUP(DV$5,Kruistabel!$B$6:$F$9,MATCH($C26,Kruistabel!$C$5:$F$5,0)+1,FALSE)+MIN(Kruistabel!$C$15,IF($D26="Ja",Kruistabel!$C$13,0)+IF(DV$6="Ja",Kruistabel!$C$14,0)),"")</f>
        <v>#N/A</v>
      </c>
      <c r="DW26" s="326" t="e">
        <f ca="1">IF(Plananalyse!DW26=1,VLOOKUP(DW$5,Kruistabel!$B$6:$F$9,MATCH($C26,Kruistabel!$C$5:$F$5,0)+1,FALSE)+MIN(Kruistabel!$C$15,IF($D26="Ja",Kruistabel!$C$13,0)+IF(DW$6="Ja",Kruistabel!$C$14,0)),"")</f>
        <v>#REF!</v>
      </c>
      <c r="DX26" s="326" t="e">
        <f ca="1">IF(Plananalyse!DX26=1,VLOOKUP(DX$5,Kruistabel!$B$6:$F$9,MATCH($C26,Kruistabel!$C$5:$F$5,0)+1,FALSE)+MIN(Kruistabel!$C$15,IF($D26="Ja",Kruistabel!$C$13,0)+IF(DX$6="Ja",Kruistabel!$C$14,0)),"")</f>
        <v>#REF!</v>
      </c>
      <c r="DY26" s="327"/>
      <c r="DZ26" s="326" t="e">
        <f ca="1">IF(Plananalyse!DZ26=1,VLOOKUP(DZ$5,Kruistabel!$B$6:$F$9,MATCH($C26,Kruistabel!$C$5:$F$5,0)+1,FALSE)+MIN(Kruistabel!$C$15,IF($D26="Ja",Kruistabel!$C$13,0)+IF(DZ$6="Ja",Kruistabel!$C$14,0)),"")</f>
        <v>#N/A</v>
      </c>
      <c r="EA26" s="326" t="e">
        <f ca="1">IF(Plananalyse!EA26=1,VLOOKUP(EA$5,Kruistabel!$B$6:$F$9,MATCH($C26,Kruistabel!$C$5:$F$5,0)+1,FALSE)+MIN(Kruistabel!$C$15,IF($D26="Ja",Kruistabel!$C$13,0)+IF(EA$6="Ja",Kruistabel!$C$14,0)),"")</f>
        <v>#N/A</v>
      </c>
      <c r="EB26" s="326" t="e">
        <f ca="1">IF(Plananalyse!EB26=1,VLOOKUP(EB$5,Kruistabel!$B$6:$F$9,MATCH($C26,Kruistabel!$C$5:$F$5,0)+1,FALSE)+MIN(Kruistabel!$C$15,IF($D26="Ja",Kruistabel!$C$13,0)+IF(EB$6="Ja",Kruistabel!$C$14,0)),"")</f>
        <v>#REF!</v>
      </c>
      <c r="EC26" s="326" t="e">
        <f ca="1">IF(Plananalyse!EC26=1,VLOOKUP(EC$5,Kruistabel!$B$6:$F$9,MATCH($C26,Kruistabel!$C$5:$F$5,0)+1,FALSE)+MIN(Kruistabel!$C$15,IF($D26="Ja",Kruistabel!$C$13,0)+IF(EC$6="Ja",Kruistabel!$C$14,0)),"")</f>
        <v>#REF!</v>
      </c>
      <c r="ED26" s="327"/>
      <c r="EE26" s="326" t="e">
        <f ca="1">IF(Plananalyse!EE26=1,VLOOKUP(EE$5,Kruistabel!$B$6:$F$9,MATCH($C26,Kruistabel!$C$5:$F$5,0)+1,FALSE)+MIN(Kruistabel!$C$15,IF($D26="Ja",Kruistabel!$C$13,0)+IF(EE$6="Ja",Kruistabel!$C$14,0)),"")</f>
        <v>#N/A</v>
      </c>
      <c r="EF26" s="326" t="e">
        <f ca="1">IF(Plananalyse!EF26=1,VLOOKUP(EF$5,Kruistabel!$B$6:$F$9,MATCH($C26,Kruistabel!$C$5:$F$5,0)+1,FALSE)+MIN(Kruistabel!$C$15,IF($D26="Ja",Kruistabel!$C$13,0)+IF(EF$6="Ja",Kruistabel!$C$14,0)),"")</f>
        <v>#N/A</v>
      </c>
      <c r="EG26" s="326" t="e">
        <f ca="1">IF(Plananalyse!EG26=1,VLOOKUP(EG$5,Kruistabel!$B$6:$F$9,MATCH($C26,Kruistabel!$C$5:$F$5,0)+1,FALSE)+MIN(Kruistabel!$C$15,IF($D26="Ja",Kruistabel!$C$13,0)+IF(EG$6="Ja",Kruistabel!$C$14,0)),"")</f>
        <v>#N/A</v>
      </c>
      <c r="EH26" s="326" t="e">
        <f ca="1">IF(Plananalyse!EH26=1,VLOOKUP(EH$5,Kruistabel!$B$6:$F$9,MATCH($C26,Kruistabel!$C$5:$F$5,0)+1,FALSE)+MIN(Kruistabel!$C$15,IF($D26="Ja",Kruistabel!$C$13,0)+IF(EH$6="Ja",Kruistabel!$C$14,0)),"")</f>
        <v>#REF!</v>
      </c>
      <c r="EI26" s="326" t="e">
        <f ca="1">IF(Plananalyse!EI26=1,VLOOKUP(EI$5,Kruistabel!$B$6:$F$9,MATCH($C26,Kruistabel!$C$5:$F$5,0)+1,FALSE)+MIN(Kruistabel!$C$15,IF($D26="Ja",Kruistabel!$C$13,0)+IF(EI$6="Ja",Kruistabel!$C$14,0)),"")</f>
        <v>#REF!</v>
      </c>
      <c r="EJ26" s="331" t="str">
        <f>IF(Plananalyse!EJ26=1,VLOOKUP(EJ$5,Kruistabel!$B$6:$F$9,MATCH($C26,Kruistabel!$C$5:$F$5,0)+1,FALSE)+MIN(Kruistabel!$C$15,IF($D26="Ja",Kruistabel!$C$13,0)+IF(EJ$6="Ja",Kruistabel!$C$14,0)),"")</f>
        <v/>
      </c>
      <c r="EK26" s="164"/>
      <c r="EL26" s="164"/>
      <c r="EM26" s="164"/>
      <c r="EN26" s="164"/>
    </row>
    <row r="27" spans="2:144">
      <c r="B27" s="337" t="s">
        <v>111</v>
      </c>
      <c r="C27" s="160" t="str">
        <f>_xlfn.IFNA(VLOOKUP($B27,Classificatietabel!$B$6:$I$91,C$7,FALSE),"")</f>
        <v>hoog</v>
      </c>
      <c r="D27" s="160" t="str">
        <f>_xlfn.IFNA(VLOOKUP($B27,Classificatietabel!$B$6:$I$91,D$7,FALSE),"")</f>
        <v>neen</v>
      </c>
      <c r="E27" s="119">
        <f>IF(AND(D27="laag",$D$3=1),0,_xlfn.IFNA(IF(VLOOKUP($B27,Classificatietabel!$B$6:$H$91,$E$5,FALSE)="Ja",1,0),""))</f>
        <v>1</v>
      </c>
      <c r="F27" s="163"/>
      <c r="G27" s="326">
        <f>IF(Plananalyse!G27=1,VLOOKUP(G$5,Kruistabel!$B$6:$F$9,MATCH($C27,Kruistabel!$C$5:$F$5,0)+1,FALSE)+MIN(Kruistabel!$C$15,IF($D27="Ja",Kruistabel!$C$13,0)+IF(G$6="Ja",Kruistabel!$C$14,0)),"")</f>
        <v>32</v>
      </c>
      <c r="H27" s="326">
        <f>IF(Plananalyse!H27=1,VLOOKUP(H$5,Kruistabel!$B$6:$F$9,MATCH($C27,Kruistabel!$C$5:$F$5,0)+1,FALSE)+MIN(Kruistabel!$C$15,IF($D27="Ja",Kruistabel!$C$13,0)+IF(H$6="Ja",Kruistabel!$C$14,0)),"")</f>
        <v>32</v>
      </c>
      <c r="I27" s="326">
        <f>IF(Plananalyse!I27=1,VLOOKUP(I$5,Kruistabel!$B$6:$F$9,MATCH($C27,Kruistabel!$C$5:$F$5,0)+1,FALSE)+MIN(Kruistabel!$C$15,IF($D27="Ja",Kruistabel!$C$13,0)+IF(I$6="Ja",Kruistabel!$C$14,0)),"")</f>
        <v>44</v>
      </c>
      <c r="J27" s="326">
        <f>IF(Plananalyse!J27=1,VLOOKUP(J$5,Kruistabel!$B$6:$F$9,MATCH($C27,Kruistabel!$C$5:$F$5,0)+1,FALSE)+MIN(Kruistabel!$C$15,IF($D27="Ja",Kruistabel!$C$13,0)+IF(J$6="Ja",Kruistabel!$C$14,0)),"")</f>
        <v>32</v>
      </c>
      <c r="K27" s="326">
        <f>IF(Plananalyse!K27=1,VLOOKUP(K$5,Kruistabel!$B$6:$F$9,MATCH($C27,Kruistabel!$C$5:$F$5,0)+1,FALSE)+MIN(Kruistabel!$C$15,IF($D27="Ja",Kruistabel!$C$13,0)+IF(K$6="Ja",Kruistabel!$C$14,0)),"")</f>
        <v>32</v>
      </c>
      <c r="L27" s="326">
        <f>IF(Plananalyse!L27=1,VLOOKUP(L$5,Kruistabel!$B$6:$F$9,MATCH($C27,Kruistabel!$C$5:$F$5,0)+1,FALSE)+MIN(Kruistabel!$C$15,IF($D27="Ja",Kruistabel!$C$13,0)+IF(L$6="Ja",Kruistabel!$C$14,0)),"")</f>
        <v>32</v>
      </c>
      <c r="M27" s="326">
        <f>IF(Plananalyse!M27=1,VLOOKUP(M$5,Kruistabel!$B$6:$F$9,MATCH($C27,Kruistabel!$C$5:$F$5,0)+1,FALSE)+MIN(Kruistabel!$C$15,IF($D27="Ja",Kruistabel!$C$13,0)+IF(M$6="Ja",Kruistabel!$C$14,0)),"")</f>
        <v>48</v>
      </c>
      <c r="N27" s="326">
        <f>IF(Plananalyse!N27=1,VLOOKUP(N$5,Kruistabel!$B$6:$F$9,MATCH($C27,Kruistabel!$C$5:$F$5,0)+1,FALSE)+MIN(Kruistabel!$C$15,IF($D27="Ja",Kruistabel!$C$13,0)+IF(N$6="Ja",Kruistabel!$C$14,0)),"")</f>
        <v>48</v>
      </c>
      <c r="O27" s="326">
        <f>IF(Plananalyse!O27=1,VLOOKUP(O$5,Kruistabel!$B$6:$F$9,MATCH($C27,Kruistabel!$C$5:$F$5,0)+1,FALSE)+MIN(Kruistabel!$C$15,IF($D27="Ja",Kruistabel!$C$13,0)+IF(O$6="Ja",Kruistabel!$C$14,0)),"")</f>
        <v>48</v>
      </c>
      <c r="P27" s="326">
        <f>IF(Plananalyse!P27=1,VLOOKUP(P$5,Kruistabel!$B$6:$F$9,MATCH($C27,Kruistabel!$C$5:$F$5,0)+1,FALSE)+MIN(Kruistabel!$C$15,IF($D27="Ja",Kruistabel!$C$13,0)+IF(P$6="Ja",Kruistabel!$C$14,0)),"")</f>
        <v>52</v>
      </c>
      <c r="Q27" s="326">
        <f>IF(Plananalyse!Q27=1,VLOOKUP(Q$5,Kruistabel!$B$6:$F$9,MATCH($C27,Kruistabel!$C$5:$F$5,0)+1,FALSE)+MIN(Kruistabel!$C$15,IF($D27="Ja",Kruistabel!$C$13,0)+IF(Q$6="Ja",Kruistabel!$C$14,0)),"")</f>
        <v>44</v>
      </c>
      <c r="R27" s="326">
        <f>IF(Plananalyse!R27=1,VLOOKUP(R$5,Kruistabel!$B$6:$F$9,MATCH($C27,Kruistabel!$C$5:$F$5,0)+1,FALSE)+MIN(Kruistabel!$C$15,IF($D27="Ja",Kruistabel!$C$13,0)+IF(R$6="Ja",Kruistabel!$C$14,0)),"")</f>
        <v>48</v>
      </c>
      <c r="S27" s="326">
        <f>IF(Plananalyse!S27=1,VLOOKUP(S$5,Kruistabel!$B$6:$F$9,MATCH($C27,Kruistabel!$C$5:$F$5,0)+1,FALSE)+MIN(Kruistabel!$C$15,IF($D27="Ja",Kruistabel!$C$13,0)+IF(S$6="Ja",Kruistabel!$C$14,0)),"")</f>
        <v>32</v>
      </c>
      <c r="T27" s="326">
        <f>IF(Plananalyse!T27=1,VLOOKUP(T$5,Kruistabel!$B$6:$F$9,MATCH($C27,Kruistabel!$C$5:$F$5,0)+1,FALSE)+MIN(Kruistabel!$C$15,IF($D27="Ja",Kruistabel!$C$13,0)+IF(T$6="Ja",Kruistabel!$C$14,0)),"")</f>
        <v>32</v>
      </c>
      <c r="U27" s="326">
        <f>IF(Plananalyse!U27=1,VLOOKUP(U$5,Kruistabel!$B$6:$F$9,MATCH($C27,Kruistabel!$C$5:$F$5,0)+1,FALSE)+MIN(Kruistabel!$C$15,IF($D27="Ja",Kruistabel!$C$13,0)+IF(U$6="Ja",Kruistabel!$C$14,0)),"")</f>
        <v>32</v>
      </c>
      <c r="V27" s="326">
        <f>IF(Plananalyse!V27=1,VLOOKUP(V$5,Kruistabel!$B$6:$F$9,MATCH($C27,Kruistabel!$C$5:$F$5,0)+1,FALSE)+MIN(Kruistabel!$C$15,IF($D27="Ja",Kruistabel!$C$13,0)+IF(V$6="Ja",Kruistabel!$C$14,0)),"")</f>
        <v>32</v>
      </c>
      <c r="W27" s="326">
        <f>IF(Plananalyse!W27=1,VLOOKUP(W$5,Kruistabel!$B$6:$F$9,MATCH($C27,Kruistabel!$C$5:$F$5,0)+1,FALSE)+MIN(Kruistabel!$C$15,IF($D27="Ja",Kruistabel!$C$13,0)+IF(W$6="Ja",Kruistabel!$C$14,0)),"")</f>
        <v>32</v>
      </c>
      <c r="X27" s="326">
        <f>IF(Plananalyse!X27=1,VLOOKUP(X$5,Kruistabel!$B$6:$F$9,MATCH($C27,Kruistabel!$C$5:$F$5,0)+1,FALSE)+MIN(Kruistabel!$C$15,IF($D27="Ja",Kruistabel!$C$13,0)+IF(X$6="Ja",Kruistabel!$C$14,0)),"")</f>
        <v>32</v>
      </c>
      <c r="Y27" s="326">
        <f>IF(Plananalyse!Y27=1,VLOOKUP(Y$5,Kruistabel!$B$6:$F$9,MATCH($C27,Kruistabel!$C$5:$F$5,0)+1,FALSE)+MIN(Kruistabel!$C$15,IF($D27="Ja",Kruistabel!$C$13,0)+IF(Y$6="Ja",Kruistabel!$C$14,0)),"")</f>
        <v>44</v>
      </c>
      <c r="Z27" s="326">
        <f ca="1">IF(Plananalyse!Z27=1,VLOOKUP(Z$5,Kruistabel!$B$6:$F$9,MATCH($C27,Kruistabel!$C$5:$F$5,0)+1,FALSE)+MIN(Kruistabel!$C$15,IF($D27="Ja",Kruistabel!$C$13,0)+IF(Z$6="Ja",Kruistabel!$C$14,0)),"")</f>
        <v>32</v>
      </c>
      <c r="AA27" s="326">
        <f ca="1">IF(Plananalyse!AA27=1,VLOOKUP(AA$5,Kruistabel!$B$6:$F$9,MATCH($C27,Kruistabel!$C$5:$F$5,0)+1,FALSE)+MIN(Kruistabel!$C$15,IF($D27="Ja",Kruistabel!$C$13,0)+IF(AA$6="Ja",Kruistabel!$C$14,0)),"")</f>
        <v>32</v>
      </c>
      <c r="AB27" s="326">
        <f ca="1">IF(Plananalyse!AB27=1,VLOOKUP(AB$5,Kruistabel!$B$6:$F$9,MATCH($C27,Kruistabel!$C$5:$F$5,0)+1,FALSE)+MIN(Kruistabel!$C$15,IF($D27="Ja",Kruistabel!$C$13,0)+IF(AB$6="Ja",Kruistabel!$C$14,0)),"")</f>
        <v>32</v>
      </c>
      <c r="AC27" s="326">
        <f ca="1">IF(Plananalyse!AC27=1,VLOOKUP(AC$5,Kruistabel!$B$6:$F$9,MATCH($C27,Kruistabel!$C$5:$F$5,0)+1,FALSE)+MIN(Kruistabel!$C$15,IF($D27="Ja",Kruistabel!$C$13,0)+IF(AC$6="Ja",Kruistabel!$C$14,0)),"")</f>
        <v>32</v>
      </c>
      <c r="AD27" s="326">
        <f ca="1">IF(Plananalyse!AD27=1,VLOOKUP(AD$5,Kruistabel!$B$6:$F$9,MATCH($C27,Kruistabel!$C$5:$F$5,0)+1,FALSE)+MIN(Kruistabel!$C$15,IF($D27="Ja",Kruistabel!$C$13,0)+IF(AD$6="Ja",Kruistabel!$C$14,0)),"")</f>
        <v>32</v>
      </c>
      <c r="AE27" s="326">
        <f ca="1">IF(Plananalyse!AE27=1,VLOOKUP(AE$5,Kruistabel!$B$6:$F$9,MATCH($C27,Kruistabel!$C$5:$F$5,0)+1,FALSE)+MIN(Kruistabel!$C$15,IF($D27="Ja",Kruistabel!$C$13,0)+IF(AE$6="Ja",Kruistabel!$C$14,0)),"")</f>
        <v>32</v>
      </c>
      <c r="AF27" s="326">
        <f ca="1">IF(Plananalyse!AF27=1,VLOOKUP(AF$5,Kruistabel!$B$6:$F$9,MATCH($C27,Kruistabel!$C$5:$F$5,0)+1,FALSE)+MIN(Kruistabel!$C$15,IF($D27="Ja",Kruistabel!$C$13,0)+IF(AF$6="Ja",Kruistabel!$C$14,0)),"")</f>
        <v>32</v>
      </c>
      <c r="AG27" s="326">
        <f ca="1">IF(Plananalyse!AG27=1,VLOOKUP(AG$5,Kruistabel!$B$6:$F$9,MATCH($C27,Kruistabel!$C$5:$F$5,0)+1,FALSE)+MIN(Kruistabel!$C$15,IF($D27="Ja",Kruistabel!$C$13,0)+IF(AG$6="Ja",Kruistabel!$C$14,0)),"")</f>
        <v>32</v>
      </c>
      <c r="AH27" s="326">
        <f ca="1">IF(Plananalyse!AH27=1,VLOOKUP(AH$5,Kruistabel!$B$6:$F$9,MATCH($C27,Kruistabel!$C$5:$F$5,0)+1,FALSE)+MIN(Kruistabel!$C$15,IF($D27="Ja",Kruistabel!$C$13,0)+IF(AH$6="Ja",Kruistabel!$C$14,0)),"")</f>
        <v>32</v>
      </c>
      <c r="AI27" s="326">
        <f ca="1">IF(Plananalyse!AI27=1,VLOOKUP(AI$5,Kruistabel!$B$6:$F$9,MATCH($C27,Kruistabel!$C$5:$F$5,0)+1,FALSE)+MIN(Kruistabel!$C$15,IF($D27="Ja",Kruistabel!$C$13,0)+IF(AI$6="Ja",Kruistabel!$C$14,0)),"")</f>
        <v>32</v>
      </c>
      <c r="AJ27" s="326">
        <f ca="1">IF(Plananalyse!AJ27=1,VLOOKUP(AJ$5,Kruistabel!$B$6:$F$9,MATCH($C27,Kruistabel!$C$5:$F$5,0)+1,FALSE)+MIN(Kruistabel!$C$15,IF($D27="Ja",Kruistabel!$C$13,0)+IF(AJ$6="Ja",Kruistabel!$C$14,0)),"")</f>
        <v>32</v>
      </c>
      <c r="AK27" s="326">
        <f ca="1">IF(Plananalyse!AK27=1,VLOOKUP(AK$5,Kruistabel!$B$6:$F$9,MATCH($C27,Kruistabel!$C$5:$F$5,0)+1,FALSE)+MIN(Kruistabel!$C$15,IF($D27="Ja",Kruistabel!$C$13,0)+IF(AK$6="Ja",Kruistabel!$C$14,0)),"")</f>
        <v>46</v>
      </c>
      <c r="AL27" s="326">
        <f ca="1">IF(Plananalyse!AL27=1,VLOOKUP(AL$5,Kruistabel!$B$6:$F$9,MATCH($C27,Kruistabel!$C$5:$F$5,0)+1,FALSE)+MIN(Kruistabel!$C$15,IF($D27="Ja",Kruistabel!$C$13,0)+IF(AL$6="Ja",Kruistabel!$C$14,0)),"")</f>
        <v>32</v>
      </c>
      <c r="AM27" s="326">
        <f ca="1">IF(Plananalyse!AM27=1,VLOOKUP(AM$5,Kruistabel!$B$6:$F$9,MATCH($C27,Kruistabel!$C$5:$F$5,0)+1,FALSE)+MIN(Kruistabel!$C$15,IF($D27="Ja",Kruistabel!$C$13,0)+IF(AM$6="Ja",Kruistabel!$C$14,0)),"")</f>
        <v>32</v>
      </c>
      <c r="AN27" s="327"/>
      <c r="AO27" s="326">
        <f ca="1">IF(Plananalyse!AO27=1,VLOOKUP(AO$5,Kruistabel!$B$6:$F$9,MATCH($C27,Kruistabel!$C$5:$F$5,0)+1,FALSE)+MIN(Kruistabel!$C$15,IF($D27="Ja",Kruistabel!$C$13,0)+IF(AO$6="Ja",Kruistabel!$C$14,0)),"")</f>
        <v>46</v>
      </c>
      <c r="AP27" s="326">
        <f ca="1">IF(Plananalyse!AP27=1,VLOOKUP(AP$5,Kruistabel!$B$6:$F$9,MATCH($C27,Kruistabel!$C$5:$F$5,0)+1,FALSE)+MIN(Kruistabel!$C$15,IF($D27="Ja",Kruistabel!$C$13,0)+IF(AP$6="Ja",Kruistabel!$C$14,0)),"")</f>
        <v>46</v>
      </c>
      <c r="AQ27" s="326">
        <f ca="1">IF(Plananalyse!AQ27=1,VLOOKUP(AQ$5,Kruistabel!$B$6:$F$9,MATCH($C27,Kruistabel!$C$5:$F$5,0)+1,FALSE)+MIN(Kruistabel!$C$15,IF($D27="Ja",Kruistabel!$C$13,0)+IF(AQ$6="Ja",Kruistabel!$C$14,0)),"")</f>
        <v>46</v>
      </c>
      <c r="AR27" s="326">
        <f ca="1">IF(Plananalyse!AR27=1,VLOOKUP(AR$5,Kruistabel!$B$6:$F$9,MATCH($C27,Kruistabel!$C$5:$F$5,0)+1,FALSE)+MIN(Kruistabel!$C$15,IF($D27="Ja",Kruistabel!$C$13,0)+IF(AR$6="Ja",Kruistabel!$C$14,0)),"")</f>
        <v>50</v>
      </c>
      <c r="AS27" s="326">
        <f ca="1">IF(Plananalyse!AS27=1,VLOOKUP(AS$5,Kruistabel!$B$6:$F$9,MATCH($C27,Kruistabel!$C$5:$F$5,0)+1,FALSE)+MIN(Kruistabel!$C$15,IF($D27="Ja",Kruistabel!$C$13,0)+IF(AS$6="Ja",Kruistabel!$C$14,0)),"")</f>
        <v>46</v>
      </c>
      <c r="AT27" s="326">
        <f ca="1">IF(Plananalyse!AT27=1,VLOOKUP(AT$5,Kruistabel!$B$6:$F$9,MATCH($C27,Kruistabel!$C$5:$F$5,0)+1,FALSE)+MIN(Kruistabel!$C$15,IF($D27="Ja",Kruistabel!$C$13,0)+IF(AT$6="Ja",Kruistabel!$C$14,0)),"")</f>
        <v>50</v>
      </c>
      <c r="AU27" s="326">
        <f ca="1">IF(Plananalyse!AU27=1,VLOOKUP(AU$5,Kruistabel!$B$6:$F$9,MATCH($C27,Kruistabel!$C$5:$F$5,0)+1,FALSE)+MIN(Kruistabel!$C$15,IF($D27="Ja",Kruistabel!$C$13,0)+IF(AU$6="Ja",Kruistabel!$C$14,0)),"")</f>
        <v>32</v>
      </c>
      <c r="AV27" s="326">
        <f ca="1">IF(Plananalyse!AV27=1,VLOOKUP(AV$5,Kruistabel!$B$6:$F$9,MATCH($C27,Kruistabel!$C$5:$F$5,0)+1,FALSE)+MIN(Kruistabel!$C$15,IF($D27="Ja",Kruistabel!$C$13,0)+IF(AV$6="Ja",Kruistabel!$C$14,0)),"")</f>
        <v>46</v>
      </c>
      <c r="AW27" s="326">
        <f ca="1">IF(Plananalyse!AW27=1,VLOOKUP(AW$5,Kruistabel!$B$6:$F$9,MATCH($C27,Kruistabel!$C$5:$F$5,0)+1,FALSE)+MIN(Kruistabel!$C$15,IF($D27="Ja",Kruistabel!$C$13,0)+IF(AW$6="Ja",Kruistabel!$C$14,0)),"")</f>
        <v>32</v>
      </c>
      <c r="AX27" s="326">
        <f ca="1">IF(Plananalyse!AX27=1,VLOOKUP(AX$5,Kruistabel!$B$6:$F$9,MATCH($C27,Kruistabel!$C$5:$F$5,0)+1,FALSE)+MIN(Kruistabel!$C$15,IF($D27="Ja",Kruistabel!$C$13,0)+IF(AX$6="Ja",Kruistabel!$C$14,0)),"")</f>
        <v>32</v>
      </c>
      <c r="AY27" s="327"/>
      <c r="AZ27" s="326">
        <f ca="1">IF(Plananalyse!AZ27=1,VLOOKUP(AZ$5,Kruistabel!$B$6:$F$9,MATCH($C27,Kruistabel!$C$5:$F$5,0)+1,FALSE)+MIN(Kruistabel!$C$15,IF($D27="Ja",Kruistabel!$C$13,0)+IF(AZ$6="Ja",Kruistabel!$C$14,0)),"")</f>
        <v>32</v>
      </c>
      <c r="BA27" s="326">
        <f ca="1">IF(Plananalyse!BA27=1,VLOOKUP(BA$5,Kruistabel!$B$6:$F$9,MATCH($C27,Kruistabel!$C$5:$F$5,0)+1,FALSE)+MIN(Kruistabel!$C$15,IF($D27="Ja",Kruistabel!$C$13,0)+IF(BA$6="Ja",Kruistabel!$C$14,0)),"")</f>
        <v>32</v>
      </c>
      <c r="BB27" s="326">
        <f ca="1">IF(Plananalyse!BB27=1,VLOOKUP(BB$5,Kruistabel!$B$6:$F$9,MATCH($C27,Kruistabel!$C$5:$F$5,0)+1,FALSE)+MIN(Kruistabel!$C$15,IF($D27="Ja",Kruistabel!$C$13,0)+IF(BB$6="Ja",Kruistabel!$C$14,0)),"")</f>
        <v>44</v>
      </c>
      <c r="BC27" s="326">
        <f ca="1">IF(Plananalyse!BC27=1,VLOOKUP(BC$5,Kruistabel!$B$6:$F$9,MATCH($C27,Kruistabel!$C$5:$F$5,0)+1,FALSE)+MIN(Kruistabel!$C$15,IF($D27="Ja",Kruistabel!$C$13,0)+IF(BC$6="Ja",Kruistabel!$C$14,0)),"")</f>
        <v>44</v>
      </c>
      <c r="BD27" s="326">
        <f ca="1">IF(Plananalyse!BD27=1,VLOOKUP(BD$5,Kruistabel!$B$6:$F$9,MATCH($C27,Kruistabel!$C$5:$F$5,0)+1,FALSE)+MIN(Kruistabel!$C$15,IF($D27="Ja",Kruistabel!$C$13,0)+IF(BD$6="Ja",Kruistabel!$C$14,0)),"")</f>
        <v>32</v>
      </c>
      <c r="BE27" s="326">
        <f ca="1">IF(Plananalyse!BE27=1,VLOOKUP(BE$5,Kruistabel!$B$6:$F$9,MATCH($C27,Kruistabel!$C$5:$F$5,0)+1,FALSE)+MIN(Kruistabel!$C$15,IF($D27="Ja",Kruistabel!$C$13,0)+IF(BE$6="Ja",Kruistabel!$C$14,0)),"")</f>
        <v>32</v>
      </c>
      <c r="BF27" s="326">
        <f ca="1">IF(Plananalyse!BF27=1,VLOOKUP(BF$5,Kruistabel!$B$6:$F$9,MATCH($C27,Kruistabel!$C$5:$F$5,0)+1,FALSE)+MIN(Kruistabel!$C$15,IF($D27="Ja",Kruistabel!$C$13,0)+IF(BF$6="Ja",Kruistabel!$C$14,0)),"")</f>
        <v>32</v>
      </c>
      <c r="BG27" s="326">
        <f ca="1">IF(Plananalyse!BG27=1,VLOOKUP(BG$5,Kruistabel!$B$6:$F$9,MATCH($C27,Kruistabel!$C$5:$F$5,0)+1,FALSE)+MIN(Kruistabel!$C$15,IF($D27="Ja",Kruistabel!$C$13,0)+IF(BG$6="Ja",Kruistabel!$C$14,0)),"")</f>
        <v>32</v>
      </c>
      <c r="BH27" s="326">
        <f ca="1">IF(Plananalyse!BH27=1,VLOOKUP(BH$5,Kruistabel!$B$6:$F$9,MATCH($C27,Kruistabel!$C$5:$F$5,0)+1,FALSE)+MIN(Kruistabel!$C$15,IF($D27="Ja",Kruistabel!$C$13,0)+IF(BH$6="Ja",Kruistabel!$C$14,0)),"")</f>
        <v>32</v>
      </c>
      <c r="BI27" s="327"/>
      <c r="BJ27" s="326" t="e">
        <f ca="1">IF(Plananalyse!BJ27=1,VLOOKUP(BJ$5,Kruistabel!$B$6:$F$9,MATCH($C27,Kruistabel!$C$5:$F$5,0)+1,FALSE)+MIN(Kruistabel!$C$15,IF($D27="Ja",Kruistabel!$C$13,0)+IF(BJ$6="Ja",Kruistabel!$C$14,0)),"")</f>
        <v>#N/A</v>
      </c>
      <c r="BK27" s="326" t="e">
        <f ca="1">IF(Plananalyse!BK27=1,VLOOKUP(BK$5,Kruistabel!$B$6:$F$9,MATCH($C27,Kruistabel!$C$5:$F$5,0)+1,FALSE)+MIN(Kruistabel!$C$15,IF($D27="Ja",Kruistabel!$C$13,0)+IF(BK$6="Ja",Kruistabel!$C$14,0)),"")</f>
        <v>#N/A</v>
      </c>
      <c r="BL27" s="326" t="e">
        <f ca="1">IF(Plananalyse!BL27=1,VLOOKUP(BL$5,Kruistabel!$B$6:$F$9,MATCH($C27,Kruistabel!$C$5:$F$5,0)+1,FALSE)+MIN(Kruistabel!$C$15,IF($D27="Ja",Kruistabel!$C$13,0)+IF(BL$6="Ja",Kruistabel!$C$14,0)),"")</f>
        <v>#N/A</v>
      </c>
      <c r="BM27" s="326" t="e">
        <f ca="1">IF(Plananalyse!BM27=1,VLOOKUP(BM$5,Kruistabel!$B$6:$F$9,MATCH($C27,Kruistabel!$C$5:$F$5,0)+1,FALSE)+MIN(Kruistabel!$C$15,IF($D27="Ja",Kruistabel!$C$13,0)+IF(BM$6="Ja",Kruistabel!$C$14,0)),"")</f>
        <v>#N/A</v>
      </c>
      <c r="BN27" s="326" t="e">
        <f ca="1">IF(Plananalyse!BN27=1,VLOOKUP(BN$5,Kruistabel!$B$6:$F$9,MATCH($C27,Kruistabel!$C$5:$F$5,0)+1,FALSE)+MIN(Kruistabel!$C$15,IF($D27="Ja",Kruistabel!$C$13,0)+IF(BN$6="Ja",Kruistabel!$C$14,0)),"")</f>
        <v>#N/A</v>
      </c>
      <c r="BO27" s="326" t="e">
        <f ca="1">IF(Plananalyse!BO27=1,VLOOKUP(BO$5,Kruistabel!$B$6:$F$9,MATCH($C27,Kruistabel!$C$5:$F$5,0)+1,FALSE)+MIN(Kruistabel!$C$15,IF($D27="Ja",Kruistabel!$C$13,0)+IF(BO$6="Ja",Kruistabel!$C$14,0)),"")</f>
        <v>#N/A</v>
      </c>
      <c r="BP27" s="326" t="e">
        <f ca="1">IF(Plananalyse!BP27=1,VLOOKUP(BP$5,Kruistabel!$B$6:$F$9,MATCH($C27,Kruistabel!$C$5:$F$5,0)+1,FALSE)+MIN(Kruistabel!$C$15,IF($D27="Ja",Kruistabel!$C$13,0)+IF(BP$6="Ja",Kruistabel!$C$14,0)),"")</f>
        <v>#N/A</v>
      </c>
      <c r="BQ27" s="326" t="e">
        <f ca="1">IF(Plananalyse!BQ27=1,VLOOKUP(BQ$5,Kruistabel!$B$6:$F$9,MATCH($C27,Kruistabel!$C$5:$F$5,0)+1,FALSE)+MIN(Kruistabel!$C$15,IF($D27="Ja",Kruistabel!$C$13,0)+IF(BQ$6="Ja",Kruistabel!$C$14,0)),"")</f>
        <v>#N/A</v>
      </c>
      <c r="BR27" s="326" t="e">
        <f ca="1">IF(Plananalyse!BR27=1,VLOOKUP(BR$5,Kruistabel!$B$6:$F$9,MATCH($C27,Kruistabel!$C$5:$F$5,0)+1,FALSE)+MIN(Kruistabel!$C$15,IF($D27="Ja",Kruistabel!$C$13,0)+IF(BR$6="Ja",Kruistabel!$C$14,0)),"")</f>
        <v>#REF!</v>
      </c>
      <c r="BS27" s="326" t="e">
        <f ca="1">IF(Plananalyse!BS27=1,VLOOKUP(BS$5,Kruistabel!$B$6:$F$9,MATCH($C27,Kruistabel!$C$5:$F$5,0)+1,FALSE)+MIN(Kruistabel!$C$15,IF($D27="Ja",Kruistabel!$C$13,0)+IF(BS$6="Ja",Kruistabel!$C$14,0)),"")</f>
        <v>#REF!</v>
      </c>
      <c r="BT27" s="65"/>
      <c r="BU27" s="231">
        <f ca="1">IF(Plananalyse!BU27=1,VLOOKUP(BU$5,Kruistabel!$B$6:$F$9,MATCH($C27,Kruistabel!$C$5:$F$5,0)+1,FALSE)+MIN(Kruistabel!$C$15,IF($D27="Ja",Kruistabel!$C$13,0)+IF(BU$6="Ja",Kruistabel!$C$14,0)),"")</f>
        <v>32</v>
      </c>
      <c r="BV27" s="326">
        <f ca="1">IF(Plananalyse!BV27=1,VLOOKUP(BV$5,Kruistabel!$B$6:$F$9,MATCH($C27,Kruistabel!$C$5:$F$5,0)+1,FALSE)+MIN(Kruistabel!$C$15,IF($D27="Ja",Kruistabel!$C$13,0)+IF(BV$6="Ja",Kruistabel!$C$14,0)),"")</f>
        <v>48</v>
      </c>
      <c r="BW27" s="326">
        <f ca="1">IF(Plananalyse!BW27=1,VLOOKUP(BW$5,Kruistabel!$B$6:$F$9,MATCH($C27,Kruistabel!$C$5:$F$5,0)+1,FALSE)+MIN(Kruistabel!$C$15,IF($D27="Ja",Kruistabel!$C$13,0)+IF(BW$6="Ja",Kruistabel!$C$14,0)),"")</f>
        <v>32</v>
      </c>
      <c r="BX27" s="326">
        <f ca="1">IF(Plananalyse!BX27=1,VLOOKUP(BX$5,Kruistabel!$B$6:$F$9,MATCH($C27,Kruistabel!$C$5:$F$5,0)+1,FALSE)+MIN(Kruistabel!$C$15,IF($D27="Ja",Kruistabel!$C$13,0)+IF(BX$6="Ja",Kruistabel!$C$14,0)),"")</f>
        <v>32</v>
      </c>
      <c r="BY27" s="327"/>
      <c r="BZ27" s="326" t="e">
        <f ca="1">IF(Plananalyse!BZ27=1,VLOOKUP(BZ$5,Kruistabel!$B$6:$F$9,MATCH($C27,Kruistabel!$C$5:$F$5,0)+1,FALSE)+MIN(Kruistabel!$C$15,IF($D27="Ja",Kruistabel!$C$13,0)+IF(BZ$6="Ja",Kruistabel!$C$14,0)),"")</f>
        <v>#N/A</v>
      </c>
      <c r="CA27" s="326" t="e">
        <f ca="1">IF(Plananalyse!CA27=1,VLOOKUP(CA$5,Kruistabel!$B$6:$F$9,MATCH($C27,Kruistabel!$C$5:$F$5,0)+1,FALSE)+MIN(Kruistabel!$C$15,IF($D27="Ja",Kruistabel!$C$13,0)+IF(CA$6="Ja",Kruistabel!$C$14,0)),"")</f>
        <v>#N/A</v>
      </c>
      <c r="CB27" s="326" t="e">
        <f ca="1">IF(Plananalyse!CB27=1,VLOOKUP(CB$5,Kruistabel!$B$6:$F$9,MATCH($C27,Kruistabel!$C$5:$F$5,0)+1,FALSE)+MIN(Kruistabel!$C$15,IF($D27="Ja",Kruistabel!$C$13,0)+IF(CB$6="Ja",Kruistabel!$C$14,0)),"")</f>
        <v>#N/A</v>
      </c>
      <c r="CC27" s="326" t="e">
        <f ca="1">IF(Plananalyse!CC27=1,VLOOKUP(CC$5,Kruistabel!$B$6:$F$9,MATCH($C27,Kruistabel!$C$5:$F$5,0)+1,FALSE)+MIN(Kruistabel!$C$15,IF($D27="Ja",Kruistabel!$C$13,0)+IF(CC$6="Ja",Kruistabel!$C$14,0)),"")</f>
        <v>#N/A</v>
      </c>
      <c r="CD27" s="326" t="e">
        <f ca="1">IF(Plananalyse!CD27=1,VLOOKUP(CD$5,Kruistabel!$B$6:$F$9,MATCH($C27,Kruistabel!$C$5:$F$5,0)+1,FALSE)+MIN(Kruistabel!$C$15,IF($D27="Ja",Kruistabel!$C$13,0)+IF(CD$6="Ja",Kruistabel!$C$14,0)),"")</f>
        <v>#N/A</v>
      </c>
      <c r="CE27" s="326" t="e">
        <f ca="1">IF(Plananalyse!CE27=1,VLOOKUP(CE$5,Kruistabel!$B$6:$F$9,MATCH($C27,Kruistabel!$C$5:$F$5,0)+1,FALSE)+MIN(Kruistabel!$C$15,IF($D27="Ja",Kruistabel!$C$13,0)+IF(CE$6="Ja",Kruistabel!$C$14,0)),"")</f>
        <v>#N/A</v>
      </c>
      <c r="CF27" s="326" t="e">
        <f ca="1">IF(Plananalyse!CF27=1,VLOOKUP(CF$5,Kruistabel!$B$6:$F$9,MATCH($C27,Kruistabel!$C$5:$F$5,0)+1,FALSE)+MIN(Kruistabel!$C$15,IF($D27="Ja",Kruistabel!$C$13,0)+IF(CF$6="Ja",Kruistabel!$C$14,0)),"")</f>
        <v>#N/A</v>
      </c>
      <c r="CG27" s="326" t="e">
        <f ca="1">IF(Plananalyse!CG27=1,VLOOKUP(CG$5,Kruistabel!$B$6:$F$9,MATCH($C27,Kruistabel!$C$5:$F$5,0)+1,FALSE)+MIN(Kruistabel!$C$15,IF($D27="Ja",Kruistabel!$C$13,0)+IF(CG$6="Ja",Kruistabel!$C$14,0)),"")</f>
        <v>#REF!</v>
      </c>
      <c r="CH27" s="326" t="e">
        <f ca="1">IF(Plananalyse!CH27=1,VLOOKUP(CH$5,Kruistabel!$B$6:$F$9,MATCH($C27,Kruistabel!$C$5:$F$5,0)+1,FALSE)+MIN(Kruistabel!$C$15,IF($D27="Ja",Kruistabel!$C$13,0)+IF(CH$6="Ja",Kruistabel!$C$14,0)),"")</f>
        <v>#REF!</v>
      </c>
      <c r="CI27" s="65"/>
      <c r="CJ27" s="326">
        <f ca="1">IF(Plananalyse!CJ27=1,VLOOKUP(CJ$5,Kruistabel!$B$6:$F$9,MATCH($C27,Kruistabel!$C$5:$F$5,0)+1,FALSE)+MIN(Kruistabel!$C$15,IF($D27="Ja",Kruistabel!$C$13,0)+IF(CJ$6="Ja",Kruistabel!$C$14,0)),"")</f>
        <v>48</v>
      </c>
      <c r="CK27" s="326">
        <f ca="1">IF(Plananalyse!CK27=1,VLOOKUP(CK$5,Kruistabel!$B$6:$F$9,MATCH($C27,Kruistabel!$C$5:$F$5,0)+1,FALSE)+MIN(Kruistabel!$C$15,IF($D27="Ja",Kruistabel!$C$13,0)+IF(CK$6="Ja",Kruistabel!$C$14,0)),"")</f>
        <v>48</v>
      </c>
      <c r="CL27" s="326">
        <f ca="1">IF(Plananalyse!CL27=1,VLOOKUP(CL$5,Kruistabel!$B$6:$F$9,MATCH($C27,Kruistabel!$C$5:$F$5,0)+1,FALSE)+MIN(Kruistabel!$C$15,IF($D27="Ja",Kruistabel!$C$13,0)+IF(CL$6="Ja",Kruistabel!$C$14,0)),"")</f>
        <v>32</v>
      </c>
      <c r="CM27" s="326">
        <f ca="1">IF(Plananalyse!CM27=1,VLOOKUP(CM$5,Kruistabel!$B$6:$F$9,MATCH($C27,Kruistabel!$C$5:$F$5,0)+1,FALSE)+MIN(Kruistabel!$C$15,IF($D27="Ja",Kruistabel!$C$13,0)+IF(CM$6="Ja",Kruistabel!$C$14,0)),"")</f>
        <v>52</v>
      </c>
      <c r="CN27" s="326">
        <f ca="1">IF(Plananalyse!CN27=1,VLOOKUP(CN$5,Kruistabel!$B$6:$F$9,MATCH($C27,Kruistabel!$C$5:$F$5,0)+1,FALSE)+MIN(Kruistabel!$C$15,IF($D27="Ja",Kruistabel!$C$13,0)+IF(CN$6="Ja",Kruistabel!$C$14,0)),"")</f>
        <v>52</v>
      </c>
      <c r="CO27" s="326">
        <f ca="1">IF(Plananalyse!CO27=1,VLOOKUP(CO$5,Kruistabel!$B$6:$F$9,MATCH($C27,Kruistabel!$C$5:$F$5,0)+1,FALSE)+MIN(Kruistabel!$C$15,IF($D27="Ja",Kruistabel!$C$13,0)+IF(CO$6="Ja",Kruistabel!$C$14,0)),"")</f>
        <v>44</v>
      </c>
      <c r="CP27" s="326">
        <f ca="1">IF(Plananalyse!CP27=1,VLOOKUP(CP$5,Kruistabel!$B$6:$F$9,MATCH($C27,Kruistabel!$C$5:$F$5,0)+1,FALSE)+MIN(Kruistabel!$C$15,IF($D27="Ja",Kruistabel!$C$13,0)+IF(CP$6="Ja",Kruistabel!$C$14,0)),"")</f>
        <v>48</v>
      </c>
      <c r="CQ27" s="326">
        <f ca="1">IF(Plananalyse!CQ27=1,VLOOKUP(CQ$5,Kruistabel!$B$6:$F$9,MATCH($C27,Kruistabel!$C$5:$F$5,0)+1,FALSE)+MIN(Kruistabel!$C$15,IF($D27="Ja",Kruistabel!$C$13,0)+IF(CQ$6="Ja",Kruistabel!$C$14,0)),"")</f>
        <v>44</v>
      </c>
      <c r="CR27" s="326">
        <f ca="1">IF(Plananalyse!CR27=1,VLOOKUP(CR$5,Kruistabel!$B$6:$F$9,MATCH($C27,Kruistabel!$C$5:$F$5,0)+1,FALSE)+MIN(Kruistabel!$C$15,IF($D27="Ja",Kruistabel!$C$13,0)+IF(CR$6="Ja",Kruistabel!$C$14,0)),"")</f>
        <v>46</v>
      </c>
      <c r="CS27" s="326">
        <f ca="1">IF(Plananalyse!CS27=1,VLOOKUP(CS$5,Kruistabel!$B$6:$F$9,MATCH($C27,Kruistabel!$C$5:$F$5,0)+1,FALSE)+MIN(Kruistabel!$C$15,IF($D27="Ja",Kruistabel!$C$13,0)+IF(CS$6="Ja",Kruistabel!$C$14,0)),"")</f>
        <v>48</v>
      </c>
      <c r="CT27" s="326">
        <f ca="1">IF(Plananalyse!CT27=1,VLOOKUP(CT$5,Kruistabel!$B$6:$F$9,MATCH($C27,Kruistabel!$C$5:$F$5,0)+1,FALSE)+MIN(Kruistabel!$C$15,IF($D27="Ja",Kruistabel!$C$13,0)+IF(CT$6="Ja",Kruistabel!$C$14,0)),"")</f>
        <v>48</v>
      </c>
      <c r="CU27" s="326">
        <f ca="1">IF(Plananalyse!CU27=1,VLOOKUP(CU$5,Kruistabel!$B$6:$F$9,MATCH($C27,Kruistabel!$C$5:$F$5,0)+1,FALSE)+MIN(Kruistabel!$C$15,IF($D27="Ja",Kruistabel!$C$13,0)+IF(CU$6="Ja",Kruistabel!$C$14,0)),"")</f>
        <v>44</v>
      </c>
      <c r="CV27" s="326">
        <f ca="1">IF(Plananalyse!CV27=1,VLOOKUP(CV$5,Kruistabel!$B$6:$F$9,MATCH($C27,Kruistabel!$C$5:$F$5,0)+1,FALSE)+MIN(Kruistabel!$C$15,IF($D27="Ja",Kruistabel!$C$13,0)+IF(CV$6="Ja",Kruistabel!$C$14,0)),"")</f>
        <v>44</v>
      </c>
      <c r="CW27" s="326">
        <f ca="1">IF(Plananalyse!CW27=1,VLOOKUP(CW$5,Kruistabel!$B$6:$F$9,MATCH($C27,Kruistabel!$C$5:$F$5,0)+1,FALSE)+MIN(Kruistabel!$C$15,IF($D27="Ja",Kruistabel!$C$13,0)+IF(CW$6="Ja",Kruistabel!$C$14,0)),"")</f>
        <v>48</v>
      </c>
      <c r="CX27" s="326">
        <f ca="1">IF(Plananalyse!CX27=1,VLOOKUP(CX$5,Kruistabel!$B$6:$F$9,MATCH($C27,Kruistabel!$C$5:$F$5,0)+1,FALSE)+MIN(Kruistabel!$C$15,IF($D27="Ja",Kruistabel!$C$13,0)+IF(CX$6="Ja",Kruistabel!$C$14,0)),"")</f>
        <v>32</v>
      </c>
      <c r="CY27" s="326">
        <f ca="1">IF(Plananalyse!CY27=1,VLOOKUP(CY$5,Kruistabel!$B$6:$F$9,MATCH($C27,Kruistabel!$C$5:$F$5,0)+1,FALSE)+MIN(Kruistabel!$C$15,IF($D27="Ja",Kruistabel!$C$13,0)+IF(CY$6="Ja",Kruistabel!$C$14,0)),"")</f>
        <v>44</v>
      </c>
      <c r="CZ27" s="326">
        <f ca="1">IF(Plananalyse!CZ27=1,VLOOKUP(CZ$5,Kruistabel!$B$6:$F$9,MATCH($C27,Kruistabel!$C$5:$F$5,0)+1,FALSE)+MIN(Kruistabel!$C$15,IF($D27="Ja",Kruistabel!$C$13,0)+IF(CZ$6="Ja",Kruistabel!$C$14,0)),"")</f>
        <v>44</v>
      </c>
      <c r="DA27" s="326">
        <f ca="1">IF(Plananalyse!DA27=1,VLOOKUP(DA$5,Kruistabel!$B$6:$F$9,MATCH($C27,Kruistabel!$C$5:$F$5,0)+1,FALSE)+MIN(Kruistabel!$C$15,IF($D27="Ja",Kruistabel!$C$13,0)+IF(DA$6="Ja",Kruistabel!$C$14,0)),"")</f>
        <v>44</v>
      </c>
      <c r="DB27" s="326">
        <f ca="1">IF(Plananalyse!DB27=1,VLOOKUP(DB$5,Kruistabel!$B$6:$F$9,MATCH($C27,Kruistabel!$C$5:$F$5,0)+1,FALSE)+MIN(Kruistabel!$C$15,IF($D27="Ja",Kruistabel!$C$13,0)+IF(DB$6="Ja",Kruistabel!$C$14,0)),"")</f>
        <v>32</v>
      </c>
      <c r="DC27" s="326">
        <f ca="1">IF(Plananalyse!DC27=1,VLOOKUP(DC$5,Kruistabel!$B$6:$F$9,MATCH($C27,Kruistabel!$C$5:$F$5,0)+1,FALSE)+MIN(Kruistabel!$C$15,IF($D27="Ja",Kruistabel!$C$13,0)+IF(DC$6="Ja",Kruistabel!$C$14,0)),"")</f>
        <v>32</v>
      </c>
      <c r="DD27" s="327"/>
      <c r="DE27" s="326" t="e">
        <f ca="1">IF(Plananalyse!DE27=1,VLOOKUP(DE$5,Kruistabel!$B$6:$F$9,MATCH($C27,Kruistabel!$C$5:$F$5,0)+1,FALSE)+MIN(Kruistabel!$C$15,IF($D27="Ja",Kruistabel!$C$13,0)+IF(DE$6="Ja",Kruistabel!$C$14,0)),"")</f>
        <v>#N/A</v>
      </c>
      <c r="DF27" s="326" t="e">
        <f ca="1">IF(Plananalyse!DF27=1,VLOOKUP(DF$5,Kruistabel!$B$6:$F$9,MATCH($C27,Kruistabel!$C$5:$F$5,0)+1,FALSE)+MIN(Kruistabel!$C$15,IF($D27="Ja",Kruistabel!$C$13,0)+IF(DF$6="Ja",Kruistabel!$C$14,0)),"")</f>
        <v>#N/A</v>
      </c>
      <c r="DG27" s="326" t="e">
        <f ca="1">IF(Plananalyse!DG27=1,VLOOKUP(DG$5,Kruistabel!$B$6:$F$9,MATCH($C27,Kruistabel!$C$5:$F$5,0)+1,FALSE)+MIN(Kruistabel!$C$15,IF($D27="Ja",Kruistabel!$C$13,0)+IF(DG$6="Ja",Kruistabel!$C$14,0)),"")</f>
        <v>#N/A</v>
      </c>
      <c r="DH27" s="326" t="e">
        <f ca="1">IF(Plananalyse!DH27=1,VLOOKUP(DH$5,Kruistabel!$B$6:$F$9,MATCH($C27,Kruistabel!$C$5:$F$5,0)+1,FALSE)+MIN(Kruistabel!$C$15,IF($D27="Ja",Kruistabel!$C$13,0)+IF(DH$6="Ja",Kruistabel!$C$14,0)),"")</f>
        <v>#N/A</v>
      </c>
      <c r="DI27" s="326" t="e">
        <f ca="1">IF(Plananalyse!DI27=1,VLOOKUP(DI$5,Kruistabel!$B$6:$F$9,MATCH($C27,Kruistabel!$C$5:$F$5,0)+1,FALSE)+MIN(Kruistabel!$C$15,IF($D27="Ja",Kruistabel!$C$13,0)+IF(DI$6="Ja",Kruistabel!$C$14,0)),"")</f>
        <v>#N/A</v>
      </c>
      <c r="DJ27" s="326" t="e">
        <f ca="1">IF(Plananalyse!DJ27=1,VLOOKUP(DJ$5,Kruistabel!$B$6:$F$9,MATCH($C27,Kruistabel!$C$5:$F$5,0)+1,FALSE)+MIN(Kruistabel!$C$15,IF($D27="Ja",Kruistabel!$C$13,0)+IF(DJ$6="Ja",Kruistabel!$C$14,0)),"")</f>
        <v>#N/A</v>
      </c>
      <c r="DK27" s="326" t="e">
        <f ca="1">IF(Plananalyse!DK27=1,VLOOKUP(DK$5,Kruistabel!$B$6:$F$9,MATCH($C27,Kruistabel!$C$5:$F$5,0)+1,FALSE)+MIN(Kruistabel!$C$15,IF($D27="Ja",Kruistabel!$C$13,0)+IF(DK$6="Ja",Kruistabel!$C$14,0)),"")</f>
        <v>#REF!</v>
      </c>
      <c r="DL27" s="326" t="e">
        <f ca="1">IF(Plananalyse!DL27=1,VLOOKUP(DL$5,Kruistabel!$B$6:$F$9,MATCH($C27,Kruistabel!$C$5:$F$5,0)+1,FALSE)+MIN(Kruistabel!$C$15,IF($D27="Ja",Kruistabel!$C$13,0)+IF(DL$6="Ja",Kruistabel!$C$14,0)),"")</f>
        <v>#REF!</v>
      </c>
      <c r="DM27" s="327"/>
      <c r="DN27" s="326" t="e">
        <f ca="1">IF(Plananalyse!DN27=1,VLOOKUP(DN$5,Kruistabel!$B$6:$F$9,MATCH($C27,Kruistabel!$C$5:$F$5,0)+1,FALSE)+MIN(Kruistabel!$C$15,IF($D27="Ja",Kruistabel!$C$13,0)+IF(DN$6="Ja",Kruistabel!$C$14,0)),"")</f>
        <v>#N/A</v>
      </c>
      <c r="DO27" s="326" t="e">
        <f ca="1">IF(Plananalyse!DO27=1,VLOOKUP(DO$5,Kruistabel!$B$6:$F$9,MATCH($C27,Kruistabel!$C$5:$F$5,0)+1,FALSE)+MIN(Kruistabel!$C$15,IF($D27="Ja",Kruistabel!$C$13,0)+IF(DO$6="Ja",Kruistabel!$C$14,0)),"")</f>
        <v>#N/A</v>
      </c>
      <c r="DP27" s="326" t="e">
        <f ca="1">IF(Plananalyse!DP27=1,VLOOKUP(DP$5,Kruistabel!$B$6:$F$9,MATCH($C27,Kruistabel!$C$5:$F$5,0)+1,FALSE)+MIN(Kruistabel!$C$15,IF($D27="Ja",Kruistabel!$C$13,0)+IF(DP$6="Ja",Kruistabel!$C$14,0)),"")</f>
        <v>#N/A</v>
      </c>
      <c r="DQ27" s="326" t="e">
        <f ca="1">IF(Plananalyse!DQ27=1,VLOOKUP(DQ$5,Kruistabel!$B$6:$F$9,MATCH($C27,Kruistabel!$C$5:$F$5,0)+1,FALSE)+MIN(Kruistabel!$C$15,IF($D27="Ja",Kruistabel!$C$13,0)+IF(DQ$6="Ja",Kruistabel!$C$14,0)),"")</f>
        <v>#N/A</v>
      </c>
      <c r="DR27" s="326" t="e">
        <f ca="1">IF(Plananalyse!DR27=1,VLOOKUP(DR$5,Kruistabel!$B$6:$F$9,MATCH($C27,Kruistabel!$C$5:$F$5,0)+1,FALSE)+MIN(Kruistabel!$C$15,IF($D27="Ja",Kruistabel!$C$13,0)+IF(DR$6="Ja",Kruistabel!$C$14,0)),"")</f>
        <v>#N/A</v>
      </c>
      <c r="DS27" s="326" t="e">
        <f ca="1">IF(Plananalyse!DS27=1,VLOOKUP(DS$5,Kruistabel!$B$6:$F$9,MATCH($C27,Kruistabel!$C$5:$F$5,0)+1,FALSE)+MIN(Kruistabel!$C$15,IF($D27="Ja",Kruistabel!$C$13,0)+IF(DS$6="Ja",Kruistabel!$C$14,0)),"")</f>
        <v>#N/A</v>
      </c>
      <c r="DT27" s="326" t="e">
        <f ca="1">IF(Plananalyse!DT27=1,VLOOKUP(DT$5,Kruistabel!$B$6:$F$9,MATCH($C27,Kruistabel!$C$5:$F$5,0)+1,FALSE)+MIN(Kruistabel!$C$15,IF($D27="Ja",Kruistabel!$C$13,0)+IF(DT$6="Ja",Kruistabel!$C$14,0)),"")</f>
        <v>#N/A</v>
      </c>
      <c r="DU27" s="326" t="e">
        <f ca="1">IF(Plananalyse!DU27=1,VLOOKUP(DU$5,Kruistabel!$B$6:$F$9,MATCH($C27,Kruistabel!$C$5:$F$5,0)+1,FALSE)+MIN(Kruistabel!$C$15,IF($D27="Ja",Kruistabel!$C$13,0)+IF(DU$6="Ja",Kruistabel!$C$14,0)),"")</f>
        <v>#N/A</v>
      </c>
      <c r="DV27" s="326" t="e">
        <f ca="1">IF(Plananalyse!DV27=1,VLOOKUP(DV$5,Kruistabel!$B$6:$F$9,MATCH($C27,Kruistabel!$C$5:$F$5,0)+1,FALSE)+MIN(Kruistabel!$C$15,IF($D27="Ja",Kruistabel!$C$13,0)+IF(DV$6="Ja",Kruistabel!$C$14,0)),"")</f>
        <v>#N/A</v>
      </c>
      <c r="DW27" s="326" t="e">
        <f ca="1">IF(Plananalyse!DW27=1,VLOOKUP(DW$5,Kruistabel!$B$6:$F$9,MATCH($C27,Kruistabel!$C$5:$F$5,0)+1,FALSE)+MIN(Kruistabel!$C$15,IF($D27="Ja",Kruistabel!$C$13,0)+IF(DW$6="Ja",Kruistabel!$C$14,0)),"")</f>
        <v>#REF!</v>
      </c>
      <c r="DX27" s="326" t="e">
        <f ca="1">IF(Plananalyse!DX27=1,VLOOKUP(DX$5,Kruistabel!$B$6:$F$9,MATCH($C27,Kruistabel!$C$5:$F$5,0)+1,FALSE)+MIN(Kruistabel!$C$15,IF($D27="Ja",Kruistabel!$C$13,0)+IF(DX$6="Ja",Kruistabel!$C$14,0)),"")</f>
        <v>#REF!</v>
      </c>
      <c r="DY27" s="327"/>
      <c r="DZ27" s="326" t="e">
        <f ca="1">IF(Plananalyse!DZ27=1,VLOOKUP(DZ$5,Kruistabel!$B$6:$F$9,MATCH($C27,Kruistabel!$C$5:$F$5,0)+1,FALSE)+MIN(Kruistabel!$C$15,IF($D27="Ja",Kruistabel!$C$13,0)+IF(DZ$6="Ja",Kruistabel!$C$14,0)),"")</f>
        <v>#N/A</v>
      </c>
      <c r="EA27" s="326" t="e">
        <f ca="1">IF(Plananalyse!EA27=1,VLOOKUP(EA$5,Kruistabel!$B$6:$F$9,MATCH($C27,Kruistabel!$C$5:$F$5,0)+1,FALSE)+MIN(Kruistabel!$C$15,IF($D27="Ja",Kruistabel!$C$13,0)+IF(EA$6="Ja",Kruistabel!$C$14,0)),"")</f>
        <v>#N/A</v>
      </c>
      <c r="EB27" s="326" t="e">
        <f ca="1">IF(Plananalyse!EB27=1,VLOOKUP(EB$5,Kruistabel!$B$6:$F$9,MATCH($C27,Kruistabel!$C$5:$F$5,0)+1,FALSE)+MIN(Kruistabel!$C$15,IF($D27="Ja",Kruistabel!$C$13,0)+IF(EB$6="Ja",Kruistabel!$C$14,0)),"")</f>
        <v>#REF!</v>
      </c>
      <c r="EC27" s="326" t="e">
        <f ca="1">IF(Plananalyse!EC27=1,VLOOKUP(EC$5,Kruistabel!$B$6:$F$9,MATCH($C27,Kruistabel!$C$5:$F$5,0)+1,FALSE)+MIN(Kruistabel!$C$15,IF($D27="Ja",Kruistabel!$C$13,0)+IF(EC$6="Ja",Kruistabel!$C$14,0)),"")</f>
        <v>#REF!</v>
      </c>
      <c r="ED27" s="327"/>
      <c r="EE27" s="326" t="e">
        <f ca="1">IF(Plananalyse!EE27=1,VLOOKUP(EE$5,Kruistabel!$B$6:$F$9,MATCH($C27,Kruistabel!$C$5:$F$5,0)+1,FALSE)+MIN(Kruistabel!$C$15,IF($D27="Ja",Kruistabel!$C$13,0)+IF(EE$6="Ja",Kruistabel!$C$14,0)),"")</f>
        <v>#N/A</v>
      </c>
      <c r="EF27" s="326" t="e">
        <f ca="1">IF(Plananalyse!EF27=1,VLOOKUP(EF$5,Kruistabel!$B$6:$F$9,MATCH($C27,Kruistabel!$C$5:$F$5,0)+1,FALSE)+MIN(Kruistabel!$C$15,IF($D27="Ja",Kruistabel!$C$13,0)+IF(EF$6="Ja",Kruistabel!$C$14,0)),"")</f>
        <v>#N/A</v>
      </c>
      <c r="EG27" s="326" t="e">
        <f ca="1">IF(Plananalyse!EG27=1,VLOOKUP(EG$5,Kruistabel!$B$6:$F$9,MATCH($C27,Kruistabel!$C$5:$F$5,0)+1,FALSE)+MIN(Kruistabel!$C$15,IF($D27="Ja",Kruistabel!$C$13,0)+IF(EG$6="Ja",Kruistabel!$C$14,0)),"")</f>
        <v>#N/A</v>
      </c>
      <c r="EH27" s="326" t="e">
        <f ca="1">IF(Plananalyse!EH27=1,VLOOKUP(EH$5,Kruistabel!$B$6:$F$9,MATCH($C27,Kruistabel!$C$5:$F$5,0)+1,FALSE)+MIN(Kruistabel!$C$15,IF($D27="Ja",Kruistabel!$C$13,0)+IF(EH$6="Ja",Kruistabel!$C$14,0)),"")</f>
        <v>#REF!</v>
      </c>
      <c r="EI27" s="326" t="e">
        <f ca="1">IF(Plananalyse!EI27=1,VLOOKUP(EI$5,Kruistabel!$B$6:$F$9,MATCH($C27,Kruistabel!$C$5:$F$5,0)+1,FALSE)+MIN(Kruistabel!$C$15,IF($D27="Ja",Kruistabel!$C$13,0)+IF(EI$6="Ja",Kruistabel!$C$14,0)),"")</f>
        <v>#REF!</v>
      </c>
      <c r="EJ27" s="331" t="str">
        <f>IF(Plananalyse!EJ27=1,VLOOKUP(EJ$5,Kruistabel!$B$6:$F$9,MATCH($C27,Kruistabel!$C$5:$F$5,0)+1,FALSE)+MIN(Kruistabel!$C$15,IF($D27="Ja",Kruistabel!$C$13,0)+IF(EJ$6="Ja",Kruistabel!$C$14,0)),"")</f>
        <v/>
      </c>
      <c r="EK27" s="164"/>
      <c r="EL27" s="164"/>
      <c r="EM27" s="164"/>
      <c r="EN27" s="164"/>
    </row>
    <row r="28" spans="2:144">
      <c r="B28" s="337" t="s">
        <v>112</v>
      </c>
      <c r="C28" s="160" t="str">
        <f>_xlfn.IFNA(VLOOKUP($B28,Classificatietabel!$B$6:$I$91,C$7,FALSE),"")</f>
        <v>hoog</v>
      </c>
      <c r="D28" s="160" t="str">
        <f>_xlfn.IFNA(VLOOKUP($B28,Classificatietabel!$B$6:$I$91,D$7,FALSE),"")</f>
        <v>neen</v>
      </c>
      <c r="E28" s="119">
        <f>IF(AND(D28="laag",$D$3=1),0,_xlfn.IFNA(IF(VLOOKUP($B28,Classificatietabel!$B$6:$H$91,$E$5,FALSE)="Ja",1,0),""))</f>
        <v>1</v>
      </c>
      <c r="F28" s="163"/>
      <c r="G28" s="326">
        <f>IF(Plananalyse!G28=1,VLOOKUP(G$5,Kruistabel!$B$6:$F$9,MATCH($C28,Kruistabel!$C$5:$F$5,0)+1,FALSE)+MIN(Kruistabel!$C$15,IF($D28="Ja",Kruistabel!$C$13,0)+IF(G$6="Ja",Kruistabel!$C$14,0)),"")</f>
        <v>32</v>
      </c>
      <c r="H28" s="326">
        <f>IF(Plananalyse!H28=1,VLOOKUP(H$5,Kruistabel!$B$6:$F$9,MATCH($C28,Kruistabel!$C$5:$F$5,0)+1,FALSE)+MIN(Kruistabel!$C$15,IF($D28="Ja",Kruistabel!$C$13,0)+IF(H$6="Ja",Kruistabel!$C$14,0)),"")</f>
        <v>32</v>
      </c>
      <c r="I28" s="326">
        <f>IF(Plananalyse!I28=1,VLOOKUP(I$5,Kruistabel!$B$6:$F$9,MATCH($C28,Kruistabel!$C$5:$F$5,0)+1,FALSE)+MIN(Kruistabel!$C$15,IF($D28="Ja",Kruistabel!$C$13,0)+IF(I$6="Ja",Kruistabel!$C$14,0)),"")</f>
        <v>44</v>
      </c>
      <c r="J28" s="326">
        <f>IF(Plananalyse!J28=1,VLOOKUP(J$5,Kruistabel!$B$6:$F$9,MATCH($C28,Kruistabel!$C$5:$F$5,0)+1,FALSE)+MIN(Kruistabel!$C$15,IF($D28="Ja",Kruistabel!$C$13,0)+IF(J$6="Ja",Kruistabel!$C$14,0)),"")</f>
        <v>32</v>
      </c>
      <c r="K28" s="326">
        <f>IF(Plananalyse!K28=1,VLOOKUP(K$5,Kruistabel!$B$6:$F$9,MATCH($C28,Kruistabel!$C$5:$F$5,0)+1,FALSE)+MIN(Kruistabel!$C$15,IF($D28="Ja",Kruistabel!$C$13,0)+IF(K$6="Ja",Kruistabel!$C$14,0)),"")</f>
        <v>32</v>
      </c>
      <c r="L28" s="326">
        <f>IF(Plananalyse!L28=1,VLOOKUP(L$5,Kruistabel!$B$6:$F$9,MATCH($C28,Kruistabel!$C$5:$F$5,0)+1,FALSE)+MIN(Kruistabel!$C$15,IF($D28="Ja",Kruistabel!$C$13,0)+IF(L$6="Ja",Kruistabel!$C$14,0)),"")</f>
        <v>32</v>
      </c>
      <c r="M28" s="326">
        <f>IF(Plananalyse!M28=1,VLOOKUP(M$5,Kruistabel!$B$6:$F$9,MATCH($C28,Kruistabel!$C$5:$F$5,0)+1,FALSE)+MIN(Kruistabel!$C$15,IF($D28="Ja",Kruistabel!$C$13,0)+IF(M$6="Ja",Kruistabel!$C$14,0)),"")</f>
        <v>48</v>
      </c>
      <c r="N28" s="326">
        <f>IF(Plananalyse!N28=1,VLOOKUP(N$5,Kruistabel!$B$6:$F$9,MATCH($C28,Kruistabel!$C$5:$F$5,0)+1,FALSE)+MIN(Kruistabel!$C$15,IF($D28="Ja",Kruistabel!$C$13,0)+IF(N$6="Ja",Kruistabel!$C$14,0)),"")</f>
        <v>48</v>
      </c>
      <c r="O28" s="326">
        <f>IF(Plananalyse!O28=1,VLOOKUP(O$5,Kruistabel!$B$6:$F$9,MATCH($C28,Kruistabel!$C$5:$F$5,0)+1,FALSE)+MIN(Kruistabel!$C$15,IF($D28="Ja",Kruistabel!$C$13,0)+IF(O$6="Ja",Kruistabel!$C$14,0)),"")</f>
        <v>48</v>
      </c>
      <c r="P28" s="326">
        <f>IF(Plananalyse!P28=1,VLOOKUP(P$5,Kruistabel!$B$6:$F$9,MATCH($C28,Kruistabel!$C$5:$F$5,0)+1,FALSE)+MIN(Kruistabel!$C$15,IF($D28="Ja",Kruistabel!$C$13,0)+IF(P$6="Ja",Kruistabel!$C$14,0)),"")</f>
        <v>52</v>
      </c>
      <c r="Q28" s="326">
        <f>IF(Plananalyse!Q28=1,VLOOKUP(Q$5,Kruistabel!$B$6:$F$9,MATCH($C28,Kruistabel!$C$5:$F$5,0)+1,FALSE)+MIN(Kruistabel!$C$15,IF($D28="Ja",Kruistabel!$C$13,0)+IF(Q$6="Ja",Kruistabel!$C$14,0)),"")</f>
        <v>44</v>
      </c>
      <c r="R28" s="326">
        <f>IF(Plananalyse!R28=1,VLOOKUP(R$5,Kruistabel!$B$6:$F$9,MATCH($C28,Kruistabel!$C$5:$F$5,0)+1,FALSE)+MIN(Kruistabel!$C$15,IF($D28="Ja",Kruistabel!$C$13,0)+IF(R$6="Ja",Kruistabel!$C$14,0)),"")</f>
        <v>48</v>
      </c>
      <c r="S28" s="326">
        <f>IF(Plananalyse!S28=1,VLOOKUP(S$5,Kruistabel!$B$6:$F$9,MATCH($C28,Kruistabel!$C$5:$F$5,0)+1,FALSE)+MIN(Kruistabel!$C$15,IF($D28="Ja",Kruistabel!$C$13,0)+IF(S$6="Ja",Kruistabel!$C$14,0)),"")</f>
        <v>32</v>
      </c>
      <c r="T28" s="326">
        <f>IF(Plananalyse!T28=1,VLOOKUP(T$5,Kruistabel!$B$6:$F$9,MATCH($C28,Kruistabel!$C$5:$F$5,0)+1,FALSE)+MIN(Kruistabel!$C$15,IF($D28="Ja",Kruistabel!$C$13,0)+IF(T$6="Ja",Kruistabel!$C$14,0)),"")</f>
        <v>32</v>
      </c>
      <c r="U28" s="326">
        <f>IF(Plananalyse!U28=1,VLOOKUP(U$5,Kruistabel!$B$6:$F$9,MATCH($C28,Kruistabel!$C$5:$F$5,0)+1,FALSE)+MIN(Kruistabel!$C$15,IF($D28="Ja",Kruistabel!$C$13,0)+IF(U$6="Ja",Kruistabel!$C$14,0)),"")</f>
        <v>32</v>
      </c>
      <c r="V28" s="326">
        <f>IF(Plananalyse!V28=1,VLOOKUP(V$5,Kruistabel!$B$6:$F$9,MATCH($C28,Kruistabel!$C$5:$F$5,0)+1,FALSE)+MIN(Kruistabel!$C$15,IF($D28="Ja",Kruistabel!$C$13,0)+IF(V$6="Ja",Kruistabel!$C$14,0)),"")</f>
        <v>32</v>
      </c>
      <c r="W28" s="326">
        <f>IF(Plananalyse!W28=1,VLOOKUP(W$5,Kruistabel!$B$6:$F$9,MATCH($C28,Kruistabel!$C$5:$F$5,0)+1,FALSE)+MIN(Kruistabel!$C$15,IF($D28="Ja",Kruistabel!$C$13,0)+IF(W$6="Ja",Kruistabel!$C$14,0)),"")</f>
        <v>32</v>
      </c>
      <c r="X28" s="326">
        <f>IF(Plananalyse!X28=1,VLOOKUP(X$5,Kruistabel!$B$6:$F$9,MATCH($C28,Kruistabel!$C$5:$F$5,0)+1,FALSE)+MIN(Kruistabel!$C$15,IF($D28="Ja",Kruistabel!$C$13,0)+IF(X$6="Ja",Kruistabel!$C$14,0)),"")</f>
        <v>32</v>
      </c>
      <c r="Y28" s="326">
        <f>IF(Plananalyse!Y28=1,VLOOKUP(Y$5,Kruistabel!$B$6:$F$9,MATCH($C28,Kruistabel!$C$5:$F$5,0)+1,FALSE)+MIN(Kruistabel!$C$15,IF($D28="Ja",Kruistabel!$C$13,0)+IF(Y$6="Ja",Kruistabel!$C$14,0)),"")</f>
        <v>44</v>
      </c>
      <c r="Z28" s="326">
        <f>IF(Plananalyse!Z28=1,VLOOKUP(Z$5,Kruistabel!$B$6:$F$9,MATCH($C28,Kruistabel!$C$5:$F$5,0)+1,FALSE)+MIN(Kruistabel!$C$15,IF($D28="Ja",Kruistabel!$C$13,0)+IF(Z$6="Ja",Kruistabel!$C$14,0)),"")</f>
        <v>32</v>
      </c>
      <c r="AA28" s="326">
        <f ca="1">IF(Plananalyse!AA28=1,VLOOKUP(AA$5,Kruistabel!$B$6:$F$9,MATCH($C28,Kruistabel!$C$5:$F$5,0)+1,FALSE)+MIN(Kruistabel!$C$15,IF($D28="Ja",Kruistabel!$C$13,0)+IF(AA$6="Ja",Kruistabel!$C$14,0)),"")</f>
        <v>32</v>
      </c>
      <c r="AB28" s="326">
        <f ca="1">IF(Plananalyse!AB28=1,VLOOKUP(AB$5,Kruistabel!$B$6:$F$9,MATCH($C28,Kruistabel!$C$5:$F$5,0)+1,FALSE)+MIN(Kruistabel!$C$15,IF($D28="Ja",Kruistabel!$C$13,0)+IF(AB$6="Ja",Kruistabel!$C$14,0)),"")</f>
        <v>32</v>
      </c>
      <c r="AC28" s="326">
        <f ca="1">IF(Plananalyse!AC28=1,VLOOKUP(AC$5,Kruistabel!$B$6:$F$9,MATCH($C28,Kruistabel!$C$5:$F$5,0)+1,FALSE)+MIN(Kruistabel!$C$15,IF($D28="Ja",Kruistabel!$C$13,0)+IF(AC$6="Ja",Kruistabel!$C$14,0)),"")</f>
        <v>32</v>
      </c>
      <c r="AD28" s="326">
        <f ca="1">IF(Plananalyse!AD28=1,VLOOKUP(AD$5,Kruistabel!$B$6:$F$9,MATCH($C28,Kruistabel!$C$5:$F$5,0)+1,FALSE)+MIN(Kruistabel!$C$15,IF($D28="Ja",Kruistabel!$C$13,0)+IF(AD$6="Ja",Kruistabel!$C$14,0)),"")</f>
        <v>32</v>
      </c>
      <c r="AE28" s="326">
        <f ca="1">IF(Plananalyse!AE28=1,VLOOKUP(AE$5,Kruistabel!$B$6:$F$9,MATCH($C28,Kruistabel!$C$5:$F$5,0)+1,FALSE)+MIN(Kruistabel!$C$15,IF($D28="Ja",Kruistabel!$C$13,0)+IF(AE$6="Ja",Kruistabel!$C$14,0)),"")</f>
        <v>32</v>
      </c>
      <c r="AF28" s="326">
        <f ca="1">IF(Plananalyse!AF28=1,VLOOKUP(AF$5,Kruistabel!$B$6:$F$9,MATCH($C28,Kruistabel!$C$5:$F$5,0)+1,FALSE)+MIN(Kruistabel!$C$15,IF($D28="Ja",Kruistabel!$C$13,0)+IF(AF$6="Ja",Kruistabel!$C$14,0)),"")</f>
        <v>32</v>
      </c>
      <c r="AG28" s="326">
        <f ca="1">IF(Plananalyse!AG28=1,VLOOKUP(AG$5,Kruistabel!$B$6:$F$9,MATCH($C28,Kruistabel!$C$5:$F$5,0)+1,FALSE)+MIN(Kruistabel!$C$15,IF($D28="Ja",Kruistabel!$C$13,0)+IF(AG$6="Ja",Kruistabel!$C$14,0)),"")</f>
        <v>32</v>
      </c>
      <c r="AH28" s="326">
        <f ca="1">IF(Plananalyse!AH28=1,VLOOKUP(AH$5,Kruistabel!$B$6:$F$9,MATCH($C28,Kruistabel!$C$5:$F$5,0)+1,FALSE)+MIN(Kruistabel!$C$15,IF($D28="Ja",Kruistabel!$C$13,0)+IF(AH$6="Ja",Kruistabel!$C$14,0)),"")</f>
        <v>32</v>
      </c>
      <c r="AI28" s="326">
        <f ca="1">IF(Plananalyse!AI28=1,VLOOKUP(AI$5,Kruistabel!$B$6:$F$9,MATCH($C28,Kruistabel!$C$5:$F$5,0)+1,FALSE)+MIN(Kruistabel!$C$15,IF($D28="Ja",Kruistabel!$C$13,0)+IF(AI$6="Ja",Kruistabel!$C$14,0)),"")</f>
        <v>32</v>
      </c>
      <c r="AJ28" s="326">
        <f ca="1">IF(Plananalyse!AJ28=1,VLOOKUP(AJ$5,Kruistabel!$B$6:$F$9,MATCH($C28,Kruistabel!$C$5:$F$5,0)+1,FALSE)+MIN(Kruistabel!$C$15,IF($D28="Ja",Kruistabel!$C$13,0)+IF(AJ$6="Ja",Kruistabel!$C$14,0)),"")</f>
        <v>32</v>
      </c>
      <c r="AK28" s="326">
        <f ca="1">IF(Plananalyse!AK28=1,VLOOKUP(AK$5,Kruistabel!$B$6:$F$9,MATCH($C28,Kruistabel!$C$5:$F$5,0)+1,FALSE)+MIN(Kruistabel!$C$15,IF($D28="Ja",Kruistabel!$C$13,0)+IF(AK$6="Ja",Kruistabel!$C$14,0)),"")</f>
        <v>46</v>
      </c>
      <c r="AL28" s="326">
        <f ca="1">IF(Plananalyse!AL28=1,VLOOKUP(AL$5,Kruistabel!$B$6:$F$9,MATCH($C28,Kruistabel!$C$5:$F$5,0)+1,FALSE)+MIN(Kruistabel!$C$15,IF($D28="Ja",Kruistabel!$C$13,0)+IF(AL$6="Ja",Kruistabel!$C$14,0)),"")</f>
        <v>32</v>
      </c>
      <c r="AM28" s="326">
        <f ca="1">IF(Plananalyse!AM28=1,VLOOKUP(AM$5,Kruistabel!$B$6:$F$9,MATCH($C28,Kruistabel!$C$5:$F$5,0)+1,FALSE)+MIN(Kruistabel!$C$15,IF($D28="Ja",Kruistabel!$C$13,0)+IF(AM$6="Ja",Kruistabel!$C$14,0)),"")</f>
        <v>32</v>
      </c>
      <c r="AN28" s="327"/>
      <c r="AO28" s="326">
        <f ca="1">IF(Plananalyse!AO28=1,VLOOKUP(AO$5,Kruistabel!$B$6:$F$9,MATCH($C28,Kruistabel!$C$5:$F$5,0)+1,FALSE)+MIN(Kruistabel!$C$15,IF($D28="Ja",Kruistabel!$C$13,0)+IF(AO$6="Ja",Kruistabel!$C$14,0)),"")</f>
        <v>46</v>
      </c>
      <c r="AP28" s="326">
        <f ca="1">IF(Plananalyse!AP28=1,VLOOKUP(AP$5,Kruistabel!$B$6:$F$9,MATCH($C28,Kruistabel!$C$5:$F$5,0)+1,FALSE)+MIN(Kruistabel!$C$15,IF($D28="Ja",Kruistabel!$C$13,0)+IF(AP$6="Ja",Kruistabel!$C$14,0)),"")</f>
        <v>46</v>
      </c>
      <c r="AQ28" s="326">
        <f ca="1">IF(Plananalyse!AQ28=1,VLOOKUP(AQ$5,Kruistabel!$B$6:$F$9,MATCH($C28,Kruistabel!$C$5:$F$5,0)+1,FALSE)+MIN(Kruistabel!$C$15,IF($D28="Ja",Kruistabel!$C$13,0)+IF(AQ$6="Ja",Kruistabel!$C$14,0)),"")</f>
        <v>46</v>
      </c>
      <c r="AR28" s="326">
        <f ca="1">IF(Plananalyse!AR28=1,VLOOKUP(AR$5,Kruistabel!$B$6:$F$9,MATCH($C28,Kruistabel!$C$5:$F$5,0)+1,FALSE)+MIN(Kruistabel!$C$15,IF($D28="Ja",Kruistabel!$C$13,0)+IF(AR$6="Ja",Kruistabel!$C$14,0)),"")</f>
        <v>50</v>
      </c>
      <c r="AS28" s="326">
        <f ca="1">IF(Plananalyse!AS28=1,VLOOKUP(AS$5,Kruistabel!$B$6:$F$9,MATCH($C28,Kruistabel!$C$5:$F$5,0)+1,FALSE)+MIN(Kruistabel!$C$15,IF($D28="Ja",Kruistabel!$C$13,0)+IF(AS$6="Ja",Kruistabel!$C$14,0)),"")</f>
        <v>46</v>
      </c>
      <c r="AT28" s="326">
        <f ca="1">IF(Plananalyse!AT28=1,VLOOKUP(AT$5,Kruistabel!$B$6:$F$9,MATCH($C28,Kruistabel!$C$5:$F$5,0)+1,FALSE)+MIN(Kruistabel!$C$15,IF($D28="Ja",Kruistabel!$C$13,0)+IF(AT$6="Ja",Kruistabel!$C$14,0)),"")</f>
        <v>50</v>
      </c>
      <c r="AU28" s="326">
        <f ca="1">IF(Plananalyse!AU28=1,VLOOKUP(AU$5,Kruistabel!$B$6:$F$9,MATCH($C28,Kruistabel!$C$5:$F$5,0)+1,FALSE)+MIN(Kruistabel!$C$15,IF($D28="Ja",Kruistabel!$C$13,0)+IF(AU$6="Ja",Kruistabel!$C$14,0)),"")</f>
        <v>32</v>
      </c>
      <c r="AV28" s="326">
        <f ca="1">IF(Plananalyse!AV28=1,VLOOKUP(AV$5,Kruistabel!$B$6:$F$9,MATCH($C28,Kruistabel!$C$5:$F$5,0)+1,FALSE)+MIN(Kruistabel!$C$15,IF($D28="Ja",Kruistabel!$C$13,0)+IF(AV$6="Ja",Kruistabel!$C$14,0)),"")</f>
        <v>46</v>
      </c>
      <c r="AW28" s="326">
        <f ca="1">IF(Plananalyse!AW28=1,VLOOKUP(AW$5,Kruistabel!$B$6:$F$9,MATCH($C28,Kruistabel!$C$5:$F$5,0)+1,FALSE)+MIN(Kruistabel!$C$15,IF($D28="Ja",Kruistabel!$C$13,0)+IF(AW$6="Ja",Kruistabel!$C$14,0)),"")</f>
        <v>32</v>
      </c>
      <c r="AX28" s="326">
        <f ca="1">IF(Plananalyse!AX28=1,VLOOKUP(AX$5,Kruistabel!$B$6:$F$9,MATCH($C28,Kruistabel!$C$5:$F$5,0)+1,FALSE)+MIN(Kruistabel!$C$15,IF($D28="Ja",Kruistabel!$C$13,0)+IF(AX$6="Ja",Kruistabel!$C$14,0)),"")</f>
        <v>32</v>
      </c>
      <c r="AY28" s="327"/>
      <c r="AZ28" s="326">
        <f ca="1">IF(Plananalyse!AZ28=1,VLOOKUP(AZ$5,Kruistabel!$B$6:$F$9,MATCH($C28,Kruistabel!$C$5:$F$5,0)+1,FALSE)+MIN(Kruistabel!$C$15,IF($D28="Ja",Kruistabel!$C$13,0)+IF(AZ$6="Ja",Kruistabel!$C$14,0)),"")</f>
        <v>32</v>
      </c>
      <c r="BA28" s="326">
        <f ca="1">IF(Plananalyse!BA28=1,VLOOKUP(BA$5,Kruistabel!$B$6:$F$9,MATCH($C28,Kruistabel!$C$5:$F$5,0)+1,FALSE)+MIN(Kruistabel!$C$15,IF($D28="Ja",Kruistabel!$C$13,0)+IF(BA$6="Ja",Kruistabel!$C$14,0)),"")</f>
        <v>32</v>
      </c>
      <c r="BB28" s="326">
        <f ca="1">IF(Plananalyse!BB28=1,VLOOKUP(BB$5,Kruistabel!$B$6:$F$9,MATCH($C28,Kruistabel!$C$5:$F$5,0)+1,FALSE)+MIN(Kruistabel!$C$15,IF($D28="Ja",Kruistabel!$C$13,0)+IF(BB$6="Ja",Kruistabel!$C$14,0)),"")</f>
        <v>44</v>
      </c>
      <c r="BC28" s="326">
        <f ca="1">IF(Plananalyse!BC28=1,VLOOKUP(BC$5,Kruistabel!$B$6:$F$9,MATCH($C28,Kruistabel!$C$5:$F$5,0)+1,FALSE)+MIN(Kruistabel!$C$15,IF($D28="Ja",Kruistabel!$C$13,0)+IF(BC$6="Ja",Kruistabel!$C$14,0)),"")</f>
        <v>44</v>
      </c>
      <c r="BD28" s="326">
        <f ca="1">IF(Plananalyse!BD28=1,VLOOKUP(BD$5,Kruistabel!$B$6:$F$9,MATCH($C28,Kruistabel!$C$5:$F$5,0)+1,FALSE)+MIN(Kruistabel!$C$15,IF($D28="Ja",Kruistabel!$C$13,0)+IF(BD$6="Ja",Kruistabel!$C$14,0)),"")</f>
        <v>32</v>
      </c>
      <c r="BE28" s="326">
        <f ca="1">IF(Plananalyse!BE28=1,VLOOKUP(BE$5,Kruistabel!$B$6:$F$9,MATCH($C28,Kruistabel!$C$5:$F$5,0)+1,FALSE)+MIN(Kruistabel!$C$15,IF($D28="Ja",Kruistabel!$C$13,0)+IF(BE$6="Ja",Kruistabel!$C$14,0)),"")</f>
        <v>32</v>
      </c>
      <c r="BF28" s="326">
        <f ca="1">IF(Plananalyse!BF28=1,VLOOKUP(BF$5,Kruistabel!$B$6:$F$9,MATCH($C28,Kruistabel!$C$5:$F$5,0)+1,FALSE)+MIN(Kruistabel!$C$15,IF($D28="Ja",Kruistabel!$C$13,0)+IF(BF$6="Ja",Kruistabel!$C$14,0)),"")</f>
        <v>32</v>
      </c>
      <c r="BG28" s="326">
        <f ca="1">IF(Plananalyse!BG28=1,VLOOKUP(BG$5,Kruistabel!$B$6:$F$9,MATCH($C28,Kruistabel!$C$5:$F$5,0)+1,FALSE)+MIN(Kruistabel!$C$15,IF($D28="Ja",Kruistabel!$C$13,0)+IF(BG$6="Ja",Kruistabel!$C$14,0)),"")</f>
        <v>32</v>
      </c>
      <c r="BH28" s="326">
        <f ca="1">IF(Plananalyse!BH28=1,VLOOKUP(BH$5,Kruistabel!$B$6:$F$9,MATCH($C28,Kruistabel!$C$5:$F$5,0)+1,FALSE)+MIN(Kruistabel!$C$15,IF($D28="Ja",Kruistabel!$C$13,0)+IF(BH$6="Ja",Kruistabel!$C$14,0)),"")</f>
        <v>32</v>
      </c>
      <c r="BI28" s="327"/>
      <c r="BJ28" s="326" t="e">
        <f ca="1">IF(Plananalyse!BJ28=1,VLOOKUP(BJ$5,Kruistabel!$B$6:$F$9,MATCH($C28,Kruistabel!$C$5:$F$5,0)+1,FALSE)+MIN(Kruistabel!$C$15,IF($D28="Ja",Kruistabel!$C$13,0)+IF(BJ$6="Ja",Kruistabel!$C$14,0)),"")</f>
        <v>#N/A</v>
      </c>
      <c r="BK28" s="326" t="e">
        <f ca="1">IF(Plananalyse!BK28=1,VLOOKUP(BK$5,Kruistabel!$B$6:$F$9,MATCH($C28,Kruistabel!$C$5:$F$5,0)+1,FALSE)+MIN(Kruistabel!$C$15,IF($D28="Ja",Kruistabel!$C$13,0)+IF(BK$6="Ja",Kruistabel!$C$14,0)),"")</f>
        <v>#N/A</v>
      </c>
      <c r="BL28" s="326" t="e">
        <f ca="1">IF(Plananalyse!BL28=1,VLOOKUP(BL$5,Kruistabel!$B$6:$F$9,MATCH($C28,Kruistabel!$C$5:$F$5,0)+1,FALSE)+MIN(Kruistabel!$C$15,IF($D28="Ja",Kruistabel!$C$13,0)+IF(BL$6="Ja",Kruistabel!$C$14,0)),"")</f>
        <v>#N/A</v>
      </c>
      <c r="BM28" s="326" t="e">
        <f ca="1">IF(Plananalyse!BM28=1,VLOOKUP(BM$5,Kruistabel!$B$6:$F$9,MATCH($C28,Kruistabel!$C$5:$F$5,0)+1,FALSE)+MIN(Kruistabel!$C$15,IF($D28="Ja",Kruistabel!$C$13,0)+IF(BM$6="Ja",Kruistabel!$C$14,0)),"")</f>
        <v>#N/A</v>
      </c>
      <c r="BN28" s="326" t="e">
        <f ca="1">IF(Plananalyse!BN28=1,VLOOKUP(BN$5,Kruistabel!$B$6:$F$9,MATCH($C28,Kruistabel!$C$5:$F$5,0)+1,FALSE)+MIN(Kruistabel!$C$15,IF($D28="Ja",Kruistabel!$C$13,0)+IF(BN$6="Ja",Kruistabel!$C$14,0)),"")</f>
        <v>#N/A</v>
      </c>
      <c r="BO28" s="326" t="e">
        <f ca="1">IF(Plananalyse!BO28=1,VLOOKUP(BO$5,Kruistabel!$B$6:$F$9,MATCH($C28,Kruistabel!$C$5:$F$5,0)+1,FALSE)+MIN(Kruistabel!$C$15,IF($D28="Ja",Kruistabel!$C$13,0)+IF(BO$6="Ja",Kruistabel!$C$14,0)),"")</f>
        <v>#N/A</v>
      </c>
      <c r="BP28" s="326" t="e">
        <f ca="1">IF(Plananalyse!BP28=1,VLOOKUP(BP$5,Kruistabel!$B$6:$F$9,MATCH($C28,Kruistabel!$C$5:$F$5,0)+1,FALSE)+MIN(Kruistabel!$C$15,IF($D28="Ja",Kruistabel!$C$13,0)+IF(BP$6="Ja",Kruistabel!$C$14,0)),"")</f>
        <v>#N/A</v>
      </c>
      <c r="BQ28" s="326" t="e">
        <f ca="1">IF(Plananalyse!BQ28=1,VLOOKUP(BQ$5,Kruistabel!$B$6:$F$9,MATCH($C28,Kruistabel!$C$5:$F$5,0)+1,FALSE)+MIN(Kruistabel!$C$15,IF($D28="Ja",Kruistabel!$C$13,0)+IF(BQ$6="Ja",Kruistabel!$C$14,0)),"")</f>
        <v>#N/A</v>
      </c>
      <c r="BR28" s="326" t="e">
        <f ca="1">IF(Plananalyse!BR28=1,VLOOKUP(BR$5,Kruistabel!$B$6:$F$9,MATCH($C28,Kruistabel!$C$5:$F$5,0)+1,FALSE)+MIN(Kruistabel!$C$15,IF($D28="Ja",Kruistabel!$C$13,0)+IF(BR$6="Ja",Kruistabel!$C$14,0)),"")</f>
        <v>#REF!</v>
      </c>
      <c r="BS28" s="326" t="e">
        <f ca="1">IF(Plananalyse!BS28=1,VLOOKUP(BS$5,Kruistabel!$B$6:$F$9,MATCH($C28,Kruistabel!$C$5:$F$5,0)+1,FALSE)+MIN(Kruistabel!$C$15,IF($D28="Ja",Kruistabel!$C$13,0)+IF(BS$6="Ja",Kruistabel!$C$14,0)),"")</f>
        <v>#REF!</v>
      </c>
      <c r="BT28" s="65"/>
      <c r="BU28" s="231">
        <f ca="1">IF(Plananalyse!BU28=1,VLOOKUP(BU$5,Kruistabel!$B$6:$F$9,MATCH($C28,Kruistabel!$C$5:$F$5,0)+1,FALSE)+MIN(Kruistabel!$C$15,IF($D28="Ja",Kruistabel!$C$13,0)+IF(BU$6="Ja",Kruistabel!$C$14,0)),"")</f>
        <v>32</v>
      </c>
      <c r="BV28" s="326">
        <f ca="1">IF(Plananalyse!BV28=1,VLOOKUP(BV$5,Kruistabel!$B$6:$F$9,MATCH($C28,Kruistabel!$C$5:$F$5,0)+1,FALSE)+MIN(Kruistabel!$C$15,IF($D28="Ja",Kruistabel!$C$13,0)+IF(BV$6="Ja",Kruistabel!$C$14,0)),"")</f>
        <v>48</v>
      </c>
      <c r="BW28" s="326">
        <f ca="1">IF(Plananalyse!BW28=1,VLOOKUP(BW$5,Kruistabel!$B$6:$F$9,MATCH($C28,Kruistabel!$C$5:$F$5,0)+1,FALSE)+MIN(Kruistabel!$C$15,IF($D28="Ja",Kruistabel!$C$13,0)+IF(BW$6="Ja",Kruistabel!$C$14,0)),"")</f>
        <v>32</v>
      </c>
      <c r="BX28" s="326">
        <f ca="1">IF(Plananalyse!BX28=1,VLOOKUP(BX$5,Kruistabel!$B$6:$F$9,MATCH($C28,Kruistabel!$C$5:$F$5,0)+1,FALSE)+MIN(Kruistabel!$C$15,IF($D28="Ja",Kruistabel!$C$13,0)+IF(BX$6="Ja",Kruistabel!$C$14,0)),"")</f>
        <v>32</v>
      </c>
      <c r="BY28" s="327"/>
      <c r="BZ28" s="326" t="e">
        <f ca="1">IF(Plananalyse!BZ28=1,VLOOKUP(BZ$5,Kruistabel!$B$6:$F$9,MATCH($C28,Kruistabel!$C$5:$F$5,0)+1,FALSE)+MIN(Kruistabel!$C$15,IF($D28="Ja",Kruistabel!$C$13,0)+IF(BZ$6="Ja",Kruistabel!$C$14,0)),"")</f>
        <v>#N/A</v>
      </c>
      <c r="CA28" s="326" t="e">
        <f ca="1">IF(Plananalyse!CA28=1,VLOOKUP(CA$5,Kruistabel!$B$6:$F$9,MATCH($C28,Kruistabel!$C$5:$F$5,0)+1,FALSE)+MIN(Kruistabel!$C$15,IF($D28="Ja",Kruistabel!$C$13,0)+IF(CA$6="Ja",Kruistabel!$C$14,0)),"")</f>
        <v>#N/A</v>
      </c>
      <c r="CB28" s="326" t="e">
        <f ca="1">IF(Plananalyse!CB28=1,VLOOKUP(CB$5,Kruistabel!$B$6:$F$9,MATCH($C28,Kruistabel!$C$5:$F$5,0)+1,FALSE)+MIN(Kruistabel!$C$15,IF($D28="Ja",Kruistabel!$C$13,0)+IF(CB$6="Ja",Kruistabel!$C$14,0)),"")</f>
        <v>#N/A</v>
      </c>
      <c r="CC28" s="326" t="e">
        <f ca="1">IF(Plananalyse!CC28=1,VLOOKUP(CC$5,Kruistabel!$B$6:$F$9,MATCH($C28,Kruistabel!$C$5:$F$5,0)+1,FALSE)+MIN(Kruistabel!$C$15,IF($D28="Ja",Kruistabel!$C$13,0)+IF(CC$6="Ja",Kruistabel!$C$14,0)),"")</f>
        <v>#N/A</v>
      </c>
      <c r="CD28" s="326" t="e">
        <f ca="1">IF(Plananalyse!CD28=1,VLOOKUP(CD$5,Kruistabel!$B$6:$F$9,MATCH($C28,Kruistabel!$C$5:$F$5,0)+1,FALSE)+MIN(Kruistabel!$C$15,IF($D28="Ja",Kruistabel!$C$13,0)+IF(CD$6="Ja",Kruistabel!$C$14,0)),"")</f>
        <v>#N/A</v>
      </c>
      <c r="CE28" s="326" t="e">
        <f ca="1">IF(Plananalyse!CE28=1,VLOOKUP(CE$5,Kruistabel!$B$6:$F$9,MATCH($C28,Kruistabel!$C$5:$F$5,0)+1,FALSE)+MIN(Kruistabel!$C$15,IF($D28="Ja",Kruistabel!$C$13,0)+IF(CE$6="Ja",Kruistabel!$C$14,0)),"")</f>
        <v>#N/A</v>
      </c>
      <c r="CF28" s="326" t="e">
        <f ca="1">IF(Plananalyse!CF28=1,VLOOKUP(CF$5,Kruistabel!$B$6:$F$9,MATCH($C28,Kruistabel!$C$5:$F$5,0)+1,FALSE)+MIN(Kruistabel!$C$15,IF($D28="Ja",Kruistabel!$C$13,0)+IF(CF$6="Ja",Kruistabel!$C$14,0)),"")</f>
        <v>#N/A</v>
      </c>
      <c r="CG28" s="326" t="e">
        <f ca="1">IF(Plananalyse!CG28=1,VLOOKUP(CG$5,Kruistabel!$B$6:$F$9,MATCH($C28,Kruistabel!$C$5:$F$5,0)+1,FALSE)+MIN(Kruistabel!$C$15,IF($D28="Ja",Kruistabel!$C$13,0)+IF(CG$6="Ja",Kruistabel!$C$14,0)),"")</f>
        <v>#REF!</v>
      </c>
      <c r="CH28" s="326" t="e">
        <f ca="1">IF(Plananalyse!CH28=1,VLOOKUP(CH$5,Kruistabel!$B$6:$F$9,MATCH($C28,Kruistabel!$C$5:$F$5,0)+1,FALSE)+MIN(Kruistabel!$C$15,IF($D28="Ja",Kruistabel!$C$13,0)+IF(CH$6="Ja",Kruistabel!$C$14,0)),"")</f>
        <v>#REF!</v>
      </c>
      <c r="CI28" s="65"/>
      <c r="CJ28" s="326">
        <f ca="1">IF(Plananalyse!CJ28=1,VLOOKUP(CJ$5,Kruistabel!$B$6:$F$9,MATCH($C28,Kruistabel!$C$5:$F$5,0)+1,FALSE)+MIN(Kruistabel!$C$15,IF($D28="Ja",Kruistabel!$C$13,0)+IF(CJ$6="Ja",Kruistabel!$C$14,0)),"")</f>
        <v>48</v>
      </c>
      <c r="CK28" s="326">
        <f ca="1">IF(Plananalyse!CK28=1,VLOOKUP(CK$5,Kruistabel!$B$6:$F$9,MATCH($C28,Kruistabel!$C$5:$F$5,0)+1,FALSE)+MIN(Kruistabel!$C$15,IF($D28="Ja",Kruistabel!$C$13,0)+IF(CK$6="Ja",Kruistabel!$C$14,0)),"")</f>
        <v>48</v>
      </c>
      <c r="CL28" s="326">
        <f ca="1">IF(Plananalyse!CL28=1,VLOOKUP(CL$5,Kruistabel!$B$6:$F$9,MATCH($C28,Kruistabel!$C$5:$F$5,0)+1,FALSE)+MIN(Kruistabel!$C$15,IF($D28="Ja",Kruistabel!$C$13,0)+IF(CL$6="Ja",Kruistabel!$C$14,0)),"")</f>
        <v>32</v>
      </c>
      <c r="CM28" s="326">
        <f ca="1">IF(Plananalyse!CM28=1,VLOOKUP(CM$5,Kruistabel!$B$6:$F$9,MATCH($C28,Kruistabel!$C$5:$F$5,0)+1,FALSE)+MIN(Kruistabel!$C$15,IF($D28="Ja",Kruistabel!$C$13,0)+IF(CM$6="Ja",Kruistabel!$C$14,0)),"")</f>
        <v>52</v>
      </c>
      <c r="CN28" s="326">
        <f ca="1">IF(Plananalyse!CN28=1,VLOOKUP(CN$5,Kruistabel!$B$6:$F$9,MATCH($C28,Kruistabel!$C$5:$F$5,0)+1,FALSE)+MIN(Kruistabel!$C$15,IF($D28="Ja",Kruistabel!$C$13,0)+IF(CN$6="Ja",Kruistabel!$C$14,0)),"")</f>
        <v>52</v>
      </c>
      <c r="CO28" s="326">
        <f ca="1">IF(Plananalyse!CO28=1,VLOOKUP(CO$5,Kruistabel!$B$6:$F$9,MATCH($C28,Kruistabel!$C$5:$F$5,0)+1,FALSE)+MIN(Kruistabel!$C$15,IF($D28="Ja",Kruistabel!$C$13,0)+IF(CO$6="Ja",Kruistabel!$C$14,0)),"")</f>
        <v>44</v>
      </c>
      <c r="CP28" s="326">
        <f ca="1">IF(Plananalyse!CP28=1,VLOOKUP(CP$5,Kruistabel!$B$6:$F$9,MATCH($C28,Kruistabel!$C$5:$F$5,0)+1,FALSE)+MIN(Kruistabel!$C$15,IF($D28="Ja",Kruistabel!$C$13,0)+IF(CP$6="Ja",Kruistabel!$C$14,0)),"")</f>
        <v>48</v>
      </c>
      <c r="CQ28" s="326">
        <f ca="1">IF(Plananalyse!CQ28=1,VLOOKUP(CQ$5,Kruistabel!$B$6:$F$9,MATCH($C28,Kruistabel!$C$5:$F$5,0)+1,FALSE)+MIN(Kruistabel!$C$15,IF($D28="Ja",Kruistabel!$C$13,0)+IF(CQ$6="Ja",Kruistabel!$C$14,0)),"")</f>
        <v>44</v>
      </c>
      <c r="CR28" s="326">
        <f ca="1">IF(Plananalyse!CR28=1,VLOOKUP(CR$5,Kruistabel!$B$6:$F$9,MATCH($C28,Kruistabel!$C$5:$F$5,0)+1,FALSE)+MIN(Kruistabel!$C$15,IF($D28="Ja",Kruistabel!$C$13,0)+IF(CR$6="Ja",Kruistabel!$C$14,0)),"")</f>
        <v>46</v>
      </c>
      <c r="CS28" s="326">
        <f ca="1">IF(Plananalyse!CS28=1,VLOOKUP(CS$5,Kruistabel!$B$6:$F$9,MATCH($C28,Kruistabel!$C$5:$F$5,0)+1,FALSE)+MIN(Kruistabel!$C$15,IF($D28="Ja",Kruistabel!$C$13,0)+IF(CS$6="Ja",Kruistabel!$C$14,0)),"")</f>
        <v>48</v>
      </c>
      <c r="CT28" s="326">
        <f ca="1">IF(Plananalyse!CT28=1,VLOOKUP(CT$5,Kruistabel!$B$6:$F$9,MATCH($C28,Kruistabel!$C$5:$F$5,0)+1,FALSE)+MIN(Kruistabel!$C$15,IF($D28="Ja",Kruistabel!$C$13,0)+IF(CT$6="Ja",Kruistabel!$C$14,0)),"")</f>
        <v>48</v>
      </c>
      <c r="CU28" s="326">
        <f ca="1">IF(Plananalyse!CU28=1,VLOOKUP(CU$5,Kruistabel!$B$6:$F$9,MATCH($C28,Kruistabel!$C$5:$F$5,0)+1,FALSE)+MIN(Kruistabel!$C$15,IF($D28="Ja",Kruistabel!$C$13,0)+IF(CU$6="Ja",Kruistabel!$C$14,0)),"")</f>
        <v>44</v>
      </c>
      <c r="CV28" s="326">
        <f ca="1">IF(Plananalyse!CV28=1,VLOOKUP(CV$5,Kruistabel!$B$6:$F$9,MATCH($C28,Kruistabel!$C$5:$F$5,0)+1,FALSE)+MIN(Kruistabel!$C$15,IF($D28="Ja",Kruistabel!$C$13,0)+IF(CV$6="Ja",Kruistabel!$C$14,0)),"")</f>
        <v>44</v>
      </c>
      <c r="CW28" s="326">
        <f ca="1">IF(Plananalyse!CW28=1,VLOOKUP(CW$5,Kruistabel!$B$6:$F$9,MATCH($C28,Kruistabel!$C$5:$F$5,0)+1,FALSE)+MIN(Kruistabel!$C$15,IF($D28="Ja",Kruistabel!$C$13,0)+IF(CW$6="Ja",Kruistabel!$C$14,0)),"")</f>
        <v>48</v>
      </c>
      <c r="CX28" s="326">
        <f ca="1">IF(Plananalyse!CX28=1,VLOOKUP(CX$5,Kruistabel!$B$6:$F$9,MATCH($C28,Kruistabel!$C$5:$F$5,0)+1,FALSE)+MIN(Kruistabel!$C$15,IF($D28="Ja",Kruistabel!$C$13,0)+IF(CX$6="Ja",Kruistabel!$C$14,0)),"")</f>
        <v>32</v>
      </c>
      <c r="CY28" s="326">
        <f ca="1">IF(Plananalyse!CY28=1,VLOOKUP(CY$5,Kruistabel!$B$6:$F$9,MATCH($C28,Kruistabel!$C$5:$F$5,0)+1,FALSE)+MIN(Kruistabel!$C$15,IF($D28="Ja",Kruistabel!$C$13,0)+IF(CY$6="Ja",Kruistabel!$C$14,0)),"")</f>
        <v>44</v>
      </c>
      <c r="CZ28" s="326">
        <f ca="1">IF(Plananalyse!CZ28=1,VLOOKUP(CZ$5,Kruistabel!$B$6:$F$9,MATCH($C28,Kruistabel!$C$5:$F$5,0)+1,FALSE)+MIN(Kruistabel!$C$15,IF($D28="Ja",Kruistabel!$C$13,0)+IF(CZ$6="Ja",Kruistabel!$C$14,0)),"")</f>
        <v>44</v>
      </c>
      <c r="DA28" s="326">
        <f ca="1">IF(Plananalyse!DA28=1,VLOOKUP(DA$5,Kruistabel!$B$6:$F$9,MATCH($C28,Kruistabel!$C$5:$F$5,0)+1,FALSE)+MIN(Kruistabel!$C$15,IF($D28="Ja",Kruistabel!$C$13,0)+IF(DA$6="Ja",Kruistabel!$C$14,0)),"")</f>
        <v>44</v>
      </c>
      <c r="DB28" s="326">
        <f ca="1">IF(Plananalyse!DB28=1,VLOOKUP(DB$5,Kruistabel!$B$6:$F$9,MATCH($C28,Kruistabel!$C$5:$F$5,0)+1,FALSE)+MIN(Kruistabel!$C$15,IF($D28="Ja",Kruistabel!$C$13,0)+IF(DB$6="Ja",Kruistabel!$C$14,0)),"")</f>
        <v>32</v>
      </c>
      <c r="DC28" s="326">
        <f ca="1">IF(Plananalyse!DC28=1,VLOOKUP(DC$5,Kruistabel!$B$6:$F$9,MATCH($C28,Kruistabel!$C$5:$F$5,0)+1,FALSE)+MIN(Kruistabel!$C$15,IF($D28="Ja",Kruistabel!$C$13,0)+IF(DC$6="Ja",Kruistabel!$C$14,0)),"")</f>
        <v>32</v>
      </c>
      <c r="DD28" s="327"/>
      <c r="DE28" s="326" t="e">
        <f ca="1">IF(Plananalyse!DE28=1,VLOOKUP(DE$5,Kruistabel!$B$6:$F$9,MATCH($C28,Kruistabel!$C$5:$F$5,0)+1,FALSE)+MIN(Kruistabel!$C$15,IF($D28="Ja",Kruistabel!$C$13,0)+IF(DE$6="Ja",Kruistabel!$C$14,0)),"")</f>
        <v>#N/A</v>
      </c>
      <c r="DF28" s="326" t="e">
        <f ca="1">IF(Plananalyse!DF28=1,VLOOKUP(DF$5,Kruistabel!$B$6:$F$9,MATCH($C28,Kruistabel!$C$5:$F$5,0)+1,FALSE)+MIN(Kruistabel!$C$15,IF($D28="Ja",Kruistabel!$C$13,0)+IF(DF$6="Ja",Kruistabel!$C$14,0)),"")</f>
        <v>#N/A</v>
      </c>
      <c r="DG28" s="326" t="e">
        <f ca="1">IF(Plananalyse!DG28=1,VLOOKUP(DG$5,Kruistabel!$B$6:$F$9,MATCH($C28,Kruistabel!$C$5:$F$5,0)+1,FALSE)+MIN(Kruistabel!$C$15,IF($D28="Ja",Kruistabel!$C$13,0)+IF(DG$6="Ja",Kruistabel!$C$14,0)),"")</f>
        <v>#N/A</v>
      </c>
      <c r="DH28" s="326" t="e">
        <f ca="1">IF(Plananalyse!DH28=1,VLOOKUP(DH$5,Kruistabel!$B$6:$F$9,MATCH($C28,Kruistabel!$C$5:$F$5,0)+1,FALSE)+MIN(Kruistabel!$C$15,IF($D28="Ja",Kruistabel!$C$13,0)+IF(DH$6="Ja",Kruistabel!$C$14,0)),"")</f>
        <v>#N/A</v>
      </c>
      <c r="DI28" s="326" t="e">
        <f ca="1">IF(Plananalyse!DI28=1,VLOOKUP(DI$5,Kruistabel!$B$6:$F$9,MATCH($C28,Kruistabel!$C$5:$F$5,0)+1,FALSE)+MIN(Kruistabel!$C$15,IF($D28="Ja",Kruistabel!$C$13,0)+IF(DI$6="Ja",Kruistabel!$C$14,0)),"")</f>
        <v>#N/A</v>
      </c>
      <c r="DJ28" s="326" t="e">
        <f ca="1">IF(Plananalyse!DJ28=1,VLOOKUP(DJ$5,Kruistabel!$B$6:$F$9,MATCH($C28,Kruistabel!$C$5:$F$5,0)+1,FALSE)+MIN(Kruistabel!$C$15,IF($D28="Ja",Kruistabel!$C$13,0)+IF(DJ$6="Ja",Kruistabel!$C$14,0)),"")</f>
        <v>#N/A</v>
      </c>
      <c r="DK28" s="326" t="e">
        <f ca="1">IF(Plananalyse!DK28=1,VLOOKUP(DK$5,Kruistabel!$B$6:$F$9,MATCH($C28,Kruistabel!$C$5:$F$5,0)+1,FALSE)+MIN(Kruistabel!$C$15,IF($D28="Ja",Kruistabel!$C$13,0)+IF(DK$6="Ja",Kruistabel!$C$14,0)),"")</f>
        <v>#REF!</v>
      </c>
      <c r="DL28" s="326" t="e">
        <f ca="1">IF(Plananalyse!DL28=1,VLOOKUP(DL$5,Kruistabel!$B$6:$F$9,MATCH($C28,Kruistabel!$C$5:$F$5,0)+1,FALSE)+MIN(Kruistabel!$C$15,IF($D28="Ja",Kruistabel!$C$13,0)+IF(DL$6="Ja",Kruistabel!$C$14,0)),"")</f>
        <v>#REF!</v>
      </c>
      <c r="DM28" s="327"/>
      <c r="DN28" s="326" t="e">
        <f ca="1">IF(Plananalyse!DN28=1,VLOOKUP(DN$5,Kruistabel!$B$6:$F$9,MATCH($C28,Kruistabel!$C$5:$F$5,0)+1,FALSE)+MIN(Kruistabel!$C$15,IF($D28="Ja",Kruistabel!$C$13,0)+IF(DN$6="Ja",Kruistabel!$C$14,0)),"")</f>
        <v>#N/A</v>
      </c>
      <c r="DO28" s="326" t="e">
        <f ca="1">IF(Plananalyse!DO28=1,VLOOKUP(DO$5,Kruistabel!$B$6:$F$9,MATCH($C28,Kruistabel!$C$5:$F$5,0)+1,FALSE)+MIN(Kruistabel!$C$15,IF($D28="Ja",Kruistabel!$C$13,0)+IF(DO$6="Ja",Kruistabel!$C$14,0)),"")</f>
        <v>#N/A</v>
      </c>
      <c r="DP28" s="326" t="e">
        <f ca="1">IF(Plananalyse!DP28=1,VLOOKUP(DP$5,Kruistabel!$B$6:$F$9,MATCH($C28,Kruistabel!$C$5:$F$5,0)+1,FALSE)+MIN(Kruistabel!$C$15,IF($D28="Ja",Kruistabel!$C$13,0)+IF(DP$6="Ja",Kruistabel!$C$14,0)),"")</f>
        <v>#N/A</v>
      </c>
      <c r="DQ28" s="326" t="e">
        <f ca="1">IF(Plananalyse!DQ28=1,VLOOKUP(DQ$5,Kruistabel!$B$6:$F$9,MATCH($C28,Kruistabel!$C$5:$F$5,0)+1,FALSE)+MIN(Kruistabel!$C$15,IF($D28="Ja",Kruistabel!$C$13,0)+IF(DQ$6="Ja",Kruistabel!$C$14,0)),"")</f>
        <v>#N/A</v>
      </c>
      <c r="DR28" s="326" t="e">
        <f ca="1">IF(Plananalyse!DR28=1,VLOOKUP(DR$5,Kruistabel!$B$6:$F$9,MATCH($C28,Kruistabel!$C$5:$F$5,0)+1,FALSE)+MIN(Kruistabel!$C$15,IF($D28="Ja",Kruistabel!$C$13,0)+IF(DR$6="Ja",Kruistabel!$C$14,0)),"")</f>
        <v>#N/A</v>
      </c>
      <c r="DS28" s="326" t="e">
        <f ca="1">IF(Plananalyse!DS28=1,VLOOKUP(DS$5,Kruistabel!$B$6:$F$9,MATCH($C28,Kruistabel!$C$5:$F$5,0)+1,FALSE)+MIN(Kruistabel!$C$15,IF($D28="Ja",Kruistabel!$C$13,0)+IF(DS$6="Ja",Kruistabel!$C$14,0)),"")</f>
        <v>#N/A</v>
      </c>
      <c r="DT28" s="326" t="e">
        <f ca="1">IF(Plananalyse!DT28=1,VLOOKUP(DT$5,Kruistabel!$B$6:$F$9,MATCH($C28,Kruistabel!$C$5:$F$5,0)+1,FALSE)+MIN(Kruistabel!$C$15,IF($D28="Ja",Kruistabel!$C$13,0)+IF(DT$6="Ja",Kruistabel!$C$14,0)),"")</f>
        <v>#N/A</v>
      </c>
      <c r="DU28" s="326" t="e">
        <f ca="1">IF(Plananalyse!DU28=1,VLOOKUP(DU$5,Kruistabel!$B$6:$F$9,MATCH($C28,Kruistabel!$C$5:$F$5,0)+1,FALSE)+MIN(Kruistabel!$C$15,IF($D28="Ja",Kruistabel!$C$13,0)+IF(DU$6="Ja",Kruistabel!$C$14,0)),"")</f>
        <v>#N/A</v>
      </c>
      <c r="DV28" s="326" t="e">
        <f ca="1">IF(Plananalyse!DV28=1,VLOOKUP(DV$5,Kruistabel!$B$6:$F$9,MATCH($C28,Kruistabel!$C$5:$F$5,0)+1,FALSE)+MIN(Kruistabel!$C$15,IF($D28="Ja",Kruistabel!$C$13,0)+IF(DV$6="Ja",Kruistabel!$C$14,0)),"")</f>
        <v>#N/A</v>
      </c>
      <c r="DW28" s="326" t="e">
        <f ca="1">IF(Plananalyse!DW28=1,VLOOKUP(DW$5,Kruistabel!$B$6:$F$9,MATCH($C28,Kruistabel!$C$5:$F$5,0)+1,FALSE)+MIN(Kruistabel!$C$15,IF($D28="Ja",Kruistabel!$C$13,0)+IF(DW$6="Ja",Kruistabel!$C$14,0)),"")</f>
        <v>#REF!</v>
      </c>
      <c r="DX28" s="326" t="e">
        <f ca="1">IF(Plananalyse!DX28=1,VLOOKUP(DX$5,Kruistabel!$B$6:$F$9,MATCH($C28,Kruistabel!$C$5:$F$5,0)+1,FALSE)+MIN(Kruistabel!$C$15,IF($D28="Ja",Kruistabel!$C$13,0)+IF(DX$6="Ja",Kruistabel!$C$14,0)),"")</f>
        <v>#REF!</v>
      </c>
      <c r="DY28" s="327"/>
      <c r="DZ28" s="326" t="e">
        <f ca="1">IF(Plananalyse!DZ28=1,VLOOKUP(DZ$5,Kruistabel!$B$6:$F$9,MATCH($C28,Kruistabel!$C$5:$F$5,0)+1,FALSE)+MIN(Kruistabel!$C$15,IF($D28="Ja",Kruistabel!$C$13,0)+IF(DZ$6="Ja",Kruistabel!$C$14,0)),"")</f>
        <v>#N/A</v>
      </c>
      <c r="EA28" s="326" t="e">
        <f ca="1">IF(Plananalyse!EA28=1,VLOOKUP(EA$5,Kruistabel!$B$6:$F$9,MATCH($C28,Kruistabel!$C$5:$F$5,0)+1,FALSE)+MIN(Kruistabel!$C$15,IF($D28="Ja",Kruistabel!$C$13,0)+IF(EA$6="Ja",Kruistabel!$C$14,0)),"")</f>
        <v>#N/A</v>
      </c>
      <c r="EB28" s="326" t="e">
        <f ca="1">IF(Plananalyse!EB28=1,VLOOKUP(EB$5,Kruistabel!$B$6:$F$9,MATCH($C28,Kruistabel!$C$5:$F$5,0)+1,FALSE)+MIN(Kruistabel!$C$15,IF($D28="Ja",Kruistabel!$C$13,0)+IF(EB$6="Ja",Kruistabel!$C$14,0)),"")</f>
        <v>#REF!</v>
      </c>
      <c r="EC28" s="326" t="e">
        <f ca="1">IF(Plananalyse!EC28=1,VLOOKUP(EC$5,Kruistabel!$B$6:$F$9,MATCH($C28,Kruistabel!$C$5:$F$5,0)+1,FALSE)+MIN(Kruistabel!$C$15,IF($D28="Ja",Kruistabel!$C$13,0)+IF(EC$6="Ja",Kruistabel!$C$14,0)),"")</f>
        <v>#REF!</v>
      </c>
      <c r="ED28" s="327"/>
      <c r="EE28" s="326" t="e">
        <f ca="1">IF(Plananalyse!EE28=1,VLOOKUP(EE$5,Kruistabel!$B$6:$F$9,MATCH($C28,Kruistabel!$C$5:$F$5,0)+1,FALSE)+MIN(Kruistabel!$C$15,IF($D28="Ja",Kruistabel!$C$13,0)+IF(EE$6="Ja",Kruistabel!$C$14,0)),"")</f>
        <v>#N/A</v>
      </c>
      <c r="EF28" s="326" t="e">
        <f ca="1">IF(Plananalyse!EF28=1,VLOOKUP(EF$5,Kruistabel!$B$6:$F$9,MATCH($C28,Kruistabel!$C$5:$F$5,0)+1,FALSE)+MIN(Kruistabel!$C$15,IF($D28="Ja",Kruistabel!$C$13,0)+IF(EF$6="Ja",Kruistabel!$C$14,0)),"")</f>
        <v>#N/A</v>
      </c>
      <c r="EG28" s="326" t="e">
        <f ca="1">IF(Plananalyse!EG28=1,VLOOKUP(EG$5,Kruistabel!$B$6:$F$9,MATCH($C28,Kruistabel!$C$5:$F$5,0)+1,FALSE)+MIN(Kruistabel!$C$15,IF($D28="Ja",Kruistabel!$C$13,0)+IF(EG$6="Ja",Kruistabel!$C$14,0)),"")</f>
        <v>#N/A</v>
      </c>
      <c r="EH28" s="326" t="e">
        <f ca="1">IF(Plananalyse!EH28=1,VLOOKUP(EH$5,Kruistabel!$B$6:$F$9,MATCH($C28,Kruistabel!$C$5:$F$5,0)+1,FALSE)+MIN(Kruistabel!$C$15,IF($D28="Ja",Kruistabel!$C$13,0)+IF(EH$6="Ja",Kruistabel!$C$14,0)),"")</f>
        <v>#REF!</v>
      </c>
      <c r="EI28" s="326" t="e">
        <f ca="1">IF(Plananalyse!EI28=1,VLOOKUP(EI$5,Kruistabel!$B$6:$F$9,MATCH($C28,Kruistabel!$C$5:$F$5,0)+1,FALSE)+MIN(Kruistabel!$C$15,IF($D28="Ja",Kruistabel!$C$13,0)+IF(EI$6="Ja",Kruistabel!$C$14,0)),"")</f>
        <v>#REF!</v>
      </c>
      <c r="EJ28" s="331" t="str">
        <f>IF(Plananalyse!EJ28=1,VLOOKUP(EJ$5,Kruistabel!$B$6:$F$9,MATCH($C28,Kruistabel!$C$5:$F$5,0)+1,FALSE)+MIN(Kruistabel!$C$15,IF($D28="Ja",Kruistabel!$C$13,0)+IF(EJ$6="Ja",Kruistabel!$C$14,0)),"")</f>
        <v/>
      </c>
      <c r="EK28" s="164"/>
      <c r="EL28" s="164"/>
      <c r="EM28" s="164"/>
      <c r="EN28" s="164"/>
    </row>
    <row r="29" spans="2:144">
      <c r="B29" s="337" t="s">
        <v>114</v>
      </c>
      <c r="C29" s="160" t="str">
        <f>_xlfn.IFNA(VLOOKUP($B29,Classificatietabel!$B$6:$I$91,C$7,FALSE),"")</f>
        <v>zeer hoog</v>
      </c>
      <c r="D29" s="160" t="str">
        <f>_xlfn.IFNA(VLOOKUP($B29,Classificatietabel!$B$6:$I$91,D$7,FALSE),"")</f>
        <v>neen</v>
      </c>
      <c r="E29" s="119">
        <f>IF(AND(D29="laag",$D$3=1),0,_xlfn.IFNA(IF(VLOOKUP($B29,Classificatietabel!$B$6:$H$91,$E$5,FALSE)="Ja",1,0),""))</f>
        <v>1</v>
      </c>
      <c r="F29" s="163"/>
      <c r="G29" s="326">
        <f>IF(Plananalyse!G29=1,VLOOKUP(G$5,Kruistabel!$B$6:$F$9,MATCH($C29,Kruistabel!$C$5:$F$5,0)+1,FALSE)+MIN(Kruistabel!$C$15,IF($D29="Ja",Kruistabel!$C$13,0)+IF(G$6="Ja",Kruistabel!$C$14,0)),"")</f>
        <v>32</v>
      </c>
      <c r="H29" s="326">
        <f>IF(Plananalyse!H29=1,VLOOKUP(H$5,Kruistabel!$B$6:$F$9,MATCH($C29,Kruistabel!$C$5:$F$5,0)+1,FALSE)+MIN(Kruistabel!$C$15,IF($D29="Ja",Kruistabel!$C$13,0)+IF(H$6="Ja",Kruistabel!$C$14,0)),"")</f>
        <v>32</v>
      </c>
      <c r="I29" s="326">
        <f>IF(Plananalyse!I29=1,VLOOKUP(I$5,Kruistabel!$B$6:$F$9,MATCH($C29,Kruistabel!$C$5:$F$5,0)+1,FALSE)+MIN(Kruistabel!$C$15,IF($D29="Ja",Kruistabel!$C$13,0)+IF(I$6="Ja",Kruistabel!$C$14,0)),"")</f>
        <v>52</v>
      </c>
      <c r="J29" s="326">
        <f>IF(Plananalyse!J29=1,VLOOKUP(J$5,Kruistabel!$B$6:$F$9,MATCH($C29,Kruistabel!$C$5:$F$5,0)+1,FALSE)+MIN(Kruistabel!$C$15,IF($D29="Ja",Kruistabel!$C$13,0)+IF(J$6="Ja",Kruistabel!$C$14,0)),"")</f>
        <v>32</v>
      </c>
      <c r="K29" s="326">
        <f>IF(Plananalyse!K29=1,VLOOKUP(K$5,Kruistabel!$B$6:$F$9,MATCH($C29,Kruistabel!$C$5:$F$5,0)+1,FALSE)+MIN(Kruistabel!$C$15,IF($D29="Ja",Kruistabel!$C$13,0)+IF(K$6="Ja",Kruistabel!$C$14,0)),"")</f>
        <v>32</v>
      </c>
      <c r="L29" s="326">
        <f>IF(Plananalyse!L29=1,VLOOKUP(L$5,Kruistabel!$B$6:$F$9,MATCH($C29,Kruistabel!$C$5:$F$5,0)+1,FALSE)+MIN(Kruistabel!$C$15,IF($D29="Ja",Kruistabel!$C$13,0)+IF(L$6="Ja",Kruistabel!$C$14,0)),"")</f>
        <v>32</v>
      </c>
      <c r="M29" s="326">
        <f>IF(Plananalyse!M29=1,VLOOKUP(M$5,Kruistabel!$B$6:$F$9,MATCH($C29,Kruistabel!$C$5:$F$5,0)+1,FALSE)+MIN(Kruistabel!$C$15,IF($D29="Ja",Kruistabel!$C$13,0)+IF(M$6="Ja",Kruistabel!$C$14,0)),"")</f>
        <v>56</v>
      </c>
      <c r="N29" s="326">
        <f>IF(Plananalyse!N29=1,VLOOKUP(N$5,Kruistabel!$B$6:$F$9,MATCH($C29,Kruistabel!$C$5:$F$5,0)+1,FALSE)+MIN(Kruistabel!$C$15,IF($D29="Ja",Kruistabel!$C$13,0)+IF(N$6="Ja",Kruistabel!$C$14,0)),"")</f>
        <v>56</v>
      </c>
      <c r="O29" s="326">
        <f>IF(Plananalyse!O29=1,VLOOKUP(O$5,Kruistabel!$B$6:$F$9,MATCH($C29,Kruistabel!$C$5:$F$5,0)+1,FALSE)+MIN(Kruistabel!$C$15,IF($D29="Ja",Kruistabel!$C$13,0)+IF(O$6="Ja",Kruistabel!$C$14,0)),"")</f>
        <v>56</v>
      </c>
      <c r="P29" s="326">
        <f>IF(Plananalyse!P29=1,VLOOKUP(P$5,Kruistabel!$B$6:$F$9,MATCH($C29,Kruistabel!$C$5:$F$5,0)+1,FALSE)+MIN(Kruistabel!$C$15,IF($D29="Ja",Kruistabel!$C$13,0)+IF(P$6="Ja",Kruistabel!$C$14,0)),"")</f>
        <v>60</v>
      </c>
      <c r="Q29" s="326">
        <f>IF(Plananalyse!Q29=1,VLOOKUP(Q$5,Kruistabel!$B$6:$F$9,MATCH($C29,Kruistabel!$C$5:$F$5,0)+1,FALSE)+MIN(Kruistabel!$C$15,IF($D29="Ja",Kruistabel!$C$13,0)+IF(Q$6="Ja",Kruistabel!$C$14,0)),"")</f>
        <v>52</v>
      </c>
      <c r="R29" s="326">
        <f>IF(Plananalyse!R29=1,VLOOKUP(R$5,Kruistabel!$B$6:$F$9,MATCH($C29,Kruistabel!$C$5:$F$5,0)+1,FALSE)+MIN(Kruistabel!$C$15,IF($D29="Ja",Kruistabel!$C$13,0)+IF(R$6="Ja",Kruistabel!$C$14,0)),"")</f>
        <v>56</v>
      </c>
      <c r="S29" s="326">
        <f>IF(Plananalyse!S29=1,VLOOKUP(S$5,Kruistabel!$B$6:$F$9,MATCH($C29,Kruistabel!$C$5:$F$5,0)+1,FALSE)+MIN(Kruistabel!$C$15,IF($D29="Ja",Kruistabel!$C$13,0)+IF(S$6="Ja",Kruistabel!$C$14,0)),"")</f>
        <v>32</v>
      </c>
      <c r="T29" s="326">
        <f>IF(Plananalyse!T29=1,VLOOKUP(T$5,Kruistabel!$B$6:$F$9,MATCH($C29,Kruistabel!$C$5:$F$5,0)+1,FALSE)+MIN(Kruistabel!$C$15,IF($D29="Ja",Kruistabel!$C$13,0)+IF(T$6="Ja",Kruistabel!$C$14,0)),"")</f>
        <v>32</v>
      </c>
      <c r="U29" s="326">
        <f>IF(Plananalyse!U29=1,VLOOKUP(U$5,Kruistabel!$B$6:$F$9,MATCH($C29,Kruistabel!$C$5:$F$5,0)+1,FALSE)+MIN(Kruistabel!$C$15,IF($D29="Ja",Kruistabel!$C$13,0)+IF(U$6="Ja",Kruistabel!$C$14,0)),"")</f>
        <v>32</v>
      </c>
      <c r="V29" s="326">
        <f>IF(Plananalyse!V29=1,VLOOKUP(V$5,Kruistabel!$B$6:$F$9,MATCH($C29,Kruistabel!$C$5:$F$5,0)+1,FALSE)+MIN(Kruistabel!$C$15,IF($D29="Ja",Kruistabel!$C$13,0)+IF(V$6="Ja",Kruistabel!$C$14,0)),"")</f>
        <v>32</v>
      </c>
      <c r="W29" s="326">
        <f>IF(Plananalyse!W29=1,VLOOKUP(W$5,Kruistabel!$B$6:$F$9,MATCH($C29,Kruistabel!$C$5:$F$5,0)+1,FALSE)+MIN(Kruistabel!$C$15,IF($D29="Ja",Kruistabel!$C$13,0)+IF(W$6="Ja",Kruistabel!$C$14,0)),"")</f>
        <v>32</v>
      </c>
      <c r="X29" s="326">
        <f>IF(Plananalyse!X29=1,VLOOKUP(X$5,Kruistabel!$B$6:$F$9,MATCH($C29,Kruistabel!$C$5:$F$5,0)+1,FALSE)+MIN(Kruistabel!$C$15,IF($D29="Ja",Kruistabel!$C$13,0)+IF(X$6="Ja",Kruistabel!$C$14,0)),"")</f>
        <v>32</v>
      </c>
      <c r="Y29" s="326">
        <f>IF(Plananalyse!Y29=1,VLOOKUP(Y$5,Kruistabel!$B$6:$F$9,MATCH($C29,Kruistabel!$C$5:$F$5,0)+1,FALSE)+MIN(Kruistabel!$C$15,IF($D29="Ja",Kruistabel!$C$13,0)+IF(Y$6="Ja",Kruistabel!$C$14,0)),"")</f>
        <v>52</v>
      </c>
      <c r="Z29" s="326">
        <f>IF(Plananalyse!Z29=1,VLOOKUP(Z$5,Kruistabel!$B$6:$F$9,MATCH($C29,Kruistabel!$C$5:$F$5,0)+1,FALSE)+MIN(Kruistabel!$C$15,IF($D29="Ja",Kruistabel!$C$13,0)+IF(Z$6="Ja",Kruistabel!$C$14,0)),"")</f>
        <v>32</v>
      </c>
      <c r="AA29" s="326">
        <f>IF(Plananalyse!AA29=1,VLOOKUP(AA$5,Kruistabel!$B$6:$F$9,MATCH($C29,Kruistabel!$C$5:$F$5,0)+1,FALSE)+MIN(Kruistabel!$C$15,IF($D29="Ja",Kruistabel!$C$13,0)+IF(AA$6="Ja",Kruistabel!$C$14,0)),"")</f>
        <v>32</v>
      </c>
      <c r="AB29" s="326">
        <f ca="1">IF(Plananalyse!AB29=1,VLOOKUP(AB$5,Kruistabel!$B$6:$F$9,MATCH($C29,Kruistabel!$C$5:$F$5,0)+1,FALSE)+MIN(Kruistabel!$C$15,IF($D29="Ja",Kruistabel!$C$13,0)+IF(AB$6="Ja",Kruistabel!$C$14,0)),"")</f>
        <v>32</v>
      </c>
      <c r="AC29" s="326">
        <f ca="1">IF(Plananalyse!AC29=1,VLOOKUP(AC$5,Kruistabel!$B$6:$F$9,MATCH($C29,Kruistabel!$C$5:$F$5,0)+1,FALSE)+MIN(Kruistabel!$C$15,IF($D29="Ja",Kruistabel!$C$13,0)+IF(AC$6="Ja",Kruistabel!$C$14,0)),"")</f>
        <v>32</v>
      </c>
      <c r="AD29" s="326">
        <f ca="1">IF(Plananalyse!AD29=1,VLOOKUP(AD$5,Kruistabel!$B$6:$F$9,MATCH($C29,Kruistabel!$C$5:$F$5,0)+1,FALSE)+MIN(Kruistabel!$C$15,IF($D29="Ja",Kruistabel!$C$13,0)+IF(AD$6="Ja",Kruistabel!$C$14,0)),"")</f>
        <v>32</v>
      </c>
      <c r="AE29" s="326">
        <f ca="1">IF(Plananalyse!AE29=1,VLOOKUP(AE$5,Kruistabel!$B$6:$F$9,MATCH($C29,Kruistabel!$C$5:$F$5,0)+1,FALSE)+MIN(Kruistabel!$C$15,IF($D29="Ja",Kruistabel!$C$13,0)+IF(AE$6="Ja",Kruistabel!$C$14,0)),"")</f>
        <v>32</v>
      </c>
      <c r="AF29" s="326">
        <f ca="1">IF(Plananalyse!AF29=1,VLOOKUP(AF$5,Kruistabel!$B$6:$F$9,MATCH($C29,Kruistabel!$C$5:$F$5,0)+1,FALSE)+MIN(Kruistabel!$C$15,IF($D29="Ja",Kruistabel!$C$13,0)+IF(AF$6="Ja",Kruistabel!$C$14,0)),"")</f>
        <v>32</v>
      </c>
      <c r="AG29" s="326">
        <f ca="1">IF(Plananalyse!AG29=1,VLOOKUP(AG$5,Kruistabel!$B$6:$F$9,MATCH($C29,Kruistabel!$C$5:$F$5,0)+1,FALSE)+MIN(Kruistabel!$C$15,IF($D29="Ja",Kruistabel!$C$13,0)+IF(AG$6="Ja",Kruistabel!$C$14,0)),"")</f>
        <v>32</v>
      </c>
      <c r="AH29" s="326">
        <f ca="1">IF(Plananalyse!AH29=1,VLOOKUP(AH$5,Kruistabel!$B$6:$F$9,MATCH($C29,Kruistabel!$C$5:$F$5,0)+1,FALSE)+MIN(Kruistabel!$C$15,IF($D29="Ja",Kruistabel!$C$13,0)+IF(AH$6="Ja",Kruistabel!$C$14,0)),"")</f>
        <v>32</v>
      </c>
      <c r="AI29" s="326">
        <f ca="1">IF(Plananalyse!AI29=1,VLOOKUP(AI$5,Kruistabel!$B$6:$F$9,MATCH($C29,Kruistabel!$C$5:$F$5,0)+1,FALSE)+MIN(Kruistabel!$C$15,IF($D29="Ja",Kruistabel!$C$13,0)+IF(AI$6="Ja",Kruistabel!$C$14,0)),"")</f>
        <v>32</v>
      </c>
      <c r="AJ29" s="326">
        <f ca="1">IF(Plananalyse!AJ29=1,VLOOKUP(AJ$5,Kruistabel!$B$6:$F$9,MATCH($C29,Kruistabel!$C$5:$F$5,0)+1,FALSE)+MIN(Kruistabel!$C$15,IF($D29="Ja",Kruistabel!$C$13,0)+IF(AJ$6="Ja",Kruistabel!$C$14,0)),"")</f>
        <v>32</v>
      </c>
      <c r="AK29" s="326">
        <f ca="1">IF(Plananalyse!AK29=1,VLOOKUP(AK$5,Kruistabel!$B$6:$F$9,MATCH($C29,Kruistabel!$C$5:$F$5,0)+1,FALSE)+MIN(Kruistabel!$C$15,IF($D29="Ja",Kruistabel!$C$13,0)+IF(AK$6="Ja",Kruistabel!$C$14,0)),"")</f>
        <v>54</v>
      </c>
      <c r="AL29" s="326">
        <f ca="1">IF(Plananalyse!AL29=1,VLOOKUP(AL$5,Kruistabel!$B$6:$F$9,MATCH($C29,Kruistabel!$C$5:$F$5,0)+1,FALSE)+MIN(Kruistabel!$C$15,IF($D29="Ja",Kruistabel!$C$13,0)+IF(AL$6="Ja",Kruistabel!$C$14,0)),"")</f>
        <v>32</v>
      </c>
      <c r="AM29" s="326">
        <f ca="1">IF(Plananalyse!AM29=1,VLOOKUP(AM$5,Kruistabel!$B$6:$F$9,MATCH($C29,Kruistabel!$C$5:$F$5,0)+1,FALSE)+MIN(Kruistabel!$C$15,IF($D29="Ja",Kruistabel!$C$13,0)+IF(AM$6="Ja",Kruistabel!$C$14,0)),"")</f>
        <v>32</v>
      </c>
      <c r="AN29" s="327"/>
      <c r="AO29" s="326">
        <f ca="1">IF(Plananalyse!AO29=1,VLOOKUP(AO$5,Kruistabel!$B$6:$F$9,MATCH($C29,Kruistabel!$C$5:$F$5,0)+1,FALSE)+MIN(Kruistabel!$C$15,IF($D29="Ja",Kruistabel!$C$13,0)+IF(AO$6="Ja",Kruistabel!$C$14,0)),"")</f>
        <v>54</v>
      </c>
      <c r="AP29" s="326">
        <f ca="1">IF(Plananalyse!AP29=1,VLOOKUP(AP$5,Kruistabel!$B$6:$F$9,MATCH($C29,Kruistabel!$C$5:$F$5,0)+1,FALSE)+MIN(Kruistabel!$C$15,IF($D29="Ja",Kruistabel!$C$13,0)+IF(AP$6="Ja",Kruistabel!$C$14,0)),"")</f>
        <v>54</v>
      </c>
      <c r="AQ29" s="326">
        <f ca="1">IF(Plananalyse!AQ29=1,VLOOKUP(AQ$5,Kruistabel!$B$6:$F$9,MATCH($C29,Kruistabel!$C$5:$F$5,0)+1,FALSE)+MIN(Kruistabel!$C$15,IF($D29="Ja",Kruistabel!$C$13,0)+IF(AQ$6="Ja",Kruistabel!$C$14,0)),"")</f>
        <v>54</v>
      </c>
      <c r="AR29" s="326">
        <f ca="1">IF(Plananalyse!AR29=1,VLOOKUP(AR$5,Kruistabel!$B$6:$F$9,MATCH($C29,Kruistabel!$C$5:$F$5,0)+1,FALSE)+MIN(Kruistabel!$C$15,IF($D29="Ja",Kruistabel!$C$13,0)+IF(AR$6="Ja",Kruistabel!$C$14,0)),"")</f>
        <v>58</v>
      </c>
      <c r="AS29" s="326">
        <f ca="1">IF(Plananalyse!AS29=1,VLOOKUP(AS$5,Kruistabel!$B$6:$F$9,MATCH($C29,Kruistabel!$C$5:$F$5,0)+1,FALSE)+MIN(Kruistabel!$C$15,IF($D29="Ja",Kruistabel!$C$13,0)+IF(AS$6="Ja",Kruistabel!$C$14,0)),"")</f>
        <v>54</v>
      </c>
      <c r="AT29" s="326">
        <f ca="1">IF(Plananalyse!AT29=1,VLOOKUP(AT$5,Kruistabel!$B$6:$F$9,MATCH($C29,Kruistabel!$C$5:$F$5,0)+1,FALSE)+MIN(Kruistabel!$C$15,IF($D29="Ja",Kruistabel!$C$13,0)+IF(AT$6="Ja",Kruistabel!$C$14,0)),"")</f>
        <v>58</v>
      </c>
      <c r="AU29" s="326">
        <f ca="1">IF(Plananalyse!AU29=1,VLOOKUP(AU$5,Kruistabel!$B$6:$F$9,MATCH($C29,Kruistabel!$C$5:$F$5,0)+1,FALSE)+MIN(Kruistabel!$C$15,IF($D29="Ja",Kruistabel!$C$13,0)+IF(AU$6="Ja",Kruistabel!$C$14,0)),"")</f>
        <v>32</v>
      </c>
      <c r="AV29" s="326">
        <f ca="1">IF(Plananalyse!AV29=1,VLOOKUP(AV$5,Kruistabel!$B$6:$F$9,MATCH($C29,Kruistabel!$C$5:$F$5,0)+1,FALSE)+MIN(Kruistabel!$C$15,IF($D29="Ja",Kruistabel!$C$13,0)+IF(AV$6="Ja",Kruistabel!$C$14,0)),"")</f>
        <v>54</v>
      </c>
      <c r="AW29" s="326">
        <f ca="1">IF(Plananalyse!AW29=1,VLOOKUP(AW$5,Kruistabel!$B$6:$F$9,MATCH($C29,Kruistabel!$C$5:$F$5,0)+1,FALSE)+MIN(Kruistabel!$C$15,IF($D29="Ja",Kruistabel!$C$13,0)+IF(AW$6="Ja",Kruistabel!$C$14,0)),"")</f>
        <v>32</v>
      </c>
      <c r="AX29" s="326">
        <f ca="1">IF(Plananalyse!AX29=1,VLOOKUP(AX$5,Kruistabel!$B$6:$F$9,MATCH($C29,Kruistabel!$C$5:$F$5,0)+1,FALSE)+MIN(Kruistabel!$C$15,IF($D29="Ja",Kruistabel!$C$13,0)+IF(AX$6="Ja",Kruistabel!$C$14,0)),"")</f>
        <v>32</v>
      </c>
      <c r="AY29" s="327"/>
      <c r="AZ29" s="326">
        <f ca="1">IF(Plananalyse!AZ29=1,VLOOKUP(AZ$5,Kruistabel!$B$6:$F$9,MATCH($C29,Kruistabel!$C$5:$F$5,0)+1,FALSE)+MIN(Kruistabel!$C$15,IF($D29="Ja",Kruistabel!$C$13,0)+IF(AZ$6="Ja",Kruistabel!$C$14,0)),"")</f>
        <v>32</v>
      </c>
      <c r="BA29" s="326">
        <f ca="1">IF(Plananalyse!BA29=1,VLOOKUP(BA$5,Kruistabel!$B$6:$F$9,MATCH($C29,Kruistabel!$C$5:$F$5,0)+1,FALSE)+MIN(Kruistabel!$C$15,IF($D29="Ja",Kruistabel!$C$13,0)+IF(BA$6="Ja",Kruistabel!$C$14,0)),"")</f>
        <v>32</v>
      </c>
      <c r="BB29" s="326">
        <f ca="1">IF(Plananalyse!BB29=1,VLOOKUP(BB$5,Kruistabel!$B$6:$F$9,MATCH($C29,Kruistabel!$C$5:$F$5,0)+1,FALSE)+MIN(Kruistabel!$C$15,IF($D29="Ja",Kruistabel!$C$13,0)+IF(BB$6="Ja",Kruistabel!$C$14,0)),"")</f>
        <v>52</v>
      </c>
      <c r="BC29" s="326">
        <f ca="1">IF(Plananalyse!BC29=1,VLOOKUP(BC$5,Kruistabel!$B$6:$F$9,MATCH($C29,Kruistabel!$C$5:$F$5,0)+1,FALSE)+MIN(Kruistabel!$C$15,IF($D29="Ja",Kruistabel!$C$13,0)+IF(BC$6="Ja",Kruistabel!$C$14,0)),"")</f>
        <v>52</v>
      </c>
      <c r="BD29" s="326">
        <f ca="1">IF(Plananalyse!BD29=1,VLOOKUP(BD$5,Kruistabel!$B$6:$F$9,MATCH($C29,Kruistabel!$C$5:$F$5,0)+1,FALSE)+MIN(Kruistabel!$C$15,IF($D29="Ja",Kruistabel!$C$13,0)+IF(BD$6="Ja",Kruistabel!$C$14,0)),"")</f>
        <v>32</v>
      </c>
      <c r="BE29" s="326">
        <f ca="1">IF(Plananalyse!BE29=1,VLOOKUP(BE$5,Kruistabel!$B$6:$F$9,MATCH($C29,Kruistabel!$C$5:$F$5,0)+1,FALSE)+MIN(Kruistabel!$C$15,IF($D29="Ja",Kruistabel!$C$13,0)+IF(BE$6="Ja",Kruistabel!$C$14,0)),"")</f>
        <v>32</v>
      </c>
      <c r="BF29" s="326">
        <f ca="1">IF(Plananalyse!BF29=1,VLOOKUP(BF$5,Kruistabel!$B$6:$F$9,MATCH($C29,Kruistabel!$C$5:$F$5,0)+1,FALSE)+MIN(Kruistabel!$C$15,IF($D29="Ja",Kruistabel!$C$13,0)+IF(BF$6="Ja",Kruistabel!$C$14,0)),"")</f>
        <v>32</v>
      </c>
      <c r="BG29" s="326">
        <f ca="1">IF(Plananalyse!BG29=1,VLOOKUP(BG$5,Kruistabel!$B$6:$F$9,MATCH($C29,Kruistabel!$C$5:$F$5,0)+1,FALSE)+MIN(Kruistabel!$C$15,IF($D29="Ja",Kruistabel!$C$13,0)+IF(BG$6="Ja",Kruistabel!$C$14,0)),"")</f>
        <v>32</v>
      </c>
      <c r="BH29" s="326">
        <f ca="1">IF(Plananalyse!BH29=1,VLOOKUP(BH$5,Kruistabel!$B$6:$F$9,MATCH($C29,Kruistabel!$C$5:$F$5,0)+1,FALSE)+MIN(Kruistabel!$C$15,IF($D29="Ja",Kruistabel!$C$13,0)+IF(BH$6="Ja",Kruistabel!$C$14,0)),"")</f>
        <v>32</v>
      </c>
      <c r="BI29" s="327"/>
      <c r="BJ29" s="326" t="e">
        <f ca="1">IF(Plananalyse!BJ29=1,VLOOKUP(BJ$5,Kruistabel!$B$6:$F$9,MATCH($C29,Kruistabel!$C$5:$F$5,0)+1,FALSE)+MIN(Kruistabel!$C$15,IF($D29="Ja",Kruistabel!$C$13,0)+IF(BJ$6="Ja",Kruistabel!$C$14,0)),"")</f>
        <v>#N/A</v>
      </c>
      <c r="BK29" s="326" t="e">
        <f ca="1">IF(Plananalyse!BK29=1,VLOOKUP(BK$5,Kruistabel!$B$6:$F$9,MATCH($C29,Kruistabel!$C$5:$F$5,0)+1,FALSE)+MIN(Kruistabel!$C$15,IF($D29="Ja",Kruistabel!$C$13,0)+IF(BK$6="Ja",Kruistabel!$C$14,0)),"")</f>
        <v>#N/A</v>
      </c>
      <c r="BL29" s="326" t="e">
        <f ca="1">IF(Plananalyse!BL29=1,VLOOKUP(BL$5,Kruistabel!$B$6:$F$9,MATCH($C29,Kruistabel!$C$5:$F$5,0)+1,FALSE)+MIN(Kruistabel!$C$15,IF($D29="Ja",Kruistabel!$C$13,0)+IF(BL$6="Ja",Kruistabel!$C$14,0)),"")</f>
        <v>#N/A</v>
      </c>
      <c r="BM29" s="326" t="e">
        <f ca="1">IF(Plananalyse!BM29=1,VLOOKUP(BM$5,Kruistabel!$B$6:$F$9,MATCH($C29,Kruistabel!$C$5:$F$5,0)+1,FALSE)+MIN(Kruistabel!$C$15,IF($D29="Ja",Kruistabel!$C$13,0)+IF(BM$6="Ja",Kruistabel!$C$14,0)),"")</f>
        <v>#N/A</v>
      </c>
      <c r="BN29" s="326" t="e">
        <f ca="1">IF(Plananalyse!BN29=1,VLOOKUP(BN$5,Kruistabel!$B$6:$F$9,MATCH($C29,Kruistabel!$C$5:$F$5,0)+1,FALSE)+MIN(Kruistabel!$C$15,IF($D29="Ja",Kruistabel!$C$13,0)+IF(BN$6="Ja",Kruistabel!$C$14,0)),"")</f>
        <v>#N/A</v>
      </c>
      <c r="BO29" s="326" t="e">
        <f ca="1">IF(Plananalyse!BO29=1,VLOOKUP(BO$5,Kruistabel!$B$6:$F$9,MATCH($C29,Kruistabel!$C$5:$F$5,0)+1,FALSE)+MIN(Kruistabel!$C$15,IF($D29="Ja",Kruistabel!$C$13,0)+IF(BO$6="Ja",Kruistabel!$C$14,0)),"")</f>
        <v>#N/A</v>
      </c>
      <c r="BP29" s="326" t="e">
        <f ca="1">IF(Plananalyse!BP29=1,VLOOKUP(BP$5,Kruistabel!$B$6:$F$9,MATCH($C29,Kruistabel!$C$5:$F$5,0)+1,FALSE)+MIN(Kruistabel!$C$15,IF($D29="Ja",Kruistabel!$C$13,0)+IF(BP$6="Ja",Kruistabel!$C$14,0)),"")</f>
        <v>#N/A</v>
      </c>
      <c r="BQ29" s="326" t="e">
        <f ca="1">IF(Plananalyse!BQ29=1,VLOOKUP(BQ$5,Kruistabel!$B$6:$F$9,MATCH($C29,Kruistabel!$C$5:$F$5,0)+1,FALSE)+MIN(Kruistabel!$C$15,IF($D29="Ja",Kruistabel!$C$13,0)+IF(BQ$6="Ja",Kruistabel!$C$14,0)),"")</f>
        <v>#N/A</v>
      </c>
      <c r="BR29" s="326" t="e">
        <f ca="1">IF(Plananalyse!BR29=1,VLOOKUP(BR$5,Kruistabel!$B$6:$F$9,MATCH($C29,Kruistabel!$C$5:$F$5,0)+1,FALSE)+MIN(Kruistabel!$C$15,IF($D29="Ja",Kruistabel!$C$13,0)+IF(BR$6="Ja",Kruistabel!$C$14,0)),"")</f>
        <v>#REF!</v>
      </c>
      <c r="BS29" s="326" t="e">
        <f ca="1">IF(Plananalyse!BS29=1,VLOOKUP(BS$5,Kruistabel!$B$6:$F$9,MATCH($C29,Kruistabel!$C$5:$F$5,0)+1,FALSE)+MIN(Kruistabel!$C$15,IF($D29="Ja",Kruistabel!$C$13,0)+IF(BS$6="Ja",Kruistabel!$C$14,0)),"")</f>
        <v>#REF!</v>
      </c>
      <c r="BT29" s="65"/>
      <c r="BU29" s="231">
        <f ca="1">IF(Plananalyse!BU29=1,VLOOKUP(BU$5,Kruistabel!$B$6:$F$9,MATCH($C29,Kruistabel!$C$5:$F$5,0)+1,FALSE)+MIN(Kruistabel!$C$15,IF($D29="Ja",Kruistabel!$C$13,0)+IF(BU$6="Ja",Kruistabel!$C$14,0)),"")</f>
        <v>32</v>
      </c>
      <c r="BV29" s="326">
        <f ca="1">IF(Plananalyse!BV29=1,VLOOKUP(BV$5,Kruistabel!$B$6:$F$9,MATCH($C29,Kruistabel!$C$5:$F$5,0)+1,FALSE)+MIN(Kruistabel!$C$15,IF($D29="Ja",Kruistabel!$C$13,0)+IF(BV$6="Ja",Kruistabel!$C$14,0)),"")</f>
        <v>56</v>
      </c>
      <c r="BW29" s="326">
        <f ca="1">IF(Plananalyse!BW29=1,VLOOKUP(BW$5,Kruistabel!$B$6:$F$9,MATCH($C29,Kruistabel!$C$5:$F$5,0)+1,FALSE)+MIN(Kruistabel!$C$15,IF($D29="Ja",Kruistabel!$C$13,0)+IF(BW$6="Ja",Kruistabel!$C$14,0)),"")</f>
        <v>32</v>
      </c>
      <c r="BX29" s="326">
        <f ca="1">IF(Plananalyse!BX29=1,VLOOKUP(BX$5,Kruistabel!$B$6:$F$9,MATCH($C29,Kruistabel!$C$5:$F$5,0)+1,FALSE)+MIN(Kruistabel!$C$15,IF($D29="Ja",Kruistabel!$C$13,0)+IF(BX$6="Ja",Kruistabel!$C$14,0)),"")</f>
        <v>32</v>
      </c>
      <c r="BY29" s="327"/>
      <c r="BZ29" s="326" t="e">
        <f ca="1">IF(Plananalyse!BZ29=1,VLOOKUP(BZ$5,Kruistabel!$B$6:$F$9,MATCH($C29,Kruistabel!$C$5:$F$5,0)+1,FALSE)+MIN(Kruistabel!$C$15,IF($D29="Ja",Kruistabel!$C$13,0)+IF(BZ$6="Ja",Kruistabel!$C$14,0)),"")</f>
        <v>#N/A</v>
      </c>
      <c r="CA29" s="326" t="e">
        <f ca="1">IF(Plananalyse!CA29=1,VLOOKUP(CA$5,Kruistabel!$B$6:$F$9,MATCH($C29,Kruistabel!$C$5:$F$5,0)+1,FALSE)+MIN(Kruistabel!$C$15,IF($D29="Ja",Kruistabel!$C$13,0)+IF(CA$6="Ja",Kruistabel!$C$14,0)),"")</f>
        <v>#N/A</v>
      </c>
      <c r="CB29" s="326" t="e">
        <f ca="1">IF(Plananalyse!CB29=1,VLOOKUP(CB$5,Kruistabel!$B$6:$F$9,MATCH($C29,Kruistabel!$C$5:$F$5,0)+1,FALSE)+MIN(Kruistabel!$C$15,IF($D29="Ja",Kruistabel!$C$13,0)+IF(CB$6="Ja",Kruistabel!$C$14,0)),"")</f>
        <v>#N/A</v>
      </c>
      <c r="CC29" s="326" t="e">
        <f ca="1">IF(Plananalyse!CC29=1,VLOOKUP(CC$5,Kruistabel!$B$6:$F$9,MATCH($C29,Kruistabel!$C$5:$F$5,0)+1,FALSE)+MIN(Kruistabel!$C$15,IF($D29="Ja",Kruistabel!$C$13,0)+IF(CC$6="Ja",Kruistabel!$C$14,0)),"")</f>
        <v>#N/A</v>
      </c>
      <c r="CD29" s="326" t="e">
        <f ca="1">IF(Plananalyse!CD29=1,VLOOKUP(CD$5,Kruistabel!$B$6:$F$9,MATCH($C29,Kruistabel!$C$5:$F$5,0)+1,FALSE)+MIN(Kruistabel!$C$15,IF($D29="Ja",Kruistabel!$C$13,0)+IF(CD$6="Ja",Kruistabel!$C$14,0)),"")</f>
        <v>#N/A</v>
      </c>
      <c r="CE29" s="326" t="e">
        <f ca="1">IF(Plananalyse!CE29=1,VLOOKUP(CE$5,Kruistabel!$B$6:$F$9,MATCH($C29,Kruistabel!$C$5:$F$5,0)+1,FALSE)+MIN(Kruistabel!$C$15,IF($D29="Ja",Kruistabel!$C$13,0)+IF(CE$6="Ja",Kruistabel!$C$14,0)),"")</f>
        <v>#N/A</v>
      </c>
      <c r="CF29" s="326" t="e">
        <f ca="1">IF(Plananalyse!CF29=1,VLOOKUP(CF$5,Kruistabel!$B$6:$F$9,MATCH($C29,Kruistabel!$C$5:$F$5,0)+1,FALSE)+MIN(Kruistabel!$C$15,IF($D29="Ja",Kruistabel!$C$13,0)+IF(CF$6="Ja",Kruistabel!$C$14,0)),"")</f>
        <v>#N/A</v>
      </c>
      <c r="CG29" s="326" t="e">
        <f ca="1">IF(Plananalyse!CG29=1,VLOOKUP(CG$5,Kruistabel!$B$6:$F$9,MATCH($C29,Kruistabel!$C$5:$F$5,0)+1,FALSE)+MIN(Kruistabel!$C$15,IF($D29="Ja",Kruistabel!$C$13,0)+IF(CG$6="Ja",Kruistabel!$C$14,0)),"")</f>
        <v>#REF!</v>
      </c>
      <c r="CH29" s="326" t="e">
        <f ca="1">IF(Plananalyse!CH29=1,VLOOKUP(CH$5,Kruistabel!$B$6:$F$9,MATCH($C29,Kruistabel!$C$5:$F$5,0)+1,FALSE)+MIN(Kruistabel!$C$15,IF($D29="Ja",Kruistabel!$C$13,0)+IF(CH$6="Ja",Kruistabel!$C$14,0)),"")</f>
        <v>#REF!</v>
      </c>
      <c r="CI29" s="65"/>
      <c r="CJ29" s="326">
        <f ca="1">IF(Plananalyse!CJ29=1,VLOOKUP(CJ$5,Kruistabel!$B$6:$F$9,MATCH($C29,Kruistabel!$C$5:$F$5,0)+1,FALSE)+MIN(Kruistabel!$C$15,IF($D29="Ja",Kruistabel!$C$13,0)+IF(CJ$6="Ja",Kruistabel!$C$14,0)),"")</f>
        <v>56</v>
      </c>
      <c r="CK29" s="326">
        <f ca="1">IF(Plananalyse!CK29=1,VLOOKUP(CK$5,Kruistabel!$B$6:$F$9,MATCH($C29,Kruistabel!$C$5:$F$5,0)+1,FALSE)+MIN(Kruistabel!$C$15,IF($D29="Ja",Kruistabel!$C$13,0)+IF(CK$6="Ja",Kruistabel!$C$14,0)),"")</f>
        <v>56</v>
      </c>
      <c r="CL29" s="326">
        <f ca="1">IF(Plananalyse!CL29=1,VLOOKUP(CL$5,Kruistabel!$B$6:$F$9,MATCH($C29,Kruistabel!$C$5:$F$5,0)+1,FALSE)+MIN(Kruistabel!$C$15,IF($D29="Ja",Kruistabel!$C$13,0)+IF(CL$6="Ja",Kruistabel!$C$14,0)),"")</f>
        <v>32</v>
      </c>
      <c r="CM29" s="326">
        <f ca="1">IF(Plananalyse!CM29=1,VLOOKUP(CM$5,Kruistabel!$B$6:$F$9,MATCH($C29,Kruistabel!$C$5:$F$5,0)+1,FALSE)+MIN(Kruistabel!$C$15,IF($D29="Ja",Kruistabel!$C$13,0)+IF(CM$6="Ja",Kruistabel!$C$14,0)),"")</f>
        <v>60</v>
      </c>
      <c r="CN29" s="326">
        <f ca="1">IF(Plananalyse!CN29=1,VLOOKUP(CN$5,Kruistabel!$B$6:$F$9,MATCH($C29,Kruistabel!$C$5:$F$5,0)+1,FALSE)+MIN(Kruistabel!$C$15,IF($D29="Ja",Kruistabel!$C$13,0)+IF(CN$6="Ja",Kruistabel!$C$14,0)),"")</f>
        <v>60</v>
      </c>
      <c r="CO29" s="326">
        <f ca="1">IF(Plananalyse!CO29=1,VLOOKUP(CO$5,Kruistabel!$B$6:$F$9,MATCH($C29,Kruistabel!$C$5:$F$5,0)+1,FALSE)+MIN(Kruistabel!$C$15,IF($D29="Ja",Kruistabel!$C$13,0)+IF(CO$6="Ja",Kruistabel!$C$14,0)),"")</f>
        <v>52</v>
      </c>
      <c r="CP29" s="326">
        <f ca="1">IF(Plananalyse!CP29=1,VLOOKUP(CP$5,Kruistabel!$B$6:$F$9,MATCH($C29,Kruistabel!$C$5:$F$5,0)+1,FALSE)+MIN(Kruistabel!$C$15,IF($D29="Ja",Kruistabel!$C$13,0)+IF(CP$6="Ja",Kruistabel!$C$14,0)),"")</f>
        <v>56</v>
      </c>
      <c r="CQ29" s="326">
        <f ca="1">IF(Plananalyse!CQ29=1,VLOOKUP(CQ$5,Kruistabel!$B$6:$F$9,MATCH($C29,Kruistabel!$C$5:$F$5,0)+1,FALSE)+MIN(Kruistabel!$C$15,IF($D29="Ja",Kruistabel!$C$13,0)+IF(CQ$6="Ja",Kruistabel!$C$14,0)),"")</f>
        <v>52</v>
      </c>
      <c r="CR29" s="326">
        <f ca="1">IF(Plananalyse!CR29=1,VLOOKUP(CR$5,Kruistabel!$B$6:$F$9,MATCH($C29,Kruistabel!$C$5:$F$5,0)+1,FALSE)+MIN(Kruistabel!$C$15,IF($D29="Ja",Kruistabel!$C$13,0)+IF(CR$6="Ja",Kruistabel!$C$14,0)),"")</f>
        <v>54</v>
      </c>
      <c r="CS29" s="326">
        <f ca="1">IF(Plananalyse!CS29=1,VLOOKUP(CS$5,Kruistabel!$B$6:$F$9,MATCH($C29,Kruistabel!$C$5:$F$5,0)+1,FALSE)+MIN(Kruistabel!$C$15,IF($D29="Ja",Kruistabel!$C$13,0)+IF(CS$6="Ja",Kruistabel!$C$14,0)),"")</f>
        <v>56</v>
      </c>
      <c r="CT29" s="326">
        <f ca="1">IF(Plananalyse!CT29=1,VLOOKUP(CT$5,Kruistabel!$B$6:$F$9,MATCH($C29,Kruistabel!$C$5:$F$5,0)+1,FALSE)+MIN(Kruistabel!$C$15,IF($D29="Ja",Kruistabel!$C$13,0)+IF(CT$6="Ja",Kruistabel!$C$14,0)),"")</f>
        <v>56</v>
      </c>
      <c r="CU29" s="326">
        <f ca="1">IF(Plananalyse!CU29=1,VLOOKUP(CU$5,Kruistabel!$B$6:$F$9,MATCH($C29,Kruistabel!$C$5:$F$5,0)+1,FALSE)+MIN(Kruistabel!$C$15,IF($D29="Ja",Kruistabel!$C$13,0)+IF(CU$6="Ja",Kruistabel!$C$14,0)),"")</f>
        <v>52</v>
      </c>
      <c r="CV29" s="326">
        <f ca="1">IF(Plananalyse!CV29=1,VLOOKUP(CV$5,Kruistabel!$B$6:$F$9,MATCH($C29,Kruistabel!$C$5:$F$5,0)+1,FALSE)+MIN(Kruistabel!$C$15,IF($D29="Ja",Kruistabel!$C$13,0)+IF(CV$6="Ja",Kruistabel!$C$14,0)),"")</f>
        <v>52</v>
      </c>
      <c r="CW29" s="326">
        <f ca="1">IF(Plananalyse!CW29=1,VLOOKUP(CW$5,Kruistabel!$B$6:$F$9,MATCH($C29,Kruistabel!$C$5:$F$5,0)+1,FALSE)+MIN(Kruistabel!$C$15,IF($D29="Ja",Kruistabel!$C$13,0)+IF(CW$6="Ja",Kruistabel!$C$14,0)),"")</f>
        <v>56</v>
      </c>
      <c r="CX29" s="326">
        <f ca="1">IF(Plananalyse!CX29=1,VLOOKUP(CX$5,Kruistabel!$B$6:$F$9,MATCH($C29,Kruistabel!$C$5:$F$5,0)+1,FALSE)+MIN(Kruistabel!$C$15,IF($D29="Ja",Kruistabel!$C$13,0)+IF(CX$6="Ja",Kruistabel!$C$14,0)),"")</f>
        <v>32</v>
      </c>
      <c r="CY29" s="326">
        <f ca="1">IF(Plananalyse!CY29=1,VLOOKUP(CY$5,Kruistabel!$B$6:$F$9,MATCH($C29,Kruistabel!$C$5:$F$5,0)+1,FALSE)+MIN(Kruistabel!$C$15,IF($D29="Ja",Kruistabel!$C$13,0)+IF(CY$6="Ja",Kruistabel!$C$14,0)),"")</f>
        <v>52</v>
      </c>
      <c r="CZ29" s="326">
        <f ca="1">IF(Plananalyse!CZ29=1,VLOOKUP(CZ$5,Kruistabel!$B$6:$F$9,MATCH($C29,Kruistabel!$C$5:$F$5,0)+1,FALSE)+MIN(Kruistabel!$C$15,IF($D29="Ja",Kruistabel!$C$13,0)+IF(CZ$6="Ja",Kruistabel!$C$14,0)),"")</f>
        <v>52</v>
      </c>
      <c r="DA29" s="326">
        <f ca="1">IF(Plananalyse!DA29=1,VLOOKUP(DA$5,Kruistabel!$B$6:$F$9,MATCH($C29,Kruistabel!$C$5:$F$5,0)+1,FALSE)+MIN(Kruistabel!$C$15,IF($D29="Ja",Kruistabel!$C$13,0)+IF(DA$6="Ja",Kruistabel!$C$14,0)),"")</f>
        <v>52</v>
      </c>
      <c r="DB29" s="326">
        <f ca="1">IF(Plananalyse!DB29=1,VLOOKUP(DB$5,Kruistabel!$B$6:$F$9,MATCH($C29,Kruistabel!$C$5:$F$5,0)+1,FALSE)+MIN(Kruistabel!$C$15,IF($D29="Ja",Kruistabel!$C$13,0)+IF(DB$6="Ja",Kruistabel!$C$14,0)),"")</f>
        <v>32</v>
      </c>
      <c r="DC29" s="326">
        <f ca="1">IF(Plananalyse!DC29=1,VLOOKUP(DC$5,Kruistabel!$B$6:$F$9,MATCH($C29,Kruistabel!$C$5:$F$5,0)+1,FALSE)+MIN(Kruistabel!$C$15,IF($D29="Ja",Kruistabel!$C$13,0)+IF(DC$6="Ja",Kruistabel!$C$14,0)),"")</f>
        <v>32</v>
      </c>
      <c r="DD29" s="327"/>
      <c r="DE29" s="326" t="e">
        <f ca="1">IF(Plananalyse!DE29=1,VLOOKUP(DE$5,Kruistabel!$B$6:$F$9,MATCH($C29,Kruistabel!$C$5:$F$5,0)+1,FALSE)+MIN(Kruistabel!$C$15,IF($D29="Ja",Kruistabel!$C$13,0)+IF(DE$6="Ja",Kruistabel!$C$14,0)),"")</f>
        <v>#N/A</v>
      </c>
      <c r="DF29" s="326" t="e">
        <f ca="1">IF(Plananalyse!DF29=1,VLOOKUP(DF$5,Kruistabel!$B$6:$F$9,MATCH($C29,Kruistabel!$C$5:$F$5,0)+1,FALSE)+MIN(Kruistabel!$C$15,IF($D29="Ja",Kruistabel!$C$13,0)+IF(DF$6="Ja",Kruistabel!$C$14,0)),"")</f>
        <v>#N/A</v>
      </c>
      <c r="DG29" s="326" t="e">
        <f ca="1">IF(Plananalyse!DG29=1,VLOOKUP(DG$5,Kruistabel!$B$6:$F$9,MATCH($C29,Kruistabel!$C$5:$F$5,0)+1,FALSE)+MIN(Kruistabel!$C$15,IF($D29="Ja",Kruistabel!$C$13,0)+IF(DG$6="Ja",Kruistabel!$C$14,0)),"")</f>
        <v>#N/A</v>
      </c>
      <c r="DH29" s="326" t="e">
        <f ca="1">IF(Plananalyse!DH29=1,VLOOKUP(DH$5,Kruistabel!$B$6:$F$9,MATCH($C29,Kruistabel!$C$5:$F$5,0)+1,FALSE)+MIN(Kruistabel!$C$15,IF($D29="Ja",Kruistabel!$C$13,0)+IF(DH$6="Ja",Kruistabel!$C$14,0)),"")</f>
        <v>#N/A</v>
      </c>
      <c r="DI29" s="326" t="e">
        <f ca="1">IF(Plananalyse!DI29=1,VLOOKUP(DI$5,Kruistabel!$B$6:$F$9,MATCH($C29,Kruistabel!$C$5:$F$5,0)+1,FALSE)+MIN(Kruistabel!$C$15,IF($D29="Ja",Kruistabel!$C$13,0)+IF(DI$6="Ja",Kruistabel!$C$14,0)),"")</f>
        <v>#N/A</v>
      </c>
      <c r="DJ29" s="326" t="e">
        <f ca="1">IF(Plananalyse!DJ29=1,VLOOKUP(DJ$5,Kruistabel!$B$6:$F$9,MATCH($C29,Kruistabel!$C$5:$F$5,0)+1,FALSE)+MIN(Kruistabel!$C$15,IF($D29="Ja",Kruistabel!$C$13,0)+IF(DJ$6="Ja",Kruistabel!$C$14,0)),"")</f>
        <v>#N/A</v>
      </c>
      <c r="DK29" s="326" t="e">
        <f ca="1">IF(Plananalyse!DK29=1,VLOOKUP(DK$5,Kruistabel!$B$6:$F$9,MATCH($C29,Kruistabel!$C$5:$F$5,0)+1,FALSE)+MIN(Kruistabel!$C$15,IF($D29="Ja",Kruistabel!$C$13,0)+IF(DK$6="Ja",Kruistabel!$C$14,0)),"")</f>
        <v>#REF!</v>
      </c>
      <c r="DL29" s="326" t="e">
        <f ca="1">IF(Plananalyse!DL29=1,VLOOKUP(DL$5,Kruistabel!$B$6:$F$9,MATCH($C29,Kruistabel!$C$5:$F$5,0)+1,FALSE)+MIN(Kruistabel!$C$15,IF($D29="Ja",Kruistabel!$C$13,0)+IF(DL$6="Ja",Kruistabel!$C$14,0)),"")</f>
        <v>#REF!</v>
      </c>
      <c r="DM29" s="327"/>
      <c r="DN29" s="326" t="e">
        <f ca="1">IF(Plananalyse!DN29=1,VLOOKUP(DN$5,Kruistabel!$B$6:$F$9,MATCH($C29,Kruistabel!$C$5:$F$5,0)+1,FALSE)+MIN(Kruistabel!$C$15,IF($D29="Ja",Kruistabel!$C$13,0)+IF(DN$6="Ja",Kruistabel!$C$14,0)),"")</f>
        <v>#N/A</v>
      </c>
      <c r="DO29" s="326" t="e">
        <f ca="1">IF(Plananalyse!DO29=1,VLOOKUP(DO$5,Kruistabel!$B$6:$F$9,MATCH($C29,Kruistabel!$C$5:$F$5,0)+1,FALSE)+MIN(Kruistabel!$C$15,IF($D29="Ja",Kruistabel!$C$13,0)+IF(DO$6="Ja",Kruistabel!$C$14,0)),"")</f>
        <v>#N/A</v>
      </c>
      <c r="DP29" s="326" t="e">
        <f ca="1">IF(Plananalyse!DP29=1,VLOOKUP(DP$5,Kruistabel!$B$6:$F$9,MATCH($C29,Kruistabel!$C$5:$F$5,0)+1,FALSE)+MIN(Kruistabel!$C$15,IF($D29="Ja",Kruistabel!$C$13,0)+IF(DP$6="Ja",Kruistabel!$C$14,0)),"")</f>
        <v>#N/A</v>
      </c>
      <c r="DQ29" s="326" t="e">
        <f ca="1">IF(Plananalyse!DQ29=1,VLOOKUP(DQ$5,Kruistabel!$B$6:$F$9,MATCH($C29,Kruistabel!$C$5:$F$5,0)+1,FALSE)+MIN(Kruistabel!$C$15,IF($D29="Ja",Kruistabel!$C$13,0)+IF(DQ$6="Ja",Kruistabel!$C$14,0)),"")</f>
        <v>#N/A</v>
      </c>
      <c r="DR29" s="326" t="e">
        <f ca="1">IF(Plananalyse!DR29=1,VLOOKUP(DR$5,Kruistabel!$B$6:$F$9,MATCH($C29,Kruistabel!$C$5:$F$5,0)+1,FALSE)+MIN(Kruistabel!$C$15,IF($D29="Ja",Kruistabel!$C$13,0)+IF(DR$6="Ja",Kruistabel!$C$14,0)),"")</f>
        <v>#N/A</v>
      </c>
      <c r="DS29" s="326" t="e">
        <f ca="1">IF(Plananalyse!DS29=1,VLOOKUP(DS$5,Kruistabel!$B$6:$F$9,MATCH($C29,Kruistabel!$C$5:$F$5,0)+1,FALSE)+MIN(Kruistabel!$C$15,IF($D29="Ja",Kruistabel!$C$13,0)+IF(DS$6="Ja",Kruistabel!$C$14,0)),"")</f>
        <v>#N/A</v>
      </c>
      <c r="DT29" s="326" t="e">
        <f ca="1">IF(Plananalyse!DT29=1,VLOOKUP(DT$5,Kruistabel!$B$6:$F$9,MATCH($C29,Kruistabel!$C$5:$F$5,0)+1,FALSE)+MIN(Kruistabel!$C$15,IF($D29="Ja",Kruistabel!$C$13,0)+IF(DT$6="Ja",Kruistabel!$C$14,0)),"")</f>
        <v>#N/A</v>
      </c>
      <c r="DU29" s="326" t="e">
        <f ca="1">IF(Plananalyse!DU29=1,VLOOKUP(DU$5,Kruistabel!$B$6:$F$9,MATCH($C29,Kruistabel!$C$5:$F$5,0)+1,FALSE)+MIN(Kruistabel!$C$15,IF($D29="Ja",Kruistabel!$C$13,0)+IF(DU$6="Ja",Kruistabel!$C$14,0)),"")</f>
        <v>#N/A</v>
      </c>
      <c r="DV29" s="326" t="e">
        <f ca="1">IF(Plananalyse!DV29=1,VLOOKUP(DV$5,Kruistabel!$B$6:$F$9,MATCH($C29,Kruistabel!$C$5:$F$5,0)+1,FALSE)+MIN(Kruistabel!$C$15,IF($D29="Ja",Kruistabel!$C$13,0)+IF(DV$6="Ja",Kruistabel!$C$14,0)),"")</f>
        <v>#N/A</v>
      </c>
      <c r="DW29" s="326" t="e">
        <f ca="1">IF(Plananalyse!DW29=1,VLOOKUP(DW$5,Kruistabel!$B$6:$F$9,MATCH($C29,Kruistabel!$C$5:$F$5,0)+1,FALSE)+MIN(Kruistabel!$C$15,IF($D29="Ja",Kruistabel!$C$13,0)+IF(DW$6="Ja",Kruistabel!$C$14,0)),"")</f>
        <v>#REF!</v>
      </c>
      <c r="DX29" s="326" t="e">
        <f ca="1">IF(Plananalyse!DX29=1,VLOOKUP(DX$5,Kruistabel!$B$6:$F$9,MATCH($C29,Kruistabel!$C$5:$F$5,0)+1,FALSE)+MIN(Kruistabel!$C$15,IF($D29="Ja",Kruistabel!$C$13,0)+IF(DX$6="Ja",Kruistabel!$C$14,0)),"")</f>
        <v>#REF!</v>
      </c>
      <c r="DY29" s="327"/>
      <c r="DZ29" s="326" t="e">
        <f ca="1">IF(Plananalyse!DZ29=1,VLOOKUP(DZ$5,Kruistabel!$B$6:$F$9,MATCH($C29,Kruistabel!$C$5:$F$5,0)+1,FALSE)+MIN(Kruistabel!$C$15,IF($D29="Ja",Kruistabel!$C$13,0)+IF(DZ$6="Ja",Kruistabel!$C$14,0)),"")</f>
        <v>#N/A</v>
      </c>
      <c r="EA29" s="326" t="e">
        <f ca="1">IF(Plananalyse!EA29=1,VLOOKUP(EA$5,Kruistabel!$B$6:$F$9,MATCH($C29,Kruistabel!$C$5:$F$5,0)+1,FALSE)+MIN(Kruistabel!$C$15,IF($D29="Ja",Kruistabel!$C$13,0)+IF(EA$6="Ja",Kruistabel!$C$14,0)),"")</f>
        <v>#N/A</v>
      </c>
      <c r="EB29" s="326" t="e">
        <f ca="1">IF(Plananalyse!EB29=1,VLOOKUP(EB$5,Kruistabel!$B$6:$F$9,MATCH($C29,Kruistabel!$C$5:$F$5,0)+1,FALSE)+MIN(Kruistabel!$C$15,IF($D29="Ja",Kruistabel!$C$13,0)+IF(EB$6="Ja",Kruistabel!$C$14,0)),"")</f>
        <v>#REF!</v>
      </c>
      <c r="EC29" s="326" t="e">
        <f ca="1">IF(Plananalyse!EC29=1,VLOOKUP(EC$5,Kruistabel!$B$6:$F$9,MATCH($C29,Kruistabel!$C$5:$F$5,0)+1,FALSE)+MIN(Kruistabel!$C$15,IF($D29="Ja",Kruistabel!$C$13,0)+IF(EC$6="Ja",Kruistabel!$C$14,0)),"")</f>
        <v>#REF!</v>
      </c>
      <c r="ED29" s="327"/>
      <c r="EE29" s="326" t="e">
        <f ca="1">IF(Plananalyse!EE29=1,VLOOKUP(EE$5,Kruistabel!$B$6:$F$9,MATCH($C29,Kruistabel!$C$5:$F$5,0)+1,FALSE)+MIN(Kruistabel!$C$15,IF($D29="Ja",Kruistabel!$C$13,0)+IF(EE$6="Ja",Kruistabel!$C$14,0)),"")</f>
        <v>#N/A</v>
      </c>
      <c r="EF29" s="326" t="e">
        <f ca="1">IF(Plananalyse!EF29=1,VLOOKUP(EF$5,Kruistabel!$B$6:$F$9,MATCH($C29,Kruistabel!$C$5:$F$5,0)+1,FALSE)+MIN(Kruistabel!$C$15,IF($D29="Ja",Kruistabel!$C$13,0)+IF(EF$6="Ja",Kruistabel!$C$14,0)),"")</f>
        <v>#N/A</v>
      </c>
      <c r="EG29" s="326" t="e">
        <f ca="1">IF(Plananalyse!EG29=1,VLOOKUP(EG$5,Kruistabel!$B$6:$F$9,MATCH($C29,Kruistabel!$C$5:$F$5,0)+1,FALSE)+MIN(Kruistabel!$C$15,IF($D29="Ja",Kruistabel!$C$13,0)+IF(EG$6="Ja",Kruistabel!$C$14,0)),"")</f>
        <v>#N/A</v>
      </c>
      <c r="EH29" s="326" t="e">
        <f ca="1">IF(Plananalyse!EH29=1,VLOOKUP(EH$5,Kruistabel!$B$6:$F$9,MATCH($C29,Kruistabel!$C$5:$F$5,0)+1,FALSE)+MIN(Kruistabel!$C$15,IF($D29="Ja",Kruistabel!$C$13,0)+IF(EH$6="Ja",Kruistabel!$C$14,0)),"")</f>
        <v>#REF!</v>
      </c>
      <c r="EI29" s="326" t="e">
        <f ca="1">IF(Plananalyse!EI29=1,VLOOKUP(EI$5,Kruistabel!$B$6:$F$9,MATCH($C29,Kruistabel!$C$5:$F$5,0)+1,FALSE)+MIN(Kruistabel!$C$15,IF($D29="Ja",Kruistabel!$C$13,0)+IF(EI$6="Ja",Kruistabel!$C$14,0)),"")</f>
        <v>#REF!</v>
      </c>
      <c r="EJ29" s="331" t="str">
        <f>IF(Plananalyse!EJ29=1,VLOOKUP(EJ$5,Kruistabel!$B$6:$F$9,MATCH($C29,Kruistabel!$C$5:$F$5,0)+1,FALSE)+MIN(Kruistabel!$C$15,IF($D29="Ja",Kruistabel!$C$13,0)+IF(EJ$6="Ja",Kruistabel!$C$14,0)),"")</f>
        <v/>
      </c>
      <c r="EK29" s="164"/>
      <c r="EL29" s="164"/>
      <c r="EM29" s="164"/>
      <c r="EN29" s="164"/>
    </row>
    <row r="30" spans="2:144">
      <c r="B30" s="337" t="s">
        <v>115</v>
      </c>
      <c r="C30" s="160" t="str">
        <f>_xlfn.IFNA(VLOOKUP($B30,Classificatietabel!$B$6:$I$91,C$7,FALSE),"")</f>
        <v>normaal</v>
      </c>
      <c r="D30" s="160" t="str">
        <f>_xlfn.IFNA(VLOOKUP($B30,Classificatietabel!$B$6:$I$91,D$7,FALSE),"")</f>
        <v>neen</v>
      </c>
      <c r="E30" s="119">
        <f>IF(AND(D30="laag",$D$3=1),0,_xlfn.IFNA(IF(VLOOKUP($B30,Classificatietabel!$B$6:$H$91,$E$5,FALSE)="Ja",1,0),""))</f>
        <v>1</v>
      </c>
      <c r="F30" s="163"/>
      <c r="G30" s="326">
        <f>IF(Plananalyse!G30=1,VLOOKUP(G$5,Kruistabel!$B$6:$F$9,MATCH($C30,Kruistabel!$C$5:$F$5,0)+1,FALSE)+MIN(Kruistabel!$C$15,IF($D30="Ja",Kruistabel!$C$13,0)+IF(G$6="Ja",Kruistabel!$C$14,0)),"")</f>
        <v>28</v>
      </c>
      <c r="H30" s="326">
        <f>IF(Plananalyse!H30=1,VLOOKUP(H$5,Kruistabel!$B$6:$F$9,MATCH($C30,Kruistabel!$C$5:$F$5,0)+1,FALSE)+MIN(Kruistabel!$C$15,IF($D30="Ja",Kruistabel!$C$13,0)+IF(H$6="Ja",Kruistabel!$C$14,0)),"")</f>
        <v>28</v>
      </c>
      <c r="I30" s="326">
        <f>IF(Plananalyse!I30=1,VLOOKUP(I$5,Kruistabel!$B$6:$F$9,MATCH($C30,Kruistabel!$C$5:$F$5,0)+1,FALSE)+MIN(Kruistabel!$C$15,IF($D30="Ja",Kruistabel!$C$13,0)+IF(I$6="Ja",Kruistabel!$C$14,0)),"")</f>
        <v>40</v>
      </c>
      <c r="J30" s="326">
        <f>IF(Plananalyse!J30=1,VLOOKUP(J$5,Kruistabel!$B$6:$F$9,MATCH($C30,Kruistabel!$C$5:$F$5,0)+1,FALSE)+MIN(Kruistabel!$C$15,IF($D30="Ja",Kruistabel!$C$13,0)+IF(J$6="Ja",Kruistabel!$C$14,0)),"")</f>
        <v>28</v>
      </c>
      <c r="K30" s="326">
        <f>IF(Plananalyse!K30=1,VLOOKUP(K$5,Kruistabel!$B$6:$F$9,MATCH($C30,Kruistabel!$C$5:$F$5,0)+1,FALSE)+MIN(Kruistabel!$C$15,IF($D30="Ja",Kruistabel!$C$13,0)+IF(K$6="Ja",Kruistabel!$C$14,0)),"")</f>
        <v>28</v>
      </c>
      <c r="L30" s="326">
        <f>IF(Plananalyse!L30=1,VLOOKUP(L$5,Kruistabel!$B$6:$F$9,MATCH($C30,Kruistabel!$C$5:$F$5,0)+1,FALSE)+MIN(Kruistabel!$C$15,IF($D30="Ja",Kruistabel!$C$13,0)+IF(L$6="Ja",Kruistabel!$C$14,0)),"")</f>
        <v>28</v>
      </c>
      <c r="M30" s="326">
        <f>IF(Plananalyse!M30=1,VLOOKUP(M$5,Kruistabel!$B$6:$F$9,MATCH($C30,Kruistabel!$C$5:$F$5,0)+1,FALSE)+MIN(Kruistabel!$C$15,IF($D30="Ja",Kruistabel!$C$13,0)+IF(M$6="Ja",Kruistabel!$C$14,0)),"")</f>
        <v>44</v>
      </c>
      <c r="N30" s="326">
        <f>IF(Plananalyse!N30=1,VLOOKUP(N$5,Kruistabel!$B$6:$F$9,MATCH($C30,Kruistabel!$C$5:$F$5,0)+1,FALSE)+MIN(Kruistabel!$C$15,IF($D30="Ja",Kruistabel!$C$13,0)+IF(N$6="Ja",Kruistabel!$C$14,0)),"")</f>
        <v>44</v>
      </c>
      <c r="O30" s="326">
        <f>IF(Plananalyse!O30=1,VLOOKUP(O$5,Kruistabel!$B$6:$F$9,MATCH($C30,Kruistabel!$C$5:$F$5,0)+1,FALSE)+MIN(Kruistabel!$C$15,IF($D30="Ja",Kruistabel!$C$13,0)+IF(O$6="Ja",Kruistabel!$C$14,0)),"")</f>
        <v>44</v>
      </c>
      <c r="P30" s="326">
        <f>IF(Plananalyse!P30=1,VLOOKUP(P$5,Kruistabel!$B$6:$F$9,MATCH($C30,Kruistabel!$C$5:$F$5,0)+1,FALSE)+MIN(Kruistabel!$C$15,IF($D30="Ja",Kruistabel!$C$13,0)+IF(P$6="Ja",Kruistabel!$C$14,0)),"")</f>
        <v>48</v>
      </c>
      <c r="Q30" s="326">
        <f>IF(Plananalyse!Q30=1,VLOOKUP(Q$5,Kruistabel!$B$6:$F$9,MATCH($C30,Kruistabel!$C$5:$F$5,0)+1,FALSE)+MIN(Kruistabel!$C$15,IF($D30="Ja",Kruistabel!$C$13,0)+IF(Q$6="Ja",Kruistabel!$C$14,0)),"")</f>
        <v>40</v>
      </c>
      <c r="R30" s="326">
        <f>IF(Plananalyse!R30=1,VLOOKUP(R$5,Kruistabel!$B$6:$F$9,MATCH($C30,Kruistabel!$C$5:$F$5,0)+1,FALSE)+MIN(Kruistabel!$C$15,IF($D30="Ja",Kruistabel!$C$13,0)+IF(R$6="Ja",Kruistabel!$C$14,0)),"")</f>
        <v>44</v>
      </c>
      <c r="S30" s="326">
        <f>IF(Plananalyse!S30=1,VLOOKUP(S$5,Kruistabel!$B$6:$F$9,MATCH($C30,Kruistabel!$C$5:$F$5,0)+1,FALSE)+MIN(Kruistabel!$C$15,IF($D30="Ja",Kruistabel!$C$13,0)+IF(S$6="Ja",Kruistabel!$C$14,0)),"")</f>
        <v>28</v>
      </c>
      <c r="T30" s="326">
        <f>IF(Plananalyse!T30=1,VLOOKUP(T$5,Kruistabel!$B$6:$F$9,MATCH($C30,Kruistabel!$C$5:$F$5,0)+1,FALSE)+MIN(Kruistabel!$C$15,IF($D30="Ja",Kruistabel!$C$13,0)+IF(T$6="Ja",Kruistabel!$C$14,0)),"")</f>
        <v>28</v>
      </c>
      <c r="U30" s="326">
        <f>IF(Plananalyse!U30=1,VLOOKUP(U$5,Kruistabel!$B$6:$F$9,MATCH($C30,Kruistabel!$C$5:$F$5,0)+1,FALSE)+MIN(Kruistabel!$C$15,IF($D30="Ja",Kruistabel!$C$13,0)+IF(U$6="Ja",Kruistabel!$C$14,0)),"")</f>
        <v>28</v>
      </c>
      <c r="V30" s="326">
        <f>IF(Plananalyse!V30=1,VLOOKUP(V$5,Kruistabel!$B$6:$F$9,MATCH($C30,Kruistabel!$C$5:$F$5,0)+1,FALSE)+MIN(Kruistabel!$C$15,IF($D30="Ja",Kruistabel!$C$13,0)+IF(V$6="Ja",Kruistabel!$C$14,0)),"")</f>
        <v>28</v>
      </c>
      <c r="W30" s="326">
        <f>IF(Plananalyse!W30=1,VLOOKUP(W$5,Kruistabel!$B$6:$F$9,MATCH($C30,Kruistabel!$C$5:$F$5,0)+1,FALSE)+MIN(Kruistabel!$C$15,IF($D30="Ja",Kruistabel!$C$13,0)+IF(W$6="Ja",Kruistabel!$C$14,0)),"")</f>
        <v>28</v>
      </c>
      <c r="X30" s="326">
        <f>IF(Plananalyse!X30=1,VLOOKUP(X$5,Kruistabel!$B$6:$F$9,MATCH($C30,Kruistabel!$C$5:$F$5,0)+1,FALSE)+MIN(Kruistabel!$C$15,IF($D30="Ja",Kruistabel!$C$13,0)+IF(X$6="Ja",Kruistabel!$C$14,0)),"")</f>
        <v>28</v>
      </c>
      <c r="Y30" s="326">
        <f>IF(Plananalyse!Y30=1,VLOOKUP(Y$5,Kruistabel!$B$6:$F$9,MATCH($C30,Kruistabel!$C$5:$F$5,0)+1,FALSE)+MIN(Kruistabel!$C$15,IF($D30="Ja",Kruistabel!$C$13,0)+IF(Y$6="Ja",Kruistabel!$C$14,0)),"")</f>
        <v>40</v>
      </c>
      <c r="Z30" s="326">
        <f>IF(Plananalyse!Z30=1,VLOOKUP(Z$5,Kruistabel!$B$6:$F$9,MATCH($C30,Kruistabel!$C$5:$F$5,0)+1,FALSE)+MIN(Kruistabel!$C$15,IF($D30="Ja",Kruistabel!$C$13,0)+IF(Z$6="Ja",Kruistabel!$C$14,0)),"")</f>
        <v>28</v>
      </c>
      <c r="AA30" s="326">
        <f>IF(Plananalyse!AA30=1,VLOOKUP(AA$5,Kruistabel!$B$6:$F$9,MATCH($C30,Kruistabel!$C$5:$F$5,0)+1,FALSE)+MIN(Kruistabel!$C$15,IF($D30="Ja",Kruistabel!$C$13,0)+IF(AA$6="Ja",Kruistabel!$C$14,0)),"")</f>
        <v>28</v>
      </c>
      <c r="AB30" s="326">
        <f>IF(Plananalyse!AB30=1,VLOOKUP(AB$5,Kruistabel!$B$6:$F$9,MATCH($C30,Kruistabel!$C$5:$F$5,0)+1,FALSE)+MIN(Kruistabel!$C$15,IF($D30="Ja",Kruistabel!$C$13,0)+IF(AB$6="Ja",Kruistabel!$C$14,0)),"")</f>
        <v>28</v>
      </c>
      <c r="AC30" s="326">
        <f ca="1">IF(Plananalyse!AC30=1,VLOOKUP(AC$5,Kruistabel!$B$6:$F$9,MATCH($C30,Kruistabel!$C$5:$F$5,0)+1,FALSE)+MIN(Kruistabel!$C$15,IF($D30="Ja",Kruistabel!$C$13,0)+IF(AC$6="Ja",Kruistabel!$C$14,0)),"")</f>
        <v>28</v>
      </c>
      <c r="AD30" s="326">
        <f ca="1">IF(Plananalyse!AD30=1,VLOOKUP(AD$5,Kruistabel!$B$6:$F$9,MATCH($C30,Kruistabel!$C$5:$F$5,0)+1,FALSE)+MIN(Kruistabel!$C$15,IF($D30="Ja",Kruistabel!$C$13,0)+IF(AD$6="Ja",Kruistabel!$C$14,0)),"")</f>
        <v>28</v>
      </c>
      <c r="AE30" s="326">
        <f ca="1">IF(Plananalyse!AE30=1,VLOOKUP(AE$5,Kruistabel!$B$6:$F$9,MATCH($C30,Kruistabel!$C$5:$F$5,0)+1,FALSE)+MIN(Kruistabel!$C$15,IF($D30="Ja",Kruistabel!$C$13,0)+IF(AE$6="Ja",Kruistabel!$C$14,0)),"")</f>
        <v>28</v>
      </c>
      <c r="AF30" s="326">
        <f ca="1">IF(Plananalyse!AF30=1,VLOOKUP(AF$5,Kruistabel!$B$6:$F$9,MATCH($C30,Kruistabel!$C$5:$F$5,0)+1,FALSE)+MIN(Kruistabel!$C$15,IF($D30="Ja",Kruistabel!$C$13,0)+IF(AF$6="Ja",Kruistabel!$C$14,0)),"")</f>
        <v>28</v>
      </c>
      <c r="AG30" s="326">
        <f ca="1">IF(Plananalyse!AG30=1,VLOOKUP(AG$5,Kruistabel!$B$6:$F$9,MATCH($C30,Kruistabel!$C$5:$F$5,0)+1,FALSE)+MIN(Kruistabel!$C$15,IF($D30="Ja",Kruistabel!$C$13,0)+IF(AG$6="Ja",Kruistabel!$C$14,0)),"")</f>
        <v>28</v>
      </c>
      <c r="AH30" s="326">
        <f ca="1">IF(Plananalyse!AH30=1,VLOOKUP(AH$5,Kruistabel!$B$6:$F$9,MATCH($C30,Kruistabel!$C$5:$F$5,0)+1,FALSE)+MIN(Kruistabel!$C$15,IF($D30="Ja",Kruistabel!$C$13,0)+IF(AH$6="Ja",Kruistabel!$C$14,0)),"")</f>
        <v>28</v>
      </c>
      <c r="AI30" s="326">
        <f ca="1">IF(Plananalyse!AI30=1,VLOOKUP(AI$5,Kruistabel!$B$6:$F$9,MATCH($C30,Kruistabel!$C$5:$F$5,0)+1,FALSE)+MIN(Kruistabel!$C$15,IF($D30="Ja",Kruistabel!$C$13,0)+IF(AI$6="Ja",Kruistabel!$C$14,0)),"")</f>
        <v>28</v>
      </c>
      <c r="AJ30" s="326">
        <f ca="1">IF(Plananalyse!AJ30=1,VLOOKUP(AJ$5,Kruistabel!$B$6:$F$9,MATCH($C30,Kruistabel!$C$5:$F$5,0)+1,FALSE)+MIN(Kruistabel!$C$15,IF($D30="Ja",Kruistabel!$C$13,0)+IF(AJ$6="Ja",Kruistabel!$C$14,0)),"")</f>
        <v>28</v>
      </c>
      <c r="AK30" s="326">
        <f ca="1">IF(Plananalyse!AK30=1,VLOOKUP(AK$5,Kruistabel!$B$6:$F$9,MATCH($C30,Kruistabel!$C$5:$F$5,0)+1,FALSE)+MIN(Kruistabel!$C$15,IF($D30="Ja",Kruistabel!$C$13,0)+IF(AK$6="Ja",Kruistabel!$C$14,0)),"")</f>
        <v>42</v>
      </c>
      <c r="AL30" s="326">
        <f ca="1">IF(Plananalyse!AL30=1,VLOOKUP(AL$5,Kruistabel!$B$6:$F$9,MATCH($C30,Kruistabel!$C$5:$F$5,0)+1,FALSE)+MIN(Kruistabel!$C$15,IF($D30="Ja",Kruistabel!$C$13,0)+IF(AL$6="Ja",Kruistabel!$C$14,0)),"")</f>
        <v>28</v>
      </c>
      <c r="AM30" s="326">
        <f ca="1">IF(Plananalyse!AM30=1,VLOOKUP(AM$5,Kruistabel!$B$6:$F$9,MATCH($C30,Kruistabel!$C$5:$F$5,0)+1,FALSE)+MIN(Kruistabel!$C$15,IF($D30="Ja",Kruistabel!$C$13,0)+IF(AM$6="Ja",Kruistabel!$C$14,0)),"")</f>
        <v>28</v>
      </c>
      <c r="AN30" s="327"/>
      <c r="AO30" s="326">
        <f ca="1">IF(Plananalyse!AO30=1,VLOOKUP(AO$5,Kruistabel!$B$6:$F$9,MATCH($C30,Kruistabel!$C$5:$F$5,0)+1,FALSE)+MIN(Kruistabel!$C$15,IF($D30="Ja",Kruistabel!$C$13,0)+IF(AO$6="Ja",Kruistabel!$C$14,0)),"")</f>
        <v>42</v>
      </c>
      <c r="AP30" s="326">
        <f ca="1">IF(Plananalyse!AP30=1,VLOOKUP(AP$5,Kruistabel!$B$6:$F$9,MATCH($C30,Kruistabel!$C$5:$F$5,0)+1,FALSE)+MIN(Kruistabel!$C$15,IF($D30="Ja",Kruistabel!$C$13,0)+IF(AP$6="Ja",Kruistabel!$C$14,0)),"")</f>
        <v>42</v>
      </c>
      <c r="AQ30" s="326">
        <f ca="1">IF(Plananalyse!AQ30=1,VLOOKUP(AQ$5,Kruistabel!$B$6:$F$9,MATCH($C30,Kruistabel!$C$5:$F$5,0)+1,FALSE)+MIN(Kruistabel!$C$15,IF($D30="Ja",Kruistabel!$C$13,0)+IF(AQ$6="Ja",Kruistabel!$C$14,0)),"")</f>
        <v>42</v>
      </c>
      <c r="AR30" s="326">
        <f ca="1">IF(Plananalyse!AR30=1,VLOOKUP(AR$5,Kruistabel!$B$6:$F$9,MATCH($C30,Kruistabel!$C$5:$F$5,0)+1,FALSE)+MIN(Kruistabel!$C$15,IF($D30="Ja",Kruistabel!$C$13,0)+IF(AR$6="Ja",Kruistabel!$C$14,0)),"")</f>
        <v>46</v>
      </c>
      <c r="AS30" s="326">
        <f ca="1">IF(Plananalyse!AS30=1,VLOOKUP(AS$5,Kruistabel!$B$6:$F$9,MATCH($C30,Kruistabel!$C$5:$F$5,0)+1,FALSE)+MIN(Kruistabel!$C$15,IF($D30="Ja",Kruistabel!$C$13,0)+IF(AS$6="Ja",Kruistabel!$C$14,0)),"")</f>
        <v>42</v>
      </c>
      <c r="AT30" s="326">
        <f ca="1">IF(Plananalyse!AT30=1,VLOOKUP(AT$5,Kruistabel!$B$6:$F$9,MATCH($C30,Kruistabel!$C$5:$F$5,0)+1,FALSE)+MIN(Kruistabel!$C$15,IF($D30="Ja",Kruistabel!$C$13,0)+IF(AT$6="Ja",Kruistabel!$C$14,0)),"")</f>
        <v>46</v>
      </c>
      <c r="AU30" s="326">
        <f ca="1">IF(Plananalyse!AU30=1,VLOOKUP(AU$5,Kruistabel!$B$6:$F$9,MATCH($C30,Kruistabel!$C$5:$F$5,0)+1,FALSE)+MIN(Kruistabel!$C$15,IF($D30="Ja",Kruistabel!$C$13,0)+IF(AU$6="Ja",Kruistabel!$C$14,0)),"")</f>
        <v>28</v>
      </c>
      <c r="AV30" s="326">
        <f ca="1">IF(Plananalyse!AV30=1,VLOOKUP(AV$5,Kruistabel!$B$6:$F$9,MATCH($C30,Kruistabel!$C$5:$F$5,0)+1,FALSE)+MIN(Kruistabel!$C$15,IF($D30="Ja",Kruistabel!$C$13,0)+IF(AV$6="Ja",Kruistabel!$C$14,0)),"")</f>
        <v>42</v>
      </c>
      <c r="AW30" s="326">
        <f ca="1">IF(Plananalyse!AW30=1,VLOOKUP(AW$5,Kruistabel!$B$6:$F$9,MATCH($C30,Kruistabel!$C$5:$F$5,0)+1,FALSE)+MIN(Kruistabel!$C$15,IF($D30="Ja",Kruistabel!$C$13,0)+IF(AW$6="Ja",Kruistabel!$C$14,0)),"")</f>
        <v>28</v>
      </c>
      <c r="AX30" s="326">
        <f ca="1">IF(Plananalyse!AX30=1,VLOOKUP(AX$5,Kruistabel!$B$6:$F$9,MATCH($C30,Kruistabel!$C$5:$F$5,0)+1,FALSE)+MIN(Kruistabel!$C$15,IF($D30="Ja",Kruistabel!$C$13,0)+IF(AX$6="Ja",Kruistabel!$C$14,0)),"")</f>
        <v>28</v>
      </c>
      <c r="AY30" s="327"/>
      <c r="AZ30" s="326">
        <f ca="1">IF(Plananalyse!AZ30=1,VLOOKUP(AZ$5,Kruistabel!$B$6:$F$9,MATCH($C30,Kruistabel!$C$5:$F$5,0)+1,FALSE)+MIN(Kruistabel!$C$15,IF($D30="Ja",Kruistabel!$C$13,0)+IF(AZ$6="Ja",Kruistabel!$C$14,0)),"")</f>
        <v>28</v>
      </c>
      <c r="BA30" s="326">
        <f ca="1">IF(Plananalyse!BA30=1,VLOOKUP(BA$5,Kruistabel!$B$6:$F$9,MATCH($C30,Kruistabel!$C$5:$F$5,0)+1,FALSE)+MIN(Kruistabel!$C$15,IF($D30="Ja",Kruistabel!$C$13,0)+IF(BA$6="Ja",Kruistabel!$C$14,0)),"")</f>
        <v>28</v>
      </c>
      <c r="BB30" s="326">
        <f ca="1">IF(Plananalyse!BB30=1,VLOOKUP(BB$5,Kruistabel!$B$6:$F$9,MATCH($C30,Kruistabel!$C$5:$F$5,0)+1,FALSE)+MIN(Kruistabel!$C$15,IF($D30="Ja",Kruistabel!$C$13,0)+IF(BB$6="Ja",Kruistabel!$C$14,0)),"")</f>
        <v>40</v>
      </c>
      <c r="BC30" s="326">
        <f ca="1">IF(Plananalyse!BC30=1,VLOOKUP(BC$5,Kruistabel!$B$6:$F$9,MATCH($C30,Kruistabel!$C$5:$F$5,0)+1,FALSE)+MIN(Kruistabel!$C$15,IF($D30="Ja",Kruistabel!$C$13,0)+IF(BC$6="Ja",Kruistabel!$C$14,0)),"")</f>
        <v>40</v>
      </c>
      <c r="BD30" s="326">
        <f ca="1">IF(Plananalyse!BD30=1,VLOOKUP(BD$5,Kruistabel!$B$6:$F$9,MATCH($C30,Kruistabel!$C$5:$F$5,0)+1,FALSE)+MIN(Kruistabel!$C$15,IF($D30="Ja",Kruistabel!$C$13,0)+IF(BD$6="Ja",Kruistabel!$C$14,0)),"")</f>
        <v>28</v>
      </c>
      <c r="BE30" s="326">
        <f ca="1">IF(Plananalyse!BE30=1,VLOOKUP(BE$5,Kruistabel!$B$6:$F$9,MATCH($C30,Kruistabel!$C$5:$F$5,0)+1,FALSE)+MIN(Kruistabel!$C$15,IF($D30="Ja",Kruistabel!$C$13,0)+IF(BE$6="Ja",Kruistabel!$C$14,0)),"")</f>
        <v>28</v>
      </c>
      <c r="BF30" s="326">
        <f ca="1">IF(Plananalyse!BF30=1,VLOOKUP(BF$5,Kruistabel!$B$6:$F$9,MATCH($C30,Kruistabel!$C$5:$F$5,0)+1,FALSE)+MIN(Kruistabel!$C$15,IF($D30="Ja",Kruistabel!$C$13,0)+IF(BF$6="Ja",Kruistabel!$C$14,0)),"")</f>
        <v>28</v>
      </c>
      <c r="BG30" s="326">
        <f ca="1">IF(Plananalyse!BG30=1,VLOOKUP(BG$5,Kruistabel!$B$6:$F$9,MATCH($C30,Kruistabel!$C$5:$F$5,0)+1,FALSE)+MIN(Kruistabel!$C$15,IF($D30="Ja",Kruistabel!$C$13,0)+IF(BG$6="Ja",Kruistabel!$C$14,0)),"")</f>
        <v>28</v>
      </c>
      <c r="BH30" s="326">
        <f ca="1">IF(Plananalyse!BH30=1,VLOOKUP(BH$5,Kruistabel!$B$6:$F$9,MATCH($C30,Kruistabel!$C$5:$F$5,0)+1,FALSE)+MIN(Kruistabel!$C$15,IF($D30="Ja",Kruistabel!$C$13,0)+IF(BH$6="Ja",Kruistabel!$C$14,0)),"")</f>
        <v>28</v>
      </c>
      <c r="BI30" s="327"/>
      <c r="BJ30" s="326" t="e">
        <f ca="1">IF(Plananalyse!BJ30=1,VLOOKUP(BJ$5,Kruistabel!$B$6:$F$9,MATCH($C30,Kruistabel!$C$5:$F$5,0)+1,FALSE)+MIN(Kruistabel!$C$15,IF($D30="Ja",Kruistabel!$C$13,0)+IF(BJ$6="Ja",Kruistabel!$C$14,0)),"")</f>
        <v>#N/A</v>
      </c>
      <c r="BK30" s="326" t="e">
        <f ca="1">IF(Plananalyse!BK30=1,VLOOKUP(BK$5,Kruistabel!$B$6:$F$9,MATCH($C30,Kruistabel!$C$5:$F$5,0)+1,FALSE)+MIN(Kruistabel!$C$15,IF($D30="Ja",Kruistabel!$C$13,0)+IF(BK$6="Ja",Kruistabel!$C$14,0)),"")</f>
        <v>#N/A</v>
      </c>
      <c r="BL30" s="326" t="e">
        <f ca="1">IF(Plananalyse!BL30=1,VLOOKUP(BL$5,Kruistabel!$B$6:$F$9,MATCH($C30,Kruistabel!$C$5:$F$5,0)+1,FALSE)+MIN(Kruistabel!$C$15,IF($D30="Ja",Kruistabel!$C$13,0)+IF(BL$6="Ja",Kruistabel!$C$14,0)),"")</f>
        <v>#N/A</v>
      </c>
      <c r="BM30" s="326" t="e">
        <f ca="1">IF(Plananalyse!BM30=1,VLOOKUP(BM$5,Kruistabel!$B$6:$F$9,MATCH($C30,Kruistabel!$C$5:$F$5,0)+1,FALSE)+MIN(Kruistabel!$C$15,IF($D30="Ja",Kruistabel!$C$13,0)+IF(BM$6="Ja",Kruistabel!$C$14,0)),"")</f>
        <v>#N/A</v>
      </c>
      <c r="BN30" s="326" t="e">
        <f ca="1">IF(Plananalyse!BN30=1,VLOOKUP(BN$5,Kruistabel!$B$6:$F$9,MATCH($C30,Kruistabel!$C$5:$F$5,0)+1,FALSE)+MIN(Kruistabel!$C$15,IF($D30="Ja",Kruistabel!$C$13,0)+IF(BN$6="Ja",Kruistabel!$C$14,0)),"")</f>
        <v>#N/A</v>
      </c>
      <c r="BO30" s="326" t="e">
        <f ca="1">IF(Plananalyse!BO30=1,VLOOKUP(BO$5,Kruistabel!$B$6:$F$9,MATCH($C30,Kruistabel!$C$5:$F$5,0)+1,FALSE)+MIN(Kruistabel!$C$15,IF($D30="Ja",Kruistabel!$C$13,0)+IF(BO$6="Ja",Kruistabel!$C$14,0)),"")</f>
        <v>#N/A</v>
      </c>
      <c r="BP30" s="326" t="e">
        <f ca="1">IF(Plananalyse!BP30=1,VLOOKUP(BP$5,Kruistabel!$B$6:$F$9,MATCH($C30,Kruistabel!$C$5:$F$5,0)+1,FALSE)+MIN(Kruistabel!$C$15,IF($D30="Ja",Kruistabel!$C$13,0)+IF(BP$6="Ja",Kruistabel!$C$14,0)),"")</f>
        <v>#N/A</v>
      </c>
      <c r="BQ30" s="326" t="e">
        <f ca="1">IF(Plananalyse!BQ30=1,VLOOKUP(BQ$5,Kruistabel!$B$6:$F$9,MATCH($C30,Kruistabel!$C$5:$F$5,0)+1,FALSE)+MIN(Kruistabel!$C$15,IF($D30="Ja",Kruistabel!$C$13,0)+IF(BQ$6="Ja",Kruistabel!$C$14,0)),"")</f>
        <v>#N/A</v>
      </c>
      <c r="BR30" s="326" t="e">
        <f ca="1">IF(Plananalyse!BR30=1,VLOOKUP(BR$5,Kruistabel!$B$6:$F$9,MATCH($C30,Kruistabel!$C$5:$F$5,0)+1,FALSE)+MIN(Kruistabel!$C$15,IF($D30="Ja",Kruistabel!$C$13,0)+IF(BR$6="Ja",Kruistabel!$C$14,0)),"")</f>
        <v>#REF!</v>
      </c>
      <c r="BS30" s="326" t="e">
        <f ca="1">IF(Plananalyse!BS30=1,VLOOKUP(BS$5,Kruistabel!$B$6:$F$9,MATCH($C30,Kruistabel!$C$5:$F$5,0)+1,FALSE)+MIN(Kruistabel!$C$15,IF($D30="Ja",Kruistabel!$C$13,0)+IF(BS$6="Ja",Kruistabel!$C$14,0)),"")</f>
        <v>#REF!</v>
      </c>
      <c r="BT30" s="65"/>
      <c r="BU30" s="231">
        <f ca="1">IF(Plananalyse!BU30=1,VLOOKUP(BU$5,Kruistabel!$B$6:$F$9,MATCH($C30,Kruistabel!$C$5:$F$5,0)+1,FALSE)+MIN(Kruistabel!$C$15,IF($D30="Ja",Kruistabel!$C$13,0)+IF(BU$6="Ja",Kruistabel!$C$14,0)),"")</f>
        <v>28</v>
      </c>
      <c r="BV30" s="326">
        <f ca="1">IF(Plananalyse!BV30=1,VLOOKUP(BV$5,Kruistabel!$B$6:$F$9,MATCH($C30,Kruistabel!$C$5:$F$5,0)+1,FALSE)+MIN(Kruistabel!$C$15,IF($D30="Ja",Kruistabel!$C$13,0)+IF(BV$6="Ja",Kruistabel!$C$14,0)),"")</f>
        <v>44</v>
      </c>
      <c r="BW30" s="326">
        <f ca="1">IF(Plananalyse!BW30=1,VLOOKUP(BW$5,Kruistabel!$B$6:$F$9,MATCH($C30,Kruistabel!$C$5:$F$5,0)+1,FALSE)+MIN(Kruistabel!$C$15,IF($D30="Ja",Kruistabel!$C$13,0)+IF(BW$6="Ja",Kruistabel!$C$14,0)),"")</f>
        <v>28</v>
      </c>
      <c r="BX30" s="326">
        <f ca="1">IF(Plananalyse!BX30=1,VLOOKUP(BX$5,Kruistabel!$B$6:$F$9,MATCH($C30,Kruistabel!$C$5:$F$5,0)+1,FALSE)+MIN(Kruistabel!$C$15,IF($D30="Ja",Kruistabel!$C$13,0)+IF(BX$6="Ja",Kruistabel!$C$14,0)),"")</f>
        <v>28</v>
      </c>
      <c r="BY30" s="327"/>
      <c r="BZ30" s="326" t="e">
        <f ca="1">IF(Plananalyse!BZ30=1,VLOOKUP(BZ$5,Kruistabel!$B$6:$F$9,MATCH($C30,Kruistabel!$C$5:$F$5,0)+1,FALSE)+MIN(Kruistabel!$C$15,IF($D30="Ja",Kruistabel!$C$13,0)+IF(BZ$6="Ja",Kruistabel!$C$14,0)),"")</f>
        <v>#N/A</v>
      </c>
      <c r="CA30" s="326" t="e">
        <f ca="1">IF(Plananalyse!CA30=1,VLOOKUP(CA$5,Kruistabel!$B$6:$F$9,MATCH($C30,Kruistabel!$C$5:$F$5,0)+1,FALSE)+MIN(Kruistabel!$C$15,IF($D30="Ja",Kruistabel!$C$13,0)+IF(CA$6="Ja",Kruistabel!$C$14,0)),"")</f>
        <v>#N/A</v>
      </c>
      <c r="CB30" s="326" t="e">
        <f ca="1">IF(Plananalyse!CB30=1,VLOOKUP(CB$5,Kruistabel!$B$6:$F$9,MATCH($C30,Kruistabel!$C$5:$F$5,0)+1,FALSE)+MIN(Kruistabel!$C$15,IF($D30="Ja",Kruistabel!$C$13,0)+IF(CB$6="Ja",Kruistabel!$C$14,0)),"")</f>
        <v>#N/A</v>
      </c>
      <c r="CC30" s="326" t="e">
        <f ca="1">IF(Plananalyse!CC30=1,VLOOKUP(CC$5,Kruistabel!$B$6:$F$9,MATCH($C30,Kruistabel!$C$5:$F$5,0)+1,FALSE)+MIN(Kruistabel!$C$15,IF($D30="Ja",Kruistabel!$C$13,0)+IF(CC$6="Ja",Kruistabel!$C$14,0)),"")</f>
        <v>#N/A</v>
      </c>
      <c r="CD30" s="326" t="e">
        <f ca="1">IF(Plananalyse!CD30=1,VLOOKUP(CD$5,Kruistabel!$B$6:$F$9,MATCH($C30,Kruistabel!$C$5:$F$5,0)+1,FALSE)+MIN(Kruistabel!$C$15,IF($D30="Ja",Kruistabel!$C$13,0)+IF(CD$6="Ja",Kruistabel!$C$14,0)),"")</f>
        <v>#N/A</v>
      </c>
      <c r="CE30" s="326" t="e">
        <f ca="1">IF(Plananalyse!CE30=1,VLOOKUP(CE$5,Kruistabel!$B$6:$F$9,MATCH($C30,Kruistabel!$C$5:$F$5,0)+1,FALSE)+MIN(Kruistabel!$C$15,IF($D30="Ja",Kruistabel!$C$13,0)+IF(CE$6="Ja",Kruistabel!$C$14,0)),"")</f>
        <v>#N/A</v>
      </c>
      <c r="CF30" s="326" t="e">
        <f ca="1">IF(Plananalyse!CF30=1,VLOOKUP(CF$5,Kruistabel!$B$6:$F$9,MATCH($C30,Kruistabel!$C$5:$F$5,0)+1,FALSE)+MIN(Kruistabel!$C$15,IF($D30="Ja",Kruistabel!$C$13,0)+IF(CF$6="Ja",Kruistabel!$C$14,0)),"")</f>
        <v>#N/A</v>
      </c>
      <c r="CG30" s="326" t="e">
        <f ca="1">IF(Plananalyse!CG30=1,VLOOKUP(CG$5,Kruistabel!$B$6:$F$9,MATCH($C30,Kruistabel!$C$5:$F$5,0)+1,FALSE)+MIN(Kruistabel!$C$15,IF($D30="Ja",Kruistabel!$C$13,0)+IF(CG$6="Ja",Kruistabel!$C$14,0)),"")</f>
        <v>#REF!</v>
      </c>
      <c r="CH30" s="326" t="e">
        <f ca="1">IF(Plananalyse!CH30=1,VLOOKUP(CH$5,Kruistabel!$B$6:$F$9,MATCH($C30,Kruistabel!$C$5:$F$5,0)+1,FALSE)+MIN(Kruistabel!$C$15,IF($D30="Ja",Kruistabel!$C$13,0)+IF(CH$6="Ja",Kruistabel!$C$14,0)),"")</f>
        <v>#REF!</v>
      </c>
      <c r="CI30" s="65"/>
      <c r="CJ30" s="326">
        <f ca="1">IF(Plananalyse!CJ30=1,VLOOKUP(CJ$5,Kruistabel!$B$6:$F$9,MATCH($C30,Kruistabel!$C$5:$F$5,0)+1,FALSE)+MIN(Kruistabel!$C$15,IF($D30="Ja",Kruistabel!$C$13,0)+IF(CJ$6="Ja",Kruistabel!$C$14,0)),"")</f>
        <v>44</v>
      </c>
      <c r="CK30" s="326">
        <f ca="1">IF(Plananalyse!CK30=1,VLOOKUP(CK$5,Kruistabel!$B$6:$F$9,MATCH($C30,Kruistabel!$C$5:$F$5,0)+1,FALSE)+MIN(Kruistabel!$C$15,IF($D30="Ja",Kruistabel!$C$13,0)+IF(CK$6="Ja",Kruistabel!$C$14,0)),"")</f>
        <v>44</v>
      </c>
      <c r="CL30" s="326">
        <f ca="1">IF(Plananalyse!CL30=1,VLOOKUP(CL$5,Kruistabel!$B$6:$F$9,MATCH($C30,Kruistabel!$C$5:$F$5,0)+1,FALSE)+MIN(Kruistabel!$C$15,IF($D30="Ja",Kruistabel!$C$13,0)+IF(CL$6="Ja",Kruistabel!$C$14,0)),"")</f>
        <v>28</v>
      </c>
      <c r="CM30" s="326">
        <f ca="1">IF(Plananalyse!CM30=1,VLOOKUP(CM$5,Kruistabel!$B$6:$F$9,MATCH($C30,Kruistabel!$C$5:$F$5,0)+1,FALSE)+MIN(Kruistabel!$C$15,IF($D30="Ja",Kruistabel!$C$13,0)+IF(CM$6="Ja",Kruistabel!$C$14,0)),"")</f>
        <v>48</v>
      </c>
      <c r="CN30" s="326">
        <f ca="1">IF(Plananalyse!CN30=1,VLOOKUP(CN$5,Kruistabel!$B$6:$F$9,MATCH($C30,Kruistabel!$C$5:$F$5,0)+1,FALSE)+MIN(Kruistabel!$C$15,IF($D30="Ja",Kruistabel!$C$13,0)+IF(CN$6="Ja",Kruistabel!$C$14,0)),"")</f>
        <v>48</v>
      </c>
      <c r="CO30" s="326">
        <f ca="1">IF(Plananalyse!CO30=1,VLOOKUP(CO$5,Kruistabel!$B$6:$F$9,MATCH($C30,Kruistabel!$C$5:$F$5,0)+1,FALSE)+MIN(Kruistabel!$C$15,IF($D30="Ja",Kruistabel!$C$13,0)+IF(CO$6="Ja",Kruistabel!$C$14,0)),"")</f>
        <v>40</v>
      </c>
      <c r="CP30" s="326">
        <f ca="1">IF(Plananalyse!CP30=1,VLOOKUP(CP$5,Kruistabel!$B$6:$F$9,MATCH($C30,Kruistabel!$C$5:$F$5,0)+1,FALSE)+MIN(Kruistabel!$C$15,IF($D30="Ja",Kruistabel!$C$13,0)+IF(CP$6="Ja",Kruistabel!$C$14,0)),"")</f>
        <v>44</v>
      </c>
      <c r="CQ30" s="326">
        <f ca="1">IF(Plananalyse!CQ30=1,VLOOKUP(CQ$5,Kruistabel!$B$6:$F$9,MATCH($C30,Kruistabel!$C$5:$F$5,0)+1,FALSE)+MIN(Kruistabel!$C$15,IF($D30="Ja",Kruistabel!$C$13,0)+IF(CQ$6="Ja",Kruistabel!$C$14,0)),"")</f>
        <v>40</v>
      </c>
      <c r="CR30" s="326">
        <f ca="1">IF(Plananalyse!CR30=1,VLOOKUP(CR$5,Kruistabel!$B$6:$F$9,MATCH($C30,Kruistabel!$C$5:$F$5,0)+1,FALSE)+MIN(Kruistabel!$C$15,IF($D30="Ja",Kruistabel!$C$13,0)+IF(CR$6="Ja",Kruistabel!$C$14,0)),"")</f>
        <v>42</v>
      </c>
      <c r="CS30" s="326">
        <f ca="1">IF(Plananalyse!CS30=1,VLOOKUP(CS$5,Kruistabel!$B$6:$F$9,MATCH($C30,Kruistabel!$C$5:$F$5,0)+1,FALSE)+MIN(Kruistabel!$C$15,IF($D30="Ja",Kruistabel!$C$13,0)+IF(CS$6="Ja",Kruistabel!$C$14,0)),"")</f>
        <v>44</v>
      </c>
      <c r="CT30" s="326">
        <f ca="1">IF(Plananalyse!CT30=1,VLOOKUP(CT$5,Kruistabel!$B$6:$F$9,MATCH($C30,Kruistabel!$C$5:$F$5,0)+1,FALSE)+MIN(Kruistabel!$C$15,IF($D30="Ja",Kruistabel!$C$13,0)+IF(CT$6="Ja",Kruistabel!$C$14,0)),"")</f>
        <v>44</v>
      </c>
      <c r="CU30" s="326">
        <f ca="1">IF(Plananalyse!CU30=1,VLOOKUP(CU$5,Kruistabel!$B$6:$F$9,MATCH($C30,Kruistabel!$C$5:$F$5,0)+1,FALSE)+MIN(Kruistabel!$C$15,IF($D30="Ja",Kruistabel!$C$13,0)+IF(CU$6="Ja",Kruistabel!$C$14,0)),"")</f>
        <v>40</v>
      </c>
      <c r="CV30" s="326">
        <f ca="1">IF(Plananalyse!CV30=1,VLOOKUP(CV$5,Kruistabel!$B$6:$F$9,MATCH($C30,Kruistabel!$C$5:$F$5,0)+1,FALSE)+MIN(Kruistabel!$C$15,IF($D30="Ja",Kruistabel!$C$13,0)+IF(CV$6="Ja",Kruistabel!$C$14,0)),"")</f>
        <v>40</v>
      </c>
      <c r="CW30" s="326">
        <f ca="1">IF(Plananalyse!CW30=1,VLOOKUP(CW$5,Kruistabel!$B$6:$F$9,MATCH($C30,Kruistabel!$C$5:$F$5,0)+1,FALSE)+MIN(Kruistabel!$C$15,IF($D30="Ja",Kruistabel!$C$13,0)+IF(CW$6="Ja",Kruistabel!$C$14,0)),"")</f>
        <v>44</v>
      </c>
      <c r="CX30" s="326">
        <f ca="1">IF(Plananalyse!CX30=1,VLOOKUP(CX$5,Kruistabel!$B$6:$F$9,MATCH($C30,Kruistabel!$C$5:$F$5,0)+1,FALSE)+MIN(Kruistabel!$C$15,IF($D30="Ja",Kruistabel!$C$13,0)+IF(CX$6="Ja",Kruistabel!$C$14,0)),"")</f>
        <v>28</v>
      </c>
      <c r="CY30" s="326">
        <f ca="1">IF(Plananalyse!CY30=1,VLOOKUP(CY$5,Kruistabel!$B$6:$F$9,MATCH($C30,Kruistabel!$C$5:$F$5,0)+1,FALSE)+MIN(Kruistabel!$C$15,IF($D30="Ja",Kruistabel!$C$13,0)+IF(CY$6="Ja",Kruistabel!$C$14,0)),"")</f>
        <v>40</v>
      </c>
      <c r="CZ30" s="326">
        <f ca="1">IF(Plananalyse!CZ30=1,VLOOKUP(CZ$5,Kruistabel!$B$6:$F$9,MATCH($C30,Kruistabel!$C$5:$F$5,0)+1,FALSE)+MIN(Kruistabel!$C$15,IF($D30="Ja",Kruistabel!$C$13,0)+IF(CZ$6="Ja",Kruistabel!$C$14,0)),"")</f>
        <v>40</v>
      </c>
      <c r="DA30" s="326">
        <f ca="1">IF(Plananalyse!DA30=1,VLOOKUP(DA$5,Kruistabel!$B$6:$F$9,MATCH($C30,Kruistabel!$C$5:$F$5,0)+1,FALSE)+MIN(Kruistabel!$C$15,IF($D30="Ja",Kruistabel!$C$13,0)+IF(DA$6="Ja",Kruistabel!$C$14,0)),"")</f>
        <v>40</v>
      </c>
      <c r="DB30" s="326">
        <f ca="1">IF(Plananalyse!DB30=1,VLOOKUP(DB$5,Kruistabel!$B$6:$F$9,MATCH($C30,Kruistabel!$C$5:$F$5,0)+1,FALSE)+MIN(Kruistabel!$C$15,IF($D30="Ja",Kruistabel!$C$13,0)+IF(DB$6="Ja",Kruistabel!$C$14,0)),"")</f>
        <v>28</v>
      </c>
      <c r="DC30" s="326">
        <f ca="1">IF(Plananalyse!DC30=1,VLOOKUP(DC$5,Kruistabel!$B$6:$F$9,MATCH($C30,Kruistabel!$C$5:$F$5,0)+1,FALSE)+MIN(Kruistabel!$C$15,IF($D30="Ja",Kruistabel!$C$13,0)+IF(DC$6="Ja",Kruistabel!$C$14,0)),"")</f>
        <v>28</v>
      </c>
      <c r="DD30" s="327"/>
      <c r="DE30" s="326" t="e">
        <f ca="1">IF(Plananalyse!DE30=1,VLOOKUP(DE$5,Kruistabel!$B$6:$F$9,MATCH($C30,Kruistabel!$C$5:$F$5,0)+1,FALSE)+MIN(Kruistabel!$C$15,IF($D30="Ja",Kruistabel!$C$13,0)+IF(DE$6="Ja",Kruistabel!$C$14,0)),"")</f>
        <v>#N/A</v>
      </c>
      <c r="DF30" s="326" t="e">
        <f ca="1">IF(Plananalyse!DF30=1,VLOOKUP(DF$5,Kruistabel!$B$6:$F$9,MATCH($C30,Kruistabel!$C$5:$F$5,0)+1,FALSE)+MIN(Kruistabel!$C$15,IF($D30="Ja",Kruistabel!$C$13,0)+IF(DF$6="Ja",Kruistabel!$C$14,0)),"")</f>
        <v>#N/A</v>
      </c>
      <c r="DG30" s="326" t="e">
        <f ca="1">IF(Plananalyse!DG30=1,VLOOKUP(DG$5,Kruistabel!$B$6:$F$9,MATCH($C30,Kruistabel!$C$5:$F$5,0)+1,FALSE)+MIN(Kruistabel!$C$15,IF($D30="Ja",Kruistabel!$C$13,0)+IF(DG$6="Ja",Kruistabel!$C$14,0)),"")</f>
        <v>#N/A</v>
      </c>
      <c r="DH30" s="326" t="e">
        <f ca="1">IF(Plananalyse!DH30=1,VLOOKUP(DH$5,Kruistabel!$B$6:$F$9,MATCH($C30,Kruistabel!$C$5:$F$5,0)+1,FALSE)+MIN(Kruistabel!$C$15,IF($D30="Ja",Kruistabel!$C$13,0)+IF(DH$6="Ja",Kruistabel!$C$14,0)),"")</f>
        <v>#N/A</v>
      </c>
      <c r="DI30" s="326" t="e">
        <f ca="1">IF(Plananalyse!DI30=1,VLOOKUP(DI$5,Kruistabel!$B$6:$F$9,MATCH($C30,Kruistabel!$C$5:$F$5,0)+1,FALSE)+MIN(Kruistabel!$C$15,IF($D30="Ja",Kruistabel!$C$13,0)+IF(DI$6="Ja",Kruistabel!$C$14,0)),"")</f>
        <v>#N/A</v>
      </c>
      <c r="DJ30" s="326" t="e">
        <f ca="1">IF(Plananalyse!DJ30=1,VLOOKUP(DJ$5,Kruistabel!$B$6:$F$9,MATCH($C30,Kruistabel!$C$5:$F$5,0)+1,FALSE)+MIN(Kruistabel!$C$15,IF($D30="Ja",Kruistabel!$C$13,0)+IF(DJ$6="Ja",Kruistabel!$C$14,0)),"")</f>
        <v>#N/A</v>
      </c>
      <c r="DK30" s="326" t="e">
        <f ca="1">IF(Plananalyse!DK30=1,VLOOKUP(DK$5,Kruistabel!$B$6:$F$9,MATCH($C30,Kruistabel!$C$5:$F$5,0)+1,FALSE)+MIN(Kruistabel!$C$15,IF($D30="Ja",Kruistabel!$C$13,0)+IF(DK$6="Ja",Kruistabel!$C$14,0)),"")</f>
        <v>#REF!</v>
      </c>
      <c r="DL30" s="326" t="e">
        <f ca="1">IF(Plananalyse!DL30=1,VLOOKUP(DL$5,Kruistabel!$B$6:$F$9,MATCH($C30,Kruistabel!$C$5:$F$5,0)+1,FALSE)+MIN(Kruistabel!$C$15,IF($D30="Ja",Kruistabel!$C$13,0)+IF(DL$6="Ja",Kruistabel!$C$14,0)),"")</f>
        <v>#REF!</v>
      </c>
      <c r="DM30" s="327"/>
      <c r="DN30" s="326" t="e">
        <f ca="1">IF(Plananalyse!DN30=1,VLOOKUP(DN$5,Kruistabel!$B$6:$F$9,MATCH($C30,Kruistabel!$C$5:$F$5,0)+1,FALSE)+MIN(Kruistabel!$C$15,IF($D30="Ja",Kruistabel!$C$13,0)+IF(DN$6="Ja",Kruistabel!$C$14,0)),"")</f>
        <v>#N/A</v>
      </c>
      <c r="DO30" s="326" t="e">
        <f ca="1">IF(Plananalyse!DO30=1,VLOOKUP(DO$5,Kruistabel!$B$6:$F$9,MATCH($C30,Kruistabel!$C$5:$F$5,0)+1,FALSE)+MIN(Kruistabel!$C$15,IF($D30="Ja",Kruistabel!$C$13,0)+IF(DO$6="Ja",Kruistabel!$C$14,0)),"")</f>
        <v>#N/A</v>
      </c>
      <c r="DP30" s="326" t="e">
        <f ca="1">IF(Plananalyse!DP30=1,VLOOKUP(DP$5,Kruistabel!$B$6:$F$9,MATCH($C30,Kruistabel!$C$5:$F$5,0)+1,FALSE)+MIN(Kruistabel!$C$15,IF($D30="Ja",Kruistabel!$C$13,0)+IF(DP$6="Ja",Kruistabel!$C$14,0)),"")</f>
        <v>#N/A</v>
      </c>
      <c r="DQ30" s="326" t="e">
        <f ca="1">IF(Plananalyse!DQ30=1,VLOOKUP(DQ$5,Kruistabel!$B$6:$F$9,MATCH($C30,Kruistabel!$C$5:$F$5,0)+1,FALSE)+MIN(Kruistabel!$C$15,IF($D30="Ja",Kruistabel!$C$13,0)+IF(DQ$6="Ja",Kruistabel!$C$14,0)),"")</f>
        <v>#N/A</v>
      </c>
      <c r="DR30" s="326" t="e">
        <f ca="1">IF(Plananalyse!DR30=1,VLOOKUP(DR$5,Kruistabel!$B$6:$F$9,MATCH($C30,Kruistabel!$C$5:$F$5,0)+1,FALSE)+MIN(Kruistabel!$C$15,IF($D30="Ja",Kruistabel!$C$13,0)+IF(DR$6="Ja",Kruistabel!$C$14,0)),"")</f>
        <v>#N/A</v>
      </c>
      <c r="DS30" s="326" t="e">
        <f ca="1">IF(Plananalyse!DS30=1,VLOOKUP(DS$5,Kruistabel!$B$6:$F$9,MATCH($C30,Kruistabel!$C$5:$F$5,0)+1,FALSE)+MIN(Kruistabel!$C$15,IF($D30="Ja",Kruistabel!$C$13,0)+IF(DS$6="Ja",Kruistabel!$C$14,0)),"")</f>
        <v>#N/A</v>
      </c>
      <c r="DT30" s="326" t="e">
        <f ca="1">IF(Plananalyse!DT30=1,VLOOKUP(DT$5,Kruistabel!$B$6:$F$9,MATCH($C30,Kruistabel!$C$5:$F$5,0)+1,FALSE)+MIN(Kruistabel!$C$15,IF($D30="Ja",Kruistabel!$C$13,0)+IF(DT$6="Ja",Kruistabel!$C$14,0)),"")</f>
        <v>#N/A</v>
      </c>
      <c r="DU30" s="326" t="e">
        <f ca="1">IF(Plananalyse!DU30=1,VLOOKUP(DU$5,Kruistabel!$B$6:$F$9,MATCH($C30,Kruistabel!$C$5:$F$5,0)+1,FALSE)+MIN(Kruistabel!$C$15,IF($D30="Ja",Kruistabel!$C$13,0)+IF(DU$6="Ja",Kruistabel!$C$14,0)),"")</f>
        <v>#N/A</v>
      </c>
      <c r="DV30" s="326" t="e">
        <f ca="1">IF(Plananalyse!DV30=1,VLOOKUP(DV$5,Kruistabel!$B$6:$F$9,MATCH($C30,Kruistabel!$C$5:$F$5,0)+1,FALSE)+MIN(Kruistabel!$C$15,IF($D30="Ja",Kruistabel!$C$13,0)+IF(DV$6="Ja",Kruistabel!$C$14,0)),"")</f>
        <v>#N/A</v>
      </c>
      <c r="DW30" s="326" t="e">
        <f ca="1">IF(Plananalyse!DW30=1,VLOOKUP(DW$5,Kruistabel!$B$6:$F$9,MATCH($C30,Kruistabel!$C$5:$F$5,0)+1,FALSE)+MIN(Kruistabel!$C$15,IF($D30="Ja",Kruistabel!$C$13,0)+IF(DW$6="Ja",Kruistabel!$C$14,0)),"")</f>
        <v>#REF!</v>
      </c>
      <c r="DX30" s="326" t="e">
        <f ca="1">IF(Plananalyse!DX30=1,VLOOKUP(DX$5,Kruistabel!$B$6:$F$9,MATCH($C30,Kruistabel!$C$5:$F$5,0)+1,FALSE)+MIN(Kruistabel!$C$15,IF($D30="Ja",Kruistabel!$C$13,0)+IF(DX$6="Ja",Kruistabel!$C$14,0)),"")</f>
        <v>#REF!</v>
      </c>
      <c r="DY30" s="327"/>
      <c r="DZ30" s="326" t="e">
        <f ca="1">IF(Plananalyse!DZ30=1,VLOOKUP(DZ$5,Kruistabel!$B$6:$F$9,MATCH($C30,Kruistabel!$C$5:$F$5,0)+1,FALSE)+MIN(Kruistabel!$C$15,IF($D30="Ja",Kruistabel!$C$13,0)+IF(DZ$6="Ja",Kruistabel!$C$14,0)),"")</f>
        <v>#N/A</v>
      </c>
      <c r="EA30" s="326" t="e">
        <f ca="1">IF(Plananalyse!EA30=1,VLOOKUP(EA$5,Kruistabel!$B$6:$F$9,MATCH($C30,Kruistabel!$C$5:$F$5,0)+1,FALSE)+MIN(Kruistabel!$C$15,IF($D30="Ja",Kruistabel!$C$13,0)+IF(EA$6="Ja",Kruistabel!$C$14,0)),"")</f>
        <v>#N/A</v>
      </c>
      <c r="EB30" s="326" t="e">
        <f ca="1">IF(Plananalyse!EB30=1,VLOOKUP(EB$5,Kruistabel!$B$6:$F$9,MATCH($C30,Kruistabel!$C$5:$F$5,0)+1,FALSE)+MIN(Kruistabel!$C$15,IF($D30="Ja",Kruistabel!$C$13,0)+IF(EB$6="Ja",Kruistabel!$C$14,0)),"")</f>
        <v>#REF!</v>
      </c>
      <c r="EC30" s="326" t="e">
        <f ca="1">IF(Plananalyse!EC30=1,VLOOKUP(EC$5,Kruistabel!$B$6:$F$9,MATCH($C30,Kruistabel!$C$5:$F$5,0)+1,FALSE)+MIN(Kruistabel!$C$15,IF($D30="Ja",Kruistabel!$C$13,0)+IF(EC$6="Ja",Kruistabel!$C$14,0)),"")</f>
        <v>#REF!</v>
      </c>
      <c r="ED30" s="327"/>
      <c r="EE30" s="326" t="e">
        <f ca="1">IF(Plananalyse!EE30=1,VLOOKUP(EE$5,Kruistabel!$B$6:$F$9,MATCH($C30,Kruistabel!$C$5:$F$5,0)+1,FALSE)+MIN(Kruistabel!$C$15,IF($D30="Ja",Kruistabel!$C$13,0)+IF(EE$6="Ja",Kruistabel!$C$14,0)),"")</f>
        <v>#N/A</v>
      </c>
      <c r="EF30" s="326" t="e">
        <f ca="1">IF(Plananalyse!EF30=1,VLOOKUP(EF$5,Kruistabel!$B$6:$F$9,MATCH($C30,Kruistabel!$C$5:$F$5,0)+1,FALSE)+MIN(Kruistabel!$C$15,IF($D30="Ja",Kruistabel!$C$13,0)+IF(EF$6="Ja",Kruistabel!$C$14,0)),"")</f>
        <v>#N/A</v>
      </c>
      <c r="EG30" s="326" t="e">
        <f ca="1">IF(Plananalyse!EG30=1,VLOOKUP(EG$5,Kruistabel!$B$6:$F$9,MATCH($C30,Kruistabel!$C$5:$F$5,0)+1,FALSE)+MIN(Kruistabel!$C$15,IF($D30="Ja",Kruistabel!$C$13,0)+IF(EG$6="Ja",Kruistabel!$C$14,0)),"")</f>
        <v>#N/A</v>
      </c>
      <c r="EH30" s="326" t="e">
        <f ca="1">IF(Plananalyse!EH30=1,VLOOKUP(EH$5,Kruistabel!$B$6:$F$9,MATCH($C30,Kruistabel!$C$5:$F$5,0)+1,FALSE)+MIN(Kruistabel!$C$15,IF($D30="Ja",Kruistabel!$C$13,0)+IF(EH$6="Ja",Kruistabel!$C$14,0)),"")</f>
        <v>#REF!</v>
      </c>
      <c r="EI30" s="326" t="e">
        <f ca="1">IF(Plananalyse!EI30=1,VLOOKUP(EI$5,Kruistabel!$B$6:$F$9,MATCH($C30,Kruistabel!$C$5:$F$5,0)+1,FALSE)+MIN(Kruistabel!$C$15,IF($D30="Ja",Kruistabel!$C$13,0)+IF(EI$6="Ja",Kruistabel!$C$14,0)),"")</f>
        <v>#REF!</v>
      </c>
      <c r="EJ30" s="331" t="str">
        <f>IF(Plananalyse!EJ30=1,VLOOKUP(EJ$5,Kruistabel!$B$6:$F$9,MATCH($C30,Kruistabel!$C$5:$F$5,0)+1,FALSE)+MIN(Kruistabel!$C$15,IF($D30="Ja",Kruistabel!$C$13,0)+IF(EJ$6="Ja",Kruistabel!$C$14,0)),"")</f>
        <v/>
      </c>
      <c r="EK30" s="164"/>
      <c r="EL30" s="164"/>
      <c r="EM30" s="164"/>
      <c r="EN30" s="164"/>
    </row>
    <row r="31" spans="2:144">
      <c r="B31" s="337" t="s">
        <v>117</v>
      </c>
      <c r="C31" s="160" t="str">
        <f>_xlfn.IFNA(VLOOKUP($B31,Classificatietabel!$B$6:$I$91,C$7,FALSE),"")</f>
        <v>hoog</v>
      </c>
      <c r="D31" s="160" t="str">
        <f>_xlfn.IFNA(VLOOKUP($B31,Classificatietabel!$B$6:$I$91,D$7,FALSE),"")</f>
        <v>neen</v>
      </c>
      <c r="E31" s="119">
        <f>IF(AND(D31="laag",$D$3=1),0,_xlfn.IFNA(IF(VLOOKUP($B31,Classificatietabel!$B$6:$H$91,$E$5,FALSE)="Ja",1,0),""))</f>
        <v>1</v>
      </c>
      <c r="F31" s="163"/>
      <c r="G31" s="326">
        <f>IF(Plananalyse!G31=1,VLOOKUP(G$5,Kruistabel!$B$6:$F$9,MATCH($C31,Kruistabel!$C$5:$F$5,0)+1,FALSE)+MIN(Kruistabel!$C$15,IF($D31="Ja",Kruistabel!$C$13,0)+IF(G$6="Ja",Kruistabel!$C$14,0)),"")</f>
        <v>32</v>
      </c>
      <c r="H31" s="326">
        <f>IF(Plananalyse!H31=1,VLOOKUP(H$5,Kruistabel!$B$6:$F$9,MATCH($C31,Kruistabel!$C$5:$F$5,0)+1,FALSE)+MIN(Kruistabel!$C$15,IF($D31="Ja",Kruistabel!$C$13,0)+IF(H$6="Ja",Kruistabel!$C$14,0)),"")</f>
        <v>32</v>
      </c>
      <c r="I31" s="326">
        <f>IF(Plananalyse!I31=1,VLOOKUP(I$5,Kruistabel!$B$6:$F$9,MATCH($C31,Kruistabel!$C$5:$F$5,0)+1,FALSE)+MIN(Kruistabel!$C$15,IF($D31="Ja",Kruistabel!$C$13,0)+IF(I$6="Ja",Kruistabel!$C$14,0)),"")</f>
        <v>44</v>
      </c>
      <c r="J31" s="326">
        <f>IF(Plananalyse!J31=1,VLOOKUP(J$5,Kruistabel!$B$6:$F$9,MATCH($C31,Kruistabel!$C$5:$F$5,0)+1,FALSE)+MIN(Kruistabel!$C$15,IF($D31="Ja",Kruistabel!$C$13,0)+IF(J$6="Ja",Kruistabel!$C$14,0)),"")</f>
        <v>32</v>
      </c>
      <c r="K31" s="326">
        <f>IF(Plananalyse!K31=1,VLOOKUP(K$5,Kruistabel!$B$6:$F$9,MATCH($C31,Kruistabel!$C$5:$F$5,0)+1,FALSE)+MIN(Kruistabel!$C$15,IF($D31="Ja",Kruistabel!$C$13,0)+IF(K$6="Ja",Kruistabel!$C$14,0)),"")</f>
        <v>32</v>
      </c>
      <c r="L31" s="326">
        <f>IF(Plananalyse!L31=1,VLOOKUP(L$5,Kruistabel!$B$6:$F$9,MATCH($C31,Kruistabel!$C$5:$F$5,0)+1,FALSE)+MIN(Kruistabel!$C$15,IF($D31="Ja",Kruistabel!$C$13,0)+IF(L$6="Ja",Kruistabel!$C$14,0)),"")</f>
        <v>32</v>
      </c>
      <c r="M31" s="326">
        <f>IF(Plananalyse!M31=1,VLOOKUP(M$5,Kruistabel!$B$6:$F$9,MATCH($C31,Kruistabel!$C$5:$F$5,0)+1,FALSE)+MIN(Kruistabel!$C$15,IF($D31="Ja",Kruistabel!$C$13,0)+IF(M$6="Ja",Kruistabel!$C$14,0)),"")</f>
        <v>48</v>
      </c>
      <c r="N31" s="326">
        <f>IF(Plananalyse!N31=1,VLOOKUP(N$5,Kruistabel!$B$6:$F$9,MATCH($C31,Kruistabel!$C$5:$F$5,0)+1,FALSE)+MIN(Kruistabel!$C$15,IF($D31="Ja",Kruistabel!$C$13,0)+IF(N$6="Ja",Kruistabel!$C$14,0)),"")</f>
        <v>48</v>
      </c>
      <c r="O31" s="326">
        <f>IF(Plananalyse!O31=1,VLOOKUP(O$5,Kruistabel!$B$6:$F$9,MATCH($C31,Kruistabel!$C$5:$F$5,0)+1,FALSE)+MIN(Kruistabel!$C$15,IF($D31="Ja",Kruistabel!$C$13,0)+IF(O$6="Ja",Kruistabel!$C$14,0)),"")</f>
        <v>48</v>
      </c>
      <c r="P31" s="326">
        <f>IF(Plananalyse!P31=1,VLOOKUP(P$5,Kruistabel!$B$6:$F$9,MATCH($C31,Kruistabel!$C$5:$F$5,0)+1,FALSE)+MIN(Kruistabel!$C$15,IF($D31="Ja",Kruistabel!$C$13,0)+IF(P$6="Ja",Kruistabel!$C$14,0)),"")</f>
        <v>52</v>
      </c>
      <c r="Q31" s="326">
        <f>IF(Plananalyse!Q31=1,VLOOKUP(Q$5,Kruistabel!$B$6:$F$9,MATCH($C31,Kruistabel!$C$5:$F$5,0)+1,FALSE)+MIN(Kruistabel!$C$15,IF($D31="Ja",Kruistabel!$C$13,0)+IF(Q$6="Ja",Kruistabel!$C$14,0)),"")</f>
        <v>44</v>
      </c>
      <c r="R31" s="326">
        <f>IF(Plananalyse!R31=1,VLOOKUP(R$5,Kruistabel!$B$6:$F$9,MATCH($C31,Kruistabel!$C$5:$F$5,0)+1,FALSE)+MIN(Kruistabel!$C$15,IF($D31="Ja",Kruistabel!$C$13,0)+IF(R$6="Ja",Kruistabel!$C$14,0)),"")</f>
        <v>48</v>
      </c>
      <c r="S31" s="326">
        <f>IF(Plananalyse!S31=1,VLOOKUP(S$5,Kruistabel!$B$6:$F$9,MATCH($C31,Kruistabel!$C$5:$F$5,0)+1,FALSE)+MIN(Kruistabel!$C$15,IF($D31="Ja",Kruistabel!$C$13,0)+IF(S$6="Ja",Kruistabel!$C$14,0)),"")</f>
        <v>32</v>
      </c>
      <c r="T31" s="326">
        <f>IF(Plananalyse!T31=1,VLOOKUP(T$5,Kruistabel!$B$6:$F$9,MATCH($C31,Kruistabel!$C$5:$F$5,0)+1,FALSE)+MIN(Kruistabel!$C$15,IF($D31="Ja",Kruistabel!$C$13,0)+IF(T$6="Ja",Kruistabel!$C$14,0)),"")</f>
        <v>32</v>
      </c>
      <c r="U31" s="326">
        <f>IF(Plananalyse!U31=1,VLOOKUP(U$5,Kruistabel!$B$6:$F$9,MATCH($C31,Kruistabel!$C$5:$F$5,0)+1,FALSE)+MIN(Kruistabel!$C$15,IF($D31="Ja",Kruistabel!$C$13,0)+IF(U$6="Ja",Kruistabel!$C$14,0)),"")</f>
        <v>32</v>
      </c>
      <c r="V31" s="326">
        <f>IF(Plananalyse!V31=1,VLOOKUP(V$5,Kruistabel!$B$6:$F$9,MATCH($C31,Kruistabel!$C$5:$F$5,0)+1,FALSE)+MIN(Kruistabel!$C$15,IF($D31="Ja",Kruistabel!$C$13,0)+IF(V$6="Ja",Kruistabel!$C$14,0)),"")</f>
        <v>32</v>
      </c>
      <c r="W31" s="326">
        <f>IF(Plananalyse!W31=1,VLOOKUP(W$5,Kruistabel!$B$6:$F$9,MATCH($C31,Kruistabel!$C$5:$F$5,0)+1,FALSE)+MIN(Kruistabel!$C$15,IF($D31="Ja",Kruistabel!$C$13,0)+IF(W$6="Ja",Kruistabel!$C$14,0)),"")</f>
        <v>32</v>
      </c>
      <c r="X31" s="326">
        <f>IF(Plananalyse!X31=1,VLOOKUP(X$5,Kruistabel!$B$6:$F$9,MATCH($C31,Kruistabel!$C$5:$F$5,0)+1,FALSE)+MIN(Kruistabel!$C$15,IF($D31="Ja",Kruistabel!$C$13,0)+IF(X$6="Ja",Kruistabel!$C$14,0)),"")</f>
        <v>32</v>
      </c>
      <c r="Y31" s="326">
        <f>IF(Plananalyse!Y31=1,VLOOKUP(Y$5,Kruistabel!$B$6:$F$9,MATCH($C31,Kruistabel!$C$5:$F$5,0)+1,FALSE)+MIN(Kruistabel!$C$15,IF($D31="Ja",Kruistabel!$C$13,0)+IF(Y$6="Ja",Kruistabel!$C$14,0)),"")</f>
        <v>44</v>
      </c>
      <c r="Z31" s="326">
        <f>IF(Plananalyse!Z31=1,VLOOKUP(Z$5,Kruistabel!$B$6:$F$9,MATCH($C31,Kruistabel!$C$5:$F$5,0)+1,FALSE)+MIN(Kruistabel!$C$15,IF($D31="Ja",Kruistabel!$C$13,0)+IF(Z$6="Ja",Kruistabel!$C$14,0)),"")</f>
        <v>32</v>
      </c>
      <c r="AA31" s="326">
        <f>IF(Plananalyse!AA31=1,VLOOKUP(AA$5,Kruistabel!$B$6:$F$9,MATCH($C31,Kruistabel!$C$5:$F$5,0)+1,FALSE)+MIN(Kruistabel!$C$15,IF($D31="Ja",Kruistabel!$C$13,0)+IF(AA$6="Ja",Kruistabel!$C$14,0)),"")</f>
        <v>32</v>
      </c>
      <c r="AB31" s="326">
        <f>IF(Plananalyse!AB31=1,VLOOKUP(AB$5,Kruistabel!$B$6:$F$9,MATCH($C31,Kruistabel!$C$5:$F$5,0)+1,FALSE)+MIN(Kruistabel!$C$15,IF($D31="Ja",Kruistabel!$C$13,0)+IF(AB$6="Ja",Kruistabel!$C$14,0)),"")</f>
        <v>32</v>
      </c>
      <c r="AC31" s="326">
        <f>IF(Plananalyse!AC31=1,VLOOKUP(AC$5,Kruistabel!$B$6:$F$9,MATCH($C31,Kruistabel!$C$5:$F$5,0)+1,FALSE)+MIN(Kruistabel!$C$15,IF($D31="Ja",Kruistabel!$C$13,0)+IF(AC$6="Ja",Kruistabel!$C$14,0)),"")</f>
        <v>32</v>
      </c>
      <c r="AD31" s="326">
        <f ca="1">IF(Plananalyse!AD31=1,VLOOKUP(AD$5,Kruistabel!$B$6:$F$9,MATCH($C31,Kruistabel!$C$5:$F$5,0)+1,FALSE)+MIN(Kruistabel!$C$15,IF($D31="Ja",Kruistabel!$C$13,0)+IF(AD$6="Ja",Kruistabel!$C$14,0)),"")</f>
        <v>32</v>
      </c>
      <c r="AE31" s="326">
        <f ca="1">IF(Plananalyse!AE31=1,VLOOKUP(AE$5,Kruistabel!$B$6:$F$9,MATCH($C31,Kruistabel!$C$5:$F$5,0)+1,FALSE)+MIN(Kruistabel!$C$15,IF($D31="Ja",Kruistabel!$C$13,0)+IF(AE$6="Ja",Kruistabel!$C$14,0)),"")</f>
        <v>32</v>
      </c>
      <c r="AF31" s="326">
        <f ca="1">IF(Plananalyse!AF31=1,VLOOKUP(AF$5,Kruistabel!$B$6:$F$9,MATCH($C31,Kruistabel!$C$5:$F$5,0)+1,FALSE)+MIN(Kruistabel!$C$15,IF($D31="Ja",Kruistabel!$C$13,0)+IF(AF$6="Ja",Kruistabel!$C$14,0)),"")</f>
        <v>32</v>
      </c>
      <c r="AG31" s="326">
        <f ca="1">IF(Plananalyse!AG31=1,VLOOKUP(AG$5,Kruistabel!$B$6:$F$9,MATCH($C31,Kruistabel!$C$5:$F$5,0)+1,FALSE)+MIN(Kruistabel!$C$15,IF($D31="Ja",Kruistabel!$C$13,0)+IF(AG$6="Ja",Kruistabel!$C$14,0)),"")</f>
        <v>32</v>
      </c>
      <c r="AH31" s="326">
        <f ca="1">IF(Plananalyse!AH31=1,VLOOKUP(AH$5,Kruistabel!$B$6:$F$9,MATCH($C31,Kruistabel!$C$5:$F$5,0)+1,FALSE)+MIN(Kruistabel!$C$15,IF($D31="Ja",Kruistabel!$C$13,0)+IF(AH$6="Ja",Kruistabel!$C$14,0)),"")</f>
        <v>32</v>
      </c>
      <c r="AI31" s="326">
        <f ca="1">IF(Plananalyse!AI31=1,VLOOKUP(AI$5,Kruistabel!$B$6:$F$9,MATCH($C31,Kruistabel!$C$5:$F$5,0)+1,FALSE)+MIN(Kruistabel!$C$15,IF($D31="Ja",Kruistabel!$C$13,0)+IF(AI$6="Ja",Kruistabel!$C$14,0)),"")</f>
        <v>32</v>
      </c>
      <c r="AJ31" s="326">
        <f ca="1">IF(Plananalyse!AJ31=1,VLOOKUP(AJ$5,Kruistabel!$B$6:$F$9,MATCH($C31,Kruistabel!$C$5:$F$5,0)+1,FALSE)+MIN(Kruistabel!$C$15,IF($D31="Ja",Kruistabel!$C$13,0)+IF(AJ$6="Ja",Kruistabel!$C$14,0)),"")</f>
        <v>32</v>
      </c>
      <c r="AK31" s="326">
        <f ca="1">IF(Plananalyse!AK31=1,VLOOKUP(AK$5,Kruistabel!$B$6:$F$9,MATCH($C31,Kruistabel!$C$5:$F$5,0)+1,FALSE)+MIN(Kruistabel!$C$15,IF($D31="Ja",Kruistabel!$C$13,0)+IF(AK$6="Ja",Kruistabel!$C$14,0)),"")</f>
        <v>46</v>
      </c>
      <c r="AL31" s="326">
        <f ca="1">IF(Plananalyse!AL31=1,VLOOKUP(AL$5,Kruistabel!$B$6:$F$9,MATCH($C31,Kruistabel!$C$5:$F$5,0)+1,FALSE)+MIN(Kruistabel!$C$15,IF($D31="Ja",Kruistabel!$C$13,0)+IF(AL$6="Ja",Kruistabel!$C$14,0)),"")</f>
        <v>32</v>
      </c>
      <c r="AM31" s="326">
        <f ca="1">IF(Plananalyse!AM31=1,VLOOKUP(AM$5,Kruistabel!$B$6:$F$9,MATCH($C31,Kruistabel!$C$5:$F$5,0)+1,FALSE)+MIN(Kruistabel!$C$15,IF($D31="Ja",Kruistabel!$C$13,0)+IF(AM$6="Ja",Kruistabel!$C$14,0)),"")</f>
        <v>32</v>
      </c>
      <c r="AN31" s="327"/>
      <c r="AO31" s="326">
        <f ca="1">IF(Plananalyse!AO31=1,VLOOKUP(AO$5,Kruistabel!$B$6:$F$9,MATCH($C31,Kruistabel!$C$5:$F$5,0)+1,FALSE)+MIN(Kruistabel!$C$15,IF($D31="Ja",Kruistabel!$C$13,0)+IF(AO$6="Ja",Kruistabel!$C$14,0)),"")</f>
        <v>46</v>
      </c>
      <c r="AP31" s="326">
        <f ca="1">IF(Plananalyse!AP31=1,VLOOKUP(AP$5,Kruistabel!$B$6:$F$9,MATCH($C31,Kruistabel!$C$5:$F$5,0)+1,FALSE)+MIN(Kruistabel!$C$15,IF($D31="Ja",Kruistabel!$C$13,0)+IF(AP$6="Ja",Kruistabel!$C$14,0)),"")</f>
        <v>46</v>
      </c>
      <c r="AQ31" s="326">
        <f ca="1">IF(Plananalyse!AQ31=1,VLOOKUP(AQ$5,Kruistabel!$B$6:$F$9,MATCH($C31,Kruistabel!$C$5:$F$5,0)+1,FALSE)+MIN(Kruistabel!$C$15,IF($D31="Ja",Kruistabel!$C$13,0)+IF(AQ$6="Ja",Kruistabel!$C$14,0)),"")</f>
        <v>46</v>
      </c>
      <c r="AR31" s="326">
        <f ca="1">IF(Plananalyse!AR31=1,VLOOKUP(AR$5,Kruistabel!$B$6:$F$9,MATCH($C31,Kruistabel!$C$5:$F$5,0)+1,FALSE)+MIN(Kruistabel!$C$15,IF($D31="Ja",Kruistabel!$C$13,0)+IF(AR$6="Ja",Kruistabel!$C$14,0)),"")</f>
        <v>50</v>
      </c>
      <c r="AS31" s="326">
        <f ca="1">IF(Plananalyse!AS31=1,VLOOKUP(AS$5,Kruistabel!$B$6:$F$9,MATCH($C31,Kruistabel!$C$5:$F$5,0)+1,FALSE)+MIN(Kruistabel!$C$15,IF($D31="Ja",Kruistabel!$C$13,0)+IF(AS$6="Ja",Kruistabel!$C$14,0)),"")</f>
        <v>46</v>
      </c>
      <c r="AT31" s="326">
        <f ca="1">IF(Plananalyse!AT31=1,VLOOKUP(AT$5,Kruistabel!$B$6:$F$9,MATCH($C31,Kruistabel!$C$5:$F$5,0)+1,FALSE)+MIN(Kruistabel!$C$15,IF($D31="Ja",Kruistabel!$C$13,0)+IF(AT$6="Ja",Kruistabel!$C$14,0)),"")</f>
        <v>50</v>
      </c>
      <c r="AU31" s="326">
        <f ca="1">IF(Plananalyse!AU31=1,VLOOKUP(AU$5,Kruistabel!$B$6:$F$9,MATCH($C31,Kruistabel!$C$5:$F$5,0)+1,FALSE)+MIN(Kruistabel!$C$15,IF($D31="Ja",Kruistabel!$C$13,0)+IF(AU$6="Ja",Kruistabel!$C$14,0)),"")</f>
        <v>32</v>
      </c>
      <c r="AV31" s="326">
        <f ca="1">IF(Plananalyse!AV31=1,VLOOKUP(AV$5,Kruistabel!$B$6:$F$9,MATCH($C31,Kruistabel!$C$5:$F$5,0)+1,FALSE)+MIN(Kruistabel!$C$15,IF($D31="Ja",Kruistabel!$C$13,0)+IF(AV$6="Ja",Kruistabel!$C$14,0)),"")</f>
        <v>46</v>
      </c>
      <c r="AW31" s="326">
        <f ca="1">IF(Plananalyse!AW31=1,VLOOKUP(AW$5,Kruistabel!$B$6:$F$9,MATCH($C31,Kruistabel!$C$5:$F$5,0)+1,FALSE)+MIN(Kruistabel!$C$15,IF($D31="Ja",Kruistabel!$C$13,0)+IF(AW$6="Ja",Kruistabel!$C$14,0)),"")</f>
        <v>32</v>
      </c>
      <c r="AX31" s="326">
        <f ca="1">IF(Plananalyse!AX31=1,VLOOKUP(AX$5,Kruistabel!$B$6:$F$9,MATCH($C31,Kruistabel!$C$5:$F$5,0)+1,FALSE)+MIN(Kruistabel!$C$15,IF($D31="Ja",Kruistabel!$C$13,0)+IF(AX$6="Ja",Kruistabel!$C$14,0)),"")</f>
        <v>32</v>
      </c>
      <c r="AY31" s="327"/>
      <c r="AZ31" s="326">
        <f ca="1">IF(Plananalyse!AZ31=1,VLOOKUP(AZ$5,Kruistabel!$B$6:$F$9,MATCH($C31,Kruistabel!$C$5:$F$5,0)+1,FALSE)+MIN(Kruistabel!$C$15,IF($D31="Ja",Kruistabel!$C$13,0)+IF(AZ$6="Ja",Kruistabel!$C$14,0)),"")</f>
        <v>32</v>
      </c>
      <c r="BA31" s="326">
        <f ca="1">IF(Plananalyse!BA31=1,VLOOKUP(BA$5,Kruistabel!$B$6:$F$9,MATCH($C31,Kruistabel!$C$5:$F$5,0)+1,FALSE)+MIN(Kruistabel!$C$15,IF($D31="Ja",Kruistabel!$C$13,0)+IF(BA$6="Ja",Kruistabel!$C$14,0)),"")</f>
        <v>32</v>
      </c>
      <c r="BB31" s="326">
        <f ca="1">IF(Plananalyse!BB31=1,VLOOKUP(BB$5,Kruistabel!$B$6:$F$9,MATCH($C31,Kruistabel!$C$5:$F$5,0)+1,FALSE)+MIN(Kruistabel!$C$15,IF($D31="Ja",Kruistabel!$C$13,0)+IF(BB$6="Ja",Kruistabel!$C$14,0)),"")</f>
        <v>44</v>
      </c>
      <c r="BC31" s="326">
        <f ca="1">IF(Plananalyse!BC31=1,VLOOKUP(BC$5,Kruistabel!$B$6:$F$9,MATCH($C31,Kruistabel!$C$5:$F$5,0)+1,FALSE)+MIN(Kruistabel!$C$15,IF($D31="Ja",Kruistabel!$C$13,0)+IF(BC$6="Ja",Kruistabel!$C$14,0)),"")</f>
        <v>44</v>
      </c>
      <c r="BD31" s="326">
        <f ca="1">IF(Plananalyse!BD31=1,VLOOKUP(BD$5,Kruistabel!$B$6:$F$9,MATCH($C31,Kruistabel!$C$5:$F$5,0)+1,FALSE)+MIN(Kruistabel!$C$15,IF($D31="Ja",Kruistabel!$C$13,0)+IF(BD$6="Ja",Kruistabel!$C$14,0)),"")</f>
        <v>32</v>
      </c>
      <c r="BE31" s="326">
        <f ca="1">IF(Plananalyse!BE31=1,VLOOKUP(BE$5,Kruistabel!$B$6:$F$9,MATCH($C31,Kruistabel!$C$5:$F$5,0)+1,FALSE)+MIN(Kruistabel!$C$15,IF($D31="Ja",Kruistabel!$C$13,0)+IF(BE$6="Ja",Kruistabel!$C$14,0)),"")</f>
        <v>32</v>
      </c>
      <c r="BF31" s="326">
        <f ca="1">IF(Plananalyse!BF31=1,VLOOKUP(BF$5,Kruistabel!$B$6:$F$9,MATCH($C31,Kruistabel!$C$5:$F$5,0)+1,FALSE)+MIN(Kruistabel!$C$15,IF($D31="Ja",Kruistabel!$C$13,0)+IF(BF$6="Ja",Kruistabel!$C$14,0)),"")</f>
        <v>32</v>
      </c>
      <c r="BG31" s="326">
        <f ca="1">IF(Plananalyse!BG31=1,VLOOKUP(BG$5,Kruistabel!$B$6:$F$9,MATCH($C31,Kruistabel!$C$5:$F$5,0)+1,FALSE)+MIN(Kruistabel!$C$15,IF($D31="Ja",Kruistabel!$C$13,0)+IF(BG$6="Ja",Kruistabel!$C$14,0)),"")</f>
        <v>32</v>
      </c>
      <c r="BH31" s="326">
        <f ca="1">IF(Plananalyse!BH31=1,VLOOKUP(BH$5,Kruistabel!$B$6:$F$9,MATCH($C31,Kruistabel!$C$5:$F$5,0)+1,FALSE)+MIN(Kruistabel!$C$15,IF($D31="Ja",Kruistabel!$C$13,0)+IF(BH$6="Ja",Kruistabel!$C$14,0)),"")</f>
        <v>32</v>
      </c>
      <c r="BI31" s="327"/>
      <c r="BJ31" s="326" t="e">
        <f ca="1">IF(Plananalyse!BJ31=1,VLOOKUP(BJ$5,Kruistabel!$B$6:$F$9,MATCH($C31,Kruistabel!$C$5:$F$5,0)+1,FALSE)+MIN(Kruistabel!$C$15,IF($D31="Ja",Kruistabel!$C$13,0)+IF(BJ$6="Ja",Kruistabel!$C$14,0)),"")</f>
        <v>#N/A</v>
      </c>
      <c r="BK31" s="326" t="e">
        <f ca="1">IF(Plananalyse!BK31=1,VLOOKUP(BK$5,Kruistabel!$B$6:$F$9,MATCH($C31,Kruistabel!$C$5:$F$5,0)+1,FALSE)+MIN(Kruistabel!$C$15,IF($D31="Ja",Kruistabel!$C$13,0)+IF(BK$6="Ja",Kruistabel!$C$14,0)),"")</f>
        <v>#N/A</v>
      </c>
      <c r="BL31" s="326" t="e">
        <f ca="1">IF(Plananalyse!BL31=1,VLOOKUP(BL$5,Kruistabel!$B$6:$F$9,MATCH($C31,Kruistabel!$C$5:$F$5,0)+1,FALSE)+MIN(Kruistabel!$C$15,IF($D31="Ja",Kruistabel!$C$13,0)+IF(BL$6="Ja",Kruistabel!$C$14,0)),"")</f>
        <v>#N/A</v>
      </c>
      <c r="BM31" s="326" t="e">
        <f ca="1">IF(Plananalyse!BM31=1,VLOOKUP(BM$5,Kruistabel!$B$6:$F$9,MATCH($C31,Kruistabel!$C$5:$F$5,0)+1,FALSE)+MIN(Kruistabel!$C$15,IF($D31="Ja",Kruistabel!$C$13,0)+IF(BM$6="Ja",Kruistabel!$C$14,0)),"")</f>
        <v>#N/A</v>
      </c>
      <c r="BN31" s="326" t="e">
        <f ca="1">IF(Plananalyse!BN31=1,VLOOKUP(BN$5,Kruistabel!$B$6:$F$9,MATCH($C31,Kruistabel!$C$5:$F$5,0)+1,FALSE)+MIN(Kruistabel!$C$15,IF($D31="Ja",Kruistabel!$C$13,0)+IF(BN$6="Ja",Kruistabel!$C$14,0)),"")</f>
        <v>#N/A</v>
      </c>
      <c r="BO31" s="326" t="e">
        <f ca="1">IF(Plananalyse!BO31=1,VLOOKUP(BO$5,Kruistabel!$B$6:$F$9,MATCH($C31,Kruistabel!$C$5:$F$5,0)+1,FALSE)+MIN(Kruistabel!$C$15,IF($D31="Ja",Kruistabel!$C$13,0)+IF(BO$6="Ja",Kruistabel!$C$14,0)),"")</f>
        <v>#N/A</v>
      </c>
      <c r="BP31" s="326" t="e">
        <f ca="1">IF(Plananalyse!BP31=1,VLOOKUP(BP$5,Kruistabel!$B$6:$F$9,MATCH($C31,Kruistabel!$C$5:$F$5,0)+1,FALSE)+MIN(Kruistabel!$C$15,IF($D31="Ja",Kruistabel!$C$13,0)+IF(BP$6="Ja",Kruistabel!$C$14,0)),"")</f>
        <v>#N/A</v>
      </c>
      <c r="BQ31" s="326" t="e">
        <f ca="1">IF(Plananalyse!BQ31=1,VLOOKUP(BQ$5,Kruistabel!$B$6:$F$9,MATCH($C31,Kruistabel!$C$5:$F$5,0)+1,FALSE)+MIN(Kruistabel!$C$15,IF($D31="Ja",Kruistabel!$C$13,0)+IF(BQ$6="Ja",Kruistabel!$C$14,0)),"")</f>
        <v>#N/A</v>
      </c>
      <c r="BR31" s="326" t="e">
        <f ca="1">IF(Plananalyse!BR31=1,VLOOKUP(BR$5,Kruistabel!$B$6:$F$9,MATCH($C31,Kruistabel!$C$5:$F$5,0)+1,FALSE)+MIN(Kruistabel!$C$15,IF($D31="Ja",Kruistabel!$C$13,0)+IF(BR$6="Ja",Kruistabel!$C$14,0)),"")</f>
        <v>#REF!</v>
      </c>
      <c r="BS31" s="326" t="e">
        <f ca="1">IF(Plananalyse!BS31=1,VLOOKUP(BS$5,Kruistabel!$B$6:$F$9,MATCH($C31,Kruistabel!$C$5:$F$5,0)+1,FALSE)+MIN(Kruistabel!$C$15,IF($D31="Ja",Kruistabel!$C$13,0)+IF(BS$6="Ja",Kruistabel!$C$14,0)),"")</f>
        <v>#REF!</v>
      </c>
      <c r="BT31" s="65"/>
      <c r="BU31" s="231">
        <f ca="1">IF(Plananalyse!BU31=1,VLOOKUP(BU$5,Kruistabel!$B$6:$F$9,MATCH($C31,Kruistabel!$C$5:$F$5,0)+1,FALSE)+MIN(Kruistabel!$C$15,IF($D31="Ja",Kruistabel!$C$13,0)+IF(BU$6="Ja",Kruistabel!$C$14,0)),"")</f>
        <v>32</v>
      </c>
      <c r="BV31" s="326">
        <f ca="1">IF(Plananalyse!BV31=1,VLOOKUP(BV$5,Kruistabel!$B$6:$F$9,MATCH($C31,Kruistabel!$C$5:$F$5,0)+1,FALSE)+MIN(Kruistabel!$C$15,IF($D31="Ja",Kruistabel!$C$13,0)+IF(BV$6="Ja",Kruistabel!$C$14,0)),"")</f>
        <v>48</v>
      </c>
      <c r="BW31" s="326">
        <f ca="1">IF(Plananalyse!BW31=1,VLOOKUP(BW$5,Kruistabel!$B$6:$F$9,MATCH($C31,Kruistabel!$C$5:$F$5,0)+1,FALSE)+MIN(Kruistabel!$C$15,IF($D31="Ja",Kruistabel!$C$13,0)+IF(BW$6="Ja",Kruistabel!$C$14,0)),"")</f>
        <v>32</v>
      </c>
      <c r="BX31" s="326">
        <f ca="1">IF(Plananalyse!BX31=1,VLOOKUP(BX$5,Kruistabel!$B$6:$F$9,MATCH($C31,Kruistabel!$C$5:$F$5,0)+1,FALSE)+MIN(Kruistabel!$C$15,IF($D31="Ja",Kruistabel!$C$13,0)+IF(BX$6="Ja",Kruistabel!$C$14,0)),"")</f>
        <v>32</v>
      </c>
      <c r="BY31" s="327"/>
      <c r="BZ31" s="326" t="e">
        <f ca="1">IF(Plananalyse!BZ31=1,VLOOKUP(BZ$5,Kruistabel!$B$6:$F$9,MATCH($C31,Kruistabel!$C$5:$F$5,0)+1,FALSE)+MIN(Kruistabel!$C$15,IF($D31="Ja",Kruistabel!$C$13,0)+IF(BZ$6="Ja",Kruistabel!$C$14,0)),"")</f>
        <v>#N/A</v>
      </c>
      <c r="CA31" s="326" t="e">
        <f ca="1">IF(Plananalyse!CA31=1,VLOOKUP(CA$5,Kruistabel!$B$6:$F$9,MATCH($C31,Kruistabel!$C$5:$F$5,0)+1,FALSE)+MIN(Kruistabel!$C$15,IF($D31="Ja",Kruistabel!$C$13,0)+IF(CA$6="Ja",Kruistabel!$C$14,0)),"")</f>
        <v>#N/A</v>
      </c>
      <c r="CB31" s="326" t="e">
        <f ca="1">IF(Plananalyse!CB31=1,VLOOKUP(CB$5,Kruistabel!$B$6:$F$9,MATCH($C31,Kruistabel!$C$5:$F$5,0)+1,FALSE)+MIN(Kruistabel!$C$15,IF($D31="Ja",Kruistabel!$C$13,0)+IF(CB$6="Ja",Kruistabel!$C$14,0)),"")</f>
        <v>#N/A</v>
      </c>
      <c r="CC31" s="326" t="e">
        <f ca="1">IF(Plananalyse!CC31=1,VLOOKUP(CC$5,Kruistabel!$B$6:$F$9,MATCH($C31,Kruistabel!$C$5:$F$5,0)+1,FALSE)+MIN(Kruistabel!$C$15,IF($D31="Ja",Kruistabel!$C$13,0)+IF(CC$6="Ja",Kruistabel!$C$14,0)),"")</f>
        <v>#N/A</v>
      </c>
      <c r="CD31" s="326" t="e">
        <f ca="1">IF(Plananalyse!CD31=1,VLOOKUP(CD$5,Kruistabel!$B$6:$F$9,MATCH($C31,Kruistabel!$C$5:$F$5,0)+1,FALSE)+MIN(Kruistabel!$C$15,IF($D31="Ja",Kruistabel!$C$13,0)+IF(CD$6="Ja",Kruistabel!$C$14,0)),"")</f>
        <v>#N/A</v>
      </c>
      <c r="CE31" s="326" t="e">
        <f ca="1">IF(Plananalyse!CE31=1,VLOOKUP(CE$5,Kruistabel!$B$6:$F$9,MATCH($C31,Kruistabel!$C$5:$F$5,0)+1,FALSE)+MIN(Kruistabel!$C$15,IF($D31="Ja",Kruistabel!$C$13,0)+IF(CE$6="Ja",Kruistabel!$C$14,0)),"")</f>
        <v>#N/A</v>
      </c>
      <c r="CF31" s="326" t="e">
        <f ca="1">IF(Plananalyse!CF31=1,VLOOKUP(CF$5,Kruistabel!$B$6:$F$9,MATCH($C31,Kruistabel!$C$5:$F$5,0)+1,FALSE)+MIN(Kruistabel!$C$15,IF($D31="Ja",Kruistabel!$C$13,0)+IF(CF$6="Ja",Kruistabel!$C$14,0)),"")</f>
        <v>#N/A</v>
      </c>
      <c r="CG31" s="326" t="e">
        <f ca="1">IF(Plananalyse!CG31=1,VLOOKUP(CG$5,Kruistabel!$B$6:$F$9,MATCH($C31,Kruistabel!$C$5:$F$5,0)+1,FALSE)+MIN(Kruistabel!$C$15,IF($D31="Ja",Kruistabel!$C$13,0)+IF(CG$6="Ja",Kruistabel!$C$14,0)),"")</f>
        <v>#REF!</v>
      </c>
      <c r="CH31" s="326" t="e">
        <f ca="1">IF(Plananalyse!CH31=1,VLOOKUP(CH$5,Kruistabel!$B$6:$F$9,MATCH($C31,Kruistabel!$C$5:$F$5,0)+1,FALSE)+MIN(Kruistabel!$C$15,IF($D31="Ja",Kruistabel!$C$13,0)+IF(CH$6="Ja",Kruistabel!$C$14,0)),"")</f>
        <v>#REF!</v>
      </c>
      <c r="CI31" s="65"/>
      <c r="CJ31" s="326">
        <f ca="1">IF(Plananalyse!CJ31=1,VLOOKUP(CJ$5,Kruistabel!$B$6:$F$9,MATCH($C31,Kruistabel!$C$5:$F$5,0)+1,FALSE)+MIN(Kruistabel!$C$15,IF($D31="Ja",Kruistabel!$C$13,0)+IF(CJ$6="Ja",Kruistabel!$C$14,0)),"")</f>
        <v>48</v>
      </c>
      <c r="CK31" s="326">
        <f ca="1">IF(Plananalyse!CK31=1,VLOOKUP(CK$5,Kruistabel!$B$6:$F$9,MATCH($C31,Kruistabel!$C$5:$F$5,0)+1,FALSE)+MIN(Kruistabel!$C$15,IF($D31="Ja",Kruistabel!$C$13,0)+IF(CK$6="Ja",Kruistabel!$C$14,0)),"")</f>
        <v>48</v>
      </c>
      <c r="CL31" s="326">
        <f ca="1">IF(Plananalyse!CL31=1,VLOOKUP(CL$5,Kruistabel!$B$6:$F$9,MATCH($C31,Kruistabel!$C$5:$F$5,0)+1,FALSE)+MIN(Kruistabel!$C$15,IF($D31="Ja",Kruistabel!$C$13,0)+IF(CL$6="Ja",Kruistabel!$C$14,0)),"")</f>
        <v>32</v>
      </c>
      <c r="CM31" s="326">
        <f ca="1">IF(Plananalyse!CM31=1,VLOOKUP(CM$5,Kruistabel!$B$6:$F$9,MATCH($C31,Kruistabel!$C$5:$F$5,0)+1,FALSE)+MIN(Kruistabel!$C$15,IF($D31="Ja",Kruistabel!$C$13,0)+IF(CM$6="Ja",Kruistabel!$C$14,0)),"")</f>
        <v>52</v>
      </c>
      <c r="CN31" s="326">
        <f ca="1">IF(Plananalyse!CN31=1,VLOOKUP(CN$5,Kruistabel!$B$6:$F$9,MATCH($C31,Kruistabel!$C$5:$F$5,0)+1,FALSE)+MIN(Kruistabel!$C$15,IF($D31="Ja",Kruistabel!$C$13,0)+IF(CN$6="Ja",Kruistabel!$C$14,0)),"")</f>
        <v>52</v>
      </c>
      <c r="CO31" s="326">
        <f ca="1">IF(Plananalyse!CO31=1,VLOOKUP(CO$5,Kruistabel!$B$6:$F$9,MATCH($C31,Kruistabel!$C$5:$F$5,0)+1,FALSE)+MIN(Kruistabel!$C$15,IF($D31="Ja",Kruistabel!$C$13,0)+IF(CO$6="Ja",Kruistabel!$C$14,0)),"")</f>
        <v>44</v>
      </c>
      <c r="CP31" s="326">
        <f ca="1">IF(Plananalyse!CP31=1,VLOOKUP(CP$5,Kruistabel!$B$6:$F$9,MATCH($C31,Kruistabel!$C$5:$F$5,0)+1,FALSE)+MIN(Kruistabel!$C$15,IF($D31="Ja",Kruistabel!$C$13,0)+IF(CP$6="Ja",Kruistabel!$C$14,0)),"")</f>
        <v>48</v>
      </c>
      <c r="CQ31" s="326">
        <f ca="1">IF(Plananalyse!CQ31=1,VLOOKUP(CQ$5,Kruistabel!$B$6:$F$9,MATCH($C31,Kruistabel!$C$5:$F$5,0)+1,FALSE)+MIN(Kruistabel!$C$15,IF($D31="Ja",Kruistabel!$C$13,0)+IF(CQ$6="Ja",Kruistabel!$C$14,0)),"")</f>
        <v>44</v>
      </c>
      <c r="CR31" s="326">
        <f ca="1">IF(Plananalyse!CR31=1,VLOOKUP(CR$5,Kruistabel!$B$6:$F$9,MATCH($C31,Kruistabel!$C$5:$F$5,0)+1,FALSE)+MIN(Kruistabel!$C$15,IF($D31="Ja",Kruistabel!$C$13,0)+IF(CR$6="Ja",Kruistabel!$C$14,0)),"")</f>
        <v>46</v>
      </c>
      <c r="CS31" s="326">
        <f ca="1">IF(Plananalyse!CS31=1,VLOOKUP(CS$5,Kruistabel!$B$6:$F$9,MATCH($C31,Kruistabel!$C$5:$F$5,0)+1,FALSE)+MIN(Kruistabel!$C$15,IF($D31="Ja",Kruistabel!$C$13,0)+IF(CS$6="Ja",Kruistabel!$C$14,0)),"")</f>
        <v>48</v>
      </c>
      <c r="CT31" s="326">
        <f ca="1">IF(Plananalyse!CT31=1,VLOOKUP(CT$5,Kruistabel!$B$6:$F$9,MATCH($C31,Kruistabel!$C$5:$F$5,0)+1,FALSE)+MIN(Kruistabel!$C$15,IF($D31="Ja",Kruistabel!$C$13,0)+IF(CT$6="Ja",Kruistabel!$C$14,0)),"")</f>
        <v>48</v>
      </c>
      <c r="CU31" s="326">
        <f ca="1">IF(Plananalyse!CU31=1,VLOOKUP(CU$5,Kruistabel!$B$6:$F$9,MATCH($C31,Kruistabel!$C$5:$F$5,0)+1,FALSE)+MIN(Kruistabel!$C$15,IF($D31="Ja",Kruistabel!$C$13,0)+IF(CU$6="Ja",Kruistabel!$C$14,0)),"")</f>
        <v>44</v>
      </c>
      <c r="CV31" s="326">
        <f ca="1">IF(Plananalyse!CV31=1,VLOOKUP(CV$5,Kruistabel!$B$6:$F$9,MATCH($C31,Kruistabel!$C$5:$F$5,0)+1,FALSE)+MIN(Kruistabel!$C$15,IF($D31="Ja",Kruistabel!$C$13,0)+IF(CV$6="Ja",Kruistabel!$C$14,0)),"")</f>
        <v>44</v>
      </c>
      <c r="CW31" s="326">
        <f ca="1">IF(Plananalyse!CW31=1,VLOOKUP(CW$5,Kruistabel!$B$6:$F$9,MATCH($C31,Kruistabel!$C$5:$F$5,0)+1,FALSE)+MIN(Kruistabel!$C$15,IF($D31="Ja",Kruistabel!$C$13,0)+IF(CW$6="Ja",Kruistabel!$C$14,0)),"")</f>
        <v>48</v>
      </c>
      <c r="CX31" s="326">
        <f ca="1">IF(Plananalyse!CX31=1,VLOOKUP(CX$5,Kruistabel!$B$6:$F$9,MATCH($C31,Kruistabel!$C$5:$F$5,0)+1,FALSE)+MIN(Kruistabel!$C$15,IF($D31="Ja",Kruistabel!$C$13,0)+IF(CX$6="Ja",Kruistabel!$C$14,0)),"")</f>
        <v>32</v>
      </c>
      <c r="CY31" s="326">
        <f ca="1">IF(Plananalyse!CY31=1,VLOOKUP(CY$5,Kruistabel!$B$6:$F$9,MATCH($C31,Kruistabel!$C$5:$F$5,0)+1,FALSE)+MIN(Kruistabel!$C$15,IF($D31="Ja",Kruistabel!$C$13,0)+IF(CY$6="Ja",Kruistabel!$C$14,0)),"")</f>
        <v>44</v>
      </c>
      <c r="CZ31" s="326">
        <f ca="1">IF(Plananalyse!CZ31=1,VLOOKUP(CZ$5,Kruistabel!$B$6:$F$9,MATCH($C31,Kruistabel!$C$5:$F$5,0)+1,FALSE)+MIN(Kruistabel!$C$15,IF($D31="Ja",Kruistabel!$C$13,0)+IF(CZ$6="Ja",Kruistabel!$C$14,0)),"")</f>
        <v>44</v>
      </c>
      <c r="DA31" s="326">
        <f ca="1">IF(Plananalyse!DA31=1,VLOOKUP(DA$5,Kruistabel!$B$6:$F$9,MATCH($C31,Kruistabel!$C$5:$F$5,0)+1,FALSE)+MIN(Kruistabel!$C$15,IF($D31="Ja",Kruistabel!$C$13,0)+IF(DA$6="Ja",Kruistabel!$C$14,0)),"")</f>
        <v>44</v>
      </c>
      <c r="DB31" s="326">
        <f ca="1">IF(Plananalyse!DB31=1,VLOOKUP(DB$5,Kruistabel!$B$6:$F$9,MATCH($C31,Kruistabel!$C$5:$F$5,0)+1,FALSE)+MIN(Kruistabel!$C$15,IF($D31="Ja",Kruistabel!$C$13,0)+IF(DB$6="Ja",Kruistabel!$C$14,0)),"")</f>
        <v>32</v>
      </c>
      <c r="DC31" s="326">
        <f ca="1">IF(Plananalyse!DC31=1,VLOOKUP(DC$5,Kruistabel!$B$6:$F$9,MATCH($C31,Kruistabel!$C$5:$F$5,0)+1,FALSE)+MIN(Kruistabel!$C$15,IF($D31="Ja",Kruistabel!$C$13,0)+IF(DC$6="Ja",Kruistabel!$C$14,0)),"")</f>
        <v>32</v>
      </c>
      <c r="DD31" s="327"/>
      <c r="DE31" s="326" t="e">
        <f ca="1">IF(Plananalyse!DE31=1,VLOOKUP(DE$5,Kruistabel!$B$6:$F$9,MATCH($C31,Kruistabel!$C$5:$F$5,0)+1,FALSE)+MIN(Kruistabel!$C$15,IF($D31="Ja",Kruistabel!$C$13,0)+IF(DE$6="Ja",Kruistabel!$C$14,0)),"")</f>
        <v>#N/A</v>
      </c>
      <c r="DF31" s="326" t="e">
        <f ca="1">IF(Plananalyse!DF31=1,VLOOKUP(DF$5,Kruistabel!$B$6:$F$9,MATCH($C31,Kruistabel!$C$5:$F$5,0)+1,FALSE)+MIN(Kruistabel!$C$15,IF($D31="Ja",Kruistabel!$C$13,0)+IF(DF$6="Ja",Kruistabel!$C$14,0)),"")</f>
        <v>#N/A</v>
      </c>
      <c r="DG31" s="326" t="e">
        <f ca="1">IF(Plananalyse!DG31=1,VLOOKUP(DG$5,Kruistabel!$B$6:$F$9,MATCH($C31,Kruistabel!$C$5:$F$5,0)+1,FALSE)+MIN(Kruistabel!$C$15,IF($D31="Ja",Kruistabel!$C$13,0)+IF(DG$6="Ja",Kruistabel!$C$14,0)),"")</f>
        <v>#N/A</v>
      </c>
      <c r="DH31" s="326" t="e">
        <f ca="1">IF(Plananalyse!DH31=1,VLOOKUP(DH$5,Kruistabel!$B$6:$F$9,MATCH($C31,Kruistabel!$C$5:$F$5,0)+1,FALSE)+MIN(Kruistabel!$C$15,IF($D31="Ja",Kruistabel!$C$13,0)+IF(DH$6="Ja",Kruistabel!$C$14,0)),"")</f>
        <v>#N/A</v>
      </c>
      <c r="DI31" s="326" t="e">
        <f ca="1">IF(Plananalyse!DI31=1,VLOOKUP(DI$5,Kruistabel!$B$6:$F$9,MATCH($C31,Kruistabel!$C$5:$F$5,0)+1,FALSE)+MIN(Kruistabel!$C$15,IF($D31="Ja",Kruistabel!$C$13,0)+IF(DI$6="Ja",Kruistabel!$C$14,0)),"")</f>
        <v>#N/A</v>
      </c>
      <c r="DJ31" s="326" t="e">
        <f ca="1">IF(Plananalyse!DJ31=1,VLOOKUP(DJ$5,Kruistabel!$B$6:$F$9,MATCH($C31,Kruistabel!$C$5:$F$5,0)+1,FALSE)+MIN(Kruistabel!$C$15,IF($D31="Ja",Kruistabel!$C$13,0)+IF(DJ$6="Ja",Kruistabel!$C$14,0)),"")</f>
        <v>#N/A</v>
      </c>
      <c r="DK31" s="326" t="e">
        <f ca="1">IF(Plananalyse!DK31=1,VLOOKUP(DK$5,Kruistabel!$B$6:$F$9,MATCH($C31,Kruistabel!$C$5:$F$5,0)+1,FALSE)+MIN(Kruistabel!$C$15,IF($D31="Ja",Kruistabel!$C$13,0)+IF(DK$6="Ja",Kruistabel!$C$14,0)),"")</f>
        <v>#REF!</v>
      </c>
      <c r="DL31" s="326" t="e">
        <f ca="1">IF(Plananalyse!DL31=1,VLOOKUP(DL$5,Kruistabel!$B$6:$F$9,MATCH($C31,Kruistabel!$C$5:$F$5,0)+1,FALSE)+MIN(Kruistabel!$C$15,IF($D31="Ja",Kruistabel!$C$13,0)+IF(DL$6="Ja",Kruistabel!$C$14,0)),"")</f>
        <v>#REF!</v>
      </c>
      <c r="DM31" s="327"/>
      <c r="DN31" s="326" t="e">
        <f ca="1">IF(Plananalyse!DN31=1,VLOOKUP(DN$5,Kruistabel!$B$6:$F$9,MATCH($C31,Kruistabel!$C$5:$F$5,0)+1,FALSE)+MIN(Kruistabel!$C$15,IF($D31="Ja",Kruistabel!$C$13,0)+IF(DN$6="Ja",Kruistabel!$C$14,0)),"")</f>
        <v>#N/A</v>
      </c>
      <c r="DO31" s="326" t="e">
        <f ca="1">IF(Plananalyse!DO31=1,VLOOKUP(DO$5,Kruistabel!$B$6:$F$9,MATCH($C31,Kruistabel!$C$5:$F$5,0)+1,FALSE)+MIN(Kruistabel!$C$15,IF($D31="Ja",Kruistabel!$C$13,0)+IF(DO$6="Ja",Kruistabel!$C$14,0)),"")</f>
        <v>#N/A</v>
      </c>
      <c r="DP31" s="326" t="e">
        <f ca="1">IF(Plananalyse!DP31=1,VLOOKUP(DP$5,Kruistabel!$B$6:$F$9,MATCH($C31,Kruistabel!$C$5:$F$5,0)+1,FALSE)+MIN(Kruistabel!$C$15,IF($D31="Ja",Kruistabel!$C$13,0)+IF(DP$6="Ja",Kruistabel!$C$14,0)),"")</f>
        <v>#N/A</v>
      </c>
      <c r="DQ31" s="326" t="e">
        <f ca="1">IF(Plananalyse!DQ31=1,VLOOKUP(DQ$5,Kruistabel!$B$6:$F$9,MATCH($C31,Kruistabel!$C$5:$F$5,0)+1,FALSE)+MIN(Kruistabel!$C$15,IF($D31="Ja",Kruistabel!$C$13,0)+IF(DQ$6="Ja",Kruistabel!$C$14,0)),"")</f>
        <v>#N/A</v>
      </c>
      <c r="DR31" s="326" t="e">
        <f ca="1">IF(Plananalyse!DR31=1,VLOOKUP(DR$5,Kruistabel!$B$6:$F$9,MATCH($C31,Kruistabel!$C$5:$F$5,0)+1,FALSE)+MIN(Kruistabel!$C$15,IF($D31="Ja",Kruistabel!$C$13,0)+IF(DR$6="Ja",Kruistabel!$C$14,0)),"")</f>
        <v>#N/A</v>
      </c>
      <c r="DS31" s="326" t="e">
        <f ca="1">IF(Plananalyse!DS31=1,VLOOKUP(DS$5,Kruistabel!$B$6:$F$9,MATCH($C31,Kruistabel!$C$5:$F$5,0)+1,FALSE)+MIN(Kruistabel!$C$15,IF($D31="Ja",Kruistabel!$C$13,0)+IF(DS$6="Ja",Kruistabel!$C$14,0)),"")</f>
        <v>#N/A</v>
      </c>
      <c r="DT31" s="326" t="e">
        <f ca="1">IF(Plananalyse!DT31=1,VLOOKUP(DT$5,Kruistabel!$B$6:$F$9,MATCH($C31,Kruistabel!$C$5:$F$5,0)+1,FALSE)+MIN(Kruistabel!$C$15,IF($D31="Ja",Kruistabel!$C$13,0)+IF(DT$6="Ja",Kruistabel!$C$14,0)),"")</f>
        <v>#N/A</v>
      </c>
      <c r="DU31" s="326" t="e">
        <f ca="1">IF(Plananalyse!DU31=1,VLOOKUP(DU$5,Kruistabel!$B$6:$F$9,MATCH($C31,Kruistabel!$C$5:$F$5,0)+1,FALSE)+MIN(Kruistabel!$C$15,IF($D31="Ja",Kruistabel!$C$13,0)+IF(DU$6="Ja",Kruistabel!$C$14,0)),"")</f>
        <v>#N/A</v>
      </c>
      <c r="DV31" s="326" t="e">
        <f ca="1">IF(Plananalyse!DV31=1,VLOOKUP(DV$5,Kruistabel!$B$6:$F$9,MATCH($C31,Kruistabel!$C$5:$F$5,0)+1,FALSE)+MIN(Kruistabel!$C$15,IF($D31="Ja",Kruistabel!$C$13,0)+IF(DV$6="Ja",Kruistabel!$C$14,0)),"")</f>
        <v>#N/A</v>
      </c>
      <c r="DW31" s="326" t="e">
        <f ca="1">IF(Plananalyse!DW31=1,VLOOKUP(DW$5,Kruistabel!$B$6:$F$9,MATCH($C31,Kruistabel!$C$5:$F$5,0)+1,FALSE)+MIN(Kruistabel!$C$15,IF($D31="Ja",Kruistabel!$C$13,0)+IF(DW$6="Ja",Kruistabel!$C$14,0)),"")</f>
        <v>#REF!</v>
      </c>
      <c r="DX31" s="326" t="e">
        <f ca="1">IF(Plananalyse!DX31=1,VLOOKUP(DX$5,Kruistabel!$B$6:$F$9,MATCH($C31,Kruistabel!$C$5:$F$5,0)+1,FALSE)+MIN(Kruistabel!$C$15,IF($D31="Ja",Kruistabel!$C$13,0)+IF(DX$6="Ja",Kruistabel!$C$14,0)),"")</f>
        <v>#REF!</v>
      </c>
      <c r="DY31" s="327"/>
      <c r="DZ31" s="326" t="e">
        <f ca="1">IF(Plananalyse!DZ31=1,VLOOKUP(DZ$5,Kruistabel!$B$6:$F$9,MATCH($C31,Kruistabel!$C$5:$F$5,0)+1,FALSE)+MIN(Kruistabel!$C$15,IF($D31="Ja",Kruistabel!$C$13,0)+IF(DZ$6="Ja",Kruistabel!$C$14,0)),"")</f>
        <v>#N/A</v>
      </c>
      <c r="EA31" s="326" t="e">
        <f ca="1">IF(Plananalyse!EA31=1,VLOOKUP(EA$5,Kruistabel!$B$6:$F$9,MATCH($C31,Kruistabel!$C$5:$F$5,0)+1,FALSE)+MIN(Kruistabel!$C$15,IF($D31="Ja",Kruistabel!$C$13,0)+IF(EA$6="Ja",Kruistabel!$C$14,0)),"")</f>
        <v>#N/A</v>
      </c>
      <c r="EB31" s="326" t="e">
        <f ca="1">IF(Plananalyse!EB31=1,VLOOKUP(EB$5,Kruistabel!$B$6:$F$9,MATCH($C31,Kruistabel!$C$5:$F$5,0)+1,FALSE)+MIN(Kruistabel!$C$15,IF($D31="Ja",Kruistabel!$C$13,0)+IF(EB$6="Ja",Kruistabel!$C$14,0)),"")</f>
        <v>#REF!</v>
      </c>
      <c r="EC31" s="326" t="e">
        <f ca="1">IF(Plananalyse!EC31=1,VLOOKUP(EC$5,Kruistabel!$B$6:$F$9,MATCH($C31,Kruistabel!$C$5:$F$5,0)+1,FALSE)+MIN(Kruistabel!$C$15,IF($D31="Ja",Kruistabel!$C$13,0)+IF(EC$6="Ja",Kruistabel!$C$14,0)),"")</f>
        <v>#REF!</v>
      </c>
      <c r="ED31" s="327"/>
      <c r="EE31" s="326" t="e">
        <f ca="1">IF(Plananalyse!EE31=1,VLOOKUP(EE$5,Kruistabel!$B$6:$F$9,MATCH($C31,Kruistabel!$C$5:$F$5,0)+1,FALSE)+MIN(Kruistabel!$C$15,IF($D31="Ja",Kruistabel!$C$13,0)+IF(EE$6="Ja",Kruistabel!$C$14,0)),"")</f>
        <v>#N/A</v>
      </c>
      <c r="EF31" s="326" t="e">
        <f ca="1">IF(Plananalyse!EF31=1,VLOOKUP(EF$5,Kruistabel!$B$6:$F$9,MATCH($C31,Kruistabel!$C$5:$F$5,0)+1,FALSE)+MIN(Kruistabel!$C$15,IF($D31="Ja",Kruistabel!$C$13,0)+IF(EF$6="Ja",Kruistabel!$C$14,0)),"")</f>
        <v>#N/A</v>
      </c>
      <c r="EG31" s="326" t="e">
        <f ca="1">IF(Plananalyse!EG31=1,VLOOKUP(EG$5,Kruistabel!$B$6:$F$9,MATCH($C31,Kruistabel!$C$5:$F$5,0)+1,FALSE)+MIN(Kruistabel!$C$15,IF($D31="Ja",Kruistabel!$C$13,0)+IF(EG$6="Ja",Kruistabel!$C$14,0)),"")</f>
        <v>#N/A</v>
      </c>
      <c r="EH31" s="326" t="e">
        <f ca="1">IF(Plananalyse!EH31=1,VLOOKUP(EH$5,Kruistabel!$B$6:$F$9,MATCH($C31,Kruistabel!$C$5:$F$5,0)+1,FALSE)+MIN(Kruistabel!$C$15,IF($D31="Ja",Kruistabel!$C$13,0)+IF(EH$6="Ja",Kruistabel!$C$14,0)),"")</f>
        <v>#REF!</v>
      </c>
      <c r="EI31" s="326" t="e">
        <f ca="1">IF(Plananalyse!EI31=1,VLOOKUP(EI$5,Kruistabel!$B$6:$F$9,MATCH($C31,Kruistabel!$C$5:$F$5,0)+1,FALSE)+MIN(Kruistabel!$C$15,IF($D31="Ja",Kruistabel!$C$13,0)+IF(EI$6="Ja",Kruistabel!$C$14,0)),"")</f>
        <v>#REF!</v>
      </c>
      <c r="EJ31" s="331" t="str">
        <f>IF(Plananalyse!EJ31=1,VLOOKUP(EJ$5,Kruistabel!$B$6:$F$9,MATCH($C31,Kruistabel!$C$5:$F$5,0)+1,FALSE)+MIN(Kruistabel!$C$15,IF($D31="Ja",Kruistabel!$C$13,0)+IF(EJ$6="Ja",Kruistabel!$C$14,0)),"")</f>
        <v/>
      </c>
      <c r="EK31" s="164"/>
      <c r="EL31" s="164"/>
      <c r="EM31" s="164"/>
      <c r="EN31" s="164"/>
    </row>
    <row r="32" spans="2:144">
      <c r="B32" s="337" t="s">
        <v>118</v>
      </c>
      <c r="C32" s="160" t="str">
        <f>_xlfn.IFNA(VLOOKUP($B32,Classificatietabel!$B$6:$I$91,C$7,FALSE),"")</f>
        <v>hoog</v>
      </c>
      <c r="D32" s="160" t="str">
        <f>_xlfn.IFNA(VLOOKUP($B32,Classificatietabel!$B$6:$I$91,D$7,FALSE),"")</f>
        <v>neen</v>
      </c>
      <c r="E32" s="119">
        <f>IF(AND(D32="laag",$D$3=1),0,_xlfn.IFNA(IF(VLOOKUP($B32,Classificatietabel!$B$6:$H$91,$E$5,FALSE)="Ja",1,0),""))</f>
        <v>1</v>
      </c>
      <c r="F32" s="163"/>
      <c r="G32" s="326">
        <f>IF(Plananalyse!G32=1,VLOOKUP(G$5,Kruistabel!$B$6:$F$9,MATCH($C32,Kruistabel!$C$5:$F$5,0)+1,FALSE)+MIN(Kruistabel!$C$15,IF($D32="Ja",Kruistabel!$C$13,0)+IF(G$6="Ja",Kruistabel!$C$14,0)),"")</f>
        <v>32</v>
      </c>
      <c r="H32" s="326">
        <f>IF(Plananalyse!H32=1,VLOOKUP(H$5,Kruistabel!$B$6:$F$9,MATCH($C32,Kruistabel!$C$5:$F$5,0)+1,FALSE)+MIN(Kruistabel!$C$15,IF($D32="Ja",Kruistabel!$C$13,0)+IF(H$6="Ja",Kruistabel!$C$14,0)),"")</f>
        <v>32</v>
      </c>
      <c r="I32" s="326">
        <f>IF(Plananalyse!I32=1,VLOOKUP(I$5,Kruistabel!$B$6:$F$9,MATCH($C32,Kruistabel!$C$5:$F$5,0)+1,FALSE)+MIN(Kruistabel!$C$15,IF($D32="Ja",Kruistabel!$C$13,0)+IF(I$6="Ja",Kruistabel!$C$14,0)),"")</f>
        <v>44</v>
      </c>
      <c r="J32" s="326">
        <f>IF(Plananalyse!J32=1,VLOOKUP(J$5,Kruistabel!$B$6:$F$9,MATCH($C32,Kruistabel!$C$5:$F$5,0)+1,FALSE)+MIN(Kruistabel!$C$15,IF($D32="Ja",Kruistabel!$C$13,0)+IF(J$6="Ja",Kruistabel!$C$14,0)),"")</f>
        <v>32</v>
      </c>
      <c r="K32" s="326">
        <f>IF(Plananalyse!K32=1,VLOOKUP(K$5,Kruistabel!$B$6:$F$9,MATCH($C32,Kruistabel!$C$5:$F$5,0)+1,FALSE)+MIN(Kruistabel!$C$15,IF($D32="Ja",Kruistabel!$C$13,0)+IF(K$6="Ja",Kruistabel!$C$14,0)),"")</f>
        <v>32</v>
      </c>
      <c r="L32" s="326">
        <f>IF(Plananalyse!L32=1,VLOOKUP(L$5,Kruistabel!$B$6:$F$9,MATCH($C32,Kruistabel!$C$5:$F$5,0)+1,FALSE)+MIN(Kruistabel!$C$15,IF($D32="Ja",Kruistabel!$C$13,0)+IF(L$6="Ja",Kruistabel!$C$14,0)),"")</f>
        <v>32</v>
      </c>
      <c r="M32" s="326">
        <f>IF(Plananalyse!M32=1,VLOOKUP(M$5,Kruistabel!$B$6:$F$9,MATCH($C32,Kruistabel!$C$5:$F$5,0)+1,FALSE)+MIN(Kruistabel!$C$15,IF($D32="Ja",Kruistabel!$C$13,0)+IF(M$6="Ja",Kruistabel!$C$14,0)),"")</f>
        <v>48</v>
      </c>
      <c r="N32" s="326">
        <f>IF(Plananalyse!N32=1,VLOOKUP(N$5,Kruistabel!$B$6:$F$9,MATCH($C32,Kruistabel!$C$5:$F$5,0)+1,FALSE)+MIN(Kruistabel!$C$15,IF($D32="Ja",Kruistabel!$C$13,0)+IF(N$6="Ja",Kruistabel!$C$14,0)),"")</f>
        <v>48</v>
      </c>
      <c r="O32" s="326">
        <f>IF(Plananalyse!O32=1,VLOOKUP(O$5,Kruistabel!$B$6:$F$9,MATCH($C32,Kruistabel!$C$5:$F$5,0)+1,FALSE)+MIN(Kruistabel!$C$15,IF($D32="Ja",Kruistabel!$C$13,0)+IF(O$6="Ja",Kruistabel!$C$14,0)),"")</f>
        <v>48</v>
      </c>
      <c r="P32" s="326">
        <f>IF(Plananalyse!P32=1,VLOOKUP(P$5,Kruistabel!$B$6:$F$9,MATCH($C32,Kruistabel!$C$5:$F$5,0)+1,FALSE)+MIN(Kruistabel!$C$15,IF($D32="Ja",Kruistabel!$C$13,0)+IF(P$6="Ja",Kruistabel!$C$14,0)),"")</f>
        <v>52</v>
      </c>
      <c r="Q32" s="326">
        <f>IF(Plananalyse!Q32=1,VLOOKUP(Q$5,Kruistabel!$B$6:$F$9,MATCH($C32,Kruistabel!$C$5:$F$5,0)+1,FALSE)+MIN(Kruistabel!$C$15,IF($D32="Ja",Kruistabel!$C$13,0)+IF(Q$6="Ja",Kruistabel!$C$14,0)),"")</f>
        <v>44</v>
      </c>
      <c r="R32" s="326">
        <f>IF(Plananalyse!R32=1,VLOOKUP(R$5,Kruistabel!$B$6:$F$9,MATCH($C32,Kruistabel!$C$5:$F$5,0)+1,FALSE)+MIN(Kruistabel!$C$15,IF($D32="Ja",Kruistabel!$C$13,0)+IF(R$6="Ja",Kruistabel!$C$14,0)),"")</f>
        <v>48</v>
      </c>
      <c r="S32" s="326">
        <f>IF(Plananalyse!S32=1,VLOOKUP(S$5,Kruistabel!$B$6:$F$9,MATCH($C32,Kruistabel!$C$5:$F$5,0)+1,FALSE)+MIN(Kruistabel!$C$15,IF($D32="Ja",Kruistabel!$C$13,0)+IF(S$6="Ja",Kruistabel!$C$14,0)),"")</f>
        <v>32</v>
      </c>
      <c r="T32" s="326">
        <f>IF(Plananalyse!T32=1,VLOOKUP(T$5,Kruistabel!$B$6:$F$9,MATCH($C32,Kruistabel!$C$5:$F$5,0)+1,FALSE)+MIN(Kruistabel!$C$15,IF($D32="Ja",Kruistabel!$C$13,0)+IF(T$6="Ja",Kruistabel!$C$14,0)),"")</f>
        <v>32</v>
      </c>
      <c r="U32" s="326">
        <f>IF(Plananalyse!U32=1,VLOOKUP(U$5,Kruistabel!$B$6:$F$9,MATCH($C32,Kruistabel!$C$5:$F$5,0)+1,FALSE)+MIN(Kruistabel!$C$15,IF($D32="Ja",Kruistabel!$C$13,0)+IF(U$6="Ja",Kruistabel!$C$14,0)),"")</f>
        <v>32</v>
      </c>
      <c r="V32" s="326">
        <f>IF(Plananalyse!V32=1,VLOOKUP(V$5,Kruistabel!$B$6:$F$9,MATCH($C32,Kruistabel!$C$5:$F$5,0)+1,FALSE)+MIN(Kruistabel!$C$15,IF($D32="Ja",Kruistabel!$C$13,0)+IF(V$6="Ja",Kruistabel!$C$14,0)),"")</f>
        <v>32</v>
      </c>
      <c r="W32" s="326">
        <f>IF(Plananalyse!W32=1,VLOOKUP(W$5,Kruistabel!$B$6:$F$9,MATCH($C32,Kruistabel!$C$5:$F$5,0)+1,FALSE)+MIN(Kruistabel!$C$15,IF($D32="Ja",Kruistabel!$C$13,0)+IF(W$6="Ja",Kruistabel!$C$14,0)),"")</f>
        <v>32</v>
      </c>
      <c r="X32" s="326">
        <f>IF(Plananalyse!X32=1,VLOOKUP(X$5,Kruistabel!$B$6:$F$9,MATCH($C32,Kruistabel!$C$5:$F$5,0)+1,FALSE)+MIN(Kruistabel!$C$15,IF($D32="Ja",Kruistabel!$C$13,0)+IF(X$6="Ja",Kruistabel!$C$14,0)),"")</f>
        <v>32</v>
      </c>
      <c r="Y32" s="326">
        <f>IF(Plananalyse!Y32=1,VLOOKUP(Y$5,Kruistabel!$B$6:$F$9,MATCH($C32,Kruistabel!$C$5:$F$5,0)+1,FALSE)+MIN(Kruistabel!$C$15,IF($D32="Ja",Kruistabel!$C$13,0)+IF(Y$6="Ja",Kruistabel!$C$14,0)),"")</f>
        <v>44</v>
      </c>
      <c r="Z32" s="326">
        <f>IF(Plananalyse!Z32=1,VLOOKUP(Z$5,Kruistabel!$B$6:$F$9,MATCH($C32,Kruistabel!$C$5:$F$5,0)+1,FALSE)+MIN(Kruistabel!$C$15,IF($D32="Ja",Kruistabel!$C$13,0)+IF(Z$6="Ja",Kruistabel!$C$14,0)),"")</f>
        <v>32</v>
      </c>
      <c r="AA32" s="326">
        <f>IF(Plananalyse!AA32=1,VLOOKUP(AA$5,Kruistabel!$B$6:$F$9,MATCH($C32,Kruistabel!$C$5:$F$5,0)+1,FALSE)+MIN(Kruistabel!$C$15,IF($D32="Ja",Kruistabel!$C$13,0)+IF(AA$6="Ja",Kruistabel!$C$14,0)),"")</f>
        <v>32</v>
      </c>
      <c r="AB32" s="326">
        <f>IF(Plananalyse!AB32=1,VLOOKUP(AB$5,Kruistabel!$B$6:$F$9,MATCH($C32,Kruistabel!$C$5:$F$5,0)+1,FALSE)+MIN(Kruistabel!$C$15,IF($D32="Ja",Kruistabel!$C$13,0)+IF(AB$6="Ja",Kruistabel!$C$14,0)),"")</f>
        <v>32</v>
      </c>
      <c r="AC32" s="326">
        <f>IF(Plananalyse!AC32=1,VLOOKUP(AC$5,Kruistabel!$B$6:$F$9,MATCH($C32,Kruistabel!$C$5:$F$5,0)+1,FALSE)+MIN(Kruistabel!$C$15,IF($D32="Ja",Kruistabel!$C$13,0)+IF(AC$6="Ja",Kruistabel!$C$14,0)),"")</f>
        <v>32</v>
      </c>
      <c r="AD32" s="326">
        <f>IF(Plananalyse!AD32=1,VLOOKUP(AD$5,Kruistabel!$B$6:$F$9,MATCH($C32,Kruistabel!$C$5:$F$5,0)+1,FALSE)+MIN(Kruistabel!$C$15,IF($D32="Ja",Kruistabel!$C$13,0)+IF(AD$6="Ja",Kruistabel!$C$14,0)),"")</f>
        <v>32</v>
      </c>
      <c r="AE32" s="326">
        <f ca="1">IF(Plananalyse!AE32=1,VLOOKUP(AE$5,Kruistabel!$B$6:$F$9,MATCH($C32,Kruistabel!$C$5:$F$5,0)+1,FALSE)+MIN(Kruistabel!$C$15,IF($D32="Ja",Kruistabel!$C$13,0)+IF(AE$6="Ja",Kruistabel!$C$14,0)),"")</f>
        <v>32</v>
      </c>
      <c r="AF32" s="326">
        <f ca="1">IF(Plananalyse!AF32=1,VLOOKUP(AF$5,Kruistabel!$B$6:$F$9,MATCH($C32,Kruistabel!$C$5:$F$5,0)+1,FALSE)+MIN(Kruistabel!$C$15,IF($D32="Ja",Kruistabel!$C$13,0)+IF(AF$6="Ja",Kruistabel!$C$14,0)),"")</f>
        <v>32</v>
      </c>
      <c r="AG32" s="326">
        <f ca="1">IF(Plananalyse!AG32=1,VLOOKUP(AG$5,Kruistabel!$B$6:$F$9,MATCH($C32,Kruistabel!$C$5:$F$5,0)+1,FALSE)+MIN(Kruistabel!$C$15,IF($D32="Ja",Kruistabel!$C$13,0)+IF(AG$6="Ja",Kruistabel!$C$14,0)),"")</f>
        <v>32</v>
      </c>
      <c r="AH32" s="326">
        <f ca="1">IF(Plananalyse!AH32=1,VLOOKUP(AH$5,Kruistabel!$B$6:$F$9,MATCH($C32,Kruistabel!$C$5:$F$5,0)+1,FALSE)+MIN(Kruistabel!$C$15,IF($D32="Ja",Kruistabel!$C$13,0)+IF(AH$6="Ja",Kruistabel!$C$14,0)),"")</f>
        <v>32</v>
      </c>
      <c r="AI32" s="326">
        <f ca="1">IF(Plananalyse!AI32=1,VLOOKUP(AI$5,Kruistabel!$B$6:$F$9,MATCH($C32,Kruistabel!$C$5:$F$5,0)+1,FALSE)+MIN(Kruistabel!$C$15,IF($D32="Ja",Kruistabel!$C$13,0)+IF(AI$6="Ja",Kruistabel!$C$14,0)),"")</f>
        <v>32</v>
      </c>
      <c r="AJ32" s="326">
        <f ca="1">IF(Plananalyse!AJ32=1,VLOOKUP(AJ$5,Kruistabel!$B$6:$F$9,MATCH($C32,Kruistabel!$C$5:$F$5,0)+1,FALSE)+MIN(Kruistabel!$C$15,IF($D32="Ja",Kruistabel!$C$13,0)+IF(AJ$6="Ja",Kruistabel!$C$14,0)),"")</f>
        <v>32</v>
      </c>
      <c r="AK32" s="326">
        <f ca="1">IF(Plananalyse!AK32=1,VLOOKUP(AK$5,Kruistabel!$B$6:$F$9,MATCH($C32,Kruistabel!$C$5:$F$5,0)+1,FALSE)+MIN(Kruistabel!$C$15,IF($D32="Ja",Kruistabel!$C$13,0)+IF(AK$6="Ja",Kruistabel!$C$14,0)),"")</f>
        <v>46</v>
      </c>
      <c r="AL32" s="326">
        <f ca="1">IF(Plananalyse!AL32=1,VLOOKUP(AL$5,Kruistabel!$B$6:$F$9,MATCH($C32,Kruistabel!$C$5:$F$5,0)+1,FALSE)+MIN(Kruistabel!$C$15,IF($D32="Ja",Kruistabel!$C$13,0)+IF(AL$6="Ja",Kruistabel!$C$14,0)),"")</f>
        <v>32</v>
      </c>
      <c r="AM32" s="326">
        <f ca="1">IF(Plananalyse!AM32=1,VLOOKUP(AM$5,Kruistabel!$B$6:$F$9,MATCH($C32,Kruistabel!$C$5:$F$5,0)+1,FALSE)+MIN(Kruistabel!$C$15,IF($D32="Ja",Kruistabel!$C$13,0)+IF(AM$6="Ja",Kruistabel!$C$14,0)),"")</f>
        <v>32</v>
      </c>
      <c r="AN32" s="327"/>
      <c r="AO32" s="326">
        <f ca="1">IF(Plananalyse!AO32=1,VLOOKUP(AO$5,Kruistabel!$B$6:$F$9,MATCH($C32,Kruistabel!$C$5:$F$5,0)+1,FALSE)+MIN(Kruistabel!$C$15,IF($D32="Ja",Kruistabel!$C$13,0)+IF(AO$6="Ja",Kruistabel!$C$14,0)),"")</f>
        <v>46</v>
      </c>
      <c r="AP32" s="326">
        <f ca="1">IF(Plananalyse!AP32=1,VLOOKUP(AP$5,Kruistabel!$B$6:$F$9,MATCH($C32,Kruistabel!$C$5:$F$5,0)+1,FALSE)+MIN(Kruistabel!$C$15,IF($D32="Ja",Kruistabel!$C$13,0)+IF(AP$6="Ja",Kruistabel!$C$14,0)),"")</f>
        <v>46</v>
      </c>
      <c r="AQ32" s="326">
        <f ca="1">IF(Plananalyse!AQ32=1,VLOOKUP(AQ$5,Kruistabel!$B$6:$F$9,MATCH($C32,Kruistabel!$C$5:$F$5,0)+1,FALSE)+MIN(Kruistabel!$C$15,IF($D32="Ja",Kruistabel!$C$13,0)+IF(AQ$6="Ja",Kruistabel!$C$14,0)),"")</f>
        <v>46</v>
      </c>
      <c r="AR32" s="326">
        <f ca="1">IF(Plananalyse!AR32=1,VLOOKUP(AR$5,Kruistabel!$B$6:$F$9,MATCH($C32,Kruistabel!$C$5:$F$5,0)+1,FALSE)+MIN(Kruistabel!$C$15,IF($D32="Ja",Kruistabel!$C$13,0)+IF(AR$6="Ja",Kruistabel!$C$14,0)),"")</f>
        <v>50</v>
      </c>
      <c r="AS32" s="326">
        <f ca="1">IF(Plananalyse!AS32=1,VLOOKUP(AS$5,Kruistabel!$B$6:$F$9,MATCH($C32,Kruistabel!$C$5:$F$5,0)+1,FALSE)+MIN(Kruistabel!$C$15,IF($D32="Ja",Kruistabel!$C$13,0)+IF(AS$6="Ja",Kruistabel!$C$14,0)),"")</f>
        <v>46</v>
      </c>
      <c r="AT32" s="326">
        <f ca="1">IF(Plananalyse!AT32=1,VLOOKUP(AT$5,Kruistabel!$B$6:$F$9,MATCH($C32,Kruistabel!$C$5:$F$5,0)+1,FALSE)+MIN(Kruistabel!$C$15,IF($D32="Ja",Kruistabel!$C$13,0)+IF(AT$6="Ja",Kruistabel!$C$14,0)),"")</f>
        <v>50</v>
      </c>
      <c r="AU32" s="326">
        <f ca="1">IF(Plananalyse!AU32=1,VLOOKUP(AU$5,Kruistabel!$B$6:$F$9,MATCH($C32,Kruistabel!$C$5:$F$5,0)+1,FALSE)+MIN(Kruistabel!$C$15,IF($D32="Ja",Kruistabel!$C$13,0)+IF(AU$6="Ja",Kruistabel!$C$14,0)),"")</f>
        <v>32</v>
      </c>
      <c r="AV32" s="326">
        <f ca="1">IF(Plananalyse!AV32=1,VLOOKUP(AV$5,Kruistabel!$B$6:$F$9,MATCH($C32,Kruistabel!$C$5:$F$5,0)+1,FALSE)+MIN(Kruistabel!$C$15,IF($D32="Ja",Kruistabel!$C$13,0)+IF(AV$6="Ja",Kruistabel!$C$14,0)),"")</f>
        <v>46</v>
      </c>
      <c r="AW32" s="326">
        <f ca="1">IF(Plananalyse!AW32=1,VLOOKUP(AW$5,Kruistabel!$B$6:$F$9,MATCH($C32,Kruistabel!$C$5:$F$5,0)+1,FALSE)+MIN(Kruistabel!$C$15,IF($D32="Ja",Kruistabel!$C$13,0)+IF(AW$6="Ja",Kruistabel!$C$14,0)),"")</f>
        <v>32</v>
      </c>
      <c r="AX32" s="326">
        <f ca="1">IF(Plananalyse!AX32=1,VLOOKUP(AX$5,Kruistabel!$B$6:$F$9,MATCH($C32,Kruistabel!$C$5:$F$5,0)+1,FALSE)+MIN(Kruistabel!$C$15,IF($D32="Ja",Kruistabel!$C$13,0)+IF(AX$6="Ja",Kruistabel!$C$14,0)),"")</f>
        <v>32</v>
      </c>
      <c r="AY32" s="327"/>
      <c r="AZ32" s="326">
        <f ca="1">IF(Plananalyse!AZ32=1,VLOOKUP(AZ$5,Kruistabel!$B$6:$F$9,MATCH($C32,Kruistabel!$C$5:$F$5,0)+1,FALSE)+MIN(Kruistabel!$C$15,IF($D32="Ja",Kruistabel!$C$13,0)+IF(AZ$6="Ja",Kruistabel!$C$14,0)),"")</f>
        <v>32</v>
      </c>
      <c r="BA32" s="326">
        <f ca="1">IF(Plananalyse!BA32=1,VLOOKUP(BA$5,Kruistabel!$B$6:$F$9,MATCH($C32,Kruistabel!$C$5:$F$5,0)+1,FALSE)+MIN(Kruistabel!$C$15,IF($D32="Ja",Kruistabel!$C$13,0)+IF(BA$6="Ja",Kruistabel!$C$14,0)),"")</f>
        <v>32</v>
      </c>
      <c r="BB32" s="326">
        <f ca="1">IF(Plananalyse!BB32=1,VLOOKUP(BB$5,Kruistabel!$B$6:$F$9,MATCH($C32,Kruistabel!$C$5:$F$5,0)+1,FALSE)+MIN(Kruistabel!$C$15,IF($D32="Ja",Kruistabel!$C$13,0)+IF(BB$6="Ja",Kruistabel!$C$14,0)),"")</f>
        <v>44</v>
      </c>
      <c r="BC32" s="326">
        <f ca="1">IF(Plananalyse!BC32=1,VLOOKUP(BC$5,Kruistabel!$B$6:$F$9,MATCH($C32,Kruistabel!$C$5:$F$5,0)+1,FALSE)+MIN(Kruistabel!$C$15,IF($D32="Ja",Kruistabel!$C$13,0)+IF(BC$6="Ja",Kruistabel!$C$14,0)),"")</f>
        <v>44</v>
      </c>
      <c r="BD32" s="326">
        <f ca="1">IF(Plananalyse!BD32=1,VLOOKUP(BD$5,Kruistabel!$B$6:$F$9,MATCH($C32,Kruistabel!$C$5:$F$5,0)+1,FALSE)+MIN(Kruistabel!$C$15,IF($D32="Ja",Kruistabel!$C$13,0)+IF(BD$6="Ja",Kruistabel!$C$14,0)),"")</f>
        <v>32</v>
      </c>
      <c r="BE32" s="326">
        <f ca="1">IF(Plananalyse!BE32=1,VLOOKUP(BE$5,Kruistabel!$B$6:$F$9,MATCH($C32,Kruistabel!$C$5:$F$5,0)+1,FALSE)+MIN(Kruistabel!$C$15,IF($D32="Ja",Kruistabel!$C$13,0)+IF(BE$6="Ja",Kruistabel!$C$14,0)),"")</f>
        <v>32</v>
      </c>
      <c r="BF32" s="326">
        <f ca="1">IF(Plananalyse!BF32=1,VLOOKUP(BF$5,Kruistabel!$B$6:$F$9,MATCH($C32,Kruistabel!$C$5:$F$5,0)+1,FALSE)+MIN(Kruistabel!$C$15,IF($D32="Ja",Kruistabel!$C$13,0)+IF(BF$6="Ja",Kruistabel!$C$14,0)),"")</f>
        <v>32</v>
      </c>
      <c r="BG32" s="326">
        <f ca="1">IF(Plananalyse!BG32=1,VLOOKUP(BG$5,Kruistabel!$B$6:$F$9,MATCH($C32,Kruistabel!$C$5:$F$5,0)+1,FALSE)+MIN(Kruistabel!$C$15,IF($D32="Ja",Kruistabel!$C$13,0)+IF(BG$6="Ja",Kruistabel!$C$14,0)),"")</f>
        <v>32</v>
      </c>
      <c r="BH32" s="326">
        <f ca="1">IF(Plananalyse!BH32=1,VLOOKUP(BH$5,Kruistabel!$B$6:$F$9,MATCH($C32,Kruistabel!$C$5:$F$5,0)+1,FALSE)+MIN(Kruistabel!$C$15,IF($D32="Ja",Kruistabel!$C$13,0)+IF(BH$6="Ja",Kruistabel!$C$14,0)),"")</f>
        <v>32</v>
      </c>
      <c r="BI32" s="327"/>
      <c r="BJ32" s="326" t="e">
        <f ca="1">IF(Plananalyse!BJ32=1,VLOOKUP(BJ$5,Kruistabel!$B$6:$F$9,MATCH($C32,Kruistabel!$C$5:$F$5,0)+1,FALSE)+MIN(Kruistabel!$C$15,IF($D32="Ja",Kruistabel!$C$13,0)+IF(BJ$6="Ja",Kruistabel!$C$14,0)),"")</f>
        <v>#N/A</v>
      </c>
      <c r="BK32" s="326" t="e">
        <f ca="1">IF(Plananalyse!BK32=1,VLOOKUP(BK$5,Kruistabel!$B$6:$F$9,MATCH($C32,Kruistabel!$C$5:$F$5,0)+1,FALSE)+MIN(Kruistabel!$C$15,IF($D32="Ja",Kruistabel!$C$13,0)+IF(BK$6="Ja",Kruistabel!$C$14,0)),"")</f>
        <v>#N/A</v>
      </c>
      <c r="BL32" s="326" t="e">
        <f ca="1">IF(Plananalyse!BL32=1,VLOOKUP(BL$5,Kruistabel!$B$6:$F$9,MATCH($C32,Kruistabel!$C$5:$F$5,0)+1,FALSE)+MIN(Kruistabel!$C$15,IF($D32="Ja",Kruistabel!$C$13,0)+IF(BL$6="Ja",Kruistabel!$C$14,0)),"")</f>
        <v>#N/A</v>
      </c>
      <c r="BM32" s="326" t="e">
        <f ca="1">IF(Plananalyse!BM32=1,VLOOKUP(BM$5,Kruistabel!$B$6:$F$9,MATCH($C32,Kruistabel!$C$5:$F$5,0)+1,FALSE)+MIN(Kruistabel!$C$15,IF($D32="Ja",Kruistabel!$C$13,0)+IF(BM$6="Ja",Kruistabel!$C$14,0)),"")</f>
        <v>#N/A</v>
      </c>
      <c r="BN32" s="326" t="e">
        <f ca="1">IF(Plananalyse!BN32=1,VLOOKUP(BN$5,Kruistabel!$B$6:$F$9,MATCH($C32,Kruistabel!$C$5:$F$5,0)+1,FALSE)+MIN(Kruistabel!$C$15,IF($D32="Ja",Kruistabel!$C$13,0)+IF(BN$6="Ja",Kruistabel!$C$14,0)),"")</f>
        <v>#N/A</v>
      </c>
      <c r="BO32" s="326" t="e">
        <f ca="1">IF(Plananalyse!BO32=1,VLOOKUP(BO$5,Kruistabel!$B$6:$F$9,MATCH($C32,Kruistabel!$C$5:$F$5,0)+1,FALSE)+MIN(Kruistabel!$C$15,IF($D32="Ja",Kruistabel!$C$13,0)+IF(BO$6="Ja",Kruistabel!$C$14,0)),"")</f>
        <v>#N/A</v>
      </c>
      <c r="BP32" s="326" t="e">
        <f ca="1">IF(Plananalyse!BP32=1,VLOOKUP(BP$5,Kruistabel!$B$6:$F$9,MATCH($C32,Kruistabel!$C$5:$F$5,0)+1,FALSE)+MIN(Kruistabel!$C$15,IF($D32="Ja",Kruistabel!$C$13,0)+IF(BP$6="Ja",Kruistabel!$C$14,0)),"")</f>
        <v>#N/A</v>
      </c>
      <c r="BQ32" s="326" t="e">
        <f ca="1">IF(Plananalyse!BQ32=1,VLOOKUP(BQ$5,Kruistabel!$B$6:$F$9,MATCH($C32,Kruistabel!$C$5:$F$5,0)+1,FALSE)+MIN(Kruistabel!$C$15,IF($D32="Ja",Kruistabel!$C$13,0)+IF(BQ$6="Ja",Kruistabel!$C$14,0)),"")</f>
        <v>#N/A</v>
      </c>
      <c r="BR32" s="326" t="e">
        <f ca="1">IF(Plananalyse!BR32=1,VLOOKUP(BR$5,Kruistabel!$B$6:$F$9,MATCH($C32,Kruistabel!$C$5:$F$5,0)+1,FALSE)+MIN(Kruistabel!$C$15,IF($D32="Ja",Kruistabel!$C$13,0)+IF(BR$6="Ja",Kruistabel!$C$14,0)),"")</f>
        <v>#REF!</v>
      </c>
      <c r="BS32" s="326" t="e">
        <f ca="1">IF(Plananalyse!BS32=1,VLOOKUP(BS$5,Kruistabel!$B$6:$F$9,MATCH($C32,Kruistabel!$C$5:$F$5,0)+1,FALSE)+MIN(Kruistabel!$C$15,IF($D32="Ja",Kruistabel!$C$13,0)+IF(BS$6="Ja",Kruistabel!$C$14,0)),"")</f>
        <v>#REF!</v>
      </c>
      <c r="BT32" s="65"/>
      <c r="BU32" s="231">
        <f ca="1">IF(Plananalyse!BU32=1,VLOOKUP(BU$5,Kruistabel!$B$6:$F$9,MATCH($C32,Kruistabel!$C$5:$F$5,0)+1,FALSE)+MIN(Kruistabel!$C$15,IF($D32="Ja",Kruistabel!$C$13,0)+IF(BU$6="Ja",Kruistabel!$C$14,0)),"")</f>
        <v>32</v>
      </c>
      <c r="BV32" s="326">
        <f ca="1">IF(Plananalyse!BV32=1,VLOOKUP(BV$5,Kruistabel!$B$6:$F$9,MATCH($C32,Kruistabel!$C$5:$F$5,0)+1,FALSE)+MIN(Kruistabel!$C$15,IF($D32="Ja",Kruistabel!$C$13,0)+IF(BV$6="Ja",Kruistabel!$C$14,0)),"")</f>
        <v>48</v>
      </c>
      <c r="BW32" s="326">
        <f ca="1">IF(Plananalyse!BW32=1,VLOOKUP(BW$5,Kruistabel!$B$6:$F$9,MATCH($C32,Kruistabel!$C$5:$F$5,0)+1,FALSE)+MIN(Kruistabel!$C$15,IF($D32="Ja",Kruistabel!$C$13,0)+IF(BW$6="Ja",Kruistabel!$C$14,0)),"")</f>
        <v>32</v>
      </c>
      <c r="BX32" s="326">
        <f ca="1">IF(Plananalyse!BX32=1,VLOOKUP(BX$5,Kruistabel!$B$6:$F$9,MATCH($C32,Kruistabel!$C$5:$F$5,0)+1,FALSE)+MIN(Kruistabel!$C$15,IF($D32="Ja",Kruistabel!$C$13,0)+IF(BX$6="Ja",Kruistabel!$C$14,0)),"")</f>
        <v>32</v>
      </c>
      <c r="BY32" s="327"/>
      <c r="BZ32" s="326" t="e">
        <f ca="1">IF(Plananalyse!BZ32=1,VLOOKUP(BZ$5,Kruistabel!$B$6:$F$9,MATCH($C32,Kruistabel!$C$5:$F$5,0)+1,FALSE)+MIN(Kruistabel!$C$15,IF($D32="Ja",Kruistabel!$C$13,0)+IF(BZ$6="Ja",Kruistabel!$C$14,0)),"")</f>
        <v>#N/A</v>
      </c>
      <c r="CA32" s="326" t="e">
        <f ca="1">IF(Plananalyse!CA32=1,VLOOKUP(CA$5,Kruistabel!$B$6:$F$9,MATCH($C32,Kruistabel!$C$5:$F$5,0)+1,FALSE)+MIN(Kruistabel!$C$15,IF($D32="Ja",Kruistabel!$C$13,0)+IF(CA$6="Ja",Kruistabel!$C$14,0)),"")</f>
        <v>#N/A</v>
      </c>
      <c r="CB32" s="326" t="e">
        <f ca="1">IF(Plananalyse!CB32=1,VLOOKUP(CB$5,Kruistabel!$B$6:$F$9,MATCH($C32,Kruistabel!$C$5:$F$5,0)+1,FALSE)+MIN(Kruistabel!$C$15,IF($D32="Ja",Kruistabel!$C$13,0)+IF(CB$6="Ja",Kruistabel!$C$14,0)),"")</f>
        <v>#N/A</v>
      </c>
      <c r="CC32" s="326" t="e">
        <f ca="1">IF(Plananalyse!CC32=1,VLOOKUP(CC$5,Kruistabel!$B$6:$F$9,MATCH($C32,Kruistabel!$C$5:$F$5,0)+1,FALSE)+MIN(Kruistabel!$C$15,IF($D32="Ja",Kruistabel!$C$13,0)+IF(CC$6="Ja",Kruistabel!$C$14,0)),"")</f>
        <v>#N/A</v>
      </c>
      <c r="CD32" s="326" t="e">
        <f ca="1">IF(Plananalyse!CD32=1,VLOOKUP(CD$5,Kruistabel!$B$6:$F$9,MATCH($C32,Kruistabel!$C$5:$F$5,0)+1,FALSE)+MIN(Kruistabel!$C$15,IF($D32="Ja",Kruistabel!$C$13,0)+IF(CD$6="Ja",Kruistabel!$C$14,0)),"")</f>
        <v>#N/A</v>
      </c>
      <c r="CE32" s="326" t="e">
        <f ca="1">IF(Plananalyse!CE32=1,VLOOKUP(CE$5,Kruistabel!$B$6:$F$9,MATCH($C32,Kruistabel!$C$5:$F$5,0)+1,FALSE)+MIN(Kruistabel!$C$15,IF($D32="Ja",Kruistabel!$C$13,0)+IF(CE$6="Ja",Kruistabel!$C$14,0)),"")</f>
        <v>#N/A</v>
      </c>
      <c r="CF32" s="326" t="e">
        <f ca="1">IF(Plananalyse!CF32=1,VLOOKUP(CF$5,Kruistabel!$B$6:$F$9,MATCH($C32,Kruistabel!$C$5:$F$5,0)+1,FALSE)+MIN(Kruistabel!$C$15,IF($D32="Ja",Kruistabel!$C$13,0)+IF(CF$6="Ja",Kruistabel!$C$14,0)),"")</f>
        <v>#N/A</v>
      </c>
      <c r="CG32" s="326" t="e">
        <f ca="1">IF(Plananalyse!CG32=1,VLOOKUP(CG$5,Kruistabel!$B$6:$F$9,MATCH($C32,Kruistabel!$C$5:$F$5,0)+1,FALSE)+MIN(Kruistabel!$C$15,IF($D32="Ja",Kruistabel!$C$13,0)+IF(CG$6="Ja",Kruistabel!$C$14,0)),"")</f>
        <v>#REF!</v>
      </c>
      <c r="CH32" s="326" t="e">
        <f ca="1">IF(Plananalyse!CH32=1,VLOOKUP(CH$5,Kruistabel!$B$6:$F$9,MATCH($C32,Kruistabel!$C$5:$F$5,0)+1,FALSE)+MIN(Kruistabel!$C$15,IF($D32="Ja",Kruistabel!$C$13,0)+IF(CH$6="Ja",Kruistabel!$C$14,0)),"")</f>
        <v>#REF!</v>
      </c>
      <c r="CI32" s="65"/>
      <c r="CJ32" s="326">
        <f ca="1">IF(Plananalyse!CJ32=1,VLOOKUP(CJ$5,Kruistabel!$B$6:$F$9,MATCH($C32,Kruistabel!$C$5:$F$5,0)+1,FALSE)+MIN(Kruistabel!$C$15,IF($D32="Ja",Kruistabel!$C$13,0)+IF(CJ$6="Ja",Kruistabel!$C$14,0)),"")</f>
        <v>48</v>
      </c>
      <c r="CK32" s="326">
        <f ca="1">IF(Plananalyse!CK32=1,VLOOKUP(CK$5,Kruistabel!$B$6:$F$9,MATCH($C32,Kruistabel!$C$5:$F$5,0)+1,FALSE)+MIN(Kruistabel!$C$15,IF($D32="Ja",Kruistabel!$C$13,0)+IF(CK$6="Ja",Kruistabel!$C$14,0)),"")</f>
        <v>48</v>
      </c>
      <c r="CL32" s="326">
        <f ca="1">IF(Plananalyse!CL32=1,VLOOKUP(CL$5,Kruistabel!$B$6:$F$9,MATCH($C32,Kruistabel!$C$5:$F$5,0)+1,FALSE)+MIN(Kruistabel!$C$15,IF($D32="Ja",Kruistabel!$C$13,0)+IF(CL$6="Ja",Kruistabel!$C$14,0)),"")</f>
        <v>32</v>
      </c>
      <c r="CM32" s="326">
        <f ca="1">IF(Plananalyse!CM32=1,VLOOKUP(CM$5,Kruistabel!$B$6:$F$9,MATCH($C32,Kruistabel!$C$5:$F$5,0)+1,FALSE)+MIN(Kruistabel!$C$15,IF($D32="Ja",Kruistabel!$C$13,0)+IF(CM$6="Ja",Kruistabel!$C$14,0)),"")</f>
        <v>52</v>
      </c>
      <c r="CN32" s="326">
        <f ca="1">IF(Plananalyse!CN32=1,VLOOKUP(CN$5,Kruistabel!$B$6:$F$9,MATCH($C32,Kruistabel!$C$5:$F$5,0)+1,FALSE)+MIN(Kruistabel!$C$15,IF($D32="Ja",Kruistabel!$C$13,0)+IF(CN$6="Ja",Kruistabel!$C$14,0)),"")</f>
        <v>52</v>
      </c>
      <c r="CO32" s="326">
        <f ca="1">IF(Plananalyse!CO32=1,VLOOKUP(CO$5,Kruistabel!$B$6:$F$9,MATCH($C32,Kruistabel!$C$5:$F$5,0)+1,FALSE)+MIN(Kruistabel!$C$15,IF($D32="Ja",Kruistabel!$C$13,0)+IF(CO$6="Ja",Kruistabel!$C$14,0)),"")</f>
        <v>44</v>
      </c>
      <c r="CP32" s="326">
        <f ca="1">IF(Plananalyse!CP32=1,VLOOKUP(CP$5,Kruistabel!$B$6:$F$9,MATCH($C32,Kruistabel!$C$5:$F$5,0)+1,FALSE)+MIN(Kruistabel!$C$15,IF($D32="Ja",Kruistabel!$C$13,0)+IF(CP$6="Ja",Kruistabel!$C$14,0)),"")</f>
        <v>48</v>
      </c>
      <c r="CQ32" s="326">
        <f ca="1">IF(Plananalyse!CQ32=1,VLOOKUP(CQ$5,Kruistabel!$B$6:$F$9,MATCH($C32,Kruistabel!$C$5:$F$5,0)+1,FALSE)+MIN(Kruistabel!$C$15,IF($D32="Ja",Kruistabel!$C$13,0)+IF(CQ$6="Ja",Kruistabel!$C$14,0)),"")</f>
        <v>44</v>
      </c>
      <c r="CR32" s="326">
        <f ca="1">IF(Plananalyse!CR32=1,VLOOKUP(CR$5,Kruistabel!$B$6:$F$9,MATCH($C32,Kruistabel!$C$5:$F$5,0)+1,FALSE)+MIN(Kruistabel!$C$15,IF($D32="Ja",Kruistabel!$C$13,0)+IF(CR$6="Ja",Kruistabel!$C$14,0)),"")</f>
        <v>46</v>
      </c>
      <c r="CS32" s="326">
        <f ca="1">IF(Plananalyse!CS32=1,VLOOKUP(CS$5,Kruistabel!$B$6:$F$9,MATCH($C32,Kruistabel!$C$5:$F$5,0)+1,FALSE)+MIN(Kruistabel!$C$15,IF($D32="Ja",Kruistabel!$C$13,0)+IF(CS$6="Ja",Kruistabel!$C$14,0)),"")</f>
        <v>48</v>
      </c>
      <c r="CT32" s="326">
        <f ca="1">IF(Plananalyse!CT32=1,VLOOKUP(CT$5,Kruistabel!$B$6:$F$9,MATCH($C32,Kruistabel!$C$5:$F$5,0)+1,FALSE)+MIN(Kruistabel!$C$15,IF($D32="Ja",Kruistabel!$C$13,0)+IF(CT$6="Ja",Kruistabel!$C$14,0)),"")</f>
        <v>48</v>
      </c>
      <c r="CU32" s="326">
        <f ca="1">IF(Plananalyse!CU32=1,VLOOKUP(CU$5,Kruistabel!$B$6:$F$9,MATCH($C32,Kruistabel!$C$5:$F$5,0)+1,FALSE)+MIN(Kruistabel!$C$15,IF($D32="Ja",Kruistabel!$C$13,0)+IF(CU$6="Ja",Kruistabel!$C$14,0)),"")</f>
        <v>44</v>
      </c>
      <c r="CV32" s="326">
        <f ca="1">IF(Plananalyse!CV32=1,VLOOKUP(CV$5,Kruistabel!$B$6:$F$9,MATCH($C32,Kruistabel!$C$5:$F$5,0)+1,FALSE)+MIN(Kruistabel!$C$15,IF($D32="Ja",Kruistabel!$C$13,0)+IF(CV$6="Ja",Kruistabel!$C$14,0)),"")</f>
        <v>44</v>
      </c>
      <c r="CW32" s="326">
        <f ca="1">IF(Plananalyse!CW32=1,VLOOKUP(CW$5,Kruistabel!$B$6:$F$9,MATCH($C32,Kruistabel!$C$5:$F$5,0)+1,FALSE)+MIN(Kruistabel!$C$15,IF($D32="Ja",Kruistabel!$C$13,0)+IF(CW$6="Ja",Kruistabel!$C$14,0)),"")</f>
        <v>48</v>
      </c>
      <c r="CX32" s="326">
        <f ca="1">IF(Plananalyse!CX32=1,VLOOKUP(CX$5,Kruistabel!$B$6:$F$9,MATCH($C32,Kruistabel!$C$5:$F$5,0)+1,FALSE)+MIN(Kruistabel!$C$15,IF($D32="Ja",Kruistabel!$C$13,0)+IF(CX$6="Ja",Kruistabel!$C$14,0)),"")</f>
        <v>32</v>
      </c>
      <c r="CY32" s="326">
        <f ca="1">IF(Plananalyse!CY32=1,VLOOKUP(CY$5,Kruistabel!$B$6:$F$9,MATCH($C32,Kruistabel!$C$5:$F$5,0)+1,FALSE)+MIN(Kruistabel!$C$15,IF($D32="Ja",Kruistabel!$C$13,0)+IF(CY$6="Ja",Kruistabel!$C$14,0)),"")</f>
        <v>44</v>
      </c>
      <c r="CZ32" s="326">
        <f ca="1">IF(Plananalyse!CZ32=1,VLOOKUP(CZ$5,Kruistabel!$B$6:$F$9,MATCH($C32,Kruistabel!$C$5:$F$5,0)+1,FALSE)+MIN(Kruistabel!$C$15,IF($D32="Ja",Kruistabel!$C$13,0)+IF(CZ$6="Ja",Kruistabel!$C$14,0)),"")</f>
        <v>44</v>
      </c>
      <c r="DA32" s="326">
        <f ca="1">IF(Plananalyse!DA32=1,VLOOKUP(DA$5,Kruistabel!$B$6:$F$9,MATCH($C32,Kruistabel!$C$5:$F$5,0)+1,FALSE)+MIN(Kruistabel!$C$15,IF($D32="Ja",Kruistabel!$C$13,0)+IF(DA$6="Ja",Kruistabel!$C$14,0)),"")</f>
        <v>44</v>
      </c>
      <c r="DB32" s="326">
        <f ca="1">IF(Plananalyse!DB32=1,VLOOKUP(DB$5,Kruistabel!$B$6:$F$9,MATCH($C32,Kruistabel!$C$5:$F$5,0)+1,FALSE)+MIN(Kruistabel!$C$15,IF($D32="Ja",Kruistabel!$C$13,0)+IF(DB$6="Ja",Kruistabel!$C$14,0)),"")</f>
        <v>32</v>
      </c>
      <c r="DC32" s="326">
        <f ca="1">IF(Plananalyse!DC32=1,VLOOKUP(DC$5,Kruistabel!$B$6:$F$9,MATCH($C32,Kruistabel!$C$5:$F$5,0)+1,FALSE)+MIN(Kruistabel!$C$15,IF($D32="Ja",Kruistabel!$C$13,0)+IF(DC$6="Ja",Kruistabel!$C$14,0)),"")</f>
        <v>32</v>
      </c>
      <c r="DD32" s="327"/>
      <c r="DE32" s="326" t="e">
        <f ca="1">IF(Plananalyse!DE32=1,VLOOKUP(DE$5,Kruistabel!$B$6:$F$9,MATCH($C32,Kruistabel!$C$5:$F$5,0)+1,FALSE)+MIN(Kruistabel!$C$15,IF($D32="Ja",Kruistabel!$C$13,0)+IF(DE$6="Ja",Kruistabel!$C$14,0)),"")</f>
        <v>#N/A</v>
      </c>
      <c r="DF32" s="326" t="e">
        <f ca="1">IF(Plananalyse!DF32=1,VLOOKUP(DF$5,Kruistabel!$B$6:$F$9,MATCH($C32,Kruistabel!$C$5:$F$5,0)+1,FALSE)+MIN(Kruistabel!$C$15,IF($D32="Ja",Kruistabel!$C$13,0)+IF(DF$6="Ja",Kruistabel!$C$14,0)),"")</f>
        <v>#N/A</v>
      </c>
      <c r="DG32" s="326" t="e">
        <f ca="1">IF(Plananalyse!DG32=1,VLOOKUP(DG$5,Kruistabel!$B$6:$F$9,MATCH($C32,Kruistabel!$C$5:$F$5,0)+1,FALSE)+MIN(Kruistabel!$C$15,IF($D32="Ja",Kruistabel!$C$13,0)+IF(DG$6="Ja",Kruistabel!$C$14,0)),"")</f>
        <v>#N/A</v>
      </c>
      <c r="DH32" s="326" t="e">
        <f ca="1">IF(Plananalyse!DH32=1,VLOOKUP(DH$5,Kruistabel!$B$6:$F$9,MATCH($C32,Kruistabel!$C$5:$F$5,0)+1,FALSE)+MIN(Kruistabel!$C$15,IF($D32="Ja",Kruistabel!$C$13,0)+IF(DH$6="Ja",Kruistabel!$C$14,0)),"")</f>
        <v>#N/A</v>
      </c>
      <c r="DI32" s="326" t="e">
        <f ca="1">IF(Plananalyse!DI32=1,VLOOKUP(DI$5,Kruistabel!$B$6:$F$9,MATCH($C32,Kruistabel!$C$5:$F$5,0)+1,FALSE)+MIN(Kruistabel!$C$15,IF($D32="Ja",Kruistabel!$C$13,0)+IF(DI$6="Ja",Kruistabel!$C$14,0)),"")</f>
        <v>#N/A</v>
      </c>
      <c r="DJ32" s="326" t="e">
        <f ca="1">IF(Plananalyse!DJ32=1,VLOOKUP(DJ$5,Kruistabel!$B$6:$F$9,MATCH($C32,Kruistabel!$C$5:$F$5,0)+1,FALSE)+MIN(Kruistabel!$C$15,IF($D32="Ja",Kruistabel!$C$13,0)+IF(DJ$6="Ja",Kruistabel!$C$14,0)),"")</f>
        <v>#N/A</v>
      </c>
      <c r="DK32" s="326" t="e">
        <f ca="1">IF(Plananalyse!DK32=1,VLOOKUP(DK$5,Kruistabel!$B$6:$F$9,MATCH($C32,Kruistabel!$C$5:$F$5,0)+1,FALSE)+MIN(Kruistabel!$C$15,IF($D32="Ja",Kruistabel!$C$13,0)+IF(DK$6="Ja",Kruistabel!$C$14,0)),"")</f>
        <v>#REF!</v>
      </c>
      <c r="DL32" s="326" t="e">
        <f ca="1">IF(Plananalyse!DL32=1,VLOOKUP(DL$5,Kruistabel!$B$6:$F$9,MATCH($C32,Kruistabel!$C$5:$F$5,0)+1,FALSE)+MIN(Kruistabel!$C$15,IF($D32="Ja",Kruistabel!$C$13,0)+IF(DL$6="Ja",Kruistabel!$C$14,0)),"")</f>
        <v>#REF!</v>
      </c>
      <c r="DM32" s="327"/>
      <c r="DN32" s="326" t="e">
        <f ca="1">IF(Plananalyse!DN32=1,VLOOKUP(DN$5,Kruistabel!$B$6:$F$9,MATCH($C32,Kruistabel!$C$5:$F$5,0)+1,FALSE)+MIN(Kruistabel!$C$15,IF($D32="Ja",Kruistabel!$C$13,0)+IF(DN$6="Ja",Kruistabel!$C$14,0)),"")</f>
        <v>#N/A</v>
      </c>
      <c r="DO32" s="326" t="e">
        <f ca="1">IF(Plananalyse!DO32=1,VLOOKUP(DO$5,Kruistabel!$B$6:$F$9,MATCH($C32,Kruistabel!$C$5:$F$5,0)+1,FALSE)+MIN(Kruistabel!$C$15,IF($D32="Ja",Kruistabel!$C$13,0)+IF(DO$6="Ja",Kruistabel!$C$14,0)),"")</f>
        <v>#N/A</v>
      </c>
      <c r="DP32" s="326" t="e">
        <f ca="1">IF(Plananalyse!DP32=1,VLOOKUP(DP$5,Kruistabel!$B$6:$F$9,MATCH($C32,Kruistabel!$C$5:$F$5,0)+1,FALSE)+MIN(Kruistabel!$C$15,IF($D32="Ja",Kruistabel!$C$13,0)+IF(DP$6="Ja",Kruistabel!$C$14,0)),"")</f>
        <v>#N/A</v>
      </c>
      <c r="DQ32" s="326" t="e">
        <f ca="1">IF(Plananalyse!DQ32=1,VLOOKUP(DQ$5,Kruistabel!$B$6:$F$9,MATCH($C32,Kruistabel!$C$5:$F$5,0)+1,FALSE)+MIN(Kruistabel!$C$15,IF($D32="Ja",Kruistabel!$C$13,0)+IF(DQ$6="Ja",Kruistabel!$C$14,0)),"")</f>
        <v>#N/A</v>
      </c>
      <c r="DR32" s="326" t="e">
        <f ca="1">IF(Plananalyse!DR32=1,VLOOKUP(DR$5,Kruistabel!$B$6:$F$9,MATCH($C32,Kruistabel!$C$5:$F$5,0)+1,FALSE)+MIN(Kruistabel!$C$15,IF($D32="Ja",Kruistabel!$C$13,0)+IF(DR$6="Ja",Kruistabel!$C$14,0)),"")</f>
        <v>#N/A</v>
      </c>
      <c r="DS32" s="326" t="e">
        <f ca="1">IF(Plananalyse!DS32=1,VLOOKUP(DS$5,Kruistabel!$B$6:$F$9,MATCH($C32,Kruistabel!$C$5:$F$5,0)+1,FALSE)+MIN(Kruistabel!$C$15,IF($D32="Ja",Kruistabel!$C$13,0)+IF(DS$6="Ja",Kruistabel!$C$14,0)),"")</f>
        <v>#N/A</v>
      </c>
      <c r="DT32" s="326" t="e">
        <f ca="1">IF(Plananalyse!DT32=1,VLOOKUP(DT$5,Kruistabel!$B$6:$F$9,MATCH($C32,Kruistabel!$C$5:$F$5,0)+1,FALSE)+MIN(Kruistabel!$C$15,IF($D32="Ja",Kruistabel!$C$13,0)+IF(DT$6="Ja",Kruistabel!$C$14,0)),"")</f>
        <v>#N/A</v>
      </c>
      <c r="DU32" s="326" t="e">
        <f ca="1">IF(Plananalyse!DU32=1,VLOOKUP(DU$5,Kruistabel!$B$6:$F$9,MATCH($C32,Kruistabel!$C$5:$F$5,0)+1,FALSE)+MIN(Kruistabel!$C$15,IF($D32="Ja",Kruistabel!$C$13,0)+IF(DU$6="Ja",Kruistabel!$C$14,0)),"")</f>
        <v>#N/A</v>
      </c>
      <c r="DV32" s="326" t="e">
        <f ca="1">IF(Plananalyse!DV32=1,VLOOKUP(DV$5,Kruistabel!$B$6:$F$9,MATCH($C32,Kruistabel!$C$5:$F$5,0)+1,FALSE)+MIN(Kruistabel!$C$15,IF($D32="Ja",Kruistabel!$C$13,0)+IF(DV$6="Ja",Kruistabel!$C$14,0)),"")</f>
        <v>#N/A</v>
      </c>
      <c r="DW32" s="326" t="e">
        <f ca="1">IF(Plananalyse!DW32=1,VLOOKUP(DW$5,Kruistabel!$B$6:$F$9,MATCH($C32,Kruistabel!$C$5:$F$5,0)+1,FALSE)+MIN(Kruistabel!$C$15,IF($D32="Ja",Kruistabel!$C$13,0)+IF(DW$6="Ja",Kruistabel!$C$14,0)),"")</f>
        <v>#REF!</v>
      </c>
      <c r="DX32" s="326" t="e">
        <f ca="1">IF(Plananalyse!DX32=1,VLOOKUP(DX$5,Kruistabel!$B$6:$F$9,MATCH($C32,Kruistabel!$C$5:$F$5,0)+1,FALSE)+MIN(Kruistabel!$C$15,IF($D32="Ja",Kruistabel!$C$13,0)+IF(DX$6="Ja",Kruistabel!$C$14,0)),"")</f>
        <v>#REF!</v>
      </c>
      <c r="DY32" s="327"/>
      <c r="DZ32" s="326" t="e">
        <f ca="1">IF(Plananalyse!DZ32=1,VLOOKUP(DZ$5,Kruistabel!$B$6:$F$9,MATCH($C32,Kruistabel!$C$5:$F$5,0)+1,FALSE)+MIN(Kruistabel!$C$15,IF($D32="Ja",Kruistabel!$C$13,0)+IF(DZ$6="Ja",Kruistabel!$C$14,0)),"")</f>
        <v>#N/A</v>
      </c>
      <c r="EA32" s="326" t="e">
        <f ca="1">IF(Plananalyse!EA32=1,VLOOKUP(EA$5,Kruistabel!$B$6:$F$9,MATCH($C32,Kruistabel!$C$5:$F$5,0)+1,FALSE)+MIN(Kruistabel!$C$15,IF($D32="Ja",Kruistabel!$C$13,0)+IF(EA$6="Ja",Kruistabel!$C$14,0)),"")</f>
        <v>#N/A</v>
      </c>
      <c r="EB32" s="326" t="e">
        <f ca="1">IF(Plananalyse!EB32=1,VLOOKUP(EB$5,Kruistabel!$B$6:$F$9,MATCH($C32,Kruistabel!$C$5:$F$5,0)+1,FALSE)+MIN(Kruistabel!$C$15,IF($D32="Ja",Kruistabel!$C$13,0)+IF(EB$6="Ja",Kruistabel!$C$14,0)),"")</f>
        <v>#REF!</v>
      </c>
      <c r="EC32" s="326" t="e">
        <f ca="1">IF(Plananalyse!EC32=1,VLOOKUP(EC$5,Kruistabel!$B$6:$F$9,MATCH($C32,Kruistabel!$C$5:$F$5,0)+1,FALSE)+MIN(Kruistabel!$C$15,IF($D32="Ja",Kruistabel!$C$13,0)+IF(EC$6="Ja",Kruistabel!$C$14,0)),"")</f>
        <v>#REF!</v>
      </c>
      <c r="ED32" s="327"/>
      <c r="EE32" s="326" t="e">
        <f ca="1">IF(Plananalyse!EE32=1,VLOOKUP(EE$5,Kruistabel!$B$6:$F$9,MATCH($C32,Kruistabel!$C$5:$F$5,0)+1,FALSE)+MIN(Kruistabel!$C$15,IF($D32="Ja",Kruistabel!$C$13,0)+IF(EE$6="Ja",Kruistabel!$C$14,0)),"")</f>
        <v>#N/A</v>
      </c>
      <c r="EF32" s="326" t="e">
        <f ca="1">IF(Plananalyse!EF32=1,VLOOKUP(EF$5,Kruistabel!$B$6:$F$9,MATCH($C32,Kruistabel!$C$5:$F$5,0)+1,FALSE)+MIN(Kruistabel!$C$15,IF($D32="Ja",Kruistabel!$C$13,0)+IF(EF$6="Ja",Kruistabel!$C$14,0)),"")</f>
        <v>#N/A</v>
      </c>
      <c r="EG32" s="326" t="e">
        <f ca="1">IF(Plananalyse!EG32=1,VLOOKUP(EG$5,Kruistabel!$B$6:$F$9,MATCH($C32,Kruistabel!$C$5:$F$5,0)+1,FALSE)+MIN(Kruistabel!$C$15,IF($D32="Ja",Kruistabel!$C$13,0)+IF(EG$6="Ja",Kruistabel!$C$14,0)),"")</f>
        <v>#N/A</v>
      </c>
      <c r="EH32" s="326" t="e">
        <f ca="1">IF(Plananalyse!EH32=1,VLOOKUP(EH$5,Kruistabel!$B$6:$F$9,MATCH($C32,Kruistabel!$C$5:$F$5,0)+1,FALSE)+MIN(Kruistabel!$C$15,IF($D32="Ja",Kruistabel!$C$13,0)+IF(EH$6="Ja",Kruistabel!$C$14,0)),"")</f>
        <v>#REF!</v>
      </c>
      <c r="EI32" s="326" t="e">
        <f ca="1">IF(Plananalyse!EI32=1,VLOOKUP(EI$5,Kruistabel!$B$6:$F$9,MATCH($C32,Kruistabel!$C$5:$F$5,0)+1,FALSE)+MIN(Kruistabel!$C$15,IF($D32="Ja",Kruistabel!$C$13,0)+IF(EI$6="Ja",Kruistabel!$C$14,0)),"")</f>
        <v>#REF!</v>
      </c>
      <c r="EJ32" s="331" t="str">
        <f>IF(Plananalyse!EJ32=1,VLOOKUP(EJ$5,Kruistabel!$B$6:$F$9,MATCH($C32,Kruistabel!$C$5:$F$5,0)+1,FALSE)+MIN(Kruistabel!$C$15,IF($D32="Ja",Kruistabel!$C$13,0)+IF(EJ$6="Ja",Kruistabel!$C$14,0)),"")</f>
        <v/>
      </c>
      <c r="EK32" s="164"/>
      <c r="EL32" s="164"/>
      <c r="EM32" s="164"/>
      <c r="EN32" s="164"/>
    </row>
    <row r="33" spans="2:144">
      <c r="B33" s="337" t="s">
        <v>119</v>
      </c>
      <c r="C33" s="160" t="str">
        <f>_xlfn.IFNA(VLOOKUP($B33,Classificatietabel!$B$6:$I$91,C$7,FALSE),"")</f>
        <v>laag</v>
      </c>
      <c r="D33" s="160" t="str">
        <f>_xlfn.IFNA(VLOOKUP($B33,Classificatietabel!$B$6:$I$91,D$7,FALSE),"")</f>
        <v>neen</v>
      </c>
      <c r="E33" s="119">
        <f>IF(AND(D33="laag",$D$3=1),0,_xlfn.IFNA(IF(VLOOKUP($B33,Classificatietabel!$B$6:$H$91,$E$5,FALSE)="Ja",1,0),""))</f>
        <v>1</v>
      </c>
      <c r="F33" s="163"/>
      <c r="G33" s="326">
        <f>IF(Plananalyse!G33=1,VLOOKUP(G$5,Kruistabel!$B$6:$F$9,MATCH($C33,Kruistabel!$C$5:$F$5,0)+1,FALSE)+MIN(Kruistabel!$C$15,IF($D33="Ja",Kruistabel!$C$13,0)+IF(G$6="Ja",Kruistabel!$C$14,0)),"")</f>
        <v>28</v>
      </c>
      <c r="H33" s="326">
        <f>IF(Plananalyse!H33=1,VLOOKUP(H$5,Kruistabel!$B$6:$F$9,MATCH($C33,Kruistabel!$C$5:$F$5,0)+1,FALSE)+MIN(Kruistabel!$C$15,IF($D33="Ja",Kruistabel!$C$13,0)+IF(H$6="Ja",Kruistabel!$C$14,0)),"")</f>
        <v>28</v>
      </c>
      <c r="I33" s="326">
        <f>IF(Plananalyse!I33=1,VLOOKUP(I$5,Kruistabel!$B$6:$F$9,MATCH($C33,Kruistabel!$C$5:$F$5,0)+1,FALSE)+MIN(Kruistabel!$C$15,IF($D33="Ja",Kruistabel!$C$13,0)+IF(I$6="Ja",Kruistabel!$C$14,0)),"")</f>
        <v>32</v>
      </c>
      <c r="J33" s="326">
        <f>IF(Plananalyse!J33=1,VLOOKUP(J$5,Kruistabel!$B$6:$F$9,MATCH($C33,Kruistabel!$C$5:$F$5,0)+1,FALSE)+MIN(Kruistabel!$C$15,IF($D33="Ja",Kruistabel!$C$13,0)+IF(J$6="Ja",Kruistabel!$C$14,0)),"")</f>
        <v>28</v>
      </c>
      <c r="K33" s="326">
        <f>IF(Plananalyse!K33=1,VLOOKUP(K$5,Kruistabel!$B$6:$F$9,MATCH($C33,Kruistabel!$C$5:$F$5,0)+1,FALSE)+MIN(Kruistabel!$C$15,IF($D33="Ja",Kruistabel!$C$13,0)+IF(K$6="Ja",Kruistabel!$C$14,0)),"")</f>
        <v>28</v>
      </c>
      <c r="L33" s="326">
        <f>IF(Plananalyse!L33=1,VLOOKUP(L$5,Kruistabel!$B$6:$F$9,MATCH($C33,Kruistabel!$C$5:$F$5,0)+1,FALSE)+MIN(Kruistabel!$C$15,IF($D33="Ja",Kruistabel!$C$13,0)+IF(L$6="Ja",Kruistabel!$C$14,0)),"")</f>
        <v>28</v>
      </c>
      <c r="M33" s="326">
        <f>IF(Plananalyse!M33=1,VLOOKUP(M$5,Kruistabel!$B$6:$F$9,MATCH($C33,Kruistabel!$C$5:$F$5,0)+1,FALSE)+MIN(Kruistabel!$C$15,IF($D33="Ja",Kruistabel!$C$13,0)+IF(M$6="Ja",Kruistabel!$C$14,0)),"")</f>
        <v>36</v>
      </c>
      <c r="N33" s="326">
        <f>IF(Plananalyse!N33=1,VLOOKUP(N$5,Kruistabel!$B$6:$F$9,MATCH($C33,Kruistabel!$C$5:$F$5,0)+1,FALSE)+MIN(Kruistabel!$C$15,IF($D33="Ja",Kruistabel!$C$13,0)+IF(N$6="Ja",Kruistabel!$C$14,0)),"")</f>
        <v>36</v>
      </c>
      <c r="O33" s="326">
        <f>IF(Plananalyse!O33=1,VLOOKUP(O$5,Kruistabel!$B$6:$F$9,MATCH($C33,Kruistabel!$C$5:$F$5,0)+1,FALSE)+MIN(Kruistabel!$C$15,IF($D33="Ja",Kruistabel!$C$13,0)+IF(O$6="Ja",Kruistabel!$C$14,0)),"")</f>
        <v>36</v>
      </c>
      <c r="P33" s="326">
        <f>IF(Plananalyse!P33=1,VLOOKUP(P$5,Kruistabel!$B$6:$F$9,MATCH($C33,Kruistabel!$C$5:$F$5,0)+1,FALSE)+MIN(Kruistabel!$C$15,IF($D33="Ja",Kruistabel!$C$13,0)+IF(P$6="Ja",Kruistabel!$C$14,0)),"")</f>
        <v>40</v>
      </c>
      <c r="Q33" s="326">
        <f>IF(Plananalyse!Q33=1,VLOOKUP(Q$5,Kruistabel!$B$6:$F$9,MATCH($C33,Kruistabel!$C$5:$F$5,0)+1,FALSE)+MIN(Kruistabel!$C$15,IF($D33="Ja",Kruistabel!$C$13,0)+IF(Q$6="Ja",Kruistabel!$C$14,0)),"")</f>
        <v>32</v>
      </c>
      <c r="R33" s="326">
        <f>IF(Plananalyse!R33=1,VLOOKUP(R$5,Kruistabel!$B$6:$F$9,MATCH($C33,Kruistabel!$C$5:$F$5,0)+1,FALSE)+MIN(Kruistabel!$C$15,IF($D33="Ja",Kruistabel!$C$13,0)+IF(R$6="Ja",Kruistabel!$C$14,0)),"")</f>
        <v>36</v>
      </c>
      <c r="S33" s="326">
        <f>IF(Plananalyse!S33=1,VLOOKUP(S$5,Kruistabel!$B$6:$F$9,MATCH($C33,Kruistabel!$C$5:$F$5,0)+1,FALSE)+MIN(Kruistabel!$C$15,IF($D33="Ja",Kruistabel!$C$13,0)+IF(S$6="Ja",Kruistabel!$C$14,0)),"")</f>
        <v>28</v>
      </c>
      <c r="T33" s="326">
        <f>IF(Plananalyse!T33=1,VLOOKUP(T$5,Kruistabel!$B$6:$F$9,MATCH($C33,Kruistabel!$C$5:$F$5,0)+1,FALSE)+MIN(Kruistabel!$C$15,IF($D33="Ja",Kruistabel!$C$13,0)+IF(T$6="Ja",Kruistabel!$C$14,0)),"")</f>
        <v>28</v>
      </c>
      <c r="U33" s="326">
        <f>IF(Plananalyse!U33=1,VLOOKUP(U$5,Kruistabel!$B$6:$F$9,MATCH($C33,Kruistabel!$C$5:$F$5,0)+1,FALSE)+MIN(Kruistabel!$C$15,IF($D33="Ja",Kruistabel!$C$13,0)+IF(U$6="Ja",Kruistabel!$C$14,0)),"")</f>
        <v>28</v>
      </c>
      <c r="V33" s="326">
        <f>IF(Plananalyse!V33=1,VLOOKUP(V$5,Kruistabel!$B$6:$F$9,MATCH($C33,Kruistabel!$C$5:$F$5,0)+1,FALSE)+MIN(Kruistabel!$C$15,IF($D33="Ja",Kruistabel!$C$13,0)+IF(V$6="Ja",Kruistabel!$C$14,0)),"")</f>
        <v>28</v>
      </c>
      <c r="W33" s="326">
        <f>IF(Plananalyse!W33=1,VLOOKUP(W$5,Kruistabel!$B$6:$F$9,MATCH($C33,Kruistabel!$C$5:$F$5,0)+1,FALSE)+MIN(Kruistabel!$C$15,IF($D33="Ja",Kruistabel!$C$13,0)+IF(W$6="Ja",Kruistabel!$C$14,0)),"")</f>
        <v>28</v>
      </c>
      <c r="X33" s="326">
        <f>IF(Plananalyse!X33=1,VLOOKUP(X$5,Kruistabel!$B$6:$F$9,MATCH($C33,Kruistabel!$C$5:$F$5,0)+1,FALSE)+MIN(Kruistabel!$C$15,IF($D33="Ja",Kruistabel!$C$13,0)+IF(X$6="Ja",Kruistabel!$C$14,0)),"")</f>
        <v>28</v>
      </c>
      <c r="Y33" s="326">
        <f>IF(Plananalyse!Y33=1,VLOOKUP(Y$5,Kruistabel!$B$6:$F$9,MATCH($C33,Kruistabel!$C$5:$F$5,0)+1,FALSE)+MIN(Kruistabel!$C$15,IF($D33="Ja",Kruistabel!$C$13,0)+IF(Y$6="Ja",Kruistabel!$C$14,0)),"")</f>
        <v>32</v>
      </c>
      <c r="Z33" s="326">
        <f>IF(Plananalyse!Z33=1,VLOOKUP(Z$5,Kruistabel!$B$6:$F$9,MATCH($C33,Kruistabel!$C$5:$F$5,0)+1,FALSE)+MIN(Kruistabel!$C$15,IF($D33="Ja",Kruistabel!$C$13,0)+IF(Z$6="Ja",Kruistabel!$C$14,0)),"")</f>
        <v>28</v>
      </c>
      <c r="AA33" s="326">
        <f>IF(Plananalyse!AA33=1,VLOOKUP(AA$5,Kruistabel!$B$6:$F$9,MATCH($C33,Kruistabel!$C$5:$F$5,0)+1,FALSE)+MIN(Kruistabel!$C$15,IF($D33="Ja",Kruistabel!$C$13,0)+IF(AA$6="Ja",Kruistabel!$C$14,0)),"")</f>
        <v>28</v>
      </c>
      <c r="AB33" s="326">
        <f>IF(Plananalyse!AB33=1,VLOOKUP(AB$5,Kruistabel!$B$6:$F$9,MATCH($C33,Kruistabel!$C$5:$F$5,0)+1,FALSE)+MIN(Kruistabel!$C$15,IF($D33="Ja",Kruistabel!$C$13,0)+IF(AB$6="Ja",Kruistabel!$C$14,0)),"")</f>
        <v>28</v>
      </c>
      <c r="AC33" s="326">
        <f>IF(Plananalyse!AC33=1,VLOOKUP(AC$5,Kruistabel!$B$6:$F$9,MATCH($C33,Kruistabel!$C$5:$F$5,0)+1,FALSE)+MIN(Kruistabel!$C$15,IF($D33="Ja",Kruistabel!$C$13,0)+IF(AC$6="Ja",Kruistabel!$C$14,0)),"")</f>
        <v>28</v>
      </c>
      <c r="AD33" s="326">
        <f>IF(Plananalyse!AD33=1,VLOOKUP(AD$5,Kruistabel!$B$6:$F$9,MATCH($C33,Kruistabel!$C$5:$F$5,0)+1,FALSE)+MIN(Kruistabel!$C$15,IF($D33="Ja",Kruistabel!$C$13,0)+IF(AD$6="Ja",Kruistabel!$C$14,0)),"")</f>
        <v>28</v>
      </c>
      <c r="AE33" s="326">
        <f>IF(Plananalyse!AE33=1,VLOOKUP(AE$5,Kruistabel!$B$6:$F$9,MATCH($C33,Kruistabel!$C$5:$F$5,0)+1,FALSE)+MIN(Kruistabel!$C$15,IF($D33="Ja",Kruistabel!$C$13,0)+IF(AE$6="Ja",Kruistabel!$C$14,0)),"")</f>
        <v>28</v>
      </c>
      <c r="AF33" s="326">
        <f ca="1">IF(Plananalyse!AF33=1,VLOOKUP(AF$5,Kruistabel!$B$6:$F$9,MATCH($C33,Kruistabel!$C$5:$F$5,0)+1,FALSE)+MIN(Kruistabel!$C$15,IF($D33="Ja",Kruistabel!$C$13,0)+IF(AF$6="Ja",Kruistabel!$C$14,0)),"")</f>
        <v>28</v>
      </c>
      <c r="AG33" s="326">
        <f ca="1">IF(Plananalyse!AG33=1,VLOOKUP(AG$5,Kruistabel!$B$6:$F$9,MATCH($C33,Kruistabel!$C$5:$F$5,0)+1,FALSE)+MIN(Kruistabel!$C$15,IF($D33="Ja",Kruistabel!$C$13,0)+IF(AG$6="Ja",Kruistabel!$C$14,0)),"")</f>
        <v>28</v>
      </c>
      <c r="AH33" s="326">
        <f ca="1">IF(Plananalyse!AH33=1,VLOOKUP(AH$5,Kruistabel!$B$6:$F$9,MATCH($C33,Kruistabel!$C$5:$F$5,0)+1,FALSE)+MIN(Kruistabel!$C$15,IF($D33="Ja",Kruistabel!$C$13,0)+IF(AH$6="Ja",Kruistabel!$C$14,0)),"")</f>
        <v>28</v>
      </c>
      <c r="AI33" s="326">
        <f ca="1">IF(Plananalyse!AI33=1,VLOOKUP(AI$5,Kruistabel!$B$6:$F$9,MATCH($C33,Kruistabel!$C$5:$F$5,0)+1,FALSE)+MIN(Kruistabel!$C$15,IF($D33="Ja",Kruistabel!$C$13,0)+IF(AI$6="Ja",Kruistabel!$C$14,0)),"")</f>
        <v>28</v>
      </c>
      <c r="AJ33" s="326">
        <f ca="1">IF(Plananalyse!AJ33=1,VLOOKUP(AJ$5,Kruistabel!$B$6:$F$9,MATCH($C33,Kruistabel!$C$5:$F$5,0)+1,FALSE)+MIN(Kruistabel!$C$15,IF($D33="Ja",Kruistabel!$C$13,0)+IF(AJ$6="Ja",Kruistabel!$C$14,0)),"")</f>
        <v>28</v>
      </c>
      <c r="AK33" s="326">
        <f ca="1">IF(Plananalyse!AK33=1,VLOOKUP(AK$5,Kruistabel!$B$6:$F$9,MATCH($C33,Kruistabel!$C$5:$F$5,0)+1,FALSE)+MIN(Kruistabel!$C$15,IF($D33="Ja",Kruistabel!$C$13,0)+IF(AK$6="Ja",Kruistabel!$C$14,0)),"")</f>
        <v>34</v>
      </c>
      <c r="AL33" s="326">
        <f ca="1">IF(Plananalyse!AL33=1,VLOOKUP(AL$5,Kruistabel!$B$6:$F$9,MATCH($C33,Kruistabel!$C$5:$F$5,0)+1,FALSE)+MIN(Kruistabel!$C$15,IF($D33="Ja",Kruistabel!$C$13,0)+IF(AL$6="Ja",Kruistabel!$C$14,0)),"")</f>
        <v>28</v>
      </c>
      <c r="AM33" s="326">
        <f ca="1">IF(Plananalyse!AM33=1,VLOOKUP(AM$5,Kruistabel!$B$6:$F$9,MATCH($C33,Kruistabel!$C$5:$F$5,0)+1,FALSE)+MIN(Kruistabel!$C$15,IF($D33="Ja",Kruistabel!$C$13,0)+IF(AM$6="Ja",Kruistabel!$C$14,0)),"")</f>
        <v>28</v>
      </c>
      <c r="AN33" s="327"/>
      <c r="AO33" s="326">
        <f ca="1">IF(Plananalyse!AO33=1,VLOOKUP(AO$5,Kruistabel!$B$6:$F$9,MATCH($C33,Kruistabel!$C$5:$F$5,0)+1,FALSE)+MIN(Kruistabel!$C$15,IF($D33="Ja",Kruistabel!$C$13,0)+IF(AO$6="Ja",Kruistabel!$C$14,0)),"")</f>
        <v>34</v>
      </c>
      <c r="AP33" s="326">
        <f ca="1">IF(Plananalyse!AP33=1,VLOOKUP(AP$5,Kruistabel!$B$6:$F$9,MATCH($C33,Kruistabel!$C$5:$F$5,0)+1,FALSE)+MIN(Kruistabel!$C$15,IF($D33="Ja",Kruistabel!$C$13,0)+IF(AP$6="Ja",Kruistabel!$C$14,0)),"")</f>
        <v>34</v>
      </c>
      <c r="AQ33" s="326">
        <f ca="1">IF(Plananalyse!AQ33=1,VLOOKUP(AQ$5,Kruistabel!$B$6:$F$9,MATCH($C33,Kruistabel!$C$5:$F$5,0)+1,FALSE)+MIN(Kruistabel!$C$15,IF($D33="Ja",Kruistabel!$C$13,0)+IF(AQ$6="Ja",Kruistabel!$C$14,0)),"")</f>
        <v>34</v>
      </c>
      <c r="AR33" s="326">
        <f ca="1">IF(Plananalyse!AR33=1,VLOOKUP(AR$5,Kruistabel!$B$6:$F$9,MATCH($C33,Kruistabel!$C$5:$F$5,0)+1,FALSE)+MIN(Kruistabel!$C$15,IF($D33="Ja",Kruistabel!$C$13,0)+IF(AR$6="Ja",Kruistabel!$C$14,0)),"")</f>
        <v>38</v>
      </c>
      <c r="AS33" s="326">
        <f ca="1">IF(Plananalyse!AS33=1,VLOOKUP(AS$5,Kruistabel!$B$6:$F$9,MATCH($C33,Kruistabel!$C$5:$F$5,0)+1,FALSE)+MIN(Kruistabel!$C$15,IF($D33="Ja",Kruistabel!$C$13,0)+IF(AS$6="Ja",Kruistabel!$C$14,0)),"")</f>
        <v>34</v>
      </c>
      <c r="AT33" s="326">
        <f ca="1">IF(Plananalyse!AT33=1,VLOOKUP(AT$5,Kruistabel!$B$6:$F$9,MATCH($C33,Kruistabel!$C$5:$F$5,0)+1,FALSE)+MIN(Kruistabel!$C$15,IF($D33="Ja",Kruistabel!$C$13,0)+IF(AT$6="Ja",Kruistabel!$C$14,0)),"")</f>
        <v>38</v>
      </c>
      <c r="AU33" s="326">
        <f ca="1">IF(Plananalyse!AU33=1,VLOOKUP(AU$5,Kruistabel!$B$6:$F$9,MATCH($C33,Kruistabel!$C$5:$F$5,0)+1,FALSE)+MIN(Kruistabel!$C$15,IF($D33="Ja",Kruistabel!$C$13,0)+IF(AU$6="Ja",Kruistabel!$C$14,0)),"")</f>
        <v>28</v>
      </c>
      <c r="AV33" s="326">
        <f ca="1">IF(Plananalyse!AV33=1,VLOOKUP(AV$5,Kruistabel!$B$6:$F$9,MATCH($C33,Kruistabel!$C$5:$F$5,0)+1,FALSE)+MIN(Kruistabel!$C$15,IF($D33="Ja",Kruistabel!$C$13,0)+IF(AV$6="Ja",Kruistabel!$C$14,0)),"")</f>
        <v>34</v>
      </c>
      <c r="AW33" s="326">
        <f ca="1">IF(Plananalyse!AW33=1,VLOOKUP(AW$5,Kruistabel!$B$6:$F$9,MATCH($C33,Kruistabel!$C$5:$F$5,0)+1,FALSE)+MIN(Kruistabel!$C$15,IF($D33="Ja",Kruistabel!$C$13,0)+IF(AW$6="Ja",Kruistabel!$C$14,0)),"")</f>
        <v>28</v>
      </c>
      <c r="AX33" s="326">
        <f ca="1">IF(Plananalyse!AX33=1,VLOOKUP(AX$5,Kruistabel!$B$6:$F$9,MATCH($C33,Kruistabel!$C$5:$F$5,0)+1,FALSE)+MIN(Kruistabel!$C$15,IF($D33="Ja",Kruistabel!$C$13,0)+IF(AX$6="Ja",Kruistabel!$C$14,0)),"")</f>
        <v>28</v>
      </c>
      <c r="AY33" s="327"/>
      <c r="AZ33" s="326">
        <f ca="1">IF(Plananalyse!AZ33=1,VLOOKUP(AZ$5,Kruistabel!$B$6:$F$9,MATCH($C33,Kruistabel!$C$5:$F$5,0)+1,FALSE)+MIN(Kruistabel!$C$15,IF($D33="Ja",Kruistabel!$C$13,0)+IF(AZ$6="Ja",Kruistabel!$C$14,0)),"")</f>
        <v>28</v>
      </c>
      <c r="BA33" s="326">
        <f ca="1">IF(Plananalyse!BA33=1,VLOOKUP(BA$5,Kruistabel!$B$6:$F$9,MATCH($C33,Kruistabel!$C$5:$F$5,0)+1,FALSE)+MIN(Kruistabel!$C$15,IF($D33="Ja",Kruistabel!$C$13,0)+IF(BA$6="Ja",Kruistabel!$C$14,0)),"")</f>
        <v>28</v>
      </c>
      <c r="BB33" s="326">
        <f ca="1">IF(Plananalyse!BB33=1,VLOOKUP(BB$5,Kruistabel!$B$6:$F$9,MATCH($C33,Kruistabel!$C$5:$F$5,0)+1,FALSE)+MIN(Kruistabel!$C$15,IF($D33="Ja",Kruistabel!$C$13,0)+IF(BB$6="Ja",Kruistabel!$C$14,0)),"")</f>
        <v>32</v>
      </c>
      <c r="BC33" s="326">
        <f ca="1">IF(Plananalyse!BC33=1,VLOOKUP(BC$5,Kruistabel!$B$6:$F$9,MATCH($C33,Kruistabel!$C$5:$F$5,0)+1,FALSE)+MIN(Kruistabel!$C$15,IF($D33="Ja",Kruistabel!$C$13,0)+IF(BC$6="Ja",Kruistabel!$C$14,0)),"")</f>
        <v>32</v>
      </c>
      <c r="BD33" s="326">
        <f ca="1">IF(Plananalyse!BD33=1,VLOOKUP(BD$5,Kruistabel!$B$6:$F$9,MATCH($C33,Kruistabel!$C$5:$F$5,0)+1,FALSE)+MIN(Kruistabel!$C$15,IF($D33="Ja",Kruistabel!$C$13,0)+IF(BD$6="Ja",Kruistabel!$C$14,0)),"")</f>
        <v>28</v>
      </c>
      <c r="BE33" s="326">
        <f ca="1">IF(Plananalyse!BE33=1,VLOOKUP(BE$5,Kruistabel!$B$6:$F$9,MATCH($C33,Kruistabel!$C$5:$F$5,0)+1,FALSE)+MIN(Kruistabel!$C$15,IF($D33="Ja",Kruistabel!$C$13,0)+IF(BE$6="Ja",Kruistabel!$C$14,0)),"")</f>
        <v>28</v>
      </c>
      <c r="BF33" s="326">
        <f ca="1">IF(Plananalyse!BF33=1,VLOOKUP(BF$5,Kruistabel!$B$6:$F$9,MATCH($C33,Kruistabel!$C$5:$F$5,0)+1,FALSE)+MIN(Kruistabel!$C$15,IF($D33="Ja",Kruistabel!$C$13,0)+IF(BF$6="Ja",Kruistabel!$C$14,0)),"")</f>
        <v>28</v>
      </c>
      <c r="BG33" s="326">
        <f ca="1">IF(Plananalyse!BG33=1,VLOOKUP(BG$5,Kruistabel!$B$6:$F$9,MATCH($C33,Kruistabel!$C$5:$F$5,0)+1,FALSE)+MIN(Kruistabel!$C$15,IF($D33="Ja",Kruistabel!$C$13,0)+IF(BG$6="Ja",Kruistabel!$C$14,0)),"")</f>
        <v>28</v>
      </c>
      <c r="BH33" s="326">
        <f ca="1">IF(Plananalyse!BH33=1,VLOOKUP(BH$5,Kruistabel!$B$6:$F$9,MATCH($C33,Kruistabel!$C$5:$F$5,0)+1,FALSE)+MIN(Kruistabel!$C$15,IF($D33="Ja",Kruistabel!$C$13,0)+IF(BH$6="Ja",Kruistabel!$C$14,0)),"")</f>
        <v>28</v>
      </c>
      <c r="BI33" s="327"/>
      <c r="BJ33" s="326" t="e">
        <f ca="1">IF(Plananalyse!BJ33=1,VLOOKUP(BJ$5,Kruistabel!$B$6:$F$9,MATCH($C33,Kruistabel!$C$5:$F$5,0)+1,FALSE)+MIN(Kruistabel!$C$15,IF($D33="Ja",Kruistabel!$C$13,0)+IF(BJ$6="Ja",Kruistabel!$C$14,0)),"")</f>
        <v>#N/A</v>
      </c>
      <c r="BK33" s="326" t="e">
        <f ca="1">IF(Plananalyse!BK33=1,VLOOKUP(BK$5,Kruistabel!$B$6:$F$9,MATCH($C33,Kruistabel!$C$5:$F$5,0)+1,FALSE)+MIN(Kruistabel!$C$15,IF($D33="Ja",Kruistabel!$C$13,0)+IF(BK$6="Ja",Kruistabel!$C$14,0)),"")</f>
        <v>#N/A</v>
      </c>
      <c r="BL33" s="326" t="e">
        <f ca="1">IF(Plananalyse!BL33=1,VLOOKUP(BL$5,Kruistabel!$B$6:$F$9,MATCH($C33,Kruistabel!$C$5:$F$5,0)+1,FALSE)+MIN(Kruistabel!$C$15,IF($D33="Ja",Kruistabel!$C$13,0)+IF(BL$6="Ja",Kruistabel!$C$14,0)),"")</f>
        <v>#N/A</v>
      </c>
      <c r="BM33" s="326" t="e">
        <f ca="1">IF(Plananalyse!BM33=1,VLOOKUP(BM$5,Kruistabel!$B$6:$F$9,MATCH($C33,Kruistabel!$C$5:$F$5,0)+1,FALSE)+MIN(Kruistabel!$C$15,IF($D33="Ja",Kruistabel!$C$13,0)+IF(BM$6="Ja",Kruistabel!$C$14,0)),"")</f>
        <v>#N/A</v>
      </c>
      <c r="BN33" s="326" t="e">
        <f ca="1">IF(Plananalyse!BN33=1,VLOOKUP(BN$5,Kruistabel!$B$6:$F$9,MATCH($C33,Kruistabel!$C$5:$F$5,0)+1,FALSE)+MIN(Kruistabel!$C$15,IF($D33="Ja",Kruistabel!$C$13,0)+IF(BN$6="Ja",Kruistabel!$C$14,0)),"")</f>
        <v>#N/A</v>
      </c>
      <c r="BO33" s="326" t="e">
        <f ca="1">IF(Plananalyse!BO33=1,VLOOKUP(BO$5,Kruistabel!$B$6:$F$9,MATCH($C33,Kruistabel!$C$5:$F$5,0)+1,FALSE)+MIN(Kruistabel!$C$15,IF($D33="Ja",Kruistabel!$C$13,0)+IF(BO$6="Ja",Kruistabel!$C$14,0)),"")</f>
        <v>#N/A</v>
      </c>
      <c r="BP33" s="326" t="e">
        <f ca="1">IF(Plananalyse!BP33=1,VLOOKUP(BP$5,Kruistabel!$B$6:$F$9,MATCH($C33,Kruistabel!$C$5:$F$5,0)+1,FALSE)+MIN(Kruistabel!$C$15,IF($D33="Ja",Kruistabel!$C$13,0)+IF(BP$6="Ja",Kruistabel!$C$14,0)),"")</f>
        <v>#N/A</v>
      </c>
      <c r="BQ33" s="326" t="e">
        <f ca="1">IF(Plananalyse!BQ33=1,VLOOKUP(BQ$5,Kruistabel!$B$6:$F$9,MATCH($C33,Kruistabel!$C$5:$F$5,0)+1,FALSE)+MIN(Kruistabel!$C$15,IF($D33="Ja",Kruistabel!$C$13,0)+IF(BQ$6="Ja",Kruistabel!$C$14,0)),"")</f>
        <v>#N/A</v>
      </c>
      <c r="BR33" s="326" t="e">
        <f ca="1">IF(Plananalyse!BR33=1,VLOOKUP(BR$5,Kruistabel!$B$6:$F$9,MATCH($C33,Kruistabel!$C$5:$F$5,0)+1,FALSE)+MIN(Kruistabel!$C$15,IF($D33="Ja",Kruistabel!$C$13,0)+IF(BR$6="Ja",Kruistabel!$C$14,0)),"")</f>
        <v>#REF!</v>
      </c>
      <c r="BS33" s="326" t="e">
        <f ca="1">IF(Plananalyse!BS33=1,VLOOKUP(BS$5,Kruistabel!$B$6:$F$9,MATCH($C33,Kruistabel!$C$5:$F$5,0)+1,FALSE)+MIN(Kruistabel!$C$15,IF($D33="Ja",Kruistabel!$C$13,0)+IF(BS$6="Ja",Kruistabel!$C$14,0)),"")</f>
        <v>#REF!</v>
      </c>
      <c r="BT33" s="65"/>
      <c r="BU33" s="231">
        <f ca="1">IF(Plananalyse!BU33=1,VLOOKUP(BU$5,Kruistabel!$B$6:$F$9,MATCH($C33,Kruistabel!$C$5:$F$5,0)+1,FALSE)+MIN(Kruistabel!$C$15,IF($D33="Ja",Kruistabel!$C$13,0)+IF(BU$6="Ja",Kruistabel!$C$14,0)),"")</f>
        <v>28</v>
      </c>
      <c r="BV33" s="326">
        <f ca="1">IF(Plananalyse!BV33=1,VLOOKUP(BV$5,Kruistabel!$B$6:$F$9,MATCH($C33,Kruistabel!$C$5:$F$5,0)+1,FALSE)+MIN(Kruistabel!$C$15,IF($D33="Ja",Kruistabel!$C$13,0)+IF(BV$6="Ja",Kruistabel!$C$14,0)),"")</f>
        <v>36</v>
      </c>
      <c r="BW33" s="326">
        <f ca="1">IF(Plananalyse!BW33=1,VLOOKUP(BW$5,Kruistabel!$B$6:$F$9,MATCH($C33,Kruistabel!$C$5:$F$5,0)+1,FALSE)+MIN(Kruistabel!$C$15,IF($D33="Ja",Kruistabel!$C$13,0)+IF(BW$6="Ja",Kruistabel!$C$14,0)),"")</f>
        <v>28</v>
      </c>
      <c r="BX33" s="326">
        <f ca="1">IF(Plananalyse!BX33=1,VLOOKUP(BX$5,Kruistabel!$B$6:$F$9,MATCH($C33,Kruistabel!$C$5:$F$5,0)+1,FALSE)+MIN(Kruistabel!$C$15,IF($D33="Ja",Kruistabel!$C$13,0)+IF(BX$6="Ja",Kruistabel!$C$14,0)),"")</f>
        <v>28</v>
      </c>
      <c r="BY33" s="327"/>
      <c r="BZ33" s="326" t="e">
        <f ca="1">IF(Plananalyse!BZ33=1,VLOOKUP(BZ$5,Kruistabel!$B$6:$F$9,MATCH($C33,Kruistabel!$C$5:$F$5,0)+1,FALSE)+MIN(Kruistabel!$C$15,IF($D33="Ja",Kruistabel!$C$13,0)+IF(BZ$6="Ja",Kruistabel!$C$14,0)),"")</f>
        <v>#N/A</v>
      </c>
      <c r="CA33" s="326" t="e">
        <f ca="1">IF(Plananalyse!CA33=1,VLOOKUP(CA$5,Kruistabel!$B$6:$F$9,MATCH($C33,Kruistabel!$C$5:$F$5,0)+1,FALSE)+MIN(Kruistabel!$C$15,IF($D33="Ja",Kruistabel!$C$13,0)+IF(CA$6="Ja",Kruistabel!$C$14,0)),"")</f>
        <v>#N/A</v>
      </c>
      <c r="CB33" s="326" t="e">
        <f ca="1">IF(Plananalyse!CB33=1,VLOOKUP(CB$5,Kruistabel!$B$6:$F$9,MATCH($C33,Kruistabel!$C$5:$F$5,0)+1,FALSE)+MIN(Kruistabel!$C$15,IF($D33="Ja",Kruistabel!$C$13,0)+IF(CB$6="Ja",Kruistabel!$C$14,0)),"")</f>
        <v>#N/A</v>
      </c>
      <c r="CC33" s="326" t="e">
        <f ca="1">IF(Plananalyse!CC33=1,VLOOKUP(CC$5,Kruistabel!$B$6:$F$9,MATCH($C33,Kruistabel!$C$5:$F$5,0)+1,FALSE)+MIN(Kruistabel!$C$15,IF($D33="Ja",Kruistabel!$C$13,0)+IF(CC$6="Ja",Kruistabel!$C$14,0)),"")</f>
        <v>#N/A</v>
      </c>
      <c r="CD33" s="326" t="e">
        <f ca="1">IF(Plananalyse!CD33=1,VLOOKUP(CD$5,Kruistabel!$B$6:$F$9,MATCH($C33,Kruistabel!$C$5:$F$5,0)+1,FALSE)+MIN(Kruistabel!$C$15,IF($D33="Ja",Kruistabel!$C$13,0)+IF(CD$6="Ja",Kruistabel!$C$14,0)),"")</f>
        <v>#N/A</v>
      </c>
      <c r="CE33" s="326" t="e">
        <f ca="1">IF(Plananalyse!CE33=1,VLOOKUP(CE$5,Kruistabel!$B$6:$F$9,MATCH($C33,Kruistabel!$C$5:$F$5,0)+1,FALSE)+MIN(Kruistabel!$C$15,IF($D33="Ja",Kruistabel!$C$13,0)+IF(CE$6="Ja",Kruistabel!$C$14,0)),"")</f>
        <v>#N/A</v>
      </c>
      <c r="CF33" s="326" t="e">
        <f ca="1">IF(Plananalyse!CF33=1,VLOOKUP(CF$5,Kruistabel!$B$6:$F$9,MATCH($C33,Kruistabel!$C$5:$F$5,0)+1,FALSE)+MIN(Kruistabel!$C$15,IF($D33="Ja",Kruistabel!$C$13,0)+IF(CF$6="Ja",Kruistabel!$C$14,0)),"")</f>
        <v>#N/A</v>
      </c>
      <c r="CG33" s="326" t="e">
        <f ca="1">IF(Plananalyse!CG33=1,VLOOKUP(CG$5,Kruistabel!$B$6:$F$9,MATCH($C33,Kruistabel!$C$5:$F$5,0)+1,FALSE)+MIN(Kruistabel!$C$15,IF($D33="Ja",Kruistabel!$C$13,0)+IF(CG$6="Ja",Kruistabel!$C$14,0)),"")</f>
        <v>#REF!</v>
      </c>
      <c r="CH33" s="326" t="e">
        <f ca="1">IF(Plananalyse!CH33=1,VLOOKUP(CH$5,Kruistabel!$B$6:$F$9,MATCH($C33,Kruistabel!$C$5:$F$5,0)+1,FALSE)+MIN(Kruistabel!$C$15,IF($D33="Ja",Kruistabel!$C$13,0)+IF(CH$6="Ja",Kruistabel!$C$14,0)),"")</f>
        <v>#REF!</v>
      </c>
      <c r="CI33" s="65"/>
      <c r="CJ33" s="326">
        <f ca="1">IF(Plananalyse!CJ33=1,VLOOKUP(CJ$5,Kruistabel!$B$6:$F$9,MATCH($C33,Kruistabel!$C$5:$F$5,0)+1,FALSE)+MIN(Kruistabel!$C$15,IF($D33="Ja",Kruistabel!$C$13,0)+IF(CJ$6="Ja",Kruistabel!$C$14,0)),"")</f>
        <v>36</v>
      </c>
      <c r="CK33" s="326">
        <f ca="1">IF(Plananalyse!CK33=1,VLOOKUP(CK$5,Kruistabel!$B$6:$F$9,MATCH($C33,Kruistabel!$C$5:$F$5,0)+1,FALSE)+MIN(Kruistabel!$C$15,IF($D33="Ja",Kruistabel!$C$13,0)+IF(CK$6="Ja",Kruistabel!$C$14,0)),"")</f>
        <v>36</v>
      </c>
      <c r="CL33" s="326">
        <f ca="1">IF(Plananalyse!CL33=1,VLOOKUP(CL$5,Kruistabel!$B$6:$F$9,MATCH($C33,Kruistabel!$C$5:$F$5,0)+1,FALSE)+MIN(Kruistabel!$C$15,IF($D33="Ja",Kruistabel!$C$13,0)+IF(CL$6="Ja",Kruistabel!$C$14,0)),"")</f>
        <v>28</v>
      </c>
      <c r="CM33" s="326">
        <f ca="1">IF(Plananalyse!CM33=1,VLOOKUP(CM$5,Kruistabel!$B$6:$F$9,MATCH($C33,Kruistabel!$C$5:$F$5,0)+1,FALSE)+MIN(Kruistabel!$C$15,IF($D33="Ja",Kruistabel!$C$13,0)+IF(CM$6="Ja",Kruistabel!$C$14,0)),"")</f>
        <v>40</v>
      </c>
      <c r="CN33" s="326">
        <f ca="1">IF(Plananalyse!CN33=1,VLOOKUP(CN$5,Kruistabel!$B$6:$F$9,MATCH($C33,Kruistabel!$C$5:$F$5,0)+1,FALSE)+MIN(Kruistabel!$C$15,IF($D33="Ja",Kruistabel!$C$13,0)+IF(CN$6="Ja",Kruistabel!$C$14,0)),"")</f>
        <v>40</v>
      </c>
      <c r="CO33" s="326">
        <f ca="1">IF(Plananalyse!CO33=1,VLOOKUP(CO$5,Kruistabel!$B$6:$F$9,MATCH($C33,Kruistabel!$C$5:$F$5,0)+1,FALSE)+MIN(Kruistabel!$C$15,IF($D33="Ja",Kruistabel!$C$13,0)+IF(CO$6="Ja",Kruistabel!$C$14,0)),"")</f>
        <v>32</v>
      </c>
      <c r="CP33" s="326">
        <f ca="1">IF(Plananalyse!CP33=1,VLOOKUP(CP$5,Kruistabel!$B$6:$F$9,MATCH($C33,Kruistabel!$C$5:$F$5,0)+1,FALSE)+MIN(Kruistabel!$C$15,IF($D33="Ja",Kruistabel!$C$13,0)+IF(CP$6="Ja",Kruistabel!$C$14,0)),"")</f>
        <v>36</v>
      </c>
      <c r="CQ33" s="326">
        <f ca="1">IF(Plananalyse!CQ33=1,VLOOKUP(CQ$5,Kruistabel!$B$6:$F$9,MATCH($C33,Kruistabel!$C$5:$F$5,0)+1,FALSE)+MIN(Kruistabel!$C$15,IF($D33="Ja",Kruistabel!$C$13,0)+IF(CQ$6="Ja",Kruistabel!$C$14,0)),"")</f>
        <v>32</v>
      </c>
      <c r="CR33" s="326">
        <f ca="1">IF(Plananalyse!CR33=1,VLOOKUP(CR$5,Kruistabel!$B$6:$F$9,MATCH($C33,Kruistabel!$C$5:$F$5,0)+1,FALSE)+MIN(Kruistabel!$C$15,IF($D33="Ja",Kruistabel!$C$13,0)+IF(CR$6="Ja",Kruistabel!$C$14,0)),"")</f>
        <v>34</v>
      </c>
      <c r="CS33" s="326">
        <f ca="1">IF(Plananalyse!CS33=1,VLOOKUP(CS$5,Kruistabel!$B$6:$F$9,MATCH($C33,Kruistabel!$C$5:$F$5,0)+1,FALSE)+MIN(Kruistabel!$C$15,IF($D33="Ja",Kruistabel!$C$13,0)+IF(CS$6="Ja",Kruistabel!$C$14,0)),"")</f>
        <v>36</v>
      </c>
      <c r="CT33" s="326">
        <f ca="1">IF(Plananalyse!CT33=1,VLOOKUP(CT$5,Kruistabel!$B$6:$F$9,MATCH($C33,Kruistabel!$C$5:$F$5,0)+1,FALSE)+MIN(Kruistabel!$C$15,IF($D33="Ja",Kruistabel!$C$13,0)+IF(CT$6="Ja",Kruistabel!$C$14,0)),"")</f>
        <v>36</v>
      </c>
      <c r="CU33" s="326">
        <f ca="1">IF(Plananalyse!CU33=1,VLOOKUP(CU$5,Kruistabel!$B$6:$F$9,MATCH($C33,Kruistabel!$C$5:$F$5,0)+1,FALSE)+MIN(Kruistabel!$C$15,IF($D33="Ja",Kruistabel!$C$13,0)+IF(CU$6="Ja",Kruistabel!$C$14,0)),"")</f>
        <v>32</v>
      </c>
      <c r="CV33" s="326">
        <f ca="1">IF(Plananalyse!CV33=1,VLOOKUP(CV$5,Kruistabel!$B$6:$F$9,MATCH($C33,Kruistabel!$C$5:$F$5,0)+1,FALSE)+MIN(Kruistabel!$C$15,IF($D33="Ja",Kruistabel!$C$13,0)+IF(CV$6="Ja",Kruistabel!$C$14,0)),"")</f>
        <v>32</v>
      </c>
      <c r="CW33" s="326">
        <f ca="1">IF(Plananalyse!CW33=1,VLOOKUP(CW$5,Kruistabel!$B$6:$F$9,MATCH($C33,Kruistabel!$C$5:$F$5,0)+1,FALSE)+MIN(Kruistabel!$C$15,IF($D33="Ja",Kruistabel!$C$13,0)+IF(CW$6="Ja",Kruistabel!$C$14,0)),"")</f>
        <v>36</v>
      </c>
      <c r="CX33" s="326">
        <f ca="1">IF(Plananalyse!CX33=1,VLOOKUP(CX$5,Kruistabel!$B$6:$F$9,MATCH($C33,Kruistabel!$C$5:$F$5,0)+1,FALSE)+MIN(Kruistabel!$C$15,IF($D33="Ja",Kruistabel!$C$13,0)+IF(CX$6="Ja",Kruistabel!$C$14,0)),"")</f>
        <v>28</v>
      </c>
      <c r="CY33" s="326">
        <f ca="1">IF(Plananalyse!CY33=1,VLOOKUP(CY$5,Kruistabel!$B$6:$F$9,MATCH($C33,Kruistabel!$C$5:$F$5,0)+1,FALSE)+MIN(Kruistabel!$C$15,IF($D33="Ja",Kruistabel!$C$13,0)+IF(CY$6="Ja",Kruistabel!$C$14,0)),"")</f>
        <v>32</v>
      </c>
      <c r="CZ33" s="326">
        <f ca="1">IF(Plananalyse!CZ33=1,VLOOKUP(CZ$5,Kruistabel!$B$6:$F$9,MATCH($C33,Kruistabel!$C$5:$F$5,0)+1,FALSE)+MIN(Kruistabel!$C$15,IF($D33="Ja",Kruistabel!$C$13,0)+IF(CZ$6="Ja",Kruistabel!$C$14,0)),"")</f>
        <v>32</v>
      </c>
      <c r="DA33" s="326">
        <f ca="1">IF(Plananalyse!DA33=1,VLOOKUP(DA$5,Kruistabel!$B$6:$F$9,MATCH($C33,Kruistabel!$C$5:$F$5,0)+1,FALSE)+MIN(Kruistabel!$C$15,IF($D33="Ja",Kruistabel!$C$13,0)+IF(DA$6="Ja",Kruistabel!$C$14,0)),"")</f>
        <v>32</v>
      </c>
      <c r="DB33" s="326">
        <f ca="1">IF(Plananalyse!DB33=1,VLOOKUP(DB$5,Kruistabel!$B$6:$F$9,MATCH($C33,Kruistabel!$C$5:$F$5,0)+1,FALSE)+MIN(Kruistabel!$C$15,IF($D33="Ja",Kruistabel!$C$13,0)+IF(DB$6="Ja",Kruistabel!$C$14,0)),"")</f>
        <v>28</v>
      </c>
      <c r="DC33" s="326">
        <f ca="1">IF(Plananalyse!DC33=1,VLOOKUP(DC$5,Kruistabel!$B$6:$F$9,MATCH($C33,Kruistabel!$C$5:$F$5,0)+1,FALSE)+MIN(Kruistabel!$C$15,IF($D33="Ja",Kruistabel!$C$13,0)+IF(DC$6="Ja",Kruistabel!$C$14,0)),"")</f>
        <v>28</v>
      </c>
      <c r="DD33" s="327"/>
      <c r="DE33" s="326" t="e">
        <f ca="1">IF(Plananalyse!DE33=1,VLOOKUP(DE$5,Kruistabel!$B$6:$F$9,MATCH($C33,Kruistabel!$C$5:$F$5,0)+1,FALSE)+MIN(Kruistabel!$C$15,IF($D33="Ja",Kruistabel!$C$13,0)+IF(DE$6="Ja",Kruistabel!$C$14,0)),"")</f>
        <v>#N/A</v>
      </c>
      <c r="DF33" s="326" t="e">
        <f ca="1">IF(Plananalyse!DF33=1,VLOOKUP(DF$5,Kruistabel!$B$6:$F$9,MATCH($C33,Kruistabel!$C$5:$F$5,0)+1,FALSE)+MIN(Kruistabel!$C$15,IF($D33="Ja",Kruistabel!$C$13,0)+IF(DF$6="Ja",Kruistabel!$C$14,0)),"")</f>
        <v>#N/A</v>
      </c>
      <c r="DG33" s="326" t="e">
        <f ca="1">IF(Plananalyse!DG33=1,VLOOKUP(DG$5,Kruistabel!$B$6:$F$9,MATCH($C33,Kruistabel!$C$5:$F$5,0)+1,FALSE)+MIN(Kruistabel!$C$15,IF($D33="Ja",Kruistabel!$C$13,0)+IF(DG$6="Ja",Kruistabel!$C$14,0)),"")</f>
        <v>#N/A</v>
      </c>
      <c r="DH33" s="326" t="e">
        <f ca="1">IF(Plananalyse!DH33=1,VLOOKUP(DH$5,Kruistabel!$B$6:$F$9,MATCH($C33,Kruistabel!$C$5:$F$5,0)+1,FALSE)+MIN(Kruistabel!$C$15,IF($D33="Ja",Kruistabel!$C$13,0)+IF(DH$6="Ja",Kruistabel!$C$14,0)),"")</f>
        <v>#N/A</v>
      </c>
      <c r="DI33" s="326" t="e">
        <f ca="1">IF(Plananalyse!DI33=1,VLOOKUP(DI$5,Kruistabel!$B$6:$F$9,MATCH($C33,Kruistabel!$C$5:$F$5,0)+1,FALSE)+MIN(Kruistabel!$C$15,IF($D33="Ja",Kruistabel!$C$13,0)+IF(DI$6="Ja",Kruistabel!$C$14,0)),"")</f>
        <v>#N/A</v>
      </c>
      <c r="DJ33" s="326" t="e">
        <f ca="1">IF(Plananalyse!DJ33=1,VLOOKUP(DJ$5,Kruistabel!$B$6:$F$9,MATCH($C33,Kruistabel!$C$5:$F$5,0)+1,FALSE)+MIN(Kruistabel!$C$15,IF($D33="Ja",Kruistabel!$C$13,0)+IF(DJ$6="Ja",Kruistabel!$C$14,0)),"")</f>
        <v>#N/A</v>
      </c>
      <c r="DK33" s="326" t="e">
        <f ca="1">IF(Plananalyse!DK33=1,VLOOKUP(DK$5,Kruistabel!$B$6:$F$9,MATCH($C33,Kruistabel!$C$5:$F$5,0)+1,FALSE)+MIN(Kruistabel!$C$15,IF($D33="Ja",Kruistabel!$C$13,0)+IF(DK$6="Ja",Kruistabel!$C$14,0)),"")</f>
        <v>#REF!</v>
      </c>
      <c r="DL33" s="326" t="e">
        <f ca="1">IF(Plananalyse!DL33=1,VLOOKUP(DL$5,Kruistabel!$B$6:$F$9,MATCH($C33,Kruistabel!$C$5:$F$5,0)+1,FALSE)+MIN(Kruistabel!$C$15,IF($D33="Ja",Kruistabel!$C$13,0)+IF(DL$6="Ja",Kruistabel!$C$14,0)),"")</f>
        <v>#REF!</v>
      </c>
      <c r="DM33" s="327"/>
      <c r="DN33" s="326" t="e">
        <f ca="1">IF(Plananalyse!DN33=1,VLOOKUP(DN$5,Kruistabel!$B$6:$F$9,MATCH($C33,Kruistabel!$C$5:$F$5,0)+1,FALSE)+MIN(Kruistabel!$C$15,IF($D33="Ja",Kruistabel!$C$13,0)+IF(DN$6="Ja",Kruistabel!$C$14,0)),"")</f>
        <v>#N/A</v>
      </c>
      <c r="DO33" s="326" t="e">
        <f ca="1">IF(Plananalyse!DO33=1,VLOOKUP(DO$5,Kruistabel!$B$6:$F$9,MATCH($C33,Kruistabel!$C$5:$F$5,0)+1,FALSE)+MIN(Kruistabel!$C$15,IF($D33="Ja",Kruistabel!$C$13,0)+IF(DO$6="Ja",Kruistabel!$C$14,0)),"")</f>
        <v>#N/A</v>
      </c>
      <c r="DP33" s="326" t="e">
        <f ca="1">IF(Plananalyse!DP33=1,VLOOKUP(DP$5,Kruistabel!$B$6:$F$9,MATCH($C33,Kruistabel!$C$5:$F$5,0)+1,FALSE)+MIN(Kruistabel!$C$15,IF($D33="Ja",Kruistabel!$C$13,0)+IF(DP$6="Ja",Kruistabel!$C$14,0)),"")</f>
        <v>#N/A</v>
      </c>
      <c r="DQ33" s="326" t="e">
        <f ca="1">IF(Plananalyse!DQ33=1,VLOOKUP(DQ$5,Kruistabel!$B$6:$F$9,MATCH($C33,Kruistabel!$C$5:$F$5,0)+1,FALSE)+MIN(Kruistabel!$C$15,IF($D33="Ja",Kruistabel!$C$13,0)+IF(DQ$6="Ja",Kruistabel!$C$14,0)),"")</f>
        <v>#N/A</v>
      </c>
      <c r="DR33" s="326" t="e">
        <f ca="1">IF(Plananalyse!DR33=1,VLOOKUP(DR$5,Kruistabel!$B$6:$F$9,MATCH($C33,Kruistabel!$C$5:$F$5,0)+1,FALSE)+MIN(Kruistabel!$C$15,IF($D33="Ja",Kruistabel!$C$13,0)+IF(DR$6="Ja",Kruistabel!$C$14,0)),"")</f>
        <v>#N/A</v>
      </c>
      <c r="DS33" s="326" t="e">
        <f ca="1">IF(Plananalyse!DS33=1,VLOOKUP(DS$5,Kruistabel!$B$6:$F$9,MATCH($C33,Kruistabel!$C$5:$F$5,0)+1,FALSE)+MIN(Kruistabel!$C$15,IF($D33="Ja",Kruistabel!$C$13,0)+IF(DS$6="Ja",Kruistabel!$C$14,0)),"")</f>
        <v>#N/A</v>
      </c>
      <c r="DT33" s="326" t="e">
        <f ca="1">IF(Plananalyse!DT33=1,VLOOKUP(DT$5,Kruistabel!$B$6:$F$9,MATCH($C33,Kruistabel!$C$5:$F$5,0)+1,FALSE)+MIN(Kruistabel!$C$15,IF($D33="Ja",Kruistabel!$C$13,0)+IF(DT$6="Ja",Kruistabel!$C$14,0)),"")</f>
        <v>#N/A</v>
      </c>
      <c r="DU33" s="326" t="e">
        <f ca="1">IF(Plananalyse!DU33=1,VLOOKUP(DU$5,Kruistabel!$B$6:$F$9,MATCH($C33,Kruistabel!$C$5:$F$5,0)+1,FALSE)+MIN(Kruistabel!$C$15,IF($D33="Ja",Kruistabel!$C$13,0)+IF(DU$6="Ja",Kruistabel!$C$14,0)),"")</f>
        <v>#N/A</v>
      </c>
      <c r="DV33" s="326" t="e">
        <f ca="1">IF(Plananalyse!DV33=1,VLOOKUP(DV$5,Kruistabel!$B$6:$F$9,MATCH($C33,Kruistabel!$C$5:$F$5,0)+1,FALSE)+MIN(Kruistabel!$C$15,IF($D33="Ja",Kruistabel!$C$13,0)+IF(DV$6="Ja",Kruistabel!$C$14,0)),"")</f>
        <v>#N/A</v>
      </c>
      <c r="DW33" s="326" t="e">
        <f ca="1">IF(Plananalyse!DW33=1,VLOOKUP(DW$5,Kruistabel!$B$6:$F$9,MATCH($C33,Kruistabel!$C$5:$F$5,0)+1,FALSE)+MIN(Kruistabel!$C$15,IF($D33="Ja",Kruistabel!$C$13,0)+IF(DW$6="Ja",Kruistabel!$C$14,0)),"")</f>
        <v>#REF!</v>
      </c>
      <c r="DX33" s="326" t="e">
        <f ca="1">IF(Plananalyse!DX33=1,VLOOKUP(DX$5,Kruistabel!$B$6:$F$9,MATCH($C33,Kruistabel!$C$5:$F$5,0)+1,FALSE)+MIN(Kruistabel!$C$15,IF($D33="Ja",Kruistabel!$C$13,0)+IF(DX$6="Ja",Kruistabel!$C$14,0)),"")</f>
        <v>#REF!</v>
      </c>
      <c r="DY33" s="327"/>
      <c r="DZ33" s="326" t="e">
        <f ca="1">IF(Plananalyse!DZ33=1,VLOOKUP(DZ$5,Kruistabel!$B$6:$F$9,MATCH($C33,Kruistabel!$C$5:$F$5,0)+1,FALSE)+MIN(Kruistabel!$C$15,IF($D33="Ja",Kruistabel!$C$13,0)+IF(DZ$6="Ja",Kruistabel!$C$14,0)),"")</f>
        <v>#N/A</v>
      </c>
      <c r="EA33" s="326" t="e">
        <f ca="1">IF(Plananalyse!EA33=1,VLOOKUP(EA$5,Kruistabel!$B$6:$F$9,MATCH($C33,Kruistabel!$C$5:$F$5,0)+1,FALSE)+MIN(Kruistabel!$C$15,IF($D33="Ja",Kruistabel!$C$13,0)+IF(EA$6="Ja",Kruistabel!$C$14,0)),"")</f>
        <v>#N/A</v>
      </c>
      <c r="EB33" s="326" t="e">
        <f ca="1">IF(Plananalyse!EB33=1,VLOOKUP(EB$5,Kruistabel!$B$6:$F$9,MATCH($C33,Kruistabel!$C$5:$F$5,0)+1,FALSE)+MIN(Kruistabel!$C$15,IF($D33="Ja",Kruistabel!$C$13,0)+IF(EB$6="Ja",Kruistabel!$C$14,0)),"")</f>
        <v>#REF!</v>
      </c>
      <c r="EC33" s="326" t="e">
        <f ca="1">IF(Plananalyse!EC33=1,VLOOKUP(EC$5,Kruistabel!$B$6:$F$9,MATCH($C33,Kruistabel!$C$5:$F$5,0)+1,FALSE)+MIN(Kruistabel!$C$15,IF($D33="Ja",Kruistabel!$C$13,0)+IF(EC$6="Ja",Kruistabel!$C$14,0)),"")</f>
        <v>#REF!</v>
      </c>
      <c r="ED33" s="327"/>
      <c r="EE33" s="326" t="e">
        <f ca="1">IF(Plananalyse!EE33=1,VLOOKUP(EE$5,Kruistabel!$B$6:$F$9,MATCH($C33,Kruistabel!$C$5:$F$5,0)+1,FALSE)+MIN(Kruistabel!$C$15,IF($D33="Ja",Kruistabel!$C$13,0)+IF(EE$6="Ja",Kruistabel!$C$14,0)),"")</f>
        <v>#N/A</v>
      </c>
      <c r="EF33" s="326" t="e">
        <f ca="1">IF(Plananalyse!EF33=1,VLOOKUP(EF$5,Kruistabel!$B$6:$F$9,MATCH($C33,Kruistabel!$C$5:$F$5,0)+1,FALSE)+MIN(Kruistabel!$C$15,IF($D33="Ja",Kruistabel!$C$13,0)+IF(EF$6="Ja",Kruistabel!$C$14,0)),"")</f>
        <v>#N/A</v>
      </c>
      <c r="EG33" s="326" t="e">
        <f ca="1">IF(Plananalyse!EG33=1,VLOOKUP(EG$5,Kruistabel!$B$6:$F$9,MATCH($C33,Kruistabel!$C$5:$F$5,0)+1,FALSE)+MIN(Kruistabel!$C$15,IF($D33="Ja",Kruistabel!$C$13,0)+IF(EG$6="Ja",Kruistabel!$C$14,0)),"")</f>
        <v>#N/A</v>
      </c>
      <c r="EH33" s="326" t="e">
        <f ca="1">IF(Plananalyse!EH33=1,VLOOKUP(EH$5,Kruistabel!$B$6:$F$9,MATCH($C33,Kruistabel!$C$5:$F$5,0)+1,FALSE)+MIN(Kruistabel!$C$15,IF($D33="Ja",Kruistabel!$C$13,0)+IF(EH$6="Ja",Kruistabel!$C$14,0)),"")</f>
        <v>#REF!</v>
      </c>
      <c r="EI33" s="326" t="e">
        <f ca="1">IF(Plananalyse!EI33=1,VLOOKUP(EI$5,Kruistabel!$B$6:$F$9,MATCH($C33,Kruistabel!$C$5:$F$5,0)+1,FALSE)+MIN(Kruistabel!$C$15,IF($D33="Ja",Kruistabel!$C$13,0)+IF(EI$6="Ja",Kruistabel!$C$14,0)),"")</f>
        <v>#REF!</v>
      </c>
      <c r="EJ33" s="331" t="str">
        <f>IF(Plananalyse!EJ33=1,VLOOKUP(EJ$5,Kruistabel!$B$6:$F$9,MATCH($C33,Kruistabel!$C$5:$F$5,0)+1,FALSE)+MIN(Kruistabel!$C$15,IF($D33="Ja",Kruistabel!$C$13,0)+IF(EJ$6="Ja",Kruistabel!$C$14,0)),"")</f>
        <v/>
      </c>
      <c r="EK33" s="164"/>
      <c r="EL33" s="164"/>
      <c r="EM33" s="164"/>
      <c r="EN33" s="164"/>
    </row>
    <row r="34" spans="2:144">
      <c r="B34" s="337" t="s">
        <v>120</v>
      </c>
      <c r="C34" s="160" t="str">
        <f>_xlfn.IFNA(VLOOKUP($B34,Classificatietabel!$B$6:$I$91,C$7,FALSE),"")</f>
        <v>laag</v>
      </c>
      <c r="D34" s="160" t="str">
        <f>_xlfn.IFNA(VLOOKUP($B34,Classificatietabel!$B$6:$I$91,D$7,FALSE),"")</f>
        <v>neen</v>
      </c>
      <c r="E34" s="119">
        <f>IF(AND(D34="laag",$D$3=1),0,_xlfn.IFNA(IF(VLOOKUP($B34,Classificatietabel!$B$6:$H$91,$E$5,FALSE)="Ja",1,0),""))</f>
        <v>1</v>
      </c>
      <c r="F34" s="163"/>
      <c r="G34" s="326">
        <f>IF(Plananalyse!G34=1,VLOOKUP(G$5,Kruistabel!$B$6:$F$9,MATCH($C34,Kruistabel!$C$5:$F$5,0)+1,FALSE)+MIN(Kruistabel!$C$15,IF($D34="Ja",Kruistabel!$C$13,0)+IF(G$6="Ja",Kruistabel!$C$14,0)),"")</f>
        <v>28</v>
      </c>
      <c r="H34" s="326">
        <f>IF(Plananalyse!H34=1,VLOOKUP(H$5,Kruistabel!$B$6:$F$9,MATCH($C34,Kruistabel!$C$5:$F$5,0)+1,FALSE)+MIN(Kruistabel!$C$15,IF($D34="Ja",Kruistabel!$C$13,0)+IF(H$6="Ja",Kruistabel!$C$14,0)),"")</f>
        <v>28</v>
      </c>
      <c r="I34" s="326">
        <f>IF(Plananalyse!I34=1,VLOOKUP(I$5,Kruistabel!$B$6:$F$9,MATCH($C34,Kruistabel!$C$5:$F$5,0)+1,FALSE)+MIN(Kruistabel!$C$15,IF($D34="Ja",Kruistabel!$C$13,0)+IF(I$6="Ja",Kruistabel!$C$14,0)),"")</f>
        <v>32</v>
      </c>
      <c r="J34" s="326">
        <f>IF(Plananalyse!J34=1,VLOOKUP(J$5,Kruistabel!$B$6:$F$9,MATCH($C34,Kruistabel!$C$5:$F$5,0)+1,FALSE)+MIN(Kruistabel!$C$15,IF($D34="Ja",Kruistabel!$C$13,0)+IF(J$6="Ja",Kruistabel!$C$14,0)),"")</f>
        <v>28</v>
      </c>
      <c r="K34" s="326">
        <f>IF(Plananalyse!K34=1,VLOOKUP(K$5,Kruistabel!$B$6:$F$9,MATCH($C34,Kruistabel!$C$5:$F$5,0)+1,FALSE)+MIN(Kruistabel!$C$15,IF($D34="Ja",Kruistabel!$C$13,0)+IF(K$6="Ja",Kruistabel!$C$14,0)),"")</f>
        <v>28</v>
      </c>
      <c r="L34" s="326">
        <f>IF(Plananalyse!L34=1,VLOOKUP(L$5,Kruistabel!$B$6:$F$9,MATCH($C34,Kruistabel!$C$5:$F$5,0)+1,FALSE)+MIN(Kruistabel!$C$15,IF($D34="Ja",Kruistabel!$C$13,0)+IF(L$6="Ja",Kruistabel!$C$14,0)),"")</f>
        <v>28</v>
      </c>
      <c r="M34" s="326">
        <f>IF(Plananalyse!M34=1,VLOOKUP(M$5,Kruistabel!$B$6:$F$9,MATCH($C34,Kruistabel!$C$5:$F$5,0)+1,FALSE)+MIN(Kruistabel!$C$15,IF($D34="Ja",Kruistabel!$C$13,0)+IF(M$6="Ja",Kruistabel!$C$14,0)),"")</f>
        <v>36</v>
      </c>
      <c r="N34" s="326">
        <f>IF(Plananalyse!N34=1,VLOOKUP(N$5,Kruistabel!$B$6:$F$9,MATCH($C34,Kruistabel!$C$5:$F$5,0)+1,FALSE)+MIN(Kruistabel!$C$15,IF($D34="Ja",Kruistabel!$C$13,0)+IF(N$6="Ja",Kruistabel!$C$14,0)),"")</f>
        <v>36</v>
      </c>
      <c r="O34" s="326">
        <f>IF(Plananalyse!O34=1,VLOOKUP(O$5,Kruistabel!$B$6:$F$9,MATCH($C34,Kruistabel!$C$5:$F$5,0)+1,FALSE)+MIN(Kruistabel!$C$15,IF($D34="Ja",Kruistabel!$C$13,0)+IF(O$6="Ja",Kruistabel!$C$14,0)),"")</f>
        <v>36</v>
      </c>
      <c r="P34" s="326">
        <f>IF(Plananalyse!P34=1,VLOOKUP(P$5,Kruistabel!$B$6:$F$9,MATCH($C34,Kruistabel!$C$5:$F$5,0)+1,FALSE)+MIN(Kruistabel!$C$15,IF($D34="Ja",Kruistabel!$C$13,0)+IF(P$6="Ja",Kruistabel!$C$14,0)),"")</f>
        <v>40</v>
      </c>
      <c r="Q34" s="326">
        <f>IF(Plananalyse!Q34=1,VLOOKUP(Q$5,Kruistabel!$B$6:$F$9,MATCH($C34,Kruistabel!$C$5:$F$5,0)+1,FALSE)+MIN(Kruistabel!$C$15,IF($D34="Ja",Kruistabel!$C$13,0)+IF(Q$6="Ja",Kruistabel!$C$14,0)),"")</f>
        <v>32</v>
      </c>
      <c r="R34" s="326">
        <f>IF(Plananalyse!R34=1,VLOOKUP(R$5,Kruistabel!$B$6:$F$9,MATCH($C34,Kruistabel!$C$5:$F$5,0)+1,FALSE)+MIN(Kruistabel!$C$15,IF($D34="Ja",Kruistabel!$C$13,0)+IF(R$6="Ja",Kruistabel!$C$14,0)),"")</f>
        <v>36</v>
      </c>
      <c r="S34" s="326">
        <f>IF(Plananalyse!S34=1,VLOOKUP(S$5,Kruistabel!$B$6:$F$9,MATCH($C34,Kruistabel!$C$5:$F$5,0)+1,FALSE)+MIN(Kruistabel!$C$15,IF($D34="Ja",Kruistabel!$C$13,0)+IF(S$6="Ja",Kruistabel!$C$14,0)),"")</f>
        <v>28</v>
      </c>
      <c r="T34" s="326">
        <f>IF(Plananalyse!T34=1,VLOOKUP(T$5,Kruistabel!$B$6:$F$9,MATCH($C34,Kruistabel!$C$5:$F$5,0)+1,FALSE)+MIN(Kruistabel!$C$15,IF($D34="Ja",Kruistabel!$C$13,0)+IF(T$6="Ja",Kruistabel!$C$14,0)),"")</f>
        <v>28</v>
      </c>
      <c r="U34" s="326">
        <f>IF(Plananalyse!U34=1,VLOOKUP(U$5,Kruistabel!$B$6:$F$9,MATCH($C34,Kruistabel!$C$5:$F$5,0)+1,FALSE)+MIN(Kruistabel!$C$15,IF($D34="Ja",Kruistabel!$C$13,0)+IF(U$6="Ja",Kruistabel!$C$14,0)),"")</f>
        <v>28</v>
      </c>
      <c r="V34" s="326">
        <f>IF(Plananalyse!V34=1,VLOOKUP(V$5,Kruistabel!$B$6:$F$9,MATCH($C34,Kruistabel!$C$5:$F$5,0)+1,FALSE)+MIN(Kruistabel!$C$15,IF($D34="Ja",Kruistabel!$C$13,0)+IF(V$6="Ja",Kruistabel!$C$14,0)),"")</f>
        <v>28</v>
      </c>
      <c r="W34" s="326">
        <f>IF(Plananalyse!W34=1,VLOOKUP(W$5,Kruistabel!$B$6:$F$9,MATCH($C34,Kruistabel!$C$5:$F$5,0)+1,FALSE)+MIN(Kruistabel!$C$15,IF($D34="Ja",Kruistabel!$C$13,0)+IF(W$6="Ja",Kruistabel!$C$14,0)),"")</f>
        <v>28</v>
      </c>
      <c r="X34" s="326">
        <f>IF(Plananalyse!X34=1,VLOOKUP(X$5,Kruistabel!$B$6:$F$9,MATCH($C34,Kruistabel!$C$5:$F$5,0)+1,FALSE)+MIN(Kruistabel!$C$15,IF($D34="Ja",Kruistabel!$C$13,0)+IF(X$6="Ja",Kruistabel!$C$14,0)),"")</f>
        <v>28</v>
      </c>
      <c r="Y34" s="326">
        <f>IF(Plananalyse!Y34=1,VLOOKUP(Y$5,Kruistabel!$B$6:$F$9,MATCH($C34,Kruistabel!$C$5:$F$5,0)+1,FALSE)+MIN(Kruistabel!$C$15,IF($D34="Ja",Kruistabel!$C$13,0)+IF(Y$6="Ja",Kruistabel!$C$14,0)),"")</f>
        <v>32</v>
      </c>
      <c r="Z34" s="326">
        <f>IF(Plananalyse!Z34=1,VLOOKUP(Z$5,Kruistabel!$B$6:$F$9,MATCH($C34,Kruistabel!$C$5:$F$5,0)+1,FALSE)+MIN(Kruistabel!$C$15,IF($D34="Ja",Kruistabel!$C$13,0)+IF(Z$6="Ja",Kruistabel!$C$14,0)),"")</f>
        <v>28</v>
      </c>
      <c r="AA34" s="326">
        <f>IF(Plananalyse!AA34=1,VLOOKUP(AA$5,Kruistabel!$B$6:$F$9,MATCH($C34,Kruistabel!$C$5:$F$5,0)+1,FALSE)+MIN(Kruistabel!$C$15,IF($D34="Ja",Kruistabel!$C$13,0)+IF(AA$6="Ja",Kruistabel!$C$14,0)),"")</f>
        <v>28</v>
      </c>
      <c r="AB34" s="326">
        <f>IF(Plananalyse!AB34=1,VLOOKUP(AB$5,Kruistabel!$B$6:$F$9,MATCH($C34,Kruistabel!$C$5:$F$5,0)+1,FALSE)+MIN(Kruistabel!$C$15,IF($D34="Ja",Kruistabel!$C$13,0)+IF(AB$6="Ja",Kruistabel!$C$14,0)),"")</f>
        <v>28</v>
      </c>
      <c r="AC34" s="326">
        <f>IF(Plananalyse!AC34=1,VLOOKUP(AC$5,Kruistabel!$B$6:$F$9,MATCH($C34,Kruistabel!$C$5:$F$5,0)+1,FALSE)+MIN(Kruistabel!$C$15,IF($D34="Ja",Kruistabel!$C$13,0)+IF(AC$6="Ja",Kruistabel!$C$14,0)),"")</f>
        <v>28</v>
      </c>
      <c r="AD34" s="326">
        <f>IF(Plananalyse!AD34=1,VLOOKUP(AD$5,Kruistabel!$B$6:$F$9,MATCH($C34,Kruistabel!$C$5:$F$5,0)+1,FALSE)+MIN(Kruistabel!$C$15,IF($D34="Ja",Kruistabel!$C$13,0)+IF(AD$6="Ja",Kruistabel!$C$14,0)),"")</f>
        <v>28</v>
      </c>
      <c r="AE34" s="326">
        <f>IF(Plananalyse!AE34=1,VLOOKUP(AE$5,Kruistabel!$B$6:$F$9,MATCH($C34,Kruistabel!$C$5:$F$5,0)+1,FALSE)+MIN(Kruistabel!$C$15,IF($D34="Ja",Kruistabel!$C$13,0)+IF(AE$6="Ja",Kruistabel!$C$14,0)),"")</f>
        <v>28</v>
      </c>
      <c r="AF34" s="326">
        <f>IF(Plananalyse!AF34=1,VLOOKUP(AF$5,Kruistabel!$B$6:$F$9,MATCH($C34,Kruistabel!$C$5:$F$5,0)+1,FALSE)+MIN(Kruistabel!$C$15,IF($D34="Ja",Kruistabel!$C$13,0)+IF(AF$6="Ja",Kruistabel!$C$14,0)),"")</f>
        <v>28</v>
      </c>
      <c r="AG34" s="326">
        <f ca="1">IF(Plananalyse!AG34=1,VLOOKUP(AG$5,Kruistabel!$B$6:$F$9,MATCH($C34,Kruistabel!$C$5:$F$5,0)+1,FALSE)+MIN(Kruistabel!$C$15,IF($D34="Ja",Kruistabel!$C$13,0)+IF(AG$6="Ja",Kruistabel!$C$14,0)),"")</f>
        <v>28</v>
      </c>
      <c r="AH34" s="326">
        <f ca="1">IF(Plananalyse!AH34=1,VLOOKUP(AH$5,Kruistabel!$B$6:$F$9,MATCH($C34,Kruistabel!$C$5:$F$5,0)+1,FALSE)+MIN(Kruistabel!$C$15,IF($D34="Ja",Kruistabel!$C$13,0)+IF(AH$6="Ja",Kruistabel!$C$14,0)),"")</f>
        <v>28</v>
      </c>
      <c r="AI34" s="326">
        <f ca="1">IF(Plananalyse!AI34=1,VLOOKUP(AI$5,Kruistabel!$B$6:$F$9,MATCH($C34,Kruistabel!$C$5:$F$5,0)+1,FALSE)+MIN(Kruistabel!$C$15,IF($D34="Ja",Kruistabel!$C$13,0)+IF(AI$6="Ja",Kruistabel!$C$14,0)),"")</f>
        <v>28</v>
      </c>
      <c r="AJ34" s="326">
        <f ca="1">IF(Plananalyse!AJ34=1,VLOOKUP(AJ$5,Kruistabel!$B$6:$F$9,MATCH($C34,Kruistabel!$C$5:$F$5,0)+1,FALSE)+MIN(Kruistabel!$C$15,IF($D34="Ja",Kruistabel!$C$13,0)+IF(AJ$6="Ja",Kruistabel!$C$14,0)),"")</f>
        <v>28</v>
      </c>
      <c r="AK34" s="326">
        <f ca="1">IF(Plananalyse!AK34=1,VLOOKUP(AK$5,Kruistabel!$B$6:$F$9,MATCH($C34,Kruistabel!$C$5:$F$5,0)+1,FALSE)+MIN(Kruistabel!$C$15,IF($D34="Ja",Kruistabel!$C$13,0)+IF(AK$6="Ja",Kruistabel!$C$14,0)),"")</f>
        <v>34</v>
      </c>
      <c r="AL34" s="326">
        <f ca="1">IF(Plananalyse!AL34=1,VLOOKUP(AL$5,Kruistabel!$B$6:$F$9,MATCH($C34,Kruistabel!$C$5:$F$5,0)+1,FALSE)+MIN(Kruistabel!$C$15,IF($D34="Ja",Kruistabel!$C$13,0)+IF(AL$6="Ja",Kruistabel!$C$14,0)),"")</f>
        <v>28</v>
      </c>
      <c r="AM34" s="326">
        <f ca="1">IF(Plananalyse!AM34=1,VLOOKUP(AM$5,Kruistabel!$B$6:$F$9,MATCH($C34,Kruistabel!$C$5:$F$5,0)+1,FALSE)+MIN(Kruistabel!$C$15,IF($D34="Ja",Kruistabel!$C$13,0)+IF(AM$6="Ja",Kruistabel!$C$14,0)),"")</f>
        <v>28</v>
      </c>
      <c r="AN34" s="327"/>
      <c r="AO34" s="326">
        <f ca="1">IF(Plananalyse!AO34=1,VLOOKUP(AO$5,Kruistabel!$B$6:$F$9,MATCH($C34,Kruistabel!$C$5:$F$5,0)+1,FALSE)+MIN(Kruistabel!$C$15,IF($D34="Ja",Kruistabel!$C$13,0)+IF(AO$6="Ja",Kruistabel!$C$14,0)),"")</f>
        <v>34</v>
      </c>
      <c r="AP34" s="326">
        <f ca="1">IF(Plananalyse!AP34=1,VLOOKUP(AP$5,Kruistabel!$B$6:$F$9,MATCH($C34,Kruistabel!$C$5:$F$5,0)+1,FALSE)+MIN(Kruistabel!$C$15,IF($D34="Ja",Kruistabel!$C$13,0)+IF(AP$6="Ja",Kruistabel!$C$14,0)),"")</f>
        <v>34</v>
      </c>
      <c r="AQ34" s="326">
        <f ca="1">IF(Plananalyse!AQ34=1,VLOOKUP(AQ$5,Kruistabel!$B$6:$F$9,MATCH($C34,Kruistabel!$C$5:$F$5,0)+1,FALSE)+MIN(Kruistabel!$C$15,IF($D34="Ja",Kruistabel!$C$13,0)+IF(AQ$6="Ja",Kruistabel!$C$14,0)),"")</f>
        <v>34</v>
      </c>
      <c r="AR34" s="326">
        <f ca="1">IF(Plananalyse!AR34=1,VLOOKUP(AR$5,Kruistabel!$B$6:$F$9,MATCH($C34,Kruistabel!$C$5:$F$5,0)+1,FALSE)+MIN(Kruistabel!$C$15,IF($D34="Ja",Kruistabel!$C$13,0)+IF(AR$6="Ja",Kruistabel!$C$14,0)),"")</f>
        <v>38</v>
      </c>
      <c r="AS34" s="326">
        <f ca="1">IF(Plananalyse!AS34=1,VLOOKUP(AS$5,Kruistabel!$B$6:$F$9,MATCH($C34,Kruistabel!$C$5:$F$5,0)+1,FALSE)+MIN(Kruistabel!$C$15,IF($D34="Ja",Kruistabel!$C$13,0)+IF(AS$6="Ja",Kruistabel!$C$14,0)),"")</f>
        <v>34</v>
      </c>
      <c r="AT34" s="326">
        <f ca="1">IF(Plananalyse!AT34=1,VLOOKUP(AT$5,Kruistabel!$B$6:$F$9,MATCH($C34,Kruistabel!$C$5:$F$5,0)+1,FALSE)+MIN(Kruistabel!$C$15,IF($D34="Ja",Kruistabel!$C$13,0)+IF(AT$6="Ja",Kruistabel!$C$14,0)),"")</f>
        <v>38</v>
      </c>
      <c r="AU34" s="326">
        <f ca="1">IF(Plananalyse!AU34=1,VLOOKUP(AU$5,Kruistabel!$B$6:$F$9,MATCH($C34,Kruistabel!$C$5:$F$5,0)+1,FALSE)+MIN(Kruistabel!$C$15,IF($D34="Ja",Kruistabel!$C$13,0)+IF(AU$6="Ja",Kruistabel!$C$14,0)),"")</f>
        <v>28</v>
      </c>
      <c r="AV34" s="326">
        <f ca="1">IF(Plananalyse!AV34=1,VLOOKUP(AV$5,Kruistabel!$B$6:$F$9,MATCH($C34,Kruistabel!$C$5:$F$5,0)+1,FALSE)+MIN(Kruistabel!$C$15,IF($D34="Ja",Kruistabel!$C$13,0)+IF(AV$6="Ja",Kruistabel!$C$14,0)),"")</f>
        <v>34</v>
      </c>
      <c r="AW34" s="326">
        <f ca="1">IF(Plananalyse!AW34=1,VLOOKUP(AW$5,Kruistabel!$B$6:$F$9,MATCH($C34,Kruistabel!$C$5:$F$5,0)+1,FALSE)+MIN(Kruistabel!$C$15,IF($D34="Ja",Kruistabel!$C$13,0)+IF(AW$6="Ja",Kruistabel!$C$14,0)),"")</f>
        <v>28</v>
      </c>
      <c r="AX34" s="326">
        <f ca="1">IF(Plananalyse!AX34=1,VLOOKUP(AX$5,Kruistabel!$B$6:$F$9,MATCH($C34,Kruistabel!$C$5:$F$5,0)+1,FALSE)+MIN(Kruistabel!$C$15,IF($D34="Ja",Kruistabel!$C$13,0)+IF(AX$6="Ja",Kruistabel!$C$14,0)),"")</f>
        <v>28</v>
      </c>
      <c r="AY34" s="327"/>
      <c r="AZ34" s="326">
        <f ca="1">IF(Plananalyse!AZ34=1,VLOOKUP(AZ$5,Kruistabel!$B$6:$F$9,MATCH($C34,Kruistabel!$C$5:$F$5,0)+1,FALSE)+MIN(Kruistabel!$C$15,IF($D34="Ja",Kruistabel!$C$13,0)+IF(AZ$6="Ja",Kruistabel!$C$14,0)),"")</f>
        <v>28</v>
      </c>
      <c r="BA34" s="326">
        <f ca="1">IF(Plananalyse!BA34=1,VLOOKUP(BA$5,Kruistabel!$B$6:$F$9,MATCH($C34,Kruistabel!$C$5:$F$5,0)+1,FALSE)+MIN(Kruistabel!$C$15,IF($D34="Ja",Kruistabel!$C$13,0)+IF(BA$6="Ja",Kruistabel!$C$14,0)),"")</f>
        <v>28</v>
      </c>
      <c r="BB34" s="326">
        <f ca="1">IF(Plananalyse!BB34=1,VLOOKUP(BB$5,Kruistabel!$B$6:$F$9,MATCH($C34,Kruistabel!$C$5:$F$5,0)+1,FALSE)+MIN(Kruistabel!$C$15,IF($D34="Ja",Kruistabel!$C$13,0)+IF(BB$6="Ja",Kruistabel!$C$14,0)),"")</f>
        <v>32</v>
      </c>
      <c r="BC34" s="326">
        <f ca="1">IF(Plananalyse!BC34=1,VLOOKUP(BC$5,Kruistabel!$B$6:$F$9,MATCH($C34,Kruistabel!$C$5:$F$5,0)+1,FALSE)+MIN(Kruistabel!$C$15,IF($D34="Ja",Kruistabel!$C$13,0)+IF(BC$6="Ja",Kruistabel!$C$14,0)),"")</f>
        <v>32</v>
      </c>
      <c r="BD34" s="326">
        <f ca="1">IF(Plananalyse!BD34=1,VLOOKUP(BD$5,Kruistabel!$B$6:$F$9,MATCH($C34,Kruistabel!$C$5:$F$5,0)+1,FALSE)+MIN(Kruistabel!$C$15,IF($D34="Ja",Kruistabel!$C$13,0)+IF(BD$6="Ja",Kruistabel!$C$14,0)),"")</f>
        <v>28</v>
      </c>
      <c r="BE34" s="326">
        <f ca="1">IF(Plananalyse!BE34=1,VLOOKUP(BE$5,Kruistabel!$B$6:$F$9,MATCH($C34,Kruistabel!$C$5:$F$5,0)+1,FALSE)+MIN(Kruistabel!$C$15,IF($D34="Ja",Kruistabel!$C$13,0)+IF(BE$6="Ja",Kruistabel!$C$14,0)),"")</f>
        <v>28</v>
      </c>
      <c r="BF34" s="326">
        <f ca="1">IF(Plananalyse!BF34=1,VLOOKUP(BF$5,Kruistabel!$B$6:$F$9,MATCH($C34,Kruistabel!$C$5:$F$5,0)+1,FALSE)+MIN(Kruistabel!$C$15,IF($D34="Ja",Kruistabel!$C$13,0)+IF(BF$6="Ja",Kruistabel!$C$14,0)),"")</f>
        <v>28</v>
      </c>
      <c r="BG34" s="326">
        <f ca="1">IF(Plananalyse!BG34=1,VLOOKUP(BG$5,Kruistabel!$B$6:$F$9,MATCH($C34,Kruistabel!$C$5:$F$5,0)+1,FALSE)+MIN(Kruistabel!$C$15,IF($D34="Ja",Kruistabel!$C$13,0)+IF(BG$6="Ja",Kruistabel!$C$14,0)),"")</f>
        <v>28</v>
      </c>
      <c r="BH34" s="326">
        <f ca="1">IF(Plananalyse!BH34=1,VLOOKUP(BH$5,Kruistabel!$B$6:$F$9,MATCH($C34,Kruistabel!$C$5:$F$5,0)+1,FALSE)+MIN(Kruistabel!$C$15,IF($D34="Ja",Kruistabel!$C$13,0)+IF(BH$6="Ja",Kruistabel!$C$14,0)),"")</f>
        <v>28</v>
      </c>
      <c r="BI34" s="327"/>
      <c r="BJ34" s="326" t="e">
        <f ca="1">IF(Plananalyse!BJ34=1,VLOOKUP(BJ$5,Kruistabel!$B$6:$F$9,MATCH($C34,Kruistabel!$C$5:$F$5,0)+1,FALSE)+MIN(Kruistabel!$C$15,IF($D34="Ja",Kruistabel!$C$13,0)+IF(BJ$6="Ja",Kruistabel!$C$14,0)),"")</f>
        <v>#N/A</v>
      </c>
      <c r="BK34" s="326" t="e">
        <f ca="1">IF(Plananalyse!BK34=1,VLOOKUP(BK$5,Kruistabel!$B$6:$F$9,MATCH($C34,Kruistabel!$C$5:$F$5,0)+1,FALSE)+MIN(Kruistabel!$C$15,IF($D34="Ja",Kruistabel!$C$13,0)+IF(BK$6="Ja",Kruistabel!$C$14,0)),"")</f>
        <v>#N/A</v>
      </c>
      <c r="BL34" s="326" t="e">
        <f ca="1">IF(Plananalyse!BL34=1,VLOOKUP(BL$5,Kruistabel!$B$6:$F$9,MATCH($C34,Kruistabel!$C$5:$F$5,0)+1,FALSE)+MIN(Kruistabel!$C$15,IF($D34="Ja",Kruistabel!$C$13,0)+IF(BL$6="Ja",Kruistabel!$C$14,0)),"")</f>
        <v>#N/A</v>
      </c>
      <c r="BM34" s="326" t="e">
        <f ca="1">IF(Plananalyse!BM34=1,VLOOKUP(BM$5,Kruistabel!$B$6:$F$9,MATCH($C34,Kruistabel!$C$5:$F$5,0)+1,FALSE)+MIN(Kruistabel!$C$15,IF($D34="Ja",Kruistabel!$C$13,0)+IF(BM$6="Ja",Kruistabel!$C$14,0)),"")</f>
        <v>#N/A</v>
      </c>
      <c r="BN34" s="326" t="e">
        <f ca="1">IF(Plananalyse!BN34=1,VLOOKUP(BN$5,Kruistabel!$B$6:$F$9,MATCH($C34,Kruistabel!$C$5:$F$5,0)+1,FALSE)+MIN(Kruistabel!$C$15,IF($D34="Ja",Kruistabel!$C$13,0)+IF(BN$6="Ja",Kruistabel!$C$14,0)),"")</f>
        <v>#N/A</v>
      </c>
      <c r="BO34" s="326" t="e">
        <f ca="1">IF(Plananalyse!BO34=1,VLOOKUP(BO$5,Kruistabel!$B$6:$F$9,MATCH($C34,Kruistabel!$C$5:$F$5,0)+1,FALSE)+MIN(Kruistabel!$C$15,IF($D34="Ja",Kruistabel!$C$13,0)+IF(BO$6="Ja",Kruistabel!$C$14,0)),"")</f>
        <v>#N/A</v>
      </c>
      <c r="BP34" s="326" t="e">
        <f ca="1">IF(Plananalyse!BP34=1,VLOOKUP(BP$5,Kruistabel!$B$6:$F$9,MATCH($C34,Kruistabel!$C$5:$F$5,0)+1,FALSE)+MIN(Kruistabel!$C$15,IF($D34="Ja",Kruistabel!$C$13,0)+IF(BP$6="Ja",Kruistabel!$C$14,0)),"")</f>
        <v>#N/A</v>
      </c>
      <c r="BQ34" s="326" t="e">
        <f ca="1">IF(Plananalyse!BQ34=1,VLOOKUP(BQ$5,Kruistabel!$B$6:$F$9,MATCH($C34,Kruistabel!$C$5:$F$5,0)+1,FALSE)+MIN(Kruistabel!$C$15,IF($D34="Ja",Kruistabel!$C$13,0)+IF(BQ$6="Ja",Kruistabel!$C$14,0)),"")</f>
        <v>#N/A</v>
      </c>
      <c r="BR34" s="326" t="e">
        <f ca="1">IF(Plananalyse!BR34=1,VLOOKUP(BR$5,Kruistabel!$B$6:$F$9,MATCH($C34,Kruistabel!$C$5:$F$5,0)+1,FALSE)+MIN(Kruistabel!$C$15,IF($D34="Ja",Kruistabel!$C$13,0)+IF(BR$6="Ja",Kruistabel!$C$14,0)),"")</f>
        <v>#REF!</v>
      </c>
      <c r="BS34" s="326" t="e">
        <f ca="1">IF(Plananalyse!BS34=1,VLOOKUP(BS$5,Kruistabel!$B$6:$F$9,MATCH($C34,Kruistabel!$C$5:$F$5,0)+1,FALSE)+MIN(Kruistabel!$C$15,IF($D34="Ja",Kruistabel!$C$13,0)+IF(BS$6="Ja",Kruistabel!$C$14,0)),"")</f>
        <v>#REF!</v>
      </c>
      <c r="BT34" s="65"/>
      <c r="BU34" s="231">
        <f ca="1">IF(Plananalyse!BU34=1,VLOOKUP(BU$5,Kruistabel!$B$6:$F$9,MATCH($C34,Kruistabel!$C$5:$F$5,0)+1,FALSE)+MIN(Kruistabel!$C$15,IF($D34="Ja",Kruistabel!$C$13,0)+IF(BU$6="Ja",Kruistabel!$C$14,0)),"")</f>
        <v>28</v>
      </c>
      <c r="BV34" s="326">
        <f ca="1">IF(Plananalyse!BV34=1,VLOOKUP(BV$5,Kruistabel!$B$6:$F$9,MATCH($C34,Kruistabel!$C$5:$F$5,0)+1,FALSE)+MIN(Kruistabel!$C$15,IF($D34="Ja",Kruistabel!$C$13,0)+IF(BV$6="Ja",Kruistabel!$C$14,0)),"")</f>
        <v>36</v>
      </c>
      <c r="BW34" s="326">
        <f ca="1">IF(Plananalyse!BW34=1,VLOOKUP(BW$5,Kruistabel!$B$6:$F$9,MATCH($C34,Kruistabel!$C$5:$F$5,0)+1,FALSE)+MIN(Kruistabel!$C$15,IF($D34="Ja",Kruistabel!$C$13,0)+IF(BW$6="Ja",Kruistabel!$C$14,0)),"")</f>
        <v>28</v>
      </c>
      <c r="BX34" s="326">
        <f ca="1">IF(Plananalyse!BX34=1,VLOOKUP(BX$5,Kruistabel!$B$6:$F$9,MATCH($C34,Kruistabel!$C$5:$F$5,0)+1,FALSE)+MIN(Kruistabel!$C$15,IF($D34="Ja",Kruistabel!$C$13,0)+IF(BX$6="Ja",Kruistabel!$C$14,0)),"")</f>
        <v>28</v>
      </c>
      <c r="BY34" s="327"/>
      <c r="BZ34" s="326" t="e">
        <f ca="1">IF(Plananalyse!BZ34=1,VLOOKUP(BZ$5,Kruistabel!$B$6:$F$9,MATCH($C34,Kruistabel!$C$5:$F$5,0)+1,FALSE)+MIN(Kruistabel!$C$15,IF($D34="Ja",Kruistabel!$C$13,0)+IF(BZ$6="Ja",Kruistabel!$C$14,0)),"")</f>
        <v>#N/A</v>
      </c>
      <c r="CA34" s="326" t="e">
        <f ca="1">IF(Plananalyse!CA34=1,VLOOKUP(CA$5,Kruistabel!$B$6:$F$9,MATCH($C34,Kruistabel!$C$5:$F$5,0)+1,FALSE)+MIN(Kruistabel!$C$15,IF($D34="Ja",Kruistabel!$C$13,0)+IF(CA$6="Ja",Kruistabel!$C$14,0)),"")</f>
        <v>#N/A</v>
      </c>
      <c r="CB34" s="326" t="e">
        <f ca="1">IF(Plananalyse!CB34=1,VLOOKUP(CB$5,Kruistabel!$B$6:$F$9,MATCH($C34,Kruistabel!$C$5:$F$5,0)+1,FALSE)+MIN(Kruistabel!$C$15,IF($D34="Ja",Kruistabel!$C$13,0)+IF(CB$6="Ja",Kruistabel!$C$14,0)),"")</f>
        <v>#N/A</v>
      </c>
      <c r="CC34" s="326" t="e">
        <f ca="1">IF(Plananalyse!CC34=1,VLOOKUP(CC$5,Kruistabel!$B$6:$F$9,MATCH($C34,Kruistabel!$C$5:$F$5,0)+1,FALSE)+MIN(Kruistabel!$C$15,IF($D34="Ja",Kruistabel!$C$13,0)+IF(CC$6="Ja",Kruistabel!$C$14,0)),"")</f>
        <v>#N/A</v>
      </c>
      <c r="CD34" s="326" t="e">
        <f ca="1">IF(Plananalyse!CD34=1,VLOOKUP(CD$5,Kruistabel!$B$6:$F$9,MATCH($C34,Kruistabel!$C$5:$F$5,0)+1,FALSE)+MIN(Kruistabel!$C$15,IF($D34="Ja",Kruistabel!$C$13,0)+IF(CD$6="Ja",Kruistabel!$C$14,0)),"")</f>
        <v>#N/A</v>
      </c>
      <c r="CE34" s="326" t="e">
        <f ca="1">IF(Plananalyse!CE34=1,VLOOKUP(CE$5,Kruistabel!$B$6:$F$9,MATCH($C34,Kruistabel!$C$5:$F$5,0)+1,FALSE)+MIN(Kruistabel!$C$15,IF($D34="Ja",Kruistabel!$C$13,0)+IF(CE$6="Ja",Kruistabel!$C$14,0)),"")</f>
        <v>#N/A</v>
      </c>
      <c r="CF34" s="326" t="e">
        <f ca="1">IF(Plananalyse!CF34=1,VLOOKUP(CF$5,Kruistabel!$B$6:$F$9,MATCH($C34,Kruistabel!$C$5:$F$5,0)+1,FALSE)+MIN(Kruistabel!$C$15,IF($D34="Ja",Kruistabel!$C$13,0)+IF(CF$6="Ja",Kruistabel!$C$14,0)),"")</f>
        <v>#N/A</v>
      </c>
      <c r="CG34" s="326" t="e">
        <f ca="1">IF(Plananalyse!CG34=1,VLOOKUP(CG$5,Kruistabel!$B$6:$F$9,MATCH($C34,Kruistabel!$C$5:$F$5,0)+1,FALSE)+MIN(Kruistabel!$C$15,IF($D34="Ja",Kruistabel!$C$13,0)+IF(CG$6="Ja",Kruistabel!$C$14,0)),"")</f>
        <v>#REF!</v>
      </c>
      <c r="CH34" s="326" t="e">
        <f ca="1">IF(Plananalyse!CH34=1,VLOOKUP(CH$5,Kruistabel!$B$6:$F$9,MATCH($C34,Kruistabel!$C$5:$F$5,0)+1,FALSE)+MIN(Kruistabel!$C$15,IF($D34="Ja",Kruistabel!$C$13,0)+IF(CH$6="Ja",Kruistabel!$C$14,0)),"")</f>
        <v>#REF!</v>
      </c>
      <c r="CI34" s="65"/>
      <c r="CJ34" s="326">
        <f ca="1">IF(Plananalyse!CJ34=1,VLOOKUP(CJ$5,Kruistabel!$B$6:$F$9,MATCH($C34,Kruistabel!$C$5:$F$5,0)+1,FALSE)+MIN(Kruistabel!$C$15,IF($D34="Ja",Kruistabel!$C$13,0)+IF(CJ$6="Ja",Kruistabel!$C$14,0)),"")</f>
        <v>36</v>
      </c>
      <c r="CK34" s="326">
        <f ca="1">IF(Plananalyse!CK34=1,VLOOKUP(CK$5,Kruistabel!$B$6:$F$9,MATCH($C34,Kruistabel!$C$5:$F$5,0)+1,FALSE)+MIN(Kruistabel!$C$15,IF($D34="Ja",Kruistabel!$C$13,0)+IF(CK$6="Ja",Kruistabel!$C$14,0)),"")</f>
        <v>36</v>
      </c>
      <c r="CL34" s="326">
        <f ca="1">IF(Plananalyse!CL34=1,VLOOKUP(CL$5,Kruistabel!$B$6:$F$9,MATCH($C34,Kruistabel!$C$5:$F$5,0)+1,FALSE)+MIN(Kruistabel!$C$15,IF($D34="Ja",Kruistabel!$C$13,0)+IF(CL$6="Ja",Kruistabel!$C$14,0)),"")</f>
        <v>28</v>
      </c>
      <c r="CM34" s="326">
        <f ca="1">IF(Plananalyse!CM34=1,VLOOKUP(CM$5,Kruistabel!$B$6:$F$9,MATCH($C34,Kruistabel!$C$5:$F$5,0)+1,FALSE)+MIN(Kruistabel!$C$15,IF($D34="Ja",Kruistabel!$C$13,0)+IF(CM$6="Ja",Kruistabel!$C$14,0)),"")</f>
        <v>40</v>
      </c>
      <c r="CN34" s="326">
        <f ca="1">IF(Plananalyse!CN34=1,VLOOKUP(CN$5,Kruistabel!$B$6:$F$9,MATCH($C34,Kruistabel!$C$5:$F$5,0)+1,FALSE)+MIN(Kruistabel!$C$15,IF($D34="Ja",Kruistabel!$C$13,0)+IF(CN$6="Ja",Kruistabel!$C$14,0)),"")</f>
        <v>40</v>
      </c>
      <c r="CO34" s="326">
        <f ca="1">IF(Plananalyse!CO34=1,VLOOKUP(CO$5,Kruistabel!$B$6:$F$9,MATCH($C34,Kruistabel!$C$5:$F$5,0)+1,FALSE)+MIN(Kruistabel!$C$15,IF($D34="Ja",Kruistabel!$C$13,0)+IF(CO$6="Ja",Kruistabel!$C$14,0)),"")</f>
        <v>32</v>
      </c>
      <c r="CP34" s="326">
        <f ca="1">IF(Plananalyse!CP34=1,VLOOKUP(CP$5,Kruistabel!$B$6:$F$9,MATCH($C34,Kruistabel!$C$5:$F$5,0)+1,FALSE)+MIN(Kruistabel!$C$15,IF($D34="Ja",Kruistabel!$C$13,0)+IF(CP$6="Ja",Kruistabel!$C$14,0)),"")</f>
        <v>36</v>
      </c>
      <c r="CQ34" s="326">
        <f ca="1">IF(Plananalyse!CQ34=1,VLOOKUP(CQ$5,Kruistabel!$B$6:$F$9,MATCH($C34,Kruistabel!$C$5:$F$5,0)+1,FALSE)+MIN(Kruistabel!$C$15,IF($D34="Ja",Kruistabel!$C$13,0)+IF(CQ$6="Ja",Kruistabel!$C$14,0)),"")</f>
        <v>32</v>
      </c>
      <c r="CR34" s="326">
        <f ca="1">IF(Plananalyse!CR34=1,VLOOKUP(CR$5,Kruistabel!$B$6:$F$9,MATCH($C34,Kruistabel!$C$5:$F$5,0)+1,FALSE)+MIN(Kruistabel!$C$15,IF($D34="Ja",Kruistabel!$C$13,0)+IF(CR$6="Ja",Kruistabel!$C$14,0)),"")</f>
        <v>34</v>
      </c>
      <c r="CS34" s="326">
        <f ca="1">IF(Plananalyse!CS34=1,VLOOKUP(CS$5,Kruistabel!$B$6:$F$9,MATCH($C34,Kruistabel!$C$5:$F$5,0)+1,FALSE)+MIN(Kruistabel!$C$15,IF($D34="Ja",Kruistabel!$C$13,0)+IF(CS$6="Ja",Kruistabel!$C$14,0)),"")</f>
        <v>36</v>
      </c>
      <c r="CT34" s="326">
        <f ca="1">IF(Plananalyse!CT34=1,VLOOKUP(CT$5,Kruistabel!$B$6:$F$9,MATCH($C34,Kruistabel!$C$5:$F$5,0)+1,FALSE)+MIN(Kruistabel!$C$15,IF($D34="Ja",Kruistabel!$C$13,0)+IF(CT$6="Ja",Kruistabel!$C$14,0)),"")</f>
        <v>36</v>
      </c>
      <c r="CU34" s="326">
        <f ca="1">IF(Plananalyse!CU34=1,VLOOKUP(CU$5,Kruistabel!$B$6:$F$9,MATCH($C34,Kruistabel!$C$5:$F$5,0)+1,FALSE)+MIN(Kruistabel!$C$15,IF($D34="Ja",Kruistabel!$C$13,0)+IF(CU$6="Ja",Kruistabel!$C$14,0)),"")</f>
        <v>32</v>
      </c>
      <c r="CV34" s="326">
        <f ca="1">IF(Plananalyse!CV34=1,VLOOKUP(CV$5,Kruistabel!$B$6:$F$9,MATCH($C34,Kruistabel!$C$5:$F$5,0)+1,FALSE)+MIN(Kruistabel!$C$15,IF($D34="Ja",Kruistabel!$C$13,0)+IF(CV$6="Ja",Kruistabel!$C$14,0)),"")</f>
        <v>32</v>
      </c>
      <c r="CW34" s="326">
        <f ca="1">IF(Plananalyse!CW34=1,VLOOKUP(CW$5,Kruistabel!$B$6:$F$9,MATCH($C34,Kruistabel!$C$5:$F$5,0)+1,FALSE)+MIN(Kruistabel!$C$15,IF($D34="Ja",Kruistabel!$C$13,0)+IF(CW$6="Ja",Kruistabel!$C$14,0)),"")</f>
        <v>36</v>
      </c>
      <c r="CX34" s="326">
        <f ca="1">IF(Plananalyse!CX34=1,VLOOKUP(CX$5,Kruistabel!$B$6:$F$9,MATCH($C34,Kruistabel!$C$5:$F$5,0)+1,FALSE)+MIN(Kruistabel!$C$15,IF($D34="Ja",Kruistabel!$C$13,0)+IF(CX$6="Ja",Kruistabel!$C$14,0)),"")</f>
        <v>28</v>
      </c>
      <c r="CY34" s="326">
        <f ca="1">IF(Plananalyse!CY34=1,VLOOKUP(CY$5,Kruistabel!$B$6:$F$9,MATCH($C34,Kruistabel!$C$5:$F$5,0)+1,FALSE)+MIN(Kruistabel!$C$15,IF($D34="Ja",Kruistabel!$C$13,0)+IF(CY$6="Ja",Kruistabel!$C$14,0)),"")</f>
        <v>32</v>
      </c>
      <c r="CZ34" s="326">
        <f ca="1">IF(Plananalyse!CZ34=1,VLOOKUP(CZ$5,Kruistabel!$B$6:$F$9,MATCH($C34,Kruistabel!$C$5:$F$5,0)+1,FALSE)+MIN(Kruistabel!$C$15,IF($D34="Ja",Kruistabel!$C$13,0)+IF(CZ$6="Ja",Kruistabel!$C$14,0)),"")</f>
        <v>32</v>
      </c>
      <c r="DA34" s="326">
        <f ca="1">IF(Plananalyse!DA34=1,VLOOKUP(DA$5,Kruistabel!$B$6:$F$9,MATCH($C34,Kruistabel!$C$5:$F$5,0)+1,FALSE)+MIN(Kruistabel!$C$15,IF($D34="Ja",Kruistabel!$C$13,0)+IF(DA$6="Ja",Kruistabel!$C$14,0)),"")</f>
        <v>32</v>
      </c>
      <c r="DB34" s="326">
        <f ca="1">IF(Plananalyse!DB34=1,VLOOKUP(DB$5,Kruistabel!$B$6:$F$9,MATCH($C34,Kruistabel!$C$5:$F$5,0)+1,FALSE)+MIN(Kruistabel!$C$15,IF($D34="Ja",Kruistabel!$C$13,0)+IF(DB$6="Ja",Kruistabel!$C$14,0)),"")</f>
        <v>28</v>
      </c>
      <c r="DC34" s="326">
        <f ca="1">IF(Plananalyse!DC34=1,VLOOKUP(DC$5,Kruistabel!$B$6:$F$9,MATCH($C34,Kruistabel!$C$5:$F$5,0)+1,FALSE)+MIN(Kruistabel!$C$15,IF($D34="Ja",Kruistabel!$C$13,0)+IF(DC$6="Ja",Kruistabel!$C$14,0)),"")</f>
        <v>28</v>
      </c>
      <c r="DD34" s="327"/>
      <c r="DE34" s="326" t="e">
        <f ca="1">IF(Plananalyse!DE34=1,VLOOKUP(DE$5,Kruistabel!$B$6:$F$9,MATCH($C34,Kruistabel!$C$5:$F$5,0)+1,FALSE)+MIN(Kruistabel!$C$15,IF($D34="Ja",Kruistabel!$C$13,0)+IF(DE$6="Ja",Kruistabel!$C$14,0)),"")</f>
        <v>#N/A</v>
      </c>
      <c r="DF34" s="326" t="e">
        <f ca="1">IF(Plananalyse!DF34=1,VLOOKUP(DF$5,Kruistabel!$B$6:$F$9,MATCH($C34,Kruistabel!$C$5:$F$5,0)+1,FALSE)+MIN(Kruistabel!$C$15,IF($D34="Ja",Kruistabel!$C$13,0)+IF(DF$6="Ja",Kruistabel!$C$14,0)),"")</f>
        <v>#N/A</v>
      </c>
      <c r="DG34" s="326" t="e">
        <f ca="1">IF(Plananalyse!DG34=1,VLOOKUP(DG$5,Kruistabel!$B$6:$F$9,MATCH($C34,Kruistabel!$C$5:$F$5,0)+1,FALSE)+MIN(Kruistabel!$C$15,IF($D34="Ja",Kruistabel!$C$13,0)+IF(DG$6="Ja",Kruistabel!$C$14,0)),"")</f>
        <v>#N/A</v>
      </c>
      <c r="DH34" s="326" t="e">
        <f ca="1">IF(Plananalyse!DH34=1,VLOOKUP(DH$5,Kruistabel!$B$6:$F$9,MATCH($C34,Kruistabel!$C$5:$F$5,0)+1,FALSE)+MIN(Kruistabel!$C$15,IF($D34="Ja",Kruistabel!$C$13,0)+IF(DH$6="Ja",Kruistabel!$C$14,0)),"")</f>
        <v>#N/A</v>
      </c>
      <c r="DI34" s="326" t="e">
        <f ca="1">IF(Plananalyse!DI34=1,VLOOKUP(DI$5,Kruistabel!$B$6:$F$9,MATCH($C34,Kruistabel!$C$5:$F$5,0)+1,FALSE)+MIN(Kruistabel!$C$15,IF($D34="Ja",Kruistabel!$C$13,0)+IF(DI$6="Ja",Kruistabel!$C$14,0)),"")</f>
        <v>#N/A</v>
      </c>
      <c r="DJ34" s="326" t="e">
        <f ca="1">IF(Plananalyse!DJ34=1,VLOOKUP(DJ$5,Kruistabel!$B$6:$F$9,MATCH($C34,Kruistabel!$C$5:$F$5,0)+1,FALSE)+MIN(Kruistabel!$C$15,IF($D34="Ja",Kruistabel!$C$13,0)+IF(DJ$6="Ja",Kruistabel!$C$14,0)),"")</f>
        <v>#N/A</v>
      </c>
      <c r="DK34" s="326" t="e">
        <f ca="1">IF(Plananalyse!DK34=1,VLOOKUP(DK$5,Kruistabel!$B$6:$F$9,MATCH($C34,Kruistabel!$C$5:$F$5,0)+1,FALSE)+MIN(Kruistabel!$C$15,IF($D34="Ja",Kruistabel!$C$13,0)+IF(DK$6="Ja",Kruistabel!$C$14,0)),"")</f>
        <v>#REF!</v>
      </c>
      <c r="DL34" s="326" t="e">
        <f ca="1">IF(Plananalyse!DL34=1,VLOOKUP(DL$5,Kruistabel!$B$6:$F$9,MATCH($C34,Kruistabel!$C$5:$F$5,0)+1,FALSE)+MIN(Kruistabel!$C$15,IF($D34="Ja",Kruistabel!$C$13,0)+IF(DL$6="Ja",Kruistabel!$C$14,0)),"")</f>
        <v>#REF!</v>
      </c>
      <c r="DM34" s="327"/>
      <c r="DN34" s="326" t="e">
        <f ca="1">IF(Plananalyse!DN34=1,VLOOKUP(DN$5,Kruistabel!$B$6:$F$9,MATCH($C34,Kruistabel!$C$5:$F$5,0)+1,FALSE)+MIN(Kruistabel!$C$15,IF($D34="Ja",Kruistabel!$C$13,0)+IF(DN$6="Ja",Kruistabel!$C$14,0)),"")</f>
        <v>#N/A</v>
      </c>
      <c r="DO34" s="326" t="e">
        <f ca="1">IF(Plananalyse!DO34=1,VLOOKUP(DO$5,Kruistabel!$B$6:$F$9,MATCH($C34,Kruistabel!$C$5:$F$5,0)+1,FALSE)+MIN(Kruistabel!$C$15,IF($D34="Ja",Kruistabel!$C$13,0)+IF(DO$6="Ja",Kruistabel!$C$14,0)),"")</f>
        <v>#N/A</v>
      </c>
      <c r="DP34" s="326" t="e">
        <f ca="1">IF(Plananalyse!DP34=1,VLOOKUP(DP$5,Kruistabel!$B$6:$F$9,MATCH($C34,Kruistabel!$C$5:$F$5,0)+1,FALSE)+MIN(Kruistabel!$C$15,IF($D34="Ja",Kruistabel!$C$13,0)+IF(DP$6="Ja",Kruistabel!$C$14,0)),"")</f>
        <v>#N/A</v>
      </c>
      <c r="DQ34" s="326" t="e">
        <f ca="1">IF(Plananalyse!DQ34=1,VLOOKUP(DQ$5,Kruistabel!$B$6:$F$9,MATCH($C34,Kruistabel!$C$5:$F$5,0)+1,FALSE)+MIN(Kruistabel!$C$15,IF($D34="Ja",Kruistabel!$C$13,0)+IF(DQ$6="Ja",Kruistabel!$C$14,0)),"")</f>
        <v>#N/A</v>
      </c>
      <c r="DR34" s="326" t="e">
        <f ca="1">IF(Plananalyse!DR34=1,VLOOKUP(DR$5,Kruistabel!$B$6:$F$9,MATCH($C34,Kruistabel!$C$5:$F$5,0)+1,FALSE)+MIN(Kruistabel!$C$15,IF($D34="Ja",Kruistabel!$C$13,0)+IF(DR$6="Ja",Kruistabel!$C$14,0)),"")</f>
        <v>#N/A</v>
      </c>
      <c r="DS34" s="326" t="e">
        <f ca="1">IF(Plananalyse!DS34=1,VLOOKUP(DS$5,Kruistabel!$B$6:$F$9,MATCH($C34,Kruistabel!$C$5:$F$5,0)+1,FALSE)+MIN(Kruistabel!$C$15,IF($D34="Ja",Kruistabel!$C$13,0)+IF(DS$6="Ja",Kruistabel!$C$14,0)),"")</f>
        <v>#N/A</v>
      </c>
      <c r="DT34" s="326" t="e">
        <f ca="1">IF(Plananalyse!DT34=1,VLOOKUP(DT$5,Kruistabel!$B$6:$F$9,MATCH($C34,Kruistabel!$C$5:$F$5,0)+1,FALSE)+MIN(Kruistabel!$C$15,IF($D34="Ja",Kruistabel!$C$13,0)+IF(DT$6="Ja",Kruistabel!$C$14,0)),"")</f>
        <v>#N/A</v>
      </c>
      <c r="DU34" s="326" t="e">
        <f ca="1">IF(Plananalyse!DU34=1,VLOOKUP(DU$5,Kruistabel!$B$6:$F$9,MATCH($C34,Kruistabel!$C$5:$F$5,0)+1,FALSE)+MIN(Kruistabel!$C$15,IF($D34="Ja",Kruistabel!$C$13,0)+IF(DU$6="Ja",Kruistabel!$C$14,0)),"")</f>
        <v>#N/A</v>
      </c>
      <c r="DV34" s="326" t="e">
        <f ca="1">IF(Plananalyse!DV34=1,VLOOKUP(DV$5,Kruistabel!$B$6:$F$9,MATCH($C34,Kruistabel!$C$5:$F$5,0)+1,FALSE)+MIN(Kruistabel!$C$15,IF($D34="Ja",Kruistabel!$C$13,0)+IF(DV$6="Ja",Kruistabel!$C$14,0)),"")</f>
        <v>#N/A</v>
      </c>
      <c r="DW34" s="326" t="e">
        <f ca="1">IF(Plananalyse!DW34=1,VLOOKUP(DW$5,Kruistabel!$B$6:$F$9,MATCH($C34,Kruistabel!$C$5:$F$5,0)+1,FALSE)+MIN(Kruistabel!$C$15,IF($D34="Ja",Kruistabel!$C$13,0)+IF(DW$6="Ja",Kruistabel!$C$14,0)),"")</f>
        <v>#REF!</v>
      </c>
      <c r="DX34" s="326" t="e">
        <f ca="1">IF(Plananalyse!DX34=1,VLOOKUP(DX$5,Kruistabel!$B$6:$F$9,MATCH($C34,Kruistabel!$C$5:$F$5,0)+1,FALSE)+MIN(Kruistabel!$C$15,IF($D34="Ja",Kruistabel!$C$13,0)+IF(DX$6="Ja",Kruistabel!$C$14,0)),"")</f>
        <v>#REF!</v>
      </c>
      <c r="DY34" s="327"/>
      <c r="DZ34" s="326" t="e">
        <f ca="1">IF(Plananalyse!DZ34=1,VLOOKUP(DZ$5,Kruistabel!$B$6:$F$9,MATCH($C34,Kruistabel!$C$5:$F$5,0)+1,FALSE)+MIN(Kruistabel!$C$15,IF($D34="Ja",Kruistabel!$C$13,0)+IF(DZ$6="Ja",Kruistabel!$C$14,0)),"")</f>
        <v>#N/A</v>
      </c>
      <c r="EA34" s="326" t="e">
        <f ca="1">IF(Plananalyse!EA34=1,VLOOKUP(EA$5,Kruistabel!$B$6:$F$9,MATCH($C34,Kruistabel!$C$5:$F$5,0)+1,FALSE)+MIN(Kruistabel!$C$15,IF($D34="Ja",Kruistabel!$C$13,0)+IF(EA$6="Ja",Kruistabel!$C$14,0)),"")</f>
        <v>#N/A</v>
      </c>
      <c r="EB34" s="326" t="e">
        <f ca="1">IF(Plananalyse!EB34=1,VLOOKUP(EB$5,Kruistabel!$B$6:$F$9,MATCH($C34,Kruistabel!$C$5:$F$5,0)+1,FALSE)+MIN(Kruistabel!$C$15,IF($D34="Ja",Kruistabel!$C$13,0)+IF(EB$6="Ja",Kruistabel!$C$14,0)),"")</f>
        <v>#REF!</v>
      </c>
      <c r="EC34" s="326" t="e">
        <f ca="1">IF(Plananalyse!EC34=1,VLOOKUP(EC$5,Kruistabel!$B$6:$F$9,MATCH($C34,Kruistabel!$C$5:$F$5,0)+1,FALSE)+MIN(Kruistabel!$C$15,IF($D34="Ja",Kruistabel!$C$13,0)+IF(EC$6="Ja",Kruistabel!$C$14,0)),"")</f>
        <v>#REF!</v>
      </c>
      <c r="ED34" s="327"/>
      <c r="EE34" s="326" t="e">
        <f ca="1">IF(Plananalyse!EE34=1,VLOOKUP(EE$5,Kruistabel!$B$6:$F$9,MATCH($C34,Kruistabel!$C$5:$F$5,0)+1,FALSE)+MIN(Kruistabel!$C$15,IF($D34="Ja",Kruistabel!$C$13,0)+IF(EE$6="Ja",Kruistabel!$C$14,0)),"")</f>
        <v>#N/A</v>
      </c>
      <c r="EF34" s="326" t="e">
        <f ca="1">IF(Plananalyse!EF34=1,VLOOKUP(EF$5,Kruistabel!$B$6:$F$9,MATCH($C34,Kruistabel!$C$5:$F$5,0)+1,FALSE)+MIN(Kruistabel!$C$15,IF($D34="Ja",Kruistabel!$C$13,0)+IF(EF$6="Ja",Kruistabel!$C$14,0)),"")</f>
        <v>#N/A</v>
      </c>
      <c r="EG34" s="326" t="e">
        <f ca="1">IF(Plananalyse!EG34=1,VLOOKUP(EG$5,Kruistabel!$B$6:$F$9,MATCH($C34,Kruistabel!$C$5:$F$5,0)+1,FALSE)+MIN(Kruistabel!$C$15,IF($D34="Ja",Kruistabel!$C$13,0)+IF(EG$6="Ja",Kruistabel!$C$14,0)),"")</f>
        <v>#N/A</v>
      </c>
      <c r="EH34" s="326" t="e">
        <f ca="1">IF(Plananalyse!EH34=1,VLOOKUP(EH$5,Kruistabel!$B$6:$F$9,MATCH($C34,Kruistabel!$C$5:$F$5,0)+1,FALSE)+MIN(Kruistabel!$C$15,IF($D34="Ja",Kruistabel!$C$13,0)+IF(EH$6="Ja",Kruistabel!$C$14,0)),"")</f>
        <v>#REF!</v>
      </c>
      <c r="EI34" s="326" t="e">
        <f ca="1">IF(Plananalyse!EI34=1,VLOOKUP(EI$5,Kruistabel!$B$6:$F$9,MATCH($C34,Kruistabel!$C$5:$F$5,0)+1,FALSE)+MIN(Kruistabel!$C$15,IF($D34="Ja",Kruistabel!$C$13,0)+IF(EI$6="Ja",Kruistabel!$C$14,0)),"")</f>
        <v>#REF!</v>
      </c>
      <c r="EJ34" s="331" t="str">
        <f>IF(Plananalyse!EJ34=1,VLOOKUP(EJ$5,Kruistabel!$B$6:$F$9,MATCH($C34,Kruistabel!$C$5:$F$5,0)+1,FALSE)+MIN(Kruistabel!$C$15,IF($D34="Ja",Kruistabel!$C$13,0)+IF(EJ$6="Ja",Kruistabel!$C$14,0)),"")</f>
        <v/>
      </c>
      <c r="EK34" s="164"/>
      <c r="EL34" s="164"/>
      <c r="EM34" s="164"/>
      <c r="EN34" s="164"/>
    </row>
    <row r="35" spans="2:144">
      <c r="B35" s="337" t="s">
        <v>122</v>
      </c>
      <c r="C35" s="160" t="str">
        <f>_xlfn.IFNA(VLOOKUP($B35,Classificatietabel!$B$6:$I$91,C$7,FALSE),"")</f>
        <v>hoog</v>
      </c>
      <c r="D35" s="160" t="str">
        <f>_xlfn.IFNA(VLOOKUP($B35,Classificatietabel!$B$6:$I$91,D$7,FALSE),"")</f>
        <v>neen</v>
      </c>
      <c r="E35" s="119">
        <f>IF(AND(D35="laag",$D$3=1),0,_xlfn.IFNA(IF(VLOOKUP($B35,Classificatietabel!$B$6:$H$91,$E$5,FALSE)="Ja",1,0),""))</f>
        <v>1</v>
      </c>
      <c r="F35" s="163"/>
      <c r="G35" s="326">
        <f>IF(Plananalyse!G35=1,VLOOKUP(G$5,Kruistabel!$B$6:$F$9,MATCH($C35,Kruistabel!$C$5:$F$5,0)+1,FALSE)+MIN(Kruistabel!$C$15,IF($D35="Ja",Kruistabel!$C$13,0)+IF(G$6="Ja",Kruistabel!$C$14,0)),"")</f>
        <v>32</v>
      </c>
      <c r="H35" s="326">
        <f>IF(Plananalyse!H35=1,VLOOKUP(H$5,Kruistabel!$B$6:$F$9,MATCH($C35,Kruistabel!$C$5:$F$5,0)+1,FALSE)+MIN(Kruistabel!$C$15,IF($D35="Ja",Kruistabel!$C$13,0)+IF(H$6="Ja",Kruistabel!$C$14,0)),"")</f>
        <v>32</v>
      </c>
      <c r="I35" s="326">
        <f>IF(Plananalyse!I35=1,VLOOKUP(I$5,Kruistabel!$B$6:$F$9,MATCH($C35,Kruistabel!$C$5:$F$5,0)+1,FALSE)+MIN(Kruistabel!$C$15,IF($D35="Ja",Kruistabel!$C$13,0)+IF(I$6="Ja",Kruistabel!$C$14,0)),"")</f>
        <v>44</v>
      </c>
      <c r="J35" s="326">
        <f>IF(Plananalyse!J35=1,VLOOKUP(J$5,Kruistabel!$B$6:$F$9,MATCH($C35,Kruistabel!$C$5:$F$5,0)+1,FALSE)+MIN(Kruistabel!$C$15,IF($D35="Ja",Kruistabel!$C$13,0)+IF(J$6="Ja",Kruistabel!$C$14,0)),"")</f>
        <v>32</v>
      </c>
      <c r="K35" s="326">
        <f>IF(Plananalyse!K35=1,VLOOKUP(K$5,Kruistabel!$B$6:$F$9,MATCH($C35,Kruistabel!$C$5:$F$5,0)+1,FALSE)+MIN(Kruistabel!$C$15,IF($D35="Ja",Kruistabel!$C$13,0)+IF(K$6="Ja",Kruistabel!$C$14,0)),"")</f>
        <v>32</v>
      </c>
      <c r="L35" s="326">
        <f>IF(Plananalyse!L35=1,VLOOKUP(L$5,Kruistabel!$B$6:$F$9,MATCH($C35,Kruistabel!$C$5:$F$5,0)+1,FALSE)+MIN(Kruistabel!$C$15,IF($D35="Ja",Kruistabel!$C$13,0)+IF(L$6="Ja",Kruistabel!$C$14,0)),"")</f>
        <v>32</v>
      </c>
      <c r="M35" s="326">
        <f>IF(Plananalyse!M35=1,VLOOKUP(M$5,Kruistabel!$B$6:$F$9,MATCH($C35,Kruistabel!$C$5:$F$5,0)+1,FALSE)+MIN(Kruistabel!$C$15,IF($D35="Ja",Kruistabel!$C$13,0)+IF(M$6="Ja",Kruistabel!$C$14,0)),"")</f>
        <v>48</v>
      </c>
      <c r="N35" s="326">
        <f>IF(Plananalyse!N35=1,VLOOKUP(N$5,Kruistabel!$B$6:$F$9,MATCH($C35,Kruistabel!$C$5:$F$5,0)+1,FALSE)+MIN(Kruistabel!$C$15,IF($D35="Ja",Kruistabel!$C$13,0)+IF(N$6="Ja",Kruistabel!$C$14,0)),"")</f>
        <v>48</v>
      </c>
      <c r="O35" s="326">
        <f>IF(Plananalyse!O35=1,VLOOKUP(O$5,Kruistabel!$B$6:$F$9,MATCH($C35,Kruistabel!$C$5:$F$5,0)+1,FALSE)+MIN(Kruistabel!$C$15,IF($D35="Ja",Kruistabel!$C$13,0)+IF(O$6="Ja",Kruistabel!$C$14,0)),"")</f>
        <v>48</v>
      </c>
      <c r="P35" s="326">
        <f>IF(Plananalyse!P35=1,VLOOKUP(P$5,Kruistabel!$B$6:$F$9,MATCH($C35,Kruistabel!$C$5:$F$5,0)+1,FALSE)+MIN(Kruistabel!$C$15,IF($D35="Ja",Kruistabel!$C$13,0)+IF(P$6="Ja",Kruistabel!$C$14,0)),"")</f>
        <v>52</v>
      </c>
      <c r="Q35" s="326">
        <f>IF(Plananalyse!Q35=1,VLOOKUP(Q$5,Kruistabel!$B$6:$F$9,MATCH($C35,Kruistabel!$C$5:$F$5,0)+1,FALSE)+MIN(Kruistabel!$C$15,IF($D35="Ja",Kruistabel!$C$13,0)+IF(Q$6="Ja",Kruistabel!$C$14,0)),"")</f>
        <v>44</v>
      </c>
      <c r="R35" s="326">
        <f>IF(Plananalyse!R35=1,VLOOKUP(R$5,Kruistabel!$B$6:$F$9,MATCH($C35,Kruistabel!$C$5:$F$5,0)+1,FALSE)+MIN(Kruistabel!$C$15,IF($D35="Ja",Kruistabel!$C$13,0)+IF(R$6="Ja",Kruistabel!$C$14,0)),"")</f>
        <v>48</v>
      </c>
      <c r="S35" s="326">
        <f>IF(Plananalyse!S35=1,VLOOKUP(S$5,Kruistabel!$B$6:$F$9,MATCH($C35,Kruistabel!$C$5:$F$5,0)+1,FALSE)+MIN(Kruistabel!$C$15,IF($D35="Ja",Kruistabel!$C$13,0)+IF(S$6="Ja",Kruistabel!$C$14,0)),"")</f>
        <v>32</v>
      </c>
      <c r="T35" s="326">
        <f>IF(Plananalyse!T35=1,VLOOKUP(T$5,Kruistabel!$B$6:$F$9,MATCH($C35,Kruistabel!$C$5:$F$5,0)+1,FALSE)+MIN(Kruistabel!$C$15,IF($D35="Ja",Kruistabel!$C$13,0)+IF(T$6="Ja",Kruistabel!$C$14,0)),"")</f>
        <v>32</v>
      </c>
      <c r="U35" s="326">
        <f>IF(Plananalyse!U35=1,VLOOKUP(U$5,Kruistabel!$B$6:$F$9,MATCH($C35,Kruistabel!$C$5:$F$5,0)+1,FALSE)+MIN(Kruistabel!$C$15,IF($D35="Ja",Kruistabel!$C$13,0)+IF(U$6="Ja",Kruistabel!$C$14,0)),"")</f>
        <v>32</v>
      </c>
      <c r="V35" s="326">
        <f>IF(Plananalyse!V35=1,VLOOKUP(V$5,Kruistabel!$B$6:$F$9,MATCH($C35,Kruistabel!$C$5:$F$5,0)+1,FALSE)+MIN(Kruistabel!$C$15,IF($D35="Ja",Kruistabel!$C$13,0)+IF(V$6="Ja",Kruistabel!$C$14,0)),"")</f>
        <v>32</v>
      </c>
      <c r="W35" s="326">
        <f>IF(Plananalyse!W35=1,VLOOKUP(W$5,Kruistabel!$B$6:$F$9,MATCH($C35,Kruistabel!$C$5:$F$5,0)+1,FALSE)+MIN(Kruistabel!$C$15,IF($D35="Ja",Kruistabel!$C$13,0)+IF(W$6="Ja",Kruistabel!$C$14,0)),"")</f>
        <v>32</v>
      </c>
      <c r="X35" s="326">
        <f>IF(Plananalyse!X35=1,VLOOKUP(X$5,Kruistabel!$B$6:$F$9,MATCH($C35,Kruistabel!$C$5:$F$5,0)+1,FALSE)+MIN(Kruistabel!$C$15,IF($D35="Ja",Kruistabel!$C$13,0)+IF(X$6="Ja",Kruistabel!$C$14,0)),"")</f>
        <v>32</v>
      </c>
      <c r="Y35" s="326">
        <f>IF(Plananalyse!Y35=1,VLOOKUP(Y$5,Kruistabel!$B$6:$F$9,MATCH($C35,Kruistabel!$C$5:$F$5,0)+1,FALSE)+MIN(Kruistabel!$C$15,IF($D35="Ja",Kruistabel!$C$13,0)+IF(Y$6="Ja",Kruistabel!$C$14,0)),"")</f>
        <v>44</v>
      </c>
      <c r="Z35" s="326">
        <f>IF(Plananalyse!Z35=1,VLOOKUP(Z$5,Kruistabel!$B$6:$F$9,MATCH($C35,Kruistabel!$C$5:$F$5,0)+1,FALSE)+MIN(Kruistabel!$C$15,IF($D35="Ja",Kruistabel!$C$13,0)+IF(Z$6="Ja",Kruistabel!$C$14,0)),"")</f>
        <v>32</v>
      </c>
      <c r="AA35" s="326">
        <f>IF(Plananalyse!AA35=1,VLOOKUP(AA$5,Kruistabel!$B$6:$F$9,MATCH($C35,Kruistabel!$C$5:$F$5,0)+1,FALSE)+MIN(Kruistabel!$C$15,IF($D35="Ja",Kruistabel!$C$13,0)+IF(AA$6="Ja",Kruistabel!$C$14,0)),"")</f>
        <v>32</v>
      </c>
      <c r="AB35" s="326">
        <f>IF(Plananalyse!AB35=1,VLOOKUP(AB$5,Kruistabel!$B$6:$F$9,MATCH($C35,Kruistabel!$C$5:$F$5,0)+1,FALSE)+MIN(Kruistabel!$C$15,IF($D35="Ja",Kruistabel!$C$13,0)+IF(AB$6="Ja",Kruistabel!$C$14,0)),"")</f>
        <v>32</v>
      </c>
      <c r="AC35" s="326">
        <f>IF(Plananalyse!AC35=1,VLOOKUP(AC$5,Kruistabel!$B$6:$F$9,MATCH($C35,Kruistabel!$C$5:$F$5,0)+1,FALSE)+MIN(Kruistabel!$C$15,IF($D35="Ja",Kruistabel!$C$13,0)+IF(AC$6="Ja",Kruistabel!$C$14,0)),"")</f>
        <v>32</v>
      </c>
      <c r="AD35" s="326">
        <f>IF(Plananalyse!AD35=1,VLOOKUP(AD$5,Kruistabel!$B$6:$F$9,MATCH($C35,Kruistabel!$C$5:$F$5,0)+1,FALSE)+MIN(Kruistabel!$C$15,IF($D35="Ja",Kruistabel!$C$13,0)+IF(AD$6="Ja",Kruistabel!$C$14,0)),"")</f>
        <v>32</v>
      </c>
      <c r="AE35" s="326">
        <f>IF(Plananalyse!AE35=1,VLOOKUP(AE$5,Kruistabel!$B$6:$F$9,MATCH($C35,Kruistabel!$C$5:$F$5,0)+1,FALSE)+MIN(Kruistabel!$C$15,IF($D35="Ja",Kruistabel!$C$13,0)+IF(AE$6="Ja",Kruistabel!$C$14,0)),"")</f>
        <v>32</v>
      </c>
      <c r="AF35" s="326">
        <f>IF(Plananalyse!AF35=1,VLOOKUP(AF$5,Kruistabel!$B$6:$F$9,MATCH($C35,Kruistabel!$C$5:$F$5,0)+1,FALSE)+MIN(Kruistabel!$C$15,IF($D35="Ja",Kruistabel!$C$13,0)+IF(AF$6="Ja",Kruistabel!$C$14,0)),"")</f>
        <v>32</v>
      </c>
      <c r="AG35" s="326">
        <f>IF(Plananalyse!AG35=1,VLOOKUP(AG$5,Kruistabel!$B$6:$F$9,MATCH($C35,Kruistabel!$C$5:$F$5,0)+1,FALSE)+MIN(Kruistabel!$C$15,IF($D35="Ja",Kruistabel!$C$13,0)+IF(AG$6="Ja",Kruistabel!$C$14,0)),"")</f>
        <v>32</v>
      </c>
      <c r="AH35" s="326">
        <f ca="1">IF(Plananalyse!AH35=1,VLOOKUP(AH$5,Kruistabel!$B$6:$F$9,MATCH($C35,Kruistabel!$C$5:$F$5,0)+1,FALSE)+MIN(Kruistabel!$C$15,IF($D35="Ja",Kruistabel!$C$13,0)+IF(AH$6="Ja",Kruistabel!$C$14,0)),"")</f>
        <v>32</v>
      </c>
      <c r="AI35" s="326">
        <f ca="1">IF(Plananalyse!AI35=1,VLOOKUP(AI$5,Kruistabel!$B$6:$F$9,MATCH($C35,Kruistabel!$C$5:$F$5,0)+1,FALSE)+MIN(Kruistabel!$C$15,IF($D35="Ja",Kruistabel!$C$13,0)+IF(AI$6="Ja",Kruistabel!$C$14,0)),"")</f>
        <v>32</v>
      </c>
      <c r="AJ35" s="326">
        <f ca="1">IF(Plananalyse!AJ35=1,VLOOKUP(AJ$5,Kruistabel!$B$6:$F$9,MATCH($C35,Kruistabel!$C$5:$F$5,0)+1,FALSE)+MIN(Kruistabel!$C$15,IF($D35="Ja",Kruistabel!$C$13,0)+IF(AJ$6="Ja",Kruistabel!$C$14,0)),"")</f>
        <v>32</v>
      </c>
      <c r="AK35" s="326">
        <f ca="1">IF(Plananalyse!AK35=1,VLOOKUP(AK$5,Kruistabel!$B$6:$F$9,MATCH($C35,Kruistabel!$C$5:$F$5,0)+1,FALSE)+MIN(Kruistabel!$C$15,IF($D35="Ja",Kruistabel!$C$13,0)+IF(AK$6="Ja",Kruistabel!$C$14,0)),"")</f>
        <v>46</v>
      </c>
      <c r="AL35" s="326">
        <f ca="1">IF(Plananalyse!AL35=1,VLOOKUP(AL$5,Kruistabel!$B$6:$F$9,MATCH($C35,Kruistabel!$C$5:$F$5,0)+1,FALSE)+MIN(Kruistabel!$C$15,IF($D35="Ja",Kruistabel!$C$13,0)+IF(AL$6="Ja",Kruistabel!$C$14,0)),"")</f>
        <v>32</v>
      </c>
      <c r="AM35" s="326">
        <f ca="1">IF(Plananalyse!AM35=1,VLOOKUP(AM$5,Kruistabel!$B$6:$F$9,MATCH($C35,Kruistabel!$C$5:$F$5,0)+1,FALSE)+MIN(Kruistabel!$C$15,IF($D35="Ja",Kruistabel!$C$13,0)+IF(AM$6="Ja",Kruistabel!$C$14,0)),"")</f>
        <v>32</v>
      </c>
      <c r="AN35" s="327"/>
      <c r="AO35" s="326">
        <f ca="1">IF(Plananalyse!AO35=1,VLOOKUP(AO$5,Kruistabel!$B$6:$F$9,MATCH($C35,Kruistabel!$C$5:$F$5,0)+1,FALSE)+MIN(Kruistabel!$C$15,IF($D35="Ja",Kruistabel!$C$13,0)+IF(AO$6="Ja",Kruistabel!$C$14,0)),"")</f>
        <v>46</v>
      </c>
      <c r="AP35" s="326">
        <f ca="1">IF(Plananalyse!AP35=1,VLOOKUP(AP$5,Kruistabel!$B$6:$F$9,MATCH($C35,Kruistabel!$C$5:$F$5,0)+1,FALSE)+MIN(Kruistabel!$C$15,IF($D35="Ja",Kruistabel!$C$13,0)+IF(AP$6="Ja",Kruistabel!$C$14,0)),"")</f>
        <v>46</v>
      </c>
      <c r="AQ35" s="326">
        <f ca="1">IF(Plananalyse!AQ35=1,VLOOKUP(AQ$5,Kruistabel!$B$6:$F$9,MATCH($C35,Kruistabel!$C$5:$F$5,0)+1,FALSE)+MIN(Kruistabel!$C$15,IF($D35="Ja",Kruistabel!$C$13,0)+IF(AQ$6="Ja",Kruistabel!$C$14,0)),"")</f>
        <v>46</v>
      </c>
      <c r="AR35" s="326">
        <f ca="1">IF(Plananalyse!AR35=1,VLOOKUP(AR$5,Kruistabel!$B$6:$F$9,MATCH($C35,Kruistabel!$C$5:$F$5,0)+1,FALSE)+MIN(Kruistabel!$C$15,IF($D35="Ja",Kruistabel!$C$13,0)+IF(AR$6="Ja",Kruistabel!$C$14,0)),"")</f>
        <v>50</v>
      </c>
      <c r="AS35" s="326">
        <f ca="1">IF(Plananalyse!AS35=1,VLOOKUP(AS$5,Kruistabel!$B$6:$F$9,MATCH($C35,Kruistabel!$C$5:$F$5,0)+1,FALSE)+MIN(Kruistabel!$C$15,IF($D35="Ja",Kruistabel!$C$13,0)+IF(AS$6="Ja",Kruistabel!$C$14,0)),"")</f>
        <v>46</v>
      </c>
      <c r="AT35" s="326">
        <f ca="1">IF(Plananalyse!AT35=1,VLOOKUP(AT$5,Kruistabel!$B$6:$F$9,MATCH($C35,Kruistabel!$C$5:$F$5,0)+1,FALSE)+MIN(Kruistabel!$C$15,IF($D35="Ja",Kruistabel!$C$13,0)+IF(AT$6="Ja",Kruistabel!$C$14,0)),"")</f>
        <v>50</v>
      </c>
      <c r="AU35" s="326">
        <f ca="1">IF(Plananalyse!AU35=1,VLOOKUP(AU$5,Kruistabel!$B$6:$F$9,MATCH($C35,Kruistabel!$C$5:$F$5,0)+1,FALSE)+MIN(Kruistabel!$C$15,IF($D35="Ja",Kruistabel!$C$13,0)+IF(AU$6="Ja",Kruistabel!$C$14,0)),"")</f>
        <v>32</v>
      </c>
      <c r="AV35" s="326">
        <f ca="1">IF(Plananalyse!AV35=1,VLOOKUP(AV$5,Kruistabel!$B$6:$F$9,MATCH($C35,Kruistabel!$C$5:$F$5,0)+1,FALSE)+MIN(Kruistabel!$C$15,IF($D35="Ja",Kruistabel!$C$13,0)+IF(AV$6="Ja",Kruistabel!$C$14,0)),"")</f>
        <v>46</v>
      </c>
      <c r="AW35" s="326">
        <f ca="1">IF(Plananalyse!AW35=1,VLOOKUP(AW$5,Kruistabel!$B$6:$F$9,MATCH($C35,Kruistabel!$C$5:$F$5,0)+1,FALSE)+MIN(Kruistabel!$C$15,IF($D35="Ja",Kruistabel!$C$13,0)+IF(AW$6="Ja",Kruistabel!$C$14,0)),"")</f>
        <v>32</v>
      </c>
      <c r="AX35" s="326">
        <f ca="1">IF(Plananalyse!AX35=1,VLOOKUP(AX$5,Kruistabel!$B$6:$F$9,MATCH($C35,Kruistabel!$C$5:$F$5,0)+1,FALSE)+MIN(Kruistabel!$C$15,IF($D35="Ja",Kruistabel!$C$13,0)+IF(AX$6="Ja",Kruistabel!$C$14,0)),"")</f>
        <v>32</v>
      </c>
      <c r="AY35" s="327"/>
      <c r="AZ35" s="326">
        <f ca="1">IF(Plananalyse!AZ35=1,VLOOKUP(AZ$5,Kruistabel!$B$6:$F$9,MATCH($C35,Kruistabel!$C$5:$F$5,0)+1,FALSE)+MIN(Kruistabel!$C$15,IF($D35="Ja",Kruistabel!$C$13,0)+IF(AZ$6="Ja",Kruistabel!$C$14,0)),"")</f>
        <v>32</v>
      </c>
      <c r="BA35" s="326">
        <f ca="1">IF(Plananalyse!BA35=1,VLOOKUP(BA$5,Kruistabel!$B$6:$F$9,MATCH($C35,Kruistabel!$C$5:$F$5,0)+1,FALSE)+MIN(Kruistabel!$C$15,IF($D35="Ja",Kruistabel!$C$13,0)+IF(BA$6="Ja",Kruistabel!$C$14,0)),"")</f>
        <v>32</v>
      </c>
      <c r="BB35" s="326">
        <f ca="1">IF(Plananalyse!BB35=1,VLOOKUP(BB$5,Kruistabel!$B$6:$F$9,MATCH($C35,Kruistabel!$C$5:$F$5,0)+1,FALSE)+MIN(Kruistabel!$C$15,IF($D35="Ja",Kruistabel!$C$13,0)+IF(BB$6="Ja",Kruistabel!$C$14,0)),"")</f>
        <v>44</v>
      </c>
      <c r="BC35" s="326">
        <f ca="1">IF(Plananalyse!BC35=1,VLOOKUP(BC$5,Kruistabel!$B$6:$F$9,MATCH($C35,Kruistabel!$C$5:$F$5,0)+1,FALSE)+MIN(Kruistabel!$C$15,IF($D35="Ja",Kruistabel!$C$13,0)+IF(BC$6="Ja",Kruistabel!$C$14,0)),"")</f>
        <v>44</v>
      </c>
      <c r="BD35" s="326">
        <f ca="1">IF(Plananalyse!BD35=1,VLOOKUP(BD$5,Kruistabel!$B$6:$F$9,MATCH($C35,Kruistabel!$C$5:$F$5,0)+1,FALSE)+MIN(Kruistabel!$C$15,IF($D35="Ja",Kruistabel!$C$13,0)+IF(BD$6="Ja",Kruistabel!$C$14,0)),"")</f>
        <v>32</v>
      </c>
      <c r="BE35" s="326">
        <f ca="1">IF(Plananalyse!BE35=1,VLOOKUP(BE$5,Kruistabel!$B$6:$F$9,MATCH($C35,Kruistabel!$C$5:$F$5,0)+1,FALSE)+MIN(Kruistabel!$C$15,IF($D35="Ja",Kruistabel!$C$13,0)+IF(BE$6="Ja",Kruistabel!$C$14,0)),"")</f>
        <v>32</v>
      </c>
      <c r="BF35" s="326">
        <f ca="1">IF(Plananalyse!BF35=1,VLOOKUP(BF$5,Kruistabel!$B$6:$F$9,MATCH($C35,Kruistabel!$C$5:$F$5,0)+1,FALSE)+MIN(Kruistabel!$C$15,IF($D35="Ja",Kruistabel!$C$13,0)+IF(BF$6="Ja",Kruistabel!$C$14,0)),"")</f>
        <v>32</v>
      </c>
      <c r="BG35" s="326">
        <f ca="1">IF(Plananalyse!BG35=1,VLOOKUP(BG$5,Kruistabel!$B$6:$F$9,MATCH($C35,Kruistabel!$C$5:$F$5,0)+1,FALSE)+MIN(Kruistabel!$C$15,IF($D35="Ja",Kruistabel!$C$13,0)+IF(BG$6="Ja",Kruistabel!$C$14,0)),"")</f>
        <v>32</v>
      </c>
      <c r="BH35" s="326">
        <f ca="1">IF(Plananalyse!BH35=1,VLOOKUP(BH$5,Kruistabel!$B$6:$F$9,MATCH($C35,Kruistabel!$C$5:$F$5,0)+1,FALSE)+MIN(Kruistabel!$C$15,IF($D35="Ja",Kruistabel!$C$13,0)+IF(BH$6="Ja",Kruistabel!$C$14,0)),"")</f>
        <v>32</v>
      </c>
      <c r="BI35" s="327"/>
      <c r="BJ35" s="326" t="e">
        <f ca="1">IF(Plananalyse!BJ35=1,VLOOKUP(BJ$5,Kruistabel!$B$6:$F$9,MATCH($C35,Kruistabel!$C$5:$F$5,0)+1,FALSE)+MIN(Kruistabel!$C$15,IF($D35="Ja",Kruistabel!$C$13,0)+IF(BJ$6="Ja",Kruistabel!$C$14,0)),"")</f>
        <v>#N/A</v>
      </c>
      <c r="BK35" s="326" t="e">
        <f ca="1">IF(Plananalyse!BK35=1,VLOOKUP(BK$5,Kruistabel!$B$6:$F$9,MATCH($C35,Kruistabel!$C$5:$F$5,0)+1,FALSE)+MIN(Kruistabel!$C$15,IF($D35="Ja",Kruistabel!$C$13,0)+IF(BK$6="Ja",Kruistabel!$C$14,0)),"")</f>
        <v>#N/A</v>
      </c>
      <c r="BL35" s="326" t="e">
        <f ca="1">IF(Plananalyse!BL35=1,VLOOKUP(BL$5,Kruistabel!$B$6:$F$9,MATCH($C35,Kruistabel!$C$5:$F$5,0)+1,FALSE)+MIN(Kruistabel!$C$15,IF($D35="Ja",Kruistabel!$C$13,0)+IF(BL$6="Ja",Kruistabel!$C$14,0)),"")</f>
        <v>#N/A</v>
      </c>
      <c r="BM35" s="326" t="e">
        <f ca="1">IF(Plananalyse!BM35=1,VLOOKUP(BM$5,Kruistabel!$B$6:$F$9,MATCH($C35,Kruistabel!$C$5:$F$5,0)+1,FALSE)+MIN(Kruistabel!$C$15,IF($D35="Ja",Kruistabel!$C$13,0)+IF(BM$6="Ja",Kruistabel!$C$14,0)),"")</f>
        <v>#N/A</v>
      </c>
      <c r="BN35" s="326" t="e">
        <f ca="1">IF(Plananalyse!BN35=1,VLOOKUP(BN$5,Kruistabel!$B$6:$F$9,MATCH($C35,Kruistabel!$C$5:$F$5,0)+1,FALSE)+MIN(Kruistabel!$C$15,IF($D35="Ja",Kruistabel!$C$13,0)+IF(BN$6="Ja",Kruistabel!$C$14,0)),"")</f>
        <v>#N/A</v>
      </c>
      <c r="BO35" s="326" t="e">
        <f ca="1">IF(Plananalyse!BO35=1,VLOOKUP(BO$5,Kruistabel!$B$6:$F$9,MATCH($C35,Kruistabel!$C$5:$F$5,0)+1,FALSE)+MIN(Kruistabel!$C$15,IF($D35="Ja",Kruistabel!$C$13,0)+IF(BO$6="Ja",Kruistabel!$C$14,0)),"")</f>
        <v>#N/A</v>
      </c>
      <c r="BP35" s="326" t="e">
        <f ca="1">IF(Plananalyse!BP35=1,VLOOKUP(BP$5,Kruistabel!$B$6:$F$9,MATCH($C35,Kruistabel!$C$5:$F$5,0)+1,FALSE)+MIN(Kruistabel!$C$15,IF($D35="Ja",Kruistabel!$C$13,0)+IF(BP$6="Ja",Kruistabel!$C$14,0)),"")</f>
        <v>#N/A</v>
      </c>
      <c r="BQ35" s="326" t="e">
        <f ca="1">IF(Plananalyse!BQ35=1,VLOOKUP(BQ$5,Kruistabel!$B$6:$F$9,MATCH($C35,Kruistabel!$C$5:$F$5,0)+1,FALSE)+MIN(Kruistabel!$C$15,IF($D35="Ja",Kruistabel!$C$13,0)+IF(BQ$6="Ja",Kruistabel!$C$14,0)),"")</f>
        <v>#N/A</v>
      </c>
      <c r="BR35" s="326" t="e">
        <f ca="1">IF(Plananalyse!BR35=1,VLOOKUP(BR$5,Kruistabel!$B$6:$F$9,MATCH($C35,Kruistabel!$C$5:$F$5,0)+1,FALSE)+MIN(Kruistabel!$C$15,IF($D35="Ja",Kruistabel!$C$13,0)+IF(BR$6="Ja",Kruistabel!$C$14,0)),"")</f>
        <v>#REF!</v>
      </c>
      <c r="BS35" s="326" t="e">
        <f ca="1">IF(Plananalyse!BS35=1,VLOOKUP(BS$5,Kruistabel!$B$6:$F$9,MATCH($C35,Kruistabel!$C$5:$F$5,0)+1,FALSE)+MIN(Kruistabel!$C$15,IF($D35="Ja",Kruistabel!$C$13,0)+IF(BS$6="Ja",Kruistabel!$C$14,0)),"")</f>
        <v>#REF!</v>
      </c>
      <c r="BT35" s="65"/>
      <c r="BU35" s="231">
        <f ca="1">IF(Plananalyse!BU35=1,VLOOKUP(BU$5,Kruistabel!$B$6:$F$9,MATCH($C35,Kruistabel!$C$5:$F$5,0)+1,FALSE)+MIN(Kruistabel!$C$15,IF($D35="Ja",Kruistabel!$C$13,0)+IF(BU$6="Ja",Kruistabel!$C$14,0)),"")</f>
        <v>32</v>
      </c>
      <c r="BV35" s="326">
        <f ca="1">IF(Plananalyse!BV35=1,VLOOKUP(BV$5,Kruistabel!$B$6:$F$9,MATCH($C35,Kruistabel!$C$5:$F$5,0)+1,FALSE)+MIN(Kruistabel!$C$15,IF($D35="Ja",Kruistabel!$C$13,0)+IF(BV$6="Ja",Kruistabel!$C$14,0)),"")</f>
        <v>48</v>
      </c>
      <c r="BW35" s="326">
        <f ca="1">IF(Plananalyse!BW35=1,VLOOKUP(BW$5,Kruistabel!$B$6:$F$9,MATCH($C35,Kruistabel!$C$5:$F$5,0)+1,FALSE)+MIN(Kruistabel!$C$15,IF($D35="Ja",Kruistabel!$C$13,0)+IF(BW$6="Ja",Kruistabel!$C$14,0)),"")</f>
        <v>32</v>
      </c>
      <c r="BX35" s="326">
        <f ca="1">IF(Plananalyse!BX35=1,VLOOKUP(BX$5,Kruistabel!$B$6:$F$9,MATCH($C35,Kruistabel!$C$5:$F$5,0)+1,FALSE)+MIN(Kruistabel!$C$15,IF($D35="Ja",Kruistabel!$C$13,0)+IF(BX$6="Ja",Kruistabel!$C$14,0)),"")</f>
        <v>32</v>
      </c>
      <c r="BY35" s="327"/>
      <c r="BZ35" s="326" t="e">
        <f ca="1">IF(Plananalyse!BZ35=1,VLOOKUP(BZ$5,Kruistabel!$B$6:$F$9,MATCH($C35,Kruistabel!$C$5:$F$5,0)+1,FALSE)+MIN(Kruistabel!$C$15,IF($D35="Ja",Kruistabel!$C$13,0)+IF(BZ$6="Ja",Kruistabel!$C$14,0)),"")</f>
        <v>#N/A</v>
      </c>
      <c r="CA35" s="326" t="e">
        <f ca="1">IF(Plananalyse!CA35=1,VLOOKUP(CA$5,Kruistabel!$B$6:$F$9,MATCH($C35,Kruistabel!$C$5:$F$5,0)+1,FALSE)+MIN(Kruistabel!$C$15,IF($D35="Ja",Kruistabel!$C$13,0)+IF(CA$6="Ja",Kruistabel!$C$14,0)),"")</f>
        <v>#N/A</v>
      </c>
      <c r="CB35" s="326" t="e">
        <f ca="1">IF(Plananalyse!CB35=1,VLOOKUP(CB$5,Kruistabel!$B$6:$F$9,MATCH($C35,Kruistabel!$C$5:$F$5,0)+1,FALSE)+MIN(Kruistabel!$C$15,IF($D35="Ja",Kruistabel!$C$13,0)+IF(CB$6="Ja",Kruistabel!$C$14,0)),"")</f>
        <v>#N/A</v>
      </c>
      <c r="CC35" s="326" t="e">
        <f ca="1">IF(Plananalyse!CC35=1,VLOOKUP(CC$5,Kruistabel!$B$6:$F$9,MATCH($C35,Kruistabel!$C$5:$F$5,0)+1,FALSE)+MIN(Kruistabel!$C$15,IF($D35="Ja",Kruistabel!$C$13,0)+IF(CC$6="Ja",Kruistabel!$C$14,0)),"")</f>
        <v>#N/A</v>
      </c>
      <c r="CD35" s="326" t="e">
        <f ca="1">IF(Plananalyse!CD35=1,VLOOKUP(CD$5,Kruistabel!$B$6:$F$9,MATCH($C35,Kruistabel!$C$5:$F$5,0)+1,FALSE)+MIN(Kruistabel!$C$15,IF($D35="Ja",Kruistabel!$C$13,0)+IF(CD$6="Ja",Kruistabel!$C$14,0)),"")</f>
        <v>#N/A</v>
      </c>
      <c r="CE35" s="326" t="e">
        <f ca="1">IF(Plananalyse!CE35=1,VLOOKUP(CE$5,Kruistabel!$B$6:$F$9,MATCH($C35,Kruistabel!$C$5:$F$5,0)+1,FALSE)+MIN(Kruistabel!$C$15,IF($D35="Ja",Kruistabel!$C$13,0)+IF(CE$6="Ja",Kruistabel!$C$14,0)),"")</f>
        <v>#N/A</v>
      </c>
      <c r="CF35" s="326" t="e">
        <f ca="1">IF(Plananalyse!CF35=1,VLOOKUP(CF$5,Kruistabel!$B$6:$F$9,MATCH($C35,Kruistabel!$C$5:$F$5,0)+1,FALSE)+MIN(Kruistabel!$C$15,IF($D35="Ja",Kruistabel!$C$13,0)+IF(CF$6="Ja",Kruistabel!$C$14,0)),"")</f>
        <v>#N/A</v>
      </c>
      <c r="CG35" s="326" t="e">
        <f ca="1">IF(Plananalyse!CG35=1,VLOOKUP(CG$5,Kruistabel!$B$6:$F$9,MATCH($C35,Kruistabel!$C$5:$F$5,0)+1,FALSE)+MIN(Kruistabel!$C$15,IF($D35="Ja",Kruistabel!$C$13,0)+IF(CG$6="Ja",Kruistabel!$C$14,0)),"")</f>
        <v>#REF!</v>
      </c>
      <c r="CH35" s="326" t="e">
        <f ca="1">IF(Plananalyse!CH35=1,VLOOKUP(CH$5,Kruistabel!$B$6:$F$9,MATCH($C35,Kruistabel!$C$5:$F$5,0)+1,FALSE)+MIN(Kruistabel!$C$15,IF($D35="Ja",Kruistabel!$C$13,0)+IF(CH$6="Ja",Kruistabel!$C$14,0)),"")</f>
        <v>#REF!</v>
      </c>
      <c r="CI35" s="65"/>
      <c r="CJ35" s="326">
        <f ca="1">IF(Plananalyse!CJ35=1,VLOOKUP(CJ$5,Kruistabel!$B$6:$F$9,MATCH($C35,Kruistabel!$C$5:$F$5,0)+1,FALSE)+MIN(Kruistabel!$C$15,IF($D35="Ja",Kruistabel!$C$13,0)+IF(CJ$6="Ja",Kruistabel!$C$14,0)),"")</f>
        <v>48</v>
      </c>
      <c r="CK35" s="326">
        <f ca="1">IF(Plananalyse!CK35=1,VLOOKUP(CK$5,Kruistabel!$B$6:$F$9,MATCH($C35,Kruistabel!$C$5:$F$5,0)+1,FALSE)+MIN(Kruistabel!$C$15,IF($D35="Ja",Kruistabel!$C$13,0)+IF(CK$6="Ja",Kruistabel!$C$14,0)),"")</f>
        <v>48</v>
      </c>
      <c r="CL35" s="326">
        <f ca="1">IF(Plananalyse!CL35=1,VLOOKUP(CL$5,Kruistabel!$B$6:$F$9,MATCH($C35,Kruistabel!$C$5:$F$5,0)+1,FALSE)+MIN(Kruistabel!$C$15,IF($D35="Ja",Kruistabel!$C$13,0)+IF(CL$6="Ja",Kruistabel!$C$14,0)),"")</f>
        <v>32</v>
      </c>
      <c r="CM35" s="326">
        <f ca="1">IF(Plananalyse!CM35=1,VLOOKUP(CM$5,Kruistabel!$B$6:$F$9,MATCH($C35,Kruistabel!$C$5:$F$5,0)+1,FALSE)+MIN(Kruistabel!$C$15,IF($D35="Ja",Kruistabel!$C$13,0)+IF(CM$6="Ja",Kruistabel!$C$14,0)),"")</f>
        <v>52</v>
      </c>
      <c r="CN35" s="326">
        <f ca="1">IF(Plananalyse!CN35=1,VLOOKUP(CN$5,Kruistabel!$B$6:$F$9,MATCH($C35,Kruistabel!$C$5:$F$5,0)+1,FALSE)+MIN(Kruistabel!$C$15,IF($D35="Ja",Kruistabel!$C$13,0)+IF(CN$6="Ja",Kruistabel!$C$14,0)),"")</f>
        <v>52</v>
      </c>
      <c r="CO35" s="326">
        <f ca="1">IF(Plananalyse!CO35=1,VLOOKUP(CO$5,Kruistabel!$B$6:$F$9,MATCH($C35,Kruistabel!$C$5:$F$5,0)+1,FALSE)+MIN(Kruistabel!$C$15,IF($D35="Ja",Kruistabel!$C$13,0)+IF(CO$6="Ja",Kruistabel!$C$14,0)),"")</f>
        <v>44</v>
      </c>
      <c r="CP35" s="326">
        <f ca="1">IF(Plananalyse!CP35=1,VLOOKUP(CP$5,Kruistabel!$B$6:$F$9,MATCH($C35,Kruistabel!$C$5:$F$5,0)+1,FALSE)+MIN(Kruistabel!$C$15,IF($D35="Ja",Kruistabel!$C$13,0)+IF(CP$6="Ja",Kruistabel!$C$14,0)),"")</f>
        <v>48</v>
      </c>
      <c r="CQ35" s="326">
        <f ca="1">IF(Plananalyse!CQ35=1,VLOOKUP(CQ$5,Kruistabel!$B$6:$F$9,MATCH($C35,Kruistabel!$C$5:$F$5,0)+1,FALSE)+MIN(Kruistabel!$C$15,IF($D35="Ja",Kruistabel!$C$13,0)+IF(CQ$6="Ja",Kruistabel!$C$14,0)),"")</f>
        <v>44</v>
      </c>
      <c r="CR35" s="326">
        <f ca="1">IF(Plananalyse!CR35=1,VLOOKUP(CR$5,Kruistabel!$B$6:$F$9,MATCH($C35,Kruistabel!$C$5:$F$5,0)+1,FALSE)+MIN(Kruistabel!$C$15,IF($D35="Ja",Kruistabel!$C$13,0)+IF(CR$6="Ja",Kruistabel!$C$14,0)),"")</f>
        <v>46</v>
      </c>
      <c r="CS35" s="326">
        <f ca="1">IF(Plananalyse!CS35=1,VLOOKUP(CS$5,Kruistabel!$B$6:$F$9,MATCH($C35,Kruistabel!$C$5:$F$5,0)+1,FALSE)+MIN(Kruistabel!$C$15,IF($D35="Ja",Kruistabel!$C$13,0)+IF(CS$6="Ja",Kruistabel!$C$14,0)),"")</f>
        <v>48</v>
      </c>
      <c r="CT35" s="326">
        <f ca="1">IF(Plananalyse!CT35=1,VLOOKUP(CT$5,Kruistabel!$B$6:$F$9,MATCH($C35,Kruistabel!$C$5:$F$5,0)+1,FALSE)+MIN(Kruistabel!$C$15,IF($D35="Ja",Kruistabel!$C$13,0)+IF(CT$6="Ja",Kruistabel!$C$14,0)),"")</f>
        <v>48</v>
      </c>
      <c r="CU35" s="326">
        <f ca="1">IF(Plananalyse!CU35=1,VLOOKUP(CU$5,Kruistabel!$B$6:$F$9,MATCH($C35,Kruistabel!$C$5:$F$5,0)+1,FALSE)+MIN(Kruistabel!$C$15,IF($D35="Ja",Kruistabel!$C$13,0)+IF(CU$6="Ja",Kruistabel!$C$14,0)),"")</f>
        <v>44</v>
      </c>
      <c r="CV35" s="326">
        <f ca="1">IF(Plananalyse!CV35=1,VLOOKUP(CV$5,Kruistabel!$B$6:$F$9,MATCH($C35,Kruistabel!$C$5:$F$5,0)+1,FALSE)+MIN(Kruistabel!$C$15,IF($D35="Ja",Kruistabel!$C$13,0)+IF(CV$6="Ja",Kruistabel!$C$14,0)),"")</f>
        <v>44</v>
      </c>
      <c r="CW35" s="326">
        <f ca="1">IF(Plananalyse!CW35=1,VLOOKUP(CW$5,Kruistabel!$B$6:$F$9,MATCH($C35,Kruistabel!$C$5:$F$5,0)+1,FALSE)+MIN(Kruistabel!$C$15,IF($D35="Ja",Kruistabel!$C$13,0)+IF(CW$6="Ja",Kruistabel!$C$14,0)),"")</f>
        <v>48</v>
      </c>
      <c r="CX35" s="326">
        <f ca="1">IF(Plananalyse!CX35=1,VLOOKUP(CX$5,Kruistabel!$B$6:$F$9,MATCH($C35,Kruistabel!$C$5:$F$5,0)+1,FALSE)+MIN(Kruistabel!$C$15,IF($D35="Ja",Kruistabel!$C$13,0)+IF(CX$6="Ja",Kruistabel!$C$14,0)),"")</f>
        <v>32</v>
      </c>
      <c r="CY35" s="326">
        <f ca="1">IF(Plananalyse!CY35=1,VLOOKUP(CY$5,Kruistabel!$B$6:$F$9,MATCH($C35,Kruistabel!$C$5:$F$5,0)+1,FALSE)+MIN(Kruistabel!$C$15,IF($D35="Ja",Kruistabel!$C$13,0)+IF(CY$6="Ja",Kruistabel!$C$14,0)),"")</f>
        <v>44</v>
      </c>
      <c r="CZ35" s="326">
        <f ca="1">IF(Plananalyse!CZ35=1,VLOOKUP(CZ$5,Kruistabel!$B$6:$F$9,MATCH($C35,Kruistabel!$C$5:$F$5,0)+1,FALSE)+MIN(Kruistabel!$C$15,IF($D35="Ja",Kruistabel!$C$13,0)+IF(CZ$6="Ja",Kruistabel!$C$14,0)),"")</f>
        <v>44</v>
      </c>
      <c r="DA35" s="326">
        <f ca="1">IF(Plananalyse!DA35=1,VLOOKUP(DA$5,Kruistabel!$B$6:$F$9,MATCH($C35,Kruistabel!$C$5:$F$5,0)+1,FALSE)+MIN(Kruistabel!$C$15,IF($D35="Ja",Kruistabel!$C$13,0)+IF(DA$6="Ja",Kruistabel!$C$14,0)),"")</f>
        <v>44</v>
      </c>
      <c r="DB35" s="326">
        <f ca="1">IF(Plananalyse!DB35=1,VLOOKUP(DB$5,Kruistabel!$B$6:$F$9,MATCH($C35,Kruistabel!$C$5:$F$5,0)+1,FALSE)+MIN(Kruistabel!$C$15,IF($D35="Ja",Kruistabel!$C$13,0)+IF(DB$6="Ja",Kruistabel!$C$14,0)),"")</f>
        <v>32</v>
      </c>
      <c r="DC35" s="326">
        <f ca="1">IF(Plananalyse!DC35=1,VLOOKUP(DC$5,Kruistabel!$B$6:$F$9,MATCH($C35,Kruistabel!$C$5:$F$5,0)+1,FALSE)+MIN(Kruistabel!$C$15,IF($D35="Ja",Kruistabel!$C$13,0)+IF(DC$6="Ja",Kruistabel!$C$14,0)),"")</f>
        <v>32</v>
      </c>
      <c r="DD35" s="327"/>
      <c r="DE35" s="326" t="e">
        <f ca="1">IF(Plananalyse!DE35=1,VLOOKUP(DE$5,Kruistabel!$B$6:$F$9,MATCH($C35,Kruistabel!$C$5:$F$5,0)+1,FALSE)+MIN(Kruistabel!$C$15,IF($D35="Ja",Kruistabel!$C$13,0)+IF(DE$6="Ja",Kruistabel!$C$14,0)),"")</f>
        <v>#N/A</v>
      </c>
      <c r="DF35" s="326" t="e">
        <f ca="1">IF(Plananalyse!DF35=1,VLOOKUP(DF$5,Kruistabel!$B$6:$F$9,MATCH($C35,Kruistabel!$C$5:$F$5,0)+1,FALSE)+MIN(Kruistabel!$C$15,IF($D35="Ja",Kruistabel!$C$13,0)+IF(DF$6="Ja",Kruistabel!$C$14,0)),"")</f>
        <v>#N/A</v>
      </c>
      <c r="DG35" s="326" t="e">
        <f ca="1">IF(Plananalyse!DG35=1,VLOOKUP(DG$5,Kruistabel!$B$6:$F$9,MATCH($C35,Kruistabel!$C$5:$F$5,0)+1,FALSE)+MIN(Kruistabel!$C$15,IF($D35="Ja",Kruistabel!$C$13,0)+IF(DG$6="Ja",Kruistabel!$C$14,0)),"")</f>
        <v>#N/A</v>
      </c>
      <c r="DH35" s="326" t="e">
        <f ca="1">IF(Plananalyse!DH35=1,VLOOKUP(DH$5,Kruistabel!$B$6:$F$9,MATCH($C35,Kruistabel!$C$5:$F$5,0)+1,FALSE)+MIN(Kruistabel!$C$15,IF($D35="Ja",Kruistabel!$C$13,0)+IF(DH$6="Ja",Kruistabel!$C$14,0)),"")</f>
        <v>#N/A</v>
      </c>
      <c r="DI35" s="326" t="e">
        <f ca="1">IF(Plananalyse!DI35=1,VLOOKUP(DI$5,Kruistabel!$B$6:$F$9,MATCH($C35,Kruistabel!$C$5:$F$5,0)+1,FALSE)+MIN(Kruistabel!$C$15,IF($D35="Ja",Kruistabel!$C$13,0)+IF(DI$6="Ja",Kruistabel!$C$14,0)),"")</f>
        <v>#N/A</v>
      </c>
      <c r="DJ35" s="326" t="e">
        <f ca="1">IF(Plananalyse!DJ35=1,VLOOKUP(DJ$5,Kruistabel!$B$6:$F$9,MATCH($C35,Kruistabel!$C$5:$F$5,0)+1,FALSE)+MIN(Kruistabel!$C$15,IF($D35="Ja",Kruistabel!$C$13,0)+IF(DJ$6="Ja",Kruistabel!$C$14,0)),"")</f>
        <v>#N/A</v>
      </c>
      <c r="DK35" s="326" t="e">
        <f ca="1">IF(Plananalyse!DK35=1,VLOOKUP(DK$5,Kruistabel!$B$6:$F$9,MATCH($C35,Kruistabel!$C$5:$F$5,0)+1,FALSE)+MIN(Kruistabel!$C$15,IF($D35="Ja",Kruistabel!$C$13,0)+IF(DK$6="Ja",Kruistabel!$C$14,0)),"")</f>
        <v>#REF!</v>
      </c>
      <c r="DL35" s="326" t="e">
        <f ca="1">IF(Plananalyse!DL35=1,VLOOKUP(DL$5,Kruistabel!$B$6:$F$9,MATCH($C35,Kruistabel!$C$5:$F$5,0)+1,FALSE)+MIN(Kruistabel!$C$15,IF($D35="Ja",Kruistabel!$C$13,0)+IF(DL$6="Ja",Kruistabel!$C$14,0)),"")</f>
        <v>#REF!</v>
      </c>
      <c r="DM35" s="327"/>
      <c r="DN35" s="326" t="e">
        <f ca="1">IF(Plananalyse!DN35=1,VLOOKUP(DN$5,Kruistabel!$B$6:$F$9,MATCH($C35,Kruistabel!$C$5:$F$5,0)+1,FALSE)+MIN(Kruistabel!$C$15,IF($D35="Ja",Kruistabel!$C$13,0)+IF(DN$6="Ja",Kruistabel!$C$14,0)),"")</f>
        <v>#N/A</v>
      </c>
      <c r="DO35" s="326" t="e">
        <f ca="1">IF(Plananalyse!DO35=1,VLOOKUP(DO$5,Kruistabel!$B$6:$F$9,MATCH($C35,Kruistabel!$C$5:$F$5,0)+1,FALSE)+MIN(Kruistabel!$C$15,IF($D35="Ja",Kruistabel!$C$13,0)+IF(DO$6="Ja",Kruistabel!$C$14,0)),"")</f>
        <v>#N/A</v>
      </c>
      <c r="DP35" s="326" t="e">
        <f ca="1">IF(Plananalyse!DP35=1,VLOOKUP(DP$5,Kruistabel!$B$6:$F$9,MATCH($C35,Kruistabel!$C$5:$F$5,0)+1,FALSE)+MIN(Kruistabel!$C$15,IF($D35="Ja",Kruistabel!$C$13,0)+IF(DP$6="Ja",Kruistabel!$C$14,0)),"")</f>
        <v>#N/A</v>
      </c>
      <c r="DQ35" s="326" t="e">
        <f ca="1">IF(Plananalyse!DQ35=1,VLOOKUP(DQ$5,Kruistabel!$B$6:$F$9,MATCH($C35,Kruistabel!$C$5:$F$5,0)+1,FALSE)+MIN(Kruistabel!$C$15,IF($D35="Ja",Kruistabel!$C$13,0)+IF(DQ$6="Ja",Kruistabel!$C$14,0)),"")</f>
        <v>#N/A</v>
      </c>
      <c r="DR35" s="326" t="e">
        <f ca="1">IF(Plananalyse!DR35=1,VLOOKUP(DR$5,Kruistabel!$B$6:$F$9,MATCH($C35,Kruistabel!$C$5:$F$5,0)+1,FALSE)+MIN(Kruistabel!$C$15,IF($D35="Ja",Kruistabel!$C$13,0)+IF(DR$6="Ja",Kruistabel!$C$14,0)),"")</f>
        <v>#N/A</v>
      </c>
      <c r="DS35" s="326" t="e">
        <f ca="1">IF(Plananalyse!DS35=1,VLOOKUP(DS$5,Kruistabel!$B$6:$F$9,MATCH($C35,Kruistabel!$C$5:$F$5,0)+1,FALSE)+MIN(Kruistabel!$C$15,IF($D35="Ja",Kruistabel!$C$13,0)+IF(DS$6="Ja",Kruistabel!$C$14,0)),"")</f>
        <v>#N/A</v>
      </c>
      <c r="DT35" s="326" t="e">
        <f ca="1">IF(Plananalyse!DT35=1,VLOOKUP(DT$5,Kruistabel!$B$6:$F$9,MATCH($C35,Kruistabel!$C$5:$F$5,0)+1,FALSE)+MIN(Kruistabel!$C$15,IF($D35="Ja",Kruistabel!$C$13,0)+IF(DT$6="Ja",Kruistabel!$C$14,0)),"")</f>
        <v>#N/A</v>
      </c>
      <c r="DU35" s="326" t="e">
        <f ca="1">IF(Plananalyse!DU35=1,VLOOKUP(DU$5,Kruistabel!$B$6:$F$9,MATCH($C35,Kruistabel!$C$5:$F$5,0)+1,FALSE)+MIN(Kruistabel!$C$15,IF($D35="Ja",Kruistabel!$C$13,0)+IF(DU$6="Ja",Kruistabel!$C$14,0)),"")</f>
        <v>#N/A</v>
      </c>
      <c r="DV35" s="326" t="e">
        <f ca="1">IF(Plananalyse!DV35=1,VLOOKUP(DV$5,Kruistabel!$B$6:$F$9,MATCH($C35,Kruistabel!$C$5:$F$5,0)+1,FALSE)+MIN(Kruistabel!$C$15,IF($D35="Ja",Kruistabel!$C$13,0)+IF(DV$6="Ja",Kruistabel!$C$14,0)),"")</f>
        <v>#N/A</v>
      </c>
      <c r="DW35" s="326" t="e">
        <f ca="1">IF(Plananalyse!DW35=1,VLOOKUP(DW$5,Kruistabel!$B$6:$F$9,MATCH($C35,Kruistabel!$C$5:$F$5,0)+1,FALSE)+MIN(Kruistabel!$C$15,IF($D35="Ja",Kruistabel!$C$13,0)+IF(DW$6="Ja",Kruistabel!$C$14,0)),"")</f>
        <v>#REF!</v>
      </c>
      <c r="DX35" s="326" t="e">
        <f ca="1">IF(Plananalyse!DX35=1,VLOOKUP(DX$5,Kruistabel!$B$6:$F$9,MATCH($C35,Kruistabel!$C$5:$F$5,0)+1,FALSE)+MIN(Kruistabel!$C$15,IF($D35="Ja",Kruistabel!$C$13,0)+IF(DX$6="Ja",Kruistabel!$C$14,0)),"")</f>
        <v>#REF!</v>
      </c>
      <c r="DY35" s="327"/>
      <c r="DZ35" s="326" t="e">
        <f ca="1">IF(Plananalyse!DZ35=1,VLOOKUP(DZ$5,Kruistabel!$B$6:$F$9,MATCH($C35,Kruistabel!$C$5:$F$5,0)+1,FALSE)+MIN(Kruistabel!$C$15,IF($D35="Ja",Kruistabel!$C$13,0)+IF(DZ$6="Ja",Kruistabel!$C$14,0)),"")</f>
        <v>#N/A</v>
      </c>
      <c r="EA35" s="326" t="e">
        <f ca="1">IF(Plananalyse!EA35=1,VLOOKUP(EA$5,Kruistabel!$B$6:$F$9,MATCH($C35,Kruistabel!$C$5:$F$5,0)+1,FALSE)+MIN(Kruistabel!$C$15,IF($D35="Ja",Kruistabel!$C$13,0)+IF(EA$6="Ja",Kruistabel!$C$14,0)),"")</f>
        <v>#N/A</v>
      </c>
      <c r="EB35" s="326" t="e">
        <f ca="1">IF(Plananalyse!EB35=1,VLOOKUP(EB$5,Kruistabel!$B$6:$F$9,MATCH($C35,Kruistabel!$C$5:$F$5,0)+1,FALSE)+MIN(Kruistabel!$C$15,IF($D35="Ja",Kruistabel!$C$13,0)+IF(EB$6="Ja",Kruistabel!$C$14,0)),"")</f>
        <v>#REF!</v>
      </c>
      <c r="EC35" s="326" t="e">
        <f ca="1">IF(Plananalyse!EC35=1,VLOOKUP(EC$5,Kruistabel!$B$6:$F$9,MATCH($C35,Kruistabel!$C$5:$F$5,0)+1,FALSE)+MIN(Kruistabel!$C$15,IF($D35="Ja",Kruistabel!$C$13,0)+IF(EC$6="Ja",Kruistabel!$C$14,0)),"")</f>
        <v>#REF!</v>
      </c>
      <c r="ED35" s="327"/>
      <c r="EE35" s="326" t="e">
        <f ca="1">IF(Plananalyse!EE35=1,VLOOKUP(EE$5,Kruistabel!$B$6:$F$9,MATCH($C35,Kruistabel!$C$5:$F$5,0)+1,FALSE)+MIN(Kruistabel!$C$15,IF($D35="Ja",Kruistabel!$C$13,0)+IF(EE$6="Ja",Kruistabel!$C$14,0)),"")</f>
        <v>#N/A</v>
      </c>
      <c r="EF35" s="326" t="e">
        <f ca="1">IF(Plananalyse!EF35=1,VLOOKUP(EF$5,Kruistabel!$B$6:$F$9,MATCH($C35,Kruistabel!$C$5:$F$5,0)+1,FALSE)+MIN(Kruistabel!$C$15,IF($D35="Ja",Kruistabel!$C$13,0)+IF(EF$6="Ja",Kruistabel!$C$14,0)),"")</f>
        <v>#N/A</v>
      </c>
      <c r="EG35" s="326" t="e">
        <f ca="1">IF(Plananalyse!EG35=1,VLOOKUP(EG$5,Kruistabel!$B$6:$F$9,MATCH($C35,Kruistabel!$C$5:$F$5,0)+1,FALSE)+MIN(Kruistabel!$C$15,IF($D35="Ja",Kruistabel!$C$13,0)+IF(EG$6="Ja",Kruistabel!$C$14,0)),"")</f>
        <v>#N/A</v>
      </c>
      <c r="EH35" s="326" t="e">
        <f ca="1">IF(Plananalyse!EH35=1,VLOOKUP(EH$5,Kruistabel!$B$6:$F$9,MATCH($C35,Kruistabel!$C$5:$F$5,0)+1,FALSE)+MIN(Kruistabel!$C$15,IF($D35="Ja",Kruistabel!$C$13,0)+IF(EH$6="Ja",Kruistabel!$C$14,0)),"")</f>
        <v>#REF!</v>
      </c>
      <c r="EI35" s="326" t="e">
        <f ca="1">IF(Plananalyse!EI35=1,VLOOKUP(EI$5,Kruistabel!$B$6:$F$9,MATCH($C35,Kruistabel!$C$5:$F$5,0)+1,FALSE)+MIN(Kruistabel!$C$15,IF($D35="Ja",Kruistabel!$C$13,0)+IF(EI$6="Ja",Kruistabel!$C$14,0)),"")</f>
        <v>#REF!</v>
      </c>
      <c r="EJ35" s="331" t="str">
        <f>IF(Plananalyse!EJ35=1,VLOOKUP(EJ$5,Kruistabel!$B$6:$F$9,MATCH($C35,Kruistabel!$C$5:$F$5,0)+1,FALSE)+MIN(Kruistabel!$C$15,IF($D35="Ja",Kruistabel!$C$13,0)+IF(EJ$6="Ja",Kruistabel!$C$14,0)),"")</f>
        <v/>
      </c>
      <c r="EK35" s="164"/>
      <c r="EL35" s="164"/>
      <c r="EM35" s="164"/>
      <c r="EN35" s="164"/>
    </row>
    <row r="36" spans="2:144">
      <c r="B36" s="337" t="s">
        <v>124</v>
      </c>
      <c r="C36" s="160" t="str">
        <f>_xlfn.IFNA(VLOOKUP($B36,Classificatietabel!$B$6:$I$91,C$7,FALSE),"")</f>
        <v>hoog</v>
      </c>
      <c r="D36" s="160" t="str">
        <f>_xlfn.IFNA(VLOOKUP($B36,Classificatietabel!$B$6:$I$91,D$7,FALSE),"")</f>
        <v>neen</v>
      </c>
      <c r="E36" s="119">
        <f>IF(AND(D36="laag",$D$3=1),0,_xlfn.IFNA(IF(VLOOKUP($B36,Classificatietabel!$B$6:$H$91,$E$5,FALSE)="Ja",1,0),""))</f>
        <v>1</v>
      </c>
      <c r="F36" s="163"/>
      <c r="G36" s="326">
        <f>IF(Plananalyse!G36=1,VLOOKUP(G$5,Kruistabel!$B$6:$F$9,MATCH($C36,Kruistabel!$C$5:$F$5,0)+1,FALSE)+MIN(Kruistabel!$C$15,IF($D36="Ja",Kruistabel!$C$13,0)+IF(G$6="Ja",Kruistabel!$C$14,0)),"")</f>
        <v>32</v>
      </c>
      <c r="H36" s="326">
        <f>IF(Plananalyse!H36=1,VLOOKUP(H$5,Kruistabel!$B$6:$F$9,MATCH($C36,Kruistabel!$C$5:$F$5,0)+1,FALSE)+MIN(Kruistabel!$C$15,IF($D36="Ja",Kruistabel!$C$13,0)+IF(H$6="Ja",Kruistabel!$C$14,0)),"")</f>
        <v>32</v>
      </c>
      <c r="I36" s="326">
        <f>IF(Plananalyse!I36=1,VLOOKUP(I$5,Kruistabel!$B$6:$F$9,MATCH($C36,Kruistabel!$C$5:$F$5,0)+1,FALSE)+MIN(Kruistabel!$C$15,IF($D36="Ja",Kruistabel!$C$13,0)+IF(I$6="Ja",Kruistabel!$C$14,0)),"")</f>
        <v>44</v>
      </c>
      <c r="J36" s="326">
        <f>IF(Plananalyse!J36=1,VLOOKUP(J$5,Kruistabel!$B$6:$F$9,MATCH($C36,Kruistabel!$C$5:$F$5,0)+1,FALSE)+MIN(Kruistabel!$C$15,IF($D36="Ja",Kruistabel!$C$13,0)+IF(J$6="Ja",Kruistabel!$C$14,0)),"")</f>
        <v>32</v>
      </c>
      <c r="K36" s="326">
        <f>IF(Plananalyse!K36=1,VLOOKUP(K$5,Kruistabel!$B$6:$F$9,MATCH($C36,Kruistabel!$C$5:$F$5,0)+1,FALSE)+MIN(Kruistabel!$C$15,IF($D36="Ja",Kruistabel!$C$13,0)+IF(K$6="Ja",Kruistabel!$C$14,0)),"")</f>
        <v>32</v>
      </c>
      <c r="L36" s="326">
        <f>IF(Plananalyse!L36=1,VLOOKUP(L$5,Kruistabel!$B$6:$F$9,MATCH($C36,Kruistabel!$C$5:$F$5,0)+1,FALSE)+MIN(Kruistabel!$C$15,IF($D36="Ja",Kruistabel!$C$13,0)+IF(L$6="Ja",Kruistabel!$C$14,0)),"")</f>
        <v>32</v>
      </c>
      <c r="M36" s="326">
        <f>IF(Plananalyse!M36=1,VLOOKUP(M$5,Kruistabel!$B$6:$F$9,MATCH($C36,Kruistabel!$C$5:$F$5,0)+1,FALSE)+MIN(Kruistabel!$C$15,IF($D36="Ja",Kruistabel!$C$13,0)+IF(M$6="Ja",Kruistabel!$C$14,0)),"")</f>
        <v>48</v>
      </c>
      <c r="N36" s="326">
        <f>IF(Plananalyse!N36=1,VLOOKUP(N$5,Kruistabel!$B$6:$F$9,MATCH($C36,Kruistabel!$C$5:$F$5,0)+1,FALSE)+MIN(Kruistabel!$C$15,IF($D36="Ja",Kruistabel!$C$13,0)+IF(N$6="Ja",Kruistabel!$C$14,0)),"")</f>
        <v>48</v>
      </c>
      <c r="O36" s="326">
        <f>IF(Plananalyse!O36=1,VLOOKUP(O$5,Kruistabel!$B$6:$F$9,MATCH($C36,Kruistabel!$C$5:$F$5,0)+1,FALSE)+MIN(Kruistabel!$C$15,IF($D36="Ja",Kruistabel!$C$13,0)+IF(O$6="Ja",Kruistabel!$C$14,0)),"")</f>
        <v>48</v>
      </c>
      <c r="P36" s="326">
        <f>IF(Plananalyse!P36=1,VLOOKUP(P$5,Kruistabel!$B$6:$F$9,MATCH($C36,Kruistabel!$C$5:$F$5,0)+1,FALSE)+MIN(Kruistabel!$C$15,IF($D36="Ja",Kruistabel!$C$13,0)+IF(P$6="Ja",Kruistabel!$C$14,0)),"")</f>
        <v>52</v>
      </c>
      <c r="Q36" s="326">
        <f>IF(Plananalyse!Q36=1,VLOOKUP(Q$5,Kruistabel!$B$6:$F$9,MATCH($C36,Kruistabel!$C$5:$F$5,0)+1,FALSE)+MIN(Kruistabel!$C$15,IF($D36="Ja",Kruistabel!$C$13,0)+IF(Q$6="Ja",Kruistabel!$C$14,0)),"")</f>
        <v>44</v>
      </c>
      <c r="R36" s="326">
        <f>IF(Plananalyse!R36=1,VLOOKUP(R$5,Kruistabel!$B$6:$F$9,MATCH($C36,Kruistabel!$C$5:$F$5,0)+1,FALSE)+MIN(Kruistabel!$C$15,IF($D36="Ja",Kruistabel!$C$13,0)+IF(R$6="Ja",Kruistabel!$C$14,0)),"")</f>
        <v>48</v>
      </c>
      <c r="S36" s="326">
        <f>IF(Plananalyse!S36=1,VLOOKUP(S$5,Kruistabel!$B$6:$F$9,MATCH($C36,Kruistabel!$C$5:$F$5,0)+1,FALSE)+MIN(Kruistabel!$C$15,IF($D36="Ja",Kruistabel!$C$13,0)+IF(S$6="Ja",Kruistabel!$C$14,0)),"")</f>
        <v>32</v>
      </c>
      <c r="T36" s="326">
        <f>IF(Plananalyse!T36=1,VLOOKUP(T$5,Kruistabel!$B$6:$F$9,MATCH($C36,Kruistabel!$C$5:$F$5,0)+1,FALSE)+MIN(Kruistabel!$C$15,IF($D36="Ja",Kruistabel!$C$13,0)+IF(T$6="Ja",Kruistabel!$C$14,0)),"")</f>
        <v>32</v>
      </c>
      <c r="U36" s="326">
        <f>IF(Plananalyse!U36=1,VLOOKUP(U$5,Kruistabel!$B$6:$F$9,MATCH($C36,Kruistabel!$C$5:$F$5,0)+1,FALSE)+MIN(Kruistabel!$C$15,IF($D36="Ja",Kruistabel!$C$13,0)+IF(U$6="Ja",Kruistabel!$C$14,0)),"")</f>
        <v>32</v>
      </c>
      <c r="V36" s="326">
        <f>IF(Plananalyse!V36=1,VLOOKUP(V$5,Kruistabel!$B$6:$F$9,MATCH($C36,Kruistabel!$C$5:$F$5,0)+1,FALSE)+MIN(Kruistabel!$C$15,IF($D36="Ja",Kruistabel!$C$13,0)+IF(V$6="Ja",Kruistabel!$C$14,0)),"")</f>
        <v>32</v>
      </c>
      <c r="W36" s="326">
        <f>IF(Plananalyse!W36=1,VLOOKUP(W$5,Kruistabel!$B$6:$F$9,MATCH($C36,Kruistabel!$C$5:$F$5,0)+1,FALSE)+MIN(Kruistabel!$C$15,IF($D36="Ja",Kruistabel!$C$13,0)+IF(W$6="Ja",Kruistabel!$C$14,0)),"")</f>
        <v>32</v>
      </c>
      <c r="X36" s="326">
        <f>IF(Plananalyse!X36=1,VLOOKUP(X$5,Kruistabel!$B$6:$F$9,MATCH($C36,Kruistabel!$C$5:$F$5,0)+1,FALSE)+MIN(Kruistabel!$C$15,IF($D36="Ja",Kruistabel!$C$13,0)+IF(X$6="Ja",Kruistabel!$C$14,0)),"")</f>
        <v>32</v>
      </c>
      <c r="Y36" s="326">
        <f>IF(Plananalyse!Y36=1,VLOOKUP(Y$5,Kruistabel!$B$6:$F$9,MATCH($C36,Kruistabel!$C$5:$F$5,0)+1,FALSE)+MIN(Kruistabel!$C$15,IF($D36="Ja",Kruistabel!$C$13,0)+IF(Y$6="Ja",Kruistabel!$C$14,0)),"")</f>
        <v>44</v>
      </c>
      <c r="Z36" s="326">
        <f>IF(Plananalyse!Z36=1,VLOOKUP(Z$5,Kruistabel!$B$6:$F$9,MATCH($C36,Kruistabel!$C$5:$F$5,0)+1,FALSE)+MIN(Kruistabel!$C$15,IF($D36="Ja",Kruistabel!$C$13,0)+IF(Z$6="Ja",Kruistabel!$C$14,0)),"")</f>
        <v>32</v>
      </c>
      <c r="AA36" s="326">
        <f>IF(Plananalyse!AA36=1,VLOOKUP(AA$5,Kruistabel!$B$6:$F$9,MATCH($C36,Kruistabel!$C$5:$F$5,0)+1,FALSE)+MIN(Kruistabel!$C$15,IF($D36="Ja",Kruistabel!$C$13,0)+IF(AA$6="Ja",Kruistabel!$C$14,0)),"")</f>
        <v>32</v>
      </c>
      <c r="AB36" s="326">
        <f>IF(Plananalyse!AB36=1,VLOOKUP(AB$5,Kruistabel!$B$6:$F$9,MATCH($C36,Kruistabel!$C$5:$F$5,0)+1,FALSE)+MIN(Kruistabel!$C$15,IF($D36="Ja",Kruistabel!$C$13,0)+IF(AB$6="Ja",Kruistabel!$C$14,0)),"")</f>
        <v>32</v>
      </c>
      <c r="AC36" s="326">
        <f>IF(Plananalyse!AC36=1,VLOOKUP(AC$5,Kruistabel!$B$6:$F$9,MATCH($C36,Kruistabel!$C$5:$F$5,0)+1,FALSE)+MIN(Kruistabel!$C$15,IF($D36="Ja",Kruistabel!$C$13,0)+IF(AC$6="Ja",Kruistabel!$C$14,0)),"")</f>
        <v>32</v>
      </c>
      <c r="AD36" s="326">
        <f>IF(Plananalyse!AD36=1,VLOOKUP(AD$5,Kruistabel!$B$6:$F$9,MATCH($C36,Kruistabel!$C$5:$F$5,0)+1,FALSE)+MIN(Kruistabel!$C$15,IF($D36="Ja",Kruistabel!$C$13,0)+IF(AD$6="Ja",Kruistabel!$C$14,0)),"")</f>
        <v>32</v>
      </c>
      <c r="AE36" s="326">
        <f>IF(Plananalyse!AE36=1,VLOOKUP(AE$5,Kruistabel!$B$6:$F$9,MATCH($C36,Kruistabel!$C$5:$F$5,0)+1,FALSE)+MIN(Kruistabel!$C$15,IF($D36="Ja",Kruistabel!$C$13,0)+IF(AE$6="Ja",Kruistabel!$C$14,0)),"")</f>
        <v>32</v>
      </c>
      <c r="AF36" s="326">
        <f>IF(Plananalyse!AF36=1,VLOOKUP(AF$5,Kruistabel!$B$6:$F$9,MATCH($C36,Kruistabel!$C$5:$F$5,0)+1,FALSE)+MIN(Kruistabel!$C$15,IF($D36="Ja",Kruistabel!$C$13,0)+IF(AF$6="Ja",Kruistabel!$C$14,0)),"")</f>
        <v>32</v>
      </c>
      <c r="AG36" s="326">
        <f>IF(Plananalyse!AG36=1,VLOOKUP(AG$5,Kruistabel!$B$6:$F$9,MATCH($C36,Kruistabel!$C$5:$F$5,0)+1,FALSE)+MIN(Kruistabel!$C$15,IF($D36="Ja",Kruistabel!$C$13,0)+IF(AG$6="Ja",Kruistabel!$C$14,0)),"")</f>
        <v>32</v>
      </c>
      <c r="AH36" s="326">
        <f>IF(Plananalyse!AH36=1,VLOOKUP(AH$5,Kruistabel!$B$6:$F$9,MATCH($C36,Kruistabel!$C$5:$F$5,0)+1,FALSE)+MIN(Kruistabel!$C$15,IF($D36="Ja",Kruistabel!$C$13,0)+IF(AH$6="Ja",Kruistabel!$C$14,0)),"")</f>
        <v>32</v>
      </c>
      <c r="AI36" s="326">
        <f ca="1">IF(Plananalyse!AI36=1,VLOOKUP(AI$5,Kruistabel!$B$6:$F$9,MATCH($C36,Kruistabel!$C$5:$F$5,0)+1,FALSE)+MIN(Kruistabel!$C$15,IF($D36="Ja",Kruistabel!$C$13,0)+IF(AI$6="Ja",Kruistabel!$C$14,0)),"")</f>
        <v>32</v>
      </c>
      <c r="AJ36" s="326">
        <f ca="1">IF(Plananalyse!AJ36=1,VLOOKUP(AJ$5,Kruistabel!$B$6:$F$9,MATCH($C36,Kruistabel!$C$5:$F$5,0)+1,FALSE)+MIN(Kruistabel!$C$15,IF($D36="Ja",Kruistabel!$C$13,0)+IF(AJ$6="Ja",Kruistabel!$C$14,0)),"")</f>
        <v>32</v>
      </c>
      <c r="AK36" s="326">
        <f ca="1">IF(Plananalyse!AK36=1,VLOOKUP(AK$5,Kruistabel!$B$6:$F$9,MATCH($C36,Kruistabel!$C$5:$F$5,0)+1,FALSE)+MIN(Kruistabel!$C$15,IF($D36="Ja",Kruistabel!$C$13,0)+IF(AK$6="Ja",Kruistabel!$C$14,0)),"")</f>
        <v>46</v>
      </c>
      <c r="AL36" s="326">
        <f ca="1">IF(Plananalyse!AL36=1,VLOOKUP(AL$5,Kruistabel!$B$6:$F$9,MATCH($C36,Kruistabel!$C$5:$F$5,0)+1,FALSE)+MIN(Kruistabel!$C$15,IF($D36="Ja",Kruistabel!$C$13,0)+IF(AL$6="Ja",Kruistabel!$C$14,0)),"")</f>
        <v>32</v>
      </c>
      <c r="AM36" s="326">
        <f ca="1">IF(Plananalyse!AM36=1,VLOOKUP(AM$5,Kruistabel!$B$6:$F$9,MATCH($C36,Kruistabel!$C$5:$F$5,0)+1,FALSE)+MIN(Kruistabel!$C$15,IF($D36="Ja",Kruistabel!$C$13,0)+IF(AM$6="Ja",Kruistabel!$C$14,0)),"")</f>
        <v>32</v>
      </c>
      <c r="AN36" s="327"/>
      <c r="AO36" s="326">
        <f ca="1">IF(Plananalyse!AO36=1,VLOOKUP(AO$5,Kruistabel!$B$6:$F$9,MATCH($C36,Kruistabel!$C$5:$F$5,0)+1,FALSE)+MIN(Kruistabel!$C$15,IF($D36="Ja",Kruistabel!$C$13,0)+IF(AO$6="Ja",Kruistabel!$C$14,0)),"")</f>
        <v>46</v>
      </c>
      <c r="AP36" s="326">
        <f ca="1">IF(Plananalyse!AP36=1,VLOOKUP(AP$5,Kruistabel!$B$6:$F$9,MATCH($C36,Kruistabel!$C$5:$F$5,0)+1,FALSE)+MIN(Kruistabel!$C$15,IF($D36="Ja",Kruistabel!$C$13,0)+IF(AP$6="Ja",Kruistabel!$C$14,0)),"")</f>
        <v>46</v>
      </c>
      <c r="AQ36" s="326">
        <f ca="1">IF(Plananalyse!AQ36=1,VLOOKUP(AQ$5,Kruistabel!$B$6:$F$9,MATCH($C36,Kruistabel!$C$5:$F$5,0)+1,FALSE)+MIN(Kruistabel!$C$15,IF($D36="Ja",Kruistabel!$C$13,0)+IF(AQ$6="Ja",Kruistabel!$C$14,0)),"")</f>
        <v>46</v>
      </c>
      <c r="AR36" s="326">
        <f ca="1">IF(Plananalyse!AR36=1,VLOOKUP(AR$5,Kruistabel!$B$6:$F$9,MATCH($C36,Kruistabel!$C$5:$F$5,0)+1,FALSE)+MIN(Kruistabel!$C$15,IF($D36="Ja",Kruistabel!$C$13,0)+IF(AR$6="Ja",Kruistabel!$C$14,0)),"")</f>
        <v>50</v>
      </c>
      <c r="AS36" s="326">
        <f ca="1">IF(Plananalyse!AS36=1,VLOOKUP(AS$5,Kruistabel!$B$6:$F$9,MATCH($C36,Kruistabel!$C$5:$F$5,0)+1,FALSE)+MIN(Kruistabel!$C$15,IF($D36="Ja",Kruistabel!$C$13,0)+IF(AS$6="Ja",Kruistabel!$C$14,0)),"")</f>
        <v>46</v>
      </c>
      <c r="AT36" s="326">
        <f ca="1">IF(Plananalyse!AT36=1,VLOOKUP(AT$5,Kruistabel!$B$6:$F$9,MATCH($C36,Kruistabel!$C$5:$F$5,0)+1,FALSE)+MIN(Kruistabel!$C$15,IF($D36="Ja",Kruistabel!$C$13,0)+IF(AT$6="Ja",Kruistabel!$C$14,0)),"")</f>
        <v>50</v>
      </c>
      <c r="AU36" s="326">
        <f ca="1">IF(Plananalyse!AU36=1,VLOOKUP(AU$5,Kruistabel!$B$6:$F$9,MATCH($C36,Kruistabel!$C$5:$F$5,0)+1,FALSE)+MIN(Kruistabel!$C$15,IF($D36="Ja",Kruistabel!$C$13,0)+IF(AU$6="Ja",Kruistabel!$C$14,0)),"")</f>
        <v>32</v>
      </c>
      <c r="AV36" s="326">
        <f ca="1">IF(Plananalyse!AV36=1,VLOOKUP(AV$5,Kruistabel!$B$6:$F$9,MATCH($C36,Kruistabel!$C$5:$F$5,0)+1,FALSE)+MIN(Kruistabel!$C$15,IF($D36="Ja",Kruistabel!$C$13,0)+IF(AV$6="Ja",Kruistabel!$C$14,0)),"")</f>
        <v>46</v>
      </c>
      <c r="AW36" s="326">
        <f ca="1">IF(Plananalyse!AW36=1,VLOOKUP(AW$5,Kruistabel!$B$6:$F$9,MATCH($C36,Kruistabel!$C$5:$F$5,0)+1,FALSE)+MIN(Kruistabel!$C$15,IF($D36="Ja",Kruistabel!$C$13,0)+IF(AW$6="Ja",Kruistabel!$C$14,0)),"")</f>
        <v>32</v>
      </c>
      <c r="AX36" s="326">
        <f ca="1">IF(Plananalyse!AX36=1,VLOOKUP(AX$5,Kruistabel!$B$6:$F$9,MATCH($C36,Kruistabel!$C$5:$F$5,0)+1,FALSE)+MIN(Kruistabel!$C$15,IF($D36="Ja",Kruistabel!$C$13,0)+IF(AX$6="Ja",Kruistabel!$C$14,0)),"")</f>
        <v>32</v>
      </c>
      <c r="AY36" s="327"/>
      <c r="AZ36" s="326">
        <f ca="1">IF(Plananalyse!AZ36=1,VLOOKUP(AZ$5,Kruistabel!$B$6:$F$9,MATCH($C36,Kruistabel!$C$5:$F$5,0)+1,FALSE)+MIN(Kruistabel!$C$15,IF($D36="Ja",Kruistabel!$C$13,0)+IF(AZ$6="Ja",Kruistabel!$C$14,0)),"")</f>
        <v>32</v>
      </c>
      <c r="BA36" s="326">
        <f ca="1">IF(Plananalyse!BA36=1,VLOOKUP(BA$5,Kruistabel!$B$6:$F$9,MATCH($C36,Kruistabel!$C$5:$F$5,0)+1,FALSE)+MIN(Kruistabel!$C$15,IF($D36="Ja",Kruistabel!$C$13,0)+IF(BA$6="Ja",Kruistabel!$C$14,0)),"")</f>
        <v>32</v>
      </c>
      <c r="BB36" s="326">
        <f ca="1">IF(Plananalyse!BB36=1,VLOOKUP(BB$5,Kruistabel!$B$6:$F$9,MATCH($C36,Kruistabel!$C$5:$F$5,0)+1,FALSE)+MIN(Kruistabel!$C$15,IF($D36="Ja",Kruistabel!$C$13,0)+IF(BB$6="Ja",Kruistabel!$C$14,0)),"")</f>
        <v>44</v>
      </c>
      <c r="BC36" s="326">
        <f ca="1">IF(Plananalyse!BC36=1,VLOOKUP(BC$5,Kruistabel!$B$6:$F$9,MATCH($C36,Kruistabel!$C$5:$F$5,0)+1,FALSE)+MIN(Kruistabel!$C$15,IF($D36="Ja",Kruistabel!$C$13,0)+IF(BC$6="Ja",Kruistabel!$C$14,0)),"")</f>
        <v>44</v>
      </c>
      <c r="BD36" s="326">
        <f ca="1">IF(Plananalyse!BD36=1,VLOOKUP(BD$5,Kruistabel!$B$6:$F$9,MATCH($C36,Kruistabel!$C$5:$F$5,0)+1,FALSE)+MIN(Kruistabel!$C$15,IF($D36="Ja",Kruistabel!$C$13,0)+IF(BD$6="Ja",Kruistabel!$C$14,0)),"")</f>
        <v>32</v>
      </c>
      <c r="BE36" s="326">
        <f ca="1">IF(Plananalyse!BE36=1,VLOOKUP(BE$5,Kruistabel!$B$6:$F$9,MATCH($C36,Kruistabel!$C$5:$F$5,0)+1,FALSE)+MIN(Kruistabel!$C$15,IF($D36="Ja",Kruistabel!$C$13,0)+IF(BE$6="Ja",Kruistabel!$C$14,0)),"")</f>
        <v>32</v>
      </c>
      <c r="BF36" s="326">
        <f ca="1">IF(Plananalyse!BF36=1,VLOOKUP(BF$5,Kruistabel!$B$6:$F$9,MATCH($C36,Kruistabel!$C$5:$F$5,0)+1,FALSE)+MIN(Kruistabel!$C$15,IF($D36="Ja",Kruistabel!$C$13,0)+IF(BF$6="Ja",Kruistabel!$C$14,0)),"")</f>
        <v>32</v>
      </c>
      <c r="BG36" s="326">
        <f ca="1">IF(Plananalyse!BG36=1,VLOOKUP(BG$5,Kruistabel!$B$6:$F$9,MATCH($C36,Kruistabel!$C$5:$F$5,0)+1,FALSE)+MIN(Kruistabel!$C$15,IF($D36="Ja",Kruistabel!$C$13,0)+IF(BG$6="Ja",Kruistabel!$C$14,0)),"")</f>
        <v>32</v>
      </c>
      <c r="BH36" s="326">
        <f ca="1">IF(Plananalyse!BH36=1,VLOOKUP(BH$5,Kruistabel!$B$6:$F$9,MATCH($C36,Kruistabel!$C$5:$F$5,0)+1,FALSE)+MIN(Kruistabel!$C$15,IF($D36="Ja",Kruistabel!$C$13,0)+IF(BH$6="Ja",Kruistabel!$C$14,0)),"")</f>
        <v>32</v>
      </c>
      <c r="BI36" s="327"/>
      <c r="BJ36" s="326" t="e">
        <f ca="1">IF(Plananalyse!BJ36=1,VLOOKUP(BJ$5,Kruistabel!$B$6:$F$9,MATCH($C36,Kruistabel!$C$5:$F$5,0)+1,FALSE)+MIN(Kruistabel!$C$15,IF($D36="Ja",Kruistabel!$C$13,0)+IF(BJ$6="Ja",Kruistabel!$C$14,0)),"")</f>
        <v>#N/A</v>
      </c>
      <c r="BK36" s="326" t="e">
        <f ca="1">IF(Plananalyse!BK36=1,VLOOKUP(BK$5,Kruistabel!$B$6:$F$9,MATCH($C36,Kruistabel!$C$5:$F$5,0)+1,FALSE)+MIN(Kruistabel!$C$15,IF($D36="Ja",Kruistabel!$C$13,0)+IF(BK$6="Ja",Kruistabel!$C$14,0)),"")</f>
        <v>#N/A</v>
      </c>
      <c r="BL36" s="326" t="e">
        <f ca="1">IF(Plananalyse!BL36=1,VLOOKUP(BL$5,Kruistabel!$B$6:$F$9,MATCH($C36,Kruistabel!$C$5:$F$5,0)+1,FALSE)+MIN(Kruistabel!$C$15,IF($D36="Ja",Kruistabel!$C$13,0)+IF(BL$6="Ja",Kruistabel!$C$14,0)),"")</f>
        <v>#N/A</v>
      </c>
      <c r="BM36" s="326" t="e">
        <f ca="1">IF(Plananalyse!BM36=1,VLOOKUP(BM$5,Kruistabel!$B$6:$F$9,MATCH($C36,Kruistabel!$C$5:$F$5,0)+1,FALSE)+MIN(Kruistabel!$C$15,IF($D36="Ja",Kruistabel!$C$13,0)+IF(BM$6="Ja",Kruistabel!$C$14,0)),"")</f>
        <v>#N/A</v>
      </c>
      <c r="BN36" s="326" t="e">
        <f ca="1">IF(Plananalyse!BN36=1,VLOOKUP(BN$5,Kruistabel!$B$6:$F$9,MATCH($C36,Kruistabel!$C$5:$F$5,0)+1,FALSE)+MIN(Kruistabel!$C$15,IF($D36="Ja",Kruistabel!$C$13,0)+IF(BN$6="Ja",Kruistabel!$C$14,0)),"")</f>
        <v>#N/A</v>
      </c>
      <c r="BO36" s="326" t="e">
        <f ca="1">IF(Plananalyse!BO36=1,VLOOKUP(BO$5,Kruistabel!$B$6:$F$9,MATCH($C36,Kruistabel!$C$5:$F$5,0)+1,FALSE)+MIN(Kruistabel!$C$15,IF($D36="Ja",Kruistabel!$C$13,0)+IF(BO$6="Ja",Kruistabel!$C$14,0)),"")</f>
        <v>#N/A</v>
      </c>
      <c r="BP36" s="326" t="e">
        <f ca="1">IF(Plananalyse!BP36=1,VLOOKUP(BP$5,Kruistabel!$B$6:$F$9,MATCH($C36,Kruistabel!$C$5:$F$5,0)+1,FALSE)+MIN(Kruistabel!$C$15,IF($D36="Ja",Kruistabel!$C$13,0)+IF(BP$6="Ja",Kruistabel!$C$14,0)),"")</f>
        <v>#N/A</v>
      </c>
      <c r="BQ36" s="326" t="e">
        <f ca="1">IF(Plananalyse!BQ36=1,VLOOKUP(BQ$5,Kruistabel!$B$6:$F$9,MATCH($C36,Kruistabel!$C$5:$F$5,0)+1,FALSE)+MIN(Kruistabel!$C$15,IF($D36="Ja",Kruistabel!$C$13,0)+IF(BQ$6="Ja",Kruistabel!$C$14,0)),"")</f>
        <v>#N/A</v>
      </c>
      <c r="BR36" s="326" t="e">
        <f ca="1">IF(Plananalyse!BR36=1,VLOOKUP(BR$5,Kruistabel!$B$6:$F$9,MATCH($C36,Kruistabel!$C$5:$F$5,0)+1,FALSE)+MIN(Kruistabel!$C$15,IF($D36="Ja",Kruistabel!$C$13,0)+IF(BR$6="Ja",Kruistabel!$C$14,0)),"")</f>
        <v>#REF!</v>
      </c>
      <c r="BS36" s="326" t="e">
        <f ca="1">IF(Plananalyse!BS36=1,VLOOKUP(BS$5,Kruistabel!$B$6:$F$9,MATCH($C36,Kruistabel!$C$5:$F$5,0)+1,FALSE)+MIN(Kruistabel!$C$15,IF($D36="Ja",Kruistabel!$C$13,0)+IF(BS$6="Ja",Kruistabel!$C$14,0)),"")</f>
        <v>#REF!</v>
      </c>
      <c r="BT36" s="65"/>
      <c r="BU36" s="231">
        <f ca="1">IF(Plananalyse!BU36=1,VLOOKUP(BU$5,Kruistabel!$B$6:$F$9,MATCH($C36,Kruistabel!$C$5:$F$5,0)+1,FALSE)+MIN(Kruistabel!$C$15,IF($D36="Ja",Kruistabel!$C$13,0)+IF(BU$6="Ja",Kruistabel!$C$14,0)),"")</f>
        <v>32</v>
      </c>
      <c r="BV36" s="326">
        <f ca="1">IF(Plananalyse!BV36=1,VLOOKUP(BV$5,Kruistabel!$B$6:$F$9,MATCH($C36,Kruistabel!$C$5:$F$5,0)+1,FALSE)+MIN(Kruistabel!$C$15,IF($D36="Ja",Kruistabel!$C$13,0)+IF(BV$6="Ja",Kruistabel!$C$14,0)),"")</f>
        <v>48</v>
      </c>
      <c r="BW36" s="326">
        <f ca="1">IF(Plananalyse!BW36=1,VLOOKUP(BW$5,Kruistabel!$B$6:$F$9,MATCH($C36,Kruistabel!$C$5:$F$5,0)+1,FALSE)+MIN(Kruistabel!$C$15,IF($D36="Ja",Kruistabel!$C$13,0)+IF(BW$6="Ja",Kruistabel!$C$14,0)),"")</f>
        <v>32</v>
      </c>
      <c r="BX36" s="326">
        <f ca="1">IF(Plananalyse!BX36=1,VLOOKUP(BX$5,Kruistabel!$B$6:$F$9,MATCH($C36,Kruistabel!$C$5:$F$5,0)+1,FALSE)+MIN(Kruistabel!$C$15,IF($D36="Ja",Kruistabel!$C$13,0)+IF(BX$6="Ja",Kruistabel!$C$14,0)),"")</f>
        <v>32</v>
      </c>
      <c r="BY36" s="327"/>
      <c r="BZ36" s="326" t="e">
        <f ca="1">IF(Plananalyse!BZ36=1,VLOOKUP(BZ$5,Kruistabel!$B$6:$F$9,MATCH($C36,Kruistabel!$C$5:$F$5,0)+1,FALSE)+MIN(Kruistabel!$C$15,IF($D36="Ja",Kruistabel!$C$13,0)+IF(BZ$6="Ja",Kruistabel!$C$14,0)),"")</f>
        <v>#N/A</v>
      </c>
      <c r="CA36" s="326" t="e">
        <f ca="1">IF(Plananalyse!CA36=1,VLOOKUP(CA$5,Kruistabel!$B$6:$F$9,MATCH($C36,Kruistabel!$C$5:$F$5,0)+1,FALSE)+MIN(Kruistabel!$C$15,IF($D36="Ja",Kruistabel!$C$13,0)+IF(CA$6="Ja",Kruistabel!$C$14,0)),"")</f>
        <v>#N/A</v>
      </c>
      <c r="CB36" s="326" t="e">
        <f ca="1">IF(Plananalyse!CB36=1,VLOOKUP(CB$5,Kruistabel!$B$6:$F$9,MATCH($C36,Kruistabel!$C$5:$F$5,0)+1,FALSE)+MIN(Kruistabel!$C$15,IF($D36="Ja",Kruistabel!$C$13,0)+IF(CB$6="Ja",Kruistabel!$C$14,0)),"")</f>
        <v>#N/A</v>
      </c>
      <c r="CC36" s="326" t="e">
        <f ca="1">IF(Plananalyse!CC36=1,VLOOKUP(CC$5,Kruistabel!$B$6:$F$9,MATCH($C36,Kruistabel!$C$5:$F$5,0)+1,FALSE)+MIN(Kruistabel!$C$15,IF($D36="Ja",Kruistabel!$C$13,0)+IF(CC$6="Ja",Kruistabel!$C$14,0)),"")</f>
        <v>#N/A</v>
      </c>
      <c r="CD36" s="326" t="e">
        <f ca="1">IF(Plananalyse!CD36=1,VLOOKUP(CD$5,Kruistabel!$B$6:$F$9,MATCH($C36,Kruistabel!$C$5:$F$5,0)+1,FALSE)+MIN(Kruistabel!$C$15,IF($D36="Ja",Kruistabel!$C$13,0)+IF(CD$6="Ja",Kruistabel!$C$14,0)),"")</f>
        <v>#N/A</v>
      </c>
      <c r="CE36" s="326" t="e">
        <f ca="1">IF(Plananalyse!CE36=1,VLOOKUP(CE$5,Kruistabel!$B$6:$F$9,MATCH($C36,Kruistabel!$C$5:$F$5,0)+1,FALSE)+MIN(Kruistabel!$C$15,IF($D36="Ja",Kruistabel!$C$13,0)+IF(CE$6="Ja",Kruistabel!$C$14,0)),"")</f>
        <v>#N/A</v>
      </c>
      <c r="CF36" s="326" t="e">
        <f ca="1">IF(Plananalyse!CF36=1,VLOOKUP(CF$5,Kruistabel!$B$6:$F$9,MATCH($C36,Kruistabel!$C$5:$F$5,0)+1,FALSE)+MIN(Kruistabel!$C$15,IF($D36="Ja",Kruistabel!$C$13,0)+IF(CF$6="Ja",Kruistabel!$C$14,0)),"")</f>
        <v>#N/A</v>
      </c>
      <c r="CG36" s="326" t="e">
        <f ca="1">IF(Plananalyse!CG36=1,VLOOKUP(CG$5,Kruistabel!$B$6:$F$9,MATCH($C36,Kruistabel!$C$5:$F$5,0)+1,FALSE)+MIN(Kruistabel!$C$15,IF($D36="Ja",Kruistabel!$C$13,0)+IF(CG$6="Ja",Kruistabel!$C$14,0)),"")</f>
        <v>#REF!</v>
      </c>
      <c r="CH36" s="326" t="e">
        <f ca="1">IF(Plananalyse!CH36=1,VLOOKUP(CH$5,Kruistabel!$B$6:$F$9,MATCH($C36,Kruistabel!$C$5:$F$5,0)+1,FALSE)+MIN(Kruistabel!$C$15,IF($D36="Ja",Kruistabel!$C$13,0)+IF(CH$6="Ja",Kruistabel!$C$14,0)),"")</f>
        <v>#REF!</v>
      </c>
      <c r="CI36" s="65"/>
      <c r="CJ36" s="326">
        <f ca="1">IF(Plananalyse!CJ36=1,VLOOKUP(CJ$5,Kruistabel!$B$6:$F$9,MATCH($C36,Kruistabel!$C$5:$F$5,0)+1,FALSE)+MIN(Kruistabel!$C$15,IF($D36="Ja",Kruistabel!$C$13,0)+IF(CJ$6="Ja",Kruistabel!$C$14,0)),"")</f>
        <v>48</v>
      </c>
      <c r="CK36" s="326">
        <f ca="1">IF(Plananalyse!CK36=1,VLOOKUP(CK$5,Kruistabel!$B$6:$F$9,MATCH($C36,Kruistabel!$C$5:$F$5,0)+1,FALSE)+MIN(Kruistabel!$C$15,IF($D36="Ja",Kruistabel!$C$13,0)+IF(CK$6="Ja",Kruistabel!$C$14,0)),"")</f>
        <v>48</v>
      </c>
      <c r="CL36" s="326">
        <f ca="1">IF(Plananalyse!CL36=1,VLOOKUP(CL$5,Kruistabel!$B$6:$F$9,MATCH($C36,Kruistabel!$C$5:$F$5,0)+1,FALSE)+MIN(Kruistabel!$C$15,IF($D36="Ja",Kruistabel!$C$13,0)+IF(CL$6="Ja",Kruistabel!$C$14,0)),"")</f>
        <v>32</v>
      </c>
      <c r="CM36" s="326">
        <f ca="1">IF(Plananalyse!CM36=1,VLOOKUP(CM$5,Kruistabel!$B$6:$F$9,MATCH($C36,Kruistabel!$C$5:$F$5,0)+1,FALSE)+MIN(Kruistabel!$C$15,IF($D36="Ja",Kruistabel!$C$13,0)+IF(CM$6="Ja",Kruistabel!$C$14,0)),"")</f>
        <v>52</v>
      </c>
      <c r="CN36" s="326">
        <f ca="1">IF(Plananalyse!CN36=1,VLOOKUP(CN$5,Kruistabel!$B$6:$F$9,MATCH($C36,Kruistabel!$C$5:$F$5,0)+1,FALSE)+MIN(Kruistabel!$C$15,IF($D36="Ja",Kruistabel!$C$13,0)+IF(CN$6="Ja",Kruistabel!$C$14,0)),"")</f>
        <v>52</v>
      </c>
      <c r="CO36" s="326">
        <f ca="1">IF(Plananalyse!CO36=1,VLOOKUP(CO$5,Kruistabel!$B$6:$F$9,MATCH($C36,Kruistabel!$C$5:$F$5,0)+1,FALSE)+MIN(Kruistabel!$C$15,IF($D36="Ja",Kruistabel!$C$13,0)+IF(CO$6="Ja",Kruistabel!$C$14,0)),"")</f>
        <v>44</v>
      </c>
      <c r="CP36" s="326">
        <f ca="1">IF(Plananalyse!CP36=1,VLOOKUP(CP$5,Kruistabel!$B$6:$F$9,MATCH($C36,Kruistabel!$C$5:$F$5,0)+1,FALSE)+MIN(Kruistabel!$C$15,IF($D36="Ja",Kruistabel!$C$13,0)+IF(CP$6="Ja",Kruistabel!$C$14,0)),"")</f>
        <v>48</v>
      </c>
      <c r="CQ36" s="326">
        <f ca="1">IF(Plananalyse!CQ36=1,VLOOKUP(CQ$5,Kruistabel!$B$6:$F$9,MATCH($C36,Kruistabel!$C$5:$F$5,0)+1,FALSE)+MIN(Kruistabel!$C$15,IF($D36="Ja",Kruistabel!$C$13,0)+IF(CQ$6="Ja",Kruistabel!$C$14,0)),"")</f>
        <v>44</v>
      </c>
      <c r="CR36" s="326">
        <f ca="1">IF(Plananalyse!CR36=1,VLOOKUP(CR$5,Kruistabel!$B$6:$F$9,MATCH($C36,Kruistabel!$C$5:$F$5,0)+1,FALSE)+MIN(Kruistabel!$C$15,IF($D36="Ja",Kruistabel!$C$13,0)+IF(CR$6="Ja",Kruistabel!$C$14,0)),"")</f>
        <v>46</v>
      </c>
      <c r="CS36" s="326">
        <f ca="1">IF(Plananalyse!CS36=1,VLOOKUP(CS$5,Kruistabel!$B$6:$F$9,MATCH($C36,Kruistabel!$C$5:$F$5,0)+1,FALSE)+MIN(Kruistabel!$C$15,IF($D36="Ja",Kruistabel!$C$13,0)+IF(CS$6="Ja",Kruistabel!$C$14,0)),"")</f>
        <v>48</v>
      </c>
      <c r="CT36" s="326">
        <f ca="1">IF(Plananalyse!CT36=1,VLOOKUP(CT$5,Kruistabel!$B$6:$F$9,MATCH($C36,Kruistabel!$C$5:$F$5,0)+1,FALSE)+MIN(Kruistabel!$C$15,IF($D36="Ja",Kruistabel!$C$13,0)+IF(CT$6="Ja",Kruistabel!$C$14,0)),"")</f>
        <v>48</v>
      </c>
      <c r="CU36" s="326">
        <f ca="1">IF(Plananalyse!CU36=1,VLOOKUP(CU$5,Kruistabel!$B$6:$F$9,MATCH($C36,Kruistabel!$C$5:$F$5,0)+1,FALSE)+MIN(Kruistabel!$C$15,IF($D36="Ja",Kruistabel!$C$13,0)+IF(CU$6="Ja",Kruistabel!$C$14,0)),"")</f>
        <v>44</v>
      </c>
      <c r="CV36" s="326">
        <f ca="1">IF(Plananalyse!CV36=1,VLOOKUP(CV$5,Kruistabel!$B$6:$F$9,MATCH($C36,Kruistabel!$C$5:$F$5,0)+1,FALSE)+MIN(Kruistabel!$C$15,IF($D36="Ja",Kruistabel!$C$13,0)+IF(CV$6="Ja",Kruistabel!$C$14,0)),"")</f>
        <v>44</v>
      </c>
      <c r="CW36" s="326">
        <f ca="1">IF(Plananalyse!CW36=1,VLOOKUP(CW$5,Kruistabel!$B$6:$F$9,MATCH($C36,Kruistabel!$C$5:$F$5,0)+1,FALSE)+MIN(Kruistabel!$C$15,IF($D36="Ja",Kruistabel!$C$13,0)+IF(CW$6="Ja",Kruistabel!$C$14,0)),"")</f>
        <v>48</v>
      </c>
      <c r="CX36" s="326">
        <f ca="1">IF(Plananalyse!CX36=1,VLOOKUP(CX$5,Kruistabel!$B$6:$F$9,MATCH($C36,Kruistabel!$C$5:$F$5,0)+1,FALSE)+MIN(Kruistabel!$C$15,IF($D36="Ja",Kruistabel!$C$13,0)+IF(CX$6="Ja",Kruistabel!$C$14,0)),"")</f>
        <v>32</v>
      </c>
      <c r="CY36" s="326">
        <f ca="1">IF(Plananalyse!CY36=1,VLOOKUP(CY$5,Kruistabel!$B$6:$F$9,MATCH($C36,Kruistabel!$C$5:$F$5,0)+1,FALSE)+MIN(Kruistabel!$C$15,IF($D36="Ja",Kruistabel!$C$13,0)+IF(CY$6="Ja",Kruistabel!$C$14,0)),"")</f>
        <v>44</v>
      </c>
      <c r="CZ36" s="326">
        <f ca="1">IF(Plananalyse!CZ36=1,VLOOKUP(CZ$5,Kruistabel!$B$6:$F$9,MATCH($C36,Kruistabel!$C$5:$F$5,0)+1,FALSE)+MIN(Kruistabel!$C$15,IF($D36="Ja",Kruistabel!$C$13,0)+IF(CZ$6="Ja",Kruistabel!$C$14,0)),"")</f>
        <v>44</v>
      </c>
      <c r="DA36" s="326">
        <f ca="1">IF(Plananalyse!DA36=1,VLOOKUP(DA$5,Kruistabel!$B$6:$F$9,MATCH($C36,Kruistabel!$C$5:$F$5,0)+1,FALSE)+MIN(Kruistabel!$C$15,IF($D36="Ja",Kruistabel!$C$13,0)+IF(DA$6="Ja",Kruistabel!$C$14,0)),"")</f>
        <v>44</v>
      </c>
      <c r="DB36" s="326">
        <f ca="1">IF(Plananalyse!DB36=1,VLOOKUP(DB$5,Kruistabel!$B$6:$F$9,MATCH($C36,Kruistabel!$C$5:$F$5,0)+1,FALSE)+MIN(Kruistabel!$C$15,IF($D36="Ja",Kruistabel!$C$13,0)+IF(DB$6="Ja",Kruistabel!$C$14,0)),"")</f>
        <v>32</v>
      </c>
      <c r="DC36" s="326">
        <f ca="1">IF(Plananalyse!DC36=1,VLOOKUP(DC$5,Kruistabel!$B$6:$F$9,MATCH($C36,Kruistabel!$C$5:$F$5,0)+1,FALSE)+MIN(Kruistabel!$C$15,IF($D36="Ja",Kruistabel!$C$13,0)+IF(DC$6="Ja",Kruistabel!$C$14,0)),"")</f>
        <v>32</v>
      </c>
      <c r="DD36" s="327"/>
      <c r="DE36" s="326" t="e">
        <f ca="1">IF(Plananalyse!DE36=1,VLOOKUP(DE$5,Kruistabel!$B$6:$F$9,MATCH($C36,Kruistabel!$C$5:$F$5,0)+1,FALSE)+MIN(Kruistabel!$C$15,IF($D36="Ja",Kruistabel!$C$13,0)+IF(DE$6="Ja",Kruistabel!$C$14,0)),"")</f>
        <v>#N/A</v>
      </c>
      <c r="DF36" s="326" t="e">
        <f ca="1">IF(Plananalyse!DF36=1,VLOOKUP(DF$5,Kruistabel!$B$6:$F$9,MATCH($C36,Kruistabel!$C$5:$F$5,0)+1,FALSE)+MIN(Kruistabel!$C$15,IF($D36="Ja",Kruistabel!$C$13,0)+IF(DF$6="Ja",Kruistabel!$C$14,0)),"")</f>
        <v>#N/A</v>
      </c>
      <c r="DG36" s="326" t="e">
        <f ca="1">IF(Plananalyse!DG36=1,VLOOKUP(DG$5,Kruistabel!$B$6:$F$9,MATCH($C36,Kruistabel!$C$5:$F$5,0)+1,FALSE)+MIN(Kruistabel!$C$15,IF($D36="Ja",Kruistabel!$C$13,0)+IF(DG$6="Ja",Kruistabel!$C$14,0)),"")</f>
        <v>#N/A</v>
      </c>
      <c r="DH36" s="326" t="e">
        <f ca="1">IF(Plananalyse!DH36=1,VLOOKUP(DH$5,Kruistabel!$B$6:$F$9,MATCH($C36,Kruistabel!$C$5:$F$5,0)+1,FALSE)+MIN(Kruistabel!$C$15,IF($D36="Ja",Kruistabel!$C$13,0)+IF(DH$6="Ja",Kruistabel!$C$14,0)),"")</f>
        <v>#N/A</v>
      </c>
      <c r="DI36" s="326" t="e">
        <f ca="1">IF(Plananalyse!DI36=1,VLOOKUP(DI$5,Kruistabel!$B$6:$F$9,MATCH($C36,Kruistabel!$C$5:$F$5,0)+1,FALSE)+MIN(Kruistabel!$C$15,IF($D36="Ja",Kruistabel!$C$13,0)+IF(DI$6="Ja",Kruistabel!$C$14,0)),"")</f>
        <v>#N/A</v>
      </c>
      <c r="DJ36" s="326" t="e">
        <f ca="1">IF(Plananalyse!DJ36=1,VLOOKUP(DJ$5,Kruistabel!$B$6:$F$9,MATCH($C36,Kruistabel!$C$5:$F$5,0)+1,FALSE)+MIN(Kruistabel!$C$15,IF($D36="Ja",Kruistabel!$C$13,0)+IF(DJ$6="Ja",Kruistabel!$C$14,0)),"")</f>
        <v>#N/A</v>
      </c>
      <c r="DK36" s="326" t="e">
        <f ca="1">IF(Plananalyse!DK36=1,VLOOKUP(DK$5,Kruistabel!$B$6:$F$9,MATCH($C36,Kruistabel!$C$5:$F$5,0)+1,FALSE)+MIN(Kruistabel!$C$15,IF($D36="Ja",Kruistabel!$C$13,0)+IF(DK$6="Ja",Kruistabel!$C$14,0)),"")</f>
        <v>#REF!</v>
      </c>
      <c r="DL36" s="326" t="e">
        <f ca="1">IF(Plananalyse!DL36=1,VLOOKUP(DL$5,Kruistabel!$B$6:$F$9,MATCH($C36,Kruistabel!$C$5:$F$5,0)+1,FALSE)+MIN(Kruistabel!$C$15,IF($D36="Ja",Kruistabel!$C$13,0)+IF(DL$6="Ja",Kruistabel!$C$14,0)),"")</f>
        <v>#REF!</v>
      </c>
      <c r="DM36" s="327"/>
      <c r="DN36" s="326" t="e">
        <f ca="1">IF(Plananalyse!DN36=1,VLOOKUP(DN$5,Kruistabel!$B$6:$F$9,MATCH($C36,Kruistabel!$C$5:$F$5,0)+1,FALSE)+MIN(Kruistabel!$C$15,IF($D36="Ja",Kruistabel!$C$13,0)+IF(DN$6="Ja",Kruistabel!$C$14,0)),"")</f>
        <v>#N/A</v>
      </c>
      <c r="DO36" s="326" t="e">
        <f ca="1">IF(Plananalyse!DO36=1,VLOOKUP(DO$5,Kruistabel!$B$6:$F$9,MATCH($C36,Kruistabel!$C$5:$F$5,0)+1,FALSE)+MIN(Kruistabel!$C$15,IF($D36="Ja",Kruistabel!$C$13,0)+IF(DO$6="Ja",Kruistabel!$C$14,0)),"")</f>
        <v>#N/A</v>
      </c>
      <c r="DP36" s="326" t="e">
        <f ca="1">IF(Plananalyse!DP36=1,VLOOKUP(DP$5,Kruistabel!$B$6:$F$9,MATCH($C36,Kruistabel!$C$5:$F$5,0)+1,FALSE)+MIN(Kruistabel!$C$15,IF($D36="Ja",Kruistabel!$C$13,0)+IF(DP$6="Ja",Kruistabel!$C$14,0)),"")</f>
        <v>#N/A</v>
      </c>
      <c r="DQ36" s="326" t="e">
        <f ca="1">IF(Plananalyse!DQ36=1,VLOOKUP(DQ$5,Kruistabel!$B$6:$F$9,MATCH($C36,Kruistabel!$C$5:$F$5,0)+1,FALSE)+MIN(Kruistabel!$C$15,IF($D36="Ja",Kruistabel!$C$13,0)+IF(DQ$6="Ja",Kruistabel!$C$14,0)),"")</f>
        <v>#N/A</v>
      </c>
      <c r="DR36" s="326" t="e">
        <f ca="1">IF(Plananalyse!DR36=1,VLOOKUP(DR$5,Kruistabel!$B$6:$F$9,MATCH($C36,Kruistabel!$C$5:$F$5,0)+1,FALSE)+MIN(Kruistabel!$C$15,IF($D36="Ja",Kruistabel!$C$13,0)+IF(DR$6="Ja",Kruistabel!$C$14,0)),"")</f>
        <v>#N/A</v>
      </c>
      <c r="DS36" s="326" t="e">
        <f ca="1">IF(Plananalyse!DS36=1,VLOOKUP(DS$5,Kruistabel!$B$6:$F$9,MATCH($C36,Kruistabel!$C$5:$F$5,0)+1,FALSE)+MIN(Kruistabel!$C$15,IF($D36="Ja",Kruistabel!$C$13,0)+IF(DS$6="Ja",Kruistabel!$C$14,0)),"")</f>
        <v>#N/A</v>
      </c>
      <c r="DT36" s="326" t="e">
        <f ca="1">IF(Plananalyse!DT36=1,VLOOKUP(DT$5,Kruistabel!$B$6:$F$9,MATCH($C36,Kruistabel!$C$5:$F$5,0)+1,FALSE)+MIN(Kruistabel!$C$15,IF($D36="Ja",Kruistabel!$C$13,0)+IF(DT$6="Ja",Kruistabel!$C$14,0)),"")</f>
        <v>#N/A</v>
      </c>
      <c r="DU36" s="326" t="e">
        <f ca="1">IF(Plananalyse!DU36=1,VLOOKUP(DU$5,Kruistabel!$B$6:$F$9,MATCH($C36,Kruistabel!$C$5:$F$5,0)+1,FALSE)+MIN(Kruistabel!$C$15,IF($D36="Ja",Kruistabel!$C$13,0)+IF(DU$6="Ja",Kruistabel!$C$14,0)),"")</f>
        <v>#N/A</v>
      </c>
      <c r="DV36" s="326" t="e">
        <f ca="1">IF(Plananalyse!DV36=1,VLOOKUP(DV$5,Kruistabel!$B$6:$F$9,MATCH($C36,Kruistabel!$C$5:$F$5,0)+1,FALSE)+MIN(Kruistabel!$C$15,IF($D36="Ja",Kruistabel!$C$13,0)+IF(DV$6="Ja",Kruistabel!$C$14,0)),"")</f>
        <v>#N/A</v>
      </c>
      <c r="DW36" s="326" t="e">
        <f ca="1">IF(Plananalyse!DW36=1,VLOOKUP(DW$5,Kruistabel!$B$6:$F$9,MATCH($C36,Kruistabel!$C$5:$F$5,0)+1,FALSE)+MIN(Kruistabel!$C$15,IF($D36="Ja",Kruistabel!$C$13,0)+IF(DW$6="Ja",Kruistabel!$C$14,0)),"")</f>
        <v>#REF!</v>
      </c>
      <c r="DX36" s="326" t="e">
        <f ca="1">IF(Plananalyse!DX36=1,VLOOKUP(DX$5,Kruistabel!$B$6:$F$9,MATCH($C36,Kruistabel!$C$5:$F$5,0)+1,FALSE)+MIN(Kruistabel!$C$15,IF($D36="Ja",Kruistabel!$C$13,0)+IF(DX$6="Ja",Kruistabel!$C$14,0)),"")</f>
        <v>#REF!</v>
      </c>
      <c r="DY36" s="327"/>
      <c r="DZ36" s="326" t="e">
        <f ca="1">IF(Plananalyse!DZ36=1,VLOOKUP(DZ$5,Kruistabel!$B$6:$F$9,MATCH($C36,Kruistabel!$C$5:$F$5,0)+1,FALSE)+MIN(Kruistabel!$C$15,IF($D36="Ja",Kruistabel!$C$13,0)+IF(DZ$6="Ja",Kruistabel!$C$14,0)),"")</f>
        <v>#N/A</v>
      </c>
      <c r="EA36" s="326" t="e">
        <f ca="1">IF(Plananalyse!EA36=1,VLOOKUP(EA$5,Kruistabel!$B$6:$F$9,MATCH($C36,Kruistabel!$C$5:$F$5,0)+1,FALSE)+MIN(Kruistabel!$C$15,IF($D36="Ja",Kruistabel!$C$13,0)+IF(EA$6="Ja",Kruistabel!$C$14,0)),"")</f>
        <v>#N/A</v>
      </c>
      <c r="EB36" s="326" t="e">
        <f ca="1">IF(Plananalyse!EB36=1,VLOOKUP(EB$5,Kruistabel!$B$6:$F$9,MATCH($C36,Kruistabel!$C$5:$F$5,0)+1,FALSE)+MIN(Kruistabel!$C$15,IF($D36="Ja",Kruistabel!$C$13,0)+IF(EB$6="Ja",Kruistabel!$C$14,0)),"")</f>
        <v>#REF!</v>
      </c>
      <c r="EC36" s="326" t="e">
        <f ca="1">IF(Plananalyse!EC36=1,VLOOKUP(EC$5,Kruistabel!$B$6:$F$9,MATCH($C36,Kruistabel!$C$5:$F$5,0)+1,FALSE)+MIN(Kruistabel!$C$15,IF($D36="Ja",Kruistabel!$C$13,0)+IF(EC$6="Ja",Kruistabel!$C$14,0)),"")</f>
        <v>#REF!</v>
      </c>
      <c r="ED36" s="327"/>
      <c r="EE36" s="326" t="e">
        <f ca="1">IF(Plananalyse!EE36=1,VLOOKUP(EE$5,Kruistabel!$B$6:$F$9,MATCH($C36,Kruistabel!$C$5:$F$5,0)+1,FALSE)+MIN(Kruistabel!$C$15,IF($D36="Ja",Kruistabel!$C$13,0)+IF(EE$6="Ja",Kruistabel!$C$14,0)),"")</f>
        <v>#N/A</v>
      </c>
      <c r="EF36" s="326" t="e">
        <f ca="1">IF(Plananalyse!EF36=1,VLOOKUP(EF$5,Kruistabel!$B$6:$F$9,MATCH($C36,Kruistabel!$C$5:$F$5,0)+1,FALSE)+MIN(Kruistabel!$C$15,IF($D36="Ja",Kruistabel!$C$13,0)+IF(EF$6="Ja",Kruistabel!$C$14,0)),"")</f>
        <v>#N/A</v>
      </c>
      <c r="EG36" s="326" t="e">
        <f ca="1">IF(Plananalyse!EG36=1,VLOOKUP(EG$5,Kruistabel!$B$6:$F$9,MATCH($C36,Kruistabel!$C$5:$F$5,0)+1,FALSE)+MIN(Kruistabel!$C$15,IF($D36="Ja",Kruistabel!$C$13,0)+IF(EG$6="Ja",Kruistabel!$C$14,0)),"")</f>
        <v>#N/A</v>
      </c>
      <c r="EH36" s="326" t="e">
        <f ca="1">IF(Plananalyse!EH36=1,VLOOKUP(EH$5,Kruistabel!$B$6:$F$9,MATCH($C36,Kruistabel!$C$5:$F$5,0)+1,FALSE)+MIN(Kruistabel!$C$15,IF($D36="Ja",Kruistabel!$C$13,0)+IF(EH$6="Ja",Kruistabel!$C$14,0)),"")</f>
        <v>#REF!</v>
      </c>
      <c r="EI36" s="326" t="e">
        <f ca="1">IF(Plananalyse!EI36=1,VLOOKUP(EI$5,Kruistabel!$B$6:$F$9,MATCH($C36,Kruistabel!$C$5:$F$5,0)+1,FALSE)+MIN(Kruistabel!$C$15,IF($D36="Ja",Kruistabel!$C$13,0)+IF(EI$6="Ja",Kruistabel!$C$14,0)),"")</f>
        <v>#REF!</v>
      </c>
      <c r="EJ36" s="331" t="str">
        <f>IF(Plananalyse!EJ36=1,VLOOKUP(EJ$5,Kruistabel!$B$6:$F$9,MATCH($C36,Kruistabel!$C$5:$F$5,0)+1,FALSE)+MIN(Kruistabel!$C$15,IF($D36="Ja",Kruistabel!$C$13,0)+IF(EJ$6="Ja",Kruistabel!$C$14,0)),"")</f>
        <v/>
      </c>
      <c r="EK36" s="164"/>
      <c r="EL36" s="164"/>
      <c r="EM36" s="164"/>
      <c r="EN36" s="164"/>
    </row>
    <row r="37" spans="2:144">
      <c r="B37" s="337" t="s">
        <v>126</v>
      </c>
      <c r="C37" s="160" t="str">
        <f>_xlfn.IFNA(VLOOKUP($B37,Classificatietabel!$B$6:$I$91,C$7,FALSE),"")</f>
        <v>hoog</v>
      </c>
      <c r="D37" s="160" t="str">
        <f>_xlfn.IFNA(VLOOKUP($B37,Classificatietabel!$B$6:$I$91,D$7,FALSE),"")</f>
        <v>neen</v>
      </c>
      <c r="E37" s="119">
        <f>IF(AND(D37="laag",$D$3=1),0,_xlfn.IFNA(IF(VLOOKUP($B37,Classificatietabel!$B$6:$H$91,$E$5,FALSE)="Ja",1,0),""))</f>
        <v>1</v>
      </c>
      <c r="F37" s="163"/>
      <c r="G37" s="326">
        <f>IF(Plananalyse!G37=1,VLOOKUP(G$5,Kruistabel!$B$6:$F$9,MATCH($C37,Kruistabel!$C$5:$F$5,0)+1,FALSE)+MIN(Kruistabel!$C$15,IF($D37="Ja",Kruistabel!$C$13,0)+IF(G$6="Ja",Kruistabel!$C$14,0)),"")</f>
        <v>32</v>
      </c>
      <c r="H37" s="326">
        <f>IF(Plananalyse!H37=1,VLOOKUP(H$5,Kruistabel!$B$6:$F$9,MATCH($C37,Kruistabel!$C$5:$F$5,0)+1,FALSE)+MIN(Kruistabel!$C$15,IF($D37="Ja",Kruistabel!$C$13,0)+IF(H$6="Ja",Kruistabel!$C$14,0)),"")</f>
        <v>32</v>
      </c>
      <c r="I37" s="326">
        <f>IF(Plananalyse!I37=1,VLOOKUP(I$5,Kruistabel!$B$6:$F$9,MATCH($C37,Kruistabel!$C$5:$F$5,0)+1,FALSE)+MIN(Kruistabel!$C$15,IF($D37="Ja",Kruistabel!$C$13,0)+IF(I$6="Ja",Kruistabel!$C$14,0)),"")</f>
        <v>44</v>
      </c>
      <c r="J37" s="326">
        <f>IF(Plananalyse!J37=1,VLOOKUP(J$5,Kruistabel!$B$6:$F$9,MATCH($C37,Kruistabel!$C$5:$F$5,0)+1,FALSE)+MIN(Kruistabel!$C$15,IF($D37="Ja",Kruistabel!$C$13,0)+IF(J$6="Ja",Kruistabel!$C$14,0)),"")</f>
        <v>32</v>
      </c>
      <c r="K37" s="326">
        <f>IF(Plananalyse!K37=1,VLOOKUP(K$5,Kruistabel!$B$6:$F$9,MATCH($C37,Kruistabel!$C$5:$F$5,0)+1,FALSE)+MIN(Kruistabel!$C$15,IF($D37="Ja",Kruistabel!$C$13,0)+IF(K$6="Ja",Kruistabel!$C$14,0)),"")</f>
        <v>32</v>
      </c>
      <c r="L37" s="326">
        <f>IF(Plananalyse!L37=1,VLOOKUP(L$5,Kruistabel!$B$6:$F$9,MATCH($C37,Kruistabel!$C$5:$F$5,0)+1,FALSE)+MIN(Kruistabel!$C$15,IF($D37="Ja",Kruistabel!$C$13,0)+IF(L$6="Ja",Kruistabel!$C$14,0)),"")</f>
        <v>32</v>
      </c>
      <c r="M37" s="326">
        <f>IF(Plananalyse!M37=1,VLOOKUP(M$5,Kruistabel!$B$6:$F$9,MATCH($C37,Kruistabel!$C$5:$F$5,0)+1,FALSE)+MIN(Kruistabel!$C$15,IF($D37="Ja",Kruistabel!$C$13,0)+IF(M$6="Ja",Kruistabel!$C$14,0)),"")</f>
        <v>48</v>
      </c>
      <c r="N37" s="326">
        <f>IF(Plananalyse!N37=1,VLOOKUP(N$5,Kruistabel!$B$6:$F$9,MATCH($C37,Kruistabel!$C$5:$F$5,0)+1,FALSE)+MIN(Kruistabel!$C$15,IF($D37="Ja",Kruistabel!$C$13,0)+IF(N$6="Ja",Kruistabel!$C$14,0)),"")</f>
        <v>48</v>
      </c>
      <c r="O37" s="326">
        <f>IF(Plananalyse!O37=1,VLOOKUP(O$5,Kruistabel!$B$6:$F$9,MATCH($C37,Kruistabel!$C$5:$F$5,0)+1,FALSE)+MIN(Kruistabel!$C$15,IF($D37="Ja",Kruistabel!$C$13,0)+IF(O$6="Ja",Kruistabel!$C$14,0)),"")</f>
        <v>48</v>
      </c>
      <c r="P37" s="326">
        <f>IF(Plananalyse!P37=1,VLOOKUP(P$5,Kruistabel!$B$6:$F$9,MATCH($C37,Kruistabel!$C$5:$F$5,0)+1,FALSE)+MIN(Kruistabel!$C$15,IF($D37="Ja",Kruistabel!$C$13,0)+IF(P$6="Ja",Kruistabel!$C$14,0)),"")</f>
        <v>52</v>
      </c>
      <c r="Q37" s="326">
        <f>IF(Plananalyse!Q37=1,VLOOKUP(Q$5,Kruistabel!$B$6:$F$9,MATCH($C37,Kruistabel!$C$5:$F$5,0)+1,FALSE)+MIN(Kruistabel!$C$15,IF($D37="Ja",Kruistabel!$C$13,0)+IF(Q$6="Ja",Kruistabel!$C$14,0)),"")</f>
        <v>44</v>
      </c>
      <c r="R37" s="326">
        <f>IF(Plananalyse!R37=1,VLOOKUP(R$5,Kruistabel!$B$6:$F$9,MATCH($C37,Kruistabel!$C$5:$F$5,0)+1,FALSE)+MIN(Kruistabel!$C$15,IF($D37="Ja",Kruistabel!$C$13,0)+IF(R$6="Ja",Kruistabel!$C$14,0)),"")</f>
        <v>48</v>
      </c>
      <c r="S37" s="326">
        <f>IF(Plananalyse!S37=1,VLOOKUP(S$5,Kruistabel!$B$6:$F$9,MATCH($C37,Kruistabel!$C$5:$F$5,0)+1,FALSE)+MIN(Kruistabel!$C$15,IF($D37="Ja",Kruistabel!$C$13,0)+IF(S$6="Ja",Kruistabel!$C$14,0)),"")</f>
        <v>32</v>
      </c>
      <c r="T37" s="326">
        <f>IF(Plananalyse!T37=1,VLOOKUP(T$5,Kruistabel!$B$6:$F$9,MATCH($C37,Kruistabel!$C$5:$F$5,0)+1,FALSE)+MIN(Kruistabel!$C$15,IF($D37="Ja",Kruistabel!$C$13,0)+IF(T$6="Ja",Kruistabel!$C$14,0)),"")</f>
        <v>32</v>
      </c>
      <c r="U37" s="326">
        <f>IF(Plananalyse!U37=1,VLOOKUP(U$5,Kruistabel!$B$6:$F$9,MATCH($C37,Kruistabel!$C$5:$F$5,0)+1,FALSE)+MIN(Kruistabel!$C$15,IF($D37="Ja",Kruistabel!$C$13,0)+IF(U$6="Ja",Kruistabel!$C$14,0)),"")</f>
        <v>32</v>
      </c>
      <c r="V37" s="326">
        <f>IF(Plananalyse!V37=1,VLOOKUP(V$5,Kruistabel!$B$6:$F$9,MATCH($C37,Kruistabel!$C$5:$F$5,0)+1,FALSE)+MIN(Kruistabel!$C$15,IF($D37="Ja",Kruistabel!$C$13,0)+IF(V$6="Ja",Kruistabel!$C$14,0)),"")</f>
        <v>32</v>
      </c>
      <c r="W37" s="326">
        <f>IF(Plananalyse!W37=1,VLOOKUP(W$5,Kruistabel!$B$6:$F$9,MATCH($C37,Kruistabel!$C$5:$F$5,0)+1,FALSE)+MIN(Kruistabel!$C$15,IF($D37="Ja",Kruistabel!$C$13,0)+IF(W$6="Ja",Kruistabel!$C$14,0)),"")</f>
        <v>32</v>
      </c>
      <c r="X37" s="326">
        <f>IF(Plananalyse!X37=1,VLOOKUP(X$5,Kruistabel!$B$6:$F$9,MATCH($C37,Kruistabel!$C$5:$F$5,0)+1,FALSE)+MIN(Kruistabel!$C$15,IF($D37="Ja",Kruistabel!$C$13,0)+IF(X$6="Ja",Kruistabel!$C$14,0)),"")</f>
        <v>32</v>
      </c>
      <c r="Y37" s="326">
        <f>IF(Plananalyse!Y37=1,VLOOKUP(Y$5,Kruistabel!$B$6:$F$9,MATCH($C37,Kruistabel!$C$5:$F$5,0)+1,FALSE)+MIN(Kruistabel!$C$15,IF($D37="Ja",Kruistabel!$C$13,0)+IF(Y$6="Ja",Kruistabel!$C$14,0)),"")</f>
        <v>44</v>
      </c>
      <c r="Z37" s="326">
        <f>IF(Plananalyse!Z37=1,VLOOKUP(Z$5,Kruistabel!$B$6:$F$9,MATCH($C37,Kruistabel!$C$5:$F$5,0)+1,FALSE)+MIN(Kruistabel!$C$15,IF($D37="Ja",Kruistabel!$C$13,0)+IF(Z$6="Ja",Kruistabel!$C$14,0)),"")</f>
        <v>32</v>
      </c>
      <c r="AA37" s="326">
        <f>IF(Plananalyse!AA37=1,VLOOKUP(AA$5,Kruistabel!$B$6:$F$9,MATCH($C37,Kruistabel!$C$5:$F$5,0)+1,FALSE)+MIN(Kruistabel!$C$15,IF($D37="Ja",Kruistabel!$C$13,0)+IF(AA$6="Ja",Kruistabel!$C$14,0)),"")</f>
        <v>32</v>
      </c>
      <c r="AB37" s="326">
        <f>IF(Plananalyse!AB37=1,VLOOKUP(AB$5,Kruistabel!$B$6:$F$9,MATCH($C37,Kruistabel!$C$5:$F$5,0)+1,FALSE)+MIN(Kruistabel!$C$15,IF($D37="Ja",Kruistabel!$C$13,0)+IF(AB$6="Ja",Kruistabel!$C$14,0)),"")</f>
        <v>32</v>
      </c>
      <c r="AC37" s="326">
        <f>IF(Plananalyse!AC37=1,VLOOKUP(AC$5,Kruistabel!$B$6:$F$9,MATCH($C37,Kruistabel!$C$5:$F$5,0)+1,FALSE)+MIN(Kruistabel!$C$15,IF($D37="Ja",Kruistabel!$C$13,0)+IF(AC$6="Ja",Kruistabel!$C$14,0)),"")</f>
        <v>32</v>
      </c>
      <c r="AD37" s="326">
        <f>IF(Plananalyse!AD37=1,VLOOKUP(AD$5,Kruistabel!$B$6:$F$9,MATCH($C37,Kruistabel!$C$5:$F$5,0)+1,FALSE)+MIN(Kruistabel!$C$15,IF($D37="Ja",Kruistabel!$C$13,0)+IF(AD$6="Ja",Kruistabel!$C$14,0)),"")</f>
        <v>32</v>
      </c>
      <c r="AE37" s="326">
        <f>IF(Plananalyse!AE37=1,VLOOKUP(AE$5,Kruistabel!$B$6:$F$9,MATCH($C37,Kruistabel!$C$5:$F$5,0)+1,FALSE)+MIN(Kruistabel!$C$15,IF($D37="Ja",Kruistabel!$C$13,0)+IF(AE$6="Ja",Kruistabel!$C$14,0)),"")</f>
        <v>32</v>
      </c>
      <c r="AF37" s="326">
        <f>IF(Plananalyse!AF37=1,VLOOKUP(AF$5,Kruistabel!$B$6:$F$9,MATCH($C37,Kruistabel!$C$5:$F$5,0)+1,FALSE)+MIN(Kruistabel!$C$15,IF($D37="Ja",Kruistabel!$C$13,0)+IF(AF$6="Ja",Kruistabel!$C$14,0)),"")</f>
        <v>32</v>
      </c>
      <c r="AG37" s="326">
        <f>IF(Plananalyse!AG37=1,VLOOKUP(AG$5,Kruistabel!$B$6:$F$9,MATCH($C37,Kruistabel!$C$5:$F$5,0)+1,FALSE)+MIN(Kruistabel!$C$15,IF($D37="Ja",Kruistabel!$C$13,0)+IF(AG$6="Ja",Kruistabel!$C$14,0)),"")</f>
        <v>32</v>
      </c>
      <c r="AH37" s="326">
        <f>IF(Plananalyse!AH37=1,VLOOKUP(AH$5,Kruistabel!$B$6:$F$9,MATCH($C37,Kruistabel!$C$5:$F$5,0)+1,FALSE)+MIN(Kruistabel!$C$15,IF($D37="Ja",Kruistabel!$C$13,0)+IF(AH$6="Ja",Kruistabel!$C$14,0)),"")</f>
        <v>32</v>
      </c>
      <c r="AI37" s="326">
        <f>IF(Plananalyse!AI37=1,VLOOKUP(AI$5,Kruistabel!$B$6:$F$9,MATCH($C37,Kruistabel!$C$5:$F$5,0)+1,FALSE)+MIN(Kruistabel!$C$15,IF($D37="Ja",Kruistabel!$C$13,0)+IF(AI$6="Ja",Kruistabel!$C$14,0)),"")</f>
        <v>32</v>
      </c>
      <c r="AJ37" s="326">
        <f ca="1">IF(Plananalyse!AJ37=1,VLOOKUP(AJ$5,Kruistabel!$B$6:$F$9,MATCH($C37,Kruistabel!$C$5:$F$5,0)+1,FALSE)+MIN(Kruistabel!$C$15,IF($D37="Ja",Kruistabel!$C$13,0)+IF(AJ$6="Ja",Kruistabel!$C$14,0)),"")</f>
        <v>32</v>
      </c>
      <c r="AK37" s="326">
        <f ca="1">IF(Plananalyse!AK37=1,VLOOKUP(AK$5,Kruistabel!$B$6:$F$9,MATCH($C37,Kruistabel!$C$5:$F$5,0)+1,FALSE)+MIN(Kruistabel!$C$15,IF($D37="Ja",Kruistabel!$C$13,0)+IF(AK$6="Ja",Kruistabel!$C$14,0)),"")</f>
        <v>46</v>
      </c>
      <c r="AL37" s="326">
        <f ca="1">IF(Plananalyse!AL37=1,VLOOKUP(AL$5,Kruistabel!$B$6:$F$9,MATCH($C37,Kruistabel!$C$5:$F$5,0)+1,FALSE)+MIN(Kruistabel!$C$15,IF($D37="Ja",Kruistabel!$C$13,0)+IF(AL$6="Ja",Kruistabel!$C$14,0)),"")</f>
        <v>32</v>
      </c>
      <c r="AM37" s="326">
        <f ca="1">IF(Plananalyse!AM37=1,VLOOKUP(AM$5,Kruistabel!$B$6:$F$9,MATCH($C37,Kruistabel!$C$5:$F$5,0)+1,FALSE)+MIN(Kruistabel!$C$15,IF($D37="Ja",Kruistabel!$C$13,0)+IF(AM$6="Ja",Kruistabel!$C$14,0)),"")</f>
        <v>32</v>
      </c>
      <c r="AN37" s="327"/>
      <c r="AO37" s="326">
        <f ca="1">IF(Plananalyse!AO37=1,VLOOKUP(AO$5,Kruistabel!$B$6:$F$9,MATCH($C37,Kruistabel!$C$5:$F$5,0)+1,FALSE)+MIN(Kruistabel!$C$15,IF($D37="Ja",Kruistabel!$C$13,0)+IF(AO$6="Ja",Kruistabel!$C$14,0)),"")</f>
        <v>46</v>
      </c>
      <c r="AP37" s="326">
        <f ca="1">IF(Plananalyse!AP37=1,VLOOKUP(AP$5,Kruistabel!$B$6:$F$9,MATCH($C37,Kruistabel!$C$5:$F$5,0)+1,FALSE)+MIN(Kruistabel!$C$15,IF($D37="Ja",Kruistabel!$C$13,0)+IF(AP$6="Ja",Kruistabel!$C$14,0)),"")</f>
        <v>46</v>
      </c>
      <c r="AQ37" s="326">
        <f ca="1">IF(Plananalyse!AQ37=1,VLOOKUP(AQ$5,Kruistabel!$B$6:$F$9,MATCH($C37,Kruistabel!$C$5:$F$5,0)+1,FALSE)+MIN(Kruistabel!$C$15,IF($D37="Ja",Kruistabel!$C$13,0)+IF(AQ$6="Ja",Kruistabel!$C$14,0)),"")</f>
        <v>46</v>
      </c>
      <c r="AR37" s="326">
        <f ca="1">IF(Plananalyse!AR37=1,VLOOKUP(AR$5,Kruistabel!$B$6:$F$9,MATCH($C37,Kruistabel!$C$5:$F$5,0)+1,FALSE)+MIN(Kruistabel!$C$15,IF($D37="Ja",Kruistabel!$C$13,0)+IF(AR$6="Ja",Kruistabel!$C$14,0)),"")</f>
        <v>50</v>
      </c>
      <c r="AS37" s="326">
        <f ca="1">IF(Plananalyse!AS37=1,VLOOKUP(AS$5,Kruistabel!$B$6:$F$9,MATCH($C37,Kruistabel!$C$5:$F$5,0)+1,FALSE)+MIN(Kruistabel!$C$15,IF($D37="Ja",Kruistabel!$C$13,0)+IF(AS$6="Ja",Kruistabel!$C$14,0)),"")</f>
        <v>46</v>
      </c>
      <c r="AT37" s="326">
        <f ca="1">IF(Plananalyse!AT37=1,VLOOKUP(AT$5,Kruistabel!$B$6:$F$9,MATCH($C37,Kruistabel!$C$5:$F$5,0)+1,FALSE)+MIN(Kruistabel!$C$15,IF($D37="Ja",Kruistabel!$C$13,0)+IF(AT$6="Ja",Kruistabel!$C$14,0)),"")</f>
        <v>50</v>
      </c>
      <c r="AU37" s="326">
        <f ca="1">IF(Plananalyse!AU37=1,VLOOKUP(AU$5,Kruistabel!$B$6:$F$9,MATCH($C37,Kruistabel!$C$5:$F$5,0)+1,FALSE)+MIN(Kruistabel!$C$15,IF($D37="Ja",Kruistabel!$C$13,0)+IF(AU$6="Ja",Kruistabel!$C$14,0)),"")</f>
        <v>32</v>
      </c>
      <c r="AV37" s="326">
        <f ca="1">IF(Plananalyse!AV37=1,VLOOKUP(AV$5,Kruistabel!$B$6:$F$9,MATCH($C37,Kruistabel!$C$5:$F$5,0)+1,FALSE)+MIN(Kruistabel!$C$15,IF($D37="Ja",Kruistabel!$C$13,0)+IF(AV$6="Ja",Kruistabel!$C$14,0)),"")</f>
        <v>46</v>
      </c>
      <c r="AW37" s="326">
        <f ca="1">IF(Plananalyse!AW37=1,VLOOKUP(AW$5,Kruistabel!$B$6:$F$9,MATCH($C37,Kruistabel!$C$5:$F$5,0)+1,FALSE)+MIN(Kruistabel!$C$15,IF($D37="Ja",Kruistabel!$C$13,0)+IF(AW$6="Ja",Kruistabel!$C$14,0)),"")</f>
        <v>32</v>
      </c>
      <c r="AX37" s="326">
        <f ca="1">IF(Plananalyse!AX37=1,VLOOKUP(AX$5,Kruistabel!$B$6:$F$9,MATCH($C37,Kruistabel!$C$5:$F$5,0)+1,FALSE)+MIN(Kruistabel!$C$15,IF($D37="Ja",Kruistabel!$C$13,0)+IF(AX$6="Ja",Kruistabel!$C$14,0)),"")</f>
        <v>32</v>
      </c>
      <c r="AY37" s="327"/>
      <c r="AZ37" s="326">
        <f ca="1">IF(Plananalyse!AZ37=1,VLOOKUP(AZ$5,Kruistabel!$B$6:$F$9,MATCH($C37,Kruistabel!$C$5:$F$5,0)+1,FALSE)+MIN(Kruistabel!$C$15,IF($D37="Ja",Kruistabel!$C$13,0)+IF(AZ$6="Ja",Kruistabel!$C$14,0)),"")</f>
        <v>32</v>
      </c>
      <c r="BA37" s="326">
        <f ca="1">IF(Plananalyse!BA37=1,VLOOKUP(BA$5,Kruistabel!$B$6:$F$9,MATCH($C37,Kruistabel!$C$5:$F$5,0)+1,FALSE)+MIN(Kruistabel!$C$15,IF($D37="Ja",Kruistabel!$C$13,0)+IF(BA$6="Ja",Kruistabel!$C$14,0)),"")</f>
        <v>32</v>
      </c>
      <c r="BB37" s="326">
        <f ca="1">IF(Plananalyse!BB37=1,VLOOKUP(BB$5,Kruistabel!$B$6:$F$9,MATCH($C37,Kruistabel!$C$5:$F$5,0)+1,FALSE)+MIN(Kruistabel!$C$15,IF($D37="Ja",Kruistabel!$C$13,0)+IF(BB$6="Ja",Kruistabel!$C$14,0)),"")</f>
        <v>44</v>
      </c>
      <c r="BC37" s="326">
        <f ca="1">IF(Plananalyse!BC37=1,VLOOKUP(BC$5,Kruistabel!$B$6:$F$9,MATCH($C37,Kruistabel!$C$5:$F$5,0)+1,FALSE)+MIN(Kruistabel!$C$15,IF($D37="Ja",Kruistabel!$C$13,0)+IF(BC$6="Ja",Kruistabel!$C$14,0)),"")</f>
        <v>44</v>
      </c>
      <c r="BD37" s="326">
        <f ca="1">IF(Plananalyse!BD37=1,VLOOKUP(BD$5,Kruistabel!$B$6:$F$9,MATCH($C37,Kruistabel!$C$5:$F$5,0)+1,FALSE)+MIN(Kruistabel!$C$15,IF($D37="Ja",Kruistabel!$C$13,0)+IF(BD$6="Ja",Kruistabel!$C$14,0)),"")</f>
        <v>32</v>
      </c>
      <c r="BE37" s="326">
        <f ca="1">IF(Plananalyse!BE37=1,VLOOKUP(BE$5,Kruistabel!$B$6:$F$9,MATCH($C37,Kruistabel!$C$5:$F$5,0)+1,FALSE)+MIN(Kruistabel!$C$15,IF($D37="Ja",Kruistabel!$C$13,0)+IF(BE$6="Ja",Kruistabel!$C$14,0)),"")</f>
        <v>32</v>
      </c>
      <c r="BF37" s="326">
        <f ca="1">IF(Plananalyse!BF37=1,VLOOKUP(BF$5,Kruistabel!$B$6:$F$9,MATCH($C37,Kruistabel!$C$5:$F$5,0)+1,FALSE)+MIN(Kruistabel!$C$15,IF($D37="Ja",Kruistabel!$C$13,0)+IF(BF$6="Ja",Kruistabel!$C$14,0)),"")</f>
        <v>32</v>
      </c>
      <c r="BG37" s="326">
        <f ca="1">IF(Plananalyse!BG37=1,VLOOKUP(BG$5,Kruistabel!$B$6:$F$9,MATCH($C37,Kruistabel!$C$5:$F$5,0)+1,FALSE)+MIN(Kruistabel!$C$15,IF($D37="Ja",Kruistabel!$C$13,0)+IF(BG$6="Ja",Kruistabel!$C$14,0)),"")</f>
        <v>32</v>
      </c>
      <c r="BH37" s="326">
        <f ca="1">IF(Plananalyse!BH37=1,VLOOKUP(BH$5,Kruistabel!$B$6:$F$9,MATCH($C37,Kruistabel!$C$5:$F$5,0)+1,FALSE)+MIN(Kruistabel!$C$15,IF($D37="Ja",Kruistabel!$C$13,0)+IF(BH$6="Ja",Kruistabel!$C$14,0)),"")</f>
        <v>32</v>
      </c>
      <c r="BI37" s="327"/>
      <c r="BJ37" s="326" t="e">
        <f ca="1">IF(Plananalyse!BJ37=1,VLOOKUP(BJ$5,Kruistabel!$B$6:$F$9,MATCH($C37,Kruistabel!$C$5:$F$5,0)+1,FALSE)+MIN(Kruistabel!$C$15,IF($D37="Ja",Kruistabel!$C$13,0)+IF(BJ$6="Ja",Kruistabel!$C$14,0)),"")</f>
        <v>#N/A</v>
      </c>
      <c r="BK37" s="326" t="e">
        <f ca="1">IF(Plananalyse!BK37=1,VLOOKUP(BK$5,Kruistabel!$B$6:$F$9,MATCH($C37,Kruistabel!$C$5:$F$5,0)+1,FALSE)+MIN(Kruistabel!$C$15,IF($D37="Ja",Kruistabel!$C$13,0)+IF(BK$6="Ja",Kruistabel!$C$14,0)),"")</f>
        <v>#N/A</v>
      </c>
      <c r="BL37" s="326" t="e">
        <f ca="1">IF(Plananalyse!BL37=1,VLOOKUP(BL$5,Kruistabel!$B$6:$F$9,MATCH($C37,Kruistabel!$C$5:$F$5,0)+1,FALSE)+MIN(Kruistabel!$C$15,IF($D37="Ja",Kruistabel!$C$13,0)+IF(BL$6="Ja",Kruistabel!$C$14,0)),"")</f>
        <v>#N/A</v>
      </c>
      <c r="BM37" s="326" t="e">
        <f ca="1">IF(Plananalyse!BM37=1,VLOOKUP(BM$5,Kruistabel!$B$6:$F$9,MATCH($C37,Kruistabel!$C$5:$F$5,0)+1,FALSE)+MIN(Kruistabel!$C$15,IF($D37="Ja",Kruistabel!$C$13,0)+IF(BM$6="Ja",Kruistabel!$C$14,0)),"")</f>
        <v>#N/A</v>
      </c>
      <c r="BN37" s="326" t="e">
        <f ca="1">IF(Plananalyse!BN37=1,VLOOKUP(BN$5,Kruistabel!$B$6:$F$9,MATCH($C37,Kruistabel!$C$5:$F$5,0)+1,FALSE)+MIN(Kruistabel!$C$15,IF($D37="Ja",Kruistabel!$C$13,0)+IF(BN$6="Ja",Kruistabel!$C$14,0)),"")</f>
        <v>#N/A</v>
      </c>
      <c r="BO37" s="326" t="e">
        <f ca="1">IF(Plananalyse!BO37=1,VLOOKUP(BO$5,Kruistabel!$B$6:$F$9,MATCH($C37,Kruistabel!$C$5:$F$5,0)+1,FALSE)+MIN(Kruistabel!$C$15,IF($D37="Ja",Kruistabel!$C$13,0)+IF(BO$6="Ja",Kruistabel!$C$14,0)),"")</f>
        <v>#N/A</v>
      </c>
      <c r="BP37" s="326" t="e">
        <f ca="1">IF(Plananalyse!BP37=1,VLOOKUP(BP$5,Kruistabel!$B$6:$F$9,MATCH($C37,Kruistabel!$C$5:$F$5,0)+1,FALSE)+MIN(Kruistabel!$C$15,IF($D37="Ja",Kruistabel!$C$13,0)+IF(BP$6="Ja",Kruistabel!$C$14,0)),"")</f>
        <v>#N/A</v>
      </c>
      <c r="BQ37" s="326" t="e">
        <f ca="1">IF(Plananalyse!BQ37=1,VLOOKUP(BQ$5,Kruistabel!$B$6:$F$9,MATCH($C37,Kruistabel!$C$5:$F$5,0)+1,FALSE)+MIN(Kruistabel!$C$15,IF($D37="Ja",Kruistabel!$C$13,0)+IF(BQ$6="Ja",Kruistabel!$C$14,0)),"")</f>
        <v>#N/A</v>
      </c>
      <c r="BR37" s="326" t="e">
        <f ca="1">IF(Plananalyse!BR37=1,VLOOKUP(BR$5,Kruistabel!$B$6:$F$9,MATCH($C37,Kruistabel!$C$5:$F$5,0)+1,FALSE)+MIN(Kruistabel!$C$15,IF($D37="Ja",Kruistabel!$C$13,0)+IF(BR$6="Ja",Kruistabel!$C$14,0)),"")</f>
        <v>#REF!</v>
      </c>
      <c r="BS37" s="326" t="e">
        <f ca="1">IF(Plananalyse!BS37=1,VLOOKUP(BS$5,Kruistabel!$B$6:$F$9,MATCH($C37,Kruistabel!$C$5:$F$5,0)+1,FALSE)+MIN(Kruistabel!$C$15,IF($D37="Ja",Kruistabel!$C$13,0)+IF(BS$6="Ja",Kruistabel!$C$14,0)),"")</f>
        <v>#REF!</v>
      </c>
      <c r="BT37" s="65"/>
      <c r="BU37" s="231">
        <f ca="1">IF(Plananalyse!BU37=1,VLOOKUP(BU$5,Kruistabel!$B$6:$F$9,MATCH($C37,Kruistabel!$C$5:$F$5,0)+1,FALSE)+MIN(Kruistabel!$C$15,IF($D37="Ja",Kruistabel!$C$13,0)+IF(BU$6="Ja",Kruistabel!$C$14,0)),"")</f>
        <v>32</v>
      </c>
      <c r="BV37" s="326">
        <f ca="1">IF(Plananalyse!BV37=1,VLOOKUP(BV$5,Kruistabel!$B$6:$F$9,MATCH($C37,Kruistabel!$C$5:$F$5,0)+1,FALSE)+MIN(Kruistabel!$C$15,IF($D37="Ja",Kruistabel!$C$13,0)+IF(BV$6="Ja",Kruistabel!$C$14,0)),"")</f>
        <v>48</v>
      </c>
      <c r="BW37" s="326">
        <f ca="1">IF(Plananalyse!BW37=1,VLOOKUP(BW$5,Kruistabel!$B$6:$F$9,MATCH($C37,Kruistabel!$C$5:$F$5,0)+1,FALSE)+MIN(Kruistabel!$C$15,IF($D37="Ja",Kruistabel!$C$13,0)+IF(BW$6="Ja",Kruistabel!$C$14,0)),"")</f>
        <v>32</v>
      </c>
      <c r="BX37" s="326">
        <f ca="1">IF(Plananalyse!BX37=1,VLOOKUP(BX$5,Kruistabel!$B$6:$F$9,MATCH($C37,Kruistabel!$C$5:$F$5,0)+1,FALSE)+MIN(Kruistabel!$C$15,IF($D37="Ja",Kruistabel!$C$13,0)+IF(BX$6="Ja",Kruistabel!$C$14,0)),"")</f>
        <v>32</v>
      </c>
      <c r="BY37" s="327"/>
      <c r="BZ37" s="326" t="e">
        <f ca="1">IF(Plananalyse!BZ37=1,VLOOKUP(BZ$5,Kruistabel!$B$6:$F$9,MATCH($C37,Kruistabel!$C$5:$F$5,0)+1,FALSE)+MIN(Kruistabel!$C$15,IF($D37="Ja",Kruistabel!$C$13,0)+IF(BZ$6="Ja",Kruistabel!$C$14,0)),"")</f>
        <v>#N/A</v>
      </c>
      <c r="CA37" s="326" t="e">
        <f ca="1">IF(Plananalyse!CA37=1,VLOOKUP(CA$5,Kruistabel!$B$6:$F$9,MATCH($C37,Kruistabel!$C$5:$F$5,0)+1,FALSE)+MIN(Kruistabel!$C$15,IF($D37="Ja",Kruistabel!$C$13,0)+IF(CA$6="Ja",Kruistabel!$C$14,0)),"")</f>
        <v>#N/A</v>
      </c>
      <c r="CB37" s="326" t="e">
        <f ca="1">IF(Plananalyse!CB37=1,VLOOKUP(CB$5,Kruistabel!$B$6:$F$9,MATCH($C37,Kruistabel!$C$5:$F$5,0)+1,FALSE)+MIN(Kruistabel!$C$15,IF($D37="Ja",Kruistabel!$C$13,0)+IF(CB$6="Ja",Kruistabel!$C$14,0)),"")</f>
        <v>#N/A</v>
      </c>
      <c r="CC37" s="326" t="e">
        <f ca="1">IF(Plananalyse!CC37=1,VLOOKUP(CC$5,Kruistabel!$B$6:$F$9,MATCH($C37,Kruistabel!$C$5:$F$5,0)+1,FALSE)+MIN(Kruistabel!$C$15,IF($D37="Ja",Kruistabel!$C$13,0)+IF(CC$6="Ja",Kruistabel!$C$14,0)),"")</f>
        <v>#N/A</v>
      </c>
      <c r="CD37" s="326" t="e">
        <f ca="1">IF(Plananalyse!CD37=1,VLOOKUP(CD$5,Kruistabel!$B$6:$F$9,MATCH($C37,Kruistabel!$C$5:$F$5,0)+1,FALSE)+MIN(Kruistabel!$C$15,IF($D37="Ja",Kruistabel!$C$13,0)+IF(CD$6="Ja",Kruistabel!$C$14,0)),"")</f>
        <v>#N/A</v>
      </c>
      <c r="CE37" s="326" t="e">
        <f ca="1">IF(Plananalyse!CE37=1,VLOOKUP(CE$5,Kruistabel!$B$6:$F$9,MATCH($C37,Kruistabel!$C$5:$F$5,0)+1,FALSE)+MIN(Kruistabel!$C$15,IF($D37="Ja",Kruistabel!$C$13,0)+IF(CE$6="Ja",Kruistabel!$C$14,0)),"")</f>
        <v>#N/A</v>
      </c>
      <c r="CF37" s="326" t="e">
        <f ca="1">IF(Plananalyse!CF37=1,VLOOKUP(CF$5,Kruistabel!$B$6:$F$9,MATCH($C37,Kruistabel!$C$5:$F$5,0)+1,FALSE)+MIN(Kruistabel!$C$15,IF($D37="Ja",Kruistabel!$C$13,0)+IF(CF$6="Ja",Kruistabel!$C$14,0)),"")</f>
        <v>#N/A</v>
      </c>
      <c r="CG37" s="326" t="e">
        <f ca="1">IF(Plananalyse!CG37=1,VLOOKUP(CG$5,Kruistabel!$B$6:$F$9,MATCH($C37,Kruistabel!$C$5:$F$5,0)+1,FALSE)+MIN(Kruistabel!$C$15,IF($D37="Ja",Kruistabel!$C$13,0)+IF(CG$6="Ja",Kruistabel!$C$14,0)),"")</f>
        <v>#REF!</v>
      </c>
      <c r="CH37" s="326" t="e">
        <f ca="1">IF(Plananalyse!CH37=1,VLOOKUP(CH$5,Kruistabel!$B$6:$F$9,MATCH($C37,Kruistabel!$C$5:$F$5,0)+1,FALSE)+MIN(Kruistabel!$C$15,IF($D37="Ja",Kruistabel!$C$13,0)+IF(CH$6="Ja",Kruistabel!$C$14,0)),"")</f>
        <v>#REF!</v>
      </c>
      <c r="CI37" s="65"/>
      <c r="CJ37" s="326">
        <f ca="1">IF(Plananalyse!CJ37=1,VLOOKUP(CJ$5,Kruistabel!$B$6:$F$9,MATCH($C37,Kruistabel!$C$5:$F$5,0)+1,FALSE)+MIN(Kruistabel!$C$15,IF($D37="Ja",Kruistabel!$C$13,0)+IF(CJ$6="Ja",Kruistabel!$C$14,0)),"")</f>
        <v>48</v>
      </c>
      <c r="CK37" s="326">
        <f ca="1">IF(Plananalyse!CK37=1,VLOOKUP(CK$5,Kruistabel!$B$6:$F$9,MATCH($C37,Kruistabel!$C$5:$F$5,0)+1,FALSE)+MIN(Kruistabel!$C$15,IF($D37="Ja",Kruistabel!$C$13,0)+IF(CK$6="Ja",Kruistabel!$C$14,0)),"")</f>
        <v>48</v>
      </c>
      <c r="CL37" s="326">
        <f ca="1">IF(Plananalyse!CL37=1,VLOOKUP(CL$5,Kruistabel!$B$6:$F$9,MATCH($C37,Kruistabel!$C$5:$F$5,0)+1,FALSE)+MIN(Kruistabel!$C$15,IF($D37="Ja",Kruistabel!$C$13,0)+IF(CL$6="Ja",Kruistabel!$C$14,0)),"")</f>
        <v>32</v>
      </c>
      <c r="CM37" s="326">
        <f ca="1">IF(Plananalyse!CM37=1,VLOOKUP(CM$5,Kruistabel!$B$6:$F$9,MATCH($C37,Kruistabel!$C$5:$F$5,0)+1,FALSE)+MIN(Kruistabel!$C$15,IF($D37="Ja",Kruistabel!$C$13,0)+IF(CM$6="Ja",Kruistabel!$C$14,0)),"")</f>
        <v>52</v>
      </c>
      <c r="CN37" s="326">
        <f ca="1">IF(Plananalyse!CN37=1,VLOOKUP(CN$5,Kruistabel!$B$6:$F$9,MATCH($C37,Kruistabel!$C$5:$F$5,0)+1,FALSE)+MIN(Kruistabel!$C$15,IF($D37="Ja",Kruistabel!$C$13,0)+IF(CN$6="Ja",Kruistabel!$C$14,0)),"")</f>
        <v>52</v>
      </c>
      <c r="CO37" s="326">
        <f ca="1">IF(Plananalyse!CO37=1,VLOOKUP(CO$5,Kruistabel!$B$6:$F$9,MATCH($C37,Kruistabel!$C$5:$F$5,0)+1,FALSE)+MIN(Kruistabel!$C$15,IF($D37="Ja",Kruistabel!$C$13,0)+IF(CO$6="Ja",Kruistabel!$C$14,0)),"")</f>
        <v>44</v>
      </c>
      <c r="CP37" s="326">
        <f ca="1">IF(Plananalyse!CP37=1,VLOOKUP(CP$5,Kruistabel!$B$6:$F$9,MATCH($C37,Kruistabel!$C$5:$F$5,0)+1,FALSE)+MIN(Kruistabel!$C$15,IF($D37="Ja",Kruistabel!$C$13,0)+IF(CP$6="Ja",Kruistabel!$C$14,0)),"")</f>
        <v>48</v>
      </c>
      <c r="CQ37" s="326">
        <f ca="1">IF(Plananalyse!CQ37=1,VLOOKUP(CQ$5,Kruistabel!$B$6:$F$9,MATCH($C37,Kruistabel!$C$5:$F$5,0)+1,FALSE)+MIN(Kruistabel!$C$15,IF($D37="Ja",Kruistabel!$C$13,0)+IF(CQ$6="Ja",Kruistabel!$C$14,0)),"")</f>
        <v>44</v>
      </c>
      <c r="CR37" s="326">
        <f ca="1">IF(Plananalyse!CR37=1,VLOOKUP(CR$5,Kruistabel!$B$6:$F$9,MATCH($C37,Kruistabel!$C$5:$F$5,0)+1,FALSE)+MIN(Kruistabel!$C$15,IF($D37="Ja",Kruistabel!$C$13,0)+IF(CR$6="Ja",Kruistabel!$C$14,0)),"")</f>
        <v>46</v>
      </c>
      <c r="CS37" s="326">
        <f ca="1">IF(Plananalyse!CS37=1,VLOOKUP(CS$5,Kruistabel!$B$6:$F$9,MATCH($C37,Kruistabel!$C$5:$F$5,0)+1,FALSE)+MIN(Kruistabel!$C$15,IF($D37="Ja",Kruistabel!$C$13,0)+IF(CS$6="Ja",Kruistabel!$C$14,0)),"")</f>
        <v>48</v>
      </c>
      <c r="CT37" s="326">
        <f ca="1">IF(Plananalyse!CT37=1,VLOOKUP(CT$5,Kruistabel!$B$6:$F$9,MATCH($C37,Kruistabel!$C$5:$F$5,0)+1,FALSE)+MIN(Kruistabel!$C$15,IF($D37="Ja",Kruistabel!$C$13,0)+IF(CT$6="Ja",Kruistabel!$C$14,0)),"")</f>
        <v>48</v>
      </c>
      <c r="CU37" s="326">
        <f ca="1">IF(Plananalyse!CU37=1,VLOOKUP(CU$5,Kruistabel!$B$6:$F$9,MATCH($C37,Kruistabel!$C$5:$F$5,0)+1,FALSE)+MIN(Kruistabel!$C$15,IF($D37="Ja",Kruistabel!$C$13,0)+IF(CU$6="Ja",Kruistabel!$C$14,0)),"")</f>
        <v>44</v>
      </c>
      <c r="CV37" s="326">
        <f ca="1">IF(Plananalyse!CV37=1,VLOOKUP(CV$5,Kruistabel!$B$6:$F$9,MATCH($C37,Kruistabel!$C$5:$F$5,0)+1,FALSE)+MIN(Kruistabel!$C$15,IF($D37="Ja",Kruistabel!$C$13,0)+IF(CV$6="Ja",Kruistabel!$C$14,0)),"")</f>
        <v>44</v>
      </c>
      <c r="CW37" s="326">
        <f ca="1">IF(Plananalyse!CW37=1,VLOOKUP(CW$5,Kruistabel!$B$6:$F$9,MATCH($C37,Kruistabel!$C$5:$F$5,0)+1,FALSE)+MIN(Kruistabel!$C$15,IF($D37="Ja",Kruistabel!$C$13,0)+IF(CW$6="Ja",Kruistabel!$C$14,0)),"")</f>
        <v>48</v>
      </c>
      <c r="CX37" s="326">
        <f ca="1">IF(Plananalyse!CX37=1,VLOOKUP(CX$5,Kruistabel!$B$6:$F$9,MATCH($C37,Kruistabel!$C$5:$F$5,0)+1,FALSE)+MIN(Kruistabel!$C$15,IF($D37="Ja",Kruistabel!$C$13,0)+IF(CX$6="Ja",Kruistabel!$C$14,0)),"")</f>
        <v>32</v>
      </c>
      <c r="CY37" s="326">
        <f ca="1">IF(Plananalyse!CY37=1,VLOOKUP(CY$5,Kruistabel!$B$6:$F$9,MATCH($C37,Kruistabel!$C$5:$F$5,0)+1,FALSE)+MIN(Kruistabel!$C$15,IF($D37="Ja",Kruistabel!$C$13,0)+IF(CY$6="Ja",Kruistabel!$C$14,0)),"")</f>
        <v>44</v>
      </c>
      <c r="CZ37" s="326">
        <f ca="1">IF(Plananalyse!CZ37=1,VLOOKUP(CZ$5,Kruistabel!$B$6:$F$9,MATCH($C37,Kruistabel!$C$5:$F$5,0)+1,FALSE)+MIN(Kruistabel!$C$15,IF($D37="Ja",Kruistabel!$C$13,0)+IF(CZ$6="Ja",Kruistabel!$C$14,0)),"")</f>
        <v>44</v>
      </c>
      <c r="DA37" s="326">
        <f ca="1">IF(Plananalyse!DA37=1,VLOOKUP(DA$5,Kruistabel!$B$6:$F$9,MATCH($C37,Kruistabel!$C$5:$F$5,0)+1,FALSE)+MIN(Kruistabel!$C$15,IF($D37="Ja",Kruistabel!$C$13,0)+IF(DA$6="Ja",Kruistabel!$C$14,0)),"")</f>
        <v>44</v>
      </c>
      <c r="DB37" s="326">
        <f ca="1">IF(Plananalyse!DB37=1,VLOOKUP(DB$5,Kruistabel!$B$6:$F$9,MATCH($C37,Kruistabel!$C$5:$F$5,0)+1,FALSE)+MIN(Kruistabel!$C$15,IF($D37="Ja",Kruistabel!$C$13,0)+IF(DB$6="Ja",Kruistabel!$C$14,0)),"")</f>
        <v>32</v>
      </c>
      <c r="DC37" s="326">
        <f ca="1">IF(Plananalyse!DC37=1,VLOOKUP(DC$5,Kruistabel!$B$6:$F$9,MATCH($C37,Kruistabel!$C$5:$F$5,0)+1,FALSE)+MIN(Kruistabel!$C$15,IF($D37="Ja",Kruistabel!$C$13,0)+IF(DC$6="Ja",Kruistabel!$C$14,0)),"")</f>
        <v>32</v>
      </c>
      <c r="DD37" s="327"/>
      <c r="DE37" s="326" t="e">
        <f ca="1">IF(Plananalyse!DE37=1,VLOOKUP(DE$5,Kruistabel!$B$6:$F$9,MATCH($C37,Kruistabel!$C$5:$F$5,0)+1,FALSE)+MIN(Kruistabel!$C$15,IF($D37="Ja",Kruistabel!$C$13,0)+IF(DE$6="Ja",Kruistabel!$C$14,0)),"")</f>
        <v>#N/A</v>
      </c>
      <c r="DF37" s="326" t="e">
        <f ca="1">IF(Plananalyse!DF37=1,VLOOKUP(DF$5,Kruistabel!$B$6:$F$9,MATCH($C37,Kruistabel!$C$5:$F$5,0)+1,FALSE)+MIN(Kruistabel!$C$15,IF($D37="Ja",Kruistabel!$C$13,0)+IF(DF$6="Ja",Kruistabel!$C$14,0)),"")</f>
        <v>#N/A</v>
      </c>
      <c r="DG37" s="326" t="e">
        <f ca="1">IF(Plananalyse!DG37=1,VLOOKUP(DG$5,Kruistabel!$B$6:$F$9,MATCH($C37,Kruistabel!$C$5:$F$5,0)+1,FALSE)+MIN(Kruistabel!$C$15,IF($D37="Ja",Kruistabel!$C$13,0)+IF(DG$6="Ja",Kruistabel!$C$14,0)),"")</f>
        <v>#N/A</v>
      </c>
      <c r="DH37" s="326" t="e">
        <f ca="1">IF(Plananalyse!DH37=1,VLOOKUP(DH$5,Kruistabel!$B$6:$F$9,MATCH($C37,Kruistabel!$C$5:$F$5,0)+1,FALSE)+MIN(Kruistabel!$C$15,IF($D37="Ja",Kruistabel!$C$13,0)+IF(DH$6="Ja",Kruistabel!$C$14,0)),"")</f>
        <v>#N/A</v>
      </c>
      <c r="DI37" s="326" t="e">
        <f ca="1">IF(Plananalyse!DI37=1,VLOOKUP(DI$5,Kruistabel!$B$6:$F$9,MATCH($C37,Kruistabel!$C$5:$F$5,0)+1,FALSE)+MIN(Kruistabel!$C$15,IF($D37="Ja",Kruistabel!$C$13,0)+IF(DI$6="Ja",Kruistabel!$C$14,0)),"")</f>
        <v>#N/A</v>
      </c>
      <c r="DJ37" s="326" t="e">
        <f ca="1">IF(Plananalyse!DJ37=1,VLOOKUP(DJ$5,Kruistabel!$B$6:$F$9,MATCH($C37,Kruistabel!$C$5:$F$5,0)+1,FALSE)+MIN(Kruistabel!$C$15,IF($D37="Ja",Kruistabel!$C$13,0)+IF(DJ$6="Ja",Kruistabel!$C$14,0)),"")</f>
        <v>#N/A</v>
      </c>
      <c r="DK37" s="326" t="e">
        <f ca="1">IF(Plananalyse!DK37=1,VLOOKUP(DK$5,Kruistabel!$B$6:$F$9,MATCH($C37,Kruistabel!$C$5:$F$5,0)+1,FALSE)+MIN(Kruistabel!$C$15,IF($D37="Ja",Kruistabel!$C$13,0)+IF(DK$6="Ja",Kruistabel!$C$14,0)),"")</f>
        <v>#REF!</v>
      </c>
      <c r="DL37" s="326" t="e">
        <f ca="1">IF(Plananalyse!DL37=1,VLOOKUP(DL$5,Kruistabel!$B$6:$F$9,MATCH($C37,Kruistabel!$C$5:$F$5,0)+1,FALSE)+MIN(Kruistabel!$C$15,IF($D37="Ja",Kruistabel!$C$13,0)+IF(DL$6="Ja",Kruistabel!$C$14,0)),"")</f>
        <v>#REF!</v>
      </c>
      <c r="DM37" s="327"/>
      <c r="DN37" s="326" t="e">
        <f ca="1">IF(Plananalyse!DN37=1,VLOOKUP(DN$5,Kruistabel!$B$6:$F$9,MATCH($C37,Kruistabel!$C$5:$F$5,0)+1,FALSE)+MIN(Kruistabel!$C$15,IF($D37="Ja",Kruistabel!$C$13,0)+IF(DN$6="Ja",Kruistabel!$C$14,0)),"")</f>
        <v>#N/A</v>
      </c>
      <c r="DO37" s="326" t="e">
        <f ca="1">IF(Plananalyse!DO37=1,VLOOKUP(DO$5,Kruistabel!$B$6:$F$9,MATCH($C37,Kruistabel!$C$5:$F$5,0)+1,FALSE)+MIN(Kruistabel!$C$15,IF($D37="Ja",Kruistabel!$C$13,0)+IF(DO$6="Ja",Kruistabel!$C$14,0)),"")</f>
        <v>#N/A</v>
      </c>
      <c r="DP37" s="326" t="e">
        <f ca="1">IF(Plananalyse!DP37=1,VLOOKUP(DP$5,Kruistabel!$B$6:$F$9,MATCH($C37,Kruistabel!$C$5:$F$5,0)+1,FALSE)+MIN(Kruistabel!$C$15,IF($D37="Ja",Kruistabel!$C$13,0)+IF(DP$6="Ja",Kruistabel!$C$14,0)),"")</f>
        <v>#N/A</v>
      </c>
      <c r="DQ37" s="326" t="e">
        <f ca="1">IF(Plananalyse!DQ37=1,VLOOKUP(DQ$5,Kruistabel!$B$6:$F$9,MATCH($C37,Kruistabel!$C$5:$F$5,0)+1,FALSE)+MIN(Kruistabel!$C$15,IF($D37="Ja",Kruistabel!$C$13,0)+IF(DQ$6="Ja",Kruistabel!$C$14,0)),"")</f>
        <v>#N/A</v>
      </c>
      <c r="DR37" s="326" t="e">
        <f ca="1">IF(Plananalyse!DR37=1,VLOOKUP(DR$5,Kruistabel!$B$6:$F$9,MATCH($C37,Kruistabel!$C$5:$F$5,0)+1,FALSE)+MIN(Kruistabel!$C$15,IF($D37="Ja",Kruistabel!$C$13,0)+IF(DR$6="Ja",Kruistabel!$C$14,0)),"")</f>
        <v>#N/A</v>
      </c>
      <c r="DS37" s="326" t="e">
        <f ca="1">IF(Plananalyse!DS37=1,VLOOKUP(DS$5,Kruistabel!$B$6:$F$9,MATCH($C37,Kruistabel!$C$5:$F$5,0)+1,FALSE)+MIN(Kruistabel!$C$15,IF($D37="Ja",Kruistabel!$C$13,0)+IF(DS$6="Ja",Kruistabel!$C$14,0)),"")</f>
        <v>#N/A</v>
      </c>
      <c r="DT37" s="326" t="e">
        <f ca="1">IF(Plananalyse!DT37=1,VLOOKUP(DT$5,Kruistabel!$B$6:$F$9,MATCH($C37,Kruistabel!$C$5:$F$5,0)+1,FALSE)+MIN(Kruistabel!$C$15,IF($D37="Ja",Kruistabel!$C$13,0)+IF(DT$6="Ja",Kruistabel!$C$14,0)),"")</f>
        <v>#N/A</v>
      </c>
      <c r="DU37" s="326" t="e">
        <f ca="1">IF(Plananalyse!DU37=1,VLOOKUP(DU$5,Kruistabel!$B$6:$F$9,MATCH($C37,Kruistabel!$C$5:$F$5,0)+1,FALSE)+MIN(Kruistabel!$C$15,IF($D37="Ja",Kruistabel!$C$13,0)+IF(DU$6="Ja",Kruistabel!$C$14,0)),"")</f>
        <v>#N/A</v>
      </c>
      <c r="DV37" s="326" t="e">
        <f ca="1">IF(Plananalyse!DV37=1,VLOOKUP(DV$5,Kruistabel!$B$6:$F$9,MATCH($C37,Kruistabel!$C$5:$F$5,0)+1,FALSE)+MIN(Kruistabel!$C$15,IF($D37="Ja",Kruistabel!$C$13,0)+IF(DV$6="Ja",Kruistabel!$C$14,0)),"")</f>
        <v>#N/A</v>
      </c>
      <c r="DW37" s="326" t="e">
        <f ca="1">IF(Plananalyse!DW37=1,VLOOKUP(DW$5,Kruistabel!$B$6:$F$9,MATCH($C37,Kruistabel!$C$5:$F$5,0)+1,FALSE)+MIN(Kruistabel!$C$15,IF($D37="Ja",Kruistabel!$C$13,0)+IF(DW$6="Ja",Kruistabel!$C$14,0)),"")</f>
        <v>#REF!</v>
      </c>
      <c r="DX37" s="326" t="e">
        <f ca="1">IF(Plananalyse!DX37=1,VLOOKUP(DX$5,Kruistabel!$B$6:$F$9,MATCH($C37,Kruistabel!$C$5:$F$5,0)+1,FALSE)+MIN(Kruistabel!$C$15,IF($D37="Ja",Kruistabel!$C$13,0)+IF(DX$6="Ja",Kruistabel!$C$14,0)),"")</f>
        <v>#REF!</v>
      </c>
      <c r="DY37" s="327"/>
      <c r="DZ37" s="326" t="e">
        <f ca="1">IF(Plananalyse!DZ37=1,VLOOKUP(DZ$5,Kruistabel!$B$6:$F$9,MATCH($C37,Kruistabel!$C$5:$F$5,0)+1,FALSE)+MIN(Kruistabel!$C$15,IF($D37="Ja",Kruistabel!$C$13,0)+IF(DZ$6="Ja",Kruistabel!$C$14,0)),"")</f>
        <v>#N/A</v>
      </c>
      <c r="EA37" s="326" t="e">
        <f ca="1">IF(Plananalyse!EA37=1,VLOOKUP(EA$5,Kruistabel!$B$6:$F$9,MATCH($C37,Kruistabel!$C$5:$F$5,0)+1,FALSE)+MIN(Kruistabel!$C$15,IF($D37="Ja",Kruistabel!$C$13,0)+IF(EA$6="Ja",Kruistabel!$C$14,0)),"")</f>
        <v>#N/A</v>
      </c>
      <c r="EB37" s="326" t="e">
        <f ca="1">IF(Plananalyse!EB37=1,VLOOKUP(EB$5,Kruistabel!$B$6:$F$9,MATCH($C37,Kruistabel!$C$5:$F$5,0)+1,FALSE)+MIN(Kruistabel!$C$15,IF($D37="Ja",Kruistabel!$C$13,0)+IF(EB$6="Ja",Kruistabel!$C$14,0)),"")</f>
        <v>#REF!</v>
      </c>
      <c r="EC37" s="326" t="e">
        <f ca="1">IF(Plananalyse!EC37=1,VLOOKUP(EC$5,Kruistabel!$B$6:$F$9,MATCH($C37,Kruistabel!$C$5:$F$5,0)+1,FALSE)+MIN(Kruistabel!$C$15,IF($D37="Ja",Kruistabel!$C$13,0)+IF(EC$6="Ja",Kruistabel!$C$14,0)),"")</f>
        <v>#REF!</v>
      </c>
      <c r="ED37" s="327"/>
      <c r="EE37" s="326" t="e">
        <f ca="1">IF(Plananalyse!EE37=1,VLOOKUP(EE$5,Kruistabel!$B$6:$F$9,MATCH($C37,Kruistabel!$C$5:$F$5,0)+1,FALSE)+MIN(Kruistabel!$C$15,IF($D37="Ja",Kruistabel!$C$13,0)+IF(EE$6="Ja",Kruistabel!$C$14,0)),"")</f>
        <v>#N/A</v>
      </c>
      <c r="EF37" s="326" t="e">
        <f ca="1">IF(Plananalyse!EF37=1,VLOOKUP(EF$5,Kruistabel!$B$6:$F$9,MATCH($C37,Kruistabel!$C$5:$F$5,0)+1,FALSE)+MIN(Kruistabel!$C$15,IF($D37="Ja",Kruistabel!$C$13,0)+IF(EF$6="Ja",Kruistabel!$C$14,0)),"")</f>
        <v>#N/A</v>
      </c>
      <c r="EG37" s="326" t="e">
        <f ca="1">IF(Plananalyse!EG37=1,VLOOKUP(EG$5,Kruistabel!$B$6:$F$9,MATCH($C37,Kruistabel!$C$5:$F$5,0)+1,FALSE)+MIN(Kruistabel!$C$15,IF($D37="Ja",Kruistabel!$C$13,0)+IF(EG$6="Ja",Kruistabel!$C$14,0)),"")</f>
        <v>#N/A</v>
      </c>
      <c r="EH37" s="326" t="e">
        <f ca="1">IF(Plananalyse!EH37=1,VLOOKUP(EH$5,Kruistabel!$B$6:$F$9,MATCH($C37,Kruistabel!$C$5:$F$5,0)+1,FALSE)+MIN(Kruistabel!$C$15,IF($D37="Ja",Kruistabel!$C$13,0)+IF(EH$6="Ja",Kruistabel!$C$14,0)),"")</f>
        <v>#REF!</v>
      </c>
      <c r="EI37" s="326" t="e">
        <f ca="1">IF(Plananalyse!EI37=1,VLOOKUP(EI$5,Kruistabel!$B$6:$F$9,MATCH($C37,Kruistabel!$C$5:$F$5,0)+1,FALSE)+MIN(Kruistabel!$C$15,IF($D37="Ja",Kruistabel!$C$13,0)+IF(EI$6="Ja",Kruistabel!$C$14,0)),"")</f>
        <v>#REF!</v>
      </c>
      <c r="EJ37" s="331" t="str">
        <f>IF(Plananalyse!EJ37=1,VLOOKUP(EJ$5,Kruistabel!$B$6:$F$9,MATCH($C37,Kruistabel!$C$5:$F$5,0)+1,FALSE)+MIN(Kruistabel!$C$15,IF($D37="Ja",Kruistabel!$C$13,0)+IF(EJ$6="Ja",Kruistabel!$C$14,0)),"")</f>
        <v/>
      </c>
      <c r="EK37" s="164"/>
      <c r="EL37" s="164"/>
      <c r="EM37" s="164"/>
      <c r="EN37" s="164"/>
    </row>
    <row r="38" spans="2:144">
      <c r="B38" s="337" t="s">
        <v>128</v>
      </c>
      <c r="C38" s="160" t="str">
        <f>_xlfn.IFNA(VLOOKUP($B38,Classificatietabel!$B$6:$I$91,C$7,FALSE),"")</f>
        <v>normaal</v>
      </c>
      <c r="D38" s="160" t="str">
        <f>_xlfn.IFNA(VLOOKUP($B38,Classificatietabel!$B$6:$I$91,D$7,FALSE),"")</f>
        <v>neen</v>
      </c>
      <c r="E38" s="119">
        <f>IF(AND(D38="laag",$D$3=1),0,_xlfn.IFNA(IF(VLOOKUP($B38,Classificatietabel!$B$6:$H$91,$E$5,FALSE)="Ja",1,0),""))</f>
        <v>1</v>
      </c>
      <c r="F38" s="163"/>
      <c r="G38" s="326">
        <f>IF(Plananalyse!G38=1,VLOOKUP(G$5,Kruistabel!$B$6:$F$9,MATCH($C38,Kruistabel!$C$5:$F$5,0)+1,FALSE)+MIN(Kruistabel!$C$15,IF($D38="Ja",Kruistabel!$C$13,0)+IF(G$6="Ja",Kruistabel!$C$14,0)),"")</f>
        <v>28</v>
      </c>
      <c r="H38" s="326">
        <f>IF(Plananalyse!H38=1,VLOOKUP(H$5,Kruistabel!$B$6:$F$9,MATCH($C38,Kruistabel!$C$5:$F$5,0)+1,FALSE)+MIN(Kruistabel!$C$15,IF($D38="Ja",Kruistabel!$C$13,0)+IF(H$6="Ja",Kruistabel!$C$14,0)),"")</f>
        <v>28</v>
      </c>
      <c r="I38" s="326">
        <f>IF(Plananalyse!I38=1,VLOOKUP(I$5,Kruistabel!$B$6:$F$9,MATCH($C38,Kruistabel!$C$5:$F$5,0)+1,FALSE)+MIN(Kruistabel!$C$15,IF($D38="Ja",Kruistabel!$C$13,0)+IF(I$6="Ja",Kruistabel!$C$14,0)),"")</f>
        <v>40</v>
      </c>
      <c r="J38" s="326">
        <f>IF(Plananalyse!J38=1,VLOOKUP(J$5,Kruistabel!$B$6:$F$9,MATCH($C38,Kruistabel!$C$5:$F$5,0)+1,FALSE)+MIN(Kruistabel!$C$15,IF($D38="Ja",Kruistabel!$C$13,0)+IF(J$6="Ja",Kruistabel!$C$14,0)),"")</f>
        <v>28</v>
      </c>
      <c r="K38" s="326">
        <f>IF(Plananalyse!K38=1,VLOOKUP(K$5,Kruistabel!$B$6:$F$9,MATCH($C38,Kruistabel!$C$5:$F$5,0)+1,FALSE)+MIN(Kruistabel!$C$15,IF($D38="Ja",Kruistabel!$C$13,0)+IF(K$6="Ja",Kruistabel!$C$14,0)),"")</f>
        <v>28</v>
      </c>
      <c r="L38" s="326">
        <f>IF(Plananalyse!L38=1,VLOOKUP(L$5,Kruistabel!$B$6:$F$9,MATCH($C38,Kruistabel!$C$5:$F$5,0)+1,FALSE)+MIN(Kruistabel!$C$15,IF($D38="Ja",Kruistabel!$C$13,0)+IF(L$6="Ja",Kruistabel!$C$14,0)),"")</f>
        <v>28</v>
      </c>
      <c r="M38" s="326">
        <f>IF(Plananalyse!M38=1,VLOOKUP(M$5,Kruistabel!$B$6:$F$9,MATCH($C38,Kruistabel!$C$5:$F$5,0)+1,FALSE)+MIN(Kruistabel!$C$15,IF($D38="Ja",Kruistabel!$C$13,0)+IF(M$6="Ja",Kruistabel!$C$14,0)),"")</f>
        <v>44</v>
      </c>
      <c r="N38" s="326">
        <f>IF(Plananalyse!N38=1,VLOOKUP(N$5,Kruistabel!$B$6:$F$9,MATCH($C38,Kruistabel!$C$5:$F$5,0)+1,FALSE)+MIN(Kruistabel!$C$15,IF($D38="Ja",Kruistabel!$C$13,0)+IF(N$6="Ja",Kruistabel!$C$14,0)),"")</f>
        <v>44</v>
      </c>
      <c r="O38" s="326">
        <f>IF(Plananalyse!O38=1,VLOOKUP(O$5,Kruistabel!$B$6:$F$9,MATCH($C38,Kruistabel!$C$5:$F$5,0)+1,FALSE)+MIN(Kruistabel!$C$15,IF($D38="Ja",Kruistabel!$C$13,0)+IF(O$6="Ja",Kruistabel!$C$14,0)),"")</f>
        <v>44</v>
      </c>
      <c r="P38" s="326">
        <f>IF(Plananalyse!P38=1,VLOOKUP(P$5,Kruistabel!$B$6:$F$9,MATCH($C38,Kruistabel!$C$5:$F$5,0)+1,FALSE)+MIN(Kruistabel!$C$15,IF($D38="Ja",Kruistabel!$C$13,0)+IF(P$6="Ja",Kruistabel!$C$14,0)),"")</f>
        <v>48</v>
      </c>
      <c r="Q38" s="326">
        <f>IF(Plananalyse!Q38=1,VLOOKUP(Q$5,Kruistabel!$B$6:$F$9,MATCH($C38,Kruistabel!$C$5:$F$5,0)+1,FALSE)+MIN(Kruistabel!$C$15,IF($D38="Ja",Kruistabel!$C$13,0)+IF(Q$6="Ja",Kruistabel!$C$14,0)),"")</f>
        <v>40</v>
      </c>
      <c r="R38" s="326">
        <f>IF(Plananalyse!R38=1,VLOOKUP(R$5,Kruistabel!$B$6:$F$9,MATCH($C38,Kruistabel!$C$5:$F$5,0)+1,FALSE)+MIN(Kruistabel!$C$15,IF($D38="Ja",Kruistabel!$C$13,0)+IF(R$6="Ja",Kruistabel!$C$14,0)),"")</f>
        <v>44</v>
      </c>
      <c r="S38" s="326">
        <f>IF(Plananalyse!S38=1,VLOOKUP(S$5,Kruistabel!$B$6:$F$9,MATCH($C38,Kruistabel!$C$5:$F$5,0)+1,FALSE)+MIN(Kruistabel!$C$15,IF($D38="Ja",Kruistabel!$C$13,0)+IF(S$6="Ja",Kruistabel!$C$14,0)),"")</f>
        <v>28</v>
      </c>
      <c r="T38" s="326">
        <f>IF(Plananalyse!T38=1,VLOOKUP(T$5,Kruistabel!$B$6:$F$9,MATCH($C38,Kruistabel!$C$5:$F$5,0)+1,FALSE)+MIN(Kruistabel!$C$15,IF($D38="Ja",Kruistabel!$C$13,0)+IF(T$6="Ja",Kruistabel!$C$14,0)),"")</f>
        <v>28</v>
      </c>
      <c r="U38" s="326">
        <f>IF(Plananalyse!U38=1,VLOOKUP(U$5,Kruistabel!$B$6:$F$9,MATCH($C38,Kruistabel!$C$5:$F$5,0)+1,FALSE)+MIN(Kruistabel!$C$15,IF($D38="Ja",Kruistabel!$C$13,0)+IF(U$6="Ja",Kruistabel!$C$14,0)),"")</f>
        <v>28</v>
      </c>
      <c r="V38" s="326">
        <f>IF(Plananalyse!V38=1,VLOOKUP(V$5,Kruistabel!$B$6:$F$9,MATCH($C38,Kruistabel!$C$5:$F$5,0)+1,FALSE)+MIN(Kruistabel!$C$15,IF($D38="Ja",Kruistabel!$C$13,0)+IF(V$6="Ja",Kruistabel!$C$14,0)),"")</f>
        <v>28</v>
      </c>
      <c r="W38" s="326">
        <f>IF(Plananalyse!W38=1,VLOOKUP(W$5,Kruistabel!$B$6:$F$9,MATCH($C38,Kruistabel!$C$5:$F$5,0)+1,FALSE)+MIN(Kruistabel!$C$15,IF($D38="Ja",Kruistabel!$C$13,0)+IF(W$6="Ja",Kruistabel!$C$14,0)),"")</f>
        <v>28</v>
      </c>
      <c r="X38" s="326">
        <f>IF(Plananalyse!X38=1,VLOOKUP(X$5,Kruistabel!$B$6:$F$9,MATCH($C38,Kruistabel!$C$5:$F$5,0)+1,FALSE)+MIN(Kruistabel!$C$15,IF($D38="Ja",Kruistabel!$C$13,0)+IF(X$6="Ja",Kruistabel!$C$14,0)),"")</f>
        <v>28</v>
      </c>
      <c r="Y38" s="326">
        <f>IF(Plananalyse!Y38=1,VLOOKUP(Y$5,Kruistabel!$B$6:$F$9,MATCH($C38,Kruistabel!$C$5:$F$5,0)+1,FALSE)+MIN(Kruistabel!$C$15,IF($D38="Ja",Kruistabel!$C$13,0)+IF(Y$6="Ja",Kruistabel!$C$14,0)),"")</f>
        <v>40</v>
      </c>
      <c r="Z38" s="326">
        <f>IF(Plananalyse!Z38=1,VLOOKUP(Z$5,Kruistabel!$B$6:$F$9,MATCH($C38,Kruistabel!$C$5:$F$5,0)+1,FALSE)+MIN(Kruistabel!$C$15,IF($D38="Ja",Kruistabel!$C$13,0)+IF(Z$6="Ja",Kruistabel!$C$14,0)),"")</f>
        <v>28</v>
      </c>
      <c r="AA38" s="326">
        <f>IF(Plananalyse!AA38=1,VLOOKUP(AA$5,Kruistabel!$B$6:$F$9,MATCH($C38,Kruistabel!$C$5:$F$5,0)+1,FALSE)+MIN(Kruistabel!$C$15,IF($D38="Ja",Kruistabel!$C$13,0)+IF(AA$6="Ja",Kruistabel!$C$14,0)),"")</f>
        <v>28</v>
      </c>
      <c r="AB38" s="326">
        <f>IF(Plananalyse!AB38=1,VLOOKUP(AB$5,Kruistabel!$B$6:$F$9,MATCH($C38,Kruistabel!$C$5:$F$5,0)+1,FALSE)+MIN(Kruistabel!$C$15,IF($D38="Ja",Kruistabel!$C$13,0)+IF(AB$6="Ja",Kruistabel!$C$14,0)),"")</f>
        <v>28</v>
      </c>
      <c r="AC38" s="326">
        <f>IF(Plananalyse!AC38=1,VLOOKUP(AC$5,Kruistabel!$B$6:$F$9,MATCH($C38,Kruistabel!$C$5:$F$5,0)+1,FALSE)+MIN(Kruistabel!$C$15,IF($D38="Ja",Kruistabel!$C$13,0)+IF(AC$6="Ja",Kruistabel!$C$14,0)),"")</f>
        <v>28</v>
      </c>
      <c r="AD38" s="326">
        <f>IF(Plananalyse!AD38=1,VLOOKUP(AD$5,Kruistabel!$B$6:$F$9,MATCH($C38,Kruistabel!$C$5:$F$5,0)+1,FALSE)+MIN(Kruistabel!$C$15,IF($D38="Ja",Kruistabel!$C$13,0)+IF(AD$6="Ja",Kruistabel!$C$14,0)),"")</f>
        <v>28</v>
      </c>
      <c r="AE38" s="326">
        <f>IF(Plananalyse!AE38=1,VLOOKUP(AE$5,Kruistabel!$B$6:$F$9,MATCH($C38,Kruistabel!$C$5:$F$5,0)+1,FALSE)+MIN(Kruistabel!$C$15,IF($D38="Ja",Kruistabel!$C$13,0)+IF(AE$6="Ja",Kruistabel!$C$14,0)),"")</f>
        <v>28</v>
      </c>
      <c r="AF38" s="326">
        <f>IF(Plananalyse!AF38=1,VLOOKUP(AF$5,Kruistabel!$B$6:$F$9,MATCH($C38,Kruistabel!$C$5:$F$5,0)+1,FALSE)+MIN(Kruistabel!$C$15,IF($D38="Ja",Kruistabel!$C$13,0)+IF(AF$6="Ja",Kruistabel!$C$14,0)),"")</f>
        <v>28</v>
      </c>
      <c r="AG38" s="326">
        <f>IF(Plananalyse!AG38=1,VLOOKUP(AG$5,Kruistabel!$B$6:$F$9,MATCH($C38,Kruistabel!$C$5:$F$5,0)+1,FALSE)+MIN(Kruistabel!$C$15,IF($D38="Ja",Kruistabel!$C$13,0)+IF(AG$6="Ja",Kruistabel!$C$14,0)),"")</f>
        <v>28</v>
      </c>
      <c r="AH38" s="326">
        <f>IF(Plananalyse!AH38=1,VLOOKUP(AH$5,Kruistabel!$B$6:$F$9,MATCH($C38,Kruistabel!$C$5:$F$5,0)+1,FALSE)+MIN(Kruistabel!$C$15,IF($D38="Ja",Kruistabel!$C$13,0)+IF(AH$6="Ja",Kruistabel!$C$14,0)),"")</f>
        <v>28</v>
      </c>
      <c r="AI38" s="326">
        <f>IF(Plananalyse!AI38=1,VLOOKUP(AI$5,Kruistabel!$B$6:$F$9,MATCH($C38,Kruistabel!$C$5:$F$5,0)+1,FALSE)+MIN(Kruistabel!$C$15,IF($D38="Ja",Kruistabel!$C$13,0)+IF(AI$6="Ja",Kruistabel!$C$14,0)),"")</f>
        <v>28</v>
      </c>
      <c r="AJ38" s="326">
        <f>IF(Plananalyse!AJ38=1,VLOOKUP(AJ$5,Kruistabel!$B$6:$F$9,MATCH($C38,Kruistabel!$C$5:$F$5,0)+1,FALSE)+MIN(Kruistabel!$C$15,IF($D38="Ja",Kruistabel!$C$13,0)+IF(AJ$6="Ja",Kruistabel!$C$14,0)),"")</f>
        <v>28</v>
      </c>
      <c r="AK38" s="326">
        <f ca="1">IF(Plananalyse!AK38=1,VLOOKUP(AK$5,Kruistabel!$B$6:$F$9,MATCH($C38,Kruistabel!$C$5:$F$5,0)+1,FALSE)+MIN(Kruistabel!$C$15,IF($D38="Ja",Kruistabel!$C$13,0)+IF(AK$6="Ja",Kruistabel!$C$14,0)),"")</f>
        <v>42</v>
      </c>
      <c r="AL38" s="326">
        <f ca="1">IF(Plananalyse!AL38=1,VLOOKUP(AL$5,Kruistabel!$B$6:$F$9,MATCH($C38,Kruistabel!$C$5:$F$5,0)+1,FALSE)+MIN(Kruistabel!$C$15,IF($D38="Ja",Kruistabel!$C$13,0)+IF(AL$6="Ja",Kruistabel!$C$14,0)),"")</f>
        <v>28</v>
      </c>
      <c r="AM38" s="326">
        <f ca="1">IF(Plananalyse!AM38=1,VLOOKUP(AM$5,Kruistabel!$B$6:$F$9,MATCH($C38,Kruistabel!$C$5:$F$5,0)+1,FALSE)+MIN(Kruistabel!$C$15,IF($D38="Ja",Kruistabel!$C$13,0)+IF(AM$6="Ja",Kruistabel!$C$14,0)),"")</f>
        <v>28</v>
      </c>
      <c r="AN38" s="327"/>
      <c r="AO38" s="326">
        <f ca="1">IF(Plananalyse!AO38=1,VLOOKUP(AO$5,Kruistabel!$B$6:$F$9,MATCH($C38,Kruistabel!$C$5:$F$5,0)+1,FALSE)+MIN(Kruistabel!$C$15,IF($D38="Ja",Kruistabel!$C$13,0)+IF(AO$6="Ja",Kruistabel!$C$14,0)),"")</f>
        <v>42</v>
      </c>
      <c r="AP38" s="326">
        <f ca="1">IF(Plananalyse!AP38=1,VLOOKUP(AP$5,Kruistabel!$B$6:$F$9,MATCH($C38,Kruistabel!$C$5:$F$5,0)+1,FALSE)+MIN(Kruistabel!$C$15,IF($D38="Ja",Kruistabel!$C$13,0)+IF(AP$6="Ja",Kruistabel!$C$14,0)),"")</f>
        <v>42</v>
      </c>
      <c r="AQ38" s="326">
        <f ca="1">IF(Plananalyse!AQ38=1,VLOOKUP(AQ$5,Kruistabel!$B$6:$F$9,MATCH($C38,Kruistabel!$C$5:$F$5,0)+1,FALSE)+MIN(Kruistabel!$C$15,IF($D38="Ja",Kruistabel!$C$13,0)+IF(AQ$6="Ja",Kruistabel!$C$14,0)),"")</f>
        <v>42</v>
      </c>
      <c r="AR38" s="326">
        <f ca="1">IF(Plananalyse!AR38=1,VLOOKUP(AR$5,Kruistabel!$B$6:$F$9,MATCH($C38,Kruistabel!$C$5:$F$5,0)+1,FALSE)+MIN(Kruistabel!$C$15,IF($D38="Ja",Kruistabel!$C$13,0)+IF(AR$6="Ja",Kruistabel!$C$14,0)),"")</f>
        <v>46</v>
      </c>
      <c r="AS38" s="326">
        <f ca="1">IF(Plananalyse!AS38=1,VLOOKUP(AS$5,Kruistabel!$B$6:$F$9,MATCH($C38,Kruistabel!$C$5:$F$5,0)+1,FALSE)+MIN(Kruistabel!$C$15,IF($D38="Ja",Kruistabel!$C$13,0)+IF(AS$6="Ja",Kruistabel!$C$14,0)),"")</f>
        <v>42</v>
      </c>
      <c r="AT38" s="326">
        <f ca="1">IF(Plananalyse!AT38=1,VLOOKUP(AT$5,Kruistabel!$B$6:$F$9,MATCH($C38,Kruistabel!$C$5:$F$5,0)+1,FALSE)+MIN(Kruistabel!$C$15,IF($D38="Ja",Kruistabel!$C$13,0)+IF(AT$6="Ja",Kruistabel!$C$14,0)),"")</f>
        <v>46</v>
      </c>
      <c r="AU38" s="326">
        <f ca="1">IF(Plananalyse!AU38=1,VLOOKUP(AU$5,Kruistabel!$B$6:$F$9,MATCH($C38,Kruistabel!$C$5:$F$5,0)+1,FALSE)+MIN(Kruistabel!$C$15,IF($D38="Ja",Kruistabel!$C$13,0)+IF(AU$6="Ja",Kruistabel!$C$14,0)),"")</f>
        <v>28</v>
      </c>
      <c r="AV38" s="326">
        <f ca="1">IF(Plananalyse!AV38=1,VLOOKUP(AV$5,Kruistabel!$B$6:$F$9,MATCH($C38,Kruistabel!$C$5:$F$5,0)+1,FALSE)+MIN(Kruistabel!$C$15,IF($D38="Ja",Kruistabel!$C$13,0)+IF(AV$6="Ja",Kruistabel!$C$14,0)),"")</f>
        <v>42</v>
      </c>
      <c r="AW38" s="326">
        <f ca="1">IF(Plananalyse!AW38=1,VLOOKUP(AW$5,Kruistabel!$B$6:$F$9,MATCH($C38,Kruistabel!$C$5:$F$5,0)+1,FALSE)+MIN(Kruistabel!$C$15,IF($D38="Ja",Kruistabel!$C$13,0)+IF(AW$6="Ja",Kruistabel!$C$14,0)),"")</f>
        <v>28</v>
      </c>
      <c r="AX38" s="326">
        <f ca="1">IF(Plananalyse!AX38=1,VLOOKUP(AX$5,Kruistabel!$B$6:$F$9,MATCH($C38,Kruistabel!$C$5:$F$5,0)+1,FALSE)+MIN(Kruistabel!$C$15,IF($D38="Ja",Kruistabel!$C$13,0)+IF(AX$6="Ja",Kruistabel!$C$14,0)),"")</f>
        <v>28</v>
      </c>
      <c r="AY38" s="327"/>
      <c r="AZ38" s="326">
        <f ca="1">IF(Plananalyse!AZ38=1,VLOOKUP(AZ$5,Kruistabel!$B$6:$F$9,MATCH($C38,Kruistabel!$C$5:$F$5,0)+1,FALSE)+MIN(Kruistabel!$C$15,IF($D38="Ja",Kruistabel!$C$13,0)+IF(AZ$6="Ja",Kruistabel!$C$14,0)),"")</f>
        <v>28</v>
      </c>
      <c r="BA38" s="326">
        <f ca="1">IF(Plananalyse!BA38=1,VLOOKUP(BA$5,Kruistabel!$B$6:$F$9,MATCH($C38,Kruistabel!$C$5:$F$5,0)+1,FALSE)+MIN(Kruistabel!$C$15,IF($D38="Ja",Kruistabel!$C$13,0)+IF(BA$6="Ja",Kruistabel!$C$14,0)),"")</f>
        <v>28</v>
      </c>
      <c r="BB38" s="326">
        <f ca="1">IF(Plananalyse!BB38=1,VLOOKUP(BB$5,Kruistabel!$B$6:$F$9,MATCH($C38,Kruistabel!$C$5:$F$5,0)+1,FALSE)+MIN(Kruistabel!$C$15,IF($D38="Ja",Kruistabel!$C$13,0)+IF(BB$6="Ja",Kruistabel!$C$14,0)),"")</f>
        <v>40</v>
      </c>
      <c r="BC38" s="326">
        <f ca="1">IF(Plananalyse!BC38=1,VLOOKUP(BC$5,Kruistabel!$B$6:$F$9,MATCH($C38,Kruistabel!$C$5:$F$5,0)+1,FALSE)+MIN(Kruistabel!$C$15,IF($D38="Ja",Kruistabel!$C$13,0)+IF(BC$6="Ja",Kruistabel!$C$14,0)),"")</f>
        <v>40</v>
      </c>
      <c r="BD38" s="326">
        <f ca="1">IF(Plananalyse!BD38=1,VLOOKUP(BD$5,Kruistabel!$B$6:$F$9,MATCH($C38,Kruistabel!$C$5:$F$5,0)+1,FALSE)+MIN(Kruistabel!$C$15,IF($D38="Ja",Kruistabel!$C$13,0)+IF(BD$6="Ja",Kruistabel!$C$14,0)),"")</f>
        <v>28</v>
      </c>
      <c r="BE38" s="326">
        <f ca="1">IF(Plananalyse!BE38=1,VLOOKUP(BE$5,Kruistabel!$B$6:$F$9,MATCH($C38,Kruistabel!$C$5:$F$5,0)+1,FALSE)+MIN(Kruistabel!$C$15,IF($D38="Ja",Kruistabel!$C$13,0)+IF(BE$6="Ja",Kruistabel!$C$14,0)),"")</f>
        <v>28</v>
      </c>
      <c r="BF38" s="326">
        <f ca="1">IF(Plananalyse!BF38=1,VLOOKUP(BF$5,Kruistabel!$B$6:$F$9,MATCH($C38,Kruistabel!$C$5:$F$5,0)+1,FALSE)+MIN(Kruistabel!$C$15,IF($D38="Ja",Kruistabel!$C$13,0)+IF(BF$6="Ja",Kruistabel!$C$14,0)),"")</f>
        <v>28</v>
      </c>
      <c r="BG38" s="326">
        <f ca="1">IF(Plananalyse!BG38=1,VLOOKUP(BG$5,Kruistabel!$B$6:$F$9,MATCH($C38,Kruistabel!$C$5:$F$5,0)+1,FALSE)+MIN(Kruistabel!$C$15,IF($D38="Ja",Kruistabel!$C$13,0)+IF(BG$6="Ja",Kruistabel!$C$14,0)),"")</f>
        <v>28</v>
      </c>
      <c r="BH38" s="326">
        <f ca="1">IF(Plananalyse!BH38=1,VLOOKUP(BH$5,Kruistabel!$B$6:$F$9,MATCH($C38,Kruistabel!$C$5:$F$5,0)+1,FALSE)+MIN(Kruistabel!$C$15,IF($D38="Ja",Kruistabel!$C$13,0)+IF(BH$6="Ja",Kruistabel!$C$14,0)),"")</f>
        <v>28</v>
      </c>
      <c r="BI38" s="327"/>
      <c r="BJ38" s="326" t="e">
        <f ca="1">IF(Plananalyse!BJ38=1,VLOOKUP(BJ$5,Kruistabel!$B$6:$F$9,MATCH($C38,Kruistabel!$C$5:$F$5,0)+1,FALSE)+MIN(Kruistabel!$C$15,IF($D38="Ja",Kruistabel!$C$13,0)+IF(BJ$6="Ja",Kruistabel!$C$14,0)),"")</f>
        <v>#N/A</v>
      </c>
      <c r="BK38" s="326" t="e">
        <f ca="1">IF(Plananalyse!BK38=1,VLOOKUP(BK$5,Kruistabel!$B$6:$F$9,MATCH($C38,Kruistabel!$C$5:$F$5,0)+1,FALSE)+MIN(Kruistabel!$C$15,IF($D38="Ja",Kruistabel!$C$13,0)+IF(BK$6="Ja",Kruistabel!$C$14,0)),"")</f>
        <v>#N/A</v>
      </c>
      <c r="BL38" s="326" t="e">
        <f ca="1">IF(Plananalyse!BL38=1,VLOOKUP(BL$5,Kruistabel!$B$6:$F$9,MATCH($C38,Kruistabel!$C$5:$F$5,0)+1,FALSE)+MIN(Kruistabel!$C$15,IF($D38="Ja",Kruistabel!$C$13,0)+IF(BL$6="Ja",Kruistabel!$C$14,0)),"")</f>
        <v>#N/A</v>
      </c>
      <c r="BM38" s="326" t="e">
        <f ca="1">IF(Plananalyse!BM38=1,VLOOKUP(BM$5,Kruistabel!$B$6:$F$9,MATCH($C38,Kruistabel!$C$5:$F$5,0)+1,FALSE)+MIN(Kruistabel!$C$15,IF($D38="Ja",Kruistabel!$C$13,0)+IF(BM$6="Ja",Kruistabel!$C$14,0)),"")</f>
        <v>#N/A</v>
      </c>
      <c r="BN38" s="326" t="e">
        <f ca="1">IF(Plananalyse!BN38=1,VLOOKUP(BN$5,Kruistabel!$B$6:$F$9,MATCH($C38,Kruistabel!$C$5:$F$5,0)+1,FALSE)+MIN(Kruistabel!$C$15,IF($D38="Ja",Kruistabel!$C$13,0)+IF(BN$6="Ja",Kruistabel!$C$14,0)),"")</f>
        <v>#N/A</v>
      </c>
      <c r="BO38" s="326" t="e">
        <f ca="1">IF(Plananalyse!BO38=1,VLOOKUP(BO$5,Kruistabel!$B$6:$F$9,MATCH($C38,Kruistabel!$C$5:$F$5,0)+1,FALSE)+MIN(Kruistabel!$C$15,IF($D38="Ja",Kruistabel!$C$13,0)+IF(BO$6="Ja",Kruistabel!$C$14,0)),"")</f>
        <v>#N/A</v>
      </c>
      <c r="BP38" s="326" t="e">
        <f ca="1">IF(Plananalyse!BP38=1,VLOOKUP(BP$5,Kruistabel!$B$6:$F$9,MATCH($C38,Kruistabel!$C$5:$F$5,0)+1,FALSE)+MIN(Kruistabel!$C$15,IF($D38="Ja",Kruistabel!$C$13,0)+IF(BP$6="Ja",Kruistabel!$C$14,0)),"")</f>
        <v>#N/A</v>
      </c>
      <c r="BQ38" s="326" t="e">
        <f ca="1">IF(Plananalyse!BQ38=1,VLOOKUP(BQ$5,Kruistabel!$B$6:$F$9,MATCH($C38,Kruistabel!$C$5:$F$5,0)+1,FALSE)+MIN(Kruistabel!$C$15,IF($D38="Ja",Kruistabel!$C$13,0)+IF(BQ$6="Ja",Kruistabel!$C$14,0)),"")</f>
        <v>#N/A</v>
      </c>
      <c r="BR38" s="326" t="e">
        <f ca="1">IF(Plananalyse!BR38=1,VLOOKUP(BR$5,Kruistabel!$B$6:$F$9,MATCH($C38,Kruistabel!$C$5:$F$5,0)+1,FALSE)+MIN(Kruistabel!$C$15,IF($D38="Ja",Kruistabel!$C$13,0)+IF(BR$6="Ja",Kruistabel!$C$14,0)),"")</f>
        <v>#REF!</v>
      </c>
      <c r="BS38" s="326" t="e">
        <f ca="1">IF(Plananalyse!BS38=1,VLOOKUP(BS$5,Kruistabel!$B$6:$F$9,MATCH($C38,Kruistabel!$C$5:$F$5,0)+1,FALSE)+MIN(Kruistabel!$C$15,IF($D38="Ja",Kruistabel!$C$13,0)+IF(BS$6="Ja",Kruistabel!$C$14,0)),"")</f>
        <v>#REF!</v>
      </c>
      <c r="BT38" s="65"/>
      <c r="BU38" s="231">
        <f ca="1">IF(Plananalyse!BU38=1,VLOOKUP(BU$5,Kruistabel!$B$6:$F$9,MATCH($C38,Kruistabel!$C$5:$F$5,0)+1,FALSE)+MIN(Kruistabel!$C$15,IF($D38="Ja",Kruistabel!$C$13,0)+IF(BU$6="Ja",Kruistabel!$C$14,0)),"")</f>
        <v>28</v>
      </c>
      <c r="BV38" s="326">
        <f ca="1">IF(Plananalyse!BV38=1,VLOOKUP(BV$5,Kruistabel!$B$6:$F$9,MATCH($C38,Kruistabel!$C$5:$F$5,0)+1,FALSE)+MIN(Kruistabel!$C$15,IF($D38="Ja",Kruistabel!$C$13,0)+IF(BV$6="Ja",Kruistabel!$C$14,0)),"")</f>
        <v>44</v>
      </c>
      <c r="BW38" s="326">
        <f ca="1">IF(Plananalyse!BW38=1,VLOOKUP(BW$5,Kruistabel!$B$6:$F$9,MATCH($C38,Kruistabel!$C$5:$F$5,0)+1,FALSE)+MIN(Kruistabel!$C$15,IF($D38="Ja",Kruistabel!$C$13,0)+IF(BW$6="Ja",Kruistabel!$C$14,0)),"")</f>
        <v>28</v>
      </c>
      <c r="BX38" s="326">
        <f ca="1">IF(Plananalyse!BX38=1,VLOOKUP(BX$5,Kruistabel!$B$6:$F$9,MATCH($C38,Kruistabel!$C$5:$F$5,0)+1,FALSE)+MIN(Kruistabel!$C$15,IF($D38="Ja",Kruistabel!$C$13,0)+IF(BX$6="Ja",Kruistabel!$C$14,0)),"")</f>
        <v>28</v>
      </c>
      <c r="BY38" s="327"/>
      <c r="BZ38" s="326" t="e">
        <f ca="1">IF(Plananalyse!BZ38=1,VLOOKUP(BZ$5,Kruistabel!$B$6:$F$9,MATCH($C38,Kruistabel!$C$5:$F$5,0)+1,FALSE)+MIN(Kruistabel!$C$15,IF($D38="Ja",Kruistabel!$C$13,0)+IF(BZ$6="Ja",Kruistabel!$C$14,0)),"")</f>
        <v>#N/A</v>
      </c>
      <c r="CA38" s="326" t="e">
        <f ca="1">IF(Plananalyse!CA38=1,VLOOKUP(CA$5,Kruistabel!$B$6:$F$9,MATCH($C38,Kruistabel!$C$5:$F$5,0)+1,FALSE)+MIN(Kruistabel!$C$15,IF($D38="Ja",Kruistabel!$C$13,0)+IF(CA$6="Ja",Kruistabel!$C$14,0)),"")</f>
        <v>#N/A</v>
      </c>
      <c r="CB38" s="326" t="e">
        <f ca="1">IF(Plananalyse!CB38=1,VLOOKUP(CB$5,Kruistabel!$B$6:$F$9,MATCH($C38,Kruistabel!$C$5:$F$5,0)+1,FALSE)+MIN(Kruistabel!$C$15,IF($D38="Ja",Kruistabel!$C$13,0)+IF(CB$6="Ja",Kruistabel!$C$14,0)),"")</f>
        <v>#N/A</v>
      </c>
      <c r="CC38" s="326" t="e">
        <f ca="1">IF(Plananalyse!CC38=1,VLOOKUP(CC$5,Kruistabel!$B$6:$F$9,MATCH($C38,Kruistabel!$C$5:$F$5,0)+1,FALSE)+MIN(Kruistabel!$C$15,IF($D38="Ja",Kruistabel!$C$13,0)+IF(CC$6="Ja",Kruistabel!$C$14,0)),"")</f>
        <v>#N/A</v>
      </c>
      <c r="CD38" s="326" t="e">
        <f ca="1">IF(Plananalyse!CD38=1,VLOOKUP(CD$5,Kruistabel!$B$6:$F$9,MATCH($C38,Kruistabel!$C$5:$F$5,0)+1,FALSE)+MIN(Kruistabel!$C$15,IF($D38="Ja",Kruistabel!$C$13,0)+IF(CD$6="Ja",Kruistabel!$C$14,0)),"")</f>
        <v>#N/A</v>
      </c>
      <c r="CE38" s="326" t="e">
        <f ca="1">IF(Plananalyse!CE38=1,VLOOKUP(CE$5,Kruistabel!$B$6:$F$9,MATCH($C38,Kruistabel!$C$5:$F$5,0)+1,FALSE)+MIN(Kruistabel!$C$15,IF($D38="Ja",Kruistabel!$C$13,0)+IF(CE$6="Ja",Kruistabel!$C$14,0)),"")</f>
        <v>#N/A</v>
      </c>
      <c r="CF38" s="326" t="e">
        <f ca="1">IF(Plananalyse!CF38=1,VLOOKUP(CF$5,Kruistabel!$B$6:$F$9,MATCH($C38,Kruistabel!$C$5:$F$5,0)+1,FALSE)+MIN(Kruistabel!$C$15,IF($D38="Ja",Kruistabel!$C$13,0)+IF(CF$6="Ja",Kruistabel!$C$14,0)),"")</f>
        <v>#N/A</v>
      </c>
      <c r="CG38" s="326" t="e">
        <f ca="1">IF(Plananalyse!CG38=1,VLOOKUP(CG$5,Kruistabel!$B$6:$F$9,MATCH($C38,Kruistabel!$C$5:$F$5,0)+1,FALSE)+MIN(Kruistabel!$C$15,IF($D38="Ja",Kruistabel!$C$13,0)+IF(CG$6="Ja",Kruistabel!$C$14,0)),"")</f>
        <v>#REF!</v>
      </c>
      <c r="CH38" s="326" t="e">
        <f ca="1">IF(Plananalyse!CH38=1,VLOOKUP(CH$5,Kruistabel!$B$6:$F$9,MATCH($C38,Kruistabel!$C$5:$F$5,0)+1,FALSE)+MIN(Kruistabel!$C$15,IF($D38="Ja",Kruistabel!$C$13,0)+IF(CH$6="Ja",Kruistabel!$C$14,0)),"")</f>
        <v>#REF!</v>
      </c>
      <c r="CI38" s="65"/>
      <c r="CJ38" s="326">
        <f ca="1">IF(Plananalyse!CJ38=1,VLOOKUP(CJ$5,Kruistabel!$B$6:$F$9,MATCH($C38,Kruistabel!$C$5:$F$5,0)+1,FALSE)+MIN(Kruistabel!$C$15,IF($D38="Ja",Kruistabel!$C$13,0)+IF(CJ$6="Ja",Kruistabel!$C$14,0)),"")</f>
        <v>44</v>
      </c>
      <c r="CK38" s="326">
        <f ca="1">IF(Plananalyse!CK38=1,VLOOKUP(CK$5,Kruistabel!$B$6:$F$9,MATCH($C38,Kruistabel!$C$5:$F$5,0)+1,FALSE)+MIN(Kruistabel!$C$15,IF($D38="Ja",Kruistabel!$C$13,0)+IF(CK$6="Ja",Kruistabel!$C$14,0)),"")</f>
        <v>44</v>
      </c>
      <c r="CL38" s="326">
        <f ca="1">IF(Plananalyse!CL38=1,VLOOKUP(CL$5,Kruistabel!$B$6:$F$9,MATCH($C38,Kruistabel!$C$5:$F$5,0)+1,FALSE)+MIN(Kruistabel!$C$15,IF($D38="Ja",Kruistabel!$C$13,0)+IF(CL$6="Ja",Kruistabel!$C$14,0)),"")</f>
        <v>28</v>
      </c>
      <c r="CM38" s="326">
        <f ca="1">IF(Plananalyse!CM38=1,VLOOKUP(CM$5,Kruistabel!$B$6:$F$9,MATCH($C38,Kruistabel!$C$5:$F$5,0)+1,FALSE)+MIN(Kruistabel!$C$15,IF($D38="Ja",Kruistabel!$C$13,0)+IF(CM$6="Ja",Kruistabel!$C$14,0)),"")</f>
        <v>48</v>
      </c>
      <c r="CN38" s="326">
        <f ca="1">IF(Plananalyse!CN38=1,VLOOKUP(CN$5,Kruistabel!$B$6:$F$9,MATCH($C38,Kruistabel!$C$5:$F$5,0)+1,FALSE)+MIN(Kruistabel!$C$15,IF($D38="Ja",Kruistabel!$C$13,0)+IF(CN$6="Ja",Kruistabel!$C$14,0)),"")</f>
        <v>48</v>
      </c>
      <c r="CO38" s="326">
        <f ca="1">IF(Plananalyse!CO38=1,VLOOKUP(CO$5,Kruistabel!$B$6:$F$9,MATCH($C38,Kruistabel!$C$5:$F$5,0)+1,FALSE)+MIN(Kruistabel!$C$15,IF($D38="Ja",Kruistabel!$C$13,0)+IF(CO$6="Ja",Kruistabel!$C$14,0)),"")</f>
        <v>40</v>
      </c>
      <c r="CP38" s="326">
        <f ca="1">IF(Plananalyse!CP38=1,VLOOKUP(CP$5,Kruistabel!$B$6:$F$9,MATCH($C38,Kruistabel!$C$5:$F$5,0)+1,FALSE)+MIN(Kruistabel!$C$15,IF($D38="Ja",Kruistabel!$C$13,0)+IF(CP$6="Ja",Kruistabel!$C$14,0)),"")</f>
        <v>44</v>
      </c>
      <c r="CQ38" s="326">
        <f ca="1">IF(Plananalyse!CQ38=1,VLOOKUP(CQ$5,Kruistabel!$B$6:$F$9,MATCH($C38,Kruistabel!$C$5:$F$5,0)+1,FALSE)+MIN(Kruistabel!$C$15,IF($D38="Ja",Kruistabel!$C$13,0)+IF(CQ$6="Ja",Kruistabel!$C$14,0)),"")</f>
        <v>40</v>
      </c>
      <c r="CR38" s="326">
        <f ca="1">IF(Plananalyse!CR38=1,VLOOKUP(CR$5,Kruistabel!$B$6:$F$9,MATCH($C38,Kruistabel!$C$5:$F$5,0)+1,FALSE)+MIN(Kruistabel!$C$15,IF($D38="Ja",Kruistabel!$C$13,0)+IF(CR$6="Ja",Kruistabel!$C$14,0)),"")</f>
        <v>42</v>
      </c>
      <c r="CS38" s="326">
        <f ca="1">IF(Plananalyse!CS38=1,VLOOKUP(CS$5,Kruistabel!$B$6:$F$9,MATCH($C38,Kruistabel!$C$5:$F$5,0)+1,FALSE)+MIN(Kruistabel!$C$15,IF($D38="Ja",Kruistabel!$C$13,0)+IF(CS$6="Ja",Kruistabel!$C$14,0)),"")</f>
        <v>44</v>
      </c>
      <c r="CT38" s="326">
        <f ca="1">IF(Plananalyse!CT38=1,VLOOKUP(CT$5,Kruistabel!$B$6:$F$9,MATCH($C38,Kruistabel!$C$5:$F$5,0)+1,FALSE)+MIN(Kruistabel!$C$15,IF($D38="Ja",Kruistabel!$C$13,0)+IF(CT$6="Ja",Kruistabel!$C$14,0)),"")</f>
        <v>44</v>
      </c>
      <c r="CU38" s="326">
        <f ca="1">IF(Plananalyse!CU38=1,VLOOKUP(CU$5,Kruistabel!$B$6:$F$9,MATCH($C38,Kruistabel!$C$5:$F$5,0)+1,FALSE)+MIN(Kruistabel!$C$15,IF($D38="Ja",Kruistabel!$C$13,0)+IF(CU$6="Ja",Kruistabel!$C$14,0)),"")</f>
        <v>40</v>
      </c>
      <c r="CV38" s="326">
        <f ca="1">IF(Plananalyse!CV38=1,VLOOKUP(CV$5,Kruistabel!$B$6:$F$9,MATCH($C38,Kruistabel!$C$5:$F$5,0)+1,FALSE)+MIN(Kruistabel!$C$15,IF($D38="Ja",Kruistabel!$C$13,0)+IF(CV$6="Ja",Kruistabel!$C$14,0)),"")</f>
        <v>40</v>
      </c>
      <c r="CW38" s="326">
        <f ca="1">IF(Plananalyse!CW38=1,VLOOKUP(CW$5,Kruistabel!$B$6:$F$9,MATCH($C38,Kruistabel!$C$5:$F$5,0)+1,FALSE)+MIN(Kruistabel!$C$15,IF($D38="Ja",Kruistabel!$C$13,0)+IF(CW$6="Ja",Kruistabel!$C$14,0)),"")</f>
        <v>44</v>
      </c>
      <c r="CX38" s="326">
        <f ca="1">IF(Plananalyse!CX38=1,VLOOKUP(CX$5,Kruistabel!$B$6:$F$9,MATCH($C38,Kruistabel!$C$5:$F$5,0)+1,FALSE)+MIN(Kruistabel!$C$15,IF($D38="Ja",Kruistabel!$C$13,0)+IF(CX$6="Ja",Kruistabel!$C$14,0)),"")</f>
        <v>28</v>
      </c>
      <c r="CY38" s="326">
        <f ca="1">IF(Plananalyse!CY38=1,VLOOKUP(CY$5,Kruistabel!$B$6:$F$9,MATCH($C38,Kruistabel!$C$5:$F$5,0)+1,FALSE)+MIN(Kruistabel!$C$15,IF($D38="Ja",Kruistabel!$C$13,0)+IF(CY$6="Ja",Kruistabel!$C$14,0)),"")</f>
        <v>40</v>
      </c>
      <c r="CZ38" s="326">
        <f ca="1">IF(Plananalyse!CZ38=1,VLOOKUP(CZ$5,Kruistabel!$B$6:$F$9,MATCH($C38,Kruistabel!$C$5:$F$5,0)+1,FALSE)+MIN(Kruistabel!$C$15,IF($D38="Ja",Kruistabel!$C$13,0)+IF(CZ$6="Ja",Kruistabel!$C$14,0)),"")</f>
        <v>40</v>
      </c>
      <c r="DA38" s="326">
        <f ca="1">IF(Plananalyse!DA38=1,VLOOKUP(DA$5,Kruistabel!$B$6:$F$9,MATCH($C38,Kruistabel!$C$5:$F$5,0)+1,FALSE)+MIN(Kruistabel!$C$15,IF($D38="Ja",Kruistabel!$C$13,0)+IF(DA$6="Ja",Kruistabel!$C$14,0)),"")</f>
        <v>40</v>
      </c>
      <c r="DB38" s="326">
        <f ca="1">IF(Plananalyse!DB38=1,VLOOKUP(DB$5,Kruistabel!$B$6:$F$9,MATCH($C38,Kruistabel!$C$5:$F$5,0)+1,FALSE)+MIN(Kruistabel!$C$15,IF($D38="Ja",Kruistabel!$C$13,0)+IF(DB$6="Ja",Kruistabel!$C$14,0)),"")</f>
        <v>28</v>
      </c>
      <c r="DC38" s="326">
        <f ca="1">IF(Plananalyse!DC38=1,VLOOKUP(DC$5,Kruistabel!$B$6:$F$9,MATCH($C38,Kruistabel!$C$5:$F$5,0)+1,FALSE)+MIN(Kruistabel!$C$15,IF($D38="Ja",Kruistabel!$C$13,0)+IF(DC$6="Ja",Kruistabel!$C$14,0)),"")</f>
        <v>28</v>
      </c>
      <c r="DD38" s="327"/>
      <c r="DE38" s="326" t="e">
        <f ca="1">IF(Plananalyse!DE38=1,VLOOKUP(DE$5,Kruistabel!$B$6:$F$9,MATCH($C38,Kruistabel!$C$5:$F$5,0)+1,FALSE)+MIN(Kruistabel!$C$15,IF($D38="Ja",Kruistabel!$C$13,0)+IF(DE$6="Ja",Kruistabel!$C$14,0)),"")</f>
        <v>#N/A</v>
      </c>
      <c r="DF38" s="326" t="e">
        <f ca="1">IF(Plananalyse!DF38=1,VLOOKUP(DF$5,Kruistabel!$B$6:$F$9,MATCH($C38,Kruistabel!$C$5:$F$5,0)+1,FALSE)+MIN(Kruistabel!$C$15,IF($D38="Ja",Kruistabel!$C$13,0)+IF(DF$6="Ja",Kruistabel!$C$14,0)),"")</f>
        <v>#N/A</v>
      </c>
      <c r="DG38" s="326" t="e">
        <f ca="1">IF(Plananalyse!DG38=1,VLOOKUP(DG$5,Kruistabel!$B$6:$F$9,MATCH($C38,Kruistabel!$C$5:$F$5,0)+1,FALSE)+MIN(Kruistabel!$C$15,IF($D38="Ja",Kruistabel!$C$13,0)+IF(DG$6="Ja",Kruistabel!$C$14,0)),"")</f>
        <v>#N/A</v>
      </c>
      <c r="DH38" s="326" t="e">
        <f ca="1">IF(Plananalyse!DH38=1,VLOOKUP(DH$5,Kruistabel!$B$6:$F$9,MATCH($C38,Kruistabel!$C$5:$F$5,0)+1,FALSE)+MIN(Kruistabel!$C$15,IF($D38="Ja",Kruistabel!$C$13,0)+IF(DH$6="Ja",Kruistabel!$C$14,0)),"")</f>
        <v>#N/A</v>
      </c>
      <c r="DI38" s="326" t="e">
        <f ca="1">IF(Plananalyse!DI38=1,VLOOKUP(DI$5,Kruistabel!$B$6:$F$9,MATCH($C38,Kruistabel!$C$5:$F$5,0)+1,FALSE)+MIN(Kruistabel!$C$15,IF($D38="Ja",Kruistabel!$C$13,0)+IF(DI$6="Ja",Kruistabel!$C$14,0)),"")</f>
        <v>#N/A</v>
      </c>
      <c r="DJ38" s="326" t="e">
        <f ca="1">IF(Plananalyse!DJ38=1,VLOOKUP(DJ$5,Kruistabel!$B$6:$F$9,MATCH($C38,Kruistabel!$C$5:$F$5,0)+1,FALSE)+MIN(Kruistabel!$C$15,IF($D38="Ja",Kruistabel!$C$13,0)+IF(DJ$6="Ja",Kruistabel!$C$14,0)),"")</f>
        <v>#N/A</v>
      </c>
      <c r="DK38" s="326" t="e">
        <f ca="1">IF(Plananalyse!DK38=1,VLOOKUP(DK$5,Kruistabel!$B$6:$F$9,MATCH($C38,Kruistabel!$C$5:$F$5,0)+1,FALSE)+MIN(Kruistabel!$C$15,IF($D38="Ja",Kruistabel!$C$13,0)+IF(DK$6="Ja",Kruistabel!$C$14,0)),"")</f>
        <v>#REF!</v>
      </c>
      <c r="DL38" s="326" t="e">
        <f ca="1">IF(Plananalyse!DL38=1,VLOOKUP(DL$5,Kruistabel!$B$6:$F$9,MATCH($C38,Kruistabel!$C$5:$F$5,0)+1,FALSE)+MIN(Kruistabel!$C$15,IF($D38="Ja",Kruistabel!$C$13,0)+IF(DL$6="Ja",Kruistabel!$C$14,0)),"")</f>
        <v>#REF!</v>
      </c>
      <c r="DM38" s="327"/>
      <c r="DN38" s="326" t="e">
        <f ca="1">IF(Plananalyse!DN38=1,VLOOKUP(DN$5,Kruistabel!$B$6:$F$9,MATCH($C38,Kruistabel!$C$5:$F$5,0)+1,FALSE)+MIN(Kruistabel!$C$15,IF($D38="Ja",Kruistabel!$C$13,0)+IF(DN$6="Ja",Kruistabel!$C$14,0)),"")</f>
        <v>#N/A</v>
      </c>
      <c r="DO38" s="326" t="e">
        <f ca="1">IF(Plananalyse!DO38=1,VLOOKUP(DO$5,Kruistabel!$B$6:$F$9,MATCH($C38,Kruistabel!$C$5:$F$5,0)+1,FALSE)+MIN(Kruistabel!$C$15,IF($D38="Ja",Kruistabel!$C$13,0)+IF(DO$6="Ja",Kruistabel!$C$14,0)),"")</f>
        <v>#N/A</v>
      </c>
      <c r="DP38" s="326" t="e">
        <f ca="1">IF(Plananalyse!DP38=1,VLOOKUP(DP$5,Kruistabel!$B$6:$F$9,MATCH($C38,Kruistabel!$C$5:$F$5,0)+1,FALSE)+MIN(Kruistabel!$C$15,IF($D38="Ja",Kruistabel!$C$13,0)+IF(DP$6="Ja",Kruistabel!$C$14,0)),"")</f>
        <v>#N/A</v>
      </c>
      <c r="DQ38" s="326" t="e">
        <f ca="1">IF(Plananalyse!DQ38=1,VLOOKUP(DQ$5,Kruistabel!$B$6:$F$9,MATCH($C38,Kruistabel!$C$5:$F$5,0)+1,FALSE)+MIN(Kruistabel!$C$15,IF($D38="Ja",Kruistabel!$C$13,0)+IF(DQ$6="Ja",Kruistabel!$C$14,0)),"")</f>
        <v>#N/A</v>
      </c>
      <c r="DR38" s="326" t="e">
        <f ca="1">IF(Plananalyse!DR38=1,VLOOKUP(DR$5,Kruistabel!$B$6:$F$9,MATCH($C38,Kruistabel!$C$5:$F$5,0)+1,FALSE)+MIN(Kruistabel!$C$15,IF($D38="Ja",Kruistabel!$C$13,0)+IF(DR$6="Ja",Kruistabel!$C$14,0)),"")</f>
        <v>#N/A</v>
      </c>
      <c r="DS38" s="326" t="e">
        <f ca="1">IF(Plananalyse!DS38=1,VLOOKUP(DS$5,Kruistabel!$B$6:$F$9,MATCH($C38,Kruistabel!$C$5:$F$5,0)+1,FALSE)+MIN(Kruistabel!$C$15,IF($D38="Ja",Kruistabel!$C$13,0)+IF(DS$6="Ja",Kruistabel!$C$14,0)),"")</f>
        <v>#N/A</v>
      </c>
      <c r="DT38" s="326" t="e">
        <f ca="1">IF(Plananalyse!DT38=1,VLOOKUP(DT$5,Kruistabel!$B$6:$F$9,MATCH($C38,Kruistabel!$C$5:$F$5,0)+1,FALSE)+MIN(Kruistabel!$C$15,IF($D38="Ja",Kruistabel!$C$13,0)+IF(DT$6="Ja",Kruistabel!$C$14,0)),"")</f>
        <v>#N/A</v>
      </c>
      <c r="DU38" s="326" t="e">
        <f ca="1">IF(Plananalyse!DU38=1,VLOOKUP(DU$5,Kruistabel!$B$6:$F$9,MATCH($C38,Kruistabel!$C$5:$F$5,0)+1,FALSE)+MIN(Kruistabel!$C$15,IF($D38="Ja",Kruistabel!$C$13,0)+IF(DU$6="Ja",Kruistabel!$C$14,0)),"")</f>
        <v>#N/A</v>
      </c>
      <c r="DV38" s="326" t="e">
        <f ca="1">IF(Plananalyse!DV38=1,VLOOKUP(DV$5,Kruistabel!$B$6:$F$9,MATCH($C38,Kruistabel!$C$5:$F$5,0)+1,FALSE)+MIN(Kruistabel!$C$15,IF($D38="Ja",Kruistabel!$C$13,0)+IF(DV$6="Ja",Kruistabel!$C$14,0)),"")</f>
        <v>#N/A</v>
      </c>
      <c r="DW38" s="326" t="e">
        <f ca="1">IF(Plananalyse!DW38=1,VLOOKUP(DW$5,Kruistabel!$B$6:$F$9,MATCH($C38,Kruistabel!$C$5:$F$5,0)+1,FALSE)+MIN(Kruistabel!$C$15,IF($D38="Ja",Kruistabel!$C$13,0)+IF(DW$6="Ja",Kruistabel!$C$14,0)),"")</f>
        <v>#REF!</v>
      </c>
      <c r="DX38" s="326" t="e">
        <f ca="1">IF(Plananalyse!DX38=1,VLOOKUP(DX$5,Kruistabel!$B$6:$F$9,MATCH($C38,Kruistabel!$C$5:$F$5,0)+1,FALSE)+MIN(Kruistabel!$C$15,IF($D38="Ja",Kruistabel!$C$13,0)+IF(DX$6="Ja",Kruistabel!$C$14,0)),"")</f>
        <v>#REF!</v>
      </c>
      <c r="DY38" s="327"/>
      <c r="DZ38" s="326" t="e">
        <f ca="1">IF(Plananalyse!DZ38=1,VLOOKUP(DZ$5,Kruistabel!$B$6:$F$9,MATCH($C38,Kruistabel!$C$5:$F$5,0)+1,FALSE)+MIN(Kruistabel!$C$15,IF($D38="Ja",Kruistabel!$C$13,0)+IF(DZ$6="Ja",Kruistabel!$C$14,0)),"")</f>
        <v>#N/A</v>
      </c>
      <c r="EA38" s="326" t="e">
        <f ca="1">IF(Plananalyse!EA38=1,VLOOKUP(EA$5,Kruistabel!$B$6:$F$9,MATCH($C38,Kruistabel!$C$5:$F$5,0)+1,FALSE)+MIN(Kruistabel!$C$15,IF($D38="Ja",Kruistabel!$C$13,0)+IF(EA$6="Ja",Kruistabel!$C$14,0)),"")</f>
        <v>#N/A</v>
      </c>
      <c r="EB38" s="326" t="e">
        <f ca="1">IF(Plananalyse!EB38=1,VLOOKUP(EB$5,Kruistabel!$B$6:$F$9,MATCH($C38,Kruistabel!$C$5:$F$5,0)+1,FALSE)+MIN(Kruistabel!$C$15,IF($D38="Ja",Kruistabel!$C$13,0)+IF(EB$6="Ja",Kruistabel!$C$14,0)),"")</f>
        <v>#REF!</v>
      </c>
      <c r="EC38" s="326" t="e">
        <f ca="1">IF(Plananalyse!EC38=1,VLOOKUP(EC$5,Kruistabel!$B$6:$F$9,MATCH($C38,Kruistabel!$C$5:$F$5,0)+1,FALSE)+MIN(Kruistabel!$C$15,IF($D38="Ja",Kruistabel!$C$13,0)+IF(EC$6="Ja",Kruistabel!$C$14,0)),"")</f>
        <v>#REF!</v>
      </c>
      <c r="ED38" s="327"/>
      <c r="EE38" s="326" t="e">
        <f ca="1">IF(Plananalyse!EE38=1,VLOOKUP(EE$5,Kruistabel!$B$6:$F$9,MATCH($C38,Kruistabel!$C$5:$F$5,0)+1,FALSE)+MIN(Kruistabel!$C$15,IF($D38="Ja",Kruistabel!$C$13,0)+IF(EE$6="Ja",Kruistabel!$C$14,0)),"")</f>
        <v>#N/A</v>
      </c>
      <c r="EF38" s="326" t="e">
        <f ca="1">IF(Plananalyse!EF38=1,VLOOKUP(EF$5,Kruistabel!$B$6:$F$9,MATCH($C38,Kruistabel!$C$5:$F$5,0)+1,FALSE)+MIN(Kruistabel!$C$15,IF($D38="Ja",Kruistabel!$C$13,0)+IF(EF$6="Ja",Kruistabel!$C$14,0)),"")</f>
        <v>#N/A</v>
      </c>
      <c r="EG38" s="326" t="e">
        <f ca="1">IF(Plananalyse!EG38=1,VLOOKUP(EG$5,Kruistabel!$B$6:$F$9,MATCH($C38,Kruistabel!$C$5:$F$5,0)+1,FALSE)+MIN(Kruistabel!$C$15,IF($D38="Ja",Kruistabel!$C$13,0)+IF(EG$6="Ja",Kruistabel!$C$14,0)),"")</f>
        <v>#N/A</v>
      </c>
      <c r="EH38" s="326" t="e">
        <f ca="1">IF(Plananalyse!EH38=1,VLOOKUP(EH$5,Kruistabel!$B$6:$F$9,MATCH($C38,Kruistabel!$C$5:$F$5,0)+1,FALSE)+MIN(Kruistabel!$C$15,IF($D38="Ja",Kruistabel!$C$13,0)+IF(EH$6="Ja",Kruistabel!$C$14,0)),"")</f>
        <v>#REF!</v>
      </c>
      <c r="EI38" s="326" t="e">
        <f ca="1">IF(Plananalyse!EI38=1,VLOOKUP(EI$5,Kruistabel!$B$6:$F$9,MATCH($C38,Kruistabel!$C$5:$F$5,0)+1,FALSE)+MIN(Kruistabel!$C$15,IF($D38="Ja",Kruistabel!$C$13,0)+IF(EI$6="Ja",Kruistabel!$C$14,0)),"")</f>
        <v>#REF!</v>
      </c>
      <c r="EJ38" s="331" t="str">
        <f>IF(Plananalyse!EJ38=1,VLOOKUP(EJ$5,Kruistabel!$B$6:$F$9,MATCH($C38,Kruistabel!$C$5:$F$5,0)+1,FALSE)+MIN(Kruistabel!$C$15,IF($D38="Ja",Kruistabel!$C$13,0)+IF(EJ$6="Ja",Kruistabel!$C$14,0)),"")</f>
        <v/>
      </c>
      <c r="EK38" s="164"/>
      <c r="EL38" s="164"/>
      <c r="EM38" s="164"/>
      <c r="EN38" s="164"/>
    </row>
    <row r="39" spans="2:144">
      <c r="B39" s="337" t="str">
        <f>Classificatietabel!B37</f>
        <v>OF - EHBO, borstvoedingslokaal</v>
      </c>
      <c r="C39" s="160" t="str">
        <f>_xlfn.IFNA(VLOOKUP($B39,Classificatietabel!$B$6:$I$91,C$7,FALSE),"")</f>
        <v>normaal</v>
      </c>
      <c r="D39" s="160" t="str">
        <f>_xlfn.IFNA(VLOOKUP($B39,Classificatietabel!$B$6:$I$91,D$7,FALSE),"")</f>
        <v>neen</v>
      </c>
      <c r="E39" s="119">
        <f>IF(AND(D39="laag",$D$3=1),0,_xlfn.IFNA(IF(VLOOKUP($B39,Classificatietabel!$B$6:$H$91,$E$5,FALSE)="Ja",1,0),""))</f>
        <v>1</v>
      </c>
      <c r="F39" s="163"/>
      <c r="G39" s="326">
        <f>IF(Plananalyse!G39=1,VLOOKUP(G$5,Kruistabel!$B$6:$F$9,MATCH($C39,Kruistabel!$C$5:$F$5,0)+1,FALSE)+MIN(Kruistabel!$C$15,IF($D39="Ja",Kruistabel!$C$13,0)+IF(G$6="Ja",Kruistabel!$C$14,0)),"")</f>
        <v>28</v>
      </c>
      <c r="H39" s="326">
        <f>IF(Plananalyse!H39=1,VLOOKUP(H$5,Kruistabel!$B$6:$F$9,MATCH($C39,Kruistabel!$C$5:$F$5,0)+1,FALSE)+MIN(Kruistabel!$C$15,IF($D39="Ja",Kruistabel!$C$13,0)+IF(H$6="Ja",Kruistabel!$C$14,0)),"")</f>
        <v>28</v>
      </c>
      <c r="I39" s="326">
        <f>IF(Plananalyse!I39=1,VLOOKUP(I$5,Kruistabel!$B$6:$F$9,MATCH($C39,Kruistabel!$C$5:$F$5,0)+1,FALSE)+MIN(Kruistabel!$C$15,IF($D39="Ja",Kruistabel!$C$13,0)+IF(I$6="Ja",Kruistabel!$C$14,0)),"")</f>
        <v>40</v>
      </c>
      <c r="J39" s="326">
        <f>IF(Plananalyse!J39=1,VLOOKUP(J$5,Kruistabel!$B$6:$F$9,MATCH($C39,Kruistabel!$C$5:$F$5,0)+1,FALSE)+MIN(Kruistabel!$C$15,IF($D39="Ja",Kruistabel!$C$13,0)+IF(J$6="Ja",Kruistabel!$C$14,0)),"")</f>
        <v>28</v>
      </c>
      <c r="K39" s="326">
        <f>IF(Plananalyse!K39=1,VLOOKUP(K$5,Kruistabel!$B$6:$F$9,MATCH($C39,Kruistabel!$C$5:$F$5,0)+1,FALSE)+MIN(Kruistabel!$C$15,IF($D39="Ja",Kruistabel!$C$13,0)+IF(K$6="Ja",Kruistabel!$C$14,0)),"")</f>
        <v>28</v>
      </c>
      <c r="L39" s="326">
        <f>IF(Plananalyse!L39=1,VLOOKUP(L$5,Kruistabel!$B$6:$F$9,MATCH($C39,Kruistabel!$C$5:$F$5,0)+1,FALSE)+MIN(Kruistabel!$C$15,IF($D39="Ja",Kruistabel!$C$13,0)+IF(L$6="Ja",Kruistabel!$C$14,0)),"")</f>
        <v>28</v>
      </c>
      <c r="M39" s="326">
        <f>IF(Plananalyse!M39=1,VLOOKUP(M$5,Kruistabel!$B$6:$F$9,MATCH($C39,Kruistabel!$C$5:$F$5,0)+1,FALSE)+MIN(Kruistabel!$C$15,IF($D39="Ja",Kruistabel!$C$13,0)+IF(M$6="Ja",Kruistabel!$C$14,0)),"")</f>
        <v>44</v>
      </c>
      <c r="N39" s="326">
        <f>IF(Plananalyse!N39=1,VLOOKUP(N$5,Kruistabel!$B$6:$F$9,MATCH($C39,Kruistabel!$C$5:$F$5,0)+1,FALSE)+MIN(Kruistabel!$C$15,IF($D39="Ja",Kruistabel!$C$13,0)+IF(N$6="Ja",Kruistabel!$C$14,0)),"")</f>
        <v>44</v>
      </c>
      <c r="O39" s="326">
        <f>IF(Plananalyse!O39=1,VLOOKUP(O$5,Kruistabel!$B$6:$F$9,MATCH($C39,Kruistabel!$C$5:$F$5,0)+1,FALSE)+MIN(Kruistabel!$C$15,IF($D39="Ja",Kruistabel!$C$13,0)+IF(O$6="Ja",Kruistabel!$C$14,0)),"")</f>
        <v>44</v>
      </c>
      <c r="P39" s="326">
        <f>IF(Plananalyse!P39=1,VLOOKUP(P$5,Kruistabel!$B$6:$F$9,MATCH($C39,Kruistabel!$C$5:$F$5,0)+1,FALSE)+MIN(Kruistabel!$C$15,IF($D39="Ja",Kruistabel!$C$13,0)+IF(P$6="Ja",Kruistabel!$C$14,0)),"")</f>
        <v>48</v>
      </c>
      <c r="Q39" s="326">
        <f>IF(Plananalyse!Q39=1,VLOOKUP(Q$5,Kruistabel!$B$6:$F$9,MATCH($C39,Kruistabel!$C$5:$F$5,0)+1,FALSE)+MIN(Kruistabel!$C$15,IF($D39="Ja",Kruistabel!$C$13,0)+IF(Q$6="Ja",Kruistabel!$C$14,0)),"")</f>
        <v>40</v>
      </c>
      <c r="R39" s="326">
        <f>IF(Plananalyse!R39=1,VLOOKUP(R$5,Kruistabel!$B$6:$F$9,MATCH($C39,Kruistabel!$C$5:$F$5,0)+1,FALSE)+MIN(Kruistabel!$C$15,IF($D39="Ja",Kruistabel!$C$13,0)+IF(R$6="Ja",Kruistabel!$C$14,0)),"")</f>
        <v>44</v>
      </c>
      <c r="S39" s="326">
        <f>IF(Plananalyse!S39=1,VLOOKUP(S$5,Kruistabel!$B$6:$F$9,MATCH($C39,Kruistabel!$C$5:$F$5,0)+1,FALSE)+MIN(Kruistabel!$C$15,IF($D39="Ja",Kruistabel!$C$13,0)+IF(S$6="Ja",Kruistabel!$C$14,0)),"")</f>
        <v>28</v>
      </c>
      <c r="T39" s="326">
        <f>IF(Plananalyse!T39=1,VLOOKUP(T$5,Kruistabel!$B$6:$F$9,MATCH($C39,Kruistabel!$C$5:$F$5,0)+1,FALSE)+MIN(Kruistabel!$C$15,IF($D39="Ja",Kruistabel!$C$13,0)+IF(T$6="Ja",Kruistabel!$C$14,0)),"")</f>
        <v>28</v>
      </c>
      <c r="U39" s="326">
        <f>IF(Plananalyse!U39=1,VLOOKUP(U$5,Kruistabel!$B$6:$F$9,MATCH($C39,Kruistabel!$C$5:$F$5,0)+1,FALSE)+MIN(Kruistabel!$C$15,IF($D39="Ja",Kruistabel!$C$13,0)+IF(U$6="Ja",Kruistabel!$C$14,0)),"")</f>
        <v>28</v>
      </c>
      <c r="V39" s="326">
        <f>IF(Plananalyse!V39=1,VLOOKUP(V$5,Kruistabel!$B$6:$F$9,MATCH($C39,Kruistabel!$C$5:$F$5,0)+1,FALSE)+MIN(Kruistabel!$C$15,IF($D39="Ja",Kruistabel!$C$13,0)+IF(V$6="Ja",Kruistabel!$C$14,0)),"")</f>
        <v>28</v>
      </c>
      <c r="W39" s="326">
        <f>IF(Plananalyse!W39=1,VLOOKUP(W$5,Kruistabel!$B$6:$F$9,MATCH($C39,Kruistabel!$C$5:$F$5,0)+1,FALSE)+MIN(Kruistabel!$C$15,IF($D39="Ja",Kruistabel!$C$13,0)+IF(W$6="Ja",Kruistabel!$C$14,0)),"")</f>
        <v>28</v>
      </c>
      <c r="X39" s="326">
        <f>IF(Plananalyse!X39=1,VLOOKUP(X$5,Kruistabel!$B$6:$F$9,MATCH($C39,Kruistabel!$C$5:$F$5,0)+1,FALSE)+MIN(Kruistabel!$C$15,IF($D39="Ja",Kruistabel!$C$13,0)+IF(X$6="Ja",Kruistabel!$C$14,0)),"")</f>
        <v>28</v>
      </c>
      <c r="Y39" s="326">
        <f>IF(Plananalyse!Y39=1,VLOOKUP(Y$5,Kruistabel!$B$6:$F$9,MATCH($C39,Kruistabel!$C$5:$F$5,0)+1,FALSE)+MIN(Kruistabel!$C$15,IF($D39="Ja",Kruistabel!$C$13,0)+IF(Y$6="Ja",Kruistabel!$C$14,0)),"")</f>
        <v>40</v>
      </c>
      <c r="Z39" s="326">
        <f>IF(Plananalyse!Z39=1,VLOOKUP(Z$5,Kruistabel!$B$6:$F$9,MATCH($C39,Kruistabel!$C$5:$F$5,0)+1,FALSE)+MIN(Kruistabel!$C$15,IF($D39="Ja",Kruistabel!$C$13,0)+IF(Z$6="Ja",Kruistabel!$C$14,0)),"")</f>
        <v>28</v>
      </c>
      <c r="AA39" s="326">
        <f>IF(Plananalyse!AA39=1,VLOOKUP(AA$5,Kruistabel!$B$6:$F$9,MATCH($C39,Kruistabel!$C$5:$F$5,0)+1,FALSE)+MIN(Kruistabel!$C$15,IF($D39="Ja",Kruistabel!$C$13,0)+IF(AA$6="Ja",Kruistabel!$C$14,0)),"")</f>
        <v>28</v>
      </c>
      <c r="AB39" s="326">
        <f>IF(Plananalyse!AB39=1,VLOOKUP(AB$5,Kruistabel!$B$6:$F$9,MATCH($C39,Kruistabel!$C$5:$F$5,0)+1,FALSE)+MIN(Kruistabel!$C$15,IF($D39="Ja",Kruistabel!$C$13,0)+IF(AB$6="Ja",Kruistabel!$C$14,0)),"")</f>
        <v>28</v>
      </c>
      <c r="AC39" s="326">
        <f>IF(Plananalyse!AC39=1,VLOOKUP(AC$5,Kruistabel!$B$6:$F$9,MATCH($C39,Kruistabel!$C$5:$F$5,0)+1,FALSE)+MIN(Kruistabel!$C$15,IF($D39="Ja",Kruistabel!$C$13,0)+IF(AC$6="Ja",Kruistabel!$C$14,0)),"")</f>
        <v>28</v>
      </c>
      <c r="AD39" s="326">
        <f>IF(Plananalyse!AD39=1,VLOOKUP(AD$5,Kruistabel!$B$6:$F$9,MATCH($C39,Kruistabel!$C$5:$F$5,0)+1,FALSE)+MIN(Kruistabel!$C$15,IF($D39="Ja",Kruistabel!$C$13,0)+IF(AD$6="Ja",Kruistabel!$C$14,0)),"")</f>
        <v>28</v>
      </c>
      <c r="AE39" s="326">
        <f>IF(Plananalyse!AE39=1,VLOOKUP(AE$5,Kruistabel!$B$6:$F$9,MATCH($C39,Kruistabel!$C$5:$F$5,0)+1,FALSE)+MIN(Kruistabel!$C$15,IF($D39="Ja",Kruistabel!$C$13,0)+IF(AE$6="Ja",Kruistabel!$C$14,0)),"")</f>
        <v>28</v>
      </c>
      <c r="AF39" s="326">
        <f>IF(Plananalyse!AF39=1,VLOOKUP(AF$5,Kruistabel!$B$6:$F$9,MATCH($C39,Kruistabel!$C$5:$F$5,0)+1,FALSE)+MIN(Kruistabel!$C$15,IF($D39="Ja",Kruistabel!$C$13,0)+IF(AF$6="Ja",Kruistabel!$C$14,0)),"")</f>
        <v>28</v>
      </c>
      <c r="AG39" s="326">
        <f>IF(Plananalyse!AG39=1,VLOOKUP(AG$5,Kruistabel!$B$6:$F$9,MATCH($C39,Kruistabel!$C$5:$F$5,0)+1,FALSE)+MIN(Kruistabel!$C$15,IF($D39="Ja",Kruistabel!$C$13,0)+IF(AG$6="Ja",Kruistabel!$C$14,0)),"")</f>
        <v>28</v>
      </c>
      <c r="AH39" s="326">
        <f>IF(Plananalyse!AH39=1,VLOOKUP(AH$5,Kruistabel!$B$6:$F$9,MATCH($C39,Kruistabel!$C$5:$F$5,0)+1,FALSE)+MIN(Kruistabel!$C$15,IF($D39="Ja",Kruistabel!$C$13,0)+IF(AH$6="Ja",Kruistabel!$C$14,0)),"")</f>
        <v>28</v>
      </c>
      <c r="AI39" s="326">
        <f>IF(Plananalyse!AI39=1,VLOOKUP(AI$5,Kruistabel!$B$6:$F$9,MATCH($C39,Kruistabel!$C$5:$F$5,0)+1,FALSE)+MIN(Kruistabel!$C$15,IF($D39="Ja",Kruistabel!$C$13,0)+IF(AI$6="Ja",Kruistabel!$C$14,0)),"")</f>
        <v>28</v>
      </c>
      <c r="AJ39" s="326">
        <f>IF(Plananalyse!AJ39=1,VLOOKUP(AJ$5,Kruistabel!$B$6:$F$9,MATCH($C39,Kruistabel!$C$5:$F$5,0)+1,FALSE)+MIN(Kruistabel!$C$15,IF($D39="Ja",Kruistabel!$C$13,0)+IF(AJ$6="Ja",Kruistabel!$C$14,0)),"")</f>
        <v>28</v>
      </c>
      <c r="AK39" s="326">
        <f>IF(Plananalyse!AK39=1,VLOOKUP(AK$5,Kruistabel!$B$6:$F$9,MATCH($C39,Kruistabel!$C$5:$F$5,0)+1,FALSE)+MIN(Kruistabel!$C$15,IF($D39="Ja",Kruistabel!$C$13,0)+IF(AK$6="Ja",Kruistabel!$C$14,0)),"")</f>
        <v>42</v>
      </c>
      <c r="AL39" s="326">
        <f ca="1">IF(Plananalyse!AL39=1,VLOOKUP(AL$5,Kruistabel!$B$6:$F$9,MATCH($C39,Kruistabel!$C$5:$F$5,0)+1,FALSE)+MIN(Kruistabel!$C$15,IF($D39="Ja",Kruistabel!$C$13,0)+IF(AL$6="Ja",Kruistabel!$C$14,0)),"")</f>
        <v>28</v>
      </c>
      <c r="AM39" s="326">
        <f ca="1">IF(Plananalyse!AM39=1,VLOOKUP(AM$5,Kruistabel!$B$6:$F$9,MATCH($C39,Kruistabel!$C$5:$F$5,0)+1,FALSE)+MIN(Kruistabel!$C$15,IF($D39="Ja",Kruistabel!$C$13,0)+IF(AM$6="Ja",Kruistabel!$C$14,0)),"")</f>
        <v>28</v>
      </c>
      <c r="AN39" s="327"/>
      <c r="AO39" s="326">
        <f ca="1">IF(Plananalyse!AO39=1,VLOOKUP(AO$5,Kruistabel!$B$6:$F$9,MATCH($C39,Kruistabel!$C$5:$F$5,0)+1,FALSE)+MIN(Kruistabel!$C$15,IF($D39="Ja",Kruistabel!$C$13,0)+IF(AO$6="Ja",Kruistabel!$C$14,0)),"")</f>
        <v>42</v>
      </c>
      <c r="AP39" s="326">
        <f ca="1">IF(Plananalyse!AP39=1,VLOOKUP(AP$5,Kruistabel!$B$6:$F$9,MATCH($C39,Kruistabel!$C$5:$F$5,0)+1,FALSE)+MIN(Kruistabel!$C$15,IF($D39="Ja",Kruistabel!$C$13,0)+IF(AP$6="Ja",Kruistabel!$C$14,0)),"")</f>
        <v>42</v>
      </c>
      <c r="AQ39" s="326">
        <f ca="1">IF(Plananalyse!AQ39=1,VLOOKUP(AQ$5,Kruistabel!$B$6:$F$9,MATCH($C39,Kruistabel!$C$5:$F$5,0)+1,FALSE)+MIN(Kruistabel!$C$15,IF($D39="Ja",Kruistabel!$C$13,0)+IF(AQ$6="Ja",Kruistabel!$C$14,0)),"")</f>
        <v>42</v>
      </c>
      <c r="AR39" s="326">
        <f ca="1">IF(Plananalyse!AR39=1,VLOOKUP(AR$5,Kruistabel!$B$6:$F$9,MATCH($C39,Kruistabel!$C$5:$F$5,0)+1,FALSE)+MIN(Kruistabel!$C$15,IF($D39="Ja",Kruistabel!$C$13,0)+IF(AR$6="Ja",Kruistabel!$C$14,0)),"")</f>
        <v>46</v>
      </c>
      <c r="AS39" s="326">
        <f ca="1">IF(Plananalyse!AS39=1,VLOOKUP(AS$5,Kruistabel!$B$6:$F$9,MATCH($C39,Kruistabel!$C$5:$F$5,0)+1,FALSE)+MIN(Kruistabel!$C$15,IF($D39="Ja",Kruistabel!$C$13,0)+IF(AS$6="Ja",Kruistabel!$C$14,0)),"")</f>
        <v>42</v>
      </c>
      <c r="AT39" s="326">
        <f ca="1">IF(Plananalyse!AT39=1,VLOOKUP(AT$5,Kruistabel!$B$6:$F$9,MATCH($C39,Kruistabel!$C$5:$F$5,0)+1,FALSE)+MIN(Kruistabel!$C$15,IF($D39="Ja",Kruistabel!$C$13,0)+IF(AT$6="Ja",Kruistabel!$C$14,0)),"")</f>
        <v>46</v>
      </c>
      <c r="AU39" s="326">
        <f ca="1">IF(Plananalyse!AU39=1,VLOOKUP(AU$5,Kruistabel!$B$6:$F$9,MATCH($C39,Kruistabel!$C$5:$F$5,0)+1,FALSE)+MIN(Kruistabel!$C$15,IF($D39="Ja",Kruistabel!$C$13,0)+IF(AU$6="Ja",Kruistabel!$C$14,0)),"")</f>
        <v>28</v>
      </c>
      <c r="AV39" s="326">
        <f ca="1">IF(Plananalyse!AV39=1,VLOOKUP(AV$5,Kruistabel!$B$6:$F$9,MATCH($C39,Kruistabel!$C$5:$F$5,0)+1,FALSE)+MIN(Kruistabel!$C$15,IF($D39="Ja",Kruistabel!$C$13,0)+IF(AV$6="Ja",Kruistabel!$C$14,0)),"")</f>
        <v>42</v>
      </c>
      <c r="AW39" s="326">
        <f ca="1">IF(Plananalyse!AW39=1,VLOOKUP(AW$5,Kruistabel!$B$6:$F$9,MATCH($C39,Kruistabel!$C$5:$F$5,0)+1,FALSE)+MIN(Kruistabel!$C$15,IF($D39="Ja",Kruistabel!$C$13,0)+IF(AW$6="Ja",Kruistabel!$C$14,0)),"")</f>
        <v>28</v>
      </c>
      <c r="AX39" s="326">
        <f ca="1">IF(Plananalyse!AX39=1,VLOOKUP(AX$5,Kruistabel!$B$6:$F$9,MATCH($C39,Kruistabel!$C$5:$F$5,0)+1,FALSE)+MIN(Kruistabel!$C$15,IF($D39="Ja",Kruistabel!$C$13,0)+IF(AX$6="Ja",Kruistabel!$C$14,0)),"")</f>
        <v>28</v>
      </c>
      <c r="AY39" s="327"/>
      <c r="AZ39" s="326">
        <f ca="1">IF(Plananalyse!AZ39=1,VLOOKUP(AZ$5,Kruistabel!$B$6:$F$9,MATCH($C39,Kruistabel!$C$5:$F$5,0)+1,FALSE)+MIN(Kruistabel!$C$15,IF($D39="Ja",Kruistabel!$C$13,0)+IF(AZ$6="Ja",Kruistabel!$C$14,0)),"")</f>
        <v>28</v>
      </c>
      <c r="BA39" s="326">
        <f ca="1">IF(Plananalyse!BA39=1,VLOOKUP(BA$5,Kruistabel!$B$6:$F$9,MATCH($C39,Kruistabel!$C$5:$F$5,0)+1,FALSE)+MIN(Kruistabel!$C$15,IF($D39="Ja",Kruistabel!$C$13,0)+IF(BA$6="Ja",Kruistabel!$C$14,0)),"")</f>
        <v>28</v>
      </c>
      <c r="BB39" s="326">
        <f ca="1">IF(Plananalyse!BB39=1,VLOOKUP(BB$5,Kruistabel!$B$6:$F$9,MATCH($C39,Kruistabel!$C$5:$F$5,0)+1,FALSE)+MIN(Kruistabel!$C$15,IF($D39="Ja",Kruistabel!$C$13,0)+IF(BB$6="Ja",Kruistabel!$C$14,0)),"")</f>
        <v>40</v>
      </c>
      <c r="BC39" s="326">
        <f ca="1">IF(Plananalyse!BC39=1,VLOOKUP(BC$5,Kruistabel!$B$6:$F$9,MATCH($C39,Kruistabel!$C$5:$F$5,0)+1,FALSE)+MIN(Kruistabel!$C$15,IF($D39="Ja",Kruistabel!$C$13,0)+IF(BC$6="Ja",Kruistabel!$C$14,0)),"")</f>
        <v>40</v>
      </c>
      <c r="BD39" s="326">
        <f ca="1">IF(Plananalyse!BD39=1,VLOOKUP(BD$5,Kruistabel!$B$6:$F$9,MATCH($C39,Kruistabel!$C$5:$F$5,0)+1,FALSE)+MIN(Kruistabel!$C$15,IF($D39="Ja",Kruistabel!$C$13,0)+IF(BD$6="Ja",Kruistabel!$C$14,0)),"")</f>
        <v>28</v>
      </c>
      <c r="BE39" s="326">
        <f ca="1">IF(Plananalyse!BE39=1,VLOOKUP(BE$5,Kruistabel!$B$6:$F$9,MATCH($C39,Kruistabel!$C$5:$F$5,0)+1,FALSE)+MIN(Kruistabel!$C$15,IF($D39="Ja",Kruistabel!$C$13,0)+IF(BE$6="Ja",Kruistabel!$C$14,0)),"")</f>
        <v>28</v>
      </c>
      <c r="BF39" s="326">
        <f ca="1">IF(Plananalyse!BF39=1,VLOOKUP(BF$5,Kruistabel!$B$6:$F$9,MATCH($C39,Kruistabel!$C$5:$F$5,0)+1,FALSE)+MIN(Kruistabel!$C$15,IF($D39="Ja",Kruistabel!$C$13,0)+IF(BF$6="Ja",Kruistabel!$C$14,0)),"")</f>
        <v>28</v>
      </c>
      <c r="BG39" s="326">
        <f ca="1">IF(Plananalyse!BG39=1,VLOOKUP(BG$5,Kruistabel!$B$6:$F$9,MATCH($C39,Kruistabel!$C$5:$F$5,0)+1,FALSE)+MIN(Kruistabel!$C$15,IF($D39="Ja",Kruistabel!$C$13,0)+IF(BG$6="Ja",Kruistabel!$C$14,0)),"")</f>
        <v>28</v>
      </c>
      <c r="BH39" s="326">
        <f ca="1">IF(Plananalyse!BH39=1,VLOOKUP(BH$5,Kruistabel!$B$6:$F$9,MATCH($C39,Kruistabel!$C$5:$F$5,0)+1,FALSE)+MIN(Kruistabel!$C$15,IF($D39="Ja",Kruistabel!$C$13,0)+IF(BH$6="Ja",Kruistabel!$C$14,0)),"")</f>
        <v>28</v>
      </c>
      <c r="BI39" s="327"/>
      <c r="BJ39" s="326" t="e">
        <f ca="1">IF(Plananalyse!BJ39=1,VLOOKUP(BJ$5,Kruistabel!$B$6:$F$9,MATCH($C39,Kruistabel!$C$5:$F$5,0)+1,FALSE)+MIN(Kruistabel!$C$15,IF($D39="Ja",Kruistabel!$C$13,0)+IF(BJ$6="Ja",Kruistabel!$C$14,0)),"")</f>
        <v>#N/A</v>
      </c>
      <c r="BK39" s="326" t="e">
        <f ca="1">IF(Plananalyse!BK39=1,VLOOKUP(BK$5,Kruistabel!$B$6:$F$9,MATCH($C39,Kruistabel!$C$5:$F$5,0)+1,FALSE)+MIN(Kruistabel!$C$15,IF($D39="Ja",Kruistabel!$C$13,0)+IF(BK$6="Ja",Kruistabel!$C$14,0)),"")</f>
        <v>#N/A</v>
      </c>
      <c r="BL39" s="326" t="e">
        <f ca="1">IF(Plananalyse!BL39=1,VLOOKUP(BL$5,Kruistabel!$B$6:$F$9,MATCH($C39,Kruistabel!$C$5:$F$5,0)+1,FALSE)+MIN(Kruistabel!$C$15,IF($D39="Ja",Kruistabel!$C$13,0)+IF(BL$6="Ja",Kruistabel!$C$14,0)),"")</f>
        <v>#N/A</v>
      </c>
      <c r="BM39" s="326" t="e">
        <f ca="1">IF(Plananalyse!BM39=1,VLOOKUP(BM$5,Kruistabel!$B$6:$F$9,MATCH($C39,Kruistabel!$C$5:$F$5,0)+1,FALSE)+MIN(Kruistabel!$C$15,IF($D39="Ja",Kruistabel!$C$13,0)+IF(BM$6="Ja",Kruistabel!$C$14,0)),"")</f>
        <v>#N/A</v>
      </c>
      <c r="BN39" s="326" t="e">
        <f ca="1">IF(Plananalyse!BN39=1,VLOOKUP(BN$5,Kruistabel!$B$6:$F$9,MATCH($C39,Kruistabel!$C$5:$F$5,0)+1,FALSE)+MIN(Kruistabel!$C$15,IF($D39="Ja",Kruistabel!$C$13,0)+IF(BN$6="Ja",Kruistabel!$C$14,0)),"")</f>
        <v>#N/A</v>
      </c>
      <c r="BO39" s="326" t="e">
        <f ca="1">IF(Plananalyse!BO39=1,VLOOKUP(BO$5,Kruistabel!$B$6:$F$9,MATCH($C39,Kruistabel!$C$5:$F$5,0)+1,FALSE)+MIN(Kruistabel!$C$15,IF($D39="Ja",Kruistabel!$C$13,0)+IF(BO$6="Ja",Kruistabel!$C$14,0)),"")</f>
        <v>#N/A</v>
      </c>
      <c r="BP39" s="326" t="e">
        <f ca="1">IF(Plananalyse!BP39=1,VLOOKUP(BP$5,Kruistabel!$B$6:$F$9,MATCH($C39,Kruistabel!$C$5:$F$5,0)+1,FALSE)+MIN(Kruistabel!$C$15,IF($D39="Ja",Kruistabel!$C$13,0)+IF(BP$6="Ja",Kruistabel!$C$14,0)),"")</f>
        <v>#N/A</v>
      </c>
      <c r="BQ39" s="326" t="e">
        <f ca="1">IF(Plananalyse!BQ39=1,VLOOKUP(BQ$5,Kruistabel!$B$6:$F$9,MATCH($C39,Kruistabel!$C$5:$F$5,0)+1,FALSE)+MIN(Kruistabel!$C$15,IF($D39="Ja",Kruistabel!$C$13,0)+IF(BQ$6="Ja",Kruistabel!$C$14,0)),"")</f>
        <v>#N/A</v>
      </c>
      <c r="BR39" s="326" t="e">
        <f ca="1">IF(Plananalyse!BR39=1,VLOOKUP(BR$5,Kruistabel!$B$6:$F$9,MATCH($C39,Kruistabel!$C$5:$F$5,0)+1,FALSE)+MIN(Kruistabel!$C$15,IF($D39="Ja",Kruistabel!$C$13,0)+IF(BR$6="Ja",Kruistabel!$C$14,0)),"")</f>
        <v>#REF!</v>
      </c>
      <c r="BS39" s="326" t="e">
        <f ca="1">IF(Plananalyse!BS39=1,VLOOKUP(BS$5,Kruistabel!$B$6:$F$9,MATCH($C39,Kruistabel!$C$5:$F$5,0)+1,FALSE)+MIN(Kruistabel!$C$15,IF($D39="Ja",Kruistabel!$C$13,0)+IF(BS$6="Ja",Kruistabel!$C$14,0)),"")</f>
        <v>#REF!</v>
      </c>
      <c r="BT39" s="65"/>
      <c r="BU39" s="231">
        <f ca="1">IF(Plananalyse!BU39=1,VLOOKUP(BU$5,Kruistabel!$B$6:$F$9,MATCH($C39,Kruistabel!$C$5:$F$5,0)+1,FALSE)+MIN(Kruistabel!$C$15,IF($D39="Ja",Kruistabel!$C$13,0)+IF(BU$6="Ja",Kruistabel!$C$14,0)),"")</f>
        <v>28</v>
      </c>
      <c r="BV39" s="326">
        <f ca="1">IF(Plananalyse!BV39=1,VLOOKUP(BV$5,Kruistabel!$B$6:$F$9,MATCH($C39,Kruistabel!$C$5:$F$5,0)+1,FALSE)+MIN(Kruistabel!$C$15,IF($D39="Ja",Kruistabel!$C$13,0)+IF(BV$6="Ja",Kruistabel!$C$14,0)),"")</f>
        <v>44</v>
      </c>
      <c r="BW39" s="326">
        <f ca="1">IF(Plananalyse!BW39=1,VLOOKUP(BW$5,Kruistabel!$B$6:$F$9,MATCH($C39,Kruistabel!$C$5:$F$5,0)+1,FALSE)+MIN(Kruistabel!$C$15,IF($D39="Ja",Kruistabel!$C$13,0)+IF(BW$6="Ja",Kruistabel!$C$14,0)),"")</f>
        <v>28</v>
      </c>
      <c r="BX39" s="326">
        <f ca="1">IF(Plananalyse!BX39=1,VLOOKUP(BX$5,Kruistabel!$B$6:$F$9,MATCH($C39,Kruistabel!$C$5:$F$5,0)+1,FALSE)+MIN(Kruistabel!$C$15,IF($D39="Ja",Kruistabel!$C$13,0)+IF(BX$6="Ja",Kruistabel!$C$14,0)),"")</f>
        <v>28</v>
      </c>
      <c r="BY39" s="327"/>
      <c r="BZ39" s="326" t="e">
        <f ca="1">IF(Plananalyse!BZ39=1,VLOOKUP(BZ$5,Kruistabel!$B$6:$F$9,MATCH($C39,Kruistabel!$C$5:$F$5,0)+1,FALSE)+MIN(Kruistabel!$C$15,IF($D39="Ja",Kruistabel!$C$13,0)+IF(BZ$6="Ja",Kruistabel!$C$14,0)),"")</f>
        <v>#N/A</v>
      </c>
      <c r="CA39" s="326" t="e">
        <f ca="1">IF(Plananalyse!CA39=1,VLOOKUP(CA$5,Kruistabel!$B$6:$F$9,MATCH($C39,Kruistabel!$C$5:$F$5,0)+1,FALSE)+MIN(Kruistabel!$C$15,IF($D39="Ja",Kruistabel!$C$13,0)+IF(CA$6="Ja",Kruistabel!$C$14,0)),"")</f>
        <v>#N/A</v>
      </c>
      <c r="CB39" s="326" t="e">
        <f ca="1">IF(Plananalyse!CB39=1,VLOOKUP(CB$5,Kruistabel!$B$6:$F$9,MATCH($C39,Kruistabel!$C$5:$F$5,0)+1,FALSE)+MIN(Kruistabel!$C$15,IF($D39="Ja",Kruistabel!$C$13,0)+IF(CB$6="Ja",Kruistabel!$C$14,0)),"")</f>
        <v>#N/A</v>
      </c>
      <c r="CC39" s="326" t="e">
        <f ca="1">IF(Plananalyse!CC39=1,VLOOKUP(CC$5,Kruistabel!$B$6:$F$9,MATCH($C39,Kruistabel!$C$5:$F$5,0)+1,FALSE)+MIN(Kruistabel!$C$15,IF($D39="Ja",Kruistabel!$C$13,0)+IF(CC$6="Ja",Kruistabel!$C$14,0)),"")</f>
        <v>#N/A</v>
      </c>
      <c r="CD39" s="326" t="e">
        <f ca="1">IF(Plananalyse!CD39=1,VLOOKUP(CD$5,Kruistabel!$B$6:$F$9,MATCH($C39,Kruistabel!$C$5:$F$5,0)+1,FALSE)+MIN(Kruistabel!$C$15,IF($D39="Ja",Kruistabel!$C$13,0)+IF(CD$6="Ja",Kruistabel!$C$14,0)),"")</f>
        <v>#N/A</v>
      </c>
      <c r="CE39" s="326" t="e">
        <f ca="1">IF(Plananalyse!CE39=1,VLOOKUP(CE$5,Kruistabel!$B$6:$F$9,MATCH($C39,Kruistabel!$C$5:$F$5,0)+1,FALSE)+MIN(Kruistabel!$C$15,IF($D39="Ja",Kruistabel!$C$13,0)+IF(CE$6="Ja",Kruistabel!$C$14,0)),"")</f>
        <v>#N/A</v>
      </c>
      <c r="CF39" s="326" t="e">
        <f ca="1">IF(Plananalyse!CF39=1,VLOOKUP(CF$5,Kruistabel!$B$6:$F$9,MATCH($C39,Kruistabel!$C$5:$F$5,0)+1,FALSE)+MIN(Kruistabel!$C$15,IF($D39="Ja",Kruistabel!$C$13,0)+IF(CF$6="Ja",Kruistabel!$C$14,0)),"")</f>
        <v>#N/A</v>
      </c>
      <c r="CG39" s="326" t="e">
        <f ca="1">IF(Plananalyse!CG39=1,VLOOKUP(CG$5,Kruistabel!$B$6:$F$9,MATCH($C39,Kruistabel!$C$5:$F$5,0)+1,FALSE)+MIN(Kruistabel!$C$15,IF($D39="Ja",Kruistabel!$C$13,0)+IF(CG$6="Ja",Kruistabel!$C$14,0)),"")</f>
        <v>#REF!</v>
      </c>
      <c r="CH39" s="326" t="e">
        <f ca="1">IF(Plananalyse!CH39=1,VLOOKUP(CH$5,Kruistabel!$B$6:$F$9,MATCH($C39,Kruistabel!$C$5:$F$5,0)+1,FALSE)+MIN(Kruistabel!$C$15,IF($D39="Ja",Kruistabel!$C$13,0)+IF(CH$6="Ja",Kruistabel!$C$14,0)),"")</f>
        <v>#REF!</v>
      </c>
      <c r="CI39" s="65"/>
      <c r="CJ39" s="326">
        <f ca="1">IF(Plananalyse!CJ39=1,VLOOKUP(CJ$5,Kruistabel!$B$6:$F$9,MATCH($C39,Kruistabel!$C$5:$F$5,0)+1,FALSE)+MIN(Kruistabel!$C$15,IF($D39="Ja",Kruistabel!$C$13,0)+IF(CJ$6="Ja",Kruistabel!$C$14,0)),"")</f>
        <v>44</v>
      </c>
      <c r="CK39" s="326">
        <f ca="1">IF(Plananalyse!CK39=1,VLOOKUP(CK$5,Kruistabel!$B$6:$F$9,MATCH($C39,Kruistabel!$C$5:$F$5,0)+1,FALSE)+MIN(Kruistabel!$C$15,IF($D39="Ja",Kruistabel!$C$13,0)+IF(CK$6="Ja",Kruistabel!$C$14,0)),"")</f>
        <v>44</v>
      </c>
      <c r="CL39" s="326">
        <f ca="1">IF(Plananalyse!CL39=1,VLOOKUP(CL$5,Kruistabel!$B$6:$F$9,MATCH($C39,Kruistabel!$C$5:$F$5,0)+1,FALSE)+MIN(Kruistabel!$C$15,IF($D39="Ja",Kruistabel!$C$13,0)+IF(CL$6="Ja",Kruistabel!$C$14,0)),"")</f>
        <v>28</v>
      </c>
      <c r="CM39" s="326">
        <f ca="1">IF(Plananalyse!CM39=1,VLOOKUP(CM$5,Kruistabel!$B$6:$F$9,MATCH($C39,Kruistabel!$C$5:$F$5,0)+1,FALSE)+MIN(Kruistabel!$C$15,IF($D39="Ja",Kruistabel!$C$13,0)+IF(CM$6="Ja",Kruistabel!$C$14,0)),"")</f>
        <v>48</v>
      </c>
      <c r="CN39" s="326">
        <f ca="1">IF(Plananalyse!CN39=1,VLOOKUP(CN$5,Kruistabel!$B$6:$F$9,MATCH($C39,Kruistabel!$C$5:$F$5,0)+1,FALSE)+MIN(Kruistabel!$C$15,IF($D39="Ja",Kruistabel!$C$13,0)+IF(CN$6="Ja",Kruistabel!$C$14,0)),"")</f>
        <v>48</v>
      </c>
      <c r="CO39" s="326">
        <f ca="1">IF(Plananalyse!CO39=1,VLOOKUP(CO$5,Kruistabel!$B$6:$F$9,MATCH($C39,Kruistabel!$C$5:$F$5,0)+1,FALSE)+MIN(Kruistabel!$C$15,IF($D39="Ja",Kruistabel!$C$13,0)+IF(CO$6="Ja",Kruistabel!$C$14,0)),"")</f>
        <v>40</v>
      </c>
      <c r="CP39" s="326">
        <f ca="1">IF(Plananalyse!CP39=1,VLOOKUP(CP$5,Kruistabel!$B$6:$F$9,MATCH($C39,Kruistabel!$C$5:$F$5,0)+1,FALSE)+MIN(Kruistabel!$C$15,IF($D39="Ja",Kruistabel!$C$13,0)+IF(CP$6="Ja",Kruistabel!$C$14,0)),"")</f>
        <v>44</v>
      </c>
      <c r="CQ39" s="326">
        <f ca="1">IF(Plananalyse!CQ39=1,VLOOKUP(CQ$5,Kruistabel!$B$6:$F$9,MATCH($C39,Kruistabel!$C$5:$F$5,0)+1,FALSE)+MIN(Kruistabel!$C$15,IF($D39="Ja",Kruistabel!$C$13,0)+IF(CQ$6="Ja",Kruistabel!$C$14,0)),"")</f>
        <v>40</v>
      </c>
      <c r="CR39" s="326">
        <f ca="1">IF(Plananalyse!CR39=1,VLOOKUP(CR$5,Kruistabel!$B$6:$F$9,MATCH($C39,Kruistabel!$C$5:$F$5,0)+1,FALSE)+MIN(Kruistabel!$C$15,IF($D39="Ja",Kruistabel!$C$13,0)+IF(CR$6="Ja",Kruistabel!$C$14,0)),"")</f>
        <v>42</v>
      </c>
      <c r="CS39" s="326">
        <f ca="1">IF(Plananalyse!CS39=1,VLOOKUP(CS$5,Kruistabel!$B$6:$F$9,MATCH($C39,Kruistabel!$C$5:$F$5,0)+1,FALSE)+MIN(Kruistabel!$C$15,IF($D39="Ja",Kruistabel!$C$13,0)+IF(CS$6="Ja",Kruistabel!$C$14,0)),"")</f>
        <v>44</v>
      </c>
      <c r="CT39" s="326">
        <f ca="1">IF(Plananalyse!CT39=1,VLOOKUP(CT$5,Kruistabel!$B$6:$F$9,MATCH($C39,Kruistabel!$C$5:$F$5,0)+1,FALSE)+MIN(Kruistabel!$C$15,IF($D39="Ja",Kruistabel!$C$13,0)+IF(CT$6="Ja",Kruistabel!$C$14,0)),"")</f>
        <v>44</v>
      </c>
      <c r="CU39" s="326">
        <f ca="1">IF(Plananalyse!CU39=1,VLOOKUP(CU$5,Kruistabel!$B$6:$F$9,MATCH($C39,Kruistabel!$C$5:$F$5,0)+1,FALSE)+MIN(Kruistabel!$C$15,IF($D39="Ja",Kruistabel!$C$13,0)+IF(CU$6="Ja",Kruistabel!$C$14,0)),"")</f>
        <v>40</v>
      </c>
      <c r="CV39" s="326">
        <f ca="1">IF(Plananalyse!CV39=1,VLOOKUP(CV$5,Kruistabel!$B$6:$F$9,MATCH($C39,Kruistabel!$C$5:$F$5,0)+1,FALSE)+MIN(Kruistabel!$C$15,IF($D39="Ja",Kruistabel!$C$13,0)+IF(CV$6="Ja",Kruistabel!$C$14,0)),"")</f>
        <v>40</v>
      </c>
      <c r="CW39" s="326">
        <f ca="1">IF(Plananalyse!CW39=1,VLOOKUP(CW$5,Kruistabel!$B$6:$F$9,MATCH($C39,Kruistabel!$C$5:$F$5,0)+1,FALSE)+MIN(Kruistabel!$C$15,IF($D39="Ja",Kruistabel!$C$13,0)+IF(CW$6="Ja",Kruistabel!$C$14,0)),"")</f>
        <v>44</v>
      </c>
      <c r="CX39" s="326">
        <f ca="1">IF(Plananalyse!CX39=1,VLOOKUP(CX$5,Kruistabel!$B$6:$F$9,MATCH($C39,Kruistabel!$C$5:$F$5,0)+1,FALSE)+MIN(Kruistabel!$C$15,IF($D39="Ja",Kruistabel!$C$13,0)+IF(CX$6="Ja",Kruistabel!$C$14,0)),"")</f>
        <v>28</v>
      </c>
      <c r="CY39" s="326">
        <f ca="1">IF(Plananalyse!CY39=1,VLOOKUP(CY$5,Kruistabel!$B$6:$F$9,MATCH($C39,Kruistabel!$C$5:$F$5,0)+1,FALSE)+MIN(Kruistabel!$C$15,IF($D39="Ja",Kruistabel!$C$13,0)+IF(CY$6="Ja",Kruistabel!$C$14,0)),"")</f>
        <v>40</v>
      </c>
      <c r="CZ39" s="326">
        <f ca="1">IF(Plananalyse!CZ39=1,VLOOKUP(CZ$5,Kruistabel!$B$6:$F$9,MATCH($C39,Kruistabel!$C$5:$F$5,0)+1,FALSE)+MIN(Kruistabel!$C$15,IF($D39="Ja",Kruistabel!$C$13,0)+IF(CZ$6="Ja",Kruistabel!$C$14,0)),"")</f>
        <v>40</v>
      </c>
      <c r="DA39" s="326">
        <f ca="1">IF(Plananalyse!DA39=1,VLOOKUP(DA$5,Kruistabel!$B$6:$F$9,MATCH($C39,Kruistabel!$C$5:$F$5,0)+1,FALSE)+MIN(Kruistabel!$C$15,IF($D39="Ja",Kruistabel!$C$13,0)+IF(DA$6="Ja",Kruistabel!$C$14,0)),"")</f>
        <v>40</v>
      </c>
      <c r="DB39" s="326">
        <f ca="1">IF(Plananalyse!DB39=1,VLOOKUP(DB$5,Kruistabel!$B$6:$F$9,MATCH($C39,Kruistabel!$C$5:$F$5,0)+1,FALSE)+MIN(Kruistabel!$C$15,IF($D39="Ja",Kruistabel!$C$13,0)+IF(DB$6="Ja",Kruistabel!$C$14,0)),"")</f>
        <v>28</v>
      </c>
      <c r="DC39" s="326">
        <f ca="1">IF(Plananalyse!DC39=1,VLOOKUP(DC$5,Kruistabel!$B$6:$F$9,MATCH($C39,Kruistabel!$C$5:$F$5,0)+1,FALSE)+MIN(Kruistabel!$C$15,IF($D39="Ja",Kruistabel!$C$13,0)+IF(DC$6="Ja",Kruistabel!$C$14,0)),"")</f>
        <v>28</v>
      </c>
      <c r="DD39" s="327"/>
      <c r="DE39" s="326" t="e">
        <f ca="1">IF(Plananalyse!DE39=1,VLOOKUP(DE$5,Kruistabel!$B$6:$F$9,MATCH($C39,Kruistabel!$C$5:$F$5,0)+1,FALSE)+MIN(Kruistabel!$C$15,IF($D39="Ja",Kruistabel!$C$13,0)+IF(DE$6="Ja",Kruistabel!$C$14,0)),"")</f>
        <v>#N/A</v>
      </c>
      <c r="DF39" s="326" t="e">
        <f ca="1">IF(Plananalyse!DF39=1,VLOOKUP(DF$5,Kruistabel!$B$6:$F$9,MATCH($C39,Kruistabel!$C$5:$F$5,0)+1,FALSE)+MIN(Kruistabel!$C$15,IF($D39="Ja",Kruistabel!$C$13,0)+IF(DF$6="Ja",Kruistabel!$C$14,0)),"")</f>
        <v>#N/A</v>
      </c>
      <c r="DG39" s="326" t="e">
        <f ca="1">IF(Plananalyse!DG39=1,VLOOKUP(DG$5,Kruistabel!$B$6:$F$9,MATCH($C39,Kruistabel!$C$5:$F$5,0)+1,FALSE)+MIN(Kruistabel!$C$15,IF($D39="Ja",Kruistabel!$C$13,0)+IF(DG$6="Ja",Kruistabel!$C$14,0)),"")</f>
        <v>#N/A</v>
      </c>
      <c r="DH39" s="326" t="e">
        <f ca="1">IF(Plananalyse!DH39=1,VLOOKUP(DH$5,Kruistabel!$B$6:$F$9,MATCH($C39,Kruistabel!$C$5:$F$5,0)+1,FALSE)+MIN(Kruistabel!$C$15,IF($D39="Ja",Kruistabel!$C$13,0)+IF(DH$6="Ja",Kruistabel!$C$14,0)),"")</f>
        <v>#N/A</v>
      </c>
      <c r="DI39" s="326" t="e">
        <f ca="1">IF(Plananalyse!DI39=1,VLOOKUP(DI$5,Kruistabel!$B$6:$F$9,MATCH($C39,Kruistabel!$C$5:$F$5,0)+1,FALSE)+MIN(Kruistabel!$C$15,IF($D39="Ja",Kruistabel!$C$13,0)+IF(DI$6="Ja",Kruistabel!$C$14,0)),"")</f>
        <v>#N/A</v>
      </c>
      <c r="DJ39" s="326" t="e">
        <f ca="1">IF(Plananalyse!DJ39=1,VLOOKUP(DJ$5,Kruistabel!$B$6:$F$9,MATCH($C39,Kruistabel!$C$5:$F$5,0)+1,FALSE)+MIN(Kruistabel!$C$15,IF($D39="Ja",Kruistabel!$C$13,0)+IF(DJ$6="Ja",Kruistabel!$C$14,0)),"")</f>
        <v>#N/A</v>
      </c>
      <c r="DK39" s="326" t="e">
        <f ca="1">IF(Plananalyse!DK39=1,VLOOKUP(DK$5,Kruistabel!$B$6:$F$9,MATCH($C39,Kruistabel!$C$5:$F$5,0)+1,FALSE)+MIN(Kruistabel!$C$15,IF($D39="Ja",Kruistabel!$C$13,0)+IF(DK$6="Ja",Kruistabel!$C$14,0)),"")</f>
        <v>#REF!</v>
      </c>
      <c r="DL39" s="326" t="e">
        <f ca="1">IF(Plananalyse!DL39=1,VLOOKUP(DL$5,Kruistabel!$B$6:$F$9,MATCH($C39,Kruistabel!$C$5:$F$5,0)+1,FALSE)+MIN(Kruistabel!$C$15,IF($D39="Ja",Kruistabel!$C$13,0)+IF(DL$6="Ja",Kruistabel!$C$14,0)),"")</f>
        <v>#REF!</v>
      </c>
      <c r="DM39" s="327"/>
      <c r="DN39" s="326" t="e">
        <f ca="1">IF(Plananalyse!DN39=1,VLOOKUP(DN$5,Kruistabel!$B$6:$F$9,MATCH($C39,Kruistabel!$C$5:$F$5,0)+1,FALSE)+MIN(Kruistabel!$C$15,IF($D39="Ja",Kruistabel!$C$13,0)+IF(DN$6="Ja",Kruistabel!$C$14,0)),"")</f>
        <v>#N/A</v>
      </c>
      <c r="DO39" s="326" t="e">
        <f ca="1">IF(Plananalyse!DO39=1,VLOOKUP(DO$5,Kruistabel!$B$6:$F$9,MATCH($C39,Kruistabel!$C$5:$F$5,0)+1,FALSE)+MIN(Kruistabel!$C$15,IF($D39="Ja",Kruistabel!$C$13,0)+IF(DO$6="Ja",Kruistabel!$C$14,0)),"")</f>
        <v>#N/A</v>
      </c>
      <c r="DP39" s="326" t="e">
        <f ca="1">IF(Plananalyse!DP39=1,VLOOKUP(DP$5,Kruistabel!$B$6:$F$9,MATCH($C39,Kruistabel!$C$5:$F$5,0)+1,FALSE)+MIN(Kruistabel!$C$15,IF($D39="Ja",Kruistabel!$C$13,0)+IF(DP$6="Ja",Kruistabel!$C$14,0)),"")</f>
        <v>#N/A</v>
      </c>
      <c r="DQ39" s="326" t="e">
        <f ca="1">IF(Plananalyse!DQ39=1,VLOOKUP(DQ$5,Kruistabel!$B$6:$F$9,MATCH($C39,Kruistabel!$C$5:$F$5,0)+1,FALSE)+MIN(Kruistabel!$C$15,IF($D39="Ja",Kruistabel!$C$13,0)+IF(DQ$6="Ja",Kruistabel!$C$14,0)),"")</f>
        <v>#N/A</v>
      </c>
      <c r="DR39" s="326" t="e">
        <f ca="1">IF(Plananalyse!DR39=1,VLOOKUP(DR$5,Kruistabel!$B$6:$F$9,MATCH($C39,Kruistabel!$C$5:$F$5,0)+1,FALSE)+MIN(Kruistabel!$C$15,IF($D39="Ja",Kruistabel!$C$13,0)+IF(DR$6="Ja",Kruistabel!$C$14,0)),"")</f>
        <v>#N/A</v>
      </c>
      <c r="DS39" s="326" t="e">
        <f ca="1">IF(Plananalyse!DS39=1,VLOOKUP(DS$5,Kruistabel!$B$6:$F$9,MATCH($C39,Kruistabel!$C$5:$F$5,0)+1,FALSE)+MIN(Kruistabel!$C$15,IF($D39="Ja",Kruistabel!$C$13,0)+IF(DS$6="Ja",Kruistabel!$C$14,0)),"")</f>
        <v>#N/A</v>
      </c>
      <c r="DT39" s="326" t="e">
        <f ca="1">IF(Plananalyse!DT39=1,VLOOKUP(DT$5,Kruistabel!$B$6:$F$9,MATCH($C39,Kruistabel!$C$5:$F$5,0)+1,FALSE)+MIN(Kruistabel!$C$15,IF($D39="Ja",Kruistabel!$C$13,0)+IF(DT$6="Ja",Kruistabel!$C$14,0)),"")</f>
        <v>#N/A</v>
      </c>
      <c r="DU39" s="326" t="e">
        <f ca="1">IF(Plananalyse!DU39=1,VLOOKUP(DU$5,Kruistabel!$B$6:$F$9,MATCH($C39,Kruistabel!$C$5:$F$5,0)+1,FALSE)+MIN(Kruistabel!$C$15,IF($D39="Ja",Kruistabel!$C$13,0)+IF(DU$6="Ja",Kruistabel!$C$14,0)),"")</f>
        <v>#N/A</v>
      </c>
      <c r="DV39" s="326" t="e">
        <f ca="1">IF(Plananalyse!DV39=1,VLOOKUP(DV$5,Kruistabel!$B$6:$F$9,MATCH($C39,Kruistabel!$C$5:$F$5,0)+1,FALSE)+MIN(Kruistabel!$C$15,IF($D39="Ja",Kruistabel!$C$13,0)+IF(DV$6="Ja",Kruistabel!$C$14,0)),"")</f>
        <v>#N/A</v>
      </c>
      <c r="DW39" s="326" t="e">
        <f ca="1">IF(Plananalyse!DW39=1,VLOOKUP(DW$5,Kruistabel!$B$6:$F$9,MATCH($C39,Kruistabel!$C$5:$F$5,0)+1,FALSE)+MIN(Kruistabel!$C$15,IF($D39="Ja",Kruistabel!$C$13,0)+IF(DW$6="Ja",Kruistabel!$C$14,0)),"")</f>
        <v>#REF!</v>
      </c>
      <c r="DX39" s="326" t="e">
        <f ca="1">IF(Plananalyse!DX39=1,VLOOKUP(DX$5,Kruistabel!$B$6:$F$9,MATCH($C39,Kruistabel!$C$5:$F$5,0)+1,FALSE)+MIN(Kruistabel!$C$15,IF($D39="Ja",Kruistabel!$C$13,0)+IF(DX$6="Ja",Kruistabel!$C$14,0)),"")</f>
        <v>#REF!</v>
      </c>
      <c r="DY39" s="327"/>
      <c r="DZ39" s="326" t="e">
        <f ca="1">IF(Plananalyse!DZ39=1,VLOOKUP(DZ$5,Kruistabel!$B$6:$F$9,MATCH($C39,Kruistabel!$C$5:$F$5,0)+1,FALSE)+MIN(Kruistabel!$C$15,IF($D39="Ja",Kruistabel!$C$13,0)+IF(DZ$6="Ja",Kruistabel!$C$14,0)),"")</f>
        <v>#N/A</v>
      </c>
      <c r="EA39" s="326" t="e">
        <f ca="1">IF(Plananalyse!EA39=1,VLOOKUP(EA$5,Kruistabel!$B$6:$F$9,MATCH($C39,Kruistabel!$C$5:$F$5,0)+1,FALSE)+MIN(Kruistabel!$C$15,IF($D39="Ja",Kruistabel!$C$13,0)+IF(EA$6="Ja",Kruistabel!$C$14,0)),"")</f>
        <v>#N/A</v>
      </c>
      <c r="EB39" s="326" t="e">
        <f ca="1">IF(Plananalyse!EB39=1,VLOOKUP(EB$5,Kruistabel!$B$6:$F$9,MATCH($C39,Kruistabel!$C$5:$F$5,0)+1,FALSE)+MIN(Kruistabel!$C$15,IF($D39="Ja",Kruistabel!$C$13,0)+IF(EB$6="Ja",Kruistabel!$C$14,0)),"")</f>
        <v>#REF!</v>
      </c>
      <c r="EC39" s="326" t="e">
        <f ca="1">IF(Plananalyse!EC39=1,VLOOKUP(EC$5,Kruistabel!$B$6:$F$9,MATCH($C39,Kruistabel!$C$5:$F$5,0)+1,FALSE)+MIN(Kruistabel!$C$15,IF($D39="Ja",Kruistabel!$C$13,0)+IF(EC$6="Ja",Kruistabel!$C$14,0)),"")</f>
        <v>#REF!</v>
      </c>
      <c r="ED39" s="327"/>
      <c r="EE39" s="326" t="e">
        <f ca="1">IF(Plananalyse!EE39=1,VLOOKUP(EE$5,Kruistabel!$B$6:$F$9,MATCH($C39,Kruistabel!$C$5:$F$5,0)+1,FALSE)+MIN(Kruistabel!$C$15,IF($D39="Ja",Kruistabel!$C$13,0)+IF(EE$6="Ja",Kruistabel!$C$14,0)),"")</f>
        <v>#N/A</v>
      </c>
      <c r="EF39" s="326" t="e">
        <f ca="1">IF(Plananalyse!EF39=1,VLOOKUP(EF$5,Kruistabel!$B$6:$F$9,MATCH($C39,Kruistabel!$C$5:$F$5,0)+1,FALSE)+MIN(Kruistabel!$C$15,IF($D39="Ja",Kruistabel!$C$13,0)+IF(EF$6="Ja",Kruistabel!$C$14,0)),"")</f>
        <v>#N/A</v>
      </c>
      <c r="EG39" s="326" t="e">
        <f ca="1">IF(Plananalyse!EG39=1,VLOOKUP(EG$5,Kruistabel!$B$6:$F$9,MATCH($C39,Kruistabel!$C$5:$F$5,0)+1,FALSE)+MIN(Kruistabel!$C$15,IF($D39="Ja",Kruistabel!$C$13,0)+IF(EG$6="Ja",Kruistabel!$C$14,0)),"")</f>
        <v>#N/A</v>
      </c>
      <c r="EH39" s="326" t="e">
        <f ca="1">IF(Plananalyse!EH39=1,VLOOKUP(EH$5,Kruistabel!$B$6:$F$9,MATCH($C39,Kruistabel!$C$5:$F$5,0)+1,FALSE)+MIN(Kruistabel!$C$15,IF($D39="Ja",Kruistabel!$C$13,0)+IF(EH$6="Ja",Kruistabel!$C$14,0)),"")</f>
        <v>#REF!</v>
      </c>
      <c r="EI39" s="326" t="e">
        <f ca="1">IF(Plananalyse!EI39=1,VLOOKUP(EI$5,Kruistabel!$B$6:$F$9,MATCH($C39,Kruistabel!$C$5:$F$5,0)+1,FALSE)+MIN(Kruistabel!$C$15,IF($D39="Ja",Kruistabel!$C$13,0)+IF(EI$6="Ja",Kruistabel!$C$14,0)),"")</f>
        <v>#REF!</v>
      </c>
      <c r="EJ39" s="331" t="str">
        <f>IF(Plananalyse!EJ39=1,VLOOKUP(EJ$5,Kruistabel!$B$6:$F$9,MATCH($C39,Kruistabel!$C$5:$F$5,0)+1,FALSE)+MIN(Kruistabel!$C$15,IF($D39="Ja",Kruistabel!$C$13,0)+IF(EJ$6="Ja",Kruistabel!$C$14,0)),"")</f>
        <v/>
      </c>
      <c r="EK39" s="164"/>
      <c r="EL39" s="164"/>
      <c r="EM39" s="164"/>
      <c r="EN39" s="164"/>
    </row>
    <row r="40" spans="2:144">
      <c r="B40" s="337" t="str">
        <f>Classificatietabel!B38</f>
        <v>OF - Andere 1 (vul hier in)</v>
      </c>
      <c r="C40" s="160" t="str">
        <f>_xlfn.IFNA(VLOOKUP($B40,Classificatietabel!$B$6:$I$91,C$7,FALSE),"")</f>
        <v>normaal</v>
      </c>
      <c r="D40" s="160" t="str">
        <f>_xlfn.IFNA(VLOOKUP($B40,Classificatietabel!$B$6:$I$91,D$7,FALSE),"")</f>
        <v>neen</v>
      </c>
      <c r="E40" s="119">
        <f>IF(AND(D40="laag",$D$3=1),0,_xlfn.IFNA(IF(VLOOKUP($B40,Classificatietabel!$B$6:$H$91,$E$5,FALSE)="Ja",1,0),""))</f>
        <v>1</v>
      </c>
      <c r="F40" s="163"/>
      <c r="G40" s="326">
        <f>IF(Plananalyse!G40=1,VLOOKUP(G$5,Kruistabel!$B$6:$F$9,MATCH($C40,Kruistabel!$C$5:$F$5,0)+1,FALSE)+MIN(Kruistabel!$C$15,IF($D40="Ja",Kruistabel!$C$13,0)+IF(G$6="Ja",Kruistabel!$C$14,0)),"")</f>
        <v>28</v>
      </c>
      <c r="H40" s="326">
        <f>IF(Plananalyse!H40=1,VLOOKUP(H$5,Kruistabel!$B$6:$F$9,MATCH($C40,Kruistabel!$C$5:$F$5,0)+1,FALSE)+MIN(Kruistabel!$C$15,IF($D40="Ja",Kruistabel!$C$13,0)+IF(H$6="Ja",Kruistabel!$C$14,0)),"")</f>
        <v>28</v>
      </c>
      <c r="I40" s="326">
        <f>IF(Plananalyse!I40=1,VLOOKUP(I$5,Kruistabel!$B$6:$F$9,MATCH($C40,Kruistabel!$C$5:$F$5,0)+1,FALSE)+MIN(Kruistabel!$C$15,IF($D40="Ja",Kruistabel!$C$13,0)+IF(I$6="Ja",Kruistabel!$C$14,0)),"")</f>
        <v>40</v>
      </c>
      <c r="J40" s="326">
        <f>IF(Plananalyse!J40=1,VLOOKUP(J$5,Kruistabel!$B$6:$F$9,MATCH($C40,Kruistabel!$C$5:$F$5,0)+1,FALSE)+MIN(Kruistabel!$C$15,IF($D40="Ja",Kruistabel!$C$13,0)+IF(J$6="Ja",Kruistabel!$C$14,0)),"")</f>
        <v>28</v>
      </c>
      <c r="K40" s="326">
        <f>IF(Plananalyse!K40=1,VLOOKUP(K$5,Kruistabel!$B$6:$F$9,MATCH($C40,Kruistabel!$C$5:$F$5,0)+1,FALSE)+MIN(Kruistabel!$C$15,IF($D40="Ja",Kruistabel!$C$13,0)+IF(K$6="Ja",Kruistabel!$C$14,0)),"")</f>
        <v>28</v>
      </c>
      <c r="L40" s="326">
        <f>IF(Plananalyse!L40=1,VLOOKUP(L$5,Kruistabel!$B$6:$F$9,MATCH($C40,Kruistabel!$C$5:$F$5,0)+1,FALSE)+MIN(Kruistabel!$C$15,IF($D40="Ja",Kruistabel!$C$13,0)+IF(L$6="Ja",Kruistabel!$C$14,0)),"")</f>
        <v>28</v>
      </c>
      <c r="M40" s="326">
        <f>IF(Plananalyse!M40=1,VLOOKUP(M$5,Kruistabel!$B$6:$F$9,MATCH($C40,Kruistabel!$C$5:$F$5,0)+1,FALSE)+MIN(Kruistabel!$C$15,IF($D40="Ja",Kruistabel!$C$13,0)+IF(M$6="Ja",Kruistabel!$C$14,0)),"")</f>
        <v>44</v>
      </c>
      <c r="N40" s="326">
        <f>IF(Plananalyse!N40=1,VLOOKUP(N$5,Kruistabel!$B$6:$F$9,MATCH($C40,Kruistabel!$C$5:$F$5,0)+1,FALSE)+MIN(Kruistabel!$C$15,IF($D40="Ja",Kruistabel!$C$13,0)+IF(N$6="Ja",Kruistabel!$C$14,0)),"")</f>
        <v>44</v>
      </c>
      <c r="O40" s="326">
        <f>IF(Plananalyse!O40=1,VLOOKUP(O$5,Kruistabel!$B$6:$F$9,MATCH($C40,Kruistabel!$C$5:$F$5,0)+1,FALSE)+MIN(Kruistabel!$C$15,IF($D40="Ja",Kruistabel!$C$13,0)+IF(O$6="Ja",Kruistabel!$C$14,0)),"")</f>
        <v>44</v>
      </c>
      <c r="P40" s="326">
        <f>IF(Plananalyse!P40=1,VLOOKUP(P$5,Kruistabel!$B$6:$F$9,MATCH($C40,Kruistabel!$C$5:$F$5,0)+1,FALSE)+MIN(Kruistabel!$C$15,IF($D40="Ja",Kruistabel!$C$13,0)+IF(P$6="Ja",Kruistabel!$C$14,0)),"")</f>
        <v>48</v>
      </c>
      <c r="Q40" s="326">
        <f>IF(Plananalyse!Q40=1,VLOOKUP(Q$5,Kruistabel!$B$6:$F$9,MATCH($C40,Kruistabel!$C$5:$F$5,0)+1,FALSE)+MIN(Kruistabel!$C$15,IF($D40="Ja",Kruistabel!$C$13,0)+IF(Q$6="Ja",Kruistabel!$C$14,0)),"")</f>
        <v>40</v>
      </c>
      <c r="R40" s="326">
        <f>IF(Plananalyse!R40=1,VLOOKUP(R$5,Kruistabel!$B$6:$F$9,MATCH($C40,Kruistabel!$C$5:$F$5,0)+1,FALSE)+MIN(Kruistabel!$C$15,IF($D40="Ja",Kruistabel!$C$13,0)+IF(R$6="Ja",Kruistabel!$C$14,0)),"")</f>
        <v>44</v>
      </c>
      <c r="S40" s="326">
        <f>IF(Plananalyse!S40=1,VLOOKUP(S$5,Kruistabel!$B$6:$F$9,MATCH($C40,Kruistabel!$C$5:$F$5,0)+1,FALSE)+MIN(Kruistabel!$C$15,IF($D40="Ja",Kruistabel!$C$13,0)+IF(S$6="Ja",Kruistabel!$C$14,0)),"")</f>
        <v>28</v>
      </c>
      <c r="T40" s="326">
        <f>IF(Plananalyse!T40=1,VLOOKUP(T$5,Kruistabel!$B$6:$F$9,MATCH($C40,Kruistabel!$C$5:$F$5,0)+1,FALSE)+MIN(Kruistabel!$C$15,IF($D40="Ja",Kruistabel!$C$13,0)+IF(T$6="Ja",Kruistabel!$C$14,0)),"")</f>
        <v>28</v>
      </c>
      <c r="U40" s="326">
        <f>IF(Plananalyse!U40=1,VLOOKUP(U$5,Kruistabel!$B$6:$F$9,MATCH($C40,Kruistabel!$C$5:$F$5,0)+1,FALSE)+MIN(Kruistabel!$C$15,IF($D40="Ja",Kruistabel!$C$13,0)+IF(U$6="Ja",Kruistabel!$C$14,0)),"")</f>
        <v>28</v>
      </c>
      <c r="V40" s="326">
        <f>IF(Plananalyse!V40=1,VLOOKUP(V$5,Kruistabel!$B$6:$F$9,MATCH($C40,Kruistabel!$C$5:$F$5,0)+1,FALSE)+MIN(Kruistabel!$C$15,IF($D40="Ja",Kruistabel!$C$13,0)+IF(V$6="Ja",Kruistabel!$C$14,0)),"")</f>
        <v>28</v>
      </c>
      <c r="W40" s="326">
        <f>IF(Plananalyse!W40=1,VLOOKUP(W$5,Kruistabel!$B$6:$F$9,MATCH($C40,Kruistabel!$C$5:$F$5,0)+1,FALSE)+MIN(Kruistabel!$C$15,IF($D40="Ja",Kruistabel!$C$13,0)+IF(W$6="Ja",Kruistabel!$C$14,0)),"")</f>
        <v>28</v>
      </c>
      <c r="X40" s="326">
        <f>IF(Plananalyse!X40=1,VLOOKUP(X$5,Kruistabel!$B$6:$F$9,MATCH($C40,Kruistabel!$C$5:$F$5,0)+1,FALSE)+MIN(Kruistabel!$C$15,IF($D40="Ja",Kruistabel!$C$13,0)+IF(X$6="Ja",Kruistabel!$C$14,0)),"")</f>
        <v>28</v>
      </c>
      <c r="Y40" s="326">
        <f>IF(Plananalyse!Y40=1,VLOOKUP(Y$5,Kruistabel!$B$6:$F$9,MATCH($C40,Kruistabel!$C$5:$F$5,0)+1,FALSE)+MIN(Kruistabel!$C$15,IF($D40="Ja",Kruistabel!$C$13,0)+IF(Y$6="Ja",Kruistabel!$C$14,0)),"")</f>
        <v>40</v>
      </c>
      <c r="Z40" s="326">
        <f>IF(Plananalyse!Z40=1,VLOOKUP(Z$5,Kruistabel!$B$6:$F$9,MATCH($C40,Kruistabel!$C$5:$F$5,0)+1,FALSE)+MIN(Kruistabel!$C$15,IF($D40="Ja",Kruistabel!$C$13,0)+IF(Z$6="Ja",Kruistabel!$C$14,0)),"")</f>
        <v>28</v>
      </c>
      <c r="AA40" s="326">
        <f>IF(Plananalyse!AA40=1,VLOOKUP(AA$5,Kruistabel!$B$6:$F$9,MATCH($C40,Kruistabel!$C$5:$F$5,0)+1,FALSE)+MIN(Kruistabel!$C$15,IF($D40="Ja",Kruistabel!$C$13,0)+IF(AA$6="Ja",Kruistabel!$C$14,0)),"")</f>
        <v>28</v>
      </c>
      <c r="AB40" s="326">
        <f>IF(Plananalyse!AB40=1,VLOOKUP(AB$5,Kruistabel!$B$6:$F$9,MATCH($C40,Kruistabel!$C$5:$F$5,0)+1,FALSE)+MIN(Kruistabel!$C$15,IF($D40="Ja",Kruistabel!$C$13,0)+IF(AB$6="Ja",Kruistabel!$C$14,0)),"")</f>
        <v>28</v>
      </c>
      <c r="AC40" s="326">
        <f>IF(Plananalyse!AC40=1,VLOOKUP(AC$5,Kruistabel!$B$6:$F$9,MATCH($C40,Kruistabel!$C$5:$F$5,0)+1,FALSE)+MIN(Kruistabel!$C$15,IF($D40="Ja",Kruistabel!$C$13,0)+IF(AC$6="Ja",Kruistabel!$C$14,0)),"")</f>
        <v>28</v>
      </c>
      <c r="AD40" s="326">
        <f>IF(Plananalyse!AD40=1,VLOOKUP(AD$5,Kruistabel!$B$6:$F$9,MATCH($C40,Kruistabel!$C$5:$F$5,0)+1,FALSE)+MIN(Kruistabel!$C$15,IF($D40="Ja",Kruistabel!$C$13,0)+IF(AD$6="Ja",Kruistabel!$C$14,0)),"")</f>
        <v>28</v>
      </c>
      <c r="AE40" s="326">
        <f>IF(Plananalyse!AE40=1,VLOOKUP(AE$5,Kruistabel!$B$6:$F$9,MATCH($C40,Kruistabel!$C$5:$F$5,0)+1,FALSE)+MIN(Kruistabel!$C$15,IF($D40="Ja",Kruistabel!$C$13,0)+IF(AE$6="Ja",Kruistabel!$C$14,0)),"")</f>
        <v>28</v>
      </c>
      <c r="AF40" s="326">
        <f>IF(Plananalyse!AF40=1,VLOOKUP(AF$5,Kruistabel!$B$6:$F$9,MATCH($C40,Kruistabel!$C$5:$F$5,0)+1,FALSE)+MIN(Kruistabel!$C$15,IF($D40="Ja",Kruistabel!$C$13,0)+IF(AF$6="Ja",Kruistabel!$C$14,0)),"")</f>
        <v>28</v>
      </c>
      <c r="AG40" s="326">
        <f>IF(Plananalyse!AG40=1,VLOOKUP(AG$5,Kruistabel!$B$6:$F$9,MATCH($C40,Kruistabel!$C$5:$F$5,0)+1,FALSE)+MIN(Kruistabel!$C$15,IF($D40="Ja",Kruistabel!$C$13,0)+IF(AG$6="Ja",Kruistabel!$C$14,0)),"")</f>
        <v>28</v>
      </c>
      <c r="AH40" s="326">
        <f>IF(Plananalyse!AH40=1,VLOOKUP(AH$5,Kruistabel!$B$6:$F$9,MATCH($C40,Kruistabel!$C$5:$F$5,0)+1,FALSE)+MIN(Kruistabel!$C$15,IF($D40="Ja",Kruistabel!$C$13,0)+IF(AH$6="Ja",Kruistabel!$C$14,0)),"")</f>
        <v>28</v>
      </c>
      <c r="AI40" s="326">
        <f>IF(Plananalyse!AI40=1,VLOOKUP(AI$5,Kruistabel!$B$6:$F$9,MATCH($C40,Kruistabel!$C$5:$F$5,0)+1,FALSE)+MIN(Kruistabel!$C$15,IF($D40="Ja",Kruistabel!$C$13,0)+IF(AI$6="Ja",Kruistabel!$C$14,0)),"")</f>
        <v>28</v>
      </c>
      <c r="AJ40" s="326">
        <f>IF(Plananalyse!AJ40=1,VLOOKUP(AJ$5,Kruistabel!$B$6:$F$9,MATCH($C40,Kruistabel!$C$5:$F$5,0)+1,FALSE)+MIN(Kruistabel!$C$15,IF($D40="Ja",Kruistabel!$C$13,0)+IF(AJ$6="Ja",Kruistabel!$C$14,0)),"")</f>
        <v>28</v>
      </c>
      <c r="AK40" s="326">
        <f>IF(Plananalyse!AK40=1,VLOOKUP(AK$5,Kruistabel!$B$6:$F$9,MATCH($C40,Kruistabel!$C$5:$F$5,0)+1,FALSE)+MIN(Kruistabel!$C$15,IF($D40="Ja",Kruistabel!$C$13,0)+IF(AK$6="Ja",Kruistabel!$C$14,0)),"")</f>
        <v>42</v>
      </c>
      <c r="AL40" s="326">
        <f>IF(Plananalyse!AL40=1,VLOOKUP(AL$5,Kruistabel!$B$6:$F$9,MATCH($C40,Kruistabel!$C$5:$F$5,0)+1,FALSE)+MIN(Kruistabel!$C$15,IF($D40="Ja",Kruistabel!$C$13,0)+IF(AL$6="Ja",Kruistabel!$C$14,0)),"")</f>
        <v>28</v>
      </c>
      <c r="AM40" s="326">
        <f ca="1">IF(Plananalyse!AM40=1,VLOOKUP(AM$5,Kruistabel!$B$6:$F$9,MATCH($C40,Kruistabel!$C$5:$F$5,0)+1,FALSE)+MIN(Kruistabel!$C$15,IF($D40="Ja",Kruistabel!$C$13,0)+IF(AM$6="Ja",Kruistabel!$C$14,0)),"")</f>
        <v>28</v>
      </c>
      <c r="AN40" s="327"/>
      <c r="AO40" s="326">
        <f ca="1">IF(Plananalyse!AO40=1,VLOOKUP(AO$5,Kruistabel!$B$6:$F$9,MATCH($C40,Kruistabel!$C$5:$F$5,0)+1,FALSE)+MIN(Kruistabel!$C$15,IF($D40="Ja",Kruistabel!$C$13,0)+IF(AO$6="Ja",Kruistabel!$C$14,0)),"")</f>
        <v>42</v>
      </c>
      <c r="AP40" s="326">
        <f ca="1">IF(Plananalyse!AP40=1,VLOOKUP(AP$5,Kruistabel!$B$6:$F$9,MATCH($C40,Kruistabel!$C$5:$F$5,0)+1,FALSE)+MIN(Kruistabel!$C$15,IF($D40="Ja",Kruistabel!$C$13,0)+IF(AP$6="Ja",Kruistabel!$C$14,0)),"")</f>
        <v>42</v>
      </c>
      <c r="AQ40" s="326">
        <f ca="1">IF(Plananalyse!AQ40=1,VLOOKUP(AQ$5,Kruistabel!$B$6:$F$9,MATCH($C40,Kruistabel!$C$5:$F$5,0)+1,FALSE)+MIN(Kruistabel!$C$15,IF($D40="Ja",Kruistabel!$C$13,0)+IF(AQ$6="Ja",Kruistabel!$C$14,0)),"")</f>
        <v>42</v>
      </c>
      <c r="AR40" s="326">
        <f ca="1">IF(Plananalyse!AR40=1,VLOOKUP(AR$5,Kruistabel!$B$6:$F$9,MATCH($C40,Kruistabel!$C$5:$F$5,0)+1,FALSE)+MIN(Kruistabel!$C$15,IF($D40="Ja",Kruistabel!$C$13,0)+IF(AR$6="Ja",Kruistabel!$C$14,0)),"")</f>
        <v>46</v>
      </c>
      <c r="AS40" s="326">
        <f ca="1">IF(Plananalyse!AS40=1,VLOOKUP(AS$5,Kruistabel!$B$6:$F$9,MATCH($C40,Kruistabel!$C$5:$F$5,0)+1,FALSE)+MIN(Kruistabel!$C$15,IF($D40="Ja",Kruistabel!$C$13,0)+IF(AS$6="Ja",Kruistabel!$C$14,0)),"")</f>
        <v>42</v>
      </c>
      <c r="AT40" s="326">
        <f ca="1">IF(Plananalyse!AT40=1,VLOOKUP(AT$5,Kruistabel!$B$6:$F$9,MATCH($C40,Kruistabel!$C$5:$F$5,0)+1,FALSE)+MIN(Kruistabel!$C$15,IF($D40="Ja",Kruistabel!$C$13,0)+IF(AT$6="Ja",Kruistabel!$C$14,0)),"")</f>
        <v>46</v>
      </c>
      <c r="AU40" s="326">
        <f ca="1">IF(Plananalyse!AU40=1,VLOOKUP(AU$5,Kruistabel!$B$6:$F$9,MATCH($C40,Kruistabel!$C$5:$F$5,0)+1,FALSE)+MIN(Kruistabel!$C$15,IF($D40="Ja",Kruistabel!$C$13,0)+IF(AU$6="Ja",Kruistabel!$C$14,0)),"")</f>
        <v>28</v>
      </c>
      <c r="AV40" s="326">
        <f ca="1">IF(Plananalyse!AV40=1,VLOOKUP(AV$5,Kruistabel!$B$6:$F$9,MATCH($C40,Kruistabel!$C$5:$F$5,0)+1,FALSE)+MIN(Kruistabel!$C$15,IF($D40="Ja",Kruistabel!$C$13,0)+IF(AV$6="Ja",Kruistabel!$C$14,0)),"")</f>
        <v>42</v>
      </c>
      <c r="AW40" s="326">
        <f ca="1">IF(Plananalyse!AW40=1,VLOOKUP(AW$5,Kruistabel!$B$6:$F$9,MATCH($C40,Kruistabel!$C$5:$F$5,0)+1,FALSE)+MIN(Kruistabel!$C$15,IF($D40="Ja",Kruistabel!$C$13,0)+IF(AW$6="Ja",Kruistabel!$C$14,0)),"")</f>
        <v>28</v>
      </c>
      <c r="AX40" s="326">
        <f ca="1">IF(Plananalyse!AX40=1,VLOOKUP(AX$5,Kruistabel!$B$6:$F$9,MATCH($C40,Kruistabel!$C$5:$F$5,0)+1,FALSE)+MIN(Kruistabel!$C$15,IF($D40="Ja",Kruistabel!$C$13,0)+IF(AX$6="Ja",Kruistabel!$C$14,0)),"")</f>
        <v>28</v>
      </c>
      <c r="AY40" s="327"/>
      <c r="AZ40" s="326">
        <f ca="1">IF(Plananalyse!AZ40=1,VLOOKUP(AZ$5,Kruistabel!$B$6:$F$9,MATCH($C40,Kruistabel!$C$5:$F$5,0)+1,FALSE)+MIN(Kruistabel!$C$15,IF($D40="Ja",Kruistabel!$C$13,0)+IF(AZ$6="Ja",Kruistabel!$C$14,0)),"")</f>
        <v>28</v>
      </c>
      <c r="BA40" s="326">
        <f ca="1">IF(Plananalyse!BA40=1,VLOOKUP(BA$5,Kruistabel!$B$6:$F$9,MATCH($C40,Kruistabel!$C$5:$F$5,0)+1,FALSE)+MIN(Kruistabel!$C$15,IF($D40="Ja",Kruistabel!$C$13,0)+IF(BA$6="Ja",Kruistabel!$C$14,0)),"")</f>
        <v>28</v>
      </c>
      <c r="BB40" s="326">
        <f ca="1">IF(Plananalyse!BB40=1,VLOOKUP(BB$5,Kruistabel!$B$6:$F$9,MATCH($C40,Kruistabel!$C$5:$F$5,0)+1,FALSE)+MIN(Kruistabel!$C$15,IF($D40="Ja",Kruistabel!$C$13,0)+IF(BB$6="Ja",Kruistabel!$C$14,0)),"")</f>
        <v>40</v>
      </c>
      <c r="BC40" s="326">
        <f ca="1">IF(Plananalyse!BC40=1,VLOOKUP(BC$5,Kruistabel!$B$6:$F$9,MATCH($C40,Kruistabel!$C$5:$F$5,0)+1,FALSE)+MIN(Kruistabel!$C$15,IF($D40="Ja",Kruistabel!$C$13,0)+IF(BC$6="Ja",Kruistabel!$C$14,0)),"")</f>
        <v>40</v>
      </c>
      <c r="BD40" s="326">
        <f ca="1">IF(Plananalyse!BD40=1,VLOOKUP(BD$5,Kruistabel!$B$6:$F$9,MATCH($C40,Kruistabel!$C$5:$F$5,0)+1,FALSE)+MIN(Kruistabel!$C$15,IF($D40="Ja",Kruistabel!$C$13,0)+IF(BD$6="Ja",Kruistabel!$C$14,0)),"")</f>
        <v>28</v>
      </c>
      <c r="BE40" s="326">
        <f ca="1">IF(Plananalyse!BE40=1,VLOOKUP(BE$5,Kruistabel!$B$6:$F$9,MATCH($C40,Kruistabel!$C$5:$F$5,0)+1,FALSE)+MIN(Kruistabel!$C$15,IF($D40="Ja",Kruistabel!$C$13,0)+IF(BE$6="Ja",Kruistabel!$C$14,0)),"")</f>
        <v>28</v>
      </c>
      <c r="BF40" s="326">
        <f ca="1">IF(Plananalyse!BF40=1,VLOOKUP(BF$5,Kruistabel!$B$6:$F$9,MATCH($C40,Kruistabel!$C$5:$F$5,0)+1,FALSE)+MIN(Kruistabel!$C$15,IF($D40="Ja",Kruistabel!$C$13,0)+IF(BF$6="Ja",Kruistabel!$C$14,0)),"")</f>
        <v>28</v>
      </c>
      <c r="BG40" s="326">
        <f ca="1">IF(Plananalyse!BG40=1,VLOOKUP(BG$5,Kruistabel!$B$6:$F$9,MATCH($C40,Kruistabel!$C$5:$F$5,0)+1,FALSE)+MIN(Kruistabel!$C$15,IF($D40="Ja",Kruistabel!$C$13,0)+IF(BG$6="Ja",Kruistabel!$C$14,0)),"")</f>
        <v>28</v>
      </c>
      <c r="BH40" s="326">
        <f ca="1">IF(Plananalyse!BH40=1,VLOOKUP(BH$5,Kruistabel!$B$6:$F$9,MATCH($C40,Kruistabel!$C$5:$F$5,0)+1,FALSE)+MIN(Kruistabel!$C$15,IF($D40="Ja",Kruistabel!$C$13,0)+IF(BH$6="Ja",Kruistabel!$C$14,0)),"")</f>
        <v>28</v>
      </c>
      <c r="BI40" s="327"/>
      <c r="BJ40" s="326" t="e">
        <f ca="1">IF(Plananalyse!BJ40=1,VLOOKUP(BJ$5,Kruistabel!$B$6:$F$9,MATCH($C40,Kruistabel!$C$5:$F$5,0)+1,FALSE)+MIN(Kruistabel!$C$15,IF($D40="Ja",Kruistabel!$C$13,0)+IF(BJ$6="Ja",Kruistabel!$C$14,0)),"")</f>
        <v>#N/A</v>
      </c>
      <c r="BK40" s="326" t="e">
        <f ca="1">IF(Plananalyse!BK40=1,VLOOKUP(BK$5,Kruistabel!$B$6:$F$9,MATCH($C40,Kruistabel!$C$5:$F$5,0)+1,FALSE)+MIN(Kruistabel!$C$15,IF($D40="Ja",Kruistabel!$C$13,0)+IF(BK$6="Ja",Kruistabel!$C$14,0)),"")</f>
        <v>#N/A</v>
      </c>
      <c r="BL40" s="326" t="e">
        <f ca="1">IF(Plananalyse!BL40=1,VLOOKUP(BL$5,Kruistabel!$B$6:$F$9,MATCH($C40,Kruistabel!$C$5:$F$5,0)+1,FALSE)+MIN(Kruistabel!$C$15,IF($D40="Ja",Kruistabel!$C$13,0)+IF(BL$6="Ja",Kruistabel!$C$14,0)),"")</f>
        <v>#N/A</v>
      </c>
      <c r="BM40" s="326" t="e">
        <f ca="1">IF(Plananalyse!BM40=1,VLOOKUP(BM$5,Kruistabel!$B$6:$F$9,MATCH($C40,Kruistabel!$C$5:$F$5,0)+1,FALSE)+MIN(Kruistabel!$C$15,IF($D40="Ja",Kruistabel!$C$13,0)+IF(BM$6="Ja",Kruistabel!$C$14,0)),"")</f>
        <v>#N/A</v>
      </c>
      <c r="BN40" s="326" t="e">
        <f ca="1">IF(Plananalyse!BN40=1,VLOOKUP(BN$5,Kruistabel!$B$6:$F$9,MATCH($C40,Kruistabel!$C$5:$F$5,0)+1,FALSE)+MIN(Kruistabel!$C$15,IF($D40="Ja",Kruistabel!$C$13,0)+IF(BN$6="Ja",Kruistabel!$C$14,0)),"")</f>
        <v>#N/A</v>
      </c>
      <c r="BO40" s="326" t="e">
        <f ca="1">IF(Plananalyse!BO40=1,VLOOKUP(BO$5,Kruistabel!$B$6:$F$9,MATCH($C40,Kruistabel!$C$5:$F$5,0)+1,FALSE)+MIN(Kruistabel!$C$15,IF($D40="Ja",Kruistabel!$C$13,0)+IF(BO$6="Ja",Kruistabel!$C$14,0)),"")</f>
        <v>#N/A</v>
      </c>
      <c r="BP40" s="326" t="e">
        <f ca="1">IF(Plananalyse!BP40=1,VLOOKUP(BP$5,Kruistabel!$B$6:$F$9,MATCH($C40,Kruistabel!$C$5:$F$5,0)+1,FALSE)+MIN(Kruistabel!$C$15,IF($D40="Ja",Kruistabel!$C$13,0)+IF(BP$6="Ja",Kruistabel!$C$14,0)),"")</f>
        <v>#N/A</v>
      </c>
      <c r="BQ40" s="326" t="e">
        <f ca="1">IF(Plananalyse!BQ40=1,VLOOKUP(BQ$5,Kruistabel!$B$6:$F$9,MATCH($C40,Kruistabel!$C$5:$F$5,0)+1,FALSE)+MIN(Kruistabel!$C$15,IF($D40="Ja",Kruistabel!$C$13,0)+IF(BQ$6="Ja",Kruistabel!$C$14,0)),"")</f>
        <v>#N/A</v>
      </c>
      <c r="BR40" s="326" t="e">
        <f ca="1">IF(Plananalyse!BR40=1,VLOOKUP(BR$5,Kruistabel!$B$6:$F$9,MATCH($C40,Kruistabel!$C$5:$F$5,0)+1,FALSE)+MIN(Kruistabel!$C$15,IF($D40="Ja",Kruistabel!$C$13,0)+IF(BR$6="Ja",Kruistabel!$C$14,0)),"")</f>
        <v>#REF!</v>
      </c>
      <c r="BS40" s="326" t="e">
        <f ca="1">IF(Plananalyse!BS40=1,VLOOKUP(BS$5,Kruistabel!$B$6:$F$9,MATCH($C40,Kruistabel!$C$5:$F$5,0)+1,FALSE)+MIN(Kruistabel!$C$15,IF($D40="Ja",Kruistabel!$C$13,0)+IF(BS$6="Ja",Kruistabel!$C$14,0)),"")</f>
        <v>#REF!</v>
      </c>
      <c r="BT40" s="65"/>
      <c r="BU40" s="231">
        <f ca="1">IF(Plananalyse!BU40=1,VLOOKUP(BU$5,Kruistabel!$B$6:$F$9,MATCH($C40,Kruistabel!$C$5:$F$5,0)+1,FALSE)+MIN(Kruistabel!$C$15,IF($D40="Ja",Kruistabel!$C$13,0)+IF(BU$6="Ja",Kruistabel!$C$14,0)),"")</f>
        <v>28</v>
      </c>
      <c r="BV40" s="326">
        <f ca="1">IF(Plananalyse!BV40=1,VLOOKUP(BV$5,Kruistabel!$B$6:$F$9,MATCH($C40,Kruistabel!$C$5:$F$5,0)+1,FALSE)+MIN(Kruistabel!$C$15,IF($D40="Ja",Kruistabel!$C$13,0)+IF(BV$6="Ja",Kruistabel!$C$14,0)),"")</f>
        <v>44</v>
      </c>
      <c r="BW40" s="326">
        <f ca="1">IF(Plananalyse!BW40=1,VLOOKUP(BW$5,Kruistabel!$B$6:$F$9,MATCH($C40,Kruistabel!$C$5:$F$5,0)+1,FALSE)+MIN(Kruistabel!$C$15,IF($D40="Ja",Kruistabel!$C$13,0)+IF(BW$6="Ja",Kruistabel!$C$14,0)),"")</f>
        <v>28</v>
      </c>
      <c r="BX40" s="326">
        <f ca="1">IF(Plananalyse!BX40=1,VLOOKUP(BX$5,Kruistabel!$B$6:$F$9,MATCH($C40,Kruistabel!$C$5:$F$5,0)+1,FALSE)+MIN(Kruistabel!$C$15,IF($D40="Ja",Kruistabel!$C$13,0)+IF(BX$6="Ja",Kruistabel!$C$14,0)),"")</f>
        <v>28</v>
      </c>
      <c r="BY40" s="327"/>
      <c r="BZ40" s="326" t="e">
        <f ca="1">IF(Plananalyse!BZ40=1,VLOOKUP(BZ$5,Kruistabel!$B$6:$F$9,MATCH($C40,Kruistabel!$C$5:$F$5,0)+1,FALSE)+MIN(Kruistabel!$C$15,IF($D40="Ja",Kruistabel!$C$13,0)+IF(BZ$6="Ja",Kruistabel!$C$14,0)),"")</f>
        <v>#N/A</v>
      </c>
      <c r="CA40" s="326" t="e">
        <f ca="1">IF(Plananalyse!CA40=1,VLOOKUP(CA$5,Kruistabel!$B$6:$F$9,MATCH($C40,Kruistabel!$C$5:$F$5,0)+1,FALSE)+MIN(Kruistabel!$C$15,IF($D40="Ja",Kruistabel!$C$13,0)+IF(CA$6="Ja",Kruistabel!$C$14,0)),"")</f>
        <v>#N/A</v>
      </c>
      <c r="CB40" s="326" t="e">
        <f ca="1">IF(Plananalyse!CB40=1,VLOOKUP(CB$5,Kruistabel!$B$6:$F$9,MATCH($C40,Kruistabel!$C$5:$F$5,0)+1,FALSE)+MIN(Kruistabel!$C$15,IF($D40="Ja",Kruistabel!$C$13,0)+IF(CB$6="Ja",Kruistabel!$C$14,0)),"")</f>
        <v>#N/A</v>
      </c>
      <c r="CC40" s="326" t="e">
        <f ca="1">IF(Plananalyse!CC40=1,VLOOKUP(CC$5,Kruistabel!$B$6:$F$9,MATCH($C40,Kruistabel!$C$5:$F$5,0)+1,FALSE)+MIN(Kruistabel!$C$15,IF($D40="Ja",Kruistabel!$C$13,0)+IF(CC$6="Ja",Kruistabel!$C$14,0)),"")</f>
        <v>#N/A</v>
      </c>
      <c r="CD40" s="326" t="e">
        <f ca="1">IF(Plananalyse!CD40=1,VLOOKUP(CD$5,Kruistabel!$B$6:$F$9,MATCH($C40,Kruistabel!$C$5:$F$5,0)+1,FALSE)+MIN(Kruistabel!$C$15,IF($D40="Ja",Kruistabel!$C$13,0)+IF(CD$6="Ja",Kruistabel!$C$14,0)),"")</f>
        <v>#N/A</v>
      </c>
      <c r="CE40" s="326" t="e">
        <f ca="1">IF(Plananalyse!CE40=1,VLOOKUP(CE$5,Kruistabel!$B$6:$F$9,MATCH($C40,Kruistabel!$C$5:$F$5,0)+1,FALSE)+MIN(Kruistabel!$C$15,IF($D40="Ja",Kruistabel!$C$13,0)+IF(CE$6="Ja",Kruistabel!$C$14,0)),"")</f>
        <v>#N/A</v>
      </c>
      <c r="CF40" s="326" t="e">
        <f ca="1">IF(Plananalyse!CF40=1,VLOOKUP(CF$5,Kruistabel!$B$6:$F$9,MATCH($C40,Kruistabel!$C$5:$F$5,0)+1,FALSE)+MIN(Kruistabel!$C$15,IF($D40="Ja",Kruistabel!$C$13,0)+IF(CF$6="Ja",Kruistabel!$C$14,0)),"")</f>
        <v>#N/A</v>
      </c>
      <c r="CG40" s="326" t="e">
        <f ca="1">IF(Plananalyse!CG40=1,VLOOKUP(CG$5,Kruistabel!$B$6:$F$9,MATCH($C40,Kruistabel!$C$5:$F$5,0)+1,FALSE)+MIN(Kruistabel!$C$15,IF($D40="Ja",Kruistabel!$C$13,0)+IF(CG$6="Ja",Kruistabel!$C$14,0)),"")</f>
        <v>#REF!</v>
      </c>
      <c r="CH40" s="326" t="e">
        <f ca="1">IF(Plananalyse!CH40=1,VLOOKUP(CH$5,Kruistabel!$B$6:$F$9,MATCH($C40,Kruistabel!$C$5:$F$5,0)+1,FALSE)+MIN(Kruistabel!$C$15,IF($D40="Ja",Kruistabel!$C$13,0)+IF(CH$6="Ja",Kruistabel!$C$14,0)),"")</f>
        <v>#REF!</v>
      </c>
      <c r="CI40" s="65"/>
      <c r="CJ40" s="326">
        <f ca="1">IF(Plananalyse!CJ40=1,VLOOKUP(CJ$5,Kruistabel!$B$6:$F$9,MATCH($C40,Kruistabel!$C$5:$F$5,0)+1,FALSE)+MIN(Kruistabel!$C$15,IF($D40="Ja",Kruistabel!$C$13,0)+IF(CJ$6="Ja",Kruistabel!$C$14,0)),"")</f>
        <v>44</v>
      </c>
      <c r="CK40" s="326">
        <f ca="1">IF(Plananalyse!CK40=1,VLOOKUP(CK$5,Kruistabel!$B$6:$F$9,MATCH($C40,Kruistabel!$C$5:$F$5,0)+1,FALSE)+MIN(Kruistabel!$C$15,IF($D40="Ja",Kruistabel!$C$13,0)+IF(CK$6="Ja",Kruistabel!$C$14,0)),"")</f>
        <v>44</v>
      </c>
      <c r="CL40" s="326">
        <f ca="1">IF(Plananalyse!CL40=1,VLOOKUP(CL$5,Kruistabel!$B$6:$F$9,MATCH($C40,Kruistabel!$C$5:$F$5,0)+1,FALSE)+MIN(Kruistabel!$C$15,IF($D40="Ja",Kruistabel!$C$13,0)+IF(CL$6="Ja",Kruistabel!$C$14,0)),"")</f>
        <v>28</v>
      </c>
      <c r="CM40" s="326">
        <f ca="1">IF(Plananalyse!CM40=1,VLOOKUP(CM$5,Kruistabel!$B$6:$F$9,MATCH($C40,Kruistabel!$C$5:$F$5,0)+1,FALSE)+MIN(Kruistabel!$C$15,IF($D40="Ja",Kruistabel!$C$13,0)+IF(CM$6="Ja",Kruistabel!$C$14,0)),"")</f>
        <v>48</v>
      </c>
      <c r="CN40" s="326">
        <f ca="1">IF(Plananalyse!CN40=1,VLOOKUP(CN$5,Kruistabel!$B$6:$F$9,MATCH($C40,Kruistabel!$C$5:$F$5,0)+1,FALSE)+MIN(Kruistabel!$C$15,IF($D40="Ja",Kruistabel!$C$13,0)+IF(CN$6="Ja",Kruistabel!$C$14,0)),"")</f>
        <v>48</v>
      </c>
      <c r="CO40" s="326">
        <f ca="1">IF(Plananalyse!CO40=1,VLOOKUP(CO$5,Kruistabel!$B$6:$F$9,MATCH($C40,Kruistabel!$C$5:$F$5,0)+1,FALSE)+MIN(Kruistabel!$C$15,IF($D40="Ja",Kruistabel!$C$13,0)+IF(CO$6="Ja",Kruistabel!$C$14,0)),"")</f>
        <v>40</v>
      </c>
      <c r="CP40" s="326">
        <f ca="1">IF(Plananalyse!CP40=1,VLOOKUP(CP$5,Kruistabel!$B$6:$F$9,MATCH($C40,Kruistabel!$C$5:$F$5,0)+1,FALSE)+MIN(Kruistabel!$C$15,IF($D40="Ja",Kruistabel!$C$13,0)+IF(CP$6="Ja",Kruistabel!$C$14,0)),"")</f>
        <v>44</v>
      </c>
      <c r="CQ40" s="326">
        <f ca="1">IF(Plananalyse!CQ40=1,VLOOKUP(CQ$5,Kruistabel!$B$6:$F$9,MATCH($C40,Kruistabel!$C$5:$F$5,0)+1,FALSE)+MIN(Kruistabel!$C$15,IF($D40="Ja",Kruistabel!$C$13,0)+IF(CQ$6="Ja",Kruistabel!$C$14,0)),"")</f>
        <v>40</v>
      </c>
      <c r="CR40" s="326">
        <f ca="1">IF(Plananalyse!CR40=1,VLOOKUP(CR$5,Kruistabel!$B$6:$F$9,MATCH($C40,Kruistabel!$C$5:$F$5,0)+1,FALSE)+MIN(Kruistabel!$C$15,IF($D40="Ja",Kruistabel!$C$13,0)+IF(CR$6="Ja",Kruistabel!$C$14,0)),"")</f>
        <v>42</v>
      </c>
      <c r="CS40" s="326">
        <f ca="1">IF(Plananalyse!CS40=1,VLOOKUP(CS$5,Kruistabel!$B$6:$F$9,MATCH($C40,Kruistabel!$C$5:$F$5,0)+1,FALSE)+MIN(Kruistabel!$C$15,IF($D40="Ja",Kruistabel!$C$13,0)+IF(CS$6="Ja",Kruistabel!$C$14,0)),"")</f>
        <v>44</v>
      </c>
      <c r="CT40" s="326">
        <f ca="1">IF(Plananalyse!CT40=1,VLOOKUP(CT$5,Kruistabel!$B$6:$F$9,MATCH($C40,Kruistabel!$C$5:$F$5,0)+1,FALSE)+MIN(Kruistabel!$C$15,IF($D40="Ja",Kruistabel!$C$13,0)+IF(CT$6="Ja",Kruistabel!$C$14,0)),"")</f>
        <v>44</v>
      </c>
      <c r="CU40" s="326">
        <f ca="1">IF(Plananalyse!CU40=1,VLOOKUP(CU$5,Kruistabel!$B$6:$F$9,MATCH($C40,Kruistabel!$C$5:$F$5,0)+1,FALSE)+MIN(Kruistabel!$C$15,IF($D40="Ja",Kruistabel!$C$13,0)+IF(CU$6="Ja",Kruistabel!$C$14,0)),"")</f>
        <v>40</v>
      </c>
      <c r="CV40" s="326">
        <f ca="1">IF(Plananalyse!CV40=1,VLOOKUP(CV$5,Kruistabel!$B$6:$F$9,MATCH($C40,Kruistabel!$C$5:$F$5,0)+1,FALSE)+MIN(Kruistabel!$C$15,IF($D40="Ja",Kruistabel!$C$13,0)+IF(CV$6="Ja",Kruistabel!$C$14,0)),"")</f>
        <v>40</v>
      </c>
      <c r="CW40" s="326">
        <f ca="1">IF(Plananalyse!CW40=1,VLOOKUP(CW$5,Kruistabel!$B$6:$F$9,MATCH($C40,Kruistabel!$C$5:$F$5,0)+1,FALSE)+MIN(Kruistabel!$C$15,IF($D40="Ja",Kruistabel!$C$13,0)+IF(CW$6="Ja",Kruistabel!$C$14,0)),"")</f>
        <v>44</v>
      </c>
      <c r="CX40" s="326">
        <f ca="1">IF(Plananalyse!CX40=1,VLOOKUP(CX$5,Kruistabel!$B$6:$F$9,MATCH($C40,Kruistabel!$C$5:$F$5,0)+1,FALSE)+MIN(Kruistabel!$C$15,IF($D40="Ja",Kruistabel!$C$13,0)+IF(CX$6="Ja",Kruistabel!$C$14,0)),"")</f>
        <v>28</v>
      </c>
      <c r="CY40" s="326">
        <f ca="1">IF(Plananalyse!CY40=1,VLOOKUP(CY$5,Kruistabel!$B$6:$F$9,MATCH($C40,Kruistabel!$C$5:$F$5,0)+1,FALSE)+MIN(Kruistabel!$C$15,IF($D40="Ja",Kruistabel!$C$13,0)+IF(CY$6="Ja",Kruistabel!$C$14,0)),"")</f>
        <v>40</v>
      </c>
      <c r="CZ40" s="326">
        <f ca="1">IF(Plananalyse!CZ40=1,VLOOKUP(CZ$5,Kruistabel!$B$6:$F$9,MATCH($C40,Kruistabel!$C$5:$F$5,0)+1,FALSE)+MIN(Kruistabel!$C$15,IF($D40="Ja",Kruistabel!$C$13,0)+IF(CZ$6="Ja",Kruistabel!$C$14,0)),"")</f>
        <v>40</v>
      </c>
      <c r="DA40" s="326">
        <f ca="1">IF(Plananalyse!DA40=1,VLOOKUP(DA$5,Kruistabel!$B$6:$F$9,MATCH($C40,Kruistabel!$C$5:$F$5,0)+1,FALSE)+MIN(Kruistabel!$C$15,IF($D40="Ja",Kruistabel!$C$13,0)+IF(DA$6="Ja",Kruistabel!$C$14,0)),"")</f>
        <v>40</v>
      </c>
      <c r="DB40" s="326">
        <f ca="1">IF(Plananalyse!DB40=1,VLOOKUP(DB$5,Kruistabel!$B$6:$F$9,MATCH($C40,Kruistabel!$C$5:$F$5,0)+1,FALSE)+MIN(Kruistabel!$C$15,IF($D40="Ja",Kruistabel!$C$13,0)+IF(DB$6="Ja",Kruistabel!$C$14,0)),"")</f>
        <v>28</v>
      </c>
      <c r="DC40" s="326">
        <f ca="1">IF(Plananalyse!DC40=1,VLOOKUP(DC$5,Kruistabel!$B$6:$F$9,MATCH($C40,Kruistabel!$C$5:$F$5,0)+1,FALSE)+MIN(Kruistabel!$C$15,IF($D40="Ja",Kruistabel!$C$13,0)+IF(DC$6="Ja",Kruistabel!$C$14,0)),"")</f>
        <v>28</v>
      </c>
      <c r="DD40" s="327"/>
      <c r="DE40" s="326" t="e">
        <f ca="1">IF(Plananalyse!DE40=1,VLOOKUP(DE$5,Kruistabel!$B$6:$F$9,MATCH($C40,Kruistabel!$C$5:$F$5,0)+1,FALSE)+MIN(Kruistabel!$C$15,IF($D40="Ja",Kruistabel!$C$13,0)+IF(DE$6="Ja",Kruistabel!$C$14,0)),"")</f>
        <v>#N/A</v>
      </c>
      <c r="DF40" s="326" t="e">
        <f ca="1">IF(Plananalyse!DF40=1,VLOOKUP(DF$5,Kruistabel!$B$6:$F$9,MATCH($C40,Kruistabel!$C$5:$F$5,0)+1,FALSE)+MIN(Kruistabel!$C$15,IF($D40="Ja",Kruistabel!$C$13,0)+IF(DF$6="Ja",Kruistabel!$C$14,0)),"")</f>
        <v>#N/A</v>
      </c>
      <c r="DG40" s="326" t="e">
        <f ca="1">IF(Plananalyse!DG40=1,VLOOKUP(DG$5,Kruistabel!$B$6:$F$9,MATCH($C40,Kruistabel!$C$5:$F$5,0)+1,FALSE)+MIN(Kruistabel!$C$15,IF($D40="Ja",Kruistabel!$C$13,0)+IF(DG$6="Ja",Kruistabel!$C$14,0)),"")</f>
        <v>#N/A</v>
      </c>
      <c r="DH40" s="326" t="e">
        <f ca="1">IF(Plananalyse!DH40=1,VLOOKUP(DH$5,Kruistabel!$B$6:$F$9,MATCH($C40,Kruistabel!$C$5:$F$5,0)+1,FALSE)+MIN(Kruistabel!$C$15,IF($D40="Ja",Kruistabel!$C$13,0)+IF(DH$6="Ja",Kruistabel!$C$14,0)),"")</f>
        <v>#N/A</v>
      </c>
      <c r="DI40" s="326" t="e">
        <f ca="1">IF(Plananalyse!DI40=1,VLOOKUP(DI$5,Kruistabel!$B$6:$F$9,MATCH($C40,Kruistabel!$C$5:$F$5,0)+1,FALSE)+MIN(Kruistabel!$C$15,IF($D40="Ja",Kruistabel!$C$13,0)+IF(DI$6="Ja",Kruistabel!$C$14,0)),"")</f>
        <v>#N/A</v>
      </c>
      <c r="DJ40" s="326" t="e">
        <f ca="1">IF(Plananalyse!DJ40=1,VLOOKUP(DJ$5,Kruistabel!$B$6:$F$9,MATCH($C40,Kruistabel!$C$5:$F$5,0)+1,FALSE)+MIN(Kruistabel!$C$15,IF($D40="Ja",Kruistabel!$C$13,0)+IF(DJ$6="Ja",Kruistabel!$C$14,0)),"")</f>
        <v>#N/A</v>
      </c>
      <c r="DK40" s="326" t="e">
        <f ca="1">IF(Plananalyse!DK40=1,VLOOKUP(DK$5,Kruistabel!$B$6:$F$9,MATCH($C40,Kruistabel!$C$5:$F$5,0)+1,FALSE)+MIN(Kruistabel!$C$15,IF($D40="Ja",Kruistabel!$C$13,0)+IF(DK$6="Ja",Kruistabel!$C$14,0)),"")</f>
        <v>#REF!</v>
      </c>
      <c r="DL40" s="326" t="e">
        <f ca="1">IF(Plananalyse!DL40=1,VLOOKUP(DL$5,Kruistabel!$B$6:$F$9,MATCH($C40,Kruistabel!$C$5:$F$5,0)+1,FALSE)+MIN(Kruistabel!$C$15,IF($D40="Ja",Kruistabel!$C$13,0)+IF(DL$6="Ja",Kruistabel!$C$14,0)),"")</f>
        <v>#REF!</v>
      </c>
      <c r="DM40" s="327"/>
      <c r="DN40" s="326" t="e">
        <f ca="1">IF(Plananalyse!DN40=1,VLOOKUP(DN$5,Kruistabel!$B$6:$F$9,MATCH($C40,Kruistabel!$C$5:$F$5,0)+1,FALSE)+MIN(Kruistabel!$C$15,IF($D40="Ja",Kruistabel!$C$13,0)+IF(DN$6="Ja",Kruistabel!$C$14,0)),"")</f>
        <v>#N/A</v>
      </c>
      <c r="DO40" s="326" t="e">
        <f ca="1">IF(Plananalyse!DO40=1,VLOOKUP(DO$5,Kruistabel!$B$6:$F$9,MATCH($C40,Kruistabel!$C$5:$F$5,0)+1,FALSE)+MIN(Kruistabel!$C$15,IF($D40="Ja",Kruistabel!$C$13,0)+IF(DO$6="Ja",Kruistabel!$C$14,0)),"")</f>
        <v>#N/A</v>
      </c>
      <c r="DP40" s="326" t="e">
        <f ca="1">IF(Plananalyse!DP40=1,VLOOKUP(DP$5,Kruistabel!$B$6:$F$9,MATCH($C40,Kruistabel!$C$5:$F$5,0)+1,FALSE)+MIN(Kruistabel!$C$15,IF($D40="Ja",Kruistabel!$C$13,0)+IF(DP$6="Ja",Kruistabel!$C$14,0)),"")</f>
        <v>#N/A</v>
      </c>
      <c r="DQ40" s="326" t="e">
        <f ca="1">IF(Plananalyse!DQ40=1,VLOOKUP(DQ$5,Kruistabel!$B$6:$F$9,MATCH($C40,Kruistabel!$C$5:$F$5,0)+1,FALSE)+MIN(Kruistabel!$C$15,IF($D40="Ja",Kruistabel!$C$13,0)+IF(DQ$6="Ja",Kruistabel!$C$14,0)),"")</f>
        <v>#N/A</v>
      </c>
      <c r="DR40" s="326" t="e">
        <f ca="1">IF(Plananalyse!DR40=1,VLOOKUP(DR$5,Kruistabel!$B$6:$F$9,MATCH($C40,Kruistabel!$C$5:$F$5,0)+1,FALSE)+MIN(Kruistabel!$C$15,IF($D40="Ja",Kruistabel!$C$13,0)+IF(DR$6="Ja",Kruistabel!$C$14,0)),"")</f>
        <v>#N/A</v>
      </c>
      <c r="DS40" s="326" t="e">
        <f ca="1">IF(Plananalyse!DS40=1,VLOOKUP(DS$5,Kruistabel!$B$6:$F$9,MATCH($C40,Kruistabel!$C$5:$F$5,0)+1,FALSE)+MIN(Kruistabel!$C$15,IF($D40="Ja",Kruistabel!$C$13,0)+IF(DS$6="Ja",Kruistabel!$C$14,0)),"")</f>
        <v>#N/A</v>
      </c>
      <c r="DT40" s="326" t="e">
        <f ca="1">IF(Plananalyse!DT40=1,VLOOKUP(DT$5,Kruistabel!$B$6:$F$9,MATCH($C40,Kruistabel!$C$5:$F$5,0)+1,FALSE)+MIN(Kruistabel!$C$15,IF($D40="Ja",Kruistabel!$C$13,0)+IF(DT$6="Ja",Kruistabel!$C$14,0)),"")</f>
        <v>#N/A</v>
      </c>
      <c r="DU40" s="326" t="e">
        <f ca="1">IF(Plananalyse!DU40=1,VLOOKUP(DU$5,Kruistabel!$B$6:$F$9,MATCH($C40,Kruistabel!$C$5:$F$5,0)+1,FALSE)+MIN(Kruistabel!$C$15,IF($D40="Ja",Kruistabel!$C$13,0)+IF(DU$6="Ja",Kruistabel!$C$14,0)),"")</f>
        <v>#N/A</v>
      </c>
      <c r="DV40" s="326" t="e">
        <f ca="1">IF(Plananalyse!DV40=1,VLOOKUP(DV$5,Kruistabel!$B$6:$F$9,MATCH($C40,Kruistabel!$C$5:$F$5,0)+1,FALSE)+MIN(Kruistabel!$C$15,IF($D40="Ja",Kruistabel!$C$13,0)+IF(DV$6="Ja",Kruistabel!$C$14,0)),"")</f>
        <v>#N/A</v>
      </c>
      <c r="DW40" s="326" t="e">
        <f ca="1">IF(Plananalyse!DW40=1,VLOOKUP(DW$5,Kruistabel!$B$6:$F$9,MATCH($C40,Kruistabel!$C$5:$F$5,0)+1,FALSE)+MIN(Kruistabel!$C$15,IF($D40="Ja",Kruistabel!$C$13,0)+IF(DW$6="Ja",Kruistabel!$C$14,0)),"")</f>
        <v>#REF!</v>
      </c>
      <c r="DX40" s="326" t="e">
        <f ca="1">IF(Plananalyse!DX40=1,VLOOKUP(DX$5,Kruistabel!$B$6:$F$9,MATCH($C40,Kruistabel!$C$5:$F$5,0)+1,FALSE)+MIN(Kruistabel!$C$15,IF($D40="Ja",Kruistabel!$C$13,0)+IF(DX$6="Ja",Kruistabel!$C$14,0)),"")</f>
        <v>#REF!</v>
      </c>
      <c r="DY40" s="327"/>
      <c r="DZ40" s="326" t="e">
        <f ca="1">IF(Plananalyse!DZ40=1,VLOOKUP(DZ$5,Kruistabel!$B$6:$F$9,MATCH($C40,Kruistabel!$C$5:$F$5,0)+1,FALSE)+MIN(Kruistabel!$C$15,IF($D40="Ja",Kruistabel!$C$13,0)+IF(DZ$6="Ja",Kruistabel!$C$14,0)),"")</f>
        <v>#N/A</v>
      </c>
      <c r="EA40" s="326" t="e">
        <f ca="1">IF(Plananalyse!EA40=1,VLOOKUP(EA$5,Kruistabel!$B$6:$F$9,MATCH($C40,Kruistabel!$C$5:$F$5,0)+1,FALSE)+MIN(Kruistabel!$C$15,IF($D40="Ja",Kruistabel!$C$13,0)+IF(EA$6="Ja",Kruistabel!$C$14,0)),"")</f>
        <v>#N/A</v>
      </c>
      <c r="EB40" s="326" t="e">
        <f ca="1">IF(Plananalyse!EB40=1,VLOOKUP(EB$5,Kruistabel!$B$6:$F$9,MATCH($C40,Kruistabel!$C$5:$F$5,0)+1,FALSE)+MIN(Kruistabel!$C$15,IF($D40="Ja",Kruistabel!$C$13,0)+IF(EB$6="Ja",Kruistabel!$C$14,0)),"")</f>
        <v>#REF!</v>
      </c>
      <c r="EC40" s="326" t="e">
        <f ca="1">IF(Plananalyse!EC40=1,VLOOKUP(EC$5,Kruistabel!$B$6:$F$9,MATCH($C40,Kruistabel!$C$5:$F$5,0)+1,FALSE)+MIN(Kruistabel!$C$15,IF($D40="Ja",Kruistabel!$C$13,0)+IF(EC$6="Ja",Kruistabel!$C$14,0)),"")</f>
        <v>#REF!</v>
      </c>
      <c r="ED40" s="327"/>
      <c r="EE40" s="326" t="e">
        <f ca="1">IF(Plananalyse!EE40=1,VLOOKUP(EE$5,Kruistabel!$B$6:$F$9,MATCH($C40,Kruistabel!$C$5:$F$5,0)+1,FALSE)+MIN(Kruistabel!$C$15,IF($D40="Ja",Kruistabel!$C$13,0)+IF(EE$6="Ja",Kruistabel!$C$14,0)),"")</f>
        <v>#N/A</v>
      </c>
      <c r="EF40" s="326" t="e">
        <f ca="1">IF(Plananalyse!EF40=1,VLOOKUP(EF$5,Kruistabel!$B$6:$F$9,MATCH($C40,Kruistabel!$C$5:$F$5,0)+1,FALSE)+MIN(Kruistabel!$C$15,IF($D40="Ja",Kruistabel!$C$13,0)+IF(EF$6="Ja",Kruistabel!$C$14,0)),"")</f>
        <v>#N/A</v>
      </c>
      <c r="EG40" s="326" t="e">
        <f ca="1">IF(Plananalyse!EG40=1,VLOOKUP(EG$5,Kruistabel!$B$6:$F$9,MATCH($C40,Kruistabel!$C$5:$F$5,0)+1,FALSE)+MIN(Kruistabel!$C$15,IF($D40="Ja",Kruistabel!$C$13,0)+IF(EG$6="Ja",Kruistabel!$C$14,0)),"")</f>
        <v>#N/A</v>
      </c>
      <c r="EH40" s="326" t="e">
        <f ca="1">IF(Plananalyse!EH40=1,VLOOKUP(EH$5,Kruistabel!$B$6:$F$9,MATCH($C40,Kruistabel!$C$5:$F$5,0)+1,FALSE)+MIN(Kruistabel!$C$15,IF($D40="Ja",Kruistabel!$C$13,0)+IF(EH$6="Ja",Kruistabel!$C$14,0)),"")</f>
        <v>#REF!</v>
      </c>
      <c r="EI40" s="326" t="e">
        <f ca="1">IF(Plananalyse!EI40=1,VLOOKUP(EI$5,Kruistabel!$B$6:$F$9,MATCH($C40,Kruistabel!$C$5:$F$5,0)+1,FALSE)+MIN(Kruistabel!$C$15,IF($D40="Ja",Kruistabel!$C$13,0)+IF(EI$6="Ja",Kruistabel!$C$14,0)),"")</f>
        <v>#REF!</v>
      </c>
      <c r="EJ40" s="331"/>
      <c r="EK40" s="164"/>
      <c r="EL40" s="164"/>
      <c r="EM40" s="164"/>
      <c r="EN40" s="164"/>
    </row>
    <row r="41" spans="2:144">
      <c r="B41" s="337" t="str">
        <f>Classificatietabel!B39</f>
        <v>OF - Andere 2 (vul hier in)</v>
      </c>
      <c r="C41" s="160" t="str">
        <f>_xlfn.IFNA(VLOOKUP($B41,Classificatietabel!$B$6:$I$91,C$7,FALSE),"")</f>
        <v>normaal</v>
      </c>
      <c r="D41" s="160" t="str">
        <f>_xlfn.IFNA(VLOOKUP($B41,Classificatietabel!$B$6:$I$91,D$7,FALSE),"")</f>
        <v>neen</v>
      </c>
      <c r="E41" s="119">
        <f>IF(AND(D41="laag",$D$3=1),0,_xlfn.IFNA(IF(VLOOKUP($B41,Classificatietabel!$B$6:$H$91,$E$5,FALSE)="Ja",1,0),""))</f>
        <v>1</v>
      </c>
      <c r="F41" s="163"/>
      <c r="G41" s="326">
        <f>IF(Plananalyse!G41=1,VLOOKUP(G$5,Kruistabel!$B$6:$F$9,MATCH($C41,Kruistabel!$C$5:$F$5,0)+1,FALSE)+MIN(Kruistabel!$C$15,IF($D41="Ja",Kruistabel!$C$13,0)+IF(G$6="Ja",Kruistabel!$C$14,0)),"")</f>
        <v>28</v>
      </c>
      <c r="H41" s="326">
        <f>IF(Plananalyse!H41=1,VLOOKUP(H$5,Kruistabel!$B$6:$F$9,MATCH($C41,Kruistabel!$C$5:$F$5,0)+1,FALSE)+MIN(Kruistabel!$C$15,IF($D41="Ja",Kruistabel!$C$13,0)+IF(H$6="Ja",Kruistabel!$C$14,0)),"")</f>
        <v>28</v>
      </c>
      <c r="I41" s="326">
        <f>IF(Plananalyse!I41=1,VLOOKUP(I$5,Kruistabel!$B$6:$F$9,MATCH($C41,Kruistabel!$C$5:$F$5,0)+1,FALSE)+MIN(Kruistabel!$C$15,IF($D41="Ja",Kruistabel!$C$13,0)+IF(I$6="Ja",Kruistabel!$C$14,0)),"")</f>
        <v>40</v>
      </c>
      <c r="J41" s="326">
        <f>IF(Plananalyse!J41=1,VLOOKUP(J$5,Kruistabel!$B$6:$F$9,MATCH($C41,Kruistabel!$C$5:$F$5,0)+1,FALSE)+MIN(Kruistabel!$C$15,IF($D41="Ja",Kruistabel!$C$13,0)+IF(J$6="Ja",Kruistabel!$C$14,0)),"")</f>
        <v>28</v>
      </c>
      <c r="K41" s="326">
        <f>IF(Plananalyse!K41=1,VLOOKUP(K$5,Kruistabel!$B$6:$F$9,MATCH($C41,Kruistabel!$C$5:$F$5,0)+1,FALSE)+MIN(Kruistabel!$C$15,IF($D41="Ja",Kruistabel!$C$13,0)+IF(K$6="Ja",Kruistabel!$C$14,0)),"")</f>
        <v>28</v>
      </c>
      <c r="L41" s="326">
        <f>IF(Plananalyse!L41=1,VLOOKUP(L$5,Kruistabel!$B$6:$F$9,MATCH($C41,Kruistabel!$C$5:$F$5,0)+1,FALSE)+MIN(Kruistabel!$C$15,IF($D41="Ja",Kruistabel!$C$13,0)+IF(L$6="Ja",Kruistabel!$C$14,0)),"")</f>
        <v>28</v>
      </c>
      <c r="M41" s="326">
        <f>IF(Plananalyse!M41=1,VLOOKUP(M$5,Kruistabel!$B$6:$F$9,MATCH($C41,Kruistabel!$C$5:$F$5,0)+1,FALSE)+MIN(Kruistabel!$C$15,IF($D41="Ja",Kruistabel!$C$13,0)+IF(M$6="Ja",Kruistabel!$C$14,0)),"")</f>
        <v>44</v>
      </c>
      <c r="N41" s="326">
        <f>IF(Plananalyse!N41=1,VLOOKUP(N$5,Kruistabel!$B$6:$F$9,MATCH($C41,Kruistabel!$C$5:$F$5,0)+1,FALSE)+MIN(Kruistabel!$C$15,IF($D41="Ja",Kruistabel!$C$13,0)+IF(N$6="Ja",Kruistabel!$C$14,0)),"")</f>
        <v>44</v>
      </c>
      <c r="O41" s="326">
        <f>IF(Plananalyse!O41=1,VLOOKUP(O$5,Kruistabel!$B$6:$F$9,MATCH($C41,Kruistabel!$C$5:$F$5,0)+1,FALSE)+MIN(Kruistabel!$C$15,IF($D41="Ja",Kruistabel!$C$13,0)+IF(O$6="Ja",Kruistabel!$C$14,0)),"")</f>
        <v>44</v>
      </c>
      <c r="P41" s="326">
        <f>IF(Plananalyse!P41=1,VLOOKUP(P$5,Kruistabel!$B$6:$F$9,MATCH($C41,Kruistabel!$C$5:$F$5,0)+1,FALSE)+MIN(Kruistabel!$C$15,IF($D41="Ja",Kruistabel!$C$13,0)+IF(P$6="Ja",Kruistabel!$C$14,0)),"")</f>
        <v>48</v>
      </c>
      <c r="Q41" s="326">
        <f>IF(Plananalyse!Q41=1,VLOOKUP(Q$5,Kruistabel!$B$6:$F$9,MATCH($C41,Kruistabel!$C$5:$F$5,0)+1,FALSE)+MIN(Kruistabel!$C$15,IF($D41="Ja",Kruistabel!$C$13,0)+IF(Q$6="Ja",Kruistabel!$C$14,0)),"")</f>
        <v>40</v>
      </c>
      <c r="R41" s="326">
        <f>IF(Plananalyse!R41=1,VLOOKUP(R$5,Kruistabel!$B$6:$F$9,MATCH($C41,Kruistabel!$C$5:$F$5,0)+1,FALSE)+MIN(Kruistabel!$C$15,IF($D41="Ja",Kruistabel!$C$13,0)+IF(R$6="Ja",Kruistabel!$C$14,0)),"")</f>
        <v>44</v>
      </c>
      <c r="S41" s="326">
        <f>IF(Plananalyse!S41=1,VLOOKUP(S$5,Kruistabel!$B$6:$F$9,MATCH($C41,Kruistabel!$C$5:$F$5,0)+1,FALSE)+MIN(Kruistabel!$C$15,IF($D41="Ja",Kruistabel!$C$13,0)+IF(S$6="Ja",Kruistabel!$C$14,0)),"")</f>
        <v>28</v>
      </c>
      <c r="T41" s="326">
        <f>IF(Plananalyse!T41=1,VLOOKUP(T$5,Kruistabel!$B$6:$F$9,MATCH($C41,Kruistabel!$C$5:$F$5,0)+1,FALSE)+MIN(Kruistabel!$C$15,IF($D41="Ja",Kruistabel!$C$13,0)+IF(T$6="Ja",Kruistabel!$C$14,0)),"")</f>
        <v>28</v>
      </c>
      <c r="U41" s="326">
        <f>IF(Plananalyse!U41=1,VLOOKUP(U$5,Kruistabel!$B$6:$F$9,MATCH($C41,Kruistabel!$C$5:$F$5,0)+1,FALSE)+MIN(Kruistabel!$C$15,IF($D41="Ja",Kruistabel!$C$13,0)+IF(U$6="Ja",Kruistabel!$C$14,0)),"")</f>
        <v>28</v>
      </c>
      <c r="V41" s="326">
        <f>IF(Plananalyse!V41=1,VLOOKUP(V$5,Kruistabel!$B$6:$F$9,MATCH($C41,Kruistabel!$C$5:$F$5,0)+1,FALSE)+MIN(Kruistabel!$C$15,IF($D41="Ja",Kruistabel!$C$13,0)+IF(V$6="Ja",Kruistabel!$C$14,0)),"")</f>
        <v>28</v>
      </c>
      <c r="W41" s="326">
        <f>IF(Plananalyse!W41=1,VLOOKUP(W$5,Kruistabel!$B$6:$F$9,MATCH($C41,Kruistabel!$C$5:$F$5,0)+1,FALSE)+MIN(Kruistabel!$C$15,IF($D41="Ja",Kruistabel!$C$13,0)+IF(W$6="Ja",Kruistabel!$C$14,0)),"")</f>
        <v>28</v>
      </c>
      <c r="X41" s="326">
        <f>IF(Plananalyse!X41=1,VLOOKUP(X$5,Kruistabel!$B$6:$F$9,MATCH($C41,Kruistabel!$C$5:$F$5,0)+1,FALSE)+MIN(Kruistabel!$C$15,IF($D41="Ja",Kruistabel!$C$13,0)+IF(X$6="Ja",Kruistabel!$C$14,0)),"")</f>
        <v>28</v>
      </c>
      <c r="Y41" s="326">
        <f>IF(Plananalyse!Y41=1,VLOOKUP(Y$5,Kruistabel!$B$6:$F$9,MATCH($C41,Kruistabel!$C$5:$F$5,0)+1,FALSE)+MIN(Kruistabel!$C$15,IF($D41="Ja",Kruistabel!$C$13,0)+IF(Y$6="Ja",Kruistabel!$C$14,0)),"")</f>
        <v>40</v>
      </c>
      <c r="Z41" s="326">
        <f>IF(Plananalyse!Z41=1,VLOOKUP(Z$5,Kruistabel!$B$6:$F$9,MATCH($C41,Kruistabel!$C$5:$F$5,0)+1,FALSE)+MIN(Kruistabel!$C$15,IF($D41="Ja",Kruistabel!$C$13,0)+IF(Z$6="Ja",Kruistabel!$C$14,0)),"")</f>
        <v>28</v>
      </c>
      <c r="AA41" s="326">
        <f>IF(Plananalyse!AA41=1,VLOOKUP(AA$5,Kruistabel!$B$6:$F$9,MATCH($C41,Kruistabel!$C$5:$F$5,0)+1,FALSE)+MIN(Kruistabel!$C$15,IF($D41="Ja",Kruistabel!$C$13,0)+IF(AA$6="Ja",Kruistabel!$C$14,0)),"")</f>
        <v>28</v>
      </c>
      <c r="AB41" s="326">
        <f>IF(Plananalyse!AB41=1,VLOOKUP(AB$5,Kruistabel!$B$6:$F$9,MATCH($C41,Kruistabel!$C$5:$F$5,0)+1,FALSE)+MIN(Kruistabel!$C$15,IF($D41="Ja",Kruistabel!$C$13,0)+IF(AB$6="Ja",Kruistabel!$C$14,0)),"")</f>
        <v>28</v>
      </c>
      <c r="AC41" s="326">
        <f>IF(Plananalyse!AC41=1,VLOOKUP(AC$5,Kruistabel!$B$6:$F$9,MATCH($C41,Kruistabel!$C$5:$F$5,0)+1,FALSE)+MIN(Kruistabel!$C$15,IF($D41="Ja",Kruistabel!$C$13,0)+IF(AC$6="Ja",Kruistabel!$C$14,0)),"")</f>
        <v>28</v>
      </c>
      <c r="AD41" s="326">
        <f>IF(Plananalyse!AD41=1,VLOOKUP(AD$5,Kruistabel!$B$6:$F$9,MATCH($C41,Kruistabel!$C$5:$F$5,0)+1,FALSE)+MIN(Kruistabel!$C$15,IF($D41="Ja",Kruistabel!$C$13,0)+IF(AD$6="Ja",Kruistabel!$C$14,0)),"")</f>
        <v>28</v>
      </c>
      <c r="AE41" s="326">
        <f>IF(Plananalyse!AE41=1,VLOOKUP(AE$5,Kruistabel!$B$6:$F$9,MATCH($C41,Kruistabel!$C$5:$F$5,0)+1,FALSE)+MIN(Kruistabel!$C$15,IF($D41="Ja",Kruistabel!$C$13,0)+IF(AE$6="Ja",Kruistabel!$C$14,0)),"")</f>
        <v>28</v>
      </c>
      <c r="AF41" s="326">
        <f>IF(Plananalyse!AF41=1,VLOOKUP(AF$5,Kruistabel!$B$6:$F$9,MATCH($C41,Kruistabel!$C$5:$F$5,0)+1,FALSE)+MIN(Kruistabel!$C$15,IF($D41="Ja",Kruistabel!$C$13,0)+IF(AF$6="Ja",Kruistabel!$C$14,0)),"")</f>
        <v>28</v>
      </c>
      <c r="AG41" s="326">
        <f>IF(Plananalyse!AG41=1,VLOOKUP(AG$5,Kruistabel!$B$6:$F$9,MATCH($C41,Kruistabel!$C$5:$F$5,0)+1,FALSE)+MIN(Kruistabel!$C$15,IF($D41="Ja",Kruistabel!$C$13,0)+IF(AG$6="Ja",Kruistabel!$C$14,0)),"")</f>
        <v>28</v>
      </c>
      <c r="AH41" s="326">
        <f>IF(Plananalyse!AH41=1,VLOOKUP(AH$5,Kruistabel!$B$6:$F$9,MATCH($C41,Kruistabel!$C$5:$F$5,0)+1,FALSE)+MIN(Kruistabel!$C$15,IF($D41="Ja",Kruistabel!$C$13,0)+IF(AH$6="Ja",Kruistabel!$C$14,0)),"")</f>
        <v>28</v>
      </c>
      <c r="AI41" s="326">
        <f>IF(Plananalyse!AI41=1,VLOOKUP(AI$5,Kruistabel!$B$6:$F$9,MATCH($C41,Kruistabel!$C$5:$F$5,0)+1,FALSE)+MIN(Kruistabel!$C$15,IF($D41="Ja",Kruistabel!$C$13,0)+IF(AI$6="Ja",Kruistabel!$C$14,0)),"")</f>
        <v>28</v>
      </c>
      <c r="AJ41" s="326">
        <f>IF(Plananalyse!AJ41=1,VLOOKUP(AJ$5,Kruistabel!$B$6:$F$9,MATCH($C41,Kruistabel!$C$5:$F$5,0)+1,FALSE)+MIN(Kruistabel!$C$15,IF($D41="Ja",Kruistabel!$C$13,0)+IF(AJ$6="Ja",Kruistabel!$C$14,0)),"")</f>
        <v>28</v>
      </c>
      <c r="AK41" s="326">
        <f>IF(Plananalyse!AK41=1,VLOOKUP(AK$5,Kruistabel!$B$6:$F$9,MATCH($C41,Kruistabel!$C$5:$F$5,0)+1,FALSE)+MIN(Kruistabel!$C$15,IF($D41="Ja",Kruistabel!$C$13,0)+IF(AK$6="Ja",Kruistabel!$C$14,0)),"")</f>
        <v>42</v>
      </c>
      <c r="AL41" s="326">
        <f>IF(Plananalyse!AL41=1,VLOOKUP(AL$5,Kruistabel!$B$6:$F$9,MATCH($C41,Kruistabel!$C$5:$F$5,0)+1,FALSE)+MIN(Kruistabel!$C$15,IF($D41="Ja",Kruistabel!$C$13,0)+IF(AL$6="Ja",Kruistabel!$C$14,0)),"")</f>
        <v>28</v>
      </c>
      <c r="AM41" s="326">
        <f>IF(Plananalyse!AM41=1,VLOOKUP(AM$5,Kruistabel!$B$6:$F$9,MATCH($C41,Kruistabel!$C$5:$F$5,0)+1,FALSE)+MIN(Kruistabel!$C$15,IF($D41="Ja",Kruistabel!$C$13,0)+IF(AM$6="Ja",Kruistabel!$C$14,0)),"")</f>
        <v>28</v>
      </c>
      <c r="AN41" s="327"/>
      <c r="AO41" s="326">
        <f ca="1">IF(Plananalyse!AO41=1,VLOOKUP(AO$5,Kruistabel!$B$6:$F$9,MATCH($C41,Kruistabel!$C$5:$F$5,0)+1,FALSE)+MIN(Kruistabel!$C$15,IF($D41="Ja",Kruistabel!$C$13,0)+IF(AO$6="Ja",Kruistabel!$C$14,0)),"")</f>
        <v>42</v>
      </c>
      <c r="AP41" s="326">
        <f ca="1">IF(Plananalyse!AP41=1,VLOOKUP(AP$5,Kruistabel!$B$6:$F$9,MATCH($C41,Kruistabel!$C$5:$F$5,0)+1,FALSE)+MIN(Kruistabel!$C$15,IF($D41="Ja",Kruistabel!$C$13,0)+IF(AP$6="Ja",Kruistabel!$C$14,0)),"")</f>
        <v>42</v>
      </c>
      <c r="AQ41" s="326">
        <f ca="1">IF(Plananalyse!AQ41=1,VLOOKUP(AQ$5,Kruistabel!$B$6:$F$9,MATCH($C41,Kruistabel!$C$5:$F$5,0)+1,FALSE)+MIN(Kruistabel!$C$15,IF($D41="Ja",Kruistabel!$C$13,0)+IF(AQ$6="Ja",Kruistabel!$C$14,0)),"")</f>
        <v>42</v>
      </c>
      <c r="AR41" s="326">
        <f ca="1">IF(Plananalyse!AR41=1,VLOOKUP(AR$5,Kruistabel!$B$6:$F$9,MATCH($C41,Kruistabel!$C$5:$F$5,0)+1,FALSE)+MIN(Kruistabel!$C$15,IF($D41="Ja",Kruistabel!$C$13,0)+IF(AR$6="Ja",Kruistabel!$C$14,0)),"")</f>
        <v>46</v>
      </c>
      <c r="AS41" s="326">
        <f ca="1">IF(Plananalyse!AS41=1,VLOOKUP(AS$5,Kruistabel!$B$6:$F$9,MATCH($C41,Kruistabel!$C$5:$F$5,0)+1,FALSE)+MIN(Kruistabel!$C$15,IF($D41="Ja",Kruistabel!$C$13,0)+IF(AS$6="Ja",Kruistabel!$C$14,0)),"")</f>
        <v>42</v>
      </c>
      <c r="AT41" s="326">
        <f ca="1">IF(Plananalyse!AT41=1,VLOOKUP(AT$5,Kruistabel!$B$6:$F$9,MATCH($C41,Kruistabel!$C$5:$F$5,0)+1,FALSE)+MIN(Kruistabel!$C$15,IF($D41="Ja",Kruistabel!$C$13,0)+IF(AT$6="Ja",Kruistabel!$C$14,0)),"")</f>
        <v>46</v>
      </c>
      <c r="AU41" s="326">
        <f ca="1">IF(Plananalyse!AU41=1,VLOOKUP(AU$5,Kruistabel!$B$6:$F$9,MATCH($C41,Kruistabel!$C$5:$F$5,0)+1,FALSE)+MIN(Kruistabel!$C$15,IF($D41="Ja",Kruistabel!$C$13,0)+IF(AU$6="Ja",Kruistabel!$C$14,0)),"")</f>
        <v>28</v>
      </c>
      <c r="AV41" s="326">
        <f ca="1">IF(Plananalyse!AV41=1,VLOOKUP(AV$5,Kruistabel!$B$6:$F$9,MATCH($C41,Kruistabel!$C$5:$F$5,0)+1,FALSE)+MIN(Kruistabel!$C$15,IF($D41="Ja",Kruistabel!$C$13,0)+IF(AV$6="Ja",Kruistabel!$C$14,0)),"")</f>
        <v>42</v>
      </c>
      <c r="AW41" s="326">
        <f ca="1">IF(Plananalyse!AW41=1,VLOOKUP(AW$5,Kruistabel!$B$6:$F$9,MATCH($C41,Kruistabel!$C$5:$F$5,0)+1,FALSE)+MIN(Kruistabel!$C$15,IF($D41="Ja",Kruistabel!$C$13,0)+IF(AW$6="Ja",Kruistabel!$C$14,0)),"")</f>
        <v>28</v>
      </c>
      <c r="AX41" s="326">
        <f ca="1">IF(Plananalyse!AX41=1,VLOOKUP(AX$5,Kruistabel!$B$6:$F$9,MATCH($C41,Kruistabel!$C$5:$F$5,0)+1,FALSE)+MIN(Kruistabel!$C$15,IF($D41="Ja",Kruistabel!$C$13,0)+IF(AX$6="Ja",Kruistabel!$C$14,0)),"")</f>
        <v>28</v>
      </c>
      <c r="AY41" s="327"/>
      <c r="AZ41" s="326">
        <f ca="1">IF(Plananalyse!AZ41=1,VLOOKUP(AZ$5,Kruistabel!$B$6:$F$9,MATCH($C41,Kruistabel!$C$5:$F$5,0)+1,FALSE)+MIN(Kruistabel!$C$15,IF($D41="Ja",Kruistabel!$C$13,0)+IF(AZ$6="Ja",Kruistabel!$C$14,0)),"")</f>
        <v>28</v>
      </c>
      <c r="BA41" s="326">
        <f ca="1">IF(Plananalyse!BA41=1,VLOOKUP(BA$5,Kruistabel!$B$6:$F$9,MATCH($C41,Kruistabel!$C$5:$F$5,0)+1,FALSE)+MIN(Kruistabel!$C$15,IF($D41="Ja",Kruistabel!$C$13,0)+IF(BA$6="Ja",Kruistabel!$C$14,0)),"")</f>
        <v>28</v>
      </c>
      <c r="BB41" s="326">
        <f ca="1">IF(Plananalyse!BB41=1,VLOOKUP(BB$5,Kruistabel!$B$6:$F$9,MATCH($C41,Kruistabel!$C$5:$F$5,0)+1,FALSE)+MIN(Kruistabel!$C$15,IF($D41="Ja",Kruistabel!$C$13,0)+IF(BB$6="Ja",Kruistabel!$C$14,0)),"")</f>
        <v>40</v>
      </c>
      <c r="BC41" s="326">
        <f ca="1">IF(Plananalyse!BC41=1,VLOOKUP(BC$5,Kruistabel!$B$6:$F$9,MATCH($C41,Kruistabel!$C$5:$F$5,0)+1,FALSE)+MIN(Kruistabel!$C$15,IF($D41="Ja",Kruistabel!$C$13,0)+IF(BC$6="Ja",Kruistabel!$C$14,0)),"")</f>
        <v>40</v>
      </c>
      <c r="BD41" s="326">
        <f ca="1">IF(Plananalyse!BD41=1,VLOOKUP(BD$5,Kruistabel!$B$6:$F$9,MATCH($C41,Kruistabel!$C$5:$F$5,0)+1,FALSE)+MIN(Kruistabel!$C$15,IF($D41="Ja",Kruistabel!$C$13,0)+IF(BD$6="Ja",Kruistabel!$C$14,0)),"")</f>
        <v>28</v>
      </c>
      <c r="BE41" s="326">
        <f ca="1">IF(Plananalyse!BE41=1,VLOOKUP(BE$5,Kruistabel!$B$6:$F$9,MATCH($C41,Kruistabel!$C$5:$F$5,0)+1,FALSE)+MIN(Kruistabel!$C$15,IF($D41="Ja",Kruistabel!$C$13,0)+IF(BE$6="Ja",Kruistabel!$C$14,0)),"")</f>
        <v>28</v>
      </c>
      <c r="BF41" s="326">
        <f ca="1">IF(Plananalyse!BF41=1,VLOOKUP(BF$5,Kruistabel!$B$6:$F$9,MATCH($C41,Kruistabel!$C$5:$F$5,0)+1,FALSE)+MIN(Kruistabel!$C$15,IF($D41="Ja",Kruistabel!$C$13,0)+IF(BF$6="Ja",Kruistabel!$C$14,0)),"")</f>
        <v>28</v>
      </c>
      <c r="BG41" s="326">
        <f ca="1">IF(Plananalyse!BG41=1,VLOOKUP(BG$5,Kruistabel!$B$6:$F$9,MATCH($C41,Kruistabel!$C$5:$F$5,0)+1,FALSE)+MIN(Kruistabel!$C$15,IF($D41="Ja",Kruistabel!$C$13,0)+IF(BG$6="Ja",Kruistabel!$C$14,0)),"")</f>
        <v>28</v>
      </c>
      <c r="BH41" s="326">
        <f ca="1">IF(Plananalyse!BH41=1,VLOOKUP(BH$5,Kruistabel!$B$6:$F$9,MATCH($C41,Kruistabel!$C$5:$F$5,0)+1,FALSE)+MIN(Kruistabel!$C$15,IF($D41="Ja",Kruistabel!$C$13,0)+IF(BH$6="Ja",Kruistabel!$C$14,0)),"")</f>
        <v>28</v>
      </c>
      <c r="BI41" s="327"/>
      <c r="BJ41" s="326" t="e">
        <f ca="1">IF(Plananalyse!BJ41=1,VLOOKUP(BJ$5,Kruistabel!$B$6:$F$9,MATCH($C41,Kruistabel!$C$5:$F$5,0)+1,FALSE)+MIN(Kruistabel!$C$15,IF($D41="Ja",Kruistabel!$C$13,0)+IF(BJ$6="Ja",Kruistabel!$C$14,0)),"")</f>
        <v>#N/A</v>
      </c>
      <c r="BK41" s="326" t="e">
        <f ca="1">IF(Plananalyse!BK41=1,VLOOKUP(BK$5,Kruistabel!$B$6:$F$9,MATCH($C41,Kruistabel!$C$5:$F$5,0)+1,FALSE)+MIN(Kruistabel!$C$15,IF($D41="Ja",Kruistabel!$C$13,0)+IF(BK$6="Ja",Kruistabel!$C$14,0)),"")</f>
        <v>#N/A</v>
      </c>
      <c r="BL41" s="326" t="e">
        <f ca="1">IF(Plananalyse!BL41=1,VLOOKUP(BL$5,Kruistabel!$B$6:$F$9,MATCH($C41,Kruistabel!$C$5:$F$5,0)+1,FALSE)+MIN(Kruistabel!$C$15,IF($D41="Ja",Kruistabel!$C$13,0)+IF(BL$6="Ja",Kruistabel!$C$14,0)),"")</f>
        <v>#N/A</v>
      </c>
      <c r="BM41" s="326" t="e">
        <f ca="1">IF(Plananalyse!BM41=1,VLOOKUP(BM$5,Kruistabel!$B$6:$F$9,MATCH($C41,Kruistabel!$C$5:$F$5,0)+1,FALSE)+MIN(Kruistabel!$C$15,IF($D41="Ja",Kruistabel!$C$13,0)+IF(BM$6="Ja",Kruistabel!$C$14,0)),"")</f>
        <v>#N/A</v>
      </c>
      <c r="BN41" s="326" t="e">
        <f ca="1">IF(Plananalyse!BN41=1,VLOOKUP(BN$5,Kruistabel!$B$6:$F$9,MATCH($C41,Kruistabel!$C$5:$F$5,0)+1,FALSE)+MIN(Kruistabel!$C$15,IF($D41="Ja",Kruistabel!$C$13,0)+IF(BN$6="Ja",Kruistabel!$C$14,0)),"")</f>
        <v>#N/A</v>
      </c>
      <c r="BO41" s="326" t="e">
        <f ca="1">IF(Plananalyse!BO41=1,VLOOKUP(BO$5,Kruistabel!$B$6:$F$9,MATCH($C41,Kruistabel!$C$5:$F$5,0)+1,FALSE)+MIN(Kruistabel!$C$15,IF($D41="Ja",Kruistabel!$C$13,0)+IF(BO$6="Ja",Kruistabel!$C$14,0)),"")</f>
        <v>#N/A</v>
      </c>
      <c r="BP41" s="326" t="e">
        <f ca="1">IF(Plananalyse!BP41=1,VLOOKUP(BP$5,Kruistabel!$B$6:$F$9,MATCH($C41,Kruistabel!$C$5:$F$5,0)+1,FALSE)+MIN(Kruistabel!$C$15,IF($D41="Ja",Kruistabel!$C$13,0)+IF(BP$6="Ja",Kruistabel!$C$14,0)),"")</f>
        <v>#N/A</v>
      </c>
      <c r="BQ41" s="326" t="e">
        <f ca="1">IF(Plananalyse!BQ41=1,VLOOKUP(BQ$5,Kruistabel!$B$6:$F$9,MATCH($C41,Kruistabel!$C$5:$F$5,0)+1,FALSE)+MIN(Kruistabel!$C$15,IF($D41="Ja",Kruistabel!$C$13,0)+IF(BQ$6="Ja",Kruistabel!$C$14,0)),"")</f>
        <v>#N/A</v>
      </c>
      <c r="BR41" s="326" t="e">
        <f ca="1">IF(Plananalyse!BR41=1,VLOOKUP(BR$5,Kruistabel!$B$6:$F$9,MATCH($C41,Kruistabel!$C$5:$F$5,0)+1,FALSE)+MIN(Kruistabel!$C$15,IF($D41="Ja",Kruistabel!$C$13,0)+IF(BR$6="Ja",Kruistabel!$C$14,0)),"")</f>
        <v>#REF!</v>
      </c>
      <c r="BS41" s="326" t="e">
        <f ca="1">IF(Plananalyse!BS41=1,VLOOKUP(BS$5,Kruistabel!$B$6:$F$9,MATCH($C41,Kruistabel!$C$5:$F$5,0)+1,FALSE)+MIN(Kruistabel!$C$15,IF($D41="Ja",Kruistabel!$C$13,0)+IF(BS$6="Ja",Kruistabel!$C$14,0)),"")</f>
        <v>#REF!</v>
      </c>
      <c r="BT41" s="65"/>
      <c r="BU41" s="231">
        <f ca="1">IF(Plananalyse!BU41=1,VLOOKUP(BU$5,Kruistabel!$B$6:$F$9,MATCH($C41,Kruistabel!$C$5:$F$5,0)+1,FALSE)+MIN(Kruistabel!$C$15,IF($D41="Ja",Kruistabel!$C$13,0)+IF(BU$6="Ja",Kruistabel!$C$14,0)),"")</f>
        <v>28</v>
      </c>
      <c r="BV41" s="326">
        <f ca="1">IF(Plananalyse!BV41=1,VLOOKUP(BV$5,Kruistabel!$B$6:$F$9,MATCH($C41,Kruistabel!$C$5:$F$5,0)+1,FALSE)+MIN(Kruistabel!$C$15,IF($D41="Ja",Kruistabel!$C$13,0)+IF(BV$6="Ja",Kruistabel!$C$14,0)),"")</f>
        <v>44</v>
      </c>
      <c r="BW41" s="326">
        <f ca="1">IF(Plananalyse!BW41=1,VLOOKUP(BW$5,Kruistabel!$B$6:$F$9,MATCH($C41,Kruistabel!$C$5:$F$5,0)+1,FALSE)+MIN(Kruistabel!$C$15,IF($D41="Ja",Kruistabel!$C$13,0)+IF(BW$6="Ja",Kruistabel!$C$14,0)),"")</f>
        <v>28</v>
      </c>
      <c r="BX41" s="326">
        <f ca="1">IF(Plananalyse!BX41=1,VLOOKUP(BX$5,Kruistabel!$B$6:$F$9,MATCH($C41,Kruistabel!$C$5:$F$5,0)+1,FALSE)+MIN(Kruistabel!$C$15,IF($D41="Ja",Kruistabel!$C$13,0)+IF(BX$6="Ja",Kruistabel!$C$14,0)),"")</f>
        <v>28</v>
      </c>
      <c r="BY41" s="327"/>
      <c r="BZ41" s="326" t="e">
        <f ca="1">IF(Plananalyse!BZ41=1,VLOOKUP(BZ$5,Kruistabel!$B$6:$F$9,MATCH($C41,Kruistabel!$C$5:$F$5,0)+1,FALSE)+MIN(Kruistabel!$C$15,IF($D41="Ja",Kruistabel!$C$13,0)+IF(BZ$6="Ja",Kruistabel!$C$14,0)),"")</f>
        <v>#N/A</v>
      </c>
      <c r="CA41" s="326" t="e">
        <f ca="1">IF(Plananalyse!CA41=1,VLOOKUP(CA$5,Kruistabel!$B$6:$F$9,MATCH($C41,Kruistabel!$C$5:$F$5,0)+1,FALSE)+MIN(Kruistabel!$C$15,IF($D41="Ja",Kruistabel!$C$13,0)+IF(CA$6="Ja",Kruistabel!$C$14,0)),"")</f>
        <v>#N/A</v>
      </c>
      <c r="CB41" s="326" t="e">
        <f ca="1">IF(Plananalyse!CB41=1,VLOOKUP(CB$5,Kruistabel!$B$6:$F$9,MATCH($C41,Kruistabel!$C$5:$F$5,0)+1,FALSE)+MIN(Kruistabel!$C$15,IF($D41="Ja",Kruistabel!$C$13,0)+IF(CB$6="Ja",Kruistabel!$C$14,0)),"")</f>
        <v>#N/A</v>
      </c>
      <c r="CC41" s="326" t="e">
        <f ca="1">IF(Plananalyse!CC41=1,VLOOKUP(CC$5,Kruistabel!$B$6:$F$9,MATCH($C41,Kruistabel!$C$5:$F$5,0)+1,FALSE)+MIN(Kruistabel!$C$15,IF($D41="Ja",Kruistabel!$C$13,0)+IF(CC$6="Ja",Kruistabel!$C$14,0)),"")</f>
        <v>#N/A</v>
      </c>
      <c r="CD41" s="326" t="e">
        <f ca="1">IF(Plananalyse!CD41=1,VLOOKUP(CD$5,Kruistabel!$B$6:$F$9,MATCH($C41,Kruistabel!$C$5:$F$5,0)+1,FALSE)+MIN(Kruistabel!$C$15,IF($D41="Ja",Kruistabel!$C$13,0)+IF(CD$6="Ja",Kruistabel!$C$14,0)),"")</f>
        <v>#N/A</v>
      </c>
      <c r="CE41" s="326" t="e">
        <f ca="1">IF(Plananalyse!CE41=1,VLOOKUP(CE$5,Kruistabel!$B$6:$F$9,MATCH($C41,Kruistabel!$C$5:$F$5,0)+1,FALSE)+MIN(Kruistabel!$C$15,IF($D41="Ja",Kruistabel!$C$13,0)+IF(CE$6="Ja",Kruistabel!$C$14,0)),"")</f>
        <v>#N/A</v>
      </c>
      <c r="CF41" s="326" t="e">
        <f ca="1">IF(Plananalyse!CF41=1,VLOOKUP(CF$5,Kruistabel!$B$6:$F$9,MATCH($C41,Kruistabel!$C$5:$F$5,0)+1,FALSE)+MIN(Kruistabel!$C$15,IF($D41="Ja",Kruistabel!$C$13,0)+IF(CF$6="Ja",Kruistabel!$C$14,0)),"")</f>
        <v>#N/A</v>
      </c>
      <c r="CG41" s="326" t="e">
        <f ca="1">IF(Plananalyse!CG41=1,VLOOKUP(CG$5,Kruistabel!$B$6:$F$9,MATCH($C41,Kruistabel!$C$5:$F$5,0)+1,FALSE)+MIN(Kruistabel!$C$15,IF($D41="Ja",Kruistabel!$C$13,0)+IF(CG$6="Ja",Kruistabel!$C$14,0)),"")</f>
        <v>#REF!</v>
      </c>
      <c r="CH41" s="326" t="e">
        <f ca="1">IF(Plananalyse!CH41=1,VLOOKUP(CH$5,Kruistabel!$B$6:$F$9,MATCH($C41,Kruistabel!$C$5:$F$5,0)+1,FALSE)+MIN(Kruistabel!$C$15,IF($D41="Ja",Kruistabel!$C$13,0)+IF(CH$6="Ja",Kruistabel!$C$14,0)),"")</f>
        <v>#REF!</v>
      </c>
      <c r="CI41" s="65"/>
      <c r="CJ41" s="326">
        <f ca="1">IF(Plananalyse!CJ41=1,VLOOKUP(CJ$5,Kruistabel!$B$6:$F$9,MATCH($C41,Kruistabel!$C$5:$F$5,0)+1,FALSE)+MIN(Kruistabel!$C$15,IF($D41="Ja",Kruistabel!$C$13,0)+IF(CJ$6="Ja",Kruistabel!$C$14,0)),"")</f>
        <v>44</v>
      </c>
      <c r="CK41" s="326">
        <f ca="1">IF(Plananalyse!CK41=1,VLOOKUP(CK$5,Kruistabel!$B$6:$F$9,MATCH($C41,Kruistabel!$C$5:$F$5,0)+1,FALSE)+MIN(Kruistabel!$C$15,IF($D41="Ja",Kruistabel!$C$13,0)+IF(CK$6="Ja",Kruistabel!$C$14,0)),"")</f>
        <v>44</v>
      </c>
      <c r="CL41" s="326">
        <f ca="1">IF(Plananalyse!CL41=1,VLOOKUP(CL$5,Kruistabel!$B$6:$F$9,MATCH($C41,Kruistabel!$C$5:$F$5,0)+1,FALSE)+MIN(Kruistabel!$C$15,IF($D41="Ja",Kruistabel!$C$13,0)+IF(CL$6="Ja",Kruistabel!$C$14,0)),"")</f>
        <v>28</v>
      </c>
      <c r="CM41" s="326">
        <f ca="1">IF(Plananalyse!CM41=1,VLOOKUP(CM$5,Kruistabel!$B$6:$F$9,MATCH($C41,Kruistabel!$C$5:$F$5,0)+1,FALSE)+MIN(Kruistabel!$C$15,IF($D41="Ja",Kruistabel!$C$13,0)+IF(CM$6="Ja",Kruistabel!$C$14,0)),"")</f>
        <v>48</v>
      </c>
      <c r="CN41" s="326">
        <f ca="1">IF(Plananalyse!CN41=1,VLOOKUP(CN$5,Kruistabel!$B$6:$F$9,MATCH($C41,Kruistabel!$C$5:$F$5,0)+1,FALSE)+MIN(Kruistabel!$C$15,IF($D41="Ja",Kruistabel!$C$13,0)+IF(CN$6="Ja",Kruistabel!$C$14,0)),"")</f>
        <v>48</v>
      </c>
      <c r="CO41" s="326">
        <f ca="1">IF(Plananalyse!CO41=1,VLOOKUP(CO$5,Kruistabel!$B$6:$F$9,MATCH($C41,Kruistabel!$C$5:$F$5,0)+1,FALSE)+MIN(Kruistabel!$C$15,IF($D41="Ja",Kruistabel!$C$13,0)+IF(CO$6="Ja",Kruistabel!$C$14,0)),"")</f>
        <v>40</v>
      </c>
      <c r="CP41" s="326">
        <f ca="1">IF(Plananalyse!CP41=1,VLOOKUP(CP$5,Kruistabel!$B$6:$F$9,MATCH($C41,Kruistabel!$C$5:$F$5,0)+1,FALSE)+MIN(Kruistabel!$C$15,IF($D41="Ja",Kruistabel!$C$13,0)+IF(CP$6="Ja",Kruistabel!$C$14,0)),"")</f>
        <v>44</v>
      </c>
      <c r="CQ41" s="326">
        <f ca="1">IF(Plananalyse!CQ41=1,VLOOKUP(CQ$5,Kruistabel!$B$6:$F$9,MATCH($C41,Kruistabel!$C$5:$F$5,0)+1,FALSE)+MIN(Kruistabel!$C$15,IF($D41="Ja",Kruistabel!$C$13,0)+IF(CQ$6="Ja",Kruistabel!$C$14,0)),"")</f>
        <v>40</v>
      </c>
      <c r="CR41" s="326">
        <f ca="1">IF(Plananalyse!CR41=1,VLOOKUP(CR$5,Kruistabel!$B$6:$F$9,MATCH($C41,Kruistabel!$C$5:$F$5,0)+1,FALSE)+MIN(Kruistabel!$C$15,IF($D41="Ja",Kruistabel!$C$13,0)+IF(CR$6="Ja",Kruistabel!$C$14,0)),"")</f>
        <v>42</v>
      </c>
      <c r="CS41" s="326">
        <f ca="1">IF(Plananalyse!CS41=1,VLOOKUP(CS$5,Kruistabel!$B$6:$F$9,MATCH($C41,Kruistabel!$C$5:$F$5,0)+1,FALSE)+MIN(Kruistabel!$C$15,IF($D41="Ja",Kruistabel!$C$13,0)+IF(CS$6="Ja",Kruistabel!$C$14,0)),"")</f>
        <v>44</v>
      </c>
      <c r="CT41" s="326">
        <f ca="1">IF(Plananalyse!CT41=1,VLOOKUP(CT$5,Kruistabel!$B$6:$F$9,MATCH($C41,Kruistabel!$C$5:$F$5,0)+1,FALSE)+MIN(Kruistabel!$C$15,IF($D41="Ja",Kruistabel!$C$13,0)+IF(CT$6="Ja",Kruistabel!$C$14,0)),"")</f>
        <v>44</v>
      </c>
      <c r="CU41" s="326">
        <f ca="1">IF(Plananalyse!CU41=1,VLOOKUP(CU$5,Kruistabel!$B$6:$F$9,MATCH($C41,Kruistabel!$C$5:$F$5,0)+1,FALSE)+MIN(Kruistabel!$C$15,IF($D41="Ja",Kruistabel!$C$13,0)+IF(CU$6="Ja",Kruistabel!$C$14,0)),"")</f>
        <v>40</v>
      </c>
      <c r="CV41" s="326">
        <f ca="1">IF(Plananalyse!CV41=1,VLOOKUP(CV$5,Kruistabel!$B$6:$F$9,MATCH($C41,Kruistabel!$C$5:$F$5,0)+1,FALSE)+MIN(Kruistabel!$C$15,IF($D41="Ja",Kruistabel!$C$13,0)+IF(CV$6="Ja",Kruistabel!$C$14,0)),"")</f>
        <v>40</v>
      </c>
      <c r="CW41" s="326">
        <f ca="1">IF(Plananalyse!CW41=1,VLOOKUP(CW$5,Kruistabel!$B$6:$F$9,MATCH($C41,Kruistabel!$C$5:$F$5,0)+1,FALSE)+MIN(Kruistabel!$C$15,IF($D41="Ja",Kruistabel!$C$13,0)+IF(CW$6="Ja",Kruistabel!$C$14,0)),"")</f>
        <v>44</v>
      </c>
      <c r="CX41" s="326">
        <f ca="1">IF(Plananalyse!CX41=1,VLOOKUP(CX$5,Kruistabel!$B$6:$F$9,MATCH($C41,Kruistabel!$C$5:$F$5,0)+1,FALSE)+MIN(Kruistabel!$C$15,IF($D41="Ja",Kruistabel!$C$13,0)+IF(CX$6="Ja",Kruistabel!$C$14,0)),"")</f>
        <v>28</v>
      </c>
      <c r="CY41" s="326">
        <f ca="1">IF(Plananalyse!CY41=1,VLOOKUP(CY$5,Kruistabel!$B$6:$F$9,MATCH($C41,Kruistabel!$C$5:$F$5,0)+1,FALSE)+MIN(Kruistabel!$C$15,IF($D41="Ja",Kruistabel!$C$13,0)+IF(CY$6="Ja",Kruistabel!$C$14,0)),"")</f>
        <v>40</v>
      </c>
      <c r="CZ41" s="326">
        <f ca="1">IF(Plananalyse!CZ41=1,VLOOKUP(CZ$5,Kruistabel!$B$6:$F$9,MATCH($C41,Kruistabel!$C$5:$F$5,0)+1,FALSE)+MIN(Kruistabel!$C$15,IF($D41="Ja",Kruistabel!$C$13,0)+IF(CZ$6="Ja",Kruistabel!$C$14,0)),"")</f>
        <v>40</v>
      </c>
      <c r="DA41" s="326">
        <f ca="1">IF(Plananalyse!DA41=1,VLOOKUP(DA$5,Kruistabel!$B$6:$F$9,MATCH($C41,Kruistabel!$C$5:$F$5,0)+1,FALSE)+MIN(Kruistabel!$C$15,IF($D41="Ja",Kruistabel!$C$13,0)+IF(DA$6="Ja",Kruistabel!$C$14,0)),"")</f>
        <v>40</v>
      </c>
      <c r="DB41" s="326">
        <f ca="1">IF(Plananalyse!DB41=1,VLOOKUP(DB$5,Kruistabel!$B$6:$F$9,MATCH($C41,Kruistabel!$C$5:$F$5,0)+1,FALSE)+MIN(Kruistabel!$C$15,IF($D41="Ja",Kruistabel!$C$13,0)+IF(DB$6="Ja",Kruistabel!$C$14,0)),"")</f>
        <v>28</v>
      </c>
      <c r="DC41" s="326">
        <f ca="1">IF(Plananalyse!DC41=1,VLOOKUP(DC$5,Kruistabel!$B$6:$F$9,MATCH($C41,Kruistabel!$C$5:$F$5,0)+1,FALSE)+MIN(Kruistabel!$C$15,IF($D41="Ja",Kruistabel!$C$13,0)+IF(DC$6="Ja",Kruistabel!$C$14,0)),"")</f>
        <v>28</v>
      </c>
      <c r="DD41" s="327"/>
      <c r="DE41" s="326" t="e">
        <f ca="1">IF(Plananalyse!DE41=1,VLOOKUP(DE$5,Kruistabel!$B$6:$F$9,MATCH($C41,Kruistabel!$C$5:$F$5,0)+1,FALSE)+MIN(Kruistabel!$C$15,IF($D41="Ja",Kruistabel!$C$13,0)+IF(DE$6="Ja",Kruistabel!$C$14,0)),"")</f>
        <v>#N/A</v>
      </c>
      <c r="DF41" s="326" t="e">
        <f ca="1">IF(Plananalyse!DF41=1,VLOOKUP(DF$5,Kruistabel!$B$6:$F$9,MATCH($C41,Kruistabel!$C$5:$F$5,0)+1,FALSE)+MIN(Kruistabel!$C$15,IF($D41="Ja",Kruistabel!$C$13,0)+IF(DF$6="Ja",Kruistabel!$C$14,0)),"")</f>
        <v>#N/A</v>
      </c>
      <c r="DG41" s="326" t="e">
        <f ca="1">IF(Plananalyse!DG41=1,VLOOKUP(DG$5,Kruistabel!$B$6:$F$9,MATCH($C41,Kruistabel!$C$5:$F$5,0)+1,FALSE)+MIN(Kruistabel!$C$15,IF($D41="Ja",Kruistabel!$C$13,0)+IF(DG$6="Ja",Kruistabel!$C$14,0)),"")</f>
        <v>#N/A</v>
      </c>
      <c r="DH41" s="326" t="e">
        <f ca="1">IF(Plananalyse!DH41=1,VLOOKUP(DH$5,Kruistabel!$B$6:$F$9,MATCH($C41,Kruistabel!$C$5:$F$5,0)+1,FALSE)+MIN(Kruistabel!$C$15,IF($D41="Ja",Kruistabel!$C$13,0)+IF(DH$6="Ja",Kruistabel!$C$14,0)),"")</f>
        <v>#N/A</v>
      </c>
      <c r="DI41" s="326" t="e">
        <f ca="1">IF(Plananalyse!DI41=1,VLOOKUP(DI$5,Kruistabel!$B$6:$F$9,MATCH($C41,Kruistabel!$C$5:$F$5,0)+1,FALSE)+MIN(Kruistabel!$C$15,IF($D41="Ja",Kruistabel!$C$13,0)+IF(DI$6="Ja",Kruistabel!$C$14,0)),"")</f>
        <v>#N/A</v>
      </c>
      <c r="DJ41" s="326" t="e">
        <f ca="1">IF(Plananalyse!DJ41=1,VLOOKUP(DJ$5,Kruistabel!$B$6:$F$9,MATCH($C41,Kruistabel!$C$5:$F$5,0)+1,FALSE)+MIN(Kruistabel!$C$15,IF($D41="Ja",Kruistabel!$C$13,0)+IF(DJ$6="Ja",Kruistabel!$C$14,0)),"")</f>
        <v>#N/A</v>
      </c>
      <c r="DK41" s="326" t="e">
        <f ca="1">IF(Plananalyse!DK41=1,VLOOKUP(DK$5,Kruistabel!$B$6:$F$9,MATCH($C41,Kruistabel!$C$5:$F$5,0)+1,FALSE)+MIN(Kruistabel!$C$15,IF($D41="Ja",Kruistabel!$C$13,0)+IF(DK$6="Ja",Kruistabel!$C$14,0)),"")</f>
        <v>#REF!</v>
      </c>
      <c r="DL41" s="326" t="e">
        <f ca="1">IF(Plananalyse!DL41=1,VLOOKUP(DL$5,Kruistabel!$B$6:$F$9,MATCH($C41,Kruistabel!$C$5:$F$5,0)+1,FALSE)+MIN(Kruistabel!$C$15,IF($D41="Ja",Kruistabel!$C$13,0)+IF(DL$6="Ja",Kruistabel!$C$14,0)),"")</f>
        <v>#REF!</v>
      </c>
      <c r="DM41" s="327"/>
      <c r="DN41" s="326" t="e">
        <f ca="1">IF(Plananalyse!DN41=1,VLOOKUP(DN$5,Kruistabel!$B$6:$F$9,MATCH($C41,Kruistabel!$C$5:$F$5,0)+1,FALSE)+MIN(Kruistabel!$C$15,IF($D41="Ja",Kruistabel!$C$13,0)+IF(DN$6="Ja",Kruistabel!$C$14,0)),"")</f>
        <v>#N/A</v>
      </c>
      <c r="DO41" s="326" t="e">
        <f ca="1">IF(Plananalyse!DO41=1,VLOOKUP(DO$5,Kruistabel!$B$6:$F$9,MATCH($C41,Kruistabel!$C$5:$F$5,0)+1,FALSE)+MIN(Kruistabel!$C$15,IF($D41="Ja",Kruistabel!$C$13,0)+IF(DO$6="Ja",Kruistabel!$C$14,0)),"")</f>
        <v>#N/A</v>
      </c>
      <c r="DP41" s="326" t="e">
        <f ca="1">IF(Plananalyse!DP41=1,VLOOKUP(DP$5,Kruistabel!$B$6:$F$9,MATCH($C41,Kruistabel!$C$5:$F$5,0)+1,FALSE)+MIN(Kruistabel!$C$15,IF($D41="Ja",Kruistabel!$C$13,0)+IF(DP$6="Ja",Kruistabel!$C$14,0)),"")</f>
        <v>#N/A</v>
      </c>
      <c r="DQ41" s="326" t="e">
        <f ca="1">IF(Plananalyse!DQ41=1,VLOOKUP(DQ$5,Kruistabel!$B$6:$F$9,MATCH($C41,Kruistabel!$C$5:$F$5,0)+1,FALSE)+MIN(Kruistabel!$C$15,IF($D41="Ja",Kruistabel!$C$13,0)+IF(DQ$6="Ja",Kruistabel!$C$14,0)),"")</f>
        <v>#N/A</v>
      </c>
      <c r="DR41" s="326" t="e">
        <f ca="1">IF(Plananalyse!DR41=1,VLOOKUP(DR$5,Kruistabel!$B$6:$F$9,MATCH($C41,Kruistabel!$C$5:$F$5,0)+1,FALSE)+MIN(Kruistabel!$C$15,IF($D41="Ja",Kruistabel!$C$13,0)+IF(DR$6="Ja",Kruistabel!$C$14,0)),"")</f>
        <v>#N/A</v>
      </c>
      <c r="DS41" s="326" t="e">
        <f ca="1">IF(Plananalyse!DS41=1,VLOOKUP(DS$5,Kruistabel!$B$6:$F$9,MATCH($C41,Kruistabel!$C$5:$F$5,0)+1,FALSE)+MIN(Kruistabel!$C$15,IF($D41="Ja",Kruistabel!$C$13,0)+IF(DS$6="Ja",Kruistabel!$C$14,0)),"")</f>
        <v>#N/A</v>
      </c>
      <c r="DT41" s="326" t="e">
        <f ca="1">IF(Plananalyse!DT41=1,VLOOKUP(DT$5,Kruistabel!$B$6:$F$9,MATCH($C41,Kruistabel!$C$5:$F$5,0)+1,FALSE)+MIN(Kruistabel!$C$15,IF($D41="Ja",Kruistabel!$C$13,0)+IF(DT$6="Ja",Kruistabel!$C$14,0)),"")</f>
        <v>#N/A</v>
      </c>
      <c r="DU41" s="326" t="e">
        <f ca="1">IF(Plananalyse!DU41=1,VLOOKUP(DU$5,Kruistabel!$B$6:$F$9,MATCH($C41,Kruistabel!$C$5:$F$5,0)+1,FALSE)+MIN(Kruistabel!$C$15,IF($D41="Ja",Kruistabel!$C$13,0)+IF(DU$6="Ja",Kruistabel!$C$14,0)),"")</f>
        <v>#N/A</v>
      </c>
      <c r="DV41" s="326" t="e">
        <f ca="1">IF(Plananalyse!DV41=1,VLOOKUP(DV$5,Kruistabel!$B$6:$F$9,MATCH($C41,Kruistabel!$C$5:$F$5,0)+1,FALSE)+MIN(Kruistabel!$C$15,IF($D41="Ja",Kruistabel!$C$13,0)+IF(DV$6="Ja",Kruistabel!$C$14,0)),"")</f>
        <v>#N/A</v>
      </c>
      <c r="DW41" s="326" t="e">
        <f ca="1">IF(Plananalyse!DW41=1,VLOOKUP(DW$5,Kruistabel!$B$6:$F$9,MATCH($C41,Kruistabel!$C$5:$F$5,0)+1,FALSE)+MIN(Kruistabel!$C$15,IF($D41="Ja",Kruistabel!$C$13,0)+IF(DW$6="Ja",Kruistabel!$C$14,0)),"")</f>
        <v>#REF!</v>
      </c>
      <c r="DX41" s="326" t="e">
        <f ca="1">IF(Plananalyse!DX41=1,VLOOKUP(DX$5,Kruistabel!$B$6:$F$9,MATCH($C41,Kruistabel!$C$5:$F$5,0)+1,FALSE)+MIN(Kruistabel!$C$15,IF($D41="Ja",Kruistabel!$C$13,0)+IF(DX$6="Ja",Kruistabel!$C$14,0)),"")</f>
        <v>#REF!</v>
      </c>
      <c r="DY41" s="327"/>
      <c r="DZ41" s="326" t="e">
        <f ca="1">IF(Plananalyse!DZ41=1,VLOOKUP(DZ$5,Kruistabel!$B$6:$F$9,MATCH($C41,Kruistabel!$C$5:$F$5,0)+1,FALSE)+MIN(Kruistabel!$C$15,IF($D41="Ja",Kruistabel!$C$13,0)+IF(DZ$6="Ja",Kruistabel!$C$14,0)),"")</f>
        <v>#N/A</v>
      </c>
      <c r="EA41" s="326" t="e">
        <f ca="1">IF(Plananalyse!EA41=1,VLOOKUP(EA$5,Kruistabel!$B$6:$F$9,MATCH($C41,Kruistabel!$C$5:$F$5,0)+1,FALSE)+MIN(Kruistabel!$C$15,IF($D41="Ja",Kruistabel!$C$13,0)+IF(EA$6="Ja",Kruistabel!$C$14,0)),"")</f>
        <v>#N/A</v>
      </c>
      <c r="EB41" s="326" t="e">
        <f ca="1">IF(Plananalyse!EB41=1,VLOOKUP(EB$5,Kruistabel!$B$6:$F$9,MATCH($C41,Kruistabel!$C$5:$F$5,0)+1,FALSE)+MIN(Kruistabel!$C$15,IF($D41="Ja",Kruistabel!$C$13,0)+IF(EB$6="Ja",Kruistabel!$C$14,0)),"")</f>
        <v>#REF!</v>
      </c>
      <c r="EC41" s="326" t="e">
        <f ca="1">IF(Plananalyse!EC41=1,VLOOKUP(EC$5,Kruistabel!$B$6:$F$9,MATCH($C41,Kruistabel!$C$5:$F$5,0)+1,FALSE)+MIN(Kruistabel!$C$15,IF($D41="Ja",Kruistabel!$C$13,0)+IF(EC$6="Ja",Kruistabel!$C$14,0)),"")</f>
        <v>#REF!</v>
      </c>
      <c r="ED41" s="327"/>
      <c r="EE41" s="326" t="e">
        <f ca="1">IF(Plananalyse!EE41=1,VLOOKUP(EE$5,Kruistabel!$B$6:$F$9,MATCH($C41,Kruistabel!$C$5:$F$5,0)+1,FALSE)+MIN(Kruistabel!$C$15,IF($D41="Ja",Kruistabel!$C$13,0)+IF(EE$6="Ja",Kruistabel!$C$14,0)),"")</f>
        <v>#N/A</v>
      </c>
      <c r="EF41" s="326" t="e">
        <f ca="1">IF(Plananalyse!EF41=1,VLOOKUP(EF$5,Kruistabel!$B$6:$F$9,MATCH($C41,Kruistabel!$C$5:$F$5,0)+1,FALSE)+MIN(Kruistabel!$C$15,IF($D41="Ja",Kruistabel!$C$13,0)+IF(EF$6="Ja",Kruistabel!$C$14,0)),"")</f>
        <v>#N/A</v>
      </c>
      <c r="EG41" s="326" t="e">
        <f ca="1">IF(Plananalyse!EG41=1,VLOOKUP(EG$5,Kruistabel!$B$6:$F$9,MATCH($C41,Kruistabel!$C$5:$F$5,0)+1,FALSE)+MIN(Kruistabel!$C$15,IF($D41="Ja",Kruistabel!$C$13,0)+IF(EG$6="Ja",Kruistabel!$C$14,0)),"")</f>
        <v>#N/A</v>
      </c>
      <c r="EH41" s="326" t="e">
        <f ca="1">IF(Plananalyse!EH41=1,VLOOKUP(EH$5,Kruistabel!$B$6:$F$9,MATCH($C41,Kruistabel!$C$5:$F$5,0)+1,FALSE)+MIN(Kruistabel!$C$15,IF($D41="Ja",Kruistabel!$C$13,0)+IF(EH$6="Ja",Kruistabel!$C$14,0)),"")</f>
        <v>#REF!</v>
      </c>
      <c r="EI41" s="326" t="e">
        <f ca="1">IF(Plananalyse!EI41=1,VLOOKUP(EI$5,Kruistabel!$B$6:$F$9,MATCH($C41,Kruistabel!$C$5:$F$5,0)+1,FALSE)+MIN(Kruistabel!$C$15,IF($D41="Ja",Kruistabel!$C$13,0)+IF(EI$6="Ja",Kruistabel!$C$14,0)),"")</f>
        <v>#REF!</v>
      </c>
      <c r="EJ41" s="331" t="str">
        <f>IF(Plananalyse!EJ41=1,VLOOKUP(EJ$5,Kruistabel!$B$6:$F$9,MATCH($C41,Kruistabel!$C$5:$F$5,0)+1,FALSE)+MIN(Kruistabel!$C$15,IF($D41="Ja",Kruistabel!$C$13,0)+IF(EJ$6="Ja",Kruistabel!$C$14,0)),"")</f>
        <v/>
      </c>
      <c r="EK41" s="164"/>
      <c r="EL41" s="164"/>
      <c r="EM41" s="164"/>
      <c r="EN41" s="164"/>
    </row>
    <row r="42" spans="2:144">
      <c r="B42" s="338" t="s">
        <v>134</v>
      </c>
      <c r="C42" s="65"/>
      <c r="D42" s="65"/>
      <c r="E42" s="119">
        <f>IF(AND(D42="laag",$D$3=1),0,_xlfn.IFNA(IF(VLOOKUP($B42,Classificatietabel!$B$6:$H$91,$E$5,FALSE)="Ja",1,0),""))</f>
        <v>1</v>
      </c>
      <c r="F42" s="65"/>
      <c r="G42" s="327"/>
      <c r="H42" s="327"/>
      <c r="I42" s="327"/>
      <c r="J42" s="327"/>
      <c r="K42" s="327"/>
      <c r="L42" s="327"/>
      <c r="M42" s="327"/>
      <c r="N42" s="327"/>
      <c r="O42" s="327"/>
      <c r="P42" s="327"/>
      <c r="Q42" s="327"/>
      <c r="R42" s="327"/>
      <c r="S42" s="327"/>
      <c r="T42" s="327"/>
      <c r="U42" s="327"/>
      <c r="V42" s="327"/>
      <c r="W42" s="327"/>
      <c r="X42" s="327"/>
      <c r="Y42" s="327"/>
      <c r="Z42" s="327"/>
      <c r="AA42" s="327"/>
      <c r="AB42" s="327"/>
      <c r="AC42" s="327"/>
      <c r="AD42" s="327"/>
      <c r="AE42" s="327"/>
      <c r="AF42" s="327"/>
      <c r="AG42" s="327"/>
      <c r="AH42" s="327"/>
      <c r="AI42" s="327"/>
      <c r="AJ42" s="327"/>
      <c r="AK42" s="327"/>
      <c r="AL42" s="327"/>
      <c r="AM42" s="327"/>
      <c r="AN42" s="327"/>
      <c r="AO42" s="327"/>
      <c r="AP42" s="327"/>
      <c r="AQ42" s="327"/>
      <c r="AR42" s="327"/>
      <c r="AS42" s="327"/>
      <c r="AT42" s="327"/>
      <c r="AU42" s="327"/>
      <c r="AV42" s="327"/>
      <c r="AW42" s="327"/>
      <c r="AX42" s="327"/>
      <c r="AY42" s="327"/>
      <c r="AZ42" s="327"/>
      <c r="BA42" s="327"/>
      <c r="BB42" s="327"/>
      <c r="BC42" s="327"/>
      <c r="BD42" s="327"/>
      <c r="BE42" s="327"/>
      <c r="BF42" s="327"/>
      <c r="BG42" s="327"/>
      <c r="BH42" s="327"/>
      <c r="BI42" s="327"/>
      <c r="BJ42" s="327"/>
      <c r="BK42" s="327"/>
      <c r="BL42" s="327"/>
      <c r="BM42" s="327"/>
      <c r="BN42" s="327"/>
      <c r="BO42" s="327"/>
      <c r="BP42" s="327"/>
      <c r="BQ42" s="327"/>
      <c r="BR42" s="327"/>
      <c r="BS42" s="327"/>
      <c r="BT42" s="65"/>
      <c r="BU42" s="98"/>
      <c r="BV42" s="328"/>
      <c r="BW42" s="328"/>
      <c r="BX42" s="328"/>
      <c r="BY42" s="327"/>
      <c r="BZ42" s="327"/>
      <c r="CA42" s="327"/>
      <c r="CB42" s="327"/>
      <c r="CC42" s="327"/>
      <c r="CD42" s="327"/>
      <c r="CE42" s="327"/>
      <c r="CF42" s="327"/>
      <c r="CG42" s="327"/>
      <c r="CH42" s="327"/>
      <c r="CI42" s="65"/>
      <c r="CJ42" s="327"/>
      <c r="CK42" s="327"/>
      <c r="CL42" s="327"/>
      <c r="CM42" s="327"/>
      <c r="CN42" s="327"/>
      <c r="CO42" s="327"/>
      <c r="CP42" s="327"/>
      <c r="CQ42" s="327"/>
      <c r="CR42" s="327"/>
      <c r="CS42" s="327"/>
      <c r="CT42" s="327"/>
      <c r="CU42" s="327"/>
      <c r="CV42" s="327"/>
      <c r="CW42" s="327"/>
      <c r="CX42" s="327"/>
      <c r="CY42" s="327"/>
      <c r="CZ42" s="327"/>
      <c r="DA42" s="327"/>
      <c r="DB42" s="327"/>
      <c r="DC42" s="327"/>
      <c r="DD42" s="327"/>
      <c r="DE42" s="327"/>
      <c r="DF42" s="327"/>
      <c r="DG42" s="327"/>
      <c r="DH42" s="327"/>
      <c r="DI42" s="327"/>
      <c r="DJ42" s="327"/>
      <c r="DK42" s="327"/>
      <c r="DL42" s="327"/>
      <c r="DM42" s="327"/>
      <c r="DN42" s="327"/>
      <c r="DO42" s="327"/>
      <c r="DP42" s="327"/>
      <c r="DQ42" s="327"/>
      <c r="DR42" s="327"/>
      <c r="DS42" s="327"/>
      <c r="DT42" s="327"/>
      <c r="DU42" s="327"/>
      <c r="DV42" s="327"/>
      <c r="DW42" s="327"/>
      <c r="DX42" s="327"/>
      <c r="DY42" s="327"/>
      <c r="DZ42" s="327"/>
      <c r="EA42" s="327"/>
      <c r="EB42" s="327"/>
      <c r="EC42" s="327"/>
      <c r="ED42" s="327"/>
      <c r="EE42" s="327"/>
      <c r="EF42" s="327"/>
      <c r="EG42" s="327"/>
      <c r="EH42" s="327"/>
      <c r="EI42" s="327"/>
      <c r="EJ42" s="329"/>
    </row>
    <row r="43" spans="2:144">
      <c r="B43" s="337" t="s">
        <v>135</v>
      </c>
      <c r="C43" s="160" t="str">
        <f>_xlfn.IFNA(VLOOKUP($B43,Classificatietabel!$B$6:$I$91,C$7,FALSE),"")</f>
        <v>normaal</v>
      </c>
      <c r="D43" s="160" t="str">
        <f>_xlfn.IFNA(VLOOKUP($B43,Classificatietabel!$B$6:$I$91,D$7,FALSE),"")</f>
        <v>neen</v>
      </c>
      <c r="E43" s="119">
        <f>IF(AND(D43="laag",$D$3=1),0,_xlfn.IFNA(IF(VLOOKUP($B43,Classificatietabel!$B$6:$H$91,$E$5,FALSE)="Ja",1,0),""))</f>
        <v>1</v>
      </c>
      <c r="F43" s="163"/>
      <c r="G43" s="326">
        <f>IF(Plananalyse!G43=1,VLOOKUP(G$5,Kruistabel!$B$6:$F$9,MATCH($C43,Kruistabel!$C$5:$F$5,0)+1,FALSE)+MIN(Kruistabel!$C$15,IF($D43="Ja",Kruistabel!$C$13,0)+IF(G$6="Ja",Kruistabel!$C$14,0)),"")</f>
        <v>28</v>
      </c>
      <c r="H43" s="326">
        <f>IF(Plananalyse!H43=1,VLOOKUP(H$5,Kruistabel!$B$6:$F$9,MATCH($C43,Kruistabel!$C$5:$F$5,0)+1,FALSE)+MIN(Kruistabel!$C$15,IF($D43="Ja",Kruistabel!$C$13,0)+IF(H$6="Ja",Kruistabel!$C$14,0)),"")</f>
        <v>28</v>
      </c>
      <c r="I43" s="326">
        <f>IF(Plananalyse!I43=1,VLOOKUP(I$5,Kruistabel!$B$6:$F$9,MATCH($C43,Kruistabel!$C$5:$F$5,0)+1,FALSE)+MIN(Kruistabel!$C$15,IF($D43="Ja",Kruistabel!$C$13,0)+IF(I$6="Ja",Kruistabel!$C$14,0)),"")</f>
        <v>40</v>
      </c>
      <c r="J43" s="326">
        <f>IF(Plananalyse!J43=1,VLOOKUP(J$5,Kruistabel!$B$6:$F$9,MATCH($C43,Kruistabel!$C$5:$F$5,0)+1,FALSE)+MIN(Kruistabel!$C$15,IF($D43="Ja",Kruistabel!$C$13,0)+IF(J$6="Ja",Kruistabel!$C$14,0)),"")</f>
        <v>28</v>
      </c>
      <c r="K43" s="326">
        <f>IF(Plananalyse!K43=1,VLOOKUP(K$5,Kruistabel!$B$6:$F$9,MATCH($C43,Kruistabel!$C$5:$F$5,0)+1,FALSE)+MIN(Kruistabel!$C$15,IF($D43="Ja",Kruistabel!$C$13,0)+IF(K$6="Ja",Kruistabel!$C$14,0)),"")</f>
        <v>28</v>
      </c>
      <c r="L43" s="326">
        <f>IF(Plananalyse!L43=1,VLOOKUP(L$5,Kruistabel!$B$6:$F$9,MATCH($C43,Kruistabel!$C$5:$F$5,0)+1,FALSE)+MIN(Kruistabel!$C$15,IF($D43="Ja",Kruistabel!$C$13,0)+IF(L$6="Ja",Kruistabel!$C$14,0)),"")</f>
        <v>28</v>
      </c>
      <c r="M43" s="326">
        <f>IF(Plananalyse!M43=1,VLOOKUP(M$5,Kruistabel!$B$6:$F$9,MATCH($C43,Kruistabel!$C$5:$F$5,0)+1,FALSE)+MIN(Kruistabel!$C$15,IF($D43="Ja",Kruistabel!$C$13,0)+IF(M$6="Ja",Kruistabel!$C$14,0)),"")</f>
        <v>44</v>
      </c>
      <c r="N43" s="326">
        <f>IF(Plananalyse!N43=1,VLOOKUP(N$5,Kruistabel!$B$6:$F$9,MATCH($C43,Kruistabel!$C$5:$F$5,0)+1,FALSE)+MIN(Kruistabel!$C$15,IF($D43="Ja",Kruistabel!$C$13,0)+IF(N$6="Ja",Kruistabel!$C$14,0)),"")</f>
        <v>44</v>
      </c>
      <c r="O43" s="326">
        <f>IF(Plananalyse!O43=1,VLOOKUP(O$5,Kruistabel!$B$6:$F$9,MATCH($C43,Kruistabel!$C$5:$F$5,0)+1,FALSE)+MIN(Kruistabel!$C$15,IF($D43="Ja",Kruistabel!$C$13,0)+IF(O$6="Ja",Kruistabel!$C$14,0)),"")</f>
        <v>44</v>
      </c>
      <c r="P43" s="326">
        <f>IF(Plananalyse!P43=1,VLOOKUP(P$5,Kruistabel!$B$6:$F$9,MATCH($C43,Kruistabel!$C$5:$F$5,0)+1,FALSE)+MIN(Kruistabel!$C$15,IF($D43="Ja",Kruistabel!$C$13,0)+IF(P$6="Ja",Kruistabel!$C$14,0)),"")</f>
        <v>48</v>
      </c>
      <c r="Q43" s="326">
        <f>IF(Plananalyse!Q43=1,VLOOKUP(Q$5,Kruistabel!$B$6:$F$9,MATCH($C43,Kruistabel!$C$5:$F$5,0)+1,FALSE)+MIN(Kruistabel!$C$15,IF($D43="Ja",Kruistabel!$C$13,0)+IF(Q$6="Ja",Kruistabel!$C$14,0)),"")</f>
        <v>40</v>
      </c>
      <c r="R43" s="326">
        <f>IF(Plananalyse!R43=1,VLOOKUP(R$5,Kruistabel!$B$6:$F$9,MATCH($C43,Kruistabel!$C$5:$F$5,0)+1,FALSE)+MIN(Kruistabel!$C$15,IF($D43="Ja",Kruistabel!$C$13,0)+IF(R$6="Ja",Kruistabel!$C$14,0)),"")</f>
        <v>44</v>
      </c>
      <c r="S43" s="326">
        <f>IF(Plananalyse!S43=1,VLOOKUP(S$5,Kruistabel!$B$6:$F$9,MATCH($C43,Kruistabel!$C$5:$F$5,0)+1,FALSE)+MIN(Kruistabel!$C$15,IF($D43="Ja",Kruistabel!$C$13,0)+IF(S$6="Ja",Kruistabel!$C$14,0)),"")</f>
        <v>28</v>
      </c>
      <c r="T43" s="326">
        <f>IF(Plananalyse!T43=1,VLOOKUP(T$5,Kruistabel!$B$6:$F$9,MATCH($C43,Kruistabel!$C$5:$F$5,0)+1,FALSE)+MIN(Kruistabel!$C$15,IF($D43="Ja",Kruistabel!$C$13,0)+IF(T$6="Ja",Kruistabel!$C$14,0)),"")</f>
        <v>28</v>
      </c>
      <c r="U43" s="326">
        <f>IF(Plananalyse!U43=1,VLOOKUP(U$5,Kruistabel!$B$6:$F$9,MATCH($C43,Kruistabel!$C$5:$F$5,0)+1,FALSE)+MIN(Kruistabel!$C$15,IF($D43="Ja",Kruistabel!$C$13,0)+IF(U$6="Ja",Kruistabel!$C$14,0)),"")</f>
        <v>28</v>
      </c>
      <c r="V43" s="326">
        <f>IF(Plananalyse!V43=1,VLOOKUP(V$5,Kruistabel!$B$6:$F$9,MATCH($C43,Kruistabel!$C$5:$F$5,0)+1,FALSE)+MIN(Kruistabel!$C$15,IF($D43="Ja",Kruistabel!$C$13,0)+IF(V$6="Ja",Kruistabel!$C$14,0)),"")</f>
        <v>28</v>
      </c>
      <c r="W43" s="326">
        <f>IF(Plananalyse!W43=1,VLOOKUP(W$5,Kruistabel!$B$6:$F$9,MATCH($C43,Kruistabel!$C$5:$F$5,0)+1,FALSE)+MIN(Kruistabel!$C$15,IF($D43="Ja",Kruistabel!$C$13,0)+IF(W$6="Ja",Kruistabel!$C$14,0)),"")</f>
        <v>28</v>
      </c>
      <c r="X43" s="326">
        <f>IF(Plananalyse!X43=1,VLOOKUP(X$5,Kruistabel!$B$6:$F$9,MATCH($C43,Kruistabel!$C$5:$F$5,0)+1,FALSE)+MIN(Kruistabel!$C$15,IF($D43="Ja",Kruistabel!$C$13,0)+IF(X$6="Ja",Kruistabel!$C$14,0)),"")</f>
        <v>28</v>
      </c>
      <c r="Y43" s="326">
        <f>IF(Plananalyse!Y43=1,VLOOKUP(Y$5,Kruistabel!$B$6:$F$9,MATCH($C43,Kruistabel!$C$5:$F$5,0)+1,FALSE)+MIN(Kruistabel!$C$15,IF($D43="Ja",Kruistabel!$C$13,0)+IF(Y$6="Ja",Kruistabel!$C$14,0)),"")</f>
        <v>40</v>
      </c>
      <c r="Z43" s="326">
        <f>IF(Plananalyse!Z43=1,VLOOKUP(Z$5,Kruistabel!$B$6:$F$9,MATCH($C43,Kruistabel!$C$5:$F$5,0)+1,FALSE)+MIN(Kruistabel!$C$15,IF($D43="Ja",Kruistabel!$C$13,0)+IF(Z$6="Ja",Kruistabel!$C$14,0)),"")</f>
        <v>28</v>
      </c>
      <c r="AA43" s="326">
        <f>IF(Plananalyse!AA43=1,VLOOKUP(AA$5,Kruistabel!$B$6:$F$9,MATCH($C43,Kruistabel!$C$5:$F$5,0)+1,FALSE)+MIN(Kruistabel!$C$15,IF($D43="Ja",Kruistabel!$C$13,0)+IF(AA$6="Ja",Kruistabel!$C$14,0)),"")</f>
        <v>28</v>
      </c>
      <c r="AB43" s="326">
        <f>IF(Plananalyse!AB43=1,VLOOKUP(AB$5,Kruistabel!$B$6:$F$9,MATCH($C43,Kruistabel!$C$5:$F$5,0)+1,FALSE)+MIN(Kruistabel!$C$15,IF($D43="Ja",Kruistabel!$C$13,0)+IF(AB$6="Ja",Kruistabel!$C$14,0)),"")</f>
        <v>28</v>
      </c>
      <c r="AC43" s="326">
        <f>IF(Plananalyse!AC43=1,VLOOKUP(AC$5,Kruistabel!$B$6:$F$9,MATCH($C43,Kruistabel!$C$5:$F$5,0)+1,FALSE)+MIN(Kruistabel!$C$15,IF($D43="Ja",Kruistabel!$C$13,0)+IF(AC$6="Ja",Kruistabel!$C$14,0)),"")</f>
        <v>28</v>
      </c>
      <c r="AD43" s="326">
        <f>IF(Plananalyse!AD43=1,VLOOKUP(AD$5,Kruistabel!$B$6:$F$9,MATCH($C43,Kruistabel!$C$5:$F$5,0)+1,FALSE)+MIN(Kruistabel!$C$15,IF($D43="Ja",Kruistabel!$C$13,0)+IF(AD$6="Ja",Kruistabel!$C$14,0)),"")</f>
        <v>28</v>
      </c>
      <c r="AE43" s="326">
        <f>IF(Plananalyse!AE43=1,VLOOKUP(AE$5,Kruistabel!$B$6:$F$9,MATCH($C43,Kruistabel!$C$5:$F$5,0)+1,FALSE)+MIN(Kruistabel!$C$15,IF($D43="Ja",Kruistabel!$C$13,0)+IF(AE$6="Ja",Kruistabel!$C$14,0)),"")</f>
        <v>28</v>
      </c>
      <c r="AF43" s="326">
        <f>IF(Plananalyse!AF43=1,VLOOKUP(AF$5,Kruistabel!$B$6:$F$9,MATCH($C43,Kruistabel!$C$5:$F$5,0)+1,FALSE)+MIN(Kruistabel!$C$15,IF($D43="Ja",Kruistabel!$C$13,0)+IF(AF$6="Ja",Kruistabel!$C$14,0)),"")</f>
        <v>28</v>
      </c>
      <c r="AG43" s="326">
        <f>IF(Plananalyse!AG43=1,VLOOKUP(AG$5,Kruistabel!$B$6:$F$9,MATCH($C43,Kruistabel!$C$5:$F$5,0)+1,FALSE)+MIN(Kruistabel!$C$15,IF($D43="Ja",Kruistabel!$C$13,0)+IF(AG$6="Ja",Kruistabel!$C$14,0)),"")</f>
        <v>28</v>
      </c>
      <c r="AH43" s="326">
        <f>IF(Plananalyse!AH43=1,VLOOKUP(AH$5,Kruistabel!$B$6:$F$9,MATCH($C43,Kruistabel!$C$5:$F$5,0)+1,FALSE)+MIN(Kruistabel!$C$15,IF($D43="Ja",Kruistabel!$C$13,0)+IF(AH$6="Ja",Kruistabel!$C$14,0)),"")</f>
        <v>28</v>
      </c>
      <c r="AI43" s="326">
        <f>IF(Plananalyse!AI43=1,VLOOKUP(AI$5,Kruistabel!$B$6:$F$9,MATCH($C43,Kruistabel!$C$5:$F$5,0)+1,FALSE)+MIN(Kruistabel!$C$15,IF($D43="Ja",Kruistabel!$C$13,0)+IF(AI$6="Ja",Kruistabel!$C$14,0)),"")</f>
        <v>28</v>
      </c>
      <c r="AJ43" s="326">
        <f>IF(Plananalyse!AJ43=1,VLOOKUP(AJ$5,Kruistabel!$B$6:$F$9,MATCH($C43,Kruistabel!$C$5:$F$5,0)+1,FALSE)+MIN(Kruistabel!$C$15,IF($D43="Ja",Kruistabel!$C$13,0)+IF(AJ$6="Ja",Kruistabel!$C$14,0)),"")</f>
        <v>28</v>
      </c>
      <c r="AK43" s="326">
        <f>IF(Plananalyse!AK43=1,VLOOKUP(AK$5,Kruistabel!$B$6:$F$9,MATCH($C43,Kruistabel!$C$5:$F$5,0)+1,FALSE)+MIN(Kruistabel!$C$15,IF($D43="Ja",Kruistabel!$C$13,0)+IF(AK$6="Ja",Kruistabel!$C$14,0)),"")</f>
        <v>42</v>
      </c>
      <c r="AL43" s="326">
        <f>IF(Plananalyse!AL43=1,VLOOKUP(AL$5,Kruistabel!$B$6:$F$9,MATCH($C43,Kruistabel!$C$5:$F$5,0)+1,FALSE)+MIN(Kruistabel!$C$15,IF($D43="Ja",Kruistabel!$C$13,0)+IF(AL$6="Ja",Kruistabel!$C$14,0)),"")</f>
        <v>28</v>
      </c>
      <c r="AM43" s="326">
        <f>IF(Plananalyse!AM43=1,VLOOKUP(AM$5,Kruistabel!$B$6:$F$9,MATCH($C43,Kruistabel!$C$5:$F$5,0)+1,FALSE)+MIN(Kruistabel!$C$15,IF($D43="Ja",Kruistabel!$C$13,0)+IF(AM$6="Ja",Kruistabel!$C$14,0)),"")</f>
        <v>28</v>
      </c>
      <c r="AN43" s="327"/>
      <c r="AO43" s="326">
        <f>IF(Plananalyse!AO43=1,VLOOKUP(AO$5,Kruistabel!$B$6:$F$9,MATCH($C43,Kruistabel!$C$5:$F$5,0)+1,FALSE)+MIN(Kruistabel!$C$15,IF($D43="Ja",Kruistabel!$C$13,0)+IF(AO$6="Ja",Kruistabel!$C$14,0)),"")</f>
        <v>42</v>
      </c>
      <c r="AP43" s="326">
        <f ca="1">IF(Plananalyse!AP43=1,VLOOKUP(AP$5,Kruistabel!$B$6:$F$9,MATCH($C43,Kruistabel!$C$5:$F$5,0)+1,FALSE)+MIN(Kruistabel!$C$15,IF($D43="Ja",Kruistabel!$C$13,0)+IF(AP$6="Ja",Kruistabel!$C$14,0)),"")</f>
        <v>42</v>
      </c>
      <c r="AQ43" s="326">
        <f ca="1">IF(Plananalyse!AQ43=1,VLOOKUP(AQ$5,Kruistabel!$B$6:$F$9,MATCH($C43,Kruistabel!$C$5:$F$5,0)+1,FALSE)+MIN(Kruistabel!$C$15,IF($D43="Ja",Kruistabel!$C$13,0)+IF(AQ$6="Ja",Kruistabel!$C$14,0)),"")</f>
        <v>42</v>
      </c>
      <c r="AR43" s="326">
        <f ca="1">IF(Plananalyse!AR43=1,VLOOKUP(AR$5,Kruistabel!$B$6:$F$9,MATCH($C43,Kruistabel!$C$5:$F$5,0)+1,FALSE)+MIN(Kruistabel!$C$15,IF($D43="Ja",Kruistabel!$C$13,0)+IF(AR$6="Ja",Kruistabel!$C$14,0)),"")</f>
        <v>46</v>
      </c>
      <c r="AS43" s="326">
        <f ca="1">IF(Plananalyse!AS43=1,VLOOKUP(AS$5,Kruistabel!$B$6:$F$9,MATCH($C43,Kruistabel!$C$5:$F$5,0)+1,FALSE)+MIN(Kruistabel!$C$15,IF($D43="Ja",Kruistabel!$C$13,0)+IF(AS$6="Ja",Kruistabel!$C$14,0)),"")</f>
        <v>42</v>
      </c>
      <c r="AT43" s="326">
        <f ca="1">IF(Plananalyse!AT43=1,VLOOKUP(AT$5,Kruistabel!$B$6:$F$9,MATCH($C43,Kruistabel!$C$5:$F$5,0)+1,FALSE)+MIN(Kruistabel!$C$15,IF($D43="Ja",Kruistabel!$C$13,0)+IF(AT$6="Ja",Kruistabel!$C$14,0)),"")</f>
        <v>46</v>
      </c>
      <c r="AU43" s="326">
        <f ca="1">IF(Plananalyse!AU43=1,VLOOKUP(AU$5,Kruistabel!$B$6:$F$9,MATCH($C43,Kruistabel!$C$5:$F$5,0)+1,FALSE)+MIN(Kruistabel!$C$15,IF($D43="Ja",Kruistabel!$C$13,0)+IF(AU$6="Ja",Kruistabel!$C$14,0)),"")</f>
        <v>28</v>
      </c>
      <c r="AV43" s="326">
        <f ca="1">IF(Plananalyse!AV43=1,VLOOKUP(AV$5,Kruistabel!$B$6:$F$9,MATCH($C43,Kruistabel!$C$5:$F$5,0)+1,FALSE)+MIN(Kruistabel!$C$15,IF($D43="Ja",Kruistabel!$C$13,0)+IF(AV$6="Ja",Kruistabel!$C$14,0)),"")</f>
        <v>42</v>
      </c>
      <c r="AW43" s="326">
        <f ca="1">IF(Plananalyse!AW43=1,VLOOKUP(AW$5,Kruistabel!$B$6:$F$9,MATCH($C43,Kruistabel!$C$5:$F$5,0)+1,FALSE)+MIN(Kruistabel!$C$15,IF($D43="Ja",Kruistabel!$C$13,0)+IF(AW$6="Ja",Kruistabel!$C$14,0)),"")</f>
        <v>28</v>
      </c>
      <c r="AX43" s="326">
        <f ca="1">IF(Plananalyse!AX43=1,VLOOKUP(AX$5,Kruistabel!$B$6:$F$9,MATCH($C43,Kruistabel!$C$5:$F$5,0)+1,FALSE)+MIN(Kruistabel!$C$15,IF($D43="Ja",Kruistabel!$C$13,0)+IF(AX$6="Ja",Kruistabel!$C$14,0)),"")</f>
        <v>28</v>
      </c>
      <c r="AY43" s="327"/>
      <c r="AZ43" s="326">
        <f ca="1">IF(Plananalyse!AZ43=1,VLOOKUP(AZ$5,Kruistabel!$B$6:$F$9,MATCH($C43,Kruistabel!$C$5:$F$5,0)+1,FALSE)+MIN(Kruistabel!$C$15,IF($D43="Ja",Kruistabel!$C$13,0)+IF(AZ$6="Ja",Kruistabel!$C$14,0)),"")</f>
        <v>28</v>
      </c>
      <c r="BA43" s="326">
        <f ca="1">IF(Plananalyse!BA43=1,VLOOKUP(BA$5,Kruistabel!$B$6:$F$9,MATCH($C43,Kruistabel!$C$5:$F$5,0)+1,FALSE)+MIN(Kruistabel!$C$15,IF($D43="Ja",Kruistabel!$C$13,0)+IF(BA$6="Ja",Kruistabel!$C$14,0)),"")</f>
        <v>28</v>
      </c>
      <c r="BB43" s="326">
        <f ca="1">IF(Plananalyse!BB43=1,VLOOKUP(BB$5,Kruistabel!$B$6:$F$9,MATCH($C43,Kruistabel!$C$5:$F$5,0)+1,FALSE)+MIN(Kruistabel!$C$15,IF($D43="Ja",Kruistabel!$C$13,0)+IF(BB$6="Ja",Kruistabel!$C$14,0)),"")</f>
        <v>40</v>
      </c>
      <c r="BC43" s="326">
        <f ca="1">IF(Plananalyse!BC43=1,VLOOKUP(BC$5,Kruistabel!$B$6:$F$9,MATCH($C43,Kruistabel!$C$5:$F$5,0)+1,FALSE)+MIN(Kruistabel!$C$15,IF($D43="Ja",Kruistabel!$C$13,0)+IF(BC$6="Ja",Kruistabel!$C$14,0)),"")</f>
        <v>40</v>
      </c>
      <c r="BD43" s="326">
        <f ca="1">IF(Plananalyse!BD43=1,VLOOKUP(BD$5,Kruistabel!$B$6:$F$9,MATCH($C43,Kruistabel!$C$5:$F$5,0)+1,FALSE)+MIN(Kruistabel!$C$15,IF($D43="Ja",Kruistabel!$C$13,0)+IF(BD$6="Ja",Kruistabel!$C$14,0)),"")</f>
        <v>28</v>
      </c>
      <c r="BE43" s="326">
        <f ca="1">IF(Plananalyse!BE43=1,VLOOKUP(BE$5,Kruistabel!$B$6:$F$9,MATCH($C43,Kruistabel!$C$5:$F$5,0)+1,FALSE)+MIN(Kruistabel!$C$15,IF($D43="Ja",Kruistabel!$C$13,0)+IF(BE$6="Ja",Kruistabel!$C$14,0)),"")</f>
        <v>28</v>
      </c>
      <c r="BF43" s="326">
        <f ca="1">IF(Plananalyse!BF43=1,VLOOKUP(BF$5,Kruistabel!$B$6:$F$9,MATCH($C43,Kruistabel!$C$5:$F$5,0)+1,FALSE)+MIN(Kruistabel!$C$15,IF($D43="Ja",Kruistabel!$C$13,0)+IF(BF$6="Ja",Kruistabel!$C$14,0)),"")</f>
        <v>28</v>
      </c>
      <c r="BG43" s="326">
        <f ca="1">IF(Plananalyse!BG43=1,VLOOKUP(BG$5,Kruistabel!$B$6:$F$9,MATCH($C43,Kruistabel!$C$5:$F$5,0)+1,FALSE)+MIN(Kruistabel!$C$15,IF($D43="Ja",Kruistabel!$C$13,0)+IF(BG$6="Ja",Kruistabel!$C$14,0)),"")</f>
        <v>28</v>
      </c>
      <c r="BH43" s="326">
        <f ca="1">IF(Plananalyse!BH43=1,VLOOKUP(BH$5,Kruistabel!$B$6:$F$9,MATCH($C43,Kruistabel!$C$5:$F$5,0)+1,FALSE)+MIN(Kruistabel!$C$15,IF($D43="Ja",Kruistabel!$C$13,0)+IF(BH$6="Ja",Kruistabel!$C$14,0)),"")</f>
        <v>28</v>
      </c>
      <c r="BI43" s="327"/>
      <c r="BJ43" s="326" t="e">
        <f ca="1">IF(Plananalyse!BJ43=1,VLOOKUP(BJ$5,Kruistabel!$B$6:$F$9,MATCH($C43,Kruistabel!$C$5:$F$5,0)+1,FALSE)+MIN(Kruistabel!$C$15,IF($D43="Ja",Kruistabel!$C$13,0)+IF(BJ$6="Ja",Kruistabel!$C$14,0)),"")</f>
        <v>#N/A</v>
      </c>
      <c r="BK43" s="326" t="e">
        <f ca="1">IF(Plananalyse!BK43=1,VLOOKUP(BK$5,Kruistabel!$B$6:$F$9,MATCH($C43,Kruistabel!$C$5:$F$5,0)+1,FALSE)+MIN(Kruistabel!$C$15,IF($D43="Ja",Kruistabel!$C$13,0)+IF(BK$6="Ja",Kruistabel!$C$14,0)),"")</f>
        <v>#N/A</v>
      </c>
      <c r="BL43" s="326" t="e">
        <f ca="1">IF(Plananalyse!BL43=1,VLOOKUP(BL$5,Kruistabel!$B$6:$F$9,MATCH($C43,Kruistabel!$C$5:$F$5,0)+1,FALSE)+MIN(Kruistabel!$C$15,IF($D43="Ja",Kruistabel!$C$13,0)+IF(BL$6="Ja",Kruistabel!$C$14,0)),"")</f>
        <v>#N/A</v>
      </c>
      <c r="BM43" s="326" t="e">
        <f ca="1">IF(Plananalyse!BM43=1,VLOOKUP(BM$5,Kruistabel!$B$6:$F$9,MATCH($C43,Kruistabel!$C$5:$F$5,0)+1,FALSE)+MIN(Kruistabel!$C$15,IF($D43="Ja",Kruistabel!$C$13,0)+IF(BM$6="Ja",Kruistabel!$C$14,0)),"")</f>
        <v>#N/A</v>
      </c>
      <c r="BN43" s="326" t="e">
        <f ca="1">IF(Plananalyse!BN43=1,VLOOKUP(BN$5,Kruistabel!$B$6:$F$9,MATCH($C43,Kruistabel!$C$5:$F$5,0)+1,FALSE)+MIN(Kruistabel!$C$15,IF($D43="Ja",Kruistabel!$C$13,0)+IF(BN$6="Ja",Kruistabel!$C$14,0)),"")</f>
        <v>#N/A</v>
      </c>
      <c r="BO43" s="326" t="e">
        <f ca="1">IF(Plananalyse!BO43=1,VLOOKUP(BO$5,Kruistabel!$B$6:$F$9,MATCH($C43,Kruistabel!$C$5:$F$5,0)+1,FALSE)+MIN(Kruistabel!$C$15,IF($D43="Ja",Kruistabel!$C$13,0)+IF(BO$6="Ja",Kruistabel!$C$14,0)),"")</f>
        <v>#N/A</v>
      </c>
      <c r="BP43" s="326" t="e">
        <f ca="1">IF(Plananalyse!BP43=1,VLOOKUP(BP$5,Kruistabel!$B$6:$F$9,MATCH($C43,Kruistabel!$C$5:$F$5,0)+1,FALSE)+MIN(Kruistabel!$C$15,IF($D43="Ja",Kruistabel!$C$13,0)+IF(BP$6="Ja",Kruistabel!$C$14,0)),"")</f>
        <v>#N/A</v>
      </c>
      <c r="BQ43" s="326" t="e">
        <f ca="1">IF(Plananalyse!BQ43=1,VLOOKUP(BQ$5,Kruistabel!$B$6:$F$9,MATCH($C43,Kruistabel!$C$5:$F$5,0)+1,FALSE)+MIN(Kruistabel!$C$15,IF($D43="Ja",Kruistabel!$C$13,0)+IF(BQ$6="Ja",Kruistabel!$C$14,0)),"")</f>
        <v>#N/A</v>
      </c>
      <c r="BR43" s="326" t="e">
        <f ca="1">IF(Plananalyse!BR43=1,VLOOKUP(BR$5,Kruistabel!$B$6:$F$9,MATCH($C43,Kruistabel!$C$5:$F$5,0)+1,FALSE)+MIN(Kruistabel!$C$15,IF($D43="Ja",Kruistabel!$C$13,0)+IF(BR$6="Ja",Kruistabel!$C$14,0)),"")</f>
        <v>#REF!</v>
      </c>
      <c r="BS43" s="326" t="e">
        <f ca="1">IF(Plananalyse!BS43=1,VLOOKUP(BS$5,Kruistabel!$B$6:$F$9,MATCH($C43,Kruistabel!$C$5:$F$5,0)+1,FALSE)+MIN(Kruistabel!$C$15,IF($D43="Ja",Kruistabel!$C$13,0)+IF(BS$6="Ja",Kruistabel!$C$14,0)),"")</f>
        <v>#REF!</v>
      </c>
      <c r="BT43" s="65"/>
      <c r="BU43" s="231">
        <f ca="1">IF(Plananalyse!BU43=1,VLOOKUP(BU$5,Kruistabel!$B$6:$F$9,MATCH($C43,Kruistabel!$C$5:$F$5,0)+1,FALSE)+MIN(Kruistabel!$C$15,IF($D43="Ja",Kruistabel!$C$13,0)+IF(BU$6="Ja",Kruistabel!$C$14,0)),"")</f>
        <v>28</v>
      </c>
      <c r="BV43" s="326">
        <f ca="1">IF(Plananalyse!BV43=1,VLOOKUP(BV$5,Kruistabel!$B$6:$F$9,MATCH($C43,Kruistabel!$C$5:$F$5,0)+1,FALSE)+MIN(Kruistabel!$C$15,IF($D43="Ja",Kruistabel!$C$13,0)+IF(BV$6="Ja",Kruistabel!$C$14,0)),"")</f>
        <v>44</v>
      </c>
      <c r="BW43" s="326">
        <f ca="1">IF(Plananalyse!BW43=1,VLOOKUP(BW$5,Kruistabel!$B$6:$F$9,MATCH($C43,Kruistabel!$C$5:$F$5,0)+1,FALSE)+MIN(Kruistabel!$C$15,IF($D43="Ja",Kruistabel!$C$13,0)+IF(BW$6="Ja",Kruistabel!$C$14,0)),"")</f>
        <v>28</v>
      </c>
      <c r="BX43" s="326">
        <f ca="1">IF(Plananalyse!BX43=1,VLOOKUP(BX$5,Kruistabel!$B$6:$F$9,MATCH($C43,Kruistabel!$C$5:$F$5,0)+1,FALSE)+MIN(Kruistabel!$C$15,IF($D43="Ja",Kruistabel!$C$13,0)+IF(BX$6="Ja",Kruistabel!$C$14,0)),"")</f>
        <v>28</v>
      </c>
      <c r="BY43" s="327"/>
      <c r="BZ43" s="326" t="e">
        <f ca="1">IF(Plananalyse!BZ43=1,VLOOKUP(BZ$5,Kruistabel!$B$6:$F$9,MATCH($C43,Kruistabel!$C$5:$F$5,0)+1,FALSE)+MIN(Kruistabel!$C$15,IF($D43="Ja",Kruistabel!$C$13,0)+IF(BZ$6="Ja",Kruistabel!$C$14,0)),"")</f>
        <v>#N/A</v>
      </c>
      <c r="CA43" s="326" t="e">
        <f ca="1">IF(Plananalyse!CA43=1,VLOOKUP(CA$5,Kruistabel!$B$6:$F$9,MATCH($C43,Kruistabel!$C$5:$F$5,0)+1,FALSE)+MIN(Kruistabel!$C$15,IF($D43="Ja",Kruistabel!$C$13,0)+IF(CA$6="Ja",Kruistabel!$C$14,0)),"")</f>
        <v>#N/A</v>
      </c>
      <c r="CB43" s="326" t="e">
        <f ca="1">IF(Plananalyse!CB43=1,VLOOKUP(CB$5,Kruistabel!$B$6:$F$9,MATCH($C43,Kruistabel!$C$5:$F$5,0)+1,FALSE)+MIN(Kruistabel!$C$15,IF($D43="Ja",Kruistabel!$C$13,0)+IF(CB$6="Ja",Kruistabel!$C$14,0)),"")</f>
        <v>#N/A</v>
      </c>
      <c r="CC43" s="326" t="e">
        <f ca="1">IF(Plananalyse!CC43=1,VLOOKUP(CC$5,Kruistabel!$B$6:$F$9,MATCH($C43,Kruistabel!$C$5:$F$5,0)+1,FALSE)+MIN(Kruistabel!$C$15,IF($D43="Ja",Kruistabel!$C$13,0)+IF(CC$6="Ja",Kruistabel!$C$14,0)),"")</f>
        <v>#N/A</v>
      </c>
      <c r="CD43" s="326" t="e">
        <f ca="1">IF(Plananalyse!CD43=1,VLOOKUP(CD$5,Kruistabel!$B$6:$F$9,MATCH($C43,Kruistabel!$C$5:$F$5,0)+1,FALSE)+MIN(Kruistabel!$C$15,IF($D43="Ja",Kruistabel!$C$13,0)+IF(CD$6="Ja",Kruistabel!$C$14,0)),"")</f>
        <v>#N/A</v>
      </c>
      <c r="CE43" s="326" t="e">
        <f ca="1">IF(Plananalyse!CE43=1,VLOOKUP(CE$5,Kruistabel!$B$6:$F$9,MATCH($C43,Kruistabel!$C$5:$F$5,0)+1,FALSE)+MIN(Kruistabel!$C$15,IF($D43="Ja",Kruistabel!$C$13,0)+IF(CE$6="Ja",Kruistabel!$C$14,0)),"")</f>
        <v>#N/A</v>
      </c>
      <c r="CF43" s="326" t="e">
        <f ca="1">IF(Plananalyse!CF43=1,VLOOKUP(CF$5,Kruistabel!$B$6:$F$9,MATCH($C43,Kruistabel!$C$5:$F$5,0)+1,FALSE)+MIN(Kruistabel!$C$15,IF($D43="Ja",Kruistabel!$C$13,0)+IF(CF$6="Ja",Kruistabel!$C$14,0)),"")</f>
        <v>#N/A</v>
      </c>
      <c r="CG43" s="326" t="e">
        <f ca="1">IF(Plananalyse!CG43=1,VLOOKUP(CG$5,Kruistabel!$B$6:$F$9,MATCH($C43,Kruistabel!$C$5:$F$5,0)+1,FALSE)+MIN(Kruistabel!$C$15,IF($D43="Ja",Kruistabel!$C$13,0)+IF(CG$6="Ja",Kruistabel!$C$14,0)),"")</f>
        <v>#REF!</v>
      </c>
      <c r="CH43" s="326" t="e">
        <f ca="1">IF(Plananalyse!CH43=1,VLOOKUP(CH$5,Kruistabel!$B$6:$F$9,MATCH($C43,Kruistabel!$C$5:$F$5,0)+1,FALSE)+MIN(Kruistabel!$C$15,IF($D43="Ja",Kruistabel!$C$13,0)+IF(CH$6="Ja",Kruistabel!$C$14,0)),"")</f>
        <v>#REF!</v>
      </c>
      <c r="CI43" s="65"/>
      <c r="CJ43" s="326">
        <f ca="1">IF(Plananalyse!CJ43=1,VLOOKUP(CJ$5,Kruistabel!$B$6:$F$9,MATCH($C43,Kruistabel!$C$5:$F$5,0)+1,FALSE)+MIN(Kruistabel!$C$15,IF($D43="Ja",Kruistabel!$C$13,0)+IF(CJ$6="Ja",Kruistabel!$C$14,0)),"")</f>
        <v>44</v>
      </c>
      <c r="CK43" s="326">
        <f ca="1">IF(Plananalyse!CK43=1,VLOOKUP(CK$5,Kruistabel!$B$6:$F$9,MATCH($C43,Kruistabel!$C$5:$F$5,0)+1,FALSE)+MIN(Kruistabel!$C$15,IF($D43="Ja",Kruistabel!$C$13,0)+IF(CK$6="Ja",Kruistabel!$C$14,0)),"")</f>
        <v>44</v>
      </c>
      <c r="CL43" s="326">
        <f ca="1">IF(Plananalyse!CL43=1,VLOOKUP(CL$5,Kruistabel!$B$6:$F$9,MATCH($C43,Kruistabel!$C$5:$F$5,0)+1,FALSE)+MIN(Kruistabel!$C$15,IF($D43="Ja",Kruistabel!$C$13,0)+IF(CL$6="Ja",Kruistabel!$C$14,0)),"")</f>
        <v>28</v>
      </c>
      <c r="CM43" s="326">
        <f ca="1">IF(Plananalyse!CM43=1,VLOOKUP(CM$5,Kruistabel!$B$6:$F$9,MATCH($C43,Kruistabel!$C$5:$F$5,0)+1,FALSE)+MIN(Kruistabel!$C$15,IF($D43="Ja",Kruistabel!$C$13,0)+IF(CM$6="Ja",Kruistabel!$C$14,0)),"")</f>
        <v>48</v>
      </c>
      <c r="CN43" s="326">
        <f ca="1">IF(Plananalyse!CN43=1,VLOOKUP(CN$5,Kruistabel!$B$6:$F$9,MATCH($C43,Kruistabel!$C$5:$F$5,0)+1,FALSE)+MIN(Kruistabel!$C$15,IF($D43="Ja",Kruistabel!$C$13,0)+IF(CN$6="Ja",Kruistabel!$C$14,0)),"")</f>
        <v>48</v>
      </c>
      <c r="CO43" s="326">
        <f ca="1">IF(Plananalyse!CO43=1,VLOOKUP(CO$5,Kruistabel!$B$6:$F$9,MATCH($C43,Kruistabel!$C$5:$F$5,0)+1,FALSE)+MIN(Kruistabel!$C$15,IF($D43="Ja",Kruistabel!$C$13,0)+IF(CO$6="Ja",Kruistabel!$C$14,0)),"")</f>
        <v>40</v>
      </c>
      <c r="CP43" s="326">
        <f ca="1">IF(Plananalyse!CP43=1,VLOOKUP(CP$5,Kruistabel!$B$6:$F$9,MATCH($C43,Kruistabel!$C$5:$F$5,0)+1,FALSE)+MIN(Kruistabel!$C$15,IF($D43="Ja",Kruistabel!$C$13,0)+IF(CP$6="Ja",Kruistabel!$C$14,0)),"")</f>
        <v>44</v>
      </c>
      <c r="CQ43" s="326">
        <f ca="1">IF(Plananalyse!CQ43=1,VLOOKUP(CQ$5,Kruistabel!$B$6:$F$9,MATCH($C43,Kruistabel!$C$5:$F$5,0)+1,FALSE)+MIN(Kruistabel!$C$15,IF($D43="Ja",Kruistabel!$C$13,0)+IF(CQ$6="Ja",Kruistabel!$C$14,0)),"")</f>
        <v>40</v>
      </c>
      <c r="CR43" s="326">
        <f ca="1">IF(Plananalyse!CR43=1,VLOOKUP(CR$5,Kruistabel!$B$6:$F$9,MATCH($C43,Kruistabel!$C$5:$F$5,0)+1,FALSE)+MIN(Kruistabel!$C$15,IF($D43="Ja",Kruistabel!$C$13,0)+IF(CR$6="Ja",Kruistabel!$C$14,0)),"")</f>
        <v>42</v>
      </c>
      <c r="CS43" s="326">
        <f ca="1">IF(Plananalyse!CS43=1,VLOOKUP(CS$5,Kruistabel!$B$6:$F$9,MATCH($C43,Kruistabel!$C$5:$F$5,0)+1,FALSE)+MIN(Kruistabel!$C$15,IF($D43="Ja",Kruistabel!$C$13,0)+IF(CS$6="Ja",Kruistabel!$C$14,0)),"")</f>
        <v>44</v>
      </c>
      <c r="CT43" s="326">
        <f ca="1">IF(Plananalyse!CT43=1,VLOOKUP(CT$5,Kruistabel!$B$6:$F$9,MATCH($C43,Kruistabel!$C$5:$F$5,0)+1,FALSE)+MIN(Kruistabel!$C$15,IF($D43="Ja",Kruistabel!$C$13,0)+IF(CT$6="Ja",Kruistabel!$C$14,0)),"")</f>
        <v>44</v>
      </c>
      <c r="CU43" s="326">
        <f ca="1">IF(Plananalyse!CU43=1,VLOOKUP(CU$5,Kruistabel!$B$6:$F$9,MATCH($C43,Kruistabel!$C$5:$F$5,0)+1,FALSE)+MIN(Kruistabel!$C$15,IF($D43="Ja",Kruistabel!$C$13,0)+IF(CU$6="Ja",Kruistabel!$C$14,0)),"")</f>
        <v>40</v>
      </c>
      <c r="CV43" s="326">
        <f ca="1">IF(Plananalyse!CV43=1,VLOOKUP(CV$5,Kruistabel!$B$6:$F$9,MATCH($C43,Kruistabel!$C$5:$F$5,0)+1,FALSE)+MIN(Kruistabel!$C$15,IF($D43="Ja",Kruistabel!$C$13,0)+IF(CV$6="Ja",Kruistabel!$C$14,0)),"")</f>
        <v>40</v>
      </c>
      <c r="CW43" s="326">
        <f ca="1">IF(Plananalyse!CW43=1,VLOOKUP(CW$5,Kruistabel!$B$6:$F$9,MATCH($C43,Kruistabel!$C$5:$F$5,0)+1,FALSE)+MIN(Kruistabel!$C$15,IF($D43="Ja",Kruistabel!$C$13,0)+IF(CW$6="Ja",Kruistabel!$C$14,0)),"")</f>
        <v>44</v>
      </c>
      <c r="CX43" s="326">
        <f ca="1">IF(Plananalyse!CX43=1,VLOOKUP(CX$5,Kruistabel!$B$6:$F$9,MATCH($C43,Kruistabel!$C$5:$F$5,0)+1,FALSE)+MIN(Kruistabel!$C$15,IF($D43="Ja",Kruistabel!$C$13,0)+IF(CX$6="Ja",Kruistabel!$C$14,0)),"")</f>
        <v>28</v>
      </c>
      <c r="CY43" s="326">
        <f ca="1">IF(Plananalyse!CY43=1,VLOOKUP(CY$5,Kruistabel!$B$6:$F$9,MATCH($C43,Kruistabel!$C$5:$F$5,0)+1,FALSE)+MIN(Kruistabel!$C$15,IF($D43="Ja",Kruistabel!$C$13,0)+IF(CY$6="Ja",Kruistabel!$C$14,0)),"")</f>
        <v>40</v>
      </c>
      <c r="CZ43" s="326">
        <f ca="1">IF(Plananalyse!CZ43=1,VLOOKUP(CZ$5,Kruistabel!$B$6:$F$9,MATCH($C43,Kruistabel!$C$5:$F$5,0)+1,FALSE)+MIN(Kruistabel!$C$15,IF($D43="Ja",Kruistabel!$C$13,0)+IF(CZ$6="Ja",Kruistabel!$C$14,0)),"")</f>
        <v>40</v>
      </c>
      <c r="DA43" s="326">
        <f ca="1">IF(Plananalyse!DA43=1,VLOOKUP(DA$5,Kruistabel!$B$6:$F$9,MATCH($C43,Kruistabel!$C$5:$F$5,0)+1,FALSE)+MIN(Kruistabel!$C$15,IF($D43="Ja",Kruistabel!$C$13,0)+IF(DA$6="Ja",Kruistabel!$C$14,0)),"")</f>
        <v>40</v>
      </c>
      <c r="DB43" s="326">
        <f ca="1">IF(Plananalyse!DB43=1,VLOOKUP(DB$5,Kruistabel!$B$6:$F$9,MATCH($C43,Kruistabel!$C$5:$F$5,0)+1,FALSE)+MIN(Kruistabel!$C$15,IF($D43="Ja",Kruistabel!$C$13,0)+IF(DB$6="Ja",Kruistabel!$C$14,0)),"")</f>
        <v>28</v>
      </c>
      <c r="DC43" s="326">
        <f ca="1">IF(Plananalyse!DC43=1,VLOOKUP(DC$5,Kruistabel!$B$6:$F$9,MATCH($C43,Kruistabel!$C$5:$F$5,0)+1,FALSE)+MIN(Kruistabel!$C$15,IF($D43="Ja",Kruistabel!$C$13,0)+IF(DC$6="Ja",Kruistabel!$C$14,0)),"")</f>
        <v>28</v>
      </c>
      <c r="DD43" s="327"/>
      <c r="DE43" s="326" t="e">
        <f ca="1">IF(Plananalyse!DE43=1,VLOOKUP(DE$5,Kruistabel!$B$6:$F$9,MATCH($C43,Kruistabel!$C$5:$F$5,0)+1,FALSE)+MIN(Kruistabel!$C$15,IF($D43="Ja",Kruistabel!$C$13,0)+IF(DE$6="Ja",Kruistabel!$C$14,0)),"")</f>
        <v>#N/A</v>
      </c>
      <c r="DF43" s="326" t="e">
        <f ca="1">IF(Plananalyse!DF43=1,VLOOKUP(DF$5,Kruistabel!$B$6:$F$9,MATCH($C43,Kruistabel!$C$5:$F$5,0)+1,FALSE)+MIN(Kruistabel!$C$15,IF($D43="Ja",Kruistabel!$C$13,0)+IF(DF$6="Ja",Kruistabel!$C$14,0)),"")</f>
        <v>#N/A</v>
      </c>
      <c r="DG43" s="326" t="e">
        <f ca="1">IF(Plananalyse!DG43=1,VLOOKUP(DG$5,Kruistabel!$B$6:$F$9,MATCH($C43,Kruistabel!$C$5:$F$5,0)+1,FALSE)+MIN(Kruistabel!$C$15,IF($D43="Ja",Kruistabel!$C$13,0)+IF(DG$6="Ja",Kruistabel!$C$14,0)),"")</f>
        <v>#N/A</v>
      </c>
      <c r="DH43" s="326" t="e">
        <f ca="1">IF(Plananalyse!DH43=1,VLOOKUP(DH$5,Kruistabel!$B$6:$F$9,MATCH($C43,Kruistabel!$C$5:$F$5,0)+1,FALSE)+MIN(Kruistabel!$C$15,IF($D43="Ja",Kruistabel!$C$13,0)+IF(DH$6="Ja",Kruistabel!$C$14,0)),"")</f>
        <v>#N/A</v>
      </c>
      <c r="DI43" s="326" t="e">
        <f ca="1">IF(Plananalyse!DI43=1,VLOOKUP(DI$5,Kruistabel!$B$6:$F$9,MATCH($C43,Kruistabel!$C$5:$F$5,0)+1,FALSE)+MIN(Kruistabel!$C$15,IF($D43="Ja",Kruistabel!$C$13,0)+IF(DI$6="Ja",Kruistabel!$C$14,0)),"")</f>
        <v>#N/A</v>
      </c>
      <c r="DJ43" s="326" t="e">
        <f ca="1">IF(Plananalyse!DJ43=1,VLOOKUP(DJ$5,Kruistabel!$B$6:$F$9,MATCH($C43,Kruistabel!$C$5:$F$5,0)+1,FALSE)+MIN(Kruistabel!$C$15,IF($D43="Ja",Kruistabel!$C$13,0)+IF(DJ$6="Ja",Kruistabel!$C$14,0)),"")</f>
        <v>#N/A</v>
      </c>
      <c r="DK43" s="326" t="e">
        <f ca="1">IF(Plananalyse!DK43=1,VLOOKUP(DK$5,Kruistabel!$B$6:$F$9,MATCH($C43,Kruistabel!$C$5:$F$5,0)+1,FALSE)+MIN(Kruistabel!$C$15,IF($D43="Ja",Kruistabel!$C$13,0)+IF(DK$6="Ja",Kruistabel!$C$14,0)),"")</f>
        <v>#REF!</v>
      </c>
      <c r="DL43" s="326" t="e">
        <f ca="1">IF(Plananalyse!DL43=1,VLOOKUP(DL$5,Kruistabel!$B$6:$F$9,MATCH($C43,Kruistabel!$C$5:$F$5,0)+1,FALSE)+MIN(Kruistabel!$C$15,IF($D43="Ja",Kruistabel!$C$13,0)+IF(DL$6="Ja",Kruistabel!$C$14,0)),"")</f>
        <v>#REF!</v>
      </c>
      <c r="DM43" s="327"/>
      <c r="DN43" s="326" t="e">
        <f ca="1">IF(Plananalyse!DN43=1,VLOOKUP(DN$5,Kruistabel!$B$6:$F$9,MATCH($C43,Kruistabel!$C$5:$F$5,0)+1,FALSE)+MIN(Kruistabel!$C$15,IF($D43="Ja",Kruistabel!$C$13,0)+IF(DN$6="Ja",Kruistabel!$C$14,0)),"")</f>
        <v>#N/A</v>
      </c>
      <c r="DO43" s="326" t="e">
        <f ca="1">IF(Plananalyse!DO43=1,VLOOKUP(DO$5,Kruistabel!$B$6:$F$9,MATCH($C43,Kruistabel!$C$5:$F$5,0)+1,FALSE)+MIN(Kruistabel!$C$15,IF($D43="Ja",Kruistabel!$C$13,0)+IF(DO$6="Ja",Kruistabel!$C$14,0)),"")</f>
        <v>#N/A</v>
      </c>
      <c r="DP43" s="326" t="e">
        <f ca="1">IF(Plananalyse!DP43=1,VLOOKUP(DP$5,Kruistabel!$B$6:$F$9,MATCH($C43,Kruistabel!$C$5:$F$5,0)+1,FALSE)+MIN(Kruistabel!$C$15,IF($D43="Ja",Kruistabel!$C$13,0)+IF(DP$6="Ja",Kruistabel!$C$14,0)),"")</f>
        <v>#N/A</v>
      </c>
      <c r="DQ43" s="326" t="e">
        <f ca="1">IF(Plananalyse!DQ43=1,VLOOKUP(DQ$5,Kruistabel!$B$6:$F$9,MATCH($C43,Kruistabel!$C$5:$F$5,0)+1,FALSE)+MIN(Kruistabel!$C$15,IF($D43="Ja",Kruistabel!$C$13,0)+IF(DQ$6="Ja",Kruistabel!$C$14,0)),"")</f>
        <v>#N/A</v>
      </c>
      <c r="DR43" s="326" t="e">
        <f ca="1">IF(Plananalyse!DR43=1,VLOOKUP(DR$5,Kruistabel!$B$6:$F$9,MATCH($C43,Kruistabel!$C$5:$F$5,0)+1,FALSE)+MIN(Kruistabel!$C$15,IF($D43="Ja",Kruistabel!$C$13,0)+IF(DR$6="Ja",Kruistabel!$C$14,0)),"")</f>
        <v>#N/A</v>
      </c>
      <c r="DS43" s="326" t="e">
        <f ca="1">IF(Plananalyse!DS43=1,VLOOKUP(DS$5,Kruistabel!$B$6:$F$9,MATCH($C43,Kruistabel!$C$5:$F$5,0)+1,FALSE)+MIN(Kruistabel!$C$15,IF($D43="Ja",Kruistabel!$C$13,0)+IF(DS$6="Ja",Kruistabel!$C$14,0)),"")</f>
        <v>#N/A</v>
      </c>
      <c r="DT43" s="326" t="e">
        <f ca="1">IF(Plananalyse!DT43=1,VLOOKUP(DT$5,Kruistabel!$B$6:$F$9,MATCH($C43,Kruistabel!$C$5:$F$5,0)+1,FALSE)+MIN(Kruistabel!$C$15,IF($D43="Ja",Kruistabel!$C$13,0)+IF(DT$6="Ja",Kruistabel!$C$14,0)),"")</f>
        <v>#N/A</v>
      </c>
      <c r="DU43" s="326" t="e">
        <f ca="1">IF(Plananalyse!DU43=1,VLOOKUP(DU$5,Kruistabel!$B$6:$F$9,MATCH($C43,Kruistabel!$C$5:$F$5,0)+1,FALSE)+MIN(Kruistabel!$C$15,IF($D43="Ja",Kruistabel!$C$13,0)+IF(DU$6="Ja",Kruistabel!$C$14,0)),"")</f>
        <v>#N/A</v>
      </c>
      <c r="DV43" s="326" t="e">
        <f ca="1">IF(Plananalyse!DV43=1,VLOOKUP(DV$5,Kruistabel!$B$6:$F$9,MATCH($C43,Kruistabel!$C$5:$F$5,0)+1,FALSE)+MIN(Kruistabel!$C$15,IF($D43="Ja",Kruistabel!$C$13,0)+IF(DV$6="Ja",Kruistabel!$C$14,0)),"")</f>
        <v>#N/A</v>
      </c>
      <c r="DW43" s="326" t="e">
        <f ca="1">IF(Plananalyse!DW43=1,VLOOKUP(DW$5,Kruistabel!$B$6:$F$9,MATCH($C43,Kruistabel!$C$5:$F$5,0)+1,FALSE)+MIN(Kruistabel!$C$15,IF($D43="Ja",Kruistabel!$C$13,0)+IF(DW$6="Ja",Kruistabel!$C$14,0)),"")</f>
        <v>#REF!</v>
      </c>
      <c r="DX43" s="326" t="e">
        <f ca="1">IF(Plananalyse!DX43=1,VLOOKUP(DX$5,Kruistabel!$B$6:$F$9,MATCH($C43,Kruistabel!$C$5:$F$5,0)+1,FALSE)+MIN(Kruistabel!$C$15,IF($D43="Ja",Kruistabel!$C$13,0)+IF(DX$6="Ja",Kruistabel!$C$14,0)),"")</f>
        <v>#REF!</v>
      </c>
      <c r="DY43" s="327"/>
      <c r="DZ43" s="326" t="e">
        <f ca="1">IF(Plananalyse!DZ43=1,VLOOKUP(DZ$5,Kruistabel!$B$6:$F$9,MATCH($C43,Kruistabel!$C$5:$F$5,0)+1,FALSE)+MIN(Kruistabel!$C$15,IF($D43="Ja",Kruistabel!$C$13,0)+IF(DZ$6="Ja",Kruistabel!$C$14,0)),"")</f>
        <v>#N/A</v>
      </c>
      <c r="EA43" s="326" t="e">
        <f ca="1">IF(Plananalyse!EA43=1,VLOOKUP(EA$5,Kruistabel!$B$6:$F$9,MATCH($C43,Kruistabel!$C$5:$F$5,0)+1,FALSE)+MIN(Kruistabel!$C$15,IF($D43="Ja",Kruistabel!$C$13,0)+IF(EA$6="Ja",Kruistabel!$C$14,0)),"")</f>
        <v>#N/A</v>
      </c>
      <c r="EB43" s="326" t="e">
        <f ca="1">IF(Plananalyse!EB43=1,VLOOKUP(EB$5,Kruistabel!$B$6:$F$9,MATCH($C43,Kruistabel!$C$5:$F$5,0)+1,FALSE)+MIN(Kruistabel!$C$15,IF($D43="Ja",Kruistabel!$C$13,0)+IF(EB$6="Ja",Kruistabel!$C$14,0)),"")</f>
        <v>#REF!</v>
      </c>
      <c r="EC43" s="326" t="e">
        <f ca="1">IF(Plananalyse!EC43=1,VLOOKUP(EC$5,Kruistabel!$B$6:$F$9,MATCH($C43,Kruistabel!$C$5:$F$5,0)+1,FALSE)+MIN(Kruistabel!$C$15,IF($D43="Ja",Kruistabel!$C$13,0)+IF(EC$6="Ja",Kruistabel!$C$14,0)),"")</f>
        <v>#REF!</v>
      </c>
      <c r="ED43" s="327"/>
      <c r="EE43" s="326" t="e">
        <f ca="1">IF(Plananalyse!EE43=1,VLOOKUP(EE$5,Kruistabel!$B$6:$F$9,MATCH($C43,Kruistabel!$C$5:$F$5,0)+1,FALSE)+MIN(Kruistabel!$C$15,IF($D43="Ja",Kruistabel!$C$13,0)+IF(EE$6="Ja",Kruistabel!$C$14,0)),"")</f>
        <v>#N/A</v>
      </c>
      <c r="EF43" s="326" t="e">
        <f ca="1">IF(Plananalyse!EF43=1,VLOOKUP(EF$5,Kruistabel!$B$6:$F$9,MATCH($C43,Kruistabel!$C$5:$F$5,0)+1,FALSE)+MIN(Kruistabel!$C$15,IF($D43="Ja",Kruistabel!$C$13,0)+IF(EF$6="Ja",Kruistabel!$C$14,0)),"")</f>
        <v>#N/A</v>
      </c>
      <c r="EG43" s="326" t="e">
        <f ca="1">IF(Plananalyse!EG43=1,VLOOKUP(EG$5,Kruistabel!$B$6:$F$9,MATCH($C43,Kruistabel!$C$5:$F$5,0)+1,FALSE)+MIN(Kruistabel!$C$15,IF($D43="Ja",Kruistabel!$C$13,0)+IF(EG$6="Ja",Kruistabel!$C$14,0)),"")</f>
        <v>#N/A</v>
      </c>
      <c r="EH43" s="326" t="e">
        <f ca="1">IF(Plananalyse!EH43=1,VLOOKUP(EH$5,Kruistabel!$B$6:$F$9,MATCH($C43,Kruistabel!$C$5:$F$5,0)+1,FALSE)+MIN(Kruistabel!$C$15,IF($D43="Ja",Kruistabel!$C$13,0)+IF(EH$6="Ja",Kruistabel!$C$14,0)),"")</f>
        <v>#REF!</v>
      </c>
      <c r="EI43" s="326" t="e">
        <f ca="1">IF(Plananalyse!EI43=1,VLOOKUP(EI$5,Kruistabel!$B$6:$F$9,MATCH($C43,Kruistabel!$C$5:$F$5,0)+1,FALSE)+MIN(Kruistabel!$C$15,IF($D43="Ja",Kruistabel!$C$13,0)+IF(EI$6="Ja",Kruistabel!$C$14,0)),"")</f>
        <v>#REF!</v>
      </c>
      <c r="EJ43" s="331" t="str">
        <f>IF(Plananalyse!EJ43=1,VLOOKUP(EJ$5,Kruistabel!$B$6:$F$9,MATCH($C43,Kruistabel!$C$5:$F$5,0)+1,FALSE)+MIN(Kruistabel!$C$15,IF($D43="Ja",Kruistabel!$C$13,0)+IF(EJ$6="Ja",Kruistabel!$C$14,0)),"")</f>
        <v/>
      </c>
      <c r="EK43" s="164"/>
      <c r="EL43" s="164"/>
      <c r="EM43" s="164"/>
      <c r="EN43" s="164"/>
    </row>
    <row r="44" spans="2:144">
      <c r="B44" s="337" t="s">
        <v>137</v>
      </c>
      <c r="C44" s="160" t="str">
        <f>_xlfn.IFNA(VLOOKUP($B44,Classificatietabel!$B$6:$I$91,C$7,FALSE),"")</f>
        <v>normaal</v>
      </c>
      <c r="D44" s="160" t="str">
        <f>_xlfn.IFNA(VLOOKUP($B44,Classificatietabel!$B$6:$I$91,D$7,FALSE),"")</f>
        <v>neen</v>
      </c>
      <c r="E44" s="119">
        <f>IF(AND(D44="laag",$D$3=1),0,_xlfn.IFNA(IF(VLOOKUP($B44,Classificatietabel!$B$6:$H$91,$E$5,FALSE)="Ja",1,0),""))</f>
        <v>1</v>
      </c>
      <c r="F44" s="163"/>
      <c r="G44" s="326">
        <f>IF(Plananalyse!G44=1,VLOOKUP(G$5,Kruistabel!$B$6:$F$9,MATCH($C44,Kruistabel!$C$5:$F$5,0)+1,FALSE)+MIN(Kruistabel!$C$15,IF($D44="Ja",Kruistabel!$C$13,0)+IF(G$6="Ja",Kruistabel!$C$14,0)),"")</f>
        <v>28</v>
      </c>
      <c r="H44" s="326">
        <f>IF(Plananalyse!H44=1,VLOOKUP(H$5,Kruistabel!$B$6:$F$9,MATCH($C44,Kruistabel!$C$5:$F$5,0)+1,FALSE)+MIN(Kruistabel!$C$15,IF($D44="Ja",Kruistabel!$C$13,0)+IF(H$6="Ja",Kruistabel!$C$14,0)),"")</f>
        <v>28</v>
      </c>
      <c r="I44" s="326">
        <f>IF(Plananalyse!I44=1,VLOOKUP(I$5,Kruistabel!$B$6:$F$9,MATCH($C44,Kruistabel!$C$5:$F$5,0)+1,FALSE)+MIN(Kruistabel!$C$15,IF($D44="Ja",Kruistabel!$C$13,0)+IF(I$6="Ja",Kruistabel!$C$14,0)),"")</f>
        <v>40</v>
      </c>
      <c r="J44" s="326">
        <f>IF(Plananalyse!J44=1,VLOOKUP(J$5,Kruistabel!$B$6:$F$9,MATCH($C44,Kruistabel!$C$5:$F$5,0)+1,FALSE)+MIN(Kruistabel!$C$15,IF($D44="Ja",Kruistabel!$C$13,0)+IF(J$6="Ja",Kruistabel!$C$14,0)),"")</f>
        <v>28</v>
      </c>
      <c r="K44" s="326">
        <f>IF(Plananalyse!K44=1,VLOOKUP(K$5,Kruistabel!$B$6:$F$9,MATCH($C44,Kruistabel!$C$5:$F$5,0)+1,FALSE)+MIN(Kruistabel!$C$15,IF($D44="Ja",Kruistabel!$C$13,0)+IF(K$6="Ja",Kruistabel!$C$14,0)),"")</f>
        <v>28</v>
      </c>
      <c r="L44" s="326">
        <f>IF(Plananalyse!L44=1,VLOOKUP(L$5,Kruistabel!$B$6:$F$9,MATCH($C44,Kruistabel!$C$5:$F$5,0)+1,FALSE)+MIN(Kruistabel!$C$15,IF($D44="Ja",Kruistabel!$C$13,0)+IF(L$6="Ja",Kruistabel!$C$14,0)),"")</f>
        <v>28</v>
      </c>
      <c r="M44" s="326">
        <f>IF(Plananalyse!M44=1,VLOOKUP(M$5,Kruistabel!$B$6:$F$9,MATCH($C44,Kruistabel!$C$5:$F$5,0)+1,FALSE)+MIN(Kruistabel!$C$15,IF($D44="Ja",Kruistabel!$C$13,0)+IF(M$6="Ja",Kruistabel!$C$14,0)),"")</f>
        <v>44</v>
      </c>
      <c r="N44" s="326">
        <f>IF(Plananalyse!N44=1,VLOOKUP(N$5,Kruistabel!$B$6:$F$9,MATCH($C44,Kruistabel!$C$5:$F$5,0)+1,FALSE)+MIN(Kruistabel!$C$15,IF($D44="Ja",Kruistabel!$C$13,0)+IF(N$6="Ja",Kruistabel!$C$14,0)),"")</f>
        <v>44</v>
      </c>
      <c r="O44" s="326">
        <f>IF(Plananalyse!O44=1,VLOOKUP(O$5,Kruistabel!$B$6:$F$9,MATCH($C44,Kruistabel!$C$5:$F$5,0)+1,FALSE)+MIN(Kruistabel!$C$15,IF($D44="Ja",Kruistabel!$C$13,0)+IF(O$6="Ja",Kruistabel!$C$14,0)),"")</f>
        <v>44</v>
      </c>
      <c r="P44" s="326">
        <f>IF(Plananalyse!P44=1,VLOOKUP(P$5,Kruistabel!$B$6:$F$9,MATCH($C44,Kruistabel!$C$5:$F$5,0)+1,FALSE)+MIN(Kruistabel!$C$15,IF($D44="Ja",Kruistabel!$C$13,0)+IF(P$6="Ja",Kruistabel!$C$14,0)),"")</f>
        <v>48</v>
      </c>
      <c r="Q44" s="326">
        <f>IF(Plananalyse!Q44=1,VLOOKUP(Q$5,Kruistabel!$B$6:$F$9,MATCH($C44,Kruistabel!$C$5:$F$5,0)+1,FALSE)+MIN(Kruistabel!$C$15,IF($D44="Ja",Kruistabel!$C$13,0)+IF(Q$6="Ja",Kruistabel!$C$14,0)),"")</f>
        <v>40</v>
      </c>
      <c r="R44" s="326">
        <f>IF(Plananalyse!R44=1,VLOOKUP(R$5,Kruistabel!$B$6:$F$9,MATCH($C44,Kruistabel!$C$5:$F$5,0)+1,FALSE)+MIN(Kruistabel!$C$15,IF($D44="Ja",Kruistabel!$C$13,0)+IF(R$6="Ja",Kruistabel!$C$14,0)),"")</f>
        <v>44</v>
      </c>
      <c r="S44" s="326">
        <f>IF(Plananalyse!S44=1,VLOOKUP(S$5,Kruistabel!$B$6:$F$9,MATCH($C44,Kruistabel!$C$5:$F$5,0)+1,FALSE)+MIN(Kruistabel!$C$15,IF($D44="Ja",Kruistabel!$C$13,0)+IF(S$6="Ja",Kruistabel!$C$14,0)),"")</f>
        <v>28</v>
      </c>
      <c r="T44" s="326">
        <f>IF(Plananalyse!T44=1,VLOOKUP(T$5,Kruistabel!$B$6:$F$9,MATCH($C44,Kruistabel!$C$5:$F$5,0)+1,FALSE)+MIN(Kruistabel!$C$15,IF($D44="Ja",Kruistabel!$C$13,0)+IF(T$6="Ja",Kruistabel!$C$14,0)),"")</f>
        <v>28</v>
      </c>
      <c r="U44" s="326">
        <f>IF(Plananalyse!U44=1,VLOOKUP(U$5,Kruistabel!$B$6:$F$9,MATCH($C44,Kruistabel!$C$5:$F$5,0)+1,FALSE)+MIN(Kruistabel!$C$15,IF($D44="Ja",Kruistabel!$C$13,0)+IF(U$6="Ja",Kruistabel!$C$14,0)),"")</f>
        <v>28</v>
      </c>
      <c r="V44" s="326">
        <f>IF(Plananalyse!V44=1,VLOOKUP(V$5,Kruistabel!$B$6:$F$9,MATCH($C44,Kruistabel!$C$5:$F$5,0)+1,FALSE)+MIN(Kruistabel!$C$15,IF($D44="Ja",Kruistabel!$C$13,0)+IF(V$6="Ja",Kruistabel!$C$14,0)),"")</f>
        <v>28</v>
      </c>
      <c r="W44" s="326">
        <f>IF(Plananalyse!W44=1,VLOOKUP(W$5,Kruistabel!$B$6:$F$9,MATCH($C44,Kruistabel!$C$5:$F$5,0)+1,FALSE)+MIN(Kruistabel!$C$15,IF($D44="Ja",Kruistabel!$C$13,0)+IF(W$6="Ja",Kruistabel!$C$14,0)),"")</f>
        <v>28</v>
      </c>
      <c r="X44" s="326">
        <f>IF(Plananalyse!X44=1,VLOOKUP(X$5,Kruistabel!$B$6:$F$9,MATCH($C44,Kruistabel!$C$5:$F$5,0)+1,FALSE)+MIN(Kruistabel!$C$15,IF($D44="Ja",Kruistabel!$C$13,0)+IF(X$6="Ja",Kruistabel!$C$14,0)),"")</f>
        <v>28</v>
      </c>
      <c r="Y44" s="326">
        <f>IF(Plananalyse!Y44=1,VLOOKUP(Y$5,Kruistabel!$B$6:$F$9,MATCH($C44,Kruistabel!$C$5:$F$5,0)+1,FALSE)+MIN(Kruistabel!$C$15,IF($D44="Ja",Kruistabel!$C$13,0)+IF(Y$6="Ja",Kruistabel!$C$14,0)),"")</f>
        <v>40</v>
      </c>
      <c r="Z44" s="326">
        <f>IF(Plananalyse!Z44=1,VLOOKUP(Z$5,Kruistabel!$B$6:$F$9,MATCH($C44,Kruistabel!$C$5:$F$5,0)+1,FALSE)+MIN(Kruistabel!$C$15,IF($D44="Ja",Kruistabel!$C$13,0)+IF(Z$6="Ja",Kruistabel!$C$14,0)),"")</f>
        <v>28</v>
      </c>
      <c r="AA44" s="326">
        <f>IF(Plananalyse!AA44=1,VLOOKUP(AA$5,Kruistabel!$B$6:$F$9,MATCH($C44,Kruistabel!$C$5:$F$5,0)+1,FALSE)+MIN(Kruistabel!$C$15,IF($D44="Ja",Kruistabel!$C$13,0)+IF(AA$6="Ja",Kruistabel!$C$14,0)),"")</f>
        <v>28</v>
      </c>
      <c r="AB44" s="326">
        <f>IF(Plananalyse!AB44=1,VLOOKUP(AB$5,Kruistabel!$B$6:$F$9,MATCH($C44,Kruistabel!$C$5:$F$5,0)+1,FALSE)+MIN(Kruistabel!$C$15,IF($D44="Ja",Kruistabel!$C$13,0)+IF(AB$6="Ja",Kruistabel!$C$14,0)),"")</f>
        <v>28</v>
      </c>
      <c r="AC44" s="326">
        <f>IF(Plananalyse!AC44=1,VLOOKUP(AC$5,Kruistabel!$B$6:$F$9,MATCH($C44,Kruistabel!$C$5:$F$5,0)+1,FALSE)+MIN(Kruistabel!$C$15,IF($D44="Ja",Kruistabel!$C$13,0)+IF(AC$6="Ja",Kruistabel!$C$14,0)),"")</f>
        <v>28</v>
      </c>
      <c r="AD44" s="326">
        <f>IF(Plananalyse!AD44=1,VLOOKUP(AD$5,Kruistabel!$B$6:$F$9,MATCH($C44,Kruistabel!$C$5:$F$5,0)+1,FALSE)+MIN(Kruistabel!$C$15,IF($D44="Ja",Kruistabel!$C$13,0)+IF(AD$6="Ja",Kruistabel!$C$14,0)),"")</f>
        <v>28</v>
      </c>
      <c r="AE44" s="326">
        <f>IF(Plananalyse!AE44=1,VLOOKUP(AE$5,Kruistabel!$B$6:$F$9,MATCH($C44,Kruistabel!$C$5:$F$5,0)+1,FALSE)+MIN(Kruistabel!$C$15,IF($D44="Ja",Kruistabel!$C$13,0)+IF(AE$6="Ja",Kruistabel!$C$14,0)),"")</f>
        <v>28</v>
      </c>
      <c r="AF44" s="326">
        <f>IF(Plananalyse!AF44=1,VLOOKUP(AF$5,Kruistabel!$B$6:$F$9,MATCH($C44,Kruistabel!$C$5:$F$5,0)+1,FALSE)+MIN(Kruistabel!$C$15,IF($D44="Ja",Kruistabel!$C$13,0)+IF(AF$6="Ja",Kruistabel!$C$14,0)),"")</f>
        <v>28</v>
      </c>
      <c r="AG44" s="326">
        <f>IF(Plananalyse!AG44=1,VLOOKUP(AG$5,Kruistabel!$B$6:$F$9,MATCH($C44,Kruistabel!$C$5:$F$5,0)+1,FALSE)+MIN(Kruistabel!$C$15,IF($D44="Ja",Kruistabel!$C$13,0)+IF(AG$6="Ja",Kruistabel!$C$14,0)),"")</f>
        <v>28</v>
      </c>
      <c r="AH44" s="326">
        <f>IF(Plananalyse!AH44=1,VLOOKUP(AH$5,Kruistabel!$B$6:$F$9,MATCH($C44,Kruistabel!$C$5:$F$5,0)+1,FALSE)+MIN(Kruistabel!$C$15,IF($D44="Ja",Kruistabel!$C$13,0)+IF(AH$6="Ja",Kruistabel!$C$14,0)),"")</f>
        <v>28</v>
      </c>
      <c r="AI44" s="326">
        <f>IF(Plananalyse!AI44=1,VLOOKUP(AI$5,Kruistabel!$B$6:$F$9,MATCH($C44,Kruistabel!$C$5:$F$5,0)+1,FALSE)+MIN(Kruistabel!$C$15,IF($D44="Ja",Kruistabel!$C$13,0)+IF(AI$6="Ja",Kruistabel!$C$14,0)),"")</f>
        <v>28</v>
      </c>
      <c r="AJ44" s="326">
        <f>IF(Plananalyse!AJ44=1,VLOOKUP(AJ$5,Kruistabel!$B$6:$F$9,MATCH($C44,Kruistabel!$C$5:$F$5,0)+1,FALSE)+MIN(Kruistabel!$C$15,IF($D44="Ja",Kruistabel!$C$13,0)+IF(AJ$6="Ja",Kruistabel!$C$14,0)),"")</f>
        <v>28</v>
      </c>
      <c r="AK44" s="326">
        <f>IF(Plananalyse!AK44=1,VLOOKUP(AK$5,Kruistabel!$B$6:$F$9,MATCH($C44,Kruistabel!$C$5:$F$5,0)+1,FALSE)+MIN(Kruistabel!$C$15,IF($D44="Ja",Kruistabel!$C$13,0)+IF(AK$6="Ja",Kruistabel!$C$14,0)),"")</f>
        <v>42</v>
      </c>
      <c r="AL44" s="326">
        <f>IF(Plananalyse!AL44=1,VLOOKUP(AL$5,Kruistabel!$B$6:$F$9,MATCH($C44,Kruistabel!$C$5:$F$5,0)+1,FALSE)+MIN(Kruistabel!$C$15,IF($D44="Ja",Kruistabel!$C$13,0)+IF(AL$6="Ja",Kruistabel!$C$14,0)),"")</f>
        <v>28</v>
      </c>
      <c r="AM44" s="326">
        <f>IF(Plananalyse!AM44=1,VLOOKUP(AM$5,Kruistabel!$B$6:$F$9,MATCH($C44,Kruistabel!$C$5:$F$5,0)+1,FALSE)+MIN(Kruistabel!$C$15,IF($D44="Ja",Kruistabel!$C$13,0)+IF(AM$6="Ja",Kruistabel!$C$14,0)),"")</f>
        <v>28</v>
      </c>
      <c r="AN44" s="327"/>
      <c r="AO44" s="326">
        <f>IF(Plananalyse!AO44=1,VLOOKUP(AO$5,Kruistabel!$B$6:$F$9,MATCH($C44,Kruistabel!$C$5:$F$5,0)+1,FALSE)+MIN(Kruistabel!$C$15,IF($D44="Ja",Kruistabel!$C$13,0)+IF(AO$6="Ja",Kruistabel!$C$14,0)),"")</f>
        <v>42</v>
      </c>
      <c r="AP44" s="326">
        <f>IF(Plananalyse!AP44=1,VLOOKUP(AP$5,Kruistabel!$B$6:$F$9,MATCH($C44,Kruistabel!$C$5:$F$5,0)+1,FALSE)+MIN(Kruistabel!$C$15,IF($D44="Ja",Kruistabel!$C$13,0)+IF(AP$6="Ja",Kruistabel!$C$14,0)),"")</f>
        <v>42</v>
      </c>
      <c r="AQ44" s="326">
        <f ca="1">IF(Plananalyse!AQ44=1,VLOOKUP(AQ$5,Kruistabel!$B$6:$F$9,MATCH($C44,Kruistabel!$C$5:$F$5,0)+1,FALSE)+MIN(Kruistabel!$C$15,IF($D44="Ja",Kruistabel!$C$13,0)+IF(AQ$6="Ja",Kruistabel!$C$14,0)),"")</f>
        <v>42</v>
      </c>
      <c r="AR44" s="326">
        <f ca="1">IF(Plananalyse!AR44=1,VLOOKUP(AR$5,Kruistabel!$B$6:$F$9,MATCH($C44,Kruistabel!$C$5:$F$5,0)+1,FALSE)+MIN(Kruistabel!$C$15,IF($D44="Ja",Kruistabel!$C$13,0)+IF(AR$6="Ja",Kruistabel!$C$14,0)),"")</f>
        <v>46</v>
      </c>
      <c r="AS44" s="326">
        <f ca="1">IF(Plananalyse!AS44=1,VLOOKUP(AS$5,Kruistabel!$B$6:$F$9,MATCH($C44,Kruistabel!$C$5:$F$5,0)+1,FALSE)+MIN(Kruistabel!$C$15,IF($D44="Ja",Kruistabel!$C$13,0)+IF(AS$6="Ja",Kruistabel!$C$14,0)),"")</f>
        <v>42</v>
      </c>
      <c r="AT44" s="326">
        <f ca="1">IF(Plananalyse!AT44=1,VLOOKUP(AT$5,Kruistabel!$B$6:$F$9,MATCH($C44,Kruistabel!$C$5:$F$5,0)+1,FALSE)+MIN(Kruistabel!$C$15,IF($D44="Ja",Kruistabel!$C$13,0)+IF(AT$6="Ja",Kruistabel!$C$14,0)),"")</f>
        <v>46</v>
      </c>
      <c r="AU44" s="326">
        <f ca="1">IF(Plananalyse!AU44=1,VLOOKUP(AU$5,Kruistabel!$B$6:$F$9,MATCH($C44,Kruistabel!$C$5:$F$5,0)+1,FALSE)+MIN(Kruistabel!$C$15,IF($D44="Ja",Kruistabel!$C$13,0)+IF(AU$6="Ja",Kruistabel!$C$14,0)),"")</f>
        <v>28</v>
      </c>
      <c r="AV44" s="326">
        <f ca="1">IF(Plananalyse!AV44=1,VLOOKUP(AV$5,Kruistabel!$B$6:$F$9,MATCH($C44,Kruistabel!$C$5:$F$5,0)+1,FALSE)+MIN(Kruistabel!$C$15,IF($D44="Ja",Kruistabel!$C$13,0)+IF(AV$6="Ja",Kruistabel!$C$14,0)),"")</f>
        <v>42</v>
      </c>
      <c r="AW44" s="326">
        <f ca="1">IF(Plananalyse!AW44=1,VLOOKUP(AW$5,Kruistabel!$B$6:$F$9,MATCH($C44,Kruistabel!$C$5:$F$5,0)+1,FALSE)+MIN(Kruistabel!$C$15,IF($D44="Ja",Kruistabel!$C$13,0)+IF(AW$6="Ja",Kruistabel!$C$14,0)),"")</f>
        <v>28</v>
      </c>
      <c r="AX44" s="326">
        <f ca="1">IF(Plananalyse!AX44=1,VLOOKUP(AX$5,Kruistabel!$B$6:$F$9,MATCH($C44,Kruistabel!$C$5:$F$5,0)+1,FALSE)+MIN(Kruistabel!$C$15,IF($D44="Ja",Kruistabel!$C$13,0)+IF(AX$6="Ja",Kruistabel!$C$14,0)),"")</f>
        <v>28</v>
      </c>
      <c r="AY44" s="327"/>
      <c r="AZ44" s="326">
        <f ca="1">IF(Plananalyse!AZ44=1,VLOOKUP(AZ$5,Kruistabel!$B$6:$F$9,MATCH($C44,Kruistabel!$C$5:$F$5,0)+1,FALSE)+MIN(Kruistabel!$C$15,IF($D44="Ja",Kruistabel!$C$13,0)+IF(AZ$6="Ja",Kruistabel!$C$14,0)),"")</f>
        <v>28</v>
      </c>
      <c r="BA44" s="326">
        <f ca="1">IF(Plananalyse!BA44=1,VLOOKUP(BA$5,Kruistabel!$B$6:$F$9,MATCH($C44,Kruistabel!$C$5:$F$5,0)+1,FALSE)+MIN(Kruistabel!$C$15,IF($D44="Ja",Kruistabel!$C$13,0)+IF(BA$6="Ja",Kruistabel!$C$14,0)),"")</f>
        <v>28</v>
      </c>
      <c r="BB44" s="326">
        <f ca="1">IF(Plananalyse!BB44=1,VLOOKUP(BB$5,Kruistabel!$B$6:$F$9,MATCH($C44,Kruistabel!$C$5:$F$5,0)+1,FALSE)+MIN(Kruistabel!$C$15,IF($D44="Ja",Kruistabel!$C$13,0)+IF(BB$6="Ja",Kruistabel!$C$14,0)),"")</f>
        <v>40</v>
      </c>
      <c r="BC44" s="326">
        <f ca="1">IF(Plananalyse!BC44=1,VLOOKUP(BC$5,Kruistabel!$B$6:$F$9,MATCH($C44,Kruistabel!$C$5:$F$5,0)+1,FALSE)+MIN(Kruistabel!$C$15,IF($D44="Ja",Kruistabel!$C$13,0)+IF(BC$6="Ja",Kruistabel!$C$14,0)),"")</f>
        <v>40</v>
      </c>
      <c r="BD44" s="326">
        <f ca="1">IF(Plananalyse!BD44=1,VLOOKUP(BD$5,Kruistabel!$B$6:$F$9,MATCH($C44,Kruistabel!$C$5:$F$5,0)+1,FALSE)+MIN(Kruistabel!$C$15,IF($D44="Ja",Kruistabel!$C$13,0)+IF(BD$6="Ja",Kruistabel!$C$14,0)),"")</f>
        <v>28</v>
      </c>
      <c r="BE44" s="326">
        <f ca="1">IF(Plananalyse!BE44=1,VLOOKUP(BE$5,Kruistabel!$B$6:$F$9,MATCH($C44,Kruistabel!$C$5:$F$5,0)+1,FALSE)+MIN(Kruistabel!$C$15,IF($D44="Ja",Kruistabel!$C$13,0)+IF(BE$6="Ja",Kruistabel!$C$14,0)),"")</f>
        <v>28</v>
      </c>
      <c r="BF44" s="326">
        <f ca="1">IF(Plananalyse!BF44=1,VLOOKUP(BF$5,Kruistabel!$B$6:$F$9,MATCH($C44,Kruistabel!$C$5:$F$5,0)+1,FALSE)+MIN(Kruistabel!$C$15,IF($D44="Ja",Kruistabel!$C$13,0)+IF(BF$6="Ja",Kruistabel!$C$14,0)),"")</f>
        <v>28</v>
      </c>
      <c r="BG44" s="326">
        <f ca="1">IF(Plananalyse!BG44=1,VLOOKUP(BG$5,Kruistabel!$B$6:$F$9,MATCH($C44,Kruistabel!$C$5:$F$5,0)+1,FALSE)+MIN(Kruistabel!$C$15,IF($D44="Ja",Kruistabel!$C$13,0)+IF(BG$6="Ja",Kruistabel!$C$14,0)),"")</f>
        <v>28</v>
      </c>
      <c r="BH44" s="326">
        <f ca="1">IF(Plananalyse!BH44=1,VLOOKUP(BH$5,Kruistabel!$B$6:$F$9,MATCH($C44,Kruistabel!$C$5:$F$5,0)+1,FALSE)+MIN(Kruistabel!$C$15,IF($D44="Ja",Kruistabel!$C$13,0)+IF(BH$6="Ja",Kruistabel!$C$14,0)),"")</f>
        <v>28</v>
      </c>
      <c r="BI44" s="327"/>
      <c r="BJ44" s="326" t="e">
        <f ca="1">IF(Plananalyse!BJ44=1,VLOOKUP(BJ$5,Kruistabel!$B$6:$F$9,MATCH($C44,Kruistabel!$C$5:$F$5,0)+1,FALSE)+MIN(Kruistabel!$C$15,IF($D44="Ja",Kruistabel!$C$13,0)+IF(BJ$6="Ja",Kruistabel!$C$14,0)),"")</f>
        <v>#N/A</v>
      </c>
      <c r="BK44" s="326" t="e">
        <f ca="1">IF(Plananalyse!BK44=1,VLOOKUP(BK$5,Kruistabel!$B$6:$F$9,MATCH($C44,Kruistabel!$C$5:$F$5,0)+1,FALSE)+MIN(Kruistabel!$C$15,IF($D44="Ja",Kruistabel!$C$13,0)+IF(BK$6="Ja",Kruistabel!$C$14,0)),"")</f>
        <v>#N/A</v>
      </c>
      <c r="BL44" s="326" t="e">
        <f ca="1">IF(Plananalyse!BL44=1,VLOOKUP(BL$5,Kruistabel!$B$6:$F$9,MATCH($C44,Kruistabel!$C$5:$F$5,0)+1,FALSE)+MIN(Kruistabel!$C$15,IF($D44="Ja",Kruistabel!$C$13,0)+IF(BL$6="Ja",Kruistabel!$C$14,0)),"")</f>
        <v>#N/A</v>
      </c>
      <c r="BM44" s="326" t="e">
        <f ca="1">IF(Plananalyse!BM44=1,VLOOKUP(BM$5,Kruistabel!$B$6:$F$9,MATCH($C44,Kruistabel!$C$5:$F$5,0)+1,FALSE)+MIN(Kruistabel!$C$15,IF($D44="Ja",Kruistabel!$C$13,0)+IF(BM$6="Ja",Kruistabel!$C$14,0)),"")</f>
        <v>#N/A</v>
      </c>
      <c r="BN44" s="326" t="e">
        <f ca="1">IF(Plananalyse!BN44=1,VLOOKUP(BN$5,Kruistabel!$B$6:$F$9,MATCH($C44,Kruistabel!$C$5:$F$5,0)+1,FALSE)+MIN(Kruistabel!$C$15,IF($D44="Ja",Kruistabel!$C$13,0)+IF(BN$6="Ja",Kruistabel!$C$14,0)),"")</f>
        <v>#N/A</v>
      </c>
      <c r="BO44" s="326" t="e">
        <f ca="1">IF(Plananalyse!BO44=1,VLOOKUP(BO$5,Kruistabel!$B$6:$F$9,MATCH($C44,Kruistabel!$C$5:$F$5,0)+1,FALSE)+MIN(Kruistabel!$C$15,IF($D44="Ja",Kruistabel!$C$13,0)+IF(BO$6="Ja",Kruistabel!$C$14,0)),"")</f>
        <v>#N/A</v>
      </c>
      <c r="BP44" s="326" t="e">
        <f ca="1">IF(Plananalyse!BP44=1,VLOOKUP(BP$5,Kruistabel!$B$6:$F$9,MATCH($C44,Kruistabel!$C$5:$F$5,0)+1,FALSE)+MIN(Kruistabel!$C$15,IF($D44="Ja",Kruistabel!$C$13,0)+IF(BP$6="Ja",Kruistabel!$C$14,0)),"")</f>
        <v>#N/A</v>
      </c>
      <c r="BQ44" s="326" t="e">
        <f ca="1">IF(Plananalyse!BQ44=1,VLOOKUP(BQ$5,Kruistabel!$B$6:$F$9,MATCH($C44,Kruistabel!$C$5:$F$5,0)+1,FALSE)+MIN(Kruistabel!$C$15,IF($D44="Ja",Kruistabel!$C$13,0)+IF(BQ$6="Ja",Kruistabel!$C$14,0)),"")</f>
        <v>#N/A</v>
      </c>
      <c r="BR44" s="326" t="e">
        <f ca="1">IF(Plananalyse!BR44=1,VLOOKUP(BR$5,Kruistabel!$B$6:$F$9,MATCH($C44,Kruistabel!$C$5:$F$5,0)+1,FALSE)+MIN(Kruistabel!$C$15,IF($D44="Ja",Kruistabel!$C$13,0)+IF(BR$6="Ja",Kruistabel!$C$14,0)),"")</f>
        <v>#REF!</v>
      </c>
      <c r="BS44" s="326" t="e">
        <f ca="1">IF(Plananalyse!BS44=1,VLOOKUP(BS$5,Kruistabel!$B$6:$F$9,MATCH($C44,Kruistabel!$C$5:$F$5,0)+1,FALSE)+MIN(Kruistabel!$C$15,IF($D44="Ja",Kruistabel!$C$13,0)+IF(BS$6="Ja",Kruistabel!$C$14,0)),"")</f>
        <v>#REF!</v>
      </c>
      <c r="BT44" s="65"/>
      <c r="BU44" s="231">
        <f ca="1">IF(Plananalyse!BU44=1,VLOOKUP(BU$5,Kruistabel!$B$6:$F$9,MATCH($C44,Kruistabel!$C$5:$F$5,0)+1,FALSE)+MIN(Kruistabel!$C$15,IF($D44="Ja",Kruistabel!$C$13,0)+IF(BU$6="Ja",Kruistabel!$C$14,0)),"")</f>
        <v>28</v>
      </c>
      <c r="BV44" s="326">
        <f ca="1">IF(Plananalyse!BV44=1,VLOOKUP(BV$5,Kruistabel!$B$6:$F$9,MATCH($C44,Kruistabel!$C$5:$F$5,0)+1,FALSE)+MIN(Kruistabel!$C$15,IF($D44="Ja",Kruistabel!$C$13,0)+IF(BV$6="Ja",Kruistabel!$C$14,0)),"")</f>
        <v>44</v>
      </c>
      <c r="BW44" s="326">
        <f ca="1">IF(Plananalyse!BW44=1,VLOOKUP(BW$5,Kruistabel!$B$6:$F$9,MATCH($C44,Kruistabel!$C$5:$F$5,0)+1,FALSE)+MIN(Kruistabel!$C$15,IF($D44="Ja",Kruistabel!$C$13,0)+IF(BW$6="Ja",Kruistabel!$C$14,0)),"")</f>
        <v>28</v>
      </c>
      <c r="BX44" s="326">
        <f ca="1">IF(Plananalyse!BX44=1,VLOOKUP(BX$5,Kruistabel!$B$6:$F$9,MATCH($C44,Kruistabel!$C$5:$F$5,0)+1,FALSE)+MIN(Kruistabel!$C$15,IF($D44="Ja",Kruistabel!$C$13,0)+IF(BX$6="Ja",Kruistabel!$C$14,0)),"")</f>
        <v>28</v>
      </c>
      <c r="BY44" s="327"/>
      <c r="BZ44" s="326" t="e">
        <f ca="1">IF(Plananalyse!BZ44=1,VLOOKUP(BZ$5,Kruistabel!$B$6:$F$9,MATCH($C44,Kruistabel!$C$5:$F$5,0)+1,FALSE)+MIN(Kruistabel!$C$15,IF($D44="Ja",Kruistabel!$C$13,0)+IF(BZ$6="Ja",Kruistabel!$C$14,0)),"")</f>
        <v>#N/A</v>
      </c>
      <c r="CA44" s="326" t="e">
        <f ca="1">IF(Plananalyse!CA44=1,VLOOKUP(CA$5,Kruistabel!$B$6:$F$9,MATCH($C44,Kruistabel!$C$5:$F$5,0)+1,FALSE)+MIN(Kruistabel!$C$15,IF($D44="Ja",Kruistabel!$C$13,0)+IF(CA$6="Ja",Kruistabel!$C$14,0)),"")</f>
        <v>#N/A</v>
      </c>
      <c r="CB44" s="326" t="e">
        <f ca="1">IF(Plananalyse!CB44=1,VLOOKUP(CB$5,Kruistabel!$B$6:$F$9,MATCH($C44,Kruistabel!$C$5:$F$5,0)+1,FALSE)+MIN(Kruistabel!$C$15,IF($D44="Ja",Kruistabel!$C$13,0)+IF(CB$6="Ja",Kruistabel!$C$14,0)),"")</f>
        <v>#N/A</v>
      </c>
      <c r="CC44" s="326" t="e">
        <f ca="1">IF(Plananalyse!CC44=1,VLOOKUP(CC$5,Kruistabel!$B$6:$F$9,MATCH($C44,Kruistabel!$C$5:$F$5,0)+1,FALSE)+MIN(Kruistabel!$C$15,IF($D44="Ja",Kruistabel!$C$13,0)+IF(CC$6="Ja",Kruistabel!$C$14,0)),"")</f>
        <v>#N/A</v>
      </c>
      <c r="CD44" s="326" t="e">
        <f ca="1">IF(Plananalyse!CD44=1,VLOOKUP(CD$5,Kruistabel!$B$6:$F$9,MATCH($C44,Kruistabel!$C$5:$F$5,0)+1,FALSE)+MIN(Kruistabel!$C$15,IF($D44="Ja",Kruistabel!$C$13,0)+IF(CD$6="Ja",Kruistabel!$C$14,0)),"")</f>
        <v>#N/A</v>
      </c>
      <c r="CE44" s="326" t="e">
        <f ca="1">IF(Plananalyse!CE44=1,VLOOKUP(CE$5,Kruistabel!$B$6:$F$9,MATCH($C44,Kruistabel!$C$5:$F$5,0)+1,FALSE)+MIN(Kruistabel!$C$15,IF($D44="Ja",Kruistabel!$C$13,0)+IF(CE$6="Ja",Kruistabel!$C$14,0)),"")</f>
        <v>#N/A</v>
      </c>
      <c r="CF44" s="326" t="e">
        <f ca="1">IF(Plananalyse!CF44=1,VLOOKUP(CF$5,Kruistabel!$B$6:$F$9,MATCH($C44,Kruistabel!$C$5:$F$5,0)+1,FALSE)+MIN(Kruistabel!$C$15,IF($D44="Ja",Kruistabel!$C$13,0)+IF(CF$6="Ja",Kruistabel!$C$14,0)),"")</f>
        <v>#N/A</v>
      </c>
      <c r="CG44" s="326" t="e">
        <f ca="1">IF(Plananalyse!CG44=1,VLOOKUP(CG$5,Kruistabel!$B$6:$F$9,MATCH($C44,Kruistabel!$C$5:$F$5,0)+1,FALSE)+MIN(Kruistabel!$C$15,IF($D44="Ja",Kruistabel!$C$13,0)+IF(CG$6="Ja",Kruistabel!$C$14,0)),"")</f>
        <v>#REF!</v>
      </c>
      <c r="CH44" s="326" t="e">
        <f ca="1">IF(Plananalyse!CH44=1,VLOOKUP(CH$5,Kruistabel!$B$6:$F$9,MATCH($C44,Kruistabel!$C$5:$F$5,0)+1,FALSE)+MIN(Kruistabel!$C$15,IF($D44="Ja",Kruistabel!$C$13,0)+IF(CH$6="Ja",Kruistabel!$C$14,0)),"")</f>
        <v>#REF!</v>
      </c>
      <c r="CI44" s="65"/>
      <c r="CJ44" s="326">
        <f ca="1">IF(Plananalyse!CJ44=1,VLOOKUP(CJ$5,Kruistabel!$B$6:$F$9,MATCH($C44,Kruistabel!$C$5:$F$5,0)+1,FALSE)+MIN(Kruistabel!$C$15,IF($D44="Ja",Kruistabel!$C$13,0)+IF(CJ$6="Ja",Kruistabel!$C$14,0)),"")</f>
        <v>44</v>
      </c>
      <c r="CK44" s="326">
        <f ca="1">IF(Plananalyse!CK44=1,VLOOKUP(CK$5,Kruistabel!$B$6:$F$9,MATCH($C44,Kruistabel!$C$5:$F$5,0)+1,FALSE)+MIN(Kruistabel!$C$15,IF($D44="Ja",Kruistabel!$C$13,0)+IF(CK$6="Ja",Kruistabel!$C$14,0)),"")</f>
        <v>44</v>
      </c>
      <c r="CL44" s="326">
        <f ca="1">IF(Plananalyse!CL44=1,VLOOKUP(CL$5,Kruistabel!$B$6:$F$9,MATCH($C44,Kruistabel!$C$5:$F$5,0)+1,FALSE)+MIN(Kruistabel!$C$15,IF($D44="Ja",Kruistabel!$C$13,0)+IF(CL$6="Ja",Kruistabel!$C$14,0)),"")</f>
        <v>28</v>
      </c>
      <c r="CM44" s="326">
        <f ca="1">IF(Plananalyse!CM44=1,VLOOKUP(CM$5,Kruistabel!$B$6:$F$9,MATCH($C44,Kruistabel!$C$5:$F$5,0)+1,FALSE)+MIN(Kruistabel!$C$15,IF($D44="Ja",Kruistabel!$C$13,0)+IF(CM$6="Ja",Kruistabel!$C$14,0)),"")</f>
        <v>48</v>
      </c>
      <c r="CN44" s="326">
        <f ca="1">IF(Plananalyse!CN44=1,VLOOKUP(CN$5,Kruistabel!$B$6:$F$9,MATCH($C44,Kruistabel!$C$5:$F$5,0)+1,FALSE)+MIN(Kruistabel!$C$15,IF($D44="Ja",Kruistabel!$C$13,0)+IF(CN$6="Ja",Kruistabel!$C$14,0)),"")</f>
        <v>48</v>
      </c>
      <c r="CO44" s="326">
        <f ca="1">IF(Plananalyse!CO44=1,VLOOKUP(CO$5,Kruistabel!$B$6:$F$9,MATCH($C44,Kruistabel!$C$5:$F$5,0)+1,FALSE)+MIN(Kruistabel!$C$15,IF($D44="Ja",Kruistabel!$C$13,0)+IF(CO$6="Ja",Kruistabel!$C$14,0)),"")</f>
        <v>40</v>
      </c>
      <c r="CP44" s="326">
        <f ca="1">IF(Plananalyse!CP44=1,VLOOKUP(CP$5,Kruistabel!$B$6:$F$9,MATCH($C44,Kruistabel!$C$5:$F$5,0)+1,FALSE)+MIN(Kruistabel!$C$15,IF($D44="Ja",Kruistabel!$C$13,0)+IF(CP$6="Ja",Kruistabel!$C$14,0)),"")</f>
        <v>44</v>
      </c>
      <c r="CQ44" s="326">
        <f ca="1">IF(Plananalyse!CQ44=1,VLOOKUP(CQ$5,Kruistabel!$B$6:$F$9,MATCH($C44,Kruistabel!$C$5:$F$5,0)+1,FALSE)+MIN(Kruistabel!$C$15,IF($D44="Ja",Kruistabel!$C$13,0)+IF(CQ$6="Ja",Kruistabel!$C$14,0)),"")</f>
        <v>40</v>
      </c>
      <c r="CR44" s="326">
        <f ca="1">IF(Plananalyse!CR44=1,VLOOKUP(CR$5,Kruistabel!$B$6:$F$9,MATCH($C44,Kruistabel!$C$5:$F$5,0)+1,FALSE)+MIN(Kruistabel!$C$15,IF($D44="Ja",Kruistabel!$C$13,0)+IF(CR$6="Ja",Kruistabel!$C$14,0)),"")</f>
        <v>42</v>
      </c>
      <c r="CS44" s="326">
        <f ca="1">IF(Plananalyse!CS44=1,VLOOKUP(CS$5,Kruistabel!$B$6:$F$9,MATCH($C44,Kruistabel!$C$5:$F$5,0)+1,FALSE)+MIN(Kruistabel!$C$15,IF($D44="Ja",Kruistabel!$C$13,0)+IF(CS$6="Ja",Kruistabel!$C$14,0)),"")</f>
        <v>44</v>
      </c>
      <c r="CT44" s="326">
        <f ca="1">IF(Plananalyse!CT44=1,VLOOKUP(CT$5,Kruistabel!$B$6:$F$9,MATCH($C44,Kruistabel!$C$5:$F$5,0)+1,FALSE)+MIN(Kruistabel!$C$15,IF($D44="Ja",Kruistabel!$C$13,0)+IF(CT$6="Ja",Kruistabel!$C$14,0)),"")</f>
        <v>44</v>
      </c>
      <c r="CU44" s="326">
        <f ca="1">IF(Plananalyse!CU44=1,VLOOKUP(CU$5,Kruistabel!$B$6:$F$9,MATCH($C44,Kruistabel!$C$5:$F$5,0)+1,FALSE)+MIN(Kruistabel!$C$15,IF($D44="Ja",Kruistabel!$C$13,0)+IF(CU$6="Ja",Kruistabel!$C$14,0)),"")</f>
        <v>40</v>
      </c>
      <c r="CV44" s="326">
        <f ca="1">IF(Plananalyse!CV44=1,VLOOKUP(CV$5,Kruistabel!$B$6:$F$9,MATCH($C44,Kruistabel!$C$5:$F$5,0)+1,FALSE)+MIN(Kruistabel!$C$15,IF($D44="Ja",Kruistabel!$C$13,0)+IF(CV$6="Ja",Kruistabel!$C$14,0)),"")</f>
        <v>40</v>
      </c>
      <c r="CW44" s="326">
        <f ca="1">IF(Plananalyse!CW44=1,VLOOKUP(CW$5,Kruistabel!$B$6:$F$9,MATCH($C44,Kruistabel!$C$5:$F$5,0)+1,FALSE)+MIN(Kruistabel!$C$15,IF($D44="Ja",Kruistabel!$C$13,0)+IF(CW$6="Ja",Kruistabel!$C$14,0)),"")</f>
        <v>44</v>
      </c>
      <c r="CX44" s="326">
        <f ca="1">IF(Plananalyse!CX44=1,VLOOKUP(CX$5,Kruistabel!$B$6:$F$9,MATCH($C44,Kruistabel!$C$5:$F$5,0)+1,FALSE)+MIN(Kruistabel!$C$15,IF($D44="Ja",Kruistabel!$C$13,0)+IF(CX$6="Ja",Kruistabel!$C$14,0)),"")</f>
        <v>28</v>
      </c>
      <c r="CY44" s="326">
        <f ca="1">IF(Plananalyse!CY44=1,VLOOKUP(CY$5,Kruistabel!$B$6:$F$9,MATCH($C44,Kruistabel!$C$5:$F$5,0)+1,FALSE)+MIN(Kruistabel!$C$15,IF($D44="Ja",Kruistabel!$C$13,0)+IF(CY$6="Ja",Kruistabel!$C$14,0)),"")</f>
        <v>40</v>
      </c>
      <c r="CZ44" s="326">
        <f ca="1">IF(Plananalyse!CZ44=1,VLOOKUP(CZ$5,Kruistabel!$B$6:$F$9,MATCH($C44,Kruistabel!$C$5:$F$5,0)+1,FALSE)+MIN(Kruistabel!$C$15,IF($D44="Ja",Kruistabel!$C$13,0)+IF(CZ$6="Ja",Kruistabel!$C$14,0)),"")</f>
        <v>40</v>
      </c>
      <c r="DA44" s="326">
        <f ca="1">IF(Plananalyse!DA44=1,VLOOKUP(DA$5,Kruistabel!$B$6:$F$9,MATCH($C44,Kruistabel!$C$5:$F$5,0)+1,FALSE)+MIN(Kruistabel!$C$15,IF($D44="Ja",Kruistabel!$C$13,0)+IF(DA$6="Ja",Kruistabel!$C$14,0)),"")</f>
        <v>40</v>
      </c>
      <c r="DB44" s="326">
        <f ca="1">IF(Plananalyse!DB44=1,VLOOKUP(DB$5,Kruistabel!$B$6:$F$9,MATCH($C44,Kruistabel!$C$5:$F$5,0)+1,FALSE)+MIN(Kruistabel!$C$15,IF($D44="Ja",Kruistabel!$C$13,0)+IF(DB$6="Ja",Kruistabel!$C$14,0)),"")</f>
        <v>28</v>
      </c>
      <c r="DC44" s="326">
        <f ca="1">IF(Plananalyse!DC44=1,VLOOKUP(DC$5,Kruistabel!$B$6:$F$9,MATCH($C44,Kruistabel!$C$5:$F$5,0)+1,FALSE)+MIN(Kruistabel!$C$15,IF($D44="Ja",Kruistabel!$C$13,0)+IF(DC$6="Ja",Kruistabel!$C$14,0)),"")</f>
        <v>28</v>
      </c>
      <c r="DD44" s="327"/>
      <c r="DE44" s="326" t="e">
        <f ca="1">IF(Plananalyse!DE44=1,VLOOKUP(DE$5,Kruistabel!$B$6:$F$9,MATCH($C44,Kruistabel!$C$5:$F$5,0)+1,FALSE)+MIN(Kruistabel!$C$15,IF($D44="Ja",Kruistabel!$C$13,0)+IF(DE$6="Ja",Kruistabel!$C$14,0)),"")</f>
        <v>#N/A</v>
      </c>
      <c r="DF44" s="326" t="e">
        <f ca="1">IF(Plananalyse!DF44=1,VLOOKUP(DF$5,Kruistabel!$B$6:$F$9,MATCH($C44,Kruistabel!$C$5:$F$5,0)+1,FALSE)+MIN(Kruistabel!$C$15,IF($D44="Ja",Kruistabel!$C$13,0)+IF(DF$6="Ja",Kruistabel!$C$14,0)),"")</f>
        <v>#N/A</v>
      </c>
      <c r="DG44" s="326" t="e">
        <f ca="1">IF(Plananalyse!DG44=1,VLOOKUP(DG$5,Kruistabel!$B$6:$F$9,MATCH($C44,Kruistabel!$C$5:$F$5,0)+1,FALSE)+MIN(Kruistabel!$C$15,IF($D44="Ja",Kruistabel!$C$13,0)+IF(DG$6="Ja",Kruistabel!$C$14,0)),"")</f>
        <v>#N/A</v>
      </c>
      <c r="DH44" s="326" t="e">
        <f ca="1">IF(Plananalyse!DH44=1,VLOOKUP(DH$5,Kruistabel!$B$6:$F$9,MATCH($C44,Kruistabel!$C$5:$F$5,0)+1,FALSE)+MIN(Kruistabel!$C$15,IF($D44="Ja",Kruistabel!$C$13,0)+IF(DH$6="Ja",Kruistabel!$C$14,0)),"")</f>
        <v>#N/A</v>
      </c>
      <c r="DI44" s="326" t="e">
        <f ca="1">IF(Plananalyse!DI44=1,VLOOKUP(DI$5,Kruistabel!$B$6:$F$9,MATCH($C44,Kruistabel!$C$5:$F$5,0)+1,FALSE)+MIN(Kruistabel!$C$15,IF($D44="Ja",Kruistabel!$C$13,0)+IF(DI$6="Ja",Kruistabel!$C$14,0)),"")</f>
        <v>#N/A</v>
      </c>
      <c r="DJ44" s="326" t="e">
        <f ca="1">IF(Plananalyse!DJ44=1,VLOOKUP(DJ$5,Kruistabel!$B$6:$F$9,MATCH($C44,Kruistabel!$C$5:$F$5,0)+1,FALSE)+MIN(Kruistabel!$C$15,IF($D44="Ja",Kruistabel!$C$13,0)+IF(DJ$6="Ja",Kruistabel!$C$14,0)),"")</f>
        <v>#N/A</v>
      </c>
      <c r="DK44" s="326" t="e">
        <f ca="1">IF(Plananalyse!DK44=1,VLOOKUP(DK$5,Kruistabel!$B$6:$F$9,MATCH($C44,Kruistabel!$C$5:$F$5,0)+1,FALSE)+MIN(Kruistabel!$C$15,IF($D44="Ja",Kruistabel!$C$13,0)+IF(DK$6="Ja",Kruistabel!$C$14,0)),"")</f>
        <v>#REF!</v>
      </c>
      <c r="DL44" s="326" t="e">
        <f ca="1">IF(Plananalyse!DL44=1,VLOOKUP(DL$5,Kruistabel!$B$6:$F$9,MATCH($C44,Kruistabel!$C$5:$F$5,0)+1,FALSE)+MIN(Kruistabel!$C$15,IF($D44="Ja",Kruistabel!$C$13,0)+IF(DL$6="Ja",Kruistabel!$C$14,0)),"")</f>
        <v>#REF!</v>
      </c>
      <c r="DM44" s="327"/>
      <c r="DN44" s="326" t="e">
        <f ca="1">IF(Plananalyse!DN44=1,VLOOKUP(DN$5,Kruistabel!$B$6:$F$9,MATCH($C44,Kruistabel!$C$5:$F$5,0)+1,FALSE)+MIN(Kruistabel!$C$15,IF($D44="Ja",Kruistabel!$C$13,0)+IF(DN$6="Ja",Kruistabel!$C$14,0)),"")</f>
        <v>#N/A</v>
      </c>
      <c r="DO44" s="326" t="e">
        <f ca="1">IF(Plananalyse!DO44=1,VLOOKUP(DO$5,Kruistabel!$B$6:$F$9,MATCH($C44,Kruistabel!$C$5:$F$5,0)+1,FALSE)+MIN(Kruistabel!$C$15,IF($D44="Ja",Kruistabel!$C$13,0)+IF(DO$6="Ja",Kruistabel!$C$14,0)),"")</f>
        <v>#N/A</v>
      </c>
      <c r="DP44" s="326" t="e">
        <f ca="1">IF(Plananalyse!DP44=1,VLOOKUP(DP$5,Kruistabel!$B$6:$F$9,MATCH($C44,Kruistabel!$C$5:$F$5,0)+1,FALSE)+MIN(Kruistabel!$C$15,IF($D44="Ja",Kruistabel!$C$13,0)+IF(DP$6="Ja",Kruistabel!$C$14,0)),"")</f>
        <v>#N/A</v>
      </c>
      <c r="DQ44" s="326" t="e">
        <f ca="1">IF(Plananalyse!DQ44=1,VLOOKUP(DQ$5,Kruistabel!$B$6:$F$9,MATCH($C44,Kruistabel!$C$5:$F$5,0)+1,FALSE)+MIN(Kruistabel!$C$15,IF($D44="Ja",Kruistabel!$C$13,0)+IF(DQ$6="Ja",Kruistabel!$C$14,0)),"")</f>
        <v>#N/A</v>
      </c>
      <c r="DR44" s="326" t="e">
        <f ca="1">IF(Plananalyse!DR44=1,VLOOKUP(DR$5,Kruistabel!$B$6:$F$9,MATCH($C44,Kruistabel!$C$5:$F$5,0)+1,FALSE)+MIN(Kruistabel!$C$15,IF($D44="Ja",Kruistabel!$C$13,0)+IF(DR$6="Ja",Kruistabel!$C$14,0)),"")</f>
        <v>#N/A</v>
      </c>
      <c r="DS44" s="326" t="e">
        <f ca="1">IF(Plananalyse!DS44=1,VLOOKUP(DS$5,Kruistabel!$B$6:$F$9,MATCH($C44,Kruistabel!$C$5:$F$5,0)+1,FALSE)+MIN(Kruistabel!$C$15,IF($D44="Ja",Kruistabel!$C$13,0)+IF(DS$6="Ja",Kruistabel!$C$14,0)),"")</f>
        <v>#N/A</v>
      </c>
      <c r="DT44" s="326" t="e">
        <f ca="1">IF(Plananalyse!DT44=1,VLOOKUP(DT$5,Kruistabel!$B$6:$F$9,MATCH($C44,Kruistabel!$C$5:$F$5,0)+1,FALSE)+MIN(Kruistabel!$C$15,IF($D44="Ja",Kruistabel!$C$13,0)+IF(DT$6="Ja",Kruistabel!$C$14,0)),"")</f>
        <v>#N/A</v>
      </c>
      <c r="DU44" s="326" t="e">
        <f ca="1">IF(Plananalyse!DU44=1,VLOOKUP(DU$5,Kruistabel!$B$6:$F$9,MATCH($C44,Kruistabel!$C$5:$F$5,0)+1,FALSE)+MIN(Kruistabel!$C$15,IF($D44="Ja",Kruistabel!$C$13,0)+IF(DU$6="Ja",Kruistabel!$C$14,0)),"")</f>
        <v>#N/A</v>
      </c>
      <c r="DV44" s="326" t="e">
        <f ca="1">IF(Plananalyse!DV44=1,VLOOKUP(DV$5,Kruistabel!$B$6:$F$9,MATCH($C44,Kruistabel!$C$5:$F$5,0)+1,FALSE)+MIN(Kruistabel!$C$15,IF($D44="Ja",Kruistabel!$C$13,0)+IF(DV$6="Ja",Kruistabel!$C$14,0)),"")</f>
        <v>#N/A</v>
      </c>
      <c r="DW44" s="326" t="e">
        <f ca="1">IF(Plananalyse!DW44=1,VLOOKUP(DW$5,Kruistabel!$B$6:$F$9,MATCH($C44,Kruistabel!$C$5:$F$5,0)+1,FALSE)+MIN(Kruistabel!$C$15,IF($D44="Ja",Kruistabel!$C$13,0)+IF(DW$6="Ja",Kruistabel!$C$14,0)),"")</f>
        <v>#REF!</v>
      </c>
      <c r="DX44" s="326" t="e">
        <f ca="1">IF(Plananalyse!DX44=1,VLOOKUP(DX$5,Kruistabel!$B$6:$F$9,MATCH($C44,Kruistabel!$C$5:$F$5,0)+1,FALSE)+MIN(Kruistabel!$C$15,IF($D44="Ja",Kruistabel!$C$13,0)+IF(DX$6="Ja",Kruistabel!$C$14,0)),"")</f>
        <v>#REF!</v>
      </c>
      <c r="DY44" s="327"/>
      <c r="DZ44" s="326" t="e">
        <f ca="1">IF(Plananalyse!DZ44=1,VLOOKUP(DZ$5,Kruistabel!$B$6:$F$9,MATCH($C44,Kruistabel!$C$5:$F$5,0)+1,FALSE)+MIN(Kruistabel!$C$15,IF($D44="Ja",Kruistabel!$C$13,0)+IF(DZ$6="Ja",Kruistabel!$C$14,0)),"")</f>
        <v>#N/A</v>
      </c>
      <c r="EA44" s="326" t="e">
        <f ca="1">IF(Plananalyse!EA44=1,VLOOKUP(EA$5,Kruistabel!$B$6:$F$9,MATCH($C44,Kruistabel!$C$5:$F$5,0)+1,FALSE)+MIN(Kruistabel!$C$15,IF($D44="Ja",Kruistabel!$C$13,0)+IF(EA$6="Ja",Kruistabel!$C$14,0)),"")</f>
        <v>#N/A</v>
      </c>
      <c r="EB44" s="326" t="e">
        <f ca="1">IF(Plananalyse!EB44=1,VLOOKUP(EB$5,Kruistabel!$B$6:$F$9,MATCH($C44,Kruistabel!$C$5:$F$5,0)+1,FALSE)+MIN(Kruistabel!$C$15,IF($D44="Ja",Kruistabel!$C$13,0)+IF(EB$6="Ja",Kruistabel!$C$14,0)),"")</f>
        <v>#REF!</v>
      </c>
      <c r="EC44" s="326" t="e">
        <f ca="1">IF(Plananalyse!EC44=1,VLOOKUP(EC$5,Kruistabel!$B$6:$F$9,MATCH($C44,Kruistabel!$C$5:$F$5,0)+1,FALSE)+MIN(Kruistabel!$C$15,IF($D44="Ja",Kruistabel!$C$13,0)+IF(EC$6="Ja",Kruistabel!$C$14,0)),"")</f>
        <v>#REF!</v>
      </c>
      <c r="ED44" s="327"/>
      <c r="EE44" s="326" t="e">
        <f ca="1">IF(Plananalyse!EE44=1,VLOOKUP(EE$5,Kruistabel!$B$6:$F$9,MATCH($C44,Kruistabel!$C$5:$F$5,0)+1,FALSE)+MIN(Kruistabel!$C$15,IF($D44="Ja",Kruistabel!$C$13,0)+IF(EE$6="Ja",Kruistabel!$C$14,0)),"")</f>
        <v>#N/A</v>
      </c>
      <c r="EF44" s="326" t="e">
        <f ca="1">IF(Plananalyse!EF44=1,VLOOKUP(EF$5,Kruistabel!$B$6:$F$9,MATCH($C44,Kruistabel!$C$5:$F$5,0)+1,FALSE)+MIN(Kruistabel!$C$15,IF($D44="Ja",Kruistabel!$C$13,0)+IF(EF$6="Ja",Kruistabel!$C$14,0)),"")</f>
        <v>#N/A</v>
      </c>
      <c r="EG44" s="326" t="e">
        <f ca="1">IF(Plananalyse!EG44=1,VLOOKUP(EG$5,Kruistabel!$B$6:$F$9,MATCH($C44,Kruistabel!$C$5:$F$5,0)+1,FALSE)+MIN(Kruistabel!$C$15,IF($D44="Ja",Kruistabel!$C$13,0)+IF(EG$6="Ja",Kruistabel!$C$14,0)),"")</f>
        <v>#N/A</v>
      </c>
      <c r="EH44" s="326" t="e">
        <f ca="1">IF(Plananalyse!EH44=1,VLOOKUP(EH$5,Kruistabel!$B$6:$F$9,MATCH($C44,Kruistabel!$C$5:$F$5,0)+1,FALSE)+MIN(Kruistabel!$C$15,IF($D44="Ja",Kruistabel!$C$13,0)+IF(EH$6="Ja",Kruistabel!$C$14,0)),"")</f>
        <v>#REF!</v>
      </c>
      <c r="EI44" s="326" t="e">
        <f ca="1">IF(Plananalyse!EI44=1,VLOOKUP(EI$5,Kruistabel!$B$6:$F$9,MATCH($C44,Kruistabel!$C$5:$F$5,0)+1,FALSE)+MIN(Kruistabel!$C$15,IF($D44="Ja",Kruistabel!$C$13,0)+IF(EI$6="Ja",Kruistabel!$C$14,0)),"")</f>
        <v>#REF!</v>
      </c>
      <c r="EJ44" s="331" t="str">
        <f>IF(Plananalyse!EJ44=1,VLOOKUP(EJ$5,Kruistabel!$B$6:$F$9,MATCH($C44,Kruistabel!$C$5:$F$5,0)+1,FALSE)+MIN(Kruistabel!$C$15,IF($D44="Ja",Kruistabel!$C$13,0)+IF(EJ$6="Ja",Kruistabel!$C$14,0)),"")</f>
        <v/>
      </c>
      <c r="EK44" s="164"/>
      <c r="EL44" s="164"/>
      <c r="EM44" s="164"/>
      <c r="EN44" s="164"/>
    </row>
    <row r="45" spans="2:144">
      <c r="B45" s="337" t="s">
        <v>139</v>
      </c>
      <c r="C45" s="160" t="str">
        <f>_xlfn.IFNA(VLOOKUP($B45,Classificatietabel!$B$6:$I$91,C$7,FALSE),"")</f>
        <v>hoog</v>
      </c>
      <c r="D45" s="160" t="str">
        <f>_xlfn.IFNA(VLOOKUP($B45,Classificatietabel!$B$6:$I$91,D$7,FALSE),"")</f>
        <v>neen</v>
      </c>
      <c r="E45" s="119">
        <f>IF(AND(D45="laag",$D$3=1),0,_xlfn.IFNA(IF(VLOOKUP($B45,Classificatietabel!$B$6:$H$91,$E$5,FALSE)="Ja",1,0),""))</f>
        <v>1</v>
      </c>
      <c r="F45" s="163"/>
      <c r="G45" s="326">
        <f>IF(Plananalyse!G45=1,VLOOKUP(G$5,Kruistabel!$B$6:$F$9,MATCH($C45,Kruistabel!$C$5:$F$5,0)+1,FALSE)+MIN(Kruistabel!$C$15,IF($D45="Ja",Kruistabel!$C$13,0)+IF(G$6="Ja",Kruistabel!$C$14,0)),"")</f>
        <v>32</v>
      </c>
      <c r="H45" s="326">
        <f>IF(Plananalyse!H45=1,VLOOKUP(H$5,Kruistabel!$B$6:$F$9,MATCH($C45,Kruistabel!$C$5:$F$5,0)+1,FALSE)+MIN(Kruistabel!$C$15,IF($D45="Ja",Kruistabel!$C$13,0)+IF(H$6="Ja",Kruistabel!$C$14,0)),"")</f>
        <v>32</v>
      </c>
      <c r="I45" s="326">
        <f>IF(Plananalyse!I45=1,VLOOKUP(I$5,Kruistabel!$B$6:$F$9,MATCH($C45,Kruistabel!$C$5:$F$5,0)+1,FALSE)+MIN(Kruistabel!$C$15,IF($D45="Ja",Kruistabel!$C$13,0)+IF(I$6="Ja",Kruistabel!$C$14,0)),"")</f>
        <v>44</v>
      </c>
      <c r="J45" s="326">
        <f>IF(Plananalyse!J45=1,VLOOKUP(J$5,Kruistabel!$B$6:$F$9,MATCH($C45,Kruistabel!$C$5:$F$5,0)+1,FALSE)+MIN(Kruistabel!$C$15,IF($D45="Ja",Kruistabel!$C$13,0)+IF(J$6="Ja",Kruistabel!$C$14,0)),"")</f>
        <v>32</v>
      </c>
      <c r="K45" s="326">
        <f>IF(Plananalyse!K45=1,VLOOKUP(K$5,Kruistabel!$B$6:$F$9,MATCH($C45,Kruistabel!$C$5:$F$5,0)+1,FALSE)+MIN(Kruistabel!$C$15,IF($D45="Ja",Kruistabel!$C$13,0)+IF(K$6="Ja",Kruistabel!$C$14,0)),"")</f>
        <v>32</v>
      </c>
      <c r="L45" s="326">
        <f>IF(Plananalyse!L45=1,VLOOKUP(L$5,Kruistabel!$B$6:$F$9,MATCH($C45,Kruistabel!$C$5:$F$5,0)+1,FALSE)+MIN(Kruistabel!$C$15,IF($D45="Ja",Kruistabel!$C$13,0)+IF(L$6="Ja",Kruistabel!$C$14,0)),"")</f>
        <v>32</v>
      </c>
      <c r="M45" s="326">
        <f>IF(Plananalyse!M45=1,VLOOKUP(M$5,Kruistabel!$B$6:$F$9,MATCH($C45,Kruistabel!$C$5:$F$5,0)+1,FALSE)+MIN(Kruistabel!$C$15,IF($D45="Ja",Kruistabel!$C$13,0)+IF(M$6="Ja",Kruistabel!$C$14,0)),"")</f>
        <v>48</v>
      </c>
      <c r="N45" s="326">
        <f>IF(Plananalyse!N45=1,VLOOKUP(N$5,Kruistabel!$B$6:$F$9,MATCH($C45,Kruistabel!$C$5:$F$5,0)+1,FALSE)+MIN(Kruistabel!$C$15,IF($D45="Ja",Kruistabel!$C$13,0)+IF(N$6="Ja",Kruistabel!$C$14,0)),"")</f>
        <v>48</v>
      </c>
      <c r="O45" s="326">
        <f>IF(Plananalyse!O45=1,VLOOKUP(O$5,Kruistabel!$B$6:$F$9,MATCH($C45,Kruistabel!$C$5:$F$5,0)+1,FALSE)+MIN(Kruistabel!$C$15,IF($D45="Ja",Kruistabel!$C$13,0)+IF(O$6="Ja",Kruistabel!$C$14,0)),"")</f>
        <v>48</v>
      </c>
      <c r="P45" s="326">
        <f>IF(Plananalyse!P45=1,VLOOKUP(P$5,Kruistabel!$B$6:$F$9,MATCH($C45,Kruistabel!$C$5:$F$5,0)+1,FALSE)+MIN(Kruistabel!$C$15,IF($D45="Ja",Kruistabel!$C$13,0)+IF(P$6="Ja",Kruistabel!$C$14,0)),"")</f>
        <v>52</v>
      </c>
      <c r="Q45" s="326">
        <f>IF(Plananalyse!Q45=1,VLOOKUP(Q$5,Kruistabel!$B$6:$F$9,MATCH($C45,Kruistabel!$C$5:$F$5,0)+1,FALSE)+MIN(Kruistabel!$C$15,IF($D45="Ja",Kruistabel!$C$13,0)+IF(Q$6="Ja",Kruistabel!$C$14,0)),"")</f>
        <v>44</v>
      </c>
      <c r="R45" s="326">
        <f>IF(Plananalyse!R45=1,VLOOKUP(R$5,Kruistabel!$B$6:$F$9,MATCH($C45,Kruistabel!$C$5:$F$5,0)+1,FALSE)+MIN(Kruistabel!$C$15,IF($D45="Ja",Kruistabel!$C$13,0)+IF(R$6="Ja",Kruistabel!$C$14,0)),"")</f>
        <v>48</v>
      </c>
      <c r="S45" s="326">
        <f>IF(Plananalyse!S45=1,VLOOKUP(S$5,Kruistabel!$B$6:$F$9,MATCH($C45,Kruistabel!$C$5:$F$5,0)+1,FALSE)+MIN(Kruistabel!$C$15,IF($D45="Ja",Kruistabel!$C$13,0)+IF(S$6="Ja",Kruistabel!$C$14,0)),"")</f>
        <v>32</v>
      </c>
      <c r="T45" s="326">
        <f>IF(Plananalyse!T45=1,VLOOKUP(T$5,Kruistabel!$B$6:$F$9,MATCH($C45,Kruistabel!$C$5:$F$5,0)+1,FALSE)+MIN(Kruistabel!$C$15,IF($D45="Ja",Kruistabel!$C$13,0)+IF(T$6="Ja",Kruistabel!$C$14,0)),"")</f>
        <v>32</v>
      </c>
      <c r="U45" s="326">
        <f>IF(Plananalyse!U45=1,VLOOKUP(U$5,Kruistabel!$B$6:$F$9,MATCH($C45,Kruistabel!$C$5:$F$5,0)+1,FALSE)+MIN(Kruistabel!$C$15,IF($D45="Ja",Kruistabel!$C$13,0)+IF(U$6="Ja",Kruistabel!$C$14,0)),"")</f>
        <v>32</v>
      </c>
      <c r="V45" s="326">
        <f>IF(Plananalyse!V45=1,VLOOKUP(V$5,Kruistabel!$B$6:$F$9,MATCH($C45,Kruistabel!$C$5:$F$5,0)+1,FALSE)+MIN(Kruistabel!$C$15,IF($D45="Ja",Kruistabel!$C$13,0)+IF(V$6="Ja",Kruistabel!$C$14,0)),"")</f>
        <v>32</v>
      </c>
      <c r="W45" s="326">
        <f>IF(Plananalyse!W45=1,VLOOKUP(W$5,Kruistabel!$B$6:$F$9,MATCH($C45,Kruistabel!$C$5:$F$5,0)+1,FALSE)+MIN(Kruistabel!$C$15,IF($D45="Ja",Kruistabel!$C$13,0)+IF(W$6="Ja",Kruistabel!$C$14,0)),"")</f>
        <v>32</v>
      </c>
      <c r="X45" s="326">
        <f>IF(Plananalyse!X45=1,VLOOKUP(X$5,Kruistabel!$B$6:$F$9,MATCH($C45,Kruistabel!$C$5:$F$5,0)+1,FALSE)+MIN(Kruistabel!$C$15,IF($D45="Ja",Kruistabel!$C$13,0)+IF(X$6="Ja",Kruistabel!$C$14,0)),"")</f>
        <v>32</v>
      </c>
      <c r="Y45" s="326">
        <f>IF(Plananalyse!Y45=1,VLOOKUP(Y$5,Kruistabel!$B$6:$F$9,MATCH($C45,Kruistabel!$C$5:$F$5,0)+1,FALSE)+MIN(Kruistabel!$C$15,IF($D45="Ja",Kruistabel!$C$13,0)+IF(Y$6="Ja",Kruistabel!$C$14,0)),"")</f>
        <v>44</v>
      </c>
      <c r="Z45" s="326">
        <f>IF(Plananalyse!Z45=1,VLOOKUP(Z$5,Kruistabel!$B$6:$F$9,MATCH($C45,Kruistabel!$C$5:$F$5,0)+1,FALSE)+MIN(Kruistabel!$C$15,IF($D45="Ja",Kruistabel!$C$13,0)+IF(Z$6="Ja",Kruistabel!$C$14,0)),"")</f>
        <v>32</v>
      </c>
      <c r="AA45" s="326">
        <f>IF(Plananalyse!AA45=1,VLOOKUP(AA$5,Kruistabel!$B$6:$F$9,MATCH($C45,Kruistabel!$C$5:$F$5,0)+1,FALSE)+MIN(Kruistabel!$C$15,IF($D45="Ja",Kruistabel!$C$13,0)+IF(AA$6="Ja",Kruistabel!$C$14,0)),"")</f>
        <v>32</v>
      </c>
      <c r="AB45" s="326">
        <f>IF(Plananalyse!AB45=1,VLOOKUP(AB$5,Kruistabel!$B$6:$F$9,MATCH($C45,Kruistabel!$C$5:$F$5,0)+1,FALSE)+MIN(Kruistabel!$C$15,IF($D45="Ja",Kruistabel!$C$13,0)+IF(AB$6="Ja",Kruistabel!$C$14,0)),"")</f>
        <v>32</v>
      </c>
      <c r="AC45" s="326">
        <f>IF(Plananalyse!AC45=1,VLOOKUP(AC$5,Kruistabel!$B$6:$F$9,MATCH($C45,Kruistabel!$C$5:$F$5,0)+1,FALSE)+MIN(Kruistabel!$C$15,IF($D45="Ja",Kruistabel!$C$13,0)+IF(AC$6="Ja",Kruistabel!$C$14,0)),"")</f>
        <v>32</v>
      </c>
      <c r="AD45" s="326">
        <f>IF(Plananalyse!AD45=1,VLOOKUP(AD$5,Kruistabel!$B$6:$F$9,MATCH($C45,Kruistabel!$C$5:$F$5,0)+1,FALSE)+MIN(Kruistabel!$C$15,IF($D45="Ja",Kruistabel!$C$13,0)+IF(AD$6="Ja",Kruistabel!$C$14,0)),"")</f>
        <v>32</v>
      </c>
      <c r="AE45" s="326">
        <f>IF(Plananalyse!AE45=1,VLOOKUP(AE$5,Kruistabel!$B$6:$F$9,MATCH($C45,Kruistabel!$C$5:$F$5,0)+1,FALSE)+MIN(Kruistabel!$C$15,IF($D45="Ja",Kruistabel!$C$13,0)+IF(AE$6="Ja",Kruistabel!$C$14,0)),"")</f>
        <v>32</v>
      </c>
      <c r="AF45" s="326">
        <f>IF(Plananalyse!AF45=1,VLOOKUP(AF$5,Kruistabel!$B$6:$F$9,MATCH($C45,Kruistabel!$C$5:$F$5,0)+1,FALSE)+MIN(Kruistabel!$C$15,IF($D45="Ja",Kruistabel!$C$13,0)+IF(AF$6="Ja",Kruistabel!$C$14,0)),"")</f>
        <v>32</v>
      </c>
      <c r="AG45" s="326">
        <f>IF(Plananalyse!AG45=1,VLOOKUP(AG$5,Kruistabel!$B$6:$F$9,MATCH($C45,Kruistabel!$C$5:$F$5,0)+1,FALSE)+MIN(Kruistabel!$C$15,IF($D45="Ja",Kruistabel!$C$13,0)+IF(AG$6="Ja",Kruistabel!$C$14,0)),"")</f>
        <v>32</v>
      </c>
      <c r="AH45" s="326">
        <f>IF(Plananalyse!AH45=1,VLOOKUP(AH$5,Kruistabel!$B$6:$F$9,MATCH($C45,Kruistabel!$C$5:$F$5,0)+1,FALSE)+MIN(Kruistabel!$C$15,IF($D45="Ja",Kruistabel!$C$13,0)+IF(AH$6="Ja",Kruistabel!$C$14,0)),"")</f>
        <v>32</v>
      </c>
      <c r="AI45" s="326">
        <f>IF(Plananalyse!AI45=1,VLOOKUP(AI$5,Kruistabel!$B$6:$F$9,MATCH($C45,Kruistabel!$C$5:$F$5,0)+1,FALSE)+MIN(Kruistabel!$C$15,IF($D45="Ja",Kruistabel!$C$13,0)+IF(AI$6="Ja",Kruistabel!$C$14,0)),"")</f>
        <v>32</v>
      </c>
      <c r="AJ45" s="326">
        <f>IF(Plananalyse!AJ45=1,VLOOKUP(AJ$5,Kruistabel!$B$6:$F$9,MATCH($C45,Kruistabel!$C$5:$F$5,0)+1,FALSE)+MIN(Kruistabel!$C$15,IF($D45="Ja",Kruistabel!$C$13,0)+IF(AJ$6="Ja",Kruistabel!$C$14,0)),"")</f>
        <v>32</v>
      </c>
      <c r="AK45" s="326">
        <f>IF(Plananalyse!AK45=1,VLOOKUP(AK$5,Kruistabel!$B$6:$F$9,MATCH($C45,Kruistabel!$C$5:$F$5,0)+1,FALSE)+MIN(Kruistabel!$C$15,IF($D45="Ja",Kruistabel!$C$13,0)+IF(AK$6="Ja",Kruistabel!$C$14,0)),"")</f>
        <v>46</v>
      </c>
      <c r="AL45" s="326">
        <f>IF(Plananalyse!AL45=1,VLOOKUP(AL$5,Kruistabel!$B$6:$F$9,MATCH($C45,Kruistabel!$C$5:$F$5,0)+1,FALSE)+MIN(Kruistabel!$C$15,IF($D45="Ja",Kruistabel!$C$13,0)+IF(AL$6="Ja",Kruistabel!$C$14,0)),"")</f>
        <v>32</v>
      </c>
      <c r="AM45" s="326">
        <f>IF(Plananalyse!AM45=1,VLOOKUP(AM$5,Kruistabel!$B$6:$F$9,MATCH($C45,Kruistabel!$C$5:$F$5,0)+1,FALSE)+MIN(Kruistabel!$C$15,IF($D45="Ja",Kruistabel!$C$13,0)+IF(AM$6="Ja",Kruistabel!$C$14,0)),"")</f>
        <v>32</v>
      </c>
      <c r="AN45" s="327"/>
      <c r="AO45" s="326">
        <f>IF(Plananalyse!AO45=1,VLOOKUP(AO$5,Kruistabel!$B$6:$F$9,MATCH($C45,Kruistabel!$C$5:$F$5,0)+1,FALSE)+MIN(Kruistabel!$C$15,IF($D45="Ja",Kruistabel!$C$13,0)+IF(AO$6="Ja",Kruistabel!$C$14,0)),"")</f>
        <v>46</v>
      </c>
      <c r="AP45" s="326">
        <f>IF(Plananalyse!AP45=1,VLOOKUP(AP$5,Kruistabel!$B$6:$F$9,MATCH($C45,Kruistabel!$C$5:$F$5,0)+1,FALSE)+MIN(Kruistabel!$C$15,IF($D45="Ja",Kruistabel!$C$13,0)+IF(AP$6="Ja",Kruistabel!$C$14,0)),"")</f>
        <v>46</v>
      </c>
      <c r="AQ45" s="326">
        <f>IF(Plananalyse!AQ45=1,VLOOKUP(AQ$5,Kruistabel!$B$6:$F$9,MATCH($C45,Kruistabel!$C$5:$F$5,0)+1,FALSE)+MIN(Kruistabel!$C$15,IF($D45="Ja",Kruistabel!$C$13,0)+IF(AQ$6="Ja",Kruistabel!$C$14,0)),"")</f>
        <v>46</v>
      </c>
      <c r="AR45" s="326">
        <f ca="1">IF(Plananalyse!AR45=1,VLOOKUP(AR$5,Kruistabel!$B$6:$F$9,MATCH($C45,Kruistabel!$C$5:$F$5,0)+1,FALSE)+MIN(Kruistabel!$C$15,IF($D45="Ja",Kruistabel!$C$13,0)+IF(AR$6="Ja",Kruistabel!$C$14,0)),"")</f>
        <v>50</v>
      </c>
      <c r="AS45" s="326">
        <f ca="1">IF(Plananalyse!AS45=1,VLOOKUP(AS$5,Kruistabel!$B$6:$F$9,MATCH($C45,Kruistabel!$C$5:$F$5,0)+1,FALSE)+MIN(Kruistabel!$C$15,IF($D45="Ja",Kruistabel!$C$13,0)+IF(AS$6="Ja",Kruistabel!$C$14,0)),"")</f>
        <v>46</v>
      </c>
      <c r="AT45" s="326">
        <f ca="1">IF(Plananalyse!AT45=1,VLOOKUP(AT$5,Kruistabel!$B$6:$F$9,MATCH($C45,Kruistabel!$C$5:$F$5,0)+1,FALSE)+MIN(Kruistabel!$C$15,IF($D45="Ja",Kruistabel!$C$13,0)+IF(AT$6="Ja",Kruistabel!$C$14,0)),"")</f>
        <v>50</v>
      </c>
      <c r="AU45" s="326">
        <f ca="1">IF(Plananalyse!AU45=1,VLOOKUP(AU$5,Kruistabel!$B$6:$F$9,MATCH($C45,Kruistabel!$C$5:$F$5,0)+1,FALSE)+MIN(Kruistabel!$C$15,IF($D45="Ja",Kruistabel!$C$13,0)+IF(AU$6="Ja",Kruistabel!$C$14,0)),"")</f>
        <v>32</v>
      </c>
      <c r="AV45" s="326">
        <f ca="1">IF(Plananalyse!AV45=1,VLOOKUP(AV$5,Kruistabel!$B$6:$F$9,MATCH($C45,Kruistabel!$C$5:$F$5,0)+1,FALSE)+MIN(Kruistabel!$C$15,IF($D45="Ja",Kruistabel!$C$13,0)+IF(AV$6="Ja",Kruistabel!$C$14,0)),"")</f>
        <v>46</v>
      </c>
      <c r="AW45" s="326">
        <f ca="1">IF(Plananalyse!AW45=1,VLOOKUP(AW$5,Kruistabel!$B$6:$F$9,MATCH($C45,Kruistabel!$C$5:$F$5,0)+1,FALSE)+MIN(Kruistabel!$C$15,IF($D45="Ja",Kruistabel!$C$13,0)+IF(AW$6="Ja",Kruistabel!$C$14,0)),"")</f>
        <v>32</v>
      </c>
      <c r="AX45" s="326">
        <f ca="1">IF(Plananalyse!AX45=1,VLOOKUP(AX$5,Kruistabel!$B$6:$F$9,MATCH($C45,Kruistabel!$C$5:$F$5,0)+1,FALSE)+MIN(Kruistabel!$C$15,IF($D45="Ja",Kruistabel!$C$13,0)+IF(AX$6="Ja",Kruistabel!$C$14,0)),"")</f>
        <v>32</v>
      </c>
      <c r="AY45" s="327"/>
      <c r="AZ45" s="326">
        <f ca="1">IF(Plananalyse!AZ45=1,VLOOKUP(AZ$5,Kruistabel!$B$6:$F$9,MATCH($C45,Kruistabel!$C$5:$F$5,0)+1,FALSE)+MIN(Kruistabel!$C$15,IF($D45="Ja",Kruistabel!$C$13,0)+IF(AZ$6="Ja",Kruistabel!$C$14,0)),"")</f>
        <v>32</v>
      </c>
      <c r="BA45" s="326">
        <f ca="1">IF(Plananalyse!BA45=1,VLOOKUP(BA$5,Kruistabel!$B$6:$F$9,MATCH($C45,Kruistabel!$C$5:$F$5,0)+1,FALSE)+MIN(Kruistabel!$C$15,IF($D45="Ja",Kruistabel!$C$13,0)+IF(BA$6="Ja",Kruistabel!$C$14,0)),"")</f>
        <v>32</v>
      </c>
      <c r="BB45" s="326">
        <f ca="1">IF(Plananalyse!BB45=1,VLOOKUP(BB$5,Kruistabel!$B$6:$F$9,MATCH($C45,Kruistabel!$C$5:$F$5,0)+1,FALSE)+MIN(Kruistabel!$C$15,IF($D45="Ja",Kruistabel!$C$13,0)+IF(BB$6="Ja",Kruistabel!$C$14,0)),"")</f>
        <v>44</v>
      </c>
      <c r="BC45" s="326">
        <f ca="1">IF(Plananalyse!BC45=1,VLOOKUP(BC$5,Kruistabel!$B$6:$F$9,MATCH($C45,Kruistabel!$C$5:$F$5,0)+1,FALSE)+MIN(Kruistabel!$C$15,IF($D45="Ja",Kruistabel!$C$13,0)+IF(BC$6="Ja",Kruistabel!$C$14,0)),"")</f>
        <v>44</v>
      </c>
      <c r="BD45" s="326">
        <f ca="1">IF(Plananalyse!BD45=1,VLOOKUP(BD$5,Kruistabel!$B$6:$F$9,MATCH($C45,Kruistabel!$C$5:$F$5,0)+1,FALSE)+MIN(Kruistabel!$C$15,IF($D45="Ja",Kruistabel!$C$13,0)+IF(BD$6="Ja",Kruistabel!$C$14,0)),"")</f>
        <v>32</v>
      </c>
      <c r="BE45" s="326">
        <f ca="1">IF(Plananalyse!BE45=1,VLOOKUP(BE$5,Kruistabel!$B$6:$F$9,MATCH($C45,Kruistabel!$C$5:$F$5,0)+1,FALSE)+MIN(Kruistabel!$C$15,IF($D45="Ja",Kruistabel!$C$13,0)+IF(BE$6="Ja",Kruistabel!$C$14,0)),"")</f>
        <v>32</v>
      </c>
      <c r="BF45" s="326">
        <f ca="1">IF(Plananalyse!BF45=1,VLOOKUP(BF$5,Kruistabel!$B$6:$F$9,MATCH($C45,Kruistabel!$C$5:$F$5,0)+1,FALSE)+MIN(Kruistabel!$C$15,IF($D45="Ja",Kruistabel!$C$13,0)+IF(BF$6="Ja",Kruistabel!$C$14,0)),"")</f>
        <v>32</v>
      </c>
      <c r="BG45" s="326">
        <f ca="1">IF(Plananalyse!BG45=1,VLOOKUP(BG$5,Kruistabel!$B$6:$F$9,MATCH($C45,Kruistabel!$C$5:$F$5,0)+1,FALSE)+MIN(Kruistabel!$C$15,IF($D45="Ja",Kruistabel!$C$13,0)+IF(BG$6="Ja",Kruistabel!$C$14,0)),"")</f>
        <v>32</v>
      </c>
      <c r="BH45" s="326">
        <f ca="1">IF(Plananalyse!BH45=1,VLOOKUP(BH$5,Kruistabel!$B$6:$F$9,MATCH($C45,Kruistabel!$C$5:$F$5,0)+1,FALSE)+MIN(Kruistabel!$C$15,IF($D45="Ja",Kruistabel!$C$13,0)+IF(BH$6="Ja",Kruistabel!$C$14,0)),"")</f>
        <v>32</v>
      </c>
      <c r="BI45" s="327"/>
      <c r="BJ45" s="326" t="e">
        <f ca="1">IF(Plananalyse!BJ45=1,VLOOKUP(BJ$5,Kruistabel!$B$6:$F$9,MATCH($C45,Kruistabel!$C$5:$F$5,0)+1,FALSE)+MIN(Kruistabel!$C$15,IF($D45="Ja",Kruistabel!$C$13,0)+IF(BJ$6="Ja",Kruistabel!$C$14,0)),"")</f>
        <v>#N/A</v>
      </c>
      <c r="BK45" s="326" t="e">
        <f ca="1">IF(Plananalyse!BK45=1,VLOOKUP(BK$5,Kruistabel!$B$6:$F$9,MATCH($C45,Kruistabel!$C$5:$F$5,0)+1,FALSE)+MIN(Kruistabel!$C$15,IF($D45="Ja",Kruistabel!$C$13,0)+IF(BK$6="Ja",Kruistabel!$C$14,0)),"")</f>
        <v>#N/A</v>
      </c>
      <c r="BL45" s="326" t="e">
        <f ca="1">IF(Plananalyse!BL45=1,VLOOKUP(BL$5,Kruistabel!$B$6:$F$9,MATCH($C45,Kruistabel!$C$5:$F$5,0)+1,FALSE)+MIN(Kruistabel!$C$15,IF($D45="Ja",Kruistabel!$C$13,0)+IF(BL$6="Ja",Kruistabel!$C$14,0)),"")</f>
        <v>#N/A</v>
      </c>
      <c r="BM45" s="326" t="e">
        <f ca="1">IF(Plananalyse!BM45=1,VLOOKUP(BM$5,Kruistabel!$B$6:$F$9,MATCH($C45,Kruistabel!$C$5:$F$5,0)+1,FALSE)+MIN(Kruistabel!$C$15,IF($D45="Ja",Kruistabel!$C$13,0)+IF(BM$6="Ja",Kruistabel!$C$14,0)),"")</f>
        <v>#N/A</v>
      </c>
      <c r="BN45" s="326" t="e">
        <f ca="1">IF(Plananalyse!BN45=1,VLOOKUP(BN$5,Kruistabel!$B$6:$F$9,MATCH($C45,Kruistabel!$C$5:$F$5,0)+1,FALSE)+MIN(Kruistabel!$C$15,IF($D45="Ja",Kruistabel!$C$13,0)+IF(BN$6="Ja",Kruistabel!$C$14,0)),"")</f>
        <v>#N/A</v>
      </c>
      <c r="BO45" s="326" t="e">
        <f ca="1">IF(Plananalyse!BO45=1,VLOOKUP(BO$5,Kruistabel!$B$6:$F$9,MATCH($C45,Kruistabel!$C$5:$F$5,0)+1,FALSE)+MIN(Kruistabel!$C$15,IF($D45="Ja",Kruistabel!$C$13,0)+IF(BO$6="Ja",Kruistabel!$C$14,0)),"")</f>
        <v>#N/A</v>
      </c>
      <c r="BP45" s="326" t="e">
        <f ca="1">IF(Plananalyse!BP45=1,VLOOKUP(BP$5,Kruistabel!$B$6:$F$9,MATCH($C45,Kruistabel!$C$5:$F$5,0)+1,FALSE)+MIN(Kruistabel!$C$15,IF($D45="Ja",Kruistabel!$C$13,0)+IF(BP$6="Ja",Kruistabel!$C$14,0)),"")</f>
        <v>#N/A</v>
      </c>
      <c r="BQ45" s="326" t="e">
        <f ca="1">IF(Plananalyse!BQ45=1,VLOOKUP(BQ$5,Kruistabel!$B$6:$F$9,MATCH($C45,Kruistabel!$C$5:$F$5,0)+1,FALSE)+MIN(Kruistabel!$C$15,IF($D45="Ja",Kruistabel!$C$13,0)+IF(BQ$6="Ja",Kruistabel!$C$14,0)),"")</f>
        <v>#N/A</v>
      </c>
      <c r="BR45" s="326" t="e">
        <f ca="1">IF(Plananalyse!BR45=1,VLOOKUP(BR$5,Kruistabel!$B$6:$F$9,MATCH($C45,Kruistabel!$C$5:$F$5,0)+1,FALSE)+MIN(Kruistabel!$C$15,IF($D45="Ja",Kruistabel!$C$13,0)+IF(BR$6="Ja",Kruistabel!$C$14,0)),"")</f>
        <v>#REF!</v>
      </c>
      <c r="BS45" s="326" t="e">
        <f ca="1">IF(Plananalyse!BS45=1,VLOOKUP(BS$5,Kruistabel!$B$6:$F$9,MATCH($C45,Kruistabel!$C$5:$F$5,0)+1,FALSE)+MIN(Kruistabel!$C$15,IF($D45="Ja",Kruistabel!$C$13,0)+IF(BS$6="Ja",Kruistabel!$C$14,0)),"")</f>
        <v>#REF!</v>
      </c>
      <c r="BT45" s="65"/>
      <c r="BU45" s="231">
        <f ca="1">IF(Plananalyse!BU45=1,VLOOKUP(BU$5,Kruistabel!$B$6:$F$9,MATCH($C45,Kruistabel!$C$5:$F$5,0)+1,FALSE)+MIN(Kruistabel!$C$15,IF($D45="Ja",Kruistabel!$C$13,0)+IF(BU$6="Ja",Kruistabel!$C$14,0)),"")</f>
        <v>32</v>
      </c>
      <c r="BV45" s="326">
        <f ca="1">IF(Plananalyse!BV45=1,VLOOKUP(BV$5,Kruistabel!$B$6:$F$9,MATCH($C45,Kruistabel!$C$5:$F$5,0)+1,FALSE)+MIN(Kruistabel!$C$15,IF($D45="Ja",Kruistabel!$C$13,0)+IF(BV$6="Ja",Kruistabel!$C$14,0)),"")</f>
        <v>48</v>
      </c>
      <c r="BW45" s="326">
        <f ca="1">IF(Plananalyse!BW45=1,VLOOKUP(BW$5,Kruistabel!$B$6:$F$9,MATCH($C45,Kruistabel!$C$5:$F$5,0)+1,FALSE)+MIN(Kruistabel!$C$15,IF($D45="Ja",Kruistabel!$C$13,0)+IF(BW$6="Ja",Kruistabel!$C$14,0)),"")</f>
        <v>32</v>
      </c>
      <c r="BX45" s="326">
        <f ca="1">IF(Plananalyse!BX45=1,VLOOKUP(BX$5,Kruistabel!$B$6:$F$9,MATCH($C45,Kruistabel!$C$5:$F$5,0)+1,FALSE)+MIN(Kruistabel!$C$15,IF($D45="Ja",Kruistabel!$C$13,0)+IF(BX$6="Ja",Kruistabel!$C$14,0)),"")</f>
        <v>32</v>
      </c>
      <c r="BY45" s="327"/>
      <c r="BZ45" s="326" t="e">
        <f ca="1">IF(Plananalyse!BZ45=1,VLOOKUP(BZ$5,Kruistabel!$B$6:$F$9,MATCH($C45,Kruistabel!$C$5:$F$5,0)+1,FALSE)+MIN(Kruistabel!$C$15,IF($D45="Ja",Kruistabel!$C$13,0)+IF(BZ$6="Ja",Kruistabel!$C$14,0)),"")</f>
        <v>#N/A</v>
      </c>
      <c r="CA45" s="326" t="e">
        <f ca="1">IF(Plananalyse!CA45=1,VLOOKUP(CA$5,Kruistabel!$B$6:$F$9,MATCH($C45,Kruistabel!$C$5:$F$5,0)+1,FALSE)+MIN(Kruistabel!$C$15,IF($D45="Ja",Kruistabel!$C$13,0)+IF(CA$6="Ja",Kruistabel!$C$14,0)),"")</f>
        <v>#N/A</v>
      </c>
      <c r="CB45" s="326" t="e">
        <f ca="1">IF(Plananalyse!CB45=1,VLOOKUP(CB$5,Kruistabel!$B$6:$F$9,MATCH($C45,Kruistabel!$C$5:$F$5,0)+1,FALSE)+MIN(Kruistabel!$C$15,IF($D45="Ja",Kruistabel!$C$13,0)+IF(CB$6="Ja",Kruistabel!$C$14,0)),"")</f>
        <v>#N/A</v>
      </c>
      <c r="CC45" s="326" t="e">
        <f ca="1">IF(Plananalyse!CC45=1,VLOOKUP(CC$5,Kruistabel!$B$6:$F$9,MATCH($C45,Kruistabel!$C$5:$F$5,0)+1,FALSE)+MIN(Kruistabel!$C$15,IF($D45="Ja",Kruistabel!$C$13,0)+IF(CC$6="Ja",Kruistabel!$C$14,0)),"")</f>
        <v>#N/A</v>
      </c>
      <c r="CD45" s="326" t="e">
        <f ca="1">IF(Plananalyse!CD45=1,VLOOKUP(CD$5,Kruistabel!$B$6:$F$9,MATCH($C45,Kruistabel!$C$5:$F$5,0)+1,FALSE)+MIN(Kruistabel!$C$15,IF($D45="Ja",Kruistabel!$C$13,0)+IF(CD$6="Ja",Kruistabel!$C$14,0)),"")</f>
        <v>#N/A</v>
      </c>
      <c r="CE45" s="326" t="e">
        <f ca="1">IF(Plananalyse!CE45=1,VLOOKUP(CE$5,Kruistabel!$B$6:$F$9,MATCH($C45,Kruistabel!$C$5:$F$5,0)+1,FALSE)+MIN(Kruistabel!$C$15,IF($D45="Ja",Kruistabel!$C$13,0)+IF(CE$6="Ja",Kruistabel!$C$14,0)),"")</f>
        <v>#N/A</v>
      </c>
      <c r="CF45" s="326" t="e">
        <f ca="1">IF(Plananalyse!CF45=1,VLOOKUP(CF$5,Kruistabel!$B$6:$F$9,MATCH($C45,Kruistabel!$C$5:$F$5,0)+1,FALSE)+MIN(Kruistabel!$C$15,IF($D45="Ja",Kruistabel!$C$13,0)+IF(CF$6="Ja",Kruistabel!$C$14,0)),"")</f>
        <v>#N/A</v>
      </c>
      <c r="CG45" s="326" t="e">
        <f ca="1">IF(Plananalyse!CG45=1,VLOOKUP(CG$5,Kruistabel!$B$6:$F$9,MATCH($C45,Kruistabel!$C$5:$F$5,0)+1,FALSE)+MIN(Kruistabel!$C$15,IF($D45="Ja",Kruistabel!$C$13,0)+IF(CG$6="Ja",Kruistabel!$C$14,0)),"")</f>
        <v>#REF!</v>
      </c>
      <c r="CH45" s="326" t="e">
        <f ca="1">IF(Plananalyse!CH45=1,VLOOKUP(CH$5,Kruistabel!$B$6:$F$9,MATCH($C45,Kruistabel!$C$5:$F$5,0)+1,FALSE)+MIN(Kruistabel!$C$15,IF($D45="Ja",Kruistabel!$C$13,0)+IF(CH$6="Ja",Kruistabel!$C$14,0)),"")</f>
        <v>#REF!</v>
      </c>
      <c r="CI45" s="65"/>
      <c r="CJ45" s="326">
        <f ca="1">IF(Plananalyse!CJ45=1,VLOOKUP(CJ$5,Kruistabel!$B$6:$F$9,MATCH($C45,Kruistabel!$C$5:$F$5,0)+1,FALSE)+MIN(Kruistabel!$C$15,IF($D45="Ja",Kruistabel!$C$13,0)+IF(CJ$6="Ja",Kruistabel!$C$14,0)),"")</f>
        <v>48</v>
      </c>
      <c r="CK45" s="326">
        <f ca="1">IF(Plananalyse!CK45=1,VLOOKUP(CK$5,Kruistabel!$B$6:$F$9,MATCH($C45,Kruistabel!$C$5:$F$5,0)+1,FALSE)+MIN(Kruistabel!$C$15,IF($D45="Ja",Kruistabel!$C$13,0)+IF(CK$6="Ja",Kruistabel!$C$14,0)),"")</f>
        <v>48</v>
      </c>
      <c r="CL45" s="326">
        <f ca="1">IF(Plananalyse!CL45=1,VLOOKUP(CL$5,Kruistabel!$B$6:$F$9,MATCH($C45,Kruistabel!$C$5:$F$5,0)+1,FALSE)+MIN(Kruistabel!$C$15,IF($D45="Ja",Kruistabel!$C$13,0)+IF(CL$6="Ja",Kruistabel!$C$14,0)),"")</f>
        <v>32</v>
      </c>
      <c r="CM45" s="326">
        <f ca="1">IF(Plananalyse!CM45=1,VLOOKUP(CM$5,Kruistabel!$B$6:$F$9,MATCH($C45,Kruistabel!$C$5:$F$5,0)+1,FALSE)+MIN(Kruistabel!$C$15,IF($D45="Ja",Kruistabel!$C$13,0)+IF(CM$6="Ja",Kruistabel!$C$14,0)),"")</f>
        <v>52</v>
      </c>
      <c r="CN45" s="326">
        <f ca="1">IF(Plananalyse!CN45=1,VLOOKUP(CN$5,Kruistabel!$B$6:$F$9,MATCH($C45,Kruistabel!$C$5:$F$5,0)+1,FALSE)+MIN(Kruistabel!$C$15,IF($D45="Ja",Kruistabel!$C$13,0)+IF(CN$6="Ja",Kruistabel!$C$14,0)),"")</f>
        <v>52</v>
      </c>
      <c r="CO45" s="326">
        <f ca="1">IF(Plananalyse!CO45=1,VLOOKUP(CO$5,Kruistabel!$B$6:$F$9,MATCH($C45,Kruistabel!$C$5:$F$5,0)+1,FALSE)+MIN(Kruistabel!$C$15,IF($D45="Ja",Kruistabel!$C$13,0)+IF(CO$6="Ja",Kruistabel!$C$14,0)),"")</f>
        <v>44</v>
      </c>
      <c r="CP45" s="326">
        <f ca="1">IF(Plananalyse!CP45=1,VLOOKUP(CP$5,Kruistabel!$B$6:$F$9,MATCH($C45,Kruistabel!$C$5:$F$5,0)+1,FALSE)+MIN(Kruistabel!$C$15,IF($D45="Ja",Kruistabel!$C$13,0)+IF(CP$6="Ja",Kruistabel!$C$14,0)),"")</f>
        <v>48</v>
      </c>
      <c r="CQ45" s="326">
        <f ca="1">IF(Plananalyse!CQ45=1,VLOOKUP(CQ$5,Kruistabel!$B$6:$F$9,MATCH($C45,Kruistabel!$C$5:$F$5,0)+1,FALSE)+MIN(Kruistabel!$C$15,IF($D45="Ja",Kruistabel!$C$13,0)+IF(CQ$6="Ja",Kruistabel!$C$14,0)),"")</f>
        <v>44</v>
      </c>
      <c r="CR45" s="326">
        <f ca="1">IF(Plananalyse!CR45=1,VLOOKUP(CR$5,Kruistabel!$B$6:$F$9,MATCH($C45,Kruistabel!$C$5:$F$5,0)+1,FALSE)+MIN(Kruistabel!$C$15,IF($D45="Ja",Kruistabel!$C$13,0)+IF(CR$6="Ja",Kruistabel!$C$14,0)),"")</f>
        <v>46</v>
      </c>
      <c r="CS45" s="326">
        <f ca="1">IF(Plananalyse!CS45=1,VLOOKUP(CS$5,Kruistabel!$B$6:$F$9,MATCH($C45,Kruistabel!$C$5:$F$5,0)+1,FALSE)+MIN(Kruistabel!$C$15,IF($D45="Ja",Kruistabel!$C$13,0)+IF(CS$6="Ja",Kruistabel!$C$14,0)),"")</f>
        <v>48</v>
      </c>
      <c r="CT45" s="326">
        <f ca="1">IF(Plananalyse!CT45=1,VLOOKUP(CT$5,Kruistabel!$B$6:$F$9,MATCH($C45,Kruistabel!$C$5:$F$5,0)+1,FALSE)+MIN(Kruistabel!$C$15,IF($D45="Ja",Kruistabel!$C$13,0)+IF(CT$6="Ja",Kruistabel!$C$14,0)),"")</f>
        <v>48</v>
      </c>
      <c r="CU45" s="326">
        <f ca="1">IF(Plananalyse!CU45=1,VLOOKUP(CU$5,Kruistabel!$B$6:$F$9,MATCH($C45,Kruistabel!$C$5:$F$5,0)+1,FALSE)+MIN(Kruistabel!$C$15,IF($D45="Ja",Kruistabel!$C$13,0)+IF(CU$6="Ja",Kruistabel!$C$14,0)),"")</f>
        <v>44</v>
      </c>
      <c r="CV45" s="326">
        <f ca="1">IF(Plananalyse!CV45=1,VLOOKUP(CV$5,Kruistabel!$B$6:$F$9,MATCH($C45,Kruistabel!$C$5:$F$5,0)+1,FALSE)+MIN(Kruistabel!$C$15,IF($D45="Ja",Kruistabel!$C$13,0)+IF(CV$6="Ja",Kruistabel!$C$14,0)),"")</f>
        <v>44</v>
      </c>
      <c r="CW45" s="326">
        <f ca="1">IF(Plananalyse!CW45=1,VLOOKUP(CW$5,Kruistabel!$B$6:$F$9,MATCH($C45,Kruistabel!$C$5:$F$5,0)+1,FALSE)+MIN(Kruistabel!$C$15,IF($D45="Ja",Kruistabel!$C$13,0)+IF(CW$6="Ja",Kruistabel!$C$14,0)),"")</f>
        <v>48</v>
      </c>
      <c r="CX45" s="326">
        <f ca="1">IF(Plananalyse!CX45=1,VLOOKUP(CX$5,Kruistabel!$B$6:$F$9,MATCH($C45,Kruistabel!$C$5:$F$5,0)+1,FALSE)+MIN(Kruistabel!$C$15,IF($D45="Ja",Kruistabel!$C$13,0)+IF(CX$6="Ja",Kruistabel!$C$14,0)),"")</f>
        <v>32</v>
      </c>
      <c r="CY45" s="326">
        <f ca="1">IF(Plananalyse!CY45=1,VLOOKUP(CY$5,Kruistabel!$B$6:$F$9,MATCH($C45,Kruistabel!$C$5:$F$5,0)+1,FALSE)+MIN(Kruistabel!$C$15,IF($D45="Ja",Kruistabel!$C$13,0)+IF(CY$6="Ja",Kruistabel!$C$14,0)),"")</f>
        <v>44</v>
      </c>
      <c r="CZ45" s="326">
        <f ca="1">IF(Plananalyse!CZ45=1,VLOOKUP(CZ$5,Kruistabel!$B$6:$F$9,MATCH($C45,Kruistabel!$C$5:$F$5,0)+1,FALSE)+MIN(Kruistabel!$C$15,IF($D45="Ja",Kruistabel!$C$13,0)+IF(CZ$6="Ja",Kruistabel!$C$14,0)),"")</f>
        <v>44</v>
      </c>
      <c r="DA45" s="326">
        <f ca="1">IF(Plananalyse!DA45=1,VLOOKUP(DA$5,Kruistabel!$B$6:$F$9,MATCH($C45,Kruistabel!$C$5:$F$5,0)+1,FALSE)+MIN(Kruistabel!$C$15,IF($D45="Ja",Kruistabel!$C$13,0)+IF(DA$6="Ja",Kruistabel!$C$14,0)),"")</f>
        <v>44</v>
      </c>
      <c r="DB45" s="326">
        <f ca="1">IF(Plananalyse!DB45=1,VLOOKUP(DB$5,Kruistabel!$B$6:$F$9,MATCH($C45,Kruistabel!$C$5:$F$5,0)+1,FALSE)+MIN(Kruistabel!$C$15,IF($D45="Ja",Kruistabel!$C$13,0)+IF(DB$6="Ja",Kruistabel!$C$14,0)),"")</f>
        <v>32</v>
      </c>
      <c r="DC45" s="326">
        <f ca="1">IF(Plananalyse!DC45=1,VLOOKUP(DC$5,Kruistabel!$B$6:$F$9,MATCH($C45,Kruistabel!$C$5:$F$5,0)+1,FALSE)+MIN(Kruistabel!$C$15,IF($D45="Ja",Kruistabel!$C$13,0)+IF(DC$6="Ja",Kruistabel!$C$14,0)),"")</f>
        <v>32</v>
      </c>
      <c r="DD45" s="327"/>
      <c r="DE45" s="326" t="e">
        <f ca="1">IF(Plananalyse!DE45=1,VLOOKUP(DE$5,Kruistabel!$B$6:$F$9,MATCH($C45,Kruistabel!$C$5:$F$5,0)+1,FALSE)+MIN(Kruistabel!$C$15,IF($D45="Ja",Kruistabel!$C$13,0)+IF(DE$6="Ja",Kruistabel!$C$14,0)),"")</f>
        <v>#N/A</v>
      </c>
      <c r="DF45" s="326" t="e">
        <f ca="1">IF(Plananalyse!DF45=1,VLOOKUP(DF$5,Kruistabel!$B$6:$F$9,MATCH($C45,Kruistabel!$C$5:$F$5,0)+1,FALSE)+MIN(Kruistabel!$C$15,IF($D45="Ja",Kruistabel!$C$13,0)+IF(DF$6="Ja",Kruistabel!$C$14,0)),"")</f>
        <v>#N/A</v>
      </c>
      <c r="DG45" s="326" t="e">
        <f ca="1">IF(Plananalyse!DG45=1,VLOOKUP(DG$5,Kruistabel!$B$6:$F$9,MATCH($C45,Kruistabel!$C$5:$F$5,0)+1,FALSE)+MIN(Kruistabel!$C$15,IF($D45="Ja",Kruistabel!$C$13,0)+IF(DG$6="Ja",Kruistabel!$C$14,0)),"")</f>
        <v>#N/A</v>
      </c>
      <c r="DH45" s="326" t="e">
        <f ca="1">IF(Plananalyse!DH45=1,VLOOKUP(DH$5,Kruistabel!$B$6:$F$9,MATCH($C45,Kruistabel!$C$5:$F$5,0)+1,FALSE)+MIN(Kruistabel!$C$15,IF($D45="Ja",Kruistabel!$C$13,0)+IF(DH$6="Ja",Kruistabel!$C$14,0)),"")</f>
        <v>#N/A</v>
      </c>
      <c r="DI45" s="326" t="e">
        <f ca="1">IF(Plananalyse!DI45=1,VLOOKUP(DI$5,Kruistabel!$B$6:$F$9,MATCH($C45,Kruistabel!$C$5:$F$5,0)+1,FALSE)+MIN(Kruistabel!$C$15,IF($D45="Ja",Kruistabel!$C$13,0)+IF(DI$6="Ja",Kruistabel!$C$14,0)),"")</f>
        <v>#N/A</v>
      </c>
      <c r="DJ45" s="326" t="e">
        <f ca="1">IF(Plananalyse!DJ45=1,VLOOKUP(DJ$5,Kruistabel!$B$6:$F$9,MATCH($C45,Kruistabel!$C$5:$F$5,0)+1,FALSE)+MIN(Kruistabel!$C$15,IF($D45="Ja",Kruistabel!$C$13,0)+IF(DJ$6="Ja",Kruistabel!$C$14,0)),"")</f>
        <v>#N/A</v>
      </c>
      <c r="DK45" s="326" t="e">
        <f ca="1">IF(Plananalyse!DK45=1,VLOOKUP(DK$5,Kruistabel!$B$6:$F$9,MATCH($C45,Kruistabel!$C$5:$F$5,0)+1,FALSE)+MIN(Kruistabel!$C$15,IF($D45="Ja",Kruistabel!$C$13,0)+IF(DK$6="Ja",Kruistabel!$C$14,0)),"")</f>
        <v>#REF!</v>
      </c>
      <c r="DL45" s="326" t="e">
        <f ca="1">IF(Plananalyse!DL45=1,VLOOKUP(DL$5,Kruistabel!$B$6:$F$9,MATCH($C45,Kruistabel!$C$5:$F$5,0)+1,FALSE)+MIN(Kruistabel!$C$15,IF($D45="Ja",Kruistabel!$C$13,0)+IF(DL$6="Ja",Kruistabel!$C$14,0)),"")</f>
        <v>#REF!</v>
      </c>
      <c r="DM45" s="327"/>
      <c r="DN45" s="326" t="e">
        <f ca="1">IF(Plananalyse!DN45=1,VLOOKUP(DN$5,Kruistabel!$B$6:$F$9,MATCH($C45,Kruistabel!$C$5:$F$5,0)+1,FALSE)+MIN(Kruistabel!$C$15,IF($D45="Ja",Kruistabel!$C$13,0)+IF(DN$6="Ja",Kruistabel!$C$14,0)),"")</f>
        <v>#N/A</v>
      </c>
      <c r="DO45" s="326" t="e">
        <f ca="1">IF(Plananalyse!DO45=1,VLOOKUP(DO$5,Kruistabel!$B$6:$F$9,MATCH($C45,Kruistabel!$C$5:$F$5,0)+1,FALSE)+MIN(Kruistabel!$C$15,IF($D45="Ja",Kruistabel!$C$13,0)+IF(DO$6="Ja",Kruistabel!$C$14,0)),"")</f>
        <v>#N/A</v>
      </c>
      <c r="DP45" s="326" t="e">
        <f ca="1">IF(Plananalyse!DP45=1,VLOOKUP(DP$5,Kruistabel!$B$6:$F$9,MATCH($C45,Kruistabel!$C$5:$F$5,0)+1,FALSE)+MIN(Kruistabel!$C$15,IF($D45="Ja",Kruistabel!$C$13,0)+IF(DP$6="Ja",Kruistabel!$C$14,0)),"")</f>
        <v>#N/A</v>
      </c>
      <c r="DQ45" s="326" t="e">
        <f ca="1">IF(Plananalyse!DQ45=1,VLOOKUP(DQ$5,Kruistabel!$B$6:$F$9,MATCH($C45,Kruistabel!$C$5:$F$5,0)+1,FALSE)+MIN(Kruistabel!$C$15,IF($D45="Ja",Kruistabel!$C$13,0)+IF(DQ$6="Ja",Kruistabel!$C$14,0)),"")</f>
        <v>#N/A</v>
      </c>
      <c r="DR45" s="326" t="e">
        <f ca="1">IF(Plananalyse!DR45=1,VLOOKUP(DR$5,Kruistabel!$B$6:$F$9,MATCH($C45,Kruistabel!$C$5:$F$5,0)+1,FALSE)+MIN(Kruistabel!$C$15,IF($D45="Ja",Kruistabel!$C$13,0)+IF(DR$6="Ja",Kruistabel!$C$14,0)),"")</f>
        <v>#N/A</v>
      </c>
      <c r="DS45" s="326" t="e">
        <f ca="1">IF(Plananalyse!DS45=1,VLOOKUP(DS$5,Kruistabel!$B$6:$F$9,MATCH($C45,Kruistabel!$C$5:$F$5,0)+1,FALSE)+MIN(Kruistabel!$C$15,IF($D45="Ja",Kruistabel!$C$13,0)+IF(DS$6="Ja",Kruistabel!$C$14,0)),"")</f>
        <v>#N/A</v>
      </c>
      <c r="DT45" s="326" t="e">
        <f ca="1">IF(Plananalyse!DT45=1,VLOOKUP(DT$5,Kruistabel!$B$6:$F$9,MATCH($C45,Kruistabel!$C$5:$F$5,0)+1,FALSE)+MIN(Kruistabel!$C$15,IF($D45="Ja",Kruistabel!$C$13,0)+IF(DT$6="Ja",Kruistabel!$C$14,0)),"")</f>
        <v>#N/A</v>
      </c>
      <c r="DU45" s="326" t="e">
        <f ca="1">IF(Plananalyse!DU45=1,VLOOKUP(DU$5,Kruistabel!$B$6:$F$9,MATCH($C45,Kruistabel!$C$5:$F$5,0)+1,FALSE)+MIN(Kruistabel!$C$15,IF($D45="Ja",Kruistabel!$C$13,0)+IF(DU$6="Ja",Kruistabel!$C$14,0)),"")</f>
        <v>#N/A</v>
      </c>
      <c r="DV45" s="326" t="e">
        <f ca="1">IF(Plananalyse!DV45=1,VLOOKUP(DV$5,Kruistabel!$B$6:$F$9,MATCH($C45,Kruistabel!$C$5:$F$5,0)+1,FALSE)+MIN(Kruistabel!$C$15,IF($D45="Ja",Kruistabel!$C$13,0)+IF(DV$6="Ja",Kruistabel!$C$14,0)),"")</f>
        <v>#N/A</v>
      </c>
      <c r="DW45" s="326" t="e">
        <f ca="1">IF(Plananalyse!DW45=1,VLOOKUP(DW$5,Kruistabel!$B$6:$F$9,MATCH($C45,Kruistabel!$C$5:$F$5,0)+1,FALSE)+MIN(Kruistabel!$C$15,IF($D45="Ja",Kruistabel!$C$13,0)+IF(DW$6="Ja",Kruistabel!$C$14,0)),"")</f>
        <v>#REF!</v>
      </c>
      <c r="DX45" s="326" t="e">
        <f ca="1">IF(Plananalyse!DX45=1,VLOOKUP(DX$5,Kruistabel!$B$6:$F$9,MATCH($C45,Kruistabel!$C$5:$F$5,0)+1,FALSE)+MIN(Kruistabel!$C$15,IF($D45="Ja",Kruistabel!$C$13,0)+IF(DX$6="Ja",Kruistabel!$C$14,0)),"")</f>
        <v>#REF!</v>
      </c>
      <c r="DY45" s="327"/>
      <c r="DZ45" s="326" t="e">
        <f ca="1">IF(Plananalyse!DZ45=1,VLOOKUP(DZ$5,Kruistabel!$B$6:$F$9,MATCH($C45,Kruistabel!$C$5:$F$5,0)+1,FALSE)+MIN(Kruistabel!$C$15,IF($D45="Ja",Kruistabel!$C$13,0)+IF(DZ$6="Ja",Kruistabel!$C$14,0)),"")</f>
        <v>#N/A</v>
      </c>
      <c r="EA45" s="326" t="e">
        <f ca="1">IF(Plananalyse!EA45=1,VLOOKUP(EA$5,Kruistabel!$B$6:$F$9,MATCH($C45,Kruistabel!$C$5:$F$5,0)+1,FALSE)+MIN(Kruistabel!$C$15,IF($D45="Ja",Kruistabel!$C$13,0)+IF(EA$6="Ja",Kruistabel!$C$14,0)),"")</f>
        <v>#N/A</v>
      </c>
      <c r="EB45" s="326" t="e">
        <f ca="1">IF(Plananalyse!EB45=1,VLOOKUP(EB$5,Kruistabel!$B$6:$F$9,MATCH($C45,Kruistabel!$C$5:$F$5,0)+1,FALSE)+MIN(Kruistabel!$C$15,IF($D45="Ja",Kruistabel!$C$13,0)+IF(EB$6="Ja",Kruistabel!$C$14,0)),"")</f>
        <v>#REF!</v>
      </c>
      <c r="EC45" s="326" t="e">
        <f ca="1">IF(Plananalyse!EC45=1,VLOOKUP(EC$5,Kruistabel!$B$6:$F$9,MATCH($C45,Kruistabel!$C$5:$F$5,0)+1,FALSE)+MIN(Kruistabel!$C$15,IF($D45="Ja",Kruistabel!$C$13,0)+IF(EC$6="Ja",Kruistabel!$C$14,0)),"")</f>
        <v>#REF!</v>
      </c>
      <c r="ED45" s="327"/>
      <c r="EE45" s="326" t="e">
        <f ca="1">IF(Plananalyse!EE45=1,VLOOKUP(EE$5,Kruistabel!$B$6:$F$9,MATCH($C45,Kruistabel!$C$5:$F$5,0)+1,FALSE)+MIN(Kruistabel!$C$15,IF($D45="Ja",Kruistabel!$C$13,0)+IF(EE$6="Ja",Kruistabel!$C$14,0)),"")</f>
        <v>#N/A</v>
      </c>
      <c r="EF45" s="326" t="e">
        <f ca="1">IF(Plananalyse!EF45=1,VLOOKUP(EF$5,Kruistabel!$B$6:$F$9,MATCH($C45,Kruistabel!$C$5:$F$5,0)+1,FALSE)+MIN(Kruistabel!$C$15,IF($D45="Ja",Kruistabel!$C$13,0)+IF(EF$6="Ja",Kruistabel!$C$14,0)),"")</f>
        <v>#N/A</v>
      </c>
      <c r="EG45" s="326" t="e">
        <f ca="1">IF(Plananalyse!EG45=1,VLOOKUP(EG$5,Kruistabel!$B$6:$F$9,MATCH($C45,Kruistabel!$C$5:$F$5,0)+1,FALSE)+MIN(Kruistabel!$C$15,IF($D45="Ja",Kruistabel!$C$13,0)+IF(EG$6="Ja",Kruistabel!$C$14,0)),"")</f>
        <v>#N/A</v>
      </c>
      <c r="EH45" s="326" t="e">
        <f ca="1">IF(Plananalyse!EH45=1,VLOOKUP(EH$5,Kruistabel!$B$6:$F$9,MATCH($C45,Kruistabel!$C$5:$F$5,0)+1,FALSE)+MIN(Kruistabel!$C$15,IF($D45="Ja",Kruistabel!$C$13,0)+IF(EH$6="Ja",Kruistabel!$C$14,0)),"")</f>
        <v>#REF!</v>
      </c>
      <c r="EI45" s="326" t="e">
        <f ca="1">IF(Plananalyse!EI45=1,VLOOKUP(EI$5,Kruistabel!$B$6:$F$9,MATCH($C45,Kruistabel!$C$5:$F$5,0)+1,FALSE)+MIN(Kruistabel!$C$15,IF($D45="Ja",Kruistabel!$C$13,0)+IF(EI$6="Ja",Kruistabel!$C$14,0)),"")</f>
        <v>#REF!</v>
      </c>
      <c r="EJ45" s="331" t="str">
        <f>IF(Plananalyse!EJ45=1,VLOOKUP(EJ$5,Kruistabel!$B$6:$F$9,MATCH($C45,Kruistabel!$C$5:$F$5,0)+1,FALSE)+MIN(Kruistabel!$C$15,IF($D45="Ja",Kruistabel!$C$13,0)+IF(EJ$6="Ja",Kruistabel!$C$14,0)),"")</f>
        <v/>
      </c>
      <c r="EK45" s="164"/>
      <c r="EL45" s="164"/>
      <c r="EM45" s="164"/>
      <c r="EN45" s="164"/>
    </row>
    <row r="46" spans="2:144">
      <c r="B46" s="337" t="s">
        <v>141</v>
      </c>
      <c r="C46" s="160" t="str">
        <f>_xlfn.IFNA(VLOOKUP($B46,Classificatietabel!$B$6:$I$91,C$7,FALSE),"")</f>
        <v>normaal</v>
      </c>
      <c r="D46" s="160" t="str">
        <f>_xlfn.IFNA(VLOOKUP($B46,Classificatietabel!$B$6:$I$91,D$7,FALSE),"")</f>
        <v>neen</v>
      </c>
      <c r="E46" s="119">
        <f>IF(AND(D46="laag",$D$3=1),0,_xlfn.IFNA(IF(VLOOKUP($B46,Classificatietabel!$B$6:$H$91,$E$5,FALSE)="Ja",1,0),""))</f>
        <v>1</v>
      </c>
      <c r="F46" s="163"/>
      <c r="G46" s="326">
        <f>IF(Plananalyse!G46=1,VLOOKUP(G$5,Kruistabel!$B$6:$F$9,MATCH($C46,Kruistabel!$C$5:$F$5,0)+1,FALSE)+MIN(Kruistabel!$C$15,IF($D46="Ja",Kruistabel!$C$13,0)+IF(G$6="Ja",Kruistabel!$C$14,0)),"")</f>
        <v>28</v>
      </c>
      <c r="H46" s="326">
        <f>IF(Plananalyse!H46=1,VLOOKUP(H$5,Kruistabel!$B$6:$F$9,MATCH($C46,Kruistabel!$C$5:$F$5,0)+1,FALSE)+MIN(Kruistabel!$C$15,IF($D46="Ja",Kruistabel!$C$13,0)+IF(H$6="Ja",Kruistabel!$C$14,0)),"")</f>
        <v>28</v>
      </c>
      <c r="I46" s="326">
        <f>IF(Plananalyse!I46=1,VLOOKUP(I$5,Kruistabel!$B$6:$F$9,MATCH($C46,Kruistabel!$C$5:$F$5,0)+1,FALSE)+MIN(Kruistabel!$C$15,IF($D46="Ja",Kruistabel!$C$13,0)+IF(I$6="Ja",Kruistabel!$C$14,0)),"")</f>
        <v>40</v>
      </c>
      <c r="J46" s="326">
        <f>IF(Plananalyse!J46=1,VLOOKUP(J$5,Kruistabel!$B$6:$F$9,MATCH($C46,Kruistabel!$C$5:$F$5,0)+1,FALSE)+MIN(Kruistabel!$C$15,IF($D46="Ja",Kruistabel!$C$13,0)+IF(J$6="Ja",Kruistabel!$C$14,0)),"")</f>
        <v>28</v>
      </c>
      <c r="K46" s="326">
        <f>IF(Plananalyse!K46=1,VLOOKUP(K$5,Kruistabel!$B$6:$F$9,MATCH($C46,Kruistabel!$C$5:$F$5,0)+1,FALSE)+MIN(Kruistabel!$C$15,IF($D46="Ja",Kruistabel!$C$13,0)+IF(K$6="Ja",Kruistabel!$C$14,0)),"")</f>
        <v>28</v>
      </c>
      <c r="L46" s="326">
        <f>IF(Plananalyse!L46=1,VLOOKUP(L$5,Kruistabel!$B$6:$F$9,MATCH($C46,Kruistabel!$C$5:$F$5,0)+1,FALSE)+MIN(Kruistabel!$C$15,IF($D46="Ja",Kruistabel!$C$13,0)+IF(L$6="Ja",Kruistabel!$C$14,0)),"")</f>
        <v>28</v>
      </c>
      <c r="M46" s="326">
        <f>IF(Plananalyse!M46=1,VLOOKUP(M$5,Kruistabel!$B$6:$F$9,MATCH($C46,Kruistabel!$C$5:$F$5,0)+1,FALSE)+MIN(Kruistabel!$C$15,IF($D46="Ja",Kruistabel!$C$13,0)+IF(M$6="Ja",Kruistabel!$C$14,0)),"")</f>
        <v>44</v>
      </c>
      <c r="N46" s="326">
        <f>IF(Plananalyse!N46=1,VLOOKUP(N$5,Kruistabel!$B$6:$F$9,MATCH($C46,Kruistabel!$C$5:$F$5,0)+1,FALSE)+MIN(Kruistabel!$C$15,IF($D46="Ja",Kruistabel!$C$13,0)+IF(N$6="Ja",Kruistabel!$C$14,0)),"")</f>
        <v>44</v>
      </c>
      <c r="O46" s="326">
        <f>IF(Plananalyse!O46=1,VLOOKUP(O$5,Kruistabel!$B$6:$F$9,MATCH($C46,Kruistabel!$C$5:$F$5,0)+1,FALSE)+MIN(Kruistabel!$C$15,IF($D46="Ja",Kruistabel!$C$13,0)+IF(O$6="Ja",Kruistabel!$C$14,0)),"")</f>
        <v>44</v>
      </c>
      <c r="P46" s="326">
        <f>IF(Plananalyse!P46=1,VLOOKUP(P$5,Kruistabel!$B$6:$F$9,MATCH($C46,Kruistabel!$C$5:$F$5,0)+1,FALSE)+MIN(Kruistabel!$C$15,IF($D46="Ja",Kruistabel!$C$13,0)+IF(P$6="Ja",Kruistabel!$C$14,0)),"")</f>
        <v>48</v>
      </c>
      <c r="Q46" s="326">
        <f>IF(Plananalyse!Q46=1,VLOOKUP(Q$5,Kruistabel!$B$6:$F$9,MATCH($C46,Kruistabel!$C$5:$F$5,0)+1,FALSE)+MIN(Kruistabel!$C$15,IF($D46="Ja",Kruistabel!$C$13,0)+IF(Q$6="Ja",Kruistabel!$C$14,0)),"")</f>
        <v>40</v>
      </c>
      <c r="R46" s="326">
        <f>IF(Plananalyse!R46=1,VLOOKUP(R$5,Kruistabel!$B$6:$F$9,MATCH($C46,Kruistabel!$C$5:$F$5,0)+1,FALSE)+MIN(Kruistabel!$C$15,IF($D46="Ja",Kruistabel!$C$13,0)+IF(R$6="Ja",Kruistabel!$C$14,0)),"")</f>
        <v>44</v>
      </c>
      <c r="S46" s="326">
        <f>IF(Plananalyse!S46=1,VLOOKUP(S$5,Kruistabel!$B$6:$F$9,MATCH($C46,Kruistabel!$C$5:$F$5,0)+1,FALSE)+MIN(Kruistabel!$C$15,IF($D46="Ja",Kruistabel!$C$13,0)+IF(S$6="Ja",Kruistabel!$C$14,0)),"")</f>
        <v>28</v>
      </c>
      <c r="T46" s="326">
        <f>IF(Plananalyse!T46=1,VLOOKUP(T$5,Kruistabel!$B$6:$F$9,MATCH($C46,Kruistabel!$C$5:$F$5,0)+1,FALSE)+MIN(Kruistabel!$C$15,IF($D46="Ja",Kruistabel!$C$13,0)+IF(T$6="Ja",Kruistabel!$C$14,0)),"")</f>
        <v>28</v>
      </c>
      <c r="U46" s="326">
        <f>IF(Plananalyse!U46=1,VLOOKUP(U$5,Kruistabel!$B$6:$F$9,MATCH($C46,Kruistabel!$C$5:$F$5,0)+1,FALSE)+MIN(Kruistabel!$C$15,IF($D46="Ja",Kruistabel!$C$13,0)+IF(U$6="Ja",Kruistabel!$C$14,0)),"")</f>
        <v>28</v>
      </c>
      <c r="V46" s="326">
        <f>IF(Plananalyse!V46=1,VLOOKUP(V$5,Kruistabel!$B$6:$F$9,MATCH($C46,Kruistabel!$C$5:$F$5,0)+1,FALSE)+MIN(Kruistabel!$C$15,IF($D46="Ja",Kruistabel!$C$13,0)+IF(V$6="Ja",Kruistabel!$C$14,0)),"")</f>
        <v>28</v>
      </c>
      <c r="W46" s="326">
        <f>IF(Plananalyse!W46=1,VLOOKUP(W$5,Kruistabel!$B$6:$F$9,MATCH($C46,Kruistabel!$C$5:$F$5,0)+1,FALSE)+MIN(Kruistabel!$C$15,IF($D46="Ja",Kruistabel!$C$13,0)+IF(W$6="Ja",Kruistabel!$C$14,0)),"")</f>
        <v>28</v>
      </c>
      <c r="X46" s="326">
        <f>IF(Plananalyse!X46=1,VLOOKUP(X$5,Kruistabel!$B$6:$F$9,MATCH($C46,Kruistabel!$C$5:$F$5,0)+1,FALSE)+MIN(Kruistabel!$C$15,IF($D46="Ja",Kruistabel!$C$13,0)+IF(X$6="Ja",Kruistabel!$C$14,0)),"")</f>
        <v>28</v>
      </c>
      <c r="Y46" s="326">
        <f>IF(Plananalyse!Y46=1,VLOOKUP(Y$5,Kruistabel!$B$6:$F$9,MATCH($C46,Kruistabel!$C$5:$F$5,0)+1,FALSE)+MIN(Kruistabel!$C$15,IF($D46="Ja",Kruistabel!$C$13,0)+IF(Y$6="Ja",Kruistabel!$C$14,0)),"")</f>
        <v>40</v>
      </c>
      <c r="Z46" s="326">
        <f>IF(Plananalyse!Z46=1,VLOOKUP(Z$5,Kruistabel!$B$6:$F$9,MATCH($C46,Kruistabel!$C$5:$F$5,0)+1,FALSE)+MIN(Kruistabel!$C$15,IF($D46="Ja",Kruistabel!$C$13,0)+IF(Z$6="Ja",Kruistabel!$C$14,0)),"")</f>
        <v>28</v>
      </c>
      <c r="AA46" s="326">
        <f>IF(Plananalyse!AA46=1,VLOOKUP(AA$5,Kruistabel!$B$6:$F$9,MATCH($C46,Kruistabel!$C$5:$F$5,0)+1,FALSE)+MIN(Kruistabel!$C$15,IF($D46="Ja",Kruistabel!$C$13,0)+IF(AA$6="Ja",Kruistabel!$C$14,0)),"")</f>
        <v>28</v>
      </c>
      <c r="AB46" s="326">
        <f>IF(Plananalyse!AB46=1,VLOOKUP(AB$5,Kruistabel!$B$6:$F$9,MATCH($C46,Kruistabel!$C$5:$F$5,0)+1,FALSE)+MIN(Kruistabel!$C$15,IF($D46="Ja",Kruistabel!$C$13,0)+IF(AB$6="Ja",Kruistabel!$C$14,0)),"")</f>
        <v>28</v>
      </c>
      <c r="AC46" s="326">
        <f>IF(Plananalyse!AC46=1,VLOOKUP(AC$5,Kruistabel!$B$6:$F$9,MATCH($C46,Kruistabel!$C$5:$F$5,0)+1,FALSE)+MIN(Kruistabel!$C$15,IF($D46="Ja",Kruistabel!$C$13,0)+IF(AC$6="Ja",Kruistabel!$C$14,0)),"")</f>
        <v>28</v>
      </c>
      <c r="AD46" s="326">
        <f>IF(Plananalyse!AD46=1,VLOOKUP(AD$5,Kruistabel!$B$6:$F$9,MATCH($C46,Kruistabel!$C$5:$F$5,0)+1,FALSE)+MIN(Kruistabel!$C$15,IF($D46="Ja",Kruistabel!$C$13,0)+IF(AD$6="Ja",Kruistabel!$C$14,0)),"")</f>
        <v>28</v>
      </c>
      <c r="AE46" s="326">
        <f>IF(Plananalyse!AE46=1,VLOOKUP(AE$5,Kruistabel!$B$6:$F$9,MATCH($C46,Kruistabel!$C$5:$F$5,0)+1,FALSE)+MIN(Kruistabel!$C$15,IF($D46="Ja",Kruistabel!$C$13,0)+IF(AE$6="Ja",Kruistabel!$C$14,0)),"")</f>
        <v>28</v>
      </c>
      <c r="AF46" s="326">
        <f>IF(Plananalyse!AF46=1,VLOOKUP(AF$5,Kruistabel!$B$6:$F$9,MATCH($C46,Kruistabel!$C$5:$F$5,0)+1,FALSE)+MIN(Kruistabel!$C$15,IF($D46="Ja",Kruistabel!$C$13,0)+IF(AF$6="Ja",Kruistabel!$C$14,0)),"")</f>
        <v>28</v>
      </c>
      <c r="AG46" s="326">
        <f>IF(Plananalyse!AG46=1,VLOOKUP(AG$5,Kruistabel!$B$6:$F$9,MATCH($C46,Kruistabel!$C$5:$F$5,0)+1,FALSE)+MIN(Kruistabel!$C$15,IF($D46="Ja",Kruistabel!$C$13,0)+IF(AG$6="Ja",Kruistabel!$C$14,0)),"")</f>
        <v>28</v>
      </c>
      <c r="AH46" s="326">
        <f>IF(Plananalyse!AH46=1,VLOOKUP(AH$5,Kruistabel!$B$6:$F$9,MATCH($C46,Kruistabel!$C$5:$F$5,0)+1,FALSE)+MIN(Kruistabel!$C$15,IF($D46="Ja",Kruistabel!$C$13,0)+IF(AH$6="Ja",Kruistabel!$C$14,0)),"")</f>
        <v>28</v>
      </c>
      <c r="AI46" s="326">
        <f>IF(Plananalyse!AI46=1,VLOOKUP(AI$5,Kruistabel!$B$6:$F$9,MATCH($C46,Kruistabel!$C$5:$F$5,0)+1,FALSE)+MIN(Kruistabel!$C$15,IF($D46="Ja",Kruistabel!$C$13,0)+IF(AI$6="Ja",Kruistabel!$C$14,0)),"")</f>
        <v>28</v>
      </c>
      <c r="AJ46" s="326">
        <f>IF(Plananalyse!AJ46=1,VLOOKUP(AJ$5,Kruistabel!$B$6:$F$9,MATCH($C46,Kruistabel!$C$5:$F$5,0)+1,FALSE)+MIN(Kruistabel!$C$15,IF($D46="Ja",Kruistabel!$C$13,0)+IF(AJ$6="Ja",Kruistabel!$C$14,0)),"")</f>
        <v>28</v>
      </c>
      <c r="AK46" s="326">
        <f>IF(Plananalyse!AK46=1,VLOOKUP(AK$5,Kruistabel!$B$6:$F$9,MATCH($C46,Kruistabel!$C$5:$F$5,0)+1,FALSE)+MIN(Kruistabel!$C$15,IF($D46="Ja",Kruistabel!$C$13,0)+IF(AK$6="Ja",Kruistabel!$C$14,0)),"")</f>
        <v>42</v>
      </c>
      <c r="AL46" s="326">
        <f>IF(Plananalyse!AL46=1,VLOOKUP(AL$5,Kruistabel!$B$6:$F$9,MATCH($C46,Kruistabel!$C$5:$F$5,0)+1,FALSE)+MIN(Kruistabel!$C$15,IF($D46="Ja",Kruistabel!$C$13,0)+IF(AL$6="Ja",Kruistabel!$C$14,0)),"")</f>
        <v>28</v>
      </c>
      <c r="AM46" s="326">
        <f>IF(Plananalyse!AM46=1,VLOOKUP(AM$5,Kruistabel!$B$6:$F$9,MATCH($C46,Kruistabel!$C$5:$F$5,0)+1,FALSE)+MIN(Kruistabel!$C$15,IF($D46="Ja",Kruistabel!$C$13,0)+IF(AM$6="Ja",Kruistabel!$C$14,0)),"")</f>
        <v>28</v>
      </c>
      <c r="AN46" s="327"/>
      <c r="AO46" s="326">
        <f>IF(Plananalyse!AO46=1,VLOOKUP(AO$5,Kruistabel!$B$6:$F$9,MATCH($C46,Kruistabel!$C$5:$F$5,0)+1,FALSE)+MIN(Kruistabel!$C$15,IF($D46="Ja",Kruistabel!$C$13,0)+IF(AO$6="Ja",Kruistabel!$C$14,0)),"")</f>
        <v>42</v>
      </c>
      <c r="AP46" s="326">
        <f>IF(Plananalyse!AP46=1,VLOOKUP(AP$5,Kruistabel!$B$6:$F$9,MATCH($C46,Kruistabel!$C$5:$F$5,0)+1,FALSE)+MIN(Kruistabel!$C$15,IF($D46="Ja",Kruistabel!$C$13,0)+IF(AP$6="Ja",Kruistabel!$C$14,0)),"")</f>
        <v>42</v>
      </c>
      <c r="AQ46" s="326">
        <f>IF(Plananalyse!AQ46=1,VLOOKUP(AQ$5,Kruistabel!$B$6:$F$9,MATCH($C46,Kruistabel!$C$5:$F$5,0)+1,FALSE)+MIN(Kruistabel!$C$15,IF($D46="Ja",Kruistabel!$C$13,0)+IF(AQ$6="Ja",Kruistabel!$C$14,0)),"")</f>
        <v>42</v>
      </c>
      <c r="AR46" s="326">
        <f>IF(Plananalyse!AR46=1,VLOOKUP(AR$5,Kruistabel!$B$6:$F$9,MATCH($C46,Kruistabel!$C$5:$F$5,0)+1,FALSE)+MIN(Kruistabel!$C$15,IF($D46="Ja",Kruistabel!$C$13,0)+IF(AR$6="Ja",Kruistabel!$C$14,0)),"")</f>
        <v>46</v>
      </c>
      <c r="AS46" s="326">
        <f ca="1">IF(Plananalyse!AS46=1,VLOOKUP(AS$5,Kruistabel!$B$6:$F$9,MATCH($C46,Kruistabel!$C$5:$F$5,0)+1,FALSE)+MIN(Kruistabel!$C$15,IF($D46="Ja",Kruistabel!$C$13,0)+IF(AS$6="Ja",Kruistabel!$C$14,0)),"")</f>
        <v>42</v>
      </c>
      <c r="AT46" s="326">
        <f ca="1">IF(Plananalyse!AT46=1,VLOOKUP(AT$5,Kruistabel!$B$6:$F$9,MATCH($C46,Kruistabel!$C$5:$F$5,0)+1,FALSE)+MIN(Kruistabel!$C$15,IF($D46="Ja",Kruistabel!$C$13,0)+IF(AT$6="Ja",Kruistabel!$C$14,0)),"")</f>
        <v>46</v>
      </c>
      <c r="AU46" s="326">
        <f ca="1">IF(Plananalyse!AU46=1,VLOOKUP(AU$5,Kruistabel!$B$6:$F$9,MATCH($C46,Kruistabel!$C$5:$F$5,0)+1,FALSE)+MIN(Kruistabel!$C$15,IF($D46="Ja",Kruistabel!$C$13,0)+IF(AU$6="Ja",Kruistabel!$C$14,0)),"")</f>
        <v>28</v>
      </c>
      <c r="AV46" s="326">
        <f ca="1">IF(Plananalyse!AV46=1,VLOOKUP(AV$5,Kruistabel!$B$6:$F$9,MATCH($C46,Kruistabel!$C$5:$F$5,0)+1,FALSE)+MIN(Kruistabel!$C$15,IF($D46="Ja",Kruistabel!$C$13,0)+IF(AV$6="Ja",Kruistabel!$C$14,0)),"")</f>
        <v>42</v>
      </c>
      <c r="AW46" s="326">
        <f ca="1">IF(Plananalyse!AW46=1,VLOOKUP(AW$5,Kruistabel!$B$6:$F$9,MATCH($C46,Kruistabel!$C$5:$F$5,0)+1,FALSE)+MIN(Kruistabel!$C$15,IF($D46="Ja",Kruistabel!$C$13,0)+IF(AW$6="Ja",Kruistabel!$C$14,0)),"")</f>
        <v>28</v>
      </c>
      <c r="AX46" s="326">
        <f ca="1">IF(Plananalyse!AX46=1,VLOOKUP(AX$5,Kruistabel!$B$6:$F$9,MATCH($C46,Kruistabel!$C$5:$F$5,0)+1,FALSE)+MIN(Kruistabel!$C$15,IF($D46="Ja",Kruistabel!$C$13,0)+IF(AX$6="Ja",Kruistabel!$C$14,0)),"")</f>
        <v>28</v>
      </c>
      <c r="AY46" s="327"/>
      <c r="AZ46" s="326">
        <f ca="1">IF(Plananalyse!AZ46=1,VLOOKUP(AZ$5,Kruistabel!$B$6:$F$9,MATCH($C46,Kruistabel!$C$5:$F$5,0)+1,FALSE)+MIN(Kruistabel!$C$15,IF($D46="Ja",Kruistabel!$C$13,0)+IF(AZ$6="Ja",Kruistabel!$C$14,0)),"")</f>
        <v>28</v>
      </c>
      <c r="BA46" s="326">
        <f ca="1">IF(Plananalyse!BA46=1,VLOOKUP(BA$5,Kruistabel!$B$6:$F$9,MATCH($C46,Kruistabel!$C$5:$F$5,0)+1,FALSE)+MIN(Kruistabel!$C$15,IF($D46="Ja",Kruistabel!$C$13,0)+IF(BA$6="Ja",Kruistabel!$C$14,0)),"")</f>
        <v>28</v>
      </c>
      <c r="BB46" s="326">
        <f ca="1">IF(Plananalyse!BB46=1,VLOOKUP(BB$5,Kruistabel!$B$6:$F$9,MATCH($C46,Kruistabel!$C$5:$F$5,0)+1,FALSE)+MIN(Kruistabel!$C$15,IF($D46="Ja",Kruistabel!$C$13,0)+IF(BB$6="Ja",Kruistabel!$C$14,0)),"")</f>
        <v>40</v>
      </c>
      <c r="BC46" s="326">
        <f ca="1">IF(Plananalyse!BC46=1,VLOOKUP(BC$5,Kruistabel!$B$6:$F$9,MATCH($C46,Kruistabel!$C$5:$F$5,0)+1,FALSE)+MIN(Kruistabel!$C$15,IF($D46="Ja",Kruistabel!$C$13,0)+IF(BC$6="Ja",Kruistabel!$C$14,0)),"")</f>
        <v>40</v>
      </c>
      <c r="BD46" s="326">
        <f ca="1">IF(Plananalyse!BD46=1,VLOOKUP(BD$5,Kruistabel!$B$6:$F$9,MATCH($C46,Kruistabel!$C$5:$F$5,0)+1,FALSE)+MIN(Kruistabel!$C$15,IF($D46="Ja",Kruistabel!$C$13,0)+IF(BD$6="Ja",Kruistabel!$C$14,0)),"")</f>
        <v>28</v>
      </c>
      <c r="BE46" s="326">
        <f ca="1">IF(Plananalyse!BE46=1,VLOOKUP(BE$5,Kruistabel!$B$6:$F$9,MATCH($C46,Kruistabel!$C$5:$F$5,0)+1,FALSE)+MIN(Kruistabel!$C$15,IF($D46="Ja",Kruistabel!$C$13,0)+IF(BE$6="Ja",Kruistabel!$C$14,0)),"")</f>
        <v>28</v>
      </c>
      <c r="BF46" s="326">
        <f ca="1">IF(Plananalyse!BF46=1,VLOOKUP(BF$5,Kruistabel!$B$6:$F$9,MATCH($C46,Kruistabel!$C$5:$F$5,0)+1,FALSE)+MIN(Kruistabel!$C$15,IF($D46="Ja",Kruistabel!$C$13,0)+IF(BF$6="Ja",Kruistabel!$C$14,0)),"")</f>
        <v>28</v>
      </c>
      <c r="BG46" s="326">
        <f ca="1">IF(Plananalyse!BG46=1,VLOOKUP(BG$5,Kruistabel!$B$6:$F$9,MATCH($C46,Kruistabel!$C$5:$F$5,0)+1,FALSE)+MIN(Kruistabel!$C$15,IF($D46="Ja",Kruistabel!$C$13,0)+IF(BG$6="Ja",Kruistabel!$C$14,0)),"")</f>
        <v>28</v>
      </c>
      <c r="BH46" s="326">
        <f ca="1">IF(Plananalyse!BH46=1,VLOOKUP(BH$5,Kruistabel!$B$6:$F$9,MATCH($C46,Kruistabel!$C$5:$F$5,0)+1,FALSE)+MIN(Kruistabel!$C$15,IF($D46="Ja",Kruistabel!$C$13,0)+IF(BH$6="Ja",Kruistabel!$C$14,0)),"")</f>
        <v>28</v>
      </c>
      <c r="BI46" s="327"/>
      <c r="BJ46" s="326" t="e">
        <f ca="1">IF(Plananalyse!BJ46=1,VLOOKUP(BJ$5,Kruistabel!$B$6:$F$9,MATCH($C46,Kruistabel!$C$5:$F$5,0)+1,FALSE)+MIN(Kruistabel!$C$15,IF($D46="Ja",Kruistabel!$C$13,0)+IF(BJ$6="Ja",Kruistabel!$C$14,0)),"")</f>
        <v>#N/A</v>
      </c>
      <c r="BK46" s="326" t="e">
        <f ca="1">IF(Plananalyse!BK46=1,VLOOKUP(BK$5,Kruistabel!$B$6:$F$9,MATCH($C46,Kruistabel!$C$5:$F$5,0)+1,FALSE)+MIN(Kruistabel!$C$15,IF($D46="Ja",Kruistabel!$C$13,0)+IF(BK$6="Ja",Kruistabel!$C$14,0)),"")</f>
        <v>#N/A</v>
      </c>
      <c r="BL46" s="326" t="e">
        <f ca="1">IF(Plananalyse!BL46=1,VLOOKUP(BL$5,Kruistabel!$B$6:$F$9,MATCH($C46,Kruistabel!$C$5:$F$5,0)+1,FALSE)+MIN(Kruistabel!$C$15,IF($D46="Ja",Kruistabel!$C$13,0)+IF(BL$6="Ja",Kruistabel!$C$14,0)),"")</f>
        <v>#N/A</v>
      </c>
      <c r="BM46" s="326" t="e">
        <f ca="1">IF(Plananalyse!BM46=1,VLOOKUP(BM$5,Kruistabel!$B$6:$F$9,MATCH($C46,Kruistabel!$C$5:$F$5,0)+1,FALSE)+MIN(Kruistabel!$C$15,IF($D46="Ja",Kruistabel!$C$13,0)+IF(BM$6="Ja",Kruistabel!$C$14,0)),"")</f>
        <v>#N/A</v>
      </c>
      <c r="BN46" s="326" t="e">
        <f ca="1">IF(Plananalyse!BN46=1,VLOOKUP(BN$5,Kruistabel!$B$6:$F$9,MATCH($C46,Kruistabel!$C$5:$F$5,0)+1,FALSE)+MIN(Kruistabel!$C$15,IF($D46="Ja",Kruistabel!$C$13,0)+IF(BN$6="Ja",Kruistabel!$C$14,0)),"")</f>
        <v>#N/A</v>
      </c>
      <c r="BO46" s="326" t="e">
        <f ca="1">IF(Plananalyse!BO46=1,VLOOKUP(BO$5,Kruistabel!$B$6:$F$9,MATCH($C46,Kruistabel!$C$5:$F$5,0)+1,FALSE)+MIN(Kruistabel!$C$15,IF($D46="Ja",Kruistabel!$C$13,0)+IF(BO$6="Ja",Kruistabel!$C$14,0)),"")</f>
        <v>#N/A</v>
      </c>
      <c r="BP46" s="326" t="e">
        <f ca="1">IF(Plananalyse!BP46=1,VLOOKUP(BP$5,Kruistabel!$B$6:$F$9,MATCH($C46,Kruistabel!$C$5:$F$5,0)+1,FALSE)+MIN(Kruistabel!$C$15,IF($D46="Ja",Kruistabel!$C$13,0)+IF(BP$6="Ja",Kruistabel!$C$14,0)),"")</f>
        <v>#N/A</v>
      </c>
      <c r="BQ46" s="326" t="e">
        <f ca="1">IF(Plananalyse!BQ46=1,VLOOKUP(BQ$5,Kruistabel!$B$6:$F$9,MATCH($C46,Kruistabel!$C$5:$F$5,0)+1,FALSE)+MIN(Kruistabel!$C$15,IF($D46="Ja",Kruistabel!$C$13,0)+IF(BQ$6="Ja",Kruistabel!$C$14,0)),"")</f>
        <v>#N/A</v>
      </c>
      <c r="BR46" s="326" t="e">
        <f ca="1">IF(Plananalyse!BR46=1,VLOOKUP(BR$5,Kruistabel!$B$6:$F$9,MATCH($C46,Kruistabel!$C$5:$F$5,0)+1,FALSE)+MIN(Kruistabel!$C$15,IF($D46="Ja",Kruistabel!$C$13,0)+IF(BR$6="Ja",Kruistabel!$C$14,0)),"")</f>
        <v>#REF!</v>
      </c>
      <c r="BS46" s="326" t="e">
        <f ca="1">IF(Plananalyse!BS46=1,VLOOKUP(BS$5,Kruistabel!$B$6:$F$9,MATCH($C46,Kruistabel!$C$5:$F$5,0)+1,FALSE)+MIN(Kruistabel!$C$15,IF($D46="Ja",Kruistabel!$C$13,0)+IF(BS$6="Ja",Kruistabel!$C$14,0)),"")</f>
        <v>#REF!</v>
      </c>
      <c r="BT46" s="65"/>
      <c r="BU46" s="231">
        <f ca="1">IF(Plananalyse!BU46=1,VLOOKUP(BU$5,Kruistabel!$B$6:$F$9,MATCH($C46,Kruistabel!$C$5:$F$5,0)+1,FALSE)+MIN(Kruistabel!$C$15,IF($D46="Ja",Kruistabel!$C$13,0)+IF(BU$6="Ja",Kruistabel!$C$14,0)),"")</f>
        <v>28</v>
      </c>
      <c r="BV46" s="326">
        <f ca="1">IF(Plananalyse!BV46=1,VLOOKUP(BV$5,Kruistabel!$B$6:$F$9,MATCH($C46,Kruistabel!$C$5:$F$5,0)+1,FALSE)+MIN(Kruistabel!$C$15,IF($D46="Ja",Kruistabel!$C$13,0)+IF(BV$6="Ja",Kruistabel!$C$14,0)),"")</f>
        <v>44</v>
      </c>
      <c r="BW46" s="326">
        <f ca="1">IF(Plananalyse!BW46=1,VLOOKUP(BW$5,Kruistabel!$B$6:$F$9,MATCH($C46,Kruistabel!$C$5:$F$5,0)+1,FALSE)+MIN(Kruistabel!$C$15,IF($D46="Ja",Kruistabel!$C$13,0)+IF(BW$6="Ja",Kruistabel!$C$14,0)),"")</f>
        <v>28</v>
      </c>
      <c r="BX46" s="326">
        <f ca="1">IF(Plananalyse!BX46=1,VLOOKUP(BX$5,Kruistabel!$B$6:$F$9,MATCH($C46,Kruistabel!$C$5:$F$5,0)+1,FALSE)+MIN(Kruistabel!$C$15,IF($D46="Ja",Kruistabel!$C$13,0)+IF(BX$6="Ja",Kruistabel!$C$14,0)),"")</f>
        <v>28</v>
      </c>
      <c r="BY46" s="327"/>
      <c r="BZ46" s="326" t="e">
        <f ca="1">IF(Plananalyse!BZ46=1,VLOOKUP(BZ$5,Kruistabel!$B$6:$F$9,MATCH($C46,Kruistabel!$C$5:$F$5,0)+1,FALSE)+MIN(Kruistabel!$C$15,IF($D46="Ja",Kruistabel!$C$13,0)+IF(BZ$6="Ja",Kruistabel!$C$14,0)),"")</f>
        <v>#N/A</v>
      </c>
      <c r="CA46" s="326" t="e">
        <f ca="1">IF(Plananalyse!CA46=1,VLOOKUP(CA$5,Kruistabel!$B$6:$F$9,MATCH($C46,Kruistabel!$C$5:$F$5,0)+1,FALSE)+MIN(Kruistabel!$C$15,IF($D46="Ja",Kruistabel!$C$13,0)+IF(CA$6="Ja",Kruistabel!$C$14,0)),"")</f>
        <v>#N/A</v>
      </c>
      <c r="CB46" s="326" t="e">
        <f ca="1">IF(Plananalyse!CB46=1,VLOOKUP(CB$5,Kruistabel!$B$6:$F$9,MATCH($C46,Kruistabel!$C$5:$F$5,0)+1,FALSE)+MIN(Kruistabel!$C$15,IF($D46="Ja",Kruistabel!$C$13,0)+IF(CB$6="Ja",Kruistabel!$C$14,0)),"")</f>
        <v>#N/A</v>
      </c>
      <c r="CC46" s="326" t="e">
        <f ca="1">IF(Plananalyse!CC46=1,VLOOKUP(CC$5,Kruistabel!$B$6:$F$9,MATCH($C46,Kruistabel!$C$5:$F$5,0)+1,FALSE)+MIN(Kruistabel!$C$15,IF($D46="Ja",Kruistabel!$C$13,0)+IF(CC$6="Ja",Kruistabel!$C$14,0)),"")</f>
        <v>#N/A</v>
      </c>
      <c r="CD46" s="326" t="e">
        <f ca="1">IF(Plananalyse!CD46=1,VLOOKUP(CD$5,Kruistabel!$B$6:$F$9,MATCH($C46,Kruistabel!$C$5:$F$5,0)+1,FALSE)+MIN(Kruistabel!$C$15,IF($D46="Ja",Kruistabel!$C$13,0)+IF(CD$6="Ja",Kruistabel!$C$14,0)),"")</f>
        <v>#N/A</v>
      </c>
      <c r="CE46" s="326" t="e">
        <f ca="1">IF(Plananalyse!CE46=1,VLOOKUP(CE$5,Kruistabel!$B$6:$F$9,MATCH($C46,Kruistabel!$C$5:$F$5,0)+1,FALSE)+MIN(Kruistabel!$C$15,IF($D46="Ja",Kruistabel!$C$13,0)+IF(CE$6="Ja",Kruistabel!$C$14,0)),"")</f>
        <v>#N/A</v>
      </c>
      <c r="CF46" s="326" t="e">
        <f ca="1">IF(Plananalyse!CF46=1,VLOOKUP(CF$5,Kruistabel!$B$6:$F$9,MATCH($C46,Kruistabel!$C$5:$F$5,0)+1,FALSE)+MIN(Kruistabel!$C$15,IF($D46="Ja",Kruistabel!$C$13,0)+IF(CF$6="Ja",Kruistabel!$C$14,0)),"")</f>
        <v>#N/A</v>
      </c>
      <c r="CG46" s="326" t="e">
        <f ca="1">IF(Plananalyse!CG46=1,VLOOKUP(CG$5,Kruistabel!$B$6:$F$9,MATCH($C46,Kruistabel!$C$5:$F$5,0)+1,FALSE)+MIN(Kruistabel!$C$15,IF($D46="Ja",Kruistabel!$C$13,0)+IF(CG$6="Ja",Kruistabel!$C$14,0)),"")</f>
        <v>#REF!</v>
      </c>
      <c r="CH46" s="326" t="e">
        <f ca="1">IF(Plananalyse!CH46=1,VLOOKUP(CH$5,Kruistabel!$B$6:$F$9,MATCH($C46,Kruistabel!$C$5:$F$5,0)+1,FALSE)+MIN(Kruistabel!$C$15,IF($D46="Ja",Kruistabel!$C$13,0)+IF(CH$6="Ja",Kruistabel!$C$14,0)),"")</f>
        <v>#REF!</v>
      </c>
      <c r="CI46" s="65"/>
      <c r="CJ46" s="326">
        <f ca="1">IF(Plananalyse!CJ46=1,VLOOKUP(CJ$5,Kruistabel!$B$6:$F$9,MATCH($C46,Kruistabel!$C$5:$F$5,0)+1,FALSE)+MIN(Kruistabel!$C$15,IF($D46="Ja",Kruistabel!$C$13,0)+IF(CJ$6="Ja",Kruistabel!$C$14,0)),"")</f>
        <v>44</v>
      </c>
      <c r="CK46" s="326">
        <f ca="1">IF(Plananalyse!CK46=1,VLOOKUP(CK$5,Kruistabel!$B$6:$F$9,MATCH($C46,Kruistabel!$C$5:$F$5,0)+1,FALSE)+MIN(Kruistabel!$C$15,IF($D46="Ja",Kruistabel!$C$13,0)+IF(CK$6="Ja",Kruistabel!$C$14,0)),"")</f>
        <v>44</v>
      </c>
      <c r="CL46" s="326">
        <f ca="1">IF(Plananalyse!CL46=1,VLOOKUP(CL$5,Kruistabel!$B$6:$F$9,MATCH($C46,Kruistabel!$C$5:$F$5,0)+1,FALSE)+MIN(Kruistabel!$C$15,IF($D46="Ja",Kruistabel!$C$13,0)+IF(CL$6="Ja",Kruistabel!$C$14,0)),"")</f>
        <v>28</v>
      </c>
      <c r="CM46" s="326">
        <f ca="1">IF(Plananalyse!CM46=1,VLOOKUP(CM$5,Kruistabel!$B$6:$F$9,MATCH($C46,Kruistabel!$C$5:$F$5,0)+1,FALSE)+MIN(Kruistabel!$C$15,IF($D46="Ja",Kruistabel!$C$13,0)+IF(CM$6="Ja",Kruistabel!$C$14,0)),"")</f>
        <v>48</v>
      </c>
      <c r="CN46" s="326">
        <f ca="1">IF(Plananalyse!CN46=1,VLOOKUP(CN$5,Kruistabel!$B$6:$F$9,MATCH($C46,Kruistabel!$C$5:$F$5,0)+1,FALSE)+MIN(Kruistabel!$C$15,IF($D46="Ja",Kruistabel!$C$13,0)+IF(CN$6="Ja",Kruistabel!$C$14,0)),"")</f>
        <v>48</v>
      </c>
      <c r="CO46" s="326">
        <f ca="1">IF(Plananalyse!CO46=1,VLOOKUP(CO$5,Kruistabel!$B$6:$F$9,MATCH($C46,Kruistabel!$C$5:$F$5,0)+1,FALSE)+MIN(Kruistabel!$C$15,IF($D46="Ja",Kruistabel!$C$13,0)+IF(CO$6="Ja",Kruistabel!$C$14,0)),"")</f>
        <v>40</v>
      </c>
      <c r="CP46" s="326">
        <f ca="1">IF(Plananalyse!CP46=1,VLOOKUP(CP$5,Kruistabel!$B$6:$F$9,MATCH($C46,Kruistabel!$C$5:$F$5,0)+1,FALSE)+MIN(Kruistabel!$C$15,IF($D46="Ja",Kruistabel!$C$13,0)+IF(CP$6="Ja",Kruistabel!$C$14,0)),"")</f>
        <v>44</v>
      </c>
      <c r="CQ46" s="326">
        <f ca="1">IF(Plananalyse!CQ46=1,VLOOKUP(CQ$5,Kruistabel!$B$6:$F$9,MATCH($C46,Kruistabel!$C$5:$F$5,0)+1,FALSE)+MIN(Kruistabel!$C$15,IF($D46="Ja",Kruistabel!$C$13,0)+IF(CQ$6="Ja",Kruistabel!$C$14,0)),"")</f>
        <v>40</v>
      </c>
      <c r="CR46" s="326">
        <f ca="1">IF(Plananalyse!CR46=1,VLOOKUP(CR$5,Kruistabel!$B$6:$F$9,MATCH($C46,Kruistabel!$C$5:$F$5,0)+1,FALSE)+MIN(Kruistabel!$C$15,IF($D46="Ja",Kruistabel!$C$13,0)+IF(CR$6="Ja",Kruistabel!$C$14,0)),"")</f>
        <v>42</v>
      </c>
      <c r="CS46" s="326">
        <f ca="1">IF(Plananalyse!CS46=1,VLOOKUP(CS$5,Kruistabel!$B$6:$F$9,MATCH($C46,Kruistabel!$C$5:$F$5,0)+1,FALSE)+MIN(Kruistabel!$C$15,IF($D46="Ja",Kruistabel!$C$13,0)+IF(CS$6="Ja",Kruistabel!$C$14,0)),"")</f>
        <v>44</v>
      </c>
      <c r="CT46" s="326">
        <f ca="1">IF(Plananalyse!CT46=1,VLOOKUP(CT$5,Kruistabel!$B$6:$F$9,MATCH($C46,Kruistabel!$C$5:$F$5,0)+1,FALSE)+MIN(Kruistabel!$C$15,IF($D46="Ja",Kruistabel!$C$13,0)+IF(CT$6="Ja",Kruistabel!$C$14,0)),"")</f>
        <v>44</v>
      </c>
      <c r="CU46" s="326">
        <f ca="1">IF(Plananalyse!CU46=1,VLOOKUP(CU$5,Kruistabel!$B$6:$F$9,MATCH($C46,Kruistabel!$C$5:$F$5,0)+1,FALSE)+MIN(Kruistabel!$C$15,IF($D46="Ja",Kruistabel!$C$13,0)+IF(CU$6="Ja",Kruistabel!$C$14,0)),"")</f>
        <v>40</v>
      </c>
      <c r="CV46" s="326">
        <f ca="1">IF(Plananalyse!CV46=1,VLOOKUP(CV$5,Kruistabel!$B$6:$F$9,MATCH($C46,Kruistabel!$C$5:$F$5,0)+1,FALSE)+MIN(Kruistabel!$C$15,IF($D46="Ja",Kruistabel!$C$13,0)+IF(CV$6="Ja",Kruistabel!$C$14,0)),"")</f>
        <v>40</v>
      </c>
      <c r="CW46" s="326">
        <f ca="1">IF(Plananalyse!CW46=1,VLOOKUP(CW$5,Kruistabel!$B$6:$F$9,MATCH($C46,Kruistabel!$C$5:$F$5,0)+1,FALSE)+MIN(Kruistabel!$C$15,IF($D46="Ja",Kruistabel!$C$13,0)+IF(CW$6="Ja",Kruistabel!$C$14,0)),"")</f>
        <v>44</v>
      </c>
      <c r="CX46" s="326">
        <f ca="1">IF(Plananalyse!CX46=1,VLOOKUP(CX$5,Kruistabel!$B$6:$F$9,MATCH($C46,Kruistabel!$C$5:$F$5,0)+1,FALSE)+MIN(Kruistabel!$C$15,IF($D46="Ja",Kruistabel!$C$13,0)+IF(CX$6="Ja",Kruistabel!$C$14,0)),"")</f>
        <v>28</v>
      </c>
      <c r="CY46" s="326">
        <f ca="1">IF(Plananalyse!CY46=1,VLOOKUP(CY$5,Kruistabel!$B$6:$F$9,MATCH($C46,Kruistabel!$C$5:$F$5,0)+1,FALSE)+MIN(Kruistabel!$C$15,IF($D46="Ja",Kruistabel!$C$13,0)+IF(CY$6="Ja",Kruistabel!$C$14,0)),"")</f>
        <v>40</v>
      </c>
      <c r="CZ46" s="326">
        <f ca="1">IF(Plananalyse!CZ46=1,VLOOKUP(CZ$5,Kruistabel!$B$6:$F$9,MATCH($C46,Kruistabel!$C$5:$F$5,0)+1,FALSE)+MIN(Kruistabel!$C$15,IF($D46="Ja",Kruistabel!$C$13,0)+IF(CZ$6="Ja",Kruistabel!$C$14,0)),"")</f>
        <v>40</v>
      </c>
      <c r="DA46" s="326">
        <f ca="1">IF(Plananalyse!DA46=1,VLOOKUP(DA$5,Kruistabel!$B$6:$F$9,MATCH($C46,Kruistabel!$C$5:$F$5,0)+1,FALSE)+MIN(Kruistabel!$C$15,IF($D46="Ja",Kruistabel!$C$13,0)+IF(DA$6="Ja",Kruistabel!$C$14,0)),"")</f>
        <v>40</v>
      </c>
      <c r="DB46" s="326">
        <f ca="1">IF(Plananalyse!DB46=1,VLOOKUP(DB$5,Kruistabel!$B$6:$F$9,MATCH($C46,Kruistabel!$C$5:$F$5,0)+1,FALSE)+MIN(Kruistabel!$C$15,IF($D46="Ja",Kruistabel!$C$13,0)+IF(DB$6="Ja",Kruistabel!$C$14,0)),"")</f>
        <v>28</v>
      </c>
      <c r="DC46" s="326">
        <f ca="1">IF(Plananalyse!DC46=1,VLOOKUP(DC$5,Kruistabel!$B$6:$F$9,MATCH($C46,Kruistabel!$C$5:$F$5,0)+1,FALSE)+MIN(Kruistabel!$C$15,IF($D46="Ja",Kruistabel!$C$13,0)+IF(DC$6="Ja",Kruistabel!$C$14,0)),"")</f>
        <v>28</v>
      </c>
      <c r="DD46" s="327"/>
      <c r="DE46" s="326" t="e">
        <f ca="1">IF(Plananalyse!DE46=1,VLOOKUP(DE$5,Kruistabel!$B$6:$F$9,MATCH($C46,Kruistabel!$C$5:$F$5,0)+1,FALSE)+MIN(Kruistabel!$C$15,IF($D46="Ja",Kruistabel!$C$13,0)+IF(DE$6="Ja",Kruistabel!$C$14,0)),"")</f>
        <v>#N/A</v>
      </c>
      <c r="DF46" s="326" t="e">
        <f ca="1">IF(Plananalyse!DF46=1,VLOOKUP(DF$5,Kruistabel!$B$6:$F$9,MATCH($C46,Kruistabel!$C$5:$F$5,0)+1,FALSE)+MIN(Kruistabel!$C$15,IF($D46="Ja",Kruistabel!$C$13,0)+IF(DF$6="Ja",Kruistabel!$C$14,0)),"")</f>
        <v>#N/A</v>
      </c>
      <c r="DG46" s="326" t="e">
        <f ca="1">IF(Plananalyse!DG46=1,VLOOKUP(DG$5,Kruistabel!$B$6:$F$9,MATCH($C46,Kruistabel!$C$5:$F$5,0)+1,FALSE)+MIN(Kruistabel!$C$15,IF($D46="Ja",Kruistabel!$C$13,0)+IF(DG$6="Ja",Kruistabel!$C$14,0)),"")</f>
        <v>#N/A</v>
      </c>
      <c r="DH46" s="326" t="e">
        <f ca="1">IF(Plananalyse!DH46=1,VLOOKUP(DH$5,Kruistabel!$B$6:$F$9,MATCH($C46,Kruistabel!$C$5:$F$5,0)+1,FALSE)+MIN(Kruistabel!$C$15,IF($D46="Ja",Kruistabel!$C$13,0)+IF(DH$6="Ja",Kruistabel!$C$14,0)),"")</f>
        <v>#N/A</v>
      </c>
      <c r="DI46" s="326" t="e">
        <f ca="1">IF(Plananalyse!DI46=1,VLOOKUP(DI$5,Kruistabel!$B$6:$F$9,MATCH($C46,Kruistabel!$C$5:$F$5,0)+1,FALSE)+MIN(Kruistabel!$C$15,IF($D46="Ja",Kruistabel!$C$13,0)+IF(DI$6="Ja",Kruistabel!$C$14,0)),"")</f>
        <v>#N/A</v>
      </c>
      <c r="DJ46" s="326" t="e">
        <f ca="1">IF(Plananalyse!DJ46=1,VLOOKUP(DJ$5,Kruistabel!$B$6:$F$9,MATCH($C46,Kruistabel!$C$5:$F$5,0)+1,FALSE)+MIN(Kruistabel!$C$15,IF($D46="Ja",Kruistabel!$C$13,0)+IF(DJ$6="Ja",Kruistabel!$C$14,0)),"")</f>
        <v>#N/A</v>
      </c>
      <c r="DK46" s="326" t="e">
        <f ca="1">IF(Plananalyse!DK46=1,VLOOKUP(DK$5,Kruistabel!$B$6:$F$9,MATCH($C46,Kruistabel!$C$5:$F$5,0)+1,FALSE)+MIN(Kruistabel!$C$15,IF($D46="Ja",Kruistabel!$C$13,0)+IF(DK$6="Ja",Kruistabel!$C$14,0)),"")</f>
        <v>#REF!</v>
      </c>
      <c r="DL46" s="326" t="e">
        <f ca="1">IF(Plananalyse!DL46=1,VLOOKUP(DL$5,Kruistabel!$B$6:$F$9,MATCH($C46,Kruistabel!$C$5:$F$5,0)+1,FALSE)+MIN(Kruistabel!$C$15,IF($D46="Ja",Kruistabel!$C$13,0)+IF(DL$6="Ja",Kruistabel!$C$14,0)),"")</f>
        <v>#REF!</v>
      </c>
      <c r="DM46" s="327"/>
      <c r="DN46" s="326" t="e">
        <f ca="1">IF(Plananalyse!DN46=1,VLOOKUP(DN$5,Kruistabel!$B$6:$F$9,MATCH($C46,Kruistabel!$C$5:$F$5,0)+1,FALSE)+MIN(Kruistabel!$C$15,IF($D46="Ja",Kruistabel!$C$13,0)+IF(DN$6="Ja",Kruistabel!$C$14,0)),"")</f>
        <v>#N/A</v>
      </c>
      <c r="DO46" s="326" t="e">
        <f ca="1">IF(Plananalyse!DO46=1,VLOOKUP(DO$5,Kruistabel!$B$6:$F$9,MATCH($C46,Kruistabel!$C$5:$F$5,0)+1,FALSE)+MIN(Kruistabel!$C$15,IF($D46="Ja",Kruistabel!$C$13,0)+IF(DO$6="Ja",Kruistabel!$C$14,0)),"")</f>
        <v>#N/A</v>
      </c>
      <c r="DP46" s="326" t="e">
        <f ca="1">IF(Plananalyse!DP46=1,VLOOKUP(DP$5,Kruistabel!$B$6:$F$9,MATCH($C46,Kruistabel!$C$5:$F$5,0)+1,FALSE)+MIN(Kruistabel!$C$15,IF($D46="Ja",Kruistabel!$C$13,0)+IF(DP$6="Ja",Kruistabel!$C$14,0)),"")</f>
        <v>#N/A</v>
      </c>
      <c r="DQ46" s="326" t="e">
        <f ca="1">IF(Plananalyse!DQ46=1,VLOOKUP(DQ$5,Kruistabel!$B$6:$F$9,MATCH($C46,Kruistabel!$C$5:$F$5,0)+1,FALSE)+MIN(Kruistabel!$C$15,IF($D46="Ja",Kruistabel!$C$13,0)+IF(DQ$6="Ja",Kruistabel!$C$14,0)),"")</f>
        <v>#N/A</v>
      </c>
      <c r="DR46" s="326" t="e">
        <f ca="1">IF(Plananalyse!DR46=1,VLOOKUP(DR$5,Kruistabel!$B$6:$F$9,MATCH($C46,Kruistabel!$C$5:$F$5,0)+1,FALSE)+MIN(Kruistabel!$C$15,IF($D46="Ja",Kruistabel!$C$13,0)+IF(DR$6="Ja",Kruistabel!$C$14,0)),"")</f>
        <v>#N/A</v>
      </c>
      <c r="DS46" s="326" t="e">
        <f ca="1">IF(Plananalyse!DS46=1,VLOOKUP(DS$5,Kruistabel!$B$6:$F$9,MATCH($C46,Kruistabel!$C$5:$F$5,0)+1,FALSE)+MIN(Kruistabel!$C$15,IF($D46="Ja",Kruistabel!$C$13,0)+IF(DS$6="Ja",Kruistabel!$C$14,0)),"")</f>
        <v>#N/A</v>
      </c>
      <c r="DT46" s="326" t="e">
        <f ca="1">IF(Plananalyse!DT46=1,VLOOKUP(DT$5,Kruistabel!$B$6:$F$9,MATCH($C46,Kruistabel!$C$5:$F$5,0)+1,FALSE)+MIN(Kruistabel!$C$15,IF($D46="Ja",Kruistabel!$C$13,0)+IF(DT$6="Ja",Kruistabel!$C$14,0)),"")</f>
        <v>#N/A</v>
      </c>
      <c r="DU46" s="326" t="e">
        <f ca="1">IF(Plananalyse!DU46=1,VLOOKUP(DU$5,Kruistabel!$B$6:$F$9,MATCH($C46,Kruistabel!$C$5:$F$5,0)+1,FALSE)+MIN(Kruistabel!$C$15,IF($D46="Ja",Kruistabel!$C$13,0)+IF(DU$6="Ja",Kruistabel!$C$14,0)),"")</f>
        <v>#N/A</v>
      </c>
      <c r="DV46" s="326" t="e">
        <f ca="1">IF(Plananalyse!DV46=1,VLOOKUP(DV$5,Kruistabel!$B$6:$F$9,MATCH($C46,Kruistabel!$C$5:$F$5,0)+1,FALSE)+MIN(Kruistabel!$C$15,IF($D46="Ja",Kruistabel!$C$13,0)+IF(DV$6="Ja",Kruistabel!$C$14,0)),"")</f>
        <v>#N/A</v>
      </c>
      <c r="DW46" s="326" t="e">
        <f ca="1">IF(Plananalyse!DW46=1,VLOOKUP(DW$5,Kruistabel!$B$6:$F$9,MATCH($C46,Kruistabel!$C$5:$F$5,0)+1,FALSE)+MIN(Kruistabel!$C$15,IF($D46="Ja",Kruistabel!$C$13,0)+IF(DW$6="Ja",Kruistabel!$C$14,0)),"")</f>
        <v>#REF!</v>
      </c>
      <c r="DX46" s="326" t="e">
        <f ca="1">IF(Plananalyse!DX46=1,VLOOKUP(DX$5,Kruistabel!$B$6:$F$9,MATCH($C46,Kruistabel!$C$5:$F$5,0)+1,FALSE)+MIN(Kruistabel!$C$15,IF($D46="Ja",Kruistabel!$C$13,0)+IF(DX$6="Ja",Kruistabel!$C$14,0)),"")</f>
        <v>#REF!</v>
      </c>
      <c r="DY46" s="327"/>
      <c r="DZ46" s="326" t="e">
        <f ca="1">IF(Plananalyse!DZ46=1,VLOOKUP(DZ$5,Kruistabel!$B$6:$F$9,MATCH($C46,Kruistabel!$C$5:$F$5,0)+1,FALSE)+MIN(Kruistabel!$C$15,IF($D46="Ja",Kruistabel!$C$13,0)+IF(DZ$6="Ja",Kruistabel!$C$14,0)),"")</f>
        <v>#N/A</v>
      </c>
      <c r="EA46" s="326" t="e">
        <f ca="1">IF(Plananalyse!EA46=1,VLOOKUP(EA$5,Kruistabel!$B$6:$F$9,MATCH($C46,Kruistabel!$C$5:$F$5,0)+1,FALSE)+MIN(Kruistabel!$C$15,IF($D46="Ja",Kruistabel!$C$13,0)+IF(EA$6="Ja",Kruistabel!$C$14,0)),"")</f>
        <v>#N/A</v>
      </c>
      <c r="EB46" s="326" t="e">
        <f ca="1">IF(Plananalyse!EB46=1,VLOOKUP(EB$5,Kruistabel!$B$6:$F$9,MATCH($C46,Kruistabel!$C$5:$F$5,0)+1,FALSE)+MIN(Kruistabel!$C$15,IF($D46="Ja",Kruistabel!$C$13,0)+IF(EB$6="Ja",Kruistabel!$C$14,0)),"")</f>
        <v>#REF!</v>
      </c>
      <c r="EC46" s="326" t="e">
        <f ca="1">IF(Plananalyse!EC46=1,VLOOKUP(EC$5,Kruistabel!$B$6:$F$9,MATCH($C46,Kruistabel!$C$5:$F$5,0)+1,FALSE)+MIN(Kruistabel!$C$15,IF($D46="Ja",Kruistabel!$C$13,0)+IF(EC$6="Ja",Kruistabel!$C$14,0)),"")</f>
        <v>#REF!</v>
      </c>
      <c r="ED46" s="327"/>
      <c r="EE46" s="326" t="e">
        <f ca="1">IF(Plananalyse!EE46=1,VLOOKUP(EE$5,Kruistabel!$B$6:$F$9,MATCH($C46,Kruistabel!$C$5:$F$5,0)+1,FALSE)+MIN(Kruistabel!$C$15,IF($D46="Ja",Kruistabel!$C$13,0)+IF(EE$6="Ja",Kruistabel!$C$14,0)),"")</f>
        <v>#N/A</v>
      </c>
      <c r="EF46" s="326" t="e">
        <f ca="1">IF(Plananalyse!EF46=1,VLOOKUP(EF$5,Kruistabel!$B$6:$F$9,MATCH($C46,Kruistabel!$C$5:$F$5,0)+1,FALSE)+MIN(Kruistabel!$C$15,IF($D46="Ja",Kruistabel!$C$13,0)+IF(EF$6="Ja",Kruistabel!$C$14,0)),"")</f>
        <v>#N/A</v>
      </c>
      <c r="EG46" s="326" t="e">
        <f ca="1">IF(Plananalyse!EG46=1,VLOOKUP(EG$5,Kruistabel!$B$6:$F$9,MATCH($C46,Kruistabel!$C$5:$F$5,0)+1,FALSE)+MIN(Kruistabel!$C$15,IF($D46="Ja",Kruistabel!$C$13,0)+IF(EG$6="Ja",Kruistabel!$C$14,0)),"")</f>
        <v>#N/A</v>
      </c>
      <c r="EH46" s="326" t="e">
        <f ca="1">IF(Plananalyse!EH46=1,VLOOKUP(EH$5,Kruistabel!$B$6:$F$9,MATCH($C46,Kruistabel!$C$5:$F$5,0)+1,FALSE)+MIN(Kruistabel!$C$15,IF($D46="Ja",Kruistabel!$C$13,0)+IF(EH$6="Ja",Kruistabel!$C$14,0)),"")</f>
        <v>#REF!</v>
      </c>
      <c r="EI46" s="326" t="e">
        <f ca="1">IF(Plananalyse!EI46=1,VLOOKUP(EI$5,Kruistabel!$B$6:$F$9,MATCH($C46,Kruistabel!$C$5:$F$5,0)+1,FALSE)+MIN(Kruistabel!$C$15,IF($D46="Ja",Kruistabel!$C$13,0)+IF(EI$6="Ja",Kruistabel!$C$14,0)),"")</f>
        <v>#REF!</v>
      </c>
      <c r="EJ46" s="331" t="str">
        <f>IF(Plananalyse!EJ46=1,VLOOKUP(EJ$5,Kruistabel!$B$6:$F$9,MATCH($C46,Kruistabel!$C$5:$F$5,0)+1,FALSE)+MIN(Kruistabel!$C$15,IF($D46="Ja",Kruistabel!$C$13,0)+IF(EJ$6="Ja",Kruistabel!$C$14,0)),"")</f>
        <v/>
      </c>
      <c r="EK46" s="164"/>
      <c r="EL46" s="164"/>
      <c r="EM46" s="164"/>
      <c r="EN46" s="164"/>
    </row>
    <row r="47" spans="2:144">
      <c r="B47" s="337" t="s">
        <v>143</v>
      </c>
      <c r="C47" s="160" t="str">
        <f>_xlfn.IFNA(VLOOKUP($B47,Classificatietabel!$B$6:$I$91,C$7,FALSE),"")</f>
        <v>normaal</v>
      </c>
      <c r="D47" s="160" t="str">
        <f>_xlfn.IFNA(VLOOKUP($B47,Classificatietabel!$B$6:$I$91,D$7,FALSE),"")</f>
        <v>neen</v>
      </c>
      <c r="E47" s="119">
        <f>IF(AND(D47="laag",$D$3=1),0,_xlfn.IFNA(IF(VLOOKUP($B47,Classificatietabel!$B$6:$H$91,$E$5,FALSE)="Ja",1,0),""))</f>
        <v>1</v>
      </c>
      <c r="F47" s="163"/>
      <c r="G47" s="326">
        <f>IF(Plananalyse!G47=1,VLOOKUP(G$5,Kruistabel!$B$6:$F$9,MATCH($C47,Kruistabel!$C$5:$F$5,0)+1,FALSE)+MIN(Kruistabel!$C$15,IF($D47="Ja",Kruistabel!$C$13,0)+IF(G$6="Ja",Kruistabel!$C$14,0)),"")</f>
        <v>28</v>
      </c>
      <c r="H47" s="326">
        <f>IF(Plananalyse!H47=1,VLOOKUP(H$5,Kruistabel!$B$6:$F$9,MATCH($C47,Kruistabel!$C$5:$F$5,0)+1,FALSE)+MIN(Kruistabel!$C$15,IF($D47="Ja",Kruistabel!$C$13,0)+IF(H$6="Ja",Kruistabel!$C$14,0)),"")</f>
        <v>28</v>
      </c>
      <c r="I47" s="326">
        <f>IF(Plananalyse!I47=1,VLOOKUP(I$5,Kruistabel!$B$6:$F$9,MATCH($C47,Kruistabel!$C$5:$F$5,0)+1,FALSE)+MIN(Kruistabel!$C$15,IF($D47="Ja",Kruistabel!$C$13,0)+IF(I$6="Ja",Kruistabel!$C$14,0)),"")</f>
        <v>40</v>
      </c>
      <c r="J47" s="326">
        <f>IF(Plananalyse!J47=1,VLOOKUP(J$5,Kruistabel!$B$6:$F$9,MATCH($C47,Kruistabel!$C$5:$F$5,0)+1,FALSE)+MIN(Kruistabel!$C$15,IF($D47="Ja",Kruistabel!$C$13,0)+IF(J$6="Ja",Kruistabel!$C$14,0)),"")</f>
        <v>28</v>
      </c>
      <c r="K47" s="326">
        <f>IF(Plananalyse!K47=1,VLOOKUP(K$5,Kruistabel!$B$6:$F$9,MATCH($C47,Kruistabel!$C$5:$F$5,0)+1,FALSE)+MIN(Kruistabel!$C$15,IF($D47="Ja",Kruistabel!$C$13,0)+IF(K$6="Ja",Kruistabel!$C$14,0)),"")</f>
        <v>28</v>
      </c>
      <c r="L47" s="326">
        <f>IF(Plananalyse!L47=1,VLOOKUP(L$5,Kruistabel!$B$6:$F$9,MATCH($C47,Kruistabel!$C$5:$F$5,0)+1,FALSE)+MIN(Kruistabel!$C$15,IF($D47="Ja",Kruistabel!$C$13,0)+IF(L$6="Ja",Kruistabel!$C$14,0)),"")</f>
        <v>28</v>
      </c>
      <c r="M47" s="326">
        <f>IF(Plananalyse!M47=1,VLOOKUP(M$5,Kruistabel!$B$6:$F$9,MATCH($C47,Kruistabel!$C$5:$F$5,0)+1,FALSE)+MIN(Kruistabel!$C$15,IF($D47="Ja",Kruistabel!$C$13,0)+IF(M$6="Ja",Kruistabel!$C$14,0)),"")</f>
        <v>44</v>
      </c>
      <c r="N47" s="326">
        <f>IF(Plananalyse!N47=1,VLOOKUP(N$5,Kruistabel!$B$6:$F$9,MATCH($C47,Kruistabel!$C$5:$F$5,0)+1,FALSE)+MIN(Kruistabel!$C$15,IF($D47="Ja",Kruistabel!$C$13,0)+IF(N$6="Ja",Kruistabel!$C$14,0)),"")</f>
        <v>44</v>
      </c>
      <c r="O47" s="326">
        <f>IF(Plananalyse!O47=1,VLOOKUP(O$5,Kruistabel!$B$6:$F$9,MATCH($C47,Kruistabel!$C$5:$F$5,0)+1,FALSE)+MIN(Kruistabel!$C$15,IF($D47="Ja",Kruistabel!$C$13,0)+IF(O$6="Ja",Kruistabel!$C$14,0)),"")</f>
        <v>44</v>
      </c>
      <c r="P47" s="326">
        <f>IF(Plananalyse!P47=1,VLOOKUP(P$5,Kruistabel!$B$6:$F$9,MATCH($C47,Kruistabel!$C$5:$F$5,0)+1,FALSE)+MIN(Kruistabel!$C$15,IF($D47="Ja",Kruistabel!$C$13,0)+IF(P$6="Ja",Kruistabel!$C$14,0)),"")</f>
        <v>48</v>
      </c>
      <c r="Q47" s="326">
        <f>IF(Plananalyse!Q47=1,VLOOKUP(Q$5,Kruistabel!$B$6:$F$9,MATCH($C47,Kruistabel!$C$5:$F$5,0)+1,FALSE)+MIN(Kruistabel!$C$15,IF($D47="Ja",Kruistabel!$C$13,0)+IF(Q$6="Ja",Kruistabel!$C$14,0)),"")</f>
        <v>40</v>
      </c>
      <c r="R47" s="326">
        <f>IF(Plananalyse!R47=1,VLOOKUP(R$5,Kruistabel!$B$6:$F$9,MATCH($C47,Kruistabel!$C$5:$F$5,0)+1,FALSE)+MIN(Kruistabel!$C$15,IF($D47="Ja",Kruistabel!$C$13,0)+IF(R$6="Ja",Kruistabel!$C$14,0)),"")</f>
        <v>44</v>
      </c>
      <c r="S47" s="326">
        <f>IF(Plananalyse!S47=1,VLOOKUP(S$5,Kruistabel!$B$6:$F$9,MATCH($C47,Kruistabel!$C$5:$F$5,0)+1,FALSE)+MIN(Kruistabel!$C$15,IF($D47="Ja",Kruistabel!$C$13,0)+IF(S$6="Ja",Kruistabel!$C$14,0)),"")</f>
        <v>28</v>
      </c>
      <c r="T47" s="326">
        <f>IF(Plananalyse!T47=1,VLOOKUP(T$5,Kruistabel!$B$6:$F$9,MATCH($C47,Kruistabel!$C$5:$F$5,0)+1,FALSE)+MIN(Kruistabel!$C$15,IF($D47="Ja",Kruistabel!$C$13,0)+IF(T$6="Ja",Kruistabel!$C$14,0)),"")</f>
        <v>28</v>
      </c>
      <c r="U47" s="326">
        <f>IF(Plananalyse!U47=1,VLOOKUP(U$5,Kruistabel!$B$6:$F$9,MATCH($C47,Kruistabel!$C$5:$F$5,0)+1,FALSE)+MIN(Kruistabel!$C$15,IF($D47="Ja",Kruistabel!$C$13,0)+IF(U$6="Ja",Kruistabel!$C$14,0)),"")</f>
        <v>28</v>
      </c>
      <c r="V47" s="326">
        <f>IF(Plananalyse!V47=1,VLOOKUP(V$5,Kruistabel!$B$6:$F$9,MATCH($C47,Kruistabel!$C$5:$F$5,0)+1,FALSE)+MIN(Kruistabel!$C$15,IF($D47="Ja",Kruistabel!$C$13,0)+IF(V$6="Ja",Kruistabel!$C$14,0)),"")</f>
        <v>28</v>
      </c>
      <c r="W47" s="326">
        <f>IF(Plananalyse!W47=1,VLOOKUP(W$5,Kruistabel!$B$6:$F$9,MATCH($C47,Kruistabel!$C$5:$F$5,0)+1,FALSE)+MIN(Kruistabel!$C$15,IF($D47="Ja",Kruistabel!$C$13,0)+IF(W$6="Ja",Kruistabel!$C$14,0)),"")</f>
        <v>28</v>
      </c>
      <c r="X47" s="326">
        <f>IF(Plananalyse!X47=1,VLOOKUP(X$5,Kruistabel!$B$6:$F$9,MATCH($C47,Kruistabel!$C$5:$F$5,0)+1,FALSE)+MIN(Kruistabel!$C$15,IF($D47="Ja",Kruistabel!$C$13,0)+IF(X$6="Ja",Kruistabel!$C$14,0)),"")</f>
        <v>28</v>
      </c>
      <c r="Y47" s="326">
        <f>IF(Plananalyse!Y47=1,VLOOKUP(Y$5,Kruistabel!$B$6:$F$9,MATCH($C47,Kruistabel!$C$5:$F$5,0)+1,FALSE)+MIN(Kruistabel!$C$15,IF($D47="Ja",Kruistabel!$C$13,0)+IF(Y$6="Ja",Kruistabel!$C$14,0)),"")</f>
        <v>40</v>
      </c>
      <c r="Z47" s="326">
        <f>IF(Plananalyse!Z47=1,VLOOKUP(Z$5,Kruistabel!$B$6:$F$9,MATCH($C47,Kruistabel!$C$5:$F$5,0)+1,FALSE)+MIN(Kruistabel!$C$15,IF($D47="Ja",Kruistabel!$C$13,0)+IF(Z$6="Ja",Kruistabel!$C$14,0)),"")</f>
        <v>28</v>
      </c>
      <c r="AA47" s="326">
        <f>IF(Plananalyse!AA47=1,VLOOKUP(AA$5,Kruistabel!$B$6:$F$9,MATCH($C47,Kruistabel!$C$5:$F$5,0)+1,FALSE)+MIN(Kruistabel!$C$15,IF($D47="Ja",Kruistabel!$C$13,0)+IF(AA$6="Ja",Kruistabel!$C$14,0)),"")</f>
        <v>28</v>
      </c>
      <c r="AB47" s="326">
        <f>IF(Plananalyse!AB47=1,VLOOKUP(AB$5,Kruistabel!$B$6:$F$9,MATCH($C47,Kruistabel!$C$5:$F$5,0)+1,FALSE)+MIN(Kruistabel!$C$15,IF($D47="Ja",Kruistabel!$C$13,0)+IF(AB$6="Ja",Kruistabel!$C$14,0)),"")</f>
        <v>28</v>
      </c>
      <c r="AC47" s="326">
        <f>IF(Plananalyse!AC47=1,VLOOKUP(AC$5,Kruistabel!$B$6:$F$9,MATCH($C47,Kruistabel!$C$5:$F$5,0)+1,FALSE)+MIN(Kruistabel!$C$15,IF($D47="Ja",Kruistabel!$C$13,0)+IF(AC$6="Ja",Kruistabel!$C$14,0)),"")</f>
        <v>28</v>
      </c>
      <c r="AD47" s="326">
        <f>IF(Plananalyse!AD47=1,VLOOKUP(AD$5,Kruistabel!$B$6:$F$9,MATCH($C47,Kruistabel!$C$5:$F$5,0)+1,FALSE)+MIN(Kruistabel!$C$15,IF($D47="Ja",Kruistabel!$C$13,0)+IF(AD$6="Ja",Kruistabel!$C$14,0)),"")</f>
        <v>28</v>
      </c>
      <c r="AE47" s="326">
        <f>IF(Plananalyse!AE47=1,VLOOKUP(AE$5,Kruistabel!$B$6:$F$9,MATCH($C47,Kruistabel!$C$5:$F$5,0)+1,FALSE)+MIN(Kruistabel!$C$15,IF($D47="Ja",Kruistabel!$C$13,0)+IF(AE$6="Ja",Kruistabel!$C$14,0)),"")</f>
        <v>28</v>
      </c>
      <c r="AF47" s="326">
        <f>IF(Plananalyse!AF47=1,VLOOKUP(AF$5,Kruistabel!$B$6:$F$9,MATCH($C47,Kruistabel!$C$5:$F$5,0)+1,FALSE)+MIN(Kruistabel!$C$15,IF($D47="Ja",Kruistabel!$C$13,0)+IF(AF$6="Ja",Kruistabel!$C$14,0)),"")</f>
        <v>28</v>
      </c>
      <c r="AG47" s="326">
        <f>IF(Plananalyse!AG47=1,VLOOKUP(AG$5,Kruistabel!$B$6:$F$9,MATCH($C47,Kruistabel!$C$5:$F$5,0)+1,FALSE)+MIN(Kruistabel!$C$15,IF($D47="Ja",Kruistabel!$C$13,0)+IF(AG$6="Ja",Kruistabel!$C$14,0)),"")</f>
        <v>28</v>
      </c>
      <c r="AH47" s="326">
        <f>IF(Plananalyse!AH47=1,VLOOKUP(AH$5,Kruistabel!$B$6:$F$9,MATCH($C47,Kruistabel!$C$5:$F$5,0)+1,FALSE)+MIN(Kruistabel!$C$15,IF($D47="Ja",Kruistabel!$C$13,0)+IF(AH$6="Ja",Kruistabel!$C$14,0)),"")</f>
        <v>28</v>
      </c>
      <c r="AI47" s="326">
        <f>IF(Plananalyse!AI47=1,VLOOKUP(AI$5,Kruistabel!$B$6:$F$9,MATCH($C47,Kruistabel!$C$5:$F$5,0)+1,FALSE)+MIN(Kruistabel!$C$15,IF($D47="Ja",Kruistabel!$C$13,0)+IF(AI$6="Ja",Kruistabel!$C$14,0)),"")</f>
        <v>28</v>
      </c>
      <c r="AJ47" s="326">
        <f>IF(Plananalyse!AJ47=1,VLOOKUP(AJ$5,Kruistabel!$B$6:$F$9,MATCH($C47,Kruistabel!$C$5:$F$5,0)+1,FALSE)+MIN(Kruistabel!$C$15,IF($D47="Ja",Kruistabel!$C$13,0)+IF(AJ$6="Ja",Kruistabel!$C$14,0)),"")</f>
        <v>28</v>
      </c>
      <c r="AK47" s="326">
        <f>IF(Plananalyse!AK47=1,VLOOKUP(AK$5,Kruistabel!$B$6:$F$9,MATCH($C47,Kruistabel!$C$5:$F$5,0)+1,FALSE)+MIN(Kruistabel!$C$15,IF($D47="Ja",Kruistabel!$C$13,0)+IF(AK$6="Ja",Kruistabel!$C$14,0)),"")</f>
        <v>42</v>
      </c>
      <c r="AL47" s="326">
        <f>IF(Plananalyse!AL47=1,VLOOKUP(AL$5,Kruistabel!$B$6:$F$9,MATCH($C47,Kruistabel!$C$5:$F$5,0)+1,FALSE)+MIN(Kruistabel!$C$15,IF($D47="Ja",Kruistabel!$C$13,0)+IF(AL$6="Ja",Kruistabel!$C$14,0)),"")</f>
        <v>28</v>
      </c>
      <c r="AM47" s="326">
        <f>IF(Plananalyse!AM47=1,VLOOKUP(AM$5,Kruistabel!$B$6:$F$9,MATCH($C47,Kruistabel!$C$5:$F$5,0)+1,FALSE)+MIN(Kruistabel!$C$15,IF($D47="Ja",Kruistabel!$C$13,0)+IF(AM$6="Ja",Kruistabel!$C$14,0)),"")</f>
        <v>28</v>
      </c>
      <c r="AN47" s="327"/>
      <c r="AO47" s="326">
        <f>IF(Plananalyse!AO47=1,VLOOKUP(AO$5,Kruistabel!$B$6:$F$9,MATCH($C47,Kruistabel!$C$5:$F$5,0)+1,FALSE)+MIN(Kruistabel!$C$15,IF($D47="Ja",Kruistabel!$C$13,0)+IF(AO$6="Ja",Kruistabel!$C$14,0)),"")</f>
        <v>42</v>
      </c>
      <c r="AP47" s="326">
        <f>IF(Plananalyse!AP47=1,VLOOKUP(AP$5,Kruistabel!$B$6:$F$9,MATCH($C47,Kruistabel!$C$5:$F$5,0)+1,FALSE)+MIN(Kruistabel!$C$15,IF($D47="Ja",Kruistabel!$C$13,0)+IF(AP$6="Ja",Kruistabel!$C$14,0)),"")</f>
        <v>42</v>
      </c>
      <c r="AQ47" s="326">
        <f>IF(Plananalyse!AQ47=1,VLOOKUP(AQ$5,Kruistabel!$B$6:$F$9,MATCH($C47,Kruistabel!$C$5:$F$5,0)+1,FALSE)+MIN(Kruistabel!$C$15,IF($D47="Ja",Kruistabel!$C$13,0)+IF(AQ$6="Ja",Kruistabel!$C$14,0)),"")</f>
        <v>42</v>
      </c>
      <c r="AR47" s="326">
        <f>IF(Plananalyse!AR47=1,VLOOKUP(AR$5,Kruistabel!$B$6:$F$9,MATCH($C47,Kruistabel!$C$5:$F$5,0)+1,FALSE)+MIN(Kruistabel!$C$15,IF($D47="Ja",Kruistabel!$C$13,0)+IF(AR$6="Ja",Kruistabel!$C$14,0)),"")</f>
        <v>46</v>
      </c>
      <c r="AS47" s="326">
        <f>IF(Plananalyse!AS47=1,VLOOKUP(AS$5,Kruistabel!$B$6:$F$9,MATCH($C47,Kruistabel!$C$5:$F$5,0)+1,FALSE)+MIN(Kruistabel!$C$15,IF($D47="Ja",Kruistabel!$C$13,0)+IF(AS$6="Ja",Kruistabel!$C$14,0)),"")</f>
        <v>42</v>
      </c>
      <c r="AT47" s="326">
        <f ca="1">IF(Plananalyse!AT47=1,VLOOKUP(AT$5,Kruistabel!$B$6:$F$9,MATCH($C47,Kruistabel!$C$5:$F$5,0)+1,FALSE)+MIN(Kruistabel!$C$15,IF($D47="Ja",Kruistabel!$C$13,0)+IF(AT$6="Ja",Kruistabel!$C$14,0)),"")</f>
        <v>46</v>
      </c>
      <c r="AU47" s="326">
        <f ca="1">IF(Plananalyse!AU47=1,VLOOKUP(AU$5,Kruistabel!$B$6:$F$9,MATCH($C47,Kruistabel!$C$5:$F$5,0)+1,FALSE)+MIN(Kruistabel!$C$15,IF($D47="Ja",Kruistabel!$C$13,0)+IF(AU$6="Ja",Kruistabel!$C$14,0)),"")</f>
        <v>28</v>
      </c>
      <c r="AV47" s="326">
        <f ca="1">IF(Plananalyse!AV47=1,VLOOKUP(AV$5,Kruistabel!$B$6:$F$9,MATCH($C47,Kruistabel!$C$5:$F$5,0)+1,FALSE)+MIN(Kruistabel!$C$15,IF($D47="Ja",Kruistabel!$C$13,0)+IF(AV$6="Ja",Kruistabel!$C$14,0)),"")</f>
        <v>42</v>
      </c>
      <c r="AW47" s="326">
        <f ca="1">IF(Plananalyse!AW47=1,VLOOKUP(AW$5,Kruistabel!$B$6:$F$9,MATCH($C47,Kruistabel!$C$5:$F$5,0)+1,FALSE)+MIN(Kruistabel!$C$15,IF($D47="Ja",Kruistabel!$C$13,0)+IF(AW$6="Ja",Kruistabel!$C$14,0)),"")</f>
        <v>28</v>
      </c>
      <c r="AX47" s="326">
        <f ca="1">IF(Plananalyse!AX47=1,VLOOKUP(AX$5,Kruistabel!$B$6:$F$9,MATCH($C47,Kruistabel!$C$5:$F$5,0)+1,FALSE)+MIN(Kruistabel!$C$15,IF($D47="Ja",Kruistabel!$C$13,0)+IF(AX$6="Ja",Kruistabel!$C$14,0)),"")</f>
        <v>28</v>
      </c>
      <c r="AY47" s="327"/>
      <c r="AZ47" s="326">
        <f ca="1">IF(Plananalyse!AZ47=1,VLOOKUP(AZ$5,Kruistabel!$B$6:$F$9,MATCH($C47,Kruistabel!$C$5:$F$5,0)+1,FALSE)+MIN(Kruistabel!$C$15,IF($D47="Ja",Kruistabel!$C$13,0)+IF(AZ$6="Ja",Kruistabel!$C$14,0)),"")</f>
        <v>28</v>
      </c>
      <c r="BA47" s="326">
        <f ca="1">IF(Plananalyse!BA47=1,VLOOKUP(BA$5,Kruistabel!$B$6:$F$9,MATCH($C47,Kruistabel!$C$5:$F$5,0)+1,FALSE)+MIN(Kruistabel!$C$15,IF($D47="Ja",Kruistabel!$C$13,0)+IF(BA$6="Ja",Kruistabel!$C$14,0)),"")</f>
        <v>28</v>
      </c>
      <c r="BB47" s="326">
        <f ca="1">IF(Plananalyse!BB47=1,VLOOKUP(BB$5,Kruistabel!$B$6:$F$9,MATCH($C47,Kruistabel!$C$5:$F$5,0)+1,FALSE)+MIN(Kruistabel!$C$15,IF($D47="Ja",Kruistabel!$C$13,0)+IF(BB$6="Ja",Kruistabel!$C$14,0)),"")</f>
        <v>40</v>
      </c>
      <c r="BC47" s="326">
        <f ca="1">IF(Plananalyse!BC47=1,VLOOKUP(BC$5,Kruistabel!$B$6:$F$9,MATCH($C47,Kruistabel!$C$5:$F$5,0)+1,FALSE)+MIN(Kruistabel!$C$15,IF($D47="Ja",Kruistabel!$C$13,0)+IF(BC$6="Ja",Kruistabel!$C$14,0)),"")</f>
        <v>40</v>
      </c>
      <c r="BD47" s="326">
        <f ca="1">IF(Plananalyse!BD47=1,VLOOKUP(BD$5,Kruistabel!$B$6:$F$9,MATCH($C47,Kruistabel!$C$5:$F$5,0)+1,FALSE)+MIN(Kruistabel!$C$15,IF($D47="Ja",Kruistabel!$C$13,0)+IF(BD$6="Ja",Kruistabel!$C$14,0)),"")</f>
        <v>28</v>
      </c>
      <c r="BE47" s="326">
        <f ca="1">IF(Plananalyse!BE47=1,VLOOKUP(BE$5,Kruistabel!$B$6:$F$9,MATCH($C47,Kruistabel!$C$5:$F$5,0)+1,FALSE)+MIN(Kruistabel!$C$15,IF($D47="Ja",Kruistabel!$C$13,0)+IF(BE$6="Ja",Kruistabel!$C$14,0)),"")</f>
        <v>28</v>
      </c>
      <c r="BF47" s="326">
        <f ca="1">IF(Plananalyse!BF47=1,VLOOKUP(BF$5,Kruistabel!$B$6:$F$9,MATCH($C47,Kruistabel!$C$5:$F$5,0)+1,FALSE)+MIN(Kruistabel!$C$15,IF($D47="Ja",Kruistabel!$C$13,0)+IF(BF$6="Ja",Kruistabel!$C$14,0)),"")</f>
        <v>28</v>
      </c>
      <c r="BG47" s="326">
        <f ca="1">IF(Plananalyse!BG47=1,VLOOKUP(BG$5,Kruistabel!$B$6:$F$9,MATCH($C47,Kruistabel!$C$5:$F$5,0)+1,FALSE)+MIN(Kruistabel!$C$15,IF($D47="Ja",Kruistabel!$C$13,0)+IF(BG$6="Ja",Kruistabel!$C$14,0)),"")</f>
        <v>28</v>
      </c>
      <c r="BH47" s="326">
        <f ca="1">IF(Plananalyse!BH47=1,VLOOKUP(BH$5,Kruistabel!$B$6:$F$9,MATCH($C47,Kruistabel!$C$5:$F$5,0)+1,FALSE)+MIN(Kruistabel!$C$15,IF($D47="Ja",Kruistabel!$C$13,0)+IF(BH$6="Ja",Kruistabel!$C$14,0)),"")</f>
        <v>28</v>
      </c>
      <c r="BI47" s="327"/>
      <c r="BJ47" s="326" t="e">
        <f ca="1">IF(Plananalyse!BJ47=1,VLOOKUP(BJ$5,Kruistabel!$B$6:$F$9,MATCH($C47,Kruistabel!$C$5:$F$5,0)+1,FALSE)+MIN(Kruistabel!$C$15,IF($D47="Ja",Kruistabel!$C$13,0)+IF(BJ$6="Ja",Kruistabel!$C$14,0)),"")</f>
        <v>#N/A</v>
      </c>
      <c r="BK47" s="326" t="e">
        <f ca="1">IF(Plananalyse!BK47=1,VLOOKUP(BK$5,Kruistabel!$B$6:$F$9,MATCH($C47,Kruistabel!$C$5:$F$5,0)+1,FALSE)+MIN(Kruistabel!$C$15,IF($D47="Ja",Kruistabel!$C$13,0)+IF(BK$6="Ja",Kruistabel!$C$14,0)),"")</f>
        <v>#N/A</v>
      </c>
      <c r="BL47" s="326" t="e">
        <f ca="1">IF(Plananalyse!BL47=1,VLOOKUP(BL$5,Kruistabel!$B$6:$F$9,MATCH($C47,Kruistabel!$C$5:$F$5,0)+1,FALSE)+MIN(Kruistabel!$C$15,IF($D47="Ja",Kruistabel!$C$13,0)+IF(BL$6="Ja",Kruistabel!$C$14,0)),"")</f>
        <v>#N/A</v>
      </c>
      <c r="BM47" s="326" t="e">
        <f ca="1">IF(Plananalyse!BM47=1,VLOOKUP(BM$5,Kruistabel!$B$6:$F$9,MATCH($C47,Kruistabel!$C$5:$F$5,0)+1,FALSE)+MIN(Kruistabel!$C$15,IF($D47="Ja",Kruistabel!$C$13,0)+IF(BM$6="Ja",Kruistabel!$C$14,0)),"")</f>
        <v>#N/A</v>
      </c>
      <c r="BN47" s="326" t="e">
        <f ca="1">IF(Plananalyse!BN47=1,VLOOKUP(BN$5,Kruistabel!$B$6:$F$9,MATCH($C47,Kruistabel!$C$5:$F$5,0)+1,FALSE)+MIN(Kruistabel!$C$15,IF($D47="Ja",Kruistabel!$C$13,0)+IF(BN$6="Ja",Kruistabel!$C$14,0)),"")</f>
        <v>#N/A</v>
      </c>
      <c r="BO47" s="326" t="e">
        <f ca="1">IF(Plananalyse!BO47=1,VLOOKUP(BO$5,Kruistabel!$B$6:$F$9,MATCH($C47,Kruistabel!$C$5:$F$5,0)+1,FALSE)+MIN(Kruistabel!$C$15,IF($D47="Ja",Kruistabel!$C$13,0)+IF(BO$6="Ja",Kruistabel!$C$14,0)),"")</f>
        <v>#N/A</v>
      </c>
      <c r="BP47" s="326" t="e">
        <f ca="1">IF(Plananalyse!BP47=1,VLOOKUP(BP$5,Kruistabel!$B$6:$F$9,MATCH($C47,Kruistabel!$C$5:$F$5,0)+1,FALSE)+MIN(Kruistabel!$C$15,IF($D47="Ja",Kruistabel!$C$13,0)+IF(BP$6="Ja",Kruistabel!$C$14,0)),"")</f>
        <v>#N/A</v>
      </c>
      <c r="BQ47" s="326" t="e">
        <f ca="1">IF(Plananalyse!BQ47=1,VLOOKUP(BQ$5,Kruistabel!$B$6:$F$9,MATCH($C47,Kruistabel!$C$5:$F$5,0)+1,FALSE)+MIN(Kruistabel!$C$15,IF($D47="Ja",Kruistabel!$C$13,0)+IF(BQ$6="Ja",Kruistabel!$C$14,0)),"")</f>
        <v>#N/A</v>
      </c>
      <c r="BR47" s="326" t="e">
        <f ca="1">IF(Plananalyse!BR47=1,VLOOKUP(BR$5,Kruistabel!$B$6:$F$9,MATCH($C47,Kruistabel!$C$5:$F$5,0)+1,FALSE)+MIN(Kruistabel!$C$15,IF($D47="Ja",Kruistabel!$C$13,0)+IF(BR$6="Ja",Kruistabel!$C$14,0)),"")</f>
        <v>#REF!</v>
      </c>
      <c r="BS47" s="326" t="e">
        <f ca="1">IF(Plananalyse!BS47=1,VLOOKUP(BS$5,Kruistabel!$B$6:$F$9,MATCH($C47,Kruistabel!$C$5:$F$5,0)+1,FALSE)+MIN(Kruistabel!$C$15,IF($D47="Ja",Kruistabel!$C$13,0)+IF(BS$6="Ja",Kruistabel!$C$14,0)),"")</f>
        <v>#REF!</v>
      </c>
      <c r="BT47" s="65"/>
      <c r="BU47" s="231">
        <f ca="1">IF(Plananalyse!BU47=1,VLOOKUP(BU$5,Kruistabel!$B$6:$F$9,MATCH($C47,Kruistabel!$C$5:$F$5,0)+1,FALSE)+MIN(Kruistabel!$C$15,IF($D47="Ja",Kruistabel!$C$13,0)+IF(BU$6="Ja",Kruistabel!$C$14,0)),"")</f>
        <v>28</v>
      </c>
      <c r="BV47" s="326">
        <f ca="1">IF(Plananalyse!BV47=1,VLOOKUP(BV$5,Kruistabel!$B$6:$F$9,MATCH($C47,Kruistabel!$C$5:$F$5,0)+1,FALSE)+MIN(Kruistabel!$C$15,IF($D47="Ja",Kruistabel!$C$13,0)+IF(BV$6="Ja",Kruistabel!$C$14,0)),"")</f>
        <v>44</v>
      </c>
      <c r="BW47" s="326">
        <f ca="1">IF(Plananalyse!BW47=1,VLOOKUP(BW$5,Kruistabel!$B$6:$F$9,MATCH($C47,Kruistabel!$C$5:$F$5,0)+1,FALSE)+MIN(Kruistabel!$C$15,IF($D47="Ja",Kruistabel!$C$13,0)+IF(BW$6="Ja",Kruistabel!$C$14,0)),"")</f>
        <v>28</v>
      </c>
      <c r="BX47" s="326">
        <f ca="1">IF(Plananalyse!BX47=1,VLOOKUP(BX$5,Kruistabel!$B$6:$F$9,MATCH($C47,Kruistabel!$C$5:$F$5,0)+1,FALSE)+MIN(Kruistabel!$C$15,IF($D47="Ja",Kruistabel!$C$13,0)+IF(BX$6="Ja",Kruistabel!$C$14,0)),"")</f>
        <v>28</v>
      </c>
      <c r="BY47" s="327"/>
      <c r="BZ47" s="326" t="e">
        <f ca="1">IF(Plananalyse!BZ47=1,VLOOKUP(BZ$5,Kruistabel!$B$6:$F$9,MATCH($C47,Kruistabel!$C$5:$F$5,0)+1,FALSE)+MIN(Kruistabel!$C$15,IF($D47="Ja",Kruistabel!$C$13,0)+IF(BZ$6="Ja",Kruistabel!$C$14,0)),"")</f>
        <v>#N/A</v>
      </c>
      <c r="CA47" s="326" t="e">
        <f ca="1">IF(Plananalyse!CA47=1,VLOOKUP(CA$5,Kruistabel!$B$6:$F$9,MATCH($C47,Kruistabel!$C$5:$F$5,0)+1,FALSE)+MIN(Kruistabel!$C$15,IF($D47="Ja",Kruistabel!$C$13,0)+IF(CA$6="Ja",Kruistabel!$C$14,0)),"")</f>
        <v>#N/A</v>
      </c>
      <c r="CB47" s="326" t="e">
        <f ca="1">IF(Plananalyse!CB47=1,VLOOKUP(CB$5,Kruistabel!$B$6:$F$9,MATCH($C47,Kruistabel!$C$5:$F$5,0)+1,FALSE)+MIN(Kruistabel!$C$15,IF($D47="Ja",Kruistabel!$C$13,0)+IF(CB$6="Ja",Kruistabel!$C$14,0)),"")</f>
        <v>#N/A</v>
      </c>
      <c r="CC47" s="326" t="e">
        <f ca="1">IF(Plananalyse!CC47=1,VLOOKUP(CC$5,Kruistabel!$B$6:$F$9,MATCH($C47,Kruistabel!$C$5:$F$5,0)+1,FALSE)+MIN(Kruistabel!$C$15,IF($D47="Ja",Kruistabel!$C$13,0)+IF(CC$6="Ja",Kruistabel!$C$14,0)),"")</f>
        <v>#N/A</v>
      </c>
      <c r="CD47" s="326" t="e">
        <f ca="1">IF(Plananalyse!CD47=1,VLOOKUP(CD$5,Kruistabel!$B$6:$F$9,MATCH($C47,Kruistabel!$C$5:$F$5,0)+1,FALSE)+MIN(Kruistabel!$C$15,IF($D47="Ja",Kruistabel!$C$13,0)+IF(CD$6="Ja",Kruistabel!$C$14,0)),"")</f>
        <v>#N/A</v>
      </c>
      <c r="CE47" s="326" t="e">
        <f ca="1">IF(Plananalyse!CE47=1,VLOOKUP(CE$5,Kruistabel!$B$6:$F$9,MATCH($C47,Kruistabel!$C$5:$F$5,0)+1,FALSE)+MIN(Kruistabel!$C$15,IF($D47="Ja",Kruistabel!$C$13,0)+IF(CE$6="Ja",Kruistabel!$C$14,0)),"")</f>
        <v>#N/A</v>
      </c>
      <c r="CF47" s="326" t="e">
        <f ca="1">IF(Plananalyse!CF47=1,VLOOKUP(CF$5,Kruistabel!$B$6:$F$9,MATCH($C47,Kruistabel!$C$5:$F$5,0)+1,FALSE)+MIN(Kruistabel!$C$15,IF($D47="Ja",Kruistabel!$C$13,0)+IF(CF$6="Ja",Kruistabel!$C$14,0)),"")</f>
        <v>#N/A</v>
      </c>
      <c r="CG47" s="326" t="e">
        <f ca="1">IF(Plananalyse!CG47=1,VLOOKUP(CG$5,Kruistabel!$B$6:$F$9,MATCH($C47,Kruistabel!$C$5:$F$5,0)+1,FALSE)+MIN(Kruistabel!$C$15,IF($D47="Ja",Kruistabel!$C$13,0)+IF(CG$6="Ja",Kruistabel!$C$14,0)),"")</f>
        <v>#REF!</v>
      </c>
      <c r="CH47" s="326" t="e">
        <f ca="1">IF(Plananalyse!CH47=1,VLOOKUP(CH$5,Kruistabel!$B$6:$F$9,MATCH($C47,Kruistabel!$C$5:$F$5,0)+1,FALSE)+MIN(Kruistabel!$C$15,IF($D47="Ja",Kruistabel!$C$13,0)+IF(CH$6="Ja",Kruistabel!$C$14,0)),"")</f>
        <v>#REF!</v>
      </c>
      <c r="CI47" s="65"/>
      <c r="CJ47" s="326">
        <f ca="1">IF(Plananalyse!CJ47=1,VLOOKUP(CJ$5,Kruistabel!$B$6:$F$9,MATCH($C47,Kruistabel!$C$5:$F$5,0)+1,FALSE)+MIN(Kruistabel!$C$15,IF($D47="Ja",Kruistabel!$C$13,0)+IF(CJ$6="Ja",Kruistabel!$C$14,0)),"")</f>
        <v>44</v>
      </c>
      <c r="CK47" s="326">
        <f ca="1">IF(Plananalyse!CK47=1,VLOOKUP(CK$5,Kruistabel!$B$6:$F$9,MATCH($C47,Kruistabel!$C$5:$F$5,0)+1,FALSE)+MIN(Kruistabel!$C$15,IF($D47="Ja",Kruistabel!$C$13,0)+IF(CK$6="Ja",Kruistabel!$C$14,0)),"")</f>
        <v>44</v>
      </c>
      <c r="CL47" s="326">
        <f ca="1">IF(Plananalyse!CL47=1,VLOOKUP(CL$5,Kruistabel!$B$6:$F$9,MATCH($C47,Kruistabel!$C$5:$F$5,0)+1,FALSE)+MIN(Kruistabel!$C$15,IF($D47="Ja",Kruistabel!$C$13,0)+IF(CL$6="Ja",Kruistabel!$C$14,0)),"")</f>
        <v>28</v>
      </c>
      <c r="CM47" s="326">
        <f ca="1">IF(Plananalyse!CM47=1,VLOOKUP(CM$5,Kruistabel!$B$6:$F$9,MATCH($C47,Kruistabel!$C$5:$F$5,0)+1,FALSE)+MIN(Kruistabel!$C$15,IF($D47="Ja",Kruistabel!$C$13,0)+IF(CM$6="Ja",Kruistabel!$C$14,0)),"")</f>
        <v>48</v>
      </c>
      <c r="CN47" s="326">
        <f ca="1">IF(Plananalyse!CN47=1,VLOOKUP(CN$5,Kruistabel!$B$6:$F$9,MATCH($C47,Kruistabel!$C$5:$F$5,0)+1,FALSE)+MIN(Kruistabel!$C$15,IF($D47="Ja",Kruistabel!$C$13,0)+IF(CN$6="Ja",Kruistabel!$C$14,0)),"")</f>
        <v>48</v>
      </c>
      <c r="CO47" s="326">
        <f ca="1">IF(Plananalyse!CO47=1,VLOOKUP(CO$5,Kruistabel!$B$6:$F$9,MATCH($C47,Kruistabel!$C$5:$F$5,0)+1,FALSE)+MIN(Kruistabel!$C$15,IF($D47="Ja",Kruistabel!$C$13,0)+IF(CO$6="Ja",Kruistabel!$C$14,0)),"")</f>
        <v>40</v>
      </c>
      <c r="CP47" s="326">
        <f ca="1">IF(Plananalyse!CP47=1,VLOOKUP(CP$5,Kruistabel!$B$6:$F$9,MATCH($C47,Kruistabel!$C$5:$F$5,0)+1,FALSE)+MIN(Kruistabel!$C$15,IF($D47="Ja",Kruistabel!$C$13,0)+IF(CP$6="Ja",Kruistabel!$C$14,0)),"")</f>
        <v>44</v>
      </c>
      <c r="CQ47" s="326">
        <f ca="1">IF(Plananalyse!CQ47=1,VLOOKUP(CQ$5,Kruistabel!$B$6:$F$9,MATCH($C47,Kruistabel!$C$5:$F$5,0)+1,FALSE)+MIN(Kruistabel!$C$15,IF($D47="Ja",Kruistabel!$C$13,0)+IF(CQ$6="Ja",Kruistabel!$C$14,0)),"")</f>
        <v>40</v>
      </c>
      <c r="CR47" s="326">
        <f ca="1">IF(Plananalyse!CR47=1,VLOOKUP(CR$5,Kruistabel!$B$6:$F$9,MATCH($C47,Kruistabel!$C$5:$F$5,0)+1,FALSE)+MIN(Kruistabel!$C$15,IF($D47="Ja",Kruistabel!$C$13,0)+IF(CR$6="Ja",Kruistabel!$C$14,0)),"")</f>
        <v>42</v>
      </c>
      <c r="CS47" s="326">
        <f ca="1">IF(Plananalyse!CS47=1,VLOOKUP(CS$5,Kruistabel!$B$6:$F$9,MATCH($C47,Kruistabel!$C$5:$F$5,0)+1,FALSE)+MIN(Kruistabel!$C$15,IF($D47="Ja",Kruistabel!$C$13,0)+IF(CS$6="Ja",Kruistabel!$C$14,0)),"")</f>
        <v>44</v>
      </c>
      <c r="CT47" s="326">
        <f ca="1">IF(Plananalyse!CT47=1,VLOOKUP(CT$5,Kruistabel!$B$6:$F$9,MATCH($C47,Kruistabel!$C$5:$F$5,0)+1,FALSE)+MIN(Kruistabel!$C$15,IF($D47="Ja",Kruistabel!$C$13,0)+IF(CT$6="Ja",Kruistabel!$C$14,0)),"")</f>
        <v>44</v>
      </c>
      <c r="CU47" s="326">
        <f ca="1">IF(Plananalyse!CU47=1,VLOOKUP(CU$5,Kruistabel!$B$6:$F$9,MATCH($C47,Kruistabel!$C$5:$F$5,0)+1,FALSE)+MIN(Kruistabel!$C$15,IF($D47="Ja",Kruistabel!$C$13,0)+IF(CU$6="Ja",Kruistabel!$C$14,0)),"")</f>
        <v>40</v>
      </c>
      <c r="CV47" s="326">
        <f ca="1">IF(Plananalyse!CV47=1,VLOOKUP(CV$5,Kruistabel!$B$6:$F$9,MATCH($C47,Kruistabel!$C$5:$F$5,0)+1,FALSE)+MIN(Kruistabel!$C$15,IF($D47="Ja",Kruistabel!$C$13,0)+IF(CV$6="Ja",Kruistabel!$C$14,0)),"")</f>
        <v>40</v>
      </c>
      <c r="CW47" s="326">
        <f ca="1">IF(Plananalyse!CW47=1,VLOOKUP(CW$5,Kruistabel!$B$6:$F$9,MATCH($C47,Kruistabel!$C$5:$F$5,0)+1,FALSE)+MIN(Kruistabel!$C$15,IF($D47="Ja",Kruistabel!$C$13,0)+IF(CW$6="Ja",Kruistabel!$C$14,0)),"")</f>
        <v>44</v>
      </c>
      <c r="CX47" s="326">
        <f ca="1">IF(Plananalyse!CX47=1,VLOOKUP(CX$5,Kruistabel!$B$6:$F$9,MATCH($C47,Kruistabel!$C$5:$F$5,0)+1,FALSE)+MIN(Kruistabel!$C$15,IF($D47="Ja",Kruistabel!$C$13,0)+IF(CX$6="Ja",Kruistabel!$C$14,0)),"")</f>
        <v>28</v>
      </c>
      <c r="CY47" s="326">
        <f ca="1">IF(Plananalyse!CY47=1,VLOOKUP(CY$5,Kruistabel!$B$6:$F$9,MATCH($C47,Kruistabel!$C$5:$F$5,0)+1,FALSE)+MIN(Kruistabel!$C$15,IF($D47="Ja",Kruistabel!$C$13,0)+IF(CY$6="Ja",Kruistabel!$C$14,0)),"")</f>
        <v>40</v>
      </c>
      <c r="CZ47" s="326">
        <f ca="1">IF(Plananalyse!CZ47=1,VLOOKUP(CZ$5,Kruistabel!$B$6:$F$9,MATCH($C47,Kruistabel!$C$5:$F$5,0)+1,FALSE)+MIN(Kruistabel!$C$15,IF($D47="Ja",Kruistabel!$C$13,0)+IF(CZ$6="Ja",Kruistabel!$C$14,0)),"")</f>
        <v>40</v>
      </c>
      <c r="DA47" s="326">
        <f ca="1">IF(Plananalyse!DA47=1,VLOOKUP(DA$5,Kruistabel!$B$6:$F$9,MATCH($C47,Kruistabel!$C$5:$F$5,0)+1,FALSE)+MIN(Kruistabel!$C$15,IF($D47="Ja",Kruistabel!$C$13,0)+IF(DA$6="Ja",Kruistabel!$C$14,0)),"")</f>
        <v>40</v>
      </c>
      <c r="DB47" s="326">
        <f ca="1">IF(Plananalyse!DB47=1,VLOOKUP(DB$5,Kruistabel!$B$6:$F$9,MATCH($C47,Kruistabel!$C$5:$F$5,0)+1,FALSE)+MIN(Kruistabel!$C$15,IF($D47="Ja",Kruistabel!$C$13,0)+IF(DB$6="Ja",Kruistabel!$C$14,0)),"")</f>
        <v>28</v>
      </c>
      <c r="DC47" s="326">
        <f ca="1">IF(Plananalyse!DC47=1,VLOOKUP(DC$5,Kruistabel!$B$6:$F$9,MATCH($C47,Kruistabel!$C$5:$F$5,0)+1,FALSE)+MIN(Kruistabel!$C$15,IF($D47="Ja",Kruistabel!$C$13,0)+IF(DC$6="Ja",Kruistabel!$C$14,0)),"")</f>
        <v>28</v>
      </c>
      <c r="DD47" s="327"/>
      <c r="DE47" s="326" t="e">
        <f ca="1">IF(Plananalyse!DE47=1,VLOOKUP(DE$5,Kruistabel!$B$6:$F$9,MATCH($C47,Kruistabel!$C$5:$F$5,0)+1,FALSE)+MIN(Kruistabel!$C$15,IF($D47="Ja",Kruistabel!$C$13,0)+IF(DE$6="Ja",Kruistabel!$C$14,0)),"")</f>
        <v>#N/A</v>
      </c>
      <c r="DF47" s="326" t="e">
        <f ca="1">IF(Plananalyse!DF47=1,VLOOKUP(DF$5,Kruistabel!$B$6:$F$9,MATCH($C47,Kruistabel!$C$5:$F$5,0)+1,FALSE)+MIN(Kruistabel!$C$15,IF($D47="Ja",Kruistabel!$C$13,0)+IF(DF$6="Ja",Kruistabel!$C$14,0)),"")</f>
        <v>#N/A</v>
      </c>
      <c r="DG47" s="326" t="e">
        <f ca="1">IF(Plananalyse!DG47=1,VLOOKUP(DG$5,Kruistabel!$B$6:$F$9,MATCH($C47,Kruistabel!$C$5:$F$5,0)+1,FALSE)+MIN(Kruistabel!$C$15,IF($D47="Ja",Kruistabel!$C$13,0)+IF(DG$6="Ja",Kruistabel!$C$14,0)),"")</f>
        <v>#N/A</v>
      </c>
      <c r="DH47" s="326" t="e">
        <f ca="1">IF(Plananalyse!DH47=1,VLOOKUP(DH$5,Kruistabel!$B$6:$F$9,MATCH($C47,Kruistabel!$C$5:$F$5,0)+1,FALSE)+MIN(Kruistabel!$C$15,IF($D47="Ja",Kruistabel!$C$13,0)+IF(DH$6="Ja",Kruistabel!$C$14,0)),"")</f>
        <v>#N/A</v>
      </c>
      <c r="DI47" s="326" t="e">
        <f ca="1">IF(Plananalyse!DI47=1,VLOOKUP(DI$5,Kruistabel!$B$6:$F$9,MATCH($C47,Kruistabel!$C$5:$F$5,0)+1,FALSE)+MIN(Kruistabel!$C$15,IF($D47="Ja",Kruistabel!$C$13,0)+IF(DI$6="Ja",Kruistabel!$C$14,0)),"")</f>
        <v>#N/A</v>
      </c>
      <c r="DJ47" s="326" t="e">
        <f ca="1">IF(Plananalyse!DJ47=1,VLOOKUP(DJ$5,Kruistabel!$B$6:$F$9,MATCH($C47,Kruistabel!$C$5:$F$5,0)+1,FALSE)+MIN(Kruistabel!$C$15,IF($D47="Ja",Kruistabel!$C$13,0)+IF(DJ$6="Ja",Kruistabel!$C$14,0)),"")</f>
        <v>#N/A</v>
      </c>
      <c r="DK47" s="326" t="e">
        <f ca="1">IF(Plananalyse!DK47=1,VLOOKUP(DK$5,Kruistabel!$B$6:$F$9,MATCH($C47,Kruistabel!$C$5:$F$5,0)+1,FALSE)+MIN(Kruistabel!$C$15,IF($D47="Ja",Kruistabel!$C$13,0)+IF(DK$6="Ja",Kruistabel!$C$14,0)),"")</f>
        <v>#REF!</v>
      </c>
      <c r="DL47" s="326" t="e">
        <f ca="1">IF(Plananalyse!DL47=1,VLOOKUP(DL$5,Kruistabel!$B$6:$F$9,MATCH($C47,Kruistabel!$C$5:$F$5,0)+1,FALSE)+MIN(Kruistabel!$C$15,IF($D47="Ja",Kruistabel!$C$13,0)+IF(DL$6="Ja",Kruistabel!$C$14,0)),"")</f>
        <v>#REF!</v>
      </c>
      <c r="DM47" s="327"/>
      <c r="DN47" s="326" t="e">
        <f ca="1">IF(Plananalyse!DN47=1,VLOOKUP(DN$5,Kruistabel!$B$6:$F$9,MATCH($C47,Kruistabel!$C$5:$F$5,0)+1,FALSE)+MIN(Kruistabel!$C$15,IF($D47="Ja",Kruistabel!$C$13,0)+IF(DN$6="Ja",Kruistabel!$C$14,0)),"")</f>
        <v>#N/A</v>
      </c>
      <c r="DO47" s="326" t="e">
        <f ca="1">IF(Plananalyse!DO47=1,VLOOKUP(DO$5,Kruistabel!$B$6:$F$9,MATCH($C47,Kruistabel!$C$5:$F$5,0)+1,FALSE)+MIN(Kruistabel!$C$15,IF($D47="Ja",Kruistabel!$C$13,0)+IF(DO$6="Ja",Kruistabel!$C$14,0)),"")</f>
        <v>#N/A</v>
      </c>
      <c r="DP47" s="326" t="e">
        <f ca="1">IF(Plananalyse!DP47=1,VLOOKUP(DP$5,Kruistabel!$B$6:$F$9,MATCH($C47,Kruistabel!$C$5:$F$5,0)+1,FALSE)+MIN(Kruistabel!$C$15,IF($D47="Ja",Kruistabel!$C$13,0)+IF(DP$6="Ja",Kruistabel!$C$14,0)),"")</f>
        <v>#N/A</v>
      </c>
      <c r="DQ47" s="326" t="e">
        <f ca="1">IF(Plananalyse!DQ47=1,VLOOKUP(DQ$5,Kruistabel!$B$6:$F$9,MATCH($C47,Kruistabel!$C$5:$F$5,0)+1,FALSE)+MIN(Kruistabel!$C$15,IF($D47="Ja",Kruistabel!$C$13,0)+IF(DQ$6="Ja",Kruistabel!$C$14,0)),"")</f>
        <v>#N/A</v>
      </c>
      <c r="DR47" s="326" t="e">
        <f ca="1">IF(Plananalyse!DR47=1,VLOOKUP(DR$5,Kruistabel!$B$6:$F$9,MATCH($C47,Kruistabel!$C$5:$F$5,0)+1,FALSE)+MIN(Kruistabel!$C$15,IF($D47="Ja",Kruistabel!$C$13,0)+IF(DR$6="Ja",Kruistabel!$C$14,0)),"")</f>
        <v>#N/A</v>
      </c>
      <c r="DS47" s="326" t="e">
        <f ca="1">IF(Plananalyse!DS47=1,VLOOKUP(DS$5,Kruistabel!$B$6:$F$9,MATCH($C47,Kruistabel!$C$5:$F$5,0)+1,FALSE)+MIN(Kruistabel!$C$15,IF($D47="Ja",Kruistabel!$C$13,0)+IF(DS$6="Ja",Kruistabel!$C$14,0)),"")</f>
        <v>#N/A</v>
      </c>
      <c r="DT47" s="326" t="e">
        <f ca="1">IF(Plananalyse!DT47=1,VLOOKUP(DT$5,Kruistabel!$B$6:$F$9,MATCH($C47,Kruistabel!$C$5:$F$5,0)+1,FALSE)+MIN(Kruistabel!$C$15,IF($D47="Ja",Kruistabel!$C$13,0)+IF(DT$6="Ja",Kruistabel!$C$14,0)),"")</f>
        <v>#N/A</v>
      </c>
      <c r="DU47" s="326" t="e">
        <f ca="1">IF(Plananalyse!DU47=1,VLOOKUP(DU$5,Kruistabel!$B$6:$F$9,MATCH($C47,Kruistabel!$C$5:$F$5,0)+1,FALSE)+MIN(Kruistabel!$C$15,IF($D47="Ja",Kruistabel!$C$13,0)+IF(DU$6="Ja",Kruistabel!$C$14,0)),"")</f>
        <v>#N/A</v>
      </c>
      <c r="DV47" s="326" t="e">
        <f ca="1">IF(Plananalyse!DV47=1,VLOOKUP(DV$5,Kruistabel!$B$6:$F$9,MATCH($C47,Kruistabel!$C$5:$F$5,0)+1,FALSE)+MIN(Kruistabel!$C$15,IF($D47="Ja",Kruistabel!$C$13,0)+IF(DV$6="Ja",Kruistabel!$C$14,0)),"")</f>
        <v>#N/A</v>
      </c>
      <c r="DW47" s="326" t="e">
        <f ca="1">IF(Plananalyse!DW47=1,VLOOKUP(DW$5,Kruistabel!$B$6:$F$9,MATCH($C47,Kruistabel!$C$5:$F$5,0)+1,FALSE)+MIN(Kruistabel!$C$15,IF($D47="Ja",Kruistabel!$C$13,0)+IF(DW$6="Ja",Kruistabel!$C$14,0)),"")</f>
        <v>#REF!</v>
      </c>
      <c r="DX47" s="326" t="e">
        <f ca="1">IF(Plananalyse!DX47=1,VLOOKUP(DX$5,Kruistabel!$B$6:$F$9,MATCH($C47,Kruistabel!$C$5:$F$5,0)+1,FALSE)+MIN(Kruistabel!$C$15,IF($D47="Ja",Kruistabel!$C$13,0)+IF(DX$6="Ja",Kruistabel!$C$14,0)),"")</f>
        <v>#REF!</v>
      </c>
      <c r="DY47" s="327"/>
      <c r="DZ47" s="326" t="e">
        <f ca="1">IF(Plananalyse!DZ47=1,VLOOKUP(DZ$5,Kruistabel!$B$6:$F$9,MATCH($C47,Kruistabel!$C$5:$F$5,0)+1,FALSE)+MIN(Kruistabel!$C$15,IF($D47="Ja",Kruistabel!$C$13,0)+IF(DZ$6="Ja",Kruistabel!$C$14,0)),"")</f>
        <v>#N/A</v>
      </c>
      <c r="EA47" s="326" t="e">
        <f ca="1">IF(Plananalyse!EA47=1,VLOOKUP(EA$5,Kruistabel!$B$6:$F$9,MATCH($C47,Kruistabel!$C$5:$F$5,0)+1,FALSE)+MIN(Kruistabel!$C$15,IF($D47="Ja",Kruistabel!$C$13,0)+IF(EA$6="Ja",Kruistabel!$C$14,0)),"")</f>
        <v>#N/A</v>
      </c>
      <c r="EB47" s="326" t="e">
        <f ca="1">IF(Plananalyse!EB47=1,VLOOKUP(EB$5,Kruistabel!$B$6:$F$9,MATCH($C47,Kruistabel!$C$5:$F$5,0)+1,FALSE)+MIN(Kruistabel!$C$15,IF($D47="Ja",Kruistabel!$C$13,0)+IF(EB$6="Ja",Kruistabel!$C$14,0)),"")</f>
        <v>#REF!</v>
      </c>
      <c r="EC47" s="326" t="e">
        <f ca="1">IF(Plananalyse!EC47=1,VLOOKUP(EC$5,Kruistabel!$B$6:$F$9,MATCH($C47,Kruistabel!$C$5:$F$5,0)+1,FALSE)+MIN(Kruistabel!$C$15,IF($D47="Ja",Kruistabel!$C$13,0)+IF(EC$6="Ja",Kruistabel!$C$14,0)),"")</f>
        <v>#REF!</v>
      </c>
      <c r="ED47" s="327"/>
      <c r="EE47" s="326" t="e">
        <f ca="1">IF(Plananalyse!EE47=1,VLOOKUP(EE$5,Kruistabel!$B$6:$F$9,MATCH($C47,Kruistabel!$C$5:$F$5,0)+1,FALSE)+MIN(Kruistabel!$C$15,IF($D47="Ja",Kruistabel!$C$13,0)+IF(EE$6="Ja",Kruistabel!$C$14,0)),"")</f>
        <v>#N/A</v>
      </c>
      <c r="EF47" s="326" t="e">
        <f ca="1">IF(Plananalyse!EF47=1,VLOOKUP(EF$5,Kruistabel!$B$6:$F$9,MATCH($C47,Kruistabel!$C$5:$F$5,0)+1,FALSE)+MIN(Kruistabel!$C$15,IF($D47="Ja",Kruistabel!$C$13,0)+IF(EF$6="Ja",Kruistabel!$C$14,0)),"")</f>
        <v>#N/A</v>
      </c>
      <c r="EG47" s="326" t="e">
        <f ca="1">IF(Plananalyse!EG47=1,VLOOKUP(EG$5,Kruistabel!$B$6:$F$9,MATCH($C47,Kruistabel!$C$5:$F$5,0)+1,FALSE)+MIN(Kruistabel!$C$15,IF($D47="Ja",Kruistabel!$C$13,0)+IF(EG$6="Ja",Kruistabel!$C$14,0)),"")</f>
        <v>#N/A</v>
      </c>
      <c r="EH47" s="326" t="e">
        <f ca="1">IF(Plananalyse!EH47=1,VLOOKUP(EH$5,Kruistabel!$B$6:$F$9,MATCH($C47,Kruistabel!$C$5:$F$5,0)+1,FALSE)+MIN(Kruistabel!$C$15,IF($D47="Ja",Kruistabel!$C$13,0)+IF(EH$6="Ja",Kruistabel!$C$14,0)),"")</f>
        <v>#REF!</v>
      </c>
      <c r="EI47" s="326" t="e">
        <f ca="1">IF(Plananalyse!EI47=1,VLOOKUP(EI$5,Kruistabel!$B$6:$F$9,MATCH($C47,Kruistabel!$C$5:$F$5,0)+1,FALSE)+MIN(Kruistabel!$C$15,IF($D47="Ja",Kruistabel!$C$13,0)+IF(EI$6="Ja",Kruistabel!$C$14,0)),"")</f>
        <v>#REF!</v>
      </c>
      <c r="EJ47" s="331" t="str">
        <f>IF(Plananalyse!EJ47=1,VLOOKUP(EJ$5,Kruistabel!$B$6:$F$9,MATCH($C47,Kruistabel!$C$5:$F$5,0)+1,FALSE)+MIN(Kruistabel!$C$15,IF($D47="Ja",Kruistabel!$C$13,0)+IF(EJ$6="Ja",Kruistabel!$C$14,0)),"")</f>
        <v/>
      </c>
      <c r="EK47" s="164"/>
      <c r="EL47" s="164"/>
      <c r="EM47" s="164"/>
      <c r="EN47" s="164"/>
    </row>
    <row r="48" spans="2:144">
      <c r="B48" s="337" t="s">
        <v>145</v>
      </c>
      <c r="C48" s="160" t="str">
        <f>_xlfn.IFNA(VLOOKUP($B48,Classificatietabel!$B$6:$I$91,C$7,FALSE),"")</f>
        <v>laag</v>
      </c>
      <c r="D48" s="160" t="str">
        <f>_xlfn.IFNA(VLOOKUP($B48,Classificatietabel!$B$6:$I$91,D$7,FALSE),"")</f>
        <v>neen</v>
      </c>
      <c r="E48" s="119">
        <f>IF(AND(D48="laag",$D$3=1),0,_xlfn.IFNA(IF(VLOOKUP($B48,Classificatietabel!$B$6:$H$91,$E$5,FALSE)="Ja",1,0),""))</f>
        <v>1</v>
      </c>
      <c r="F48" s="163"/>
      <c r="G48" s="326">
        <f>IF(Plananalyse!G48=1,VLOOKUP(G$5,Kruistabel!$B$6:$F$9,MATCH($C48,Kruistabel!$C$5:$F$5,0)+1,FALSE)+MIN(Kruistabel!$C$15,IF($D48="Ja",Kruistabel!$C$13,0)+IF(G$6="Ja",Kruistabel!$C$14,0)),"")</f>
        <v>28</v>
      </c>
      <c r="H48" s="326">
        <f>IF(Plananalyse!H48=1,VLOOKUP(H$5,Kruistabel!$B$6:$F$9,MATCH($C48,Kruistabel!$C$5:$F$5,0)+1,FALSE)+MIN(Kruistabel!$C$15,IF($D48="Ja",Kruistabel!$C$13,0)+IF(H$6="Ja",Kruistabel!$C$14,0)),"")</f>
        <v>28</v>
      </c>
      <c r="I48" s="326">
        <f>IF(Plananalyse!I48=1,VLOOKUP(I$5,Kruistabel!$B$6:$F$9,MATCH($C48,Kruistabel!$C$5:$F$5,0)+1,FALSE)+MIN(Kruistabel!$C$15,IF($D48="Ja",Kruistabel!$C$13,0)+IF(I$6="Ja",Kruistabel!$C$14,0)),"")</f>
        <v>32</v>
      </c>
      <c r="J48" s="326">
        <f>IF(Plananalyse!J48=1,VLOOKUP(J$5,Kruistabel!$B$6:$F$9,MATCH($C48,Kruistabel!$C$5:$F$5,0)+1,FALSE)+MIN(Kruistabel!$C$15,IF($D48="Ja",Kruistabel!$C$13,0)+IF(J$6="Ja",Kruistabel!$C$14,0)),"")</f>
        <v>28</v>
      </c>
      <c r="K48" s="326">
        <f>IF(Plananalyse!K48=1,VLOOKUP(K$5,Kruistabel!$B$6:$F$9,MATCH($C48,Kruistabel!$C$5:$F$5,0)+1,FALSE)+MIN(Kruistabel!$C$15,IF($D48="Ja",Kruistabel!$C$13,0)+IF(K$6="Ja",Kruistabel!$C$14,0)),"")</f>
        <v>28</v>
      </c>
      <c r="L48" s="326">
        <f>IF(Plananalyse!L48=1,VLOOKUP(L$5,Kruistabel!$B$6:$F$9,MATCH($C48,Kruistabel!$C$5:$F$5,0)+1,FALSE)+MIN(Kruistabel!$C$15,IF($D48="Ja",Kruistabel!$C$13,0)+IF(L$6="Ja",Kruistabel!$C$14,0)),"")</f>
        <v>28</v>
      </c>
      <c r="M48" s="326">
        <f>IF(Plananalyse!M48=1,VLOOKUP(M$5,Kruistabel!$B$6:$F$9,MATCH($C48,Kruistabel!$C$5:$F$5,0)+1,FALSE)+MIN(Kruistabel!$C$15,IF($D48="Ja",Kruistabel!$C$13,0)+IF(M$6="Ja",Kruistabel!$C$14,0)),"")</f>
        <v>36</v>
      </c>
      <c r="N48" s="326">
        <f>IF(Plananalyse!N48=1,VLOOKUP(N$5,Kruistabel!$B$6:$F$9,MATCH($C48,Kruistabel!$C$5:$F$5,0)+1,FALSE)+MIN(Kruistabel!$C$15,IF($D48="Ja",Kruistabel!$C$13,0)+IF(N$6="Ja",Kruistabel!$C$14,0)),"")</f>
        <v>36</v>
      </c>
      <c r="O48" s="326">
        <f>IF(Plananalyse!O48=1,VLOOKUP(O$5,Kruistabel!$B$6:$F$9,MATCH($C48,Kruistabel!$C$5:$F$5,0)+1,FALSE)+MIN(Kruistabel!$C$15,IF($D48="Ja",Kruistabel!$C$13,0)+IF(O$6="Ja",Kruistabel!$C$14,0)),"")</f>
        <v>36</v>
      </c>
      <c r="P48" s="326">
        <f>IF(Plananalyse!P48=1,VLOOKUP(P$5,Kruistabel!$B$6:$F$9,MATCH($C48,Kruistabel!$C$5:$F$5,0)+1,FALSE)+MIN(Kruistabel!$C$15,IF($D48="Ja",Kruistabel!$C$13,0)+IF(P$6="Ja",Kruistabel!$C$14,0)),"")</f>
        <v>40</v>
      </c>
      <c r="Q48" s="326">
        <f>IF(Plananalyse!Q48=1,VLOOKUP(Q$5,Kruistabel!$B$6:$F$9,MATCH($C48,Kruistabel!$C$5:$F$5,0)+1,FALSE)+MIN(Kruistabel!$C$15,IF($D48="Ja",Kruistabel!$C$13,0)+IF(Q$6="Ja",Kruistabel!$C$14,0)),"")</f>
        <v>32</v>
      </c>
      <c r="R48" s="326">
        <f>IF(Plananalyse!R48=1,VLOOKUP(R$5,Kruistabel!$B$6:$F$9,MATCH($C48,Kruistabel!$C$5:$F$5,0)+1,FALSE)+MIN(Kruistabel!$C$15,IF($D48="Ja",Kruistabel!$C$13,0)+IF(R$6="Ja",Kruistabel!$C$14,0)),"")</f>
        <v>36</v>
      </c>
      <c r="S48" s="326">
        <f>IF(Plananalyse!S48=1,VLOOKUP(S$5,Kruistabel!$B$6:$F$9,MATCH($C48,Kruistabel!$C$5:$F$5,0)+1,FALSE)+MIN(Kruistabel!$C$15,IF($D48="Ja",Kruistabel!$C$13,0)+IF(S$6="Ja",Kruistabel!$C$14,0)),"")</f>
        <v>28</v>
      </c>
      <c r="T48" s="326">
        <f>IF(Plananalyse!T48=1,VLOOKUP(T$5,Kruistabel!$B$6:$F$9,MATCH($C48,Kruistabel!$C$5:$F$5,0)+1,FALSE)+MIN(Kruistabel!$C$15,IF($D48="Ja",Kruistabel!$C$13,0)+IF(T$6="Ja",Kruistabel!$C$14,0)),"")</f>
        <v>28</v>
      </c>
      <c r="U48" s="326">
        <f>IF(Plananalyse!U48=1,VLOOKUP(U$5,Kruistabel!$B$6:$F$9,MATCH($C48,Kruistabel!$C$5:$F$5,0)+1,FALSE)+MIN(Kruistabel!$C$15,IF($D48="Ja",Kruistabel!$C$13,0)+IF(U$6="Ja",Kruistabel!$C$14,0)),"")</f>
        <v>28</v>
      </c>
      <c r="V48" s="326">
        <f>IF(Plananalyse!V48=1,VLOOKUP(V$5,Kruistabel!$B$6:$F$9,MATCH($C48,Kruistabel!$C$5:$F$5,0)+1,FALSE)+MIN(Kruistabel!$C$15,IF($D48="Ja",Kruistabel!$C$13,0)+IF(V$6="Ja",Kruistabel!$C$14,0)),"")</f>
        <v>28</v>
      </c>
      <c r="W48" s="326">
        <f>IF(Plananalyse!W48=1,VLOOKUP(W$5,Kruistabel!$B$6:$F$9,MATCH($C48,Kruistabel!$C$5:$F$5,0)+1,FALSE)+MIN(Kruistabel!$C$15,IF($D48="Ja",Kruistabel!$C$13,0)+IF(W$6="Ja",Kruistabel!$C$14,0)),"")</f>
        <v>28</v>
      </c>
      <c r="X48" s="326">
        <f>IF(Plananalyse!X48=1,VLOOKUP(X$5,Kruistabel!$B$6:$F$9,MATCH($C48,Kruistabel!$C$5:$F$5,0)+1,FALSE)+MIN(Kruistabel!$C$15,IF($D48="Ja",Kruistabel!$C$13,0)+IF(X$6="Ja",Kruistabel!$C$14,0)),"")</f>
        <v>28</v>
      </c>
      <c r="Y48" s="326">
        <f>IF(Plananalyse!Y48=1,VLOOKUP(Y$5,Kruistabel!$B$6:$F$9,MATCH($C48,Kruistabel!$C$5:$F$5,0)+1,FALSE)+MIN(Kruistabel!$C$15,IF($D48="Ja",Kruistabel!$C$13,0)+IF(Y$6="Ja",Kruistabel!$C$14,0)),"")</f>
        <v>32</v>
      </c>
      <c r="Z48" s="326">
        <f>IF(Plananalyse!Z48=1,VLOOKUP(Z$5,Kruistabel!$B$6:$F$9,MATCH($C48,Kruistabel!$C$5:$F$5,0)+1,FALSE)+MIN(Kruistabel!$C$15,IF($D48="Ja",Kruistabel!$C$13,0)+IF(Z$6="Ja",Kruistabel!$C$14,0)),"")</f>
        <v>28</v>
      </c>
      <c r="AA48" s="326">
        <f>IF(Plananalyse!AA48=1,VLOOKUP(AA$5,Kruistabel!$B$6:$F$9,MATCH($C48,Kruistabel!$C$5:$F$5,0)+1,FALSE)+MIN(Kruistabel!$C$15,IF($D48="Ja",Kruistabel!$C$13,0)+IF(AA$6="Ja",Kruistabel!$C$14,0)),"")</f>
        <v>28</v>
      </c>
      <c r="AB48" s="326">
        <f>IF(Plananalyse!AB48=1,VLOOKUP(AB$5,Kruistabel!$B$6:$F$9,MATCH($C48,Kruistabel!$C$5:$F$5,0)+1,FALSE)+MIN(Kruistabel!$C$15,IF($D48="Ja",Kruistabel!$C$13,0)+IF(AB$6="Ja",Kruistabel!$C$14,0)),"")</f>
        <v>28</v>
      </c>
      <c r="AC48" s="326">
        <f>IF(Plananalyse!AC48=1,VLOOKUP(AC$5,Kruistabel!$B$6:$F$9,MATCH($C48,Kruistabel!$C$5:$F$5,0)+1,FALSE)+MIN(Kruistabel!$C$15,IF($D48="Ja",Kruistabel!$C$13,0)+IF(AC$6="Ja",Kruistabel!$C$14,0)),"")</f>
        <v>28</v>
      </c>
      <c r="AD48" s="326">
        <f>IF(Plananalyse!AD48=1,VLOOKUP(AD$5,Kruistabel!$B$6:$F$9,MATCH($C48,Kruistabel!$C$5:$F$5,0)+1,FALSE)+MIN(Kruistabel!$C$15,IF($D48="Ja",Kruistabel!$C$13,0)+IF(AD$6="Ja",Kruistabel!$C$14,0)),"")</f>
        <v>28</v>
      </c>
      <c r="AE48" s="326">
        <f>IF(Plananalyse!AE48=1,VLOOKUP(AE$5,Kruistabel!$B$6:$F$9,MATCH($C48,Kruistabel!$C$5:$F$5,0)+1,FALSE)+MIN(Kruistabel!$C$15,IF($D48="Ja",Kruistabel!$C$13,0)+IF(AE$6="Ja",Kruistabel!$C$14,0)),"")</f>
        <v>28</v>
      </c>
      <c r="AF48" s="326">
        <f>IF(Plananalyse!AF48=1,VLOOKUP(AF$5,Kruistabel!$B$6:$F$9,MATCH($C48,Kruistabel!$C$5:$F$5,0)+1,FALSE)+MIN(Kruistabel!$C$15,IF($D48="Ja",Kruistabel!$C$13,0)+IF(AF$6="Ja",Kruistabel!$C$14,0)),"")</f>
        <v>28</v>
      </c>
      <c r="AG48" s="326">
        <f>IF(Plananalyse!AG48=1,VLOOKUP(AG$5,Kruistabel!$B$6:$F$9,MATCH($C48,Kruistabel!$C$5:$F$5,0)+1,FALSE)+MIN(Kruistabel!$C$15,IF($D48="Ja",Kruistabel!$C$13,0)+IF(AG$6="Ja",Kruistabel!$C$14,0)),"")</f>
        <v>28</v>
      </c>
      <c r="AH48" s="326">
        <f>IF(Plananalyse!AH48=1,VLOOKUP(AH$5,Kruistabel!$B$6:$F$9,MATCH($C48,Kruistabel!$C$5:$F$5,0)+1,FALSE)+MIN(Kruistabel!$C$15,IF($D48="Ja",Kruistabel!$C$13,0)+IF(AH$6="Ja",Kruistabel!$C$14,0)),"")</f>
        <v>28</v>
      </c>
      <c r="AI48" s="326">
        <f>IF(Plananalyse!AI48=1,VLOOKUP(AI$5,Kruistabel!$B$6:$F$9,MATCH($C48,Kruistabel!$C$5:$F$5,0)+1,FALSE)+MIN(Kruistabel!$C$15,IF($D48="Ja",Kruistabel!$C$13,0)+IF(AI$6="Ja",Kruistabel!$C$14,0)),"")</f>
        <v>28</v>
      </c>
      <c r="AJ48" s="326">
        <f>IF(Plananalyse!AJ48=1,VLOOKUP(AJ$5,Kruistabel!$B$6:$F$9,MATCH($C48,Kruistabel!$C$5:$F$5,0)+1,FALSE)+MIN(Kruistabel!$C$15,IF($D48="Ja",Kruistabel!$C$13,0)+IF(AJ$6="Ja",Kruistabel!$C$14,0)),"")</f>
        <v>28</v>
      </c>
      <c r="AK48" s="326">
        <f>IF(Plananalyse!AK48=1,VLOOKUP(AK$5,Kruistabel!$B$6:$F$9,MATCH($C48,Kruistabel!$C$5:$F$5,0)+1,FALSE)+MIN(Kruistabel!$C$15,IF($D48="Ja",Kruistabel!$C$13,0)+IF(AK$6="Ja",Kruistabel!$C$14,0)),"")</f>
        <v>34</v>
      </c>
      <c r="AL48" s="326">
        <f>IF(Plananalyse!AL48=1,VLOOKUP(AL$5,Kruistabel!$B$6:$F$9,MATCH($C48,Kruistabel!$C$5:$F$5,0)+1,FALSE)+MIN(Kruistabel!$C$15,IF($D48="Ja",Kruistabel!$C$13,0)+IF(AL$6="Ja",Kruistabel!$C$14,0)),"")</f>
        <v>28</v>
      </c>
      <c r="AM48" s="326">
        <f>IF(Plananalyse!AM48=1,VLOOKUP(AM$5,Kruistabel!$B$6:$F$9,MATCH($C48,Kruistabel!$C$5:$F$5,0)+1,FALSE)+MIN(Kruistabel!$C$15,IF($D48="Ja",Kruistabel!$C$13,0)+IF(AM$6="Ja",Kruistabel!$C$14,0)),"")</f>
        <v>28</v>
      </c>
      <c r="AN48" s="327"/>
      <c r="AO48" s="326">
        <f>IF(Plananalyse!AO48=1,VLOOKUP(AO$5,Kruistabel!$B$6:$F$9,MATCH($C48,Kruistabel!$C$5:$F$5,0)+1,FALSE)+MIN(Kruistabel!$C$15,IF($D48="Ja",Kruistabel!$C$13,0)+IF(AO$6="Ja",Kruistabel!$C$14,0)),"")</f>
        <v>34</v>
      </c>
      <c r="AP48" s="326">
        <f>IF(Plananalyse!AP48=1,VLOOKUP(AP$5,Kruistabel!$B$6:$F$9,MATCH($C48,Kruistabel!$C$5:$F$5,0)+1,FALSE)+MIN(Kruistabel!$C$15,IF($D48="Ja",Kruistabel!$C$13,0)+IF(AP$6="Ja",Kruistabel!$C$14,0)),"")</f>
        <v>34</v>
      </c>
      <c r="AQ48" s="326">
        <f>IF(Plananalyse!AQ48=1,VLOOKUP(AQ$5,Kruistabel!$B$6:$F$9,MATCH($C48,Kruistabel!$C$5:$F$5,0)+1,FALSE)+MIN(Kruistabel!$C$15,IF($D48="Ja",Kruistabel!$C$13,0)+IF(AQ$6="Ja",Kruistabel!$C$14,0)),"")</f>
        <v>34</v>
      </c>
      <c r="AR48" s="326">
        <f>IF(Plananalyse!AR48=1,VLOOKUP(AR$5,Kruistabel!$B$6:$F$9,MATCH($C48,Kruistabel!$C$5:$F$5,0)+1,FALSE)+MIN(Kruistabel!$C$15,IF($D48="Ja",Kruistabel!$C$13,0)+IF(AR$6="Ja",Kruistabel!$C$14,0)),"")</f>
        <v>38</v>
      </c>
      <c r="AS48" s="326">
        <f>IF(Plananalyse!AS48=1,VLOOKUP(AS$5,Kruistabel!$B$6:$F$9,MATCH($C48,Kruistabel!$C$5:$F$5,0)+1,FALSE)+MIN(Kruistabel!$C$15,IF($D48="Ja",Kruistabel!$C$13,0)+IF(AS$6="Ja",Kruistabel!$C$14,0)),"")</f>
        <v>34</v>
      </c>
      <c r="AT48" s="326">
        <f>IF(Plananalyse!AT48=1,VLOOKUP(AT$5,Kruistabel!$B$6:$F$9,MATCH($C48,Kruistabel!$C$5:$F$5,0)+1,FALSE)+MIN(Kruistabel!$C$15,IF($D48="Ja",Kruistabel!$C$13,0)+IF(AT$6="Ja",Kruistabel!$C$14,0)),"")</f>
        <v>38</v>
      </c>
      <c r="AU48" s="326">
        <f ca="1">IF(Plananalyse!AU48=1,VLOOKUP(AU$5,Kruistabel!$B$6:$F$9,MATCH($C48,Kruistabel!$C$5:$F$5,0)+1,FALSE)+MIN(Kruistabel!$C$15,IF($D48="Ja",Kruistabel!$C$13,0)+IF(AU$6="Ja",Kruistabel!$C$14,0)),"")</f>
        <v>28</v>
      </c>
      <c r="AV48" s="326">
        <f ca="1">IF(Plananalyse!AV48=1,VLOOKUP(AV$5,Kruistabel!$B$6:$F$9,MATCH($C48,Kruistabel!$C$5:$F$5,0)+1,FALSE)+MIN(Kruistabel!$C$15,IF($D48="Ja",Kruistabel!$C$13,0)+IF(AV$6="Ja",Kruistabel!$C$14,0)),"")</f>
        <v>34</v>
      </c>
      <c r="AW48" s="326">
        <f ca="1">IF(Plananalyse!AW48=1,VLOOKUP(AW$5,Kruistabel!$B$6:$F$9,MATCH($C48,Kruistabel!$C$5:$F$5,0)+1,FALSE)+MIN(Kruistabel!$C$15,IF($D48="Ja",Kruistabel!$C$13,0)+IF(AW$6="Ja",Kruistabel!$C$14,0)),"")</f>
        <v>28</v>
      </c>
      <c r="AX48" s="326">
        <f ca="1">IF(Plananalyse!AX48=1,VLOOKUP(AX$5,Kruistabel!$B$6:$F$9,MATCH($C48,Kruistabel!$C$5:$F$5,0)+1,FALSE)+MIN(Kruistabel!$C$15,IF($D48="Ja",Kruistabel!$C$13,0)+IF(AX$6="Ja",Kruistabel!$C$14,0)),"")</f>
        <v>28</v>
      </c>
      <c r="AY48" s="327"/>
      <c r="AZ48" s="326">
        <f ca="1">IF(Plananalyse!AZ48=1,VLOOKUP(AZ$5,Kruistabel!$B$6:$F$9,MATCH($C48,Kruistabel!$C$5:$F$5,0)+1,FALSE)+MIN(Kruistabel!$C$15,IF($D48="Ja",Kruistabel!$C$13,0)+IF(AZ$6="Ja",Kruistabel!$C$14,0)),"")</f>
        <v>28</v>
      </c>
      <c r="BA48" s="326">
        <f ca="1">IF(Plananalyse!BA48=1,VLOOKUP(BA$5,Kruistabel!$B$6:$F$9,MATCH($C48,Kruistabel!$C$5:$F$5,0)+1,FALSE)+MIN(Kruistabel!$C$15,IF($D48="Ja",Kruistabel!$C$13,0)+IF(BA$6="Ja",Kruistabel!$C$14,0)),"")</f>
        <v>28</v>
      </c>
      <c r="BB48" s="326">
        <f ca="1">IF(Plananalyse!BB48=1,VLOOKUP(BB$5,Kruistabel!$B$6:$F$9,MATCH($C48,Kruistabel!$C$5:$F$5,0)+1,FALSE)+MIN(Kruistabel!$C$15,IF($D48="Ja",Kruistabel!$C$13,0)+IF(BB$6="Ja",Kruistabel!$C$14,0)),"")</f>
        <v>32</v>
      </c>
      <c r="BC48" s="326">
        <f ca="1">IF(Plananalyse!BC48=1,VLOOKUP(BC$5,Kruistabel!$B$6:$F$9,MATCH($C48,Kruistabel!$C$5:$F$5,0)+1,FALSE)+MIN(Kruistabel!$C$15,IF($D48="Ja",Kruistabel!$C$13,0)+IF(BC$6="Ja",Kruistabel!$C$14,0)),"")</f>
        <v>32</v>
      </c>
      <c r="BD48" s="326">
        <f ca="1">IF(Plananalyse!BD48=1,VLOOKUP(BD$5,Kruistabel!$B$6:$F$9,MATCH($C48,Kruistabel!$C$5:$F$5,0)+1,FALSE)+MIN(Kruistabel!$C$15,IF($D48="Ja",Kruistabel!$C$13,0)+IF(BD$6="Ja",Kruistabel!$C$14,0)),"")</f>
        <v>28</v>
      </c>
      <c r="BE48" s="326">
        <f ca="1">IF(Plananalyse!BE48=1,VLOOKUP(BE$5,Kruistabel!$B$6:$F$9,MATCH($C48,Kruistabel!$C$5:$F$5,0)+1,FALSE)+MIN(Kruistabel!$C$15,IF($D48="Ja",Kruistabel!$C$13,0)+IF(BE$6="Ja",Kruistabel!$C$14,0)),"")</f>
        <v>28</v>
      </c>
      <c r="BF48" s="326">
        <f ca="1">IF(Plananalyse!BF48=1,VLOOKUP(BF$5,Kruistabel!$B$6:$F$9,MATCH($C48,Kruistabel!$C$5:$F$5,0)+1,FALSE)+MIN(Kruistabel!$C$15,IF($D48="Ja",Kruistabel!$C$13,0)+IF(BF$6="Ja",Kruistabel!$C$14,0)),"")</f>
        <v>28</v>
      </c>
      <c r="BG48" s="326">
        <f ca="1">IF(Plananalyse!BG48=1,VLOOKUP(BG$5,Kruistabel!$B$6:$F$9,MATCH($C48,Kruistabel!$C$5:$F$5,0)+1,FALSE)+MIN(Kruistabel!$C$15,IF($D48="Ja",Kruistabel!$C$13,0)+IF(BG$6="Ja",Kruistabel!$C$14,0)),"")</f>
        <v>28</v>
      </c>
      <c r="BH48" s="326">
        <f ca="1">IF(Plananalyse!BH48=1,VLOOKUP(BH$5,Kruistabel!$B$6:$F$9,MATCH($C48,Kruistabel!$C$5:$F$5,0)+1,FALSE)+MIN(Kruistabel!$C$15,IF($D48="Ja",Kruistabel!$C$13,0)+IF(BH$6="Ja",Kruistabel!$C$14,0)),"")</f>
        <v>28</v>
      </c>
      <c r="BI48" s="327"/>
      <c r="BJ48" s="326" t="e">
        <f ca="1">IF(Plananalyse!BJ48=1,VLOOKUP(BJ$5,Kruistabel!$B$6:$F$9,MATCH($C48,Kruistabel!$C$5:$F$5,0)+1,FALSE)+MIN(Kruistabel!$C$15,IF($D48="Ja",Kruistabel!$C$13,0)+IF(BJ$6="Ja",Kruistabel!$C$14,0)),"")</f>
        <v>#N/A</v>
      </c>
      <c r="BK48" s="326" t="e">
        <f ca="1">IF(Plananalyse!BK48=1,VLOOKUP(BK$5,Kruistabel!$B$6:$F$9,MATCH($C48,Kruistabel!$C$5:$F$5,0)+1,FALSE)+MIN(Kruistabel!$C$15,IF($D48="Ja",Kruistabel!$C$13,0)+IF(BK$6="Ja",Kruistabel!$C$14,0)),"")</f>
        <v>#N/A</v>
      </c>
      <c r="BL48" s="326" t="e">
        <f ca="1">IF(Plananalyse!BL48=1,VLOOKUP(BL$5,Kruistabel!$B$6:$F$9,MATCH($C48,Kruistabel!$C$5:$F$5,0)+1,FALSE)+MIN(Kruistabel!$C$15,IF($D48="Ja",Kruistabel!$C$13,0)+IF(BL$6="Ja",Kruistabel!$C$14,0)),"")</f>
        <v>#N/A</v>
      </c>
      <c r="BM48" s="326" t="e">
        <f ca="1">IF(Plananalyse!BM48=1,VLOOKUP(BM$5,Kruistabel!$B$6:$F$9,MATCH($C48,Kruistabel!$C$5:$F$5,0)+1,FALSE)+MIN(Kruistabel!$C$15,IF($D48="Ja",Kruistabel!$C$13,0)+IF(BM$6="Ja",Kruistabel!$C$14,0)),"")</f>
        <v>#N/A</v>
      </c>
      <c r="BN48" s="326" t="e">
        <f ca="1">IF(Plananalyse!BN48=1,VLOOKUP(BN$5,Kruistabel!$B$6:$F$9,MATCH($C48,Kruistabel!$C$5:$F$5,0)+1,FALSE)+MIN(Kruistabel!$C$15,IF($D48="Ja",Kruistabel!$C$13,0)+IF(BN$6="Ja",Kruistabel!$C$14,0)),"")</f>
        <v>#N/A</v>
      </c>
      <c r="BO48" s="326" t="e">
        <f ca="1">IF(Plananalyse!BO48=1,VLOOKUP(BO$5,Kruistabel!$B$6:$F$9,MATCH($C48,Kruistabel!$C$5:$F$5,0)+1,FALSE)+MIN(Kruistabel!$C$15,IF($D48="Ja",Kruistabel!$C$13,0)+IF(BO$6="Ja",Kruistabel!$C$14,0)),"")</f>
        <v>#N/A</v>
      </c>
      <c r="BP48" s="326" t="e">
        <f ca="1">IF(Plananalyse!BP48=1,VLOOKUP(BP$5,Kruistabel!$B$6:$F$9,MATCH($C48,Kruistabel!$C$5:$F$5,0)+1,FALSE)+MIN(Kruistabel!$C$15,IF($D48="Ja",Kruistabel!$C$13,0)+IF(BP$6="Ja",Kruistabel!$C$14,0)),"")</f>
        <v>#N/A</v>
      </c>
      <c r="BQ48" s="326" t="e">
        <f ca="1">IF(Plananalyse!BQ48=1,VLOOKUP(BQ$5,Kruistabel!$B$6:$F$9,MATCH($C48,Kruistabel!$C$5:$F$5,0)+1,FALSE)+MIN(Kruistabel!$C$15,IF($D48="Ja",Kruistabel!$C$13,0)+IF(BQ$6="Ja",Kruistabel!$C$14,0)),"")</f>
        <v>#N/A</v>
      </c>
      <c r="BR48" s="326" t="e">
        <f ca="1">IF(Plananalyse!BR48=1,VLOOKUP(BR$5,Kruistabel!$B$6:$F$9,MATCH($C48,Kruistabel!$C$5:$F$5,0)+1,FALSE)+MIN(Kruistabel!$C$15,IF($D48="Ja",Kruistabel!$C$13,0)+IF(BR$6="Ja",Kruistabel!$C$14,0)),"")</f>
        <v>#REF!</v>
      </c>
      <c r="BS48" s="326" t="e">
        <f ca="1">IF(Plananalyse!BS48=1,VLOOKUP(BS$5,Kruistabel!$B$6:$F$9,MATCH($C48,Kruistabel!$C$5:$F$5,0)+1,FALSE)+MIN(Kruistabel!$C$15,IF($D48="Ja",Kruistabel!$C$13,0)+IF(BS$6="Ja",Kruistabel!$C$14,0)),"")</f>
        <v>#REF!</v>
      </c>
      <c r="BT48" s="65"/>
      <c r="BU48" s="231">
        <f ca="1">IF(Plananalyse!BU48=1,VLOOKUP(BU$5,Kruistabel!$B$6:$F$9,MATCH($C48,Kruistabel!$C$5:$F$5,0)+1,FALSE)+MIN(Kruistabel!$C$15,IF($D48="Ja",Kruistabel!$C$13,0)+IF(BU$6="Ja",Kruistabel!$C$14,0)),"")</f>
        <v>28</v>
      </c>
      <c r="BV48" s="326">
        <f ca="1">IF(Plananalyse!BV48=1,VLOOKUP(BV$5,Kruistabel!$B$6:$F$9,MATCH($C48,Kruistabel!$C$5:$F$5,0)+1,FALSE)+MIN(Kruistabel!$C$15,IF($D48="Ja",Kruistabel!$C$13,0)+IF(BV$6="Ja",Kruistabel!$C$14,0)),"")</f>
        <v>36</v>
      </c>
      <c r="BW48" s="326">
        <f ca="1">IF(Plananalyse!BW48=1,VLOOKUP(BW$5,Kruistabel!$B$6:$F$9,MATCH($C48,Kruistabel!$C$5:$F$5,0)+1,FALSE)+MIN(Kruistabel!$C$15,IF($D48="Ja",Kruistabel!$C$13,0)+IF(BW$6="Ja",Kruistabel!$C$14,0)),"")</f>
        <v>28</v>
      </c>
      <c r="BX48" s="326">
        <f ca="1">IF(Plananalyse!BX48=1,VLOOKUP(BX$5,Kruistabel!$B$6:$F$9,MATCH($C48,Kruistabel!$C$5:$F$5,0)+1,FALSE)+MIN(Kruistabel!$C$15,IF($D48="Ja",Kruistabel!$C$13,0)+IF(BX$6="Ja",Kruistabel!$C$14,0)),"")</f>
        <v>28</v>
      </c>
      <c r="BY48" s="327"/>
      <c r="BZ48" s="326" t="e">
        <f ca="1">IF(Plananalyse!BZ48=1,VLOOKUP(BZ$5,Kruistabel!$B$6:$F$9,MATCH($C48,Kruistabel!$C$5:$F$5,0)+1,FALSE)+MIN(Kruistabel!$C$15,IF($D48="Ja",Kruistabel!$C$13,0)+IF(BZ$6="Ja",Kruistabel!$C$14,0)),"")</f>
        <v>#N/A</v>
      </c>
      <c r="CA48" s="326" t="e">
        <f ca="1">IF(Plananalyse!CA48=1,VLOOKUP(CA$5,Kruistabel!$B$6:$F$9,MATCH($C48,Kruistabel!$C$5:$F$5,0)+1,FALSE)+MIN(Kruistabel!$C$15,IF($D48="Ja",Kruistabel!$C$13,0)+IF(CA$6="Ja",Kruistabel!$C$14,0)),"")</f>
        <v>#N/A</v>
      </c>
      <c r="CB48" s="326" t="e">
        <f ca="1">IF(Plananalyse!CB48=1,VLOOKUP(CB$5,Kruistabel!$B$6:$F$9,MATCH($C48,Kruistabel!$C$5:$F$5,0)+1,FALSE)+MIN(Kruistabel!$C$15,IF($D48="Ja",Kruistabel!$C$13,0)+IF(CB$6="Ja",Kruistabel!$C$14,0)),"")</f>
        <v>#N/A</v>
      </c>
      <c r="CC48" s="326" t="e">
        <f ca="1">IF(Plananalyse!CC48=1,VLOOKUP(CC$5,Kruistabel!$B$6:$F$9,MATCH($C48,Kruistabel!$C$5:$F$5,0)+1,FALSE)+MIN(Kruistabel!$C$15,IF($D48="Ja",Kruistabel!$C$13,0)+IF(CC$6="Ja",Kruistabel!$C$14,0)),"")</f>
        <v>#N/A</v>
      </c>
      <c r="CD48" s="326" t="e">
        <f ca="1">IF(Plananalyse!CD48=1,VLOOKUP(CD$5,Kruistabel!$B$6:$F$9,MATCH($C48,Kruistabel!$C$5:$F$5,0)+1,FALSE)+MIN(Kruistabel!$C$15,IF($D48="Ja",Kruistabel!$C$13,0)+IF(CD$6="Ja",Kruistabel!$C$14,0)),"")</f>
        <v>#N/A</v>
      </c>
      <c r="CE48" s="326" t="e">
        <f ca="1">IF(Plananalyse!CE48=1,VLOOKUP(CE$5,Kruistabel!$B$6:$F$9,MATCH($C48,Kruistabel!$C$5:$F$5,0)+1,FALSE)+MIN(Kruistabel!$C$15,IF($D48="Ja",Kruistabel!$C$13,0)+IF(CE$6="Ja",Kruistabel!$C$14,0)),"")</f>
        <v>#N/A</v>
      </c>
      <c r="CF48" s="326" t="e">
        <f ca="1">IF(Plananalyse!CF48=1,VLOOKUP(CF$5,Kruistabel!$B$6:$F$9,MATCH($C48,Kruistabel!$C$5:$F$5,0)+1,FALSE)+MIN(Kruistabel!$C$15,IF($D48="Ja",Kruistabel!$C$13,0)+IF(CF$6="Ja",Kruistabel!$C$14,0)),"")</f>
        <v>#N/A</v>
      </c>
      <c r="CG48" s="326" t="e">
        <f ca="1">IF(Plananalyse!CG48=1,VLOOKUP(CG$5,Kruistabel!$B$6:$F$9,MATCH($C48,Kruistabel!$C$5:$F$5,0)+1,FALSE)+MIN(Kruistabel!$C$15,IF($D48="Ja",Kruistabel!$C$13,0)+IF(CG$6="Ja",Kruistabel!$C$14,0)),"")</f>
        <v>#REF!</v>
      </c>
      <c r="CH48" s="326" t="e">
        <f ca="1">IF(Plananalyse!CH48=1,VLOOKUP(CH$5,Kruistabel!$B$6:$F$9,MATCH($C48,Kruistabel!$C$5:$F$5,0)+1,FALSE)+MIN(Kruistabel!$C$15,IF($D48="Ja",Kruistabel!$C$13,0)+IF(CH$6="Ja",Kruistabel!$C$14,0)),"")</f>
        <v>#REF!</v>
      </c>
      <c r="CI48" s="65"/>
      <c r="CJ48" s="326">
        <f ca="1">IF(Plananalyse!CJ48=1,VLOOKUP(CJ$5,Kruistabel!$B$6:$F$9,MATCH($C48,Kruistabel!$C$5:$F$5,0)+1,FALSE)+MIN(Kruistabel!$C$15,IF($D48="Ja",Kruistabel!$C$13,0)+IF(CJ$6="Ja",Kruistabel!$C$14,0)),"")</f>
        <v>36</v>
      </c>
      <c r="CK48" s="326">
        <f ca="1">IF(Plananalyse!CK48=1,VLOOKUP(CK$5,Kruistabel!$B$6:$F$9,MATCH($C48,Kruistabel!$C$5:$F$5,0)+1,FALSE)+MIN(Kruistabel!$C$15,IF($D48="Ja",Kruistabel!$C$13,0)+IF(CK$6="Ja",Kruistabel!$C$14,0)),"")</f>
        <v>36</v>
      </c>
      <c r="CL48" s="326">
        <f ca="1">IF(Plananalyse!CL48=1,VLOOKUP(CL$5,Kruistabel!$B$6:$F$9,MATCH($C48,Kruistabel!$C$5:$F$5,0)+1,FALSE)+MIN(Kruistabel!$C$15,IF($D48="Ja",Kruistabel!$C$13,0)+IF(CL$6="Ja",Kruistabel!$C$14,0)),"")</f>
        <v>28</v>
      </c>
      <c r="CM48" s="326">
        <f ca="1">IF(Plananalyse!CM48=1,VLOOKUP(CM$5,Kruistabel!$B$6:$F$9,MATCH($C48,Kruistabel!$C$5:$F$5,0)+1,FALSE)+MIN(Kruistabel!$C$15,IF($D48="Ja",Kruistabel!$C$13,0)+IF(CM$6="Ja",Kruistabel!$C$14,0)),"")</f>
        <v>40</v>
      </c>
      <c r="CN48" s="326">
        <f ca="1">IF(Plananalyse!CN48=1,VLOOKUP(CN$5,Kruistabel!$B$6:$F$9,MATCH($C48,Kruistabel!$C$5:$F$5,0)+1,FALSE)+MIN(Kruistabel!$C$15,IF($D48="Ja",Kruistabel!$C$13,0)+IF(CN$6="Ja",Kruistabel!$C$14,0)),"")</f>
        <v>40</v>
      </c>
      <c r="CO48" s="326">
        <f ca="1">IF(Plananalyse!CO48=1,VLOOKUP(CO$5,Kruistabel!$B$6:$F$9,MATCH($C48,Kruistabel!$C$5:$F$5,0)+1,FALSE)+MIN(Kruistabel!$C$15,IF($D48="Ja",Kruistabel!$C$13,0)+IF(CO$6="Ja",Kruistabel!$C$14,0)),"")</f>
        <v>32</v>
      </c>
      <c r="CP48" s="326">
        <f ca="1">IF(Plananalyse!CP48=1,VLOOKUP(CP$5,Kruistabel!$B$6:$F$9,MATCH($C48,Kruistabel!$C$5:$F$5,0)+1,FALSE)+MIN(Kruistabel!$C$15,IF($D48="Ja",Kruistabel!$C$13,0)+IF(CP$6="Ja",Kruistabel!$C$14,0)),"")</f>
        <v>36</v>
      </c>
      <c r="CQ48" s="326">
        <f ca="1">IF(Plananalyse!CQ48=1,VLOOKUP(CQ$5,Kruistabel!$B$6:$F$9,MATCH($C48,Kruistabel!$C$5:$F$5,0)+1,FALSE)+MIN(Kruistabel!$C$15,IF($D48="Ja",Kruistabel!$C$13,0)+IF(CQ$6="Ja",Kruistabel!$C$14,0)),"")</f>
        <v>32</v>
      </c>
      <c r="CR48" s="326">
        <f ca="1">IF(Plananalyse!CR48=1,VLOOKUP(CR$5,Kruistabel!$B$6:$F$9,MATCH($C48,Kruistabel!$C$5:$F$5,0)+1,FALSE)+MIN(Kruistabel!$C$15,IF($D48="Ja",Kruistabel!$C$13,0)+IF(CR$6="Ja",Kruistabel!$C$14,0)),"")</f>
        <v>34</v>
      </c>
      <c r="CS48" s="326">
        <f ca="1">IF(Plananalyse!CS48=1,VLOOKUP(CS$5,Kruistabel!$B$6:$F$9,MATCH($C48,Kruistabel!$C$5:$F$5,0)+1,FALSE)+MIN(Kruistabel!$C$15,IF($D48="Ja",Kruistabel!$C$13,0)+IF(CS$6="Ja",Kruistabel!$C$14,0)),"")</f>
        <v>36</v>
      </c>
      <c r="CT48" s="326">
        <f ca="1">IF(Plananalyse!CT48=1,VLOOKUP(CT$5,Kruistabel!$B$6:$F$9,MATCH($C48,Kruistabel!$C$5:$F$5,0)+1,FALSE)+MIN(Kruistabel!$C$15,IF($D48="Ja",Kruistabel!$C$13,0)+IF(CT$6="Ja",Kruistabel!$C$14,0)),"")</f>
        <v>36</v>
      </c>
      <c r="CU48" s="326">
        <f ca="1">IF(Plananalyse!CU48=1,VLOOKUP(CU$5,Kruistabel!$B$6:$F$9,MATCH($C48,Kruistabel!$C$5:$F$5,0)+1,FALSE)+MIN(Kruistabel!$C$15,IF($D48="Ja",Kruistabel!$C$13,0)+IF(CU$6="Ja",Kruistabel!$C$14,0)),"")</f>
        <v>32</v>
      </c>
      <c r="CV48" s="326">
        <f ca="1">IF(Plananalyse!CV48=1,VLOOKUP(CV$5,Kruistabel!$B$6:$F$9,MATCH($C48,Kruistabel!$C$5:$F$5,0)+1,FALSE)+MIN(Kruistabel!$C$15,IF($D48="Ja",Kruistabel!$C$13,0)+IF(CV$6="Ja",Kruistabel!$C$14,0)),"")</f>
        <v>32</v>
      </c>
      <c r="CW48" s="326">
        <f ca="1">IF(Plananalyse!CW48=1,VLOOKUP(CW$5,Kruistabel!$B$6:$F$9,MATCH($C48,Kruistabel!$C$5:$F$5,0)+1,FALSE)+MIN(Kruistabel!$C$15,IF($D48="Ja",Kruistabel!$C$13,0)+IF(CW$6="Ja",Kruistabel!$C$14,0)),"")</f>
        <v>36</v>
      </c>
      <c r="CX48" s="326">
        <f ca="1">IF(Plananalyse!CX48=1,VLOOKUP(CX$5,Kruistabel!$B$6:$F$9,MATCH($C48,Kruistabel!$C$5:$F$5,0)+1,FALSE)+MIN(Kruistabel!$C$15,IF($D48="Ja",Kruistabel!$C$13,0)+IF(CX$6="Ja",Kruistabel!$C$14,0)),"")</f>
        <v>28</v>
      </c>
      <c r="CY48" s="326">
        <f ca="1">IF(Plananalyse!CY48=1,VLOOKUP(CY$5,Kruistabel!$B$6:$F$9,MATCH($C48,Kruistabel!$C$5:$F$5,0)+1,FALSE)+MIN(Kruistabel!$C$15,IF($D48="Ja",Kruistabel!$C$13,0)+IF(CY$6="Ja",Kruistabel!$C$14,0)),"")</f>
        <v>32</v>
      </c>
      <c r="CZ48" s="326">
        <f ca="1">IF(Plananalyse!CZ48=1,VLOOKUP(CZ$5,Kruistabel!$B$6:$F$9,MATCH($C48,Kruistabel!$C$5:$F$5,0)+1,FALSE)+MIN(Kruistabel!$C$15,IF($D48="Ja",Kruistabel!$C$13,0)+IF(CZ$6="Ja",Kruistabel!$C$14,0)),"")</f>
        <v>32</v>
      </c>
      <c r="DA48" s="326">
        <f ca="1">IF(Plananalyse!DA48=1,VLOOKUP(DA$5,Kruistabel!$B$6:$F$9,MATCH($C48,Kruistabel!$C$5:$F$5,0)+1,FALSE)+MIN(Kruistabel!$C$15,IF($D48="Ja",Kruistabel!$C$13,0)+IF(DA$6="Ja",Kruistabel!$C$14,0)),"")</f>
        <v>32</v>
      </c>
      <c r="DB48" s="326">
        <f ca="1">IF(Plananalyse!DB48=1,VLOOKUP(DB$5,Kruistabel!$B$6:$F$9,MATCH($C48,Kruistabel!$C$5:$F$5,0)+1,FALSE)+MIN(Kruistabel!$C$15,IF($D48="Ja",Kruistabel!$C$13,0)+IF(DB$6="Ja",Kruistabel!$C$14,0)),"")</f>
        <v>28</v>
      </c>
      <c r="DC48" s="326">
        <f ca="1">IF(Plananalyse!DC48=1,VLOOKUP(DC$5,Kruistabel!$B$6:$F$9,MATCH($C48,Kruistabel!$C$5:$F$5,0)+1,FALSE)+MIN(Kruistabel!$C$15,IF($D48="Ja",Kruistabel!$C$13,0)+IF(DC$6="Ja",Kruistabel!$C$14,0)),"")</f>
        <v>28</v>
      </c>
      <c r="DD48" s="327"/>
      <c r="DE48" s="326" t="e">
        <f ca="1">IF(Plananalyse!DE48=1,VLOOKUP(DE$5,Kruistabel!$B$6:$F$9,MATCH($C48,Kruistabel!$C$5:$F$5,0)+1,FALSE)+MIN(Kruistabel!$C$15,IF($D48="Ja",Kruistabel!$C$13,0)+IF(DE$6="Ja",Kruistabel!$C$14,0)),"")</f>
        <v>#N/A</v>
      </c>
      <c r="DF48" s="326" t="e">
        <f ca="1">IF(Plananalyse!DF48=1,VLOOKUP(DF$5,Kruistabel!$B$6:$F$9,MATCH($C48,Kruistabel!$C$5:$F$5,0)+1,FALSE)+MIN(Kruistabel!$C$15,IF($D48="Ja",Kruistabel!$C$13,0)+IF(DF$6="Ja",Kruistabel!$C$14,0)),"")</f>
        <v>#N/A</v>
      </c>
      <c r="DG48" s="326" t="e">
        <f ca="1">IF(Plananalyse!DG48=1,VLOOKUP(DG$5,Kruistabel!$B$6:$F$9,MATCH($C48,Kruistabel!$C$5:$F$5,0)+1,FALSE)+MIN(Kruistabel!$C$15,IF($D48="Ja",Kruistabel!$C$13,0)+IF(DG$6="Ja",Kruistabel!$C$14,0)),"")</f>
        <v>#N/A</v>
      </c>
      <c r="DH48" s="326" t="e">
        <f ca="1">IF(Plananalyse!DH48=1,VLOOKUP(DH$5,Kruistabel!$B$6:$F$9,MATCH($C48,Kruistabel!$C$5:$F$5,0)+1,FALSE)+MIN(Kruistabel!$C$15,IF($D48="Ja",Kruistabel!$C$13,0)+IF(DH$6="Ja",Kruistabel!$C$14,0)),"")</f>
        <v>#N/A</v>
      </c>
      <c r="DI48" s="326" t="e">
        <f ca="1">IF(Plananalyse!DI48=1,VLOOKUP(DI$5,Kruistabel!$B$6:$F$9,MATCH($C48,Kruistabel!$C$5:$F$5,0)+1,FALSE)+MIN(Kruistabel!$C$15,IF($D48="Ja",Kruistabel!$C$13,0)+IF(DI$6="Ja",Kruistabel!$C$14,0)),"")</f>
        <v>#N/A</v>
      </c>
      <c r="DJ48" s="326" t="e">
        <f ca="1">IF(Plananalyse!DJ48=1,VLOOKUP(DJ$5,Kruistabel!$B$6:$F$9,MATCH($C48,Kruistabel!$C$5:$F$5,0)+1,FALSE)+MIN(Kruistabel!$C$15,IF($D48="Ja",Kruistabel!$C$13,0)+IF(DJ$6="Ja",Kruistabel!$C$14,0)),"")</f>
        <v>#N/A</v>
      </c>
      <c r="DK48" s="326" t="e">
        <f ca="1">IF(Plananalyse!DK48=1,VLOOKUP(DK$5,Kruistabel!$B$6:$F$9,MATCH($C48,Kruistabel!$C$5:$F$5,0)+1,FALSE)+MIN(Kruistabel!$C$15,IF($D48="Ja",Kruistabel!$C$13,0)+IF(DK$6="Ja",Kruistabel!$C$14,0)),"")</f>
        <v>#REF!</v>
      </c>
      <c r="DL48" s="326" t="e">
        <f ca="1">IF(Plananalyse!DL48=1,VLOOKUP(DL$5,Kruistabel!$B$6:$F$9,MATCH($C48,Kruistabel!$C$5:$F$5,0)+1,FALSE)+MIN(Kruistabel!$C$15,IF($D48="Ja",Kruistabel!$C$13,0)+IF(DL$6="Ja",Kruistabel!$C$14,0)),"")</f>
        <v>#REF!</v>
      </c>
      <c r="DM48" s="327"/>
      <c r="DN48" s="326" t="e">
        <f ca="1">IF(Plananalyse!DN48=1,VLOOKUP(DN$5,Kruistabel!$B$6:$F$9,MATCH($C48,Kruistabel!$C$5:$F$5,0)+1,FALSE)+MIN(Kruistabel!$C$15,IF($D48="Ja",Kruistabel!$C$13,0)+IF(DN$6="Ja",Kruistabel!$C$14,0)),"")</f>
        <v>#N/A</v>
      </c>
      <c r="DO48" s="326" t="e">
        <f ca="1">IF(Plananalyse!DO48=1,VLOOKUP(DO$5,Kruistabel!$B$6:$F$9,MATCH($C48,Kruistabel!$C$5:$F$5,0)+1,FALSE)+MIN(Kruistabel!$C$15,IF($D48="Ja",Kruistabel!$C$13,0)+IF(DO$6="Ja",Kruistabel!$C$14,0)),"")</f>
        <v>#N/A</v>
      </c>
      <c r="DP48" s="326" t="e">
        <f ca="1">IF(Plananalyse!DP48=1,VLOOKUP(DP$5,Kruistabel!$B$6:$F$9,MATCH($C48,Kruistabel!$C$5:$F$5,0)+1,FALSE)+MIN(Kruistabel!$C$15,IF($D48="Ja",Kruistabel!$C$13,0)+IF(DP$6="Ja",Kruistabel!$C$14,0)),"")</f>
        <v>#N/A</v>
      </c>
      <c r="DQ48" s="326" t="e">
        <f ca="1">IF(Plananalyse!DQ48=1,VLOOKUP(DQ$5,Kruistabel!$B$6:$F$9,MATCH($C48,Kruistabel!$C$5:$F$5,0)+1,FALSE)+MIN(Kruistabel!$C$15,IF($D48="Ja",Kruistabel!$C$13,0)+IF(DQ$6="Ja",Kruistabel!$C$14,0)),"")</f>
        <v>#N/A</v>
      </c>
      <c r="DR48" s="326" t="e">
        <f ca="1">IF(Plananalyse!DR48=1,VLOOKUP(DR$5,Kruistabel!$B$6:$F$9,MATCH($C48,Kruistabel!$C$5:$F$5,0)+1,FALSE)+MIN(Kruistabel!$C$15,IF($D48="Ja",Kruistabel!$C$13,0)+IF(DR$6="Ja",Kruistabel!$C$14,0)),"")</f>
        <v>#N/A</v>
      </c>
      <c r="DS48" s="326" t="e">
        <f ca="1">IF(Plananalyse!DS48=1,VLOOKUP(DS$5,Kruistabel!$B$6:$F$9,MATCH($C48,Kruistabel!$C$5:$F$5,0)+1,FALSE)+MIN(Kruistabel!$C$15,IF($D48="Ja",Kruistabel!$C$13,0)+IF(DS$6="Ja",Kruistabel!$C$14,0)),"")</f>
        <v>#N/A</v>
      </c>
      <c r="DT48" s="326" t="e">
        <f ca="1">IF(Plananalyse!DT48=1,VLOOKUP(DT$5,Kruistabel!$B$6:$F$9,MATCH($C48,Kruistabel!$C$5:$F$5,0)+1,FALSE)+MIN(Kruistabel!$C$15,IF($D48="Ja",Kruistabel!$C$13,0)+IF(DT$6="Ja",Kruistabel!$C$14,0)),"")</f>
        <v>#N/A</v>
      </c>
      <c r="DU48" s="326" t="e">
        <f ca="1">IF(Plananalyse!DU48=1,VLOOKUP(DU$5,Kruistabel!$B$6:$F$9,MATCH($C48,Kruistabel!$C$5:$F$5,0)+1,FALSE)+MIN(Kruistabel!$C$15,IF($D48="Ja",Kruistabel!$C$13,0)+IF(DU$6="Ja",Kruistabel!$C$14,0)),"")</f>
        <v>#N/A</v>
      </c>
      <c r="DV48" s="326" t="e">
        <f ca="1">IF(Plananalyse!DV48=1,VLOOKUP(DV$5,Kruistabel!$B$6:$F$9,MATCH($C48,Kruistabel!$C$5:$F$5,0)+1,FALSE)+MIN(Kruistabel!$C$15,IF($D48="Ja",Kruistabel!$C$13,0)+IF(DV$6="Ja",Kruistabel!$C$14,0)),"")</f>
        <v>#N/A</v>
      </c>
      <c r="DW48" s="326" t="e">
        <f ca="1">IF(Plananalyse!DW48=1,VLOOKUP(DW$5,Kruistabel!$B$6:$F$9,MATCH($C48,Kruistabel!$C$5:$F$5,0)+1,FALSE)+MIN(Kruistabel!$C$15,IF($D48="Ja",Kruistabel!$C$13,0)+IF(DW$6="Ja",Kruistabel!$C$14,0)),"")</f>
        <v>#REF!</v>
      </c>
      <c r="DX48" s="326" t="e">
        <f ca="1">IF(Plananalyse!DX48=1,VLOOKUP(DX$5,Kruistabel!$B$6:$F$9,MATCH($C48,Kruistabel!$C$5:$F$5,0)+1,FALSE)+MIN(Kruistabel!$C$15,IF($D48="Ja",Kruistabel!$C$13,0)+IF(DX$6="Ja",Kruistabel!$C$14,0)),"")</f>
        <v>#REF!</v>
      </c>
      <c r="DY48" s="327"/>
      <c r="DZ48" s="326" t="e">
        <f ca="1">IF(Plananalyse!DZ48=1,VLOOKUP(DZ$5,Kruistabel!$B$6:$F$9,MATCH($C48,Kruistabel!$C$5:$F$5,0)+1,FALSE)+MIN(Kruistabel!$C$15,IF($D48="Ja",Kruistabel!$C$13,0)+IF(DZ$6="Ja",Kruistabel!$C$14,0)),"")</f>
        <v>#N/A</v>
      </c>
      <c r="EA48" s="326" t="e">
        <f ca="1">IF(Plananalyse!EA48=1,VLOOKUP(EA$5,Kruistabel!$B$6:$F$9,MATCH($C48,Kruistabel!$C$5:$F$5,0)+1,FALSE)+MIN(Kruistabel!$C$15,IF($D48="Ja",Kruistabel!$C$13,0)+IF(EA$6="Ja",Kruistabel!$C$14,0)),"")</f>
        <v>#N/A</v>
      </c>
      <c r="EB48" s="326" t="e">
        <f ca="1">IF(Plananalyse!EB48=1,VLOOKUP(EB$5,Kruistabel!$B$6:$F$9,MATCH($C48,Kruistabel!$C$5:$F$5,0)+1,FALSE)+MIN(Kruistabel!$C$15,IF($D48="Ja",Kruistabel!$C$13,0)+IF(EB$6="Ja",Kruistabel!$C$14,0)),"")</f>
        <v>#REF!</v>
      </c>
      <c r="EC48" s="326" t="e">
        <f ca="1">IF(Plananalyse!EC48=1,VLOOKUP(EC$5,Kruistabel!$B$6:$F$9,MATCH($C48,Kruistabel!$C$5:$F$5,0)+1,FALSE)+MIN(Kruistabel!$C$15,IF($D48="Ja",Kruistabel!$C$13,0)+IF(EC$6="Ja",Kruistabel!$C$14,0)),"")</f>
        <v>#REF!</v>
      </c>
      <c r="ED48" s="327"/>
      <c r="EE48" s="326" t="e">
        <f ca="1">IF(Plananalyse!EE48=1,VLOOKUP(EE$5,Kruistabel!$B$6:$F$9,MATCH($C48,Kruistabel!$C$5:$F$5,0)+1,FALSE)+MIN(Kruistabel!$C$15,IF($D48="Ja",Kruistabel!$C$13,0)+IF(EE$6="Ja",Kruistabel!$C$14,0)),"")</f>
        <v>#N/A</v>
      </c>
      <c r="EF48" s="326" t="e">
        <f ca="1">IF(Plananalyse!EF48=1,VLOOKUP(EF$5,Kruistabel!$B$6:$F$9,MATCH($C48,Kruistabel!$C$5:$F$5,0)+1,FALSE)+MIN(Kruistabel!$C$15,IF($D48="Ja",Kruistabel!$C$13,0)+IF(EF$6="Ja",Kruistabel!$C$14,0)),"")</f>
        <v>#N/A</v>
      </c>
      <c r="EG48" s="326" t="e">
        <f ca="1">IF(Plananalyse!EG48=1,VLOOKUP(EG$5,Kruistabel!$B$6:$F$9,MATCH($C48,Kruistabel!$C$5:$F$5,0)+1,FALSE)+MIN(Kruistabel!$C$15,IF($D48="Ja",Kruistabel!$C$13,0)+IF(EG$6="Ja",Kruistabel!$C$14,0)),"")</f>
        <v>#N/A</v>
      </c>
      <c r="EH48" s="326" t="e">
        <f ca="1">IF(Plananalyse!EH48=1,VLOOKUP(EH$5,Kruistabel!$B$6:$F$9,MATCH($C48,Kruistabel!$C$5:$F$5,0)+1,FALSE)+MIN(Kruistabel!$C$15,IF($D48="Ja",Kruistabel!$C$13,0)+IF(EH$6="Ja",Kruistabel!$C$14,0)),"")</f>
        <v>#REF!</v>
      </c>
      <c r="EI48" s="326" t="e">
        <f ca="1">IF(Plananalyse!EI48=1,VLOOKUP(EI$5,Kruistabel!$B$6:$F$9,MATCH($C48,Kruistabel!$C$5:$F$5,0)+1,FALSE)+MIN(Kruistabel!$C$15,IF($D48="Ja",Kruistabel!$C$13,0)+IF(EI$6="Ja",Kruistabel!$C$14,0)),"")</f>
        <v>#REF!</v>
      </c>
      <c r="EJ48" s="331" t="str">
        <f>IF(Plananalyse!EJ48=1,VLOOKUP(EJ$5,Kruistabel!$B$6:$F$9,MATCH($C48,Kruistabel!$C$5:$F$5,0)+1,FALSE)+MIN(Kruistabel!$C$15,IF($D48="Ja",Kruistabel!$C$13,0)+IF(EJ$6="Ja",Kruistabel!$C$14,0)),"")</f>
        <v/>
      </c>
      <c r="EK48" s="164"/>
      <c r="EL48" s="164"/>
      <c r="EM48" s="164"/>
      <c r="EN48" s="164"/>
    </row>
    <row r="49" spans="2:144">
      <c r="B49" s="337" t="s">
        <v>147</v>
      </c>
      <c r="C49" s="160" t="str">
        <f>_xlfn.IFNA(VLOOKUP($B49,Classificatietabel!$B$6:$I$91,C$7,FALSE),"")</f>
        <v>normaal</v>
      </c>
      <c r="D49" s="160" t="str">
        <f>_xlfn.IFNA(VLOOKUP($B49,Classificatietabel!$B$6:$I$91,D$7,FALSE),"")</f>
        <v>neen</v>
      </c>
      <c r="E49" s="119">
        <f>IF(AND(D49="laag",$D$3=1),0,_xlfn.IFNA(IF(VLOOKUP($B49,Classificatietabel!$B$6:$H$91,$E$5,FALSE)="Ja",1,0),""))</f>
        <v>1</v>
      </c>
      <c r="F49" s="163"/>
      <c r="G49" s="326">
        <f>IF(Plananalyse!G49=1,VLOOKUP(G$5,Kruistabel!$B$6:$F$9,MATCH($C49,Kruistabel!$C$5:$F$5,0)+1,FALSE)+MIN(Kruistabel!$C$15,IF($D49="Ja",Kruistabel!$C$13,0)+IF(G$6="Ja",Kruistabel!$C$14,0)),"")</f>
        <v>28</v>
      </c>
      <c r="H49" s="326">
        <f>IF(Plananalyse!H49=1,VLOOKUP(H$5,Kruistabel!$B$6:$F$9,MATCH($C49,Kruistabel!$C$5:$F$5,0)+1,FALSE)+MIN(Kruistabel!$C$15,IF($D49="Ja",Kruistabel!$C$13,0)+IF(H$6="Ja",Kruistabel!$C$14,0)),"")</f>
        <v>28</v>
      </c>
      <c r="I49" s="326">
        <f>IF(Plananalyse!I49=1,VLOOKUP(I$5,Kruistabel!$B$6:$F$9,MATCH($C49,Kruistabel!$C$5:$F$5,0)+1,FALSE)+MIN(Kruistabel!$C$15,IF($D49="Ja",Kruistabel!$C$13,0)+IF(I$6="Ja",Kruistabel!$C$14,0)),"")</f>
        <v>40</v>
      </c>
      <c r="J49" s="326">
        <f>IF(Plananalyse!J49=1,VLOOKUP(J$5,Kruistabel!$B$6:$F$9,MATCH($C49,Kruistabel!$C$5:$F$5,0)+1,FALSE)+MIN(Kruistabel!$C$15,IF($D49="Ja",Kruistabel!$C$13,0)+IF(J$6="Ja",Kruistabel!$C$14,0)),"")</f>
        <v>28</v>
      </c>
      <c r="K49" s="326">
        <f>IF(Plananalyse!K49=1,VLOOKUP(K$5,Kruistabel!$B$6:$F$9,MATCH($C49,Kruistabel!$C$5:$F$5,0)+1,FALSE)+MIN(Kruistabel!$C$15,IF($D49="Ja",Kruistabel!$C$13,0)+IF(K$6="Ja",Kruistabel!$C$14,0)),"")</f>
        <v>28</v>
      </c>
      <c r="L49" s="326">
        <f>IF(Plananalyse!L49=1,VLOOKUP(L$5,Kruistabel!$B$6:$F$9,MATCH($C49,Kruistabel!$C$5:$F$5,0)+1,FALSE)+MIN(Kruistabel!$C$15,IF($D49="Ja",Kruistabel!$C$13,0)+IF(L$6="Ja",Kruistabel!$C$14,0)),"")</f>
        <v>28</v>
      </c>
      <c r="M49" s="326">
        <f>IF(Plananalyse!M49=1,VLOOKUP(M$5,Kruistabel!$B$6:$F$9,MATCH($C49,Kruistabel!$C$5:$F$5,0)+1,FALSE)+MIN(Kruistabel!$C$15,IF($D49="Ja",Kruistabel!$C$13,0)+IF(M$6="Ja",Kruistabel!$C$14,0)),"")</f>
        <v>44</v>
      </c>
      <c r="N49" s="326">
        <f>IF(Plananalyse!N49=1,VLOOKUP(N$5,Kruistabel!$B$6:$F$9,MATCH($C49,Kruistabel!$C$5:$F$5,0)+1,FALSE)+MIN(Kruistabel!$C$15,IF($D49="Ja",Kruistabel!$C$13,0)+IF(N$6="Ja",Kruistabel!$C$14,0)),"")</f>
        <v>44</v>
      </c>
      <c r="O49" s="326">
        <f>IF(Plananalyse!O49=1,VLOOKUP(O$5,Kruistabel!$B$6:$F$9,MATCH($C49,Kruistabel!$C$5:$F$5,0)+1,FALSE)+MIN(Kruistabel!$C$15,IF($D49="Ja",Kruistabel!$C$13,0)+IF(O$6="Ja",Kruistabel!$C$14,0)),"")</f>
        <v>44</v>
      </c>
      <c r="P49" s="326">
        <f>IF(Plananalyse!P49=1,VLOOKUP(P$5,Kruistabel!$B$6:$F$9,MATCH($C49,Kruistabel!$C$5:$F$5,0)+1,FALSE)+MIN(Kruistabel!$C$15,IF($D49="Ja",Kruistabel!$C$13,0)+IF(P$6="Ja",Kruistabel!$C$14,0)),"")</f>
        <v>48</v>
      </c>
      <c r="Q49" s="326">
        <f>IF(Plananalyse!Q49=1,VLOOKUP(Q$5,Kruistabel!$B$6:$F$9,MATCH($C49,Kruistabel!$C$5:$F$5,0)+1,FALSE)+MIN(Kruistabel!$C$15,IF($D49="Ja",Kruistabel!$C$13,0)+IF(Q$6="Ja",Kruistabel!$C$14,0)),"")</f>
        <v>40</v>
      </c>
      <c r="R49" s="326">
        <f>IF(Plananalyse!R49=1,VLOOKUP(R$5,Kruistabel!$B$6:$F$9,MATCH($C49,Kruistabel!$C$5:$F$5,0)+1,FALSE)+MIN(Kruistabel!$C$15,IF($D49="Ja",Kruistabel!$C$13,0)+IF(R$6="Ja",Kruistabel!$C$14,0)),"")</f>
        <v>44</v>
      </c>
      <c r="S49" s="326">
        <f>IF(Plananalyse!S49=1,VLOOKUP(S$5,Kruistabel!$B$6:$F$9,MATCH($C49,Kruistabel!$C$5:$F$5,0)+1,FALSE)+MIN(Kruistabel!$C$15,IF($D49="Ja",Kruistabel!$C$13,0)+IF(S$6="Ja",Kruistabel!$C$14,0)),"")</f>
        <v>28</v>
      </c>
      <c r="T49" s="326">
        <f>IF(Plananalyse!T49=1,VLOOKUP(T$5,Kruistabel!$B$6:$F$9,MATCH($C49,Kruistabel!$C$5:$F$5,0)+1,FALSE)+MIN(Kruistabel!$C$15,IF($D49="Ja",Kruistabel!$C$13,0)+IF(T$6="Ja",Kruistabel!$C$14,0)),"")</f>
        <v>28</v>
      </c>
      <c r="U49" s="326">
        <f>IF(Plananalyse!U49=1,VLOOKUP(U$5,Kruistabel!$B$6:$F$9,MATCH($C49,Kruistabel!$C$5:$F$5,0)+1,FALSE)+MIN(Kruistabel!$C$15,IF($D49="Ja",Kruistabel!$C$13,0)+IF(U$6="Ja",Kruistabel!$C$14,0)),"")</f>
        <v>28</v>
      </c>
      <c r="V49" s="326">
        <f>IF(Plananalyse!V49=1,VLOOKUP(V$5,Kruistabel!$B$6:$F$9,MATCH($C49,Kruistabel!$C$5:$F$5,0)+1,FALSE)+MIN(Kruistabel!$C$15,IF($D49="Ja",Kruistabel!$C$13,0)+IF(V$6="Ja",Kruistabel!$C$14,0)),"")</f>
        <v>28</v>
      </c>
      <c r="W49" s="326">
        <f>IF(Plananalyse!W49=1,VLOOKUP(W$5,Kruistabel!$B$6:$F$9,MATCH($C49,Kruistabel!$C$5:$F$5,0)+1,FALSE)+MIN(Kruistabel!$C$15,IF($D49="Ja",Kruistabel!$C$13,0)+IF(W$6="Ja",Kruistabel!$C$14,0)),"")</f>
        <v>28</v>
      </c>
      <c r="X49" s="326">
        <f>IF(Plananalyse!X49=1,VLOOKUP(X$5,Kruistabel!$B$6:$F$9,MATCH($C49,Kruistabel!$C$5:$F$5,0)+1,FALSE)+MIN(Kruistabel!$C$15,IF($D49="Ja",Kruistabel!$C$13,0)+IF(X$6="Ja",Kruistabel!$C$14,0)),"")</f>
        <v>28</v>
      </c>
      <c r="Y49" s="326">
        <f>IF(Plananalyse!Y49=1,VLOOKUP(Y$5,Kruistabel!$B$6:$F$9,MATCH($C49,Kruistabel!$C$5:$F$5,0)+1,FALSE)+MIN(Kruistabel!$C$15,IF($D49="Ja",Kruistabel!$C$13,0)+IF(Y$6="Ja",Kruistabel!$C$14,0)),"")</f>
        <v>40</v>
      </c>
      <c r="Z49" s="326">
        <f>IF(Plananalyse!Z49=1,VLOOKUP(Z$5,Kruistabel!$B$6:$F$9,MATCH($C49,Kruistabel!$C$5:$F$5,0)+1,FALSE)+MIN(Kruistabel!$C$15,IF($D49="Ja",Kruistabel!$C$13,0)+IF(Z$6="Ja",Kruistabel!$C$14,0)),"")</f>
        <v>28</v>
      </c>
      <c r="AA49" s="326">
        <f>IF(Plananalyse!AA49=1,VLOOKUP(AA$5,Kruistabel!$B$6:$F$9,MATCH($C49,Kruistabel!$C$5:$F$5,0)+1,FALSE)+MIN(Kruistabel!$C$15,IF($D49="Ja",Kruistabel!$C$13,0)+IF(AA$6="Ja",Kruistabel!$C$14,0)),"")</f>
        <v>28</v>
      </c>
      <c r="AB49" s="326">
        <f>IF(Plananalyse!AB49=1,VLOOKUP(AB$5,Kruistabel!$B$6:$F$9,MATCH($C49,Kruistabel!$C$5:$F$5,0)+1,FALSE)+MIN(Kruistabel!$C$15,IF($D49="Ja",Kruistabel!$C$13,0)+IF(AB$6="Ja",Kruistabel!$C$14,0)),"")</f>
        <v>28</v>
      </c>
      <c r="AC49" s="326">
        <f>IF(Plananalyse!AC49=1,VLOOKUP(AC$5,Kruistabel!$B$6:$F$9,MATCH($C49,Kruistabel!$C$5:$F$5,0)+1,FALSE)+MIN(Kruistabel!$C$15,IF($D49="Ja",Kruistabel!$C$13,0)+IF(AC$6="Ja",Kruistabel!$C$14,0)),"")</f>
        <v>28</v>
      </c>
      <c r="AD49" s="326">
        <f>IF(Plananalyse!AD49=1,VLOOKUP(AD$5,Kruistabel!$B$6:$F$9,MATCH($C49,Kruistabel!$C$5:$F$5,0)+1,FALSE)+MIN(Kruistabel!$C$15,IF($D49="Ja",Kruistabel!$C$13,0)+IF(AD$6="Ja",Kruistabel!$C$14,0)),"")</f>
        <v>28</v>
      </c>
      <c r="AE49" s="326">
        <f>IF(Plananalyse!AE49=1,VLOOKUP(AE$5,Kruistabel!$B$6:$F$9,MATCH($C49,Kruistabel!$C$5:$F$5,0)+1,FALSE)+MIN(Kruistabel!$C$15,IF($D49="Ja",Kruistabel!$C$13,0)+IF(AE$6="Ja",Kruistabel!$C$14,0)),"")</f>
        <v>28</v>
      </c>
      <c r="AF49" s="326">
        <f>IF(Plananalyse!AF49=1,VLOOKUP(AF$5,Kruistabel!$B$6:$F$9,MATCH($C49,Kruistabel!$C$5:$F$5,0)+1,FALSE)+MIN(Kruistabel!$C$15,IF($D49="Ja",Kruistabel!$C$13,0)+IF(AF$6="Ja",Kruistabel!$C$14,0)),"")</f>
        <v>28</v>
      </c>
      <c r="AG49" s="326">
        <f>IF(Plananalyse!AG49=1,VLOOKUP(AG$5,Kruistabel!$B$6:$F$9,MATCH($C49,Kruistabel!$C$5:$F$5,0)+1,FALSE)+MIN(Kruistabel!$C$15,IF($D49="Ja",Kruistabel!$C$13,0)+IF(AG$6="Ja",Kruistabel!$C$14,0)),"")</f>
        <v>28</v>
      </c>
      <c r="AH49" s="326">
        <f>IF(Plananalyse!AH49=1,VLOOKUP(AH$5,Kruistabel!$B$6:$F$9,MATCH($C49,Kruistabel!$C$5:$F$5,0)+1,FALSE)+MIN(Kruistabel!$C$15,IF($D49="Ja",Kruistabel!$C$13,0)+IF(AH$6="Ja",Kruistabel!$C$14,0)),"")</f>
        <v>28</v>
      </c>
      <c r="AI49" s="326">
        <f>IF(Plananalyse!AI49=1,VLOOKUP(AI$5,Kruistabel!$B$6:$F$9,MATCH($C49,Kruistabel!$C$5:$F$5,0)+1,FALSE)+MIN(Kruistabel!$C$15,IF($D49="Ja",Kruistabel!$C$13,0)+IF(AI$6="Ja",Kruistabel!$C$14,0)),"")</f>
        <v>28</v>
      </c>
      <c r="AJ49" s="326">
        <f>IF(Plananalyse!AJ49=1,VLOOKUP(AJ$5,Kruistabel!$B$6:$F$9,MATCH($C49,Kruistabel!$C$5:$F$5,0)+1,FALSE)+MIN(Kruistabel!$C$15,IF($D49="Ja",Kruistabel!$C$13,0)+IF(AJ$6="Ja",Kruistabel!$C$14,0)),"")</f>
        <v>28</v>
      </c>
      <c r="AK49" s="326">
        <f>IF(Plananalyse!AK49=1,VLOOKUP(AK$5,Kruistabel!$B$6:$F$9,MATCH($C49,Kruistabel!$C$5:$F$5,0)+1,FALSE)+MIN(Kruistabel!$C$15,IF($D49="Ja",Kruistabel!$C$13,0)+IF(AK$6="Ja",Kruistabel!$C$14,0)),"")</f>
        <v>42</v>
      </c>
      <c r="AL49" s="326">
        <f>IF(Plananalyse!AL49=1,VLOOKUP(AL$5,Kruistabel!$B$6:$F$9,MATCH($C49,Kruistabel!$C$5:$F$5,0)+1,FALSE)+MIN(Kruistabel!$C$15,IF($D49="Ja",Kruistabel!$C$13,0)+IF(AL$6="Ja",Kruistabel!$C$14,0)),"")</f>
        <v>28</v>
      </c>
      <c r="AM49" s="326">
        <f>IF(Plananalyse!AM49=1,VLOOKUP(AM$5,Kruistabel!$B$6:$F$9,MATCH($C49,Kruistabel!$C$5:$F$5,0)+1,FALSE)+MIN(Kruistabel!$C$15,IF($D49="Ja",Kruistabel!$C$13,0)+IF(AM$6="Ja",Kruistabel!$C$14,0)),"")</f>
        <v>28</v>
      </c>
      <c r="AN49" s="327"/>
      <c r="AO49" s="326">
        <f>IF(Plananalyse!AO49=1,VLOOKUP(AO$5,Kruistabel!$B$6:$F$9,MATCH($C49,Kruistabel!$C$5:$F$5,0)+1,FALSE)+MIN(Kruistabel!$C$15,IF($D49="Ja",Kruistabel!$C$13,0)+IF(AO$6="Ja",Kruistabel!$C$14,0)),"")</f>
        <v>42</v>
      </c>
      <c r="AP49" s="326">
        <f>IF(Plananalyse!AP49=1,VLOOKUP(AP$5,Kruistabel!$B$6:$F$9,MATCH($C49,Kruistabel!$C$5:$F$5,0)+1,FALSE)+MIN(Kruistabel!$C$15,IF($D49="Ja",Kruistabel!$C$13,0)+IF(AP$6="Ja",Kruistabel!$C$14,0)),"")</f>
        <v>42</v>
      </c>
      <c r="AQ49" s="326">
        <f>IF(Plananalyse!AQ49=1,VLOOKUP(AQ$5,Kruistabel!$B$6:$F$9,MATCH($C49,Kruistabel!$C$5:$F$5,0)+1,FALSE)+MIN(Kruistabel!$C$15,IF($D49="Ja",Kruistabel!$C$13,0)+IF(AQ$6="Ja",Kruistabel!$C$14,0)),"")</f>
        <v>42</v>
      </c>
      <c r="AR49" s="326">
        <f>IF(Plananalyse!AR49=1,VLOOKUP(AR$5,Kruistabel!$B$6:$F$9,MATCH($C49,Kruistabel!$C$5:$F$5,0)+1,FALSE)+MIN(Kruistabel!$C$15,IF($D49="Ja",Kruistabel!$C$13,0)+IF(AR$6="Ja",Kruistabel!$C$14,0)),"")</f>
        <v>46</v>
      </c>
      <c r="AS49" s="326">
        <f>IF(Plananalyse!AS49=1,VLOOKUP(AS$5,Kruistabel!$B$6:$F$9,MATCH($C49,Kruistabel!$C$5:$F$5,0)+1,FALSE)+MIN(Kruistabel!$C$15,IF($D49="Ja",Kruistabel!$C$13,0)+IF(AS$6="Ja",Kruistabel!$C$14,0)),"")</f>
        <v>42</v>
      </c>
      <c r="AT49" s="326">
        <f>IF(Plananalyse!AT49=1,VLOOKUP(AT$5,Kruistabel!$B$6:$F$9,MATCH($C49,Kruistabel!$C$5:$F$5,0)+1,FALSE)+MIN(Kruistabel!$C$15,IF($D49="Ja",Kruistabel!$C$13,0)+IF(AT$6="Ja",Kruistabel!$C$14,0)),"")</f>
        <v>46</v>
      </c>
      <c r="AU49" s="326">
        <f>IF(Plananalyse!AU49=1,VLOOKUP(AU$5,Kruistabel!$B$6:$F$9,MATCH($C49,Kruistabel!$C$5:$F$5,0)+1,FALSE)+MIN(Kruistabel!$C$15,IF($D49="Ja",Kruistabel!$C$13,0)+IF(AU$6="Ja",Kruistabel!$C$14,0)),"")</f>
        <v>28</v>
      </c>
      <c r="AV49" s="326">
        <f ca="1">IF(Plananalyse!AV49=1,VLOOKUP(AV$5,Kruistabel!$B$6:$F$9,MATCH($C49,Kruistabel!$C$5:$F$5,0)+1,FALSE)+MIN(Kruistabel!$C$15,IF($D49="Ja",Kruistabel!$C$13,0)+IF(AV$6="Ja",Kruistabel!$C$14,0)),"")</f>
        <v>42</v>
      </c>
      <c r="AW49" s="326">
        <f ca="1">IF(Plananalyse!AW49=1,VLOOKUP(AW$5,Kruistabel!$B$6:$F$9,MATCH($C49,Kruistabel!$C$5:$F$5,0)+1,FALSE)+MIN(Kruistabel!$C$15,IF($D49="Ja",Kruistabel!$C$13,0)+IF(AW$6="Ja",Kruistabel!$C$14,0)),"")</f>
        <v>28</v>
      </c>
      <c r="AX49" s="326">
        <f ca="1">IF(Plananalyse!AX49=1,VLOOKUP(AX$5,Kruistabel!$B$6:$F$9,MATCH($C49,Kruistabel!$C$5:$F$5,0)+1,FALSE)+MIN(Kruistabel!$C$15,IF($D49="Ja",Kruistabel!$C$13,0)+IF(AX$6="Ja",Kruistabel!$C$14,0)),"")</f>
        <v>28</v>
      </c>
      <c r="AY49" s="327"/>
      <c r="AZ49" s="326">
        <f ca="1">IF(Plananalyse!AZ49=1,VLOOKUP(AZ$5,Kruistabel!$B$6:$F$9,MATCH($C49,Kruistabel!$C$5:$F$5,0)+1,FALSE)+MIN(Kruistabel!$C$15,IF($D49="Ja",Kruistabel!$C$13,0)+IF(AZ$6="Ja",Kruistabel!$C$14,0)),"")</f>
        <v>28</v>
      </c>
      <c r="BA49" s="326">
        <f ca="1">IF(Plananalyse!BA49=1,VLOOKUP(BA$5,Kruistabel!$B$6:$F$9,MATCH($C49,Kruistabel!$C$5:$F$5,0)+1,FALSE)+MIN(Kruistabel!$C$15,IF($D49="Ja",Kruistabel!$C$13,0)+IF(BA$6="Ja",Kruistabel!$C$14,0)),"")</f>
        <v>28</v>
      </c>
      <c r="BB49" s="326">
        <f ca="1">IF(Plananalyse!BB49=1,VLOOKUP(BB$5,Kruistabel!$B$6:$F$9,MATCH($C49,Kruistabel!$C$5:$F$5,0)+1,FALSE)+MIN(Kruistabel!$C$15,IF($D49="Ja",Kruistabel!$C$13,0)+IF(BB$6="Ja",Kruistabel!$C$14,0)),"")</f>
        <v>40</v>
      </c>
      <c r="BC49" s="326">
        <f ca="1">IF(Plananalyse!BC49=1,VLOOKUP(BC$5,Kruistabel!$B$6:$F$9,MATCH($C49,Kruistabel!$C$5:$F$5,0)+1,FALSE)+MIN(Kruistabel!$C$15,IF($D49="Ja",Kruistabel!$C$13,0)+IF(BC$6="Ja",Kruistabel!$C$14,0)),"")</f>
        <v>40</v>
      </c>
      <c r="BD49" s="326">
        <f ca="1">IF(Plananalyse!BD49=1,VLOOKUP(BD$5,Kruistabel!$B$6:$F$9,MATCH($C49,Kruistabel!$C$5:$F$5,0)+1,FALSE)+MIN(Kruistabel!$C$15,IF($D49="Ja",Kruistabel!$C$13,0)+IF(BD$6="Ja",Kruistabel!$C$14,0)),"")</f>
        <v>28</v>
      </c>
      <c r="BE49" s="326">
        <f ca="1">IF(Plananalyse!BE49=1,VLOOKUP(BE$5,Kruistabel!$B$6:$F$9,MATCH($C49,Kruistabel!$C$5:$F$5,0)+1,FALSE)+MIN(Kruistabel!$C$15,IF($D49="Ja",Kruistabel!$C$13,0)+IF(BE$6="Ja",Kruistabel!$C$14,0)),"")</f>
        <v>28</v>
      </c>
      <c r="BF49" s="326">
        <f ca="1">IF(Plananalyse!BF49=1,VLOOKUP(BF$5,Kruistabel!$B$6:$F$9,MATCH($C49,Kruistabel!$C$5:$F$5,0)+1,FALSE)+MIN(Kruistabel!$C$15,IF($D49="Ja",Kruistabel!$C$13,0)+IF(BF$6="Ja",Kruistabel!$C$14,0)),"")</f>
        <v>28</v>
      </c>
      <c r="BG49" s="326">
        <f ca="1">IF(Plananalyse!BG49=1,VLOOKUP(BG$5,Kruistabel!$B$6:$F$9,MATCH($C49,Kruistabel!$C$5:$F$5,0)+1,FALSE)+MIN(Kruistabel!$C$15,IF($D49="Ja",Kruistabel!$C$13,0)+IF(BG$6="Ja",Kruistabel!$C$14,0)),"")</f>
        <v>28</v>
      </c>
      <c r="BH49" s="326">
        <f ca="1">IF(Plananalyse!BH49=1,VLOOKUP(BH$5,Kruistabel!$B$6:$F$9,MATCH($C49,Kruistabel!$C$5:$F$5,0)+1,FALSE)+MIN(Kruistabel!$C$15,IF($D49="Ja",Kruistabel!$C$13,0)+IF(BH$6="Ja",Kruistabel!$C$14,0)),"")</f>
        <v>28</v>
      </c>
      <c r="BI49" s="327"/>
      <c r="BJ49" s="326" t="e">
        <f ca="1">IF(Plananalyse!BJ49=1,VLOOKUP(BJ$5,Kruistabel!$B$6:$F$9,MATCH($C49,Kruistabel!$C$5:$F$5,0)+1,FALSE)+MIN(Kruistabel!$C$15,IF($D49="Ja",Kruistabel!$C$13,0)+IF(BJ$6="Ja",Kruistabel!$C$14,0)),"")</f>
        <v>#N/A</v>
      </c>
      <c r="BK49" s="326" t="e">
        <f ca="1">IF(Plananalyse!BK49=1,VLOOKUP(BK$5,Kruistabel!$B$6:$F$9,MATCH($C49,Kruistabel!$C$5:$F$5,0)+1,FALSE)+MIN(Kruistabel!$C$15,IF($D49="Ja",Kruistabel!$C$13,0)+IF(BK$6="Ja",Kruistabel!$C$14,0)),"")</f>
        <v>#N/A</v>
      </c>
      <c r="BL49" s="326" t="e">
        <f ca="1">IF(Plananalyse!BL49=1,VLOOKUP(BL$5,Kruistabel!$B$6:$F$9,MATCH($C49,Kruistabel!$C$5:$F$5,0)+1,FALSE)+MIN(Kruistabel!$C$15,IF($D49="Ja",Kruistabel!$C$13,0)+IF(BL$6="Ja",Kruistabel!$C$14,0)),"")</f>
        <v>#N/A</v>
      </c>
      <c r="BM49" s="326" t="e">
        <f ca="1">IF(Plananalyse!BM49=1,VLOOKUP(BM$5,Kruistabel!$B$6:$F$9,MATCH($C49,Kruistabel!$C$5:$F$5,0)+1,FALSE)+MIN(Kruistabel!$C$15,IF($D49="Ja",Kruistabel!$C$13,0)+IF(BM$6="Ja",Kruistabel!$C$14,0)),"")</f>
        <v>#N/A</v>
      </c>
      <c r="BN49" s="326" t="e">
        <f ca="1">IF(Plananalyse!BN49=1,VLOOKUP(BN$5,Kruistabel!$B$6:$F$9,MATCH($C49,Kruistabel!$C$5:$F$5,0)+1,FALSE)+MIN(Kruistabel!$C$15,IF($D49="Ja",Kruistabel!$C$13,0)+IF(BN$6="Ja",Kruistabel!$C$14,0)),"")</f>
        <v>#N/A</v>
      </c>
      <c r="BO49" s="326" t="e">
        <f ca="1">IF(Plananalyse!BO49=1,VLOOKUP(BO$5,Kruistabel!$B$6:$F$9,MATCH($C49,Kruistabel!$C$5:$F$5,0)+1,FALSE)+MIN(Kruistabel!$C$15,IF($D49="Ja",Kruistabel!$C$13,0)+IF(BO$6="Ja",Kruistabel!$C$14,0)),"")</f>
        <v>#N/A</v>
      </c>
      <c r="BP49" s="326" t="e">
        <f ca="1">IF(Plananalyse!BP49=1,VLOOKUP(BP$5,Kruistabel!$B$6:$F$9,MATCH($C49,Kruistabel!$C$5:$F$5,0)+1,FALSE)+MIN(Kruistabel!$C$15,IF($D49="Ja",Kruistabel!$C$13,0)+IF(BP$6="Ja",Kruistabel!$C$14,0)),"")</f>
        <v>#N/A</v>
      </c>
      <c r="BQ49" s="326" t="e">
        <f ca="1">IF(Plananalyse!BQ49=1,VLOOKUP(BQ$5,Kruistabel!$B$6:$F$9,MATCH($C49,Kruistabel!$C$5:$F$5,0)+1,FALSE)+MIN(Kruistabel!$C$15,IF($D49="Ja",Kruistabel!$C$13,0)+IF(BQ$6="Ja",Kruistabel!$C$14,0)),"")</f>
        <v>#N/A</v>
      </c>
      <c r="BR49" s="326" t="e">
        <f ca="1">IF(Plananalyse!BR49=1,VLOOKUP(BR$5,Kruistabel!$B$6:$F$9,MATCH($C49,Kruistabel!$C$5:$F$5,0)+1,FALSE)+MIN(Kruistabel!$C$15,IF($D49="Ja",Kruistabel!$C$13,0)+IF(BR$6="Ja",Kruistabel!$C$14,0)),"")</f>
        <v>#REF!</v>
      </c>
      <c r="BS49" s="326" t="e">
        <f ca="1">IF(Plananalyse!BS49=1,VLOOKUP(BS$5,Kruistabel!$B$6:$F$9,MATCH($C49,Kruistabel!$C$5:$F$5,0)+1,FALSE)+MIN(Kruistabel!$C$15,IF($D49="Ja",Kruistabel!$C$13,0)+IF(BS$6="Ja",Kruistabel!$C$14,0)),"")</f>
        <v>#REF!</v>
      </c>
      <c r="BT49" s="65"/>
      <c r="BU49" s="231">
        <f ca="1">IF(Plananalyse!BU49=1,VLOOKUP(BU$5,Kruistabel!$B$6:$F$9,MATCH($C49,Kruistabel!$C$5:$F$5,0)+1,FALSE)+MIN(Kruistabel!$C$15,IF($D49="Ja",Kruistabel!$C$13,0)+IF(BU$6="Ja",Kruistabel!$C$14,0)),"")</f>
        <v>28</v>
      </c>
      <c r="BV49" s="326">
        <f ca="1">IF(Plananalyse!BV49=1,VLOOKUP(BV$5,Kruistabel!$B$6:$F$9,MATCH($C49,Kruistabel!$C$5:$F$5,0)+1,FALSE)+MIN(Kruistabel!$C$15,IF($D49="Ja",Kruistabel!$C$13,0)+IF(BV$6="Ja",Kruistabel!$C$14,0)),"")</f>
        <v>44</v>
      </c>
      <c r="BW49" s="326">
        <f ca="1">IF(Plananalyse!BW49=1,VLOOKUP(BW$5,Kruistabel!$B$6:$F$9,MATCH($C49,Kruistabel!$C$5:$F$5,0)+1,FALSE)+MIN(Kruistabel!$C$15,IF($D49="Ja",Kruistabel!$C$13,0)+IF(BW$6="Ja",Kruistabel!$C$14,0)),"")</f>
        <v>28</v>
      </c>
      <c r="BX49" s="326">
        <f ca="1">IF(Plananalyse!BX49=1,VLOOKUP(BX$5,Kruistabel!$B$6:$F$9,MATCH($C49,Kruistabel!$C$5:$F$5,0)+1,FALSE)+MIN(Kruistabel!$C$15,IF($D49="Ja",Kruistabel!$C$13,0)+IF(BX$6="Ja",Kruistabel!$C$14,0)),"")</f>
        <v>28</v>
      </c>
      <c r="BY49" s="327"/>
      <c r="BZ49" s="326" t="e">
        <f ca="1">IF(Plananalyse!BZ49=1,VLOOKUP(BZ$5,Kruistabel!$B$6:$F$9,MATCH($C49,Kruistabel!$C$5:$F$5,0)+1,FALSE)+MIN(Kruistabel!$C$15,IF($D49="Ja",Kruistabel!$C$13,0)+IF(BZ$6="Ja",Kruistabel!$C$14,0)),"")</f>
        <v>#N/A</v>
      </c>
      <c r="CA49" s="326" t="e">
        <f ca="1">IF(Plananalyse!CA49=1,VLOOKUP(CA$5,Kruistabel!$B$6:$F$9,MATCH($C49,Kruistabel!$C$5:$F$5,0)+1,FALSE)+MIN(Kruistabel!$C$15,IF($D49="Ja",Kruistabel!$C$13,0)+IF(CA$6="Ja",Kruistabel!$C$14,0)),"")</f>
        <v>#N/A</v>
      </c>
      <c r="CB49" s="326" t="e">
        <f ca="1">IF(Plananalyse!CB49=1,VLOOKUP(CB$5,Kruistabel!$B$6:$F$9,MATCH($C49,Kruistabel!$C$5:$F$5,0)+1,FALSE)+MIN(Kruistabel!$C$15,IF($D49="Ja",Kruistabel!$C$13,0)+IF(CB$6="Ja",Kruistabel!$C$14,0)),"")</f>
        <v>#N/A</v>
      </c>
      <c r="CC49" s="326" t="e">
        <f ca="1">IF(Plananalyse!CC49=1,VLOOKUP(CC$5,Kruistabel!$B$6:$F$9,MATCH($C49,Kruistabel!$C$5:$F$5,0)+1,FALSE)+MIN(Kruistabel!$C$15,IF($D49="Ja",Kruistabel!$C$13,0)+IF(CC$6="Ja",Kruistabel!$C$14,0)),"")</f>
        <v>#N/A</v>
      </c>
      <c r="CD49" s="326" t="e">
        <f ca="1">IF(Plananalyse!CD49=1,VLOOKUP(CD$5,Kruistabel!$B$6:$F$9,MATCH($C49,Kruistabel!$C$5:$F$5,0)+1,FALSE)+MIN(Kruistabel!$C$15,IF($D49="Ja",Kruistabel!$C$13,0)+IF(CD$6="Ja",Kruistabel!$C$14,0)),"")</f>
        <v>#N/A</v>
      </c>
      <c r="CE49" s="326" t="e">
        <f ca="1">IF(Plananalyse!CE49=1,VLOOKUP(CE$5,Kruistabel!$B$6:$F$9,MATCH($C49,Kruistabel!$C$5:$F$5,0)+1,FALSE)+MIN(Kruistabel!$C$15,IF($D49="Ja",Kruistabel!$C$13,0)+IF(CE$6="Ja",Kruistabel!$C$14,0)),"")</f>
        <v>#N/A</v>
      </c>
      <c r="CF49" s="326" t="e">
        <f ca="1">IF(Plananalyse!CF49=1,VLOOKUP(CF$5,Kruistabel!$B$6:$F$9,MATCH($C49,Kruistabel!$C$5:$F$5,0)+1,FALSE)+MIN(Kruistabel!$C$15,IF($D49="Ja",Kruistabel!$C$13,0)+IF(CF$6="Ja",Kruistabel!$C$14,0)),"")</f>
        <v>#N/A</v>
      </c>
      <c r="CG49" s="326" t="e">
        <f ca="1">IF(Plananalyse!CG49=1,VLOOKUP(CG$5,Kruistabel!$B$6:$F$9,MATCH($C49,Kruistabel!$C$5:$F$5,0)+1,FALSE)+MIN(Kruistabel!$C$15,IF($D49="Ja",Kruistabel!$C$13,0)+IF(CG$6="Ja",Kruistabel!$C$14,0)),"")</f>
        <v>#REF!</v>
      </c>
      <c r="CH49" s="326" t="e">
        <f ca="1">IF(Plananalyse!CH49=1,VLOOKUP(CH$5,Kruistabel!$B$6:$F$9,MATCH($C49,Kruistabel!$C$5:$F$5,0)+1,FALSE)+MIN(Kruistabel!$C$15,IF($D49="Ja",Kruistabel!$C$13,0)+IF(CH$6="Ja",Kruistabel!$C$14,0)),"")</f>
        <v>#REF!</v>
      </c>
      <c r="CI49" s="65"/>
      <c r="CJ49" s="326">
        <f ca="1">IF(Plananalyse!CJ49=1,VLOOKUP(CJ$5,Kruistabel!$B$6:$F$9,MATCH($C49,Kruistabel!$C$5:$F$5,0)+1,FALSE)+MIN(Kruistabel!$C$15,IF($D49="Ja",Kruistabel!$C$13,0)+IF(CJ$6="Ja",Kruistabel!$C$14,0)),"")</f>
        <v>44</v>
      </c>
      <c r="CK49" s="326">
        <f ca="1">IF(Plananalyse!CK49=1,VLOOKUP(CK$5,Kruistabel!$B$6:$F$9,MATCH($C49,Kruistabel!$C$5:$F$5,0)+1,FALSE)+MIN(Kruistabel!$C$15,IF($D49="Ja",Kruistabel!$C$13,0)+IF(CK$6="Ja",Kruistabel!$C$14,0)),"")</f>
        <v>44</v>
      </c>
      <c r="CL49" s="326">
        <f ca="1">IF(Plananalyse!CL49=1,VLOOKUP(CL$5,Kruistabel!$B$6:$F$9,MATCH($C49,Kruistabel!$C$5:$F$5,0)+1,FALSE)+MIN(Kruistabel!$C$15,IF($D49="Ja",Kruistabel!$C$13,0)+IF(CL$6="Ja",Kruistabel!$C$14,0)),"")</f>
        <v>28</v>
      </c>
      <c r="CM49" s="326">
        <f ca="1">IF(Plananalyse!CM49=1,VLOOKUP(CM$5,Kruistabel!$B$6:$F$9,MATCH($C49,Kruistabel!$C$5:$F$5,0)+1,FALSE)+MIN(Kruistabel!$C$15,IF($D49="Ja",Kruistabel!$C$13,0)+IF(CM$6="Ja",Kruistabel!$C$14,0)),"")</f>
        <v>48</v>
      </c>
      <c r="CN49" s="326">
        <f ca="1">IF(Plananalyse!CN49=1,VLOOKUP(CN$5,Kruistabel!$B$6:$F$9,MATCH($C49,Kruistabel!$C$5:$F$5,0)+1,FALSE)+MIN(Kruistabel!$C$15,IF($D49="Ja",Kruistabel!$C$13,0)+IF(CN$6="Ja",Kruistabel!$C$14,0)),"")</f>
        <v>48</v>
      </c>
      <c r="CO49" s="326">
        <f ca="1">IF(Plananalyse!CO49=1,VLOOKUP(CO$5,Kruistabel!$B$6:$F$9,MATCH($C49,Kruistabel!$C$5:$F$5,0)+1,FALSE)+MIN(Kruistabel!$C$15,IF($D49="Ja",Kruistabel!$C$13,0)+IF(CO$6="Ja",Kruistabel!$C$14,0)),"")</f>
        <v>40</v>
      </c>
      <c r="CP49" s="326">
        <f ca="1">IF(Plananalyse!CP49=1,VLOOKUP(CP$5,Kruistabel!$B$6:$F$9,MATCH($C49,Kruistabel!$C$5:$F$5,0)+1,FALSE)+MIN(Kruistabel!$C$15,IF($D49="Ja",Kruistabel!$C$13,0)+IF(CP$6="Ja",Kruistabel!$C$14,0)),"")</f>
        <v>44</v>
      </c>
      <c r="CQ49" s="326">
        <f ca="1">IF(Plananalyse!CQ49=1,VLOOKUP(CQ$5,Kruistabel!$B$6:$F$9,MATCH($C49,Kruistabel!$C$5:$F$5,0)+1,FALSE)+MIN(Kruistabel!$C$15,IF($D49="Ja",Kruistabel!$C$13,0)+IF(CQ$6="Ja",Kruistabel!$C$14,0)),"")</f>
        <v>40</v>
      </c>
      <c r="CR49" s="326">
        <f ca="1">IF(Plananalyse!CR49=1,VLOOKUP(CR$5,Kruistabel!$B$6:$F$9,MATCH($C49,Kruistabel!$C$5:$F$5,0)+1,FALSE)+MIN(Kruistabel!$C$15,IF($D49="Ja",Kruistabel!$C$13,0)+IF(CR$6="Ja",Kruistabel!$C$14,0)),"")</f>
        <v>42</v>
      </c>
      <c r="CS49" s="326">
        <f ca="1">IF(Plananalyse!CS49=1,VLOOKUP(CS$5,Kruistabel!$B$6:$F$9,MATCH($C49,Kruistabel!$C$5:$F$5,0)+1,FALSE)+MIN(Kruistabel!$C$15,IF($D49="Ja",Kruistabel!$C$13,0)+IF(CS$6="Ja",Kruistabel!$C$14,0)),"")</f>
        <v>44</v>
      </c>
      <c r="CT49" s="326">
        <f ca="1">IF(Plananalyse!CT49=1,VLOOKUP(CT$5,Kruistabel!$B$6:$F$9,MATCH($C49,Kruistabel!$C$5:$F$5,0)+1,FALSE)+MIN(Kruistabel!$C$15,IF($D49="Ja",Kruistabel!$C$13,0)+IF(CT$6="Ja",Kruistabel!$C$14,0)),"")</f>
        <v>44</v>
      </c>
      <c r="CU49" s="326">
        <f ca="1">IF(Plananalyse!CU49=1,VLOOKUP(CU$5,Kruistabel!$B$6:$F$9,MATCH($C49,Kruistabel!$C$5:$F$5,0)+1,FALSE)+MIN(Kruistabel!$C$15,IF($D49="Ja",Kruistabel!$C$13,0)+IF(CU$6="Ja",Kruistabel!$C$14,0)),"")</f>
        <v>40</v>
      </c>
      <c r="CV49" s="326">
        <f ca="1">IF(Plananalyse!CV49=1,VLOOKUP(CV$5,Kruistabel!$B$6:$F$9,MATCH($C49,Kruistabel!$C$5:$F$5,0)+1,FALSE)+MIN(Kruistabel!$C$15,IF($D49="Ja",Kruistabel!$C$13,0)+IF(CV$6="Ja",Kruistabel!$C$14,0)),"")</f>
        <v>40</v>
      </c>
      <c r="CW49" s="326">
        <f ca="1">IF(Plananalyse!CW49=1,VLOOKUP(CW$5,Kruistabel!$B$6:$F$9,MATCH($C49,Kruistabel!$C$5:$F$5,0)+1,FALSE)+MIN(Kruistabel!$C$15,IF($D49="Ja",Kruistabel!$C$13,0)+IF(CW$6="Ja",Kruistabel!$C$14,0)),"")</f>
        <v>44</v>
      </c>
      <c r="CX49" s="326">
        <f ca="1">IF(Plananalyse!CX49=1,VLOOKUP(CX$5,Kruistabel!$B$6:$F$9,MATCH($C49,Kruistabel!$C$5:$F$5,0)+1,FALSE)+MIN(Kruistabel!$C$15,IF($D49="Ja",Kruistabel!$C$13,0)+IF(CX$6="Ja",Kruistabel!$C$14,0)),"")</f>
        <v>28</v>
      </c>
      <c r="CY49" s="326">
        <f ca="1">IF(Plananalyse!CY49=1,VLOOKUP(CY$5,Kruistabel!$B$6:$F$9,MATCH($C49,Kruistabel!$C$5:$F$5,0)+1,FALSE)+MIN(Kruistabel!$C$15,IF($D49="Ja",Kruistabel!$C$13,0)+IF(CY$6="Ja",Kruistabel!$C$14,0)),"")</f>
        <v>40</v>
      </c>
      <c r="CZ49" s="326">
        <f ca="1">IF(Plananalyse!CZ49=1,VLOOKUP(CZ$5,Kruistabel!$B$6:$F$9,MATCH($C49,Kruistabel!$C$5:$F$5,0)+1,FALSE)+MIN(Kruistabel!$C$15,IF($D49="Ja",Kruistabel!$C$13,0)+IF(CZ$6="Ja",Kruistabel!$C$14,0)),"")</f>
        <v>40</v>
      </c>
      <c r="DA49" s="326">
        <f ca="1">IF(Plananalyse!DA49=1,VLOOKUP(DA$5,Kruistabel!$B$6:$F$9,MATCH($C49,Kruistabel!$C$5:$F$5,0)+1,FALSE)+MIN(Kruistabel!$C$15,IF($D49="Ja",Kruistabel!$C$13,0)+IF(DA$6="Ja",Kruistabel!$C$14,0)),"")</f>
        <v>40</v>
      </c>
      <c r="DB49" s="326">
        <f ca="1">IF(Plananalyse!DB49=1,VLOOKUP(DB$5,Kruistabel!$B$6:$F$9,MATCH($C49,Kruistabel!$C$5:$F$5,0)+1,FALSE)+MIN(Kruistabel!$C$15,IF($D49="Ja",Kruistabel!$C$13,0)+IF(DB$6="Ja",Kruistabel!$C$14,0)),"")</f>
        <v>28</v>
      </c>
      <c r="DC49" s="326">
        <f ca="1">IF(Plananalyse!DC49=1,VLOOKUP(DC$5,Kruistabel!$B$6:$F$9,MATCH($C49,Kruistabel!$C$5:$F$5,0)+1,FALSE)+MIN(Kruistabel!$C$15,IF($D49="Ja",Kruistabel!$C$13,0)+IF(DC$6="Ja",Kruistabel!$C$14,0)),"")</f>
        <v>28</v>
      </c>
      <c r="DD49" s="327"/>
      <c r="DE49" s="326" t="e">
        <f ca="1">IF(Plananalyse!DE49=1,VLOOKUP(DE$5,Kruistabel!$B$6:$F$9,MATCH($C49,Kruistabel!$C$5:$F$5,0)+1,FALSE)+MIN(Kruistabel!$C$15,IF($D49="Ja",Kruistabel!$C$13,0)+IF(DE$6="Ja",Kruistabel!$C$14,0)),"")</f>
        <v>#N/A</v>
      </c>
      <c r="DF49" s="326" t="e">
        <f ca="1">IF(Plananalyse!DF49=1,VLOOKUP(DF$5,Kruistabel!$B$6:$F$9,MATCH($C49,Kruistabel!$C$5:$F$5,0)+1,FALSE)+MIN(Kruistabel!$C$15,IF($D49="Ja",Kruistabel!$C$13,0)+IF(DF$6="Ja",Kruistabel!$C$14,0)),"")</f>
        <v>#N/A</v>
      </c>
      <c r="DG49" s="326" t="e">
        <f ca="1">IF(Plananalyse!DG49=1,VLOOKUP(DG$5,Kruistabel!$B$6:$F$9,MATCH($C49,Kruistabel!$C$5:$F$5,0)+1,FALSE)+MIN(Kruistabel!$C$15,IF($D49="Ja",Kruistabel!$C$13,0)+IF(DG$6="Ja",Kruistabel!$C$14,0)),"")</f>
        <v>#N/A</v>
      </c>
      <c r="DH49" s="326" t="e">
        <f ca="1">IF(Plananalyse!DH49=1,VLOOKUP(DH$5,Kruistabel!$B$6:$F$9,MATCH($C49,Kruistabel!$C$5:$F$5,0)+1,FALSE)+MIN(Kruistabel!$C$15,IF($D49="Ja",Kruistabel!$C$13,0)+IF(DH$6="Ja",Kruistabel!$C$14,0)),"")</f>
        <v>#N/A</v>
      </c>
      <c r="DI49" s="326" t="e">
        <f ca="1">IF(Plananalyse!DI49=1,VLOOKUP(DI$5,Kruistabel!$B$6:$F$9,MATCH($C49,Kruistabel!$C$5:$F$5,0)+1,FALSE)+MIN(Kruistabel!$C$15,IF($D49="Ja",Kruistabel!$C$13,0)+IF(DI$6="Ja",Kruistabel!$C$14,0)),"")</f>
        <v>#N/A</v>
      </c>
      <c r="DJ49" s="326" t="e">
        <f ca="1">IF(Plananalyse!DJ49=1,VLOOKUP(DJ$5,Kruistabel!$B$6:$F$9,MATCH($C49,Kruistabel!$C$5:$F$5,0)+1,FALSE)+MIN(Kruistabel!$C$15,IF($D49="Ja",Kruistabel!$C$13,0)+IF(DJ$6="Ja",Kruistabel!$C$14,0)),"")</f>
        <v>#N/A</v>
      </c>
      <c r="DK49" s="326" t="e">
        <f ca="1">IF(Plananalyse!DK49=1,VLOOKUP(DK$5,Kruistabel!$B$6:$F$9,MATCH($C49,Kruistabel!$C$5:$F$5,0)+1,FALSE)+MIN(Kruistabel!$C$15,IF($D49="Ja",Kruistabel!$C$13,0)+IF(DK$6="Ja",Kruistabel!$C$14,0)),"")</f>
        <v>#REF!</v>
      </c>
      <c r="DL49" s="326" t="e">
        <f ca="1">IF(Plananalyse!DL49=1,VLOOKUP(DL$5,Kruistabel!$B$6:$F$9,MATCH($C49,Kruistabel!$C$5:$F$5,0)+1,FALSE)+MIN(Kruistabel!$C$15,IF($D49="Ja",Kruistabel!$C$13,0)+IF(DL$6="Ja",Kruistabel!$C$14,0)),"")</f>
        <v>#REF!</v>
      </c>
      <c r="DM49" s="327"/>
      <c r="DN49" s="326" t="e">
        <f ca="1">IF(Plananalyse!DN49=1,VLOOKUP(DN$5,Kruistabel!$B$6:$F$9,MATCH($C49,Kruistabel!$C$5:$F$5,0)+1,FALSE)+MIN(Kruistabel!$C$15,IF($D49="Ja",Kruistabel!$C$13,0)+IF(DN$6="Ja",Kruistabel!$C$14,0)),"")</f>
        <v>#N/A</v>
      </c>
      <c r="DO49" s="326" t="e">
        <f ca="1">IF(Plananalyse!DO49=1,VLOOKUP(DO$5,Kruistabel!$B$6:$F$9,MATCH($C49,Kruistabel!$C$5:$F$5,0)+1,FALSE)+MIN(Kruistabel!$C$15,IF($D49="Ja",Kruistabel!$C$13,0)+IF(DO$6="Ja",Kruistabel!$C$14,0)),"")</f>
        <v>#N/A</v>
      </c>
      <c r="DP49" s="326" t="e">
        <f ca="1">IF(Plananalyse!DP49=1,VLOOKUP(DP$5,Kruistabel!$B$6:$F$9,MATCH($C49,Kruistabel!$C$5:$F$5,0)+1,FALSE)+MIN(Kruistabel!$C$15,IF($D49="Ja",Kruistabel!$C$13,0)+IF(DP$6="Ja",Kruistabel!$C$14,0)),"")</f>
        <v>#N/A</v>
      </c>
      <c r="DQ49" s="326" t="e">
        <f ca="1">IF(Plananalyse!DQ49=1,VLOOKUP(DQ$5,Kruistabel!$B$6:$F$9,MATCH($C49,Kruistabel!$C$5:$F$5,0)+1,FALSE)+MIN(Kruistabel!$C$15,IF($D49="Ja",Kruistabel!$C$13,0)+IF(DQ$6="Ja",Kruistabel!$C$14,0)),"")</f>
        <v>#N/A</v>
      </c>
      <c r="DR49" s="326" t="e">
        <f ca="1">IF(Plananalyse!DR49=1,VLOOKUP(DR$5,Kruistabel!$B$6:$F$9,MATCH($C49,Kruistabel!$C$5:$F$5,0)+1,FALSE)+MIN(Kruistabel!$C$15,IF($D49="Ja",Kruistabel!$C$13,0)+IF(DR$6="Ja",Kruistabel!$C$14,0)),"")</f>
        <v>#N/A</v>
      </c>
      <c r="DS49" s="326" t="e">
        <f ca="1">IF(Plananalyse!DS49=1,VLOOKUP(DS$5,Kruistabel!$B$6:$F$9,MATCH($C49,Kruistabel!$C$5:$F$5,0)+1,FALSE)+MIN(Kruistabel!$C$15,IF($D49="Ja",Kruistabel!$C$13,0)+IF(DS$6="Ja",Kruistabel!$C$14,0)),"")</f>
        <v>#N/A</v>
      </c>
      <c r="DT49" s="326" t="e">
        <f ca="1">IF(Plananalyse!DT49=1,VLOOKUP(DT$5,Kruistabel!$B$6:$F$9,MATCH($C49,Kruistabel!$C$5:$F$5,0)+1,FALSE)+MIN(Kruistabel!$C$15,IF($D49="Ja",Kruistabel!$C$13,0)+IF(DT$6="Ja",Kruistabel!$C$14,0)),"")</f>
        <v>#N/A</v>
      </c>
      <c r="DU49" s="326" t="e">
        <f ca="1">IF(Plananalyse!DU49=1,VLOOKUP(DU$5,Kruistabel!$B$6:$F$9,MATCH($C49,Kruistabel!$C$5:$F$5,0)+1,FALSE)+MIN(Kruistabel!$C$15,IF($D49="Ja",Kruistabel!$C$13,0)+IF(DU$6="Ja",Kruistabel!$C$14,0)),"")</f>
        <v>#N/A</v>
      </c>
      <c r="DV49" s="326" t="e">
        <f ca="1">IF(Plananalyse!DV49=1,VLOOKUP(DV$5,Kruistabel!$B$6:$F$9,MATCH($C49,Kruistabel!$C$5:$F$5,0)+1,FALSE)+MIN(Kruistabel!$C$15,IF($D49="Ja",Kruistabel!$C$13,0)+IF(DV$6="Ja",Kruistabel!$C$14,0)),"")</f>
        <v>#N/A</v>
      </c>
      <c r="DW49" s="326" t="e">
        <f ca="1">IF(Plananalyse!DW49=1,VLOOKUP(DW$5,Kruistabel!$B$6:$F$9,MATCH($C49,Kruistabel!$C$5:$F$5,0)+1,FALSE)+MIN(Kruistabel!$C$15,IF($D49="Ja",Kruistabel!$C$13,0)+IF(DW$6="Ja",Kruistabel!$C$14,0)),"")</f>
        <v>#REF!</v>
      </c>
      <c r="DX49" s="326" t="e">
        <f ca="1">IF(Plananalyse!DX49=1,VLOOKUP(DX$5,Kruistabel!$B$6:$F$9,MATCH($C49,Kruistabel!$C$5:$F$5,0)+1,FALSE)+MIN(Kruistabel!$C$15,IF($D49="Ja",Kruistabel!$C$13,0)+IF(DX$6="Ja",Kruistabel!$C$14,0)),"")</f>
        <v>#REF!</v>
      </c>
      <c r="DY49" s="327"/>
      <c r="DZ49" s="326" t="e">
        <f ca="1">IF(Plananalyse!DZ49=1,VLOOKUP(DZ$5,Kruistabel!$B$6:$F$9,MATCH($C49,Kruistabel!$C$5:$F$5,0)+1,FALSE)+MIN(Kruistabel!$C$15,IF($D49="Ja",Kruistabel!$C$13,0)+IF(DZ$6="Ja",Kruistabel!$C$14,0)),"")</f>
        <v>#N/A</v>
      </c>
      <c r="EA49" s="326" t="e">
        <f ca="1">IF(Plananalyse!EA49=1,VLOOKUP(EA$5,Kruistabel!$B$6:$F$9,MATCH($C49,Kruistabel!$C$5:$F$5,0)+1,FALSE)+MIN(Kruistabel!$C$15,IF($D49="Ja",Kruistabel!$C$13,0)+IF(EA$6="Ja",Kruistabel!$C$14,0)),"")</f>
        <v>#N/A</v>
      </c>
      <c r="EB49" s="326" t="e">
        <f ca="1">IF(Plananalyse!EB49=1,VLOOKUP(EB$5,Kruistabel!$B$6:$F$9,MATCH($C49,Kruistabel!$C$5:$F$5,0)+1,FALSE)+MIN(Kruistabel!$C$15,IF($D49="Ja",Kruistabel!$C$13,0)+IF(EB$6="Ja",Kruistabel!$C$14,0)),"")</f>
        <v>#REF!</v>
      </c>
      <c r="EC49" s="326" t="e">
        <f ca="1">IF(Plananalyse!EC49=1,VLOOKUP(EC$5,Kruistabel!$B$6:$F$9,MATCH($C49,Kruistabel!$C$5:$F$5,0)+1,FALSE)+MIN(Kruistabel!$C$15,IF($D49="Ja",Kruistabel!$C$13,0)+IF(EC$6="Ja",Kruistabel!$C$14,0)),"")</f>
        <v>#REF!</v>
      </c>
      <c r="ED49" s="327"/>
      <c r="EE49" s="326" t="e">
        <f ca="1">IF(Plananalyse!EE49=1,VLOOKUP(EE$5,Kruistabel!$B$6:$F$9,MATCH($C49,Kruistabel!$C$5:$F$5,0)+1,FALSE)+MIN(Kruistabel!$C$15,IF($D49="Ja",Kruistabel!$C$13,0)+IF(EE$6="Ja",Kruistabel!$C$14,0)),"")</f>
        <v>#N/A</v>
      </c>
      <c r="EF49" s="326" t="e">
        <f ca="1">IF(Plananalyse!EF49=1,VLOOKUP(EF$5,Kruistabel!$B$6:$F$9,MATCH($C49,Kruistabel!$C$5:$F$5,0)+1,FALSE)+MIN(Kruistabel!$C$15,IF($D49="Ja",Kruistabel!$C$13,0)+IF(EF$6="Ja",Kruistabel!$C$14,0)),"")</f>
        <v>#N/A</v>
      </c>
      <c r="EG49" s="326" t="e">
        <f ca="1">IF(Plananalyse!EG49=1,VLOOKUP(EG$5,Kruistabel!$B$6:$F$9,MATCH($C49,Kruistabel!$C$5:$F$5,0)+1,FALSE)+MIN(Kruistabel!$C$15,IF($D49="Ja",Kruistabel!$C$13,0)+IF(EG$6="Ja",Kruistabel!$C$14,0)),"")</f>
        <v>#N/A</v>
      </c>
      <c r="EH49" s="326" t="e">
        <f ca="1">IF(Plananalyse!EH49=1,VLOOKUP(EH$5,Kruistabel!$B$6:$F$9,MATCH($C49,Kruistabel!$C$5:$F$5,0)+1,FALSE)+MIN(Kruistabel!$C$15,IF($D49="Ja",Kruistabel!$C$13,0)+IF(EH$6="Ja",Kruistabel!$C$14,0)),"")</f>
        <v>#REF!</v>
      </c>
      <c r="EI49" s="326" t="e">
        <f ca="1">IF(Plananalyse!EI49=1,VLOOKUP(EI$5,Kruistabel!$B$6:$F$9,MATCH($C49,Kruistabel!$C$5:$F$5,0)+1,FALSE)+MIN(Kruistabel!$C$15,IF($D49="Ja",Kruistabel!$C$13,0)+IF(EI$6="Ja",Kruistabel!$C$14,0)),"")</f>
        <v>#REF!</v>
      </c>
      <c r="EJ49" s="331" t="str">
        <f>IF(Plananalyse!EJ49=1,VLOOKUP(EJ$5,Kruistabel!$B$6:$F$9,MATCH($C49,Kruistabel!$C$5:$F$5,0)+1,FALSE)+MIN(Kruistabel!$C$15,IF($D49="Ja",Kruistabel!$C$13,0)+IF(EJ$6="Ja",Kruistabel!$C$14,0)),"")</f>
        <v/>
      </c>
      <c r="EK49" s="164"/>
      <c r="EL49" s="164"/>
      <c r="EM49" s="164"/>
      <c r="EN49" s="164"/>
    </row>
    <row r="50" spans="2:144">
      <c r="B50" s="337" t="s">
        <v>149</v>
      </c>
      <c r="C50" s="160" t="str">
        <f>_xlfn.IFNA(VLOOKUP($B50,Classificatietabel!$B$6:$I$91,C$7,FALSE),"")</f>
        <v>normaal</v>
      </c>
      <c r="D50" s="160" t="str">
        <f>_xlfn.IFNA(VLOOKUP($B50,Classificatietabel!$B$6:$I$91,D$7,FALSE),"")</f>
        <v>neen</v>
      </c>
      <c r="E50" s="119">
        <f>IF(AND(D50="laag",$D$3=1),0,_xlfn.IFNA(IF(VLOOKUP($B50,Classificatietabel!$B$6:$H$91,$E$5,FALSE)="Ja",1,0),""))</f>
        <v>1</v>
      </c>
      <c r="F50" s="163"/>
      <c r="G50" s="326">
        <f>IF(Plananalyse!G50=1,VLOOKUP(G$5,Kruistabel!$B$6:$F$9,MATCH($C50,Kruistabel!$C$5:$F$5,0)+1,FALSE)+MIN(Kruistabel!$C$15,IF($D50="Ja",Kruistabel!$C$13,0)+IF(G$6="Ja",Kruistabel!$C$14,0)),"")</f>
        <v>28</v>
      </c>
      <c r="H50" s="326">
        <f>IF(Plananalyse!H50=1,VLOOKUP(H$5,Kruistabel!$B$6:$F$9,MATCH($C50,Kruistabel!$C$5:$F$5,0)+1,FALSE)+MIN(Kruistabel!$C$15,IF($D50="Ja",Kruistabel!$C$13,0)+IF(H$6="Ja",Kruistabel!$C$14,0)),"")</f>
        <v>28</v>
      </c>
      <c r="I50" s="326">
        <f>IF(Plananalyse!I50=1,VLOOKUP(I$5,Kruistabel!$B$6:$F$9,MATCH($C50,Kruistabel!$C$5:$F$5,0)+1,FALSE)+MIN(Kruistabel!$C$15,IF($D50="Ja",Kruistabel!$C$13,0)+IF(I$6="Ja",Kruistabel!$C$14,0)),"")</f>
        <v>40</v>
      </c>
      <c r="J50" s="326">
        <f>IF(Plananalyse!J50=1,VLOOKUP(J$5,Kruistabel!$B$6:$F$9,MATCH($C50,Kruistabel!$C$5:$F$5,0)+1,FALSE)+MIN(Kruistabel!$C$15,IF($D50="Ja",Kruistabel!$C$13,0)+IF(J$6="Ja",Kruistabel!$C$14,0)),"")</f>
        <v>28</v>
      </c>
      <c r="K50" s="326">
        <f>IF(Plananalyse!K50=1,VLOOKUP(K$5,Kruistabel!$B$6:$F$9,MATCH($C50,Kruistabel!$C$5:$F$5,0)+1,FALSE)+MIN(Kruistabel!$C$15,IF($D50="Ja",Kruistabel!$C$13,0)+IF(K$6="Ja",Kruistabel!$C$14,0)),"")</f>
        <v>28</v>
      </c>
      <c r="L50" s="326">
        <f>IF(Plananalyse!L50=1,VLOOKUP(L$5,Kruistabel!$B$6:$F$9,MATCH($C50,Kruistabel!$C$5:$F$5,0)+1,FALSE)+MIN(Kruistabel!$C$15,IF($D50="Ja",Kruistabel!$C$13,0)+IF(L$6="Ja",Kruistabel!$C$14,0)),"")</f>
        <v>28</v>
      </c>
      <c r="M50" s="326">
        <f>IF(Plananalyse!M50=1,VLOOKUP(M$5,Kruistabel!$B$6:$F$9,MATCH($C50,Kruistabel!$C$5:$F$5,0)+1,FALSE)+MIN(Kruistabel!$C$15,IF($D50="Ja",Kruistabel!$C$13,0)+IF(M$6="Ja",Kruistabel!$C$14,0)),"")</f>
        <v>44</v>
      </c>
      <c r="N50" s="326">
        <f>IF(Plananalyse!N50=1,VLOOKUP(N$5,Kruistabel!$B$6:$F$9,MATCH($C50,Kruistabel!$C$5:$F$5,0)+1,FALSE)+MIN(Kruistabel!$C$15,IF($D50="Ja",Kruistabel!$C$13,0)+IF(N$6="Ja",Kruistabel!$C$14,0)),"")</f>
        <v>44</v>
      </c>
      <c r="O50" s="326">
        <f>IF(Plananalyse!O50=1,VLOOKUP(O$5,Kruistabel!$B$6:$F$9,MATCH($C50,Kruistabel!$C$5:$F$5,0)+1,FALSE)+MIN(Kruistabel!$C$15,IF($D50="Ja",Kruistabel!$C$13,0)+IF(O$6="Ja",Kruistabel!$C$14,0)),"")</f>
        <v>44</v>
      </c>
      <c r="P50" s="326">
        <f>IF(Plananalyse!P50=1,VLOOKUP(P$5,Kruistabel!$B$6:$F$9,MATCH($C50,Kruistabel!$C$5:$F$5,0)+1,FALSE)+MIN(Kruistabel!$C$15,IF($D50="Ja",Kruistabel!$C$13,0)+IF(P$6="Ja",Kruistabel!$C$14,0)),"")</f>
        <v>48</v>
      </c>
      <c r="Q50" s="326">
        <f>IF(Plananalyse!Q50=1,VLOOKUP(Q$5,Kruistabel!$B$6:$F$9,MATCH($C50,Kruistabel!$C$5:$F$5,0)+1,FALSE)+MIN(Kruistabel!$C$15,IF($D50="Ja",Kruistabel!$C$13,0)+IF(Q$6="Ja",Kruistabel!$C$14,0)),"")</f>
        <v>40</v>
      </c>
      <c r="R50" s="326">
        <f>IF(Plananalyse!R50=1,VLOOKUP(R$5,Kruistabel!$B$6:$F$9,MATCH($C50,Kruistabel!$C$5:$F$5,0)+1,FALSE)+MIN(Kruistabel!$C$15,IF($D50="Ja",Kruistabel!$C$13,0)+IF(R$6="Ja",Kruistabel!$C$14,0)),"")</f>
        <v>44</v>
      </c>
      <c r="S50" s="326">
        <f>IF(Plananalyse!S50=1,VLOOKUP(S$5,Kruistabel!$B$6:$F$9,MATCH($C50,Kruistabel!$C$5:$F$5,0)+1,FALSE)+MIN(Kruistabel!$C$15,IF($D50="Ja",Kruistabel!$C$13,0)+IF(S$6="Ja",Kruistabel!$C$14,0)),"")</f>
        <v>28</v>
      </c>
      <c r="T50" s="326">
        <f>IF(Plananalyse!T50=1,VLOOKUP(T$5,Kruistabel!$B$6:$F$9,MATCH($C50,Kruistabel!$C$5:$F$5,0)+1,FALSE)+MIN(Kruistabel!$C$15,IF($D50="Ja",Kruistabel!$C$13,0)+IF(T$6="Ja",Kruistabel!$C$14,0)),"")</f>
        <v>28</v>
      </c>
      <c r="U50" s="326">
        <f>IF(Plananalyse!U50=1,VLOOKUP(U$5,Kruistabel!$B$6:$F$9,MATCH($C50,Kruistabel!$C$5:$F$5,0)+1,FALSE)+MIN(Kruistabel!$C$15,IF($D50="Ja",Kruistabel!$C$13,0)+IF(U$6="Ja",Kruistabel!$C$14,0)),"")</f>
        <v>28</v>
      </c>
      <c r="V50" s="326">
        <f>IF(Plananalyse!V50=1,VLOOKUP(V$5,Kruistabel!$B$6:$F$9,MATCH($C50,Kruistabel!$C$5:$F$5,0)+1,FALSE)+MIN(Kruistabel!$C$15,IF($D50="Ja",Kruistabel!$C$13,0)+IF(V$6="Ja",Kruistabel!$C$14,0)),"")</f>
        <v>28</v>
      </c>
      <c r="W50" s="326">
        <f>IF(Plananalyse!W50=1,VLOOKUP(W$5,Kruistabel!$B$6:$F$9,MATCH($C50,Kruistabel!$C$5:$F$5,0)+1,FALSE)+MIN(Kruistabel!$C$15,IF($D50="Ja",Kruistabel!$C$13,0)+IF(W$6="Ja",Kruistabel!$C$14,0)),"")</f>
        <v>28</v>
      </c>
      <c r="X50" s="326">
        <f>IF(Plananalyse!X50=1,VLOOKUP(X$5,Kruistabel!$B$6:$F$9,MATCH($C50,Kruistabel!$C$5:$F$5,0)+1,FALSE)+MIN(Kruistabel!$C$15,IF($D50="Ja",Kruistabel!$C$13,0)+IF(X$6="Ja",Kruistabel!$C$14,0)),"")</f>
        <v>28</v>
      </c>
      <c r="Y50" s="326">
        <f>IF(Plananalyse!Y50=1,VLOOKUP(Y$5,Kruistabel!$B$6:$F$9,MATCH($C50,Kruistabel!$C$5:$F$5,0)+1,FALSE)+MIN(Kruistabel!$C$15,IF($D50="Ja",Kruistabel!$C$13,0)+IF(Y$6="Ja",Kruistabel!$C$14,0)),"")</f>
        <v>40</v>
      </c>
      <c r="Z50" s="326">
        <f>IF(Plananalyse!Z50=1,VLOOKUP(Z$5,Kruistabel!$B$6:$F$9,MATCH($C50,Kruistabel!$C$5:$F$5,0)+1,FALSE)+MIN(Kruistabel!$C$15,IF($D50="Ja",Kruistabel!$C$13,0)+IF(Z$6="Ja",Kruistabel!$C$14,0)),"")</f>
        <v>28</v>
      </c>
      <c r="AA50" s="326">
        <f>IF(Plananalyse!AA50=1,VLOOKUP(AA$5,Kruistabel!$B$6:$F$9,MATCH($C50,Kruistabel!$C$5:$F$5,0)+1,FALSE)+MIN(Kruistabel!$C$15,IF($D50="Ja",Kruistabel!$C$13,0)+IF(AA$6="Ja",Kruistabel!$C$14,0)),"")</f>
        <v>28</v>
      </c>
      <c r="AB50" s="326">
        <f>IF(Plananalyse!AB50=1,VLOOKUP(AB$5,Kruistabel!$B$6:$F$9,MATCH($C50,Kruistabel!$C$5:$F$5,0)+1,FALSE)+MIN(Kruistabel!$C$15,IF($D50="Ja",Kruistabel!$C$13,0)+IF(AB$6="Ja",Kruistabel!$C$14,0)),"")</f>
        <v>28</v>
      </c>
      <c r="AC50" s="326">
        <f>IF(Plananalyse!AC50=1,VLOOKUP(AC$5,Kruistabel!$B$6:$F$9,MATCH($C50,Kruistabel!$C$5:$F$5,0)+1,FALSE)+MIN(Kruistabel!$C$15,IF($D50="Ja",Kruistabel!$C$13,0)+IF(AC$6="Ja",Kruistabel!$C$14,0)),"")</f>
        <v>28</v>
      </c>
      <c r="AD50" s="326">
        <f>IF(Plananalyse!AD50=1,VLOOKUP(AD$5,Kruistabel!$B$6:$F$9,MATCH($C50,Kruistabel!$C$5:$F$5,0)+1,FALSE)+MIN(Kruistabel!$C$15,IF($D50="Ja",Kruistabel!$C$13,0)+IF(AD$6="Ja",Kruistabel!$C$14,0)),"")</f>
        <v>28</v>
      </c>
      <c r="AE50" s="326">
        <f>IF(Plananalyse!AE50=1,VLOOKUP(AE$5,Kruistabel!$B$6:$F$9,MATCH($C50,Kruistabel!$C$5:$F$5,0)+1,FALSE)+MIN(Kruistabel!$C$15,IF($D50="Ja",Kruistabel!$C$13,0)+IF(AE$6="Ja",Kruistabel!$C$14,0)),"")</f>
        <v>28</v>
      </c>
      <c r="AF50" s="326">
        <f>IF(Plananalyse!AF50=1,VLOOKUP(AF$5,Kruistabel!$B$6:$F$9,MATCH($C50,Kruistabel!$C$5:$F$5,0)+1,FALSE)+MIN(Kruistabel!$C$15,IF($D50="Ja",Kruistabel!$C$13,0)+IF(AF$6="Ja",Kruistabel!$C$14,0)),"")</f>
        <v>28</v>
      </c>
      <c r="AG50" s="326">
        <f>IF(Plananalyse!AG50=1,VLOOKUP(AG$5,Kruistabel!$B$6:$F$9,MATCH($C50,Kruistabel!$C$5:$F$5,0)+1,FALSE)+MIN(Kruistabel!$C$15,IF($D50="Ja",Kruistabel!$C$13,0)+IF(AG$6="Ja",Kruistabel!$C$14,0)),"")</f>
        <v>28</v>
      </c>
      <c r="AH50" s="326">
        <f>IF(Plananalyse!AH50=1,VLOOKUP(AH$5,Kruistabel!$B$6:$F$9,MATCH($C50,Kruistabel!$C$5:$F$5,0)+1,FALSE)+MIN(Kruistabel!$C$15,IF($D50="Ja",Kruistabel!$C$13,0)+IF(AH$6="Ja",Kruistabel!$C$14,0)),"")</f>
        <v>28</v>
      </c>
      <c r="AI50" s="326">
        <f>IF(Plananalyse!AI50=1,VLOOKUP(AI$5,Kruistabel!$B$6:$F$9,MATCH($C50,Kruistabel!$C$5:$F$5,0)+1,FALSE)+MIN(Kruistabel!$C$15,IF($D50="Ja",Kruistabel!$C$13,0)+IF(AI$6="Ja",Kruistabel!$C$14,0)),"")</f>
        <v>28</v>
      </c>
      <c r="AJ50" s="326">
        <f>IF(Plananalyse!AJ50=1,VLOOKUP(AJ$5,Kruistabel!$B$6:$F$9,MATCH($C50,Kruistabel!$C$5:$F$5,0)+1,FALSE)+MIN(Kruistabel!$C$15,IF($D50="Ja",Kruistabel!$C$13,0)+IF(AJ$6="Ja",Kruistabel!$C$14,0)),"")</f>
        <v>28</v>
      </c>
      <c r="AK50" s="326">
        <f>IF(Plananalyse!AK50=1,VLOOKUP(AK$5,Kruistabel!$B$6:$F$9,MATCH($C50,Kruistabel!$C$5:$F$5,0)+1,FALSE)+MIN(Kruistabel!$C$15,IF($D50="Ja",Kruistabel!$C$13,0)+IF(AK$6="Ja",Kruistabel!$C$14,0)),"")</f>
        <v>42</v>
      </c>
      <c r="AL50" s="326">
        <f>IF(Plananalyse!AL50=1,VLOOKUP(AL$5,Kruistabel!$B$6:$F$9,MATCH($C50,Kruistabel!$C$5:$F$5,0)+1,FALSE)+MIN(Kruistabel!$C$15,IF($D50="Ja",Kruistabel!$C$13,0)+IF(AL$6="Ja",Kruistabel!$C$14,0)),"")</f>
        <v>28</v>
      </c>
      <c r="AM50" s="326">
        <f>IF(Plananalyse!AM50=1,VLOOKUP(AM$5,Kruistabel!$B$6:$F$9,MATCH($C50,Kruistabel!$C$5:$F$5,0)+1,FALSE)+MIN(Kruistabel!$C$15,IF($D50="Ja",Kruistabel!$C$13,0)+IF(AM$6="Ja",Kruistabel!$C$14,0)),"")</f>
        <v>28</v>
      </c>
      <c r="AN50" s="327"/>
      <c r="AO50" s="326">
        <f>IF(Plananalyse!AO50=1,VLOOKUP(AO$5,Kruistabel!$B$6:$F$9,MATCH($C50,Kruistabel!$C$5:$F$5,0)+1,FALSE)+MIN(Kruistabel!$C$15,IF($D50="Ja",Kruistabel!$C$13,0)+IF(AO$6="Ja",Kruistabel!$C$14,0)),"")</f>
        <v>42</v>
      </c>
      <c r="AP50" s="326">
        <f>IF(Plananalyse!AP50=1,VLOOKUP(AP$5,Kruistabel!$B$6:$F$9,MATCH($C50,Kruistabel!$C$5:$F$5,0)+1,FALSE)+MIN(Kruistabel!$C$15,IF($D50="Ja",Kruistabel!$C$13,0)+IF(AP$6="Ja",Kruistabel!$C$14,0)),"")</f>
        <v>42</v>
      </c>
      <c r="AQ50" s="326">
        <f>IF(Plananalyse!AQ50=1,VLOOKUP(AQ$5,Kruistabel!$B$6:$F$9,MATCH($C50,Kruistabel!$C$5:$F$5,0)+1,FALSE)+MIN(Kruistabel!$C$15,IF($D50="Ja",Kruistabel!$C$13,0)+IF(AQ$6="Ja",Kruistabel!$C$14,0)),"")</f>
        <v>42</v>
      </c>
      <c r="AR50" s="326">
        <f>IF(Plananalyse!AR50=1,VLOOKUP(AR$5,Kruistabel!$B$6:$F$9,MATCH($C50,Kruistabel!$C$5:$F$5,0)+1,FALSE)+MIN(Kruistabel!$C$15,IF($D50="Ja",Kruistabel!$C$13,0)+IF(AR$6="Ja",Kruistabel!$C$14,0)),"")</f>
        <v>46</v>
      </c>
      <c r="AS50" s="326">
        <f>IF(Plananalyse!AS50=1,VLOOKUP(AS$5,Kruistabel!$B$6:$F$9,MATCH($C50,Kruistabel!$C$5:$F$5,0)+1,FALSE)+MIN(Kruistabel!$C$15,IF($D50="Ja",Kruistabel!$C$13,0)+IF(AS$6="Ja",Kruistabel!$C$14,0)),"")</f>
        <v>42</v>
      </c>
      <c r="AT50" s="326">
        <f>IF(Plananalyse!AT50=1,VLOOKUP(AT$5,Kruistabel!$B$6:$F$9,MATCH($C50,Kruistabel!$C$5:$F$5,0)+1,FALSE)+MIN(Kruistabel!$C$15,IF($D50="Ja",Kruistabel!$C$13,0)+IF(AT$6="Ja",Kruistabel!$C$14,0)),"")</f>
        <v>46</v>
      </c>
      <c r="AU50" s="326">
        <f>IF(Plananalyse!AU50=1,VLOOKUP(AU$5,Kruistabel!$B$6:$F$9,MATCH($C50,Kruistabel!$C$5:$F$5,0)+1,FALSE)+MIN(Kruistabel!$C$15,IF($D50="Ja",Kruistabel!$C$13,0)+IF(AU$6="Ja",Kruistabel!$C$14,0)),"")</f>
        <v>28</v>
      </c>
      <c r="AV50" s="326">
        <f>IF(Plananalyse!AV50=1,VLOOKUP(AV$5,Kruistabel!$B$6:$F$9,MATCH($C50,Kruistabel!$C$5:$F$5,0)+1,FALSE)+MIN(Kruistabel!$C$15,IF($D50="Ja",Kruistabel!$C$13,0)+IF(AV$6="Ja",Kruistabel!$C$14,0)),"")</f>
        <v>42</v>
      </c>
      <c r="AW50" s="326">
        <f ca="1">IF(Plananalyse!AW50=1,VLOOKUP(AW$5,Kruistabel!$B$6:$F$9,MATCH($C50,Kruistabel!$C$5:$F$5,0)+1,FALSE)+MIN(Kruistabel!$C$15,IF($D50="Ja",Kruistabel!$C$13,0)+IF(AW$6="Ja",Kruistabel!$C$14,0)),"")</f>
        <v>28</v>
      </c>
      <c r="AX50" s="326">
        <f ca="1">IF(Plananalyse!AX50=1,VLOOKUP(AX$5,Kruistabel!$B$6:$F$9,MATCH($C50,Kruistabel!$C$5:$F$5,0)+1,FALSE)+MIN(Kruistabel!$C$15,IF($D50="Ja",Kruistabel!$C$13,0)+IF(AX$6="Ja",Kruistabel!$C$14,0)),"")</f>
        <v>28</v>
      </c>
      <c r="AY50" s="327"/>
      <c r="AZ50" s="326">
        <f ca="1">IF(Plananalyse!AZ50=1,VLOOKUP(AZ$5,Kruistabel!$B$6:$F$9,MATCH($C50,Kruistabel!$C$5:$F$5,0)+1,FALSE)+MIN(Kruistabel!$C$15,IF($D50="Ja",Kruistabel!$C$13,0)+IF(AZ$6="Ja",Kruistabel!$C$14,0)),"")</f>
        <v>28</v>
      </c>
      <c r="BA50" s="326">
        <f ca="1">IF(Plananalyse!BA50=1,VLOOKUP(BA$5,Kruistabel!$B$6:$F$9,MATCH($C50,Kruistabel!$C$5:$F$5,0)+1,FALSE)+MIN(Kruistabel!$C$15,IF($D50="Ja",Kruistabel!$C$13,0)+IF(BA$6="Ja",Kruistabel!$C$14,0)),"")</f>
        <v>28</v>
      </c>
      <c r="BB50" s="326">
        <f ca="1">IF(Plananalyse!BB50=1,VLOOKUP(BB$5,Kruistabel!$B$6:$F$9,MATCH($C50,Kruistabel!$C$5:$F$5,0)+1,FALSE)+MIN(Kruistabel!$C$15,IF($D50="Ja",Kruistabel!$C$13,0)+IF(BB$6="Ja",Kruistabel!$C$14,0)),"")</f>
        <v>40</v>
      </c>
      <c r="BC50" s="326">
        <f ca="1">IF(Plananalyse!BC50=1,VLOOKUP(BC$5,Kruistabel!$B$6:$F$9,MATCH($C50,Kruistabel!$C$5:$F$5,0)+1,FALSE)+MIN(Kruistabel!$C$15,IF($D50="Ja",Kruistabel!$C$13,0)+IF(BC$6="Ja",Kruistabel!$C$14,0)),"")</f>
        <v>40</v>
      </c>
      <c r="BD50" s="326">
        <f ca="1">IF(Plananalyse!BD50=1,VLOOKUP(BD$5,Kruistabel!$B$6:$F$9,MATCH($C50,Kruistabel!$C$5:$F$5,0)+1,FALSE)+MIN(Kruistabel!$C$15,IF($D50="Ja",Kruistabel!$C$13,0)+IF(BD$6="Ja",Kruistabel!$C$14,0)),"")</f>
        <v>28</v>
      </c>
      <c r="BE50" s="326">
        <f ca="1">IF(Plananalyse!BE50=1,VLOOKUP(BE$5,Kruistabel!$B$6:$F$9,MATCH($C50,Kruistabel!$C$5:$F$5,0)+1,FALSE)+MIN(Kruistabel!$C$15,IF($D50="Ja",Kruistabel!$C$13,0)+IF(BE$6="Ja",Kruistabel!$C$14,0)),"")</f>
        <v>28</v>
      </c>
      <c r="BF50" s="326">
        <f ca="1">IF(Plananalyse!BF50=1,VLOOKUP(BF$5,Kruistabel!$B$6:$F$9,MATCH($C50,Kruistabel!$C$5:$F$5,0)+1,FALSE)+MIN(Kruistabel!$C$15,IF($D50="Ja",Kruistabel!$C$13,0)+IF(BF$6="Ja",Kruistabel!$C$14,0)),"")</f>
        <v>28</v>
      </c>
      <c r="BG50" s="326">
        <f ca="1">IF(Plananalyse!BG50=1,VLOOKUP(BG$5,Kruistabel!$B$6:$F$9,MATCH($C50,Kruistabel!$C$5:$F$5,0)+1,FALSE)+MIN(Kruistabel!$C$15,IF($D50="Ja",Kruistabel!$C$13,0)+IF(BG$6="Ja",Kruistabel!$C$14,0)),"")</f>
        <v>28</v>
      </c>
      <c r="BH50" s="326">
        <f ca="1">IF(Plananalyse!BH50=1,VLOOKUP(BH$5,Kruistabel!$B$6:$F$9,MATCH($C50,Kruistabel!$C$5:$F$5,0)+1,FALSE)+MIN(Kruistabel!$C$15,IF($D50="Ja",Kruistabel!$C$13,0)+IF(BH$6="Ja",Kruistabel!$C$14,0)),"")</f>
        <v>28</v>
      </c>
      <c r="BI50" s="327"/>
      <c r="BJ50" s="326" t="e">
        <f ca="1">IF(Plananalyse!BJ50=1,VLOOKUP(BJ$5,Kruistabel!$B$6:$F$9,MATCH($C50,Kruistabel!$C$5:$F$5,0)+1,FALSE)+MIN(Kruistabel!$C$15,IF($D50="Ja",Kruistabel!$C$13,0)+IF(BJ$6="Ja",Kruistabel!$C$14,0)),"")</f>
        <v>#N/A</v>
      </c>
      <c r="BK50" s="326" t="e">
        <f ca="1">IF(Plananalyse!BK50=1,VLOOKUP(BK$5,Kruistabel!$B$6:$F$9,MATCH($C50,Kruistabel!$C$5:$F$5,0)+1,FALSE)+MIN(Kruistabel!$C$15,IF($D50="Ja",Kruistabel!$C$13,0)+IF(BK$6="Ja",Kruistabel!$C$14,0)),"")</f>
        <v>#N/A</v>
      </c>
      <c r="BL50" s="326" t="e">
        <f ca="1">IF(Plananalyse!BL50=1,VLOOKUP(BL$5,Kruistabel!$B$6:$F$9,MATCH($C50,Kruistabel!$C$5:$F$5,0)+1,FALSE)+MIN(Kruistabel!$C$15,IF($D50="Ja",Kruistabel!$C$13,0)+IF(BL$6="Ja",Kruistabel!$C$14,0)),"")</f>
        <v>#N/A</v>
      </c>
      <c r="BM50" s="326" t="e">
        <f ca="1">IF(Plananalyse!BM50=1,VLOOKUP(BM$5,Kruistabel!$B$6:$F$9,MATCH($C50,Kruistabel!$C$5:$F$5,0)+1,FALSE)+MIN(Kruistabel!$C$15,IF($D50="Ja",Kruistabel!$C$13,0)+IF(BM$6="Ja",Kruistabel!$C$14,0)),"")</f>
        <v>#N/A</v>
      </c>
      <c r="BN50" s="326" t="e">
        <f ca="1">IF(Plananalyse!BN50=1,VLOOKUP(BN$5,Kruistabel!$B$6:$F$9,MATCH($C50,Kruistabel!$C$5:$F$5,0)+1,FALSE)+MIN(Kruistabel!$C$15,IF($D50="Ja",Kruistabel!$C$13,0)+IF(BN$6="Ja",Kruistabel!$C$14,0)),"")</f>
        <v>#N/A</v>
      </c>
      <c r="BO50" s="326" t="e">
        <f ca="1">IF(Plananalyse!BO50=1,VLOOKUP(BO$5,Kruistabel!$B$6:$F$9,MATCH($C50,Kruistabel!$C$5:$F$5,0)+1,FALSE)+MIN(Kruistabel!$C$15,IF($D50="Ja",Kruistabel!$C$13,0)+IF(BO$6="Ja",Kruistabel!$C$14,0)),"")</f>
        <v>#N/A</v>
      </c>
      <c r="BP50" s="326" t="e">
        <f ca="1">IF(Plananalyse!BP50=1,VLOOKUP(BP$5,Kruistabel!$B$6:$F$9,MATCH($C50,Kruistabel!$C$5:$F$5,0)+1,FALSE)+MIN(Kruistabel!$C$15,IF($D50="Ja",Kruistabel!$C$13,0)+IF(BP$6="Ja",Kruistabel!$C$14,0)),"")</f>
        <v>#N/A</v>
      </c>
      <c r="BQ50" s="326" t="e">
        <f ca="1">IF(Plananalyse!BQ50=1,VLOOKUP(BQ$5,Kruistabel!$B$6:$F$9,MATCH($C50,Kruistabel!$C$5:$F$5,0)+1,FALSE)+MIN(Kruistabel!$C$15,IF($D50="Ja",Kruistabel!$C$13,0)+IF(BQ$6="Ja",Kruistabel!$C$14,0)),"")</f>
        <v>#N/A</v>
      </c>
      <c r="BR50" s="326" t="e">
        <f ca="1">IF(Plananalyse!BR50=1,VLOOKUP(BR$5,Kruistabel!$B$6:$F$9,MATCH($C50,Kruistabel!$C$5:$F$5,0)+1,FALSE)+MIN(Kruistabel!$C$15,IF($D50="Ja",Kruistabel!$C$13,0)+IF(BR$6="Ja",Kruistabel!$C$14,0)),"")</f>
        <v>#REF!</v>
      </c>
      <c r="BS50" s="326" t="e">
        <f ca="1">IF(Plananalyse!BS50=1,VLOOKUP(BS$5,Kruistabel!$B$6:$F$9,MATCH($C50,Kruistabel!$C$5:$F$5,0)+1,FALSE)+MIN(Kruistabel!$C$15,IF($D50="Ja",Kruistabel!$C$13,0)+IF(BS$6="Ja",Kruistabel!$C$14,0)),"")</f>
        <v>#REF!</v>
      </c>
      <c r="BT50" s="65"/>
      <c r="BU50" s="231">
        <f ca="1">IF(Plananalyse!BU50=1,VLOOKUP(BU$5,Kruistabel!$B$6:$F$9,MATCH($C50,Kruistabel!$C$5:$F$5,0)+1,FALSE)+MIN(Kruistabel!$C$15,IF($D50="Ja",Kruistabel!$C$13,0)+IF(BU$6="Ja",Kruistabel!$C$14,0)),"")</f>
        <v>28</v>
      </c>
      <c r="BV50" s="326">
        <f ca="1">IF(Plananalyse!BV50=1,VLOOKUP(BV$5,Kruistabel!$B$6:$F$9,MATCH($C50,Kruistabel!$C$5:$F$5,0)+1,FALSE)+MIN(Kruistabel!$C$15,IF($D50="Ja",Kruistabel!$C$13,0)+IF(BV$6="Ja",Kruistabel!$C$14,0)),"")</f>
        <v>44</v>
      </c>
      <c r="BW50" s="326">
        <f ca="1">IF(Plananalyse!BW50=1,VLOOKUP(BW$5,Kruistabel!$B$6:$F$9,MATCH($C50,Kruistabel!$C$5:$F$5,0)+1,FALSE)+MIN(Kruistabel!$C$15,IF($D50="Ja",Kruistabel!$C$13,0)+IF(BW$6="Ja",Kruistabel!$C$14,0)),"")</f>
        <v>28</v>
      </c>
      <c r="BX50" s="326">
        <f ca="1">IF(Plananalyse!BX50=1,VLOOKUP(BX$5,Kruistabel!$B$6:$F$9,MATCH($C50,Kruistabel!$C$5:$F$5,0)+1,FALSE)+MIN(Kruistabel!$C$15,IF($D50="Ja",Kruistabel!$C$13,0)+IF(BX$6="Ja",Kruistabel!$C$14,0)),"")</f>
        <v>28</v>
      </c>
      <c r="BY50" s="327"/>
      <c r="BZ50" s="326" t="e">
        <f ca="1">IF(Plananalyse!BZ50=1,VLOOKUP(BZ$5,Kruistabel!$B$6:$F$9,MATCH($C50,Kruistabel!$C$5:$F$5,0)+1,FALSE)+MIN(Kruistabel!$C$15,IF($D50="Ja",Kruistabel!$C$13,0)+IF(BZ$6="Ja",Kruistabel!$C$14,0)),"")</f>
        <v>#N/A</v>
      </c>
      <c r="CA50" s="326" t="e">
        <f ca="1">IF(Plananalyse!CA50=1,VLOOKUP(CA$5,Kruistabel!$B$6:$F$9,MATCH($C50,Kruistabel!$C$5:$F$5,0)+1,FALSE)+MIN(Kruistabel!$C$15,IF($D50="Ja",Kruistabel!$C$13,0)+IF(CA$6="Ja",Kruistabel!$C$14,0)),"")</f>
        <v>#N/A</v>
      </c>
      <c r="CB50" s="326" t="e">
        <f ca="1">IF(Plananalyse!CB50=1,VLOOKUP(CB$5,Kruistabel!$B$6:$F$9,MATCH($C50,Kruistabel!$C$5:$F$5,0)+1,FALSE)+MIN(Kruistabel!$C$15,IF($D50="Ja",Kruistabel!$C$13,0)+IF(CB$6="Ja",Kruistabel!$C$14,0)),"")</f>
        <v>#N/A</v>
      </c>
      <c r="CC50" s="326" t="e">
        <f ca="1">IF(Plananalyse!CC50=1,VLOOKUP(CC$5,Kruistabel!$B$6:$F$9,MATCH($C50,Kruistabel!$C$5:$F$5,0)+1,FALSE)+MIN(Kruistabel!$C$15,IF($D50="Ja",Kruistabel!$C$13,0)+IF(CC$6="Ja",Kruistabel!$C$14,0)),"")</f>
        <v>#N/A</v>
      </c>
      <c r="CD50" s="326" t="e">
        <f ca="1">IF(Plananalyse!CD50=1,VLOOKUP(CD$5,Kruistabel!$B$6:$F$9,MATCH($C50,Kruistabel!$C$5:$F$5,0)+1,FALSE)+MIN(Kruistabel!$C$15,IF($D50="Ja",Kruistabel!$C$13,0)+IF(CD$6="Ja",Kruistabel!$C$14,0)),"")</f>
        <v>#N/A</v>
      </c>
      <c r="CE50" s="326" t="e">
        <f ca="1">IF(Plananalyse!CE50=1,VLOOKUP(CE$5,Kruistabel!$B$6:$F$9,MATCH($C50,Kruistabel!$C$5:$F$5,0)+1,FALSE)+MIN(Kruistabel!$C$15,IF($D50="Ja",Kruistabel!$C$13,0)+IF(CE$6="Ja",Kruistabel!$C$14,0)),"")</f>
        <v>#N/A</v>
      </c>
      <c r="CF50" s="326" t="e">
        <f ca="1">IF(Plananalyse!CF50=1,VLOOKUP(CF$5,Kruistabel!$B$6:$F$9,MATCH($C50,Kruistabel!$C$5:$F$5,0)+1,FALSE)+MIN(Kruistabel!$C$15,IF($D50="Ja",Kruistabel!$C$13,0)+IF(CF$6="Ja",Kruistabel!$C$14,0)),"")</f>
        <v>#N/A</v>
      </c>
      <c r="CG50" s="326" t="e">
        <f ca="1">IF(Plananalyse!CG50=1,VLOOKUP(CG$5,Kruistabel!$B$6:$F$9,MATCH($C50,Kruistabel!$C$5:$F$5,0)+1,FALSE)+MIN(Kruistabel!$C$15,IF($D50="Ja",Kruistabel!$C$13,0)+IF(CG$6="Ja",Kruistabel!$C$14,0)),"")</f>
        <v>#REF!</v>
      </c>
      <c r="CH50" s="326" t="e">
        <f ca="1">IF(Plananalyse!CH50=1,VLOOKUP(CH$5,Kruistabel!$B$6:$F$9,MATCH($C50,Kruistabel!$C$5:$F$5,0)+1,FALSE)+MIN(Kruistabel!$C$15,IF($D50="Ja",Kruistabel!$C$13,0)+IF(CH$6="Ja",Kruistabel!$C$14,0)),"")</f>
        <v>#REF!</v>
      </c>
      <c r="CI50" s="65"/>
      <c r="CJ50" s="326">
        <f ca="1">IF(Plananalyse!CJ50=1,VLOOKUP(CJ$5,Kruistabel!$B$6:$F$9,MATCH($C50,Kruistabel!$C$5:$F$5,0)+1,FALSE)+MIN(Kruistabel!$C$15,IF($D50="Ja",Kruistabel!$C$13,0)+IF(CJ$6="Ja",Kruistabel!$C$14,0)),"")</f>
        <v>44</v>
      </c>
      <c r="CK50" s="326">
        <f ca="1">IF(Plananalyse!CK50=1,VLOOKUP(CK$5,Kruistabel!$B$6:$F$9,MATCH($C50,Kruistabel!$C$5:$F$5,0)+1,FALSE)+MIN(Kruistabel!$C$15,IF($D50="Ja",Kruistabel!$C$13,0)+IF(CK$6="Ja",Kruistabel!$C$14,0)),"")</f>
        <v>44</v>
      </c>
      <c r="CL50" s="326">
        <f ca="1">IF(Plananalyse!CL50=1,VLOOKUP(CL$5,Kruistabel!$B$6:$F$9,MATCH($C50,Kruistabel!$C$5:$F$5,0)+1,FALSE)+MIN(Kruistabel!$C$15,IF($D50="Ja",Kruistabel!$C$13,0)+IF(CL$6="Ja",Kruistabel!$C$14,0)),"")</f>
        <v>28</v>
      </c>
      <c r="CM50" s="326">
        <f ca="1">IF(Plananalyse!CM50=1,VLOOKUP(CM$5,Kruistabel!$B$6:$F$9,MATCH($C50,Kruistabel!$C$5:$F$5,0)+1,FALSE)+MIN(Kruistabel!$C$15,IF($D50="Ja",Kruistabel!$C$13,0)+IF(CM$6="Ja",Kruistabel!$C$14,0)),"")</f>
        <v>48</v>
      </c>
      <c r="CN50" s="326">
        <f ca="1">IF(Plananalyse!CN50=1,VLOOKUP(CN$5,Kruistabel!$B$6:$F$9,MATCH($C50,Kruistabel!$C$5:$F$5,0)+1,FALSE)+MIN(Kruistabel!$C$15,IF($D50="Ja",Kruistabel!$C$13,0)+IF(CN$6="Ja",Kruistabel!$C$14,0)),"")</f>
        <v>48</v>
      </c>
      <c r="CO50" s="326">
        <f ca="1">IF(Plananalyse!CO50=1,VLOOKUP(CO$5,Kruistabel!$B$6:$F$9,MATCH($C50,Kruistabel!$C$5:$F$5,0)+1,FALSE)+MIN(Kruistabel!$C$15,IF($D50="Ja",Kruistabel!$C$13,0)+IF(CO$6="Ja",Kruistabel!$C$14,0)),"")</f>
        <v>40</v>
      </c>
      <c r="CP50" s="326">
        <f ca="1">IF(Plananalyse!CP50=1,VLOOKUP(CP$5,Kruistabel!$B$6:$F$9,MATCH($C50,Kruistabel!$C$5:$F$5,0)+1,FALSE)+MIN(Kruistabel!$C$15,IF($D50="Ja",Kruistabel!$C$13,0)+IF(CP$6="Ja",Kruistabel!$C$14,0)),"")</f>
        <v>44</v>
      </c>
      <c r="CQ50" s="326">
        <f ca="1">IF(Plananalyse!CQ50=1,VLOOKUP(CQ$5,Kruistabel!$B$6:$F$9,MATCH($C50,Kruistabel!$C$5:$F$5,0)+1,FALSE)+MIN(Kruistabel!$C$15,IF($D50="Ja",Kruistabel!$C$13,0)+IF(CQ$6="Ja",Kruistabel!$C$14,0)),"")</f>
        <v>40</v>
      </c>
      <c r="CR50" s="326">
        <f ca="1">IF(Plananalyse!CR50=1,VLOOKUP(CR$5,Kruistabel!$B$6:$F$9,MATCH($C50,Kruistabel!$C$5:$F$5,0)+1,FALSE)+MIN(Kruistabel!$C$15,IF($D50="Ja",Kruistabel!$C$13,0)+IF(CR$6="Ja",Kruistabel!$C$14,0)),"")</f>
        <v>42</v>
      </c>
      <c r="CS50" s="326">
        <f ca="1">IF(Plananalyse!CS50=1,VLOOKUP(CS$5,Kruistabel!$B$6:$F$9,MATCH($C50,Kruistabel!$C$5:$F$5,0)+1,FALSE)+MIN(Kruistabel!$C$15,IF($D50="Ja",Kruistabel!$C$13,0)+IF(CS$6="Ja",Kruistabel!$C$14,0)),"")</f>
        <v>44</v>
      </c>
      <c r="CT50" s="326">
        <f ca="1">IF(Plananalyse!CT50=1,VLOOKUP(CT$5,Kruistabel!$B$6:$F$9,MATCH($C50,Kruistabel!$C$5:$F$5,0)+1,FALSE)+MIN(Kruistabel!$C$15,IF($D50="Ja",Kruistabel!$C$13,0)+IF(CT$6="Ja",Kruistabel!$C$14,0)),"")</f>
        <v>44</v>
      </c>
      <c r="CU50" s="326">
        <f ca="1">IF(Plananalyse!CU50=1,VLOOKUP(CU$5,Kruistabel!$B$6:$F$9,MATCH($C50,Kruistabel!$C$5:$F$5,0)+1,FALSE)+MIN(Kruistabel!$C$15,IF($D50="Ja",Kruistabel!$C$13,0)+IF(CU$6="Ja",Kruistabel!$C$14,0)),"")</f>
        <v>40</v>
      </c>
      <c r="CV50" s="326">
        <f ca="1">IF(Plananalyse!CV50=1,VLOOKUP(CV$5,Kruistabel!$B$6:$F$9,MATCH($C50,Kruistabel!$C$5:$F$5,0)+1,FALSE)+MIN(Kruistabel!$C$15,IF($D50="Ja",Kruistabel!$C$13,0)+IF(CV$6="Ja",Kruistabel!$C$14,0)),"")</f>
        <v>40</v>
      </c>
      <c r="CW50" s="326">
        <f ca="1">IF(Plananalyse!CW50=1,VLOOKUP(CW$5,Kruistabel!$B$6:$F$9,MATCH($C50,Kruistabel!$C$5:$F$5,0)+1,FALSE)+MIN(Kruistabel!$C$15,IF($D50="Ja",Kruistabel!$C$13,0)+IF(CW$6="Ja",Kruistabel!$C$14,0)),"")</f>
        <v>44</v>
      </c>
      <c r="CX50" s="326">
        <f ca="1">IF(Plananalyse!CX50=1,VLOOKUP(CX$5,Kruistabel!$B$6:$F$9,MATCH($C50,Kruistabel!$C$5:$F$5,0)+1,FALSE)+MIN(Kruistabel!$C$15,IF($D50="Ja",Kruistabel!$C$13,0)+IF(CX$6="Ja",Kruistabel!$C$14,0)),"")</f>
        <v>28</v>
      </c>
      <c r="CY50" s="326">
        <f ca="1">IF(Plananalyse!CY50=1,VLOOKUP(CY$5,Kruistabel!$B$6:$F$9,MATCH($C50,Kruistabel!$C$5:$F$5,0)+1,FALSE)+MIN(Kruistabel!$C$15,IF($D50="Ja",Kruistabel!$C$13,0)+IF(CY$6="Ja",Kruistabel!$C$14,0)),"")</f>
        <v>40</v>
      </c>
      <c r="CZ50" s="326">
        <f ca="1">IF(Plananalyse!CZ50=1,VLOOKUP(CZ$5,Kruistabel!$B$6:$F$9,MATCH($C50,Kruistabel!$C$5:$F$5,0)+1,FALSE)+MIN(Kruistabel!$C$15,IF($D50="Ja",Kruistabel!$C$13,0)+IF(CZ$6="Ja",Kruistabel!$C$14,0)),"")</f>
        <v>40</v>
      </c>
      <c r="DA50" s="326">
        <f ca="1">IF(Plananalyse!DA50=1,VLOOKUP(DA$5,Kruistabel!$B$6:$F$9,MATCH($C50,Kruistabel!$C$5:$F$5,0)+1,FALSE)+MIN(Kruistabel!$C$15,IF($D50="Ja",Kruistabel!$C$13,0)+IF(DA$6="Ja",Kruistabel!$C$14,0)),"")</f>
        <v>40</v>
      </c>
      <c r="DB50" s="326">
        <f ca="1">IF(Plananalyse!DB50=1,VLOOKUP(DB$5,Kruistabel!$B$6:$F$9,MATCH($C50,Kruistabel!$C$5:$F$5,0)+1,FALSE)+MIN(Kruistabel!$C$15,IF($D50="Ja",Kruistabel!$C$13,0)+IF(DB$6="Ja",Kruistabel!$C$14,0)),"")</f>
        <v>28</v>
      </c>
      <c r="DC50" s="326">
        <f ca="1">IF(Plananalyse!DC50=1,VLOOKUP(DC$5,Kruistabel!$B$6:$F$9,MATCH($C50,Kruistabel!$C$5:$F$5,0)+1,FALSE)+MIN(Kruistabel!$C$15,IF($D50="Ja",Kruistabel!$C$13,0)+IF(DC$6="Ja",Kruistabel!$C$14,0)),"")</f>
        <v>28</v>
      </c>
      <c r="DD50" s="327"/>
      <c r="DE50" s="326" t="e">
        <f ca="1">IF(Plananalyse!DE50=1,VLOOKUP(DE$5,Kruistabel!$B$6:$F$9,MATCH($C50,Kruistabel!$C$5:$F$5,0)+1,FALSE)+MIN(Kruistabel!$C$15,IF($D50="Ja",Kruistabel!$C$13,0)+IF(DE$6="Ja",Kruistabel!$C$14,0)),"")</f>
        <v>#N/A</v>
      </c>
      <c r="DF50" s="326" t="e">
        <f ca="1">IF(Plananalyse!DF50=1,VLOOKUP(DF$5,Kruistabel!$B$6:$F$9,MATCH($C50,Kruistabel!$C$5:$F$5,0)+1,FALSE)+MIN(Kruistabel!$C$15,IF($D50="Ja",Kruistabel!$C$13,0)+IF(DF$6="Ja",Kruistabel!$C$14,0)),"")</f>
        <v>#N/A</v>
      </c>
      <c r="DG50" s="326" t="e">
        <f ca="1">IF(Plananalyse!DG50=1,VLOOKUP(DG$5,Kruistabel!$B$6:$F$9,MATCH($C50,Kruistabel!$C$5:$F$5,0)+1,FALSE)+MIN(Kruistabel!$C$15,IF($D50="Ja",Kruistabel!$C$13,0)+IF(DG$6="Ja",Kruistabel!$C$14,0)),"")</f>
        <v>#N/A</v>
      </c>
      <c r="DH50" s="326" t="e">
        <f ca="1">IF(Plananalyse!DH50=1,VLOOKUP(DH$5,Kruistabel!$B$6:$F$9,MATCH($C50,Kruistabel!$C$5:$F$5,0)+1,FALSE)+MIN(Kruistabel!$C$15,IF($D50="Ja",Kruistabel!$C$13,0)+IF(DH$6="Ja",Kruistabel!$C$14,0)),"")</f>
        <v>#N/A</v>
      </c>
      <c r="DI50" s="326" t="e">
        <f ca="1">IF(Plananalyse!DI50=1,VLOOKUP(DI$5,Kruistabel!$B$6:$F$9,MATCH($C50,Kruistabel!$C$5:$F$5,0)+1,FALSE)+MIN(Kruistabel!$C$15,IF($D50="Ja",Kruistabel!$C$13,0)+IF(DI$6="Ja",Kruistabel!$C$14,0)),"")</f>
        <v>#N/A</v>
      </c>
      <c r="DJ50" s="326" t="e">
        <f ca="1">IF(Plananalyse!DJ50=1,VLOOKUP(DJ$5,Kruistabel!$B$6:$F$9,MATCH($C50,Kruistabel!$C$5:$F$5,0)+1,FALSE)+MIN(Kruistabel!$C$15,IF($D50="Ja",Kruistabel!$C$13,0)+IF(DJ$6="Ja",Kruistabel!$C$14,0)),"")</f>
        <v>#N/A</v>
      </c>
      <c r="DK50" s="326" t="e">
        <f ca="1">IF(Plananalyse!DK50=1,VLOOKUP(DK$5,Kruistabel!$B$6:$F$9,MATCH($C50,Kruistabel!$C$5:$F$5,0)+1,FALSE)+MIN(Kruistabel!$C$15,IF($D50="Ja",Kruistabel!$C$13,0)+IF(DK$6="Ja",Kruistabel!$C$14,0)),"")</f>
        <v>#REF!</v>
      </c>
      <c r="DL50" s="326" t="e">
        <f ca="1">IF(Plananalyse!DL50=1,VLOOKUP(DL$5,Kruistabel!$B$6:$F$9,MATCH($C50,Kruistabel!$C$5:$F$5,0)+1,FALSE)+MIN(Kruistabel!$C$15,IF($D50="Ja",Kruistabel!$C$13,0)+IF(DL$6="Ja",Kruistabel!$C$14,0)),"")</f>
        <v>#REF!</v>
      </c>
      <c r="DM50" s="327"/>
      <c r="DN50" s="326" t="e">
        <f ca="1">IF(Plananalyse!DN50=1,VLOOKUP(DN$5,Kruistabel!$B$6:$F$9,MATCH($C50,Kruistabel!$C$5:$F$5,0)+1,FALSE)+MIN(Kruistabel!$C$15,IF($D50="Ja",Kruistabel!$C$13,0)+IF(DN$6="Ja",Kruistabel!$C$14,0)),"")</f>
        <v>#N/A</v>
      </c>
      <c r="DO50" s="326" t="e">
        <f ca="1">IF(Plananalyse!DO50=1,VLOOKUP(DO$5,Kruistabel!$B$6:$F$9,MATCH($C50,Kruistabel!$C$5:$F$5,0)+1,FALSE)+MIN(Kruistabel!$C$15,IF($D50="Ja",Kruistabel!$C$13,0)+IF(DO$6="Ja",Kruistabel!$C$14,0)),"")</f>
        <v>#N/A</v>
      </c>
      <c r="DP50" s="326" t="e">
        <f ca="1">IF(Plananalyse!DP50=1,VLOOKUP(DP$5,Kruistabel!$B$6:$F$9,MATCH($C50,Kruistabel!$C$5:$F$5,0)+1,FALSE)+MIN(Kruistabel!$C$15,IF($D50="Ja",Kruistabel!$C$13,0)+IF(DP$6="Ja",Kruistabel!$C$14,0)),"")</f>
        <v>#N/A</v>
      </c>
      <c r="DQ50" s="326" t="e">
        <f ca="1">IF(Plananalyse!DQ50=1,VLOOKUP(DQ$5,Kruistabel!$B$6:$F$9,MATCH($C50,Kruistabel!$C$5:$F$5,0)+1,FALSE)+MIN(Kruistabel!$C$15,IF($D50="Ja",Kruistabel!$C$13,0)+IF(DQ$6="Ja",Kruistabel!$C$14,0)),"")</f>
        <v>#N/A</v>
      </c>
      <c r="DR50" s="326" t="e">
        <f ca="1">IF(Plananalyse!DR50=1,VLOOKUP(DR$5,Kruistabel!$B$6:$F$9,MATCH($C50,Kruistabel!$C$5:$F$5,0)+1,FALSE)+MIN(Kruistabel!$C$15,IF($D50="Ja",Kruistabel!$C$13,0)+IF(DR$6="Ja",Kruistabel!$C$14,0)),"")</f>
        <v>#N/A</v>
      </c>
      <c r="DS50" s="326" t="e">
        <f ca="1">IF(Plananalyse!DS50=1,VLOOKUP(DS$5,Kruistabel!$B$6:$F$9,MATCH($C50,Kruistabel!$C$5:$F$5,0)+1,FALSE)+MIN(Kruistabel!$C$15,IF($D50="Ja",Kruistabel!$C$13,0)+IF(DS$6="Ja",Kruistabel!$C$14,0)),"")</f>
        <v>#N/A</v>
      </c>
      <c r="DT50" s="326" t="e">
        <f ca="1">IF(Plananalyse!DT50=1,VLOOKUP(DT$5,Kruistabel!$B$6:$F$9,MATCH($C50,Kruistabel!$C$5:$F$5,0)+1,FALSE)+MIN(Kruistabel!$C$15,IF($D50="Ja",Kruistabel!$C$13,0)+IF(DT$6="Ja",Kruistabel!$C$14,0)),"")</f>
        <v>#N/A</v>
      </c>
      <c r="DU50" s="326" t="e">
        <f ca="1">IF(Plananalyse!DU50=1,VLOOKUP(DU$5,Kruistabel!$B$6:$F$9,MATCH($C50,Kruistabel!$C$5:$F$5,0)+1,FALSE)+MIN(Kruistabel!$C$15,IF($D50="Ja",Kruistabel!$C$13,0)+IF(DU$6="Ja",Kruistabel!$C$14,0)),"")</f>
        <v>#N/A</v>
      </c>
      <c r="DV50" s="326" t="e">
        <f ca="1">IF(Plananalyse!DV50=1,VLOOKUP(DV$5,Kruistabel!$B$6:$F$9,MATCH($C50,Kruistabel!$C$5:$F$5,0)+1,FALSE)+MIN(Kruistabel!$C$15,IF($D50="Ja",Kruistabel!$C$13,0)+IF(DV$6="Ja",Kruistabel!$C$14,0)),"")</f>
        <v>#N/A</v>
      </c>
      <c r="DW50" s="326" t="e">
        <f ca="1">IF(Plananalyse!DW50=1,VLOOKUP(DW$5,Kruistabel!$B$6:$F$9,MATCH($C50,Kruistabel!$C$5:$F$5,0)+1,FALSE)+MIN(Kruistabel!$C$15,IF($D50="Ja",Kruistabel!$C$13,0)+IF(DW$6="Ja",Kruistabel!$C$14,0)),"")</f>
        <v>#REF!</v>
      </c>
      <c r="DX50" s="326" t="e">
        <f ca="1">IF(Plananalyse!DX50=1,VLOOKUP(DX$5,Kruistabel!$B$6:$F$9,MATCH($C50,Kruistabel!$C$5:$F$5,0)+1,FALSE)+MIN(Kruistabel!$C$15,IF($D50="Ja",Kruistabel!$C$13,0)+IF(DX$6="Ja",Kruistabel!$C$14,0)),"")</f>
        <v>#REF!</v>
      </c>
      <c r="DY50" s="327"/>
      <c r="DZ50" s="326" t="e">
        <f ca="1">IF(Plananalyse!DZ50=1,VLOOKUP(DZ$5,Kruistabel!$B$6:$F$9,MATCH($C50,Kruistabel!$C$5:$F$5,0)+1,FALSE)+MIN(Kruistabel!$C$15,IF($D50="Ja",Kruistabel!$C$13,0)+IF(DZ$6="Ja",Kruistabel!$C$14,0)),"")</f>
        <v>#N/A</v>
      </c>
      <c r="EA50" s="326" t="e">
        <f ca="1">IF(Plananalyse!EA50=1,VLOOKUP(EA$5,Kruistabel!$B$6:$F$9,MATCH($C50,Kruistabel!$C$5:$F$5,0)+1,FALSE)+MIN(Kruistabel!$C$15,IF($D50="Ja",Kruistabel!$C$13,0)+IF(EA$6="Ja",Kruistabel!$C$14,0)),"")</f>
        <v>#N/A</v>
      </c>
      <c r="EB50" s="326" t="e">
        <f ca="1">IF(Plananalyse!EB50=1,VLOOKUP(EB$5,Kruistabel!$B$6:$F$9,MATCH($C50,Kruistabel!$C$5:$F$5,0)+1,FALSE)+MIN(Kruistabel!$C$15,IF($D50="Ja",Kruistabel!$C$13,0)+IF(EB$6="Ja",Kruistabel!$C$14,0)),"")</f>
        <v>#REF!</v>
      </c>
      <c r="EC50" s="326" t="e">
        <f ca="1">IF(Plananalyse!EC50=1,VLOOKUP(EC$5,Kruistabel!$B$6:$F$9,MATCH($C50,Kruistabel!$C$5:$F$5,0)+1,FALSE)+MIN(Kruistabel!$C$15,IF($D50="Ja",Kruistabel!$C$13,0)+IF(EC$6="Ja",Kruistabel!$C$14,0)),"")</f>
        <v>#REF!</v>
      </c>
      <c r="ED50" s="327"/>
      <c r="EE50" s="326" t="e">
        <f ca="1">IF(Plananalyse!EE50=1,VLOOKUP(EE$5,Kruistabel!$B$6:$F$9,MATCH($C50,Kruistabel!$C$5:$F$5,0)+1,FALSE)+MIN(Kruistabel!$C$15,IF($D50="Ja",Kruistabel!$C$13,0)+IF(EE$6="Ja",Kruistabel!$C$14,0)),"")</f>
        <v>#N/A</v>
      </c>
      <c r="EF50" s="326" t="e">
        <f ca="1">IF(Plananalyse!EF50=1,VLOOKUP(EF$5,Kruistabel!$B$6:$F$9,MATCH($C50,Kruistabel!$C$5:$F$5,0)+1,FALSE)+MIN(Kruistabel!$C$15,IF($D50="Ja",Kruistabel!$C$13,0)+IF(EF$6="Ja",Kruistabel!$C$14,0)),"")</f>
        <v>#N/A</v>
      </c>
      <c r="EG50" s="326" t="e">
        <f ca="1">IF(Plananalyse!EG50=1,VLOOKUP(EG$5,Kruistabel!$B$6:$F$9,MATCH($C50,Kruistabel!$C$5:$F$5,0)+1,FALSE)+MIN(Kruistabel!$C$15,IF($D50="Ja",Kruistabel!$C$13,0)+IF(EG$6="Ja",Kruistabel!$C$14,0)),"")</f>
        <v>#N/A</v>
      </c>
      <c r="EH50" s="326" t="e">
        <f ca="1">IF(Plananalyse!EH50=1,VLOOKUP(EH$5,Kruistabel!$B$6:$F$9,MATCH($C50,Kruistabel!$C$5:$F$5,0)+1,FALSE)+MIN(Kruistabel!$C$15,IF($D50="Ja",Kruistabel!$C$13,0)+IF(EH$6="Ja",Kruistabel!$C$14,0)),"")</f>
        <v>#REF!</v>
      </c>
      <c r="EI50" s="326" t="e">
        <f ca="1">IF(Plananalyse!EI50=1,VLOOKUP(EI$5,Kruistabel!$B$6:$F$9,MATCH($C50,Kruistabel!$C$5:$F$5,0)+1,FALSE)+MIN(Kruistabel!$C$15,IF($D50="Ja",Kruistabel!$C$13,0)+IF(EI$6="Ja",Kruistabel!$C$14,0)),"")</f>
        <v>#REF!</v>
      </c>
      <c r="EJ50" s="331" t="str">
        <f>IF(Plananalyse!EJ50=1,VLOOKUP(EJ$5,Kruistabel!$B$6:$F$9,MATCH($C50,Kruistabel!$C$5:$F$5,0)+1,FALSE)+MIN(Kruistabel!$C$15,IF($D50="Ja",Kruistabel!$C$13,0)+IF(EJ$6="Ja",Kruistabel!$C$14,0)),"")</f>
        <v/>
      </c>
      <c r="EK50" s="164"/>
      <c r="EL50" s="164"/>
      <c r="EM50" s="164"/>
      <c r="EN50" s="164"/>
    </row>
    <row r="51" spans="2:144">
      <c r="B51" s="337" t="str">
        <f>Classificatietabel!B50</f>
        <v>KANT - Andere 1 (vul hier in)</v>
      </c>
      <c r="C51" s="160" t="str">
        <f>_xlfn.IFNA(VLOOKUP($B51,Classificatietabel!$B$6:$I$91,C$7,FALSE),"")</f>
        <v>laag</v>
      </c>
      <c r="D51" s="160" t="str">
        <f>_xlfn.IFNA(VLOOKUP($B51,Classificatietabel!$B$6:$I$91,D$7,FALSE),"")</f>
        <v>neen</v>
      </c>
      <c r="E51" s="119">
        <f>IF(AND(D51="laag",$D$3=1),0,_xlfn.IFNA(IF(VLOOKUP($B51,Classificatietabel!$B$6:$H$91,$E$5,FALSE)="Ja",1,0),""))</f>
        <v>1</v>
      </c>
      <c r="F51" s="163"/>
      <c r="G51" s="326">
        <f>IF(Plananalyse!G51=1,VLOOKUP(G$5,Kruistabel!$B$6:$F$9,MATCH($C51,Kruistabel!$C$5:$F$5,0)+1,FALSE)+MIN(Kruistabel!$C$15,IF($D51="Ja",Kruistabel!$C$13,0)+IF(G$6="Ja",Kruistabel!$C$14,0)),"")</f>
        <v>28</v>
      </c>
      <c r="H51" s="326">
        <f>IF(Plananalyse!H51=1,VLOOKUP(H$5,Kruistabel!$B$6:$F$9,MATCH($C51,Kruistabel!$C$5:$F$5,0)+1,FALSE)+MIN(Kruistabel!$C$15,IF($D51="Ja",Kruistabel!$C$13,0)+IF(H$6="Ja",Kruistabel!$C$14,0)),"")</f>
        <v>28</v>
      </c>
      <c r="I51" s="326">
        <f>IF(Plananalyse!I51=1,VLOOKUP(I$5,Kruistabel!$B$6:$F$9,MATCH($C51,Kruistabel!$C$5:$F$5,0)+1,FALSE)+MIN(Kruistabel!$C$15,IF($D51="Ja",Kruistabel!$C$13,0)+IF(I$6="Ja",Kruistabel!$C$14,0)),"")</f>
        <v>32</v>
      </c>
      <c r="J51" s="326">
        <f>IF(Plananalyse!J51=1,VLOOKUP(J$5,Kruistabel!$B$6:$F$9,MATCH($C51,Kruistabel!$C$5:$F$5,0)+1,FALSE)+MIN(Kruistabel!$C$15,IF($D51="Ja",Kruistabel!$C$13,0)+IF(J$6="Ja",Kruistabel!$C$14,0)),"")</f>
        <v>28</v>
      </c>
      <c r="K51" s="326">
        <f>IF(Plananalyse!K51=1,VLOOKUP(K$5,Kruistabel!$B$6:$F$9,MATCH($C51,Kruistabel!$C$5:$F$5,0)+1,FALSE)+MIN(Kruistabel!$C$15,IF($D51="Ja",Kruistabel!$C$13,0)+IF(K$6="Ja",Kruistabel!$C$14,0)),"")</f>
        <v>28</v>
      </c>
      <c r="L51" s="326">
        <f>IF(Plananalyse!L51=1,VLOOKUP(L$5,Kruistabel!$B$6:$F$9,MATCH($C51,Kruistabel!$C$5:$F$5,0)+1,FALSE)+MIN(Kruistabel!$C$15,IF($D51="Ja",Kruistabel!$C$13,0)+IF(L$6="Ja",Kruistabel!$C$14,0)),"")</f>
        <v>28</v>
      </c>
      <c r="M51" s="326">
        <f>IF(Plananalyse!M51=1,VLOOKUP(M$5,Kruistabel!$B$6:$F$9,MATCH($C51,Kruistabel!$C$5:$F$5,0)+1,FALSE)+MIN(Kruistabel!$C$15,IF($D51="Ja",Kruistabel!$C$13,0)+IF(M$6="Ja",Kruistabel!$C$14,0)),"")</f>
        <v>36</v>
      </c>
      <c r="N51" s="326">
        <f>IF(Plananalyse!N51=1,VLOOKUP(N$5,Kruistabel!$B$6:$F$9,MATCH($C51,Kruistabel!$C$5:$F$5,0)+1,FALSE)+MIN(Kruistabel!$C$15,IF($D51="Ja",Kruistabel!$C$13,0)+IF(N$6="Ja",Kruistabel!$C$14,0)),"")</f>
        <v>36</v>
      </c>
      <c r="O51" s="326">
        <f>IF(Plananalyse!O51=1,VLOOKUP(O$5,Kruistabel!$B$6:$F$9,MATCH($C51,Kruistabel!$C$5:$F$5,0)+1,FALSE)+MIN(Kruistabel!$C$15,IF($D51="Ja",Kruistabel!$C$13,0)+IF(O$6="Ja",Kruistabel!$C$14,0)),"")</f>
        <v>36</v>
      </c>
      <c r="P51" s="326">
        <f>IF(Plananalyse!P51=1,VLOOKUP(P$5,Kruistabel!$B$6:$F$9,MATCH($C51,Kruistabel!$C$5:$F$5,0)+1,FALSE)+MIN(Kruistabel!$C$15,IF($D51="Ja",Kruistabel!$C$13,0)+IF(P$6="Ja",Kruistabel!$C$14,0)),"")</f>
        <v>40</v>
      </c>
      <c r="Q51" s="326">
        <f>IF(Plananalyse!Q51=1,VLOOKUP(Q$5,Kruistabel!$B$6:$F$9,MATCH($C51,Kruistabel!$C$5:$F$5,0)+1,FALSE)+MIN(Kruistabel!$C$15,IF($D51="Ja",Kruistabel!$C$13,0)+IF(Q$6="Ja",Kruistabel!$C$14,0)),"")</f>
        <v>32</v>
      </c>
      <c r="R51" s="326">
        <f>IF(Plananalyse!R51=1,VLOOKUP(R$5,Kruistabel!$B$6:$F$9,MATCH($C51,Kruistabel!$C$5:$F$5,0)+1,FALSE)+MIN(Kruistabel!$C$15,IF($D51="Ja",Kruistabel!$C$13,0)+IF(R$6="Ja",Kruistabel!$C$14,0)),"")</f>
        <v>36</v>
      </c>
      <c r="S51" s="326">
        <f>IF(Plananalyse!S51=1,VLOOKUP(S$5,Kruistabel!$B$6:$F$9,MATCH($C51,Kruistabel!$C$5:$F$5,0)+1,FALSE)+MIN(Kruistabel!$C$15,IF($D51="Ja",Kruistabel!$C$13,0)+IF(S$6="Ja",Kruistabel!$C$14,0)),"")</f>
        <v>28</v>
      </c>
      <c r="T51" s="326">
        <f>IF(Plananalyse!T51=1,VLOOKUP(T$5,Kruistabel!$B$6:$F$9,MATCH($C51,Kruistabel!$C$5:$F$5,0)+1,FALSE)+MIN(Kruistabel!$C$15,IF($D51="Ja",Kruistabel!$C$13,0)+IF(T$6="Ja",Kruistabel!$C$14,0)),"")</f>
        <v>28</v>
      </c>
      <c r="U51" s="326">
        <f>IF(Plananalyse!U51=1,VLOOKUP(U$5,Kruistabel!$B$6:$F$9,MATCH($C51,Kruistabel!$C$5:$F$5,0)+1,FALSE)+MIN(Kruistabel!$C$15,IF($D51="Ja",Kruistabel!$C$13,0)+IF(U$6="Ja",Kruistabel!$C$14,0)),"")</f>
        <v>28</v>
      </c>
      <c r="V51" s="326">
        <f>IF(Plananalyse!V51=1,VLOOKUP(V$5,Kruistabel!$B$6:$F$9,MATCH($C51,Kruistabel!$C$5:$F$5,0)+1,FALSE)+MIN(Kruistabel!$C$15,IF($D51="Ja",Kruistabel!$C$13,0)+IF(V$6="Ja",Kruistabel!$C$14,0)),"")</f>
        <v>28</v>
      </c>
      <c r="W51" s="326">
        <f>IF(Plananalyse!W51=1,VLOOKUP(W$5,Kruistabel!$B$6:$F$9,MATCH($C51,Kruistabel!$C$5:$F$5,0)+1,FALSE)+MIN(Kruistabel!$C$15,IF($D51="Ja",Kruistabel!$C$13,0)+IF(W$6="Ja",Kruistabel!$C$14,0)),"")</f>
        <v>28</v>
      </c>
      <c r="X51" s="326">
        <f>IF(Plananalyse!X51=1,VLOOKUP(X$5,Kruistabel!$B$6:$F$9,MATCH($C51,Kruistabel!$C$5:$F$5,0)+1,FALSE)+MIN(Kruistabel!$C$15,IF($D51="Ja",Kruistabel!$C$13,0)+IF(X$6="Ja",Kruistabel!$C$14,0)),"")</f>
        <v>28</v>
      </c>
      <c r="Y51" s="326">
        <f>IF(Plananalyse!Y51=1,VLOOKUP(Y$5,Kruistabel!$B$6:$F$9,MATCH($C51,Kruistabel!$C$5:$F$5,0)+1,FALSE)+MIN(Kruistabel!$C$15,IF($D51="Ja",Kruistabel!$C$13,0)+IF(Y$6="Ja",Kruistabel!$C$14,0)),"")</f>
        <v>32</v>
      </c>
      <c r="Z51" s="326">
        <f>IF(Plananalyse!Z51=1,VLOOKUP(Z$5,Kruistabel!$B$6:$F$9,MATCH($C51,Kruistabel!$C$5:$F$5,0)+1,FALSE)+MIN(Kruistabel!$C$15,IF($D51="Ja",Kruistabel!$C$13,0)+IF(Z$6="Ja",Kruistabel!$C$14,0)),"")</f>
        <v>28</v>
      </c>
      <c r="AA51" s="326">
        <f>IF(Plananalyse!AA51=1,VLOOKUP(AA$5,Kruistabel!$B$6:$F$9,MATCH($C51,Kruistabel!$C$5:$F$5,0)+1,FALSE)+MIN(Kruistabel!$C$15,IF($D51="Ja",Kruistabel!$C$13,0)+IF(AA$6="Ja",Kruistabel!$C$14,0)),"")</f>
        <v>28</v>
      </c>
      <c r="AB51" s="326">
        <f>IF(Plananalyse!AB51=1,VLOOKUP(AB$5,Kruistabel!$B$6:$F$9,MATCH($C51,Kruistabel!$C$5:$F$5,0)+1,FALSE)+MIN(Kruistabel!$C$15,IF($D51="Ja",Kruistabel!$C$13,0)+IF(AB$6="Ja",Kruistabel!$C$14,0)),"")</f>
        <v>28</v>
      </c>
      <c r="AC51" s="326">
        <f>IF(Plananalyse!AC51=1,VLOOKUP(AC$5,Kruistabel!$B$6:$F$9,MATCH($C51,Kruistabel!$C$5:$F$5,0)+1,FALSE)+MIN(Kruistabel!$C$15,IF($D51="Ja",Kruistabel!$C$13,0)+IF(AC$6="Ja",Kruistabel!$C$14,0)),"")</f>
        <v>28</v>
      </c>
      <c r="AD51" s="326">
        <f>IF(Plananalyse!AD51=1,VLOOKUP(AD$5,Kruistabel!$B$6:$F$9,MATCH($C51,Kruistabel!$C$5:$F$5,0)+1,FALSE)+MIN(Kruistabel!$C$15,IF($D51="Ja",Kruistabel!$C$13,0)+IF(AD$6="Ja",Kruistabel!$C$14,0)),"")</f>
        <v>28</v>
      </c>
      <c r="AE51" s="326">
        <f>IF(Plananalyse!AE51=1,VLOOKUP(AE$5,Kruistabel!$B$6:$F$9,MATCH($C51,Kruistabel!$C$5:$F$5,0)+1,FALSE)+MIN(Kruistabel!$C$15,IF($D51="Ja",Kruistabel!$C$13,0)+IF(AE$6="Ja",Kruistabel!$C$14,0)),"")</f>
        <v>28</v>
      </c>
      <c r="AF51" s="326">
        <f>IF(Plananalyse!AF51=1,VLOOKUP(AF$5,Kruistabel!$B$6:$F$9,MATCH($C51,Kruistabel!$C$5:$F$5,0)+1,FALSE)+MIN(Kruistabel!$C$15,IF($D51="Ja",Kruistabel!$C$13,0)+IF(AF$6="Ja",Kruistabel!$C$14,0)),"")</f>
        <v>28</v>
      </c>
      <c r="AG51" s="326">
        <f>IF(Plananalyse!AG51=1,VLOOKUP(AG$5,Kruistabel!$B$6:$F$9,MATCH($C51,Kruistabel!$C$5:$F$5,0)+1,FALSE)+MIN(Kruistabel!$C$15,IF($D51="Ja",Kruistabel!$C$13,0)+IF(AG$6="Ja",Kruistabel!$C$14,0)),"")</f>
        <v>28</v>
      </c>
      <c r="AH51" s="326">
        <f>IF(Plananalyse!AH51=1,VLOOKUP(AH$5,Kruistabel!$B$6:$F$9,MATCH($C51,Kruistabel!$C$5:$F$5,0)+1,FALSE)+MIN(Kruistabel!$C$15,IF($D51="Ja",Kruistabel!$C$13,0)+IF(AH$6="Ja",Kruistabel!$C$14,0)),"")</f>
        <v>28</v>
      </c>
      <c r="AI51" s="326">
        <f>IF(Plananalyse!AI51=1,VLOOKUP(AI$5,Kruistabel!$B$6:$F$9,MATCH($C51,Kruistabel!$C$5:$F$5,0)+1,FALSE)+MIN(Kruistabel!$C$15,IF($D51="Ja",Kruistabel!$C$13,0)+IF(AI$6="Ja",Kruistabel!$C$14,0)),"")</f>
        <v>28</v>
      </c>
      <c r="AJ51" s="326">
        <f>IF(Plananalyse!AJ51=1,VLOOKUP(AJ$5,Kruistabel!$B$6:$F$9,MATCH($C51,Kruistabel!$C$5:$F$5,0)+1,FALSE)+MIN(Kruistabel!$C$15,IF($D51="Ja",Kruistabel!$C$13,0)+IF(AJ$6="Ja",Kruistabel!$C$14,0)),"")</f>
        <v>28</v>
      </c>
      <c r="AK51" s="326">
        <f>IF(Plananalyse!AK51=1,VLOOKUP(AK$5,Kruistabel!$B$6:$F$9,MATCH($C51,Kruistabel!$C$5:$F$5,0)+1,FALSE)+MIN(Kruistabel!$C$15,IF($D51="Ja",Kruistabel!$C$13,0)+IF(AK$6="Ja",Kruistabel!$C$14,0)),"")</f>
        <v>34</v>
      </c>
      <c r="AL51" s="326">
        <f>IF(Plananalyse!AL51=1,VLOOKUP(AL$5,Kruistabel!$B$6:$F$9,MATCH($C51,Kruistabel!$C$5:$F$5,0)+1,FALSE)+MIN(Kruistabel!$C$15,IF($D51="Ja",Kruistabel!$C$13,0)+IF(AL$6="Ja",Kruistabel!$C$14,0)),"")</f>
        <v>28</v>
      </c>
      <c r="AM51" s="326">
        <f>IF(Plananalyse!AM51=1,VLOOKUP(AM$5,Kruistabel!$B$6:$F$9,MATCH($C51,Kruistabel!$C$5:$F$5,0)+1,FALSE)+MIN(Kruistabel!$C$15,IF($D51="Ja",Kruistabel!$C$13,0)+IF(AM$6="Ja",Kruistabel!$C$14,0)),"")</f>
        <v>28</v>
      </c>
      <c r="AN51" s="327"/>
      <c r="AO51" s="326">
        <f>IF(Plananalyse!AO51=1,VLOOKUP(AO$5,Kruistabel!$B$6:$F$9,MATCH($C51,Kruistabel!$C$5:$F$5,0)+1,FALSE)+MIN(Kruistabel!$C$15,IF($D51="Ja",Kruistabel!$C$13,0)+IF(AO$6="Ja",Kruistabel!$C$14,0)),"")</f>
        <v>34</v>
      </c>
      <c r="AP51" s="326">
        <f>IF(Plananalyse!AP51=1,VLOOKUP(AP$5,Kruistabel!$B$6:$F$9,MATCH($C51,Kruistabel!$C$5:$F$5,0)+1,FALSE)+MIN(Kruistabel!$C$15,IF($D51="Ja",Kruistabel!$C$13,0)+IF(AP$6="Ja",Kruistabel!$C$14,0)),"")</f>
        <v>34</v>
      </c>
      <c r="AQ51" s="326">
        <f>IF(Plananalyse!AQ51=1,VLOOKUP(AQ$5,Kruistabel!$B$6:$F$9,MATCH($C51,Kruistabel!$C$5:$F$5,0)+1,FALSE)+MIN(Kruistabel!$C$15,IF($D51="Ja",Kruistabel!$C$13,0)+IF(AQ$6="Ja",Kruistabel!$C$14,0)),"")</f>
        <v>34</v>
      </c>
      <c r="AR51" s="326">
        <f>IF(Plananalyse!AR51=1,VLOOKUP(AR$5,Kruistabel!$B$6:$F$9,MATCH($C51,Kruistabel!$C$5:$F$5,0)+1,FALSE)+MIN(Kruistabel!$C$15,IF($D51="Ja",Kruistabel!$C$13,0)+IF(AR$6="Ja",Kruistabel!$C$14,0)),"")</f>
        <v>38</v>
      </c>
      <c r="AS51" s="326">
        <f>IF(Plananalyse!AS51=1,VLOOKUP(AS$5,Kruistabel!$B$6:$F$9,MATCH($C51,Kruistabel!$C$5:$F$5,0)+1,FALSE)+MIN(Kruistabel!$C$15,IF($D51="Ja",Kruistabel!$C$13,0)+IF(AS$6="Ja",Kruistabel!$C$14,0)),"")</f>
        <v>34</v>
      </c>
      <c r="AT51" s="326">
        <f>IF(Plananalyse!AT51=1,VLOOKUP(AT$5,Kruistabel!$B$6:$F$9,MATCH($C51,Kruistabel!$C$5:$F$5,0)+1,FALSE)+MIN(Kruistabel!$C$15,IF($D51="Ja",Kruistabel!$C$13,0)+IF(AT$6="Ja",Kruistabel!$C$14,0)),"")</f>
        <v>38</v>
      </c>
      <c r="AU51" s="326">
        <f>IF(Plananalyse!AU51=1,VLOOKUP(AU$5,Kruistabel!$B$6:$F$9,MATCH($C51,Kruistabel!$C$5:$F$5,0)+1,FALSE)+MIN(Kruistabel!$C$15,IF($D51="Ja",Kruistabel!$C$13,0)+IF(AU$6="Ja",Kruistabel!$C$14,0)),"")</f>
        <v>28</v>
      </c>
      <c r="AV51" s="326">
        <f>IF(Plananalyse!AV51=1,VLOOKUP(AV$5,Kruistabel!$B$6:$F$9,MATCH($C51,Kruistabel!$C$5:$F$5,0)+1,FALSE)+MIN(Kruistabel!$C$15,IF($D51="Ja",Kruistabel!$C$13,0)+IF(AV$6="Ja",Kruistabel!$C$14,0)),"")</f>
        <v>34</v>
      </c>
      <c r="AW51" s="326">
        <f>IF(Plananalyse!AW51=1,VLOOKUP(AW$5,Kruistabel!$B$6:$F$9,MATCH($C51,Kruistabel!$C$5:$F$5,0)+1,FALSE)+MIN(Kruistabel!$C$15,IF($D51="Ja",Kruistabel!$C$13,0)+IF(AW$6="Ja",Kruistabel!$C$14,0)),"")</f>
        <v>28</v>
      </c>
      <c r="AX51" s="326">
        <f ca="1">IF(Plananalyse!AX51=1,VLOOKUP(AX$5,Kruistabel!$B$6:$F$9,MATCH($C51,Kruistabel!$C$5:$F$5,0)+1,FALSE)+MIN(Kruistabel!$C$15,IF($D51="Ja",Kruistabel!$C$13,0)+IF(AX$6="Ja",Kruistabel!$C$14,0)),"")</f>
        <v>28</v>
      </c>
      <c r="AY51" s="327"/>
      <c r="AZ51" s="326">
        <f ca="1">IF(Plananalyse!AZ51=1,VLOOKUP(AZ$5,Kruistabel!$B$6:$F$9,MATCH($C51,Kruistabel!$C$5:$F$5,0)+1,FALSE)+MIN(Kruistabel!$C$15,IF($D51="Ja",Kruistabel!$C$13,0)+IF(AZ$6="Ja",Kruistabel!$C$14,0)),"")</f>
        <v>28</v>
      </c>
      <c r="BA51" s="326">
        <f ca="1">IF(Plananalyse!BA51=1,VLOOKUP(BA$5,Kruistabel!$B$6:$F$9,MATCH($C51,Kruistabel!$C$5:$F$5,0)+1,FALSE)+MIN(Kruistabel!$C$15,IF($D51="Ja",Kruistabel!$C$13,0)+IF(BA$6="Ja",Kruistabel!$C$14,0)),"")</f>
        <v>28</v>
      </c>
      <c r="BB51" s="326">
        <f ca="1">IF(Plananalyse!BB51=1,VLOOKUP(BB$5,Kruistabel!$B$6:$F$9,MATCH($C51,Kruistabel!$C$5:$F$5,0)+1,FALSE)+MIN(Kruistabel!$C$15,IF($D51="Ja",Kruistabel!$C$13,0)+IF(BB$6="Ja",Kruistabel!$C$14,0)),"")</f>
        <v>32</v>
      </c>
      <c r="BC51" s="326">
        <f ca="1">IF(Plananalyse!BC51=1,VLOOKUP(BC$5,Kruistabel!$B$6:$F$9,MATCH($C51,Kruistabel!$C$5:$F$5,0)+1,FALSE)+MIN(Kruistabel!$C$15,IF($D51="Ja",Kruistabel!$C$13,0)+IF(BC$6="Ja",Kruistabel!$C$14,0)),"")</f>
        <v>32</v>
      </c>
      <c r="BD51" s="326">
        <f ca="1">IF(Plananalyse!BD51=1,VLOOKUP(BD$5,Kruistabel!$B$6:$F$9,MATCH($C51,Kruistabel!$C$5:$F$5,0)+1,FALSE)+MIN(Kruistabel!$C$15,IF($D51="Ja",Kruistabel!$C$13,0)+IF(BD$6="Ja",Kruistabel!$C$14,0)),"")</f>
        <v>28</v>
      </c>
      <c r="BE51" s="326">
        <f ca="1">IF(Plananalyse!BE51=1,VLOOKUP(BE$5,Kruistabel!$B$6:$F$9,MATCH($C51,Kruistabel!$C$5:$F$5,0)+1,FALSE)+MIN(Kruistabel!$C$15,IF($D51="Ja",Kruistabel!$C$13,0)+IF(BE$6="Ja",Kruistabel!$C$14,0)),"")</f>
        <v>28</v>
      </c>
      <c r="BF51" s="326">
        <f ca="1">IF(Plananalyse!BF51=1,VLOOKUP(BF$5,Kruistabel!$B$6:$F$9,MATCH($C51,Kruistabel!$C$5:$F$5,0)+1,FALSE)+MIN(Kruistabel!$C$15,IF($D51="Ja",Kruistabel!$C$13,0)+IF(BF$6="Ja",Kruistabel!$C$14,0)),"")</f>
        <v>28</v>
      </c>
      <c r="BG51" s="326">
        <f ca="1">IF(Plananalyse!BG51=1,VLOOKUP(BG$5,Kruistabel!$B$6:$F$9,MATCH($C51,Kruistabel!$C$5:$F$5,0)+1,FALSE)+MIN(Kruistabel!$C$15,IF($D51="Ja",Kruistabel!$C$13,0)+IF(BG$6="Ja",Kruistabel!$C$14,0)),"")</f>
        <v>28</v>
      </c>
      <c r="BH51" s="326">
        <f ca="1">IF(Plananalyse!BH51=1,VLOOKUP(BH$5,Kruistabel!$B$6:$F$9,MATCH($C51,Kruistabel!$C$5:$F$5,0)+1,FALSE)+MIN(Kruistabel!$C$15,IF($D51="Ja",Kruistabel!$C$13,0)+IF(BH$6="Ja",Kruistabel!$C$14,0)),"")</f>
        <v>28</v>
      </c>
      <c r="BI51" s="327"/>
      <c r="BJ51" s="326" t="e">
        <f ca="1">IF(Plananalyse!BJ51=1,VLOOKUP(BJ$5,Kruistabel!$B$6:$F$9,MATCH($C51,Kruistabel!$C$5:$F$5,0)+1,FALSE)+MIN(Kruistabel!$C$15,IF($D51="Ja",Kruistabel!$C$13,0)+IF(BJ$6="Ja",Kruistabel!$C$14,0)),"")</f>
        <v>#N/A</v>
      </c>
      <c r="BK51" s="326" t="e">
        <f ca="1">IF(Plananalyse!BK51=1,VLOOKUP(BK$5,Kruistabel!$B$6:$F$9,MATCH($C51,Kruistabel!$C$5:$F$5,0)+1,FALSE)+MIN(Kruistabel!$C$15,IF($D51="Ja",Kruistabel!$C$13,0)+IF(BK$6="Ja",Kruistabel!$C$14,0)),"")</f>
        <v>#N/A</v>
      </c>
      <c r="BL51" s="326" t="e">
        <f ca="1">IF(Plananalyse!BL51=1,VLOOKUP(BL$5,Kruistabel!$B$6:$F$9,MATCH($C51,Kruistabel!$C$5:$F$5,0)+1,FALSE)+MIN(Kruistabel!$C$15,IF($D51="Ja",Kruistabel!$C$13,0)+IF(BL$6="Ja",Kruistabel!$C$14,0)),"")</f>
        <v>#N/A</v>
      </c>
      <c r="BM51" s="326" t="e">
        <f ca="1">IF(Plananalyse!BM51=1,VLOOKUP(BM$5,Kruistabel!$B$6:$F$9,MATCH($C51,Kruistabel!$C$5:$F$5,0)+1,FALSE)+MIN(Kruistabel!$C$15,IF($D51="Ja",Kruistabel!$C$13,0)+IF(BM$6="Ja",Kruistabel!$C$14,0)),"")</f>
        <v>#N/A</v>
      </c>
      <c r="BN51" s="326" t="e">
        <f ca="1">IF(Plananalyse!BN51=1,VLOOKUP(BN$5,Kruistabel!$B$6:$F$9,MATCH($C51,Kruistabel!$C$5:$F$5,0)+1,FALSE)+MIN(Kruistabel!$C$15,IF($D51="Ja",Kruistabel!$C$13,0)+IF(BN$6="Ja",Kruistabel!$C$14,0)),"")</f>
        <v>#N/A</v>
      </c>
      <c r="BO51" s="326" t="e">
        <f ca="1">IF(Plananalyse!BO51=1,VLOOKUP(BO$5,Kruistabel!$B$6:$F$9,MATCH($C51,Kruistabel!$C$5:$F$5,0)+1,FALSE)+MIN(Kruistabel!$C$15,IF($D51="Ja",Kruistabel!$C$13,0)+IF(BO$6="Ja",Kruistabel!$C$14,0)),"")</f>
        <v>#N/A</v>
      </c>
      <c r="BP51" s="326" t="e">
        <f ca="1">IF(Plananalyse!BP51=1,VLOOKUP(BP$5,Kruistabel!$B$6:$F$9,MATCH($C51,Kruistabel!$C$5:$F$5,0)+1,FALSE)+MIN(Kruistabel!$C$15,IF($D51="Ja",Kruistabel!$C$13,0)+IF(BP$6="Ja",Kruistabel!$C$14,0)),"")</f>
        <v>#N/A</v>
      </c>
      <c r="BQ51" s="326" t="e">
        <f ca="1">IF(Plananalyse!BQ51=1,VLOOKUP(BQ$5,Kruistabel!$B$6:$F$9,MATCH($C51,Kruistabel!$C$5:$F$5,0)+1,FALSE)+MIN(Kruistabel!$C$15,IF($D51="Ja",Kruistabel!$C$13,0)+IF(BQ$6="Ja",Kruistabel!$C$14,0)),"")</f>
        <v>#N/A</v>
      </c>
      <c r="BR51" s="326" t="e">
        <f ca="1">IF(Plananalyse!BR51=1,VLOOKUP(BR$5,Kruistabel!$B$6:$F$9,MATCH($C51,Kruistabel!$C$5:$F$5,0)+1,FALSE)+MIN(Kruistabel!$C$15,IF($D51="Ja",Kruistabel!$C$13,0)+IF(BR$6="Ja",Kruistabel!$C$14,0)),"")</f>
        <v>#REF!</v>
      </c>
      <c r="BS51" s="326" t="e">
        <f ca="1">IF(Plananalyse!BS51=1,VLOOKUP(BS$5,Kruistabel!$B$6:$F$9,MATCH($C51,Kruistabel!$C$5:$F$5,0)+1,FALSE)+MIN(Kruistabel!$C$15,IF($D51="Ja",Kruistabel!$C$13,0)+IF(BS$6="Ja",Kruistabel!$C$14,0)),"")</f>
        <v>#REF!</v>
      </c>
      <c r="BT51" s="65"/>
      <c r="BU51" s="231">
        <f ca="1">IF(Plananalyse!BU51=1,VLOOKUP(BU$5,Kruistabel!$B$6:$F$9,MATCH($C51,Kruistabel!$C$5:$F$5,0)+1,FALSE)+MIN(Kruistabel!$C$15,IF($D51="Ja",Kruistabel!$C$13,0)+IF(BU$6="Ja",Kruistabel!$C$14,0)),"")</f>
        <v>28</v>
      </c>
      <c r="BV51" s="326">
        <f ca="1">IF(Plananalyse!BV51=1,VLOOKUP(BV$5,Kruistabel!$B$6:$F$9,MATCH($C51,Kruistabel!$C$5:$F$5,0)+1,FALSE)+MIN(Kruistabel!$C$15,IF($D51="Ja",Kruistabel!$C$13,0)+IF(BV$6="Ja",Kruistabel!$C$14,0)),"")</f>
        <v>36</v>
      </c>
      <c r="BW51" s="326">
        <f ca="1">IF(Plananalyse!BW51=1,VLOOKUP(BW$5,Kruistabel!$B$6:$F$9,MATCH($C51,Kruistabel!$C$5:$F$5,0)+1,FALSE)+MIN(Kruistabel!$C$15,IF($D51="Ja",Kruistabel!$C$13,0)+IF(BW$6="Ja",Kruistabel!$C$14,0)),"")</f>
        <v>28</v>
      </c>
      <c r="BX51" s="326">
        <f ca="1">IF(Plananalyse!BX51=1,VLOOKUP(BX$5,Kruistabel!$B$6:$F$9,MATCH($C51,Kruistabel!$C$5:$F$5,0)+1,FALSE)+MIN(Kruistabel!$C$15,IF($D51="Ja",Kruistabel!$C$13,0)+IF(BX$6="Ja",Kruistabel!$C$14,0)),"")</f>
        <v>28</v>
      </c>
      <c r="BY51" s="327"/>
      <c r="BZ51" s="326" t="e">
        <f ca="1">IF(Plananalyse!BZ51=1,VLOOKUP(BZ$5,Kruistabel!$B$6:$F$9,MATCH($C51,Kruistabel!$C$5:$F$5,0)+1,FALSE)+MIN(Kruistabel!$C$15,IF($D51="Ja",Kruistabel!$C$13,0)+IF(BZ$6="Ja",Kruistabel!$C$14,0)),"")</f>
        <v>#N/A</v>
      </c>
      <c r="CA51" s="326" t="e">
        <f ca="1">IF(Plananalyse!CA51=1,VLOOKUP(CA$5,Kruistabel!$B$6:$F$9,MATCH($C51,Kruistabel!$C$5:$F$5,0)+1,FALSE)+MIN(Kruistabel!$C$15,IF($D51="Ja",Kruistabel!$C$13,0)+IF(CA$6="Ja",Kruistabel!$C$14,0)),"")</f>
        <v>#N/A</v>
      </c>
      <c r="CB51" s="326" t="e">
        <f ca="1">IF(Plananalyse!CB51=1,VLOOKUP(CB$5,Kruistabel!$B$6:$F$9,MATCH($C51,Kruistabel!$C$5:$F$5,0)+1,FALSE)+MIN(Kruistabel!$C$15,IF($D51="Ja",Kruistabel!$C$13,0)+IF(CB$6="Ja",Kruistabel!$C$14,0)),"")</f>
        <v>#N/A</v>
      </c>
      <c r="CC51" s="326" t="e">
        <f ca="1">IF(Plananalyse!CC51=1,VLOOKUP(CC$5,Kruistabel!$B$6:$F$9,MATCH($C51,Kruistabel!$C$5:$F$5,0)+1,FALSE)+MIN(Kruistabel!$C$15,IF($D51="Ja",Kruistabel!$C$13,0)+IF(CC$6="Ja",Kruistabel!$C$14,0)),"")</f>
        <v>#N/A</v>
      </c>
      <c r="CD51" s="326" t="e">
        <f ca="1">IF(Plananalyse!CD51=1,VLOOKUP(CD$5,Kruistabel!$B$6:$F$9,MATCH($C51,Kruistabel!$C$5:$F$5,0)+1,FALSE)+MIN(Kruistabel!$C$15,IF($D51="Ja",Kruistabel!$C$13,0)+IF(CD$6="Ja",Kruistabel!$C$14,0)),"")</f>
        <v>#N/A</v>
      </c>
      <c r="CE51" s="326" t="e">
        <f ca="1">IF(Plananalyse!CE51=1,VLOOKUP(CE$5,Kruistabel!$B$6:$F$9,MATCH($C51,Kruistabel!$C$5:$F$5,0)+1,FALSE)+MIN(Kruistabel!$C$15,IF($D51="Ja",Kruistabel!$C$13,0)+IF(CE$6="Ja",Kruistabel!$C$14,0)),"")</f>
        <v>#N/A</v>
      </c>
      <c r="CF51" s="326" t="e">
        <f ca="1">IF(Plananalyse!CF51=1,VLOOKUP(CF$5,Kruistabel!$B$6:$F$9,MATCH($C51,Kruistabel!$C$5:$F$5,0)+1,FALSE)+MIN(Kruistabel!$C$15,IF($D51="Ja",Kruistabel!$C$13,0)+IF(CF$6="Ja",Kruistabel!$C$14,0)),"")</f>
        <v>#N/A</v>
      </c>
      <c r="CG51" s="326" t="e">
        <f ca="1">IF(Plananalyse!CG51=1,VLOOKUP(CG$5,Kruistabel!$B$6:$F$9,MATCH($C51,Kruistabel!$C$5:$F$5,0)+1,FALSE)+MIN(Kruistabel!$C$15,IF($D51="Ja",Kruistabel!$C$13,0)+IF(CG$6="Ja",Kruistabel!$C$14,0)),"")</f>
        <v>#REF!</v>
      </c>
      <c r="CH51" s="326" t="e">
        <f ca="1">IF(Plananalyse!CH51=1,VLOOKUP(CH$5,Kruistabel!$B$6:$F$9,MATCH($C51,Kruistabel!$C$5:$F$5,0)+1,FALSE)+MIN(Kruistabel!$C$15,IF($D51="Ja",Kruistabel!$C$13,0)+IF(CH$6="Ja",Kruistabel!$C$14,0)),"")</f>
        <v>#REF!</v>
      </c>
      <c r="CI51" s="65"/>
      <c r="CJ51" s="326">
        <f ca="1">IF(Plananalyse!CJ51=1,VLOOKUP(CJ$5,Kruistabel!$B$6:$F$9,MATCH($C51,Kruistabel!$C$5:$F$5,0)+1,FALSE)+MIN(Kruistabel!$C$15,IF($D51="Ja",Kruistabel!$C$13,0)+IF(CJ$6="Ja",Kruistabel!$C$14,0)),"")</f>
        <v>36</v>
      </c>
      <c r="CK51" s="326">
        <f ca="1">IF(Plananalyse!CK51=1,VLOOKUP(CK$5,Kruistabel!$B$6:$F$9,MATCH($C51,Kruistabel!$C$5:$F$5,0)+1,FALSE)+MIN(Kruistabel!$C$15,IF($D51="Ja",Kruistabel!$C$13,0)+IF(CK$6="Ja",Kruistabel!$C$14,0)),"")</f>
        <v>36</v>
      </c>
      <c r="CL51" s="326">
        <f ca="1">IF(Plananalyse!CL51=1,VLOOKUP(CL$5,Kruistabel!$B$6:$F$9,MATCH($C51,Kruistabel!$C$5:$F$5,0)+1,FALSE)+MIN(Kruistabel!$C$15,IF($D51="Ja",Kruistabel!$C$13,0)+IF(CL$6="Ja",Kruistabel!$C$14,0)),"")</f>
        <v>28</v>
      </c>
      <c r="CM51" s="326">
        <f ca="1">IF(Plananalyse!CM51=1,VLOOKUP(CM$5,Kruistabel!$B$6:$F$9,MATCH($C51,Kruistabel!$C$5:$F$5,0)+1,FALSE)+MIN(Kruistabel!$C$15,IF($D51="Ja",Kruistabel!$C$13,0)+IF(CM$6="Ja",Kruistabel!$C$14,0)),"")</f>
        <v>40</v>
      </c>
      <c r="CN51" s="326">
        <f ca="1">IF(Plananalyse!CN51=1,VLOOKUP(CN$5,Kruistabel!$B$6:$F$9,MATCH($C51,Kruistabel!$C$5:$F$5,0)+1,FALSE)+MIN(Kruistabel!$C$15,IF($D51="Ja",Kruistabel!$C$13,0)+IF(CN$6="Ja",Kruistabel!$C$14,0)),"")</f>
        <v>40</v>
      </c>
      <c r="CO51" s="326">
        <f ca="1">IF(Plananalyse!CO51=1,VLOOKUP(CO$5,Kruistabel!$B$6:$F$9,MATCH($C51,Kruistabel!$C$5:$F$5,0)+1,FALSE)+MIN(Kruistabel!$C$15,IF($D51="Ja",Kruistabel!$C$13,0)+IF(CO$6="Ja",Kruistabel!$C$14,0)),"")</f>
        <v>32</v>
      </c>
      <c r="CP51" s="326">
        <f ca="1">IF(Plananalyse!CP51=1,VLOOKUP(CP$5,Kruistabel!$B$6:$F$9,MATCH($C51,Kruistabel!$C$5:$F$5,0)+1,FALSE)+MIN(Kruistabel!$C$15,IF($D51="Ja",Kruistabel!$C$13,0)+IF(CP$6="Ja",Kruistabel!$C$14,0)),"")</f>
        <v>36</v>
      </c>
      <c r="CQ51" s="326">
        <f ca="1">IF(Plananalyse!CQ51=1,VLOOKUP(CQ$5,Kruistabel!$B$6:$F$9,MATCH($C51,Kruistabel!$C$5:$F$5,0)+1,FALSE)+MIN(Kruistabel!$C$15,IF($D51="Ja",Kruistabel!$C$13,0)+IF(CQ$6="Ja",Kruistabel!$C$14,0)),"")</f>
        <v>32</v>
      </c>
      <c r="CR51" s="326">
        <f ca="1">IF(Plananalyse!CR51=1,VLOOKUP(CR$5,Kruistabel!$B$6:$F$9,MATCH($C51,Kruistabel!$C$5:$F$5,0)+1,FALSE)+MIN(Kruistabel!$C$15,IF($D51="Ja",Kruistabel!$C$13,0)+IF(CR$6="Ja",Kruistabel!$C$14,0)),"")</f>
        <v>34</v>
      </c>
      <c r="CS51" s="326">
        <f ca="1">IF(Plananalyse!CS51=1,VLOOKUP(CS$5,Kruistabel!$B$6:$F$9,MATCH($C51,Kruistabel!$C$5:$F$5,0)+1,FALSE)+MIN(Kruistabel!$C$15,IF($D51="Ja",Kruistabel!$C$13,0)+IF(CS$6="Ja",Kruistabel!$C$14,0)),"")</f>
        <v>36</v>
      </c>
      <c r="CT51" s="326">
        <f ca="1">IF(Plananalyse!CT51=1,VLOOKUP(CT$5,Kruistabel!$B$6:$F$9,MATCH($C51,Kruistabel!$C$5:$F$5,0)+1,FALSE)+MIN(Kruistabel!$C$15,IF($D51="Ja",Kruistabel!$C$13,0)+IF(CT$6="Ja",Kruistabel!$C$14,0)),"")</f>
        <v>36</v>
      </c>
      <c r="CU51" s="326">
        <f ca="1">IF(Plananalyse!CU51=1,VLOOKUP(CU$5,Kruistabel!$B$6:$F$9,MATCH($C51,Kruistabel!$C$5:$F$5,0)+1,FALSE)+MIN(Kruistabel!$C$15,IF($D51="Ja",Kruistabel!$C$13,0)+IF(CU$6="Ja",Kruistabel!$C$14,0)),"")</f>
        <v>32</v>
      </c>
      <c r="CV51" s="326">
        <f ca="1">IF(Plananalyse!CV51=1,VLOOKUP(CV$5,Kruistabel!$B$6:$F$9,MATCH($C51,Kruistabel!$C$5:$F$5,0)+1,FALSE)+MIN(Kruistabel!$C$15,IF($D51="Ja",Kruistabel!$C$13,0)+IF(CV$6="Ja",Kruistabel!$C$14,0)),"")</f>
        <v>32</v>
      </c>
      <c r="CW51" s="326">
        <f ca="1">IF(Plananalyse!CW51=1,VLOOKUP(CW$5,Kruistabel!$B$6:$F$9,MATCH($C51,Kruistabel!$C$5:$F$5,0)+1,FALSE)+MIN(Kruistabel!$C$15,IF($D51="Ja",Kruistabel!$C$13,0)+IF(CW$6="Ja",Kruistabel!$C$14,0)),"")</f>
        <v>36</v>
      </c>
      <c r="CX51" s="326">
        <f ca="1">IF(Plananalyse!CX51=1,VLOOKUP(CX$5,Kruistabel!$B$6:$F$9,MATCH($C51,Kruistabel!$C$5:$F$5,0)+1,FALSE)+MIN(Kruistabel!$C$15,IF($D51="Ja",Kruistabel!$C$13,0)+IF(CX$6="Ja",Kruistabel!$C$14,0)),"")</f>
        <v>28</v>
      </c>
      <c r="CY51" s="326">
        <f ca="1">IF(Plananalyse!CY51=1,VLOOKUP(CY$5,Kruistabel!$B$6:$F$9,MATCH($C51,Kruistabel!$C$5:$F$5,0)+1,FALSE)+MIN(Kruistabel!$C$15,IF($D51="Ja",Kruistabel!$C$13,0)+IF(CY$6="Ja",Kruistabel!$C$14,0)),"")</f>
        <v>32</v>
      </c>
      <c r="CZ51" s="326">
        <f ca="1">IF(Plananalyse!CZ51=1,VLOOKUP(CZ$5,Kruistabel!$B$6:$F$9,MATCH($C51,Kruistabel!$C$5:$F$5,0)+1,FALSE)+MIN(Kruistabel!$C$15,IF($D51="Ja",Kruistabel!$C$13,0)+IF(CZ$6="Ja",Kruistabel!$C$14,0)),"")</f>
        <v>32</v>
      </c>
      <c r="DA51" s="326">
        <f ca="1">IF(Plananalyse!DA51=1,VLOOKUP(DA$5,Kruistabel!$B$6:$F$9,MATCH($C51,Kruistabel!$C$5:$F$5,0)+1,FALSE)+MIN(Kruistabel!$C$15,IF($D51="Ja",Kruistabel!$C$13,0)+IF(DA$6="Ja",Kruistabel!$C$14,0)),"")</f>
        <v>32</v>
      </c>
      <c r="DB51" s="326">
        <f ca="1">IF(Plananalyse!DB51=1,VLOOKUP(DB$5,Kruistabel!$B$6:$F$9,MATCH($C51,Kruistabel!$C$5:$F$5,0)+1,FALSE)+MIN(Kruistabel!$C$15,IF($D51="Ja",Kruistabel!$C$13,0)+IF(DB$6="Ja",Kruistabel!$C$14,0)),"")</f>
        <v>28</v>
      </c>
      <c r="DC51" s="326">
        <f ca="1">IF(Plananalyse!DC51=1,VLOOKUP(DC$5,Kruistabel!$B$6:$F$9,MATCH($C51,Kruistabel!$C$5:$F$5,0)+1,FALSE)+MIN(Kruistabel!$C$15,IF($D51="Ja",Kruistabel!$C$13,0)+IF(DC$6="Ja",Kruistabel!$C$14,0)),"")</f>
        <v>28</v>
      </c>
      <c r="DD51" s="327"/>
      <c r="DE51" s="326" t="e">
        <f ca="1">IF(Plananalyse!DE51=1,VLOOKUP(DE$5,Kruistabel!$B$6:$F$9,MATCH($C51,Kruistabel!$C$5:$F$5,0)+1,FALSE)+MIN(Kruistabel!$C$15,IF($D51="Ja",Kruistabel!$C$13,0)+IF(DE$6="Ja",Kruistabel!$C$14,0)),"")</f>
        <v>#N/A</v>
      </c>
      <c r="DF51" s="326" t="e">
        <f ca="1">IF(Plananalyse!DF51=1,VLOOKUP(DF$5,Kruistabel!$B$6:$F$9,MATCH($C51,Kruistabel!$C$5:$F$5,0)+1,FALSE)+MIN(Kruistabel!$C$15,IF($D51="Ja",Kruistabel!$C$13,0)+IF(DF$6="Ja",Kruistabel!$C$14,0)),"")</f>
        <v>#N/A</v>
      </c>
      <c r="DG51" s="326" t="e">
        <f ca="1">IF(Plananalyse!DG51=1,VLOOKUP(DG$5,Kruistabel!$B$6:$F$9,MATCH($C51,Kruistabel!$C$5:$F$5,0)+1,FALSE)+MIN(Kruistabel!$C$15,IF($D51="Ja",Kruistabel!$C$13,0)+IF(DG$6="Ja",Kruistabel!$C$14,0)),"")</f>
        <v>#N/A</v>
      </c>
      <c r="DH51" s="326" t="e">
        <f ca="1">IF(Plananalyse!DH51=1,VLOOKUP(DH$5,Kruistabel!$B$6:$F$9,MATCH($C51,Kruistabel!$C$5:$F$5,0)+1,FALSE)+MIN(Kruistabel!$C$15,IF($D51="Ja",Kruistabel!$C$13,0)+IF(DH$6="Ja",Kruistabel!$C$14,0)),"")</f>
        <v>#N/A</v>
      </c>
      <c r="DI51" s="326" t="e">
        <f ca="1">IF(Plananalyse!DI51=1,VLOOKUP(DI$5,Kruistabel!$B$6:$F$9,MATCH($C51,Kruistabel!$C$5:$F$5,0)+1,FALSE)+MIN(Kruistabel!$C$15,IF($D51="Ja",Kruistabel!$C$13,0)+IF(DI$6="Ja",Kruistabel!$C$14,0)),"")</f>
        <v>#N/A</v>
      </c>
      <c r="DJ51" s="326" t="e">
        <f ca="1">IF(Plananalyse!DJ51=1,VLOOKUP(DJ$5,Kruistabel!$B$6:$F$9,MATCH($C51,Kruistabel!$C$5:$F$5,0)+1,FALSE)+MIN(Kruistabel!$C$15,IF($D51="Ja",Kruistabel!$C$13,0)+IF(DJ$6="Ja",Kruistabel!$C$14,0)),"")</f>
        <v>#N/A</v>
      </c>
      <c r="DK51" s="326" t="e">
        <f ca="1">IF(Plananalyse!DK51=1,VLOOKUP(DK$5,Kruistabel!$B$6:$F$9,MATCH($C51,Kruistabel!$C$5:$F$5,0)+1,FALSE)+MIN(Kruistabel!$C$15,IF($D51="Ja",Kruistabel!$C$13,0)+IF(DK$6="Ja",Kruistabel!$C$14,0)),"")</f>
        <v>#REF!</v>
      </c>
      <c r="DL51" s="326" t="e">
        <f ca="1">IF(Plananalyse!DL51=1,VLOOKUP(DL$5,Kruistabel!$B$6:$F$9,MATCH($C51,Kruistabel!$C$5:$F$5,0)+1,FALSE)+MIN(Kruistabel!$C$15,IF($D51="Ja",Kruistabel!$C$13,0)+IF(DL$6="Ja",Kruistabel!$C$14,0)),"")</f>
        <v>#REF!</v>
      </c>
      <c r="DM51" s="327"/>
      <c r="DN51" s="326" t="e">
        <f ca="1">IF(Plananalyse!DN51=1,VLOOKUP(DN$5,Kruistabel!$B$6:$F$9,MATCH($C51,Kruistabel!$C$5:$F$5,0)+1,FALSE)+MIN(Kruistabel!$C$15,IF($D51="Ja",Kruistabel!$C$13,0)+IF(DN$6="Ja",Kruistabel!$C$14,0)),"")</f>
        <v>#N/A</v>
      </c>
      <c r="DO51" s="326" t="e">
        <f ca="1">IF(Plananalyse!DO51=1,VLOOKUP(DO$5,Kruistabel!$B$6:$F$9,MATCH($C51,Kruistabel!$C$5:$F$5,0)+1,FALSE)+MIN(Kruistabel!$C$15,IF($D51="Ja",Kruistabel!$C$13,0)+IF(DO$6="Ja",Kruistabel!$C$14,0)),"")</f>
        <v>#N/A</v>
      </c>
      <c r="DP51" s="326" t="e">
        <f ca="1">IF(Plananalyse!DP51=1,VLOOKUP(DP$5,Kruistabel!$B$6:$F$9,MATCH($C51,Kruistabel!$C$5:$F$5,0)+1,FALSE)+MIN(Kruistabel!$C$15,IF($D51="Ja",Kruistabel!$C$13,0)+IF(DP$6="Ja",Kruistabel!$C$14,0)),"")</f>
        <v>#N/A</v>
      </c>
      <c r="DQ51" s="326" t="e">
        <f ca="1">IF(Plananalyse!DQ51=1,VLOOKUP(DQ$5,Kruistabel!$B$6:$F$9,MATCH($C51,Kruistabel!$C$5:$F$5,0)+1,FALSE)+MIN(Kruistabel!$C$15,IF($D51="Ja",Kruistabel!$C$13,0)+IF(DQ$6="Ja",Kruistabel!$C$14,0)),"")</f>
        <v>#N/A</v>
      </c>
      <c r="DR51" s="326" t="e">
        <f ca="1">IF(Plananalyse!DR51=1,VLOOKUP(DR$5,Kruistabel!$B$6:$F$9,MATCH($C51,Kruistabel!$C$5:$F$5,0)+1,FALSE)+MIN(Kruistabel!$C$15,IF($D51="Ja",Kruistabel!$C$13,0)+IF(DR$6="Ja",Kruistabel!$C$14,0)),"")</f>
        <v>#N/A</v>
      </c>
      <c r="DS51" s="326" t="e">
        <f ca="1">IF(Plananalyse!DS51=1,VLOOKUP(DS$5,Kruistabel!$B$6:$F$9,MATCH($C51,Kruistabel!$C$5:$F$5,0)+1,FALSE)+MIN(Kruistabel!$C$15,IF($D51="Ja",Kruistabel!$C$13,0)+IF(DS$6="Ja",Kruistabel!$C$14,0)),"")</f>
        <v>#N/A</v>
      </c>
      <c r="DT51" s="326" t="e">
        <f ca="1">IF(Plananalyse!DT51=1,VLOOKUP(DT$5,Kruistabel!$B$6:$F$9,MATCH($C51,Kruistabel!$C$5:$F$5,0)+1,FALSE)+MIN(Kruistabel!$C$15,IF($D51="Ja",Kruistabel!$C$13,0)+IF(DT$6="Ja",Kruistabel!$C$14,0)),"")</f>
        <v>#N/A</v>
      </c>
      <c r="DU51" s="326" t="e">
        <f ca="1">IF(Plananalyse!DU51=1,VLOOKUP(DU$5,Kruistabel!$B$6:$F$9,MATCH($C51,Kruistabel!$C$5:$F$5,0)+1,FALSE)+MIN(Kruistabel!$C$15,IF($D51="Ja",Kruistabel!$C$13,0)+IF(DU$6="Ja",Kruistabel!$C$14,0)),"")</f>
        <v>#N/A</v>
      </c>
      <c r="DV51" s="326" t="e">
        <f ca="1">IF(Plananalyse!DV51=1,VLOOKUP(DV$5,Kruistabel!$B$6:$F$9,MATCH($C51,Kruistabel!$C$5:$F$5,0)+1,FALSE)+MIN(Kruistabel!$C$15,IF($D51="Ja",Kruistabel!$C$13,0)+IF(DV$6="Ja",Kruistabel!$C$14,0)),"")</f>
        <v>#N/A</v>
      </c>
      <c r="DW51" s="326" t="e">
        <f ca="1">IF(Plananalyse!DW51=1,VLOOKUP(DW$5,Kruistabel!$B$6:$F$9,MATCH($C51,Kruistabel!$C$5:$F$5,0)+1,FALSE)+MIN(Kruistabel!$C$15,IF($D51="Ja",Kruistabel!$C$13,0)+IF(DW$6="Ja",Kruistabel!$C$14,0)),"")</f>
        <v>#REF!</v>
      </c>
      <c r="DX51" s="326" t="e">
        <f ca="1">IF(Plananalyse!DX51=1,VLOOKUP(DX$5,Kruistabel!$B$6:$F$9,MATCH($C51,Kruistabel!$C$5:$F$5,0)+1,FALSE)+MIN(Kruistabel!$C$15,IF($D51="Ja",Kruistabel!$C$13,0)+IF(DX$6="Ja",Kruistabel!$C$14,0)),"")</f>
        <v>#REF!</v>
      </c>
      <c r="DY51" s="327"/>
      <c r="DZ51" s="326" t="e">
        <f ca="1">IF(Plananalyse!DZ51=1,VLOOKUP(DZ$5,Kruistabel!$B$6:$F$9,MATCH($C51,Kruistabel!$C$5:$F$5,0)+1,FALSE)+MIN(Kruistabel!$C$15,IF($D51="Ja",Kruistabel!$C$13,0)+IF(DZ$6="Ja",Kruistabel!$C$14,0)),"")</f>
        <v>#N/A</v>
      </c>
      <c r="EA51" s="326" t="e">
        <f ca="1">IF(Plananalyse!EA51=1,VLOOKUP(EA$5,Kruistabel!$B$6:$F$9,MATCH($C51,Kruistabel!$C$5:$F$5,0)+1,FALSE)+MIN(Kruistabel!$C$15,IF($D51="Ja",Kruistabel!$C$13,0)+IF(EA$6="Ja",Kruistabel!$C$14,0)),"")</f>
        <v>#N/A</v>
      </c>
      <c r="EB51" s="326" t="e">
        <f ca="1">IF(Plananalyse!EB51=1,VLOOKUP(EB$5,Kruistabel!$B$6:$F$9,MATCH($C51,Kruistabel!$C$5:$F$5,0)+1,FALSE)+MIN(Kruistabel!$C$15,IF($D51="Ja",Kruistabel!$C$13,0)+IF(EB$6="Ja",Kruistabel!$C$14,0)),"")</f>
        <v>#REF!</v>
      </c>
      <c r="EC51" s="326" t="e">
        <f ca="1">IF(Plananalyse!EC51=1,VLOOKUP(EC$5,Kruistabel!$B$6:$F$9,MATCH($C51,Kruistabel!$C$5:$F$5,0)+1,FALSE)+MIN(Kruistabel!$C$15,IF($D51="Ja",Kruistabel!$C$13,0)+IF(EC$6="Ja",Kruistabel!$C$14,0)),"")</f>
        <v>#REF!</v>
      </c>
      <c r="ED51" s="327"/>
      <c r="EE51" s="326" t="e">
        <f ca="1">IF(Plananalyse!EE51=1,VLOOKUP(EE$5,Kruistabel!$B$6:$F$9,MATCH($C51,Kruistabel!$C$5:$F$5,0)+1,FALSE)+MIN(Kruistabel!$C$15,IF($D51="Ja",Kruistabel!$C$13,0)+IF(EE$6="Ja",Kruistabel!$C$14,0)),"")</f>
        <v>#N/A</v>
      </c>
      <c r="EF51" s="326" t="e">
        <f ca="1">IF(Plananalyse!EF51=1,VLOOKUP(EF$5,Kruistabel!$B$6:$F$9,MATCH($C51,Kruistabel!$C$5:$F$5,0)+1,FALSE)+MIN(Kruistabel!$C$15,IF($D51="Ja",Kruistabel!$C$13,0)+IF(EF$6="Ja",Kruistabel!$C$14,0)),"")</f>
        <v>#N/A</v>
      </c>
      <c r="EG51" s="326" t="e">
        <f ca="1">IF(Plananalyse!EG51=1,VLOOKUP(EG$5,Kruistabel!$B$6:$F$9,MATCH($C51,Kruistabel!$C$5:$F$5,0)+1,FALSE)+MIN(Kruistabel!$C$15,IF($D51="Ja",Kruistabel!$C$13,0)+IF(EG$6="Ja",Kruistabel!$C$14,0)),"")</f>
        <v>#N/A</v>
      </c>
      <c r="EH51" s="326" t="e">
        <f ca="1">IF(Plananalyse!EH51=1,VLOOKUP(EH$5,Kruistabel!$B$6:$F$9,MATCH($C51,Kruistabel!$C$5:$F$5,0)+1,FALSE)+MIN(Kruistabel!$C$15,IF($D51="Ja",Kruistabel!$C$13,0)+IF(EH$6="Ja",Kruistabel!$C$14,0)),"")</f>
        <v>#REF!</v>
      </c>
      <c r="EI51" s="326" t="e">
        <f ca="1">IF(Plananalyse!EI51=1,VLOOKUP(EI$5,Kruistabel!$B$6:$F$9,MATCH($C51,Kruistabel!$C$5:$F$5,0)+1,FALSE)+MIN(Kruistabel!$C$15,IF($D51="Ja",Kruistabel!$C$13,0)+IF(EI$6="Ja",Kruistabel!$C$14,0)),"")</f>
        <v>#REF!</v>
      </c>
      <c r="EJ51" s="331" t="str">
        <f>IF(Plananalyse!EJ51=1,VLOOKUP(EJ$5,Kruistabel!$B$6:$F$9,MATCH($C51,Kruistabel!$C$5:$F$5,0)+1,FALSE)+MIN(Kruistabel!$C$15,IF($D51="Ja",Kruistabel!$C$13,0)+IF(EJ$6="Ja",Kruistabel!$C$14,0)),"")</f>
        <v/>
      </c>
      <c r="EK51" s="164"/>
      <c r="EL51" s="164"/>
      <c r="EM51" s="164"/>
      <c r="EN51" s="164"/>
    </row>
    <row r="52" spans="2:144">
      <c r="B52" s="337" t="str">
        <f>Classificatietabel!B51</f>
        <v>KANT - Andere 2 (vul hier in)</v>
      </c>
      <c r="C52" s="160" t="str">
        <f>_xlfn.IFNA(VLOOKUP($B52,Classificatietabel!$B$6:$I$91,C$7,FALSE),"")</f>
        <v>laag</v>
      </c>
      <c r="D52" s="160" t="str">
        <f>_xlfn.IFNA(VLOOKUP($B52,Classificatietabel!$B$6:$I$91,D$7,FALSE),"")</f>
        <v>neen</v>
      </c>
      <c r="E52" s="119">
        <f>IF(AND(D52="laag",$D$3=1),0,_xlfn.IFNA(IF(VLOOKUP($B52,Classificatietabel!$B$6:$H$91,$E$5,FALSE)="Ja",1,0),""))</f>
        <v>1</v>
      </c>
      <c r="F52" s="163"/>
      <c r="G52" s="326">
        <f>IF(Plananalyse!G52=1,VLOOKUP(G$5,Kruistabel!$B$6:$F$9,MATCH($C52,Kruistabel!$C$5:$F$5,0)+1,FALSE)+MIN(Kruistabel!$C$15,IF($D52="Ja",Kruistabel!$C$13,0)+IF(G$6="Ja",Kruistabel!$C$14,0)),"")</f>
        <v>28</v>
      </c>
      <c r="H52" s="326">
        <f>IF(Plananalyse!H52=1,VLOOKUP(H$5,Kruistabel!$B$6:$F$9,MATCH($C52,Kruistabel!$C$5:$F$5,0)+1,FALSE)+MIN(Kruistabel!$C$15,IF($D52="Ja",Kruistabel!$C$13,0)+IF(H$6="Ja",Kruistabel!$C$14,0)),"")</f>
        <v>28</v>
      </c>
      <c r="I52" s="326">
        <f>IF(Plananalyse!I52=1,VLOOKUP(I$5,Kruistabel!$B$6:$F$9,MATCH($C52,Kruistabel!$C$5:$F$5,0)+1,FALSE)+MIN(Kruistabel!$C$15,IF($D52="Ja",Kruistabel!$C$13,0)+IF(I$6="Ja",Kruistabel!$C$14,0)),"")</f>
        <v>32</v>
      </c>
      <c r="J52" s="326">
        <f>IF(Plananalyse!J52=1,VLOOKUP(J$5,Kruistabel!$B$6:$F$9,MATCH($C52,Kruistabel!$C$5:$F$5,0)+1,FALSE)+MIN(Kruistabel!$C$15,IF($D52="Ja",Kruistabel!$C$13,0)+IF(J$6="Ja",Kruistabel!$C$14,0)),"")</f>
        <v>28</v>
      </c>
      <c r="K52" s="326">
        <f>IF(Plananalyse!K52=1,VLOOKUP(K$5,Kruistabel!$B$6:$F$9,MATCH($C52,Kruistabel!$C$5:$F$5,0)+1,FALSE)+MIN(Kruistabel!$C$15,IF($D52="Ja",Kruistabel!$C$13,0)+IF(K$6="Ja",Kruistabel!$C$14,0)),"")</f>
        <v>28</v>
      </c>
      <c r="L52" s="326">
        <f>IF(Plananalyse!L52=1,VLOOKUP(L$5,Kruistabel!$B$6:$F$9,MATCH($C52,Kruistabel!$C$5:$F$5,0)+1,FALSE)+MIN(Kruistabel!$C$15,IF($D52="Ja",Kruistabel!$C$13,0)+IF(L$6="Ja",Kruistabel!$C$14,0)),"")</f>
        <v>28</v>
      </c>
      <c r="M52" s="326">
        <f>IF(Plananalyse!M52=1,VLOOKUP(M$5,Kruistabel!$B$6:$F$9,MATCH($C52,Kruistabel!$C$5:$F$5,0)+1,FALSE)+MIN(Kruistabel!$C$15,IF($D52="Ja",Kruistabel!$C$13,0)+IF(M$6="Ja",Kruistabel!$C$14,0)),"")</f>
        <v>36</v>
      </c>
      <c r="N52" s="326">
        <f>IF(Plananalyse!N52=1,VLOOKUP(N$5,Kruistabel!$B$6:$F$9,MATCH($C52,Kruistabel!$C$5:$F$5,0)+1,FALSE)+MIN(Kruistabel!$C$15,IF($D52="Ja",Kruistabel!$C$13,0)+IF(N$6="Ja",Kruistabel!$C$14,0)),"")</f>
        <v>36</v>
      </c>
      <c r="O52" s="326">
        <f>IF(Plananalyse!O52=1,VLOOKUP(O$5,Kruistabel!$B$6:$F$9,MATCH($C52,Kruistabel!$C$5:$F$5,0)+1,FALSE)+MIN(Kruistabel!$C$15,IF($D52="Ja",Kruistabel!$C$13,0)+IF(O$6="Ja",Kruistabel!$C$14,0)),"")</f>
        <v>36</v>
      </c>
      <c r="P52" s="326">
        <f>IF(Plananalyse!P52=1,VLOOKUP(P$5,Kruistabel!$B$6:$F$9,MATCH($C52,Kruistabel!$C$5:$F$5,0)+1,FALSE)+MIN(Kruistabel!$C$15,IF($D52="Ja",Kruistabel!$C$13,0)+IF(P$6="Ja",Kruistabel!$C$14,0)),"")</f>
        <v>40</v>
      </c>
      <c r="Q52" s="326">
        <f>IF(Plananalyse!Q52=1,VLOOKUP(Q$5,Kruistabel!$B$6:$F$9,MATCH($C52,Kruistabel!$C$5:$F$5,0)+1,FALSE)+MIN(Kruistabel!$C$15,IF($D52="Ja",Kruistabel!$C$13,0)+IF(Q$6="Ja",Kruistabel!$C$14,0)),"")</f>
        <v>32</v>
      </c>
      <c r="R52" s="326">
        <f>IF(Plananalyse!R52=1,VLOOKUP(R$5,Kruistabel!$B$6:$F$9,MATCH($C52,Kruistabel!$C$5:$F$5,0)+1,FALSE)+MIN(Kruistabel!$C$15,IF($D52="Ja",Kruistabel!$C$13,0)+IF(R$6="Ja",Kruistabel!$C$14,0)),"")</f>
        <v>36</v>
      </c>
      <c r="S52" s="326">
        <f>IF(Plananalyse!S52=1,VLOOKUP(S$5,Kruistabel!$B$6:$F$9,MATCH($C52,Kruistabel!$C$5:$F$5,0)+1,FALSE)+MIN(Kruistabel!$C$15,IF($D52="Ja",Kruistabel!$C$13,0)+IF(S$6="Ja",Kruistabel!$C$14,0)),"")</f>
        <v>28</v>
      </c>
      <c r="T52" s="326">
        <f>IF(Plananalyse!T52=1,VLOOKUP(T$5,Kruistabel!$B$6:$F$9,MATCH($C52,Kruistabel!$C$5:$F$5,0)+1,FALSE)+MIN(Kruistabel!$C$15,IF($D52="Ja",Kruistabel!$C$13,0)+IF(T$6="Ja",Kruistabel!$C$14,0)),"")</f>
        <v>28</v>
      </c>
      <c r="U52" s="326">
        <f>IF(Plananalyse!U52=1,VLOOKUP(U$5,Kruistabel!$B$6:$F$9,MATCH($C52,Kruistabel!$C$5:$F$5,0)+1,FALSE)+MIN(Kruistabel!$C$15,IF($D52="Ja",Kruistabel!$C$13,0)+IF(U$6="Ja",Kruistabel!$C$14,0)),"")</f>
        <v>28</v>
      </c>
      <c r="V52" s="326">
        <f>IF(Plananalyse!V52=1,VLOOKUP(V$5,Kruistabel!$B$6:$F$9,MATCH($C52,Kruistabel!$C$5:$F$5,0)+1,FALSE)+MIN(Kruistabel!$C$15,IF($D52="Ja",Kruistabel!$C$13,0)+IF(V$6="Ja",Kruistabel!$C$14,0)),"")</f>
        <v>28</v>
      </c>
      <c r="W52" s="326">
        <f>IF(Plananalyse!W52=1,VLOOKUP(W$5,Kruistabel!$B$6:$F$9,MATCH($C52,Kruistabel!$C$5:$F$5,0)+1,FALSE)+MIN(Kruistabel!$C$15,IF($D52="Ja",Kruistabel!$C$13,0)+IF(W$6="Ja",Kruistabel!$C$14,0)),"")</f>
        <v>28</v>
      </c>
      <c r="X52" s="326">
        <f>IF(Plananalyse!X52=1,VLOOKUP(X$5,Kruistabel!$B$6:$F$9,MATCH($C52,Kruistabel!$C$5:$F$5,0)+1,FALSE)+MIN(Kruistabel!$C$15,IF($D52="Ja",Kruistabel!$C$13,0)+IF(X$6="Ja",Kruistabel!$C$14,0)),"")</f>
        <v>28</v>
      </c>
      <c r="Y52" s="326">
        <f>IF(Plananalyse!Y52=1,VLOOKUP(Y$5,Kruistabel!$B$6:$F$9,MATCH($C52,Kruistabel!$C$5:$F$5,0)+1,FALSE)+MIN(Kruistabel!$C$15,IF($D52="Ja",Kruistabel!$C$13,0)+IF(Y$6="Ja",Kruistabel!$C$14,0)),"")</f>
        <v>32</v>
      </c>
      <c r="Z52" s="326">
        <f>IF(Plananalyse!Z52=1,VLOOKUP(Z$5,Kruistabel!$B$6:$F$9,MATCH($C52,Kruistabel!$C$5:$F$5,0)+1,FALSE)+MIN(Kruistabel!$C$15,IF($D52="Ja",Kruistabel!$C$13,0)+IF(Z$6="Ja",Kruistabel!$C$14,0)),"")</f>
        <v>28</v>
      </c>
      <c r="AA52" s="326">
        <f>IF(Plananalyse!AA52=1,VLOOKUP(AA$5,Kruistabel!$B$6:$F$9,MATCH($C52,Kruistabel!$C$5:$F$5,0)+1,FALSE)+MIN(Kruistabel!$C$15,IF($D52="Ja",Kruistabel!$C$13,0)+IF(AA$6="Ja",Kruistabel!$C$14,0)),"")</f>
        <v>28</v>
      </c>
      <c r="AB52" s="326">
        <f>IF(Plananalyse!AB52=1,VLOOKUP(AB$5,Kruistabel!$B$6:$F$9,MATCH($C52,Kruistabel!$C$5:$F$5,0)+1,FALSE)+MIN(Kruistabel!$C$15,IF($D52="Ja",Kruistabel!$C$13,0)+IF(AB$6="Ja",Kruistabel!$C$14,0)),"")</f>
        <v>28</v>
      </c>
      <c r="AC52" s="326">
        <f>IF(Plananalyse!AC52=1,VLOOKUP(AC$5,Kruistabel!$B$6:$F$9,MATCH($C52,Kruistabel!$C$5:$F$5,0)+1,FALSE)+MIN(Kruistabel!$C$15,IF($D52="Ja",Kruistabel!$C$13,0)+IF(AC$6="Ja",Kruistabel!$C$14,0)),"")</f>
        <v>28</v>
      </c>
      <c r="AD52" s="326">
        <f>IF(Plananalyse!AD52=1,VLOOKUP(AD$5,Kruistabel!$B$6:$F$9,MATCH($C52,Kruistabel!$C$5:$F$5,0)+1,FALSE)+MIN(Kruistabel!$C$15,IF($D52="Ja",Kruistabel!$C$13,0)+IF(AD$6="Ja",Kruistabel!$C$14,0)),"")</f>
        <v>28</v>
      </c>
      <c r="AE52" s="326">
        <f>IF(Plananalyse!AE52=1,VLOOKUP(AE$5,Kruistabel!$B$6:$F$9,MATCH($C52,Kruistabel!$C$5:$F$5,0)+1,FALSE)+MIN(Kruistabel!$C$15,IF($D52="Ja",Kruistabel!$C$13,0)+IF(AE$6="Ja",Kruistabel!$C$14,0)),"")</f>
        <v>28</v>
      </c>
      <c r="AF52" s="326">
        <f>IF(Plananalyse!AF52=1,VLOOKUP(AF$5,Kruistabel!$B$6:$F$9,MATCH($C52,Kruistabel!$C$5:$F$5,0)+1,FALSE)+MIN(Kruistabel!$C$15,IF($D52="Ja",Kruistabel!$C$13,0)+IF(AF$6="Ja",Kruistabel!$C$14,0)),"")</f>
        <v>28</v>
      </c>
      <c r="AG52" s="326">
        <f>IF(Plananalyse!AG52=1,VLOOKUP(AG$5,Kruistabel!$B$6:$F$9,MATCH($C52,Kruistabel!$C$5:$F$5,0)+1,FALSE)+MIN(Kruistabel!$C$15,IF($D52="Ja",Kruistabel!$C$13,0)+IF(AG$6="Ja",Kruistabel!$C$14,0)),"")</f>
        <v>28</v>
      </c>
      <c r="AH52" s="326">
        <f>IF(Plananalyse!AH52=1,VLOOKUP(AH$5,Kruistabel!$B$6:$F$9,MATCH($C52,Kruistabel!$C$5:$F$5,0)+1,FALSE)+MIN(Kruistabel!$C$15,IF($D52="Ja",Kruistabel!$C$13,0)+IF(AH$6="Ja",Kruistabel!$C$14,0)),"")</f>
        <v>28</v>
      </c>
      <c r="AI52" s="326">
        <f>IF(Plananalyse!AI52=1,VLOOKUP(AI$5,Kruistabel!$B$6:$F$9,MATCH($C52,Kruistabel!$C$5:$F$5,0)+1,FALSE)+MIN(Kruistabel!$C$15,IF($D52="Ja",Kruistabel!$C$13,0)+IF(AI$6="Ja",Kruistabel!$C$14,0)),"")</f>
        <v>28</v>
      </c>
      <c r="AJ52" s="326">
        <f>IF(Plananalyse!AJ52=1,VLOOKUP(AJ$5,Kruistabel!$B$6:$F$9,MATCH($C52,Kruistabel!$C$5:$F$5,0)+1,FALSE)+MIN(Kruistabel!$C$15,IF($D52="Ja",Kruistabel!$C$13,0)+IF(AJ$6="Ja",Kruistabel!$C$14,0)),"")</f>
        <v>28</v>
      </c>
      <c r="AK52" s="326">
        <f>IF(Plananalyse!AK52=1,VLOOKUP(AK$5,Kruistabel!$B$6:$F$9,MATCH($C52,Kruistabel!$C$5:$F$5,0)+1,FALSE)+MIN(Kruistabel!$C$15,IF($D52="Ja",Kruistabel!$C$13,0)+IF(AK$6="Ja",Kruistabel!$C$14,0)),"")</f>
        <v>34</v>
      </c>
      <c r="AL52" s="326">
        <f>IF(Plananalyse!AL52=1,VLOOKUP(AL$5,Kruistabel!$B$6:$F$9,MATCH($C52,Kruistabel!$C$5:$F$5,0)+1,FALSE)+MIN(Kruistabel!$C$15,IF($D52="Ja",Kruistabel!$C$13,0)+IF(AL$6="Ja",Kruistabel!$C$14,0)),"")</f>
        <v>28</v>
      </c>
      <c r="AM52" s="326">
        <f>IF(Plananalyse!AM52=1,VLOOKUP(AM$5,Kruistabel!$B$6:$F$9,MATCH($C52,Kruistabel!$C$5:$F$5,0)+1,FALSE)+MIN(Kruistabel!$C$15,IF($D52="Ja",Kruistabel!$C$13,0)+IF(AM$6="Ja",Kruistabel!$C$14,0)),"")</f>
        <v>28</v>
      </c>
      <c r="AN52" s="327"/>
      <c r="AO52" s="326">
        <f>IF(Plananalyse!AO52=1,VLOOKUP(AO$5,Kruistabel!$B$6:$F$9,MATCH($C52,Kruistabel!$C$5:$F$5,0)+1,FALSE)+MIN(Kruistabel!$C$15,IF($D52="Ja",Kruistabel!$C$13,0)+IF(AO$6="Ja",Kruistabel!$C$14,0)),"")</f>
        <v>34</v>
      </c>
      <c r="AP52" s="326">
        <f>IF(Plananalyse!AP52=1,VLOOKUP(AP$5,Kruistabel!$B$6:$F$9,MATCH($C52,Kruistabel!$C$5:$F$5,0)+1,FALSE)+MIN(Kruistabel!$C$15,IF($D52="Ja",Kruistabel!$C$13,0)+IF(AP$6="Ja",Kruistabel!$C$14,0)),"")</f>
        <v>34</v>
      </c>
      <c r="AQ52" s="326">
        <f>IF(Plananalyse!AQ52=1,VLOOKUP(AQ$5,Kruistabel!$B$6:$F$9,MATCH($C52,Kruistabel!$C$5:$F$5,0)+1,FALSE)+MIN(Kruistabel!$C$15,IF($D52="Ja",Kruistabel!$C$13,0)+IF(AQ$6="Ja",Kruistabel!$C$14,0)),"")</f>
        <v>34</v>
      </c>
      <c r="AR52" s="326">
        <f>IF(Plananalyse!AR52=1,VLOOKUP(AR$5,Kruistabel!$B$6:$F$9,MATCH($C52,Kruistabel!$C$5:$F$5,0)+1,FALSE)+MIN(Kruistabel!$C$15,IF($D52="Ja",Kruistabel!$C$13,0)+IF(AR$6="Ja",Kruistabel!$C$14,0)),"")</f>
        <v>38</v>
      </c>
      <c r="AS52" s="326">
        <f>IF(Plananalyse!AS52=1,VLOOKUP(AS$5,Kruistabel!$B$6:$F$9,MATCH($C52,Kruistabel!$C$5:$F$5,0)+1,FALSE)+MIN(Kruistabel!$C$15,IF($D52="Ja",Kruistabel!$C$13,0)+IF(AS$6="Ja",Kruistabel!$C$14,0)),"")</f>
        <v>34</v>
      </c>
      <c r="AT52" s="326">
        <f>IF(Plananalyse!AT52=1,VLOOKUP(AT$5,Kruistabel!$B$6:$F$9,MATCH($C52,Kruistabel!$C$5:$F$5,0)+1,FALSE)+MIN(Kruistabel!$C$15,IF($D52="Ja",Kruistabel!$C$13,0)+IF(AT$6="Ja",Kruistabel!$C$14,0)),"")</f>
        <v>38</v>
      </c>
      <c r="AU52" s="326">
        <f>IF(Plananalyse!AU52=1,VLOOKUP(AU$5,Kruistabel!$B$6:$F$9,MATCH($C52,Kruistabel!$C$5:$F$5,0)+1,FALSE)+MIN(Kruistabel!$C$15,IF($D52="Ja",Kruistabel!$C$13,0)+IF(AU$6="Ja",Kruistabel!$C$14,0)),"")</f>
        <v>28</v>
      </c>
      <c r="AV52" s="326">
        <f>IF(Plananalyse!AV52=1,VLOOKUP(AV$5,Kruistabel!$B$6:$F$9,MATCH($C52,Kruistabel!$C$5:$F$5,0)+1,FALSE)+MIN(Kruistabel!$C$15,IF($D52="Ja",Kruistabel!$C$13,0)+IF(AV$6="Ja",Kruistabel!$C$14,0)),"")</f>
        <v>34</v>
      </c>
      <c r="AW52" s="326">
        <f>IF(Plananalyse!AW52=1,VLOOKUP(AW$5,Kruistabel!$B$6:$F$9,MATCH($C52,Kruistabel!$C$5:$F$5,0)+1,FALSE)+MIN(Kruistabel!$C$15,IF($D52="Ja",Kruistabel!$C$13,0)+IF(AW$6="Ja",Kruistabel!$C$14,0)),"")</f>
        <v>28</v>
      </c>
      <c r="AX52" s="326">
        <f>IF(Plananalyse!AX52=1,VLOOKUP(AX$5,Kruistabel!$B$6:$F$9,MATCH($C52,Kruistabel!$C$5:$F$5,0)+1,FALSE)+MIN(Kruistabel!$C$15,IF($D52="Ja",Kruistabel!$C$13,0)+IF(AX$6="Ja",Kruistabel!$C$14,0)),"")</f>
        <v>28</v>
      </c>
      <c r="AY52" s="327"/>
      <c r="AZ52" s="326">
        <f ca="1">IF(Plananalyse!AZ52=1,VLOOKUP(AZ$5,Kruistabel!$B$6:$F$9,MATCH($C52,Kruistabel!$C$5:$F$5,0)+1,FALSE)+MIN(Kruistabel!$C$15,IF($D52="Ja",Kruistabel!$C$13,0)+IF(AZ$6="Ja",Kruistabel!$C$14,0)),"")</f>
        <v>28</v>
      </c>
      <c r="BA52" s="326">
        <f ca="1">IF(Plananalyse!BA52=1,VLOOKUP(BA$5,Kruistabel!$B$6:$F$9,MATCH($C52,Kruistabel!$C$5:$F$5,0)+1,FALSE)+MIN(Kruistabel!$C$15,IF($D52="Ja",Kruistabel!$C$13,0)+IF(BA$6="Ja",Kruistabel!$C$14,0)),"")</f>
        <v>28</v>
      </c>
      <c r="BB52" s="326">
        <f ca="1">IF(Plananalyse!BB52=1,VLOOKUP(BB$5,Kruistabel!$B$6:$F$9,MATCH($C52,Kruistabel!$C$5:$F$5,0)+1,FALSE)+MIN(Kruistabel!$C$15,IF($D52="Ja",Kruistabel!$C$13,0)+IF(BB$6="Ja",Kruistabel!$C$14,0)),"")</f>
        <v>32</v>
      </c>
      <c r="BC52" s="326">
        <f ca="1">IF(Plananalyse!BC52=1,VLOOKUP(BC$5,Kruistabel!$B$6:$F$9,MATCH($C52,Kruistabel!$C$5:$F$5,0)+1,FALSE)+MIN(Kruistabel!$C$15,IF($D52="Ja",Kruistabel!$C$13,0)+IF(BC$6="Ja",Kruistabel!$C$14,0)),"")</f>
        <v>32</v>
      </c>
      <c r="BD52" s="326">
        <f ca="1">IF(Plananalyse!BD52=1,VLOOKUP(BD$5,Kruistabel!$B$6:$F$9,MATCH($C52,Kruistabel!$C$5:$F$5,0)+1,FALSE)+MIN(Kruistabel!$C$15,IF($D52="Ja",Kruistabel!$C$13,0)+IF(BD$6="Ja",Kruistabel!$C$14,0)),"")</f>
        <v>28</v>
      </c>
      <c r="BE52" s="326">
        <f ca="1">IF(Plananalyse!BE52=1,VLOOKUP(BE$5,Kruistabel!$B$6:$F$9,MATCH($C52,Kruistabel!$C$5:$F$5,0)+1,FALSE)+MIN(Kruistabel!$C$15,IF($D52="Ja",Kruistabel!$C$13,0)+IF(BE$6="Ja",Kruistabel!$C$14,0)),"")</f>
        <v>28</v>
      </c>
      <c r="BF52" s="326">
        <f ca="1">IF(Plananalyse!BF52=1,VLOOKUP(BF$5,Kruistabel!$B$6:$F$9,MATCH($C52,Kruistabel!$C$5:$F$5,0)+1,FALSE)+MIN(Kruistabel!$C$15,IF($D52="Ja",Kruistabel!$C$13,0)+IF(BF$6="Ja",Kruistabel!$C$14,0)),"")</f>
        <v>28</v>
      </c>
      <c r="BG52" s="326">
        <f ca="1">IF(Plananalyse!BG52=1,VLOOKUP(BG$5,Kruistabel!$B$6:$F$9,MATCH($C52,Kruistabel!$C$5:$F$5,0)+1,FALSE)+MIN(Kruistabel!$C$15,IF($D52="Ja",Kruistabel!$C$13,0)+IF(BG$6="Ja",Kruistabel!$C$14,0)),"")</f>
        <v>28</v>
      </c>
      <c r="BH52" s="326">
        <f ca="1">IF(Plananalyse!BH52=1,VLOOKUP(BH$5,Kruistabel!$B$6:$F$9,MATCH($C52,Kruistabel!$C$5:$F$5,0)+1,FALSE)+MIN(Kruistabel!$C$15,IF($D52="Ja",Kruistabel!$C$13,0)+IF(BH$6="Ja",Kruistabel!$C$14,0)),"")</f>
        <v>28</v>
      </c>
      <c r="BI52" s="327"/>
      <c r="BJ52" s="326" t="e">
        <f ca="1">IF(Plananalyse!BJ52=1,VLOOKUP(BJ$5,Kruistabel!$B$6:$F$9,MATCH($C52,Kruistabel!$C$5:$F$5,0)+1,FALSE)+MIN(Kruistabel!$C$15,IF($D52="Ja",Kruistabel!$C$13,0)+IF(BJ$6="Ja",Kruistabel!$C$14,0)),"")</f>
        <v>#N/A</v>
      </c>
      <c r="BK52" s="326" t="e">
        <f ca="1">IF(Plananalyse!BK52=1,VLOOKUP(BK$5,Kruistabel!$B$6:$F$9,MATCH($C52,Kruistabel!$C$5:$F$5,0)+1,FALSE)+MIN(Kruistabel!$C$15,IF($D52="Ja",Kruistabel!$C$13,0)+IF(BK$6="Ja",Kruistabel!$C$14,0)),"")</f>
        <v>#N/A</v>
      </c>
      <c r="BL52" s="326" t="e">
        <f ca="1">IF(Plananalyse!BL52=1,VLOOKUP(BL$5,Kruistabel!$B$6:$F$9,MATCH($C52,Kruistabel!$C$5:$F$5,0)+1,FALSE)+MIN(Kruistabel!$C$15,IF($D52="Ja",Kruistabel!$C$13,0)+IF(BL$6="Ja",Kruistabel!$C$14,0)),"")</f>
        <v>#N/A</v>
      </c>
      <c r="BM52" s="326" t="e">
        <f ca="1">IF(Plananalyse!BM52=1,VLOOKUP(BM$5,Kruistabel!$B$6:$F$9,MATCH($C52,Kruistabel!$C$5:$F$5,0)+1,FALSE)+MIN(Kruistabel!$C$15,IF($D52="Ja",Kruistabel!$C$13,0)+IF(BM$6="Ja",Kruistabel!$C$14,0)),"")</f>
        <v>#N/A</v>
      </c>
      <c r="BN52" s="326" t="e">
        <f ca="1">IF(Plananalyse!BN52=1,VLOOKUP(BN$5,Kruistabel!$B$6:$F$9,MATCH($C52,Kruistabel!$C$5:$F$5,0)+1,FALSE)+MIN(Kruistabel!$C$15,IF($D52="Ja",Kruistabel!$C$13,0)+IF(BN$6="Ja",Kruistabel!$C$14,0)),"")</f>
        <v>#N/A</v>
      </c>
      <c r="BO52" s="326" t="e">
        <f ca="1">IF(Plananalyse!BO52=1,VLOOKUP(BO$5,Kruistabel!$B$6:$F$9,MATCH($C52,Kruistabel!$C$5:$F$5,0)+1,FALSE)+MIN(Kruistabel!$C$15,IF($D52="Ja",Kruistabel!$C$13,0)+IF(BO$6="Ja",Kruistabel!$C$14,0)),"")</f>
        <v>#N/A</v>
      </c>
      <c r="BP52" s="326" t="e">
        <f ca="1">IF(Plananalyse!BP52=1,VLOOKUP(BP$5,Kruistabel!$B$6:$F$9,MATCH($C52,Kruistabel!$C$5:$F$5,0)+1,FALSE)+MIN(Kruistabel!$C$15,IF($D52="Ja",Kruistabel!$C$13,0)+IF(BP$6="Ja",Kruistabel!$C$14,0)),"")</f>
        <v>#N/A</v>
      </c>
      <c r="BQ52" s="326" t="e">
        <f ca="1">IF(Plananalyse!BQ52=1,VLOOKUP(BQ$5,Kruistabel!$B$6:$F$9,MATCH($C52,Kruistabel!$C$5:$F$5,0)+1,FALSE)+MIN(Kruistabel!$C$15,IF($D52="Ja",Kruistabel!$C$13,0)+IF(BQ$6="Ja",Kruistabel!$C$14,0)),"")</f>
        <v>#N/A</v>
      </c>
      <c r="BR52" s="326" t="e">
        <f ca="1">IF(Plananalyse!BR52=1,VLOOKUP(BR$5,Kruistabel!$B$6:$F$9,MATCH($C52,Kruistabel!$C$5:$F$5,0)+1,FALSE)+MIN(Kruistabel!$C$15,IF($D52="Ja",Kruistabel!$C$13,0)+IF(BR$6="Ja",Kruistabel!$C$14,0)),"")</f>
        <v>#REF!</v>
      </c>
      <c r="BS52" s="326" t="e">
        <f ca="1">IF(Plananalyse!BS52=1,VLOOKUP(BS$5,Kruistabel!$B$6:$F$9,MATCH($C52,Kruistabel!$C$5:$F$5,0)+1,FALSE)+MIN(Kruistabel!$C$15,IF($D52="Ja",Kruistabel!$C$13,0)+IF(BS$6="Ja",Kruistabel!$C$14,0)),"")</f>
        <v>#REF!</v>
      </c>
      <c r="BT52" s="65"/>
      <c r="BU52" s="231">
        <f ca="1">IF(Plananalyse!BU52=1,VLOOKUP(BU$5,Kruistabel!$B$6:$F$9,MATCH($C52,Kruistabel!$C$5:$F$5,0)+1,FALSE)+MIN(Kruistabel!$C$15,IF($D52="Ja",Kruistabel!$C$13,0)+IF(BU$6="Ja",Kruistabel!$C$14,0)),"")</f>
        <v>28</v>
      </c>
      <c r="BV52" s="326">
        <f ca="1">IF(Plananalyse!BV52=1,VLOOKUP(BV$5,Kruistabel!$B$6:$F$9,MATCH($C52,Kruistabel!$C$5:$F$5,0)+1,FALSE)+MIN(Kruistabel!$C$15,IF($D52="Ja",Kruistabel!$C$13,0)+IF(BV$6="Ja",Kruistabel!$C$14,0)),"")</f>
        <v>36</v>
      </c>
      <c r="BW52" s="326">
        <f ca="1">IF(Plananalyse!BW52=1,VLOOKUP(BW$5,Kruistabel!$B$6:$F$9,MATCH($C52,Kruistabel!$C$5:$F$5,0)+1,FALSE)+MIN(Kruistabel!$C$15,IF($D52="Ja",Kruistabel!$C$13,0)+IF(BW$6="Ja",Kruistabel!$C$14,0)),"")</f>
        <v>28</v>
      </c>
      <c r="BX52" s="326">
        <f ca="1">IF(Plananalyse!BX52=1,VLOOKUP(BX$5,Kruistabel!$B$6:$F$9,MATCH($C52,Kruistabel!$C$5:$F$5,0)+1,FALSE)+MIN(Kruistabel!$C$15,IF($D52="Ja",Kruistabel!$C$13,0)+IF(BX$6="Ja",Kruistabel!$C$14,0)),"")</f>
        <v>28</v>
      </c>
      <c r="BY52" s="327"/>
      <c r="BZ52" s="326" t="e">
        <f ca="1">IF(Plananalyse!BZ52=1,VLOOKUP(BZ$5,Kruistabel!$B$6:$F$9,MATCH($C52,Kruistabel!$C$5:$F$5,0)+1,FALSE)+MIN(Kruistabel!$C$15,IF($D52="Ja",Kruistabel!$C$13,0)+IF(BZ$6="Ja",Kruistabel!$C$14,0)),"")</f>
        <v>#N/A</v>
      </c>
      <c r="CA52" s="326" t="e">
        <f ca="1">IF(Plananalyse!CA52=1,VLOOKUP(CA$5,Kruistabel!$B$6:$F$9,MATCH($C52,Kruistabel!$C$5:$F$5,0)+1,FALSE)+MIN(Kruistabel!$C$15,IF($D52="Ja",Kruistabel!$C$13,0)+IF(CA$6="Ja",Kruistabel!$C$14,0)),"")</f>
        <v>#N/A</v>
      </c>
      <c r="CB52" s="326" t="e">
        <f ca="1">IF(Plananalyse!CB52=1,VLOOKUP(CB$5,Kruistabel!$B$6:$F$9,MATCH($C52,Kruistabel!$C$5:$F$5,0)+1,FALSE)+MIN(Kruistabel!$C$15,IF($D52="Ja",Kruistabel!$C$13,0)+IF(CB$6="Ja",Kruistabel!$C$14,0)),"")</f>
        <v>#N/A</v>
      </c>
      <c r="CC52" s="326" t="e">
        <f ca="1">IF(Plananalyse!CC52=1,VLOOKUP(CC$5,Kruistabel!$B$6:$F$9,MATCH($C52,Kruistabel!$C$5:$F$5,0)+1,FALSE)+MIN(Kruistabel!$C$15,IF($D52="Ja",Kruistabel!$C$13,0)+IF(CC$6="Ja",Kruistabel!$C$14,0)),"")</f>
        <v>#N/A</v>
      </c>
      <c r="CD52" s="326" t="e">
        <f ca="1">IF(Plananalyse!CD52=1,VLOOKUP(CD$5,Kruistabel!$B$6:$F$9,MATCH($C52,Kruistabel!$C$5:$F$5,0)+1,FALSE)+MIN(Kruistabel!$C$15,IF($D52="Ja",Kruistabel!$C$13,0)+IF(CD$6="Ja",Kruistabel!$C$14,0)),"")</f>
        <v>#N/A</v>
      </c>
      <c r="CE52" s="326" t="e">
        <f ca="1">IF(Plananalyse!CE52=1,VLOOKUP(CE$5,Kruistabel!$B$6:$F$9,MATCH($C52,Kruistabel!$C$5:$F$5,0)+1,FALSE)+MIN(Kruistabel!$C$15,IF($D52="Ja",Kruistabel!$C$13,0)+IF(CE$6="Ja",Kruistabel!$C$14,0)),"")</f>
        <v>#N/A</v>
      </c>
      <c r="CF52" s="326" t="e">
        <f ca="1">IF(Plananalyse!CF52=1,VLOOKUP(CF$5,Kruistabel!$B$6:$F$9,MATCH($C52,Kruistabel!$C$5:$F$5,0)+1,FALSE)+MIN(Kruistabel!$C$15,IF($D52="Ja",Kruistabel!$C$13,0)+IF(CF$6="Ja",Kruistabel!$C$14,0)),"")</f>
        <v>#N/A</v>
      </c>
      <c r="CG52" s="326" t="e">
        <f ca="1">IF(Plananalyse!CG52=1,VLOOKUP(CG$5,Kruistabel!$B$6:$F$9,MATCH($C52,Kruistabel!$C$5:$F$5,0)+1,FALSE)+MIN(Kruistabel!$C$15,IF($D52="Ja",Kruistabel!$C$13,0)+IF(CG$6="Ja",Kruistabel!$C$14,0)),"")</f>
        <v>#REF!</v>
      </c>
      <c r="CH52" s="326" t="e">
        <f ca="1">IF(Plananalyse!CH52=1,VLOOKUP(CH$5,Kruistabel!$B$6:$F$9,MATCH($C52,Kruistabel!$C$5:$F$5,0)+1,FALSE)+MIN(Kruistabel!$C$15,IF($D52="Ja",Kruistabel!$C$13,0)+IF(CH$6="Ja",Kruistabel!$C$14,0)),"")</f>
        <v>#REF!</v>
      </c>
      <c r="CI52" s="65"/>
      <c r="CJ52" s="326">
        <f ca="1">IF(Plananalyse!CJ52=1,VLOOKUP(CJ$5,Kruistabel!$B$6:$F$9,MATCH($C52,Kruistabel!$C$5:$F$5,0)+1,FALSE)+MIN(Kruistabel!$C$15,IF($D52="Ja",Kruistabel!$C$13,0)+IF(CJ$6="Ja",Kruistabel!$C$14,0)),"")</f>
        <v>36</v>
      </c>
      <c r="CK52" s="326">
        <f ca="1">IF(Plananalyse!CK52=1,VLOOKUP(CK$5,Kruistabel!$B$6:$F$9,MATCH($C52,Kruistabel!$C$5:$F$5,0)+1,FALSE)+MIN(Kruistabel!$C$15,IF($D52="Ja",Kruistabel!$C$13,0)+IF(CK$6="Ja",Kruistabel!$C$14,0)),"")</f>
        <v>36</v>
      </c>
      <c r="CL52" s="326">
        <f ca="1">IF(Plananalyse!CL52=1,VLOOKUP(CL$5,Kruistabel!$B$6:$F$9,MATCH($C52,Kruistabel!$C$5:$F$5,0)+1,FALSE)+MIN(Kruistabel!$C$15,IF($D52="Ja",Kruistabel!$C$13,0)+IF(CL$6="Ja",Kruistabel!$C$14,0)),"")</f>
        <v>28</v>
      </c>
      <c r="CM52" s="326">
        <f ca="1">IF(Plananalyse!CM52=1,VLOOKUP(CM$5,Kruistabel!$B$6:$F$9,MATCH($C52,Kruistabel!$C$5:$F$5,0)+1,FALSE)+MIN(Kruistabel!$C$15,IF($D52="Ja",Kruistabel!$C$13,0)+IF(CM$6="Ja",Kruistabel!$C$14,0)),"")</f>
        <v>40</v>
      </c>
      <c r="CN52" s="326">
        <f ca="1">IF(Plananalyse!CN52=1,VLOOKUP(CN$5,Kruistabel!$B$6:$F$9,MATCH($C52,Kruistabel!$C$5:$F$5,0)+1,FALSE)+MIN(Kruistabel!$C$15,IF($D52="Ja",Kruistabel!$C$13,0)+IF(CN$6="Ja",Kruistabel!$C$14,0)),"")</f>
        <v>40</v>
      </c>
      <c r="CO52" s="326">
        <f ca="1">IF(Plananalyse!CO52=1,VLOOKUP(CO$5,Kruistabel!$B$6:$F$9,MATCH($C52,Kruistabel!$C$5:$F$5,0)+1,FALSE)+MIN(Kruistabel!$C$15,IF($D52="Ja",Kruistabel!$C$13,0)+IF(CO$6="Ja",Kruistabel!$C$14,0)),"")</f>
        <v>32</v>
      </c>
      <c r="CP52" s="326">
        <f ca="1">IF(Plananalyse!CP52=1,VLOOKUP(CP$5,Kruistabel!$B$6:$F$9,MATCH($C52,Kruistabel!$C$5:$F$5,0)+1,FALSE)+MIN(Kruistabel!$C$15,IF($D52="Ja",Kruistabel!$C$13,0)+IF(CP$6="Ja",Kruistabel!$C$14,0)),"")</f>
        <v>36</v>
      </c>
      <c r="CQ52" s="326">
        <f ca="1">IF(Plananalyse!CQ52=1,VLOOKUP(CQ$5,Kruistabel!$B$6:$F$9,MATCH($C52,Kruistabel!$C$5:$F$5,0)+1,FALSE)+MIN(Kruistabel!$C$15,IF($D52="Ja",Kruistabel!$C$13,0)+IF(CQ$6="Ja",Kruistabel!$C$14,0)),"")</f>
        <v>32</v>
      </c>
      <c r="CR52" s="326">
        <f ca="1">IF(Plananalyse!CR52=1,VLOOKUP(CR$5,Kruistabel!$B$6:$F$9,MATCH($C52,Kruistabel!$C$5:$F$5,0)+1,FALSE)+MIN(Kruistabel!$C$15,IF($D52="Ja",Kruistabel!$C$13,0)+IF(CR$6="Ja",Kruistabel!$C$14,0)),"")</f>
        <v>34</v>
      </c>
      <c r="CS52" s="326">
        <f ca="1">IF(Plananalyse!CS52=1,VLOOKUP(CS$5,Kruistabel!$B$6:$F$9,MATCH($C52,Kruistabel!$C$5:$F$5,0)+1,FALSE)+MIN(Kruistabel!$C$15,IF($D52="Ja",Kruistabel!$C$13,0)+IF(CS$6="Ja",Kruistabel!$C$14,0)),"")</f>
        <v>36</v>
      </c>
      <c r="CT52" s="326">
        <f ca="1">IF(Plananalyse!CT52=1,VLOOKUP(CT$5,Kruistabel!$B$6:$F$9,MATCH($C52,Kruistabel!$C$5:$F$5,0)+1,FALSE)+MIN(Kruistabel!$C$15,IF($D52="Ja",Kruistabel!$C$13,0)+IF(CT$6="Ja",Kruistabel!$C$14,0)),"")</f>
        <v>36</v>
      </c>
      <c r="CU52" s="326">
        <f ca="1">IF(Plananalyse!CU52=1,VLOOKUP(CU$5,Kruistabel!$B$6:$F$9,MATCH($C52,Kruistabel!$C$5:$F$5,0)+1,FALSE)+MIN(Kruistabel!$C$15,IF($D52="Ja",Kruistabel!$C$13,0)+IF(CU$6="Ja",Kruistabel!$C$14,0)),"")</f>
        <v>32</v>
      </c>
      <c r="CV52" s="326">
        <f ca="1">IF(Plananalyse!CV52=1,VLOOKUP(CV$5,Kruistabel!$B$6:$F$9,MATCH($C52,Kruistabel!$C$5:$F$5,0)+1,FALSE)+MIN(Kruistabel!$C$15,IF($D52="Ja",Kruistabel!$C$13,0)+IF(CV$6="Ja",Kruistabel!$C$14,0)),"")</f>
        <v>32</v>
      </c>
      <c r="CW52" s="326">
        <f ca="1">IF(Plananalyse!CW52=1,VLOOKUP(CW$5,Kruistabel!$B$6:$F$9,MATCH($C52,Kruistabel!$C$5:$F$5,0)+1,FALSE)+MIN(Kruistabel!$C$15,IF($D52="Ja",Kruistabel!$C$13,0)+IF(CW$6="Ja",Kruistabel!$C$14,0)),"")</f>
        <v>36</v>
      </c>
      <c r="CX52" s="326">
        <f ca="1">IF(Plananalyse!CX52=1,VLOOKUP(CX$5,Kruistabel!$B$6:$F$9,MATCH($C52,Kruistabel!$C$5:$F$5,0)+1,FALSE)+MIN(Kruistabel!$C$15,IF($D52="Ja",Kruistabel!$C$13,0)+IF(CX$6="Ja",Kruistabel!$C$14,0)),"")</f>
        <v>28</v>
      </c>
      <c r="CY52" s="326">
        <f ca="1">IF(Plananalyse!CY52=1,VLOOKUP(CY$5,Kruistabel!$B$6:$F$9,MATCH($C52,Kruistabel!$C$5:$F$5,0)+1,FALSE)+MIN(Kruistabel!$C$15,IF($D52="Ja",Kruistabel!$C$13,0)+IF(CY$6="Ja",Kruistabel!$C$14,0)),"")</f>
        <v>32</v>
      </c>
      <c r="CZ52" s="326">
        <f ca="1">IF(Plananalyse!CZ52=1,VLOOKUP(CZ$5,Kruistabel!$B$6:$F$9,MATCH($C52,Kruistabel!$C$5:$F$5,0)+1,FALSE)+MIN(Kruistabel!$C$15,IF($D52="Ja",Kruistabel!$C$13,0)+IF(CZ$6="Ja",Kruistabel!$C$14,0)),"")</f>
        <v>32</v>
      </c>
      <c r="DA52" s="326">
        <f ca="1">IF(Plananalyse!DA52=1,VLOOKUP(DA$5,Kruistabel!$B$6:$F$9,MATCH($C52,Kruistabel!$C$5:$F$5,0)+1,FALSE)+MIN(Kruistabel!$C$15,IF($D52="Ja",Kruistabel!$C$13,0)+IF(DA$6="Ja",Kruistabel!$C$14,0)),"")</f>
        <v>32</v>
      </c>
      <c r="DB52" s="326">
        <f ca="1">IF(Plananalyse!DB52=1,VLOOKUP(DB$5,Kruistabel!$B$6:$F$9,MATCH($C52,Kruistabel!$C$5:$F$5,0)+1,FALSE)+MIN(Kruistabel!$C$15,IF($D52="Ja",Kruistabel!$C$13,0)+IF(DB$6="Ja",Kruistabel!$C$14,0)),"")</f>
        <v>28</v>
      </c>
      <c r="DC52" s="326">
        <f ca="1">IF(Plananalyse!DC52=1,VLOOKUP(DC$5,Kruistabel!$B$6:$F$9,MATCH($C52,Kruistabel!$C$5:$F$5,0)+1,FALSE)+MIN(Kruistabel!$C$15,IF($D52="Ja",Kruistabel!$C$13,0)+IF(DC$6="Ja",Kruistabel!$C$14,0)),"")</f>
        <v>28</v>
      </c>
      <c r="DD52" s="327"/>
      <c r="DE52" s="326" t="e">
        <f ca="1">IF(Plananalyse!DE52=1,VLOOKUP(DE$5,Kruistabel!$B$6:$F$9,MATCH($C52,Kruistabel!$C$5:$F$5,0)+1,FALSE)+MIN(Kruistabel!$C$15,IF($D52="Ja",Kruistabel!$C$13,0)+IF(DE$6="Ja",Kruistabel!$C$14,0)),"")</f>
        <v>#N/A</v>
      </c>
      <c r="DF52" s="326" t="e">
        <f ca="1">IF(Plananalyse!DF52=1,VLOOKUP(DF$5,Kruistabel!$B$6:$F$9,MATCH($C52,Kruistabel!$C$5:$F$5,0)+1,FALSE)+MIN(Kruistabel!$C$15,IF($D52="Ja",Kruistabel!$C$13,0)+IF(DF$6="Ja",Kruistabel!$C$14,0)),"")</f>
        <v>#N/A</v>
      </c>
      <c r="DG52" s="326" t="e">
        <f ca="1">IF(Plananalyse!DG52=1,VLOOKUP(DG$5,Kruistabel!$B$6:$F$9,MATCH($C52,Kruistabel!$C$5:$F$5,0)+1,FALSE)+MIN(Kruistabel!$C$15,IF($D52="Ja",Kruistabel!$C$13,0)+IF(DG$6="Ja",Kruistabel!$C$14,0)),"")</f>
        <v>#N/A</v>
      </c>
      <c r="DH52" s="326" t="e">
        <f ca="1">IF(Plananalyse!DH52=1,VLOOKUP(DH$5,Kruistabel!$B$6:$F$9,MATCH($C52,Kruistabel!$C$5:$F$5,0)+1,FALSE)+MIN(Kruistabel!$C$15,IF($D52="Ja",Kruistabel!$C$13,0)+IF(DH$6="Ja",Kruistabel!$C$14,0)),"")</f>
        <v>#N/A</v>
      </c>
      <c r="DI52" s="326" t="e">
        <f ca="1">IF(Plananalyse!DI52=1,VLOOKUP(DI$5,Kruistabel!$B$6:$F$9,MATCH($C52,Kruistabel!$C$5:$F$5,0)+1,FALSE)+MIN(Kruistabel!$C$15,IF($D52="Ja",Kruistabel!$C$13,0)+IF(DI$6="Ja",Kruistabel!$C$14,0)),"")</f>
        <v>#N/A</v>
      </c>
      <c r="DJ52" s="326" t="e">
        <f ca="1">IF(Plananalyse!DJ52=1,VLOOKUP(DJ$5,Kruistabel!$B$6:$F$9,MATCH($C52,Kruistabel!$C$5:$F$5,0)+1,FALSE)+MIN(Kruistabel!$C$15,IF($D52="Ja",Kruistabel!$C$13,0)+IF(DJ$6="Ja",Kruistabel!$C$14,0)),"")</f>
        <v>#N/A</v>
      </c>
      <c r="DK52" s="326" t="e">
        <f ca="1">IF(Plananalyse!DK52=1,VLOOKUP(DK$5,Kruistabel!$B$6:$F$9,MATCH($C52,Kruistabel!$C$5:$F$5,0)+1,FALSE)+MIN(Kruistabel!$C$15,IF($D52="Ja",Kruistabel!$C$13,0)+IF(DK$6="Ja",Kruistabel!$C$14,0)),"")</f>
        <v>#REF!</v>
      </c>
      <c r="DL52" s="326" t="e">
        <f ca="1">IF(Plananalyse!DL52=1,VLOOKUP(DL$5,Kruistabel!$B$6:$F$9,MATCH($C52,Kruistabel!$C$5:$F$5,0)+1,FALSE)+MIN(Kruistabel!$C$15,IF($D52="Ja",Kruistabel!$C$13,0)+IF(DL$6="Ja",Kruistabel!$C$14,0)),"")</f>
        <v>#REF!</v>
      </c>
      <c r="DM52" s="327"/>
      <c r="DN52" s="326" t="e">
        <f ca="1">IF(Plananalyse!DN52=1,VLOOKUP(DN$5,Kruistabel!$B$6:$F$9,MATCH($C52,Kruistabel!$C$5:$F$5,0)+1,FALSE)+MIN(Kruistabel!$C$15,IF($D52="Ja",Kruistabel!$C$13,0)+IF(DN$6="Ja",Kruistabel!$C$14,0)),"")</f>
        <v>#N/A</v>
      </c>
      <c r="DO52" s="326" t="e">
        <f ca="1">IF(Plananalyse!DO52=1,VLOOKUP(DO$5,Kruistabel!$B$6:$F$9,MATCH($C52,Kruistabel!$C$5:$F$5,0)+1,FALSE)+MIN(Kruistabel!$C$15,IF($D52="Ja",Kruistabel!$C$13,0)+IF(DO$6="Ja",Kruistabel!$C$14,0)),"")</f>
        <v>#N/A</v>
      </c>
      <c r="DP52" s="326" t="e">
        <f ca="1">IF(Plananalyse!DP52=1,VLOOKUP(DP$5,Kruistabel!$B$6:$F$9,MATCH($C52,Kruistabel!$C$5:$F$5,0)+1,FALSE)+MIN(Kruistabel!$C$15,IF($D52="Ja",Kruistabel!$C$13,0)+IF(DP$6="Ja",Kruistabel!$C$14,0)),"")</f>
        <v>#N/A</v>
      </c>
      <c r="DQ52" s="326" t="e">
        <f ca="1">IF(Plananalyse!DQ52=1,VLOOKUP(DQ$5,Kruistabel!$B$6:$F$9,MATCH($C52,Kruistabel!$C$5:$F$5,0)+1,FALSE)+MIN(Kruistabel!$C$15,IF($D52="Ja",Kruistabel!$C$13,0)+IF(DQ$6="Ja",Kruistabel!$C$14,0)),"")</f>
        <v>#N/A</v>
      </c>
      <c r="DR52" s="326" t="e">
        <f ca="1">IF(Plananalyse!DR52=1,VLOOKUP(DR$5,Kruistabel!$B$6:$F$9,MATCH($C52,Kruistabel!$C$5:$F$5,0)+1,FALSE)+MIN(Kruistabel!$C$15,IF($D52="Ja",Kruistabel!$C$13,0)+IF(DR$6="Ja",Kruistabel!$C$14,0)),"")</f>
        <v>#N/A</v>
      </c>
      <c r="DS52" s="326" t="e">
        <f ca="1">IF(Plananalyse!DS52=1,VLOOKUP(DS$5,Kruistabel!$B$6:$F$9,MATCH($C52,Kruistabel!$C$5:$F$5,0)+1,FALSE)+MIN(Kruistabel!$C$15,IF($D52="Ja",Kruistabel!$C$13,0)+IF(DS$6="Ja",Kruistabel!$C$14,0)),"")</f>
        <v>#N/A</v>
      </c>
      <c r="DT52" s="326" t="e">
        <f ca="1">IF(Plananalyse!DT52=1,VLOOKUP(DT$5,Kruistabel!$B$6:$F$9,MATCH($C52,Kruistabel!$C$5:$F$5,0)+1,FALSE)+MIN(Kruistabel!$C$15,IF($D52="Ja",Kruistabel!$C$13,0)+IF(DT$6="Ja",Kruistabel!$C$14,0)),"")</f>
        <v>#N/A</v>
      </c>
      <c r="DU52" s="326" t="e">
        <f ca="1">IF(Plananalyse!DU52=1,VLOOKUP(DU$5,Kruistabel!$B$6:$F$9,MATCH($C52,Kruistabel!$C$5:$F$5,0)+1,FALSE)+MIN(Kruistabel!$C$15,IF($D52="Ja",Kruistabel!$C$13,0)+IF(DU$6="Ja",Kruistabel!$C$14,0)),"")</f>
        <v>#N/A</v>
      </c>
      <c r="DV52" s="326" t="e">
        <f ca="1">IF(Plananalyse!DV52=1,VLOOKUP(DV$5,Kruistabel!$B$6:$F$9,MATCH($C52,Kruistabel!$C$5:$F$5,0)+1,FALSE)+MIN(Kruistabel!$C$15,IF($D52="Ja",Kruistabel!$C$13,0)+IF(DV$6="Ja",Kruistabel!$C$14,0)),"")</f>
        <v>#N/A</v>
      </c>
      <c r="DW52" s="326" t="e">
        <f ca="1">IF(Plananalyse!DW52=1,VLOOKUP(DW$5,Kruistabel!$B$6:$F$9,MATCH($C52,Kruistabel!$C$5:$F$5,0)+1,FALSE)+MIN(Kruistabel!$C$15,IF($D52="Ja",Kruistabel!$C$13,0)+IF(DW$6="Ja",Kruistabel!$C$14,0)),"")</f>
        <v>#REF!</v>
      </c>
      <c r="DX52" s="326" t="e">
        <f ca="1">IF(Plananalyse!DX52=1,VLOOKUP(DX$5,Kruistabel!$B$6:$F$9,MATCH($C52,Kruistabel!$C$5:$F$5,0)+1,FALSE)+MIN(Kruistabel!$C$15,IF($D52="Ja",Kruistabel!$C$13,0)+IF(DX$6="Ja",Kruistabel!$C$14,0)),"")</f>
        <v>#REF!</v>
      </c>
      <c r="DY52" s="327"/>
      <c r="DZ52" s="326" t="e">
        <f ca="1">IF(Plananalyse!DZ52=1,VLOOKUP(DZ$5,Kruistabel!$B$6:$F$9,MATCH($C52,Kruistabel!$C$5:$F$5,0)+1,FALSE)+MIN(Kruistabel!$C$15,IF($D52="Ja",Kruistabel!$C$13,0)+IF(DZ$6="Ja",Kruistabel!$C$14,0)),"")</f>
        <v>#N/A</v>
      </c>
      <c r="EA52" s="326" t="e">
        <f ca="1">IF(Plananalyse!EA52=1,VLOOKUP(EA$5,Kruistabel!$B$6:$F$9,MATCH($C52,Kruistabel!$C$5:$F$5,0)+1,FALSE)+MIN(Kruistabel!$C$15,IF($D52="Ja",Kruistabel!$C$13,0)+IF(EA$6="Ja",Kruistabel!$C$14,0)),"")</f>
        <v>#N/A</v>
      </c>
      <c r="EB52" s="326" t="e">
        <f ca="1">IF(Plananalyse!EB52=1,VLOOKUP(EB$5,Kruistabel!$B$6:$F$9,MATCH($C52,Kruistabel!$C$5:$F$5,0)+1,FALSE)+MIN(Kruistabel!$C$15,IF($D52="Ja",Kruistabel!$C$13,0)+IF(EB$6="Ja",Kruistabel!$C$14,0)),"")</f>
        <v>#REF!</v>
      </c>
      <c r="EC52" s="326" t="e">
        <f ca="1">IF(Plananalyse!EC52=1,VLOOKUP(EC$5,Kruistabel!$B$6:$F$9,MATCH($C52,Kruistabel!$C$5:$F$5,0)+1,FALSE)+MIN(Kruistabel!$C$15,IF($D52="Ja",Kruistabel!$C$13,0)+IF(EC$6="Ja",Kruistabel!$C$14,0)),"")</f>
        <v>#REF!</v>
      </c>
      <c r="ED52" s="327"/>
      <c r="EE52" s="326" t="e">
        <f ca="1">IF(Plananalyse!EE52=1,VLOOKUP(EE$5,Kruistabel!$B$6:$F$9,MATCH($C52,Kruistabel!$C$5:$F$5,0)+1,FALSE)+MIN(Kruistabel!$C$15,IF($D52="Ja",Kruistabel!$C$13,0)+IF(EE$6="Ja",Kruistabel!$C$14,0)),"")</f>
        <v>#N/A</v>
      </c>
      <c r="EF52" s="326" t="e">
        <f ca="1">IF(Plananalyse!EF52=1,VLOOKUP(EF$5,Kruistabel!$B$6:$F$9,MATCH($C52,Kruistabel!$C$5:$F$5,0)+1,FALSE)+MIN(Kruistabel!$C$15,IF($D52="Ja",Kruistabel!$C$13,0)+IF(EF$6="Ja",Kruistabel!$C$14,0)),"")</f>
        <v>#N/A</v>
      </c>
      <c r="EG52" s="326" t="e">
        <f ca="1">IF(Plananalyse!EG52=1,VLOOKUP(EG$5,Kruistabel!$B$6:$F$9,MATCH($C52,Kruistabel!$C$5:$F$5,0)+1,FALSE)+MIN(Kruistabel!$C$15,IF($D52="Ja",Kruistabel!$C$13,0)+IF(EG$6="Ja",Kruistabel!$C$14,0)),"")</f>
        <v>#N/A</v>
      </c>
      <c r="EH52" s="326" t="e">
        <f ca="1">IF(Plananalyse!EH52=1,VLOOKUP(EH$5,Kruistabel!$B$6:$F$9,MATCH($C52,Kruistabel!$C$5:$F$5,0)+1,FALSE)+MIN(Kruistabel!$C$15,IF($D52="Ja",Kruistabel!$C$13,0)+IF(EH$6="Ja",Kruistabel!$C$14,0)),"")</f>
        <v>#REF!</v>
      </c>
      <c r="EI52" s="326" t="e">
        <f ca="1">IF(Plananalyse!EI52=1,VLOOKUP(EI$5,Kruistabel!$B$6:$F$9,MATCH($C52,Kruistabel!$C$5:$F$5,0)+1,FALSE)+MIN(Kruistabel!$C$15,IF($D52="Ja",Kruistabel!$C$13,0)+IF(EI$6="Ja",Kruistabel!$C$14,0)),"")</f>
        <v>#REF!</v>
      </c>
      <c r="EJ52" s="331" t="str">
        <f>IF(Plananalyse!EJ52=1,VLOOKUP(EJ$5,Kruistabel!$B$6:$F$9,MATCH($C52,Kruistabel!$C$5:$F$5,0)+1,FALSE)+MIN(Kruistabel!$C$15,IF($D52="Ja",Kruistabel!$C$13,0)+IF(EJ$6="Ja",Kruistabel!$C$14,0)),"")</f>
        <v/>
      </c>
      <c r="EK52" s="164"/>
      <c r="EL52" s="164"/>
      <c r="EM52" s="164"/>
      <c r="EN52" s="164"/>
    </row>
    <row r="53" spans="2:144" hidden="1">
      <c r="B53" s="1"/>
      <c r="C53" s="168"/>
      <c r="D53" s="168"/>
      <c r="E53" s="29"/>
      <c r="F53" s="171"/>
      <c r="G53" s="170"/>
      <c r="H53" s="170"/>
      <c r="I53" s="170"/>
      <c r="J53" s="170"/>
      <c r="K53" s="170"/>
      <c r="L53" s="170"/>
      <c r="M53" s="170"/>
      <c r="N53" s="170"/>
      <c r="O53" s="170"/>
      <c r="P53" s="170"/>
      <c r="Q53" s="170"/>
      <c r="R53" s="170"/>
      <c r="S53" s="170"/>
      <c r="T53" s="170"/>
      <c r="U53" s="170"/>
      <c r="V53" s="170"/>
      <c r="W53" s="170"/>
      <c r="X53" s="170"/>
      <c r="Y53" s="170"/>
      <c r="Z53" s="170"/>
      <c r="AA53" s="170"/>
      <c r="AB53" s="170"/>
      <c r="AC53" s="170"/>
      <c r="AD53" s="170"/>
      <c r="AE53" s="170"/>
      <c r="AF53" s="170"/>
      <c r="AG53" s="170"/>
      <c r="AH53" s="231"/>
      <c r="AI53" s="231"/>
      <c r="AJ53" s="170"/>
      <c r="AK53" s="170"/>
      <c r="AL53" s="170"/>
      <c r="AM53" s="170"/>
      <c r="AN53" s="171"/>
      <c r="AO53" s="170"/>
      <c r="AP53" s="170"/>
      <c r="AQ53" s="170"/>
      <c r="AR53" s="170"/>
      <c r="AS53" s="170"/>
      <c r="AT53" s="170"/>
      <c r="AU53" s="170"/>
      <c r="AV53" s="170"/>
      <c r="AW53" s="170"/>
      <c r="AX53" s="170"/>
      <c r="AY53" s="171"/>
      <c r="AZ53" s="170"/>
      <c r="BA53" s="170"/>
      <c r="BB53" s="170"/>
      <c r="BC53" s="170"/>
      <c r="BD53" s="170"/>
      <c r="BE53" s="170"/>
      <c r="BF53" s="170"/>
      <c r="BG53" s="170"/>
      <c r="BH53" s="170"/>
      <c r="BI53" s="171"/>
      <c r="BJ53" s="170"/>
      <c r="BK53" s="170"/>
      <c r="BL53" s="170"/>
      <c r="BM53" s="170"/>
      <c r="BN53" s="170"/>
      <c r="BO53" s="170"/>
      <c r="BP53" s="170"/>
      <c r="BQ53" s="170"/>
      <c r="BR53" s="170"/>
      <c r="BS53" s="170"/>
      <c r="BT53" s="171"/>
      <c r="BU53" s="170"/>
      <c r="BV53" s="170"/>
      <c r="BW53" s="170"/>
      <c r="BX53" s="170"/>
      <c r="BY53" s="171"/>
      <c r="BZ53" s="170"/>
      <c r="CA53" s="170"/>
      <c r="CB53" s="170"/>
      <c r="CC53" s="170"/>
      <c r="CD53" s="170"/>
      <c r="CE53" s="170"/>
      <c r="CF53" s="170"/>
      <c r="CG53" s="170"/>
      <c r="CH53" s="170"/>
      <c r="CI53" s="171"/>
      <c r="CJ53" s="170"/>
      <c r="CK53" s="170"/>
      <c r="CL53" s="170"/>
      <c r="CM53" s="170"/>
      <c r="CN53" s="170"/>
      <c r="CO53" s="170"/>
      <c r="CP53" s="170"/>
      <c r="CQ53" s="170"/>
      <c r="CR53" s="170"/>
      <c r="CS53" s="170"/>
      <c r="CT53" s="170"/>
      <c r="CU53" s="170"/>
      <c r="CV53" s="170"/>
      <c r="CW53" s="170"/>
      <c r="CX53" s="170"/>
      <c r="CY53" s="170"/>
      <c r="CZ53" s="170"/>
      <c r="DA53" s="170"/>
      <c r="DB53" s="170"/>
      <c r="DC53" s="170"/>
      <c r="DD53" s="171"/>
      <c r="DE53" s="170"/>
      <c r="DF53" s="170"/>
      <c r="DG53" s="170"/>
      <c r="DH53" s="170"/>
      <c r="DI53" s="170"/>
      <c r="DJ53" s="170"/>
      <c r="DK53" s="170"/>
      <c r="DL53" s="170"/>
      <c r="DM53" s="171"/>
      <c r="DN53" s="170"/>
      <c r="DO53" s="170"/>
      <c r="DP53" s="170"/>
      <c r="DQ53" s="170"/>
      <c r="DR53" s="170"/>
      <c r="DS53" s="170"/>
      <c r="DT53" s="170"/>
      <c r="DU53" s="170"/>
      <c r="DV53" s="170"/>
      <c r="DW53" s="170"/>
      <c r="DX53" s="170"/>
      <c r="DY53" s="171"/>
      <c r="DZ53" s="170"/>
      <c r="EA53" s="170"/>
      <c r="EB53" s="170"/>
      <c r="EC53" s="170"/>
      <c r="ED53" s="171"/>
      <c r="EE53" s="170"/>
      <c r="EF53" s="170"/>
      <c r="EG53" s="170"/>
      <c r="EH53" s="170"/>
      <c r="EI53" s="170"/>
      <c r="EJ53" s="164"/>
      <c r="EK53" s="164"/>
      <c r="EL53" s="164"/>
      <c r="EM53" s="164"/>
      <c r="EN53" s="164"/>
    </row>
    <row r="54" spans="2:144">
      <c r="B54" s="338" t="s">
        <v>152</v>
      </c>
      <c r="C54" s="65"/>
      <c r="D54" s="65"/>
      <c r="E54" s="119">
        <f>IF(AND(D54="laag",$D$3=1),0,_xlfn.IFNA(IF(VLOOKUP($B54,Classificatietabel!$B$6:$H$91,$E$5,FALSE)="Ja",1,0),""))</f>
        <v>1</v>
      </c>
      <c r="F54" s="65"/>
      <c r="G54" s="327"/>
      <c r="H54" s="327"/>
      <c r="I54" s="327"/>
      <c r="J54" s="327"/>
      <c r="K54" s="327"/>
      <c r="L54" s="327"/>
      <c r="M54" s="327"/>
      <c r="N54" s="327"/>
      <c r="O54" s="327"/>
      <c r="P54" s="327"/>
      <c r="Q54" s="327"/>
      <c r="R54" s="327"/>
      <c r="S54" s="327"/>
      <c r="T54" s="327"/>
      <c r="U54" s="327"/>
      <c r="V54" s="327"/>
      <c r="W54" s="327"/>
      <c r="X54" s="327"/>
      <c r="Y54" s="327"/>
      <c r="Z54" s="327"/>
      <c r="AA54" s="327"/>
      <c r="AB54" s="327"/>
      <c r="AC54" s="327"/>
      <c r="AD54" s="327"/>
      <c r="AE54" s="327"/>
      <c r="AF54" s="327"/>
      <c r="AG54" s="327"/>
      <c r="AH54" s="327"/>
      <c r="AI54" s="327"/>
      <c r="AJ54" s="327"/>
      <c r="AK54" s="327"/>
      <c r="AL54" s="327"/>
      <c r="AM54" s="327"/>
      <c r="AN54" s="327"/>
      <c r="AO54" s="327"/>
      <c r="AP54" s="327"/>
      <c r="AQ54" s="327"/>
      <c r="AR54" s="327"/>
      <c r="AS54" s="327"/>
      <c r="AT54" s="327"/>
      <c r="AU54" s="327"/>
      <c r="AV54" s="327"/>
      <c r="AW54" s="327"/>
      <c r="AX54" s="327"/>
      <c r="AY54" s="327"/>
      <c r="AZ54" s="327"/>
      <c r="BA54" s="327"/>
      <c r="BB54" s="327"/>
      <c r="BC54" s="327"/>
      <c r="BD54" s="327"/>
      <c r="BE54" s="327"/>
      <c r="BF54" s="327"/>
      <c r="BG54" s="327"/>
      <c r="BH54" s="327"/>
      <c r="BI54" s="327"/>
      <c r="BJ54" s="327"/>
      <c r="BK54" s="327"/>
      <c r="BL54" s="327"/>
      <c r="BM54" s="327"/>
      <c r="BN54" s="327"/>
      <c r="BO54" s="327"/>
      <c r="BP54" s="327"/>
      <c r="BQ54" s="327"/>
      <c r="BR54" s="327"/>
      <c r="BS54" s="327"/>
      <c r="BT54" s="65"/>
      <c r="BU54" s="98"/>
      <c r="BV54" s="328"/>
      <c r="BW54" s="328"/>
      <c r="BX54" s="328"/>
      <c r="BY54" s="327"/>
      <c r="BZ54" s="327"/>
      <c r="CA54" s="327"/>
      <c r="CB54" s="327"/>
      <c r="CC54" s="327"/>
      <c r="CD54" s="327"/>
      <c r="CE54" s="327"/>
      <c r="CF54" s="327"/>
      <c r="CG54" s="327"/>
      <c r="CH54" s="327"/>
      <c r="CI54" s="65"/>
      <c r="CJ54" s="327"/>
      <c r="CK54" s="327"/>
      <c r="CL54" s="327"/>
      <c r="CM54" s="327"/>
      <c r="CN54" s="327"/>
      <c r="CO54" s="327"/>
      <c r="CP54" s="327"/>
      <c r="CQ54" s="327"/>
      <c r="CR54" s="327"/>
      <c r="CS54" s="327"/>
      <c r="CT54" s="327"/>
      <c r="CU54" s="327"/>
      <c r="CV54" s="327"/>
      <c r="CW54" s="327"/>
      <c r="CX54" s="327"/>
      <c r="CY54" s="327"/>
      <c r="CZ54" s="327"/>
      <c r="DA54" s="327"/>
      <c r="DB54" s="327"/>
      <c r="DC54" s="327"/>
      <c r="DD54" s="327"/>
      <c r="DE54" s="327"/>
      <c r="DF54" s="327"/>
      <c r="DG54" s="327"/>
      <c r="DH54" s="327"/>
      <c r="DI54" s="327"/>
      <c r="DJ54" s="327"/>
      <c r="DK54" s="327"/>
      <c r="DL54" s="327"/>
      <c r="DM54" s="327"/>
      <c r="DN54" s="327"/>
      <c r="DO54" s="327"/>
      <c r="DP54" s="327"/>
      <c r="DQ54" s="327"/>
      <c r="DR54" s="327"/>
      <c r="DS54" s="327"/>
      <c r="DT54" s="327"/>
      <c r="DU54" s="327"/>
      <c r="DV54" s="327"/>
      <c r="DW54" s="327"/>
      <c r="DX54" s="327"/>
      <c r="DY54" s="327"/>
      <c r="DZ54" s="327"/>
      <c r="EA54" s="327"/>
      <c r="EB54" s="327"/>
      <c r="EC54" s="327"/>
      <c r="ED54" s="327"/>
      <c r="EE54" s="327"/>
      <c r="EF54" s="327"/>
      <c r="EG54" s="327"/>
      <c r="EH54" s="327"/>
      <c r="EI54" s="327"/>
      <c r="EJ54" s="329"/>
    </row>
    <row r="55" spans="2:144">
      <c r="B55" s="337" t="s">
        <v>153</v>
      </c>
      <c r="C55" s="160" t="str">
        <f>_xlfn.IFNA(VLOOKUP($B55,Classificatietabel!$B$6:$I$91,C$7,FALSE),"")</f>
        <v>hoog</v>
      </c>
      <c r="D55" s="160" t="str">
        <f>_xlfn.IFNA(VLOOKUP($B55,Classificatietabel!$B$6:$I$91,D$7,FALSE),"")</f>
        <v>neen</v>
      </c>
      <c r="E55" s="119">
        <f>IF(AND(D55="laag",$D$3=1),0,_xlfn.IFNA(IF(VLOOKUP($B55,Classificatietabel!$B$6:$H$91,$E$5,FALSE)="Ja",1,0),""))</f>
        <v>1</v>
      </c>
      <c r="F55" s="163"/>
      <c r="G55" s="326">
        <f>IF(Plananalyse!G55=1,VLOOKUP(G$5,Kruistabel!$B$6:$F$9,MATCH($C55,Kruistabel!$C$5:$F$5,0)+1,FALSE)+MIN(Kruistabel!$C$15,IF($D55="Ja",Kruistabel!$C$13,0)+IF(G$6="Ja",Kruistabel!$C$14,0)),"")</f>
        <v>32</v>
      </c>
      <c r="H55" s="326">
        <f>IF(Plananalyse!H55=1,VLOOKUP(H$5,Kruistabel!$B$6:$F$9,MATCH($C55,Kruistabel!$C$5:$F$5,0)+1,FALSE)+MIN(Kruistabel!$C$15,IF($D55="Ja",Kruistabel!$C$13,0)+IF(H$6="Ja",Kruistabel!$C$14,0)),"")</f>
        <v>32</v>
      </c>
      <c r="I55" s="326">
        <f>IF(Plananalyse!I55=1,VLOOKUP(I$5,Kruistabel!$B$6:$F$9,MATCH($C55,Kruistabel!$C$5:$F$5,0)+1,FALSE)+MIN(Kruistabel!$C$15,IF($D55="Ja",Kruistabel!$C$13,0)+IF(I$6="Ja",Kruistabel!$C$14,0)),"")</f>
        <v>44</v>
      </c>
      <c r="J55" s="326">
        <f>IF(Plananalyse!J55=1,VLOOKUP(J$5,Kruistabel!$B$6:$F$9,MATCH($C55,Kruistabel!$C$5:$F$5,0)+1,FALSE)+MIN(Kruistabel!$C$15,IF($D55="Ja",Kruistabel!$C$13,0)+IF(J$6="Ja",Kruistabel!$C$14,0)),"")</f>
        <v>32</v>
      </c>
      <c r="K55" s="326">
        <f>IF(Plananalyse!K55=1,VLOOKUP(K$5,Kruistabel!$B$6:$F$9,MATCH($C55,Kruistabel!$C$5:$F$5,0)+1,FALSE)+MIN(Kruistabel!$C$15,IF($D55="Ja",Kruistabel!$C$13,0)+IF(K$6="Ja",Kruistabel!$C$14,0)),"")</f>
        <v>32</v>
      </c>
      <c r="L55" s="326">
        <f>IF(Plananalyse!L55=1,VLOOKUP(L$5,Kruistabel!$B$6:$F$9,MATCH($C55,Kruistabel!$C$5:$F$5,0)+1,FALSE)+MIN(Kruistabel!$C$15,IF($D55="Ja",Kruistabel!$C$13,0)+IF(L$6="Ja",Kruistabel!$C$14,0)),"")</f>
        <v>32</v>
      </c>
      <c r="M55" s="326">
        <f>IF(Plananalyse!M55=1,VLOOKUP(M$5,Kruistabel!$B$6:$F$9,MATCH($C55,Kruistabel!$C$5:$F$5,0)+1,FALSE)+MIN(Kruistabel!$C$15,IF($D55="Ja",Kruistabel!$C$13,0)+IF(M$6="Ja",Kruistabel!$C$14,0)),"")</f>
        <v>48</v>
      </c>
      <c r="N55" s="326">
        <f>IF(Plananalyse!N55=1,VLOOKUP(N$5,Kruistabel!$B$6:$F$9,MATCH($C55,Kruistabel!$C$5:$F$5,0)+1,FALSE)+MIN(Kruistabel!$C$15,IF($D55="Ja",Kruistabel!$C$13,0)+IF(N$6="Ja",Kruistabel!$C$14,0)),"")</f>
        <v>48</v>
      </c>
      <c r="O55" s="326">
        <f>IF(Plananalyse!O55=1,VLOOKUP(O$5,Kruistabel!$B$6:$F$9,MATCH($C55,Kruistabel!$C$5:$F$5,0)+1,FALSE)+MIN(Kruistabel!$C$15,IF($D55="Ja",Kruistabel!$C$13,0)+IF(O$6="Ja",Kruistabel!$C$14,0)),"")</f>
        <v>48</v>
      </c>
      <c r="P55" s="326">
        <f>IF(Plananalyse!P55=1,VLOOKUP(P$5,Kruistabel!$B$6:$F$9,MATCH($C55,Kruistabel!$C$5:$F$5,0)+1,FALSE)+MIN(Kruistabel!$C$15,IF($D55="Ja",Kruistabel!$C$13,0)+IF(P$6="Ja",Kruistabel!$C$14,0)),"")</f>
        <v>52</v>
      </c>
      <c r="Q55" s="326">
        <f>IF(Plananalyse!Q55=1,VLOOKUP(Q$5,Kruistabel!$B$6:$F$9,MATCH($C55,Kruistabel!$C$5:$F$5,0)+1,FALSE)+MIN(Kruistabel!$C$15,IF($D55="Ja",Kruistabel!$C$13,0)+IF(Q$6="Ja",Kruistabel!$C$14,0)),"")</f>
        <v>44</v>
      </c>
      <c r="R55" s="326">
        <f>IF(Plananalyse!R55=1,VLOOKUP(R$5,Kruistabel!$B$6:$F$9,MATCH($C55,Kruistabel!$C$5:$F$5,0)+1,FALSE)+MIN(Kruistabel!$C$15,IF($D55="Ja",Kruistabel!$C$13,0)+IF(R$6="Ja",Kruistabel!$C$14,0)),"")</f>
        <v>48</v>
      </c>
      <c r="S55" s="326">
        <f>IF(Plananalyse!S55=1,VLOOKUP(S$5,Kruistabel!$B$6:$F$9,MATCH($C55,Kruistabel!$C$5:$F$5,0)+1,FALSE)+MIN(Kruistabel!$C$15,IF($D55="Ja",Kruistabel!$C$13,0)+IF(S$6="Ja",Kruistabel!$C$14,0)),"")</f>
        <v>32</v>
      </c>
      <c r="T55" s="326">
        <f>IF(Plananalyse!T55=1,VLOOKUP(T$5,Kruistabel!$B$6:$F$9,MATCH($C55,Kruistabel!$C$5:$F$5,0)+1,FALSE)+MIN(Kruistabel!$C$15,IF($D55="Ja",Kruistabel!$C$13,0)+IF(T$6="Ja",Kruistabel!$C$14,0)),"")</f>
        <v>32</v>
      </c>
      <c r="U55" s="326">
        <f>IF(Plananalyse!U55=1,VLOOKUP(U$5,Kruistabel!$B$6:$F$9,MATCH($C55,Kruistabel!$C$5:$F$5,0)+1,FALSE)+MIN(Kruistabel!$C$15,IF($D55="Ja",Kruistabel!$C$13,0)+IF(U$6="Ja",Kruistabel!$C$14,0)),"")</f>
        <v>32</v>
      </c>
      <c r="V55" s="326">
        <f>IF(Plananalyse!V55=1,VLOOKUP(V$5,Kruistabel!$B$6:$F$9,MATCH($C55,Kruistabel!$C$5:$F$5,0)+1,FALSE)+MIN(Kruistabel!$C$15,IF($D55="Ja",Kruistabel!$C$13,0)+IF(V$6="Ja",Kruistabel!$C$14,0)),"")</f>
        <v>32</v>
      </c>
      <c r="W55" s="326">
        <f>IF(Plananalyse!W55=1,VLOOKUP(W$5,Kruistabel!$B$6:$F$9,MATCH($C55,Kruistabel!$C$5:$F$5,0)+1,FALSE)+MIN(Kruistabel!$C$15,IF($D55="Ja",Kruistabel!$C$13,0)+IF(W$6="Ja",Kruistabel!$C$14,0)),"")</f>
        <v>32</v>
      </c>
      <c r="X55" s="326">
        <f>IF(Plananalyse!X55=1,VLOOKUP(X$5,Kruistabel!$B$6:$F$9,MATCH($C55,Kruistabel!$C$5:$F$5,0)+1,FALSE)+MIN(Kruistabel!$C$15,IF($D55="Ja",Kruistabel!$C$13,0)+IF(X$6="Ja",Kruistabel!$C$14,0)),"")</f>
        <v>32</v>
      </c>
      <c r="Y55" s="326">
        <f>IF(Plananalyse!Y55=1,VLOOKUP(Y$5,Kruistabel!$B$6:$F$9,MATCH($C55,Kruistabel!$C$5:$F$5,0)+1,FALSE)+MIN(Kruistabel!$C$15,IF($D55="Ja",Kruistabel!$C$13,0)+IF(Y$6="Ja",Kruistabel!$C$14,0)),"")</f>
        <v>44</v>
      </c>
      <c r="Z55" s="326">
        <f>IF(Plananalyse!Z55=1,VLOOKUP(Z$5,Kruistabel!$B$6:$F$9,MATCH($C55,Kruistabel!$C$5:$F$5,0)+1,FALSE)+MIN(Kruistabel!$C$15,IF($D55="Ja",Kruistabel!$C$13,0)+IF(Z$6="Ja",Kruistabel!$C$14,0)),"")</f>
        <v>32</v>
      </c>
      <c r="AA55" s="326">
        <f>IF(Plananalyse!AA55=1,VLOOKUP(AA$5,Kruistabel!$B$6:$F$9,MATCH($C55,Kruistabel!$C$5:$F$5,0)+1,FALSE)+MIN(Kruistabel!$C$15,IF($D55="Ja",Kruistabel!$C$13,0)+IF(AA$6="Ja",Kruistabel!$C$14,0)),"")</f>
        <v>32</v>
      </c>
      <c r="AB55" s="326">
        <f>IF(Plananalyse!AB55=1,VLOOKUP(AB$5,Kruistabel!$B$6:$F$9,MATCH($C55,Kruistabel!$C$5:$F$5,0)+1,FALSE)+MIN(Kruistabel!$C$15,IF($D55="Ja",Kruistabel!$C$13,0)+IF(AB$6="Ja",Kruistabel!$C$14,0)),"")</f>
        <v>32</v>
      </c>
      <c r="AC55" s="326">
        <f>IF(Plananalyse!AC55=1,VLOOKUP(AC$5,Kruistabel!$B$6:$F$9,MATCH($C55,Kruistabel!$C$5:$F$5,0)+1,FALSE)+MIN(Kruistabel!$C$15,IF($D55="Ja",Kruistabel!$C$13,0)+IF(AC$6="Ja",Kruistabel!$C$14,0)),"")</f>
        <v>32</v>
      </c>
      <c r="AD55" s="326">
        <f>IF(Plananalyse!AD55=1,VLOOKUP(AD$5,Kruistabel!$B$6:$F$9,MATCH($C55,Kruistabel!$C$5:$F$5,0)+1,FALSE)+MIN(Kruistabel!$C$15,IF($D55="Ja",Kruistabel!$C$13,0)+IF(AD$6="Ja",Kruistabel!$C$14,0)),"")</f>
        <v>32</v>
      </c>
      <c r="AE55" s="326">
        <f>IF(Plananalyse!AE55=1,VLOOKUP(AE$5,Kruistabel!$B$6:$F$9,MATCH($C55,Kruistabel!$C$5:$F$5,0)+1,FALSE)+MIN(Kruistabel!$C$15,IF($D55="Ja",Kruistabel!$C$13,0)+IF(AE$6="Ja",Kruistabel!$C$14,0)),"")</f>
        <v>32</v>
      </c>
      <c r="AF55" s="326">
        <f>IF(Plananalyse!AF55=1,VLOOKUP(AF$5,Kruistabel!$B$6:$F$9,MATCH($C55,Kruistabel!$C$5:$F$5,0)+1,FALSE)+MIN(Kruistabel!$C$15,IF($D55="Ja",Kruistabel!$C$13,0)+IF(AF$6="Ja",Kruistabel!$C$14,0)),"")</f>
        <v>32</v>
      </c>
      <c r="AG55" s="326">
        <f>IF(Plananalyse!AG55=1,VLOOKUP(AG$5,Kruistabel!$B$6:$F$9,MATCH($C55,Kruistabel!$C$5:$F$5,0)+1,FALSE)+MIN(Kruistabel!$C$15,IF($D55="Ja",Kruistabel!$C$13,0)+IF(AG$6="Ja",Kruistabel!$C$14,0)),"")</f>
        <v>32</v>
      </c>
      <c r="AH55" s="326">
        <f>IF(Plananalyse!AH55=1,VLOOKUP(AH$5,Kruistabel!$B$6:$F$9,MATCH($C55,Kruistabel!$C$5:$F$5,0)+1,FALSE)+MIN(Kruistabel!$C$15,IF($D55="Ja",Kruistabel!$C$13,0)+IF(AH$6="Ja",Kruistabel!$C$14,0)),"")</f>
        <v>32</v>
      </c>
      <c r="AI55" s="326">
        <f>IF(Plananalyse!AI55=1,VLOOKUP(AI$5,Kruistabel!$B$6:$F$9,MATCH($C55,Kruistabel!$C$5:$F$5,0)+1,FALSE)+MIN(Kruistabel!$C$15,IF($D55="Ja",Kruistabel!$C$13,0)+IF(AI$6="Ja",Kruistabel!$C$14,0)),"")</f>
        <v>32</v>
      </c>
      <c r="AJ55" s="326">
        <f>IF(Plananalyse!AJ55=1,VLOOKUP(AJ$5,Kruistabel!$B$6:$F$9,MATCH($C55,Kruistabel!$C$5:$F$5,0)+1,FALSE)+MIN(Kruistabel!$C$15,IF($D55="Ja",Kruistabel!$C$13,0)+IF(AJ$6="Ja",Kruistabel!$C$14,0)),"")</f>
        <v>32</v>
      </c>
      <c r="AK55" s="326">
        <f>IF(Plananalyse!AK55=1,VLOOKUP(AK$5,Kruistabel!$B$6:$F$9,MATCH($C55,Kruistabel!$C$5:$F$5,0)+1,FALSE)+MIN(Kruistabel!$C$15,IF($D55="Ja",Kruistabel!$C$13,0)+IF(AK$6="Ja",Kruistabel!$C$14,0)),"")</f>
        <v>46</v>
      </c>
      <c r="AL55" s="326">
        <f>IF(Plananalyse!AL55=1,VLOOKUP(AL$5,Kruistabel!$B$6:$F$9,MATCH($C55,Kruistabel!$C$5:$F$5,0)+1,FALSE)+MIN(Kruistabel!$C$15,IF($D55="Ja",Kruistabel!$C$13,0)+IF(AL$6="Ja",Kruistabel!$C$14,0)),"")</f>
        <v>32</v>
      </c>
      <c r="AM55" s="326">
        <f>IF(Plananalyse!AM55=1,VLOOKUP(AM$5,Kruistabel!$B$6:$F$9,MATCH($C55,Kruistabel!$C$5:$F$5,0)+1,FALSE)+MIN(Kruistabel!$C$15,IF($D55="Ja",Kruistabel!$C$13,0)+IF(AM$6="Ja",Kruistabel!$C$14,0)),"")</f>
        <v>32</v>
      </c>
      <c r="AN55" s="327"/>
      <c r="AO55" s="326">
        <f>IF(Plananalyse!AO55=1,VLOOKUP(AO$5,Kruistabel!$B$6:$F$9,MATCH($C55,Kruistabel!$C$5:$F$5,0)+1,FALSE)+MIN(Kruistabel!$C$15,IF($D55="Ja",Kruistabel!$C$13,0)+IF(AO$6="Ja",Kruistabel!$C$14,0)),"")</f>
        <v>46</v>
      </c>
      <c r="AP55" s="326">
        <f>IF(Plananalyse!AP55=1,VLOOKUP(AP$5,Kruistabel!$B$6:$F$9,MATCH($C55,Kruistabel!$C$5:$F$5,0)+1,FALSE)+MIN(Kruistabel!$C$15,IF($D55="Ja",Kruistabel!$C$13,0)+IF(AP$6="Ja",Kruistabel!$C$14,0)),"")</f>
        <v>46</v>
      </c>
      <c r="AQ55" s="326">
        <f>IF(Plananalyse!AQ55=1,VLOOKUP(AQ$5,Kruistabel!$B$6:$F$9,MATCH($C55,Kruistabel!$C$5:$F$5,0)+1,FALSE)+MIN(Kruistabel!$C$15,IF($D55="Ja",Kruistabel!$C$13,0)+IF(AQ$6="Ja",Kruistabel!$C$14,0)),"")</f>
        <v>46</v>
      </c>
      <c r="AR55" s="326">
        <f>IF(Plananalyse!AR55=1,VLOOKUP(AR$5,Kruistabel!$B$6:$F$9,MATCH($C55,Kruistabel!$C$5:$F$5,0)+1,FALSE)+MIN(Kruistabel!$C$15,IF($D55="Ja",Kruistabel!$C$13,0)+IF(AR$6="Ja",Kruistabel!$C$14,0)),"")</f>
        <v>50</v>
      </c>
      <c r="AS55" s="326">
        <f>IF(Plananalyse!AS55=1,VLOOKUP(AS$5,Kruistabel!$B$6:$F$9,MATCH($C55,Kruistabel!$C$5:$F$5,0)+1,FALSE)+MIN(Kruistabel!$C$15,IF($D55="Ja",Kruistabel!$C$13,0)+IF(AS$6="Ja",Kruistabel!$C$14,0)),"")</f>
        <v>46</v>
      </c>
      <c r="AT55" s="326">
        <f>IF(Plananalyse!AT55=1,VLOOKUP(AT$5,Kruistabel!$B$6:$F$9,MATCH($C55,Kruistabel!$C$5:$F$5,0)+1,FALSE)+MIN(Kruistabel!$C$15,IF($D55="Ja",Kruistabel!$C$13,0)+IF(AT$6="Ja",Kruistabel!$C$14,0)),"")</f>
        <v>50</v>
      </c>
      <c r="AU55" s="326">
        <f>IF(Plananalyse!AU55=1,VLOOKUP(AU$5,Kruistabel!$B$6:$F$9,MATCH($C55,Kruistabel!$C$5:$F$5,0)+1,FALSE)+MIN(Kruistabel!$C$15,IF($D55="Ja",Kruistabel!$C$13,0)+IF(AU$6="Ja",Kruistabel!$C$14,0)),"")</f>
        <v>32</v>
      </c>
      <c r="AV55" s="326">
        <f>IF(Plananalyse!AV55=1,VLOOKUP(AV$5,Kruistabel!$B$6:$F$9,MATCH($C55,Kruistabel!$C$5:$F$5,0)+1,FALSE)+MIN(Kruistabel!$C$15,IF($D55="Ja",Kruistabel!$C$13,0)+IF(AV$6="Ja",Kruistabel!$C$14,0)),"")</f>
        <v>46</v>
      </c>
      <c r="AW55" s="326">
        <f>IF(Plananalyse!AW55=1,VLOOKUP(AW$5,Kruistabel!$B$6:$F$9,MATCH($C55,Kruistabel!$C$5:$F$5,0)+1,FALSE)+MIN(Kruistabel!$C$15,IF($D55="Ja",Kruistabel!$C$13,0)+IF(AW$6="Ja",Kruistabel!$C$14,0)),"")</f>
        <v>32</v>
      </c>
      <c r="AX55" s="326">
        <f>IF(Plananalyse!AX55=1,VLOOKUP(AX$5,Kruistabel!$B$6:$F$9,MATCH($C55,Kruistabel!$C$5:$F$5,0)+1,FALSE)+MIN(Kruistabel!$C$15,IF($D55="Ja",Kruistabel!$C$13,0)+IF(AX$6="Ja",Kruistabel!$C$14,0)),"")</f>
        <v>32</v>
      </c>
      <c r="AY55" s="327"/>
      <c r="AZ55" s="326">
        <f>IF(Plananalyse!AZ55=1,VLOOKUP(AZ$5,Kruistabel!$B$6:$F$9,MATCH($C55,Kruistabel!$C$5:$F$5,0)+1,FALSE)+MIN(Kruistabel!$C$15,IF($D55="Ja",Kruistabel!$C$13,0)+IF(AZ$6="Ja",Kruistabel!$C$14,0)),"")</f>
        <v>32</v>
      </c>
      <c r="BA55" s="326">
        <f ca="1">IF(Plananalyse!BA55=1,VLOOKUP(BA$5,Kruistabel!$B$6:$F$9,MATCH($C55,Kruistabel!$C$5:$F$5,0)+1,FALSE)+MIN(Kruistabel!$C$15,IF($D55="Ja",Kruistabel!$C$13,0)+IF(BA$6="Ja",Kruistabel!$C$14,0)),"")</f>
        <v>32</v>
      </c>
      <c r="BB55" s="326">
        <f ca="1">IF(Plananalyse!BB55=1,VLOOKUP(BB$5,Kruistabel!$B$6:$F$9,MATCH($C55,Kruistabel!$C$5:$F$5,0)+1,FALSE)+MIN(Kruistabel!$C$15,IF($D55="Ja",Kruistabel!$C$13,0)+IF(BB$6="Ja",Kruistabel!$C$14,0)),"")</f>
        <v>44</v>
      </c>
      <c r="BC55" s="326">
        <f ca="1">IF(Plananalyse!BC55=1,VLOOKUP(BC$5,Kruistabel!$B$6:$F$9,MATCH($C55,Kruistabel!$C$5:$F$5,0)+1,FALSE)+MIN(Kruistabel!$C$15,IF($D55="Ja",Kruistabel!$C$13,0)+IF(BC$6="Ja",Kruistabel!$C$14,0)),"")</f>
        <v>44</v>
      </c>
      <c r="BD55" s="326">
        <f ca="1">IF(Plananalyse!BD55=1,VLOOKUP(BD$5,Kruistabel!$B$6:$F$9,MATCH($C55,Kruistabel!$C$5:$F$5,0)+1,FALSE)+MIN(Kruistabel!$C$15,IF($D55="Ja",Kruistabel!$C$13,0)+IF(BD$6="Ja",Kruistabel!$C$14,0)),"")</f>
        <v>32</v>
      </c>
      <c r="BE55" s="326">
        <f ca="1">IF(Plananalyse!BE55=1,VLOOKUP(BE$5,Kruistabel!$B$6:$F$9,MATCH($C55,Kruistabel!$C$5:$F$5,0)+1,FALSE)+MIN(Kruistabel!$C$15,IF($D55="Ja",Kruistabel!$C$13,0)+IF(BE$6="Ja",Kruistabel!$C$14,0)),"")</f>
        <v>32</v>
      </c>
      <c r="BF55" s="326">
        <f ca="1">IF(Plananalyse!BF55=1,VLOOKUP(BF$5,Kruistabel!$B$6:$F$9,MATCH($C55,Kruistabel!$C$5:$F$5,0)+1,FALSE)+MIN(Kruistabel!$C$15,IF($D55="Ja",Kruistabel!$C$13,0)+IF(BF$6="Ja",Kruistabel!$C$14,0)),"")</f>
        <v>32</v>
      </c>
      <c r="BG55" s="326">
        <f ca="1">IF(Plananalyse!BG55=1,VLOOKUP(BG$5,Kruistabel!$B$6:$F$9,MATCH($C55,Kruistabel!$C$5:$F$5,0)+1,FALSE)+MIN(Kruistabel!$C$15,IF($D55="Ja",Kruistabel!$C$13,0)+IF(BG$6="Ja",Kruistabel!$C$14,0)),"")</f>
        <v>32</v>
      </c>
      <c r="BH55" s="326">
        <f ca="1">IF(Plananalyse!BH55=1,VLOOKUP(BH$5,Kruistabel!$B$6:$F$9,MATCH($C55,Kruistabel!$C$5:$F$5,0)+1,FALSE)+MIN(Kruistabel!$C$15,IF($D55="Ja",Kruistabel!$C$13,0)+IF(BH$6="Ja",Kruistabel!$C$14,0)),"")</f>
        <v>32</v>
      </c>
      <c r="BI55" s="327"/>
      <c r="BJ55" s="326" t="e">
        <f ca="1">IF(Plananalyse!BJ55=1,VLOOKUP(BJ$5,Kruistabel!$B$6:$F$9,MATCH($C55,Kruistabel!$C$5:$F$5,0)+1,FALSE)+MIN(Kruistabel!$C$15,IF($D55="Ja",Kruistabel!$C$13,0)+IF(BJ$6="Ja",Kruistabel!$C$14,0)),"")</f>
        <v>#N/A</v>
      </c>
      <c r="BK55" s="326" t="e">
        <f ca="1">IF(Plananalyse!BK55=1,VLOOKUP(BK$5,Kruistabel!$B$6:$F$9,MATCH($C55,Kruistabel!$C$5:$F$5,0)+1,FALSE)+MIN(Kruistabel!$C$15,IF($D55="Ja",Kruistabel!$C$13,0)+IF(BK$6="Ja",Kruistabel!$C$14,0)),"")</f>
        <v>#N/A</v>
      </c>
      <c r="BL55" s="326" t="e">
        <f ca="1">IF(Plananalyse!BL55=1,VLOOKUP(BL$5,Kruistabel!$B$6:$F$9,MATCH($C55,Kruistabel!$C$5:$F$5,0)+1,FALSE)+MIN(Kruistabel!$C$15,IF($D55="Ja",Kruistabel!$C$13,0)+IF(BL$6="Ja",Kruistabel!$C$14,0)),"")</f>
        <v>#N/A</v>
      </c>
      <c r="BM55" s="326" t="e">
        <f ca="1">IF(Plananalyse!BM55=1,VLOOKUP(BM$5,Kruistabel!$B$6:$F$9,MATCH($C55,Kruistabel!$C$5:$F$5,0)+1,FALSE)+MIN(Kruistabel!$C$15,IF($D55="Ja",Kruistabel!$C$13,0)+IF(BM$6="Ja",Kruistabel!$C$14,0)),"")</f>
        <v>#N/A</v>
      </c>
      <c r="BN55" s="326" t="e">
        <f ca="1">IF(Plananalyse!BN55=1,VLOOKUP(BN$5,Kruistabel!$B$6:$F$9,MATCH($C55,Kruistabel!$C$5:$F$5,0)+1,FALSE)+MIN(Kruistabel!$C$15,IF($D55="Ja",Kruistabel!$C$13,0)+IF(BN$6="Ja",Kruistabel!$C$14,0)),"")</f>
        <v>#N/A</v>
      </c>
      <c r="BO55" s="326" t="e">
        <f ca="1">IF(Plananalyse!BO55=1,VLOOKUP(BO$5,Kruistabel!$B$6:$F$9,MATCH($C55,Kruistabel!$C$5:$F$5,0)+1,FALSE)+MIN(Kruistabel!$C$15,IF($D55="Ja",Kruistabel!$C$13,0)+IF(BO$6="Ja",Kruistabel!$C$14,0)),"")</f>
        <v>#N/A</v>
      </c>
      <c r="BP55" s="326" t="e">
        <f ca="1">IF(Plananalyse!BP55=1,VLOOKUP(BP$5,Kruistabel!$B$6:$F$9,MATCH($C55,Kruistabel!$C$5:$F$5,0)+1,FALSE)+MIN(Kruistabel!$C$15,IF($D55="Ja",Kruistabel!$C$13,0)+IF(BP$6="Ja",Kruistabel!$C$14,0)),"")</f>
        <v>#N/A</v>
      </c>
      <c r="BQ55" s="326" t="e">
        <f ca="1">IF(Plananalyse!BQ55=1,VLOOKUP(BQ$5,Kruistabel!$B$6:$F$9,MATCH($C55,Kruistabel!$C$5:$F$5,0)+1,FALSE)+MIN(Kruistabel!$C$15,IF($D55="Ja",Kruistabel!$C$13,0)+IF(BQ$6="Ja",Kruistabel!$C$14,0)),"")</f>
        <v>#N/A</v>
      </c>
      <c r="BR55" s="326" t="e">
        <f ca="1">IF(Plananalyse!BR55=1,VLOOKUP(BR$5,Kruistabel!$B$6:$F$9,MATCH($C55,Kruistabel!$C$5:$F$5,0)+1,FALSE)+MIN(Kruistabel!$C$15,IF($D55="Ja",Kruistabel!$C$13,0)+IF(BR$6="Ja",Kruistabel!$C$14,0)),"")</f>
        <v>#REF!</v>
      </c>
      <c r="BS55" s="326" t="e">
        <f ca="1">IF(Plananalyse!BS55=1,VLOOKUP(BS$5,Kruistabel!$B$6:$F$9,MATCH($C55,Kruistabel!$C$5:$F$5,0)+1,FALSE)+MIN(Kruistabel!$C$15,IF($D55="Ja",Kruistabel!$C$13,0)+IF(BS$6="Ja",Kruistabel!$C$14,0)),"")</f>
        <v>#REF!</v>
      </c>
      <c r="BT55" s="65"/>
      <c r="BU55" s="231">
        <f ca="1">IF(Plananalyse!BU55=1,VLOOKUP(BU$5,Kruistabel!$B$6:$F$9,MATCH($C55,Kruistabel!$C$5:$F$5,0)+1,FALSE)+MIN(Kruistabel!$C$15,IF($D55="Ja",Kruistabel!$C$13,0)+IF(BU$6="Ja",Kruistabel!$C$14,0)),"")</f>
        <v>32</v>
      </c>
      <c r="BV55" s="326">
        <f ca="1">IF(Plananalyse!BV55=1,VLOOKUP(BV$5,Kruistabel!$B$6:$F$9,MATCH($C55,Kruistabel!$C$5:$F$5,0)+1,FALSE)+MIN(Kruistabel!$C$15,IF($D55="Ja",Kruistabel!$C$13,0)+IF(BV$6="Ja",Kruistabel!$C$14,0)),"")</f>
        <v>48</v>
      </c>
      <c r="BW55" s="326">
        <f ca="1">IF(Plananalyse!BW55=1,VLOOKUP(BW$5,Kruistabel!$B$6:$F$9,MATCH($C55,Kruistabel!$C$5:$F$5,0)+1,FALSE)+MIN(Kruistabel!$C$15,IF($D55="Ja",Kruistabel!$C$13,0)+IF(BW$6="Ja",Kruistabel!$C$14,0)),"")</f>
        <v>32</v>
      </c>
      <c r="BX55" s="326">
        <f ca="1">IF(Plananalyse!BX55=1,VLOOKUP(BX$5,Kruistabel!$B$6:$F$9,MATCH($C55,Kruistabel!$C$5:$F$5,0)+1,FALSE)+MIN(Kruistabel!$C$15,IF($D55="Ja",Kruistabel!$C$13,0)+IF(BX$6="Ja",Kruistabel!$C$14,0)),"")</f>
        <v>32</v>
      </c>
      <c r="BY55" s="327"/>
      <c r="BZ55" s="326" t="e">
        <f ca="1">IF(Plananalyse!BZ55=1,VLOOKUP(BZ$5,Kruistabel!$B$6:$F$9,MATCH($C55,Kruistabel!$C$5:$F$5,0)+1,FALSE)+MIN(Kruistabel!$C$15,IF($D55="Ja",Kruistabel!$C$13,0)+IF(BZ$6="Ja",Kruistabel!$C$14,0)),"")</f>
        <v>#N/A</v>
      </c>
      <c r="CA55" s="326" t="e">
        <f ca="1">IF(Plananalyse!CA55=1,VLOOKUP(CA$5,Kruistabel!$B$6:$F$9,MATCH($C55,Kruistabel!$C$5:$F$5,0)+1,FALSE)+MIN(Kruistabel!$C$15,IF($D55="Ja",Kruistabel!$C$13,0)+IF(CA$6="Ja",Kruistabel!$C$14,0)),"")</f>
        <v>#N/A</v>
      </c>
      <c r="CB55" s="326" t="e">
        <f ca="1">IF(Plananalyse!CB55=1,VLOOKUP(CB$5,Kruistabel!$B$6:$F$9,MATCH($C55,Kruistabel!$C$5:$F$5,0)+1,FALSE)+MIN(Kruistabel!$C$15,IF($D55="Ja",Kruistabel!$C$13,0)+IF(CB$6="Ja",Kruistabel!$C$14,0)),"")</f>
        <v>#N/A</v>
      </c>
      <c r="CC55" s="326" t="e">
        <f ca="1">IF(Plananalyse!CC55=1,VLOOKUP(CC$5,Kruistabel!$B$6:$F$9,MATCH($C55,Kruistabel!$C$5:$F$5,0)+1,FALSE)+MIN(Kruistabel!$C$15,IF($D55="Ja",Kruistabel!$C$13,0)+IF(CC$6="Ja",Kruistabel!$C$14,0)),"")</f>
        <v>#N/A</v>
      </c>
      <c r="CD55" s="326" t="e">
        <f ca="1">IF(Plananalyse!CD55=1,VLOOKUP(CD$5,Kruistabel!$B$6:$F$9,MATCH($C55,Kruistabel!$C$5:$F$5,0)+1,FALSE)+MIN(Kruistabel!$C$15,IF($D55="Ja",Kruistabel!$C$13,0)+IF(CD$6="Ja",Kruistabel!$C$14,0)),"")</f>
        <v>#N/A</v>
      </c>
      <c r="CE55" s="326" t="e">
        <f ca="1">IF(Plananalyse!CE55=1,VLOOKUP(CE$5,Kruistabel!$B$6:$F$9,MATCH($C55,Kruistabel!$C$5:$F$5,0)+1,FALSE)+MIN(Kruistabel!$C$15,IF($D55="Ja",Kruistabel!$C$13,0)+IF(CE$6="Ja",Kruistabel!$C$14,0)),"")</f>
        <v>#N/A</v>
      </c>
      <c r="CF55" s="326" t="e">
        <f ca="1">IF(Plananalyse!CF55=1,VLOOKUP(CF$5,Kruistabel!$B$6:$F$9,MATCH($C55,Kruistabel!$C$5:$F$5,0)+1,FALSE)+MIN(Kruistabel!$C$15,IF($D55="Ja",Kruistabel!$C$13,0)+IF(CF$6="Ja",Kruistabel!$C$14,0)),"")</f>
        <v>#N/A</v>
      </c>
      <c r="CG55" s="326" t="e">
        <f ca="1">IF(Plananalyse!CG55=1,VLOOKUP(CG$5,Kruistabel!$B$6:$F$9,MATCH($C55,Kruistabel!$C$5:$F$5,0)+1,FALSE)+MIN(Kruistabel!$C$15,IF($D55="Ja",Kruistabel!$C$13,0)+IF(CG$6="Ja",Kruistabel!$C$14,0)),"")</f>
        <v>#REF!</v>
      </c>
      <c r="CH55" s="326" t="e">
        <f ca="1">IF(Plananalyse!CH55=1,VLOOKUP(CH$5,Kruistabel!$B$6:$F$9,MATCH($C55,Kruistabel!$C$5:$F$5,0)+1,FALSE)+MIN(Kruistabel!$C$15,IF($D55="Ja",Kruistabel!$C$13,0)+IF(CH$6="Ja",Kruistabel!$C$14,0)),"")</f>
        <v>#REF!</v>
      </c>
      <c r="CI55" s="65"/>
      <c r="CJ55" s="326">
        <f ca="1">IF(Plananalyse!CJ55=1,VLOOKUP(CJ$5,Kruistabel!$B$6:$F$9,MATCH($C55,Kruistabel!$C$5:$F$5,0)+1,FALSE)+MIN(Kruistabel!$C$15,IF($D55="Ja",Kruistabel!$C$13,0)+IF(CJ$6="Ja",Kruistabel!$C$14,0)),"")</f>
        <v>48</v>
      </c>
      <c r="CK55" s="326">
        <f ca="1">IF(Plananalyse!CK55=1,VLOOKUP(CK$5,Kruistabel!$B$6:$F$9,MATCH($C55,Kruistabel!$C$5:$F$5,0)+1,FALSE)+MIN(Kruistabel!$C$15,IF($D55="Ja",Kruistabel!$C$13,0)+IF(CK$6="Ja",Kruistabel!$C$14,0)),"")</f>
        <v>48</v>
      </c>
      <c r="CL55" s="326">
        <f ca="1">IF(Plananalyse!CL55=1,VLOOKUP(CL$5,Kruistabel!$B$6:$F$9,MATCH($C55,Kruistabel!$C$5:$F$5,0)+1,FALSE)+MIN(Kruistabel!$C$15,IF($D55="Ja",Kruistabel!$C$13,0)+IF(CL$6="Ja",Kruistabel!$C$14,0)),"")</f>
        <v>32</v>
      </c>
      <c r="CM55" s="326">
        <f ca="1">IF(Plananalyse!CM55=1,VLOOKUP(CM$5,Kruistabel!$B$6:$F$9,MATCH($C55,Kruistabel!$C$5:$F$5,0)+1,FALSE)+MIN(Kruistabel!$C$15,IF($D55="Ja",Kruistabel!$C$13,0)+IF(CM$6="Ja",Kruistabel!$C$14,0)),"")</f>
        <v>52</v>
      </c>
      <c r="CN55" s="326">
        <f ca="1">IF(Plananalyse!CN55=1,VLOOKUP(CN$5,Kruistabel!$B$6:$F$9,MATCH($C55,Kruistabel!$C$5:$F$5,0)+1,FALSE)+MIN(Kruistabel!$C$15,IF($D55="Ja",Kruistabel!$C$13,0)+IF(CN$6="Ja",Kruistabel!$C$14,0)),"")</f>
        <v>52</v>
      </c>
      <c r="CO55" s="326">
        <f ca="1">IF(Plananalyse!CO55=1,VLOOKUP(CO$5,Kruistabel!$B$6:$F$9,MATCH($C55,Kruistabel!$C$5:$F$5,0)+1,FALSE)+MIN(Kruistabel!$C$15,IF($D55="Ja",Kruistabel!$C$13,0)+IF(CO$6="Ja",Kruistabel!$C$14,0)),"")</f>
        <v>44</v>
      </c>
      <c r="CP55" s="326">
        <f ca="1">IF(Plananalyse!CP55=1,VLOOKUP(CP$5,Kruistabel!$B$6:$F$9,MATCH($C55,Kruistabel!$C$5:$F$5,0)+1,FALSE)+MIN(Kruistabel!$C$15,IF($D55="Ja",Kruistabel!$C$13,0)+IF(CP$6="Ja",Kruistabel!$C$14,0)),"")</f>
        <v>48</v>
      </c>
      <c r="CQ55" s="326">
        <f ca="1">IF(Plananalyse!CQ55=1,VLOOKUP(CQ$5,Kruistabel!$B$6:$F$9,MATCH($C55,Kruistabel!$C$5:$F$5,0)+1,FALSE)+MIN(Kruistabel!$C$15,IF($D55="Ja",Kruistabel!$C$13,0)+IF(CQ$6="Ja",Kruistabel!$C$14,0)),"")</f>
        <v>44</v>
      </c>
      <c r="CR55" s="326">
        <f ca="1">IF(Plananalyse!CR55=1,VLOOKUP(CR$5,Kruistabel!$B$6:$F$9,MATCH($C55,Kruistabel!$C$5:$F$5,0)+1,FALSE)+MIN(Kruistabel!$C$15,IF($D55="Ja",Kruistabel!$C$13,0)+IF(CR$6="Ja",Kruistabel!$C$14,0)),"")</f>
        <v>46</v>
      </c>
      <c r="CS55" s="326">
        <f ca="1">IF(Plananalyse!CS55=1,VLOOKUP(CS$5,Kruistabel!$B$6:$F$9,MATCH($C55,Kruistabel!$C$5:$F$5,0)+1,FALSE)+MIN(Kruistabel!$C$15,IF($D55="Ja",Kruistabel!$C$13,0)+IF(CS$6="Ja",Kruistabel!$C$14,0)),"")</f>
        <v>48</v>
      </c>
      <c r="CT55" s="326">
        <f ca="1">IF(Plananalyse!CT55=1,VLOOKUP(CT$5,Kruistabel!$B$6:$F$9,MATCH($C55,Kruistabel!$C$5:$F$5,0)+1,FALSE)+MIN(Kruistabel!$C$15,IF($D55="Ja",Kruistabel!$C$13,0)+IF(CT$6="Ja",Kruistabel!$C$14,0)),"")</f>
        <v>48</v>
      </c>
      <c r="CU55" s="326">
        <f ca="1">IF(Plananalyse!CU55=1,VLOOKUP(CU$5,Kruistabel!$B$6:$F$9,MATCH($C55,Kruistabel!$C$5:$F$5,0)+1,FALSE)+MIN(Kruistabel!$C$15,IF($D55="Ja",Kruistabel!$C$13,0)+IF(CU$6="Ja",Kruistabel!$C$14,0)),"")</f>
        <v>44</v>
      </c>
      <c r="CV55" s="326">
        <f ca="1">IF(Plananalyse!CV55=1,VLOOKUP(CV$5,Kruistabel!$B$6:$F$9,MATCH($C55,Kruistabel!$C$5:$F$5,0)+1,FALSE)+MIN(Kruistabel!$C$15,IF($D55="Ja",Kruistabel!$C$13,0)+IF(CV$6="Ja",Kruistabel!$C$14,0)),"")</f>
        <v>44</v>
      </c>
      <c r="CW55" s="326">
        <f ca="1">IF(Plananalyse!CW55=1,VLOOKUP(CW$5,Kruistabel!$B$6:$F$9,MATCH($C55,Kruistabel!$C$5:$F$5,0)+1,FALSE)+MIN(Kruistabel!$C$15,IF($D55="Ja",Kruistabel!$C$13,0)+IF(CW$6="Ja",Kruistabel!$C$14,0)),"")</f>
        <v>48</v>
      </c>
      <c r="CX55" s="326">
        <f ca="1">IF(Plananalyse!CX55=1,VLOOKUP(CX$5,Kruistabel!$B$6:$F$9,MATCH($C55,Kruistabel!$C$5:$F$5,0)+1,FALSE)+MIN(Kruistabel!$C$15,IF($D55="Ja",Kruistabel!$C$13,0)+IF(CX$6="Ja",Kruistabel!$C$14,0)),"")</f>
        <v>32</v>
      </c>
      <c r="CY55" s="326">
        <f ca="1">IF(Plananalyse!CY55=1,VLOOKUP(CY$5,Kruistabel!$B$6:$F$9,MATCH($C55,Kruistabel!$C$5:$F$5,0)+1,FALSE)+MIN(Kruistabel!$C$15,IF($D55="Ja",Kruistabel!$C$13,0)+IF(CY$6="Ja",Kruistabel!$C$14,0)),"")</f>
        <v>44</v>
      </c>
      <c r="CZ55" s="326">
        <f ca="1">IF(Plananalyse!CZ55=1,VLOOKUP(CZ$5,Kruistabel!$B$6:$F$9,MATCH($C55,Kruistabel!$C$5:$F$5,0)+1,FALSE)+MIN(Kruistabel!$C$15,IF($D55="Ja",Kruistabel!$C$13,0)+IF(CZ$6="Ja",Kruistabel!$C$14,0)),"")</f>
        <v>44</v>
      </c>
      <c r="DA55" s="326">
        <f ca="1">IF(Plananalyse!DA55=1,VLOOKUP(DA$5,Kruistabel!$B$6:$F$9,MATCH($C55,Kruistabel!$C$5:$F$5,0)+1,FALSE)+MIN(Kruistabel!$C$15,IF($D55="Ja",Kruistabel!$C$13,0)+IF(DA$6="Ja",Kruistabel!$C$14,0)),"")</f>
        <v>44</v>
      </c>
      <c r="DB55" s="326">
        <f ca="1">IF(Plananalyse!DB55=1,VLOOKUP(DB$5,Kruistabel!$B$6:$F$9,MATCH($C55,Kruistabel!$C$5:$F$5,0)+1,FALSE)+MIN(Kruistabel!$C$15,IF($D55="Ja",Kruistabel!$C$13,0)+IF(DB$6="Ja",Kruistabel!$C$14,0)),"")</f>
        <v>32</v>
      </c>
      <c r="DC55" s="326">
        <f ca="1">IF(Plananalyse!DC55=1,VLOOKUP(DC$5,Kruistabel!$B$6:$F$9,MATCH($C55,Kruistabel!$C$5:$F$5,0)+1,FALSE)+MIN(Kruistabel!$C$15,IF($D55="Ja",Kruistabel!$C$13,0)+IF(DC$6="Ja",Kruistabel!$C$14,0)),"")</f>
        <v>32</v>
      </c>
      <c r="DD55" s="327"/>
      <c r="DE55" s="326" t="e">
        <f ca="1">IF(Plananalyse!DE55=1,VLOOKUP(DE$5,Kruistabel!$B$6:$F$9,MATCH($C55,Kruistabel!$C$5:$F$5,0)+1,FALSE)+MIN(Kruistabel!$C$15,IF($D55="Ja",Kruistabel!$C$13,0)+IF(DE$6="Ja",Kruistabel!$C$14,0)),"")</f>
        <v>#N/A</v>
      </c>
      <c r="DF55" s="326" t="e">
        <f ca="1">IF(Plananalyse!DF55=1,VLOOKUP(DF$5,Kruistabel!$B$6:$F$9,MATCH($C55,Kruistabel!$C$5:$F$5,0)+1,FALSE)+MIN(Kruistabel!$C$15,IF($D55="Ja",Kruistabel!$C$13,0)+IF(DF$6="Ja",Kruistabel!$C$14,0)),"")</f>
        <v>#N/A</v>
      </c>
      <c r="DG55" s="326" t="e">
        <f ca="1">IF(Plananalyse!DG55=1,VLOOKUP(DG$5,Kruistabel!$B$6:$F$9,MATCH($C55,Kruistabel!$C$5:$F$5,0)+1,FALSE)+MIN(Kruistabel!$C$15,IF($D55="Ja",Kruistabel!$C$13,0)+IF(DG$6="Ja",Kruistabel!$C$14,0)),"")</f>
        <v>#N/A</v>
      </c>
      <c r="DH55" s="326" t="e">
        <f ca="1">IF(Plananalyse!DH55=1,VLOOKUP(DH$5,Kruistabel!$B$6:$F$9,MATCH($C55,Kruistabel!$C$5:$F$5,0)+1,FALSE)+MIN(Kruistabel!$C$15,IF($D55="Ja",Kruistabel!$C$13,0)+IF(DH$6="Ja",Kruistabel!$C$14,0)),"")</f>
        <v>#N/A</v>
      </c>
      <c r="DI55" s="326" t="e">
        <f ca="1">IF(Plananalyse!DI55=1,VLOOKUP(DI$5,Kruistabel!$B$6:$F$9,MATCH($C55,Kruistabel!$C$5:$F$5,0)+1,FALSE)+MIN(Kruistabel!$C$15,IF($D55="Ja",Kruistabel!$C$13,0)+IF(DI$6="Ja",Kruistabel!$C$14,0)),"")</f>
        <v>#N/A</v>
      </c>
      <c r="DJ55" s="326" t="e">
        <f ca="1">IF(Plananalyse!DJ55=1,VLOOKUP(DJ$5,Kruistabel!$B$6:$F$9,MATCH($C55,Kruistabel!$C$5:$F$5,0)+1,FALSE)+MIN(Kruistabel!$C$15,IF($D55="Ja",Kruistabel!$C$13,0)+IF(DJ$6="Ja",Kruistabel!$C$14,0)),"")</f>
        <v>#N/A</v>
      </c>
      <c r="DK55" s="326" t="e">
        <f ca="1">IF(Plananalyse!DK55=1,VLOOKUP(DK$5,Kruistabel!$B$6:$F$9,MATCH($C55,Kruistabel!$C$5:$F$5,0)+1,FALSE)+MIN(Kruistabel!$C$15,IF($D55="Ja",Kruistabel!$C$13,0)+IF(DK$6="Ja",Kruistabel!$C$14,0)),"")</f>
        <v>#REF!</v>
      </c>
      <c r="DL55" s="326" t="e">
        <f ca="1">IF(Plananalyse!DL55=1,VLOOKUP(DL$5,Kruistabel!$B$6:$F$9,MATCH($C55,Kruistabel!$C$5:$F$5,0)+1,FALSE)+MIN(Kruistabel!$C$15,IF($D55="Ja",Kruistabel!$C$13,0)+IF(DL$6="Ja",Kruistabel!$C$14,0)),"")</f>
        <v>#REF!</v>
      </c>
      <c r="DM55" s="327"/>
      <c r="DN55" s="326" t="e">
        <f ca="1">IF(Plananalyse!DN55=1,VLOOKUP(DN$5,Kruistabel!$B$6:$F$9,MATCH($C55,Kruistabel!$C$5:$F$5,0)+1,FALSE)+MIN(Kruistabel!$C$15,IF($D55="Ja",Kruistabel!$C$13,0)+IF(DN$6="Ja",Kruistabel!$C$14,0)),"")</f>
        <v>#N/A</v>
      </c>
      <c r="DO55" s="326" t="e">
        <f ca="1">IF(Plananalyse!DO55=1,VLOOKUP(DO$5,Kruistabel!$B$6:$F$9,MATCH($C55,Kruistabel!$C$5:$F$5,0)+1,FALSE)+MIN(Kruistabel!$C$15,IF($D55="Ja",Kruistabel!$C$13,0)+IF(DO$6="Ja",Kruistabel!$C$14,0)),"")</f>
        <v>#N/A</v>
      </c>
      <c r="DP55" s="326" t="e">
        <f ca="1">IF(Plananalyse!DP55=1,VLOOKUP(DP$5,Kruistabel!$B$6:$F$9,MATCH($C55,Kruistabel!$C$5:$F$5,0)+1,FALSE)+MIN(Kruistabel!$C$15,IF($D55="Ja",Kruistabel!$C$13,0)+IF(DP$6="Ja",Kruistabel!$C$14,0)),"")</f>
        <v>#N/A</v>
      </c>
      <c r="DQ55" s="326" t="e">
        <f ca="1">IF(Plananalyse!DQ55=1,VLOOKUP(DQ$5,Kruistabel!$B$6:$F$9,MATCH($C55,Kruistabel!$C$5:$F$5,0)+1,FALSE)+MIN(Kruistabel!$C$15,IF($D55="Ja",Kruistabel!$C$13,0)+IF(DQ$6="Ja",Kruistabel!$C$14,0)),"")</f>
        <v>#N/A</v>
      </c>
      <c r="DR55" s="326" t="e">
        <f ca="1">IF(Plananalyse!DR55=1,VLOOKUP(DR$5,Kruistabel!$B$6:$F$9,MATCH($C55,Kruistabel!$C$5:$F$5,0)+1,FALSE)+MIN(Kruistabel!$C$15,IF($D55="Ja",Kruistabel!$C$13,0)+IF(DR$6="Ja",Kruistabel!$C$14,0)),"")</f>
        <v>#N/A</v>
      </c>
      <c r="DS55" s="326" t="e">
        <f ca="1">IF(Plananalyse!DS55=1,VLOOKUP(DS$5,Kruistabel!$B$6:$F$9,MATCH($C55,Kruistabel!$C$5:$F$5,0)+1,FALSE)+MIN(Kruistabel!$C$15,IF($D55="Ja",Kruistabel!$C$13,0)+IF(DS$6="Ja",Kruistabel!$C$14,0)),"")</f>
        <v>#N/A</v>
      </c>
      <c r="DT55" s="326" t="e">
        <f ca="1">IF(Plananalyse!DT55=1,VLOOKUP(DT$5,Kruistabel!$B$6:$F$9,MATCH($C55,Kruistabel!$C$5:$F$5,0)+1,FALSE)+MIN(Kruistabel!$C$15,IF($D55="Ja",Kruistabel!$C$13,0)+IF(DT$6="Ja",Kruistabel!$C$14,0)),"")</f>
        <v>#N/A</v>
      </c>
      <c r="DU55" s="326" t="e">
        <f ca="1">IF(Plananalyse!DU55=1,VLOOKUP(DU$5,Kruistabel!$B$6:$F$9,MATCH($C55,Kruistabel!$C$5:$F$5,0)+1,FALSE)+MIN(Kruistabel!$C$15,IF($D55="Ja",Kruistabel!$C$13,0)+IF(DU$6="Ja",Kruistabel!$C$14,0)),"")</f>
        <v>#N/A</v>
      </c>
      <c r="DV55" s="326" t="e">
        <f ca="1">IF(Plananalyse!DV55=1,VLOOKUP(DV$5,Kruistabel!$B$6:$F$9,MATCH($C55,Kruistabel!$C$5:$F$5,0)+1,FALSE)+MIN(Kruistabel!$C$15,IF($D55="Ja",Kruistabel!$C$13,0)+IF(DV$6="Ja",Kruistabel!$C$14,0)),"")</f>
        <v>#N/A</v>
      </c>
      <c r="DW55" s="326" t="e">
        <f ca="1">IF(Plananalyse!DW55=1,VLOOKUP(DW$5,Kruistabel!$B$6:$F$9,MATCH($C55,Kruistabel!$C$5:$F$5,0)+1,FALSE)+MIN(Kruistabel!$C$15,IF($D55="Ja",Kruistabel!$C$13,0)+IF(DW$6="Ja",Kruistabel!$C$14,0)),"")</f>
        <v>#REF!</v>
      </c>
      <c r="DX55" s="326" t="e">
        <f ca="1">IF(Plananalyse!DX55=1,VLOOKUP(DX$5,Kruistabel!$B$6:$F$9,MATCH($C55,Kruistabel!$C$5:$F$5,0)+1,FALSE)+MIN(Kruistabel!$C$15,IF($D55="Ja",Kruistabel!$C$13,0)+IF(DX$6="Ja",Kruistabel!$C$14,0)),"")</f>
        <v>#REF!</v>
      </c>
      <c r="DY55" s="327"/>
      <c r="DZ55" s="326" t="e">
        <f ca="1">IF(Plananalyse!DZ55=1,VLOOKUP(DZ$5,Kruistabel!$B$6:$F$9,MATCH($C55,Kruistabel!$C$5:$F$5,0)+1,FALSE)+MIN(Kruistabel!$C$15,IF($D55="Ja",Kruistabel!$C$13,0)+IF(DZ$6="Ja",Kruistabel!$C$14,0)),"")</f>
        <v>#N/A</v>
      </c>
      <c r="EA55" s="326" t="e">
        <f ca="1">IF(Plananalyse!EA55=1,VLOOKUP(EA$5,Kruistabel!$B$6:$F$9,MATCH($C55,Kruistabel!$C$5:$F$5,0)+1,FALSE)+MIN(Kruistabel!$C$15,IF($D55="Ja",Kruistabel!$C$13,0)+IF(EA$6="Ja",Kruistabel!$C$14,0)),"")</f>
        <v>#N/A</v>
      </c>
      <c r="EB55" s="326" t="e">
        <f ca="1">IF(Plananalyse!EB55=1,VLOOKUP(EB$5,Kruistabel!$B$6:$F$9,MATCH($C55,Kruistabel!$C$5:$F$5,0)+1,FALSE)+MIN(Kruistabel!$C$15,IF($D55="Ja",Kruistabel!$C$13,0)+IF(EB$6="Ja",Kruistabel!$C$14,0)),"")</f>
        <v>#REF!</v>
      </c>
      <c r="EC55" s="326" t="e">
        <f ca="1">IF(Plananalyse!EC55=1,VLOOKUP(EC$5,Kruistabel!$B$6:$F$9,MATCH($C55,Kruistabel!$C$5:$F$5,0)+1,FALSE)+MIN(Kruistabel!$C$15,IF($D55="Ja",Kruistabel!$C$13,0)+IF(EC$6="Ja",Kruistabel!$C$14,0)),"")</f>
        <v>#REF!</v>
      </c>
      <c r="ED55" s="327"/>
      <c r="EE55" s="326" t="e">
        <f ca="1">IF(Plananalyse!EE55=1,VLOOKUP(EE$5,Kruistabel!$B$6:$F$9,MATCH($C55,Kruistabel!$C$5:$F$5,0)+1,FALSE)+MIN(Kruistabel!$C$15,IF($D55="Ja",Kruistabel!$C$13,0)+IF(EE$6="Ja",Kruistabel!$C$14,0)),"")</f>
        <v>#N/A</v>
      </c>
      <c r="EF55" s="326" t="e">
        <f ca="1">IF(Plananalyse!EF55=1,VLOOKUP(EF$5,Kruistabel!$B$6:$F$9,MATCH($C55,Kruistabel!$C$5:$F$5,0)+1,FALSE)+MIN(Kruistabel!$C$15,IF($D55="Ja",Kruistabel!$C$13,0)+IF(EF$6="Ja",Kruistabel!$C$14,0)),"")</f>
        <v>#N/A</v>
      </c>
      <c r="EG55" s="326" t="e">
        <f ca="1">IF(Plananalyse!EG55=1,VLOOKUP(EG$5,Kruistabel!$B$6:$F$9,MATCH($C55,Kruistabel!$C$5:$F$5,0)+1,FALSE)+MIN(Kruistabel!$C$15,IF($D55="Ja",Kruistabel!$C$13,0)+IF(EG$6="Ja",Kruistabel!$C$14,0)),"")</f>
        <v>#N/A</v>
      </c>
      <c r="EH55" s="326" t="e">
        <f ca="1">IF(Plananalyse!EH55=1,VLOOKUP(EH$5,Kruistabel!$B$6:$F$9,MATCH($C55,Kruistabel!$C$5:$F$5,0)+1,FALSE)+MIN(Kruistabel!$C$15,IF($D55="Ja",Kruistabel!$C$13,0)+IF(EH$6="Ja",Kruistabel!$C$14,0)),"")</f>
        <v>#REF!</v>
      </c>
      <c r="EI55" s="326" t="e">
        <f ca="1">IF(Plananalyse!EI55=1,VLOOKUP(EI$5,Kruistabel!$B$6:$F$9,MATCH($C55,Kruistabel!$C$5:$F$5,0)+1,FALSE)+MIN(Kruistabel!$C$15,IF($D55="Ja",Kruistabel!$C$13,0)+IF(EI$6="Ja",Kruistabel!$C$14,0)),"")</f>
        <v>#REF!</v>
      </c>
      <c r="EJ55" s="331" t="str">
        <f>IF(Plananalyse!EJ55=1,VLOOKUP(EJ$5,Kruistabel!$B$6:$F$9,MATCH($C55,Kruistabel!$C$5:$F$5,0)+1,FALSE)+MIN(Kruistabel!$C$15,IF($D55="Ja",Kruistabel!$C$13,0)+IF(EJ$6="Ja",Kruistabel!$C$14,0)),"")</f>
        <v/>
      </c>
      <c r="EK55" s="164"/>
      <c r="EL55" s="164"/>
      <c r="EM55" s="164"/>
      <c r="EN55" s="164"/>
    </row>
    <row r="56" spans="2:144">
      <c r="B56" s="337" t="s">
        <v>155</v>
      </c>
      <c r="C56" s="160" t="str">
        <f>_xlfn.IFNA(VLOOKUP($B56,Classificatietabel!$B$6:$I$91,C$7,FALSE),"")</f>
        <v>zeer hoog</v>
      </c>
      <c r="D56" s="160" t="str">
        <f>_xlfn.IFNA(VLOOKUP($B56,Classificatietabel!$B$6:$I$91,D$7,FALSE),"")</f>
        <v>neen</v>
      </c>
      <c r="E56" s="119">
        <f>IF(AND(D56="laag",$D$3=1),0,_xlfn.IFNA(IF(VLOOKUP($B56,Classificatietabel!$B$6:$H$91,$E$5,FALSE)="Ja",1,0),""))</f>
        <v>1</v>
      </c>
      <c r="F56" s="163"/>
      <c r="G56" s="326">
        <f>IF(Plananalyse!G56=1,VLOOKUP(G$5,Kruistabel!$B$6:$F$9,MATCH($C56,Kruistabel!$C$5:$F$5,0)+1,FALSE)+MIN(Kruistabel!$C$15,IF($D56="Ja",Kruistabel!$C$13,0)+IF(G$6="Ja",Kruistabel!$C$14,0)),"")</f>
        <v>32</v>
      </c>
      <c r="H56" s="326">
        <f>IF(Plananalyse!H56=1,VLOOKUP(H$5,Kruistabel!$B$6:$F$9,MATCH($C56,Kruistabel!$C$5:$F$5,0)+1,FALSE)+MIN(Kruistabel!$C$15,IF($D56="Ja",Kruistabel!$C$13,0)+IF(H$6="Ja",Kruistabel!$C$14,0)),"")</f>
        <v>32</v>
      </c>
      <c r="I56" s="326">
        <f>IF(Plananalyse!I56=1,VLOOKUP(I$5,Kruistabel!$B$6:$F$9,MATCH($C56,Kruistabel!$C$5:$F$5,0)+1,FALSE)+MIN(Kruistabel!$C$15,IF($D56="Ja",Kruistabel!$C$13,0)+IF(I$6="Ja",Kruistabel!$C$14,0)),"")</f>
        <v>52</v>
      </c>
      <c r="J56" s="326">
        <f>IF(Plananalyse!J56=1,VLOOKUP(J$5,Kruistabel!$B$6:$F$9,MATCH($C56,Kruistabel!$C$5:$F$5,0)+1,FALSE)+MIN(Kruistabel!$C$15,IF($D56="Ja",Kruistabel!$C$13,0)+IF(J$6="Ja",Kruistabel!$C$14,0)),"")</f>
        <v>32</v>
      </c>
      <c r="K56" s="326">
        <f>IF(Plananalyse!K56=1,VLOOKUP(K$5,Kruistabel!$B$6:$F$9,MATCH($C56,Kruistabel!$C$5:$F$5,0)+1,FALSE)+MIN(Kruistabel!$C$15,IF($D56="Ja",Kruistabel!$C$13,0)+IF(K$6="Ja",Kruistabel!$C$14,0)),"")</f>
        <v>32</v>
      </c>
      <c r="L56" s="326">
        <f>IF(Plananalyse!L56=1,VLOOKUP(L$5,Kruistabel!$B$6:$F$9,MATCH($C56,Kruistabel!$C$5:$F$5,0)+1,FALSE)+MIN(Kruistabel!$C$15,IF($D56="Ja",Kruistabel!$C$13,0)+IF(L$6="Ja",Kruistabel!$C$14,0)),"")</f>
        <v>32</v>
      </c>
      <c r="M56" s="326">
        <f>IF(Plananalyse!M56=1,VLOOKUP(M$5,Kruistabel!$B$6:$F$9,MATCH($C56,Kruistabel!$C$5:$F$5,0)+1,FALSE)+MIN(Kruistabel!$C$15,IF($D56="Ja",Kruistabel!$C$13,0)+IF(M$6="Ja",Kruistabel!$C$14,0)),"")</f>
        <v>56</v>
      </c>
      <c r="N56" s="326">
        <f>IF(Plananalyse!N56=1,VLOOKUP(N$5,Kruistabel!$B$6:$F$9,MATCH($C56,Kruistabel!$C$5:$F$5,0)+1,FALSE)+MIN(Kruistabel!$C$15,IF($D56="Ja",Kruistabel!$C$13,0)+IF(N$6="Ja",Kruistabel!$C$14,0)),"")</f>
        <v>56</v>
      </c>
      <c r="O56" s="326">
        <f>IF(Plananalyse!O56=1,VLOOKUP(O$5,Kruistabel!$B$6:$F$9,MATCH($C56,Kruistabel!$C$5:$F$5,0)+1,FALSE)+MIN(Kruistabel!$C$15,IF($D56="Ja",Kruistabel!$C$13,0)+IF(O$6="Ja",Kruistabel!$C$14,0)),"")</f>
        <v>56</v>
      </c>
      <c r="P56" s="326">
        <f>IF(Plananalyse!P56=1,VLOOKUP(P$5,Kruistabel!$B$6:$F$9,MATCH($C56,Kruistabel!$C$5:$F$5,0)+1,FALSE)+MIN(Kruistabel!$C$15,IF($D56="Ja",Kruistabel!$C$13,0)+IF(P$6="Ja",Kruistabel!$C$14,0)),"")</f>
        <v>60</v>
      </c>
      <c r="Q56" s="326">
        <f>IF(Plananalyse!Q56=1,VLOOKUP(Q$5,Kruistabel!$B$6:$F$9,MATCH($C56,Kruistabel!$C$5:$F$5,0)+1,FALSE)+MIN(Kruistabel!$C$15,IF($D56="Ja",Kruistabel!$C$13,0)+IF(Q$6="Ja",Kruistabel!$C$14,0)),"")</f>
        <v>52</v>
      </c>
      <c r="R56" s="326">
        <f>IF(Plananalyse!R56=1,VLOOKUP(R$5,Kruistabel!$B$6:$F$9,MATCH($C56,Kruistabel!$C$5:$F$5,0)+1,FALSE)+MIN(Kruistabel!$C$15,IF($D56="Ja",Kruistabel!$C$13,0)+IF(R$6="Ja",Kruistabel!$C$14,0)),"")</f>
        <v>56</v>
      </c>
      <c r="S56" s="326">
        <f>IF(Plananalyse!S56=1,VLOOKUP(S$5,Kruistabel!$B$6:$F$9,MATCH($C56,Kruistabel!$C$5:$F$5,0)+1,FALSE)+MIN(Kruistabel!$C$15,IF($D56="Ja",Kruistabel!$C$13,0)+IF(S$6="Ja",Kruistabel!$C$14,0)),"")</f>
        <v>32</v>
      </c>
      <c r="T56" s="326">
        <f>IF(Plananalyse!T56=1,VLOOKUP(T$5,Kruistabel!$B$6:$F$9,MATCH($C56,Kruistabel!$C$5:$F$5,0)+1,FALSE)+MIN(Kruistabel!$C$15,IF($D56="Ja",Kruistabel!$C$13,0)+IF(T$6="Ja",Kruistabel!$C$14,0)),"")</f>
        <v>32</v>
      </c>
      <c r="U56" s="326">
        <f>IF(Plananalyse!U56=1,VLOOKUP(U$5,Kruistabel!$B$6:$F$9,MATCH($C56,Kruistabel!$C$5:$F$5,0)+1,FALSE)+MIN(Kruistabel!$C$15,IF($D56="Ja",Kruistabel!$C$13,0)+IF(U$6="Ja",Kruistabel!$C$14,0)),"")</f>
        <v>32</v>
      </c>
      <c r="V56" s="326">
        <f>IF(Plananalyse!V56=1,VLOOKUP(V$5,Kruistabel!$B$6:$F$9,MATCH($C56,Kruistabel!$C$5:$F$5,0)+1,FALSE)+MIN(Kruistabel!$C$15,IF($D56="Ja",Kruistabel!$C$13,0)+IF(V$6="Ja",Kruistabel!$C$14,0)),"")</f>
        <v>32</v>
      </c>
      <c r="W56" s="326">
        <f>IF(Plananalyse!W56=1,VLOOKUP(W$5,Kruistabel!$B$6:$F$9,MATCH($C56,Kruistabel!$C$5:$F$5,0)+1,FALSE)+MIN(Kruistabel!$C$15,IF($D56="Ja",Kruistabel!$C$13,0)+IF(W$6="Ja",Kruistabel!$C$14,0)),"")</f>
        <v>32</v>
      </c>
      <c r="X56" s="326">
        <f>IF(Plananalyse!X56=1,VLOOKUP(X$5,Kruistabel!$B$6:$F$9,MATCH($C56,Kruistabel!$C$5:$F$5,0)+1,FALSE)+MIN(Kruistabel!$C$15,IF($D56="Ja",Kruistabel!$C$13,0)+IF(X$6="Ja",Kruistabel!$C$14,0)),"")</f>
        <v>32</v>
      </c>
      <c r="Y56" s="326">
        <f>IF(Plananalyse!Y56=1,VLOOKUP(Y$5,Kruistabel!$B$6:$F$9,MATCH($C56,Kruistabel!$C$5:$F$5,0)+1,FALSE)+MIN(Kruistabel!$C$15,IF($D56="Ja",Kruistabel!$C$13,0)+IF(Y$6="Ja",Kruistabel!$C$14,0)),"")</f>
        <v>52</v>
      </c>
      <c r="Z56" s="326">
        <f>IF(Plananalyse!Z56=1,VLOOKUP(Z$5,Kruistabel!$B$6:$F$9,MATCH($C56,Kruistabel!$C$5:$F$5,0)+1,FALSE)+MIN(Kruistabel!$C$15,IF($D56="Ja",Kruistabel!$C$13,0)+IF(Z$6="Ja",Kruistabel!$C$14,0)),"")</f>
        <v>32</v>
      </c>
      <c r="AA56" s="326">
        <f>IF(Plananalyse!AA56=1,VLOOKUP(AA$5,Kruistabel!$B$6:$F$9,MATCH($C56,Kruistabel!$C$5:$F$5,0)+1,FALSE)+MIN(Kruistabel!$C$15,IF($D56="Ja",Kruistabel!$C$13,0)+IF(AA$6="Ja",Kruistabel!$C$14,0)),"")</f>
        <v>32</v>
      </c>
      <c r="AB56" s="326">
        <f>IF(Plananalyse!AB56=1,VLOOKUP(AB$5,Kruistabel!$B$6:$F$9,MATCH($C56,Kruistabel!$C$5:$F$5,0)+1,FALSE)+MIN(Kruistabel!$C$15,IF($D56="Ja",Kruistabel!$C$13,0)+IF(AB$6="Ja",Kruistabel!$C$14,0)),"")</f>
        <v>32</v>
      </c>
      <c r="AC56" s="326">
        <f>IF(Plananalyse!AC56=1,VLOOKUP(AC$5,Kruistabel!$B$6:$F$9,MATCH($C56,Kruistabel!$C$5:$F$5,0)+1,FALSE)+MIN(Kruistabel!$C$15,IF($D56="Ja",Kruistabel!$C$13,0)+IF(AC$6="Ja",Kruistabel!$C$14,0)),"")</f>
        <v>32</v>
      </c>
      <c r="AD56" s="326">
        <f>IF(Plananalyse!AD56=1,VLOOKUP(AD$5,Kruistabel!$B$6:$F$9,MATCH($C56,Kruistabel!$C$5:$F$5,0)+1,FALSE)+MIN(Kruistabel!$C$15,IF($D56="Ja",Kruistabel!$C$13,0)+IF(AD$6="Ja",Kruistabel!$C$14,0)),"")</f>
        <v>32</v>
      </c>
      <c r="AE56" s="326">
        <f>IF(Plananalyse!AE56=1,VLOOKUP(AE$5,Kruistabel!$B$6:$F$9,MATCH($C56,Kruistabel!$C$5:$F$5,0)+1,FALSE)+MIN(Kruistabel!$C$15,IF($D56="Ja",Kruistabel!$C$13,0)+IF(AE$6="Ja",Kruistabel!$C$14,0)),"")</f>
        <v>32</v>
      </c>
      <c r="AF56" s="326">
        <f>IF(Plananalyse!AF56=1,VLOOKUP(AF$5,Kruistabel!$B$6:$F$9,MATCH($C56,Kruistabel!$C$5:$F$5,0)+1,FALSE)+MIN(Kruistabel!$C$15,IF($D56="Ja",Kruistabel!$C$13,0)+IF(AF$6="Ja",Kruistabel!$C$14,0)),"")</f>
        <v>32</v>
      </c>
      <c r="AG56" s="326">
        <f>IF(Plananalyse!AG56=1,VLOOKUP(AG$5,Kruistabel!$B$6:$F$9,MATCH($C56,Kruistabel!$C$5:$F$5,0)+1,FALSE)+MIN(Kruistabel!$C$15,IF($D56="Ja",Kruistabel!$C$13,0)+IF(AG$6="Ja",Kruistabel!$C$14,0)),"")</f>
        <v>32</v>
      </c>
      <c r="AH56" s="326">
        <f>IF(Plananalyse!AH56=1,VLOOKUP(AH$5,Kruistabel!$B$6:$F$9,MATCH($C56,Kruistabel!$C$5:$F$5,0)+1,FALSE)+MIN(Kruistabel!$C$15,IF($D56="Ja",Kruistabel!$C$13,0)+IF(AH$6="Ja",Kruistabel!$C$14,0)),"")</f>
        <v>32</v>
      </c>
      <c r="AI56" s="326">
        <f>IF(Plananalyse!AI56=1,VLOOKUP(AI$5,Kruistabel!$B$6:$F$9,MATCH($C56,Kruistabel!$C$5:$F$5,0)+1,FALSE)+MIN(Kruistabel!$C$15,IF($D56="Ja",Kruistabel!$C$13,0)+IF(AI$6="Ja",Kruistabel!$C$14,0)),"")</f>
        <v>32</v>
      </c>
      <c r="AJ56" s="326">
        <f>IF(Plananalyse!AJ56=1,VLOOKUP(AJ$5,Kruistabel!$B$6:$F$9,MATCH($C56,Kruistabel!$C$5:$F$5,0)+1,FALSE)+MIN(Kruistabel!$C$15,IF($D56="Ja",Kruistabel!$C$13,0)+IF(AJ$6="Ja",Kruistabel!$C$14,0)),"")</f>
        <v>32</v>
      </c>
      <c r="AK56" s="326">
        <f>IF(Plananalyse!AK56=1,VLOOKUP(AK$5,Kruistabel!$B$6:$F$9,MATCH($C56,Kruistabel!$C$5:$F$5,0)+1,FALSE)+MIN(Kruistabel!$C$15,IF($D56="Ja",Kruistabel!$C$13,0)+IF(AK$6="Ja",Kruistabel!$C$14,0)),"")</f>
        <v>54</v>
      </c>
      <c r="AL56" s="326">
        <f>IF(Plananalyse!AL56=1,VLOOKUP(AL$5,Kruistabel!$B$6:$F$9,MATCH($C56,Kruistabel!$C$5:$F$5,0)+1,FALSE)+MIN(Kruistabel!$C$15,IF($D56="Ja",Kruistabel!$C$13,0)+IF(AL$6="Ja",Kruistabel!$C$14,0)),"")</f>
        <v>32</v>
      </c>
      <c r="AM56" s="326">
        <f>IF(Plananalyse!AM56=1,VLOOKUP(AM$5,Kruistabel!$B$6:$F$9,MATCH($C56,Kruistabel!$C$5:$F$5,0)+1,FALSE)+MIN(Kruistabel!$C$15,IF($D56="Ja",Kruistabel!$C$13,0)+IF(AM$6="Ja",Kruistabel!$C$14,0)),"")</f>
        <v>32</v>
      </c>
      <c r="AN56" s="327"/>
      <c r="AO56" s="326">
        <f>IF(Plananalyse!AO56=1,VLOOKUP(AO$5,Kruistabel!$B$6:$F$9,MATCH($C56,Kruistabel!$C$5:$F$5,0)+1,FALSE)+MIN(Kruistabel!$C$15,IF($D56="Ja",Kruistabel!$C$13,0)+IF(AO$6="Ja",Kruistabel!$C$14,0)),"")</f>
        <v>54</v>
      </c>
      <c r="AP56" s="326">
        <f>IF(Plananalyse!AP56=1,VLOOKUP(AP$5,Kruistabel!$B$6:$F$9,MATCH($C56,Kruistabel!$C$5:$F$5,0)+1,FALSE)+MIN(Kruistabel!$C$15,IF($D56="Ja",Kruistabel!$C$13,0)+IF(AP$6="Ja",Kruistabel!$C$14,0)),"")</f>
        <v>54</v>
      </c>
      <c r="AQ56" s="326">
        <f>IF(Plananalyse!AQ56=1,VLOOKUP(AQ$5,Kruistabel!$B$6:$F$9,MATCH($C56,Kruistabel!$C$5:$F$5,0)+1,FALSE)+MIN(Kruistabel!$C$15,IF($D56="Ja",Kruistabel!$C$13,0)+IF(AQ$6="Ja",Kruistabel!$C$14,0)),"")</f>
        <v>54</v>
      </c>
      <c r="AR56" s="326">
        <f>IF(Plananalyse!AR56=1,VLOOKUP(AR$5,Kruistabel!$B$6:$F$9,MATCH($C56,Kruistabel!$C$5:$F$5,0)+1,FALSE)+MIN(Kruistabel!$C$15,IF($D56="Ja",Kruistabel!$C$13,0)+IF(AR$6="Ja",Kruistabel!$C$14,0)),"")</f>
        <v>58</v>
      </c>
      <c r="AS56" s="326">
        <f>IF(Plananalyse!AS56=1,VLOOKUP(AS$5,Kruistabel!$B$6:$F$9,MATCH($C56,Kruistabel!$C$5:$F$5,0)+1,FALSE)+MIN(Kruistabel!$C$15,IF($D56="Ja",Kruistabel!$C$13,0)+IF(AS$6="Ja",Kruistabel!$C$14,0)),"")</f>
        <v>54</v>
      </c>
      <c r="AT56" s="326">
        <f>IF(Plananalyse!AT56=1,VLOOKUP(AT$5,Kruistabel!$B$6:$F$9,MATCH($C56,Kruistabel!$C$5:$F$5,0)+1,FALSE)+MIN(Kruistabel!$C$15,IF($D56="Ja",Kruistabel!$C$13,0)+IF(AT$6="Ja",Kruistabel!$C$14,0)),"")</f>
        <v>58</v>
      </c>
      <c r="AU56" s="326">
        <f>IF(Plananalyse!AU56=1,VLOOKUP(AU$5,Kruistabel!$B$6:$F$9,MATCH($C56,Kruistabel!$C$5:$F$5,0)+1,FALSE)+MIN(Kruistabel!$C$15,IF($D56="Ja",Kruistabel!$C$13,0)+IF(AU$6="Ja",Kruistabel!$C$14,0)),"")</f>
        <v>32</v>
      </c>
      <c r="AV56" s="326">
        <f>IF(Plananalyse!AV56=1,VLOOKUP(AV$5,Kruistabel!$B$6:$F$9,MATCH($C56,Kruistabel!$C$5:$F$5,0)+1,FALSE)+MIN(Kruistabel!$C$15,IF($D56="Ja",Kruistabel!$C$13,0)+IF(AV$6="Ja",Kruistabel!$C$14,0)),"")</f>
        <v>54</v>
      </c>
      <c r="AW56" s="326">
        <f>IF(Plananalyse!AW56=1,VLOOKUP(AW$5,Kruistabel!$B$6:$F$9,MATCH($C56,Kruistabel!$C$5:$F$5,0)+1,FALSE)+MIN(Kruistabel!$C$15,IF($D56="Ja",Kruistabel!$C$13,0)+IF(AW$6="Ja",Kruistabel!$C$14,0)),"")</f>
        <v>32</v>
      </c>
      <c r="AX56" s="326">
        <f>IF(Plananalyse!AX56=1,VLOOKUP(AX$5,Kruistabel!$B$6:$F$9,MATCH($C56,Kruistabel!$C$5:$F$5,0)+1,FALSE)+MIN(Kruistabel!$C$15,IF($D56="Ja",Kruistabel!$C$13,0)+IF(AX$6="Ja",Kruistabel!$C$14,0)),"")</f>
        <v>32</v>
      </c>
      <c r="AY56" s="327"/>
      <c r="AZ56" s="326">
        <f>IF(Plananalyse!AZ56=1,VLOOKUP(AZ$5,Kruistabel!$B$6:$F$9,MATCH($C56,Kruistabel!$C$5:$F$5,0)+1,FALSE)+MIN(Kruistabel!$C$15,IF($D56="Ja",Kruistabel!$C$13,0)+IF(AZ$6="Ja",Kruistabel!$C$14,0)),"")</f>
        <v>32</v>
      </c>
      <c r="BA56" s="326">
        <f>IF(Plananalyse!BA56=1,VLOOKUP(BA$5,Kruistabel!$B$6:$F$9,MATCH($C56,Kruistabel!$C$5:$F$5,0)+1,FALSE)+MIN(Kruistabel!$C$15,IF($D56="Ja",Kruistabel!$C$13,0)+IF(BA$6="Ja",Kruistabel!$C$14,0)),"")</f>
        <v>32</v>
      </c>
      <c r="BB56" s="326">
        <f ca="1">IF(Plananalyse!BB56=1,VLOOKUP(BB$5,Kruistabel!$B$6:$F$9,MATCH($C56,Kruistabel!$C$5:$F$5,0)+1,FALSE)+MIN(Kruistabel!$C$15,IF($D56="Ja",Kruistabel!$C$13,0)+IF(BB$6="Ja",Kruistabel!$C$14,0)),"")</f>
        <v>52</v>
      </c>
      <c r="BC56" s="326">
        <f ca="1">IF(Plananalyse!BC56=1,VLOOKUP(BC$5,Kruistabel!$B$6:$F$9,MATCH($C56,Kruistabel!$C$5:$F$5,0)+1,FALSE)+MIN(Kruistabel!$C$15,IF($D56="Ja",Kruistabel!$C$13,0)+IF(BC$6="Ja",Kruistabel!$C$14,0)),"")</f>
        <v>52</v>
      </c>
      <c r="BD56" s="326">
        <f ca="1">IF(Plananalyse!BD56=1,VLOOKUP(BD$5,Kruistabel!$B$6:$F$9,MATCH($C56,Kruistabel!$C$5:$F$5,0)+1,FALSE)+MIN(Kruistabel!$C$15,IF($D56="Ja",Kruistabel!$C$13,0)+IF(BD$6="Ja",Kruistabel!$C$14,0)),"")</f>
        <v>32</v>
      </c>
      <c r="BE56" s="326">
        <f ca="1">IF(Plananalyse!BE56=1,VLOOKUP(BE$5,Kruistabel!$B$6:$F$9,MATCH($C56,Kruistabel!$C$5:$F$5,0)+1,FALSE)+MIN(Kruistabel!$C$15,IF($D56="Ja",Kruistabel!$C$13,0)+IF(BE$6="Ja",Kruistabel!$C$14,0)),"")</f>
        <v>32</v>
      </c>
      <c r="BF56" s="326">
        <f ca="1">IF(Plananalyse!BF56=1,VLOOKUP(BF$5,Kruistabel!$B$6:$F$9,MATCH($C56,Kruistabel!$C$5:$F$5,0)+1,FALSE)+MIN(Kruistabel!$C$15,IF($D56="Ja",Kruistabel!$C$13,0)+IF(BF$6="Ja",Kruistabel!$C$14,0)),"")</f>
        <v>32</v>
      </c>
      <c r="BG56" s="326">
        <f ca="1">IF(Plananalyse!BG56=1,VLOOKUP(BG$5,Kruistabel!$B$6:$F$9,MATCH($C56,Kruistabel!$C$5:$F$5,0)+1,FALSE)+MIN(Kruistabel!$C$15,IF($D56="Ja",Kruistabel!$C$13,0)+IF(BG$6="Ja",Kruistabel!$C$14,0)),"")</f>
        <v>32</v>
      </c>
      <c r="BH56" s="326">
        <f ca="1">IF(Plananalyse!BH56=1,VLOOKUP(BH$5,Kruistabel!$B$6:$F$9,MATCH($C56,Kruistabel!$C$5:$F$5,0)+1,FALSE)+MIN(Kruistabel!$C$15,IF($D56="Ja",Kruistabel!$C$13,0)+IF(BH$6="Ja",Kruistabel!$C$14,0)),"")</f>
        <v>32</v>
      </c>
      <c r="BI56" s="327"/>
      <c r="BJ56" s="326" t="e">
        <f ca="1">IF(Plananalyse!BJ56=1,VLOOKUP(BJ$5,Kruistabel!$B$6:$F$9,MATCH($C56,Kruistabel!$C$5:$F$5,0)+1,FALSE)+MIN(Kruistabel!$C$15,IF($D56="Ja",Kruistabel!$C$13,0)+IF(BJ$6="Ja",Kruistabel!$C$14,0)),"")</f>
        <v>#N/A</v>
      </c>
      <c r="BK56" s="326" t="e">
        <f ca="1">IF(Plananalyse!BK56=1,VLOOKUP(BK$5,Kruistabel!$B$6:$F$9,MATCH($C56,Kruistabel!$C$5:$F$5,0)+1,FALSE)+MIN(Kruistabel!$C$15,IF($D56="Ja",Kruistabel!$C$13,0)+IF(BK$6="Ja",Kruistabel!$C$14,0)),"")</f>
        <v>#N/A</v>
      </c>
      <c r="BL56" s="326" t="e">
        <f ca="1">IF(Plananalyse!BL56=1,VLOOKUP(BL$5,Kruistabel!$B$6:$F$9,MATCH($C56,Kruistabel!$C$5:$F$5,0)+1,FALSE)+MIN(Kruistabel!$C$15,IF($D56="Ja",Kruistabel!$C$13,0)+IF(BL$6="Ja",Kruistabel!$C$14,0)),"")</f>
        <v>#N/A</v>
      </c>
      <c r="BM56" s="326" t="e">
        <f ca="1">IF(Plananalyse!BM56=1,VLOOKUP(BM$5,Kruistabel!$B$6:$F$9,MATCH($C56,Kruistabel!$C$5:$F$5,0)+1,FALSE)+MIN(Kruistabel!$C$15,IF($D56="Ja",Kruistabel!$C$13,0)+IF(BM$6="Ja",Kruistabel!$C$14,0)),"")</f>
        <v>#N/A</v>
      </c>
      <c r="BN56" s="326" t="e">
        <f ca="1">IF(Plananalyse!BN56=1,VLOOKUP(BN$5,Kruistabel!$B$6:$F$9,MATCH($C56,Kruistabel!$C$5:$F$5,0)+1,FALSE)+MIN(Kruistabel!$C$15,IF($D56="Ja",Kruistabel!$C$13,0)+IF(BN$6="Ja",Kruistabel!$C$14,0)),"")</f>
        <v>#N/A</v>
      </c>
      <c r="BO56" s="326" t="e">
        <f ca="1">IF(Plananalyse!BO56=1,VLOOKUP(BO$5,Kruistabel!$B$6:$F$9,MATCH($C56,Kruistabel!$C$5:$F$5,0)+1,FALSE)+MIN(Kruistabel!$C$15,IF($D56="Ja",Kruistabel!$C$13,0)+IF(BO$6="Ja",Kruistabel!$C$14,0)),"")</f>
        <v>#N/A</v>
      </c>
      <c r="BP56" s="326" t="e">
        <f ca="1">IF(Plananalyse!BP56=1,VLOOKUP(BP$5,Kruistabel!$B$6:$F$9,MATCH($C56,Kruistabel!$C$5:$F$5,0)+1,FALSE)+MIN(Kruistabel!$C$15,IF($D56="Ja",Kruistabel!$C$13,0)+IF(BP$6="Ja",Kruistabel!$C$14,0)),"")</f>
        <v>#N/A</v>
      </c>
      <c r="BQ56" s="326" t="e">
        <f ca="1">IF(Plananalyse!BQ56=1,VLOOKUP(BQ$5,Kruistabel!$B$6:$F$9,MATCH($C56,Kruistabel!$C$5:$F$5,0)+1,FALSE)+MIN(Kruistabel!$C$15,IF($D56="Ja",Kruistabel!$C$13,0)+IF(BQ$6="Ja",Kruistabel!$C$14,0)),"")</f>
        <v>#N/A</v>
      </c>
      <c r="BR56" s="326" t="e">
        <f ca="1">IF(Plananalyse!BR56=1,VLOOKUP(BR$5,Kruistabel!$B$6:$F$9,MATCH($C56,Kruistabel!$C$5:$F$5,0)+1,FALSE)+MIN(Kruistabel!$C$15,IF($D56="Ja",Kruistabel!$C$13,0)+IF(BR$6="Ja",Kruistabel!$C$14,0)),"")</f>
        <v>#REF!</v>
      </c>
      <c r="BS56" s="326" t="e">
        <f ca="1">IF(Plananalyse!BS56=1,VLOOKUP(BS$5,Kruistabel!$B$6:$F$9,MATCH($C56,Kruistabel!$C$5:$F$5,0)+1,FALSE)+MIN(Kruistabel!$C$15,IF($D56="Ja",Kruistabel!$C$13,0)+IF(BS$6="Ja",Kruistabel!$C$14,0)),"")</f>
        <v>#REF!</v>
      </c>
      <c r="BT56" s="65"/>
      <c r="BU56" s="231">
        <f ca="1">IF(Plananalyse!BU56=1,VLOOKUP(BU$5,Kruistabel!$B$6:$F$9,MATCH($C56,Kruistabel!$C$5:$F$5,0)+1,FALSE)+MIN(Kruistabel!$C$15,IF($D56="Ja",Kruistabel!$C$13,0)+IF(BU$6="Ja",Kruistabel!$C$14,0)),"")</f>
        <v>32</v>
      </c>
      <c r="BV56" s="326">
        <f ca="1">IF(Plananalyse!BV56=1,VLOOKUP(BV$5,Kruistabel!$B$6:$F$9,MATCH($C56,Kruistabel!$C$5:$F$5,0)+1,FALSE)+MIN(Kruistabel!$C$15,IF($D56="Ja",Kruistabel!$C$13,0)+IF(BV$6="Ja",Kruistabel!$C$14,0)),"")</f>
        <v>56</v>
      </c>
      <c r="BW56" s="326">
        <f ca="1">IF(Plananalyse!BW56=1,VLOOKUP(BW$5,Kruistabel!$B$6:$F$9,MATCH($C56,Kruistabel!$C$5:$F$5,0)+1,FALSE)+MIN(Kruistabel!$C$15,IF($D56="Ja",Kruistabel!$C$13,0)+IF(BW$6="Ja",Kruistabel!$C$14,0)),"")</f>
        <v>32</v>
      </c>
      <c r="BX56" s="326">
        <f ca="1">IF(Plananalyse!BX56=1,VLOOKUP(BX$5,Kruistabel!$B$6:$F$9,MATCH($C56,Kruistabel!$C$5:$F$5,0)+1,FALSE)+MIN(Kruistabel!$C$15,IF($D56="Ja",Kruistabel!$C$13,0)+IF(BX$6="Ja",Kruistabel!$C$14,0)),"")</f>
        <v>32</v>
      </c>
      <c r="BY56" s="327"/>
      <c r="BZ56" s="326" t="e">
        <f ca="1">IF(Plananalyse!BZ56=1,VLOOKUP(BZ$5,Kruistabel!$B$6:$F$9,MATCH($C56,Kruistabel!$C$5:$F$5,0)+1,FALSE)+MIN(Kruistabel!$C$15,IF($D56="Ja",Kruistabel!$C$13,0)+IF(BZ$6="Ja",Kruistabel!$C$14,0)),"")</f>
        <v>#N/A</v>
      </c>
      <c r="CA56" s="326" t="e">
        <f ca="1">IF(Plananalyse!CA56=1,VLOOKUP(CA$5,Kruistabel!$B$6:$F$9,MATCH($C56,Kruistabel!$C$5:$F$5,0)+1,FALSE)+MIN(Kruistabel!$C$15,IF($D56="Ja",Kruistabel!$C$13,0)+IF(CA$6="Ja",Kruistabel!$C$14,0)),"")</f>
        <v>#N/A</v>
      </c>
      <c r="CB56" s="326" t="e">
        <f ca="1">IF(Plananalyse!CB56=1,VLOOKUP(CB$5,Kruistabel!$B$6:$F$9,MATCH($C56,Kruistabel!$C$5:$F$5,0)+1,FALSE)+MIN(Kruistabel!$C$15,IF($D56="Ja",Kruistabel!$C$13,0)+IF(CB$6="Ja",Kruistabel!$C$14,0)),"")</f>
        <v>#N/A</v>
      </c>
      <c r="CC56" s="326" t="e">
        <f ca="1">IF(Plananalyse!CC56=1,VLOOKUP(CC$5,Kruistabel!$B$6:$F$9,MATCH($C56,Kruistabel!$C$5:$F$5,0)+1,FALSE)+MIN(Kruistabel!$C$15,IF($D56="Ja",Kruistabel!$C$13,0)+IF(CC$6="Ja",Kruistabel!$C$14,0)),"")</f>
        <v>#N/A</v>
      </c>
      <c r="CD56" s="326" t="e">
        <f ca="1">IF(Plananalyse!CD56=1,VLOOKUP(CD$5,Kruistabel!$B$6:$F$9,MATCH($C56,Kruistabel!$C$5:$F$5,0)+1,FALSE)+MIN(Kruistabel!$C$15,IF($D56="Ja",Kruistabel!$C$13,0)+IF(CD$6="Ja",Kruistabel!$C$14,0)),"")</f>
        <v>#N/A</v>
      </c>
      <c r="CE56" s="326" t="e">
        <f ca="1">IF(Plananalyse!CE56=1,VLOOKUP(CE$5,Kruistabel!$B$6:$F$9,MATCH($C56,Kruistabel!$C$5:$F$5,0)+1,FALSE)+MIN(Kruistabel!$C$15,IF($D56="Ja",Kruistabel!$C$13,0)+IF(CE$6="Ja",Kruistabel!$C$14,0)),"")</f>
        <v>#N/A</v>
      </c>
      <c r="CF56" s="326" t="e">
        <f ca="1">IF(Plananalyse!CF56=1,VLOOKUP(CF$5,Kruistabel!$B$6:$F$9,MATCH($C56,Kruistabel!$C$5:$F$5,0)+1,FALSE)+MIN(Kruistabel!$C$15,IF($D56="Ja",Kruistabel!$C$13,0)+IF(CF$6="Ja",Kruistabel!$C$14,0)),"")</f>
        <v>#N/A</v>
      </c>
      <c r="CG56" s="326" t="e">
        <f ca="1">IF(Plananalyse!CG56=1,VLOOKUP(CG$5,Kruistabel!$B$6:$F$9,MATCH($C56,Kruistabel!$C$5:$F$5,0)+1,FALSE)+MIN(Kruistabel!$C$15,IF($D56="Ja",Kruistabel!$C$13,0)+IF(CG$6="Ja",Kruistabel!$C$14,0)),"")</f>
        <v>#REF!</v>
      </c>
      <c r="CH56" s="326" t="e">
        <f ca="1">IF(Plananalyse!CH56=1,VLOOKUP(CH$5,Kruistabel!$B$6:$F$9,MATCH($C56,Kruistabel!$C$5:$F$5,0)+1,FALSE)+MIN(Kruistabel!$C$15,IF($D56="Ja",Kruistabel!$C$13,0)+IF(CH$6="Ja",Kruistabel!$C$14,0)),"")</f>
        <v>#REF!</v>
      </c>
      <c r="CI56" s="65"/>
      <c r="CJ56" s="326">
        <f ca="1">IF(Plananalyse!CJ56=1,VLOOKUP(CJ$5,Kruistabel!$B$6:$F$9,MATCH($C56,Kruistabel!$C$5:$F$5,0)+1,FALSE)+MIN(Kruistabel!$C$15,IF($D56="Ja",Kruistabel!$C$13,0)+IF(CJ$6="Ja",Kruistabel!$C$14,0)),"")</f>
        <v>56</v>
      </c>
      <c r="CK56" s="326">
        <f ca="1">IF(Plananalyse!CK56=1,VLOOKUP(CK$5,Kruistabel!$B$6:$F$9,MATCH($C56,Kruistabel!$C$5:$F$5,0)+1,FALSE)+MIN(Kruistabel!$C$15,IF($D56="Ja",Kruistabel!$C$13,0)+IF(CK$6="Ja",Kruistabel!$C$14,0)),"")</f>
        <v>56</v>
      </c>
      <c r="CL56" s="326">
        <f ca="1">IF(Plananalyse!CL56=1,VLOOKUP(CL$5,Kruistabel!$B$6:$F$9,MATCH($C56,Kruistabel!$C$5:$F$5,0)+1,FALSE)+MIN(Kruistabel!$C$15,IF($D56="Ja",Kruistabel!$C$13,0)+IF(CL$6="Ja",Kruistabel!$C$14,0)),"")</f>
        <v>32</v>
      </c>
      <c r="CM56" s="326">
        <f ca="1">IF(Plananalyse!CM56=1,VLOOKUP(CM$5,Kruistabel!$B$6:$F$9,MATCH($C56,Kruistabel!$C$5:$F$5,0)+1,FALSE)+MIN(Kruistabel!$C$15,IF($D56="Ja",Kruistabel!$C$13,0)+IF(CM$6="Ja",Kruistabel!$C$14,0)),"")</f>
        <v>60</v>
      </c>
      <c r="CN56" s="326">
        <f ca="1">IF(Plananalyse!CN56=1,VLOOKUP(CN$5,Kruistabel!$B$6:$F$9,MATCH($C56,Kruistabel!$C$5:$F$5,0)+1,FALSE)+MIN(Kruistabel!$C$15,IF($D56="Ja",Kruistabel!$C$13,0)+IF(CN$6="Ja",Kruistabel!$C$14,0)),"")</f>
        <v>60</v>
      </c>
      <c r="CO56" s="326">
        <f ca="1">IF(Plananalyse!CO56=1,VLOOKUP(CO$5,Kruistabel!$B$6:$F$9,MATCH($C56,Kruistabel!$C$5:$F$5,0)+1,FALSE)+MIN(Kruistabel!$C$15,IF($D56="Ja",Kruistabel!$C$13,0)+IF(CO$6="Ja",Kruistabel!$C$14,0)),"")</f>
        <v>52</v>
      </c>
      <c r="CP56" s="326">
        <f ca="1">IF(Plananalyse!CP56=1,VLOOKUP(CP$5,Kruistabel!$B$6:$F$9,MATCH($C56,Kruistabel!$C$5:$F$5,0)+1,FALSE)+MIN(Kruistabel!$C$15,IF($D56="Ja",Kruistabel!$C$13,0)+IF(CP$6="Ja",Kruistabel!$C$14,0)),"")</f>
        <v>56</v>
      </c>
      <c r="CQ56" s="326">
        <f ca="1">IF(Plananalyse!CQ56=1,VLOOKUP(CQ$5,Kruistabel!$B$6:$F$9,MATCH($C56,Kruistabel!$C$5:$F$5,0)+1,FALSE)+MIN(Kruistabel!$C$15,IF($D56="Ja",Kruistabel!$C$13,0)+IF(CQ$6="Ja",Kruistabel!$C$14,0)),"")</f>
        <v>52</v>
      </c>
      <c r="CR56" s="326">
        <f ca="1">IF(Plananalyse!CR56=1,VLOOKUP(CR$5,Kruistabel!$B$6:$F$9,MATCH($C56,Kruistabel!$C$5:$F$5,0)+1,FALSE)+MIN(Kruistabel!$C$15,IF($D56="Ja",Kruistabel!$C$13,0)+IF(CR$6="Ja",Kruistabel!$C$14,0)),"")</f>
        <v>54</v>
      </c>
      <c r="CS56" s="326">
        <f ca="1">IF(Plananalyse!CS56=1,VLOOKUP(CS$5,Kruistabel!$B$6:$F$9,MATCH($C56,Kruistabel!$C$5:$F$5,0)+1,FALSE)+MIN(Kruistabel!$C$15,IF($D56="Ja",Kruistabel!$C$13,0)+IF(CS$6="Ja",Kruistabel!$C$14,0)),"")</f>
        <v>56</v>
      </c>
      <c r="CT56" s="326">
        <f ca="1">IF(Plananalyse!CT56=1,VLOOKUP(CT$5,Kruistabel!$B$6:$F$9,MATCH($C56,Kruistabel!$C$5:$F$5,0)+1,FALSE)+MIN(Kruistabel!$C$15,IF($D56="Ja",Kruistabel!$C$13,0)+IF(CT$6="Ja",Kruistabel!$C$14,0)),"")</f>
        <v>56</v>
      </c>
      <c r="CU56" s="326">
        <f ca="1">IF(Plananalyse!CU56=1,VLOOKUP(CU$5,Kruistabel!$B$6:$F$9,MATCH($C56,Kruistabel!$C$5:$F$5,0)+1,FALSE)+MIN(Kruistabel!$C$15,IF($D56="Ja",Kruistabel!$C$13,0)+IF(CU$6="Ja",Kruistabel!$C$14,0)),"")</f>
        <v>52</v>
      </c>
      <c r="CV56" s="326">
        <f ca="1">IF(Plananalyse!CV56=1,VLOOKUP(CV$5,Kruistabel!$B$6:$F$9,MATCH($C56,Kruistabel!$C$5:$F$5,0)+1,FALSE)+MIN(Kruistabel!$C$15,IF($D56="Ja",Kruistabel!$C$13,0)+IF(CV$6="Ja",Kruistabel!$C$14,0)),"")</f>
        <v>52</v>
      </c>
      <c r="CW56" s="326">
        <f ca="1">IF(Plananalyse!CW56=1,VLOOKUP(CW$5,Kruistabel!$B$6:$F$9,MATCH($C56,Kruistabel!$C$5:$F$5,0)+1,FALSE)+MIN(Kruistabel!$C$15,IF($D56="Ja",Kruistabel!$C$13,0)+IF(CW$6="Ja",Kruistabel!$C$14,0)),"")</f>
        <v>56</v>
      </c>
      <c r="CX56" s="326">
        <f ca="1">IF(Plananalyse!CX56=1,VLOOKUP(CX$5,Kruistabel!$B$6:$F$9,MATCH($C56,Kruistabel!$C$5:$F$5,0)+1,FALSE)+MIN(Kruistabel!$C$15,IF($D56="Ja",Kruistabel!$C$13,0)+IF(CX$6="Ja",Kruistabel!$C$14,0)),"")</f>
        <v>32</v>
      </c>
      <c r="CY56" s="326">
        <f ca="1">IF(Plananalyse!CY56=1,VLOOKUP(CY$5,Kruistabel!$B$6:$F$9,MATCH($C56,Kruistabel!$C$5:$F$5,0)+1,FALSE)+MIN(Kruistabel!$C$15,IF($D56="Ja",Kruistabel!$C$13,0)+IF(CY$6="Ja",Kruistabel!$C$14,0)),"")</f>
        <v>52</v>
      </c>
      <c r="CZ56" s="326">
        <f ca="1">IF(Plananalyse!CZ56=1,VLOOKUP(CZ$5,Kruistabel!$B$6:$F$9,MATCH($C56,Kruistabel!$C$5:$F$5,0)+1,FALSE)+MIN(Kruistabel!$C$15,IF($D56="Ja",Kruistabel!$C$13,0)+IF(CZ$6="Ja",Kruistabel!$C$14,0)),"")</f>
        <v>52</v>
      </c>
      <c r="DA56" s="326">
        <f ca="1">IF(Plananalyse!DA56=1,VLOOKUP(DA$5,Kruistabel!$B$6:$F$9,MATCH($C56,Kruistabel!$C$5:$F$5,0)+1,FALSE)+MIN(Kruistabel!$C$15,IF($D56="Ja",Kruistabel!$C$13,0)+IF(DA$6="Ja",Kruistabel!$C$14,0)),"")</f>
        <v>52</v>
      </c>
      <c r="DB56" s="326">
        <f ca="1">IF(Plananalyse!DB56=1,VLOOKUP(DB$5,Kruistabel!$B$6:$F$9,MATCH($C56,Kruistabel!$C$5:$F$5,0)+1,FALSE)+MIN(Kruistabel!$C$15,IF($D56="Ja",Kruistabel!$C$13,0)+IF(DB$6="Ja",Kruistabel!$C$14,0)),"")</f>
        <v>32</v>
      </c>
      <c r="DC56" s="326">
        <f ca="1">IF(Plananalyse!DC56=1,VLOOKUP(DC$5,Kruistabel!$B$6:$F$9,MATCH($C56,Kruistabel!$C$5:$F$5,0)+1,FALSE)+MIN(Kruistabel!$C$15,IF($D56="Ja",Kruistabel!$C$13,0)+IF(DC$6="Ja",Kruistabel!$C$14,0)),"")</f>
        <v>32</v>
      </c>
      <c r="DD56" s="327"/>
      <c r="DE56" s="326" t="e">
        <f ca="1">IF(Plananalyse!DE56=1,VLOOKUP(DE$5,Kruistabel!$B$6:$F$9,MATCH($C56,Kruistabel!$C$5:$F$5,0)+1,FALSE)+MIN(Kruistabel!$C$15,IF($D56="Ja",Kruistabel!$C$13,0)+IF(DE$6="Ja",Kruistabel!$C$14,0)),"")</f>
        <v>#N/A</v>
      </c>
      <c r="DF56" s="326" t="e">
        <f ca="1">IF(Plananalyse!DF56=1,VLOOKUP(DF$5,Kruistabel!$B$6:$F$9,MATCH($C56,Kruistabel!$C$5:$F$5,0)+1,FALSE)+MIN(Kruistabel!$C$15,IF($D56="Ja",Kruistabel!$C$13,0)+IF(DF$6="Ja",Kruistabel!$C$14,0)),"")</f>
        <v>#N/A</v>
      </c>
      <c r="DG56" s="326" t="e">
        <f ca="1">IF(Plananalyse!DG56=1,VLOOKUP(DG$5,Kruistabel!$B$6:$F$9,MATCH($C56,Kruistabel!$C$5:$F$5,0)+1,FALSE)+MIN(Kruistabel!$C$15,IF($D56="Ja",Kruistabel!$C$13,0)+IF(DG$6="Ja",Kruistabel!$C$14,0)),"")</f>
        <v>#N/A</v>
      </c>
      <c r="DH56" s="326" t="e">
        <f ca="1">IF(Plananalyse!DH56=1,VLOOKUP(DH$5,Kruistabel!$B$6:$F$9,MATCH($C56,Kruistabel!$C$5:$F$5,0)+1,FALSE)+MIN(Kruistabel!$C$15,IF($D56="Ja",Kruistabel!$C$13,0)+IF(DH$6="Ja",Kruistabel!$C$14,0)),"")</f>
        <v>#N/A</v>
      </c>
      <c r="DI56" s="326" t="e">
        <f ca="1">IF(Plananalyse!DI56=1,VLOOKUP(DI$5,Kruistabel!$B$6:$F$9,MATCH($C56,Kruistabel!$C$5:$F$5,0)+1,FALSE)+MIN(Kruistabel!$C$15,IF($D56="Ja",Kruistabel!$C$13,0)+IF(DI$6="Ja",Kruistabel!$C$14,0)),"")</f>
        <v>#N/A</v>
      </c>
      <c r="DJ56" s="326" t="e">
        <f ca="1">IF(Plananalyse!DJ56=1,VLOOKUP(DJ$5,Kruistabel!$B$6:$F$9,MATCH($C56,Kruistabel!$C$5:$F$5,0)+1,FALSE)+MIN(Kruistabel!$C$15,IF($D56="Ja",Kruistabel!$C$13,0)+IF(DJ$6="Ja",Kruistabel!$C$14,0)),"")</f>
        <v>#N/A</v>
      </c>
      <c r="DK56" s="326" t="e">
        <f ca="1">IF(Plananalyse!DK56=1,VLOOKUP(DK$5,Kruistabel!$B$6:$F$9,MATCH($C56,Kruistabel!$C$5:$F$5,0)+1,FALSE)+MIN(Kruistabel!$C$15,IF($D56="Ja",Kruistabel!$C$13,0)+IF(DK$6="Ja",Kruistabel!$C$14,0)),"")</f>
        <v>#REF!</v>
      </c>
      <c r="DL56" s="326" t="e">
        <f ca="1">IF(Plananalyse!DL56=1,VLOOKUP(DL$5,Kruistabel!$B$6:$F$9,MATCH($C56,Kruistabel!$C$5:$F$5,0)+1,FALSE)+MIN(Kruistabel!$C$15,IF($D56="Ja",Kruistabel!$C$13,0)+IF(DL$6="Ja",Kruistabel!$C$14,0)),"")</f>
        <v>#REF!</v>
      </c>
      <c r="DM56" s="327"/>
      <c r="DN56" s="326" t="e">
        <f ca="1">IF(Plananalyse!DN56=1,VLOOKUP(DN$5,Kruistabel!$B$6:$F$9,MATCH($C56,Kruistabel!$C$5:$F$5,0)+1,FALSE)+MIN(Kruistabel!$C$15,IF($D56="Ja",Kruistabel!$C$13,0)+IF(DN$6="Ja",Kruistabel!$C$14,0)),"")</f>
        <v>#N/A</v>
      </c>
      <c r="DO56" s="326" t="e">
        <f ca="1">IF(Plananalyse!DO56=1,VLOOKUP(DO$5,Kruistabel!$B$6:$F$9,MATCH($C56,Kruistabel!$C$5:$F$5,0)+1,FALSE)+MIN(Kruistabel!$C$15,IF($D56="Ja",Kruistabel!$C$13,0)+IF(DO$6="Ja",Kruistabel!$C$14,0)),"")</f>
        <v>#N/A</v>
      </c>
      <c r="DP56" s="326" t="e">
        <f ca="1">IF(Plananalyse!DP56=1,VLOOKUP(DP$5,Kruistabel!$B$6:$F$9,MATCH($C56,Kruistabel!$C$5:$F$5,0)+1,FALSE)+MIN(Kruistabel!$C$15,IF($D56="Ja",Kruistabel!$C$13,0)+IF(DP$6="Ja",Kruistabel!$C$14,0)),"")</f>
        <v>#N/A</v>
      </c>
      <c r="DQ56" s="326" t="e">
        <f ca="1">IF(Plananalyse!DQ56=1,VLOOKUP(DQ$5,Kruistabel!$B$6:$F$9,MATCH($C56,Kruistabel!$C$5:$F$5,0)+1,FALSE)+MIN(Kruistabel!$C$15,IF($D56="Ja",Kruistabel!$C$13,0)+IF(DQ$6="Ja",Kruistabel!$C$14,0)),"")</f>
        <v>#N/A</v>
      </c>
      <c r="DR56" s="326" t="e">
        <f ca="1">IF(Plananalyse!DR56=1,VLOOKUP(DR$5,Kruistabel!$B$6:$F$9,MATCH($C56,Kruistabel!$C$5:$F$5,0)+1,FALSE)+MIN(Kruistabel!$C$15,IF($D56="Ja",Kruistabel!$C$13,0)+IF(DR$6="Ja",Kruistabel!$C$14,0)),"")</f>
        <v>#N/A</v>
      </c>
      <c r="DS56" s="326" t="e">
        <f ca="1">IF(Plananalyse!DS56=1,VLOOKUP(DS$5,Kruistabel!$B$6:$F$9,MATCH($C56,Kruistabel!$C$5:$F$5,0)+1,FALSE)+MIN(Kruistabel!$C$15,IF($D56="Ja",Kruistabel!$C$13,0)+IF(DS$6="Ja",Kruistabel!$C$14,0)),"")</f>
        <v>#N/A</v>
      </c>
      <c r="DT56" s="326" t="e">
        <f ca="1">IF(Plananalyse!DT56=1,VLOOKUP(DT$5,Kruistabel!$B$6:$F$9,MATCH($C56,Kruistabel!$C$5:$F$5,0)+1,FALSE)+MIN(Kruistabel!$C$15,IF($D56="Ja",Kruistabel!$C$13,0)+IF(DT$6="Ja",Kruistabel!$C$14,0)),"")</f>
        <v>#N/A</v>
      </c>
      <c r="DU56" s="326" t="e">
        <f ca="1">IF(Plananalyse!DU56=1,VLOOKUP(DU$5,Kruistabel!$B$6:$F$9,MATCH($C56,Kruistabel!$C$5:$F$5,0)+1,FALSE)+MIN(Kruistabel!$C$15,IF($D56="Ja",Kruistabel!$C$13,0)+IF(DU$6="Ja",Kruistabel!$C$14,0)),"")</f>
        <v>#N/A</v>
      </c>
      <c r="DV56" s="326" t="e">
        <f ca="1">IF(Plananalyse!DV56=1,VLOOKUP(DV$5,Kruistabel!$B$6:$F$9,MATCH($C56,Kruistabel!$C$5:$F$5,0)+1,FALSE)+MIN(Kruistabel!$C$15,IF($D56="Ja",Kruistabel!$C$13,0)+IF(DV$6="Ja",Kruistabel!$C$14,0)),"")</f>
        <v>#N/A</v>
      </c>
      <c r="DW56" s="326" t="e">
        <f ca="1">IF(Plananalyse!DW56=1,VLOOKUP(DW$5,Kruistabel!$B$6:$F$9,MATCH($C56,Kruistabel!$C$5:$F$5,0)+1,FALSE)+MIN(Kruistabel!$C$15,IF($D56="Ja",Kruistabel!$C$13,0)+IF(DW$6="Ja",Kruistabel!$C$14,0)),"")</f>
        <v>#REF!</v>
      </c>
      <c r="DX56" s="326" t="e">
        <f ca="1">IF(Plananalyse!DX56=1,VLOOKUP(DX$5,Kruistabel!$B$6:$F$9,MATCH($C56,Kruistabel!$C$5:$F$5,0)+1,FALSE)+MIN(Kruistabel!$C$15,IF($D56="Ja",Kruistabel!$C$13,0)+IF(DX$6="Ja",Kruistabel!$C$14,0)),"")</f>
        <v>#REF!</v>
      </c>
      <c r="DY56" s="327"/>
      <c r="DZ56" s="326" t="e">
        <f ca="1">IF(Plananalyse!DZ56=1,VLOOKUP(DZ$5,Kruistabel!$B$6:$F$9,MATCH($C56,Kruistabel!$C$5:$F$5,0)+1,FALSE)+MIN(Kruistabel!$C$15,IF($D56="Ja",Kruistabel!$C$13,0)+IF(DZ$6="Ja",Kruistabel!$C$14,0)),"")</f>
        <v>#N/A</v>
      </c>
      <c r="EA56" s="326" t="e">
        <f ca="1">IF(Plananalyse!EA56=1,VLOOKUP(EA$5,Kruistabel!$B$6:$F$9,MATCH($C56,Kruistabel!$C$5:$F$5,0)+1,FALSE)+MIN(Kruistabel!$C$15,IF($D56="Ja",Kruistabel!$C$13,0)+IF(EA$6="Ja",Kruistabel!$C$14,0)),"")</f>
        <v>#N/A</v>
      </c>
      <c r="EB56" s="326" t="e">
        <f ca="1">IF(Plananalyse!EB56=1,VLOOKUP(EB$5,Kruistabel!$B$6:$F$9,MATCH($C56,Kruistabel!$C$5:$F$5,0)+1,FALSE)+MIN(Kruistabel!$C$15,IF($D56="Ja",Kruistabel!$C$13,0)+IF(EB$6="Ja",Kruistabel!$C$14,0)),"")</f>
        <v>#REF!</v>
      </c>
      <c r="EC56" s="326" t="e">
        <f ca="1">IF(Plananalyse!EC56=1,VLOOKUP(EC$5,Kruistabel!$B$6:$F$9,MATCH($C56,Kruistabel!$C$5:$F$5,0)+1,FALSE)+MIN(Kruistabel!$C$15,IF($D56="Ja",Kruistabel!$C$13,0)+IF(EC$6="Ja",Kruistabel!$C$14,0)),"")</f>
        <v>#REF!</v>
      </c>
      <c r="ED56" s="327"/>
      <c r="EE56" s="326" t="e">
        <f ca="1">IF(Plananalyse!EE56=1,VLOOKUP(EE$5,Kruistabel!$B$6:$F$9,MATCH($C56,Kruistabel!$C$5:$F$5,0)+1,FALSE)+MIN(Kruistabel!$C$15,IF($D56="Ja",Kruistabel!$C$13,0)+IF(EE$6="Ja",Kruistabel!$C$14,0)),"")</f>
        <v>#N/A</v>
      </c>
      <c r="EF56" s="326" t="e">
        <f ca="1">IF(Plananalyse!EF56=1,VLOOKUP(EF$5,Kruistabel!$B$6:$F$9,MATCH($C56,Kruistabel!$C$5:$F$5,0)+1,FALSE)+MIN(Kruistabel!$C$15,IF($D56="Ja",Kruistabel!$C$13,0)+IF(EF$6="Ja",Kruistabel!$C$14,0)),"")</f>
        <v>#N/A</v>
      </c>
      <c r="EG56" s="326" t="e">
        <f ca="1">IF(Plananalyse!EG56=1,VLOOKUP(EG$5,Kruistabel!$B$6:$F$9,MATCH($C56,Kruistabel!$C$5:$F$5,0)+1,FALSE)+MIN(Kruistabel!$C$15,IF($D56="Ja",Kruistabel!$C$13,0)+IF(EG$6="Ja",Kruistabel!$C$14,0)),"")</f>
        <v>#N/A</v>
      </c>
      <c r="EH56" s="326" t="e">
        <f ca="1">IF(Plananalyse!EH56=1,VLOOKUP(EH$5,Kruistabel!$B$6:$F$9,MATCH($C56,Kruistabel!$C$5:$F$5,0)+1,FALSE)+MIN(Kruistabel!$C$15,IF($D56="Ja",Kruistabel!$C$13,0)+IF(EH$6="Ja",Kruistabel!$C$14,0)),"")</f>
        <v>#REF!</v>
      </c>
      <c r="EI56" s="326" t="e">
        <f ca="1">IF(Plananalyse!EI56=1,VLOOKUP(EI$5,Kruistabel!$B$6:$F$9,MATCH($C56,Kruistabel!$C$5:$F$5,0)+1,FALSE)+MIN(Kruistabel!$C$15,IF($D56="Ja",Kruistabel!$C$13,0)+IF(EI$6="Ja",Kruistabel!$C$14,0)),"")</f>
        <v>#REF!</v>
      </c>
      <c r="EJ56" s="331" t="str">
        <f>IF(Plananalyse!EJ56=1,VLOOKUP(EJ$5,Kruistabel!$B$6:$F$9,MATCH($C56,Kruistabel!$C$5:$F$5,0)+1,FALSE)+MIN(Kruistabel!$C$15,IF($D56="Ja",Kruistabel!$C$13,0)+IF(EJ$6="Ja",Kruistabel!$C$14,0)),"")</f>
        <v/>
      </c>
      <c r="EK56" s="164"/>
      <c r="EL56" s="164"/>
      <c r="EM56" s="164"/>
      <c r="EN56" s="164"/>
    </row>
    <row r="57" spans="2:144">
      <c r="B57" s="337" t="s">
        <v>157</v>
      </c>
      <c r="C57" s="160" t="str">
        <f>_xlfn.IFNA(VLOOKUP($B57,Classificatietabel!$B$6:$I$91,C$7,FALSE),"")</f>
        <v>hoog</v>
      </c>
      <c r="D57" s="160" t="str">
        <f>_xlfn.IFNA(VLOOKUP($B57,Classificatietabel!$B$6:$I$91,D$7,FALSE),"")</f>
        <v>neen</v>
      </c>
      <c r="E57" s="119">
        <f>IF(AND(D57="laag",$D$3=1),0,_xlfn.IFNA(IF(VLOOKUP($B57,Classificatietabel!$B$6:$H$91,$E$5,FALSE)="Ja",1,0),""))</f>
        <v>1</v>
      </c>
      <c r="F57" s="163"/>
      <c r="G57" s="326">
        <f>IF(Plananalyse!G57=1,VLOOKUP(G$5,Kruistabel!$B$6:$F$9,MATCH($C57,Kruistabel!$C$5:$F$5,0)+1,FALSE)+MIN(Kruistabel!$C$15,IF($D57="Ja",Kruistabel!$C$13,0)+IF(G$6="Ja",Kruistabel!$C$14,0)),"")</f>
        <v>32</v>
      </c>
      <c r="H57" s="326">
        <f>IF(Plananalyse!H57=1,VLOOKUP(H$5,Kruistabel!$B$6:$F$9,MATCH($C57,Kruistabel!$C$5:$F$5,0)+1,FALSE)+MIN(Kruistabel!$C$15,IF($D57="Ja",Kruistabel!$C$13,0)+IF(H$6="Ja",Kruistabel!$C$14,0)),"")</f>
        <v>32</v>
      </c>
      <c r="I57" s="326">
        <f>IF(Plananalyse!I57=1,VLOOKUP(I$5,Kruistabel!$B$6:$F$9,MATCH($C57,Kruistabel!$C$5:$F$5,0)+1,FALSE)+MIN(Kruistabel!$C$15,IF($D57="Ja",Kruistabel!$C$13,0)+IF(I$6="Ja",Kruistabel!$C$14,0)),"")</f>
        <v>44</v>
      </c>
      <c r="J57" s="326">
        <f>IF(Plananalyse!J57=1,VLOOKUP(J$5,Kruistabel!$B$6:$F$9,MATCH($C57,Kruistabel!$C$5:$F$5,0)+1,FALSE)+MIN(Kruistabel!$C$15,IF($D57="Ja",Kruistabel!$C$13,0)+IF(J$6="Ja",Kruistabel!$C$14,0)),"")</f>
        <v>32</v>
      </c>
      <c r="K57" s="326">
        <f>IF(Plananalyse!K57=1,VLOOKUP(K$5,Kruistabel!$B$6:$F$9,MATCH($C57,Kruistabel!$C$5:$F$5,0)+1,FALSE)+MIN(Kruistabel!$C$15,IF($D57="Ja",Kruistabel!$C$13,0)+IF(K$6="Ja",Kruistabel!$C$14,0)),"")</f>
        <v>32</v>
      </c>
      <c r="L57" s="326">
        <f>IF(Plananalyse!L57=1,VLOOKUP(L$5,Kruistabel!$B$6:$F$9,MATCH($C57,Kruistabel!$C$5:$F$5,0)+1,FALSE)+MIN(Kruistabel!$C$15,IF($D57="Ja",Kruistabel!$C$13,0)+IF(L$6="Ja",Kruistabel!$C$14,0)),"")</f>
        <v>32</v>
      </c>
      <c r="M57" s="326">
        <f>IF(Plananalyse!M57=1,VLOOKUP(M$5,Kruistabel!$B$6:$F$9,MATCH($C57,Kruistabel!$C$5:$F$5,0)+1,FALSE)+MIN(Kruistabel!$C$15,IF($D57="Ja",Kruistabel!$C$13,0)+IF(M$6="Ja",Kruistabel!$C$14,0)),"")</f>
        <v>48</v>
      </c>
      <c r="N57" s="326">
        <f>IF(Plananalyse!N57=1,VLOOKUP(N$5,Kruistabel!$B$6:$F$9,MATCH($C57,Kruistabel!$C$5:$F$5,0)+1,FALSE)+MIN(Kruistabel!$C$15,IF($D57="Ja",Kruistabel!$C$13,0)+IF(N$6="Ja",Kruistabel!$C$14,0)),"")</f>
        <v>48</v>
      </c>
      <c r="O57" s="326">
        <f>IF(Plananalyse!O57=1,VLOOKUP(O$5,Kruistabel!$B$6:$F$9,MATCH($C57,Kruistabel!$C$5:$F$5,0)+1,FALSE)+MIN(Kruistabel!$C$15,IF($D57="Ja",Kruistabel!$C$13,0)+IF(O$6="Ja",Kruistabel!$C$14,0)),"")</f>
        <v>48</v>
      </c>
      <c r="P57" s="326">
        <f>IF(Plananalyse!P57=1,VLOOKUP(P$5,Kruistabel!$B$6:$F$9,MATCH($C57,Kruistabel!$C$5:$F$5,0)+1,FALSE)+MIN(Kruistabel!$C$15,IF($D57="Ja",Kruistabel!$C$13,0)+IF(P$6="Ja",Kruistabel!$C$14,0)),"")</f>
        <v>52</v>
      </c>
      <c r="Q57" s="326">
        <f>IF(Plananalyse!Q57=1,VLOOKUP(Q$5,Kruistabel!$B$6:$F$9,MATCH($C57,Kruistabel!$C$5:$F$5,0)+1,FALSE)+MIN(Kruistabel!$C$15,IF($D57="Ja",Kruistabel!$C$13,0)+IF(Q$6="Ja",Kruistabel!$C$14,0)),"")</f>
        <v>44</v>
      </c>
      <c r="R57" s="326">
        <f>IF(Plananalyse!R57=1,VLOOKUP(R$5,Kruistabel!$B$6:$F$9,MATCH($C57,Kruistabel!$C$5:$F$5,0)+1,FALSE)+MIN(Kruistabel!$C$15,IF($D57="Ja",Kruistabel!$C$13,0)+IF(R$6="Ja",Kruistabel!$C$14,0)),"")</f>
        <v>48</v>
      </c>
      <c r="S57" s="326">
        <f>IF(Plananalyse!S57=1,VLOOKUP(S$5,Kruistabel!$B$6:$F$9,MATCH($C57,Kruistabel!$C$5:$F$5,0)+1,FALSE)+MIN(Kruistabel!$C$15,IF($D57="Ja",Kruistabel!$C$13,0)+IF(S$6="Ja",Kruistabel!$C$14,0)),"")</f>
        <v>32</v>
      </c>
      <c r="T57" s="326">
        <f>IF(Plananalyse!T57=1,VLOOKUP(T$5,Kruistabel!$B$6:$F$9,MATCH($C57,Kruistabel!$C$5:$F$5,0)+1,FALSE)+MIN(Kruistabel!$C$15,IF($D57="Ja",Kruistabel!$C$13,0)+IF(T$6="Ja",Kruistabel!$C$14,0)),"")</f>
        <v>32</v>
      </c>
      <c r="U57" s="326">
        <f>IF(Plananalyse!U57=1,VLOOKUP(U$5,Kruistabel!$B$6:$F$9,MATCH($C57,Kruistabel!$C$5:$F$5,0)+1,FALSE)+MIN(Kruistabel!$C$15,IF($D57="Ja",Kruistabel!$C$13,0)+IF(U$6="Ja",Kruistabel!$C$14,0)),"")</f>
        <v>32</v>
      </c>
      <c r="V57" s="326">
        <f>IF(Plananalyse!V57=1,VLOOKUP(V$5,Kruistabel!$B$6:$F$9,MATCH($C57,Kruistabel!$C$5:$F$5,0)+1,FALSE)+MIN(Kruistabel!$C$15,IF($D57="Ja",Kruistabel!$C$13,0)+IF(V$6="Ja",Kruistabel!$C$14,0)),"")</f>
        <v>32</v>
      </c>
      <c r="W57" s="326">
        <f>IF(Plananalyse!W57=1,VLOOKUP(W$5,Kruistabel!$B$6:$F$9,MATCH($C57,Kruistabel!$C$5:$F$5,0)+1,FALSE)+MIN(Kruistabel!$C$15,IF($D57="Ja",Kruistabel!$C$13,0)+IF(W$6="Ja",Kruistabel!$C$14,0)),"")</f>
        <v>32</v>
      </c>
      <c r="X57" s="326">
        <f>IF(Plananalyse!X57=1,VLOOKUP(X$5,Kruistabel!$B$6:$F$9,MATCH($C57,Kruistabel!$C$5:$F$5,0)+1,FALSE)+MIN(Kruistabel!$C$15,IF($D57="Ja",Kruistabel!$C$13,0)+IF(X$6="Ja",Kruistabel!$C$14,0)),"")</f>
        <v>32</v>
      </c>
      <c r="Y57" s="326">
        <f>IF(Plananalyse!Y57=1,VLOOKUP(Y$5,Kruistabel!$B$6:$F$9,MATCH($C57,Kruistabel!$C$5:$F$5,0)+1,FALSE)+MIN(Kruistabel!$C$15,IF($D57="Ja",Kruistabel!$C$13,0)+IF(Y$6="Ja",Kruistabel!$C$14,0)),"")</f>
        <v>44</v>
      </c>
      <c r="Z57" s="326">
        <f>IF(Plananalyse!Z57=1,VLOOKUP(Z$5,Kruistabel!$B$6:$F$9,MATCH($C57,Kruistabel!$C$5:$F$5,0)+1,FALSE)+MIN(Kruistabel!$C$15,IF($D57="Ja",Kruistabel!$C$13,0)+IF(Z$6="Ja",Kruistabel!$C$14,0)),"")</f>
        <v>32</v>
      </c>
      <c r="AA57" s="326">
        <f>IF(Plananalyse!AA57=1,VLOOKUP(AA$5,Kruistabel!$B$6:$F$9,MATCH($C57,Kruistabel!$C$5:$F$5,0)+1,FALSE)+MIN(Kruistabel!$C$15,IF($D57="Ja",Kruistabel!$C$13,0)+IF(AA$6="Ja",Kruistabel!$C$14,0)),"")</f>
        <v>32</v>
      </c>
      <c r="AB57" s="326">
        <f>IF(Plananalyse!AB57=1,VLOOKUP(AB$5,Kruistabel!$B$6:$F$9,MATCH($C57,Kruistabel!$C$5:$F$5,0)+1,FALSE)+MIN(Kruistabel!$C$15,IF($D57="Ja",Kruistabel!$C$13,0)+IF(AB$6="Ja",Kruistabel!$C$14,0)),"")</f>
        <v>32</v>
      </c>
      <c r="AC57" s="326">
        <f>IF(Plananalyse!AC57=1,VLOOKUP(AC$5,Kruistabel!$B$6:$F$9,MATCH($C57,Kruistabel!$C$5:$F$5,0)+1,FALSE)+MIN(Kruistabel!$C$15,IF($D57="Ja",Kruistabel!$C$13,0)+IF(AC$6="Ja",Kruistabel!$C$14,0)),"")</f>
        <v>32</v>
      </c>
      <c r="AD57" s="326">
        <f>IF(Plananalyse!AD57=1,VLOOKUP(AD$5,Kruistabel!$B$6:$F$9,MATCH($C57,Kruistabel!$C$5:$F$5,0)+1,FALSE)+MIN(Kruistabel!$C$15,IF($D57="Ja",Kruistabel!$C$13,0)+IF(AD$6="Ja",Kruistabel!$C$14,0)),"")</f>
        <v>32</v>
      </c>
      <c r="AE57" s="326">
        <f>IF(Plananalyse!AE57=1,VLOOKUP(AE$5,Kruistabel!$B$6:$F$9,MATCH($C57,Kruistabel!$C$5:$F$5,0)+1,FALSE)+MIN(Kruistabel!$C$15,IF($D57="Ja",Kruistabel!$C$13,0)+IF(AE$6="Ja",Kruistabel!$C$14,0)),"")</f>
        <v>32</v>
      </c>
      <c r="AF57" s="326">
        <f>IF(Plananalyse!AF57=1,VLOOKUP(AF$5,Kruistabel!$B$6:$F$9,MATCH($C57,Kruistabel!$C$5:$F$5,0)+1,FALSE)+MIN(Kruistabel!$C$15,IF($D57="Ja",Kruistabel!$C$13,0)+IF(AF$6="Ja",Kruistabel!$C$14,0)),"")</f>
        <v>32</v>
      </c>
      <c r="AG57" s="326">
        <f>IF(Plananalyse!AG57=1,VLOOKUP(AG$5,Kruistabel!$B$6:$F$9,MATCH($C57,Kruistabel!$C$5:$F$5,0)+1,FALSE)+MIN(Kruistabel!$C$15,IF($D57="Ja",Kruistabel!$C$13,0)+IF(AG$6="Ja",Kruistabel!$C$14,0)),"")</f>
        <v>32</v>
      </c>
      <c r="AH57" s="326">
        <f>IF(Plananalyse!AH57=1,VLOOKUP(AH$5,Kruistabel!$B$6:$F$9,MATCH($C57,Kruistabel!$C$5:$F$5,0)+1,FALSE)+MIN(Kruistabel!$C$15,IF($D57="Ja",Kruistabel!$C$13,0)+IF(AH$6="Ja",Kruistabel!$C$14,0)),"")</f>
        <v>32</v>
      </c>
      <c r="AI57" s="326">
        <f>IF(Plananalyse!AI57=1,VLOOKUP(AI$5,Kruistabel!$B$6:$F$9,MATCH($C57,Kruistabel!$C$5:$F$5,0)+1,FALSE)+MIN(Kruistabel!$C$15,IF($D57="Ja",Kruistabel!$C$13,0)+IF(AI$6="Ja",Kruistabel!$C$14,0)),"")</f>
        <v>32</v>
      </c>
      <c r="AJ57" s="326">
        <f>IF(Plananalyse!AJ57=1,VLOOKUP(AJ$5,Kruistabel!$B$6:$F$9,MATCH($C57,Kruistabel!$C$5:$F$5,0)+1,FALSE)+MIN(Kruistabel!$C$15,IF($D57="Ja",Kruistabel!$C$13,0)+IF(AJ$6="Ja",Kruistabel!$C$14,0)),"")</f>
        <v>32</v>
      </c>
      <c r="AK57" s="326">
        <f>IF(Plananalyse!AK57=1,VLOOKUP(AK$5,Kruistabel!$B$6:$F$9,MATCH($C57,Kruistabel!$C$5:$F$5,0)+1,FALSE)+MIN(Kruistabel!$C$15,IF($D57="Ja",Kruistabel!$C$13,0)+IF(AK$6="Ja",Kruistabel!$C$14,0)),"")</f>
        <v>46</v>
      </c>
      <c r="AL57" s="326">
        <f>IF(Plananalyse!AL57=1,VLOOKUP(AL$5,Kruistabel!$B$6:$F$9,MATCH($C57,Kruistabel!$C$5:$F$5,0)+1,FALSE)+MIN(Kruistabel!$C$15,IF($D57="Ja",Kruistabel!$C$13,0)+IF(AL$6="Ja",Kruistabel!$C$14,0)),"")</f>
        <v>32</v>
      </c>
      <c r="AM57" s="326">
        <f>IF(Plananalyse!AM57=1,VLOOKUP(AM$5,Kruistabel!$B$6:$F$9,MATCH($C57,Kruistabel!$C$5:$F$5,0)+1,FALSE)+MIN(Kruistabel!$C$15,IF($D57="Ja",Kruistabel!$C$13,0)+IF(AM$6="Ja",Kruistabel!$C$14,0)),"")</f>
        <v>32</v>
      </c>
      <c r="AN57" s="327"/>
      <c r="AO57" s="326">
        <f>IF(Plananalyse!AO57=1,VLOOKUP(AO$5,Kruistabel!$B$6:$F$9,MATCH($C57,Kruistabel!$C$5:$F$5,0)+1,FALSE)+MIN(Kruistabel!$C$15,IF($D57="Ja",Kruistabel!$C$13,0)+IF(AO$6="Ja",Kruistabel!$C$14,0)),"")</f>
        <v>46</v>
      </c>
      <c r="AP57" s="326">
        <f>IF(Plananalyse!AP57=1,VLOOKUP(AP$5,Kruistabel!$B$6:$F$9,MATCH($C57,Kruistabel!$C$5:$F$5,0)+1,FALSE)+MIN(Kruistabel!$C$15,IF($D57="Ja",Kruistabel!$C$13,0)+IF(AP$6="Ja",Kruistabel!$C$14,0)),"")</f>
        <v>46</v>
      </c>
      <c r="AQ57" s="326">
        <f>IF(Plananalyse!AQ57=1,VLOOKUP(AQ$5,Kruistabel!$B$6:$F$9,MATCH($C57,Kruistabel!$C$5:$F$5,0)+1,FALSE)+MIN(Kruistabel!$C$15,IF($D57="Ja",Kruistabel!$C$13,0)+IF(AQ$6="Ja",Kruistabel!$C$14,0)),"")</f>
        <v>46</v>
      </c>
      <c r="AR57" s="326">
        <f>IF(Plananalyse!AR57=1,VLOOKUP(AR$5,Kruistabel!$B$6:$F$9,MATCH($C57,Kruistabel!$C$5:$F$5,0)+1,FALSE)+MIN(Kruistabel!$C$15,IF($D57="Ja",Kruistabel!$C$13,0)+IF(AR$6="Ja",Kruistabel!$C$14,0)),"")</f>
        <v>50</v>
      </c>
      <c r="AS57" s="326">
        <f>IF(Plananalyse!AS57=1,VLOOKUP(AS$5,Kruistabel!$B$6:$F$9,MATCH($C57,Kruistabel!$C$5:$F$5,0)+1,FALSE)+MIN(Kruistabel!$C$15,IF($D57="Ja",Kruistabel!$C$13,0)+IF(AS$6="Ja",Kruistabel!$C$14,0)),"")</f>
        <v>46</v>
      </c>
      <c r="AT57" s="326">
        <f>IF(Plananalyse!AT57=1,VLOOKUP(AT$5,Kruistabel!$B$6:$F$9,MATCH($C57,Kruistabel!$C$5:$F$5,0)+1,FALSE)+MIN(Kruistabel!$C$15,IF($D57="Ja",Kruistabel!$C$13,0)+IF(AT$6="Ja",Kruistabel!$C$14,0)),"")</f>
        <v>50</v>
      </c>
      <c r="AU57" s="326">
        <f>IF(Plananalyse!AU57=1,VLOOKUP(AU$5,Kruistabel!$B$6:$F$9,MATCH($C57,Kruistabel!$C$5:$F$5,0)+1,FALSE)+MIN(Kruistabel!$C$15,IF($D57="Ja",Kruistabel!$C$13,0)+IF(AU$6="Ja",Kruistabel!$C$14,0)),"")</f>
        <v>32</v>
      </c>
      <c r="AV57" s="326">
        <f>IF(Plananalyse!AV57=1,VLOOKUP(AV$5,Kruistabel!$B$6:$F$9,MATCH($C57,Kruistabel!$C$5:$F$5,0)+1,FALSE)+MIN(Kruistabel!$C$15,IF($D57="Ja",Kruistabel!$C$13,0)+IF(AV$6="Ja",Kruistabel!$C$14,0)),"")</f>
        <v>46</v>
      </c>
      <c r="AW57" s="326">
        <f>IF(Plananalyse!AW57=1,VLOOKUP(AW$5,Kruistabel!$B$6:$F$9,MATCH($C57,Kruistabel!$C$5:$F$5,0)+1,FALSE)+MIN(Kruistabel!$C$15,IF($D57="Ja",Kruistabel!$C$13,0)+IF(AW$6="Ja",Kruistabel!$C$14,0)),"")</f>
        <v>32</v>
      </c>
      <c r="AX57" s="326">
        <f>IF(Plananalyse!AX57=1,VLOOKUP(AX$5,Kruistabel!$B$6:$F$9,MATCH($C57,Kruistabel!$C$5:$F$5,0)+1,FALSE)+MIN(Kruistabel!$C$15,IF($D57="Ja",Kruistabel!$C$13,0)+IF(AX$6="Ja",Kruistabel!$C$14,0)),"")</f>
        <v>32</v>
      </c>
      <c r="AY57" s="327"/>
      <c r="AZ57" s="326">
        <f>IF(Plananalyse!AZ57=1,VLOOKUP(AZ$5,Kruistabel!$B$6:$F$9,MATCH($C57,Kruistabel!$C$5:$F$5,0)+1,FALSE)+MIN(Kruistabel!$C$15,IF($D57="Ja",Kruistabel!$C$13,0)+IF(AZ$6="Ja",Kruistabel!$C$14,0)),"")</f>
        <v>32</v>
      </c>
      <c r="BA57" s="326">
        <f>IF(Plananalyse!BA57=1,VLOOKUP(BA$5,Kruistabel!$B$6:$F$9,MATCH($C57,Kruistabel!$C$5:$F$5,0)+1,FALSE)+MIN(Kruistabel!$C$15,IF($D57="Ja",Kruistabel!$C$13,0)+IF(BA$6="Ja",Kruistabel!$C$14,0)),"")</f>
        <v>32</v>
      </c>
      <c r="BB57" s="326">
        <f>IF(Plananalyse!BB57=1,VLOOKUP(BB$5,Kruistabel!$B$6:$F$9,MATCH($C57,Kruistabel!$C$5:$F$5,0)+1,FALSE)+MIN(Kruistabel!$C$15,IF($D57="Ja",Kruistabel!$C$13,0)+IF(BB$6="Ja",Kruistabel!$C$14,0)),"")</f>
        <v>44</v>
      </c>
      <c r="BC57" s="326">
        <f ca="1">IF(Plananalyse!BC57=1,VLOOKUP(BC$5,Kruistabel!$B$6:$F$9,MATCH($C57,Kruistabel!$C$5:$F$5,0)+1,FALSE)+MIN(Kruistabel!$C$15,IF($D57="Ja",Kruistabel!$C$13,0)+IF(BC$6="Ja",Kruistabel!$C$14,0)),"")</f>
        <v>44</v>
      </c>
      <c r="BD57" s="326">
        <f ca="1">IF(Plananalyse!BD57=1,VLOOKUP(BD$5,Kruistabel!$B$6:$F$9,MATCH($C57,Kruistabel!$C$5:$F$5,0)+1,FALSE)+MIN(Kruistabel!$C$15,IF($D57="Ja",Kruistabel!$C$13,0)+IF(BD$6="Ja",Kruistabel!$C$14,0)),"")</f>
        <v>32</v>
      </c>
      <c r="BE57" s="326">
        <f ca="1">IF(Plananalyse!BE57=1,VLOOKUP(BE$5,Kruistabel!$B$6:$F$9,MATCH($C57,Kruistabel!$C$5:$F$5,0)+1,FALSE)+MIN(Kruistabel!$C$15,IF($D57="Ja",Kruistabel!$C$13,0)+IF(BE$6="Ja",Kruistabel!$C$14,0)),"")</f>
        <v>32</v>
      </c>
      <c r="BF57" s="326">
        <f ca="1">IF(Plananalyse!BF57=1,VLOOKUP(BF$5,Kruistabel!$B$6:$F$9,MATCH($C57,Kruistabel!$C$5:$F$5,0)+1,FALSE)+MIN(Kruistabel!$C$15,IF($D57="Ja",Kruistabel!$C$13,0)+IF(BF$6="Ja",Kruistabel!$C$14,0)),"")</f>
        <v>32</v>
      </c>
      <c r="BG57" s="326">
        <f ca="1">IF(Plananalyse!BG57=1,VLOOKUP(BG$5,Kruistabel!$B$6:$F$9,MATCH($C57,Kruistabel!$C$5:$F$5,0)+1,FALSE)+MIN(Kruistabel!$C$15,IF($D57="Ja",Kruistabel!$C$13,0)+IF(BG$6="Ja",Kruistabel!$C$14,0)),"")</f>
        <v>32</v>
      </c>
      <c r="BH57" s="326">
        <f ca="1">IF(Plananalyse!BH57=1,VLOOKUP(BH$5,Kruistabel!$B$6:$F$9,MATCH($C57,Kruistabel!$C$5:$F$5,0)+1,FALSE)+MIN(Kruistabel!$C$15,IF($D57="Ja",Kruistabel!$C$13,0)+IF(BH$6="Ja",Kruistabel!$C$14,0)),"")</f>
        <v>32</v>
      </c>
      <c r="BI57" s="327"/>
      <c r="BJ57" s="326" t="e">
        <f ca="1">IF(Plananalyse!BJ57=1,VLOOKUP(BJ$5,Kruistabel!$B$6:$F$9,MATCH($C57,Kruistabel!$C$5:$F$5,0)+1,FALSE)+MIN(Kruistabel!$C$15,IF($D57="Ja",Kruistabel!$C$13,0)+IF(BJ$6="Ja",Kruistabel!$C$14,0)),"")</f>
        <v>#N/A</v>
      </c>
      <c r="BK57" s="326" t="e">
        <f ca="1">IF(Plananalyse!BK57=1,VLOOKUP(BK$5,Kruistabel!$B$6:$F$9,MATCH($C57,Kruistabel!$C$5:$F$5,0)+1,FALSE)+MIN(Kruistabel!$C$15,IF($D57="Ja",Kruistabel!$C$13,0)+IF(BK$6="Ja",Kruistabel!$C$14,0)),"")</f>
        <v>#N/A</v>
      </c>
      <c r="BL57" s="326" t="e">
        <f ca="1">IF(Plananalyse!BL57=1,VLOOKUP(BL$5,Kruistabel!$B$6:$F$9,MATCH($C57,Kruistabel!$C$5:$F$5,0)+1,FALSE)+MIN(Kruistabel!$C$15,IF($D57="Ja",Kruistabel!$C$13,0)+IF(BL$6="Ja",Kruistabel!$C$14,0)),"")</f>
        <v>#N/A</v>
      </c>
      <c r="BM57" s="326" t="e">
        <f ca="1">IF(Plananalyse!BM57=1,VLOOKUP(BM$5,Kruistabel!$B$6:$F$9,MATCH($C57,Kruistabel!$C$5:$F$5,0)+1,FALSE)+MIN(Kruistabel!$C$15,IF($D57="Ja",Kruistabel!$C$13,0)+IF(BM$6="Ja",Kruistabel!$C$14,0)),"")</f>
        <v>#N/A</v>
      </c>
      <c r="BN57" s="326" t="e">
        <f ca="1">IF(Plananalyse!BN57=1,VLOOKUP(BN$5,Kruistabel!$B$6:$F$9,MATCH($C57,Kruistabel!$C$5:$F$5,0)+1,FALSE)+MIN(Kruistabel!$C$15,IF($D57="Ja",Kruistabel!$C$13,0)+IF(BN$6="Ja",Kruistabel!$C$14,0)),"")</f>
        <v>#N/A</v>
      </c>
      <c r="BO57" s="326" t="e">
        <f ca="1">IF(Plananalyse!BO57=1,VLOOKUP(BO$5,Kruistabel!$B$6:$F$9,MATCH($C57,Kruistabel!$C$5:$F$5,0)+1,FALSE)+MIN(Kruistabel!$C$15,IF($D57="Ja",Kruistabel!$C$13,0)+IF(BO$6="Ja",Kruistabel!$C$14,0)),"")</f>
        <v>#N/A</v>
      </c>
      <c r="BP57" s="326" t="e">
        <f ca="1">IF(Plananalyse!BP57=1,VLOOKUP(BP$5,Kruistabel!$B$6:$F$9,MATCH($C57,Kruistabel!$C$5:$F$5,0)+1,FALSE)+MIN(Kruistabel!$C$15,IF($D57="Ja",Kruistabel!$C$13,0)+IF(BP$6="Ja",Kruistabel!$C$14,0)),"")</f>
        <v>#N/A</v>
      </c>
      <c r="BQ57" s="326" t="e">
        <f ca="1">IF(Plananalyse!BQ57=1,VLOOKUP(BQ$5,Kruistabel!$B$6:$F$9,MATCH($C57,Kruistabel!$C$5:$F$5,0)+1,FALSE)+MIN(Kruistabel!$C$15,IF($D57="Ja",Kruistabel!$C$13,0)+IF(BQ$6="Ja",Kruistabel!$C$14,0)),"")</f>
        <v>#N/A</v>
      </c>
      <c r="BR57" s="326" t="e">
        <f ca="1">IF(Plananalyse!BR57=1,VLOOKUP(BR$5,Kruistabel!$B$6:$F$9,MATCH($C57,Kruistabel!$C$5:$F$5,0)+1,FALSE)+MIN(Kruistabel!$C$15,IF($D57="Ja",Kruistabel!$C$13,0)+IF(BR$6="Ja",Kruistabel!$C$14,0)),"")</f>
        <v>#REF!</v>
      </c>
      <c r="BS57" s="326" t="e">
        <f ca="1">IF(Plananalyse!BS57=1,VLOOKUP(BS$5,Kruistabel!$B$6:$F$9,MATCH($C57,Kruistabel!$C$5:$F$5,0)+1,FALSE)+MIN(Kruistabel!$C$15,IF($D57="Ja",Kruistabel!$C$13,0)+IF(BS$6="Ja",Kruistabel!$C$14,0)),"")</f>
        <v>#REF!</v>
      </c>
      <c r="BT57" s="65"/>
      <c r="BU57" s="231">
        <f ca="1">IF(Plananalyse!BU57=1,VLOOKUP(BU$5,Kruistabel!$B$6:$F$9,MATCH($C57,Kruistabel!$C$5:$F$5,0)+1,FALSE)+MIN(Kruistabel!$C$15,IF($D57="Ja",Kruistabel!$C$13,0)+IF(BU$6="Ja",Kruistabel!$C$14,0)),"")</f>
        <v>32</v>
      </c>
      <c r="BV57" s="326">
        <f ca="1">IF(Plananalyse!BV57=1,VLOOKUP(BV$5,Kruistabel!$B$6:$F$9,MATCH($C57,Kruistabel!$C$5:$F$5,0)+1,FALSE)+MIN(Kruistabel!$C$15,IF($D57="Ja",Kruistabel!$C$13,0)+IF(BV$6="Ja",Kruistabel!$C$14,0)),"")</f>
        <v>48</v>
      </c>
      <c r="BW57" s="326">
        <f ca="1">IF(Plananalyse!BW57=1,VLOOKUP(BW$5,Kruistabel!$B$6:$F$9,MATCH($C57,Kruistabel!$C$5:$F$5,0)+1,FALSE)+MIN(Kruistabel!$C$15,IF($D57="Ja",Kruistabel!$C$13,0)+IF(BW$6="Ja",Kruistabel!$C$14,0)),"")</f>
        <v>32</v>
      </c>
      <c r="BX57" s="326">
        <f ca="1">IF(Plananalyse!BX57=1,VLOOKUP(BX$5,Kruistabel!$B$6:$F$9,MATCH($C57,Kruistabel!$C$5:$F$5,0)+1,FALSE)+MIN(Kruistabel!$C$15,IF($D57="Ja",Kruistabel!$C$13,0)+IF(BX$6="Ja",Kruistabel!$C$14,0)),"")</f>
        <v>32</v>
      </c>
      <c r="BY57" s="327"/>
      <c r="BZ57" s="326" t="e">
        <f ca="1">IF(Plananalyse!BZ57=1,VLOOKUP(BZ$5,Kruistabel!$B$6:$F$9,MATCH($C57,Kruistabel!$C$5:$F$5,0)+1,FALSE)+MIN(Kruistabel!$C$15,IF($D57="Ja",Kruistabel!$C$13,0)+IF(BZ$6="Ja",Kruistabel!$C$14,0)),"")</f>
        <v>#N/A</v>
      </c>
      <c r="CA57" s="326" t="e">
        <f ca="1">IF(Plananalyse!CA57=1,VLOOKUP(CA$5,Kruistabel!$B$6:$F$9,MATCH($C57,Kruistabel!$C$5:$F$5,0)+1,FALSE)+MIN(Kruistabel!$C$15,IF($D57="Ja",Kruistabel!$C$13,0)+IF(CA$6="Ja",Kruistabel!$C$14,0)),"")</f>
        <v>#N/A</v>
      </c>
      <c r="CB57" s="326" t="e">
        <f ca="1">IF(Plananalyse!CB57=1,VLOOKUP(CB$5,Kruistabel!$B$6:$F$9,MATCH($C57,Kruistabel!$C$5:$F$5,0)+1,FALSE)+MIN(Kruistabel!$C$15,IF($D57="Ja",Kruistabel!$C$13,0)+IF(CB$6="Ja",Kruistabel!$C$14,0)),"")</f>
        <v>#N/A</v>
      </c>
      <c r="CC57" s="326" t="e">
        <f ca="1">IF(Plananalyse!CC57=1,VLOOKUP(CC$5,Kruistabel!$B$6:$F$9,MATCH($C57,Kruistabel!$C$5:$F$5,0)+1,FALSE)+MIN(Kruistabel!$C$15,IF($D57="Ja",Kruistabel!$C$13,0)+IF(CC$6="Ja",Kruistabel!$C$14,0)),"")</f>
        <v>#N/A</v>
      </c>
      <c r="CD57" s="326" t="e">
        <f ca="1">IF(Plananalyse!CD57=1,VLOOKUP(CD$5,Kruistabel!$B$6:$F$9,MATCH($C57,Kruistabel!$C$5:$F$5,0)+1,FALSE)+MIN(Kruistabel!$C$15,IF($D57="Ja",Kruistabel!$C$13,0)+IF(CD$6="Ja",Kruistabel!$C$14,0)),"")</f>
        <v>#N/A</v>
      </c>
      <c r="CE57" s="326" t="e">
        <f ca="1">IF(Plananalyse!CE57=1,VLOOKUP(CE$5,Kruistabel!$B$6:$F$9,MATCH($C57,Kruistabel!$C$5:$F$5,0)+1,FALSE)+MIN(Kruistabel!$C$15,IF($D57="Ja",Kruistabel!$C$13,0)+IF(CE$6="Ja",Kruistabel!$C$14,0)),"")</f>
        <v>#N/A</v>
      </c>
      <c r="CF57" s="326" t="e">
        <f ca="1">IF(Plananalyse!CF57=1,VLOOKUP(CF$5,Kruistabel!$B$6:$F$9,MATCH($C57,Kruistabel!$C$5:$F$5,0)+1,FALSE)+MIN(Kruistabel!$C$15,IF($D57="Ja",Kruistabel!$C$13,0)+IF(CF$6="Ja",Kruistabel!$C$14,0)),"")</f>
        <v>#N/A</v>
      </c>
      <c r="CG57" s="326" t="e">
        <f ca="1">IF(Plananalyse!CG57=1,VLOOKUP(CG$5,Kruistabel!$B$6:$F$9,MATCH($C57,Kruistabel!$C$5:$F$5,0)+1,FALSE)+MIN(Kruistabel!$C$15,IF($D57="Ja",Kruistabel!$C$13,0)+IF(CG$6="Ja",Kruistabel!$C$14,0)),"")</f>
        <v>#REF!</v>
      </c>
      <c r="CH57" s="326" t="e">
        <f ca="1">IF(Plananalyse!CH57=1,VLOOKUP(CH$5,Kruistabel!$B$6:$F$9,MATCH($C57,Kruistabel!$C$5:$F$5,0)+1,FALSE)+MIN(Kruistabel!$C$15,IF($D57="Ja",Kruistabel!$C$13,0)+IF(CH$6="Ja",Kruistabel!$C$14,0)),"")</f>
        <v>#REF!</v>
      </c>
      <c r="CI57" s="65"/>
      <c r="CJ57" s="326">
        <f ca="1">IF(Plananalyse!CJ57=1,VLOOKUP(CJ$5,Kruistabel!$B$6:$F$9,MATCH($C57,Kruistabel!$C$5:$F$5,0)+1,FALSE)+MIN(Kruistabel!$C$15,IF($D57="Ja",Kruistabel!$C$13,0)+IF(CJ$6="Ja",Kruistabel!$C$14,0)),"")</f>
        <v>48</v>
      </c>
      <c r="CK57" s="326">
        <f ca="1">IF(Plananalyse!CK57=1,VLOOKUP(CK$5,Kruistabel!$B$6:$F$9,MATCH($C57,Kruistabel!$C$5:$F$5,0)+1,FALSE)+MIN(Kruistabel!$C$15,IF($D57="Ja",Kruistabel!$C$13,0)+IF(CK$6="Ja",Kruistabel!$C$14,0)),"")</f>
        <v>48</v>
      </c>
      <c r="CL57" s="326">
        <f ca="1">IF(Plananalyse!CL57=1,VLOOKUP(CL$5,Kruistabel!$B$6:$F$9,MATCH($C57,Kruistabel!$C$5:$F$5,0)+1,FALSE)+MIN(Kruistabel!$C$15,IF($D57="Ja",Kruistabel!$C$13,0)+IF(CL$6="Ja",Kruistabel!$C$14,0)),"")</f>
        <v>32</v>
      </c>
      <c r="CM57" s="326">
        <f ca="1">IF(Plananalyse!CM57=1,VLOOKUP(CM$5,Kruistabel!$B$6:$F$9,MATCH($C57,Kruistabel!$C$5:$F$5,0)+1,FALSE)+MIN(Kruistabel!$C$15,IF($D57="Ja",Kruistabel!$C$13,0)+IF(CM$6="Ja",Kruistabel!$C$14,0)),"")</f>
        <v>52</v>
      </c>
      <c r="CN57" s="326">
        <f ca="1">IF(Plananalyse!CN57=1,VLOOKUP(CN$5,Kruistabel!$B$6:$F$9,MATCH($C57,Kruistabel!$C$5:$F$5,0)+1,FALSE)+MIN(Kruistabel!$C$15,IF($D57="Ja",Kruistabel!$C$13,0)+IF(CN$6="Ja",Kruistabel!$C$14,0)),"")</f>
        <v>52</v>
      </c>
      <c r="CO57" s="326">
        <f ca="1">IF(Plananalyse!CO57=1,VLOOKUP(CO$5,Kruistabel!$B$6:$F$9,MATCH($C57,Kruistabel!$C$5:$F$5,0)+1,FALSE)+MIN(Kruistabel!$C$15,IF($D57="Ja",Kruistabel!$C$13,0)+IF(CO$6="Ja",Kruistabel!$C$14,0)),"")</f>
        <v>44</v>
      </c>
      <c r="CP57" s="326">
        <f ca="1">IF(Plananalyse!CP57=1,VLOOKUP(CP$5,Kruistabel!$B$6:$F$9,MATCH($C57,Kruistabel!$C$5:$F$5,0)+1,FALSE)+MIN(Kruistabel!$C$15,IF($D57="Ja",Kruistabel!$C$13,0)+IF(CP$6="Ja",Kruistabel!$C$14,0)),"")</f>
        <v>48</v>
      </c>
      <c r="CQ57" s="326">
        <f ca="1">IF(Plananalyse!CQ57=1,VLOOKUP(CQ$5,Kruistabel!$B$6:$F$9,MATCH($C57,Kruistabel!$C$5:$F$5,0)+1,FALSE)+MIN(Kruistabel!$C$15,IF($D57="Ja",Kruistabel!$C$13,0)+IF(CQ$6="Ja",Kruistabel!$C$14,0)),"")</f>
        <v>44</v>
      </c>
      <c r="CR57" s="326">
        <f ca="1">IF(Plananalyse!CR57=1,VLOOKUP(CR$5,Kruistabel!$B$6:$F$9,MATCH($C57,Kruistabel!$C$5:$F$5,0)+1,FALSE)+MIN(Kruistabel!$C$15,IF($D57="Ja",Kruistabel!$C$13,0)+IF(CR$6="Ja",Kruistabel!$C$14,0)),"")</f>
        <v>46</v>
      </c>
      <c r="CS57" s="326">
        <f ca="1">IF(Plananalyse!CS57=1,VLOOKUP(CS$5,Kruistabel!$B$6:$F$9,MATCH($C57,Kruistabel!$C$5:$F$5,0)+1,FALSE)+MIN(Kruistabel!$C$15,IF($D57="Ja",Kruistabel!$C$13,0)+IF(CS$6="Ja",Kruistabel!$C$14,0)),"")</f>
        <v>48</v>
      </c>
      <c r="CT57" s="326">
        <f ca="1">IF(Plananalyse!CT57=1,VLOOKUP(CT$5,Kruistabel!$B$6:$F$9,MATCH($C57,Kruistabel!$C$5:$F$5,0)+1,FALSE)+MIN(Kruistabel!$C$15,IF($D57="Ja",Kruistabel!$C$13,0)+IF(CT$6="Ja",Kruistabel!$C$14,0)),"")</f>
        <v>48</v>
      </c>
      <c r="CU57" s="326">
        <f ca="1">IF(Plananalyse!CU57=1,VLOOKUP(CU$5,Kruistabel!$B$6:$F$9,MATCH($C57,Kruistabel!$C$5:$F$5,0)+1,FALSE)+MIN(Kruistabel!$C$15,IF($D57="Ja",Kruistabel!$C$13,0)+IF(CU$6="Ja",Kruistabel!$C$14,0)),"")</f>
        <v>44</v>
      </c>
      <c r="CV57" s="326">
        <f ca="1">IF(Plananalyse!CV57=1,VLOOKUP(CV$5,Kruistabel!$B$6:$F$9,MATCH($C57,Kruistabel!$C$5:$F$5,0)+1,FALSE)+MIN(Kruistabel!$C$15,IF($D57="Ja",Kruistabel!$C$13,0)+IF(CV$6="Ja",Kruistabel!$C$14,0)),"")</f>
        <v>44</v>
      </c>
      <c r="CW57" s="326">
        <f ca="1">IF(Plananalyse!CW57=1,VLOOKUP(CW$5,Kruistabel!$B$6:$F$9,MATCH($C57,Kruistabel!$C$5:$F$5,0)+1,FALSE)+MIN(Kruistabel!$C$15,IF($D57="Ja",Kruistabel!$C$13,0)+IF(CW$6="Ja",Kruistabel!$C$14,0)),"")</f>
        <v>48</v>
      </c>
      <c r="CX57" s="326">
        <f ca="1">IF(Plananalyse!CX57=1,VLOOKUP(CX$5,Kruistabel!$B$6:$F$9,MATCH($C57,Kruistabel!$C$5:$F$5,0)+1,FALSE)+MIN(Kruistabel!$C$15,IF($D57="Ja",Kruistabel!$C$13,0)+IF(CX$6="Ja",Kruistabel!$C$14,0)),"")</f>
        <v>32</v>
      </c>
      <c r="CY57" s="326">
        <f ca="1">IF(Plananalyse!CY57=1,VLOOKUP(CY$5,Kruistabel!$B$6:$F$9,MATCH($C57,Kruistabel!$C$5:$F$5,0)+1,FALSE)+MIN(Kruistabel!$C$15,IF($D57="Ja",Kruistabel!$C$13,0)+IF(CY$6="Ja",Kruistabel!$C$14,0)),"")</f>
        <v>44</v>
      </c>
      <c r="CZ57" s="326">
        <f ca="1">IF(Plananalyse!CZ57=1,VLOOKUP(CZ$5,Kruistabel!$B$6:$F$9,MATCH($C57,Kruistabel!$C$5:$F$5,0)+1,FALSE)+MIN(Kruistabel!$C$15,IF($D57="Ja",Kruistabel!$C$13,0)+IF(CZ$6="Ja",Kruistabel!$C$14,0)),"")</f>
        <v>44</v>
      </c>
      <c r="DA57" s="326">
        <f ca="1">IF(Plananalyse!DA57=1,VLOOKUP(DA$5,Kruistabel!$B$6:$F$9,MATCH($C57,Kruistabel!$C$5:$F$5,0)+1,FALSE)+MIN(Kruistabel!$C$15,IF($D57="Ja",Kruistabel!$C$13,0)+IF(DA$6="Ja",Kruistabel!$C$14,0)),"")</f>
        <v>44</v>
      </c>
      <c r="DB57" s="326">
        <f ca="1">IF(Plananalyse!DB57=1,VLOOKUP(DB$5,Kruistabel!$B$6:$F$9,MATCH($C57,Kruistabel!$C$5:$F$5,0)+1,FALSE)+MIN(Kruistabel!$C$15,IF($D57="Ja",Kruistabel!$C$13,0)+IF(DB$6="Ja",Kruistabel!$C$14,0)),"")</f>
        <v>32</v>
      </c>
      <c r="DC57" s="326">
        <f ca="1">IF(Plananalyse!DC57=1,VLOOKUP(DC$5,Kruistabel!$B$6:$F$9,MATCH($C57,Kruistabel!$C$5:$F$5,0)+1,FALSE)+MIN(Kruistabel!$C$15,IF($D57="Ja",Kruistabel!$C$13,0)+IF(DC$6="Ja",Kruistabel!$C$14,0)),"")</f>
        <v>32</v>
      </c>
      <c r="DD57" s="327"/>
      <c r="DE57" s="326" t="e">
        <f ca="1">IF(Plananalyse!DE57=1,VLOOKUP(DE$5,Kruistabel!$B$6:$F$9,MATCH($C57,Kruistabel!$C$5:$F$5,0)+1,FALSE)+MIN(Kruistabel!$C$15,IF($D57="Ja",Kruistabel!$C$13,0)+IF(DE$6="Ja",Kruistabel!$C$14,0)),"")</f>
        <v>#N/A</v>
      </c>
      <c r="DF57" s="326" t="e">
        <f ca="1">IF(Plananalyse!DF57=1,VLOOKUP(DF$5,Kruistabel!$B$6:$F$9,MATCH($C57,Kruistabel!$C$5:$F$5,0)+1,FALSE)+MIN(Kruistabel!$C$15,IF($D57="Ja",Kruistabel!$C$13,0)+IF(DF$6="Ja",Kruistabel!$C$14,0)),"")</f>
        <v>#N/A</v>
      </c>
      <c r="DG57" s="326" t="e">
        <f ca="1">IF(Plananalyse!DG57=1,VLOOKUP(DG$5,Kruistabel!$B$6:$F$9,MATCH($C57,Kruistabel!$C$5:$F$5,0)+1,FALSE)+MIN(Kruistabel!$C$15,IF($D57="Ja",Kruistabel!$C$13,0)+IF(DG$6="Ja",Kruistabel!$C$14,0)),"")</f>
        <v>#N/A</v>
      </c>
      <c r="DH57" s="326" t="e">
        <f ca="1">IF(Plananalyse!DH57=1,VLOOKUP(DH$5,Kruistabel!$B$6:$F$9,MATCH($C57,Kruistabel!$C$5:$F$5,0)+1,FALSE)+MIN(Kruistabel!$C$15,IF($D57="Ja",Kruistabel!$C$13,0)+IF(DH$6="Ja",Kruistabel!$C$14,0)),"")</f>
        <v>#N/A</v>
      </c>
      <c r="DI57" s="326" t="e">
        <f ca="1">IF(Plananalyse!DI57=1,VLOOKUP(DI$5,Kruistabel!$B$6:$F$9,MATCH($C57,Kruistabel!$C$5:$F$5,0)+1,FALSE)+MIN(Kruistabel!$C$15,IF($D57="Ja",Kruistabel!$C$13,0)+IF(DI$6="Ja",Kruistabel!$C$14,0)),"")</f>
        <v>#N/A</v>
      </c>
      <c r="DJ57" s="326" t="e">
        <f ca="1">IF(Plananalyse!DJ57=1,VLOOKUP(DJ$5,Kruistabel!$B$6:$F$9,MATCH($C57,Kruistabel!$C$5:$F$5,0)+1,FALSE)+MIN(Kruistabel!$C$15,IF($D57="Ja",Kruistabel!$C$13,0)+IF(DJ$6="Ja",Kruistabel!$C$14,0)),"")</f>
        <v>#N/A</v>
      </c>
      <c r="DK57" s="326" t="e">
        <f ca="1">IF(Plananalyse!DK57=1,VLOOKUP(DK$5,Kruistabel!$B$6:$F$9,MATCH($C57,Kruistabel!$C$5:$F$5,0)+1,FALSE)+MIN(Kruistabel!$C$15,IF($D57="Ja",Kruistabel!$C$13,0)+IF(DK$6="Ja",Kruistabel!$C$14,0)),"")</f>
        <v>#REF!</v>
      </c>
      <c r="DL57" s="326" t="e">
        <f ca="1">IF(Plananalyse!DL57=1,VLOOKUP(DL$5,Kruistabel!$B$6:$F$9,MATCH($C57,Kruistabel!$C$5:$F$5,0)+1,FALSE)+MIN(Kruistabel!$C$15,IF($D57="Ja",Kruistabel!$C$13,0)+IF(DL$6="Ja",Kruistabel!$C$14,0)),"")</f>
        <v>#REF!</v>
      </c>
      <c r="DM57" s="327"/>
      <c r="DN57" s="326" t="e">
        <f ca="1">IF(Plananalyse!DN57=1,VLOOKUP(DN$5,Kruistabel!$B$6:$F$9,MATCH($C57,Kruistabel!$C$5:$F$5,0)+1,FALSE)+MIN(Kruistabel!$C$15,IF($D57="Ja",Kruistabel!$C$13,0)+IF(DN$6="Ja",Kruistabel!$C$14,0)),"")</f>
        <v>#N/A</v>
      </c>
      <c r="DO57" s="326" t="e">
        <f ca="1">IF(Plananalyse!DO57=1,VLOOKUP(DO$5,Kruistabel!$B$6:$F$9,MATCH($C57,Kruistabel!$C$5:$F$5,0)+1,FALSE)+MIN(Kruistabel!$C$15,IF($D57="Ja",Kruistabel!$C$13,0)+IF(DO$6="Ja",Kruistabel!$C$14,0)),"")</f>
        <v>#N/A</v>
      </c>
      <c r="DP57" s="326" t="e">
        <f ca="1">IF(Plananalyse!DP57=1,VLOOKUP(DP$5,Kruistabel!$B$6:$F$9,MATCH($C57,Kruistabel!$C$5:$F$5,0)+1,FALSE)+MIN(Kruistabel!$C$15,IF($D57="Ja",Kruistabel!$C$13,0)+IF(DP$6="Ja",Kruistabel!$C$14,0)),"")</f>
        <v>#N/A</v>
      </c>
      <c r="DQ57" s="326" t="e">
        <f ca="1">IF(Plananalyse!DQ57=1,VLOOKUP(DQ$5,Kruistabel!$B$6:$F$9,MATCH($C57,Kruistabel!$C$5:$F$5,0)+1,FALSE)+MIN(Kruistabel!$C$15,IF($D57="Ja",Kruistabel!$C$13,0)+IF(DQ$6="Ja",Kruistabel!$C$14,0)),"")</f>
        <v>#N/A</v>
      </c>
      <c r="DR57" s="326" t="e">
        <f ca="1">IF(Plananalyse!DR57=1,VLOOKUP(DR$5,Kruistabel!$B$6:$F$9,MATCH($C57,Kruistabel!$C$5:$F$5,0)+1,FALSE)+MIN(Kruistabel!$C$15,IF($D57="Ja",Kruistabel!$C$13,0)+IF(DR$6="Ja",Kruistabel!$C$14,0)),"")</f>
        <v>#N/A</v>
      </c>
      <c r="DS57" s="326" t="e">
        <f ca="1">IF(Plananalyse!DS57=1,VLOOKUP(DS$5,Kruistabel!$B$6:$F$9,MATCH($C57,Kruistabel!$C$5:$F$5,0)+1,FALSE)+MIN(Kruistabel!$C$15,IF($D57="Ja",Kruistabel!$C$13,0)+IF(DS$6="Ja",Kruistabel!$C$14,0)),"")</f>
        <v>#N/A</v>
      </c>
      <c r="DT57" s="326" t="e">
        <f ca="1">IF(Plananalyse!DT57=1,VLOOKUP(DT$5,Kruistabel!$B$6:$F$9,MATCH($C57,Kruistabel!$C$5:$F$5,0)+1,FALSE)+MIN(Kruistabel!$C$15,IF($D57="Ja",Kruistabel!$C$13,0)+IF(DT$6="Ja",Kruistabel!$C$14,0)),"")</f>
        <v>#N/A</v>
      </c>
      <c r="DU57" s="326" t="e">
        <f ca="1">IF(Plananalyse!DU57=1,VLOOKUP(DU$5,Kruistabel!$B$6:$F$9,MATCH($C57,Kruistabel!$C$5:$F$5,0)+1,FALSE)+MIN(Kruistabel!$C$15,IF($D57="Ja",Kruistabel!$C$13,0)+IF(DU$6="Ja",Kruistabel!$C$14,0)),"")</f>
        <v>#N/A</v>
      </c>
      <c r="DV57" s="326" t="e">
        <f ca="1">IF(Plananalyse!DV57=1,VLOOKUP(DV$5,Kruistabel!$B$6:$F$9,MATCH($C57,Kruistabel!$C$5:$F$5,0)+1,FALSE)+MIN(Kruistabel!$C$15,IF($D57="Ja",Kruistabel!$C$13,0)+IF(DV$6="Ja",Kruistabel!$C$14,0)),"")</f>
        <v>#N/A</v>
      </c>
      <c r="DW57" s="326" t="e">
        <f ca="1">IF(Plananalyse!DW57=1,VLOOKUP(DW$5,Kruistabel!$B$6:$F$9,MATCH($C57,Kruistabel!$C$5:$F$5,0)+1,FALSE)+MIN(Kruistabel!$C$15,IF($D57="Ja",Kruistabel!$C$13,0)+IF(DW$6="Ja",Kruistabel!$C$14,0)),"")</f>
        <v>#REF!</v>
      </c>
      <c r="DX57" s="326" t="e">
        <f ca="1">IF(Plananalyse!DX57=1,VLOOKUP(DX$5,Kruistabel!$B$6:$F$9,MATCH($C57,Kruistabel!$C$5:$F$5,0)+1,FALSE)+MIN(Kruistabel!$C$15,IF($D57="Ja",Kruistabel!$C$13,0)+IF(DX$6="Ja",Kruistabel!$C$14,0)),"")</f>
        <v>#REF!</v>
      </c>
      <c r="DY57" s="327"/>
      <c r="DZ57" s="326" t="e">
        <f ca="1">IF(Plananalyse!DZ57=1,VLOOKUP(DZ$5,Kruistabel!$B$6:$F$9,MATCH($C57,Kruistabel!$C$5:$F$5,0)+1,FALSE)+MIN(Kruistabel!$C$15,IF($D57="Ja",Kruistabel!$C$13,0)+IF(DZ$6="Ja",Kruistabel!$C$14,0)),"")</f>
        <v>#N/A</v>
      </c>
      <c r="EA57" s="326" t="e">
        <f ca="1">IF(Plananalyse!EA57=1,VLOOKUP(EA$5,Kruistabel!$B$6:$F$9,MATCH($C57,Kruistabel!$C$5:$F$5,0)+1,FALSE)+MIN(Kruistabel!$C$15,IF($D57="Ja",Kruistabel!$C$13,0)+IF(EA$6="Ja",Kruistabel!$C$14,0)),"")</f>
        <v>#N/A</v>
      </c>
      <c r="EB57" s="326" t="e">
        <f ca="1">IF(Plananalyse!EB57=1,VLOOKUP(EB$5,Kruistabel!$B$6:$F$9,MATCH($C57,Kruistabel!$C$5:$F$5,0)+1,FALSE)+MIN(Kruistabel!$C$15,IF($D57="Ja",Kruistabel!$C$13,0)+IF(EB$6="Ja",Kruistabel!$C$14,0)),"")</f>
        <v>#REF!</v>
      </c>
      <c r="EC57" s="326" t="e">
        <f ca="1">IF(Plananalyse!EC57=1,VLOOKUP(EC$5,Kruistabel!$B$6:$F$9,MATCH($C57,Kruistabel!$C$5:$F$5,0)+1,FALSE)+MIN(Kruistabel!$C$15,IF($D57="Ja",Kruistabel!$C$13,0)+IF(EC$6="Ja",Kruistabel!$C$14,0)),"")</f>
        <v>#REF!</v>
      </c>
      <c r="ED57" s="327"/>
      <c r="EE57" s="326" t="e">
        <f ca="1">IF(Plananalyse!EE57=1,VLOOKUP(EE$5,Kruistabel!$B$6:$F$9,MATCH($C57,Kruistabel!$C$5:$F$5,0)+1,FALSE)+MIN(Kruistabel!$C$15,IF($D57="Ja",Kruistabel!$C$13,0)+IF(EE$6="Ja",Kruistabel!$C$14,0)),"")</f>
        <v>#N/A</v>
      </c>
      <c r="EF57" s="326" t="e">
        <f ca="1">IF(Plananalyse!EF57=1,VLOOKUP(EF$5,Kruistabel!$B$6:$F$9,MATCH($C57,Kruistabel!$C$5:$F$5,0)+1,FALSE)+MIN(Kruistabel!$C$15,IF($D57="Ja",Kruistabel!$C$13,0)+IF(EF$6="Ja",Kruistabel!$C$14,0)),"")</f>
        <v>#N/A</v>
      </c>
      <c r="EG57" s="326" t="e">
        <f ca="1">IF(Plananalyse!EG57=1,VLOOKUP(EG$5,Kruistabel!$B$6:$F$9,MATCH($C57,Kruistabel!$C$5:$F$5,0)+1,FALSE)+MIN(Kruistabel!$C$15,IF($D57="Ja",Kruistabel!$C$13,0)+IF(EG$6="Ja",Kruistabel!$C$14,0)),"")</f>
        <v>#N/A</v>
      </c>
      <c r="EH57" s="326" t="e">
        <f ca="1">IF(Plananalyse!EH57=1,VLOOKUP(EH$5,Kruistabel!$B$6:$F$9,MATCH($C57,Kruistabel!$C$5:$F$5,0)+1,FALSE)+MIN(Kruistabel!$C$15,IF($D57="Ja",Kruistabel!$C$13,0)+IF(EH$6="Ja",Kruistabel!$C$14,0)),"")</f>
        <v>#REF!</v>
      </c>
      <c r="EI57" s="326" t="e">
        <f ca="1">IF(Plananalyse!EI57=1,VLOOKUP(EI$5,Kruistabel!$B$6:$F$9,MATCH($C57,Kruistabel!$C$5:$F$5,0)+1,FALSE)+MIN(Kruistabel!$C$15,IF($D57="Ja",Kruistabel!$C$13,0)+IF(EI$6="Ja",Kruistabel!$C$14,0)),"")</f>
        <v>#REF!</v>
      </c>
      <c r="EJ57" s="331" t="str">
        <f>IF(Plananalyse!EJ57=1,VLOOKUP(EJ$5,Kruistabel!$B$6:$F$9,MATCH($C57,Kruistabel!$C$5:$F$5,0)+1,FALSE)+MIN(Kruistabel!$C$15,IF($D57="Ja",Kruistabel!$C$13,0)+IF(EJ$6="Ja",Kruistabel!$C$14,0)),"")</f>
        <v/>
      </c>
      <c r="EK57" s="164"/>
      <c r="EL57" s="164"/>
      <c r="EM57" s="164"/>
      <c r="EN57" s="164"/>
    </row>
    <row r="58" spans="2:144">
      <c r="B58" s="337" t="s">
        <v>158</v>
      </c>
      <c r="C58" s="160" t="str">
        <f>_xlfn.IFNA(VLOOKUP($B58,Classificatietabel!$B$6:$I$91,C$7,FALSE),"")</f>
        <v>zeer hoog</v>
      </c>
      <c r="D58" s="160" t="str">
        <f>_xlfn.IFNA(VLOOKUP($B58,Classificatietabel!$B$6:$I$91,D$7,FALSE),"")</f>
        <v>neen</v>
      </c>
      <c r="E58" s="119">
        <f>IF(AND(D58="laag",$D$3=1),0,_xlfn.IFNA(IF(VLOOKUP($B58,Classificatietabel!$B$6:$H$91,$E$5,FALSE)="Ja",1,0),""))</f>
        <v>1</v>
      </c>
      <c r="F58" s="163"/>
      <c r="G58" s="326">
        <f>IF(Plananalyse!G58=1,VLOOKUP(G$5,Kruistabel!$B$6:$F$9,MATCH($C58,Kruistabel!$C$5:$F$5,0)+1,FALSE)+MIN(Kruistabel!$C$15,IF($D58="Ja",Kruistabel!$C$13,0)+IF(G$6="Ja",Kruistabel!$C$14,0)),"")</f>
        <v>32</v>
      </c>
      <c r="H58" s="326">
        <f>IF(Plananalyse!H58=1,VLOOKUP(H$5,Kruistabel!$B$6:$F$9,MATCH($C58,Kruistabel!$C$5:$F$5,0)+1,FALSE)+MIN(Kruistabel!$C$15,IF($D58="Ja",Kruistabel!$C$13,0)+IF(H$6="Ja",Kruistabel!$C$14,0)),"")</f>
        <v>32</v>
      </c>
      <c r="I58" s="326">
        <f>IF(Plananalyse!I58=1,VLOOKUP(I$5,Kruistabel!$B$6:$F$9,MATCH($C58,Kruistabel!$C$5:$F$5,0)+1,FALSE)+MIN(Kruistabel!$C$15,IF($D58="Ja",Kruistabel!$C$13,0)+IF(I$6="Ja",Kruistabel!$C$14,0)),"")</f>
        <v>52</v>
      </c>
      <c r="J58" s="326">
        <f>IF(Plananalyse!J58=1,VLOOKUP(J$5,Kruistabel!$B$6:$F$9,MATCH($C58,Kruistabel!$C$5:$F$5,0)+1,FALSE)+MIN(Kruistabel!$C$15,IF($D58="Ja",Kruistabel!$C$13,0)+IF(J$6="Ja",Kruistabel!$C$14,0)),"")</f>
        <v>32</v>
      </c>
      <c r="K58" s="326">
        <f>IF(Plananalyse!K58=1,VLOOKUP(K$5,Kruistabel!$B$6:$F$9,MATCH($C58,Kruistabel!$C$5:$F$5,0)+1,FALSE)+MIN(Kruistabel!$C$15,IF($D58="Ja",Kruistabel!$C$13,0)+IF(K$6="Ja",Kruistabel!$C$14,0)),"")</f>
        <v>32</v>
      </c>
      <c r="L58" s="326">
        <f>IF(Plananalyse!L58=1,VLOOKUP(L$5,Kruistabel!$B$6:$F$9,MATCH($C58,Kruistabel!$C$5:$F$5,0)+1,FALSE)+MIN(Kruistabel!$C$15,IF($D58="Ja",Kruistabel!$C$13,0)+IF(L$6="Ja",Kruistabel!$C$14,0)),"")</f>
        <v>32</v>
      </c>
      <c r="M58" s="326">
        <f>IF(Plananalyse!M58=1,VLOOKUP(M$5,Kruistabel!$B$6:$F$9,MATCH($C58,Kruistabel!$C$5:$F$5,0)+1,FALSE)+MIN(Kruistabel!$C$15,IF($D58="Ja",Kruistabel!$C$13,0)+IF(M$6="Ja",Kruistabel!$C$14,0)),"")</f>
        <v>56</v>
      </c>
      <c r="N58" s="326">
        <f>IF(Plananalyse!N58=1,VLOOKUP(N$5,Kruistabel!$B$6:$F$9,MATCH($C58,Kruistabel!$C$5:$F$5,0)+1,FALSE)+MIN(Kruistabel!$C$15,IF($D58="Ja",Kruistabel!$C$13,0)+IF(N$6="Ja",Kruistabel!$C$14,0)),"")</f>
        <v>56</v>
      </c>
      <c r="O58" s="326">
        <f>IF(Plananalyse!O58=1,VLOOKUP(O$5,Kruistabel!$B$6:$F$9,MATCH($C58,Kruistabel!$C$5:$F$5,0)+1,FALSE)+MIN(Kruistabel!$C$15,IF($D58="Ja",Kruistabel!$C$13,0)+IF(O$6="Ja",Kruistabel!$C$14,0)),"")</f>
        <v>56</v>
      </c>
      <c r="P58" s="326">
        <f>IF(Plananalyse!P58=1,VLOOKUP(P$5,Kruistabel!$B$6:$F$9,MATCH($C58,Kruistabel!$C$5:$F$5,0)+1,FALSE)+MIN(Kruistabel!$C$15,IF($D58="Ja",Kruistabel!$C$13,0)+IF(P$6="Ja",Kruistabel!$C$14,0)),"")</f>
        <v>60</v>
      </c>
      <c r="Q58" s="326">
        <f>IF(Plananalyse!Q58=1,VLOOKUP(Q$5,Kruistabel!$B$6:$F$9,MATCH($C58,Kruistabel!$C$5:$F$5,0)+1,FALSE)+MIN(Kruistabel!$C$15,IF($D58="Ja",Kruistabel!$C$13,0)+IF(Q$6="Ja",Kruistabel!$C$14,0)),"")</f>
        <v>52</v>
      </c>
      <c r="R58" s="326">
        <f>IF(Plananalyse!R58=1,VLOOKUP(R$5,Kruistabel!$B$6:$F$9,MATCH($C58,Kruistabel!$C$5:$F$5,0)+1,FALSE)+MIN(Kruistabel!$C$15,IF($D58="Ja",Kruistabel!$C$13,0)+IF(R$6="Ja",Kruistabel!$C$14,0)),"")</f>
        <v>56</v>
      </c>
      <c r="S58" s="326">
        <f>IF(Plananalyse!S58=1,VLOOKUP(S$5,Kruistabel!$B$6:$F$9,MATCH($C58,Kruistabel!$C$5:$F$5,0)+1,FALSE)+MIN(Kruistabel!$C$15,IF($D58="Ja",Kruistabel!$C$13,0)+IF(S$6="Ja",Kruistabel!$C$14,0)),"")</f>
        <v>32</v>
      </c>
      <c r="T58" s="326">
        <f>IF(Plananalyse!T58=1,VLOOKUP(T$5,Kruistabel!$B$6:$F$9,MATCH($C58,Kruistabel!$C$5:$F$5,0)+1,FALSE)+MIN(Kruistabel!$C$15,IF($D58="Ja",Kruistabel!$C$13,0)+IF(T$6="Ja",Kruistabel!$C$14,0)),"")</f>
        <v>32</v>
      </c>
      <c r="U58" s="326">
        <f>IF(Plananalyse!U58=1,VLOOKUP(U$5,Kruistabel!$B$6:$F$9,MATCH($C58,Kruistabel!$C$5:$F$5,0)+1,FALSE)+MIN(Kruistabel!$C$15,IF($D58="Ja",Kruistabel!$C$13,0)+IF(U$6="Ja",Kruistabel!$C$14,0)),"")</f>
        <v>32</v>
      </c>
      <c r="V58" s="326">
        <f>IF(Plananalyse!V58=1,VLOOKUP(V$5,Kruistabel!$B$6:$F$9,MATCH($C58,Kruistabel!$C$5:$F$5,0)+1,FALSE)+MIN(Kruistabel!$C$15,IF($D58="Ja",Kruistabel!$C$13,0)+IF(V$6="Ja",Kruistabel!$C$14,0)),"")</f>
        <v>32</v>
      </c>
      <c r="W58" s="326">
        <f>IF(Plananalyse!W58=1,VLOOKUP(W$5,Kruistabel!$B$6:$F$9,MATCH($C58,Kruistabel!$C$5:$F$5,0)+1,FALSE)+MIN(Kruistabel!$C$15,IF($D58="Ja",Kruistabel!$C$13,0)+IF(W$6="Ja",Kruistabel!$C$14,0)),"")</f>
        <v>32</v>
      </c>
      <c r="X58" s="326">
        <f>IF(Plananalyse!X58=1,VLOOKUP(X$5,Kruistabel!$B$6:$F$9,MATCH($C58,Kruistabel!$C$5:$F$5,0)+1,FALSE)+MIN(Kruistabel!$C$15,IF($D58="Ja",Kruistabel!$C$13,0)+IF(X$6="Ja",Kruistabel!$C$14,0)),"")</f>
        <v>32</v>
      </c>
      <c r="Y58" s="326">
        <f>IF(Plananalyse!Y58=1,VLOOKUP(Y$5,Kruistabel!$B$6:$F$9,MATCH($C58,Kruistabel!$C$5:$F$5,0)+1,FALSE)+MIN(Kruistabel!$C$15,IF($D58="Ja",Kruistabel!$C$13,0)+IF(Y$6="Ja",Kruistabel!$C$14,0)),"")</f>
        <v>52</v>
      </c>
      <c r="Z58" s="326">
        <f>IF(Plananalyse!Z58=1,VLOOKUP(Z$5,Kruistabel!$B$6:$F$9,MATCH($C58,Kruistabel!$C$5:$F$5,0)+1,FALSE)+MIN(Kruistabel!$C$15,IF($D58="Ja",Kruistabel!$C$13,0)+IF(Z$6="Ja",Kruistabel!$C$14,0)),"")</f>
        <v>32</v>
      </c>
      <c r="AA58" s="326">
        <f>IF(Plananalyse!AA58=1,VLOOKUP(AA$5,Kruistabel!$B$6:$F$9,MATCH($C58,Kruistabel!$C$5:$F$5,0)+1,FALSE)+MIN(Kruistabel!$C$15,IF($D58="Ja",Kruistabel!$C$13,0)+IF(AA$6="Ja",Kruistabel!$C$14,0)),"")</f>
        <v>32</v>
      </c>
      <c r="AB58" s="326">
        <f>IF(Plananalyse!AB58=1,VLOOKUP(AB$5,Kruistabel!$B$6:$F$9,MATCH($C58,Kruistabel!$C$5:$F$5,0)+1,FALSE)+MIN(Kruistabel!$C$15,IF($D58="Ja",Kruistabel!$C$13,0)+IF(AB$6="Ja",Kruistabel!$C$14,0)),"")</f>
        <v>32</v>
      </c>
      <c r="AC58" s="326">
        <f>IF(Plananalyse!AC58=1,VLOOKUP(AC$5,Kruistabel!$B$6:$F$9,MATCH($C58,Kruistabel!$C$5:$F$5,0)+1,FALSE)+MIN(Kruistabel!$C$15,IF($D58="Ja",Kruistabel!$C$13,0)+IF(AC$6="Ja",Kruistabel!$C$14,0)),"")</f>
        <v>32</v>
      </c>
      <c r="AD58" s="326">
        <f>IF(Plananalyse!AD58=1,VLOOKUP(AD$5,Kruistabel!$B$6:$F$9,MATCH($C58,Kruistabel!$C$5:$F$5,0)+1,FALSE)+MIN(Kruistabel!$C$15,IF($D58="Ja",Kruistabel!$C$13,0)+IF(AD$6="Ja",Kruistabel!$C$14,0)),"")</f>
        <v>32</v>
      </c>
      <c r="AE58" s="326">
        <f>IF(Plananalyse!AE58=1,VLOOKUP(AE$5,Kruistabel!$B$6:$F$9,MATCH($C58,Kruistabel!$C$5:$F$5,0)+1,FALSE)+MIN(Kruistabel!$C$15,IF($D58="Ja",Kruistabel!$C$13,0)+IF(AE$6="Ja",Kruistabel!$C$14,0)),"")</f>
        <v>32</v>
      </c>
      <c r="AF58" s="326">
        <f>IF(Plananalyse!AF58=1,VLOOKUP(AF$5,Kruistabel!$B$6:$F$9,MATCH($C58,Kruistabel!$C$5:$F$5,0)+1,FALSE)+MIN(Kruistabel!$C$15,IF($D58="Ja",Kruistabel!$C$13,0)+IF(AF$6="Ja",Kruistabel!$C$14,0)),"")</f>
        <v>32</v>
      </c>
      <c r="AG58" s="326">
        <f>IF(Plananalyse!AG58=1,VLOOKUP(AG$5,Kruistabel!$B$6:$F$9,MATCH($C58,Kruistabel!$C$5:$F$5,0)+1,FALSE)+MIN(Kruistabel!$C$15,IF($D58="Ja",Kruistabel!$C$13,0)+IF(AG$6="Ja",Kruistabel!$C$14,0)),"")</f>
        <v>32</v>
      </c>
      <c r="AH58" s="326">
        <f>IF(Plananalyse!AH58=1,VLOOKUP(AH$5,Kruistabel!$B$6:$F$9,MATCH($C58,Kruistabel!$C$5:$F$5,0)+1,FALSE)+MIN(Kruistabel!$C$15,IF($D58="Ja",Kruistabel!$C$13,0)+IF(AH$6="Ja",Kruistabel!$C$14,0)),"")</f>
        <v>32</v>
      </c>
      <c r="AI58" s="326">
        <f>IF(Plananalyse!AI58=1,VLOOKUP(AI$5,Kruistabel!$B$6:$F$9,MATCH($C58,Kruistabel!$C$5:$F$5,0)+1,FALSE)+MIN(Kruistabel!$C$15,IF($D58="Ja",Kruistabel!$C$13,0)+IF(AI$6="Ja",Kruistabel!$C$14,0)),"")</f>
        <v>32</v>
      </c>
      <c r="AJ58" s="326">
        <f>IF(Plananalyse!AJ58=1,VLOOKUP(AJ$5,Kruistabel!$B$6:$F$9,MATCH($C58,Kruistabel!$C$5:$F$5,0)+1,FALSE)+MIN(Kruistabel!$C$15,IF($D58="Ja",Kruistabel!$C$13,0)+IF(AJ$6="Ja",Kruistabel!$C$14,0)),"")</f>
        <v>32</v>
      </c>
      <c r="AK58" s="326">
        <f>IF(Plananalyse!AK58=1,VLOOKUP(AK$5,Kruistabel!$B$6:$F$9,MATCH($C58,Kruistabel!$C$5:$F$5,0)+1,FALSE)+MIN(Kruistabel!$C$15,IF($D58="Ja",Kruistabel!$C$13,0)+IF(AK$6="Ja",Kruistabel!$C$14,0)),"")</f>
        <v>54</v>
      </c>
      <c r="AL58" s="326">
        <f>IF(Plananalyse!AL58=1,VLOOKUP(AL$5,Kruistabel!$B$6:$F$9,MATCH($C58,Kruistabel!$C$5:$F$5,0)+1,FALSE)+MIN(Kruistabel!$C$15,IF($D58="Ja",Kruistabel!$C$13,0)+IF(AL$6="Ja",Kruistabel!$C$14,0)),"")</f>
        <v>32</v>
      </c>
      <c r="AM58" s="326">
        <f>IF(Plananalyse!AM58=1,VLOOKUP(AM$5,Kruistabel!$B$6:$F$9,MATCH($C58,Kruistabel!$C$5:$F$5,0)+1,FALSE)+MIN(Kruistabel!$C$15,IF($D58="Ja",Kruistabel!$C$13,0)+IF(AM$6="Ja",Kruistabel!$C$14,0)),"")</f>
        <v>32</v>
      </c>
      <c r="AN58" s="327"/>
      <c r="AO58" s="326">
        <f>IF(Plananalyse!AO58=1,VLOOKUP(AO$5,Kruistabel!$B$6:$F$9,MATCH($C58,Kruistabel!$C$5:$F$5,0)+1,FALSE)+MIN(Kruistabel!$C$15,IF($D58="Ja",Kruistabel!$C$13,0)+IF(AO$6="Ja",Kruistabel!$C$14,0)),"")</f>
        <v>54</v>
      </c>
      <c r="AP58" s="326">
        <f>IF(Plananalyse!AP58=1,VLOOKUP(AP$5,Kruistabel!$B$6:$F$9,MATCH($C58,Kruistabel!$C$5:$F$5,0)+1,FALSE)+MIN(Kruistabel!$C$15,IF($D58="Ja",Kruistabel!$C$13,0)+IF(AP$6="Ja",Kruistabel!$C$14,0)),"")</f>
        <v>54</v>
      </c>
      <c r="AQ58" s="326">
        <f>IF(Plananalyse!AQ58=1,VLOOKUP(AQ$5,Kruistabel!$B$6:$F$9,MATCH($C58,Kruistabel!$C$5:$F$5,0)+1,FALSE)+MIN(Kruistabel!$C$15,IF($D58="Ja",Kruistabel!$C$13,0)+IF(AQ$6="Ja",Kruistabel!$C$14,0)),"")</f>
        <v>54</v>
      </c>
      <c r="AR58" s="326">
        <f>IF(Plananalyse!AR58=1,VLOOKUP(AR$5,Kruistabel!$B$6:$F$9,MATCH($C58,Kruistabel!$C$5:$F$5,0)+1,FALSE)+MIN(Kruistabel!$C$15,IF($D58="Ja",Kruistabel!$C$13,0)+IF(AR$6="Ja",Kruistabel!$C$14,0)),"")</f>
        <v>58</v>
      </c>
      <c r="AS58" s="326">
        <f>IF(Plananalyse!AS58=1,VLOOKUP(AS$5,Kruistabel!$B$6:$F$9,MATCH($C58,Kruistabel!$C$5:$F$5,0)+1,FALSE)+MIN(Kruistabel!$C$15,IF($D58="Ja",Kruistabel!$C$13,0)+IF(AS$6="Ja",Kruistabel!$C$14,0)),"")</f>
        <v>54</v>
      </c>
      <c r="AT58" s="326">
        <f>IF(Plananalyse!AT58=1,VLOOKUP(AT$5,Kruistabel!$B$6:$F$9,MATCH($C58,Kruistabel!$C$5:$F$5,0)+1,FALSE)+MIN(Kruistabel!$C$15,IF($D58="Ja",Kruistabel!$C$13,0)+IF(AT$6="Ja",Kruistabel!$C$14,0)),"")</f>
        <v>58</v>
      </c>
      <c r="AU58" s="326">
        <f>IF(Plananalyse!AU58=1,VLOOKUP(AU$5,Kruistabel!$B$6:$F$9,MATCH($C58,Kruistabel!$C$5:$F$5,0)+1,FALSE)+MIN(Kruistabel!$C$15,IF($D58="Ja",Kruistabel!$C$13,0)+IF(AU$6="Ja",Kruistabel!$C$14,0)),"")</f>
        <v>32</v>
      </c>
      <c r="AV58" s="326">
        <f>IF(Plananalyse!AV58=1,VLOOKUP(AV$5,Kruistabel!$B$6:$F$9,MATCH($C58,Kruistabel!$C$5:$F$5,0)+1,FALSE)+MIN(Kruistabel!$C$15,IF($D58="Ja",Kruistabel!$C$13,0)+IF(AV$6="Ja",Kruistabel!$C$14,0)),"")</f>
        <v>54</v>
      </c>
      <c r="AW58" s="326">
        <f>IF(Plananalyse!AW58=1,VLOOKUP(AW$5,Kruistabel!$B$6:$F$9,MATCH($C58,Kruistabel!$C$5:$F$5,0)+1,FALSE)+MIN(Kruistabel!$C$15,IF($D58="Ja",Kruistabel!$C$13,0)+IF(AW$6="Ja",Kruistabel!$C$14,0)),"")</f>
        <v>32</v>
      </c>
      <c r="AX58" s="326">
        <f>IF(Plananalyse!AX58=1,VLOOKUP(AX$5,Kruistabel!$B$6:$F$9,MATCH($C58,Kruistabel!$C$5:$F$5,0)+1,FALSE)+MIN(Kruistabel!$C$15,IF($D58="Ja",Kruistabel!$C$13,0)+IF(AX$6="Ja",Kruistabel!$C$14,0)),"")</f>
        <v>32</v>
      </c>
      <c r="AY58" s="327"/>
      <c r="AZ58" s="326">
        <f>IF(Plananalyse!AZ58=1,VLOOKUP(AZ$5,Kruistabel!$B$6:$F$9,MATCH($C58,Kruistabel!$C$5:$F$5,0)+1,FALSE)+MIN(Kruistabel!$C$15,IF($D58="Ja",Kruistabel!$C$13,0)+IF(AZ$6="Ja",Kruistabel!$C$14,0)),"")</f>
        <v>32</v>
      </c>
      <c r="BA58" s="326">
        <f>IF(Plananalyse!BA58=1,VLOOKUP(BA$5,Kruistabel!$B$6:$F$9,MATCH($C58,Kruistabel!$C$5:$F$5,0)+1,FALSE)+MIN(Kruistabel!$C$15,IF($D58="Ja",Kruistabel!$C$13,0)+IF(BA$6="Ja",Kruistabel!$C$14,0)),"")</f>
        <v>32</v>
      </c>
      <c r="BB58" s="326">
        <f>IF(Plananalyse!BB58=1,VLOOKUP(BB$5,Kruistabel!$B$6:$F$9,MATCH($C58,Kruistabel!$C$5:$F$5,0)+1,FALSE)+MIN(Kruistabel!$C$15,IF($D58="Ja",Kruistabel!$C$13,0)+IF(BB$6="Ja",Kruistabel!$C$14,0)),"")</f>
        <v>52</v>
      </c>
      <c r="BC58" s="326">
        <f>IF(Plananalyse!BC58=1,VLOOKUP(BC$5,Kruistabel!$B$6:$F$9,MATCH($C58,Kruistabel!$C$5:$F$5,0)+1,FALSE)+MIN(Kruistabel!$C$15,IF($D58="Ja",Kruistabel!$C$13,0)+IF(BC$6="Ja",Kruistabel!$C$14,0)),"")</f>
        <v>52</v>
      </c>
      <c r="BD58" s="326">
        <f ca="1">IF(Plananalyse!BD58=1,VLOOKUP(BD$5,Kruistabel!$B$6:$F$9,MATCH($C58,Kruistabel!$C$5:$F$5,0)+1,FALSE)+MIN(Kruistabel!$C$15,IF($D58="Ja",Kruistabel!$C$13,0)+IF(BD$6="Ja",Kruistabel!$C$14,0)),"")</f>
        <v>32</v>
      </c>
      <c r="BE58" s="326">
        <f ca="1">IF(Plananalyse!BE58=1,VLOOKUP(BE$5,Kruistabel!$B$6:$F$9,MATCH($C58,Kruistabel!$C$5:$F$5,0)+1,FALSE)+MIN(Kruistabel!$C$15,IF($D58="Ja",Kruistabel!$C$13,0)+IF(BE$6="Ja",Kruistabel!$C$14,0)),"")</f>
        <v>32</v>
      </c>
      <c r="BF58" s="326">
        <f ca="1">IF(Plananalyse!BF58=1,VLOOKUP(BF$5,Kruistabel!$B$6:$F$9,MATCH($C58,Kruistabel!$C$5:$F$5,0)+1,FALSE)+MIN(Kruistabel!$C$15,IF($D58="Ja",Kruistabel!$C$13,0)+IF(BF$6="Ja",Kruistabel!$C$14,0)),"")</f>
        <v>32</v>
      </c>
      <c r="BG58" s="326">
        <f ca="1">IF(Plananalyse!BG58=1,VLOOKUP(BG$5,Kruistabel!$B$6:$F$9,MATCH($C58,Kruistabel!$C$5:$F$5,0)+1,FALSE)+MIN(Kruistabel!$C$15,IF($D58="Ja",Kruistabel!$C$13,0)+IF(BG$6="Ja",Kruistabel!$C$14,0)),"")</f>
        <v>32</v>
      </c>
      <c r="BH58" s="326">
        <f ca="1">IF(Plananalyse!BH58=1,VLOOKUP(BH$5,Kruistabel!$B$6:$F$9,MATCH($C58,Kruistabel!$C$5:$F$5,0)+1,FALSE)+MIN(Kruistabel!$C$15,IF($D58="Ja",Kruistabel!$C$13,0)+IF(BH$6="Ja",Kruistabel!$C$14,0)),"")</f>
        <v>32</v>
      </c>
      <c r="BI58" s="327"/>
      <c r="BJ58" s="326" t="e">
        <f ca="1">IF(Plananalyse!BJ58=1,VLOOKUP(BJ$5,Kruistabel!$B$6:$F$9,MATCH($C58,Kruistabel!$C$5:$F$5,0)+1,FALSE)+MIN(Kruistabel!$C$15,IF($D58="Ja",Kruistabel!$C$13,0)+IF(BJ$6="Ja",Kruistabel!$C$14,0)),"")</f>
        <v>#N/A</v>
      </c>
      <c r="BK58" s="326" t="e">
        <f ca="1">IF(Plananalyse!BK58=1,VLOOKUP(BK$5,Kruistabel!$B$6:$F$9,MATCH($C58,Kruistabel!$C$5:$F$5,0)+1,FALSE)+MIN(Kruistabel!$C$15,IF($D58="Ja",Kruistabel!$C$13,0)+IF(BK$6="Ja",Kruistabel!$C$14,0)),"")</f>
        <v>#N/A</v>
      </c>
      <c r="BL58" s="326" t="e">
        <f ca="1">IF(Plananalyse!BL58=1,VLOOKUP(BL$5,Kruistabel!$B$6:$F$9,MATCH($C58,Kruistabel!$C$5:$F$5,0)+1,FALSE)+MIN(Kruistabel!$C$15,IF($D58="Ja",Kruistabel!$C$13,0)+IF(BL$6="Ja",Kruistabel!$C$14,0)),"")</f>
        <v>#N/A</v>
      </c>
      <c r="BM58" s="326" t="e">
        <f ca="1">IF(Plananalyse!BM58=1,VLOOKUP(BM$5,Kruistabel!$B$6:$F$9,MATCH($C58,Kruistabel!$C$5:$F$5,0)+1,FALSE)+MIN(Kruistabel!$C$15,IF($D58="Ja",Kruistabel!$C$13,0)+IF(BM$6="Ja",Kruistabel!$C$14,0)),"")</f>
        <v>#N/A</v>
      </c>
      <c r="BN58" s="326" t="e">
        <f ca="1">IF(Plananalyse!BN58=1,VLOOKUP(BN$5,Kruistabel!$B$6:$F$9,MATCH($C58,Kruistabel!$C$5:$F$5,0)+1,FALSE)+MIN(Kruistabel!$C$15,IF($D58="Ja",Kruistabel!$C$13,0)+IF(BN$6="Ja",Kruistabel!$C$14,0)),"")</f>
        <v>#N/A</v>
      </c>
      <c r="BO58" s="326" t="e">
        <f ca="1">IF(Plananalyse!BO58=1,VLOOKUP(BO$5,Kruistabel!$B$6:$F$9,MATCH($C58,Kruistabel!$C$5:$F$5,0)+1,FALSE)+MIN(Kruistabel!$C$15,IF($D58="Ja",Kruistabel!$C$13,0)+IF(BO$6="Ja",Kruistabel!$C$14,0)),"")</f>
        <v>#N/A</v>
      </c>
      <c r="BP58" s="326" t="e">
        <f ca="1">IF(Plananalyse!BP58=1,VLOOKUP(BP$5,Kruistabel!$B$6:$F$9,MATCH($C58,Kruistabel!$C$5:$F$5,0)+1,FALSE)+MIN(Kruistabel!$C$15,IF($D58="Ja",Kruistabel!$C$13,0)+IF(BP$6="Ja",Kruistabel!$C$14,0)),"")</f>
        <v>#N/A</v>
      </c>
      <c r="BQ58" s="326" t="e">
        <f ca="1">IF(Plananalyse!BQ58=1,VLOOKUP(BQ$5,Kruistabel!$B$6:$F$9,MATCH($C58,Kruistabel!$C$5:$F$5,0)+1,FALSE)+MIN(Kruistabel!$C$15,IF($D58="Ja",Kruistabel!$C$13,0)+IF(BQ$6="Ja",Kruistabel!$C$14,0)),"")</f>
        <v>#N/A</v>
      </c>
      <c r="BR58" s="326" t="e">
        <f ca="1">IF(Plananalyse!BR58=1,VLOOKUP(BR$5,Kruistabel!$B$6:$F$9,MATCH($C58,Kruistabel!$C$5:$F$5,0)+1,FALSE)+MIN(Kruistabel!$C$15,IF($D58="Ja",Kruistabel!$C$13,0)+IF(BR$6="Ja",Kruistabel!$C$14,0)),"")</f>
        <v>#REF!</v>
      </c>
      <c r="BS58" s="326" t="e">
        <f ca="1">IF(Plananalyse!BS58=1,VLOOKUP(BS$5,Kruistabel!$B$6:$F$9,MATCH($C58,Kruistabel!$C$5:$F$5,0)+1,FALSE)+MIN(Kruistabel!$C$15,IF($D58="Ja",Kruistabel!$C$13,0)+IF(BS$6="Ja",Kruistabel!$C$14,0)),"")</f>
        <v>#REF!</v>
      </c>
      <c r="BT58" s="65"/>
      <c r="BU58" s="231">
        <f ca="1">IF(Plananalyse!BU58=1,VLOOKUP(BU$5,Kruistabel!$B$6:$F$9,MATCH($C58,Kruistabel!$C$5:$F$5,0)+1,FALSE)+MIN(Kruistabel!$C$15,IF($D58="Ja",Kruistabel!$C$13,0)+IF(BU$6="Ja",Kruistabel!$C$14,0)),"")</f>
        <v>32</v>
      </c>
      <c r="BV58" s="326">
        <f ca="1">IF(Plananalyse!BV58=1,VLOOKUP(BV$5,Kruistabel!$B$6:$F$9,MATCH($C58,Kruistabel!$C$5:$F$5,0)+1,FALSE)+MIN(Kruistabel!$C$15,IF($D58="Ja",Kruistabel!$C$13,0)+IF(BV$6="Ja",Kruistabel!$C$14,0)),"")</f>
        <v>56</v>
      </c>
      <c r="BW58" s="326">
        <f ca="1">IF(Plananalyse!BW58=1,VLOOKUP(BW$5,Kruistabel!$B$6:$F$9,MATCH($C58,Kruistabel!$C$5:$F$5,0)+1,FALSE)+MIN(Kruistabel!$C$15,IF($D58="Ja",Kruistabel!$C$13,0)+IF(BW$6="Ja",Kruistabel!$C$14,0)),"")</f>
        <v>32</v>
      </c>
      <c r="BX58" s="326">
        <f ca="1">IF(Plananalyse!BX58=1,VLOOKUP(BX$5,Kruistabel!$B$6:$F$9,MATCH($C58,Kruistabel!$C$5:$F$5,0)+1,FALSE)+MIN(Kruistabel!$C$15,IF($D58="Ja",Kruistabel!$C$13,0)+IF(BX$6="Ja",Kruistabel!$C$14,0)),"")</f>
        <v>32</v>
      </c>
      <c r="BY58" s="327"/>
      <c r="BZ58" s="326" t="e">
        <f ca="1">IF(Plananalyse!BZ58=1,VLOOKUP(BZ$5,Kruistabel!$B$6:$F$9,MATCH($C58,Kruistabel!$C$5:$F$5,0)+1,FALSE)+MIN(Kruistabel!$C$15,IF($D58="Ja",Kruistabel!$C$13,0)+IF(BZ$6="Ja",Kruistabel!$C$14,0)),"")</f>
        <v>#N/A</v>
      </c>
      <c r="CA58" s="326" t="e">
        <f ca="1">IF(Plananalyse!CA58=1,VLOOKUP(CA$5,Kruistabel!$B$6:$F$9,MATCH($C58,Kruistabel!$C$5:$F$5,0)+1,FALSE)+MIN(Kruistabel!$C$15,IF($D58="Ja",Kruistabel!$C$13,0)+IF(CA$6="Ja",Kruistabel!$C$14,0)),"")</f>
        <v>#N/A</v>
      </c>
      <c r="CB58" s="326" t="e">
        <f ca="1">IF(Plananalyse!CB58=1,VLOOKUP(CB$5,Kruistabel!$B$6:$F$9,MATCH($C58,Kruistabel!$C$5:$F$5,0)+1,FALSE)+MIN(Kruistabel!$C$15,IF($D58="Ja",Kruistabel!$C$13,0)+IF(CB$6="Ja",Kruistabel!$C$14,0)),"")</f>
        <v>#N/A</v>
      </c>
      <c r="CC58" s="326" t="e">
        <f ca="1">IF(Plananalyse!CC58=1,VLOOKUP(CC$5,Kruistabel!$B$6:$F$9,MATCH($C58,Kruistabel!$C$5:$F$5,0)+1,FALSE)+MIN(Kruistabel!$C$15,IF($D58="Ja",Kruistabel!$C$13,0)+IF(CC$6="Ja",Kruistabel!$C$14,0)),"")</f>
        <v>#N/A</v>
      </c>
      <c r="CD58" s="326" t="e">
        <f ca="1">IF(Plananalyse!CD58=1,VLOOKUP(CD$5,Kruistabel!$B$6:$F$9,MATCH($C58,Kruistabel!$C$5:$F$5,0)+1,FALSE)+MIN(Kruistabel!$C$15,IF($D58="Ja",Kruistabel!$C$13,0)+IF(CD$6="Ja",Kruistabel!$C$14,0)),"")</f>
        <v>#N/A</v>
      </c>
      <c r="CE58" s="326" t="e">
        <f ca="1">IF(Plananalyse!CE58=1,VLOOKUP(CE$5,Kruistabel!$B$6:$F$9,MATCH($C58,Kruistabel!$C$5:$F$5,0)+1,FALSE)+MIN(Kruistabel!$C$15,IF($D58="Ja",Kruistabel!$C$13,0)+IF(CE$6="Ja",Kruistabel!$C$14,0)),"")</f>
        <v>#N/A</v>
      </c>
      <c r="CF58" s="326" t="e">
        <f ca="1">IF(Plananalyse!CF58=1,VLOOKUP(CF$5,Kruistabel!$B$6:$F$9,MATCH($C58,Kruistabel!$C$5:$F$5,0)+1,FALSE)+MIN(Kruistabel!$C$15,IF($D58="Ja",Kruistabel!$C$13,0)+IF(CF$6="Ja",Kruistabel!$C$14,0)),"")</f>
        <v>#N/A</v>
      </c>
      <c r="CG58" s="326" t="e">
        <f ca="1">IF(Plananalyse!CG58=1,VLOOKUP(CG$5,Kruistabel!$B$6:$F$9,MATCH($C58,Kruistabel!$C$5:$F$5,0)+1,FALSE)+MIN(Kruistabel!$C$15,IF($D58="Ja",Kruistabel!$C$13,0)+IF(CG$6="Ja",Kruistabel!$C$14,0)),"")</f>
        <v>#REF!</v>
      </c>
      <c r="CH58" s="326" t="e">
        <f ca="1">IF(Plananalyse!CH58=1,VLOOKUP(CH$5,Kruistabel!$B$6:$F$9,MATCH($C58,Kruistabel!$C$5:$F$5,0)+1,FALSE)+MIN(Kruistabel!$C$15,IF($D58="Ja",Kruistabel!$C$13,0)+IF(CH$6="Ja",Kruistabel!$C$14,0)),"")</f>
        <v>#REF!</v>
      </c>
      <c r="CI58" s="65"/>
      <c r="CJ58" s="326">
        <f ca="1">IF(Plananalyse!CJ58=1,VLOOKUP(CJ$5,Kruistabel!$B$6:$F$9,MATCH($C58,Kruistabel!$C$5:$F$5,0)+1,FALSE)+MIN(Kruistabel!$C$15,IF($D58="Ja",Kruistabel!$C$13,0)+IF(CJ$6="Ja",Kruistabel!$C$14,0)),"")</f>
        <v>56</v>
      </c>
      <c r="CK58" s="326">
        <f ca="1">IF(Plananalyse!CK58=1,VLOOKUP(CK$5,Kruistabel!$B$6:$F$9,MATCH($C58,Kruistabel!$C$5:$F$5,0)+1,FALSE)+MIN(Kruistabel!$C$15,IF($D58="Ja",Kruistabel!$C$13,0)+IF(CK$6="Ja",Kruistabel!$C$14,0)),"")</f>
        <v>56</v>
      </c>
      <c r="CL58" s="326">
        <f ca="1">IF(Plananalyse!CL58=1,VLOOKUP(CL$5,Kruistabel!$B$6:$F$9,MATCH($C58,Kruistabel!$C$5:$F$5,0)+1,FALSE)+MIN(Kruistabel!$C$15,IF($D58="Ja",Kruistabel!$C$13,0)+IF(CL$6="Ja",Kruistabel!$C$14,0)),"")</f>
        <v>32</v>
      </c>
      <c r="CM58" s="326">
        <f ca="1">IF(Plananalyse!CM58=1,VLOOKUP(CM$5,Kruistabel!$B$6:$F$9,MATCH($C58,Kruistabel!$C$5:$F$5,0)+1,FALSE)+MIN(Kruistabel!$C$15,IF($D58="Ja",Kruistabel!$C$13,0)+IF(CM$6="Ja",Kruistabel!$C$14,0)),"")</f>
        <v>60</v>
      </c>
      <c r="CN58" s="326">
        <f ca="1">IF(Plananalyse!CN58=1,VLOOKUP(CN$5,Kruistabel!$B$6:$F$9,MATCH($C58,Kruistabel!$C$5:$F$5,0)+1,FALSE)+MIN(Kruistabel!$C$15,IF($D58="Ja",Kruistabel!$C$13,0)+IF(CN$6="Ja",Kruistabel!$C$14,0)),"")</f>
        <v>60</v>
      </c>
      <c r="CO58" s="326">
        <f ca="1">IF(Plananalyse!CO58=1,VLOOKUP(CO$5,Kruistabel!$B$6:$F$9,MATCH($C58,Kruistabel!$C$5:$F$5,0)+1,FALSE)+MIN(Kruistabel!$C$15,IF($D58="Ja",Kruistabel!$C$13,0)+IF(CO$6="Ja",Kruistabel!$C$14,0)),"")</f>
        <v>52</v>
      </c>
      <c r="CP58" s="326">
        <f ca="1">IF(Plananalyse!CP58=1,VLOOKUP(CP$5,Kruistabel!$B$6:$F$9,MATCH($C58,Kruistabel!$C$5:$F$5,0)+1,FALSE)+MIN(Kruistabel!$C$15,IF($D58="Ja",Kruistabel!$C$13,0)+IF(CP$6="Ja",Kruistabel!$C$14,0)),"")</f>
        <v>56</v>
      </c>
      <c r="CQ58" s="326">
        <f ca="1">IF(Plananalyse!CQ58=1,VLOOKUP(CQ$5,Kruistabel!$B$6:$F$9,MATCH($C58,Kruistabel!$C$5:$F$5,0)+1,FALSE)+MIN(Kruistabel!$C$15,IF($D58="Ja",Kruistabel!$C$13,0)+IF(CQ$6="Ja",Kruistabel!$C$14,0)),"")</f>
        <v>52</v>
      </c>
      <c r="CR58" s="326">
        <f ca="1">IF(Plananalyse!CR58=1,VLOOKUP(CR$5,Kruistabel!$B$6:$F$9,MATCH($C58,Kruistabel!$C$5:$F$5,0)+1,FALSE)+MIN(Kruistabel!$C$15,IF($D58="Ja",Kruistabel!$C$13,0)+IF(CR$6="Ja",Kruistabel!$C$14,0)),"")</f>
        <v>54</v>
      </c>
      <c r="CS58" s="326">
        <f ca="1">IF(Plananalyse!CS58=1,VLOOKUP(CS$5,Kruistabel!$B$6:$F$9,MATCH($C58,Kruistabel!$C$5:$F$5,0)+1,FALSE)+MIN(Kruistabel!$C$15,IF($D58="Ja",Kruistabel!$C$13,0)+IF(CS$6="Ja",Kruistabel!$C$14,0)),"")</f>
        <v>56</v>
      </c>
      <c r="CT58" s="326">
        <f ca="1">IF(Plananalyse!CT58=1,VLOOKUP(CT$5,Kruistabel!$B$6:$F$9,MATCH($C58,Kruistabel!$C$5:$F$5,0)+1,FALSE)+MIN(Kruistabel!$C$15,IF($D58="Ja",Kruistabel!$C$13,0)+IF(CT$6="Ja",Kruistabel!$C$14,0)),"")</f>
        <v>56</v>
      </c>
      <c r="CU58" s="326">
        <f ca="1">IF(Plananalyse!CU58=1,VLOOKUP(CU$5,Kruistabel!$B$6:$F$9,MATCH($C58,Kruistabel!$C$5:$F$5,0)+1,FALSE)+MIN(Kruistabel!$C$15,IF($D58="Ja",Kruistabel!$C$13,0)+IF(CU$6="Ja",Kruistabel!$C$14,0)),"")</f>
        <v>52</v>
      </c>
      <c r="CV58" s="326">
        <f ca="1">IF(Plananalyse!CV58=1,VLOOKUP(CV$5,Kruistabel!$B$6:$F$9,MATCH($C58,Kruistabel!$C$5:$F$5,0)+1,FALSE)+MIN(Kruistabel!$C$15,IF($D58="Ja",Kruistabel!$C$13,0)+IF(CV$6="Ja",Kruistabel!$C$14,0)),"")</f>
        <v>52</v>
      </c>
      <c r="CW58" s="326">
        <f ca="1">IF(Plananalyse!CW58=1,VLOOKUP(CW$5,Kruistabel!$B$6:$F$9,MATCH($C58,Kruistabel!$C$5:$F$5,0)+1,FALSE)+MIN(Kruistabel!$C$15,IF($D58="Ja",Kruistabel!$C$13,0)+IF(CW$6="Ja",Kruistabel!$C$14,0)),"")</f>
        <v>56</v>
      </c>
      <c r="CX58" s="326">
        <f ca="1">IF(Plananalyse!CX58=1,VLOOKUP(CX$5,Kruistabel!$B$6:$F$9,MATCH($C58,Kruistabel!$C$5:$F$5,0)+1,FALSE)+MIN(Kruistabel!$C$15,IF($D58="Ja",Kruistabel!$C$13,0)+IF(CX$6="Ja",Kruistabel!$C$14,0)),"")</f>
        <v>32</v>
      </c>
      <c r="CY58" s="326">
        <f ca="1">IF(Plananalyse!CY58=1,VLOOKUP(CY$5,Kruistabel!$B$6:$F$9,MATCH($C58,Kruistabel!$C$5:$F$5,0)+1,FALSE)+MIN(Kruistabel!$C$15,IF($D58="Ja",Kruistabel!$C$13,0)+IF(CY$6="Ja",Kruistabel!$C$14,0)),"")</f>
        <v>52</v>
      </c>
      <c r="CZ58" s="326">
        <f ca="1">IF(Plananalyse!CZ58=1,VLOOKUP(CZ$5,Kruistabel!$B$6:$F$9,MATCH($C58,Kruistabel!$C$5:$F$5,0)+1,FALSE)+MIN(Kruistabel!$C$15,IF($D58="Ja",Kruistabel!$C$13,0)+IF(CZ$6="Ja",Kruistabel!$C$14,0)),"")</f>
        <v>52</v>
      </c>
      <c r="DA58" s="326">
        <f ca="1">IF(Plananalyse!DA58=1,VLOOKUP(DA$5,Kruistabel!$B$6:$F$9,MATCH($C58,Kruistabel!$C$5:$F$5,0)+1,FALSE)+MIN(Kruistabel!$C$15,IF($D58="Ja",Kruistabel!$C$13,0)+IF(DA$6="Ja",Kruistabel!$C$14,0)),"")</f>
        <v>52</v>
      </c>
      <c r="DB58" s="326">
        <f ca="1">IF(Plananalyse!DB58=1,VLOOKUP(DB$5,Kruistabel!$B$6:$F$9,MATCH($C58,Kruistabel!$C$5:$F$5,0)+1,FALSE)+MIN(Kruistabel!$C$15,IF($D58="Ja",Kruistabel!$C$13,0)+IF(DB$6="Ja",Kruistabel!$C$14,0)),"")</f>
        <v>32</v>
      </c>
      <c r="DC58" s="326">
        <f ca="1">IF(Plananalyse!DC58=1,VLOOKUP(DC$5,Kruistabel!$B$6:$F$9,MATCH($C58,Kruistabel!$C$5:$F$5,0)+1,FALSE)+MIN(Kruistabel!$C$15,IF($D58="Ja",Kruistabel!$C$13,0)+IF(DC$6="Ja",Kruistabel!$C$14,0)),"")</f>
        <v>32</v>
      </c>
      <c r="DD58" s="327"/>
      <c r="DE58" s="326" t="e">
        <f ca="1">IF(Plananalyse!DE58=1,VLOOKUP(DE$5,Kruistabel!$B$6:$F$9,MATCH($C58,Kruistabel!$C$5:$F$5,0)+1,FALSE)+MIN(Kruistabel!$C$15,IF($D58="Ja",Kruistabel!$C$13,0)+IF(DE$6="Ja",Kruistabel!$C$14,0)),"")</f>
        <v>#N/A</v>
      </c>
      <c r="DF58" s="326" t="e">
        <f ca="1">IF(Plananalyse!DF58=1,VLOOKUP(DF$5,Kruistabel!$B$6:$F$9,MATCH($C58,Kruistabel!$C$5:$F$5,0)+1,FALSE)+MIN(Kruistabel!$C$15,IF($D58="Ja",Kruistabel!$C$13,0)+IF(DF$6="Ja",Kruistabel!$C$14,0)),"")</f>
        <v>#N/A</v>
      </c>
      <c r="DG58" s="326" t="e">
        <f ca="1">IF(Plananalyse!DG58=1,VLOOKUP(DG$5,Kruistabel!$B$6:$F$9,MATCH($C58,Kruistabel!$C$5:$F$5,0)+1,FALSE)+MIN(Kruistabel!$C$15,IF($D58="Ja",Kruistabel!$C$13,0)+IF(DG$6="Ja",Kruistabel!$C$14,0)),"")</f>
        <v>#N/A</v>
      </c>
      <c r="DH58" s="326" t="e">
        <f ca="1">IF(Plananalyse!DH58=1,VLOOKUP(DH$5,Kruistabel!$B$6:$F$9,MATCH($C58,Kruistabel!$C$5:$F$5,0)+1,FALSE)+MIN(Kruistabel!$C$15,IF($D58="Ja",Kruistabel!$C$13,0)+IF(DH$6="Ja",Kruistabel!$C$14,0)),"")</f>
        <v>#N/A</v>
      </c>
      <c r="DI58" s="326" t="e">
        <f ca="1">IF(Plananalyse!DI58=1,VLOOKUP(DI$5,Kruistabel!$B$6:$F$9,MATCH($C58,Kruistabel!$C$5:$F$5,0)+1,FALSE)+MIN(Kruistabel!$C$15,IF($D58="Ja",Kruistabel!$C$13,0)+IF(DI$6="Ja",Kruistabel!$C$14,0)),"")</f>
        <v>#N/A</v>
      </c>
      <c r="DJ58" s="326" t="e">
        <f ca="1">IF(Plananalyse!DJ58=1,VLOOKUP(DJ$5,Kruistabel!$B$6:$F$9,MATCH($C58,Kruistabel!$C$5:$F$5,0)+1,FALSE)+MIN(Kruistabel!$C$15,IF($D58="Ja",Kruistabel!$C$13,0)+IF(DJ$6="Ja",Kruistabel!$C$14,0)),"")</f>
        <v>#N/A</v>
      </c>
      <c r="DK58" s="326" t="e">
        <f ca="1">IF(Plananalyse!DK58=1,VLOOKUP(DK$5,Kruistabel!$B$6:$F$9,MATCH($C58,Kruistabel!$C$5:$F$5,0)+1,FALSE)+MIN(Kruistabel!$C$15,IF($D58="Ja",Kruistabel!$C$13,0)+IF(DK$6="Ja",Kruistabel!$C$14,0)),"")</f>
        <v>#REF!</v>
      </c>
      <c r="DL58" s="326" t="e">
        <f ca="1">IF(Plananalyse!DL58=1,VLOOKUP(DL$5,Kruistabel!$B$6:$F$9,MATCH($C58,Kruistabel!$C$5:$F$5,0)+1,FALSE)+MIN(Kruistabel!$C$15,IF($D58="Ja",Kruistabel!$C$13,0)+IF(DL$6="Ja",Kruistabel!$C$14,0)),"")</f>
        <v>#REF!</v>
      </c>
      <c r="DM58" s="327"/>
      <c r="DN58" s="326" t="e">
        <f ca="1">IF(Plananalyse!DN58=1,VLOOKUP(DN$5,Kruistabel!$B$6:$F$9,MATCH($C58,Kruistabel!$C$5:$F$5,0)+1,FALSE)+MIN(Kruistabel!$C$15,IF($D58="Ja",Kruistabel!$C$13,0)+IF(DN$6="Ja",Kruistabel!$C$14,0)),"")</f>
        <v>#N/A</v>
      </c>
      <c r="DO58" s="326" t="e">
        <f ca="1">IF(Plananalyse!DO58=1,VLOOKUP(DO$5,Kruistabel!$B$6:$F$9,MATCH($C58,Kruistabel!$C$5:$F$5,0)+1,FALSE)+MIN(Kruistabel!$C$15,IF($D58="Ja",Kruistabel!$C$13,0)+IF(DO$6="Ja",Kruistabel!$C$14,0)),"")</f>
        <v>#N/A</v>
      </c>
      <c r="DP58" s="326" t="e">
        <f ca="1">IF(Plananalyse!DP58=1,VLOOKUP(DP$5,Kruistabel!$B$6:$F$9,MATCH($C58,Kruistabel!$C$5:$F$5,0)+1,FALSE)+MIN(Kruistabel!$C$15,IF($D58="Ja",Kruistabel!$C$13,0)+IF(DP$6="Ja",Kruistabel!$C$14,0)),"")</f>
        <v>#N/A</v>
      </c>
      <c r="DQ58" s="326" t="e">
        <f ca="1">IF(Plananalyse!DQ58=1,VLOOKUP(DQ$5,Kruistabel!$B$6:$F$9,MATCH($C58,Kruistabel!$C$5:$F$5,0)+1,FALSE)+MIN(Kruistabel!$C$15,IF($D58="Ja",Kruistabel!$C$13,0)+IF(DQ$6="Ja",Kruistabel!$C$14,0)),"")</f>
        <v>#N/A</v>
      </c>
      <c r="DR58" s="326" t="e">
        <f ca="1">IF(Plananalyse!DR58=1,VLOOKUP(DR$5,Kruistabel!$B$6:$F$9,MATCH($C58,Kruistabel!$C$5:$F$5,0)+1,FALSE)+MIN(Kruistabel!$C$15,IF($D58="Ja",Kruistabel!$C$13,0)+IF(DR$6="Ja",Kruistabel!$C$14,0)),"")</f>
        <v>#N/A</v>
      </c>
      <c r="DS58" s="326" t="e">
        <f ca="1">IF(Plananalyse!DS58=1,VLOOKUP(DS$5,Kruistabel!$B$6:$F$9,MATCH($C58,Kruistabel!$C$5:$F$5,0)+1,FALSE)+MIN(Kruistabel!$C$15,IF($D58="Ja",Kruistabel!$C$13,0)+IF(DS$6="Ja",Kruistabel!$C$14,0)),"")</f>
        <v>#N/A</v>
      </c>
      <c r="DT58" s="326" t="e">
        <f ca="1">IF(Plananalyse!DT58=1,VLOOKUP(DT$5,Kruistabel!$B$6:$F$9,MATCH($C58,Kruistabel!$C$5:$F$5,0)+1,FALSE)+MIN(Kruistabel!$C$15,IF($D58="Ja",Kruistabel!$C$13,0)+IF(DT$6="Ja",Kruistabel!$C$14,0)),"")</f>
        <v>#N/A</v>
      </c>
      <c r="DU58" s="326" t="e">
        <f ca="1">IF(Plananalyse!DU58=1,VLOOKUP(DU$5,Kruistabel!$B$6:$F$9,MATCH($C58,Kruistabel!$C$5:$F$5,0)+1,FALSE)+MIN(Kruistabel!$C$15,IF($D58="Ja",Kruistabel!$C$13,0)+IF(DU$6="Ja",Kruistabel!$C$14,0)),"")</f>
        <v>#N/A</v>
      </c>
      <c r="DV58" s="326" t="e">
        <f ca="1">IF(Plananalyse!DV58=1,VLOOKUP(DV$5,Kruistabel!$B$6:$F$9,MATCH($C58,Kruistabel!$C$5:$F$5,0)+1,FALSE)+MIN(Kruistabel!$C$15,IF($D58="Ja",Kruistabel!$C$13,0)+IF(DV$6="Ja",Kruistabel!$C$14,0)),"")</f>
        <v>#N/A</v>
      </c>
      <c r="DW58" s="326" t="e">
        <f ca="1">IF(Plananalyse!DW58=1,VLOOKUP(DW$5,Kruistabel!$B$6:$F$9,MATCH($C58,Kruistabel!$C$5:$F$5,0)+1,FALSE)+MIN(Kruistabel!$C$15,IF($D58="Ja",Kruistabel!$C$13,0)+IF(DW$6="Ja",Kruistabel!$C$14,0)),"")</f>
        <v>#REF!</v>
      </c>
      <c r="DX58" s="326" t="e">
        <f ca="1">IF(Plananalyse!DX58=1,VLOOKUP(DX$5,Kruistabel!$B$6:$F$9,MATCH($C58,Kruistabel!$C$5:$F$5,0)+1,FALSE)+MIN(Kruistabel!$C$15,IF($D58="Ja",Kruistabel!$C$13,0)+IF(DX$6="Ja",Kruistabel!$C$14,0)),"")</f>
        <v>#REF!</v>
      </c>
      <c r="DY58" s="327"/>
      <c r="DZ58" s="326" t="e">
        <f ca="1">IF(Plananalyse!DZ58=1,VLOOKUP(DZ$5,Kruistabel!$B$6:$F$9,MATCH($C58,Kruistabel!$C$5:$F$5,0)+1,FALSE)+MIN(Kruistabel!$C$15,IF($D58="Ja",Kruistabel!$C$13,0)+IF(DZ$6="Ja",Kruistabel!$C$14,0)),"")</f>
        <v>#N/A</v>
      </c>
      <c r="EA58" s="326" t="e">
        <f ca="1">IF(Plananalyse!EA58=1,VLOOKUP(EA$5,Kruistabel!$B$6:$F$9,MATCH($C58,Kruistabel!$C$5:$F$5,0)+1,FALSE)+MIN(Kruistabel!$C$15,IF($D58="Ja",Kruistabel!$C$13,0)+IF(EA$6="Ja",Kruistabel!$C$14,0)),"")</f>
        <v>#N/A</v>
      </c>
      <c r="EB58" s="326" t="e">
        <f ca="1">IF(Plananalyse!EB58=1,VLOOKUP(EB$5,Kruistabel!$B$6:$F$9,MATCH($C58,Kruistabel!$C$5:$F$5,0)+1,FALSE)+MIN(Kruistabel!$C$15,IF($D58="Ja",Kruistabel!$C$13,0)+IF(EB$6="Ja",Kruistabel!$C$14,0)),"")</f>
        <v>#REF!</v>
      </c>
      <c r="EC58" s="326" t="e">
        <f ca="1">IF(Plananalyse!EC58=1,VLOOKUP(EC$5,Kruistabel!$B$6:$F$9,MATCH($C58,Kruistabel!$C$5:$F$5,0)+1,FALSE)+MIN(Kruistabel!$C$15,IF($D58="Ja",Kruistabel!$C$13,0)+IF(EC$6="Ja",Kruistabel!$C$14,0)),"")</f>
        <v>#REF!</v>
      </c>
      <c r="ED58" s="327"/>
      <c r="EE58" s="326" t="e">
        <f ca="1">IF(Plananalyse!EE58=1,VLOOKUP(EE$5,Kruistabel!$B$6:$F$9,MATCH($C58,Kruistabel!$C$5:$F$5,0)+1,FALSE)+MIN(Kruistabel!$C$15,IF($D58="Ja",Kruistabel!$C$13,0)+IF(EE$6="Ja",Kruistabel!$C$14,0)),"")</f>
        <v>#N/A</v>
      </c>
      <c r="EF58" s="326" t="e">
        <f ca="1">IF(Plananalyse!EF58=1,VLOOKUP(EF$5,Kruistabel!$B$6:$F$9,MATCH($C58,Kruistabel!$C$5:$F$5,0)+1,FALSE)+MIN(Kruistabel!$C$15,IF($D58="Ja",Kruistabel!$C$13,0)+IF(EF$6="Ja",Kruistabel!$C$14,0)),"")</f>
        <v>#N/A</v>
      </c>
      <c r="EG58" s="326" t="e">
        <f ca="1">IF(Plananalyse!EG58=1,VLOOKUP(EG$5,Kruistabel!$B$6:$F$9,MATCH($C58,Kruistabel!$C$5:$F$5,0)+1,FALSE)+MIN(Kruistabel!$C$15,IF($D58="Ja",Kruistabel!$C$13,0)+IF(EG$6="Ja",Kruistabel!$C$14,0)),"")</f>
        <v>#N/A</v>
      </c>
      <c r="EH58" s="326" t="e">
        <f ca="1">IF(Plananalyse!EH58=1,VLOOKUP(EH$5,Kruistabel!$B$6:$F$9,MATCH($C58,Kruistabel!$C$5:$F$5,0)+1,FALSE)+MIN(Kruistabel!$C$15,IF($D58="Ja",Kruistabel!$C$13,0)+IF(EH$6="Ja",Kruistabel!$C$14,0)),"")</f>
        <v>#REF!</v>
      </c>
      <c r="EI58" s="326" t="e">
        <f ca="1">IF(Plananalyse!EI58=1,VLOOKUP(EI$5,Kruistabel!$B$6:$F$9,MATCH($C58,Kruistabel!$C$5:$F$5,0)+1,FALSE)+MIN(Kruistabel!$C$15,IF($D58="Ja",Kruistabel!$C$13,0)+IF(EI$6="Ja",Kruistabel!$C$14,0)),"")</f>
        <v>#REF!</v>
      </c>
      <c r="EJ58" s="331" t="str">
        <f>IF(Plananalyse!EJ58=1,VLOOKUP(EJ$5,Kruistabel!$B$6:$F$9,MATCH($C58,Kruistabel!$C$5:$F$5,0)+1,FALSE)+MIN(Kruistabel!$C$15,IF($D58="Ja",Kruistabel!$C$13,0)+IF(EJ$6="Ja",Kruistabel!$C$14,0)),"")</f>
        <v/>
      </c>
      <c r="EK58" s="164"/>
      <c r="EL58" s="164"/>
      <c r="EM58" s="164"/>
      <c r="EN58" s="164"/>
    </row>
    <row r="59" spans="2:144">
      <c r="B59" s="337" t="s">
        <v>160</v>
      </c>
      <c r="C59" s="160" t="str">
        <f>_xlfn.IFNA(VLOOKUP($B59,Classificatietabel!$B$6:$I$91,C$7,FALSE),"")</f>
        <v>hoog</v>
      </c>
      <c r="D59" s="160" t="str">
        <f>_xlfn.IFNA(VLOOKUP($B59,Classificatietabel!$B$6:$I$91,D$7,FALSE),"")</f>
        <v>neen</v>
      </c>
      <c r="E59" s="119">
        <f>IF(AND(D59="laag",$D$3=1),0,_xlfn.IFNA(IF(VLOOKUP($B59,Classificatietabel!$B$6:$H$91,$E$5,FALSE)="Ja",1,0),""))</f>
        <v>1</v>
      </c>
      <c r="F59" s="163"/>
      <c r="G59" s="326">
        <f>IF(Plananalyse!G59=1,VLOOKUP(G$5,Kruistabel!$B$6:$F$9,MATCH($C59,Kruistabel!$C$5:$F$5,0)+1,FALSE)+MIN(Kruistabel!$C$15,IF($D59="Ja",Kruistabel!$C$13,0)+IF(G$6="Ja",Kruistabel!$C$14,0)),"")</f>
        <v>32</v>
      </c>
      <c r="H59" s="326">
        <f>IF(Plananalyse!H59=1,VLOOKUP(H$5,Kruistabel!$B$6:$F$9,MATCH($C59,Kruistabel!$C$5:$F$5,0)+1,FALSE)+MIN(Kruistabel!$C$15,IF($D59="Ja",Kruistabel!$C$13,0)+IF(H$6="Ja",Kruistabel!$C$14,0)),"")</f>
        <v>32</v>
      </c>
      <c r="I59" s="326">
        <f>IF(Plananalyse!I59=1,VLOOKUP(I$5,Kruistabel!$B$6:$F$9,MATCH($C59,Kruistabel!$C$5:$F$5,0)+1,FALSE)+MIN(Kruistabel!$C$15,IF($D59="Ja",Kruistabel!$C$13,0)+IF(I$6="Ja",Kruistabel!$C$14,0)),"")</f>
        <v>44</v>
      </c>
      <c r="J59" s="326">
        <f>IF(Plananalyse!J59=1,VLOOKUP(J$5,Kruistabel!$B$6:$F$9,MATCH($C59,Kruistabel!$C$5:$F$5,0)+1,FALSE)+MIN(Kruistabel!$C$15,IF($D59="Ja",Kruistabel!$C$13,0)+IF(J$6="Ja",Kruistabel!$C$14,0)),"")</f>
        <v>32</v>
      </c>
      <c r="K59" s="326">
        <f>IF(Plananalyse!K59=1,VLOOKUP(K$5,Kruistabel!$B$6:$F$9,MATCH($C59,Kruistabel!$C$5:$F$5,0)+1,FALSE)+MIN(Kruistabel!$C$15,IF($D59="Ja",Kruistabel!$C$13,0)+IF(K$6="Ja",Kruistabel!$C$14,0)),"")</f>
        <v>32</v>
      </c>
      <c r="L59" s="326">
        <f>IF(Plananalyse!L59=1,VLOOKUP(L$5,Kruistabel!$B$6:$F$9,MATCH($C59,Kruistabel!$C$5:$F$5,0)+1,FALSE)+MIN(Kruistabel!$C$15,IF($D59="Ja",Kruistabel!$C$13,0)+IF(L$6="Ja",Kruistabel!$C$14,0)),"")</f>
        <v>32</v>
      </c>
      <c r="M59" s="326">
        <f>IF(Plananalyse!M59=1,VLOOKUP(M$5,Kruistabel!$B$6:$F$9,MATCH($C59,Kruistabel!$C$5:$F$5,0)+1,FALSE)+MIN(Kruistabel!$C$15,IF($D59="Ja",Kruistabel!$C$13,0)+IF(M$6="Ja",Kruistabel!$C$14,0)),"")</f>
        <v>48</v>
      </c>
      <c r="N59" s="326">
        <f>IF(Plananalyse!N59=1,VLOOKUP(N$5,Kruistabel!$B$6:$F$9,MATCH($C59,Kruistabel!$C$5:$F$5,0)+1,FALSE)+MIN(Kruistabel!$C$15,IF($D59="Ja",Kruistabel!$C$13,0)+IF(N$6="Ja",Kruistabel!$C$14,0)),"")</f>
        <v>48</v>
      </c>
      <c r="O59" s="326">
        <f>IF(Plananalyse!O59=1,VLOOKUP(O$5,Kruistabel!$B$6:$F$9,MATCH($C59,Kruistabel!$C$5:$F$5,0)+1,FALSE)+MIN(Kruistabel!$C$15,IF($D59="Ja",Kruistabel!$C$13,0)+IF(O$6="Ja",Kruistabel!$C$14,0)),"")</f>
        <v>48</v>
      </c>
      <c r="P59" s="326">
        <f>IF(Plananalyse!P59=1,VLOOKUP(P$5,Kruistabel!$B$6:$F$9,MATCH($C59,Kruistabel!$C$5:$F$5,0)+1,FALSE)+MIN(Kruistabel!$C$15,IF($D59="Ja",Kruistabel!$C$13,0)+IF(P$6="Ja",Kruistabel!$C$14,0)),"")</f>
        <v>52</v>
      </c>
      <c r="Q59" s="326">
        <f>IF(Plananalyse!Q59=1,VLOOKUP(Q$5,Kruistabel!$B$6:$F$9,MATCH($C59,Kruistabel!$C$5:$F$5,0)+1,FALSE)+MIN(Kruistabel!$C$15,IF($D59="Ja",Kruistabel!$C$13,0)+IF(Q$6="Ja",Kruistabel!$C$14,0)),"")</f>
        <v>44</v>
      </c>
      <c r="R59" s="326">
        <f>IF(Plananalyse!R59=1,VLOOKUP(R$5,Kruistabel!$B$6:$F$9,MATCH($C59,Kruistabel!$C$5:$F$5,0)+1,FALSE)+MIN(Kruistabel!$C$15,IF($D59="Ja",Kruistabel!$C$13,0)+IF(R$6="Ja",Kruistabel!$C$14,0)),"")</f>
        <v>48</v>
      </c>
      <c r="S59" s="326">
        <f>IF(Plananalyse!S59=1,VLOOKUP(S$5,Kruistabel!$B$6:$F$9,MATCH($C59,Kruistabel!$C$5:$F$5,0)+1,FALSE)+MIN(Kruistabel!$C$15,IF($D59="Ja",Kruistabel!$C$13,0)+IF(S$6="Ja",Kruistabel!$C$14,0)),"")</f>
        <v>32</v>
      </c>
      <c r="T59" s="326">
        <f>IF(Plananalyse!T59=1,VLOOKUP(T$5,Kruistabel!$B$6:$F$9,MATCH($C59,Kruistabel!$C$5:$F$5,0)+1,FALSE)+MIN(Kruistabel!$C$15,IF($D59="Ja",Kruistabel!$C$13,0)+IF(T$6="Ja",Kruistabel!$C$14,0)),"")</f>
        <v>32</v>
      </c>
      <c r="U59" s="326">
        <f>IF(Plananalyse!U59=1,VLOOKUP(U$5,Kruistabel!$B$6:$F$9,MATCH($C59,Kruistabel!$C$5:$F$5,0)+1,FALSE)+MIN(Kruistabel!$C$15,IF($D59="Ja",Kruistabel!$C$13,0)+IF(U$6="Ja",Kruistabel!$C$14,0)),"")</f>
        <v>32</v>
      </c>
      <c r="V59" s="326">
        <f>IF(Plananalyse!V59=1,VLOOKUP(V$5,Kruistabel!$B$6:$F$9,MATCH($C59,Kruistabel!$C$5:$F$5,0)+1,FALSE)+MIN(Kruistabel!$C$15,IF($D59="Ja",Kruistabel!$C$13,0)+IF(V$6="Ja",Kruistabel!$C$14,0)),"")</f>
        <v>32</v>
      </c>
      <c r="W59" s="326">
        <f>IF(Plananalyse!W59=1,VLOOKUP(W$5,Kruistabel!$B$6:$F$9,MATCH($C59,Kruistabel!$C$5:$F$5,0)+1,FALSE)+MIN(Kruistabel!$C$15,IF($D59="Ja",Kruistabel!$C$13,0)+IF(W$6="Ja",Kruistabel!$C$14,0)),"")</f>
        <v>32</v>
      </c>
      <c r="X59" s="326">
        <f>IF(Plananalyse!X59=1,VLOOKUP(X$5,Kruistabel!$B$6:$F$9,MATCH($C59,Kruistabel!$C$5:$F$5,0)+1,FALSE)+MIN(Kruistabel!$C$15,IF($D59="Ja",Kruistabel!$C$13,0)+IF(X$6="Ja",Kruistabel!$C$14,0)),"")</f>
        <v>32</v>
      </c>
      <c r="Y59" s="326">
        <f>IF(Plananalyse!Y59=1,VLOOKUP(Y$5,Kruistabel!$B$6:$F$9,MATCH($C59,Kruistabel!$C$5:$F$5,0)+1,FALSE)+MIN(Kruistabel!$C$15,IF($D59="Ja",Kruistabel!$C$13,0)+IF(Y$6="Ja",Kruistabel!$C$14,0)),"")</f>
        <v>44</v>
      </c>
      <c r="Z59" s="326">
        <f>IF(Plananalyse!Z59=1,VLOOKUP(Z$5,Kruistabel!$B$6:$F$9,MATCH($C59,Kruistabel!$C$5:$F$5,0)+1,FALSE)+MIN(Kruistabel!$C$15,IF($D59="Ja",Kruistabel!$C$13,0)+IF(Z$6="Ja",Kruistabel!$C$14,0)),"")</f>
        <v>32</v>
      </c>
      <c r="AA59" s="326">
        <f>IF(Plananalyse!AA59=1,VLOOKUP(AA$5,Kruistabel!$B$6:$F$9,MATCH($C59,Kruistabel!$C$5:$F$5,0)+1,FALSE)+MIN(Kruistabel!$C$15,IF($D59="Ja",Kruistabel!$C$13,0)+IF(AA$6="Ja",Kruistabel!$C$14,0)),"")</f>
        <v>32</v>
      </c>
      <c r="AB59" s="326">
        <f>IF(Plananalyse!AB59=1,VLOOKUP(AB$5,Kruistabel!$B$6:$F$9,MATCH($C59,Kruistabel!$C$5:$F$5,0)+1,FALSE)+MIN(Kruistabel!$C$15,IF($D59="Ja",Kruistabel!$C$13,0)+IF(AB$6="Ja",Kruistabel!$C$14,0)),"")</f>
        <v>32</v>
      </c>
      <c r="AC59" s="326">
        <f>IF(Plananalyse!AC59=1,VLOOKUP(AC$5,Kruistabel!$B$6:$F$9,MATCH($C59,Kruistabel!$C$5:$F$5,0)+1,FALSE)+MIN(Kruistabel!$C$15,IF($D59="Ja",Kruistabel!$C$13,0)+IF(AC$6="Ja",Kruistabel!$C$14,0)),"")</f>
        <v>32</v>
      </c>
      <c r="AD59" s="326">
        <f>IF(Plananalyse!AD59=1,VLOOKUP(AD$5,Kruistabel!$B$6:$F$9,MATCH($C59,Kruistabel!$C$5:$F$5,0)+1,FALSE)+MIN(Kruistabel!$C$15,IF($D59="Ja",Kruistabel!$C$13,0)+IF(AD$6="Ja",Kruistabel!$C$14,0)),"")</f>
        <v>32</v>
      </c>
      <c r="AE59" s="326">
        <f>IF(Plananalyse!AE59=1,VLOOKUP(AE$5,Kruistabel!$B$6:$F$9,MATCH($C59,Kruistabel!$C$5:$F$5,0)+1,FALSE)+MIN(Kruistabel!$C$15,IF($D59="Ja",Kruistabel!$C$13,0)+IF(AE$6="Ja",Kruistabel!$C$14,0)),"")</f>
        <v>32</v>
      </c>
      <c r="AF59" s="326">
        <f>IF(Plananalyse!AF59=1,VLOOKUP(AF$5,Kruistabel!$B$6:$F$9,MATCH($C59,Kruistabel!$C$5:$F$5,0)+1,FALSE)+MIN(Kruistabel!$C$15,IF($D59="Ja",Kruistabel!$C$13,0)+IF(AF$6="Ja",Kruistabel!$C$14,0)),"")</f>
        <v>32</v>
      </c>
      <c r="AG59" s="326">
        <f>IF(Plananalyse!AG59=1,VLOOKUP(AG$5,Kruistabel!$B$6:$F$9,MATCH($C59,Kruistabel!$C$5:$F$5,0)+1,FALSE)+MIN(Kruistabel!$C$15,IF($D59="Ja",Kruistabel!$C$13,0)+IF(AG$6="Ja",Kruistabel!$C$14,0)),"")</f>
        <v>32</v>
      </c>
      <c r="AH59" s="326">
        <f>IF(Plananalyse!AH59=1,VLOOKUP(AH$5,Kruistabel!$B$6:$F$9,MATCH($C59,Kruistabel!$C$5:$F$5,0)+1,FALSE)+MIN(Kruistabel!$C$15,IF($D59="Ja",Kruistabel!$C$13,0)+IF(AH$6="Ja",Kruistabel!$C$14,0)),"")</f>
        <v>32</v>
      </c>
      <c r="AI59" s="326">
        <f>IF(Plananalyse!AI59=1,VLOOKUP(AI$5,Kruistabel!$B$6:$F$9,MATCH($C59,Kruistabel!$C$5:$F$5,0)+1,FALSE)+MIN(Kruistabel!$C$15,IF($D59="Ja",Kruistabel!$C$13,0)+IF(AI$6="Ja",Kruistabel!$C$14,0)),"")</f>
        <v>32</v>
      </c>
      <c r="AJ59" s="326">
        <f>IF(Plananalyse!AJ59=1,VLOOKUP(AJ$5,Kruistabel!$B$6:$F$9,MATCH($C59,Kruistabel!$C$5:$F$5,0)+1,FALSE)+MIN(Kruistabel!$C$15,IF($D59="Ja",Kruistabel!$C$13,0)+IF(AJ$6="Ja",Kruistabel!$C$14,0)),"")</f>
        <v>32</v>
      </c>
      <c r="AK59" s="326">
        <f>IF(Plananalyse!AK59=1,VLOOKUP(AK$5,Kruistabel!$B$6:$F$9,MATCH($C59,Kruistabel!$C$5:$F$5,0)+1,FALSE)+MIN(Kruistabel!$C$15,IF($D59="Ja",Kruistabel!$C$13,0)+IF(AK$6="Ja",Kruistabel!$C$14,0)),"")</f>
        <v>46</v>
      </c>
      <c r="AL59" s="326">
        <f>IF(Plananalyse!AL59=1,VLOOKUP(AL$5,Kruistabel!$B$6:$F$9,MATCH($C59,Kruistabel!$C$5:$F$5,0)+1,FALSE)+MIN(Kruistabel!$C$15,IF($D59="Ja",Kruistabel!$C$13,0)+IF(AL$6="Ja",Kruistabel!$C$14,0)),"")</f>
        <v>32</v>
      </c>
      <c r="AM59" s="326">
        <f>IF(Plananalyse!AM59=1,VLOOKUP(AM$5,Kruistabel!$B$6:$F$9,MATCH($C59,Kruistabel!$C$5:$F$5,0)+1,FALSE)+MIN(Kruistabel!$C$15,IF($D59="Ja",Kruistabel!$C$13,0)+IF(AM$6="Ja",Kruistabel!$C$14,0)),"")</f>
        <v>32</v>
      </c>
      <c r="AN59" s="327"/>
      <c r="AO59" s="326">
        <f>IF(Plananalyse!AO59=1,VLOOKUP(AO$5,Kruistabel!$B$6:$F$9,MATCH($C59,Kruistabel!$C$5:$F$5,0)+1,FALSE)+MIN(Kruistabel!$C$15,IF($D59="Ja",Kruistabel!$C$13,0)+IF(AO$6="Ja",Kruistabel!$C$14,0)),"")</f>
        <v>46</v>
      </c>
      <c r="AP59" s="326">
        <f>IF(Plananalyse!AP59=1,VLOOKUP(AP$5,Kruistabel!$B$6:$F$9,MATCH($C59,Kruistabel!$C$5:$F$5,0)+1,FALSE)+MIN(Kruistabel!$C$15,IF($D59="Ja",Kruistabel!$C$13,0)+IF(AP$6="Ja",Kruistabel!$C$14,0)),"")</f>
        <v>46</v>
      </c>
      <c r="AQ59" s="326">
        <f>IF(Plananalyse!AQ59=1,VLOOKUP(AQ$5,Kruistabel!$B$6:$F$9,MATCH($C59,Kruistabel!$C$5:$F$5,0)+1,FALSE)+MIN(Kruistabel!$C$15,IF($D59="Ja",Kruistabel!$C$13,0)+IF(AQ$6="Ja",Kruistabel!$C$14,0)),"")</f>
        <v>46</v>
      </c>
      <c r="AR59" s="326">
        <f>IF(Plananalyse!AR59=1,VLOOKUP(AR$5,Kruistabel!$B$6:$F$9,MATCH($C59,Kruistabel!$C$5:$F$5,0)+1,FALSE)+MIN(Kruistabel!$C$15,IF($D59="Ja",Kruistabel!$C$13,0)+IF(AR$6="Ja",Kruistabel!$C$14,0)),"")</f>
        <v>50</v>
      </c>
      <c r="AS59" s="326">
        <f>IF(Plananalyse!AS59=1,VLOOKUP(AS$5,Kruistabel!$B$6:$F$9,MATCH($C59,Kruistabel!$C$5:$F$5,0)+1,FALSE)+MIN(Kruistabel!$C$15,IF($D59="Ja",Kruistabel!$C$13,0)+IF(AS$6="Ja",Kruistabel!$C$14,0)),"")</f>
        <v>46</v>
      </c>
      <c r="AT59" s="326">
        <f>IF(Plananalyse!AT59=1,VLOOKUP(AT$5,Kruistabel!$B$6:$F$9,MATCH($C59,Kruistabel!$C$5:$F$5,0)+1,FALSE)+MIN(Kruistabel!$C$15,IF($D59="Ja",Kruistabel!$C$13,0)+IF(AT$6="Ja",Kruistabel!$C$14,0)),"")</f>
        <v>50</v>
      </c>
      <c r="AU59" s="326">
        <f>IF(Plananalyse!AU59=1,VLOOKUP(AU$5,Kruistabel!$B$6:$F$9,MATCH($C59,Kruistabel!$C$5:$F$5,0)+1,FALSE)+MIN(Kruistabel!$C$15,IF($D59="Ja",Kruistabel!$C$13,0)+IF(AU$6="Ja",Kruistabel!$C$14,0)),"")</f>
        <v>32</v>
      </c>
      <c r="AV59" s="326">
        <f>IF(Plananalyse!AV59=1,VLOOKUP(AV$5,Kruistabel!$B$6:$F$9,MATCH($C59,Kruistabel!$C$5:$F$5,0)+1,FALSE)+MIN(Kruistabel!$C$15,IF($D59="Ja",Kruistabel!$C$13,0)+IF(AV$6="Ja",Kruistabel!$C$14,0)),"")</f>
        <v>46</v>
      </c>
      <c r="AW59" s="326">
        <f>IF(Plananalyse!AW59=1,VLOOKUP(AW$5,Kruistabel!$B$6:$F$9,MATCH($C59,Kruistabel!$C$5:$F$5,0)+1,FALSE)+MIN(Kruistabel!$C$15,IF($D59="Ja",Kruistabel!$C$13,0)+IF(AW$6="Ja",Kruistabel!$C$14,0)),"")</f>
        <v>32</v>
      </c>
      <c r="AX59" s="326">
        <f>IF(Plananalyse!AX59=1,VLOOKUP(AX$5,Kruistabel!$B$6:$F$9,MATCH($C59,Kruistabel!$C$5:$F$5,0)+1,FALSE)+MIN(Kruistabel!$C$15,IF($D59="Ja",Kruistabel!$C$13,0)+IF(AX$6="Ja",Kruistabel!$C$14,0)),"")</f>
        <v>32</v>
      </c>
      <c r="AY59" s="327"/>
      <c r="AZ59" s="326">
        <f>IF(Plananalyse!AZ59=1,VLOOKUP(AZ$5,Kruistabel!$B$6:$F$9,MATCH($C59,Kruistabel!$C$5:$F$5,0)+1,FALSE)+MIN(Kruistabel!$C$15,IF($D59="Ja",Kruistabel!$C$13,0)+IF(AZ$6="Ja",Kruistabel!$C$14,0)),"")</f>
        <v>32</v>
      </c>
      <c r="BA59" s="326">
        <f>IF(Plananalyse!BA59=1,VLOOKUP(BA$5,Kruistabel!$B$6:$F$9,MATCH($C59,Kruistabel!$C$5:$F$5,0)+1,FALSE)+MIN(Kruistabel!$C$15,IF($D59="Ja",Kruistabel!$C$13,0)+IF(BA$6="Ja",Kruistabel!$C$14,0)),"")</f>
        <v>32</v>
      </c>
      <c r="BB59" s="326">
        <f>IF(Plananalyse!BB59=1,VLOOKUP(BB$5,Kruistabel!$B$6:$F$9,MATCH($C59,Kruistabel!$C$5:$F$5,0)+1,FALSE)+MIN(Kruistabel!$C$15,IF($D59="Ja",Kruistabel!$C$13,0)+IF(BB$6="Ja",Kruistabel!$C$14,0)),"")</f>
        <v>44</v>
      </c>
      <c r="BC59" s="326">
        <f>IF(Plananalyse!BC59=1,VLOOKUP(BC$5,Kruistabel!$B$6:$F$9,MATCH($C59,Kruistabel!$C$5:$F$5,0)+1,FALSE)+MIN(Kruistabel!$C$15,IF($D59="Ja",Kruistabel!$C$13,0)+IF(BC$6="Ja",Kruistabel!$C$14,0)),"")</f>
        <v>44</v>
      </c>
      <c r="BD59" s="326">
        <f>IF(Plananalyse!BD59=1,VLOOKUP(BD$5,Kruistabel!$B$6:$F$9,MATCH($C59,Kruistabel!$C$5:$F$5,0)+1,FALSE)+MIN(Kruistabel!$C$15,IF($D59="Ja",Kruistabel!$C$13,0)+IF(BD$6="Ja",Kruistabel!$C$14,0)),"")</f>
        <v>32</v>
      </c>
      <c r="BE59" s="326">
        <f ca="1">IF(Plananalyse!BE59=1,VLOOKUP(BE$5,Kruistabel!$B$6:$F$9,MATCH($C59,Kruistabel!$C$5:$F$5,0)+1,FALSE)+MIN(Kruistabel!$C$15,IF($D59="Ja",Kruistabel!$C$13,0)+IF(BE$6="Ja",Kruistabel!$C$14,0)),"")</f>
        <v>32</v>
      </c>
      <c r="BF59" s="326">
        <f ca="1">IF(Plananalyse!BF59=1,VLOOKUP(BF$5,Kruistabel!$B$6:$F$9,MATCH($C59,Kruistabel!$C$5:$F$5,0)+1,FALSE)+MIN(Kruistabel!$C$15,IF($D59="Ja",Kruistabel!$C$13,0)+IF(BF$6="Ja",Kruistabel!$C$14,0)),"")</f>
        <v>32</v>
      </c>
      <c r="BG59" s="326">
        <f ca="1">IF(Plananalyse!BG59=1,VLOOKUP(BG$5,Kruistabel!$B$6:$F$9,MATCH($C59,Kruistabel!$C$5:$F$5,0)+1,FALSE)+MIN(Kruistabel!$C$15,IF($D59="Ja",Kruistabel!$C$13,0)+IF(BG$6="Ja",Kruistabel!$C$14,0)),"")</f>
        <v>32</v>
      </c>
      <c r="BH59" s="326">
        <f ca="1">IF(Plananalyse!BH59=1,VLOOKUP(BH$5,Kruistabel!$B$6:$F$9,MATCH($C59,Kruistabel!$C$5:$F$5,0)+1,FALSE)+MIN(Kruistabel!$C$15,IF($D59="Ja",Kruistabel!$C$13,0)+IF(BH$6="Ja",Kruistabel!$C$14,0)),"")</f>
        <v>32</v>
      </c>
      <c r="BI59" s="327"/>
      <c r="BJ59" s="326" t="e">
        <f ca="1">IF(Plananalyse!BJ59=1,VLOOKUP(BJ$5,Kruistabel!$B$6:$F$9,MATCH($C59,Kruistabel!$C$5:$F$5,0)+1,FALSE)+MIN(Kruistabel!$C$15,IF($D59="Ja",Kruistabel!$C$13,0)+IF(BJ$6="Ja",Kruistabel!$C$14,0)),"")</f>
        <v>#N/A</v>
      </c>
      <c r="BK59" s="326" t="e">
        <f ca="1">IF(Plananalyse!BK59=1,VLOOKUP(BK$5,Kruistabel!$B$6:$F$9,MATCH($C59,Kruistabel!$C$5:$F$5,0)+1,FALSE)+MIN(Kruistabel!$C$15,IF($D59="Ja",Kruistabel!$C$13,0)+IF(BK$6="Ja",Kruistabel!$C$14,0)),"")</f>
        <v>#N/A</v>
      </c>
      <c r="BL59" s="326" t="e">
        <f ca="1">IF(Plananalyse!BL59=1,VLOOKUP(BL$5,Kruistabel!$B$6:$F$9,MATCH($C59,Kruistabel!$C$5:$F$5,0)+1,FALSE)+MIN(Kruistabel!$C$15,IF($D59="Ja",Kruistabel!$C$13,0)+IF(BL$6="Ja",Kruistabel!$C$14,0)),"")</f>
        <v>#N/A</v>
      </c>
      <c r="BM59" s="326" t="e">
        <f ca="1">IF(Plananalyse!BM59=1,VLOOKUP(BM$5,Kruistabel!$B$6:$F$9,MATCH($C59,Kruistabel!$C$5:$F$5,0)+1,FALSE)+MIN(Kruistabel!$C$15,IF($D59="Ja",Kruistabel!$C$13,0)+IF(BM$6="Ja",Kruistabel!$C$14,0)),"")</f>
        <v>#N/A</v>
      </c>
      <c r="BN59" s="326" t="e">
        <f ca="1">IF(Plananalyse!BN59=1,VLOOKUP(BN$5,Kruistabel!$B$6:$F$9,MATCH($C59,Kruistabel!$C$5:$F$5,0)+1,FALSE)+MIN(Kruistabel!$C$15,IF($D59="Ja",Kruistabel!$C$13,0)+IF(BN$6="Ja",Kruistabel!$C$14,0)),"")</f>
        <v>#N/A</v>
      </c>
      <c r="BO59" s="326" t="e">
        <f ca="1">IF(Plananalyse!BO59=1,VLOOKUP(BO$5,Kruistabel!$B$6:$F$9,MATCH($C59,Kruistabel!$C$5:$F$5,0)+1,FALSE)+MIN(Kruistabel!$C$15,IF($D59="Ja",Kruistabel!$C$13,0)+IF(BO$6="Ja",Kruistabel!$C$14,0)),"")</f>
        <v>#N/A</v>
      </c>
      <c r="BP59" s="326" t="e">
        <f ca="1">IF(Plananalyse!BP59=1,VLOOKUP(BP$5,Kruistabel!$B$6:$F$9,MATCH($C59,Kruistabel!$C$5:$F$5,0)+1,FALSE)+MIN(Kruistabel!$C$15,IF($D59="Ja",Kruistabel!$C$13,0)+IF(BP$6="Ja",Kruistabel!$C$14,0)),"")</f>
        <v>#N/A</v>
      </c>
      <c r="BQ59" s="326" t="e">
        <f ca="1">IF(Plananalyse!BQ59=1,VLOOKUP(BQ$5,Kruistabel!$B$6:$F$9,MATCH($C59,Kruistabel!$C$5:$F$5,0)+1,FALSE)+MIN(Kruistabel!$C$15,IF($D59="Ja",Kruistabel!$C$13,0)+IF(BQ$6="Ja",Kruistabel!$C$14,0)),"")</f>
        <v>#N/A</v>
      </c>
      <c r="BR59" s="326" t="e">
        <f ca="1">IF(Plananalyse!BR59=1,VLOOKUP(BR$5,Kruistabel!$B$6:$F$9,MATCH($C59,Kruistabel!$C$5:$F$5,0)+1,FALSE)+MIN(Kruistabel!$C$15,IF($D59="Ja",Kruistabel!$C$13,0)+IF(BR$6="Ja",Kruistabel!$C$14,0)),"")</f>
        <v>#REF!</v>
      </c>
      <c r="BS59" s="326" t="e">
        <f ca="1">IF(Plananalyse!BS59=1,VLOOKUP(BS$5,Kruistabel!$B$6:$F$9,MATCH($C59,Kruistabel!$C$5:$F$5,0)+1,FALSE)+MIN(Kruistabel!$C$15,IF($D59="Ja",Kruistabel!$C$13,0)+IF(BS$6="Ja",Kruistabel!$C$14,0)),"")</f>
        <v>#REF!</v>
      </c>
      <c r="BT59" s="65"/>
      <c r="BU59" s="231">
        <f ca="1">IF(Plananalyse!BU59=1,VLOOKUP(BU$5,Kruistabel!$B$6:$F$9,MATCH($C59,Kruistabel!$C$5:$F$5,0)+1,FALSE)+MIN(Kruistabel!$C$15,IF($D59="Ja",Kruistabel!$C$13,0)+IF(BU$6="Ja",Kruistabel!$C$14,0)),"")</f>
        <v>32</v>
      </c>
      <c r="BV59" s="326">
        <f ca="1">IF(Plananalyse!BV59=1,VLOOKUP(BV$5,Kruistabel!$B$6:$F$9,MATCH($C59,Kruistabel!$C$5:$F$5,0)+1,FALSE)+MIN(Kruistabel!$C$15,IF($D59="Ja",Kruistabel!$C$13,0)+IF(BV$6="Ja",Kruistabel!$C$14,0)),"")</f>
        <v>48</v>
      </c>
      <c r="BW59" s="326">
        <f ca="1">IF(Plananalyse!BW59=1,VLOOKUP(BW$5,Kruistabel!$B$6:$F$9,MATCH($C59,Kruistabel!$C$5:$F$5,0)+1,FALSE)+MIN(Kruistabel!$C$15,IF($D59="Ja",Kruistabel!$C$13,0)+IF(BW$6="Ja",Kruistabel!$C$14,0)),"")</f>
        <v>32</v>
      </c>
      <c r="BX59" s="326">
        <f ca="1">IF(Plananalyse!BX59=1,VLOOKUP(BX$5,Kruistabel!$B$6:$F$9,MATCH($C59,Kruistabel!$C$5:$F$5,0)+1,FALSE)+MIN(Kruistabel!$C$15,IF($D59="Ja",Kruistabel!$C$13,0)+IF(BX$6="Ja",Kruistabel!$C$14,0)),"")</f>
        <v>32</v>
      </c>
      <c r="BY59" s="327"/>
      <c r="BZ59" s="326" t="e">
        <f ca="1">IF(Plananalyse!BZ59=1,VLOOKUP(BZ$5,Kruistabel!$B$6:$F$9,MATCH($C59,Kruistabel!$C$5:$F$5,0)+1,FALSE)+MIN(Kruistabel!$C$15,IF($D59="Ja",Kruistabel!$C$13,0)+IF(BZ$6="Ja",Kruistabel!$C$14,0)),"")</f>
        <v>#N/A</v>
      </c>
      <c r="CA59" s="326" t="e">
        <f ca="1">IF(Plananalyse!CA59=1,VLOOKUP(CA$5,Kruistabel!$B$6:$F$9,MATCH($C59,Kruistabel!$C$5:$F$5,0)+1,FALSE)+MIN(Kruistabel!$C$15,IF($D59="Ja",Kruistabel!$C$13,0)+IF(CA$6="Ja",Kruistabel!$C$14,0)),"")</f>
        <v>#N/A</v>
      </c>
      <c r="CB59" s="326" t="e">
        <f ca="1">IF(Plananalyse!CB59=1,VLOOKUP(CB$5,Kruistabel!$B$6:$F$9,MATCH($C59,Kruistabel!$C$5:$F$5,0)+1,FALSE)+MIN(Kruistabel!$C$15,IF($D59="Ja",Kruistabel!$C$13,0)+IF(CB$6="Ja",Kruistabel!$C$14,0)),"")</f>
        <v>#N/A</v>
      </c>
      <c r="CC59" s="326" t="e">
        <f ca="1">IF(Plananalyse!CC59=1,VLOOKUP(CC$5,Kruistabel!$B$6:$F$9,MATCH($C59,Kruistabel!$C$5:$F$5,0)+1,FALSE)+MIN(Kruistabel!$C$15,IF($D59="Ja",Kruistabel!$C$13,0)+IF(CC$6="Ja",Kruistabel!$C$14,0)),"")</f>
        <v>#N/A</v>
      </c>
      <c r="CD59" s="326" t="e">
        <f ca="1">IF(Plananalyse!CD59=1,VLOOKUP(CD$5,Kruistabel!$B$6:$F$9,MATCH($C59,Kruistabel!$C$5:$F$5,0)+1,FALSE)+MIN(Kruistabel!$C$15,IF($D59="Ja",Kruistabel!$C$13,0)+IF(CD$6="Ja",Kruistabel!$C$14,0)),"")</f>
        <v>#N/A</v>
      </c>
      <c r="CE59" s="326" t="e">
        <f ca="1">IF(Plananalyse!CE59=1,VLOOKUP(CE$5,Kruistabel!$B$6:$F$9,MATCH($C59,Kruistabel!$C$5:$F$5,0)+1,FALSE)+MIN(Kruistabel!$C$15,IF($D59="Ja",Kruistabel!$C$13,0)+IF(CE$6="Ja",Kruistabel!$C$14,0)),"")</f>
        <v>#N/A</v>
      </c>
      <c r="CF59" s="326" t="e">
        <f ca="1">IF(Plananalyse!CF59=1,VLOOKUP(CF$5,Kruistabel!$B$6:$F$9,MATCH($C59,Kruistabel!$C$5:$F$5,0)+1,FALSE)+MIN(Kruistabel!$C$15,IF($D59="Ja",Kruistabel!$C$13,0)+IF(CF$6="Ja",Kruistabel!$C$14,0)),"")</f>
        <v>#N/A</v>
      </c>
      <c r="CG59" s="326" t="e">
        <f ca="1">IF(Plananalyse!CG59=1,VLOOKUP(CG$5,Kruistabel!$B$6:$F$9,MATCH($C59,Kruistabel!$C$5:$F$5,0)+1,FALSE)+MIN(Kruistabel!$C$15,IF($D59="Ja",Kruistabel!$C$13,0)+IF(CG$6="Ja",Kruistabel!$C$14,0)),"")</f>
        <v>#REF!</v>
      </c>
      <c r="CH59" s="326" t="e">
        <f ca="1">IF(Plananalyse!CH59=1,VLOOKUP(CH$5,Kruistabel!$B$6:$F$9,MATCH($C59,Kruistabel!$C$5:$F$5,0)+1,FALSE)+MIN(Kruistabel!$C$15,IF($D59="Ja",Kruistabel!$C$13,0)+IF(CH$6="Ja",Kruistabel!$C$14,0)),"")</f>
        <v>#REF!</v>
      </c>
      <c r="CI59" s="65"/>
      <c r="CJ59" s="326">
        <f ca="1">IF(Plananalyse!CJ59=1,VLOOKUP(CJ$5,Kruistabel!$B$6:$F$9,MATCH($C59,Kruistabel!$C$5:$F$5,0)+1,FALSE)+MIN(Kruistabel!$C$15,IF($D59="Ja",Kruistabel!$C$13,0)+IF(CJ$6="Ja",Kruistabel!$C$14,0)),"")</f>
        <v>48</v>
      </c>
      <c r="CK59" s="326">
        <f ca="1">IF(Plananalyse!CK59=1,VLOOKUP(CK$5,Kruistabel!$B$6:$F$9,MATCH($C59,Kruistabel!$C$5:$F$5,0)+1,FALSE)+MIN(Kruistabel!$C$15,IF($D59="Ja",Kruistabel!$C$13,0)+IF(CK$6="Ja",Kruistabel!$C$14,0)),"")</f>
        <v>48</v>
      </c>
      <c r="CL59" s="326">
        <f ca="1">IF(Plananalyse!CL59=1,VLOOKUP(CL$5,Kruistabel!$B$6:$F$9,MATCH($C59,Kruistabel!$C$5:$F$5,0)+1,FALSE)+MIN(Kruistabel!$C$15,IF($D59="Ja",Kruistabel!$C$13,0)+IF(CL$6="Ja",Kruistabel!$C$14,0)),"")</f>
        <v>32</v>
      </c>
      <c r="CM59" s="326">
        <f ca="1">IF(Plananalyse!CM59=1,VLOOKUP(CM$5,Kruistabel!$B$6:$F$9,MATCH($C59,Kruistabel!$C$5:$F$5,0)+1,FALSE)+MIN(Kruistabel!$C$15,IF($D59="Ja",Kruistabel!$C$13,0)+IF(CM$6="Ja",Kruistabel!$C$14,0)),"")</f>
        <v>52</v>
      </c>
      <c r="CN59" s="326">
        <f ca="1">IF(Plananalyse!CN59=1,VLOOKUP(CN$5,Kruistabel!$B$6:$F$9,MATCH($C59,Kruistabel!$C$5:$F$5,0)+1,FALSE)+MIN(Kruistabel!$C$15,IF($D59="Ja",Kruistabel!$C$13,0)+IF(CN$6="Ja",Kruistabel!$C$14,0)),"")</f>
        <v>52</v>
      </c>
      <c r="CO59" s="326">
        <f ca="1">IF(Plananalyse!CO59=1,VLOOKUP(CO$5,Kruistabel!$B$6:$F$9,MATCH($C59,Kruistabel!$C$5:$F$5,0)+1,FALSE)+MIN(Kruistabel!$C$15,IF($D59="Ja",Kruistabel!$C$13,0)+IF(CO$6="Ja",Kruistabel!$C$14,0)),"")</f>
        <v>44</v>
      </c>
      <c r="CP59" s="326">
        <f ca="1">IF(Plananalyse!CP59=1,VLOOKUP(CP$5,Kruistabel!$B$6:$F$9,MATCH($C59,Kruistabel!$C$5:$F$5,0)+1,FALSE)+MIN(Kruistabel!$C$15,IF($D59="Ja",Kruistabel!$C$13,0)+IF(CP$6="Ja",Kruistabel!$C$14,0)),"")</f>
        <v>48</v>
      </c>
      <c r="CQ59" s="326">
        <f ca="1">IF(Plananalyse!CQ59=1,VLOOKUP(CQ$5,Kruistabel!$B$6:$F$9,MATCH($C59,Kruistabel!$C$5:$F$5,0)+1,FALSE)+MIN(Kruistabel!$C$15,IF($D59="Ja",Kruistabel!$C$13,0)+IF(CQ$6="Ja",Kruistabel!$C$14,0)),"")</f>
        <v>44</v>
      </c>
      <c r="CR59" s="326">
        <f ca="1">IF(Plananalyse!CR59=1,VLOOKUP(CR$5,Kruistabel!$B$6:$F$9,MATCH($C59,Kruistabel!$C$5:$F$5,0)+1,FALSE)+MIN(Kruistabel!$C$15,IF($D59="Ja",Kruistabel!$C$13,0)+IF(CR$6="Ja",Kruistabel!$C$14,0)),"")</f>
        <v>46</v>
      </c>
      <c r="CS59" s="326">
        <f ca="1">IF(Plananalyse!CS59=1,VLOOKUP(CS$5,Kruistabel!$B$6:$F$9,MATCH($C59,Kruistabel!$C$5:$F$5,0)+1,FALSE)+MIN(Kruistabel!$C$15,IF($D59="Ja",Kruistabel!$C$13,0)+IF(CS$6="Ja",Kruistabel!$C$14,0)),"")</f>
        <v>48</v>
      </c>
      <c r="CT59" s="326">
        <f ca="1">IF(Plananalyse!CT59=1,VLOOKUP(CT$5,Kruistabel!$B$6:$F$9,MATCH($C59,Kruistabel!$C$5:$F$5,0)+1,FALSE)+MIN(Kruistabel!$C$15,IF($D59="Ja",Kruistabel!$C$13,0)+IF(CT$6="Ja",Kruistabel!$C$14,0)),"")</f>
        <v>48</v>
      </c>
      <c r="CU59" s="326">
        <f ca="1">IF(Plananalyse!CU59=1,VLOOKUP(CU$5,Kruistabel!$B$6:$F$9,MATCH($C59,Kruistabel!$C$5:$F$5,0)+1,FALSE)+MIN(Kruistabel!$C$15,IF($D59="Ja",Kruistabel!$C$13,0)+IF(CU$6="Ja",Kruistabel!$C$14,0)),"")</f>
        <v>44</v>
      </c>
      <c r="CV59" s="326">
        <f ca="1">IF(Plananalyse!CV59=1,VLOOKUP(CV$5,Kruistabel!$B$6:$F$9,MATCH($C59,Kruistabel!$C$5:$F$5,0)+1,FALSE)+MIN(Kruistabel!$C$15,IF($D59="Ja",Kruistabel!$C$13,0)+IF(CV$6="Ja",Kruistabel!$C$14,0)),"")</f>
        <v>44</v>
      </c>
      <c r="CW59" s="326">
        <f ca="1">IF(Plananalyse!CW59=1,VLOOKUP(CW$5,Kruistabel!$B$6:$F$9,MATCH($C59,Kruistabel!$C$5:$F$5,0)+1,FALSE)+MIN(Kruistabel!$C$15,IF($D59="Ja",Kruistabel!$C$13,0)+IF(CW$6="Ja",Kruistabel!$C$14,0)),"")</f>
        <v>48</v>
      </c>
      <c r="CX59" s="326">
        <f ca="1">IF(Plananalyse!CX59=1,VLOOKUP(CX$5,Kruistabel!$B$6:$F$9,MATCH($C59,Kruistabel!$C$5:$F$5,0)+1,FALSE)+MIN(Kruistabel!$C$15,IF($D59="Ja",Kruistabel!$C$13,0)+IF(CX$6="Ja",Kruistabel!$C$14,0)),"")</f>
        <v>32</v>
      </c>
      <c r="CY59" s="326">
        <f ca="1">IF(Plananalyse!CY59=1,VLOOKUP(CY$5,Kruistabel!$B$6:$F$9,MATCH($C59,Kruistabel!$C$5:$F$5,0)+1,FALSE)+MIN(Kruistabel!$C$15,IF($D59="Ja",Kruistabel!$C$13,0)+IF(CY$6="Ja",Kruistabel!$C$14,0)),"")</f>
        <v>44</v>
      </c>
      <c r="CZ59" s="326">
        <f ca="1">IF(Plananalyse!CZ59=1,VLOOKUP(CZ$5,Kruistabel!$B$6:$F$9,MATCH($C59,Kruistabel!$C$5:$F$5,0)+1,FALSE)+MIN(Kruistabel!$C$15,IF($D59="Ja",Kruistabel!$C$13,0)+IF(CZ$6="Ja",Kruistabel!$C$14,0)),"")</f>
        <v>44</v>
      </c>
      <c r="DA59" s="326">
        <f ca="1">IF(Plananalyse!DA59=1,VLOOKUP(DA$5,Kruistabel!$B$6:$F$9,MATCH($C59,Kruistabel!$C$5:$F$5,0)+1,FALSE)+MIN(Kruistabel!$C$15,IF($D59="Ja",Kruistabel!$C$13,0)+IF(DA$6="Ja",Kruistabel!$C$14,0)),"")</f>
        <v>44</v>
      </c>
      <c r="DB59" s="326">
        <f ca="1">IF(Plananalyse!DB59=1,VLOOKUP(DB$5,Kruistabel!$B$6:$F$9,MATCH($C59,Kruistabel!$C$5:$F$5,0)+1,FALSE)+MIN(Kruistabel!$C$15,IF($D59="Ja",Kruistabel!$C$13,0)+IF(DB$6="Ja",Kruistabel!$C$14,0)),"")</f>
        <v>32</v>
      </c>
      <c r="DC59" s="326">
        <f ca="1">IF(Plananalyse!DC59=1,VLOOKUP(DC$5,Kruistabel!$B$6:$F$9,MATCH($C59,Kruistabel!$C$5:$F$5,0)+1,FALSE)+MIN(Kruistabel!$C$15,IF($D59="Ja",Kruistabel!$C$13,0)+IF(DC$6="Ja",Kruistabel!$C$14,0)),"")</f>
        <v>32</v>
      </c>
      <c r="DD59" s="327"/>
      <c r="DE59" s="326" t="e">
        <f ca="1">IF(Plananalyse!DE59=1,VLOOKUP(DE$5,Kruistabel!$B$6:$F$9,MATCH($C59,Kruistabel!$C$5:$F$5,0)+1,FALSE)+MIN(Kruistabel!$C$15,IF($D59="Ja",Kruistabel!$C$13,0)+IF(DE$6="Ja",Kruistabel!$C$14,0)),"")</f>
        <v>#N/A</v>
      </c>
      <c r="DF59" s="326" t="e">
        <f ca="1">IF(Plananalyse!DF59=1,VLOOKUP(DF$5,Kruistabel!$B$6:$F$9,MATCH($C59,Kruistabel!$C$5:$F$5,0)+1,FALSE)+MIN(Kruistabel!$C$15,IF($D59="Ja",Kruistabel!$C$13,0)+IF(DF$6="Ja",Kruistabel!$C$14,0)),"")</f>
        <v>#N/A</v>
      </c>
      <c r="DG59" s="326" t="e">
        <f ca="1">IF(Plananalyse!DG59=1,VLOOKUP(DG$5,Kruistabel!$B$6:$F$9,MATCH($C59,Kruistabel!$C$5:$F$5,0)+1,FALSE)+MIN(Kruistabel!$C$15,IF($D59="Ja",Kruistabel!$C$13,0)+IF(DG$6="Ja",Kruistabel!$C$14,0)),"")</f>
        <v>#N/A</v>
      </c>
      <c r="DH59" s="326" t="e">
        <f ca="1">IF(Plananalyse!DH59=1,VLOOKUP(DH$5,Kruistabel!$B$6:$F$9,MATCH($C59,Kruistabel!$C$5:$F$5,0)+1,FALSE)+MIN(Kruistabel!$C$15,IF($D59="Ja",Kruistabel!$C$13,0)+IF(DH$6="Ja",Kruistabel!$C$14,0)),"")</f>
        <v>#N/A</v>
      </c>
      <c r="DI59" s="326" t="e">
        <f ca="1">IF(Plananalyse!DI59=1,VLOOKUP(DI$5,Kruistabel!$B$6:$F$9,MATCH($C59,Kruistabel!$C$5:$F$5,0)+1,FALSE)+MIN(Kruistabel!$C$15,IF($D59="Ja",Kruistabel!$C$13,0)+IF(DI$6="Ja",Kruistabel!$C$14,0)),"")</f>
        <v>#N/A</v>
      </c>
      <c r="DJ59" s="326" t="e">
        <f ca="1">IF(Plananalyse!DJ59=1,VLOOKUP(DJ$5,Kruistabel!$B$6:$F$9,MATCH($C59,Kruistabel!$C$5:$F$5,0)+1,FALSE)+MIN(Kruistabel!$C$15,IF($D59="Ja",Kruistabel!$C$13,0)+IF(DJ$6="Ja",Kruistabel!$C$14,0)),"")</f>
        <v>#N/A</v>
      </c>
      <c r="DK59" s="326" t="e">
        <f ca="1">IF(Plananalyse!DK59=1,VLOOKUP(DK$5,Kruistabel!$B$6:$F$9,MATCH($C59,Kruistabel!$C$5:$F$5,0)+1,FALSE)+MIN(Kruistabel!$C$15,IF($D59="Ja",Kruistabel!$C$13,0)+IF(DK$6="Ja",Kruistabel!$C$14,0)),"")</f>
        <v>#REF!</v>
      </c>
      <c r="DL59" s="326" t="e">
        <f ca="1">IF(Plananalyse!DL59=1,VLOOKUP(DL$5,Kruistabel!$B$6:$F$9,MATCH($C59,Kruistabel!$C$5:$F$5,0)+1,FALSE)+MIN(Kruistabel!$C$15,IF($D59="Ja",Kruistabel!$C$13,0)+IF(DL$6="Ja",Kruistabel!$C$14,0)),"")</f>
        <v>#REF!</v>
      </c>
      <c r="DM59" s="327"/>
      <c r="DN59" s="326" t="e">
        <f ca="1">IF(Plananalyse!DN59=1,VLOOKUP(DN$5,Kruistabel!$B$6:$F$9,MATCH($C59,Kruistabel!$C$5:$F$5,0)+1,FALSE)+MIN(Kruistabel!$C$15,IF($D59="Ja",Kruistabel!$C$13,0)+IF(DN$6="Ja",Kruistabel!$C$14,0)),"")</f>
        <v>#N/A</v>
      </c>
      <c r="DO59" s="326" t="e">
        <f ca="1">IF(Plananalyse!DO59=1,VLOOKUP(DO$5,Kruistabel!$B$6:$F$9,MATCH($C59,Kruistabel!$C$5:$F$5,0)+1,FALSE)+MIN(Kruistabel!$C$15,IF($D59="Ja",Kruistabel!$C$13,0)+IF(DO$6="Ja",Kruistabel!$C$14,0)),"")</f>
        <v>#N/A</v>
      </c>
      <c r="DP59" s="326" t="e">
        <f ca="1">IF(Plananalyse!DP59=1,VLOOKUP(DP$5,Kruistabel!$B$6:$F$9,MATCH($C59,Kruistabel!$C$5:$F$5,0)+1,FALSE)+MIN(Kruistabel!$C$15,IF($D59="Ja",Kruistabel!$C$13,0)+IF(DP$6="Ja",Kruistabel!$C$14,0)),"")</f>
        <v>#N/A</v>
      </c>
      <c r="DQ59" s="326" t="e">
        <f ca="1">IF(Plananalyse!DQ59=1,VLOOKUP(DQ$5,Kruistabel!$B$6:$F$9,MATCH($C59,Kruistabel!$C$5:$F$5,0)+1,FALSE)+MIN(Kruistabel!$C$15,IF($D59="Ja",Kruistabel!$C$13,0)+IF(DQ$6="Ja",Kruistabel!$C$14,0)),"")</f>
        <v>#N/A</v>
      </c>
      <c r="DR59" s="326" t="e">
        <f ca="1">IF(Plananalyse!DR59=1,VLOOKUP(DR$5,Kruistabel!$B$6:$F$9,MATCH($C59,Kruistabel!$C$5:$F$5,0)+1,FALSE)+MIN(Kruistabel!$C$15,IF($D59="Ja",Kruistabel!$C$13,0)+IF(DR$6="Ja",Kruistabel!$C$14,0)),"")</f>
        <v>#N/A</v>
      </c>
      <c r="DS59" s="326" t="e">
        <f ca="1">IF(Plananalyse!DS59=1,VLOOKUP(DS$5,Kruistabel!$B$6:$F$9,MATCH($C59,Kruistabel!$C$5:$F$5,0)+1,FALSE)+MIN(Kruistabel!$C$15,IF($D59="Ja",Kruistabel!$C$13,0)+IF(DS$6="Ja",Kruistabel!$C$14,0)),"")</f>
        <v>#N/A</v>
      </c>
      <c r="DT59" s="326" t="e">
        <f ca="1">IF(Plananalyse!DT59=1,VLOOKUP(DT$5,Kruistabel!$B$6:$F$9,MATCH($C59,Kruistabel!$C$5:$F$5,0)+1,FALSE)+MIN(Kruistabel!$C$15,IF($D59="Ja",Kruistabel!$C$13,0)+IF(DT$6="Ja",Kruistabel!$C$14,0)),"")</f>
        <v>#N/A</v>
      </c>
      <c r="DU59" s="326" t="e">
        <f ca="1">IF(Plananalyse!DU59=1,VLOOKUP(DU$5,Kruistabel!$B$6:$F$9,MATCH($C59,Kruistabel!$C$5:$F$5,0)+1,FALSE)+MIN(Kruistabel!$C$15,IF($D59="Ja",Kruistabel!$C$13,0)+IF(DU$6="Ja",Kruistabel!$C$14,0)),"")</f>
        <v>#N/A</v>
      </c>
      <c r="DV59" s="326" t="e">
        <f ca="1">IF(Plananalyse!DV59=1,VLOOKUP(DV$5,Kruistabel!$B$6:$F$9,MATCH($C59,Kruistabel!$C$5:$F$5,0)+1,FALSE)+MIN(Kruistabel!$C$15,IF($D59="Ja",Kruistabel!$C$13,0)+IF(DV$6="Ja",Kruistabel!$C$14,0)),"")</f>
        <v>#N/A</v>
      </c>
      <c r="DW59" s="326" t="e">
        <f ca="1">IF(Plananalyse!DW59=1,VLOOKUP(DW$5,Kruistabel!$B$6:$F$9,MATCH($C59,Kruistabel!$C$5:$F$5,0)+1,FALSE)+MIN(Kruistabel!$C$15,IF($D59="Ja",Kruistabel!$C$13,0)+IF(DW$6="Ja",Kruistabel!$C$14,0)),"")</f>
        <v>#REF!</v>
      </c>
      <c r="DX59" s="326" t="e">
        <f ca="1">IF(Plananalyse!DX59=1,VLOOKUP(DX$5,Kruistabel!$B$6:$F$9,MATCH($C59,Kruistabel!$C$5:$F$5,0)+1,FALSE)+MIN(Kruistabel!$C$15,IF($D59="Ja",Kruistabel!$C$13,0)+IF(DX$6="Ja",Kruistabel!$C$14,0)),"")</f>
        <v>#REF!</v>
      </c>
      <c r="DY59" s="327"/>
      <c r="DZ59" s="326" t="e">
        <f ca="1">IF(Plananalyse!DZ59=1,VLOOKUP(DZ$5,Kruistabel!$B$6:$F$9,MATCH($C59,Kruistabel!$C$5:$F$5,0)+1,FALSE)+MIN(Kruistabel!$C$15,IF($D59="Ja",Kruistabel!$C$13,0)+IF(DZ$6="Ja",Kruistabel!$C$14,0)),"")</f>
        <v>#N/A</v>
      </c>
      <c r="EA59" s="326" t="e">
        <f ca="1">IF(Plananalyse!EA59=1,VLOOKUP(EA$5,Kruistabel!$B$6:$F$9,MATCH($C59,Kruistabel!$C$5:$F$5,0)+1,FALSE)+MIN(Kruistabel!$C$15,IF($D59="Ja",Kruistabel!$C$13,0)+IF(EA$6="Ja",Kruistabel!$C$14,0)),"")</f>
        <v>#N/A</v>
      </c>
      <c r="EB59" s="326" t="e">
        <f ca="1">IF(Plananalyse!EB59=1,VLOOKUP(EB$5,Kruistabel!$B$6:$F$9,MATCH($C59,Kruistabel!$C$5:$F$5,0)+1,FALSE)+MIN(Kruistabel!$C$15,IF($D59="Ja",Kruistabel!$C$13,0)+IF(EB$6="Ja",Kruistabel!$C$14,0)),"")</f>
        <v>#REF!</v>
      </c>
      <c r="EC59" s="326" t="e">
        <f ca="1">IF(Plananalyse!EC59=1,VLOOKUP(EC$5,Kruistabel!$B$6:$F$9,MATCH($C59,Kruistabel!$C$5:$F$5,0)+1,FALSE)+MIN(Kruistabel!$C$15,IF($D59="Ja",Kruistabel!$C$13,0)+IF(EC$6="Ja",Kruistabel!$C$14,0)),"")</f>
        <v>#REF!</v>
      </c>
      <c r="ED59" s="327"/>
      <c r="EE59" s="326" t="e">
        <f ca="1">IF(Plananalyse!EE59=1,VLOOKUP(EE$5,Kruistabel!$B$6:$F$9,MATCH($C59,Kruistabel!$C$5:$F$5,0)+1,FALSE)+MIN(Kruistabel!$C$15,IF($D59="Ja",Kruistabel!$C$13,0)+IF(EE$6="Ja",Kruistabel!$C$14,0)),"")</f>
        <v>#N/A</v>
      </c>
      <c r="EF59" s="326" t="e">
        <f ca="1">IF(Plananalyse!EF59=1,VLOOKUP(EF$5,Kruistabel!$B$6:$F$9,MATCH($C59,Kruistabel!$C$5:$F$5,0)+1,FALSE)+MIN(Kruistabel!$C$15,IF($D59="Ja",Kruistabel!$C$13,0)+IF(EF$6="Ja",Kruistabel!$C$14,0)),"")</f>
        <v>#N/A</v>
      </c>
      <c r="EG59" s="326" t="e">
        <f ca="1">IF(Plananalyse!EG59=1,VLOOKUP(EG$5,Kruistabel!$B$6:$F$9,MATCH($C59,Kruistabel!$C$5:$F$5,0)+1,FALSE)+MIN(Kruistabel!$C$15,IF($D59="Ja",Kruistabel!$C$13,0)+IF(EG$6="Ja",Kruistabel!$C$14,0)),"")</f>
        <v>#N/A</v>
      </c>
      <c r="EH59" s="326" t="e">
        <f ca="1">IF(Plananalyse!EH59=1,VLOOKUP(EH$5,Kruistabel!$B$6:$F$9,MATCH($C59,Kruistabel!$C$5:$F$5,0)+1,FALSE)+MIN(Kruistabel!$C$15,IF($D59="Ja",Kruistabel!$C$13,0)+IF(EH$6="Ja",Kruistabel!$C$14,0)),"")</f>
        <v>#REF!</v>
      </c>
      <c r="EI59" s="326" t="e">
        <f ca="1">IF(Plananalyse!EI59=1,VLOOKUP(EI$5,Kruistabel!$B$6:$F$9,MATCH($C59,Kruistabel!$C$5:$F$5,0)+1,FALSE)+MIN(Kruistabel!$C$15,IF($D59="Ja",Kruistabel!$C$13,0)+IF(EI$6="Ja",Kruistabel!$C$14,0)),"")</f>
        <v>#REF!</v>
      </c>
      <c r="EJ59" s="331" t="str">
        <f>IF(Plananalyse!EJ59=1,VLOOKUP(EJ$5,Kruistabel!$B$6:$F$9,MATCH($C59,Kruistabel!$C$5:$F$5,0)+1,FALSE)+MIN(Kruistabel!$C$15,IF($D59="Ja",Kruistabel!$C$13,0)+IF(EJ$6="Ja",Kruistabel!$C$14,0)),"")</f>
        <v/>
      </c>
      <c r="EK59" s="164"/>
      <c r="EL59" s="164"/>
      <c r="EM59" s="164"/>
      <c r="EN59" s="164"/>
    </row>
    <row r="60" spans="2:144">
      <c r="B60" s="337" t="s">
        <v>161</v>
      </c>
      <c r="C60" s="160" t="str">
        <f>_xlfn.IFNA(VLOOKUP($B60,Classificatietabel!$B$6:$I$91,C$7,FALSE),"")</f>
        <v>hoog</v>
      </c>
      <c r="D60" s="160" t="str">
        <f>_xlfn.IFNA(VLOOKUP($B60,Classificatietabel!$B$6:$I$91,D$7,FALSE),"")</f>
        <v>neen</v>
      </c>
      <c r="E60" s="119">
        <f>IF(AND(D60="laag",$D$3=1),0,_xlfn.IFNA(IF(VLOOKUP($B60,Classificatietabel!$B$6:$H$91,$E$5,FALSE)="Ja",1,0),""))</f>
        <v>1</v>
      </c>
      <c r="F60" s="163"/>
      <c r="G60" s="326">
        <f>IF(Plananalyse!G60=1,VLOOKUP(G$5,Kruistabel!$B$6:$F$9,MATCH($C60,Kruistabel!$C$5:$F$5,0)+1,FALSE)+MIN(Kruistabel!$C$15,IF($D60="Ja",Kruistabel!$C$13,0)+IF(G$6="Ja",Kruistabel!$C$14,0)),"")</f>
        <v>32</v>
      </c>
      <c r="H60" s="326">
        <f>IF(Plananalyse!H60=1,VLOOKUP(H$5,Kruistabel!$B$6:$F$9,MATCH($C60,Kruistabel!$C$5:$F$5,0)+1,FALSE)+MIN(Kruistabel!$C$15,IF($D60="Ja",Kruistabel!$C$13,0)+IF(H$6="Ja",Kruistabel!$C$14,0)),"")</f>
        <v>32</v>
      </c>
      <c r="I60" s="326">
        <f>IF(Plananalyse!I60=1,VLOOKUP(I$5,Kruistabel!$B$6:$F$9,MATCH($C60,Kruistabel!$C$5:$F$5,0)+1,FALSE)+MIN(Kruistabel!$C$15,IF($D60="Ja",Kruistabel!$C$13,0)+IF(I$6="Ja",Kruistabel!$C$14,0)),"")</f>
        <v>44</v>
      </c>
      <c r="J60" s="326">
        <f>IF(Plananalyse!J60=1,VLOOKUP(J$5,Kruistabel!$B$6:$F$9,MATCH($C60,Kruistabel!$C$5:$F$5,0)+1,FALSE)+MIN(Kruistabel!$C$15,IF($D60="Ja",Kruistabel!$C$13,0)+IF(J$6="Ja",Kruistabel!$C$14,0)),"")</f>
        <v>32</v>
      </c>
      <c r="K60" s="326">
        <f>IF(Plananalyse!K60=1,VLOOKUP(K$5,Kruistabel!$B$6:$F$9,MATCH($C60,Kruistabel!$C$5:$F$5,0)+1,FALSE)+MIN(Kruistabel!$C$15,IF($D60="Ja",Kruistabel!$C$13,0)+IF(K$6="Ja",Kruistabel!$C$14,0)),"")</f>
        <v>32</v>
      </c>
      <c r="L60" s="326">
        <f>IF(Plananalyse!L60=1,VLOOKUP(L$5,Kruistabel!$B$6:$F$9,MATCH($C60,Kruistabel!$C$5:$F$5,0)+1,FALSE)+MIN(Kruistabel!$C$15,IF($D60="Ja",Kruistabel!$C$13,0)+IF(L$6="Ja",Kruistabel!$C$14,0)),"")</f>
        <v>32</v>
      </c>
      <c r="M60" s="326">
        <f>IF(Plananalyse!M60=1,VLOOKUP(M$5,Kruistabel!$B$6:$F$9,MATCH($C60,Kruistabel!$C$5:$F$5,0)+1,FALSE)+MIN(Kruistabel!$C$15,IF($D60="Ja",Kruistabel!$C$13,0)+IF(M$6="Ja",Kruistabel!$C$14,0)),"")</f>
        <v>48</v>
      </c>
      <c r="N60" s="326">
        <f>IF(Plananalyse!N60=1,VLOOKUP(N$5,Kruistabel!$B$6:$F$9,MATCH($C60,Kruistabel!$C$5:$F$5,0)+1,FALSE)+MIN(Kruistabel!$C$15,IF($D60="Ja",Kruistabel!$C$13,0)+IF(N$6="Ja",Kruistabel!$C$14,0)),"")</f>
        <v>48</v>
      </c>
      <c r="O60" s="326">
        <f>IF(Plananalyse!O60=1,VLOOKUP(O$5,Kruistabel!$B$6:$F$9,MATCH($C60,Kruistabel!$C$5:$F$5,0)+1,FALSE)+MIN(Kruistabel!$C$15,IF($D60="Ja",Kruistabel!$C$13,0)+IF(O$6="Ja",Kruistabel!$C$14,0)),"")</f>
        <v>48</v>
      </c>
      <c r="P60" s="326">
        <f>IF(Plananalyse!P60=1,VLOOKUP(P$5,Kruistabel!$B$6:$F$9,MATCH($C60,Kruistabel!$C$5:$F$5,0)+1,FALSE)+MIN(Kruistabel!$C$15,IF($D60="Ja",Kruistabel!$C$13,0)+IF(P$6="Ja",Kruistabel!$C$14,0)),"")</f>
        <v>52</v>
      </c>
      <c r="Q60" s="326">
        <f>IF(Plananalyse!Q60=1,VLOOKUP(Q$5,Kruistabel!$B$6:$F$9,MATCH($C60,Kruistabel!$C$5:$F$5,0)+1,FALSE)+MIN(Kruistabel!$C$15,IF($D60="Ja",Kruistabel!$C$13,0)+IF(Q$6="Ja",Kruistabel!$C$14,0)),"")</f>
        <v>44</v>
      </c>
      <c r="R60" s="326">
        <f>IF(Plananalyse!R60=1,VLOOKUP(R$5,Kruistabel!$B$6:$F$9,MATCH($C60,Kruistabel!$C$5:$F$5,0)+1,FALSE)+MIN(Kruistabel!$C$15,IF($D60="Ja",Kruistabel!$C$13,0)+IF(R$6="Ja",Kruistabel!$C$14,0)),"")</f>
        <v>48</v>
      </c>
      <c r="S60" s="326">
        <f>IF(Plananalyse!S60=1,VLOOKUP(S$5,Kruistabel!$B$6:$F$9,MATCH($C60,Kruistabel!$C$5:$F$5,0)+1,FALSE)+MIN(Kruistabel!$C$15,IF($D60="Ja",Kruistabel!$C$13,0)+IF(S$6="Ja",Kruistabel!$C$14,0)),"")</f>
        <v>32</v>
      </c>
      <c r="T60" s="326">
        <f>IF(Plananalyse!T60=1,VLOOKUP(T$5,Kruistabel!$B$6:$F$9,MATCH($C60,Kruistabel!$C$5:$F$5,0)+1,FALSE)+MIN(Kruistabel!$C$15,IF($D60="Ja",Kruistabel!$C$13,0)+IF(T$6="Ja",Kruistabel!$C$14,0)),"")</f>
        <v>32</v>
      </c>
      <c r="U60" s="326">
        <f>IF(Plananalyse!U60=1,VLOOKUP(U$5,Kruistabel!$B$6:$F$9,MATCH($C60,Kruistabel!$C$5:$F$5,0)+1,FALSE)+MIN(Kruistabel!$C$15,IF($D60="Ja",Kruistabel!$C$13,0)+IF(U$6="Ja",Kruistabel!$C$14,0)),"")</f>
        <v>32</v>
      </c>
      <c r="V60" s="326">
        <f>IF(Plananalyse!V60=1,VLOOKUP(V$5,Kruistabel!$B$6:$F$9,MATCH($C60,Kruistabel!$C$5:$F$5,0)+1,FALSE)+MIN(Kruistabel!$C$15,IF($D60="Ja",Kruistabel!$C$13,0)+IF(V$6="Ja",Kruistabel!$C$14,0)),"")</f>
        <v>32</v>
      </c>
      <c r="W60" s="326">
        <f>IF(Plananalyse!W60=1,VLOOKUP(W$5,Kruistabel!$B$6:$F$9,MATCH($C60,Kruistabel!$C$5:$F$5,0)+1,FALSE)+MIN(Kruistabel!$C$15,IF($D60="Ja",Kruistabel!$C$13,0)+IF(W$6="Ja",Kruistabel!$C$14,0)),"")</f>
        <v>32</v>
      </c>
      <c r="X60" s="326">
        <f>IF(Plananalyse!X60=1,VLOOKUP(X$5,Kruistabel!$B$6:$F$9,MATCH($C60,Kruistabel!$C$5:$F$5,0)+1,FALSE)+MIN(Kruistabel!$C$15,IF($D60="Ja",Kruistabel!$C$13,0)+IF(X$6="Ja",Kruistabel!$C$14,0)),"")</f>
        <v>32</v>
      </c>
      <c r="Y60" s="326">
        <f>IF(Plananalyse!Y60=1,VLOOKUP(Y$5,Kruistabel!$B$6:$F$9,MATCH($C60,Kruistabel!$C$5:$F$5,0)+1,FALSE)+MIN(Kruistabel!$C$15,IF($D60="Ja",Kruistabel!$C$13,0)+IF(Y$6="Ja",Kruistabel!$C$14,0)),"")</f>
        <v>44</v>
      </c>
      <c r="Z60" s="326">
        <f>IF(Plananalyse!Z60=1,VLOOKUP(Z$5,Kruistabel!$B$6:$F$9,MATCH($C60,Kruistabel!$C$5:$F$5,0)+1,FALSE)+MIN(Kruistabel!$C$15,IF($D60="Ja",Kruistabel!$C$13,0)+IF(Z$6="Ja",Kruistabel!$C$14,0)),"")</f>
        <v>32</v>
      </c>
      <c r="AA60" s="326">
        <f>IF(Plananalyse!AA60=1,VLOOKUP(AA$5,Kruistabel!$B$6:$F$9,MATCH($C60,Kruistabel!$C$5:$F$5,0)+1,FALSE)+MIN(Kruistabel!$C$15,IF($D60="Ja",Kruistabel!$C$13,0)+IF(AA$6="Ja",Kruistabel!$C$14,0)),"")</f>
        <v>32</v>
      </c>
      <c r="AB60" s="326">
        <f>IF(Plananalyse!AB60=1,VLOOKUP(AB$5,Kruistabel!$B$6:$F$9,MATCH($C60,Kruistabel!$C$5:$F$5,0)+1,FALSE)+MIN(Kruistabel!$C$15,IF($D60="Ja",Kruistabel!$C$13,0)+IF(AB$6="Ja",Kruistabel!$C$14,0)),"")</f>
        <v>32</v>
      </c>
      <c r="AC60" s="326">
        <f>IF(Plananalyse!AC60=1,VLOOKUP(AC$5,Kruistabel!$B$6:$F$9,MATCH($C60,Kruistabel!$C$5:$F$5,0)+1,FALSE)+MIN(Kruistabel!$C$15,IF($D60="Ja",Kruistabel!$C$13,0)+IF(AC$6="Ja",Kruistabel!$C$14,0)),"")</f>
        <v>32</v>
      </c>
      <c r="AD60" s="326">
        <f>IF(Plananalyse!AD60=1,VLOOKUP(AD$5,Kruistabel!$B$6:$F$9,MATCH($C60,Kruistabel!$C$5:$F$5,0)+1,FALSE)+MIN(Kruistabel!$C$15,IF($D60="Ja",Kruistabel!$C$13,0)+IF(AD$6="Ja",Kruistabel!$C$14,0)),"")</f>
        <v>32</v>
      </c>
      <c r="AE60" s="326">
        <f>IF(Plananalyse!AE60=1,VLOOKUP(AE$5,Kruistabel!$B$6:$F$9,MATCH($C60,Kruistabel!$C$5:$F$5,0)+1,FALSE)+MIN(Kruistabel!$C$15,IF($D60="Ja",Kruistabel!$C$13,0)+IF(AE$6="Ja",Kruistabel!$C$14,0)),"")</f>
        <v>32</v>
      </c>
      <c r="AF60" s="326">
        <f>IF(Plananalyse!AF60=1,VLOOKUP(AF$5,Kruistabel!$B$6:$F$9,MATCH($C60,Kruistabel!$C$5:$F$5,0)+1,FALSE)+MIN(Kruistabel!$C$15,IF($D60="Ja",Kruistabel!$C$13,0)+IF(AF$6="Ja",Kruistabel!$C$14,0)),"")</f>
        <v>32</v>
      </c>
      <c r="AG60" s="326">
        <f>IF(Plananalyse!AG60=1,VLOOKUP(AG$5,Kruistabel!$B$6:$F$9,MATCH($C60,Kruistabel!$C$5:$F$5,0)+1,FALSE)+MIN(Kruistabel!$C$15,IF($D60="Ja",Kruistabel!$C$13,0)+IF(AG$6="Ja",Kruistabel!$C$14,0)),"")</f>
        <v>32</v>
      </c>
      <c r="AH60" s="326">
        <f>IF(Plananalyse!AH60=1,VLOOKUP(AH$5,Kruistabel!$B$6:$F$9,MATCH($C60,Kruistabel!$C$5:$F$5,0)+1,FALSE)+MIN(Kruistabel!$C$15,IF($D60="Ja",Kruistabel!$C$13,0)+IF(AH$6="Ja",Kruistabel!$C$14,0)),"")</f>
        <v>32</v>
      </c>
      <c r="AI60" s="326">
        <f>IF(Plananalyse!AI60=1,VLOOKUP(AI$5,Kruistabel!$B$6:$F$9,MATCH($C60,Kruistabel!$C$5:$F$5,0)+1,FALSE)+MIN(Kruistabel!$C$15,IF($D60="Ja",Kruistabel!$C$13,0)+IF(AI$6="Ja",Kruistabel!$C$14,0)),"")</f>
        <v>32</v>
      </c>
      <c r="AJ60" s="326">
        <f>IF(Plananalyse!AJ60=1,VLOOKUP(AJ$5,Kruistabel!$B$6:$F$9,MATCH($C60,Kruistabel!$C$5:$F$5,0)+1,FALSE)+MIN(Kruistabel!$C$15,IF($D60="Ja",Kruistabel!$C$13,0)+IF(AJ$6="Ja",Kruistabel!$C$14,0)),"")</f>
        <v>32</v>
      </c>
      <c r="AK60" s="326">
        <f>IF(Plananalyse!AK60=1,VLOOKUP(AK$5,Kruistabel!$B$6:$F$9,MATCH($C60,Kruistabel!$C$5:$F$5,0)+1,FALSE)+MIN(Kruistabel!$C$15,IF($D60="Ja",Kruistabel!$C$13,0)+IF(AK$6="Ja",Kruistabel!$C$14,0)),"")</f>
        <v>46</v>
      </c>
      <c r="AL60" s="326">
        <f>IF(Plananalyse!AL60=1,VLOOKUP(AL$5,Kruistabel!$B$6:$F$9,MATCH($C60,Kruistabel!$C$5:$F$5,0)+1,FALSE)+MIN(Kruistabel!$C$15,IF($D60="Ja",Kruistabel!$C$13,0)+IF(AL$6="Ja",Kruistabel!$C$14,0)),"")</f>
        <v>32</v>
      </c>
      <c r="AM60" s="326">
        <f>IF(Plananalyse!AM60=1,VLOOKUP(AM$5,Kruistabel!$B$6:$F$9,MATCH($C60,Kruistabel!$C$5:$F$5,0)+1,FALSE)+MIN(Kruistabel!$C$15,IF($D60="Ja",Kruistabel!$C$13,0)+IF(AM$6="Ja",Kruistabel!$C$14,0)),"")</f>
        <v>32</v>
      </c>
      <c r="AN60" s="327"/>
      <c r="AO60" s="326">
        <f>IF(Plananalyse!AO60=1,VLOOKUP(AO$5,Kruistabel!$B$6:$F$9,MATCH($C60,Kruistabel!$C$5:$F$5,0)+1,FALSE)+MIN(Kruistabel!$C$15,IF($D60="Ja",Kruistabel!$C$13,0)+IF(AO$6="Ja",Kruistabel!$C$14,0)),"")</f>
        <v>46</v>
      </c>
      <c r="AP60" s="326">
        <f>IF(Plananalyse!AP60=1,VLOOKUP(AP$5,Kruistabel!$B$6:$F$9,MATCH($C60,Kruistabel!$C$5:$F$5,0)+1,FALSE)+MIN(Kruistabel!$C$15,IF($D60="Ja",Kruistabel!$C$13,0)+IF(AP$6="Ja",Kruistabel!$C$14,0)),"")</f>
        <v>46</v>
      </c>
      <c r="AQ60" s="326">
        <f>IF(Plananalyse!AQ60=1,VLOOKUP(AQ$5,Kruistabel!$B$6:$F$9,MATCH($C60,Kruistabel!$C$5:$F$5,0)+1,FALSE)+MIN(Kruistabel!$C$15,IF($D60="Ja",Kruistabel!$C$13,0)+IF(AQ$6="Ja",Kruistabel!$C$14,0)),"")</f>
        <v>46</v>
      </c>
      <c r="AR60" s="326">
        <f>IF(Plananalyse!AR60=1,VLOOKUP(AR$5,Kruistabel!$B$6:$F$9,MATCH($C60,Kruistabel!$C$5:$F$5,0)+1,FALSE)+MIN(Kruistabel!$C$15,IF($D60="Ja",Kruistabel!$C$13,0)+IF(AR$6="Ja",Kruistabel!$C$14,0)),"")</f>
        <v>50</v>
      </c>
      <c r="AS60" s="326">
        <f>IF(Plananalyse!AS60=1,VLOOKUP(AS$5,Kruistabel!$B$6:$F$9,MATCH($C60,Kruistabel!$C$5:$F$5,0)+1,FALSE)+MIN(Kruistabel!$C$15,IF($D60="Ja",Kruistabel!$C$13,0)+IF(AS$6="Ja",Kruistabel!$C$14,0)),"")</f>
        <v>46</v>
      </c>
      <c r="AT60" s="326">
        <f>IF(Plananalyse!AT60=1,VLOOKUP(AT$5,Kruistabel!$B$6:$F$9,MATCH($C60,Kruistabel!$C$5:$F$5,0)+1,FALSE)+MIN(Kruistabel!$C$15,IF($D60="Ja",Kruistabel!$C$13,0)+IF(AT$6="Ja",Kruistabel!$C$14,0)),"")</f>
        <v>50</v>
      </c>
      <c r="AU60" s="326">
        <f>IF(Plananalyse!AU60=1,VLOOKUP(AU$5,Kruistabel!$B$6:$F$9,MATCH($C60,Kruistabel!$C$5:$F$5,0)+1,FALSE)+MIN(Kruistabel!$C$15,IF($D60="Ja",Kruistabel!$C$13,0)+IF(AU$6="Ja",Kruistabel!$C$14,0)),"")</f>
        <v>32</v>
      </c>
      <c r="AV60" s="326">
        <f>IF(Plananalyse!AV60=1,VLOOKUP(AV$5,Kruistabel!$B$6:$F$9,MATCH($C60,Kruistabel!$C$5:$F$5,0)+1,FALSE)+MIN(Kruistabel!$C$15,IF($D60="Ja",Kruistabel!$C$13,0)+IF(AV$6="Ja",Kruistabel!$C$14,0)),"")</f>
        <v>46</v>
      </c>
      <c r="AW60" s="326">
        <f>IF(Plananalyse!AW60=1,VLOOKUP(AW$5,Kruistabel!$B$6:$F$9,MATCH($C60,Kruistabel!$C$5:$F$5,0)+1,FALSE)+MIN(Kruistabel!$C$15,IF($D60="Ja",Kruistabel!$C$13,0)+IF(AW$6="Ja",Kruistabel!$C$14,0)),"")</f>
        <v>32</v>
      </c>
      <c r="AX60" s="326">
        <f>IF(Plananalyse!AX60=1,VLOOKUP(AX$5,Kruistabel!$B$6:$F$9,MATCH($C60,Kruistabel!$C$5:$F$5,0)+1,FALSE)+MIN(Kruistabel!$C$15,IF($D60="Ja",Kruistabel!$C$13,0)+IF(AX$6="Ja",Kruistabel!$C$14,0)),"")</f>
        <v>32</v>
      </c>
      <c r="AY60" s="327"/>
      <c r="AZ60" s="326">
        <f>IF(Plananalyse!AZ60=1,VLOOKUP(AZ$5,Kruistabel!$B$6:$F$9,MATCH($C60,Kruistabel!$C$5:$F$5,0)+1,FALSE)+MIN(Kruistabel!$C$15,IF($D60="Ja",Kruistabel!$C$13,0)+IF(AZ$6="Ja",Kruistabel!$C$14,0)),"")</f>
        <v>32</v>
      </c>
      <c r="BA60" s="326">
        <f>IF(Plananalyse!BA60=1,VLOOKUP(BA$5,Kruistabel!$B$6:$F$9,MATCH($C60,Kruistabel!$C$5:$F$5,0)+1,FALSE)+MIN(Kruistabel!$C$15,IF($D60="Ja",Kruistabel!$C$13,0)+IF(BA$6="Ja",Kruistabel!$C$14,0)),"")</f>
        <v>32</v>
      </c>
      <c r="BB60" s="326">
        <f>IF(Plananalyse!BB60=1,VLOOKUP(BB$5,Kruistabel!$B$6:$F$9,MATCH($C60,Kruistabel!$C$5:$F$5,0)+1,FALSE)+MIN(Kruistabel!$C$15,IF($D60="Ja",Kruistabel!$C$13,0)+IF(BB$6="Ja",Kruistabel!$C$14,0)),"")</f>
        <v>44</v>
      </c>
      <c r="BC60" s="326">
        <f>IF(Plananalyse!BC60=1,VLOOKUP(BC$5,Kruistabel!$B$6:$F$9,MATCH($C60,Kruistabel!$C$5:$F$5,0)+1,FALSE)+MIN(Kruistabel!$C$15,IF($D60="Ja",Kruistabel!$C$13,0)+IF(BC$6="Ja",Kruistabel!$C$14,0)),"")</f>
        <v>44</v>
      </c>
      <c r="BD60" s="326">
        <f>IF(Plananalyse!BD60=1,VLOOKUP(BD$5,Kruistabel!$B$6:$F$9,MATCH($C60,Kruistabel!$C$5:$F$5,0)+1,FALSE)+MIN(Kruistabel!$C$15,IF($D60="Ja",Kruistabel!$C$13,0)+IF(BD$6="Ja",Kruistabel!$C$14,0)),"")</f>
        <v>32</v>
      </c>
      <c r="BE60" s="326">
        <f>IF(Plananalyse!BE60=1,VLOOKUP(BE$5,Kruistabel!$B$6:$F$9,MATCH($C60,Kruistabel!$C$5:$F$5,0)+1,FALSE)+MIN(Kruistabel!$C$15,IF($D60="Ja",Kruistabel!$C$13,0)+IF(BE$6="Ja",Kruistabel!$C$14,0)),"")</f>
        <v>32</v>
      </c>
      <c r="BF60" s="326">
        <f ca="1">IF(Plananalyse!BF60=1,VLOOKUP(BF$5,Kruistabel!$B$6:$F$9,MATCH($C60,Kruistabel!$C$5:$F$5,0)+1,FALSE)+MIN(Kruistabel!$C$15,IF($D60="Ja",Kruistabel!$C$13,0)+IF(BF$6="Ja",Kruistabel!$C$14,0)),"")</f>
        <v>32</v>
      </c>
      <c r="BG60" s="326">
        <f ca="1">IF(Plananalyse!BG60=1,VLOOKUP(BG$5,Kruistabel!$B$6:$F$9,MATCH($C60,Kruistabel!$C$5:$F$5,0)+1,FALSE)+MIN(Kruistabel!$C$15,IF($D60="Ja",Kruistabel!$C$13,0)+IF(BG$6="Ja",Kruistabel!$C$14,0)),"")</f>
        <v>32</v>
      </c>
      <c r="BH60" s="326">
        <f ca="1">IF(Plananalyse!BH60=1,VLOOKUP(BH$5,Kruistabel!$B$6:$F$9,MATCH($C60,Kruistabel!$C$5:$F$5,0)+1,FALSE)+MIN(Kruistabel!$C$15,IF($D60="Ja",Kruistabel!$C$13,0)+IF(BH$6="Ja",Kruistabel!$C$14,0)),"")</f>
        <v>32</v>
      </c>
      <c r="BI60" s="327"/>
      <c r="BJ60" s="326" t="e">
        <f ca="1">IF(Plananalyse!BJ60=1,VLOOKUP(BJ$5,Kruistabel!$B$6:$F$9,MATCH($C60,Kruistabel!$C$5:$F$5,0)+1,FALSE)+MIN(Kruistabel!$C$15,IF($D60="Ja",Kruistabel!$C$13,0)+IF(BJ$6="Ja",Kruistabel!$C$14,0)),"")</f>
        <v>#N/A</v>
      </c>
      <c r="BK60" s="326" t="e">
        <f ca="1">IF(Plananalyse!BK60=1,VLOOKUP(BK$5,Kruistabel!$B$6:$F$9,MATCH($C60,Kruistabel!$C$5:$F$5,0)+1,FALSE)+MIN(Kruistabel!$C$15,IF($D60="Ja",Kruistabel!$C$13,0)+IF(BK$6="Ja",Kruistabel!$C$14,0)),"")</f>
        <v>#N/A</v>
      </c>
      <c r="BL60" s="326" t="e">
        <f ca="1">IF(Plananalyse!BL60=1,VLOOKUP(BL$5,Kruistabel!$B$6:$F$9,MATCH($C60,Kruistabel!$C$5:$F$5,0)+1,FALSE)+MIN(Kruistabel!$C$15,IF($D60="Ja",Kruistabel!$C$13,0)+IF(BL$6="Ja",Kruistabel!$C$14,0)),"")</f>
        <v>#N/A</v>
      </c>
      <c r="BM60" s="326" t="e">
        <f ca="1">IF(Plananalyse!BM60=1,VLOOKUP(BM$5,Kruistabel!$B$6:$F$9,MATCH($C60,Kruistabel!$C$5:$F$5,0)+1,FALSE)+MIN(Kruistabel!$C$15,IF($D60="Ja",Kruistabel!$C$13,0)+IF(BM$6="Ja",Kruistabel!$C$14,0)),"")</f>
        <v>#N/A</v>
      </c>
      <c r="BN60" s="326" t="e">
        <f ca="1">IF(Plananalyse!BN60=1,VLOOKUP(BN$5,Kruistabel!$B$6:$F$9,MATCH($C60,Kruistabel!$C$5:$F$5,0)+1,FALSE)+MIN(Kruistabel!$C$15,IF($D60="Ja",Kruistabel!$C$13,0)+IF(BN$6="Ja",Kruistabel!$C$14,0)),"")</f>
        <v>#N/A</v>
      </c>
      <c r="BO60" s="326" t="e">
        <f ca="1">IF(Plananalyse!BO60=1,VLOOKUP(BO$5,Kruistabel!$B$6:$F$9,MATCH($C60,Kruistabel!$C$5:$F$5,0)+1,FALSE)+MIN(Kruistabel!$C$15,IF($D60="Ja",Kruistabel!$C$13,0)+IF(BO$6="Ja",Kruistabel!$C$14,0)),"")</f>
        <v>#N/A</v>
      </c>
      <c r="BP60" s="326" t="e">
        <f ca="1">IF(Plananalyse!BP60=1,VLOOKUP(BP$5,Kruistabel!$B$6:$F$9,MATCH($C60,Kruistabel!$C$5:$F$5,0)+1,FALSE)+MIN(Kruistabel!$C$15,IF($D60="Ja",Kruistabel!$C$13,0)+IF(BP$6="Ja",Kruistabel!$C$14,0)),"")</f>
        <v>#N/A</v>
      </c>
      <c r="BQ60" s="326" t="e">
        <f ca="1">IF(Plananalyse!BQ60=1,VLOOKUP(BQ$5,Kruistabel!$B$6:$F$9,MATCH($C60,Kruistabel!$C$5:$F$5,0)+1,FALSE)+MIN(Kruistabel!$C$15,IF($D60="Ja",Kruistabel!$C$13,0)+IF(BQ$6="Ja",Kruistabel!$C$14,0)),"")</f>
        <v>#N/A</v>
      </c>
      <c r="BR60" s="326" t="e">
        <f ca="1">IF(Plananalyse!BR60=1,VLOOKUP(BR$5,Kruistabel!$B$6:$F$9,MATCH($C60,Kruistabel!$C$5:$F$5,0)+1,FALSE)+MIN(Kruistabel!$C$15,IF($D60="Ja",Kruistabel!$C$13,0)+IF(BR$6="Ja",Kruistabel!$C$14,0)),"")</f>
        <v>#REF!</v>
      </c>
      <c r="BS60" s="326" t="e">
        <f ca="1">IF(Plananalyse!BS60=1,VLOOKUP(BS$5,Kruistabel!$B$6:$F$9,MATCH($C60,Kruistabel!$C$5:$F$5,0)+1,FALSE)+MIN(Kruistabel!$C$15,IF($D60="Ja",Kruistabel!$C$13,0)+IF(BS$6="Ja",Kruistabel!$C$14,0)),"")</f>
        <v>#REF!</v>
      </c>
      <c r="BT60" s="65"/>
      <c r="BU60" s="231">
        <f ca="1">IF(Plananalyse!BU60=1,VLOOKUP(BU$5,Kruistabel!$B$6:$F$9,MATCH($C60,Kruistabel!$C$5:$F$5,0)+1,FALSE)+MIN(Kruistabel!$C$15,IF($D60="Ja",Kruistabel!$C$13,0)+IF(BU$6="Ja",Kruistabel!$C$14,0)),"")</f>
        <v>32</v>
      </c>
      <c r="BV60" s="326">
        <f ca="1">IF(Plananalyse!BV60=1,VLOOKUP(BV$5,Kruistabel!$B$6:$F$9,MATCH($C60,Kruistabel!$C$5:$F$5,0)+1,FALSE)+MIN(Kruistabel!$C$15,IF($D60="Ja",Kruistabel!$C$13,0)+IF(BV$6="Ja",Kruistabel!$C$14,0)),"")</f>
        <v>48</v>
      </c>
      <c r="BW60" s="326">
        <f ca="1">IF(Plananalyse!BW60=1,VLOOKUP(BW$5,Kruistabel!$B$6:$F$9,MATCH($C60,Kruistabel!$C$5:$F$5,0)+1,FALSE)+MIN(Kruistabel!$C$15,IF($D60="Ja",Kruistabel!$C$13,0)+IF(BW$6="Ja",Kruistabel!$C$14,0)),"")</f>
        <v>32</v>
      </c>
      <c r="BX60" s="326">
        <f ca="1">IF(Plananalyse!BX60=1,VLOOKUP(BX$5,Kruistabel!$B$6:$F$9,MATCH($C60,Kruistabel!$C$5:$F$5,0)+1,FALSE)+MIN(Kruistabel!$C$15,IF($D60="Ja",Kruistabel!$C$13,0)+IF(BX$6="Ja",Kruistabel!$C$14,0)),"")</f>
        <v>32</v>
      </c>
      <c r="BY60" s="327"/>
      <c r="BZ60" s="326" t="e">
        <f ca="1">IF(Plananalyse!BZ60=1,VLOOKUP(BZ$5,Kruistabel!$B$6:$F$9,MATCH($C60,Kruistabel!$C$5:$F$5,0)+1,FALSE)+MIN(Kruistabel!$C$15,IF($D60="Ja",Kruistabel!$C$13,0)+IF(BZ$6="Ja",Kruistabel!$C$14,0)),"")</f>
        <v>#N/A</v>
      </c>
      <c r="CA60" s="326" t="e">
        <f ca="1">IF(Plananalyse!CA60=1,VLOOKUP(CA$5,Kruistabel!$B$6:$F$9,MATCH($C60,Kruistabel!$C$5:$F$5,0)+1,FALSE)+MIN(Kruistabel!$C$15,IF($D60="Ja",Kruistabel!$C$13,0)+IF(CA$6="Ja",Kruistabel!$C$14,0)),"")</f>
        <v>#N/A</v>
      </c>
      <c r="CB60" s="326" t="e">
        <f ca="1">IF(Plananalyse!CB60=1,VLOOKUP(CB$5,Kruistabel!$B$6:$F$9,MATCH($C60,Kruistabel!$C$5:$F$5,0)+1,FALSE)+MIN(Kruistabel!$C$15,IF($D60="Ja",Kruistabel!$C$13,0)+IF(CB$6="Ja",Kruistabel!$C$14,0)),"")</f>
        <v>#N/A</v>
      </c>
      <c r="CC60" s="326" t="e">
        <f ca="1">IF(Plananalyse!CC60=1,VLOOKUP(CC$5,Kruistabel!$B$6:$F$9,MATCH($C60,Kruistabel!$C$5:$F$5,0)+1,FALSE)+MIN(Kruistabel!$C$15,IF($D60="Ja",Kruistabel!$C$13,0)+IF(CC$6="Ja",Kruistabel!$C$14,0)),"")</f>
        <v>#N/A</v>
      </c>
      <c r="CD60" s="326" t="e">
        <f ca="1">IF(Plananalyse!CD60=1,VLOOKUP(CD$5,Kruistabel!$B$6:$F$9,MATCH($C60,Kruistabel!$C$5:$F$5,0)+1,FALSE)+MIN(Kruistabel!$C$15,IF($D60="Ja",Kruistabel!$C$13,0)+IF(CD$6="Ja",Kruistabel!$C$14,0)),"")</f>
        <v>#N/A</v>
      </c>
      <c r="CE60" s="326" t="e">
        <f ca="1">IF(Plananalyse!CE60=1,VLOOKUP(CE$5,Kruistabel!$B$6:$F$9,MATCH($C60,Kruistabel!$C$5:$F$5,0)+1,FALSE)+MIN(Kruistabel!$C$15,IF($D60="Ja",Kruistabel!$C$13,0)+IF(CE$6="Ja",Kruistabel!$C$14,0)),"")</f>
        <v>#N/A</v>
      </c>
      <c r="CF60" s="326" t="e">
        <f ca="1">IF(Plananalyse!CF60=1,VLOOKUP(CF$5,Kruistabel!$B$6:$F$9,MATCH($C60,Kruistabel!$C$5:$F$5,0)+1,FALSE)+MIN(Kruistabel!$C$15,IF($D60="Ja",Kruistabel!$C$13,0)+IF(CF$6="Ja",Kruistabel!$C$14,0)),"")</f>
        <v>#N/A</v>
      </c>
      <c r="CG60" s="326" t="e">
        <f ca="1">IF(Plananalyse!CG60=1,VLOOKUP(CG$5,Kruistabel!$B$6:$F$9,MATCH($C60,Kruistabel!$C$5:$F$5,0)+1,FALSE)+MIN(Kruistabel!$C$15,IF($D60="Ja",Kruistabel!$C$13,0)+IF(CG$6="Ja",Kruistabel!$C$14,0)),"")</f>
        <v>#REF!</v>
      </c>
      <c r="CH60" s="326" t="e">
        <f ca="1">IF(Plananalyse!CH60=1,VLOOKUP(CH$5,Kruistabel!$B$6:$F$9,MATCH($C60,Kruistabel!$C$5:$F$5,0)+1,FALSE)+MIN(Kruistabel!$C$15,IF($D60="Ja",Kruistabel!$C$13,0)+IF(CH$6="Ja",Kruistabel!$C$14,0)),"")</f>
        <v>#REF!</v>
      </c>
      <c r="CI60" s="65"/>
      <c r="CJ60" s="326">
        <f ca="1">IF(Plananalyse!CJ60=1,VLOOKUP(CJ$5,Kruistabel!$B$6:$F$9,MATCH($C60,Kruistabel!$C$5:$F$5,0)+1,FALSE)+MIN(Kruistabel!$C$15,IF($D60="Ja",Kruistabel!$C$13,0)+IF(CJ$6="Ja",Kruistabel!$C$14,0)),"")</f>
        <v>48</v>
      </c>
      <c r="CK60" s="326">
        <f ca="1">IF(Plananalyse!CK60=1,VLOOKUP(CK$5,Kruistabel!$B$6:$F$9,MATCH($C60,Kruistabel!$C$5:$F$5,0)+1,FALSE)+MIN(Kruistabel!$C$15,IF($D60="Ja",Kruistabel!$C$13,0)+IF(CK$6="Ja",Kruistabel!$C$14,0)),"")</f>
        <v>48</v>
      </c>
      <c r="CL60" s="326">
        <f ca="1">IF(Plananalyse!CL60=1,VLOOKUP(CL$5,Kruistabel!$B$6:$F$9,MATCH($C60,Kruistabel!$C$5:$F$5,0)+1,FALSE)+MIN(Kruistabel!$C$15,IF($D60="Ja",Kruistabel!$C$13,0)+IF(CL$6="Ja",Kruistabel!$C$14,0)),"")</f>
        <v>32</v>
      </c>
      <c r="CM60" s="326">
        <f ca="1">IF(Plananalyse!CM60=1,VLOOKUP(CM$5,Kruistabel!$B$6:$F$9,MATCH($C60,Kruistabel!$C$5:$F$5,0)+1,FALSE)+MIN(Kruistabel!$C$15,IF($D60="Ja",Kruistabel!$C$13,0)+IF(CM$6="Ja",Kruistabel!$C$14,0)),"")</f>
        <v>52</v>
      </c>
      <c r="CN60" s="326">
        <f ca="1">IF(Plananalyse!CN60=1,VLOOKUP(CN$5,Kruistabel!$B$6:$F$9,MATCH($C60,Kruistabel!$C$5:$F$5,0)+1,FALSE)+MIN(Kruistabel!$C$15,IF($D60="Ja",Kruistabel!$C$13,0)+IF(CN$6="Ja",Kruistabel!$C$14,0)),"")</f>
        <v>52</v>
      </c>
      <c r="CO60" s="326">
        <f ca="1">IF(Plananalyse!CO60=1,VLOOKUP(CO$5,Kruistabel!$B$6:$F$9,MATCH($C60,Kruistabel!$C$5:$F$5,0)+1,FALSE)+MIN(Kruistabel!$C$15,IF($D60="Ja",Kruistabel!$C$13,0)+IF(CO$6="Ja",Kruistabel!$C$14,0)),"")</f>
        <v>44</v>
      </c>
      <c r="CP60" s="326">
        <f ca="1">IF(Plananalyse!CP60=1,VLOOKUP(CP$5,Kruistabel!$B$6:$F$9,MATCH($C60,Kruistabel!$C$5:$F$5,0)+1,FALSE)+MIN(Kruistabel!$C$15,IF($D60="Ja",Kruistabel!$C$13,0)+IF(CP$6="Ja",Kruistabel!$C$14,0)),"")</f>
        <v>48</v>
      </c>
      <c r="CQ60" s="326">
        <f ca="1">IF(Plananalyse!CQ60=1,VLOOKUP(CQ$5,Kruistabel!$B$6:$F$9,MATCH($C60,Kruistabel!$C$5:$F$5,0)+1,FALSE)+MIN(Kruistabel!$C$15,IF($D60="Ja",Kruistabel!$C$13,0)+IF(CQ$6="Ja",Kruistabel!$C$14,0)),"")</f>
        <v>44</v>
      </c>
      <c r="CR60" s="326">
        <f ca="1">IF(Plananalyse!CR60=1,VLOOKUP(CR$5,Kruistabel!$B$6:$F$9,MATCH($C60,Kruistabel!$C$5:$F$5,0)+1,FALSE)+MIN(Kruistabel!$C$15,IF($D60="Ja",Kruistabel!$C$13,0)+IF(CR$6="Ja",Kruistabel!$C$14,0)),"")</f>
        <v>46</v>
      </c>
      <c r="CS60" s="326">
        <f ca="1">IF(Plananalyse!CS60=1,VLOOKUP(CS$5,Kruistabel!$B$6:$F$9,MATCH($C60,Kruistabel!$C$5:$F$5,0)+1,FALSE)+MIN(Kruistabel!$C$15,IF($D60="Ja",Kruistabel!$C$13,0)+IF(CS$6="Ja",Kruistabel!$C$14,0)),"")</f>
        <v>48</v>
      </c>
      <c r="CT60" s="326">
        <f ca="1">IF(Plananalyse!CT60=1,VLOOKUP(CT$5,Kruistabel!$B$6:$F$9,MATCH($C60,Kruistabel!$C$5:$F$5,0)+1,FALSE)+MIN(Kruistabel!$C$15,IF($D60="Ja",Kruistabel!$C$13,0)+IF(CT$6="Ja",Kruistabel!$C$14,0)),"")</f>
        <v>48</v>
      </c>
      <c r="CU60" s="326">
        <f ca="1">IF(Plananalyse!CU60=1,VLOOKUP(CU$5,Kruistabel!$B$6:$F$9,MATCH($C60,Kruistabel!$C$5:$F$5,0)+1,FALSE)+MIN(Kruistabel!$C$15,IF($D60="Ja",Kruistabel!$C$13,0)+IF(CU$6="Ja",Kruistabel!$C$14,0)),"")</f>
        <v>44</v>
      </c>
      <c r="CV60" s="326">
        <f ca="1">IF(Plananalyse!CV60=1,VLOOKUP(CV$5,Kruistabel!$B$6:$F$9,MATCH($C60,Kruistabel!$C$5:$F$5,0)+1,FALSE)+MIN(Kruistabel!$C$15,IF($D60="Ja",Kruistabel!$C$13,0)+IF(CV$6="Ja",Kruistabel!$C$14,0)),"")</f>
        <v>44</v>
      </c>
      <c r="CW60" s="326">
        <f ca="1">IF(Plananalyse!CW60=1,VLOOKUP(CW$5,Kruistabel!$B$6:$F$9,MATCH($C60,Kruistabel!$C$5:$F$5,0)+1,FALSE)+MIN(Kruistabel!$C$15,IF($D60="Ja",Kruistabel!$C$13,0)+IF(CW$6="Ja",Kruistabel!$C$14,0)),"")</f>
        <v>48</v>
      </c>
      <c r="CX60" s="326">
        <f ca="1">IF(Plananalyse!CX60=1,VLOOKUP(CX$5,Kruistabel!$B$6:$F$9,MATCH($C60,Kruistabel!$C$5:$F$5,0)+1,FALSE)+MIN(Kruistabel!$C$15,IF($D60="Ja",Kruistabel!$C$13,0)+IF(CX$6="Ja",Kruistabel!$C$14,0)),"")</f>
        <v>32</v>
      </c>
      <c r="CY60" s="326">
        <f ca="1">IF(Plananalyse!CY60=1,VLOOKUP(CY$5,Kruistabel!$B$6:$F$9,MATCH($C60,Kruistabel!$C$5:$F$5,0)+1,FALSE)+MIN(Kruistabel!$C$15,IF($D60="Ja",Kruistabel!$C$13,0)+IF(CY$6="Ja",Kruistabel!$C$14,0)),"")</f>
        <v>44</v>
      </c>
      <c r="CZ60" s="326">
        <f ca="1">IF(Plananalyse!CZ60=1,VLOOKUP(CZ$5,Kruistabel!$B$6:$F$9,MATCH($C60,Kruistabel!$C$5:$F$5,0)+1,FALSE)+MIN(Kruistabel!$C$15,IF($D60="Ja",Kruistabel!$C$13,0)+IF(CZ$6="Ja",Kruistabel!$C$14,0)),"")</f>
        <v>44</v>
      </c>
      <c r="DA60" s="326">
        <f ca="1">IF(Plananalyse!DA60=1,VLOOKUP(DA$5,Kruistabel!$B$6:$F$9,MATCH($C60,Kruistabel!$C$5:$F$5,0)+1,FALSE)+MIN(Kruistabel!$C$15,IF($D60="Ja",Kruistabel!$C$13,0)+IF(DA$6="Ja",Kruistabel!$C$14,0)),"")</f>
        <v>44</v>
      </c>
      <c r="DB60" s="326">
        <f ca="1">IF(Plananalyse!DB60=1,VLOOKUP(DB$5,Kruistabel!$B$6:$F$9,MATCH($C60,Kruistabel!$C$5:$F$5,0)+1,FALSE)+MIN(Kruistabel!$C$15,IF($D60="Ja",Kruistabel!$C$13,0)+IF(DB$6="Ja",Kruistabel!$C$14,0)),"")</f>
        <v>32</v>
      </c>
      <c r="DC60" s="326">
        <f ca="1">IF(Plananalyse!DC60=1,VLOOKUP(DC$5,Kruistabel!$B$6:$F$9,MATCH($C60,Kruistabel!$C$5:$F$5,0)+1,FALSE)+MIN(Kruistabel!$C$15,IF($D60="Ja",Kruistabel!$C$13,0)+IF(DC$6="Ja",Kruistabel!$C$14,0)),"")</f>
        <v>32</v>
      </c>
      <c r="DD60" s="327"/>
      <c r="DE60" s="326" t="e">
        <f ca="1">IF(Plananalyse!DE60=1,VLOOKUP(DE$5,Kruistabel!$B$6:$F$9,MATCH($C60,Kruistabel!$C$5:$F$5,0)+1,FALSE)+MIN(Kruistabel!$C$15,IF($D60="Ja",Kruistabel!$C$13,0)+IF(DE$6="Ja",Kruistabel!$C$14,0)),"")</f>
        <v>#N/A</v>
      </c>
      <c r="DF60" s="326" t="e">
        <f ca="1">IF(Plananalyse!DF60=1,VLOOKUP(DF$5,Kruistabel!$B$6:$F$9,MATCH($C60,Kruistabel!$C$5:$F$5,0)+1,FALSE)+MIN(Kruistabel!$C$15,IF($D60="Ja",Kruistabel!$C$13,0)+IF(DF$6="Ja",Kruistabel!$C$14,0)),"")</f>
        <v>#N/A</v>
      </c>
      <c r="DG60" s="326" t="e">
        <f ca="1">IF(Plananalyse!DG60=1,VLOOKUP(DG$5,Kruistabel!$B$6:$F$9,MATCH($C60,Kruistabel!$C$5:$F$5,0)+1,FALSE)+MIN(Kruistabel!$C$15,IF($D60="Ja",Kruistabel!$C$13,0)+IF(DG$6="Ja",Kruistabel!$C$14,0)),"")</f>
        <v>#N/A</v>
      </c>
      <c r="DH60" s="326" t="e">
        <f ca="1">IF(Plananalyse!DH60=1,VLOOKUP(DH$5,Kruistabel!$B$6:$F$9,MATCH($C60,Kruistabel!$C$5:$F$5,0)+1,FALSE)+MIN(Kruistabel!$C$15,IF($D60="Ja",Kruistabel!$C$13,0)+IF(DH$6="Ja",Kruistabel!$C$14,0)),"")</f>
        <v>#N/A</v>
      </c>
      <c r="DI60" s="326" t="e">
        <f ca="1">IF(Plananalyse!DI60=1,VLOOKUP(DI$5,Kruistabel!$B$6:$F$9,MATCH($C60,Kruistabel!$C$5:$F$5,0)+1,FALSE)+MIN(Kruistabel!$C$15,IF($D60="Ja",Kruistabel!$C$13,0)+IF(DI$6="Ja",Kruistabel!$C$14,0)),"")</f>
        <v>#N/A</v>
      </c>
      <c r="DJ60" s="326" t="e">
        <f ca="1">IF(Plananalyse!DJ60=1,VLOOKUP(DJ$5,Kruistabel!$B$6:$F$9,MATCH($C60,Kruistabel!$C$5:$F$5,0)+1,FALSE)+MIN(Kruistabel!$C$15,IF($D60="Ja",Kruistabel!$C$13,0)+IF(DJ$6="Ja",Kruistabel!$C$14,0)),"")</f>
        <v>#N/A</v>
      </c>
      <c r="DK60" s="326" t="e">
        <f ca="1">IF(Plananalyse!DK60=1,VLOOKUP(DK$5,Kruistabel!$B$6:$F$9,MATCH($C60,Kruistabel!$C$5:$F$5,0)+1,FALSE)+MIN(Kruistabel!$C$15,IF($D60="Ja",Kruistabel!$C$13,0)+IF(DK$6="Ja",Kruistabel!$C$14,0)),"")</f>
        <v>#REF!</v>
      </c>
      <c r="DL60" s="326" t="e">
        <f ca="1">IF(Plananalyse!DL60=1,VLOOKUP(DL$5,Kruistabel!$B$6:$F$9,MATCH($C60,Kruistabel!$C$5:$F$5,0)+1,FALSE)+MIN(Kruistabel!$C$15,IF($D60="Ja",Kruistabel!$C$13,0)+IF(DL$6="Ja",Kruistabel!$C$14,0)),"")</f>
        <v>#REF!</v>
      </c>
      <c r="DM60" s="327"/>
      <c r="DN60" s="326" t="e">
        <f ca="1">IF(Plananalyse!DN60=1,VLOOKUP(DN$5,Kruistabel!$B$6:$F$9,MATCH($C60,Kruistabel!$C$5:$F$5,0)+1,FALSE)+MIN(Kruistabel!$C$15,IF($D60="Ja",Kruistabel!$C$13,0)+IF(DN$6="Ja",Kruistabel!$C$14,0)),"")</f>
        <v>#N/A</v>
      </c>
      <c r="DO60" s="326" t="e">
        <f ca="1">IF(Plananalyse!DO60=1,VLOOKUP(DO$5,Kruistabel!$B$6:$F$9,MATCH($C60,Kruistabel!$C$5:$F$5,0)+1,FALSE)+MIN(Kruistabel!$C$15,IF($D60="Ja",Kruistabel!$C$13,0)+IF(DO$6="Ja",Kruistabel!$C$14,0)),"")</f>
        <v>#N/A</v>
      </c>
      <c r="DP60" s="326" t="e">
        <f ca="1">IF(Plananalyse!DP60=1,VLOOKUP(DP$5,Kruistabel!$B$6:$F$9,MATCH($C60,Kruistabel!$C$5:$F$5,0)+1,FALSE)+MIN(Kruistabel!$C$15,IF($D60="Ja",Kruistabel!$C$13,0)+IF(DP$6="Ja",Kruistabel!$C$14,0)),"")</f>
        <v>#N/A</v>
      </c>
      <c r="DQ60" s="326" t="e">
        <f ca="1">IF(Plananalyse!DQ60=1,VLOOKUP(DQ$5,Kruistabel!$B$6:$F$9,MATCH($C60,Kruistabel!$C$5:$F$5,0)+1,FALSE)+MIN(Kruistabel!$C$15,IF($D60="Ja",Kruistabel!$C$13,0)+IF(DQ$6="Ja",Kruistabel!$C$14,0)),"")</f>
        <v>#N/A</v>
      </c>
      <c r="DR60" s="326" t="e">
        <f ca="1">IF(Plananalyse!DR60=1,VLOOKUP(DR$5,Kruistabel!$B$6:$F$9,MATCH($C60,Kruistabel!$C$5:$F$5,0)+1,FALSE)+MIN(Kruistabel!$C$15,IF($D60="Ja",Kruistabel!$C$13,0)+IF(DR$6="Ja",Kruistabel!$C$14,0)),"")</f>
        <v>#N/A</v>
      </c>
      <c r="DS60" s="326" t="e">
        <f ca="1">IF(Plananalyse!DS60=1,VLOOKUP(DS$5,Kruistabel!$B$6:$F$9,MATCH($C60,Kruistabel!$C$5:$F$5,0)+1,FALSE)+MIN(Kruistabel!$C$15,IF($D60="Ja",Kruistabel!$C$13,0)+IF(DS$6="Ja",Kruistabel!$C$14,0)),"")</f>
        <v>#N/A</v>
      </c>
      <c r="DT60" s="326" t="e">
        <f ca="1">IF(Plananalyse!DT60=1,VLOOKUP(DT$5,Kruistabel!$B$6:$F$9,MATCH($C60,Kruistabel!$C$5:$F$5,0)+1,FALSE)+MIN(Kruistabel!$C$15,IF($D60="Ja",Kruistabel!$C$13,0)+IF(DT$6="Ja",Kruistabel!$C$14,0)),"")</f>
        <v>#N/A</v>
      </c>
      <c r="DU60" s="326" t="e">
        <f ca="1">IF(Plananalyse!DU60=1,VLOOKUP(DU$5,Kruistabel!$B$6:$F$9,MATCH($C60,Kruistabel!$C$5:$F$5,0)+1,FALSE)+MIN(Kruistabel!$C$15,IF($D60="Ja",Kruistabel!$C$13,0)+IF(DU$6="Ja",Kruistabel!$C$14,0)),"")</f>
        <v>#N/A</v>
      </c>
      <c r="DV60" s="326" t="e">
        <f ca="1">IF(Plananalyse!DV60=1,VLOOKUP(DV$5,Kruistabel!$B$6:$F$9,MATCH($C60,Kruistabel!$C$5:$F$5,0)+1,FALSE)+MIN(Kruistabel!$C$15,IF($D60="Ja",Kruistabel!$C$13,0)+IF(DV$6="Ja",Kruistabel!$C$14,0)),"")</f>
        <v>#N/A</v>
      </c>
      <c r="DW60" s="326" t="e">
        <f ca="1">IF(Plananalyse!DW60=1,VLOOKUP(DW$5,Kruistabel!$B$6:$F$9,MATCH($C60,Kruistabel!$C$5:$F$5,0)+1,FALSE)+MIN(Kruistabel!$C$15,IF($D60="Ja",Kruistabel!$C$13,0)+IF(DW$6="Ja",Kruistabel!$C$14,0)),"")</f>
        <v>#REF!</v>
      </c>
      <c r="DX60" s="326" t="e">
        <f ca="1">IF(Plananalyse!DX60=1,VLOOKUP(DX$5,Kruistabel!$B$6:$F$9,MATCH($C60,Kruistabel!$C$5:$F$5,0)+1,FALSE)+MIN(Kruistabel!$C$15,IF($D60="Ja",Kruistabel!$C$13,0)+IF(DX$6="Ja",Kruistabel!$C$14,0)),"")</f>
        <v>#REF!</v>
      </c>
      <c r="DY60" s="327"/>
      <c r="DZ60" s="326" t="e">
        <f ca="1">IF(Plananalyse!DZ60=1,VLOOKUP(DZ$5,Kruistabel!$B$6:$F$9,MATCH($C60,Kruistabel!$C$5:$F$5,0)+1,FALSE)+MIN(Kruistabel!$C$15,IF($D60="Ja",Kruistabel!$C$13,0)+IF(DZ$6="Ja",Kruistabel!$C$14,0)),"")</f>
        <v>#N/A</v>
      </c>
      <c r="EA60" s="326" t="e">
        <f ca="1">IF(Plananalyse!EA60=1,VLOOKUP(EA$5,Kruistabel!$B$6:$F$9,MATCH($C60,Kruistabel!$C$5:$F$5,0)+1,FALSE)+MIN(Kruistabel!$C$15,IF($D60="Ja",Kruistabel!$C$13,0)+IF(EA$6="Ja",Kruistabel!$C$14,0)),"")</f>
        <v>#N/A</v>
      </c>
      <c r="EB60" s="326" t="e">
        <f ca="1">IF(Plananalyse!EB60=1,VLOOKUP(EB$5,Kruistabel!$B$6:$F$9,MATCH($C60,Kruistabel!$C$5:$F$5,0)+1,FALSE)+MIN(Kruistabel!$C$15,IF($D60="Ja",Kruistabel!$C$13,0)+IF(EB$6="Ja",Kruistabel!$C$14,0)),"")</f>
        <v>#REF!</v>
      </c>
      <c r="EC60" s="326" t="e">
        <f ca="1">IF(Plananalyse!EC60=1,VLOOKUP(EC$5,Kruistabel!$B$6:$F$9,MATCH($C60,Kruistabel!$C$5:$F$5,0)+1,FALSE)+MIN(Kruistabel!$C$15,IF($D60="Ja",Kruistabel!$C$13,0)+IF(EC$6="Ja",Kruistabel!$C$14,0)),"")</f>
        <v>#REF!</v>
      </c>
      <c r="ED60" s="327"/>
      <c r="EE60" s="326" t="e">
        <f ca="1">IF(Plananalyse!EE60=1,VLOOKUP(EE$5,Kruistabel!$B$6:$F$9,MATCH($C60,Kruistabel!$C$5:$F$5,0)+1,FALSE)+MIN(Kruistabel!$C$15,IF($D60="Ja",Kruistabel!$C$13,0)+IF(EE$6="Ja",Kruistabel!$C$14,0)),"")</f>
        <v>#N/A</v>
      </c>
      <c r="EF60" s="326" t="e">
        <f ca="1">IF(Plananalyse!EF60=1,VLOOKUP(EF$5,Kruistabel!$B$6:$F$9,MATCH($C60,Kruistabel!$C$5:$F$5,0)+1,FALSE)+MIN(Kruistabel!$C$15,IF($D60="Ja",Kruistabel!$C$13,0)+IF(EF$6="Ja",Kruistabel!$C$14,0)),"")</f>
        <v>#N/A</v>
      </c>
      <c r="EG60" s="326" t="e">
        <f ca="1">IF(Plananalyse!EG60=1,VLOOKUP(EG$5,Kruistabel!$B$6:$F$9,MATCH($C60,Kruistabel!$C$5:$F$5,0)+1,FALSE)+MIN(Kruistabel!$C$15,IF($D60="Ja",Kruistabel!$C$13,0)+IF(EG$6="Ja",Kruistabel!$C$14,0)),"")</f>
        <v>#N/A</v>
      </c>
      <c r="EH60" s="326" t="e">
        <f ca="1">IF(Plananalyse!EH60=1,VLOOKUP(EH$5,Kruistabel!$B$6:$F$9,MATCH($C60,Kruistabel!$C$5:$F$5,0)+1,FALSE)+MIN(Kruistabel!$C$15,IF($D60="Ja",Kruistabel!$C$13,0)+IF(EH$6="Ja",Kruistabel!$C$14,0)),"")</f>
        <v>#REF!</v>
      </c>
      <c r="EI60" s="326" t="e">
        <f ca="1">IF(Plananalyse!EI60=1,VLOOKUP(EI$5,Kruistabel!$B$6:$F$9,MATCH($C60,Kruistabel!$C$5:$F$5,0)+1,FALSE)+MIN(Kruistabel!$C$15,IF($D60="Ja",Kruistabel!$C$13,0)+IF(EI$6="Ja",Kruistabel!$C$14,0)),"")</f>
        <v>#REF!</v>
      </c>
      <c r="EJ60" s="331" t="str">
        <f>IF(Plananalyse!EJ60=1,VLOOKUP(EJ$5,Kruistabel!$B$6:$F$9,MATCH($C60,Kruistabel!$C$5:$F$5,0)+1,FALSE)+MIN(Kruistabel!$C$15,IF($D60="Ja",Kruistabel!$C$13,0)+IF(EJ$6="Ja",Kruistabel!$C$14,0)),"")</f>
        <v/>
      </c>
      <c r="EK60" s="164"/>
      <c r="EL60" s="164"/>
      <c r="EM60" s="164"/>
      <c r="EN60" s="164"/>
    </row>
    <row r="61" spans="2:144">
      <c r="B61" s="337" t="s">
        <v>162</v>
      </c>
      <c r="C61" s="160" t="str">
        <f>_xlfn.IFNA(VLOOKUP($B61,Classificatietabel!$B$6:$I$91,C$7,FALSE),"")</f>
        <v>hoog</v>
      </c>
      <c r="D61" s="160" t="str">
        <f>_xlfn.IFNA(VLOOKUP($B61,Classificatietabel!$B$6:$I$91,D$7,FALSE),"")</f>
        <v>neen</v>
      </c>
      <c r="E61" s="119">
        <f>IF(AND(D61="laag",$D$3=1),0,_xlfn.IFNA(IF(VLOOKUP($B61,Classificatietabel!$B$6:$H$91,$E$5,FALSE)="Ja",1,0),""))</f>
        <v>1</v>
      </c>
      <c r="F61" s="163"/>
      <c r="G61" s="326">
        <f>IF(Plananalyse!G61=1,VLOOKUP(G$5,Kruistabel!$B$6:$F$9,MATCH($C61,Kruistabel!$C$5:$F$5,0)+1,FALSE)+MIN(Kruistabel!$C$15,IF($D61="Ja",Kruistabel!$C$13,0)+IF(G$6="Ja",Kruistabel!$C$14,0)),"")</f>
        <v>32</v>
      </c>
      <c r="H61" s="326">
        <f>IF(Plananalyse!H61=1,VLOOKUP(H$5,Kruistabel!$B$6:$F$9,MATCH($C61,Kruistabel!$C$5:$F$5,0)+1,FALSE)+MIN(Kruistabel!$C$15,IF($D61="Ja",Kruistabel!$C$13,0)+IF(H$6="Ja",Kruistabel!$C$14,0)),"")</f>
        <v>32</v>
      </c>
      <c r="I61" s="326">
        <f>IF(Plananalyse!I61=1,VLOOKUP(I$5,Kruistabel!$B$6:$F$9,MATCH($C61,Kruistabel!$C$5:$F$5,0)+1,FALSE)+MIN(Kruistabel!$C$15,IF($D61="Ja",Kruistabel!$C$13,0)+IF(I$6="Ja",Kruistabel!$C$14,0)),"")</f>
        <v>44</v>
      </c>
      <c r="J61" s="326">
        <f>IF(Plananalyse!J61=1,VLOOKUP(J$5,Kruistabel!$B$6:$F$9,MATCH($C61,Kruistabel!$C$5:$F$5,0)+1,FALSE)+MIN(Kruistabel!$C$15,IF($D61="Ja",Kruistabel!$C$13,0)+IF(J$6="Ja",Kruistabel!$C$14,0)),"")</f>
        <v>32</v>
      </c>
      <c r="K61" s="326">
        <f>IF(Plananalyse!K61=1,VLOOKUP(K$5,Kruistabel!$B$6:$F$9,MATCH($C61,Kruistabel!$C$5:$F$5,0)+1,FALSE)+MIN(Kruistabel!$C$15,IF($D61="Ja",Kruistabel!$C$13,0)+IF(K$6="Ja",Kruistabel!$C$14,0)),"")</f>
        <v>32</v>
      </c>
      <c r="L61" s="326">
        <f>IF(Plananalyse!L61=1,VLOOKUP(L$5,Kruistabel!$B$6:$F$9,MATCH($C61,Kruistabel!$C$5:$F$5,0)+1,FALSE)+MIN(Kruistabel!$C$15,IF($D61="Ja",Kruistabel!$C$13,0)+IF(L$6="Ja",Kruistabel!$C$14,0)),"")</f>
        <v>32</v>
      </c>
      <c r="M61" s="326">
        <f>IF(Plananalyse!M61=1,VLOOKUP(M$5,Kruistabel!$B$6:$F$9,MATCH($C61,Kruistabel!$C$5:$F$5,0)+1,FALSE)+MIN(Kruistabel!$C$15,IF($D61="Ja",Kruistabel!$C$13,0)+IF(M$6="Ja",Kruistabel!$C$14,0)),"")</f>
        <v>48</v>
      </c>
      <c r="N61" s="326">
        <f>IF(Plananalyse!N61=1,VLOOKUP(N$5,Kruistabel!$B$6:$F$9,MATCH($C61,Kruistabel!$C$5:$F$5,0)+1,FALSE)+MIN(Kruistabel!$C$15,IF($D61="Ja",Kruistabel!$C$13,0)+IF(N$6="Ja",Kruistabel!$C$14,0)),"")</f>
        <v>48</v>
      </c>
      <c r="O61" s="326">
        <f>IF(Plananalyse!O61=1,VLOOKUP(O$5,Kruistabel!$B$6:$F$9,MATCH($C61,Kruistabel!$C$5:$F$5,0)+1,FALSE)+MIN(Kruistabel!$C$15,IF($D61="Ja",Kruistabel!$C$13,0)+IF(O$6="Ja",Kruistabel!$C$14,0)),"")</f>
        <v>48</v>
      </c>
      <c r="P61" s="326">
        <f>IF(Plananalyse!P61=1,VLOOKUP(P$5,Kruistabel!$B$6:$F$9,MATCH($C61,Kruistabel!$C$5:$F$5,0)+1,FALSE)+MIN(Kruistabel!$C$15,IF($D61="Ja",Kruistabel!$C$13,0)+IF(P$6="Ja",Kruistabel!$C$14,0)),"")</f>
        <v>52</v>
      </c>
      <c r="Q61" s="326">
        <f>IF(Plananalyse!Q61=1,VLOOKUP(Q$5,Kruistabel!$B$6:$F$9,MATCH($C61,Kruistabel!$C$5:$F$5,0)+1,FALSE)+MIN(Kruistabel!$C$15,IF($D61="Ja",Kruistabel!$C$13,0)+IF(Q$6="Ja",Kruistabel!$C$14,0)),"")</f>
        <v>44</v>
      </c>
      <c r="R61" s="326">
        <f>IF(Plananalyse!R61=1,VLOOKUP(R$5,Kruistabel!$B$6:$F$9,MATCH($C61,Kruistabel!$C$5:$F$5,0)+1,FALSE)+MIN(Kruistabel!$C$15,IF($D61="Ja",Kruistabel!$C$13,0)+IF(R$6="Ja",Kruistabel!$C$14,0)),"")</f>
        <v>48</v>
      </c>
      <c r="S61" s="326">
        <f>IF(Plananalyse!S61=1,VLOOKUP(S$5,Kruistabel!$B$6:$F$9,MATCH($C61,Kruistabel!$C$5:$F$5,0)+1,FALSE)+MIN(Kruistabel!$C$15,IF($D61="Ja",Kruistabel!$C$13,0)+IF(S$6="Ja",Kruistabel!$C$14,0)),"")</f>
        <v>32</v>
      </c>
      <c r="T61" s="326">
        <f>IF(Plananalyse!T61=1,VLOOKUP(T$5,Kruistabel!$B$6:$F$9,MATCH($C61,Kruistabel!$C$5:$F$5,0)+1,FALSE)+MIN(Kruistabel!$C$15,IF($D61="Ja",Kruistabel!$C$13,0)+IF(T$6="Ja",Kruistabel!$C$14,0)),"")</f>
        <v>32</v>
      </c>
      <c r="U61" s="326">
        <f>IF(Plananalyse!U61=1,VLOOKUP(U$5,Kruistabel!$B$6:$F$9,MATCH($C61,Kruistabel!$C$5:$F$5,0)+1,FALSE)+MIN(Kruistabel!$C$15,IF($D61="Ja",Kruistabel!$C$13,0)+IF(U$6="Ja",Kruistabel!$C$14,0)),"")</f>
        <v>32</v>
      </c>
      <c r="V61" s="326">
        <f>IF(Plananalyse!V61=1,VLOOKUP(V$5,Kruistabel!$B$6:$F$9,MATCH($C61,Kruistabel!$C$5:$F$5,0)+1,FALSE)+MIN(Kruistabel!$C$15,IF($D61="Ja",Kruistabel!$C$13,0)+IF(V$6="Ja",Kruistabel!$C$14,0)),"")</f>
        <v>32</v>
      </c>
      <c r="W61" s="326">
        <f>IF(Plananalyse!W61=1,VLOOKUP(W$5,Kruistabel!$B$6:$F$9,MATCH($C61,Kruistabel!$C$5:$F$5,0)+1,FALSE)+MIN(Kruistabel!$C$15,IF($D61="Ja",Kruistabel!$C$13,0)+IF(W$6="Ja",Kruistabel!$C$14,0)),"")</f>
        <v>32</v>
      </c>
      <c r="X61" s="326">
        <f>IF(Plananalyse!X61=1,VLOOKUP(X$5,Kruistabel!$B$6:$F$9,MATCH($C61,Kruistabel!$C$5:$F$5,0)+1,FALSE)+MIN(Kruistabel!$C$15,IF($D61="Ja",Kruistabel!$C$13,0)+IF(X$6="Ja",Kruistabel!$C$14,0)),"")</f>
        <v>32</v>
      </c>
      <c r="Y61" s="326">
        <f>IF(Plananalyse!Y61=1,VLOOKUP(Y$5,Kruistabel!$B$6:$F$9,MATCH($C61,Kruistabel!$C$5:$F$5,0)+1,FALSE)+MIN(Kruistabel!$C$15,IF($D61="Ja",Kruistabel!$C$13,0)+IF(Y$6="Ja",Kruistabel!$C$14,0)),"")</f>
        <v>44</v>
      </c>
      <c r="Z61" s="326">
        <f>IF(Plananalyse!Z61=1,VLOOKUP(Z$5,Kruistabel!$B$6:$F$9,MATCH($C61,Kruistabel!$C$5:$F$5,0)+1,FALSE)+MIN(Kruistabel!$C$15,IF($D61="Ja",Kruistabel!$C$13,0)+IF(Z$6="Ja",Kruistabel!$C$14,0)),"")</f>
        <v>32</v>
      </c>
      <c r="AA61" s="326">
        <f>IF(Plananalyse!AA61=1,VLOOKUP(AA$5,Kruistabel!$B$6:$F$9,MATCH($C61,Kruistabel!$C$5:$F$5,0)+1,FALSE)+MIN(Kruistabel!$C$15,IF($D61="Ja",Kruistabel!$C$13,0)+IF(AA$6="Ja",Kruistabel!$C$14,0)),"")</f>
        <v>32</v>
      </c>
      <c r="AB61" s="326">
        <f>IF(Plananalyse!AB61=1,VLOOKUP(AB$5,Kruistabel!$B$6:$F$9,MATCH($C61,Kruistabel!$C$5:$F$5,0)+1,FALSE)+MIN(Kruistabel!$C$15,IF($D61="Ja",Kruistabel!$C$13,0)+IF(AB$6="Ja",Kruistabel!$C$14,0)),"")</f>
        <v>32</v>
      </c>
      <c r="AC61" s="326">
        <f>IF(Plananalyse!AC61=1,VLOOKUP(AC$5,Kruistabel!$B$6:$F$9,MATCH($C61,Kruistabel!$C$5:$F$5,0)+1,FALSE)+MIN(Kruistabel!$C$15,IF($D61="Ja",Kruistabel!$C$13,0)+IF(AC$6="Ja",Kruistabel!$C$14,0)),"")</f>
        <v>32</v>
      </c>
      <c r="AD61" s="326">
        <f>IF(Plananalyse!AD61=1,VLOOKUP(AD$5,Kruistabel!$B$6:$F$9,MATCH($C61,Kruistabel!$C$5:$F$5,0)+1,FALSE)+MIN(Kruistabel!$C$15,IF($D61="Ja",Kruistabel!$C$13,0)+IF(AD$6="Ja",Kruistabel!$C$14,0)),"")</f>
        <v>32</v>
      </c>
      <c r="AE61" s="326">
        <f>IF(Plananalyse!AE61=1,VLOOKUP(AE$5,Kruistabel!$B$6:$F$9,MATCH($C61,Kruistabel!$C$5:$F$5,0)+1,FALSE)+MIN(Kruistabel!$C$15,IF($D61="Ja",Kruistabel!$C$13,0)+IF(AE$6="Ja",Kruistabel!$C$14,0)),"")</f>
        <v>32</v>
      </c>
      <c r="AF61" s="326">
        <f>IF(Plananalyse!AF61=1,VLOOKUP(AF$5,Kruistabel!$B$6:$F$9,MATCH($C61,Kruistabel!$C$5:$F$5,0)+1,FALSE)+MIN(Kruistabel!$C$15,IF($D61="Ja",Kruistabel!$C$13,0)+IF(AF$6="Ja",Kruistabel!$C$14,0)),"")</f>
        <v>32</v>
      </c>
      <c r="AG61" s="326">
        <f>IF(Plananalyse!AG61=1,VLOOKUP(AG$5,Kruistabel!$B$6:$F$9,MATCH($C61,Kruistabel!$C$5:$F$5,0)+1,FALSE)+MIN(Kruistabel!$C$15,IF($D61="Ja",Kruistabel!$C$13,0)+IF(AG$6="Ja",Kruistabel!$C$14,0)),"")</f>
        <v>32</v>
      </c>
      <c r="AH61" s="326">
        <f>IF(Plananalyse!AH61=1,VLOOKUP(AH$5,Kruistabel!$B$6:$F$9,MATCH($C61,Kruistabel!$C$5:$F$5,0)+1,FALSE)+MIN(Kruistabel!$C$15,IF($D61="Ja",Kruistabel!$C$13,0)+IF(AH$6="Ja",Kruistabel!$C$14,0)),"")</f>
        <v>32</v>
      </c>
      <c r="AI61" s="326">
        <f>IF(Plananalyse!AI61=1,VLOOKUP(AI$5,Kruistabel!$B$6:$F$9,MATCH($C61,Kruistabel!$C$5:$F$5,0)+1,FALSE)+MIN(Kruistabel!$C$15,IF($D61="Ja",Kruistabel!$C$13,0)+IF(AI$6="Ja",Kruistabel!$C$14,0)),"")</f>
        <v>32</v>
      </c>
      <c r="AJ61" s="326">
        <f>IF(Plananalyse!AJ61=1,VLOOKUP(AJ$5,Kruistabel!$B$6:$F$9,MATCH($C61,Kruistabel!$C$5:$F$5,0)+1,FALSE)+MIN(Kruistabel!$C$15,IF($D61="Ja",Kruistabel!$C$13,0)+IF(AJ$6="Ja",Kruistabel!$C$14,0)),"")</f>
        <v>32</v>
      </c>
      <c r="AK61" s="326">
        <f>IF(Plananalyse!AK61=1,VLOOKUP(AK$5,Kruistabel!$B$6:$F$9,MATCH($C61,Kruistabel!$C$5:$F$5,0)+1,FALSE)+MIN(Kruistabel!$C$15,IF($D61="Ja",Kruistabel!$C$13,0)+IF(AK$6="Ja",Kruistabel!$C$14,0)),"")</f>
        <v>46</v>
      </c>
      <c r="AL61" s="326">
        <f>IF(Plananalyse!AL61=1,VLOOKUP(AL$5,Kruistabel!$B$6:$F$9,MATCH($C61,Kruistabel!$C$5:$F$5,0)+1,FALSE)+MIN(Kruistabel!$C$15,IF($D61="Ja",Kruistabel!$C$13,0)+IF(AL$6="Ja",Kruistabel!$C$14,0)),"")</f>
        <v>32</v>
      </c>
      <c r="AM61" s="326">
        <f>IF(Plananalyse!AM61=1,VLOOKUP(AM$5,Kruistabel!$B$6:$F$9,MATCH($C61,Kruistabel!$C$5:$F$5,0)+1,FALSE)+MIN(Kruistabel!$C$15,IF($D61="Ja",Kruistabel!$C$13,0)+IF(AM$6="Ja",Kruistabel!$C$14,0)),"")</f>
        <v>32</v>
      </c>
      <c r="AN61" s="327"/>
      <c r="AO61" s="326">
        <f>IF(Plananalyse!AO61=1,VLOOKUP(AO$5,Kruistabel!$B$6:$F$9,MATCH($C61,Kruistabel!$C$5:$F$5,0)+1,FALSE)+MIN(Kruistabel!$C$15,IF($D61="Ja",Kruistabel!$C$13,0)+IF(AO$6="Ja",Kruistabel!$C$14,0)),"")</f>
        <v>46</v>
      </c>
      <c r="AP61" s="326">
        <f>IF(Plananalyse!AP61=1,VLOOKUP(AP$5,Kruistabel!$B$6:$F$9,MATCH($C61,Kruistabel!$C$5:$F$5,0)+1,FALSE)+MIN(Kruistabel!$C$15,IF($D61="Ja",Kruistabel!$C$13,0)+IF(AP$6="Ja",Kruistabel!$C$14,0)),"")</f>
        <v>46</v>
      </c>
      <c r="AQ61" s="326">
        <f>IF(Plananalyse!AQ61=1,VLOOKUP(AQ$5,Kruistabel!$B$6:$F$9,MATCH($C61,Kruistabel!$C$5:$F$5,0)+1,FALSE)+MIN(Kruistabel!$C$15,IF($D61="Ja",Kruistabel!$C$13,0)+IF(AQ$6="Ja",Kruistabel!$C$14,0)),"")</f>
        <v>46</v>
      </c>
      <c r="AR61" s="326">
        <f>IF(Plananalyse!AR61=1,VLOOKUP(AR$5,Kruistabel!$B$6:$F$9,MATCH($C61,Kruistabel!$C$5:$F$5,0)+1,FALSE)+MIN(Kruistabel!$C$15,IF($D61="Ja",Kruistabel!$C$13,0)+IF(AR$6="Ja",Kruistabel!$C$14,0)),"")</f>
        <v>50</v>
      </c>
      <c r="AS61" s="326">
        <f>IF(Plananalyse!AS61=1,VLOOKUP(AS$5,Kruistabel!$B$6:$F$9,MATCH($C61,Kruistabel!$C$5:$F$5,0)+1,FALSE)+MIN(Kruistabel!$C$15,IF($D61="Ja",Kruistabel!$C$13,0)+IF(AS$6="Ja",Kruistabel!$C$14,0)),"")</f>
        <v>46</v>
      </c>
      <c r="AT61" s="326">
        <f>IF(Plananalyse!AT61=1,VLOOKUP(AT$5,Kruistabel!$B$6:$F$9,MATCH($C61,Kruistabel!$C$5:$F$5,0)+1,FALSE)+MIN(Kruistabel!$C$15,IF($D61="Ja",Kruistabel!$C$13,0)+IF(AT$6="Ja",Kruistabel!$C$14,0)),"")</f>
        <v>50</v>
      </c>
      <c r="AU61" s="326">
        <f>IF(Plananalyse!AU61=1,VLOOKUP(AU$5,Kruistabel!$B$6:$F$9,MATCH($C61,Kruistabel!$C$5:$F$5,0)+1,FALSE)+MIN(Kruistabel!$C$15,IF($D61="Ja",Kruistabel!$C$13,0)+IF(AU$6="Ja",Kruistabel!$C$14,0)),"")</f>
        <v>32</v>
      </c>
      <c r="AV61" s="326">
        <f>IF(Plananalyse!AV61=1,VLOOKUP(AV$5,Kruistabel!$B$6:$F$9,MATCH($C61,Kruistabel!$C$5:$F$5,0)+1,FALSE)+MIN(Kruistabel!$C$15,IF($D61="Ja",Kruistabel!$C$13,0)+IF(AV$6="Ja",Kruistabel!$C$14,0)),"")</f>
        <v>46</v>
      </c>
      <c r="AW61" s="326">
        <f>IF(Plananalyse!AW61=1,VLOOKUP(AW$5,Kruistabel!$B$6:$F$9,MATCH($C61,Kruistabel!$C$5:$F$5,0)+1,FALSE)+MIN(Kruistabel!$C$15,IF($D61="Ja",Kruistabel!$C$13,0)+IF(AW$6="Ja",Kruistabel!$C$14,0)),"")</f>
        <v>32</v>
      </c>
      <c r="AX61" s="326">
        <f>IF(Plananalyse!AX61=1,VLOOKUP(AX$5,Kruistabel!$B$6:$F$9,MATCH($C61,Kruistabel!$C$5:$F$5,0)+1,FALSE)+MIN(Kruistabel!$C$15,IF($D61="Ja",Kruistabel!$C$13,0)+IF(AX$6="Ja",Kruistabel!$C$14,0)),"")</f>
        <v>32</v>
      </c>
      <c r="AY61" s="327"/>
      <c r="AZ61" s="326">
        <f>IF(Plananalyse!AZ61=1,VLOOKUP(AZ$5,Kruistabel!$B$6:$F$9,MATCH($C61,Kruistabel!$C$5:$F$5,0)+1,FALSE)+MIN(Kruistabel!$C$15,IF($D61="Ja",Kruistabel!$C$13,0)+IF(AZ$6="Ja",Kruistabel!$C$14,0)),"")</f>
        <v>32</v>
      </c>
      <c r="BA61" s="326">
        <f>IF(Plananalyse!BA61=1,VLOOKUP(BA$5,Kruistabel!$B$6:$F$9,MATCH($C61,Kruistabel!$C$5:$F$5,0)+1,FALSE)+MIN(Kruistabel!$C$15,IF($D61="Ja",Kruistabel!$C$13,0)+IF(BA$6="Ja",Kruistabel!$C$14,0)),"")</f>
        <v>32</v>
      </c>
      <c r="BB61" s="326">
        <f>IF(Plananalyse!BB61=1,VLOOKUP(BB$5,Kruistabel!$B$6:$F$9,MATCH($C61,Kruistabel!$C$5:$F$5,0)+1,FALSE)+MIN(Kruistabel!$C$15,IF($D61="Ja",Kruistabel!$C$13,0)+IF(BB$6="Ja",Kruistabel!$C$14,0)),"")</f>
        <v>44</v>
      </c>
      <c r="BC61" s="326">
        <f>IF(Plananalyse!BC61=1,VLOOKUP(BC$5,Kruistabel!$B$6:$F$9,MATCH($C61,Kruistabel!$C$5:$F$5,0)+1,FALSE)+MIN(Kruistabel!$C$15,IF($D61="Ja",Kruistabel!$C$13,0)+IF(BC$6="Ja",Kruistabel!$C$14,0)),"")</f>
        <v>44</v>
      </c>
      <c r="BD61" s="326">
        <f>IF(Plananalyse!BD61=1,VLOOKUP(BD$5,Kruistabel!$B$6:$F$9,MATCH($C61,Kruistabel!$C$5:$F$5,0)+1,FALSE)+MIN(Kruistabel!$C$15,IF($D61="Ja",Kruistabel!$C$13,0)+IF(BD$6="Ja",Kruistabel!$C$14,0)),"")</f>
        <v>32</v>
      </c>
      <c r="BE61" s="326">
        <f>IF(Plananalyse!BE61=1,VLOOKUP(BE$5,Kruistabel!$B$6:$F$9,MATCH($C61,Kruistabel!$C$5:$F$5,0)+1,FALSE)+MIN(Kruistabel!$C$15,IF($D61="Ja",Kruistabel!$C$13,0)+IF(BE$6="Ja",Kruistabel!$C$14,0)),"")</f>
        <v>32</v>
      </c>
      <c r="BF61" s="326">
        <f>IF(Plananalyse!BF61=1,VLOOKUP(BF$5,Kruistabel!$B$6:$F$9,MATCH($C61,Kruistabel!$C$5:$F$5,0)+1,FALSE)+MIN(Kruistabel!$C$15,IF($D61="Ja",Kruistabel!$C$13,0)+IF(BF$6="Ja",Kruistabel!$C$14,0)),"")</f>
        <v>32</v>
      </c>
      <c r="BG61" s="326">
        <f ca="1">IF(Plananalyse!BG61=1,VLOOKUP(BG$5,Kruistabel!$B$6:$F$9,MATCH($C61,Kruistabel!$C$5:$F$5,0)+1,FALSE)+MIN(Kruistabel!$C$15,IF($D61="Ja",Kruistabel!$C$13,0)+IF(BG$6="Ja",Kruistabel!$C$14,0)),"")</f>
        <v>32</v>
      </c>
      <c r="BH61" s="326">
        <f ca="1">IF(Plananalyse!BH61=1,VLOOKUP(BH$5,Kruistabel!$B$6:$F$9,MATCH($C61,Kruistabel!$C$5:$F$5,0)+1,FALSE)+MIN(Kruistabel!$C$15,IF($D61="Ja",Kruistabel!$C$13,0)+IF(BH$6="Ja",Kruistabel!$C$14,0)),"")</f>
        <v>32</v>
      </c>
      <c r="BI61" s="327"/>
      <c r="BJ61" s="326" t="e">
        <f ca="1">IF(Plananalyse!BJ61=1,VLOOKUP(BJ$5,Kruistabel!$B$6:$F$9,MATCH($C61,Kruistabel!$C$5:$F$5,0)+1,FALSE)+MIN(Kruistabel!$C$15,IF($D61="Ja",Kruistabel!$C$13,0)+IF(BJ$6="Ja",Kruistabel!$C$14,0)),"")</f>
        <v>#N/A</v>
      </c>
      <c r="BK61" s="326" t="e">
        <f ca="1">IF(Plananalyse!BK61=1,VLOOKUP(BK$5,Kruistabel!$B$6:$F$9,MATCH($C61,Kruistabel!$C$5:$F$5,0)+1,FALSE)+MIN(Kruistabel!$C$15,IF($D61="Ja",Kruistabel!$C$13,0)+IF(BK$6="Ja",Kruistabel!$C$14,0)),"")</f>
        <v>#N/A</v>
      </c>
      <c r="BL61" s="326" t="e">
        <f ca="1">IF(Plananalyse!BL61=1,VLOOKUP(BL$5,Kruistabel!$B$6:$F$9,MATCH($C61,Kruistabel!$C$5:$F$5,0)+1,FALSE)+MIN(Kruistabel!$C$15,IF($D61="Ja",Kruistabel!$C$13,0)+IF(BL$6="Ja",Kruistabel!$C$14,0)),"")</f>
        <v>#N/A</v>
      </c>
      <c r="BM61" s="326" t="e">
        <f ca="1">IF(Plananalyse!BM61=1,VLOOKUP(BM$5,Kruistabel!$B$6:$F$9,MATCH($C61,Kruistabel!$C$5:$F$5,0)+1,FALSE)+MIN(Kruistabel!$C$15,IF($D61="Ja",Kruistabel!$C$13,0)+IF(BM$6="Ja",Kruistabel!$C$14,0)),"")</f>
        <v>#N/A</v>
      </c>
      <c r="BN61" s="326" t="e">
        <f ca="1">IF(Plananalyse!BN61=1,VLOOKUP(BN$5,Kruistabel!$B$6:$F$9,MATCH($C61,Kruistabel!$C$5:$F$5,0)+1,FALSE)+MIN(Kruistabel!$C$15,IF($D61="Ja",Kruistabel!$C$13,0)+IF(BN$6="Ja",Kruistabel!$C$14,0)),"")</f>
        <v>#N/A</v>
      </c>
      <c r="BO61" s="326" t="e">
        <f ca="1">IF(Plananalyse!BO61=1,VLOOKUP(BO$5,Kruistabel!$B$6:$F$9,MATCH($C61,Kruistabel!$C$5:$F$5,0)+1,FALSE)+MIN(Kruistabel!$C$15,IF($D61="Ja",Kruistabel!$C$13,0)+IF(BO$6="Ja",Kruistabel!$C$14,0)),"")</f>
        <v>#N/A</v>
      </c>
      <c r="BP61" s="326" t="e">
        <f ca="1">IF(Plananalyse!BP61=1,VLOOKUP(BP$5,Kruistabel!$B$6:$F$9,MATCH($C61,Kruistabel!$C$5:$F$5,0)+1,FALSE)+MIN(Kruistabel!$C$15,IF($D61="Ja",Kruistabel!$C$13,0)+IF(BP$6="Ja",Kruistabel!$C$14,0)),"")</f>
        <v>#N/A</v>
      </c>
      <c r="BQ61" s="326" t="e">
        <f ca="1">IF(Plananalyse!BQ61=1,VLOOKUP(BQ$5,Kruistabel!$B$6:$F$9,MATCH($C61,Kruistabel!$C$5:$F$5,0)+1,FALSE)+MIN(Kruistabel!$C$15,IF($D61="Ja",Kruistabel!$C$13,0)+IF(BQ$6="Ja",Kruistabel!$C$14,0)),"")</f>
        <v>#N/A</v>
      </c>
      <c r="BR61" s="326" t="e">
        <f ca="1">IF(Plananalyse!BR61=1,VLOOKUP(BR$5,Kruistabel!$B$6:$F$9,MATCH($C61,Kruistabel!$C$5:$F$5,0)+1,FALSE)+MIN(Kruistabel!$C$15,IF($D61="Ja",Kruistabel!$C$13,0)+IF(BR$6="Ja",Kruistabel!$C$14,0)),"")</f>
        <v>#REF!</v>
      </c>
      <c r="BS61" s="326" t="e">
        <f ca="1">IF(Plananalyse!BS61=1,VLOOKUP(BS$5,Kruistabel!$B$6:$F$9,MATCH($C61,Kruistabel!$C$5:$F$5,0)+1,FALSE)+MIN(Kruistabel!$C$15,IF($D61="Ja",Kruistabel!$C$13,0)+IF(BS$6="Ja",Kruistabel!$C$14,0)),"")</f>
        <v>#REF!</v>
      </c>
      <c r="BT61" s="65"/>
      <c r="BU61" s="231">
        <f ca="1">IF(Plananalyse!BU61=1,VLOOKUP(BU$5,Kruistabel!$B$6:$F$9,MATCH($C61,Kruistabel!$C$5:$F$5,0)+1,FALSE)+MIN(Kruistabel!$C$15,IF($D61="Ja",Kruistabel!$C$13,0)+IF(BU$6="Ja",Kruistabel!$C$14,0)),"")</f>
        <v>32</v>
      </c>
      <c r="BV61" s="326">
        <f ca="1">IF(Plananalyse!BV61=1,VLOOKUP(BV$5,Kruistabel!$B$6:$F$9,MATCH($C61,Kruistabel!$C$5:$F$5,0)+1,FALSE)+MIN(Kruistabel!$C$15,IF($D61="Ja",Kruistabel!$C$13,0)+IF(BV$6="Ja",Kruistabel!$C$14,0)),"")</f>
        <v>48</v>
      </c>
      <c r="BW61" s="326">
        <f ca="1">IF(Plananalyse!BW61=1,VLOOKUP(BW$5,Kruistabel!$B$6:$F$9,MATCH($C61,Kruistabel!$C$5:$F$5,0)+1,FALSE)+MIN(Kruistabel!$C$15,IF($D61="Ja",Kruistabel!$C$13,0)+IF(BW$6="Ja",Kruistabel!$C$14,0)),"")</f>
        <v>32</v>
      </c>
      <c r="BX61" s="326">
        <f ca="1">IF(Plananalyse!BX61=1,VLOOKUP(BX$5,Kruistabel!$B$6:$F$9,MATCH($C61,Kruistabel!$C$5:$F$5,0)+1,FALSE)+MIN(Kruistabel!$C$15,IF($D61="Ja",Kruistabel!$C$13,0)+IF(BX$6="Ja",Kruistabel!$C$14,0)),"")</f>
        <v>32</v>
      </c>
      <c r="BY61" s="327"/>
      <c r="BZ61" s="326" t="e">
        <f ca="1">IF(Plananalyse!BZ61=1,VLOOKUP(BZ$5,Kruistabel!$B$6:$F$9,MATCH($C61,Kruistabel!$C$5:$F$5,0)+1,FALSE)+MIN(Kruistabel!$C$15,IF($D61="Ja",Kruistabel!$C$13,0)+IF(BZ$6="Ja",Kruistabel!$C$14,0)),"")</f>
        <v>#N/A</v>
      </c>
      <c r="CA61" s="326" t="e">
        <f ca="1">IF(Plananalyse!CA61=1,VLOOKUP(CA$5,Kruistabel!$B$6:$F$9,MATCH($C61,Kruistabel!$C$5:$F$5,0)+1,FALSE)+MIN(Kruistabel!$C$15,IF($D61="Ja",Kruistabel!$C$13,0)+IF(CA$6="Ja",Kruistabel!$C$14,0)),"")</f>
        <v>#N/A</v>
      </c>
      <c r="CB61" s="326" t="e">
        <f ca="1">IF(Plananalyse!CB61=1,VLOOKUP(CB$5,Kruistabel!$B$6:$F$9,MATCH($C61,Kruistabel!$C$5:$F$5,0)+1,FALSE)+MIN(Kruistabel!$C$15,IF($D61="Ja",Kruistabel!$C$13,0)+IF(CB$6="Ja",Kruistabel!$C$14,0)),"")</f>
        <v>#N/A</v>
      </c>
      <c r="CC61" s="326" t="e">
        <f ca="1">IF(Plananalyse!CC61=1,VLOOKUP(CC$5,Kruistabel!$B$6:$F$9,MATCH($C61,Kruistabel!$C$5:$F$5,0)+1,FALSE)+MIN(Kruistabel!$C$15,IF($D61="Ja",Kruistabel!$C$13,0)+IF(CC$6="Ja",Kruistabel!$C$14,0)),"")</f>
        <v>#N/A</v>
      </c>
      <c r="CD61" s="326" t="e">
        <f ca="1">IF(Plananalyse!CD61=1,VLOOKUP(CD$5,Kruistabel!$B$6:$F$9,MATCH($C61,Kruistabel!$C$5:$F$5,0)+1,FALSE)+MIN(Kruistabel!$C$15,IF($D61="Ja",Kruistabel!$C$13,0)+IF(CD$6="Ja",Kruistabel!$C$14,0)),"")</f>
        <v>#N/A</v>
      </c>
      <c r="CE61" s="326" t="e">
        <f ca="1">IF(Plananalyse!CE61=1,VLOOKUP(CE$5,Kruistabel!$B$6:$F$9,MATCH($C61,Kruistabel!$C$5:$F$5,0)+1,FALSE)+MIN(Kruistabel!$C$15,IF($D61="Ja",Kruistabel!$C$13,0)+IF(CE$6="Ja",Kruistabel!$C$14,0)),"")</f>
        <v>#N/A</v>
      </c>
      <c r="CF61" s="326" t="e">
        <f ca="1">IF(Plananalyse!CF61=1,VLOOKUP(CF$5,Kruistabel!$B$6:$F$9,MATCH($C61,Kruistabel!$C$5:$F$5,0)+1,FALSE)+MIN(Kruistabel!$C$15,IF($D61="Ja",Kruistabel!$C$13,0)+IF(CF$6="Ja",Kruistabel!$C$14,0)),"")</f>
        <v>#N/A</v>
      </c>
      <c r="CG61" s="326" t="e">
        <f ca="1">IF(Plananalyse!CG61=1,VLOOKUP(CG$5,Kruistabel!$B$6:$F$9,MATCH($C61,Kruistabel!$C$5:$F$5,0)+1,FALSE)+MIN(Kruistabel!$C$15,IF($D61="Ja",Kruistabel!$C$13,0)+IF(CG$6="Ja",Kruistabel!$C$14,0)),"")</f>
        <v>#REF!</v>
      </c>
      <c r="CH61" s="326" t="e">
        <f ca="1">IF(Plananalyse!CH61=1,VLOOKUP(CH$5,Kruistabel!$B$6:$F$9,MATCH($C61,Kruistabel!$C$5:$F$5,0)+1,FALSE)+MIN(Kruistabel!$C$15,IF($D61="Ja",Kruistabel!$C$13,0)+IF(CH$6="Ja",Kruistabel!$C$14,0)),"")</f>
        <v>#REF!</v>
      </c>
      <c r="CI61" s="65"/>
      <c r="CJ61" s="326">
        <f ca="1">IF(Plananalyse!CJ61=1,VLOOKUP(CJ$5,Kruistabel!$B$6:$F$9,MATCH($C61,Kruistabel!$C$5:$F$5,0)+1,FALSE)+MIN(Kruistabel!$C$15,IF($D61="Ja",Kruistabel!$C$13,0)+IF(CJ$6="Ja",Kruistabel!$C$14,0)),"")</f>
        <v>48</v>
      </c>
      <c r="CK61" s="326">
        <f ca="1">IF(Plananalyse!CK61=1,VLOOKUP(CK$5,Kruistabel!$B$6:$F$9,MATCH($C61,Kruistabel!$C$5:$F$5,0)+1,FALSE)+MIN(Kruistabel!$C$15,IF($D61="Ja",Kruistabel!$C$13,0)+IF(CK$6="Ja",Kruistabel!$C$14,0)),"")</f>
        <v>48</v>
      </c>
      <c r="CL61" s="326">
        <f ca="1">IF(Plananalyse!CL61=1,VLOOKUP(CL$5,Kruistabel!$B$6:$F$9,MATCH($C61,Kruistabel!$C$5:$F$5,0)+1,FALSE)+MIN(Kruistabel!$C$15,IF($D61="Ja",Kruistabel!$C$13,0)+IF(CL$6="Ja",Kruistabel!$C$14,0)),"")</f>
        <v>32</v>
      </c>
      <c r="CM61" s="326">
        <f ca="1">IF(Plananalyse!CM61=1,VLOOKUP(CM$5,Kruistabel!$B$6:$F$9,MATCH($C61,Kruistabel!$C$5:$F$5,0)+1,FALSE)+MIN(Kruistabel!$C$15,IF($D61="Ja",Kruistabel!$C$13,0)+IF(CM$6="Ja",Kruistabel!$C$14,0)),"")</f>
        <v>52</v>
      </c>
      <c r="CN61" s="326">
        <f ca="1">IF(Plananalyse!CN61=1,VLOOKUP(CN$5,Kruistabel!$B$6:$F$9,MATCH($C61,Kruistabel!$C$5:$F$5,0)+1,FALSE)+MIN(Kruistabel!$C$15,IF($D61="Ja",Kruistabel!$C$13,0)+IF(CN$6="Ja",Kruistabel!$C$14,0)),"")</f>
        <v>52</v>
      </c>
      <c r="CO61" s="326">
        <f ca="1">IF(Plananalyse!CO61=1,VLOOKUP(CO$5,Kruistabel!$B$6:$F$9,MATCH($C61,Kruistabel!$C$5:$F$5,0)+1,FALSE)+MIN(Kruistabel!$C$15,IF($D61="Ja",Kruistabel!$C$13,0)+IF(CO$6="Ja",Kruistabel!$C$14,0)),"")</f>
        <v>44</v>
      </c>
      <c r="CP61" s="326">
        <f ca="1">IF(Plananalyse!CP61=1,VLOOKUP(CP$5,Kruistabel!$B$6:$F$9,MATCH($C61,Kruistabel!$C$5:$F$5,0)+1,FALSE)+MIN(Kruistabel!$C$15,IF($D61="Ja",Kruistabel!$C$13,0)+IF(CP$6="Ja",Kruistabel!$C$14,0)),"")</f>
        <v>48</v>
      </c>
      <c r="CQ61" s="326">
        <f ca="1">IF(Plananalyse!CQ61=1,VLOOKUP(CQ$5,Kruistabel!$B$6:$F$9,MATCH($C61,Kruistabel!$C$5:$F$5,0)+1,FALSE)+MIN(Kruistabel!$C$15,IF($D61="Ja",Kruistabel!$C$13,0)+IF(CQ$6="Ja",Kruistabel!$C$14,0)),"")</f>
        <v>44</v>
      </c>
      <c r="CR61" s="326">
        <f ca="1">IF(Plananalyse!CR61=1,VLOOKUP(CR$5,Kruistabel!$B$6:$F$9,MATCH($C61,Kruistabel!$C$5:$F$5,0)+1,FALSE)+MIN(Kruistabel!$C$15,IF($D61="Ja",Kruistabel!$C$13,0)+IF(CR$6="Ja",Kruistabel!$C$14,0)),"")</f>
        <v>46</v>
      </c>
      <c r="CS61" s="326">
        <f ca="1">IF(Plananalyse!CS61=1,VLOOKUP(CS$5,Kruistabel!$B$6:$F$9,MATCH($C61,Kruistabel!$C$5:$F$5,0)+1,FALSE)+MIN(Kruistabel!$C$15,IF($D61="Ja",Kruistabel!$C$13,0)+IF(CS$6="Ja",Kruistabel!$C$14,0)),"")</f>
        <v>48</v>
      </c>
      <c r="CT61" s="326">
        <f ca="1">IF(Plananalyse!CT61=1,VLOOKUP(CT$5,Kruistabel!$B$6:$F$9,MATCH($C61,Kruistabel!$C$5:$F$5,0)+1,FALSE)+MIN(Kruistabel!$C$15,IF($D61="Ja",Kruistabel!$C$13,0)+IF(CT$6="Ja",Kruistabel!$C$14,0)),"")</f>
        <v>48</v>
      </c>
      <c r="CU61" s="326">
        <f ca="1">IF(Plananalyse!CU61=1,VLOOKUP(CU$5,Kruistabel!$B$6:$F$9,MATCH($C61,Kruistabel!$C$5:$F$5,0)+1,FALSE)+MIN(Kruistabel!$C$15,IF($D61="Ja",Kruistabel!$C$13,0)+IF(CU$6="Ja",Kruistabel!$C$14,0)),"")</f>
        <v>44</v>
      </c>
      <c r="CV61" s="326">
        <f ca="1">IF(Plananalyse!CV61=1,VLOOKUP(CV$5,Kruistabel!$B$6:$F$9,MATCH($C61,Kruistabel!$C$5:$F$5,0)+1,FALSE)+MIN(Kruistabel!$C$15,IF($D61="Ja",Kruistabel!$C$13,0)+IF(CV$6="Ja",Kruistabel!$C$14,0)),"")</f>
        <v>44</v>
      </c>
      <c r="CW61" s="326">
        <f ca="1">IF(Plananalyse!CW61=1,VLOOKUP(CW$5,Kruistabel!$B$6:$F$9,MATCH($C61,Kruistabel!$C$5:$F$5,0)+1,FALSE)+MIN(Kruistabel!$C$15,IF($D61="Ja",Kruistabel!$C$13,0)+IF(CW$6="Ja",Kruistabel!$C$14,0)),"")</f>
        <v>48</v>
      </c>
      <c r="CX61" s="326">
        <f ca="1">IF(Plananalyse!CX61=1,VLOOKUP(CX$5,Kruistabel!$B$6:$F$9,MATCH($C61,Kruistabel!$C$5:$F$5,0)+1,FALSE)+MIN(Kruistabel!$C$15,IF($D61="Ja",Kruistabel!$C$13,0)+IF(CX$6="Ja",Kruistabel!$C$14,0)),"")</f>
        <v>32</v>
      </c>
      <c r="CY61" s="326">
        <f ca="1">IF(Plananalyse!CY61=1,VLOOKUP(CY$5,Kruistabel!$B$6:$F$9,MATCH($C61,Kruistabel!$C$5:$F$5,0)+1,FALSE)+MIN(Kruistabel!$C$15,IF($D61="Ja",Kruistabel!$C$13,0)+IF(CY$6="Ja",Kruistabel!$C$14,0)),"")</f>
        <v>44</v>
      </c>
      <c r="CZ61" s="326">
        <f ca="1">IF(Plananalyse!CZ61=1,VLOOKUP(CZ$5,Kruistabel!$B$6:$F$9,MATCH($C61,Kruistabel!$C$5:$F$5,0)+1,FALSE)+MIN(Kruistabel!$C$15,IF($D61="Ja",Kruistabel!$C$13,0)+IF(CZ$6="Ja",Kruistabel!$C$14,0)),"")</f>
        <v>44</v>
      </c>
      <c r="DA61" s="326">
        <f ca="1">IF(Plananalyse!DA61=1,VLOOKUP(DA$5,Kruistabel!$B$6:$F$9,MATCH($C61,Kruistabel!$C$5:$F$5,0)+1,FALSE)+MIN(Kruistabel!$C$15,IF($D61="Ja",Kruistabel!$C$13,0)+IF(DA$6="Ja",Kruistabel!$C$14,0)),"")</f>
        <v>44</v>
      </c>
      <c r="DB61" s="326">
        <f ca="1">IF(Plananalyse!DB61=1,VLOOKUP(DB$5,Kruistabel!$B$6:$F$9,MATCH($C61,Kruistabel!$C$5:$F$5,0)+1,FALSE)+MIN(Kruistabel!$C$15,IF($D61="Ja",Kruistabel!$C$13,0)+IF(DB$6="Ja",Kruistabel!$C$14,0)),"")</f>
        <v>32</v>
      </c>
      <c r="DC61" s="326">
        <f ca="1">IF(Plananalyse!DC61=1,VLOOKUP(DC$5,Kruistabel!$B$6:$F$9,MATCH($C61,Kruistabel!$C$5:$F$5,0)+1,FALSE)+MIN(Kruistabel!$C$15,IF($D61="Ja",Kruistabel!$C$13,0)+IF(DC$6="Ja",Kruistabel!$C$14,0)),"")</f>
        <v>32</v>
      </c>
      <c r="DD61" s="327"/>
      <c r="DE61" s="326" t="e">
        <f ca="1">IF(Plananalyse!DE61=1,VLOOKUP(DE$5,Kruistabel!$B$6:$F$9,MATCH($C61,Kruistabel!$C$5:$F$5,0)+1,FALSE)+MIN(Kruistabel!$C$15,IF($D61="Ja",Kruistabel!$C$13,0)+IF(DE$6="Ja",Kruistabel!$C$14,0)),"")</f>
        <v>#N/A</v>
      </c>
      <c r="DF61" s="326" t="e">
        <f ca="1">IF(Plananalyse!DF61=1,VLOOKUP(DF$5,Kruistabel!$B$6:$F$9,MATCH($C61,Kruistabel!$C$5:$F$5,0)+1,FALSE)+MIN(Kruistabel!$C$15,IF($D61="Ja",Kruistabel!$C$13,0)+IF(DF$6="Ja",Kruistabel!$C$14,0)),"")</f>
        <v>#N/A</v>
      </c>
      <c r="DG61" s="326" t="e">
        <f ca="1">IF(Plananalyse!DG61=1,VLOOKUP(DG$5,Kruistabel!$B$6:$F$9,MATCH($C61,Kruistabel!$C$5:$F$5,0)+1,FALSE)+MIN(Kruistabel!$C$15,IF($D61="Ja",Kruistabel!$C$13,0)+IF(DG$6="Ja",Kruistabel!$C$14,0)),"")</f>
        <v>#N/A</v>
      </c>
      <c r="DH61" s="326" t="e">
        <f ca="1">IF(Plananalyse!DH61=1,VLOOKUP(DH$5,Kruistabel!$B$6:$F$9,MATCH($C61,Kruistabel!$C$5:$F$5,0)+1,FALSE)+MIN(Kruistabel!$C$15,IF($D61="Ja",Kruistabel!$C$13,0)+IF(DH$6="Ja",Kruistabel!$C$14,0)),"")</f>
        <v>#N/A</v>
      </c>
      <c r="DI61" s="326" t="e">
        <f ca="1">IF(Plananalyse!DI61=1,VLOOKUP(DI$5,Kruistabel!$B$6:$F$9,MATCH($C61,Kruistabel!$C$5:$F$5,0)+1,FALSE)+MIN(Kruistabel!$C$15,IF($D61="Ja",Kruistabel!$C$13,0)+IF(DI$6="Ja",Kruistabel!$C$14,0)),"")</f>
        <v>#N/A</v>
      </c>
      <c r="DJ61" s="326" t="e">
        <f ca="1">IF(Plananalyse!DJ61=1,VLOOKUP(DJ$5,Kruistabel!$B$6:$F$9,MATCH($C61,Kruistabel!$C$5:$F$5,0)+1,FALSE)+MIN(Kruistabel!$C$15,IF($D61="Ja",Kruistabel!$C$13,0)+IF(DJ$6="Ja",Kruistabel!$C$14,0)),"")</f>
        <v>#N/A</v>
      </c>
      <c r="DK61" s="326" t="e">
        <f ca="1">IF(Plananalyse!DK61=1,VLOOKUP(DK$5,Kruistabel!$B$6:$F$9,MATCH($C61,Kruistabel!$C$5:$F$5,0)+1,FALSE)+MIN(Kruistabel!$C$15,IF($D61="Ja",Kruistabel!$C$13,0)+IF(DK$6="Ja",Kruistabel!$C$14,0)),"")</f>
        <v>#REF!</v>
      </c>
      <c r="DL61" s="326" t="e">
        <f ca="1">IF(Plananalyse!DL61=1,VLOOKUP(DL$5,Kruistabel!$B$6:$F$9,MATCH($C61,Kruistabel!$C$5:$F$5,0)+1,FALSE)+MIN(Kruistabel!$C$15,IF($D61="Ja",Kruistabel!$C$13,0)+IF(DL$6="Ja",Kruistabel!$C$14,0)),"")</f>
        <v>#REF!</v>
      </c>
      <c r="DM61" s="327"/>
      <c r="DN61" s="326" t="e">
        <f ca="1">IF(Plananalyse!DN61=1,VLOOKUP(DN$5,Kruistabel!$B$6:$F$9,MATCH($C61,Kruistabel!$C$5:$F$5,0)+1,FALSE)+MIN(Kruistabel!$C$15,IF($D61="Ja",Kruistabel!$C$13,0)+IF(DN$6="Ja",Kruistabel!$C$14,0)),"")</f>
        <v>#N/A</v>
      </c>
      <c r="DO61" s="326" t="e">
        <f ca="1">IF(Plananalyse!DO61=1,VLOOKUP(DO$5,Kruistabel!$B$6:$F$9,MATCH($C61,Kruistabel!$C$5:$F$5,0)+1,FALSE)+MIN(Kruistabel!$C$15,IF($D61="Ja",Kruistabel!$C$13,0)+IF(DO$6="Ja",Kruistabel!$C$14,0)),"")</f>
        <v>#N/A</v>
      </c>
      <c r="DP61" s="326" t="e">
        <f ca="1">IF(Plananalyse!DP61=1,VLOOKUP(DP$5,Kruistabel!$B$6:$F$9,MATCH($C61,Kruistabel!$C$5:$F$5,0)+1,FALSE)+MIN(Kruistabel!$C$15,IF($D61="Ja",Kruistabel!$C$13,0)+IF(DP$6="Ja",Kruistabel!$C$14,0)),"")</f>
        <v>#N/A</v>
      </c>
      <c r="DQ61" s="326" t="e">
        <f ca="1">IF(Plananalyse!DQ61=1,VLOOKUP(DQ$5,Kruistabel!$B$6:$F$9,MATCH($C61,Kruistabel!$C$5:$F$5,0)+1,FALSE)+MIN(Kruistabel!$C$15,IF($D61="Ja",Kruistabel!$C$13,0)+IF(DQ$6="Ja",Kruistabel!$C$14,0)),"")</f>
        <v>#N/A</v>
      </c>
      <c r="DR61" s="326" t="e">
        <f ca="1">IF(Plananalyse!DR61=1,VLOOKUP(DR$5,Kruistabel!$B$6:$F$9,MATCH($C61,Kruistabel!$C$5:$F$5,0)+1,FALSE)+MIN(Kruistabel!$C$15,IF($D61="Ja",Kruistabel!$C$13,0)+IF(DR$6="Ja",Kruistabel!$C$14,0)),"")</f>
        <v>#N/A</v>
      </c>
      <c r="DS61" s="326" t="e">
        <f ca="1">IF(Plananalyse!DS61=1,VLOOKUP(DS$5,Kruistabel!$B$6:$F$9,MATCH($C61,Kruistabel!$C$5:$F$5,0)+1,FALSE)+MIN(Kruistabel!$C$15,IF($D61="Ja",Kruistabel!$C$13,0)+IF(DS$6="Ja",Kruistabel!$C$14,0)),"")</f>
        <v>#N/A</v>
      </c>
      <c r="DT61" s="326" t="e">
        <f ca="1">IF(Plananalyse!DT61=1,VLOOKUP(DT$5,Kruistabel!$B$6:$F$9,MATCH($C61,Kruistabel!$C$5:$F$5,0)+1,FALSE)+MIN(Kruistabel!$C$15,IF($D61="Ja",Kruistabel!$C$13,0)+IF(DT$6="Ja",Kruistabel!$C$14,0)),"")</f>
        <v>#N/A</v>
      </c>
      <c r="DU61" s="326" t="e">
        <f ca="1">IF(Plananalyse!DU61=1,VLOOKUP(DU$5,Kruistabel!$B$6:$F$9,MATCH($C61,Kruistabel!$C$5:$F$5,0)+1,FALSE)+MIN(Kruistabel!$C$15,IF($D61="Ja",Kruistabel!$C$13,0)+IF(DU$6="Ja",Kruistabel!$C$14,0)),"")</f>
        <v>#N/A</v>
      </c>
      <c r="DV61" s="326" t="e">
        <f ca="1">IF(Plananalyse!DV61=1,VLOOKUP(DV$5,Kruistabel!$B$6:$F$9,MATCH($C61,Kruistabel!$C$5:$F$5,0)+1,FALSE)+MIN(Kruistabel!$C$15,IF($D61="Ja",Kruistabel!$C$13,0)+IF(DV$6="Ja",Kruistabel!$C$14,0)),"")</f>
        <v>#N/A</v>
      </c>
      <c r="DW61" s="326" t="e">
        <f ca="1">IF(Plananalyse!DW61=1,VLOOKUP(DW$5,Kruistabel!$B$6:$F$9,MATCH($C61,Kruistabel!$C$5:$F$5,0)+1,FALSE)+MIN(Kruistabel!$C$15,IF($D61="Ja",Kruistabel!$C$13,0)+IF(DW$6="Ja",Kruistabel!$C$14,0)),"")</f>
        <v>#REF!</v>
      </c>
      <c r="DX61" s="326" t="e">
        <f ca="1">IF(Plananalyse!DX61=1,VLOOKUP(DX$5,Kruistabel!$B$6:$F$9,MATCH($C61,Kruistabel!$C$5:$F$5,0)+1,FALSE)+MIN(Kruistabel!$C$15,IF($D61="Ja",Kruistabel!$C$13,0)+IF(DX$6="Ja",Kruistabel!$C$14,0)),"")</f>
        <v>#REF!</v>
      </c>
      <c r="DY61" s="327"/>
      <c r="DZ61" s="326" t="e">
        <f ca="1">IF(Plananalyse!DZ61=1,VLOOKUP(DZ$5,Kruistabel!$B$6:$F$9,MATCH($C61,Kruistabel!$C$5:$F$5,0)+1,FALSE)+MIN(Kruistabel!$C$15,IF($D61="Ja",Kruistabel!$C$13,0)+IF(DZ$6="Ja",Kruistabel!$C$14,0)),"")</f>
        <v>#N/A</v>
      </c>
      <c r="EA61" s="326" t="e">
        <f ca="1">IF(Plananalyse!EA61=1,VLOOKUP(EA$5,Kruistabel!$B$6:$F$9,MATCH($C61,Kruistabel!$C$5:$F$5,0)+1,FALSE)+MIN(Kruistabel!$C$15,IF($D61="Ja",Kruistabel!$C$13,0)+IF(EA$6="Ja",Kruistabel!$C$14,0)),"")</f>
        <v>#N/A</v>
      </c>
      <c r="EB61" s="326" t="e">
        <f ca="1">IF(Plananalyse!EB61=1,VLOOKUP(EB$5,Kruistabel!$B$6:$F$9,MATCH($C61,Kruistabel!$C$5:$F$5,0)+1,FALSE)+MIN(Kruistabel!$C$15,IF($D61="Ja",Kruistabel!$C$13,0)+IF(EB$6="Ja",Kruistabel!$C$14,0)),"")</f>
        <v>#REF!</v>
      </c>
      <c r="EC61" s="326" t="e">
        <f ca="1">IF(Plananalyse!EC61=1,VLOOKUP(EC$5,Kruistabel!$B$6:$F$9,MATCH($C61,Kruistabel!$C$5:$F$5,0)+1,FALSE)+MIN(Kruistabel!$C$15,IF($D61="Ja",Kruistabel!$C$13,0)+IF(EC$6="Ja",Kruistabel!$C$14,0)),"")</f>
        <v>#REF!</v>
      </c>
      <c r="ED61" s="327"/>
      <c r="EE61" s="326" t="e">
        <f ca="1">IF(Plananalyse!EE61=1,VLOOKUP(EE$5,Kruistabel!$B$6:$F$9,MATCH($C61,Kruistabel!$C$5:$F$5,0)+1,FALSE)+MIN(Kruistabel!$C$15,IF($D61="Ja",Kruistabel!$C$13,0)+IF(EE$6="Ja",Kruistabel!$C$14,0)),"")</f>
        <v>#N/A</v>
      </c>
      <c r="EF61" s="326" t="e">
        <f ca="1">IF(Plananalyse!EF61=1,VLOOKUP(EF$5,Kruistabel!$B$6:$F$9,MATCH($C61,Kruistabel!$C$5:$F$5,0)+1,FALSE)+MIN(Kruistabel!$C$15,IF($D61="Ja",Kruistabel!$C$13,0)+IF(EF$6="Ja",Kruistabel!$C$14,0)),"")</f>
        <v>#N/A</v>
      </c>
      <c r="EG61" s="326" t="e">
        <f ca="1">IF(Plananalyse!EG61=1,VLOOKUP(EG$5,Kruistabel!$B$6:$F$9,MATCH($C61,Kruistabel!$C$5:$F$5,0)+1,FALSE)+MIN(Kruistabel!$C$15,IF($D61="Ja",Kruistabel!$C$13,0)+IF(EG$6="Ja",Kruistabel!$C$14,0)),"")</f>
        <v>#N/A</v>
      </c>
      <c r="EH61" s="326" t="e">
        <f ca="1">IF(Plananalyse!EH61=1,VLOOKUP(EH$5,Kruistabel!$B$6:$F$9,MATCH($C61,Kruistabel!$C$5:$F$5,0)+1,FALSE)+MIN(Kruistabel!$C$15,IF($D61="Ja",Kruistabel!$C$13,0)+IF(EH$6="Ja",Kruistabel!$C$14,0)),"")</f>
        <v>#REF!</v>
      </c>
      <c r="EI61" s="326" t="e">
        <f ca="1">IF(Plananalyse!EI61=1,VLOOKUP(EI$5,Kruistabel!$B$6:$F$9,MATCH($C61,Kruistabel!$C$5:$F$5,0)+1,FALSE)+MIN(Kruistabel!$C$15,IF($D61="Ja",Kruistabel!$C$13,0)+IF(EI$6="Ja",Kruistabel!$C$14,0)),"")</f>
        <v>#REF!</v>
      </c>
      <c r="EJ61" s="331" t="str">
        <f>IF(Plananalyse!EJ61=1,VLOOKUP(EJ$5,Kruistabel!$B$6:$F$9,MATCH($C61,Kruistabel!$C$5:$F$5,0)+1,FALSE)+MIN(Kruistabel!$C$15,IF($D61="Ja",Kruistabel!$C$13,0)+IF(EJ$6="Ja",Kruistabel!$C$14,0)),"")</f>
        <v/>
      </c>
      <c r="EK61" s="164"/>
      <c r="EL61" s="164"/>
      <c r="EM61" s="164"/>
      <c r="EN61" s="164"/>
    </row>
    <row r="62" spans="2:144">
      <c r="B62" s="337" t="str">
        <f>Classificatietabel!B61</f>
        <v>SPORT - Andere 1 (vul hier in)</v>
      </c>
      <c r="C62" s="160" t="str">
        <f>_xlfn.IFNA(VLOOKUP($B62,Classificatietabel!$B$6:$I$91,C$7,FALSE),"")</f>
        <v>laag</v>
      </c>
      <c r="D62" s="160" t="str">
        <f>_xlfn.IFNA(VLOOKUP($B62,Classificatietabel!$B$6:$I$91,D$7,FALSE),"")</f>
        <v>neen</v>
      </c>
      <c r="E62" s="119">
        <f>IF(AND(D62="laag",$D$3=1),0,_xlfn.IFNA(IF(VLOOKUP($B62,Classificatietabel!$B$6:$H$91,$E$5,FALSE)="Ja",1,0),""))</f>
        <v>1</v>
      </c>
      <c r="F62" s="163"/>
      <c r="G62" s="326">
        <f>IF(Plananalyse!G62=1,VLOOKUP(G$5,Kruistabel!$B$6:$F$9,MATCH($C62,Kruistabel!$C$5:$F$5,0)+1,FALSE)+MIN(Kruistabel!$C$15,IF($D62="Ja",Kruistabel!$C$13,0)+IF(G$6="Ja",Kruistabel!$C$14,0)),"")</f>
        <v>28</v>
      </c>
      <c r="H62" s="326">
        <f>IF(Plananalyse!H62=1,VLOOKUP(H$5,Kruistabel!$B$6:$F$9,MATCH($C62,Kruistabel!$C$5:$F$5,0)+1,FALSE)+MIN(Kruistabel!$C$15,IF($D62="Ja",Kruistabel!$C$13,0)+IF(H$6="Ja",Kruistabel!$C$14,0)),"")</f>
        <v>28</v>
      </c>
      <c r="I62" s="326">
        <f>IF(Plananalyse!I62=1,VLOOKUP(I$5,Kruistabel!$B$6:$F$9,MATCH($C62,Kruistabel!$C$5:$F$5,0)+1,FALSE)+MIN(Kruistabel!$C$15,IF($D62="Ja",Kruistabel!$C$13,0)+IF(I$6="Ja",Kruistabel!$C$14,0)),"")</f>
        <v>32</v>
      </c>
      <c r="J62" s="326">
        <f>IF(Plananalyse!J62=1,VLOOKUP(J$5,Kruistabel!$B$6:$F$9,MATCH($C62,Kruistabel!$C$5:$F$5,0)+1,FALSE)+MIN(Kruistabel!$C$15,IF($D62="Ja",Kruistabel!$C$13,0)+IF(J$6="Ja",Kruistabel!$C$14,0)),"")</f>
        <v>28</v>
      </c>
      <c r="K62" s="326">
        <f>IF(Plananalyse!K62=1,VLOOKUP(K$5,Kruistabel!$B$6:$F$9,MATCH($C62,Kruistabel!$C$5:$F$5,0)+1,FALSE)+MIN(Kruistabel!$C$15,IF($D62="Ja",Kruistabel!$C$13,0)+IF(K$6="Ja",Kruistabel!$C$14,0)),"")</f>
        <v>28</v>
      </c>
      <c r="L62" s="326">
        <f>IF(Plananalyse!L62=1,VLOOKUP(L$5,Kruistabel!$B$6:$F$9,MATCH($C62,Kruistabel!$C$5:$F$5,0)+1,FALSE)+MIN(Kruistabel!$C$15,IF($D62="Ja",Kruistabel!$C$13,0)+IF(L$6="Ja",Kruistabel!$C$14,0)),"")</f>
        <v>28</v>
      </c>
      <c r="M62" s="326">
        <f>IF(Plananalyse!M62=1,VLOOKUP(M$5,Kruistabel!$B$6:$F$9,MATCH($C62,Kruistabel!$C$5:$F$5,0)+1,FALSE)+MIN(Kruistabel!$C$15,IF($D62="Ja",Kruistabel!$C$13,0)+IF(M$6="Ja",Kruistabel!$C$14,0)),"")</f>
        <v>36</v>
      </c>
      <c r="N62" s="326">
        <f>IF(Plananalyse!N62=1,VLOOKUP(N$5,Kruistabel!$B$6:$F$9,MATCH($C62,Kruistabel!$C$5:$F$5,0)+1,FALSE)+MIN(Kruistabel!$C$15,IF($D62="Ja",Kruistabel!$C$13,0)+IF(N$6="Ja",Kruistabel!$C$14,0)),"")</f>
        <v>36</v>
      </c>
      <c r="O62" s="326">
        <f>IF(Plananalyse!O62=1,VLOOKUP(O$5,Kruistabel!$B$6:$F$9,MATCH($C62,Kruistabel!$C$5:$F$5,0)+1,FALSE)+MIN(Kruistabel!$C$15,IF($D62="Ja",Kruistabel!$C$13,0)+IF(O$6="Ja",Kruistabel!$C$14,0)),"")</f>
        <v>36</v>
      </c>
      <c r="P62" s="326">
        <f>IF(Plananalyse!P62=1,VLOOKUP(P$5,Kruistabel!$B$6:$F$9,MATCH($C62,Kruistabel!$C$5:$F$5,0)+1,FALSE)+MIN(Kruistabel!$C$15,IF($D62="Ja",Kruistabel!$C$13,0)+IF(P$6="Ja",Kruistabel!$C$14,0)),"")</f>
        <v>40</v>
      </c>
      <c r="Q62" s="326">
        <f>IF(Plananalyse!Q62=1,VLOOKUP(Q$5,Kruistabel!$B$6:$F$9,MATCH($C62,Kruistabel!$C$5:$F$5,0)+1,FALSE)+MIN(Kruistabel!$C$15,IF($D62="Ja",Kruistabel!$C$13,0)+IF(Q$6="Ja",Kruistabel!$C$14,0)),"")</f>
        <v>32</v>
      </c>
      <c r="R62" s="326">
        <f>IF(Plananalyse!R62=1,VLOOKUP(R$5,Kruistabel!$B$6:$F$9,MATCH($C62,Kruistabel!$C$5:$F$5,0)+1,FALSE)+MIN(Kruistabel!$C$15,IF($D62="Ja",Kruistabel!$C$13,0)+IF(R$6="Ja",Kruistabel!$C$14,0)),"")</f>
        <v>36</v>
      </c>
      <c r="S62" s="326">
        <f>IF(Plananalyse!S62=1,VLOOKUP(S$5,Kruistabel!$B$6:$F$9,MATCH($C62,Kruistabel!$C$5:$F$5,0)+1,FALSE)+MIN(Kruistabel!$C$15,IF($D62="Ja",Kruistabel!$C$13,0)+IF(S$6="Ja",Kruistabel!$C$14,0)),"")</f>
        <v>28</v>
      </c>
      <c r="T62" s="326">
        <f>IF(Plananalyse!T62=1,VLOOKUP(T$5,Kruistabel!$B$6:$F$9,MATCH($C62,Kruistabel!$C$5:$F$5,0)+1,FALSE)+MIN(Kruistabel!$C$15,IF($D62="Ja",Kruistabel!$C$13,0)+IF(T$6="Ja",Kruistabel!$C$14,0)),"")</f>
        <v>28</v>
      </c>
      <c r="U62" s="326">
        <f>IF(Plananalyse!U62=1,VLOOKUP(U$5,Kruistabel!$B$6:$F$9,MATCH($C62,Kruistabel!$C$5:$F$5,0)+1,FALSE)+MIN(Kruistabel!$C$15,IF($D62="Ja",Kruistabel!$C$13,0)+IF(U$6="Ja",Kruistabel!$C$14,0)),"")</f>
        <v>28</v>
      </c>
      <c r="V62" s="326">
        <f>IF(Plananalyse!V62=1,VLOOKUP(V$5,Kruistabel!$B$6:$F$9,MATCH($C62,Kruistabel!$C$5:$F$5,0)+1,FALSE)+MIN(Kruistabel!$C$15,IF($D62="Ja",Kruistabel!$C$13,0)+IF(V$6="Ja",Kruistabel!$C$14,0)),"")</f>
        <v>28</v>
      </c>
      <c r="W62" s="326">
        <f>IF(Plananalyse!W62=1,VLOOKUP(W$5,Kruistabel!$B$6:$F$9,MATCH($C62,Kruistabel!$C$5:$F$5,0)+1,FALSE)+MIN(Kruistabel!$C$15,IF($D62="Ja",Kruistabel!$C$13,0)+IF(W$6="Ja",Kruistabel!$C$14,0)),"")</f>
        <v>28</v>
      </c>
      <c r="X62" s="326">
        <f>IF(Plananalyse!X62=1,VLOOKUP(X$5,Kruistabel!$B$6:$F$9,MATCH($C62,Kruistabel!$C$5:$F$5,0)+1,FALSE)+MIN(Kruistabel!$C$15,IF($D62="Ja",Kruistabel!$C$13,0)+IF(X$6="Ja",Kruistabel!$C$14,0)),"")</f>
        <v>28</v>
      </c>
      <c r="Y62" s="326">
        <f>IF(Plananalyse!Y62=1,VLOOKUP(Y$5,Kruistabel!$B$6:$F$9,MATCH($C62,Kruistabel!$C$5:$F$5,0)+1,FALSE)+MIN(Kruistabel!$C$15,IF($D62="Ja",Kruistabel!$C$13,0)+IF(Y$6="Ja",Kruistabel!$C$14,0)),"")</f>
        <v>32</v>
      </c>
      <c r="Z62" s="326">
        <f>IF(Plananalyse!Z62=1,VLOOKUP(Z$5,Kruistabel!$B$6:$F$9,MATCH($C62,Kruistabel!$C$5:$F$5,0)+1,FALSE)+MIN(Kruistabel!$C$15,IF($D62="Ja",Kruistabel!$C$13,0)+IF(Z$6="Ja",Kruistabel!$C$14,0)),"")</f>
        <v>28</v>
      </c>
      <c r="AA62" s="326">
        <f>IF(Plananalyse!AA62=1,VLOOKUP(AA$5,Kruistabel!$B$6:$F$9,MATCH($C62,Kruistabel!$C$5:$F$5,0)+1,FALSE)+MIN(Kruistabel!$C$15,IF($D62="Ja",Kruistabel!$C$13,0)+IF(AA$6="Ja",Kruistabel!$C$14,0)),"")</f>
        <v>28</v>
      </c>
      <c r="AB62" s="326">
        <f>IF(Plananalyse!AB62=1,VLOOKUP(AB$5,Kruistabel!$B$6:$F$9,MATCH($C62,Kruistabel!$C$5:$F$5,0)+1,FALSE)+MIN(Kruistabel!$C$15,IF($D62="Ja",Kruistabel!$C$13,0)+IF(AB$6="Ja",Kruistabel!$C$14,0)),"")</f>
        <v>28</v>
      </c>
      <c r="AC62" s="326">
        <f>IF(Plananalyse!AC62=1,VLOOKUP(AC$5,Kruistabel!$B$6:$F$9,MATCH($C62,Kruistabel!$C$5:$F$5,0)+1,FALSE)+MIN(Kruistabel!$C$15,IF($D62="Ja",Kruistabel!$C$13,0)+IF(AC$6="Ja",Kruistabel!$C$14,0)),"")</f>
        <v>28</v>
      </c>
      <c r="AD62" s="326">
        <f>IF(Plananalyse!AD62=1,VLOOKUP(AD$5,Kruistabel!$B$6:$F$9,MATCH($C62,Kruistabel!$C$5:$F$5,0)+1,FALSE)+MIN(Kruistabel!$C$15,IF($D62="Ja",Kruistabel!$C$13,0)+IF(AD$6="Ja",Kruistabel!$C$14,0)),"")</f>
        <v>28</v>
      </c>
      <c r="AE62" s="326">
        <f>IF(Plananalyse!AE62=1,VLOOKUP(AE$5,Kruistabel!$B$6:$F$9,MATCH($C62,Kruistabel!$C$5:$F$5,0)+1,FALSE)+MIN(Kruistabel!$C$15,IF($D62="Ja",Kruistabel!$C$13,0)+IF(AE$6="Ja",Kruistabel!$C$14,0)),"")</f>
        <v>28</v>
      </c>
      <c r="AF62" s="326">
        <f>IF(Plananalyse!AF62=1,VLOOKUP(AF$5,Kruistabel!$B$6:$F$9,MATCH($C62,Kruistabel!$C$5:$F$5,0)+1,FALSE)+MIN(Kruistabel!$C$15,IF($D62="Ja",Kruistabel!$C$13,0)+IF(AF$6="Ja",Kruistabel!$C$14,0)),"")</f>
        <v>28</v>
      </c>
      <c r="AG62" s="326">
        <f>IF(Plananalyse!AG62=1,VLOOKUP(AG$5,Kruistabel!$B$6:$F$9,MATCH($C62,Kruistabel!$C$5:$F$5,0)+1,FALSE)+MIN(Kruistabel!$C$15,IF($D62="Ja",Kruistabel!$C$13,0)+IF(AG$6="Ja",Kruistabel!$C$14,0)),"")</f>
        <v>28</v>
      </c>
      <c r="AH62" s="326">
        <f>IF(Plananalyse!AH62=1,VLOOKUP(AH$5,Kruistabel!$B$6:$F$9,MATCH($C62,Kruistabel!$C$5:$F$5,0)+1,FALSE)+MIN(Kruistabel!$C$15,IF($D62="Ja",Kruistabel!$C$13,0)+IF(AH$6="Ja",Kruistabel!$C$14,0)),"")</f>
        <v>28</v>
      </c>
      <c r="AI62" s="326">
        <f>IF(Plananalyse!AI62=1,VLOOKUP(AI$5,Kruistabel!$B$6:$F$9,MATCH($C62,Kruistabel!$C$5:$F$5,0)+1,FALSE)+MIN(Kruistabel!$C$15,IF($D62="Ja",Kruistabel!$C$13,0)+IF(AI$6="Ja",Kruistabel!$C$14,0)),"")</f>
        <v>28</v>
      </c>
      <c r="AJ62" s="326">
        <f>IF(Plananalyse!AJ62=1,VLOOKUP(AJ$5,Kruistabel!$B$6:$F$9,MATCH($C62,Kruistabel!$C$5:$F$5,0)+1,FALSE)+MIN(Kruistabel!$C$15,IF($D62="Ja",Kruistabel!$C$13,0)+IF(AJ$6="Ja",Kruistabel!$C$14,0)),"")</f>
        <v>28</v>
      </c>
      <c r="AK62" s="326">
        <f>IF(Plananalyse!AK62=1,VLOOKUP(AK$5,Kruistabel!$B$6:$F$9,MATCH($C62,Kruistabel!$C$5:$F$5,0)+1,FALSE)+MIN(Kruistabel!$C$15,IF($D62="Ja",Kruistabel!$C$13,0)+IF(AK$6="Ja",Kruistabel!$C$14,0)),"")</f>
        <v>34</v>
      </c>
      <c r="AL62" s="326">
        <f>IF(Plananalyse!AL62=1,VLOOKUP(AL$5,Kruistabel!$B$6:$F$9,MATCH($C62,Kruistabel!$C$5:$F$5,0)+1,FALSE)+MIN(Kruistabel!$C$15,IF($D62="Ja",Kruistabel!$C$13,0)+IF(AL$6="Ja",Kruistabel!$C$14,0)),"")</f>
        <v>28</v>
      </c>
      <c r="AM62" s="326">
        <f>IF(Plananalyse!AM62=1,VLOOKUP(AM$5,Kruistabel!$B$6:$F$9,MATCH($C62,Kruistabel!$C$5:$F$5,0)+1,FALSE)+MIN(Kruistabel!$C$15,IF($D62="Ja",Kruistabel!$C$13,0)+IF(AM$6="Ja",Kruistabel!$C$14,0)),"")</f>
        <v>28</v>
      </c>
      <c r="AN62" s="327"/>
      <c r="AO62" s="326">
        <f>IF(Plananalyse!AO62=1,VLOOKUP(AO$5,Kruistabel!$B$6:$F$9,MATCH($C62,Kruistabel!$C$5:$F$5,0)+1,FALSE)+MIN(Kruistabel!$C$15,IF($D62="Ja",Kruistabel!$C$13,0)+IF(AO$6="Ja",Kruistabel!$C$14,0)),"")</f>
        <v>34</v>
      </c>
      <c r="AP62" s="326">
        <f>IF(Plananalyse!AP62=1,VLOOKUP(AP$5,Kruistabel!$B$6:$F$9,MATCH($C62,Kruistabel!$C$5:$F$5,0)+1,FALSE)+MIN(Kruistabel!$C$15,IF($D62="Ja",Kruistabel!$C$13,0)+IF(AP$6="Ja",Kruistabel!$C$14,0)),"")</f>
        <v>34</v>
      </c>
      <c r="AQ62" s="326">
        <f>IF(Plananalyse!AQ62=1,VLOOKUP(AQ$5,Kruistabel!$B$6:$F$9,MATCH($C62,Kruistabel!$C$5:$F$5,0)+1,FALSE)+MIN(Kruistabel!$C$15,IF($D62="Ja",Kruistabel!$C$13,0)+IF(AQ$6="Ja",Kruistabel!$C$14,0)),"")</f>
        <v>34</v>
      </c>
      <c r="AR62" s="326">
        <f>IF(Plananalyse!AR62=1,VLOOKUP(AR$5,Kruistabel!$B$6:$F$9,MATCH($C62,Kruistabel!$C$5:$F$5,0)+1,FALSE)+MIN(Kruistabel!$C$15,IF($D62="Ja",Kruistabel!$C$13,0)+IF(AR$6="Ja",Kruistabel!$C$14,0)),"")</f>
        <v>38</v>
      </c>
      <c r="AS62" s="326">
        <f>IF(Plananalyse!AS62=1,VLOOKUP(AS$5,Kruistabel!$B$6:$F$9,MATCH($C62,Kruistabel!$C$5:$F$5,0)+1,FALSE)+MIN(Kruistabel!$C$15,IF($D62="Ja",Kruistabel!$C$13,0)+IF(AS$6="Ja",Kruistabel!$C$14,0)),"")</f>
        <v>34</v>
      </c>
      <c r="AT62" s="326">
        <f>IF(Plananalyse!AT62=1,VLOOKUP(AT$5,Kruistabel!$B$6:$F$9,MATCH($C62,Kruistabel!$C$5:$F$5,0)+1,FALSE)+MIN(Kruistabel!$C$15,IF($D62="Ja",Kruistabel!$C$13,0)+IF(AT$6="Ja",Kruistabel!$C$14,0)),"")</f>
        <v>38</v>
      </c>
      <c r="AU62" s="326">
        <f>IF(Plananalyse!AU62=1,VLOOKUP(AU$5,Kruistabel!$B$6:$F$9,MATCH($C62,Kruistabel!$C$5:$F$5,0)+1,FALSE)+MIN(Kruistabel!$C$15,IF($D62="Ja",Kruistabel!$C$13,0)+IF(AU$6="Ja",Kruistabel!$C$14,0)),"")</f>
        <v>28</v>
      </c>
      <c r="AV62" s="326">
        <f>IF(Plananalyse!AV62=1,VLOOKUP(AV$5,Kruistabel!$B$6:$F$9,MATCH($C62,Kruistabel!$C$5:$F$5,0)+1,FALSE)+MIN(Kruistabel!$C$15,IF($D62="Ja",Kruistabel!$C$13,0)+IF(AV$6="Ja",Kruistabel!$C$14,0)),"")</f>
        <v>34</v>
      </c>
      <c r="AW62" s="326">
        <f>IF(Plananalyse!AW62=1,VLOOKUP(AW$5,Kruistabel!$B$6:$F$9,MATCH($C62,Kruistabel!$C$5:$F$5,0)+1,FALSE)+MIN(Kruistabel!$C$15,IF($D62="Ja",Kruistabel!$C$13,0)+IF(AW$6="Ja",Kruistabel!$C$14,0)),"")</f>
        <v>28</v>
      </c>
      <c r="AX62" s="326">
        <f>IF(Plananalyse!AX62=1,VLOOKUP(AX$5,Kruistabel!$B$6:$F$9,MATCH($C62,Kruistabel!$C$5:$F$5,0)+1,FALSE)+MIN(Kruistabel!$C$15,IF($D62="Ja",Kruistabel!$C$13,0)+IF(AX$6="Ja",Kruistabel!$C$14,0)),"")</f>
        <v>28</v>
      </c>
      <c r="AY62" s="327"/>
      <c r="AZ62" s="326">
        <f>IF(Plananalyse!AZ62=1,VLOOKUP(AZ$5,Kruistabel!$B$6:$F$9,MATCH($C62,Kruistabel!$C$5:$F$5,0)+1,FALSE)+MIN(Kruistabel!$C$15,IF($D62="Ja",Kruistabel!$C$13,0)+IF(AZ$6="Ja",Kruistabel!$C$14,0)),"")</f>
        <v>28</v>
      </c>
      <c r="BA62" s="326">
        <f>IF(Plananalyse!BA62=1,VLOOKUP(BA$5,Kruistabel!$B$6:$F$9,MATCH($C62,Kruistabel!$C$5:$F$5,0)+1,FALSE)+MIN(Kruistabel!$C$15,IF($D62="Ja",Kruistabel!$C$13,0)+IF(BA$6="Ja",Kruistabel!$C$14,0)),"")</f>
        <v>28</v>
      </c>
      <c r="BB62" s="326">
        <f>IF(Plananalyse!BB62=1,VLOOKUP(BB$5,Kruistabel!$B$6:$F$9,MATCH($C62,Kruistabel!$C$5:$F$5,0)+1,FALSE)+MIN(Kruistabel!$C$15,IF($D62="Ja",Kruistabel!$C$13,0)+IF(BB$6="Ja",Kruistabel!$C$14,0)),"")</f>
        <v>32</v>
      </c>
      <c r="BC62" s="326">
        <f>IF(Plananalyse!BC62=1,VLOOKUP(BC$5,Kruistabel!$B$6:$F$9,MATCH($C62,Kruistabel!$C$5:$F$5,0)+1,FALSE)+MIN(Kruistabel!$C$15,IF($D62="Ja",Kruistabel!$C$13,0)+IF(BC$6="Ja",Kruistabel!$C$14,0)),"")</f>
        <v>32</v>
      </c>
      <c r="BD62" s="326">
        <f>IF(Plananalyse!BD62=1,VLOOKUP(BD$5,Kruistabel!$B$6:$F$9,MATCH($C62,Kruistabel!$C$5:$F$5,0)+1,FALSE)+MIN(Kruistabel!$C$15,IF($D62="Ja",Kruistabel!$C$13,0)+IF(BD$6="Ja",Kruistabel!$C$14,0)),"")</f>
        <v>28</v>
      </c>
      <c r="BE62" s="326">
        <f>IF(Plananalyse!BE62=1,VLOOKUP(BE$5,Kruistabel!$B$6:$F$9,MATCH($C62,Kruistabel!$C$5:$F$5,0)+1,FALSE)+MIN(Kruistabel!$C$15,IF($D62="Ja",Kruistabel!$C$13,0)+IF(BE$6="Ja",Kruistabel!$C$14,0)),"")</f>
        <v>28</v>
      </c>
      <c r="BF62" s="326">
        <f>IF(Plananalyse!BF62=1,VLOOKUP(BF$5,Kruistabel!$B$6:$F$9,MATCH($C62,Kruistabel!$C$5:$F$5,0)+1,FALSE)+MIN(Kruistabel!$C$15,IF($D62="Ja",Kruistabel!$C$13,0)+IF(BF$6="Ja",Kruistabel!$C$14,0)),"")</f>
        <v>28</v>
      </c>
      <c r="BG62" s="326">
        <f>IF(Plananalyse!BG62=1,VLOOKUP(BG$5,Kruistabel!$B$6:$F$9,MATCH($C62,Kruistabel!$C$5:$F$5,0)+1,FALSE)+MIN(Kruistabel!$C$15,IF($D62="Ja",Kruistabel!$C$13,0)+IF(BG$6="Ja",Kruistabel!$C$14,0)),"")</f>
        <v>28</v>
      </c>
      <c r="BH62" s="326">
        <f ca="1">IF(Plananalyse!BH62=1,VLOOKUP(BH$5,Kruistabel!$B$6:$F$9,MATCH($C62,Kruistabel!$C$5:$F$5,0)+1,FALSE)+MIN(Kruistabel!$C$15,IF($D62="Ja",Kruistabel!$C$13,0)+IF(BH$6="Ja",Kruistabel!$C$14,0)),"")</f>
        <v>28</v>
      </c>
      <c r="BI62" s="327"/>
      <c r="BJ62" s="326" t="e">
        <f ca="1">IF(Plananalyse!BJ62=1,VLOOKUP(BJ$5,Kruistabel!$B$6:$F$9,MATCH($C62,Kruistabel!$C$5:$F$5,0)+1,FALSE)+MIN(Kruistabel!$C$15,IF($D62="Ja",Kruistabel!$C$13,0)+IF(BJ$6="Ja",Kruistabel!$C$14,0)),"")</f>
        <v>#N/A</v>
      </c>
      <c r="BK62" s="326" t="e">
        <f ca="1">IF(Plananalyse!BK62=1,VLOOKUP(BK$5,Kruistabel!$B$6:$F$9,MATCH($C62,Kruistabel!$C$5:$F$5,0)+1,FALSE)+MIN(Kruistabel!$C$15,IF($D62="Ja",Kruistabel!$C$13,0)+IF(BK$6="Ja",Kruistabel!$C$14,0)),"")</f>
        <v>#N/A</v>
      </c>
      <c r="BL62" s="326" t="e">
        <f ca="1">IF(Plananalyse!BL62=1,VLOOKUP(BL$5,Kruistabel!$B$6:$F$9,MATCH($C62,Kruistabel!$C$5:$F$5,0)+1,FALSE)+MIN(Kruistabel!$C$15,IF($D62="Ja",Kruistabel!$C$13,0)+IF(BL$6="Ja",Kruistabel!$C$14,0)),"")</f>
        <v>#N/A</v>
      </c>
      <c r="BM62" s="326" t="e">
        <f ca="1">IF(Plananalyse!BM62=1,VLOOKUP(BM$5,Kruistabel!$B$6:$F$9,MATCH($C62,Kruistabel!$C$5:$F$5,0)+1,FALSE)+MIN(Kruistabel!$C$15,IF($D62="Ja",Kruistabel!$C$13,0)+IF(BM$6="Ja",Kruistabel!$C$14,0)),"")</f>
        <v>#N/A</v>
      </c>
      <c r="BN62" s="326" t="e">
        <f ca="1">IF(Plananalyse!BN62=1,VLOOKUP(BN$5,Kruistabel!$B$6:$F$9,MATCH($C62,Kruistabel!$C$5:$F$5,0)+1,FALSE)+MIN(Kruistabel!$C$15,IF($D62="Ja",Kruistabel!$C$13,0)+IF(BN$6="Ja",Kruistabel!$C$14,0)),"")</f>
        <v>#N/A</v>
      </c>
      <c r="BO62" s="326" t="e">
        <f ca="1">IF(Plananalyse!BO62=1,VLOOKUP(BO$5,Kruistabel!$B$6:$F$9,MATCH($C62,Kruistabel!$C$5:$F$5,0)+1,FALSE)+MIN(Kruistabel!$C$15,IF($D62="Ja",Kruistabel!$C$13,0)+IF(BO$6="Ja",Kruistabel!$C$14,0)),"")</f>
        <v>#N/A</v>
      </c>
      <c r="BP62" s="326" t="e">
        <f ca="1">IF(Plananalyse!BP62=1,VLOOKUP(BP$5,Kruistabel!$B$6:$F$9,MATCH($C62,Kruistabel!$C$5:$F$5,0)+1,FALSE)+MIN(Kruistabel!$C$15,IF($D62="Ja",Kruistabel!$C$13,0)+IF(BP$6="Ja",Kruistabel!$C$14,0)),"")</f>
        <v>#N/A</v>
      </c>
      <c r="BQ62" s="326" t="e">
        <f ca="1">IF(Plananalyse!BQ62=1,VLOOKUP(BQ$5,Kruistabel!$B$6:$F$9,MATCH($C62,Kruistabel!$C$5:$F$5,0)+1,FALSE)+MIN(Kruistabel!$C$15,IF($D62="Ja",Kruistabel!$C$13,0)+IF(BQ$6="Ja",Kruistabel!$C$14,0)),"")</f>
        <v>#N/A</v>
      </c>
      <c r="BR62" s="326" t="e">
        <f ca="1">IF(Plananalyse!BR62=1,VLOOKUP(BR$5,Kruistabel!$B$6:$F$9,MATCH($C62,Kruistabel!$C$5:$F$5,0)+1,FALSE)+MIN(Kruistabel!$C$15,IF($D62="Ja",Kruistabel!$C$13,0)+IF(BR$6="Ja",Kruistabel!$C$14,0)),"")</f>
        <v>#REF!</v>
      </c>
      <c r="BS62" s="326" t="e">
        <f ca="1">IF(Plananalyse!BS62=1,VLOOKUP(BS$5,Kruistabel!$B$6:$F$9,MATCH($C62,Kruistabel!$C$5:$F$5,0)+1,FALSE)+MIN(Kruistabel!$C$15,IF($D62="Ja",Kruistabel!$C$13,0)+IF(BS$6="Ja",Kruistabel!$C$14,0)),"")</f>
        <v>#REF!</v>
      </c>
      <c r="BT62" s="65"/>
      <c r="BU62" s="231">
        <f ca="1">IF(Plananalyse!BU62=1,VLOOKUP(BU$5,Kruistabel!$B$6:$F$9,MATCH($C62,Kruistabel!$C$5:$F$5,0)+1,FALSE)+MIN(Kruistabel!$C$15,IF($D62="Ja",Kruistabel!$C$13,0)+IF(BU$6="Ja",Kruistabel!$C$14,0)),"")</f>
        <v>28</v>
      </c>
      <c r="BV62" s="326">
        <f ca="1">IF(Plananalyse!BV62=1,VLOOKUP(BV$5,Kruistabel!$B$6:$F$9,MATCH($C62,Kruistabel!$C$5:$F$5,0)+1,FALSE)+MIN(Kruistabel!$C$15,IF($D62="Ja",Kruistabel!$C$13,0)+IF(BV$6="Ja",Kruistabel!$C$14,0)),"")</f>
        <v>36</v>
      </c>
      <c r="BW62" s="326">
        <f ca="1">IF(Plananalyse!BW62=1,VLOOKUP(BW$5,Kruistabel!$B$6:$F$9,MATCH($C62,Kruistabel!$C$5:$F$5,0)+1,FALSE)+MIN(Kruistabel!$C$15,IF($D62="Ja",Kruistabel!$C$13,0)+IF(BW$6="Ja",Kruistabel!$C$14,0)),"")</f>
        <v>28</v>
      </c>
      <c r="BX62" s="326">
        <f ca="1">IF(Plananalyse!BX62=1,VLOOKUP(BX$5,Kruistabel!$B$6:$F$9,MATCH($C62,Kruistabel!$C$5:$F$5,0)+1,FALSE)+MIN(Kruistabel!$C$15,IF($D62="Ja",Kruistabel!$C$13,0)+IF(BX$6="Ja",Kruistabel!$C$14,0)),"")</f>
        <v>28</v>
      </c>
      <c r="BY62" s="327"/>
      <c r="BZ62" s="326" t="e">
        <f ca="1">IF(Plananalyse!BZ62=1,VLOOKUP(BZ$5,Kruistabel!$B$6:$F$9,MATCH($C62,Kruistabel!$C$5:$F$5,0)+1,FALSE)+MIN(Kruistabel!$C$15,IF($D62="Ja",Kruistabel!$C$13,0)+IF(BZ$6="Ja",Kruistabel!$C$14,0)),"")</f>
        <v>#N/A</v>
      </c>
      <c r="CA62" s="326" t="e">
        <f ca="1">IF(Plananalyse!CA62=1,VLOOKUP(CA$5,Kruistabel!$B$6:$F$9,MATCH($C62,Kruistabel!$C$5:$F$5,0)+1,FALSE)+MIN(Kruistabel!$C$15,IF($D62="Ja",Kruistabel!$C$13,0)+IF(CA$6="Ja",Kruistabel!$C$14,0)),"")</f>
        <v>#N/A</v>
      </c>
      <c r="CB62" s="326" t="e">
        <f ca="1">IF(Plananalyse!CB62=1,VLOOKUP(CB$5,Kruistabel!$B$6:$F$9,MATCH($C62,Kruistabel!$C$5:$F$5,0)+1,FALSE)+MIN(Kruistabel!$C$15,IF($D62="Ja",Kruistabel!$C$13,0)+IF(CB$6="Ja",Kruistabel!$C$14,0)),"")</f>
        <v>#N/A</v>
      </c>
      <c r="CC62" s="326" t="e">
        <f ca="1">IF(Plananalyse!CC62=1,VLOOKUP(CC$5,Kruistabel!$B$6:$F$9,MATCH($C62,Kruistabel!$C$5:$F$5,0)+1,FALSE)+MIN(Kruistabel!$C$15,IF($D62="Ja",Kruistabel!$C$13,0)+IF(CC$6="Ja",Kruistabel!$C$14,0)),"")</f>
        <v>#N/A</v>
      </c>
      <c r="CD62" s="326" t="e">
        <f ca="1">IF(Plananalyse!CD62=1,VLOOKUP(CD$5,Kruistabel!$B$6:$F$9,MATCH($C62,Kruistabel!$C$5:$F$5,0)+1,FALSE)+MIN(Kruistabel!$C$15,IF($D62="Ja",Kruistabel!$C$13,0)+IF(CD$6="Ja",Kruistabel!$C$14,0)),"")</f>
        <v>#N/A</v>
      </c>
      <c r="CE62" s="326" t="e">
        <f ca="1">IF(Plananalyse!CE62=1,VLOOKUP(CE$5,Kruistabel!$B$6:$F$9,MATCH($C62,Kruistabel!$C$5:$F$5,0)+1,FALSE)+MIN(Kruistabel!$C$15,IF($D62="Ja",Kruistabel!$C$13,0)+IF(CE$6="Ja",Kruistabel!$C$14,0)),"")</f>
        <v>#N/A</v>
      </c>
      <c r="CF62" s="326" t="e">
        <f ca="1">IF(Plananalyse!CF62=1,VLOOKUP(CF$5,Kruistabel!$B$6:$F$9,MATCH($C62,Kruistabel!$C$5:$F$5,0)+1,FALSE)+MIN(Kruistabel!$C$15,IF($D62="Ja",Kruistabel!$C$13,0)+IF(CF$6="Ja",Kruistabel!$C$14,0)),"")</f>
        <v>#N/A</v>
      </c>
      <c r="CG62" s="326" t="e">
        <f ca="1">IF(Plananalyse!CG62=1,VLOOKUP(CG$5,Kruistabel!$B$6:$F$9,MATCH($C62,Kruistabel!$C$5:$F$5,0)+1,FALSE)+MIN(Kruistabel!$C$15,IF($D62="Ja",Kruistabel!$C$13,0)+IF(CG$6="Ja",Kruistabel!$C$14,0)),"")</f>
        <v>#REF!</v>
      </c>
      <c r="CH62" s="326" t="e">
        <f ca="1">IF(Plananalyse!CH62=1,VLOOKUP(CH$5,Kruistabel!$B$6:$F$9,MATCH($C62,Kruistabel!$C$5:$F$5,0)+1,FALSE)+MIN(Kruistabel!$C$15,IF($D62="Ja",Kruistabel!$C$13,0)+IF(CH$6="Ja",Kruistabel!$C$14,0)),"")</f>
        <v>#REF!</v>
      </c>
      <c r="CI62" s="65"/>
      <c r="CJ62" s="326">
        <f ca="1">IF(Plananalyse!CJ62=1,VLOOKUP(CJ$5,Kruistabel!$B$6:$F$9,MATCH($C62,Kruistabel!$C$5:$F$5,0)+1,FALSE)+MIN(Kruistabel!$C$15,IF($D62="Ja",Kruistabel!$C$13,0)+IF(CJ$6="Ja",Kruistabel!$C$14,0)),"")</f>
        <v>36</v>
      </c>
      <c r="CK62" s="326">
        <f ca="1">IF(Plananalyse!CK62=1,VLOOKUP(CK$5,Kruistabel!$B$6:$F$9,MATCH($C62,Kruistabel!$C$5:$F$5,0)+1,FALSE)+MIN(Kruistabel!$C$15,IF($D62="Ja",Kruistabel!$C$13,0)+IF(CK$6="Ja",Kruistabel!$C$14,0)),"")</f>
        <v>36</v>
      </c>
      <c r="CL62" s="326">
        <f ca="1">IF(Plananalyse!CL62=1,VLOOKUP(CL$5,Kruistabel!$B$6:$F$9,MATCH($C62,Kruistabel!$C$5:$F$5,0)+1,FALSE)+MIN(Kruistabel!$C$15,IF($D62="Ja",Kruistabel!$C$13,0)+IF(CL$6="Ja",Kruistabel!$C$14,0)),"")</f>
        <v>28</v>
      </c>
      <c r="CM62" s="326">
        <f ca="1">IF(Plananalyse!CM62=1,VLOOKUP(CM$5,Kruistabel!$B$6:$F$9,MATCH($C62,Kruistabel!$C$5:$F$5,0)+1,FALSE)+MIN(Kruistabel!$C$15,IF($D62="Ja",Kruistabel!$C$13,0)+IF(CM$6="Ja",Kruistabel!$C$14,0)),"")</f>
        <v>40</v>
      </c>
      <c r="CN62" s="326">
        <f ca="1">IF(Plananalyse!CN62=1,VLOOKUP(CN$5,Kruistabel!$B$6:$F$9,MATCH($C62,Kruistabel!$C$5:$F$5,0)+1,FALSE)+MIN(Kruistabel!$C$15,IF($D62="Ja",Kruistabel!$C$13,0)+IF(CN$6="Ja",Kruistabel!$C$14,0)),"")</f>
        <v>40</v>
      </c>
      <c r="CO62" s="326">
        <f ca="1">IF(Plananalyse!CO62=1,VLOOKUP(CO$5,Kruistabel!$B$6:$F$9,MATCH($C62,Kruistabel!$C$5:$F$5,0)+1,FALSE)+MIN(Kruistabel!$C$15,IF($D62="Ja",Kruistabel!$C$13,0)+IF(CO$6="Ja",Kruistabel!$C$14,0)),"")</f>
        <v>32</v>
      </c>
      <c r="CP62" s="326">
        <f ca="1">IF(Plananalyse!CP62=1,VLOOKUP(CP$5,Kruistabel!$B$6:$F$9,MATCH($C62,Kruistabel!$C$5:$F$5,0)+1,FALSE)+MIN(Kruistabel!$C$15,IF($D62="Ja",Kruistabel!$C$13,0)+IF(CP$6="Ja",Kruistabel!$C$14,0)),"")</f>
        <v>36</v>
      </c>
      <c r="CQ62" s="326">
        <f ca="1">IF(Plananalyse!CQ62=1,VLOOKUP(CQ$5,Kruistabel!$B$6:$F$9,MATCH($C62,Kruistabel!$C$5:$F$5,0)+1,FALSE)+MIN(Kruistabel!$C$15,IF($D62="Ja",Kruistabel!$C$13,0)+IF(CQ$6="Ja",Kruistabel!$C$14,0)),"")</f>
        <v>32</v>
      </c>
      <c r="CR62" s="326">
        <f ca="1">IF(Plananalyse!CR62=1,VLOOKUP(CR$5,Kruistabel!$B$6:$F$9,MATCH($C62,Kruistabel!$C$5:$F$5,0)+1,FALSE)+MIN(Kruistabel!$C$15,IF($D62="Ja",Kruistabel!$C$13,0)+IF(CR$6="Ja",Kruistabel!$C$14,0)),"")</f>
        <v>34</v>
      </c>
      <c r="CS62" s="326">
        <f ca="1">IF(Plananalyse!CS62=1,VLOOKUP(CS$5,Kruistabel!$B$6:$F$9,MATCH($C62,Kruistabel!$C$5:$F$5,0)+1,FALSE)+MIN(Kruistabel!$C$15,IF($D62="Ja",Kruistabel!$C$13,0)+IF(CS$6="Ja",Kruistabel!$C$14,0)),"")</f>
        <v>36</v>
      </c>
      <c r="CT62" s="326">
        <f ca="1">IF(Plananalyse!CT62=1,VLOOKUP(CT$5,Kruistabel!$B$6:$F$9,MATCH($C62,Kruistabel!$C$5:$F$5,0)+1,FALSE)+MIN(Kruistabel!$C$15,IF($D62="Ja",Kruistabel!$C$13,0)+IF(CT$6="Ja",Kruistabel!$C$14,0)),"")</f>
        <v>36</v>
      </c>
      <c r="CU62" s="326">
        <f ca="1">IF(Plananalyse!CU62=1,VLOOKUP(CU$5,Kruistabel!$B$6:$F$9,MATCH($C62,Kruistabel!$C$5:$F$5,0)+1,FALSE)+MIN(Kruistabel!$C$15,IF($D62="Ja",Kruistabel!$C$13,0)+IF(CU$6="Ja",Kruistabel!$C$14,0)),"")</f>
        <v>32</v>
      </c>
      <c r="CV62" s="326">
        <f ca="1">IF(Plananalyse!CV62=1,VLOOKUP(CV$5,Kruistabel!$B$6:$F$9,MATCH($C62,Kruistabel!$C$5:$F$5,0)+1,FALSE)+MIN(Kruistabel!$C$15,IF($D62="Ja",Kruistabel!$C$13,0)+IF(CV$6="Ja",Kruistabel!$C$14,0)),"")</f>
        <v>32</v>
      </c>
      <c r="CW62" s="326">
        <f ca="1">IF(Plananalyse!CW62=1,VLOOKUP(CW$5,Kruistabel!$B$6:$F$9,MATCH($C62,Kruistabel!$C$5:$F$5,0)+1,FALSE)+MIN(Kruistabel!$C$15,IF($D62="Ja",Kruistabel!$C$13,0)+IF(CW$6="Ja",Kruistabel!$C$14,0)),"")</f>
        <v>36</v>
      </c>
      <c r="CX62" s="326">
        <f ca="1">IF(Plananalyse!CX62=1,VLOOKUP(CX$5,Kruistabel!$B$6:$F$9,MATCH($C62,Kruistabel!$C$5:$F$5,0)+1,FALSE)+MIN(Kruistabel!$C$15,IF($D62="Ja",Kruistabel!$C$13,0)+IF(CX$6="Ja",Kruistabel!$C$14,0)),"")</f>
        <v>28</v>
      </c>
      <c r="CY62" s="326">
        <f ca="1">IF(Plananalyse!CY62=1,VLOOKUP(CY$5,Kruistabel!$B$6:$F$9,MATCH($C62,Kruistabel!$C$5:$F$5,0)+1,FALSE)+MIN(Kruistabel!$C$15,IF($D62="Ja",Kruistabel!$C$13,0)+IF(CY$6="Ja",Kruistabel!$C$14,0)),"")</f>
        <v>32</v>
      </c>
      <c r="CZ62" s="326">
        <f ca="1">IF(Plananalyse!CZ62=1,VLOOKUP(CZ$5,Kruistabel!$B$6:$F$9,MATCH($C62,Kruistabel!$C$5:$F$5,0)+1,FALSE)+MIN(Kruistabel!$C$15,IF($D62="Ja",Kruistabel!$C$13,0)+IF(CZ$6="Ja",Kruistabel!$C$14,0)),"")</f>
        <v>32</v>
      </c>
      <c r="DA62" s="326">
        <f ca="1">IF(Plananalyse!DA62=1,VLOOKUP(DA$5,Kruistabel!$B$6:$F$9,MATCH($C62,Kruistabel!$C$5:$F$5,0)+1,FALSE)+MIN(Kruistabel!$C$15,IF($D62="Ja",Kruistabel!$C$13,0)+IF(DA$6="Ja",Kruistabel!$C$14,0)),"")</f>
        <v>32</v>
      </c>
      <c r="DB62" s="326">
        <f ca="1">IF(Plananalyse!DB62=1,VLOOKUP(DB$5,Kruistabel!$B$6:$F$9,MATCH($C62,Kruistabel!$C$5:$F$5,0)+1,FALSE)+MIN(Kruistabel!$C$15,IF($D62="Ja",Kruistabel!$C$13,0)+IF(DB$6="Ja",Kruistabel!$C$14,0)),"")</f>
        <v>28</v>
      </c>
      <c r="DC62" s="326">
        <f ca="1">IF(Plananalyse!DC62=1,VLOOKUP(DC$5,Kruistabel!$B$6:$F$9,MATCH($C62,Kruistabel!$C$5:$F$5,0)+1,FALSE)+MIN(Kruistabel!$C$15,IF($D62="Ja",Kruistabel!$C$13,0)+IF(DC$6="Ja",Kruistabel!$C$14,0)),"")</f>
        <v>28</v>
      </c>
      <c r="DD62" s="327"/>
      <c r="DE62" s="326" t="e">
        <f ca="1">IF(Plananalyse!DE62=1,VLOOKUP(DE$5,Kruistabel!$B$6:$F$9,MATCH($C62,Kruistabel!$C$5:$F$5,0)+1,FALSE)+MIN(Kruistabel!$C$15,IF($D62="Ja",Kruistabel!$C$13,0)+IF(DE$6="Ja",Kruistabel!$C$14,0)),"")</f>
        <v>#N/A</v>
      </c>
      <c r="DF62" s="326" t="e">
        <f ca="1">IF(Plananalyse!DF62=1,VLOOKUP(DF$5,Kruistabel!$B$6:$F$9,MATCH($C62,Kruistabel!$C$5:$F$5,0)+1,FALSE)+MIN(Kruistabel!$C$15,IF($D62="Ja",Kruistabel!$C$13,0)+IF(DF$6="Ja",Kruistabel!$C$14,0)),"")</f>
        <v>#N/A</v>
      </c>
      <c r="DG62" s="326" t="e">
        <f ca="1">IF(Plananalyse!DG62=1,VLOOKUP(DG$5,Kruistabel!$B$6:$F$9,MATCH($C62,Kruistabel!$C$5:$F$5,0)+1,FALSE)+MIN(Kruistabel!$C$15,IF($D62="Ja",Kruistabel!$C$13,0)+IF(DG$6="Ja",Kruistabel!$C$14,0)),"")</f>
        <v>#N/A</v>
      </c>
      <c r="DH62" s="326" t="e">
        <f ca="1">IF(Plananalyse!DH62=1,VLOOKUP(DH$5,Kruistabel!$B$6:$F$9,MATCH($C62,Kruistabel!$C$5:$F$5,0)+1,FALSE)+MIN(Kruistabel!$C$15,IF($D62="Ja",Kruistabel!$C$13,0)+IF(DH$6="Ja",Kruistabel!$C$14,0)),"")</f>
        <v>#N/A</v>
      </c>
      <c r="DI62" s="326" t="e">
        <f ca="1">IF(Plananalyse!DI62=1,VLOOKUP(DI$5,Kruistabel!$B$6:$F$9,MATCH($C62,Kruistabel!$C$5:$F$5,0)+1,FALSE)+MIN(Kruistabel!$C$15,IF($D62="Ja",Kruistabel!$C$13,0)+IF(DI$6="Ja",Kruistabel!$C$14,0)),"")</f>
        <v>#N/A</v>
      </c>
      <c r="DJ62" s="326" t="e">
        <f ca="1">IF(Plananalyse!DJ62=1,VLOOKUP(DJ$5,Kruistabel!$B$6:$F$9,MATCH($C62,Kruistabel!$C$5:$F$5,0)+1,FALSE)+MIN(Kruistabel!$C$15,IF($D62="Ja",Kruistabel!$C$13,0)+IF(DJ$6="Ja",Kruistabel!$C$14,0)),"")</f>
        <v>#N/A</v>
      </c>
      <c r="DK62" s="326" t="e">
        <f ca="1">IF(Plananalyse!DK62=1,VLOOKUP(DK$5,Kruistabel!$B$6:$F$9,MATCH($C62,Kruistabel!$C$5:$F$5,0)+1,FALSE)+MIN(Kruistabel!$C$15,IF($D62="Ja",Kruistabel!$C$13,0)+IF(DK$6="Ja",Kruistabel!$C$14,0)),"")</f>
        <v>#REF!</v>
      </c>
      <c r="DL62" s="326" t="e">
        <f ca="1">IF(Plananalyse!DL62=1,VLOOKUP(DL$5,Kruistabel!$B$6:$F$9,MATCH($C62,Kruistabel!$C$5:$F$5,0)+1,FALSE)+MIN(Kruistabel!$C$15,IF($D62="Ja",Kruistabel!$C$13,0)+IF(DL$6="Ja",Kruistabel!$C$14,0)),"")</f>
        <v>#REF!</v>
      </c>
      <c r="DM62" s="327"/>
      <c r="DN62" s="326" t="e">
        <f ca="1">IF(Plananalyse!DN62=1,VLOOKUP(DN$5,Kruistabel!$B$6:$F$9,MATCH($C62,Kruistabel!$C$5:$F$5,0)+1,FALSE)+MIN(Kruistabel!$C$15,IF($D62="Ja",Kruistabel!$C$13,0)+IF(DN$6="Ja",Kruistabel!$C$14,0)),"")</f>
        <v>#N/A</v>
      </c>
      <c r="DO62" s="326" t="e">
        <f ca="1">IF(Plananalyse!DO62=1,VLOOKUP(DO$5,Kruistabel!$B$6:$F$9,MATCH($C62,Kruistabel!$C$5:$F$5,0)+1,FALSE)+MIN(Kruistabel!$C$15,IF($D62="Ja",Kruistabel!$C$13,0)+IF(DO$6="Ja",Kruistabel!$C$14,0)),"")</f>
        <v>#N/A</v>
      </c>
      <c r="DP62" s="326" t="e">
        <f ca="1">IF(Plananalyse!DP62=1,VLOOKUP(DP$5,Kruistabel!$B$6:$F$9,MATCH($C62,Kruistabel!$C$5:$F$5,0)+1,FALSE)+MIN(Kruistabel!$C$15,IF($D62="Ja",Kruistabel!$C$13,0)+IF(DP$6="Ja",Kruistabel!$C$14,0)),"")</f>
        <v>#N/A</v>
      </c>
      <c r="DQ62" s="326" t="e">
        <f ca="1">IF(Plananalyse!DQ62=1,VLOOKUP(DQ$5,Kruistabel!$B$6:$F$9,MATCH($C62,Kruistabel!$C$5:$F$5,0)+1,FALSE)+MIN(Kruistabel!$C$15,IF($D62="Ja",Kruistabel!$C$13,0)+IF(DQ$6="Ja",Kruistabel!$C$14,0)),"")</f>
        <v>#N/A</v>
      </c>
      <c r="DR62" s="326" t="e">
        <f ca="1">IF(Plananalyse!DR62=1,VLOOKUP(DR$5,Kruistabel!$B$6:$F$9,MATCH($C62,Kruistabel!$C$5:$F$5,0)+1,FALSE)+MIN(Kruistabel!$C$15,IF($D62="Ja",Kruistabel!$C$13,0)+IF(DR$6="Ja",Kruistabel!$C$14,0)),"")</f>
        <v>#N/A</v>
      </c>
      <c r="DS62" s="326" t="e">
        <f ca="1">IF(Plananalyse!DS62=1,VLOOKUP(DS$5,Kruistabel!$B$6:$F$9,MATCH($C62,Kruistabel!$C$5:$F$5,0)+1,FALSE)+MIN(Kruistabel!$C$15,IF($D62="Ja",Kruistabel!$C$13,0)+IF(DS$6="Ja",Kruistabel!$C$14,0)),"")</f>
        <v>#N/A</v>
      </c>
      <c r="DT62" s="326" t="e">
        <f ca="1">IF(Plananalyse!DT62=1,VLOOKUP(DT$5,Kruistabel!$B$6:$F$9,MATCH($C62,Kruistabel!$C$5:$F$5,0)+1,FALSE)+MIN(Kruistabel!$C$15,IF($D62="Ja",Kruistabel!$C$13,0)+IF(DT$6="Ja",Kruistabel!$C$14,0)),"")</f>
        <v>#N/A</v>
      </c>
      <c r="DU62" s="326" t="e">
        <f ca="1">IF(Plananalyse!DU62=1,VLOOKUP(DU$5,Kruistabel!$B$6:$F$9,MATCH($C62,Kruistabel!$C$5:$F$5,0)+1,FALSE)+MIN(Kruistabel!$C$15,IF($D62="Ja",Kruistabel!$C$13,0)+IF(DU$6="Ja",Kruistabel!$C$14,0)),"")</f>
        <v>#N/A</v>
      </c>
      <c r="DV62" s="326" t="e">
        <f ca="1">IF(Plananalyse!DV62=1,VLOOKUP(DV$5,Kruistabel!$B$6:$F$9,MATCH($C62,Kruistabel!$C$5:$F$5,0)+1,FALSE)+MIN(Kruistabel!$C$15,IF($D62="Ja",Kruistabel!$C$13,0)+IF(DV$6="Ja",Kruistabel!$C$14,0)),"")</f>
        <v>#N/A</v>
      </c>
      <c r="DW62" s="326" t="e">
        <f ca="1">IF(Plananalyse!DW62=1,VLOOKUP(DW$5,Kruistabel!$B$6:$F$9,MATCH($C62,Kruistabel!$C$5:$F$5,0)+1,FALSE)+MIN(Kruistabel!$C$15,IF($D62="Ja",Kruistabel!$C$13,0)+IF(DW$6="Ja",Kruistabel!$C$14,0)),"")</f>
        <v>#REF!</v>
      </c>
      <c r="DX62" s="326" t="e">
        <f ca="1">IF(Plananalyse!DX62=1,VLOOKUP(DX$5,Kruistabel!$B$6:$F$9,MATCH($C62,Kruistabel!$C$5:$F$5,0)+1,FALSE)+MIN(Kruistabel!$C$15,IF($D62="Ja",Kruistabel!$C$13,0)+IF(DX$6="Ja",Kruistabel!$C$14,0)),"")</f>
        <v>#REF!</v>
      </c>
      <c r="DY62" s="327"/>
      <c r="DZ62" s="326" t="e">
        <f ca="1">IF(Plananalyse!DZ62=1,VLOOKUP(DZ$5,Kruistabel!$B$6:$F$9,MATCH($C62,Kruistabel!$C$5:$F$5,0)+1,FALSE)+MIN(Kruistabel!$C$15,IF($D62="Ja",Kruistabel!$C$13,0)+IF(DZ$6="Ja",Kruistabel!$C$14,0)),"")</f>
        <v>#N/A</v>
      </c>
      <c r="EA62" s="326" t="e">
        <f ca="1">IF(Plananalyse!EA62=1,VLOOKUP(EA$5,Kruistabel!$B$6:$F$9,MATCH($C62,Kruistabel!$C$5:$F$5,0)+1,FALSE)+MIN(Kruistabel!$C$15,IF($D62="Ja",Kruistabel!$C$13,0)+IF(EA$6="Ja",Kruistabel!$C$14,0)),"")</f>
        <v>#N/A</v>
      </c>
      <c r="EB62" s="326" t="e">
        <f ca="1">IF(Plananalyse!EB62=1,VLOOKUP(EB$5,Kruistabel!$B$6:$F$9,MATCH($C62,Kruistabel!$C$5:$F$5,0)+1,FALSE)+MIN(Kruistabel!$C$15,IF($D62="Ja",Kruistabel!$C$13,0)+IF(EB$6="Ja",Kruistabel!$C$14,0)),"")</f>
        <v>#REF!</v>
      </c>
      <c r="EC62" s="326" t="e">
        <f ca="1">IF(Plananalyse!EC62=1,VLOOKUP(EC$5,Kruistabel!$B$6:$F$9,MATCH($C62,Kruistabel!$C$5:$F$5,0)+1,FALSE)+MIN(Kruistabel!$C$15,IF($D62="Ja",Kruistabel!$C$13,0)+IF(EC$6="Ja",Kruistabel!$C$14,0)),"")</f>
        <v>#REF!</v>
      </c>
      <c r="ED62" s="327"/>
      <c r="EE62" s="326" t="e">
        <f ca="1">IF(Plananalyse!EE62=1,VLOOKUP(EE$5,Kruistabel!$B$6:$F$9,MATCH($C62,Kruistabel!$C$5:$F$5,0)+1,FALSE)+MIN(Kruistabel!$C$15,IF($D62="Ja",Kruistabel!$C$13,0)+IF(EE$6="Ja",Kruistabel!$C$14,0)),"")</f>
        <v>#N/A</v>
      </c>
      <c r="EF62" s="326" t="e">
        <f ca="1">IF(Plananalyse!EF62=1,VLOOKUP(EF$5,Kruistabel!$B$6:$F$9,MATCH($C62,Kruistabel!$C$5:$F$5,0)+1,FALSE)+MIN(Kruistabel!$C$15,IF($D62="Ja",Kruistabel!$C$13,0)+IF(EF$6="Ja",Kruistabel!$C$14,0)),"")</f>
        <v>#N/A</v>
      </c>
      <c r="EG62" s="326" t="e">
        <f ca="1">IF(Plananalyse!EG62=1,VLOOKUP(EG$5,Kruistabel!$B$6:$F$9,MATCH($C62,Kruistabel!$C$5:$F$5,0)+1,FALSE)+MIN(Kruistabel!$C$15,IF($D62="Ja",Kruistabel!$C$13,0)+IF(EG$6="Ja",Kruistabel!$C$14,0)),"")</f>
        <v>#N/A</v>
      </c>
      <c r="EH62" s="326" t="e">
        <f ca="1">IF(Plananalyse!EH62=1,VLOOKUP(EH$5,Kruistabel!$B$6:$F$9,MATCH($C62,Kruistabel!$C$5:$F$5,0)+1,FALSE)+MIN(Kruistabel!$C$15,IF($D62="Ja",Kruistabel!$C$13,0)+IF(EH$6="Ja",Kruistabel!$C$14,0)),"")</f>
        <v>#REF!</v>
      </c>
      <c r="EI62" s="326" t="e">
        <f ca="1">IF(Plananalyse!EI62=1,VLOOKUP(EI$5,Kruistabel!$B$6:$F$9,MATCH($C62,Kruistabel!$C$5:$F$5,0)+1,FALSE)+MIN(Kruistabel!$C$15,IF($D62="Ja",Kruistabel!$C$13,0)+IF(EI$6="Ja",Kruistabel!$C$14,0)),"")</f>
        <v>#REF!</v>
      </c>
      <c r="EJ62" s="331" t="str">
        <f>IF(Plananalyse!EJ62=1,VLOOKUP(EJ$5,Kruistabel!$B$6:$F$9,MATCH($C62,Kruistabel!$C$5:$F$5,0)+1,FALSE)+MIN(Kruistabel!$C$15,IF($D62="Ja",Kruistabel!$C$13,0)+IF(EJ$6="Ja",Kruistabel!$C$14,0)),"")</f>
        <v/>
      </c>
      <c r="EK62" s="164"/>
      <c r="EL62" s="164"/>
      <c r="EM62" s="164"/>
      <c r="EN62" s="164"/>
    </row>
    <row r="63" spans="2:144">
      <c r="B63" s="337" t="str">
        <f>Classificatietabel!B62</f>
        <v>SPORT - Andere 2 (vul hier in)</v>
      </c>
      <c r="C63" s="160" t="str">
        <f>_xlfn.IFNA(VLOOKUP($B63,Classificatietabel!$B$6:$I$91,C$7,FALSE),"")</f>
        <v>laag</v>
      </c>
      <c r="D63" s="160" t="str">
        <f>_xlfn.IFNA(VLOOKUP($B63,Classificatietabel!$B$6:$I$91,D$7,FALSE),"")</f>
        <v>neen</v>
      </c>
      <c r="E63" s="119">
        <f>IF(AND(D63="laag",$D$3=1),0,_xlfn.IFNA(IF(VLOOKUP($B63,Classificatietabel!$B$6:$H$91,$E$5,FALSE)="Ja",1,0),""))</f>
        <v>1</v>
      </c>
      <c r="F63" s="163"/>
      <c r="G63" s="326">
        <f>IF(Plananalyse!G63=1,VLOOKUP(G$5,Kruistabel!$B$6:$F$9,MATCH($C63,Kruistabel!$C$5:$F$5,0)+1,FALSE)+MIN(Kruistabel!$C$15,IF($D63="Ja",Kruistabel!$C$13,0)+IF(G$6="Ja",Kruistabel!$C$14,0)),"")</f>
        <v>28</v>
      </c>
      <c r="H63" s="326">
        <f>IF(Plananalyse!H63=1,VLOOKUP(H$5,Kruistabel!$B$6:$F$9,MATCH($C63,Kruistabel!$C$5:$F$5,0)+1,FALSE)+MIN(Kruistabel!$C$15,IF($D63="Ja",Kruistabel!$C$13,0)+IF(H$6="Ja",Kruistabel!$C$14,0)),"")</f>
        <v>28</v>
      </c>
      <c r="I63" s="326">
        <f>IF(Plananalyse!I63=1,VLOOKUP(I$5,Kruistabel!$B$6:$F$9,MATCH($C63,Kruistabel!$C$5:$F$5,0)+1,FALSE)+MIN(Kruistabel!$C$15,IF($D63="Ja",Kruistabel!$C$13,0)+IF(I$6="Ja",Kruistabel!$C$14,0)),"")</f>
        <v>32</v>
      </c>
      <c r="J63" s="326">
        <f>IF(Plananalyse!J63=1,VLOOKUP(J$5,Kruistabel!$B$6:$F$9,MATCH($C63,Kruistabel!$C$5:$F$5,0)+1,FALSE)+MIN(Kruistabel!$C$15,IF($D63="Ja",Kruistabel!$C$13,0)+IF(J$6="Ja",Kruistabel!$C$14,0)),"")</f>
        <v>28</v>
      </c>
      <c r="K63" s="326">
        <f>IF(Plananalyse!K63=1,VLOOKUP(K$5,Kruistabel!$B$6:$F$9,MATCH($C63,Kruistabel!$C$5:$F$5,0)+1,FALSE)+MIN(Kruistabel!$C$15,IF($D63="Ja",Kruistabel!$C$13,0)+IF(K$6="Ja",Kruistabel!$C$14,0)),"")</f>
        <v>28</v>
      </c>
      <c r="L63" s="326">
        <f>IF(Plananalyse!L63=1,VLOOKUP(L$5,Kruistabel!$B$6:$F$9,MATCH($C63,Kruistabel!$C$5:$F$5,0)+1,FALSE)+MIN(Kruistabel!$C$15,IF($D63="Ja",Kruistabel!$C$13,0)+IF(L$6="Ja",Kruistabel!$C$14,0)),"")</f>
        <v>28</v>
      </c>
      <c r="M63" s="326">
        <f>IF(Plananalyse!M63=1,VLOOKUP(M$5,Kruistabel!$B$6:$F$9,MATCH($C63,Kruistabel!$C$5:$F$5,0)+1,FALSE)+MIN(Kruistabel!$C$15,IF($D63="Ja",Kruistabel!$C$13,0)+IF(M$6="Ja",Kruistabel!$C$14,0)),"")</f>
        <v>36</v>
      </c>
      <c r="N63" s="326">
        <f>IF(Plananalyse!N63=1,VLOOKUP(N$5,Kruistabel!$B$6:$F$9,MATCH($C63,Kruistabel!$C$5:$F$5,0)+1,FALSE)+MIN(Kruistabel!$C$15,IF($D63="Ja",Kruistabel!$C$13,0)+IF(N$6="Ja",Kruistabel!$C$14,0)),"")</f>
        <v>36</v>
      </c>
      <c r="O63" s="326">
        <f>IF(Plananalyse!O63=1,VLOOKUP(O$5,Kruistabel!$B$6:$F$9,MATCH($C63,Kruistabel!$C$5:$F$5,0)+1,FALSE)+MIN(Kruistabel!$C$15,IF($D63="Ja",Kruistabel!$C$13,0)+IF(O$6="Ja",Kruistabel!$C$14,0)),"")</f>
        <v>36</v>
      </c>
      <c r="P63" s="326">
        <f>IF(Plananalyse!P63=1,VLOOKUP(P$5,Kruistabel!$B$6:$F$9,MATCH($C63,Kruistabel!$C$5:$F$5,0)+1,FALSE)+MIN(Kruistabel!$C$15,IF($D63="Ja",Kruistabel!$C$13,0)+IF(P$6="Ja",Kruistabel!$C$14,0)),"")</f>
        <v>40</v>
      </c>
      <c r="Q63" s="326">
        <f>IF(Plananalyse!Q63=1,VLOOKUP(Q$5,Kruistabel!$B$6:$F$9,MATCH($C63,Kruistabel!$C$5:$F$5,0)+1,FALSE)+MIN(Kruistabel!$C$15,IF($D63="Ja",Kruistabel!$C$13,0)+IF(Q$6="Ja",Kruistabel!$C$14,0)),"")</f>
        <v>32</v>
      </c>
      <c r="R63" s="326">
        <f>IF(Plananalyse!R63=1,VLOOKUP(R$5,Kruistabel!$B$6:$F$9,MATCH($C63,Kruistabel!$C$5:$F$5,0)+1,FALSE)+MIN(Kruistabel!$C$15,IF($D63="Ja",Kruistabel!$C$13,0)+IF(R$6="Ja",Kruistabel!$C$14,0)),"")</f>
        <v>36</v>
      </c>
      <c r="S63" s="326">
        <f>IF(Plananalyse!S63=1,VLOOKUP(S$5,Kruistabel!$B$6:$F$9,MATCH($C63,Kruistabel!$C$5:$F$5,0)+1,FALSE)+MIN(Kruistabel!$C$15,IF($D63="Ja",Kruistabel!$C$13,0)+IF(S$6="Ja",Kruistabel!$C$14,0)),"")</f>
        <v>28</v>
      </c>
      <c r="T63" s="326">
        <f>IF(Plananalyse!T63=1,VLOOKUP(T$5,Kruistabel!$B$6:$F$9,MATCH($C63,Kruistabel!$C$5:$F$5,0)+1,FALSE)+MIN(Kruistabel!$C$15,IF($D63="Ja",Kruistabel!$C$13,0)+IF(T$6="Ja",Kruistabel!$C$14,0)),"")</f>
        <v>28</v>
      </c>
      <c r="U63" s="326">
        <f>IF(Plananalyse!U63=1,VLOOKUP(U$5,Kruistabel!$B$6:$F$9,MATCH($C63,Kruistabel!$C$5:$F$5,0)+1,FALSE)+MIN(Kruistabel!$C$15,IF($D63="Ja",Kruistabel!$C$13,0)+IF(U$6="Ja",Kruistabel!$C$14,0)),"")</f>
        <v>28</v>
      </c>
      <c r="V63" s="326">
        <f>IF(Plananalyse!V63=1,VLOOKUP(V$5,Kruistabel!$B$6:$F$9,MATCH($C63,Kruistabel!$C$5:$F$5,0)+1,FALSE)+MIN(Kruistabel!$C$15,IF($D63="Ja",Kruistabel!$C$13,0)+IF(V$6="Ja",Kruistabel!$C$14,0)),"")</f>
        <v>28</v>
      </c>
      <c r="W63" s="326">
        <f>IF(Plananalyse!W63=1,VLOOKUP(W$5,Kruistabel!$B$6:$F$9,MATCH($C63,Kruistabel!$C$5:$F$5,0)+1,FALSE)+MIN(Kruistabel!$C$15,IF($D63="Ja",Kruistabel!$C$13,0)+IF(W$6="Ja",Kruistabel!$C$14,0)),"")</f>
        <v>28</v>
      </c>
      <c r="X63" s="326">
        <f>IF(Plananalyse!X63=1,VLOOKUP(X$5,Kruistabel!$B$6:$F$9,MATCH($C63,Kruistabel!$C$5:$F$5,0)+1,FALSE)+MIN(Kruistabel!$C$15,IF($D63="Ja",Kruistabel!$C$13,0)+IF(X$6="Ja",Kruistabel!$C$14,0)),"")</f>
        <v>28</v>
      </c>
      <c r="Y63" s="326">
        <f>IF(Plananalyse!Y63=1,VLOOKUP(Y$5,Kruistabel!$B$6:$F$9,MATCH($C63,Kruistabel!$C$5:$F$5,0)+1,FALSE)+MIN(Kruistabel!$C$15,IF($D63="Ja",Kruistabel!$C$13,0)+IF(Y$6="Ja",Kruistabel!$C$14,0)),"")</f>
        <v>32</v>
      </c>
      <c r="Z63" s="326">
        <f>IF(Plananalyse!Z63=1,VLOOKUP(Z$5,Kruistabel!$B$6:$F$9,MATCH($C63,Kruistabel!$C$5:$F$5,0)+1,FALSE)+MIN(Kruistabel!$C$15,IF($D63="Ja",Kruistabel!$C$13,0)+IF(Z$6="Ja",Kruistabel!$C$14,0)),"")</f>
        <v>28</v>
      </c>
      <c r="AA63" s="326">
        <f>IF(Plananalyse!AA63=1,VLOOKUP(AA$5,Kruistabel!$B$6:$F$9,MATCH($C63,Kruistabel!$C$5:$F$5,0)+1,FALSE)+MIN(Kruistabel!$C$15,IF($D63="Ja",Kruistabel!$C$13,0)+IF(AA$6="Ja",Kruistabel!$C$14,0)),"")</f>
        <v>28</v>
      </c>
      <c r="AB63" s="326">
        <f>IF(Plananalyse!AB63=1,VLOOKUP(AB$5,Kruistabel!$B$6:$F$9,MATCH($C63,Kruistabel!$C$5:$F$5,0)+1,FALSE)+MIN(Kruistabel!$C$15,IF($D63="Ja",Kruistabel!$C$13,0)+IF(AB$6="Ja",Kruistabel!$C$14,0)),"")</f>
        <v>28</v>
      </c>
      <c r="AC63" s="326">
        <f>IF(Plananalyse!AC63=1,VLOOKUP(AC$5,Kruistabel!$B$6:$F$9,MATCH($C63,Kruistabel!$C$5:$F$5,0)+1,FALSE)+MIN(Kruistabel!$C$15,IF($D63="Ja",Kruistabel!$C$13,0)+IF(AC$6="Ja",Kruistabel!$C$14,0)),"")</f>
        <v>28</v>
      </c>
      <c r="AD63" s="326">
        <f>IF(Plananalyse!AD63=1,VLOOKUP(AD$5,Kruistabel!$B$6:$F$9,MATCH($C63,Kruistabel!$C$5:$F$5,0)+1,FALSE)+MIN(Kruistabel!$C$15,IF($D63="Ja",Kruistabel!$C$13,0)+IF(AD$6="Ja",Kruistabel!$C$14,0)),"")</f>
        <v>28</v>
      </c>
      <c r="AE63" s="326">
        <f>IF(Plananalyse!AE63=1,VLOOKUP(AE$5,Kruistabel!$B$6:$F$9,MATCH($C63,Kruistabel!$C$5:$F$5,0)+1,FALSE)+MIN(Kruistabel!$C$15,IF($D63="Ja",Kruistabel!$C$13,0)+IF(AE$6="Ja",Kruistabel!$C$14,0)),"")</f>
        <v>28</v>
      </c>
      <c r="AF63" s="326">
        <f>IF(Plananalyse!AF63=1,VLOOKUP(AF$5,Kruistabel!$B$6:$F$9,MATCH($C63,Kruistabel!$C$5:$F$5,0)+1,FALSE)+MIN(Kruistabel!$C$15,IF($D63="Ja",Kruistabel!$C$13,0)+IF(AF$6="Ja",Kruistabel!$C$14,0)),"")</f>
        <v>28</v>
      </c>
      <c r="AG63" s="326">
        <f>IF(Plananalyse!AG63=1,VLOOKUP(AG$5,Kruistabel!$B$6:$F$9,MATCH($C63,Kruistabel!$C$5:$F$5,0)+1,FALSE)+MIN(Kruistabel!$C$15,IF($D63="Ja",Kruistabel!$C$13,0)+IF(AG$6="Ja",Kruistabel!$C$14,0)),"")</f>
        <v>28</v>
      </c>
      <c r="AH63" s="326">
        <f>IF(Plananalyse!AH63=1,VLOOKUP(AH$5,Kruistabel!$B$6:$F$9,MATCH($C63,Kruistabel!$C$5:$F$5,0)+1,FALSE)+MIN(Kruistabel!$C$15,IF($D63="Ja",Kruistabel!$C$13,0)+IF(AH$6="Ja",Kruistabel!$C$14,0)),"")</f>
        <v>28</v>
      </c>
      <c r="AI63" s="326">
        <f>IF(Plananalyse!AI63=1,VLOOKUP(AI$5,Kruistabel!$B$6:$F$9,MATCH($C63,Kruistabel!$C$5:$F$5,0)+1,FALSE)+MIN(Kruistabel!$C$15,IF($D63="Ja",Kruistabel!$C$13,0)+IF(AI$6="Ja",Kruistabel!$C$14,0)),"")</f>
        <v>28</v>
      </c>
      <c r="AJ63" s="326">
        <f>IF(Plananalyse!AJ63=1,VLOOKUP(AJ$5,Kruistabel!$B$6:$F$9,MATCH($C63,Kruistabel!$C$5:$F$5,0)+1,FALSE)+MIN(Kruistabel!$C$15,IF($D63="Ja",Kruistabel!$C$13,0)+IF(AJ$6="Ja",Kruistabel!$C$14,0)),"")</f>
        <v>28</v>
      </c>
      <c r="AK63" s="326">
        <f>IF(Plananalyse!AK63=1,VLOOKUP(AK$5,Kruistabel!$B$6:$F$9,MATCH($C63,Kruistabel!$C$5:$F$5,0)+1,FALSE)+MIN(Kruistabel!$C$15,IF($D63="Ja",Kruistabel!$C$13,0)+IF(AK$6="Ja",Kruistabel!$C$14,0)),"")</f>
        <v>34</v>
      </c>
      <c r="AL63" s="326">
        <f>IF(Plananalyse!AL63=1,VLOOKUP(AL$5,Kruistabel!$B$6:$F$9,MATCH($C63,Kruistabel!$C$5:$F$5,0)+1,FALSE)+MIN(Kruistabel!$C$15,IF($D63="Ja",Kruistabel!$C$13,0)+IF(AL$6="Ja",Kruistabel!$C$14,0)),"")</f>
        <v>28</v>
      </c>
      <c r="AM63" s="326">
        <f>IF(Plananalyse!AM63=1,VLOOKUP(AM$5,Kruistabel!$B$6:$F$9,MATCH($C63,Kruistabel!$C$5:$F$5,0)+1,FALSE)+MIN(Kruistabel!$C$15,IF($D63="Ja",Kruistabel!$C$13,0)+IF(AM$6="Ja",Kruistabel!$C$14,0)),"")</f>
        <v>28</v>
      </c>
      <c r="AN63" s="327"/>
      <c r="AO63" s="326">
        <f>IF(Plananalyse!AO63=1,VLOOKUP(AO$5,Kruistabel!$B$6:$F$9,MATCH($C63,Kruistabel!$C$5:$F$5,0)+1,FALSE)+MIN(Kruistabel!$C$15,IF($D63="Ja",Kruistabel!$C$13,0)+IF(AO$6="Ja",Kruistabel!$C$14,0)),"")</f>
        <v>34</v>
      </c>
      <c r="AP63" s="326">
        <f>IF(Plananalyse!AP63=1,VLOOKUP(AP$5,Kruistabel!$B$6:$F$9,MATCH($C63,Kruistabel!$C$5:$F$5,0)+1,FALSE)+MIN(Kruistabel!$C$15,IF($D63="Ja",Kruistabel!$C$13,0)+IF(AP$6="Ja",Kruistabel!$C$14,0)),"")</f>
        <v>34</v>
      </c>
      <c r="AQ63" s="326">
        <f>IF(Plananalyse!AQ63=1,VLOOKUP(AQ$5,Kruistabel!$B$6:$F$9,MATCH($C63,Kruistabel!$C$5:$F$5,0)+1,FALSE)+MIN(Kruistabel!$C$15,IF($D63="Ja",Kruistabel!$C$13,0)+IF(AQ$6="Ja",Kruistabel!$C$14,0)),"")</f>
        <v>34</v>
      </c>
      <c r="AR63" s="326">
        <f>IF(Plananalyse!AR63=1,VLOOKUP(AR$5,Kruistabel!$B$6:$F$9,MATCH($C63,Kruistabel!$C$5:$F$5,0)+1,FALSE)+MIN(Kruistabel!$C$15,IF($D63="Ja",Kruistabel!$C$13,0)+IF(AR$6="Ja",Kruistabel!$C$14,0)),"")</f>
        <v>38</v>
      </c>
      <c r="AS63" s="326">
        <f>IF(Plananalyse!AS63=1,VLOOKUP(AS$5,Kruistabel!$B$6:$F$9,MATCH($C63,Kruistabel!$C$5:$F$5,0)+1,FALSE)+MIN(Kruistabel!$C$15,IF($D63="Ja",Kruistabel!$C$13,0)+IF(AS$6="Ja",Kruistabel!$C$14,0)),"")</f>
        <v>34</v>
      </c>
      <c r="AT63" s="326">
        <f>IF(Plananalyse!AT63=1,VLOOKUP(AT$5,Kruistabel!$B$6:$F$9,MATCH($C63,Kruistabel!$C$5:$F$5,0)+1,FALSE)+MIN(Kruistabel!$C$15,IF($D63="Ja",Kruistabel!$C$13,0)+IF(AT$6="Ja",Kruistabel!$C$14,0)),"")</f>
        <v>38</v>
      </c>
      <c r="AU63" s="326">
        <f>IF(Plananalyse!AU63=1,VLOOKUP(AU$5,Kruistabel!$B$6:$F$9,MATCH($C63,Kruistabel!$C$5:$F$5,0)+1,FALSE)+MIN(Kruistabel!$C$15,IF($D63="Ja",Kruistabel!$C$13,0)+IF(AU$6="Ja",Kruistabel!$C$14,0)),"")</f>
        <v>28</v>
      </c>
      <c r="AV63" s="326">
        <f>IF(Plananalyse!AV63=1,VLOOKUP(AV$5,Kruistabel!$B$6:$F$9,MATCH($C63,Kruistabel!$C$5:$F$5,0)+1,FALSE)+MIN(Kruistabel!$C$15,IF($D63="Ja",Kruistabel!$C$13,0)+IF(AV$6="Ja",Kruistabel!$C$14,0)),"")</f>
        <v>34</v>
      </c>
      <c r="AW63" s="326">
        <f>IF(Plananalyse!AW63=1,VLOOKUP(AW$5,Kruistabel!$B$6:$F$9,MATCH($C63,Kruistabel!$C$5:$F$5,0)+1,FALSE)+MIN(Kruistabel!$C$15,IF($D63="Ja",Kruistabel!$C$13,0)+IF(AW$6="Ja",Kruistabel!$C$14,0)),"")</f>
        <v>28</v>
      </c>
      <c r="AX63" s="326">
        <f>IF(Plananalyse!AX63=1,VLOOKUP(AX$5,Kruistabel!$B$6:$F$9,MATCH($C63,Kruistabel!$C$5:$F$5,0)+1,FALSE)+MIN(Kruistabel!$C$15,IF($D63="Ja",Kruistabel!$C$13,0)+IF(AX$6="Ja",Kruistabel!$C$14,0)),"")</f>
        <v>28</v>
      </c>
      <c r="AY63" s="327"/>
      <c r="AZ63" s="326">
        <f>IF(Plananalyse!AZ63=1,VLOOKUP(AZ$5,Kruistabel!$B$6:$F$9,MATCH($C63,Kruistabel!$C$5:$F$5,0)+1,FALSE)+MIN(Kruistabel!$C$15,IF($D63="Ja",Kruistabel!$C$13,0)+IF(AZ$6="Ja",Kruistabel!$C$14,0)),"")</f>
        <v>28</v>
      </c>
      <c r="BA63" s="326">
        <f>IF(Plananalyse!BA63=1,VLOOKUP(BA$5,Kruistabel!$B$6:$F$9,MATCH($C63,Kruistabel!$C$5:$F$5,0)+1,FALSE)+MIN(Kruistabel!$C$15,IF($D63="Ja",Kruistabel!$C$13,0)+IF(BA$6="Ja",Kruistabel!$C$14,0)),"")</f>
        <v>28</v>
      </c>
      <c r="BB63" s="326">
        <f>IF(Plananalyse!BB63=1,VLOOKUP(BB$5,Kruistabel!$B$6:$F$9,MATCH($C63,Kruistabel!$C$5:$F$5,0)+1,FALSE)+MIN(Kruistabel!$C$15,IF($D63="Ja",Kruistabel!$C$13,0)+IF(BB$6="Ja",Kruistabel!$C$14,0)),"")</f>
        <v>32</v>
      </c>
      <c r="BC63" s="326">
        <f>IF(Plananalyse!BC63=1,VLOOKUP(BC$5,Kruistabel!$B$6:$F$9,MATCH($C63,Kruistabel!$C$5:$F$5,0)+1,FALSE)+MIN(Kruistabel!$C$15,IF($D63="Ja",Kruistabel!$C$13,0)+IF(BC$6="Ja",Kruistabel!$C$14,0)),"")</f>
        <v>32</v>
      </c>
      <c r="BD63" s="326">
        <f>IF(Plananalyse!BD63=1,VLOOKUP(BD$5,Kruistabel!$B$6:$F$9,MATCH($C63,Kruistabel!$C$5:$F$5,0)+1,FALSE)+MIN(Kruistabel!$C$15,IF($D63="Ja",Kruistabel!$C$13,0)+IF(BD$6="Ja",Kruistabel!$C$14,0)),"")</f>
        <v>28</v>
      </c>
      <c r="BE63" s="326">
        <f>IF(Plananalyse!BE63=1,VLOOKUP(BE$5,Kruistabel!$B$6:$F$9,MATCH($C63,Kruistabel!$C$5:$F$5,0)+1,FALSE)+MIN(Kruistabel!$C$15,IF($D63="Ja",Kruistabel!$C$13,0)+IF(BE$6="Ja",Kruistabel!$C$14,0)),"")</f>
        <v>28</v>
      </c>
      <c r="BF63" s="326">
        <f>IF(Plananalyse!BF63=1,VLOOKUP(BF$5,Kruistabel!$B$6:$F$9,MATCH($C63,Kruistabel!$C$5:$F$5,0)+1,FALSE)+MIN(Kruistabel!$C$15,IF($D63="Ja",Kruistabel!$C$13,0)+IF(BF$6="Ja",Kruistabel!$C$14,0)),"")</f>
        <v>28</v>
      </c>
      <c r="BG63" s="326">
        <f>IF(Plananalyse!BG63=1,VLOOKUP(BG$5,Kruistabel!$B$6:$F$9,MATCH($C63,Kruistabel!$C$5:$F$5,0)+1,FALSE)+MIN(Kruistabel!$C$15,IF($D63="Ja",Kruistabel!$C$13,0)+IF(BG$6="Ja",Kruistabel!$C$14,0)),"")</f>
        <v>28</v>
      </c>
      <c r="BH63" s="326">
        <f>IF(Plananalyse!BH63=1,VLOOKUP(BH$5,Kruistabel!$B$6:$F$9,MATCH($C63,Kruistabel!$C$5:$F$5,0)+1,FALSE)+MIN(Kruistabel!$C$15,IF($D63="Ja",Kruistabel!$C$13,0)+IF(BH$6="Ja",Kruistabel!$C$14,0)),"")</f>
        <v>28</v>
      </c>
      <c r="BI63" s="327"/>
      <c r="BJ63" s="326" t="e">
        <f ca="1">IF(Plananalyse!BJ63=1,VLOOKUP(BJ$5,Kruistabel!$B$6:$F$9,MATCH($C63,Kruistabel!$C$5:$F$5,0)+1,FALSE)+MIN(Kruistabel!$C$15,IF($D63="Ja",Kruistabel!$C$13,0)+IF(BJ$6="Ja",Kruistabel!$C$14,0)),"")</f>
        <v>#N/A</v>
      </c>
      <c r="BK63" s="326" t="e">
        <f ca="1">IF(Plananalyse!BK63=1,VLOOKUP(BK$5,Kruistabel!$B$6:$F$9,MATCH($C63,Kruistabel!$C$5:$F$5,0)+1,FALSE)+MIN(Kruistabel!$C$15,IF($D63="Ja",Kruistabel!$C$13,0)+IF(BK$6="Ja",Kruistabel!$C$14,0)),"")</f>
        <v>#N/A</v>
      </c>
      <c r="BL63" s="326" t="e">
        <f ca="1">IF(Plananalyse!BL63=1,VLOOKUP(BL$5,Kruistabel!$B$6:$F$9,MATCH($C63,Kruistabel!$C$5:$F$5,0)+1,FALSE)+MIN(Kruistabel!$C$15,IF($D63="Ja",Kruistabel!$C$13,0)+IF(BL$6="Ja",Kruistabel!$C$14,0)),"")</f>
        <v>#N/A</v>
      </c>
      <c r="BM63" s="326" t="e">
        <f ca="1">IF(Plananalyse!BM63=1,VLOOKUP(BM$5,Kruistabel!$B$6:$F$9,MATCH($C63,Kruistabel!$C$5:$F$5,0)+1,FALSE)+MIN(Kruistabel!$C$15,IF($D63="Ja",Kruistabel!$C$13,0)+IF(BM$6="Ja",Kruistabel!$C$14,0)),"")</f>
        <v>#N/A</v>
      </c>
      <c r="BN63" s="326" t="e">
        <f ca="1">IF(Plananalyse!BN63=1,VLOOKUP(BN$5,Kruistabel!$B$6:$F$9,MATCH($C63,Kruistabel!$C$5:$F$5,0)+1,FALSE)+MIN(Kruistabel!$C$15,IF($D63="Ja",Kruistabel!$C$13,0)+IF(BN$6="Ja",Kruistabel!$C$14,0)),"")</f>
        <v>#N/A</v>
      </c>
      <c r="BO63" s="326" t="e">
        <f ca="1">IF(Plananalyse!BO63=1,VLOOKUP(BO$5,Kruistabel!$B$6:$F$9,MATCH($C63,Kruistabel!$C$5:$F$5,0)+1,FALSE)+MIN(Kruistabel!$C$15,IF($D63="Ja",Kruistabel!$C$13,0)+IF(BO$6="Ja",Kruistabel!$C$14,0)),"")</f>
        <v>#N/A</v>
      </c>
      <c r="BP63" s="326" t="e">
        <f ca="1">IF(Plananalyse!BP63=1,VLOOKUP(BP$5,Kruistabel!$B$6:$F$9,MATCH($C63,Kruistabel!$C$5:$F$5,0)+1,FALSE)+MIN(Kruistabel!$C$15,IF($D63="Ja",Kruistabel!$C$13,0)+IF(BP$6="Ja",Kruistabel!$C$14,0)),"")</f>
        <v>#N/A</v>
      </c>
      <c r="BQ63" s="326" t="e">
        <f ca="1">IF(Plananalyse!BQ63=1,VLOOKUP(BQ$5,Kruistabel!$B$6:$F$9,MATCH($C63,Kruistabel!$C$5:$F$5,0)+1,FALSE)+MIN(Kruistabel!$C$15,IF($D63="Ja",Kruistabel!$C$13,0)+IF(BQ$6="Ja",Kruistabel!$C$14,0)),"")</f>
        <v>#N/A</v>
      </c>
      <c r="BR63" s="326" t="e">
        <f ca="1">IF(Plananalyse!BR63=1,VLOOKUP(BR$5,Kruistabel!$B$6:$F$9,MATCH($C63,Kruistabel!$C$5:$F$5,0)+1,FALSE)+MIN(Kruistabel!$C$15,IF($D63="Ja",Kruistabel!$C$13,0)+IF(BR$6="Ja",Kruistabel!$C$14,0)),"")</f>
        <v>#REF!</v>
      </c>
      <c r="BS63" s="326" t="e">
        <f ca="1">IF(Plananalyse!BS63=1,VLOOKUP(BS$5,Kruistabel!$B$6:$F$9,MATCH($C63,Kruistabel!$C$5:$F$5,0)+1,FALSE)+MIN(Kruistabel!$C$15,IF($D63="Ja",Kruistabel!$C$13,0)+IF(BS$6="Ja",Kruistabel!$C$14,0)),"")</f>
        <v>#REF!</v>
      </c>
      <c r="BT63" s="65"/>
      <c r="BU63" s="231">
        <f ca="1">IF(Plananalyse!BU63=1,VLOOKUP(BU$5,Kruistabel!$B$6:$F$9,MATCH($C63,Kruistabel!$C$5:$F$5,0)+1,FALSE)+MIN(Kruistabel!$C$15,IF($D63="Ja",Kruistabel!$C$13,0)+IF(BU$6="Ja",Kruistabel!$C$14,0)),"")</f>
        <v>28</v>
      </c>
      <c r="BV63" s="326">
        <f ca="1">IF(Plananalyse!BV63=1,VLOOKUP(BV$5,Kruistabel!$B$6:$F$9,MATCH($C63,Kruistabel!$C$5:$F$5,0)+1,FALSE)+MIN(Kruistabel!$C$15,IF($D63="Ja",Kruistabel!$C$13,0)+IF(BV$6="Ja",Kruistabel!$C$14,0)),"")</f>
        <v>36</v>
      </c>
      <c r="BW63" s="326">
        <f ca="1">IF(Plananalyse!BW63=1,VLOOKUP(BW$5,Kruistabel!$B$6:$F$9,MATCH($C63,Kruistabel!$C$5:$F$5,0)+1,FALSE)+MIN(Kruistabel!$C$15,IF($D63="Ja",Kruistabel!$C$13,0)+IF(BW$6="Ja",Kruistabel!$C$14,0)),"")</f>
        <v>28</v>
      </c>
      <c r="BX63" s="326">
        <f ca="1">IF(Plananalyse!BX63=1,VLOOKUP(BX$5,Kruistabel!$B$6:$F$9,MATCH($C63,Kruistabel!$C$5:$F$5,0)+1,FALSE)+MIN(Kruistabel!$C$15,IF($D63="Ja",Kruistabel!$C$13,0)+IF(BX$6="Ja",Kruistabel!$C$14,0)),"")</f>
        <v>28</v>
      </c>
      <c r="BY63" s="327"/>
      <c r="BZ63" s="326" t="e">
        <f ca="1">IF(Plananalyse!BZ63=1,VLOOKUP(BZ$5,Kruistabel!$B$6:$F$9,MATCH($C63,Kruistabel!$C$5:$F$5,0)+1,FALSE)+MIN(Kruistabel!$C$15,IF($D63="Ja",Kruistabel!$C$13,0)+IF(BZ$6="Ja",Kruistabel!$C$14,0)),"")</f>
        <v>#N/A</v>
      </c>
      <c r="CA63" s="326" t="e">
        <f ca="1">IF(Plananalyse!CA63=1,VLOOKUP(CA$5,Kruistabel!$B$6:$F$9,MATCH($C63,Kruistabel!$C$5:$F$5,0)+1,FALSE)+MIN(Kruistabel!$C$15,IF($D63="Ja",Kruistabel!$C$13,0)+IF(CA$6="Ja",Kruistabel!$C$14,0)),"")</f>
        <v>#N/A</v>
      </c>
      <c r="CB63" s="326" t="e">
        <f ca="1">IF(Plananalyse!CB63=1,VLOOKUP(CB$5,Kruistabel!$B$6:$F$9,MATCH($C63,Kruistabel!$C$5:$F$5,0)+1,FALSE)+MIN(Kruistabel!$C$15,IF($D63="Ja",Kruistabel!$C$13,0)+IF(CB$6="Ja",Kruistabel!$C$14,0)),"")</f>
        <v>#N/A</v>
      </c>
      <c r="CC63" s="326" t="e">
        <f ca="1">IF(Plananalyse!CC63=1,VLOOKUP(CC$5,Kruistabel!$B$6:$F$9,MATCH($C63,Kruistabel!$C$5:$F$5,0)+1,FALSE)+MIN(Kruistabel!$C$15,IF($D63="Ja",Kruistabel!$C$13,0)+IF(CC$6="Ja",Kruistabel!$C$14,0)),"")</f>
        <v>#N/A</v>
      </c>
      <c r="CD63" s="326" t="e">
        <f ca="1">IF(Plananalyse!CD63=1,VLOOKUP(CD$5,Kruistabel!$B$6:$F$9,MATCH($C63,Kruistabel!$C$5:$F$5,0)+1,FALSE)+MIN(Kruistabel!$C$15,IF($D63="Ja",Kruistabel!$C$13,0)+IF(CD$6="Ja",Kruistabel!$C$14,0)),"")</f>
        <v>#N/A</v>
      </c>
      <c r="CE63" s="326" t="e">
        <f ca="1">IF(Plananalyse!CE63=1,VLOOKUP(CE$5,Kruistabel!$B$6:$F$9,MATCH($C63,Kruistabel!$C$5:$F$5,0)+1,FALSE)+MIN(Kruistabel!$C$15,IF($D63="Ja",Kruistabel!$C$13,0)+IF(CE$6="Ja",Kruistabel!$C$14,0)),"")</f>
        <v>#N/A</v>
      </c>
      <c r="CF63" s="326" t="e">
        <f ca="1">IF(Plananalyse!CF63=1,VLOOKUP(CF$5,Kruistabel!$B$6:$F$9,MATCH($C63,Kruistabel!$C$5:$F$5,0)+1,FALSE)+MIN(Kruistabel!$C$15,IF($D63="Ja",Kruistabel!$C$13,0)+IF(CF$6="Ja",Kruistabel!$C$14,0)),"")</f>
        <v>#N/A</v>
      </c>
      <c r="CG63" s="326" t="e">
        <f ca="1">IF(Plananalyse!CG63=1,VLOOKUP(CG$5,Kruistabel!$B$6:$F$9,MATCH($C63,Kruistabel!$C$5:$F$5,0)+1,FALSE)+MIN(Kruistabel!$C$15,IF($D63="Ja",Kruistabel!$C$13,0)+IF(CG$6="Ja",Kruistabel!$C$14,0)),"")</f>
        <v>#REF!</v>
      </c>
      <c r="CH63" s="326" t="e">
        <f ca="1">IF(Plananalyse!CH63=1,VLOOKUP(CH$5,Kruistabel!$B$6:$F$9,MATCH($C63,Kruistabel!$C$5:$F$5,0)+1,FALSE)+MIN(Kruistabel!$C$15,IF($D63="Ja",Kruistabel!$C$13,0)+IF(CH$6="Ja",Kruistabel!$C$14,0)),"")</f>
        <v>#REF!</v>
      </c>
      <c r="CI63" s="65"/>
      <c r="CJ63" s="326">
        <f ca="1">IF(Plananalyse!CJ63=1,VLOOKUP(CJ$5,Kruistabel!$B$6:$F$9,MATCH($C63,Kruistabel!$C$5:$F$5,0)+1,FALSE)+MIN(Kruistabel!$C$15,IF($D63="Ja",Kruistabel!$C$13,0)+IF(CJ$6="Ja",Kruistabel!$C$14,0)),"")</f>
        <v>36</v>
      </c>
      <c r="CK63" s="326">
        <f ca="1">IF(Plananalyse!CK63=1,VLOOKUP(CK$5,Kruistabel!$B$6:$F$9,MATCH($C63,Kruistabel!$C$5:$F$5,0)+1,FALSE)+MIN(Kruistabel!$C$15,IF($D63="Ja",Kruistabel!$C$13,0)+IF(CK$6="Ja",Kruistabel!$C$14,0)),"")</f>
        <v>36</v>
      </c>
      <c r="CL63" s="326">
        <f ca="1">IF(Plananalyse!CL63=1,VLOOKUP(CL$5,Kruistabel!$B$6:$F$9,MATCH($C63,Kruistabel!$C$5:$F$5,0)+1,FALSE)+MIN(Kruistabel!$C$15,IF($D63="Ja",Kruistabel!$C$13,0)+IF(CL$6="Ja",Kruistabel!$C$14,0)),"")</f>
        <v>28</v>
      </c>
      <c r="CM63" s="326">
        <f ca="1">IF(Plananalyse!CM63=1,VLOOKUP(CM$5,Kruistabel!$B$6:$F$9,MATCH($C63,Kruistabel!$C$5:$F$5,0)+1,FALSE)+MIN(Kruistabel!$C$15,IF($D63="Ja",Kruistabel!$C$13,0)+IF(CM$6="Ja",Kruistabel!$C$14,0)),"")</f>
        <v>40</v>
      </c>
      <c r="CN63" s="326">
        <f ca="1">IF(Plananalyse!CN63=1,VLOOKUP(CN$5,Kruistabel!$B$6:$F$9,MATCH($C63,Kruistabel!$C$5:$F$5,0)+1,FALSE)+MIN(Kruistabel!$C$15,IF($D63="Ja",Kruistabel!$C$13,0)+IF(CN$6="Ja",Kruistabel!$C$14,0)),"")</f>
        <v>40</v>
      </c>
      <c r="CO63" s="326">
        <f ca="1">IF(Plananalyse!CO63=1,VLOOKUP(CO$5,Kruistabel!$B$6:$F$9,MATCH($C63,Kruistabel!$C$5:$F$5,0)+1,FALSE)+MIN(Kruistabel!$C$15,IF($D63="Ja",Kruistabel!$C$13,0)+IF(CO$6="Ja",Kruistabel!$C$14,0)),"")</f>
        <v>32</v>
      </c>
      <c r="CP63" s="326">
        <f ca="1">IF(Plananalyse!CP63=1,VLOOKUP(CP$5,Kruistabel!$B$6:$F$9,MATCH($C63,Kruistabel!$C$5:$F$5,0)+1,FALSE)+MIN(Kruistabel!$C$15,IF($D63="Ja",Kruistabel!$C$13,0)+IF(CP$6="Ja",Kruistabel!$C$14,0)),"")</f>
        <v>36</v>
      </c>
      <c r="CQ63" s="326">
        <f ca="1">IF(Plananalyse!CQ63=1,VLOOKUP(CQ$5,Kruistabel!$B$6:$F$9,MATCH($C63,Kruistabel!$C$5:$F$5,0)+1,FALSE)+MIN(Kruistabel!$C$15,IF($D63="Ja",Kruistabel!$C$13,0)+IF(CQ$6="Ja",Kruistabel!$C$14,0)),"")</f>
        <v>32</v>
      </c>
      <c r="CR63" s="326">
        <f ca="1">IF(Plananalyse!CR63=1,VLOOKUP(CR$5,Kruistabel!$B$6:$F$9,MATCH($C63,Kruistabel!$C$5:$F$5,0)+1,FALSE)+MIN(Kruistabel!$C$15,IF($D63="Ja",Kruistabel!$C$13,0)+IF(CR$6="Ja",Kruistabel!$C$14,0)),"")</f>
        <v>34</v>
      </c>
      <c r="CS63" s="326">
        <f ca="1">IF(Plananalyse!CS63=1,VLOOKUP(CS$5,Kruistabel!$B$6:$F$9,MATCH($C63,Kruistabel!$C$5:$F$5,0)+1,FALSE)+MIN(Kruistabel!$C$15,IF($D63="Ja",Kruistabel!$C$13,0)+IF(CS$6="Ja",Kruistabel!$C$14,0)),"")</f>
        <v>36</v>
      </c>
      <c r="CT63" s="326">
        <f ca="1">IF(Plananalyse!CT63=1,VLOOKUP(CT$5,Kruistabel!$B$6:$F$9,MATCH($C63,Kruistabel!$C$5:$F$5,0)+1,FALSE)+MIN(Kruistabel!$C$15,IF($D63="Ja",Kruistabel!$C$13,0)+IF(CT$6="Ja",Kruistabel!$C$14,0)),"")</f>
        <v>36</v>
      </c>
      <c r="CU63" s="326">
        <f ca="1">IF(Plananalyse!CU63=1,VLOOKUP(CU$5,Kruistabel!$B$6:$F$9,MATCH($C63,Kruistabel!$C$5:$F$5,0)+1,FALSE)+MIN(Kruistabel!$C$15,IF($D63="Ja",Kruistabel!$C$13,0)+IF(CU$6="Ja",Kruistabel!$C$14,0)),"")</f>
        <v>32</v>
      </c>
      <c r="CV63" s="326">
        <f ca="1">IF(Plananalyse!CV63=1,VLOOKUP(CV$5,Kruistabel!$B$6:$F$9,MATCH($C63,Kruistabel!$C$5:$F$5,0)+1,FALSE)+MIN(Kruistabel!$C$15,IF($D63="Ja",Kruistabel!$C$13,0)+IF(CV$6="Ja",Kruistabel!$C$14,0)),"")</f>
        <v>32</v>
      </c>
      <c r="CW63" s="326">
        <f ca="1">IF(Plananalyse!CW63=1,VLOOKUP(CW$5,Kruistabel!$B$6:$F$9,MATCH($C63,Kruistabel!$C$5:$F$5,0)+1,FALSE)+MIN(Kruistabel!$C$15,IF($D63="Ja",Kruistabel!$C$13,0)+IF(CW$6="Ja",Kruistabel!$C$14,0)),"")</f>
        <v>36</v>
      </c>
      <c r="CX63" s="326">
        <f ca="1">IF(Plananalyse!CX63=1,VLOOKUP(CX$5,Kruistabel!$B$6:$F$9,MATCH($C63,Kruistabel!$C$5:$F$5,0)+1,FALSE)+MIN(Kruistabel!$C$15,IF($D63="Ja",Kruistabel!$C$13,0)+IF(CX$6="Ja",Kruistabel!$C$14,0)),"")</f>
        <v>28</v>
      </c>
      <c r="CY63" s="326">
        <f ca="1">IF(Plananalyse!CY63=1,VLOOKUP(CY$5,Kruistabel!$B$6:$F$9,MATCH($C63,Kruistabel!$C$5:$F$5,0)+1,FALSE)+MIN(Kruistabel!$C$15,IF($D63="Ja",Kruistabel!$C$13,0)+IF(CY$6="Ja",Kruistabel!$C$14,0)),"")</f>
        <v>32</v>
      </c>
      <c r="CZ63" s="326">
        <f ca="1">IF(Plananalyse!CZ63=1,VLOOKUP(CZ$5,Kruistabel!$B$6:$F$9,MATCH($C63,Kruistabel!$C$5:$F$5,0)+1,FALSE)+MIN(Kruistabel!$C$15,IF($D63="Ja",Kruistabel!$C$13,0)+IF(CZ$6="Ja",Kruistabel!$C$14,0)),"")</f>
        <v>32</v>
      </c>
      <c r="DA63" s="326">
        <f ca="1">IF(Plananalyse!DA63=1,VLOOKUP(DA$5,Kruistabel!$B$6:$F$9,MATCH($C63,Kruistabel!$C$5:$F$5,0)+1,FALSE)+MIN(Kruistabel!$C$15,IF($D63="Ja",Kruistabel!$C$13,0)+IF(DA$6="Ja",Kruistabel!$C$14,0)),"")</f>
        <v>32</v>
      </c>
      <c r="DB63" s="326">
        <f ca="1">IF(Plananalyse!DB63=1,VLOOKUP(DB$5,Kruistabel!$B$6:$F$9,MATCH($C63,Kruistabel!$C$5:$F$5,0)+1,FALSE)+MIN(Kruistabel!$C$15,IF($D63="Ja",Kruistabel!$C$13,0)+IF(DB$6="Ja",Kruistabel!$C$14,0)),"")</f>
        <v>28</v>
      </c>
      <c r="DC63" s="326">
        <f ca="1">IF(Plananalyse!DC63=1,VLOOKUP(DC$5,Kruistabel!$B$6:$F$9,MATCH($C63,Kruistabel!$C$5:$F$5,0)+1,FALSE)+MIN(Kruistabel!$C$15,IF($D63="Ja",Kruistabel!$C$13,0)+IF(DC$6="Ja",Kruistabel!$C$14,0)),"")</f>
        <v>28</v>
      </c>
      <c r="DD63" s="327"/>
      <c r="DE63" s="326" t="e">
        <f ca="1">IF(Plananalyse!DE63=1,VLOOKUP(DE$5,Kruistabel!$B$6:$F$9,MATCH($C63,Kruistabel!$C$5:$F$5,0)+1,FALSE)+MIN(Kruistabel!$C$15,IF($D63="Ja",Kruistabel!$C$13,0)+IF(DE$6="Ja",Kruistabel!$C$14,0)),"")</f>
        <v>#N/A</v>
      </c>
      <c r="DF63" s="326" t="e">
        <f ca="1">IF(Plananalyse!DF63=1,VLOOKUP(DF$5,Kruistabel!$B$6:$F$9,MATCH($C63,Kruistabel!$C$5:$F$5,0)+1,FALSE)+MIN(Kruistabel!$C$15,IF($D63="Ja",Kruistabel!$C$13,0)+IF(DF$6="Ja",Kruistabel!$C$14,0)),"")</f>
        <v>#N/A</v>
      </c>
      <c r="DG63" s="326" t="e">
        <f ca="1">IF(Plananalyse!DG63=1,VLOOKUP(DG$5,Kruistabel!$B$6:$F$9,MATCH($C63,Kruistabel!$C$5:$F$5,0)+1,FALSE)+MIN(Kruistabel!$C$15,IF($D63="Ja",Kruistabel!$C$13,0)+IF(DG$6="Ja",Kruistabel!$C$14,0)),"")</f>
        <v>#N/A</v>
      </c>
      <c r="DH63" s="326" t="e">
        <f ca="1">IF(Plananalyse!DH63=1,VLOOKUP(DH$5,Kruistabel!$B$6:$F$9,MATCH($C63,Kruistabel!$C$5:$F$5,0)+1,FALSE)+MIN(Kruistabel!$C$15,IF($D63="Ja",Kruistabel!$C$13,0)+IF(DH$6="Ja",Kruistabel!$C$14,0)),"")</f>
        <v>#N/A</v>
      </c>
      <c r="DI63" s="326" t="e">
        <f ca="1">IF(Plananalyse!DI63=1,VLOOKUP(DI$5,Kruistabel!$B$6:$F$9,MATCH($C63,Kruistabel!$C$5:$F$5,0)+1,FALSE)+MIN(Kruistabel!$C$15,IF($D63="Ja",Kruistabel!$C$13,0)+IF(DI$6="Ja",Kruistabel!$C$14,0)),"")</f>
        <v>#N/A</v>
      </c>
      <c r="DJ63" s="326" t="e">
        <f ca="1">IF(Plananalyse!DJ63=1,VLOOKUP(DJ$5,Kruistabel!$B$6:$F$9,MATCH($C63,Kruistabel!$C$5:$F$5,0)+1,FALSE)+MIN(Kruistabel!$C$15,IF($D63="Ja",Kruistabel!$C$13,0)+IF(DJ$6="Ja",Kruistabel!$C$14,0)),"")</f>
        <v>#N/A</v>
      </c>
      <c r="DK63" s="326" t="e">
        <f ca="1">IF(Plananalyse!DK63=1,VLOOKUP(DK$5,Kruistabel!$B$6:$F$9,MATCH($C63,Kruistabel!$C$5:$F$5,0)+1,FALSE)+MIN(Kruistabel!$C$15,IF($D63="Ja",Kruistabel!$C$13,0)+IF(DK$6="Ja",Kruistabel!$C$14,0)),"")</f>
        <v>#REF!</v>
      </c>
      <c r="DL63" s="326" t="e">
        <f ca="1">IF(Plananalyse!DL63=1,VLOOKUP(DL$5,Kruistabel!$B$6:$F$9,MATCH($C63,Kruistabel!$C$5:$F$5,0)+1,FALSE)+MIN(Kruistabel!$C$15,IF($D63="Ja",Kruistabel!$C$13,0)+IF(DL$6="Ja",Kruistabel!$C$14,0)),"")</f>
        <v>#REF!</v>
      </c>
      <c r="DM63" s="327"/>
      <c r="DN63" s="326" t="e">
        <f ca="1">IF(Plananalyse!DN63=1,VLOOKUP(DN$5,Kruistabel!$B$6:$F$9,MATCH($C63,Kruistabel!$C$5:$F$5,0)+1,FALSE)+MIN(Kruistabel!$C$15,IF($D63="Ja",Kruistabel!$C$13,0)+IF(DN$6="Ja",Kruistabel!$C$14,0)),"")</f>
        <v>#N/A</v>
      </c>
      <c r="DO63" s="326" t="e">
        <f ca="1">IF(Plananalyse!DO63=1,VLOOKUP(DO$5,Kruistabel!$B$6:$F$9,MATCH($C63,Kruistabel!$C$5:$F$5,0)+1,FALSE)+MIN(Kruistabel!$C$15,IF($D63="Ja",Kruistabel!$C$13,0)+IF(DO$6="Ja",Kruistabel!$C$14,0)),"")</f>
        <v>#N/A</v>
      </c>
      <c r="DP63" s="326" t="e">
        <f ca="1">IF(Plananalyse!DP63=1,VLOOKUP(DP$5,Kruistabel!$B$6:$F$9,MATCH($C63,Kruistabel!$C$5:$F$5,0)+1,FALSE)+MIN(Kruistabel!$C$15,IF($D63="Ja",Kruistabel!$C$13,0)+IF(DP$6="Ja",Kruistabel!$C$14,0)),"")</f>
        <v>#N/A</v>
      </c>
      <c r="DQ63" s="326" t="e">
        <f ca="1">IF(Plananalyse!DQ63=1,VLOOKUP(DQ$5,Kruistabel!$B$6:$F$9,MATCH($C63,Kruistabel!$C$5:$F$5,0)+1,FALSE)+MIN(Kruistabel!$C$15,IF($D63="Ja",Kruistabel!$C$13,0)+IF(DQ$6="Ja",Kruistabel!$C$14,0)),"")</f>
        <v>#N/A</v>
      </c>
      <c r="DR63" s="326" t="e">
        <f ca="1">IF(Plananalyse!DR63=1,VLOOKUP(DR$5,Kruistabel!$B$6:$F$9,MATCH($C63,Kruistabel!$C$5:$F$5,0)+1,FALSE)+MIN(Kruistabel!$C$15,IF($D63="Ja",Kruistabel!$C$13,0)+IF(DR$6="Ja",Kruistabel!$C$14,0)),"")</f>
        <v>#N/A</v>
      </c>
      <c r="DS63" s="326" t="e">
        <f ca="1">IF(Plananalyse!DS63=1,VLOOKUP(DS$5,Kruistabel!$B$6:$F$9,MATCH($C63,Kruistabel!$C$5:$F$5,0)+1,FALSE)+MIN(Kruistabel!$C$15,IF($D63="Ja",Kruistabel!$C$13,0)+IF(DS$6="Ja",Kruistabel!$C$14,0)),"")</f>
        <v>#N/A</v>
      </c>
      <c r="DT63" s="326" t="e">
        <f ca="1">IF(Plananalyse!DT63=1,VLOOKUP(DT$5,Kruistabel!$B$6:$F$9,MATCH($C63,Kruistabel!$C$5:$F$5,0)+1,FALSE)+MIN(Kruistabel!$C$15,IF($D63="Ja",Kruistabel!$C$13,0)+IF(DT$6="Ja",Kruistabel!$C$14,0)),"")</f>
        <v>#N/A</v>
      </c>
      <c r="DU63" s="326" t="e">
        <f ca="1">IF(Plananalyse!DU63=1,VLOOKUP(DU$5,Kruistabel!$B$6:$F$9,MATCH($C63,Kruistabel!$C$5:$F$5,0)+1,FALSE)+MIN(Kruistabel!$C$15,IF($D63="Ja",Kruistabel!$C$13,0)+IF(DU$6="Ja",Kruistabel!$C$14,0)),"")</f>
        <v>#N/A</v>
      </c>
      <c r="DV63" s="326" t="e">
        <f ca="1">IF(Plananalyse!DV63=1,VLOOKUP(DV$5,Kruistabel!$B$6:$F$9,MATCH($C63,Kruistabel!$C$5:$F$5,0)+1,FALSE)+MIN(Kruistabel!$C$15,IF($D63="Ja",Kruistabel!$C$13,0)+IF(DV$6="Ja",Kruistabel!$C$14,0)),"")</f>
        <v>#N/A</v>
      </c>
      <c r="DW63" s="326" t="e">
        <f ca="1">IF(Plananalyse!DW63=1,VLOOKUP(DW$5,Kruistabel!$B$6:$F$9,MATCH($C63,Kruistabel!$C$5:$F$5,0)+1,FALSE)+MIN(Kruistabel!$C$15,IF($D63="Ja",Kruistabel!$C$13,0)+IF(DW$6="Ja",Kruistabel!$C$14,0)),"")</f>
        <v>#REF!</v>
      </c>
      <c r="DX63" s="326" t="e">
        <f ca="1">IF(Plananalyse!DX63=1,VLOOKUP(DX$5,Kruistabel!$B$6:$F$9,MATCH($C63,Kruistabel!$C$5:$F$5,0)+1,FALSE)+MIN(Kruistabel!$C$15,IF($D63="Ja",Kruistabel!$C$13,0)+IF(DX$6="Ja",Kruistabel!$C$14,0)),"")</f>
        <v>#REF!</v>
      </c>
      <c r="DY63" s="327"/>
      <c r="DZ63" s="326" t="e">
        <f ca="1">IF(Plananalyse!DZ63=1,VLOOKUP(DZ$5,Kruistabel!$B$6:$F$9,MATCH($C63,Kruistabel!$C$5:$F$5,0)+1,FALSE)+MIN(Kruistabel!$C$15,IF($D63="Ja",Kruistabel!$C$13,0)+IF(DZ$6="Ja",Kruistabel!$C$14,0)),"")</f>
        <v>#N/A</v>
      </c>
      <c r="EA63" s="326" t="e">
        <f ca="1">IF(Plananalyse!EA63=1,VLOOKUP(EA$5,Kruistabel!$B$6:$F$9,MATCH($C63,Kruistabel!$C$5:$F$5,0)+1,FALSE)+MIN(Kruistabel!$C$15,IF($D63="Ja",Kruistabel!$C$13,0)+IF(EA$6="Ja",Kruistabel!$C$14,0)),"")</f>
        <v>#N/A</v>
      </c>
      <c r="EB63" s="326" t="e">
        <f ca="1">IF(Plananalyse!EB63=1,VLOOKUP(EB$5,Kruistabel!$B$6:$F$9,MATCH($C63,Kruistabel!$C$5:$F$5,0)+1,FALSE)+MIN(Kruistabel!$C$15,IF($D63="Ja",Kruistabel!$C$13,0)+IF(EB$6="Ja",Kruistabel!$C$14,0)),"")</f>
        <v>#REF!</v>
      </c>
      <c r="EC63" s="326" t="e">
        <f ca="1">IF(Plananalyse!EC63=1,VLOOKUP(EC$5,Kruistabel!$B$6:$F$9,MATCH($C63,Kruistabel!$C$5:$F$5,0)+1,FALSE)+MIN(Kruistabel!$C$15,IF($D63="Ja",Kruistabel!$C$13,0)+IF(EC$6="Ja",Kruistabel!$C$14,0)),"")</f>
        <v>#REF!</v>
      </c>
      <c r="ED63" s="327"/>
      <c r="EE63" s="326" t="e">
        <f ca="1">IF(Plananalyse!EE63=1,VLOOKUP(EE$5,Kruistabel!$B$6:$F$9,MATCH($C63,Kruistabel!$C$5:$F$5,0)+1,FALSE)+MIN(Kruistabel!$C$15,IF($D63="Ja",Kruistabel!$C$13,0)+IF(EE$6="Ja",Kruistabel!$C$14,0)),"")</f>
        <v>#N/A</v>
      </c>
      <c r="EF63" s="326" t="e">
        <f ca="1">IF(Plananalyse!EF63=1,VLOOKUP(EF$5,Kruistabel!$B$6:$F$9,MATCH($C63,Kruistabel!$C$5:$F$5,0)+1,FALSE)+MIN(Kruistabel!$C$15,IF($D63="Ja",Kruistabel!$C$13,0)+IF(EF$6="Ja",Kruistabel!$C$14,0)),"")</f>
        <v>#N/A</v>
      </c>
      <c r="EG63" s="326" t="e">
        <f ca="1">IF(Plananalyse!EG63=1,VLOOKUP(EG$5,Kruistabel!$B$6:$F$9,MATCH($C63,Kruistabel!$C$5:$F$5,0)+1,FALSE)+MIN(Kruistabel!$C$15,IF($D63="Ja",Kruistabel!$C$13,0)+IF(EG$6="Ja",Kruistabel!$C$14,0)),"")</f>
        <v>#N/A</v>
      </c>
      <c r="EH63" s="326" t="e">
        <f ca="1">IF(Plananalyse!EH63=1,VLOOKUP(EH$5,Kruistabel!$B$6:$F$9,MATCH($C63,Kruistabel!$C$5:$F$5,0)+1,FALSE)+MIN(Kruistabel!$C$15,IF($D63="Ja",Kruistabel!$C$13,0)+IF(EH$6="Ja",Kruistabel!$C$14,0)),"")</f>
        <v>#REF!</v>
      </c>
      <c r="EI63" s="326" t="e">
        <f ca="1">IF(Plananalyse!EI63=1,VLOOKUP(EI$5,Kruistabel!$B$6:$F$9,MATCH($C63,Kruistabel!$C$5:$F$5,0)+1,FALSE)+MIN(Kruistabel!$C$15,IF($D63="Ja",Kruistabel!$C$13,0)+IF(EI$6="Ja",Kruistabel!$C$14,0)),"")</f>
        <v>#REF!</v>
      </c>
      <c r="EJ63" s="331" t="str">
        <f>IF(Plananalyse!EJ63=1,VLOOKUP(EJ$5,Kruistabel!$B$6:$F$9,MATCH($C63,Kruistabel!$C$5:$F$5,0)+1,FALSE)+MIN(Kruistabel!$C$15,IF($D63="Ja",Kruistabel!$C$13,0)+IF(EJ$6="Ja",Kruistabel!$C$14,0)),"")</f>
        <v/>
      </c>
      <c r="EK63" s="164"/>
      <c r="EL63" s="164"/>
      <c r="EM63" s="164"/>
      <c r="EN63" s="164"/>
    </row>
    <row r="64" spans="2:144" hidden="1">
      <c r="B64" s="1"/>
      <c r="C64" s="168"/>
      <c r="D64" s="168"/>
      <c r="E64" s="29"/>
      <c r="F64" s="171"/>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0"/>
      <c r="AE64" s="170"/>
      <c r="AF64" s="170"/>
      <c r="AG64" s="170"/>
      <c r="AH64" s="231"/>
      <c r="AI64" s="231"/>
      <c r="AJ64" s="170"/>
      <c r="AK64" s="170"/>
      <c r="AL64" s="170"/>
      <c r="AM64" s="170"/>
      <c r="AN64" s="171"/>
      <c r="AO64" s="170"/>
      <c r="AP64" s="170"/>
      <c r="AQ64" s="170"/>
      <c r="AR64" s="170"/>
      <c r="AS64" s="170"/>
      <c r="AT64" s="170"/>
      <c r="AU64" s="170"/>
      <c r="AV64" s="170"/>
      <c r="AW64" s="170"/>
      <c r="AX64" s="170"/>
      <c r="AY64" s="171"/>
      <c r="AZ64" s="170"/>
      <c r="BA64" s="170"/>
      <c r="BB64" s="170"/>
      <c r="BC64" s="170"/>
      <c r="BD64" s="170"/>
      <c r="BE64" s="170"/>
      <c r="BF64" s="170"/>
      <c r="BG64" s="170"/>
      <c r="BH64" s="170"/>
      <c r="BI64" s="171"/>
      <c r="BJ64" s="170"/>
      <c r="BK64" s="170"/>
      <c r="BL64" s="170"/>
      <c r="BM64" s="170"/>
      <c r="BN64" s="170"/>
      <c r="BO64" s="170"/>
      <c r="BP64" s="170"/>
      <c r="BQ64" s="170"/>
      <c r="BR64" s="170"/>
      <c r="BS64" s="170"/>
      <c r="BT64" s="171"/>
      <c r="BU64" s="170"/>
      <c r="BV64" s="170"/>
      <c r="BW64" s="170"/>
      <c r="BX64" s="170"/>
      <c r="BY64" s="171"/>
      <c r="BZ64" s="170"/>
      <c r="CA64" s="170"/>
      <c r="CB64" s="170"/>
      <c r="CC64" s="170"/>
      <c r="CD64" s="170"/>
      <c r="CE64" s="170"/>
      <c r="CF64" s="170"/>
      <c r="CG64" s="170"/>
      <c r="CH64" s="170"/>
      <c r="CI64" s="171"/>
      <c r="CJ64" s="170"/>
      <c r="CK64" s="170"/>
      <c r="CL64" s="170"/>
      <c r="CM64" s="170"/>
      <c r="CN64" s="170"/>
      <c r="CO64" s="170"/>
      <c r="CP64" s="170"/>
      <c r="CQ64" s="170"/>
      <c r="CR64" s="170"/>
      <c r="CS64" s="170"/>
      <c r="CT64" s="170"/>
      <c r="CU64" s="170"/>
      <c r="CV64" s="170"/>
      <c r="CW64" s="170"/>
      <c r="CX64" s="170"/>
      <c r="CY64" s="170"/>
      <c r="CZ64" s="170"/>
      <c r="DA64" s="170"/>
      <c r="DB64" s="170"/>
      <c r="DC64" s="170"/>
      <c r="DD64" s="171"/>
      <c r="DE64" s="170"/>
      <c r="DF64" s="170"/>
      <c r="DG64" s="170"/>
      <c r="DH64" s="170"/>
      <c r="DI64" s="170"/>
      <c r="DJ64" s="170"/>
      <c r="DK64" s="170"/>
      <c r="DL64" s="170"/>
      <c r="DM64" s="171"/>
      <c r="DN64" s="170"/>
      <c r="DO64" s="170"/>
      <c r="DP64" s="170"/>
      <c r="DQ64" s="170"/>
      <c r="DR64" s="170"/>
      <c r="DS64" s="170"/>
      <c r="DT64" s="170"/>
      <c r="DU64" s="170"/>
      <c r="DV64" s="170"/>
      <c r="DW64" s="170"/>
      <c r="DX64" s="170"/>
      <c r="DY64" s="171"/>
      <c r="DZ64" s="170"/>
      <c r="EA64" s="170"/>
      <c r="EB64" s="170"/>
      <c r="EC64" s="170"/>
      <c r="ED64" s="171"/>
      <c r="EE64" s="170"/>
      <c r="EF64" s="170"/>
      <c r="EG64" s="170"/>
      <c r="EH64" s="170"/>
      <c r="EI64" s="170"/>
      <c r="EJ64" s="164"/>
      <c r="EK64" s="164"/>
      <c r="EL64" s="164"/>
      <c r="EM64" s="164"/>
      <c r="EN64" s="164"/>
    </row>
    <row r="65" spans="1:144" s="65" customFormat="1" hidden="1">
      <c r="A65" s="53"/>
      <c r="B65" s="338" t="s">
        <v>165</v>
      </c>
      <c r="E65" s="119" t="str">
        <f>IF(AND(D65="laag",$D$3=1),0,_xlfn.IFNA(IF(VLOOKUP($B65,Classificatietabel!$B$6:$H$91,$E$5,FALSE)="Ja",1,0),""))</f>
        <v/>
      </c>
      <c r="G65" s="327"/>
      <c r="H65" s="327"/>
      <c r="I65" s="327"/>
      <c r="J65" s="327"/>
      <c r="K65" s="327"/>
      <c r="L65" s="327"/>
      <c r="M65" s="327"/>
      <c r="N65" s="327"/>
      <c r="O65" s="327"/>
      <c r="P65" s="327"/>
      <c r="Q65" s="327"/>
      <c r="R65" s="327"/>
      <c r="S65" s="327"/>
      <c r="T65" s="327"/>
      <c r="U65" s="327"/>
      <c r="V65" s="327"/>
      <c r="W65" s="327"/>
      <c r="X65" s="327"/>
      <c r="Y65" s="327"/>
      <c r="Z65" s="327"/>
      <c r="AA65" s="327"/>
      <c r="AB65" s="327"/>
      <c r="AC65" s="327"/>
      <c r="AD65" s="327"/>
      <c r="AE65" s="327"/>
      <c r="AF65" s="327"/>
      <c r="AG65" s="327"/>
      <c r="AH65" s="327"/>
      <c r="AI65" s="327"/>
      <c r="AJ65" s="327"/>
      <c r="AK65" s="327"/>
      <c r="AL65" s="327"/>
      <c r="AM65" s="327"/>
      <c r="AN65" s="327"/>
      <c r="AO65" s="327"/>
      <c r="AP65" s="327"/>
      <c r="AQ65" s="327"/>
      <c r="AR65" s="327"/>
      <c r="AS65" s="327"/>
      <c r="AT65" s="327"/>
      <c r="AU65" s="327"/>
      <c r="AV65" s="327"/>
      <c r="AW65" s="327"/>
      <c r="AX65" s="327"/>
      <c r="AY65" s="327"/>
      <c r="AZ65" s="327"/>
      <c r="BA65" s="327"/>
      <c r="BB65" s="327"/>
      <c r="BC65" s="327"/>
      <c r="BD65" s="327"/>
      <c r="BE65" s="327"/>
      <c r="BF65" s="327"/>
      <c r="BG65" s="327"/>
      <c r="BH65" s="327"/>
      <c r="BI65" s="327"/>
      <c r="BJ65" s="327"/>
      <c r="BK65" s="327"/>
      <c r="BL65" s="327"/>
      <c r="BM65" s="327"/>
      <c r="BN65" s="327"/>
      <c r="BO65" s="327"/>
      <c r="BP65" s="327"/>
      <c r="BQ65" s="327"/>
      <c r="BR65" s="327"/>
      <c r="BS65" s="327"/>
      <c r="BU65" s="98"/>
      <c r="BV65" s="328"/>
      <c r="BW65" s="328"/>
      <c r="BX65" s="328"/>
      <c r="BY65" s="327"/>
      <c r="BZ65" s="327"/>
      <c r="CA65" s="327"/>
      <c r="CB65" s="327"/>
      <c r="CC65" s="327"/>
      <c r="CD65" s="327"/>
      <c r="CE65" s="327"/>
      <c r="CF65" s="327"/>
      <c r="CG65" s="327"/>
      <c r="CH65" s="327"/>
      <c r="CJ65" s="327"/>
      <c r="CK65" s="327"/>
      <c r="CL65" s="327"/>
      <c r="CM65" s="327"/>
      <c r="CN65" s="327"/>
      <c r="CO65" s="327"/>
      <c r="CP65" s="327"/>
      <c r="CQ65" s="327"/>
      <c r="CR65" s="327"/>
      <c r="CS65" s="327"/>
      <c r="CT65" s="327"/>
      <c r="CU65" s="327"/>
      <c r="CV65" s="327"/>
      <c r="CW65" s="327"/>
      <c r="CX65" s="327"/>
      <c r="CY65" s="327"/>
      <c r="CZ65" s="327"/>
      <c r="DA65" s="327"/>
      <c r="DB65" s="327"/>
      <c r="DC65" s="327"/>
      <c r="DD65" s="327"/>
      <c r="DE65" s="327"/>
      <c r="DF65" s="327"/>
      <c r="DG65" s="327"/>
      <c r="DH65" s="327"/>
      <c r="DI65" s="327"/>
      <c r="DJ65" s="327"/>
      <c r="DK65" s="327"/>
      <c r="DL65" s="327"/>
      <c r="DM65" s="327"/>
      <c r="DN65" s="327"/>
      <c r="DO65" s="327"/>
      <c r="DP65" s="327"/>
      <c r="DQ65" s="327"/>
      <c r="DR65" s="327"/>
      <c r="DS65" s="327"/>
      <c r="DT65" s="327"/>
      <c r="DU65" s="327"/>
      <c r="DV65" s="327"/>
      <c r="DW65" s="327"/>
      <c r="DX65" s="327"/>
      <c r="DY65" s="327"/>
      <c r="DZ65" s="327"/>
      <c r="EA65" s="327"/>
      <c r="EB65" s="327"/>
      <c r="EC65" s="327"/>
      <c r="ED65" s="327"/>
      <c r="EE65" s="327"/>
      <c r="EF65" s="327"/>
      <c r="EG65" s="327"/>
      <c r="EH65" s="327"/>
      <c r="EI65" s="327"/>
      <c r="EJ65" s="327"/>
    </row>
    <row r="66" spans="1:144" hidden="1">
      <c r="B66" s="337" t="s">
        <v>166</v>
      </c>
      <c r="C66" s="160" t="str">
        <f>_xlfn.IFNA(VLOOKUP($B66,Classificatietabel!$B$6:$I$91,C$7,FALSE),"")</f>
        <v/>
      </c>
      <c r="D66" s="160" t="str">
        <f>_xlfn.IFNA(VLOOKUP($B66,Classificatietabel!$B$6:$I$91,D$7,FALSE),"")</f>
        <v/>
      </c>
      <c r="E66" s="119" t="str">
        <f>IF(AND(D66="laag",$D$3=1),0,_xlfn.IFNA(IF(VLOOKUP($B66,Classificatietabel!$B$6:$H$91,$E$5,FALSE)="Ja",1,0),""))</f>
        <v/>
      </c>
      <c r="F66" s="163"/>
      <c r="G66" s="326" t="e">
        <f>IF(Plananalyse!G66=1,VLOOKUP(G$5,Kruistabel!$B$6:$F$9,MATCH($C66,Kruistabel!$C$5:$F$5,0)+1,FALSE)+MIN(Kruistabel!$C$15,IF($D66="Ja",Kruistabel!$C$13,0)+IF(G$6="Ja",Kruistabel!$C$14,0)),"")</f>
        <v>#N/A</v>
      </c>
      <c r="H66" s="326" t="e">
        <f>IF(Plananalyse!H66=1,VLOOKUP(H$5,Kruistabel!$B$6:$F$9,MATCH($C66,Kruistabel!$C$5:$F$5,0)+1,FALSE)+MIN(Kruistabel!$C$15,IF($D66="Ja",Kruistabel!$C$13,0)+IF(H$6="Ja",Kruistabel!$C$14,0)),"")</f>
        <v>#N/A</v>
      </c>
      <c r="I66" s="326" t="e">
        <f>IF(Plananalyse!I66=1,VLOOKUP(I$5,Kruistabel!$B$6:$F$9,MATCH($C66,Kruistabel!$C$5:$F$5,0)+1,FALSE)+MIN(Kruistabel!$C$15,IF($D66="Ja",Kruistabel!$C$13,0)+IF(I$6="Ja",Kruistabel!$C$14,0)),"")</f>
        <v>#N/A</v>
      </c>
      <c r="J66" s="326" t="e">
        <f>IF(Plananalyse!J66=1,VLOOKUP(J$5,Kruistabel!$B$6:$F$9,MATCH($C66,Kruistabel!$C$5:$F$5,0)+1,FALSE)+MIN(Kruistabel!$C$15,IF($D66="Ja",Kruistabel!$C$13,0)+IF(J$6="Ja",Kruistabel!$C$14,0)),"")</f>
        <v>#N/A</v>
      </c>
      <c r="K66" s="326" t="e">
        <f>IF(Plananalyse!K66=1,VLOOKUP(K$5,Kruistabel!$B$6:$F$9,MATCH($C66,Kruistabel!$C$5:$F$5,0)+1,FALSE)+MIN(Kruistabel!$C$15,IF($D66="Ja",Kruistabel!$C$13,0)+IF(K$6="Ja",Kruistabel!$C$14,0)),"")</f>
        <v>#N/A</v>
      </c>
      <c r="L66" s="326" t="e">
        <f>IF(Plananalyse!L66=1,VLOOKUP(L$5,Kruistabel!$B$6:$F$9,MATCH($C66,Kruistabel!$C$5:$F$5,0)+1,FALSE)+MIN(Kruistabel!$C$15,IF($D66="Ja",Kruistabel!$C$13,0)+IF(L$6="Ja",Kruistabel!$C$14,0)),"")</f>
        <v>#N/A</v>
      </c>
      <c r="M66" s="326" t="e">
        <f>IF(Plananalyse!M66=1,VLOOKUP(M$5,Kruistabel!$B$6:$F$9,MATCH($C66,Kruistabel!$C$5:$F$5,0)+1,FALSE)+MIN(Kruistabel!$C$15,IF($D66="Ja",Kruistabel!$C$13,0)+IF(M$6="Ja",Kruistabel!$C$14,0)),"")</f>
        <v>#N/A</v>
      </c>
      <c r="N66" s="326" t="e">
        <f>IF(Plananalyse!N66=1,VLOOKUP(N$5,Kruistabel!$B$6:$F$9,MATCH($C66,Kruistabel!$C$5:$F$5,0)+1,FALSE)+MIN(Kruistabel!$C$15,IF($D66="Ja",Kruistabel!$C$13,0)+IF(N$6="Ja",Kruistabel!$C$14,0)),"")</f>
        <v>#N/A</v>
      </c>
      <c r="O66" s="326" t="e">
        <f>IF(Plananalyse!O66=1,VLOOKUP(O$5,Kruistabel!$B$6:$F$9,MATCH($C66,Kruistabel!$C$5:$F$5,0)+1,FALSE)+MIN(Kruistabel!$C$15,IF($D66="Ja",Kruistabel!$C$13,0)+IF(O$6="Ja",Kruistabel!$C$14,0)),"")</f>
        <v>#N/A</v>
      </c>
      <c r="P66" s="326" t="e">
        <f>IF(Plananalyse!P66=1,VLOOKUP(P$5,Kruistabel!$B$6:$F$9,MATCH($C66,Kruistabel!$C$5:$F$5,0)+1,FALSE)+MIN(Kruistabel!$C$15,IF($D66="Ja",Kruistabel!$C$13,0)+IF(P$6="Ja",Kruistabel!$C$14,0)),"")</f>
        <v>#N/A</v>
      </c>
      <c r="Q66" s="326" t="e">
        <f>IF(Plananalyse!Q66=1,VLOOKUP(Q$5,Kruistabel!$B$6:$F$9,MATCH($C66,Kruistabel!$C$5:$F$5,0)+1,FALSE)+MIN(Kruistabel!$C$15,IF($D66="Ja",Kruistabel!$C$13,0)+IF(Q$6="Ja",Kruistabel!$C$14,0)),"")</f>
        <v>#N/A</v>
      </c>
      <c r="R66" s="326" t="e">
        <f>IF(Plananalyse!R66=1,VLOOKUP(R$5,Kruistabel!$B$6:$F$9,MATCH($C66,Kruistabel!$C$5:$F$5,0)+1,FALSE)+MIN(Kruistabel!$C$15,IF($D66="Ja",Kruistabel!$C$13,0)+IF(R$6="Ja",Kruistabel!$C$14,0)),"")</f>
        <v>#N/A</v>
      </c>
      <c r="S66" s="326" t="e">
        <f>IF(Plananalyse!S66=1,VLOOKUP(S$5,Kruistabel!$B$6:$F$9,MATCH($C66,Kruistabel!$C$5:$F$5,0)+1,FALSE)+MIN(Kruistabel!$C$15,IF($D66="Ja",Kruistabel!$C$13,0)+IF(S$6="Ja",Kruistabel!$C$14,0)),"")</f>
        <v>#N/A</v>
      </c>
      <c r="T66" s="326" t="e">
        <f>IF(Plananalyse!T66=1,VLOOKUP(T$5,Kruistabel!$B$6:$F$9,MATCH($C66,Kruistabel!$C$5:$F$5,0)+1,FALSE)+MIN(Kruistabel!$C$15,IF($D66="Ja",Kruistabel!$C$13,0)+IF(T$6="Ja",Kruistabel!$C$14,0)),"")</f>
        <v>#N/A</v>
      </c>
      <c r="U66" s="326" t="e">
        <f>IF(Plananalyse!U66=1,VLOOKUP(U$5,Kruistabel!$B$6:$F$9,MATCH($C66,Kruistabel!$C$5:$F$5,0)+1,FALSE)+MIN(Kruistabel!$C$15,IF($D66="Ja",Kruistabel!$C$13,0)+IF(U$6="Ja",Kruistabel!$C$14,0)),"")</f>
        <v>#N/A</v>
      </c>
      <c r="V66" s="326" t="e">
        <f>IF(Plananalyse!V66=1,VLOOKUP(V$5,Kruistabel!$B$6:$F$9,MATCH($C66,Kruistabel!$C$5:$F$5,0)+1,FALSE)+MIN(Kruistabel!$C$15,IF($D66="Ja",Kruistabel!$C$13,0)+IF(V$6="Ja",Kruistabel!$C$14,0)),"")</f>
        <v>#N/A</v>
      </c>
      <c r="W66" s="326" t="e">
        <f>IF(Plananalyse!W66=1,VLOOKUP(W$5,Kruistabel!$B$6:$F$9,MATCH($C66,Kruistabel!$C$5:$F$5,0)+1,FALSE)+MIN(Kruistabel!$C$15,IF($D66="Ja",Kruistabel!$C$13,0)+IF(W$6="Ja",Kruistabel!$C$14,0)),"")</f>
        <v>#N/A</v>
      </c>
      <c r="X66" s="326" t="e">
        <f>IF(Plananalyse!X66=1,VLOOKUP(X$5,Kruistabel!$B$6:$F$9,MATCH($C66,Kruistabel!$C$5:$F$5,0)+1,FALSE)+MIN(Kruistabel!$C$15,IF($D66="Ja",Kruistabel!$C$13,0)+IF(X$6="Ja",Kruistabel!$C$14,0)),"")</f>
        <v>#N/A</v>
      </c>
      <c r="Y66" s="326" t="e">
        <f>IF(Plananalyse!Y66=1,VLOOKUP(Y$5,Kruistabel!$B$6:$F$9,MATCH($C66,Kruistabel!$C$5:$F$5,0)+1,FALSE)+MIN(Kruistabel!$C$15,IF($D66="Ja",Kruistabel!$C$13,0)+IF(Y$6="Ja",Kruistabel!$C$14,0)),"")</f>
        <v>#N/A</v>
      </c>
      <c r="Z66" s="326" t="e">
        <f>IF(Plananalyse!Z66=1,VLOOKUP(Z$5,Kruistabel!$B$6:$F$9,MATCH($C66,Kruistabel!$C$5:$F$5,0)+1,FALSE)+MIN(Kruistabel!$C$15,IF($D66="Ja",Kruistabel!$C$13,0)+IF(Z$6="Ja",Kruistabel!$C$14,0)),"")</f>
        <v>#N/A</v>
      </c>
      <c r="AA66" s="326" t="e">
        <f>IF(Plananalyse!AA66=1,VLOOKUP(AA$5,Kruistabel!$B$6:$F$9,MATCH($C66,Kruistabel!$C$5:$F$5,0)+1,FALSE)+MIN(Kruistabel!$C$15,IF($D66="Ja",Kruistabel!$C$13,0)+IF(AA$6="Ja",Kruistabel!$C$14,0)),"")</f>
        <v>#N/A</v>
      </c>
      <c r="AB66" s="326" t="e">
        <f>IF(Plananalyse!AB66=1,VLOOKUP(AB$5,Kruistabel!$B$6:$F$9,MATCH($C66,Kruistabel!$C$5:$F$5,0)+1,FALSE)+MIN(Kruistabel!$C$15,IF($D66="Ja",Kruistabel!$C$13,0)+IF(AB$6="Ja",Kruistabel!$C$14,0)),"")</f>
        <v>#N/A</v>
      </c>
      <c r="AC66" s="326" t="e">
        <f>IF(Plananalyse!AC66=1,VLOOKUP(AC$5,Kruistabel!$B$6:$F$9,MATCH($C66,Kruistabel!$C$5:$F$5,0)+1,FALSE)+MIN(Kruistabel!$C$15,IF($D66="Ja",Kruistabel!$C$13,0)+IF(AC$6="Ja",Kruistabel!$C$14,0)),"")</f>
        <v>#N/A</v>
      </c>
      <c r="AD66" s="326" t="e">
        <f>IF(Plananalyse!AD66=1,VLOOKUP(AD$5,Kruistabel!$B$6:$F$9,MATCH($C66,Kruistabel!$C$5:$F$5,0)+1,FALSE)+MIN(Kruistabel!$C$15,IF($D66="Ja",Kruistabel!$C$13,0)+IF(AD$6="Ja",Kruistabel!$C$14,0)),"")</f>
        <v>#N/A</v>
      </c>
      <c r="AE66" s="326" t="e">
        <f>IF(Plananalyse!AE66=1,VLOOKUP(AE$5,Kruistabel!$B$6:$F$9,MATCH($C66,Kruistabel!$C$5:$F$5,0)+1,FALSE)+MIN(Kruistabel!$C$15,IF($D66="Ja",Kruistabel!$C$13,0)+IF(AE$6="Ja",Kruistabel!$C$14,0)),"")</f>
        <v>#N/A</v>
      </c>
      <c r="AF66" s="326" t="e">
        <f>IF(Plananalyse!AF66=1,VLOOKUP(AF$5,Kruistabel!$B$6:$F$9,MATCH($C66,Kruistabel!$C$5:$F$5,0)+1,FALSE)+MIN(Kruistabel!$C$15,IF($D66="Ja",Kruistabel!$C$13,0)+IF(AF$6="Ja",Kruistabel!$C$14,0)),"")</f>
        <v>#N/A</v>
      </c>
      <c r="AG66" s="326" t="e">
        <f>IF(Plananalyse!AG66=1,VLOOKUP(AG$5,Kruistabel!$B$6:$F$9,MATCH($C66,Kruistabel!$C$5:$F$5,0)+1,FALSE)+MIN(Kruistabel!$C$15,IF($D66="Ja",Kruistabel!$C$13,0)+IF(AG$6="Ja",Kruistabel!$C$14,0)),"")</f>
        <v>#N/A</v>
      </c>
      <c r="AH66" s="326" t="e">
        <f>IF(Plananalyse!AH66=1,VLOOKUP(AH$5,Kruistabel!$B$6:$F$9,MATCH($C66,Kruistabel!$C$5:$F$5,0)+1,FALSE)+MIN(Kruistabel!$C$15,IF($D66="Ja",Kruistabel!$C$13,0)+IF(AH$6="Ja",Kruistabel!$C$14,0)),"")</f>
        <v>#N/A</v>
      </c>
      <c r="AI66" s="326" t="e">
        <f>IF(Plananalyse!AI66=1,VLOOKUP(AI$5,Kruistabel!$B$6:$F$9,MATCH($C66,Kruistabel!$C$5:$F$5,0)+1,FALSE)+MIN(Kruistabel!$C$15,IF($D66="Ja",Kruistabel!$C$13,0)+IF(AI$6="Ja",Kruistabel!$C$14,0)),"")</f>
        <v>#N/A</v>
      </c>
      <c r="AJ66" s="326" t="e">
        <f>IF(Plananalyse!AJ66=1,VLOOKUP(AJ$5,Kruistabel!$B$6:$F$9,MATCH($C66,Kruistabel!$C$5:$F$5,0)+1,FALSE)+MIN(Kruistabel!$C$15,IF($D66="Ja",Kruistabel!$C$13,0)+IF(AJ$6="Ja",Kruistabel!$C$14,0)),"")</f>
        <v>#N/A</v>
      </c>
      <c r="AK66" s="326" t="e">
        <f>IF(Plananalyse!AK66=1,VLOOKUP(AK$5,Kruistabel!$B$6:$F$9,MATCH($C66,Kruistabel!$C$5:$F$5,0)+1,FALSE)+MIN(Kruistabel!$C$15,IF($D66="Ja",Kruistabel!$C$13,0)+IF(AK$6="Ja",Kruistabel!$C$14,0)),"")</f>
        <v>#N/A</v>
      </c>
      <c r="AL66" s="326" t="e">
        <f>IF(Plananalyse!AL66=1,VLOOKUP(AL$5,Kruistabel!$B$6:$F$9,MATCH($C66,Kruistabel!$C$5:$F$5,0)+1,FALSE)+MIN(Kruistabel!$C$15,IF($D66="Ja",Kruistabel!$C$13,0)+IF(AL$6="Ja",Kruistabel!$C$14,0)),"")</f>
        <v>#N/A</v>
      </c>
      <c r="AM66" s="326" t="e">
        <f>IF(Plananalyse!AM66=1,VLOOKUP(AM$5,Kruistabel!$B$6:$F$9,MATCH($C66,Kruistabel!$C$5:$F$5,0)+1,FALSE)+MIN(Kruistabel!$C$15,IF($D66="Ja",Kruistabel!$C$13,0)+IF(AM$6="Ja",Kruistabel!$C$14,0)),"")</f>
        <v>#N/A</v>
      </c>
      <c r="AN66" s="327"/>
      <c r="AO66" s="326" t="e">
        <f>IF(Plananalyse!AO66=1,VLOOKUP(AO$5,Kruistabel!$B$6:$F$9,MATCH($C66,Kruistabel!$C$5:$F$5,0)+1,FALSE)+MIN(Kruistabel!$C$15,IF($D66="Ja",Kruistabel!$C$13,0)+IF(AO$6="Ja",Kruistabel!$C$14,0)),"")</f>
        <v>#N/A</v>
      </c>
      <c r="AP66" s="326" t="e">
        <f>IF(Plananalyse!AP66=1,VLOOKUP(AP$5,Kruistabel!$B$6:$F$9,MATCH($C66,Kruistabel!$C$5:$F$5,0)+1,FALSE)+MIN(Kruistabel!$C$15,IF($D66="Ja",Kruistabel!$C$13,0)+IF(AP$6="Ja",Kruistabel!$C$14,0)),"")</f>
        <v>#N/A</v>
      </c>
      <c r="AQ66" s="326" t="e">
        <f>IF(Plananalyse!AQ66=1,VLOOKUP(AQ$5,Kruistabel!$B$6:$F$9,MATCH($C66,Kruistabel!$C$5:$F$5,0)+1,FALSE)+MIN(Kruistabel!$C$15,IF($D66="Ja",Kruistabel!$C$13,0)+IF(AQ$6="Ja",Kruistabel!$C$14,0)),"")</f>
        <v>#N/A</v>
      </c>
      <c r="AR66" s="326" t="e">
        <f>IF(Plananalyse!AR66=1,VLOOKUP(AR$5,Kruistabel!$B$6:$F$9,MATCH($C66,Kruistabel!$C$5:$F$5,0)+1,FALSE)+MIN(Kruistabel!$C$15,IF($D66="Ja",Kruistabel!$C$13,0)+IF(AR$6="Ja",Kruistabel!$C$14,0)),"")</f>
        <v>#N/A</v>
      </c>
      <c r="AS66" s="326" t="e">
        <f>IF(Plananalyse!AS66=1,VLOOKUP(AS$5,Kruistabel!$B$6:$F$9,MATCH($C66,Kruistabel!$C$5:$F$5,0)+1,FALSE)+MIN(Kruistabel!$C$15,IF($D66="Ja",Kruistabel!$C$13,0)+IF(AS$6="Ja",Kruistabel!$C$14,0)),"")</f>
        <v>#N/A</v>
      </c>
      <c r="AT66" s="326" t="e">
        <f>IF(Plananalyse!AT66=1,VLOOKUP(AT$5,Kruistabel!$B$6:$F$9,MATCH($C66,Kruistabel!$C$5:$F$5,0)+1,FALSE)+MIN(Kruistabel!$C$15,IF($D66="Ja",Kruistabel!$C$13,0)+IF(AT$6="Ja",Kruistabel!$C$14,0)),"")</f>
        <v>#N/A</v>
      </c>
      <c r="AU66" s="326" t="e">
        <f>IF(Plananalyse!AU66=1,VLOOKUP(AU$5,Kruistabel!$B$6:$F$9,MATCH($C66,Kruistabel!$C$5:$F$5,0)+1,FALSE)+MIN(Kruistabel!$C$15,IF($D66="Ja",Kruistabel!$C$13,0)+IF(AU$6="Ja",Kruistabel!$C$14,0)),"")</f>
        <v>#N/A</v>
      </c>
      <c r="AV66" s="326" t="e">
        <f>IF(Plananalyse!AV66=1,VLOOKUP(AV$5,Kruistabel!$B$6:$F$9,MATCH($C66,Kruistabel!$C$5:$F$5,0)+1,FALSE)+MIN(Kruistabel!$C$15,IF($D66="Ja",Kruistabel!$C$13,0)+IF(AV$6="Ja",Kruistabel!$C$14,0)),"")</f>
        <v>#N/A</v>
      </c>
      <c r="AW66" s="326" t="e">
        <f>IF(Plananalyse!AW66=1,VLOOKUP(AW$5,Kruistabel!$B$6:$F$9,MATCH($C66,Kruistabel!$C$5:$F$5,0)+1,FALSE)+MIN(Kruistabel!$C$15,IF($D66="Ja",Kruistabel!$C$13,0)+IF(AW$6="Ja",Kruistabel!$C$14,0)),"")</f>
        <v>#N/A</v>
      </c>
      <c r="AX66" s="326" t="e">
        <f>IF(Plananalyse!AX66=1,VLOOKUP(AX$5,Kruistabel!$B$6:$F$9,MATCH($C66,Kruistabel!$C$5:$F$5,0)+1,FALSE)+MIN(Kruistabel!$C$15,IF($D66="Ja",Kruistabel!$C$13,0)+IF(AX$6="Ja",Kruistabel!$C$14,0)),"")</f>
        <v>#N/A</v>
      </c>
      <c r="AY66" s="327"/>
      <c r="AZ66" s="326" t="e">
        <f>IF(Plananalyse!AZ66=1,VLOOKUP(AZ$5,Kruistabel!$B$6:$F$9,MATCH($C66,Kruistabel!$C$5:$F$5,0)+1,FALSE)+MIN(Kruistabel!$C$15,IF($D66="Ja",Kruistabel!$C$13,0)+IF(AZ$6="Ja",Kruistabel!$C$14,0)),"")</f>
        <v>#N/A</v>
      </c>
      <c r="BA66" s="326" t="e">
        <f>IF(Plananalyse!BA66=1,VLOOKUP(BA$5,Kruistabel!$B$6:$F$9,MATCH($C66,Kruistabel!$C$5:$F$5,0)+1,FALSE)+MIN(Kruistabel!$C$15,IF($D66="Ja",Kruistabel!$C$13,0)+IF(BA$6="Ja",Kruistabel!$C$14,0)),"")</f>
        <v>#N/A</v>
      </c>
      <c r="BB66" s="326" t="e">
        <f>IF(Plananalyse!BB66=1,VLOOKUP(BB$5,Kruistabel!$B$6:$F$9,MATCH($C66,Kruistabel!$C$5:$F$5,0)+1,FALSE)+MIN(Kruistabel!$C$15,IF($D66="Ja",Kruistabel!$C$13,0)+IF(BB$6="Ja",Kruistabel!$C$14,0)),"")</f>
        <v>#N/A</v>
      </c>
      <c r="BC66" s="326" t="e">
        <f>IF(Plananalyse!BC66=1,VLOOKUP(BC$5,Kruistabel!$B$6:$F$9,MATCH($C66,Kruistabel!$C$5:$F$5,0)+1,FALSE)+MIN(Kruistabel!$C$15,IF($D66="Ja",Kruistabel!$C$13,0)+IF(BC$6="Ja",Kruistabel!$C$14,0)),"")</f>
        <v>#N/A</v>
      </c>
      <c r="BD66" s="326" t="e">
        <f>IF(Plananalyse!BD66=1,VLOOKUP(BD$5,Kruistabel!$B$6:$F$9,MATCH($C66,Kruistabel!$C$5:$F$5,0)+1,FALSE)+MIN(Kruistabel!$C$15,IF($D66="Ja",Kruistabel!$C$13,0)+IF(BD$6="Ja",Kruistabel!$C$14,0)),"")</f>
        <v>#N/A</v>
      </c>
      <c r="BE66" s="326" t="e">
        <f>IF(Plananalyse!BE66=1,VLOOKUP(BE$5,Kruistabel!$B$6:$F$9,MATCH($C66,Kruistabel!$C$5:$F$5,0)+1,FALSE)+MIN(Kruistabel!$C$15,IF($D66="Ja",Kruistabel!$C$13,0)+IF(BE$6="Ja",Kruistabel!$C$14,0)),"")</f>
        <v>#N/A</v>
      </c>
      <c r="BF66" s="326" t="e">
        <f>IF(Plananalyse!BF66=1,VLOOKUP(BF$5,Kruistabel!$B$6:$F$9,MATCH($C66,Kruistabel!$C$5:$F$5,0)+1,FALSE)+MIN(Kruistabel!$C$15,IF($D66="Ja",Kruistabel!$C$13,0)+IF(BF$6="Ja",Kruistabel!$C$14,0)),"")</f>
        <v>#N/A</v>
      </c>
      <c r="BG66" s="326" t="e">
        <f>IF(Plananalyse!BG66=1,VLOOKUP(BG$5,Kruistabel!$B$6:$F$9,MATCH($C66,Kruistabel!$C$5:$F$5,0)+1,FALSE)+MIN(Kruistabel!$C$15,IF($D66="Ja",Kruistabel!$C$13,0)+IF(BG$6="Ja",Kruistabel!$C$14,0)),"")</f>
        <v>#N/A</v>
      </c>
      <c r="BH66" s="326" t="e">
        <f>IF(Plananalyse!BH66=1,VLOOKUP(BH$5,Kruistabel!$B$6:$F$9,MATCH($C66,Kruistabel!$C$5:$F$5,0)+1,FALSE)+MIN(Kruistabel!$C$15,IF($D66="Ja",Kruistabel!$C$13,0)+IF(BH$6="Ja",Kruistabel!$C$14,0)),"")</f>
        <v>#N/A</v>
      </c>
      <c r="BI66" s="327"/>
      <c r="BJ66" s="326" t="e">
        <f>IF(Plananalyse!BJ66=1,VLOOKUP(BJ$5,Kruistabel!$B$6:$F$9,MATCH($C66,Kruistabel!$C$5:$F$5,0)+1,FALSE)+MIN(Kruistabel!$C$15,IF($D66="Ja",Kruistabel!$C$13,0)+IF(BJ$6="Ja",Kruistabel!$C$14,0)),"")</f>
        <v>#N/A</v>
      </c>
      <c r="BK66" s="326" t="e">
        <f ca="1">IF(Plananalyse!BK66=1,VLOOKUP(BK$5,Kruistabel!$B$6:$F$9,MATCH($C66,Kruistabel!$C$5:$F$5,0)+1,FALSE)+MIN(Kruistabel!$C$15,IF($D66="Ja",Kruistabel!$C$13,0)+IF(BK$6="Ja",Kruistabel!$C$14,0)),"")</f>
        <v>#N/A</v>
      </c>
      <c r="BL66" s="326" t="e">
        <f ca="1">IF(Plananalyse!BL66=1,VLOOKUP(BL$5,Kruistabel!$B$6:$F$9,MATCH($C66,Kruistabel!$C$5:$F$5,0)+1,FALSE)+MIN(Kruistabel!$C$15,IF($D66="Ja",Kruistabel!$C$13,0)+IF(BL$6="Ja",Kruistabel!$C$14,0)),"")</f>
        <v>#N/A</v>
      </c>
      <c r="BM66" s="326" t="e">
        <f ca="1">IF(Plananalyse!BM66=1,VLOOKUP(BM$5,Kruistabel!$B$6:$F$9,MATCH($C66,Kruistabel!$C$5:$F$5,0)+1,FALSE)+MIN(Kruistabel!$C$15,IF($D66="Ja",Kruistabel!$C$13,0)+IF(BM$6="Ja",Kruistabel!$C$14,0)),"")</f>
        <v>#N/A</v>
      </c>
      <c r="BN66" s="326" t="e">
        <f ca="1">IF(Plananalyse!BN66=1,VLOOKUP(BN$5,Kruistabel!$B$6:$F$9,MATCH($C66,Kruistabel!$C$5:$F$5,0)+1,FALSE)+MIN(Kruistabel!$C$15,IF($D66="Ja",Kruistabel!$C$13,0)+IF(BN$6="Ja",Kruistabel!$C$14,0)),"")</f>
        <v>#N/A</v>
      </c>
      <c r="BO66" s="326" t="e">
        <f ca="1">IF(Plananalyse!BO66=1,VLOOKUP(BO$5,Kruistabel!$B$6:$F$9,MATCH($C66,Kruistabel!$C$5:$F$5,0)+1,FALSE)+MIN(Kruistabel!$C$15,IF($D66="Ja",Kruistabel!$C$13,0)+IF(BO$6="Ja",Kruistabel!$C$14,0)),"")</f>
        <v>#N/A</v>
      </c>
      <c r="BP66" s="326" t="e">
        <f ca="1">IF(Plananalyse!BP66=1,VLOOKUP(BP$5,Kruistabel!$B$6:$F$9,MATCH($C66,Kruistabel!$C$5:$F$5,0)+1,FALSE)+MIN(Kruistabel!$C$15,IF($D66="Ja",Kruistabel!$C$13,0)+IF(BP$6="Ja",Kruistabel!$C$14,0)),"")</f>
        <v>#N/A</v>
      </c>
      <c r="BQ66" s="326" t="e">
        <f ca="1">IF(Plananalyse!BQ66=1,VLOOKUP(BQ$5,Kruistabel!$B$6:$F$9,MATCH($C66,Kruistabel!$C$5:$F$5,0)+1,FALSE)+MIN(Kruistabel!$C$15,IF($D66="Ja",Kruistabel!$C$13,0)+IF(BQ$6="Ja",Kruistabel!$C$14,0)),"")</f>
        <v>#N/A</v>
      </c>
      <c r="BR66" s="326" t="e">
        <f ca="1">IF(Plananalyse!BR66=1,VLOOKUP(BR$5,Kruistabel!$B$6:$F$9,MATCH($C66,Kruistabel!$C$5:$F$5,0)+1,FALSE)+MIN(Kruistabel!$C$15,IF($D66="Ja",Kruistabel!$C$13,0)+IF(BR$6="Ja",Kruistabel!$C$14,0)),"")</f>
        <v>#REF!</v>
      </c>
      <c r="BS66" s="326" t="e">
        <f ca="1">IF(Plananalyse!BS66=1,VLOOKUP(BS$5,Kruistabel!$B$6:$F$9,MATCH($C66,Kruistabel!$C$5:$F$5,0)+1,FALSE)+MIN(Kruistabel!$C$15,IF($D66="Ja",Kruistabel!$C$13,0)+IF(BS$6="Ja",Kruistabel!$C$14,0)),"")</f>
        <v>#REF!</v>
      </c>
      <c r="BT66" s="65"/>
      <c r="BU66" s="231" t="e">
        <f ca="1">IF(Plananalyse!BU66=1,VLOOKUP(BU$5,Kruistabel!$B$6:$F$9,MATCH($C66,Kruistabel!$C$5:$F$5,0)+1,FALSE)+MIN(Kruistabel!$C$15,IF($D66="Ja",Kruistabel!$C$13,0)+IF(BU$6="Ja",Kruistabel!$C$14,0)),"")</f>
        <v>#N/A</v>
      </c>
      <c r="BV66" s="326" t="e">
        <f ca="1">IF(Plananalyse!BV66=1,VLOOKUP(BV$5,Kruistabel!$B$6:$F$9,MATCH($C66,Kruistabel!$C$5:$F$5,0)+1,FALSE)+MIN(Kruistabel!$C$15,IF($D66="Ja",Kruistabel!$C$13,0)+IF(BV$6="Ja",Kruistabel!$C$14,0)),"")</f>
        <v>#N/A</v>
      </c>
      <c r="BW66" s="326" t="e">
        <f ca="1">IF(Plananalyse!BW66=1,VLOOKUP(BW$5,Kruistabel!$B$6:$F$9,MATCH($C66,Kruistabel!$C$5:$F$5,0)+1,FALSE)+MIN(Kruistabel!$C$15,IF($D66="Ja",Kruistabel!$C$13,0)+IF(BW$6="Ja",Kruistabel!$C$14,0)),"")</f>
        <v>#N/A</v>
      </c>
      <c r="BX66" s="326" t="e">
        <f ca="1">IF(Plananalyse!BX66=1,VLOOKUP(BX$5,Kruistabel!$B$6:$F$9,MATCH($C66,Kruistabel!$C$5:$F$5,0)+1,FALSE)+MIN(Kruistabel!$C$15,IF($D66="Ja",Kruistabel!$C$13,0)+IF(BX$6="Ja",Kruistabel!$C$14,0)),"")</f>
        <v>#N/A</v>
      </c>
      <c r="BY66" s="327"/>
      <c r="BZ66" s="326" t="e">
        <f ca="1">IF(Plananalyse!BZ66=1,VLOOKUP(BZ$5,Kruistabel!$B$6:$F$9,MATCH($C66,Kruistabel!$C$5:$F$5,0)+1,FALSE)+MIN(Kruistabel!$C$15,IF($D66="Ja",Kruistabel!$C$13,0)+IF(BZ$6="Ja",Kruistabel!$C$14,0)),"")</f>
        <v>#N/A</v>
      </c>
      <c r="CA66" s="326" t="e">
        <f ca="1">IF(Plananalyse!CA66=1,VLOOKUP(CA$5,Kruistabel!$B$6:$F$9,MATCH($C66,Kruistabel!$C$5:$F$5,0)+1,FALSE)+MIN(Kruistabel!$C$15,IF($D66="Ja",Kruistabel!$C$13,0)+IF(CA$6="Ja",Kruistabel!$C$14,0)),"")</f>
        <v>#N/A</v>
      </c>
      <c r="CB66" s="326" t="e">
        <f ca="1">IF(Plananalyse!CB66=1,VLOOKUP(CB$5,Kruistabel!$B$6:$F$9,MATCH($C66,Kruistabel!$C$5:$F$5,0)+1,FALSE)+MIN(Kruistabel!$C$15,IF($D66="Ja",Kruistabel!$C$13,0)+IF(CB$6="Ja",Kruistabel!$C$14,0)),"")</f>
        <v>#N/A</v>
      </c>
      <c r="CC66" s="326" t="e">
        <f ca="1">IF(Plananalyse!CC66=1,VLOOKUP(CC$5,Kruistabel!$B$6:$F$9,MATCH($C66,Kruistabel!$C$5:$F$5,0)+1,FALSE)+MIN(Kruistabel!$C$15,IF($D66="Ja",Kruistabel!$C$13,0)+IF(CC$6="Ja",Kruistabel!$C$14,0)),"")</f>
        <v>#N/A</v>
      </c>
      <c r="CD66" s="326" t="e">
        <f ca="1">IF(Plananalyse!CD66=1,VLOOKUP(CD$5,Kruistabel!$B$6:$F$9,MATCH($C66,Kruistabel!$C$5:$F$5,0)+1,FALSE)+MIN(Kruistabel!$C$15,IF($D66="Ja",Kruistabel!$C$13,0)+IF(CD$6="Ja",Kruistabel!$C$14,0)),"")</f>
        <v>#N/A</v>
      </c>
      <c r="CE66" s="326" t="e">
        <f ca="1">IF(Plananalyse!CE66=1,VLOOKUP(CE$5,Kruistabel!$B$6:$F$9,MATCH($C66,Kruistabel!$C$5:$F$5,0)+1,FALSE)+MIN(Kruistabel!$C$15,IF($D66="Ja",Kruistabel!$C$13,0)+IF(CE$6="Ja",Kruistabel!$C$14,0)),"")</f>
        <v>#N/A</v>
      </c>
      <c r="CF66" s="326" t="e">
        <f ca="1">IF(Plananalyse!CF66=1,VLOOKUP(CF$5,Kruistabel!$B$6:$F$9,MATCH($C66,Kruistabel!$C$5:$F$5,0)+1,FALSE)+MIN(Kruistabel!$C$15,IF($D66="Ja",Kruistabel!$C$13,0)+IF(CF$6="Ja",Kruistabel!$C$14,0)),"")</f>
        <v>#N/A</v>
      </c>
      <c r="CG66" s="326" t="e">
        <f ca="1">IF(Plananalyse!CG66=1,VLOOKUP(CG$5,Kruistabel!$B$6:$F$9,MATCH($C66,Kruistabel!$C$5:$F$5,0)+1,FALSE)+MIN(Kruistabel!$C$15,IF($D66="Ja",Kruistabel!$C$13,0)+IF(CG$6="Ja",Kruistabel!$C$14,0)),"")</f>
        <v>#REF!</v>
      </c>
      <c r="CH66" s="326" t="e">
        <f ca="1">IF(Plananalyse!CH66=1,VLOOKUP(CH$5,Kruistabel!$B$6:$F$9,MATCH($C66,Kruistabel!$C$5:$F$5,0)+1,FALSE)+MIN(Kruistabel!$C$15,IF($D66="Ja",Kruistabel!$C$13,0)+IF(CH$6="Ja",Kruistabel!$C$14,0)),"")</f>
        <v>#REF!</v>
      </c>
      <c r="CI66" s="65"/>
      <c r="CJ66" s="326" t="e">
        <f ca="1">IF(Plananalyse!CJ66=1,VLOOKUP(CJ$5,Kruistabel!$B$6:$F$9,MATCH($C66,Kruistabel!$C$5:$F$5,0)+1,FALSE)+MIN(Kruistabel!$C$15,IF($D66="Ja",Kruistabel!$C$13,0)+IF(CJ$6="Ja",Kruistabel!$C$14,0)),"")</f>
        <v>#N/A</v>
      </c>
      <c r="CK66" s="326" t="e">
        <f ca="1">IF(Plananalyse!CK66=1,VLOOKUP(CK$5,Kruistabel!$B$6:$F$9,MATCH($C66,Kruistabel!$C$5:$F$5,0)+1,FALSE)+MIN(Kruistabel!$C$15,IF($D66="Ja",Kruistabel!$C$13,0)+IF(CK$6="Ja",Kruistabel!$C$14,0)),"")</f>
        <v>#N/A</v>
      </c>
      <c r="CL66" s="326" t="e">
        <f ca="1">IF(Plananalyse!CL66=1,VLOOKUP(CL$5,Kruistabel!$B$6:$F$9,MATCH($C66,Kruistabel!$C$5:$F$5,0)+1,FALSE)+MIN(Kruistabel!$C$15,IF($D66="Ja",Kruistabel!$C$13,0)+IF(CL$6="Ja",Kruistabel!$C$14,0)),"")</f>
        <v>#N/A</v>
      </c>
      <c r="CM66" s="326" t="e">
        <f ca="1">IF(Plananalyse!CM66=1,VLOOKUP(CM$5,Kruistabel!$B$6:$F$9,MATCH($C66,Kruistabel!$C$5:$F$5,0)+1,FALSE)+MIN(Kruistabel!$C$15,IF($D66="Ja",Kruistabel!$C$13,0)+IF(CM$6="Ja",Kruistabel!$C$14,0)),"")</f>
        <v>#N/A</v>
      </c>
      <c r="CN66" s="326" t="e">
        <f ca="1">IF(Plananalyse!CN66=1,VLOOKUP(CN$5,Kruistabel!$B$6:$F$9,MATCH($C66,Kruistabel!$C$5:$F$5,0)+1,FALSE)+MIN(Kruistabel!$C$15,IF($D66="Ja",Kruistabel!$C$13,0)+IF(CN$6="Ja",Kruistabel!$C$14,0)),"")</f>
        <v>#N/A</v>
      </c>
      <c r="CO66" s="326" t="e">
        <f ca="1">IF(Plananalyse!CO66=1,VLOOKUP(CO$5,Kruistabel!$B$6:$F$9,MATCH($C66,Kruistabel!$C$5:$F$5,0)+1,FALSE)+MIN(Kruistabel!$C$15,IF($D66="Ja",Kruistabel!$C$13,0)+IF(CO$6="Ja",Kruistabel!$C$14,0)),"")</f>
        <v>#N/A</v>
      </c>
      <c r="CP66" s="326" t="e">
        <f ca="1">IF(Plananalyse!CP66=1,VLOOKUP(CP$5,Kruistabel!$B$6:$F$9,MATCH($C66,Kruistabel!$C$5:$F$5,0)+1,FALSE)+MIN(Kruistabel!$C$15,IF($D66="Ja",Kruistabel!$C$13,0)+IF(CP$6="Ja",Kruistabel!$C$14,0)),"")</f>
        <v>#N/A</v>
      </c>
      <c r="CQ66" s="326" t="e">
        <f ca="1">IF(Plananalyse!CQ66=1,VLOOKUP(CQ$5,Kruistabel!$B$6:$F$9,MATCH($C66,Kruistabel!$C$5:$F$5,0)+1,FALSE)+MIN(Kruistabel!$C$15,IF($D66="Ja",Kruistabel!$C$13,0)+IF(CQ$6="Ja",Kruistabel!$C$14,0)),"")</f>
        <v>#N/A</v>
      </c>
      <c r="CR66" s="326" t="e">
        <f ca="1">IF(Plananalyse!CR66=1,VLOOKUP(CR$5,Kruistabel!$B$6:$F$9,MATCH($C66,Kruistabel!$C$5:$F$5,0)+1,FALSE)+MIN(Kruistabel!$C$15,IF($D66="Ja",Kruistabel!$C$13,0)+IF(CR$6="Ja",Kruistabel!$C$14,0)),"")</f>
        <v>#N/A</v>
      </c>
      <c r="CS66" s="326" t="e">
        <f ca="1">IF(Plananalyse!CS66=1,VLOOKUP(CS$5,Kruistabel!$B$6:$F$9,MATCH($C66,Kruistabel!$C$5:$F$5,0)+1,FALSE)+MIN(Kruistabel!$C$15,IF($D66="Ja",Kruistabel!$C$13,0)+IF(CS$6="Ja",Kruistabel!$C$14,0)),"")</f>
        <v>#N/A</v>
      </c>
      <c r="CT66" s="326" t="e">
        <f ca="1">IF(Plananalyse!CT66=1,VLOOKUP(CT$5,Kruistabel!$B$6:$F$9,MATCH($C66,Kruistabel!$C$5:$F$5,0)+1,FALSE)+MIN(Kruistabel!$C$15,IF($D66="Ja",Kruistabel!$C$13,0)+IF(CT$6="Ja",Kruistabel!$C$14,0)),"")</f>
        <v>#N/A</v>
      </c>
      <c r="CU66" s="326" t="e">
        <f ca="1">IF(Plananalyse!CU66=1,VLOOKUP(CU$5,Kruistabel!$B$6:$F$9,MATCH($C66,Kruistabel!$C$5:$F$5,0)+1,FALSE)+MIN(Kruistabel!$C$15,IF($D66="Ja",Kruistabel!$C$13,0)+IF(CU$6="Ja",Kruistabel!$C$14,0)),"")</f>
        <v>#N/A</v>
      </c>
      <c r="CV66" s="326" t="e">
        <f ca="1">IF(Plananalyse!CV66=1,VLOOKUP(CV$5,Kruistabel!$B$6:$F$9,MATCH($C66,Kruistabel!$C$5:$F$5,0)+1,FALSE)+MIN(Kruistabel!$C$15,IF($D66="Ja",Kruistabel!$C$13,0)+IF(CV$6="Ja",Kruistabel!$C$14,0)),"")</f>
        <v>#N/A</v>
      </c>
      <c r="CW66" s="326" t="e">
        <f ca="1">IF(Plananalyse!CW66=1,VLOOKUP(CW$5,Kruistabel!$B$6:$F$9,MATCH($C66,Kruistabel!$C$5:$F$5,0)+1,FALSE)+MIN(Kruistabel!$C$15,IF($D66="Ja",Kruistabel!$C$13,0)+IF(CW$6="Ja",Kruistabel!$C$14,0)),"")</f>
        <v>#N/A</v>
      </c>
      <c r="CX66" s="326" t="e">
        <f ca="1">IF(Plananalyse!CX66=1,VLOOKUP(CX$5,Kruistabel!$B$6:$F$9,MATCH($C66,Kruistabel!$C$5:$F$5,0)+1,FALSE)+MIN(Kruistabel!$C$15,IF($D66="Ja",Kruistabel!$C$13,0)+IF(CX$6="Ja",Kruistabel!$C$14,0)),"")</f>
        <v>#N/A</v>
      </c>
      <c r="CY66" s="326" t="e">
        <f ca="1">IF(Plananalyse!CY66=1,VLOOKUP(CY$5,Kruistabel!$B$6:$F$9,MATCH($C66,Kruistabel!$C$5:$F$5,0)+1,FALSE)+MIN(Kruistabel!$C$15,IF($D66="Ja",Kruistabel!$C$13,0)+IF(CY$6="Ja",Kruistabel!$C$14,0)),"")</f>
        <v>#N/A</v>
      </c>
      <c r="CZ66" s="326" t="e">
        <f ca="1">IF(Plananalyse!CZ66=1,VLOOKUP(CZ$5,Kruistabel!$B$6:$F$9,MATCH($C66,Kruistabel!$C$5:$F$5,0)+1,FALSE)+MIN(Kruistabel!$C$15,IF($D66="Ja",Kruistabel!$C$13,0)+IF(CZ$6="Ja",Kruistabel!$C$14,0)),"")</f>
        <v>#N/A</v>
      </c>
      <c r="DA66" s="326" t="e">
        <f ca="1">IF(Plananalyse!DA66=1,VLOOKUP(DA$5,Kruistabel!$B$6:$F$9,MATCH($C66,Kruistabel!$C$5:$F$5,0)+1,FALSE)+MIN(Kruistabel!$C$15,IF($D66="Ja",Kruistabel!$C$13,0)+IF(DA$6="Ja",Kruistabel!$C$14,0)),"")</f>
        <v>#N/A</v>
      </c>
      <c r="DB66" s="326" t="e">
        <f ca="1">IF(Plananalyse!DB66=1,VLOOKUP(DB$5,Kruistabel!$B$6:$F$9,MATCH($C66,Kruistabel!$C$5:$F$5,0)+1,FALSE)+MIN(Kruistabel!$C$15,IF($D66="Ja",Kruistabel!$C$13,0)+IF(DB$6="Ja",Kruistabel!$C$14,0)),"")</f>
        <v>#N/A</v>
      </c>
      <c r="DC66" s="326" t="e">
        <f ca="1">IF(Plananalyse!DC66=1,VLOOKUP(DC$5,Kruistabel!$B$6:$F$9,MATCH($C66,Kruistabel!$C$5:$F$5,0)+1,FALSE)+MIN(Kruistabel!$C$15,IF($D66="Ja",Kruistabel!$C$13,0)+IF(DC$6="Ja",Kruistabel!$C$14,0)),"")</f>
        <v>#N/A</v>
      </c>
      <c r="DD66" s="327"/>
      <c r="DE66" s="326" t="e">
        <f ca="1">IF(Plananalyse!DE66=1,VLOOKUP(DE$5,Kruistabel!$B$6:$F$9,MATCH($C66,Kruistabel!$C$5:$F$5,0)+1,FALSE)+MIN(Kruistabel!$C$15,IF($D66="Ja",Kruistabel!$C$13,0)+IF(DE$6="Ja",Kruistabel!$C$14,0)),"")</f>
        <v>#N/A</v>
      </c>
      <c r="DF66" s="326" t="e">
        <f ca="1">IF(Plananalyse!DF66=1,VLOOKUP(DF$5,Kruistabel!$B$6:$F$9,MATCH($C66,Kruistabel!$C$5:$F$5,0)+1,FALSE)+MIN(Kruistabel!$C$15,IF($D66="Ja",Kruistabel!$C$13,0)+IF(DF$6="Ja",Kruistabel!$C$14,0)),"")</f>
        <v>#N/A</v>
      </c>
      <c r="DG66" s="326" t="e">
        <f ca="1">IF(Plananalyse!DG66=1,VLOOKUP(DG$5,Kruistabel!$B$6:$F$9,MATCH($C66,Kruistabel!$C$5:$F$5,0)+1,FALSE)+MIN(Kruistabel!$C$15,IF($D66="Ja",Kruistabel!$C$13,0)+IF(DG$6="Ja",Kruistabel!$C$14,0)),"")</f>
        <v>#N/A</v>
      </c>
      <c r="DH66" s="326" t="e">
        <f ca="1">IF(Plananalyse!DH66=1,VLOOKUP(DH$5,Kruistabel!$B$6:$F$9,MATCH($C66,Kruistabel!$C$5:$F$5,0)+1,FALSE)+MIN(Kruistabel!$C$15,IF($D66="Ja",Kruistabel!$C$13,0)+IF(DH$6="Ja",Kruistabel!$C$14,0)),"")</f>
        <v>#N/A</v>
      </c>
      <c r="DI66" s="326" t="e">
        <f ca="1">IF(Plananalyse!DI66=1,VLOOKUP(DI$5,Kruistabel!$B$6:$F$9,MATCH($C66,Kruistabel!$C$5:$F$5,0)+1,FALSE)+MIN(Kruistabel!$C$15,IF($D66="Ja",Kruistabel!$C$13,0)+IF(DI$6="Ja",Kruistabel!$C$14,0)),"")</f>
        <v>#N/A</v>
      </c>
      <c r="DJ66" s="326" t="e">
        <f ca="1">IF(Plananalyse!DJ66=1,VLOOKUP(DJ$5,Kruistabel!$B$6:$F$9,MATCH($C66,Kruistabel!$C$5:$F$5,0)+1,FALSE)+MIN(Kruistabel!$C$15,IF($D66="Ja",Kruistabel!$C$13,0)+IF(DJ$6="Ja",Kruistabel!$C$14,0)),"")</f>
        <v>#N/A</v>
      </c>
      <c r="DK66" s="326" t="e">
        <f ca="1">IF(Plananalyse!DK66=1,VLOOKUP(DK$5,Kruistabel!$B$6:$F$9,MATCH($C66,Kruistabel!$C$5:$F$5,0)+1,FALSE)+MIN(Kruistabel!$C$15,IF($D66="Ja",Kruistabel!$C$13,0)+IF(DK$6="Ja",Kruistabel!$C$14,0)),"")</f>
        <v>#REF!</v>
      </c>
      <c r="DL66" s="326" t="e">
        <f ca="1">IF(Plananalyse!DL66=1,VLOOKUP(DL$5,Kruistabel!$B$6:$F$9,MATCH($C66,Kruistabel!$C$5:$F$5,0)+1,FALSE)+MIN(Kruistabel!$C$15,IF($D66="Ja",Kruistabel!$C$13,0)+IF(DL$6="Ja",Kruistabel!$C$14,0)),"")</f>
        <v>#REF!</v>
      </c>
      <c r="DM66" s="327"/>
      <c r="DN66" s="326" t="e">
        <f ca="1">IF(Plananalyse!DN66=1,VLOOKUP(DN$5,Kruistabel!$B$6:$F$9,MATCH($C66,Kruistabel!$C$5:$F$5,0)+1,FALSE)+MIN(Kruistabel!$C$15,IF($D66="Ja",Kruistabel!$C$13,0)+IF(DN$6="Ja",Kruistabel!$C$14,0)),"")</f>
        <v>#N/A</v>
      </c>
      <c r="DO66" s="326" t="e">
        <f ca="1">IF(Plananalyse!DO66=1,VLOOKUP(DO$5,Kruistabel!$B$6:$F$9,MATCH($C66,Kruistabel!$C$5:$F$5,0)+1,FALSE)+MIN(Kruistabel!$C$15,IF($D66="Ja",Kruistabel!$C$13,0)+IF(DO$6="Ja",Kruistabel!$C$14,0)),"")</f>
        <v>#N/A</v>
      </c>
      <c r="DP66" s="326" t="e">
        <f ca="1">IF(Plananalyse!DP66=1,VLOOKUP(DP$5,Kruistabel!$B$6:$F$9,MATCH($C66,Kruistabel!$C$5:$F$5,0)+1,FALSE)+MIN(Kruistabel!$C$15,IF($D66="Ja",Kruistabel!$C$13,0)+IF(DP$6="Ja",Kruistabel!$C$14,0)),"")</f>
        <v>#N/A</v>
      </c>
      <c r="DQ66" s="326" t="e">
        <f ca="1">IF(Plananalyse!DQ66=1,VLOOKUP(DQ$5,Kruistabel!$B$6:$F$9,MATCH($C66,Kruistabel!$C$5:$F$5,0)+1,FALSE)+MIN(Kruistabel!$C$15,IF($D66="Ja",Kruistabel!$C$13,0)+IF(DQ$6="Ja",Kruistabel!$C$14,0)),"")</f>
        <v>#N/A</v>
      </c>
      <c r="DR66" s="326" t="e">
        <f ca="1">IF(Plananalyse!DR66=1,VLOOKUP(DR$5,Kruistabel!$B$6:$F$9,MATCH($C66,Kruistabel!$C$5:$F$5,0)+1,FALSE)+MIN(Kruistabel!$C$15,IF($D66="Ja",Kruistabel!$C$13,0)+IF(DR$6="Ja",Kruistabel!$C$14,0)),"")</f>
        <v>#N/A</v>
      </c>
      <c r="DS66" s="326" t="e">
        <f ca="1">IF(Plananalyse!DS66=1,VLOOKUP(DS$5,Kruistabel!$B$6:$F$9,MATCH($C66,Kruistabel!$C$5:$F$5,0)+1,FALSE)+MIN(Kruistabel!$C$15,IF($D66="Ja",Kruistabel!$C$13,0)+IF(DS$6="Ja",Kruistabel!$C$14,0)),"")</f>
        <v>#N/A</v>
      </c>
      <c r="DT66" s="326" t="e">
        <f ca="1">IF(Plananalyse!DT66=1,VLOOKUP(DT$5,Kruistabel!$B$6:$F$9,MATCH($C66,Kruistabel!$C$5:$F$5,0)+1,FALSE)+MIN(Kruistabel!$C$15,IF($D66="Ja",Kruistabel!$C$13,0)+IF(DT$6="Ja",Kruistabel!$C$14,0)),"")</f>
        <v>#N/A</v>
      </c>
      <c r="DU66" s="326" t="e">
        <f ca="1">IF(Plananalyse!DU66=1,VLOOKUP(DU$5,Kruistabel!$B$6:$F$9,MATCH($C66,Kruistabel!$C$5:$F$5,0)+1,FALSE)+MIN(Kruistabel!$C$15,IF($D66="Ja",Kruistabel!$C$13,0)+IF(DU$6="Ja",Kruistabel!$C$14,0)),"")</f>
        <v>#N/A</v>
      </c>
      <c r="DV66" s="326" t="e">
        <f ca="1">IF(Plananalyse!DV66=1,VLOOKUP(DV$5,Kruistabel!$B$6:$F$9,MATCH($C66,Kruistabel!$C$5:$F$5,0)+1,FALSE)+MIN(Kruistabel!$C$15,IF($D66="Ja",Kruistabel!$C$13,0)+IF(DV$6="Ja",Kruistabel!$C$14,0)),"")</f>
        <v>#N/A</v>
      </c>
      <c r="DW66" s="326" t="e">
        <f ca="1">IF(Plananalyse!DW66=1,VLOOKUP(DW$5,Kruistabel!$B$6:$F$9,MATCH($C66,Kruistabel!$C$5:$F$5,0)+1,FALSE)+MIN(Kruistabel!$C$15,IF($D66="Ja",Kruistabel!$C$13,0)+IF(DW$6="Ja",Kruistabel!$C$14,0)),"")</f>
        <v>#REF!</v>
      </c>
      <c r="DX66" s="326" t="e">
        <f ca="1">IF(Plananalyse!DX66=1,VLOOKUP(DX$5,Kruistabel!$B$6:$F$9,MATCH($C66,Kruistabel!$C$5:$F$5,0)+1,FALSE)+MIN(Kruistabel!$C$15,IF($D66="Ja",Kruistabel!$C$13,0)+IF(DX$6="Ja",Kruistabel!$C$14,0)),"")</f>
        <v>#REF!</v>
      </c>
      <c r="DY66" s="327"/>
      <c r="DZ66" s="326" t="e">
        <f ca="1">IF(Plananalyse!DZ66=1,VLOOKUP(DZ$5,Kruistabel!$B$6:$F$9,MATCH($C66,Kruistabel!$C$5:$F$5,0)+1,FALSE)+MIN(Kruistabel!$C$15,IF($D66="Ja",Kruistabel!$C$13,0)+IF(DZ$6="Ja",Kruistabel!$C$14,0)),"")</f>
        <v>#N/A</v>
      </c>
      <c r="EA66" s="326" t="e">
        <f ca="1">IF(Plananalyse!EA66=1,VLOOKUP(EA$5,Kruistabel!$B$6:$F$9,MATCH($C66,Kruistabel!$C$5:$F$5,0)+1,FALSE)+MIN(Kruistabel!$C$15,IF($D66="Ja",Kruistabel!$C$13,0)+IF(EA$6="Ja",Kruistabel!$C$14,0)),"")</f>
        <v>#N/A</v>
      </c>
      <c r="EB66" s="326" t="e">
        <f ca="1">IF(Plananalyse!EB66=1,VLOOKUP(EB$5,Kruistabel!$B$6:$F$9,MATCH($C66,Kruistabel!$C$5:$F$5,0)+1,FALSE)+MIN(Kruistabel!$C$15,IF($D66="Ja",Kruistabel!$C$13,0)+IF(EB$6="Ja",Kruistabel!$C$14,0)),"")</f>
        <v>#REF!</v>
      </c>
      <c r="EC66" s="326" t="e">
        <f ca="1">IF(Plananalyse!EC66=1,VLOOKUP(EC$5,Kruistabel!$B$6:$F$9,MATCH($C66,Kruistabel!$C$5:$F$5,0)+1,FALSE)+MIN(Kruistabel!$C$15,IF($D66="Ja",Kruistabel!$C$13,0)+IF(EC$6="Ja",Kruistabel!$C$14,0)),"")</f>
        <v>#REF!</v>
      </c>
      <c r="ED66" s="327"/>
      <c r="EE66" s="326" t="e">
        <f ca="1">IF(Plananalyse!EE66=1,VLOOKUP(EE$5,Kruistabel!$B$6:$F$9,MATCH($C66,Kruistabel!$C$5:$F$5,0)+1,FALSE)+MIN(Kruistabel!$C$15,IF($D66="Ja",Kruistabel!$C$13,0)+IF(EE$6="Ja",Kruistabel!$C$14,0)),"")</f>
        <v>#N/A</v>
      </c>
      <c r="EF66" s="326" t="e">
        <f ca="1">IF(Plananalyse!EF66=1,VLOOKUP(EF$5,Kruistabel!$B$6:$F$9,MATCH($C66,Kruistabel!$C$5:$F$5,0)+1,FALSE)+MIN(Kruistabel!$C$15,IF($D66="Ja",Kruistabel!$C$13,0)+IF(EF$6="Ja",Kruistabel!$C$14,0)),"")</f>
        <v>#N/A</v>
      </c>
      <c r="EG66" s="326" t="e">
        <f ca="1">IF(Plananalyse!EG66=1,VLOOKUP(EG$5,Kruistabel!$B$6:$F$9,MATCH($C66,Kruistabel!$C$5:$F$5,0)+1,FALSE)+MIN(Kruistabel!$C$15,IF($D66="Ja",Kruistabel!$C$13,0)+IF(EG$6="Ja",Kruistabel!$C$14,0)),"")</f>
        <v>#N/A</v>
      </c>
      <c r="EH66" s="326" t="e">
        <f ca="1">IF(Plananalyse!EH66=1,VLOOKUP(EH$5,Kruistabel!$B$6:$F$9,MATCH($C66,Kruistabel!$C$5:$F$5,0)+1,FALSE)+MIN(Kruistabel!$C$15,IF($D66="Ja",Kruistabel!$C$13,0)+IF(EH$6="Ja",Kruistabel!$C$14,0)),"")</f>
        <v>#REF!</v>
      </c>
      <c r="EI66" s="326" t="e">
        <f ca="1">IF(Plananalyse!EI66=1,VLOOKUP(EI$5,Kruistabel!$B$6:$F$9,MATCH($C66,Kruistabel!$C$5:$F$5,0)+1,FALSE)+MIN(Kruistabel!$C$15,IF($D66="Ja",Kruistabel!$C$13,0)+IF(EI$6="Ja",Kruistabel!$C$14,0)),"")</f>
        <v>#REF!</v>
      </c>
      <c r="EJ66" s="331" t="str">
        <f>IF(Plananalyse!EJ66=1,VLOOKUP(EJ$5,Kruistabel!$B$6:$F$9,MATCH($C66,Kruistabel!$C$5:$F$5,0)+1,FALSE)+MIN(Kruistabel!$C$15,IF($D66="Ja",Kruistabel!$C$13,0)+IF(EJ$6="Ja",Kruistabel!$C$14,0)),"")</f>
        <v/>
      </c>
      <c r="EK66" s="164"/>
      <c r="EL66" s="164"/>
      <c r="EM66" s="164"/>
      <c r="EN66" s="164"/>
    </row>
    <row r="67" spans="1:144" hidden="1">
      <c r="B67" s="337" t="s">
        <v>167</v>
      </c>
      <c r="C67" s="160" t="str">
        <f>_xlfn.IFNA(VLOOKUP($B67,Classificatietabel!$B$6:$I$91,C$7,FALSE),"")</f>
        <v/>
      </c>
      <c r="D67" s="160" t="str">
        <f>_xlfn.IFNA(VLOOKUP($B67,Classificatietabel!$B$6:$I$91,D$7,FALSE),"")</f>
        <v/>
      </c>
      <c r="E67" s="119" t="str">
        <f>IF(AND(D67="laag",$D$3=1),0,_xlfn.IFNA(IF(VLOOKUP($B67,Classificatietabel!$B$6:$H$91,$E$5,FALSE)="Ja",1,0),""))</f>
        <v/>
      </c>
      <c r="F67" s="163"/>
      <c r="G67" s="326" t="e">
        <f>IF(Plananalyse!G67=1,VLOOKUP(G$5,Kruistabel!$B$6:$F$9,MATCH($C67,Kruistabel!$C$5:$F$5,0)+1,FALSE)+MIN(Kruistabel!$C$15,IF($D67="Ja",Kruistabel!$C$13,0)+IF(G$6="Ja",Kruistabel!$C$14,0)),"")</f>
        <v>#N/A</v>
      </c>
      <c r="H67" s="326" t="e">
        <f>IF(Plananalyse!H67=1,VLOOKUP(H$5,Kruistabel!$B$6:$F$9,MATCH($C67,Kruistabel!$C$5:$F$5,0)+1,FALSE)+MIN(Kruistabel!$C$15,IF($D67="Ja",Kruistabel!$C$13,0)+IF(H$6="Ja",Kruistabel!$C$14,0)),"")</f>
        <v>#N/A</v>
      </c>
      <c r="I67" s="326" t="e">
        <f>IF(Plananalyse!I67=1,VLOOKUP(I$5,Kruistabel!$B$6:$F$9,MATCH($C67,Kruistabel!$C$5:$F$5,0)+1,FALSE)+MIN(Kruistabel!$C$15,IF($D67="Ja",Kruistabel!$C$13,0)+IF(I$6="Ja",Kruistabel!$C$14,0)),"")</f>
        <v>#N/A</v>
      </c>
      <c r="J67" s="326" t="e">
        <f>IF(Plananalyse!J67=1,VLOOKUP(J$5,Kruistabel!$B$6:$F$9,MATCH($C67,Kruistabel!$C$5:$F$5,0)+1,FALSE)+MIN(Kruistabel!$C$15,IF($D67="Ja",Kruistabel!$C$13,0)+IF(J$6="Ja",Kruistabel!$C$14,0)),"")</f>
        <v>#N/A</v>
      </c>
      <c r="K67" s="326" t="e">
        <f>IF(Plananalyse!K67=1,VLOOKUP(K$5,Kruistabel!$B$6:$F$9,MATCH($C67,Kruistabel!$C$5:$F$5,0)+1,FALSE)+MIN(Kruistabel!$C$15,IF($D67="Ja",Kruistabel!$C$13,0)+IF(K$6="Ja",Kruistabel!$C$14,0)),"")</f>
        <v>#N/A</v>
      </c>
      <c r="L67" s="326" t="e">
        <f>IF(Plananalyse!L67=1,VLOOKUP(L$5,Kruistabel!$B$6:$F$9,MATCH($C67,Kruistabel!$C$5:$F$5,0)+1,FALSE)+MIN(Kruistabel!$C$15,IF($D67="Ja",Kruistabel!$C$13,0)+IF(L$6="Ja",Kruistabel!$C$14,0)),"")</f>
        <v>#N/A</v>
      </c>
      <c r="M67" s="326" t="e">
        <f>IF(Plananalyse!M67=1,VLOOKUP(M$5,Kruistabel!$B$6:$F$9,MATCH($C67,Kruistabel!$C$5:$F$5,0)+1,FALSE)+MIN(Kruistabel!$C$15,IF($D67="Ja",Kruistabel!$C$13,0)+IF(M$6="Ja",Kruistabel!$C$14,0)),"")</f>
        <v>#N/A</v>
      </c>
      <c r="N67" s="326" t="e">
        <f>IF(Plananalyse!N67=1,VLOOKUP(N$5,Kruistabel!$B$6:$F$9,MATCH($C67,Kruistabel!$C$5:$F$5,0)+1,FALSE)+MIN(Kruistabel!$C$15,IF($D67="Ja",Kruistabel!$C$13,0)+IF(N$6="Ja",Kruistabel!$C$14,0)),"")</f>
        <v>#N/A</v>
      </c>
      <c r="O67" s="326" t="e">
        <f>IF(Plananalyse!O67=1,VLOOKUP(O$5,Kruistabel!$B$6:$F$9,MATCH($C67,Kruistabel!$C$5:$F$5,0)+1,FALSE)+MIN(Kruistabel!$C$15,IF($D67="Ja",Kruistabel!$C$13,0)+IF(O$6="Ja",Kruistabel!$C$14,0)),"")</f>
        <v>#N/A</v>
      </c>
      <c r="P67" s="326" t="e">
        <f>IF(Plananalyse!P67=1,VLOOKUP(P$5,Kruistabel!$B$6:$F$9,MATCH($C67,Kruistabel!$C$5:$F$5,0)+1,FALSE)+MIN(Kruistabel!$C$15,IF($D67="Ja",Kruistabel!$C$13,0)+IF(P$6="Ja",Kruistabel!$C$14,0)),"")</f>
        <v>#N/A</v>
      </c>
      <c r="Q67" s="326" t="e">
        <f>IF(Plananalyse!Q67=1,VLOOKUP(Q$5,Kruistabel!$B$6:$F$9,MATCH($C67,Kruistabel!$C$5:$F$5,0)+1,FALSE)+MIN(Kruistabel!$C$15,IF($D67="Ja",Kruistabel!$C$13,0)+IF(Q$6="Ja",Kruistabel!$C$14,0)),"")</f>
        <v>#N/A</v>
      </c>
      <c r="R67" s="326" t="e">
        <f>IF(Plananalyse!R67=1,VLOOKUP(R$5,Kruistabel!$B$6:$F$9,MATCH($C67,Kruistabel!$C$5:$F$5,0)+1,FALSE)+MIN(Kruistabel!$C$15,IF($D67="Ja",Kruistabel!$C$13,0)+IF(R$6="Ja",Kruistabel!$C$14,0)),"")</f>
        <v>#N/A</v>
      </c>
      <c r="S67" s="326" t="e">
        <f>IF(Plananalyse!S67=1,VLOOKUP(S$5,Kruistabel!$B$6:$F$9,MATCH($C67,Kruistabel!$C$5:$F$5,0)+1,FALSE)+MIN(Kruistabel!$C$15,IF($D67="Ja",Kruistabel!$C$13,0)+IF(S$6="Ja",Kruistabel!$C$14,0)),"")</f>
        <v>#N/A</v>
      </c>
      <c r="T67" s="326" t="e">
        <f>IF(Plananalyse!T67=1,VLOOKUP(T$5,Kruistabel!$B$6:$F$9,MATCH($C67,Kruistabel!$C$5:$F$5,0)+1,FALSE)+MIN(Kruistabel!$C$15,IF($D67="Ja",Kruistabel!$C$13,0)+IF(T$6="Ja",Kruistabel!$C$14,0)),"")</f>
        <v>#N/A</v>
      </c>
      <c r="U67" s="326" t="e">
        <f>IF(Plananalyse!U67=1,VLOOKUP(U$5,Kruistabel!$B$6:$F$9,MATCH($C67,Kruistabel!$C$5:$F$5,0)+1,FALSE)+MIN(Kruistabel!$C$15,IF($D67="Ja",Kruistabel!$C$13,0)+IF(U$6="Ja",Kruistabel!$C$14,0)),"")</f>
        <v>#N/A</v>
      </c>
      <c r="V67" s="326" t="e">
        <f>IF(Plananalyse!V67=1,VLOOKUP(V$5,Kruistabel!$B$6:$F$9,MATCH($C67,Kruistabel!$C$5:$F$5,0)+1,FALSE)+MIN(Kruistabel!$C$15,IF($D67="Ja",Kruistabel!$C$13,0)+IF(V$6="Ja",Kruistabel!$C$14,0)),"")</f>
        <v>#N/A</v>
      </c>
      <c r="W67" s="326" t="e">
        <f>IF(Plananalyse!W67=1,VLOOKUP(W$5,Kruistabel!$B$6:$F$9,MATCH($C67,Kruistabel!$C$5:$F$5,0)+1,FALSE)+MIN(Kruistabel!$C$15,IF($D67="Ja",Kruistabel!$C$13,0)+IF(W$6="Ja",Kruistabel!$C$14,0)),"")</f>
        <v>#N/A</v>
      </c>
      <c r="X67" s="326" t="e">
        <f>IF(Plananalyse!X67=1,VLOOKUP(X$5,Kruistabel!$B$6:$F$9,MATCH($C67,Kruistabel!$C$5:$F$5,0)+1,FALSE)+MIN(Kruistabel!$C$15,IF($D67="Ja",Kruistabel!$C$13,0)+IF(X$6="Ja",Kruistabel!$C$14,0)),"")</f>
        <v>#N/A</v>
      </c>
      <c r="Y67" s="326" t="e">
        <f>IF(Plananalyse!Y67=1,VLOOKUP(Y$5,Kruistabel!$B$6:$F$9,MATCH($C67,Kruistabel!$C$5:$F$5,0)+1,FALSE)+MIN(Kruistabel!$C$15,IF($D67="Ja",Kruistabel!$C$13,0)+IF(Y$6="Ja",Kruistabel!$C$14,0)),"")</f>
        <v>#N/A</v>
      </c>
      <c r="Z67" s="326" t="e">
        <f>IF(Plananalyse!Z67=1,VLOOKUP(Z$5,Kruistabel!$B$6:$F$9,MATCH($C67,Kruistabel!$C$5:$F$5,0)+1,FALSE)+MIN(Kruistabel!$C$15,IF($D67="Ja",Kruistabel!$C$13,0)+IF(Z$6="Ja",Kruistabel!$C$14,0)),"")</f>
        <v>#N/A</v>
      </c>
      <c r="AA67" s="326" t="e">
        <f>IF(Plananalyse!AA67=1,VLOOKUP(AA$5,Kruistabel!$B$6:$F$9,MATCH($C67,Kruistabel!$C$5:$F$5,0)+1,FALSE)+MIN(Kruistabel!$C$15,IF($D67="Ja",Kruistabel!$C$13,0)+IF(AA$6="Ja",Kruistabel!$C$14,0)),"")</f>
        <v>#N/A</v>
      </c>
      <c r="AB67" s="326" t="e">
        <f>IF(Plananalyse!AB67=1,VLOOKUP(AB$5,Kruistabel!$B$6:$F$9,MATCH($C67,Kruistabel!$C$5:$F$5,0)+1,FALSE)+MIN(Kruistabel!$C$15,IF($D67="Ja",Kruistabel!$C$13,0)+IF(AB$6="Ja",Kruistabel!$C$14,0)),"")</f>
        <v>#N/A</v>
      </c>
      <c r="AC67" s="326" t="e">
        <f>IF(Plananalyse!AC67=1,VLOOKUP(AC$5,Kruistabel!$B$6:$F$9,MATCH($C67,Kruistabel!$C$5:$F$5,0)+1,FALSE)+MIN(Kruistabel!$C$15,IF($D67="Ja",Kruistabel!$C$13,0)+IF(AC$6="Ja",Kruistabel!$C$14,0)),"")</f>
        <v>#N/A</v>
      </c>
      <c r="AD67" s="326" t="e">
        <f>IF(Plananalyse!AD67=1,VLOOKUP(AD$5,Kruistabel!$B$6:$F$9,MATCH($C67,Kruistabel!$C$5:$F$5,0)+1,FALSE)+MIN(Kruistabel!$C$15,IF($D67="Ja",Kruistabel!$C$13,0)+IF(AD$6="Ja",Kruistabel!$C$14,0)),"")</f>
        <v>#N/A</v>
      </c>
      <c r="AE67" s="326" t="e">
        <f>IF(Plananalyse!AE67=1,VLOOKUP(AE$5,Kruistabel!$B$6:$F$9,MATCH($C67,Kruistabel!$C$5:$F$5,0)+1,FALSE)+MIN(Kruistabel!$C$15,IF($D67="Ja",Kruistabel!$C$13,0)+IF(AE$6="Ja",Kruistabel!$C$14,0)),"")</f>
        <v>#N/A</v>
      </c>
      <c r="AF67" s="326" t="e">
        <f>IF(Plananalyse!AF67=1,VLOOKUP(AF$5,Kruistabel!$B$6:$F$9,MATCH($C67,Kruistabel!$C$5:$F$5,0)+1,FALSE)+MIN(Kruistabel!$C$15,IF($D67="Ja",Kruistabel!$C$13,0)+IF(AF$6="Ja",Kruistabel!$C$14,0)),"")</f>
        <v>#N/A</v>
      </c>
      <c r="AG67" s="326" t="e">
        <f>IF(Plananalyse!AG67=1,VLOOKUP(AG$5,Kruistabel!$B$6:$F$9,MATCH($C67,Kruistabel!$C$5:$F$5,0)+1,FALSE)+MIN(Kruistabel!$C$15,IF($D67="Ja",Kruistabel!$C$13,0)+IF(AG$6="Ja",Kruistabel!$C$14,0)),"")</f>
        <v>#N/A</v>
      </c>
      <c r="AH67" s="326" t="e">
        <f>IF(Plananalyse!AH67=1,VLOOKUP(AH$5,Kruistabel!$B$6:$F$9,MATCH($C67,Kruistabel!$C$5:$F$5,0)+1,FALSE)+MIN(Kruistabel!$C$15,IF($D67="Ja",Kruistabel!$C$13,0)+IF(AH$6="Ja",Kruistabel!$C$14,0)),"")</f>
        <v>#N/A</v>
      </c>
      <c r="AI67" s="326" t="e">
        <f>IF(Plananalyse!AI67=1,VLOOKUP(AI$5,Kruistabel!$B$6:$F$9,MATCH($C67,Kruistabel!$C$5:$F$5,0)+1,FALSE)+MIN(Kruistabel!$C$15,IF($D67="Ja",Kruistabel!$C$13,0)+IF(AI$6="Ja",Kruistabel!$C$14,0)),"")</f>
        <v>#N/A</v>
      </c>
      <c r="AJ67" s="326" t="e">
        <f>IF(Plananalyse!AJ67=1,VLOOKUP(AJ$5,Kruistabel!$B$6:$F$9,MATCH($C67,Kruistabel!$C$5:$F$5,0)+1,FALSE)+MIN(Kruistabel!$C$15,IF($D67="Ja",Kruistabel!$C$13,0)+IF(AJ$6="Ja",Kruistabel!$C$14,0)),"")</f>
        <v>#N/A</v>
      </c>
      <c r="AK67" s="326" t="e">
        <f>IF(Plananalyse!AK67=1,VLOOKUP(AK$5,Kruistabel!$B$6:$F$9,MATCH($C67,Kruistabel!$C$5:$F$5,0)+1,FALSE)+MIN(Kruistabel!$C$15,IF($D67="Ja",Kruistabel!$C$13,0)+IF(AK$6="Ja",Kruistabel!$C$14,0)),"")</f>
        <v>#N/A</v>
      </c>
      <c r="AL67" s="326" t="e">
        <f>IF(Plananalyse!AL67=1,VLOOKUP(AL$5,Kruistabel!$B$6:$F$9,MATCH($C67,Kruistabel!$C$5:$F$5,0)+1,FALSE)+MIN(Kruistabel!$C$15,IF($D67="Ja",Kruistabel!$C$13,0)+IF(AL$6="Ja",Kruistabel!$C$14,0)),"")</f>
        <v>#N/A</v>
      </c>
      <c r="AM67" s="326" t="e">
        <f>IF(Plananalyse!AM67=1,VLOOKUP(AM$5,Kruistabel!$B$6:$F$9,MATCH($C67,Kruistabel!$C$5:$F$5,0)+1,FALSE)+MIN(Kruistabel!$C$15,IF($D67="Ja",Kruistabel!$C$13,0)+IF(AM$6="Ja",Kruistabel!$C$14,0)),"")</f>
        <v>#N/A</v>
      </c>
      <c r="AN67" s="327"/>
      <c r="AO67" s="326" t="e">
        <f>IF(Plananalyse!AO67=1,VLOOKUP(AO$5,Kruistabel!$B$6:$F$9,MATCH($C67,Kruistabel!$C$5:$F$5,0)+1,FALSE)+MIN(Kruistabel!$C$15,IF($D67="Ja",Kruistabel!$C$13,0)+IF(AO$6="Ja",Kruistabel!$C$14,0)),"")</f>
        <v>#N/A</v>
      </c>
      <c r="AP67" s="326" t="e">
        <f>IF(Plananalyse!AP67=1,VLOOKUP(AP$5,Kruistabel!$B$6:$F$9,MATCH($C67,Kruistabel!$C$5:$F$5,0)+1,FALSE)+MIN(Kruistabel!$C$15,IF($D67="Ja",Kruistabel!$C$13,0)+IF(AP$6="Ja",Kruistabel!$C$14,0)),"")</f>
        <v>#N/A</v>
      </c>
      <c r="AQ67" s="326" t="e">
        <f>IF(Plananalyse!AQ67=1,VLOOKUP(AQ$5,Kruistabel!$B$6:$F$9,MATCH($C67,Kruistabel!$C$5:$F$5,0)+1,FALSE)+MIN(Kruistabel!$C$15,IF($D67="Ja",Kruistabel!$C$13,0)+IF(AQ$6="Ja",Kruistabel!$C$14,0)),"")</f>
        <v>#N/A</v>
      </c>
      <c r="AR67" s="326" t="e">
        <f>IF(Plananalyse!AR67=1,VLOOKUP(AR$5,Kruistabel!$B$6:$F$9,MATCH($C67,Kruistabel!$C$5:$F$5,0)+1,FALSE)+MIN(Kruistabel!$C$15,IF($D67="Ja",Kruistabel!$C$13,0)+IF(AR$6="Ja",Kruistabel!$C$14,0)),"")</f>
        <v>#N/A</v>
      </c>
      <c r="AS67" s="326" t="e">
        <f>IF(Plananalyse!AS67=1,VLOOKUP(AS$5,Kruistabel!$B$6:$F$9,MATCH($C67,Kruistabel!$C$5:$F$5,0)+1,FALSE)+MIN(Kruistabel!$C$15,IF($D67="Ja",Kruistabel!$C$13,0)+IF(AS$6="Ja",Kruistabel!$C$14,0)),"")</f>
        <v>#N/A</v>
      </c>
      <c r="AT67" s="326" t="e">
        <f>IF(Plananalyse!AT67=1,VLOOKUP(AT$5,Kruistabel!$B$6:$F$9,MATCH($C67,Kruistabel!$C$5:$F$5,0)+1,FALSE)+MIN(Kruistabel!$C$15,IF($D67="Ja",Kruistabel!$C$13,0)+IF(AT$6="Ja",Kruistabel!$C$14,0)),"")</f>
        <v>#N/A</v>
      </c>
      <c r="AU67" s="326" t="e">
        <f>IF(Plananalyse!AU67=1,VLOOKUP(AU$5,Kruistabel!$B$6:$F$9,MATCH($C67,Kruistabel!$C$5:$F$5,0)+1,FALSE)+MIN(Kruistabel!$C$15,IF($D67="Ja",Kruistabel!$C$13,0)+IF(AU$6="Ja",Kruistabel!$C$14,0)),"")</f>
        <v>#N/A</v>
      </c>
      <c r="AV67" s="326" t="e">
        <f>IF(Plananalyse!AV67=1,VLOOKUP(AV$5,Kruistabel!$B$6:$F$9,MATCH($C67,Kruistabel!$C$5:$F$5,0)+1,FALSE)+MIN(Kruistabel!$C$15,IF($D67="Ja",Kruistabel!$C$13,0)+IF(AV$6="Ja",Kruistabel!$C$14,0)),"")</f>
        <v>#N/A</v>
      </c>
      <c r="AW67" s="326" t="e">
        <f>IF(Plananalyse!AW67=1,VLOOKUP(AW$5,Kruistabel!$B$6:$F$9,MATCH($C67,Kruistabel!$C$5:$F$5,0)+1,FALSE)+MIN(Kruistabel!$C$15,IF($D67="Ja",Kruistabel!$C$13,0)+IF(AW$6="Ja",Kruistabel!$C$14,0)),"")</f>
        <v>#N/A</v>
      </c>
      <c r="AX67" s="326" t="e">
        <f>IF(Plananalyse!AX67=1,VLOOKUP(AX$5,Kruistabel!$B$6:$F$9,MATCH($C67,Kruistabel!$C$5:$F$5,0)+1,FALSE)+MIN(Kruistabel!$C$15,IF($D67="Ja",Kruistabel!$C$13,0)+IF(AX$6="Ja",Kruistabel!$C$14,0)),"")</f>
        <v>#N/A</v>
      </c>
      <c r="AY67" s="327"/>
      <c r="AZ67" s="326" t="e">
        <f>IF(Plananalyse!AZ67=1,VLOOKUP(AZ$5,Kruistabel!$B$6:$F$9,MATCH($C67,Kruistabel!$C$5:$F$5,0)+1,FALSE)+MIN(Kruistabel!$C$15,IF($D67="Ja",Kruistabel!$C$13,0)+IF(AZ$6="Ja",Kruistabel!$C$14,0)),"")</f>
        <v>#N/A</v>
      </c>
      <c r="BA67" s="326" t="e">
        <f>IF(Plananalyse!BA67=1,VLOOKUP(BA$5,Kruistabel!$B$6:$F$9,MATCH($C67,Kruistabel!$C$5:$F$5,0)+1,FALSE)+MIN(Kruistabel!$C$15,IF($D67="Ja",Kruistabel!$C$13,0)+IF(BA$6="Ja",Kruistabel!$C$14,0)),"")</f>
        <v>#N/A</v>
      </c>
      <c r="BB67" s="326" t="e">
        <f>IF(Plananalyse!BB67=1,VLOOKUP(BB$5,Kruistabel!$B$6:$F$9,MATCH($C67,Kruistabel!$C$5:$F$5,0)+1,FALSE)+MIN(Kruistabel!$C$15,IF($D67="Ja",Kruistabel!$C$13,0)+IF(BB$6="Ja",Kruistabel!$C$14,0)),"")</f>
        <v>#N/A</v>
      </c>
      <c r="BC67" s="326" t="e">
        <f>IF(Plananalyse!BC67=1,VLOOKUP(BC$5,Kruistabel!$B$6:$F$9,MATCH($C67,Kruistabel!$C$5:$F$5,0)+1,FALSE)+MIN(Kruistabel!$C$15,IF($D67="Ja",Kruistabel!$C$13,0)+IF(BC$6="Ja",Kruistabel!$C$14,0)),"")</f>
        <v>#N/A</v>
      </c>
      <c r="BD67" s="326" t="e">
        <f>IF(Plananalyse!BD67=1,VLOOKUP(BD$5,Kruistabel!$B$6:$F$9,MATCH($C67,Kruistabel!$C$5:$F$5,0)+1,FALSE)+MIN(Kruistabel!$C$15,IF($D67="Ja",Kruistabel!$C$13,0)+IF(BD$6="Ja",Kruistabel!$C$14,0)),"")</f>
        <v>#N/A</v>
      </c>
      <c r="BE67" s="326" t="e">
        <f>IF(Plananalyse!BE67=1,VLOOKUP(BE$5,Kruistabel!$B$6:$F$9,MATCH($C67,Kruistabel!$C$5:$F$5,0)+1,FALSE)+MIN(Kruistabel!$C$15,IF($D67="Ja",Kruistabel!$C$13,0)+IF(BE$6="Ja",Kruistabel!$C$14,0)),"")</f>
        <v>#N/A</v>
      </c>
      <c r="BF67" s="326" t="e">
        <f>IF(Plananalyse!BF67=1,VLOOKUP(BF$5,Kruistabel!$B$6:$F$9,MATCH($C67,Kruistabel!$C$5:$F$5,0)+1,FALSE)+MIN(Kruistabel!$C$15,IF($D67="Ja",Kruistabel!$C$13,0)+IF(BF$6="Ja",Kruistabel!$C$14,0)),"")</f>
        <v>#N/A</v>
      </c>
      <c r="BG67" s="326" t="e">
        <f>IF(Plananalyse!BG67=1,VLOOKUP(BG$5,Kruistabel!$B$6:$F$9,MATCH($C67,Kruistabel!$C$5:$F$5,0)+1,FALSE)+MIN(Kruistabel!$C$15,IF($D67="Ja",Kruistabel!$C$13,0)+IF(BG$6="Ja",Kruistabel!$C$14,0)),"")</f>
        <v>#N/A</v>
      </c>
      <c r="BH67" s="326" t="e">
        <f>IF(Plananalyse!BH67=1,VLOOKUP(BH$5,Kruistabel!$B$6:$F$9,MATCH($C67,Kruistabel!$C$5:$F$5,0)+1,FALSE)+MIN(Kruistabel!$C$15,IF($D67="Ja",Kruistabel!$C$13,0)+IF(BH$6="Ja",Kruistabel!$C$14,0)),"")</f>
        <v>#N/A</v>
      </c>
      <c r="BI67" s="327"/>
      <c r="BJ67" s="326" t="e">
        <f>IF(Plananalyse!BJ67=1,VLOOKUP(BJ$5,Kruistabel!$B$6:$F$9,MATCH($C67,Kruistabel!$C$5:$F$5,0)+1,FALSE)+MIN(Kruistabel!$C$15,IF($D67="Ja",Kruistabel!$C$13,0)+IF(BJ$6="Ja",Kruistabel!$C$14,0)),"")</f>
        <v>#N/A</v>
      </c>
      <c r="BK67" s="326" t="e">
        <f>IF(Plananalyse!BK67=1,VLOOKUP(BK$5,Kruistabel!$B$6:$F$9,MATCH($C67,Kruistabel!$C$5:$F$5,0)+1,FALSE)+MIN(Kruistabel!$C$15,IF($D67="Ja",Kruistabel!$C$13,0)+IF(BK$6="Ja",Kruistabel!$C$14,0)),"")</f>
        <v>#N/A</v>
      </c>
      <c r="BL67" s="326" t="e">
        <f ca="1">IF(Plananalyse!BL67=1,VLOOKUP(BL$5,Kruistabel!$B$6:$F$9,MATCH($C67,Kruistabel!$C$5:$F$5,0)+1,FALSE)+MIN(Kruistabel!$C$15,IF($D67="Ja",Kruistabel!$C$13,0)+IF(BL$6="Ja",Kruistabel!$C$14,0)),"")</f>
        <v>#N/A</v>
      </c>
      <c r="BM67" s="326" t="e">
        <f ca="1">IF(Plananalyse!BM67=1,VLOOKUP(BM$5,Kruistabel!$B$6:$F$9,MATCH($C67,Kruistabel!$C$5:$F$5,0)+1,FALSE)+MIN(Kruistabel!$C$15,IF($D67="Ja",Kruistabel!$C$13,0)+IF(BM$6="Ja",Kruistabel!$C$14,0)),"")</f>
        <v>#N/A</v>
      </c>
      <c r="BN67" s="326" t="e">
        <f ca="1">IF(Plananalyse!BN67=1,VLOOKUP(BN$5,Kruistabel!$B$6:$F$9,MATCH($C67,Kruistabel!$C$5:$F$5,0)+1,FALSE)+MIN(Kruistabel!$C$15,IF($D67="Ja",Kruistabel!$C$13,0)+IF(BN$6="Ja",Kruistabel!$C$14,0)),"")</f>
        <v>#N/A</v>
      </c>
      <c r="BO67" s="326" t="e">
        <f ca="1">IF(Plananalyse!BO67=1,VLOOKUP(BO$5,Kruistabel!$B$6:$F$9,MATCH($C67,Kruistabel!$C$5:$F$5,0)+1,FALSE)+MIN(Kruistabel!$C$15,IF($D67="Ja",Kruistabel!$C$13,0)+IF(BO$6="Ja",Kruistabel!$C$14,0)),"")</f>
        <v>#N/A</v>
      </c>
      <c r="BP67" s="326" t="e">
        <f ca="1">IF(Plananalyse!BP67=1,VLOOKUP(BP$5,Kruistabel!$B$6:$F$9,MATCH($C67,Kruistabel!$C$5:$F$5,0)+1,FALSE)+MIN(Kruistabel!$C$15,IF($D67="Ja",Kruistabel!$C$13,0)+IF(BP$6="Ja",Kruistabel!$C$14,0)),"")</f>
        <v>#N/A</v>
      </c>
      <c r="BQ67" s="326" t="e">
        <f ca="1">IF(Plananalyse!BQ67=1,VLOOKUP(BQ$5,Kruistabel!$B$6:$F$9,MATCH($C67,Kruistabel!$C$5:$F$5,0)+1,FALSE)+MIN(Kruistabel!$C$15,IF($D67="Ja",Kruistabel!$C$13,0)+IF(BQ$6="Ja",Kruistabel!$C$14,0)),"")</f>
        <v>#N/A</v>
      </c>
      <c r="BR67" s="326" t="e">
        <f ca="1">IF(Plananalyse!BR67=1,VLOOKUP(BR$5,Kruistabel!$B$6:$F$9,MATCH($C67,Kruistabel!$C$5:$F$5,0)+1,FALSE)+MIN(Kruistabel!$C$15,IF($D67="Ja",Kruistabel!$C$13,0)+IF(BR$6="Ja",Kruistabel!$C$14,0)),"")</f>
        <v>#REF!</v>
      </c>
      <c r="BS67" s="326" t="e">
        <f ca="1">IF(Plananalyse!BS67=1,VLOOKUP(BS$5,Kruistabel!$B$6:$F$9,MATCH($C67,Kruistabel!$C$5:$F$5,0)+1,FALSE)+MIN(Kruistabel!$C$15,IF($D67="Ja",Kruistabel!$C$13,0)+IF(BS$6="Ja",Kruistabel!$C$14,0)),"")</f>
        <v>#REF!</v>
      </c>
      <c r="BT67" s="65"/>
      <c r="BU67" s="231" t="e">
        <f ca="1">IF(Plananalyse!BU67=1,VLOOKUP(BU$5,Kruistabel!$B$6:$F$9,MATCH($C67,Kruistabel!$C$5:$F$5,0)+1,FALSE)+MIN(Kruistabel!$C$15,IF($D67="Ja",Kruistabel!$C$13,0)+IF(BU$6="Ja",Kruistabel!$C$14,0)),"")</f>
        <v>#N/A</v>
      </c>
      <c r="BV67" s="326" t="e">
        <f ca="1">IF(Plananalyse!BV67=1,VLOOKUP(BV$5,Kruistabel!$B$6:$F$9,MATCH($C67,Kruistabel!$C$5:$F$5,0)+1,FALSE)+MIN(Kruistabel!$C$15,IF($D67="Ja",Kruistabel!$C$13,0)+IF(BV$6="Ja",Kruistabel!$C$14,0)),"")</f>
        <v>#N/A</v>
      </c>
      <c r="BW67" s="326" t="e">
        <f ca="1">IF(Plananalyse!BW67=1,VLOOKUP(BW$5,Kruistabel!$B$6:$F$9,MATCH($C67,Kruistabel!$C$5:$F$5,0)+1,FALSE)+MIN(Kruistabel!$C$15,IF($D67="Ja",Kruistabel!$C$13,0)+IF(BW$6="Ja",Kruistabel!$C$14,0)),"")</f>
        <v>#N/A</v>
      </c>
      <c r="BX67" s="326" t="e">
        <f ca="1">IF(Plananalyse!BX67=1,VLOOKUP(BX$5,Kruistabel!$B$6:$F$9,MATCH($C67,Kruistabel!$C$5:$F$5,0)+1,FALSE)+MIN(Kruistabel!$C$15,IF($D67="Ja",Kruistabel!$C$13,0)+IF(BX$6="Ja",Kruistabel!$C$14,0)),"")</f>
        <v>#N/A</v>
      </c>
      <c r="BY67" s="327"/>
      <c r="BZ67" s="326" t="e">
        <f ca="1">IF(Plananalyse!BZ67=1,VLOOKUP(BZ$5,Kruistabel!$B$6:$F$9,MATCH($C67,Kruistabel!$C$5:$F$5,0)+1,FALSE)+MIN(Kruistabel!$C$15,IF($D67="Ja",Kruistabel!$C$13,0)+IF(BZ$6="Ja",Kruistabel!$C$14,0)),"")</f>
        <v>#N/A</v>
      </c>
      <c r="CA67" s="326" t="e">
        <f ca="1">IF(Plananalyse!CA67=1,VLOOKUP(CA$5,Kruistabel!$B$6:$F$9,MATCH($C67,Kruistabel!$C$5:$F$5,0)+1,FALSE)+MIN(Kruistabel!$C$15,IF($D67="Ja",Kruistabel!$C$13,0)+IF(CA$6="Ja",Kruistabel!$C$14,0)),"")</f>
        <v>#N/A</v>
      </c>
      <c r="CB67" s="326" t="e">
        <f ca="1">IF(Plananalyse!CB67=1,VLOOKUP(CB$5,Kruistabel!$B$6:$F$9,MATCH($C67,Kruistabel!$C$5:$F$5,0)+1,FALSE)+MIN(Kruistabel!$C$15,IF($D67="Ja",Kruistabel!$C$13,0)+IF(CB$6="Ja",Kruistabel!$C$14,0)),"")</f>
        <v>#N/A</v>
      </c>
      <c r="CC67" s="326" t="e">
        <f ca="1">IF(Plananalyse!CC67=1,VLOOKUP(CC$5,Kruistabel!$B$6:$F$9,MATCH($C67,Kruistabel!$C$5:$F$5,0)+1,FALSE)+MIN(Kruistabel!$C$15,IF($D67="Ja",Kruistabel!$C$13,0)+IF(CC$6="Ja",Kruistabel!$C$14,0)),"")</f>
        <v>#N/A</v>
      </c>
      <c r="CD67" s="326" t="e">
        <f ca="1">IF(Plananalyse!CD67=1,VLOOKUP(CD$5,Kruistabel!$B$6:$F$9,MATCH($C67,Kruistabel!$C$5:$F$5,0)+1,FALSE)+MIN(Kruistabel!$C$15,IF($D67="Ja",Kruistabel!$C$13,0)+IF(CD$6="Ja",Kruistabel!$C$14,0)),"")</f>
        <v>#N/A</v>
      </c>
      <c r="CE67" s="326" t="e">
        <f ca="1">IF(Plananalyse!CE67=1,VLOOKUP(CE$5,Kruistabel!$B$6:$F$9,MATCH($C67,Kruistabel!$C$5:$F$5,0)+1,FALSE)+MIN(Kruistabel!$C$15,IF($D67="Ja",Kruistabel!$C$13,0)+IF(CE$6="Ja",Kruistabel!$C$14,0)),"")</f>
        <v>#N/A</v>
      </c>
      <c r="CF67" s="326" t="e">
        <f ca="1">IF(Plananalyse!CF67=1,VLOOKUP(CF$5,Kruistabel!$B$6:$F$9,MATCH($C67,Kruistabel!$C$5:$F$5,0)+1,FALSE)+MIN(Kruistabel!$C$15,IF($D67="Ja",Kruistabel!$C$13,0)+IF(CF$6="Ja",Kruistabel!$C$14,0)),"")</f>
        <v>#N/A</v>
      </c>
      <c r="CG67" s="326" t="e">
        <f ca="1">IF(Plananalyse!CG67=1,VLOOKUP(CG$5,Kruistabel!$B$6:$F$9,MATCH($C67,Kruistabel!$C$5:$F$5,0)+1,FALSE)+MIN(Kruistabel!$C$15,IF($D67="Ja",Kruistabel!$C$13,0)+IF(CG$6="Ja",Kruistabel!$C$14,0)),"")</f>
        <v>#REF!</v>
      </c>
      <c r="CH67" s="326" t="e">
        <f ca="1">IF(Plananalyse!CH67=1,VLOOKUP(CH$5,Kruistabel!$B$6:$F$9,MATCH($C67,Kruistabel!$C$5:$F$5,0)+1,FALSE)+MIN(Kruistabel!$C$15,IF($D67="Ja",Kruistabel!$C$13,0)+IF(CH$6="Ja",Kruistabel!$C$14,0)),"")</f>
        <v>#REF!</v>
      </c>
      <c r="CI67" s="65"/>
      <c r="CJ67" s="326" t="e">
        <f ca="1">IF(Plananalyse!CJ67=1,VLOOKUP(CJ$5,Kruistabel!$B$6:$F$9,MATCH($C67,Kruistabel!$C$5:$F$5,0)+1,FALSE)+MIN(Kruistabel!$C$15,IF($D67="Ja",Kruistabel!$C$13,0)+IF(CJ$6="Ja",Kruistabel!$C$14,0)),"")</f>
        <v>#N/A</v>
      </c>
      <c r="CK67" s="326" t="e">
        <f ca="1">IF(Plananalyse!CK67=1,VLOOKUP(CK$5,Kruistabel!$B$6:$F$9,MATCH($C67,Kruistabel!$C$5:$F$5,0)+1,FALSE)+MIN(Kruistabel!$C$15,IF($D67="Ja",Kruistabel!$C$13,0)+IF(CK$6="Ja",Kruistabel!$C$14,0)),"")</f>
        <v>#N/A</v>
      </c>
      <c r="CL67" s="326" t="e">
        <f ca="1">IF(Plananalyse!CL67=1,VLOOKUP(CL$5,Kruistabel!$B$6:$F$9,MATCH($C67,Kruistabel!$C$5:$F$5,0)+1,FALSE)+MIN(Kruistabel!$C$15,IF($D67="Ja",Kruistabel!$C$13,0)+IF(CL$6="Ja",Kruistabel!$C$14,0)),"")</f>
        <v>#N/A</v>
      </c>
      <c r="CM67" s="326" t="e">
        <f ca="1">IF(Plananalyse!CM67=1,VLOOKUP(CM$5,Kruistabel!$B$6:$F$9,MATCH($C67,Kruistabel!$C$5:$F$5,0)+1,FALSE)+MIN(Kruistabel!$C$15,IF($D67="Ja",Kruistabel!$C$13,0)+IF(CM$6="Ja",Kruistabel!$C$14,0)),"")</f>
        <v>#N/A</v>
      </c>
      <c r="CN67" s="326" t="e">
        <f ca="1">IF(Plananalyse!CN67=1,VLOOKUP(CN$5,Kruistabel!$B$6:$F$9,MATCH($C67,Kruistabel!$C$5:$F$5,0)+1,FALSE)+MIN(Kruistabel!$C$15,IF($D67="Ja",Kruistabel!$C$13,0)+IF(CN$6="Ja",Kruistabel!$C$14,0)),"")</f>
        <v>#N/A</v>
      </c>
      <c r="CO67" s="326" t="e">
        <f ca="1">IF(Plananalyse!CO67=1,VLOOKUP(CO$5,Kruistabel!$B$6:$F$9,MATCH($C67,Kruistabel!$C$5:$F$5,0)+1,FALSE)+MIN(Kruistabel!$C$15,IF($D67="Ja",Kruistabel!$C$13,0)+IF(CO$6="Ja",Kruistabel!$C$14,0)),"")</f>
        <v>#N/A</v>
      </c>
      <c r="CP67" s="326" t="e">
        <f ca="1">IF(Plananalyse!CP67=1,VLOOKUP(CP$5,Kruistabel!$B$6:$F$9,MATCH($C67,Kruistabel!$C$5:$F$5,0)+1,FALSE)+MIN(Kruistabel!$C$15,IF($D67="Ja",Kruistabel!$C$13,0)+IF(CP$6="Ja",Kruistabel!$C$14,0)),"")</f>
        <v>#N/A</v>
      </c>
      <c r="CQ67" s="326" t="e">
        <f ca="1">IF(Plananalyse!CQ67=1,VLOOKUP(CQ$5,Kruistabel!$B$6:$F$9,MATCH($C67,Kruistabel!$C$5:$F$5,0)+1,FALSE)+MIN(Kruistabel!$C$15,IF($D67="Ja",Kruistabel!$C$13,0)+IF(CQ$6="Ja",Kruistabel!$C$14,0)),"")</f>
        <v>#N/A</v>
      </c>
      <c r="CR67" s="326" t="e">
        <f ca="1">IF(Plananalyse!CR67=1,VLOOKUP(CR$5,Kruistabel!$B$6:$F$9,MATCH($C67,Kruistabel!$C$5:$F$5,0)+1,FALSE)+MIN(Kruistabel!$C$15,IF($D67="Ja",Kruistabel!$C$13,0)+IF(CR$6="Ja",Kruistabel!$C$14,0)),"")</f>
        <v>#N/A</v>
      </c>
      <c r="CS67" s="326" t="e">
        <f ca="1">IF(Plananalyse!CS67=1,VLOOKUP(CS$5,Kruistabel!$B$6:$F$9,MATCH($C67,Kruistabel!$C$5:$F$5,0)+1,FALSE)+MIN(Kruistabel!$C$15,IF($D67="Ja",Kruistabel!$C$13,0)+IF(CS$6="Ja",Kruistabel!$C$14,0)),"")</f>
        <v>#N/A</v>
      </c>
      <c r="CT67" s="326" t="e">
        <f ca="1">IF(Plananalyse!CT67=1,VLOOKUP(CT$5,Kruistabel!$B$6:$F$9,MATCH($C67,Kruistabel!$C$5:$F$5,0)+1,FALSE)+MIN(Kruistabel!$C$15,IF($D67="Ja",Kruistabel!$C$13,0)+IF(CT$6="Ja",Kruistabel!$C$14,0)),"")</f>
        <v>#N/A</v>
      </c>
      <c r="CU67" s="326" t="e">
        <f ca="1">IF(Plananalyse!CU67=1,VLOOKUP(CU$5,Kruistabel!$B$6:$F$9,MATCH($C67,Kruistabel!$C$5:$F$5,0)+1,FALSE)+MIN(Kruistabel!$C$15,IF($D67="Ja",Kruistabel!$C$13,0)+IF(CU$6="Ja",Kruistabel!$C$14,0)),"")</f>
        <v>#N/A</v>
      </c>
      <c r="CV67" s="326" t="e">
        <f ca="1">IF(Plananalyse!CV67=1,VLOOKUP(CV$5,Kruistabel!$B$6:$F$9,MATCH($C67,Kruistabel!$C$5:$F$5,0)+1,FALSE)+MIN(Kruistabel!$C$15,IF($D67="Ja",Kruistabel!$C$13,0)+IF(CV$6="Ja",Kruistabel!$C$14,0)),"")</f>
        <v>#N/A</v>
      </c>
      <c r="CW67" s="326" t="e">
        <f ca="1">IF(Plananalyse!CW67=1,VLOOKUP(CW$5,Kruistabel!$B$6:$F$9,MATCH($C67,Kruistabel!$C$5:$F$5,0)+1,FALSE)+MIN(Kruistabel!$C$15,IF($D67="Ja",Kruistabel!$C$13,0)+IF(CW$6="Ja",Kruistabel!$C$14,0)),"")</f>
        <v>#N/A</v>
      </c>
      <c r="CX67" s="326" t="e">
        <f ca="1">IF(Plananalyse!CX67=1,VLOOKUP(CX$5,Kruistabel!$B$6:$F$9,MATCH($C67,Kruistabel!$C$5:$F$5,0)+1,FALSE)+MIN(Kruistabel!$C$15,IF($D67="Ja",Kruistabel!$C$13,0)+IF(CX$6="Ja",Kruistabel!$C$14,0)),"")</f>
        <v>#N/A</v>
      </c>
      <c r="CY67" s="326" t="e">
        <f ca="1">IF(Plananalyse!CY67=1,VLOOKUP(CY$5,Kruistabel!$B$6:$F$9,MATCH($C67,Kruistabel!$C$5:$F$5,0)+1,FALSE)+MIN(Kruistabel!$C$15,IF($D67="Ja",Kruistabel!$C$13,0)+IF(CY$6="Ja",Kruistabel!$C$14,0)),"")</f>
        <v>#N/A</v>
      </c>
      <c r="CZ67" s="326" t="e">
        <f ca="1">IF(Plananalyse!CZ67=1,VLOOKUP(CZ$5,Kruistabel!$B$6:$F$9,MATCH($C67,Kruistabel!$C$5:$F$5,0)+1,FALSE)+MIN(Kruistabel!$C$15,IF($D67="Ja",Kruistabel!$C$13,0)+IF(CZ$6="Ja",Kruistabel!$C$14,0)),"")</f>
        <v>#N/A</v>
      </c>
      <c r="DA67" s="326" t="e">
        <f ca="1">IF(Plananalyse!DA67=1,VLOOKUP(DA$5,Kruistabel!$B$6:$F$9,MATCH($C67,Kruistabel!$C$5:$F$5,0)+1,FALSE)+MIN(Kruistabel!$C$15,IF($D67="Ja",Kruistabel!$C$13,0)+IF(DA$6="Ja",Kruistabel!$C$14,0)),"")</f>
        <v>#N/A</v>
      </c>
      <c r="DB67" s="326" t="e">
        <f ca="1">IF(Plananalyse!DB67=1,VLOOKUP(DB$5,Kruistabel!$B$6:$F$9,MATCH($C67,Kruistabel!$C$5:$F$5,0)+1,FALSE)+MIN(Kruistabel!$C$15,IF($D67="Ja",Kruistabel!$C$13,0)+IF(DB$6="Ja",Kruistabel!$C$14,0)),"")</f>
        <v>#N/A</v>
      </c>
      <c r="DC67" s="326" t="e">
        <f ca="1">IF(Plananalyse!DC67=1,VLOOKUP(DC$5,Kruistabel!$B$6:$F$9,MATCH($C67,Kruistabel!$C$5:$F$5,0)+1,FALSE)+MIN(Kruistabel!$C$15,IF($D67="Ja",Kruistabel!$C$13,0)+IF(DC$6="Ja",Kruistabel!$C$14,0)),"")</f>
        <v>#N/A</v>
      </c>
      <c r="DD67" s="327"/>
      <c r="DE67" s="326" t="e">
        <f ca="1">IF(Plananalyse!DE67=1,VLOOKUP(DE$5,Kruistabel!$B$6:$F$9,MATCH($C67,Kruistabel!$C$5:$F$5,0)+1,FALSE)+MIN(Kruistabel!$C$15,IF($D67="Ja",Kruistabel!$C$13,0)+IF(DE$6="Ja",Kruistabel!$C$14,0)),"")</f>
        <v>#N/A</v>
      </c>
      <c r="DF67" s="326" t="e">
        <f ca="1">IF(Plananalyse!DF67=1,VLOOKUP(DF$5,Kruistabel!$B$6:$F$9,MATCH($C67,Kruistabel!$C$5:$F$5,0)+1,FALSE)+MIN(Kruistabel!$C$15,IF($D67="Ja",Kruistabel!$C$13,0)+IF(DF$6="Ja",Kruistabel!$C$14,0)),"")</f>
        <v>#N/A</v>
      </c>
      <c r="DG67" s="326" t="e">
        <f ca="1">IF(Plananalyse!DG67=1,VLOOKUP(DG$5,Kruistabel!$B$6:$F$9,MATCH($C67,Kruistabel!$C$5:$F$5,0)+1,FALSE)+MIN(Kruistabel!$C$15,IF($D67="Ja",Kruistabel!$C$13,0)+IF(DG$6="Ja",Kruistabel!$C$14,0)),"")</f>
        <v>#N/A</v>
      </c>
      <c r="DH67" s="326" t="e">
        <f ca="1">IF(Plananalyse!DH67=1,VLOOKUP(DH$5,Kruistabel!$B$6:$F$9,MATCH($C67,Kruistabel!$C$5:$F$5,0)+1,FALSE)+MIN(Kruistabel!$C$15,IF($D67="Ja",Kruistabel!$C$13,0)+IF(DH$6="Ja",Kruistabel!$C$14,0)),"")</f>
        <v>#N/A</v>
      </c>
      <c r="DI67" s="326" t="e">
        <f ca="1">IF(Plananalyse!DI67=1,VLOOKUP(DI$5,Kruistabel!$B$6:$F$9,MATCH($C67,Kruistabel!$C$5:$F$5,0)+1,FALSE)+MIN(Kruistabel!$C$15,IF($D67="Ja",Kruistabel!$C$13,0)+IF(DI$6="Ja",Kruistabel!$C$14,0)),"")</f>
        <v>#N/A</v>
      </c>
      <c r="DJ67" s="326" t="e">
        <f ca="1">IF(Plananalyse!DJ67=1,VLOOKUP(DJ$5,Kruistabel!$B$6:$F$9,MATCH($C67,Kruistabel!$C$5:$F$5,0)+1,FALSE)+MIN(Kruistabel!$C$15,IF($D67="Ja",Kruistabel!$C$13,0)+IF(DJ$6="Ja",Kruistabel!$C$14,0)),"")</f>
        <v>#N/A</v>
      </c>
      <c r="DK67" s="326" t="e">
        <f ca="1">IF(Plananalyse!DK67=1,VLOOKUP(DK$5,Kruistabel!$B$6:$F$9,MATCH($C67,Kruistabel!$C$5:$F$5,0)+1,FALSE)+MIN(Kruistabel!$C$15,IF($D67="Ja",Kruistabel!$C$13,0)+IF(DK$6="Ja",Kruistabel!$C$14,0)),"")</f>
        <v>#REF!</v>
      </c>
      <c r="DL67" s="326" t="e">
        <f ca="1">IF(Plananalyse!DL67=1,VLOOKUP(DL$5,Kruistabel!$B$6:$F$9,MATCH($C67,Kruistabel!$C$5:$F$5,0)+1,FALSE)+MIN(Kruistabel!$C$15,IF($D67="Ja",Kruistabel!$C$13,0)+IF(DL$6="Ja",Kruistabel!$C$14,0)),"")</f>
        <v>#REF!</v>
      </c>
      <c r="DM67" s="327"/>
      <c r="DN67" s="326" t="e">
        <f ca="1">IF(Plananalyse!DN67=1,VLOOKUP(DN$5,Kruistabel!$B$6:$F$9,MATCH($C67,Kruistabel!$C$5:$F$5,0)+1,FALSE)+MIN(Kruistabel!$C$15,IF($D67="Ja",Kruistabel!$C$13,0)+IF(DN$6="Ja",Kruistabel!$C$14,0)),"")</f>
        <v>#N/A</v>
      </c>
      <c r="DO67" s="326" t="e">
        <f ca="1">IF(Plananalyse!DO67=1,VLOOKUP(DO$5,Kruistabel!$B$6:$F$9,MATCH($C67,Kruistabel!$C$5:$F$5,0)+1,FALSE)+MIN(Kruistabel!$C$15,IF($D67="Ja",Kruistabel!$C$13,0)+IF(DO$6="Ja",Kruistabel!$C$14,0)),"")</f>
        <v>#N/A</v>
      </c>
      <c r="DP67" s="326" t="e">
        <f ca="1">IF(Plananalyse!DP67=1,VLOOKUP(DP$5,Kruistabel!$B$6:$F$9,MATCH($C67,Kruistabel!$C$5:$F$5,0)+1,FALSE)+MIN(Kruistabel!$C$15,IF($D67="Ja",Kruistabel!$C$13,0)+IF(DP$6="Ja",Kruistabel!$C$14,0)),"")</f>
        <v>#N/A</v>
      </c>
      <c r="DQ67" s="326" t="e">
        <f ca="1">IF(Plananalyse!DQ67=1,VLOOKUP(DQ$5,Kruistabel!$B$6:$F$9,MATCH($C67,Kruistabel!$C$5:$F$5,0)+1,FALSE)+MIN(Kruistabel!$C$15,IF($D67="Ja",Kruistabel!$C$13,0)+IF(DQ$6="Ja",Kruistabel!$C$14,0)),"")</f>
        <v>#N/A</v>
      </c>
      <c r="DR67" s="326" t="e">
        <f ca="1">IF(Plananalyse!DR67=1,VLOOKUP(DR$5,Kruistabel!$B$6:$F$9,MATCH($C67,Kruistabel!$C$5:$F$5,0)+1,FALSE)+MIN(Kruistabel!$C$15,IF($D67="Ja",Kruistabel!$C$13,0)+IF(DR$6="Ja",Kruistabel!$C$14,0)),"")</f>
        <v>#N/A</v>
      </c>
      <c r="DS67" s="326" t="e">
        <f ca="1">IF(Plananalyse!DS67=1,VLOOKUP(DS$5,Kruistabel!$B$6:$F$9,MATCH($C67,Kruistabel!$C$5:$F$5,0)+1,FALSE)+MIN(Kruistabel!$C$15,IF($D67="Ja",Kruistabel!$C$13,0)+IF(DS$6="Ja",Kruistabel!$C$14,0)),"")</f>
        <v>#N/A</v>
      </c>
      <c r="DT67" s="326" t="e">
        <f ca="1">IF(Plananalyse!DT67=1,VLOOKUP(DT$5,Kruistabel!$B$6:$F$9,MATCH($C67,Kruistabel!$C$5:$F$5,0)+1,FALSE)+MIN(Kruistabel!$C$15,IF($D67="Ja",Kruistabel!$C$13,0)+IF(DT$6="Ja",Kruistabel!$C$14,0)),"")</f>
        <v>#N/A</v>
      </c>
      <c r="DU67" s="326" t="e">
        <f ca="1">IF(Plananalyse!DU67=1,VLOOKUP(DU$5,Kruistabel!$B$6:$F$9,MATCH($C67,Kruistabel!$C$5:$F$5,0)+1,FALSE)+MIN(Kruistabel!$C$15,IF($D67="Ja",Kruistabel!$C$13,0)+IF(DU$6="Ja",Kruistabel!$C$14,0)),"")</f>
        <v>#N/A</v>
      </c>
      <c r="DV67" s="326" t="e">
        <f ca="1">IF(Plananalyse!DV67=1,VLOOKUP(DV$5,Kruistabel!$B$6:$F$9,MATCH($C67,Kruistabel!$C$5:$F$5,0)+1,FALSE)+MIN(Kruistabel!$C$15,IF($D67="Ja",Kruistabel!$C$13,0)+IF(DV$6="Ja",Kruistabel!$C$14,0)),"")</f>
        <v>#N/A</v>
      </c>
      <c r="DW67" s="326" t="e">
        <f ca="1">IF(Plananalyse!DW67=1,VLOOKUP(DW$5,Kruistabel!$B$6:$F$9,MATCH($C67,Kruistabel!$C$5:$F$5,0)+1,FALSE)+MIN(Kruistabel!$C$15,IF($D67="Ja",Kruistabel!$C$13,0)+IF(DW$6="Ja",Kruistabel!$C$14,0)),"")</f>
        <v>#REF!</v>
      </c>
      <c r="DX67" s="326" t="e">
        <f ca="1">IF(Plananalyse!DX67=1,VLOOKUP(DX$5,Kruistabel!$B$6:$F$9,MATCH($C67,Kruistabel!$C$5:$F$5,0)+1,FALSE)+MIN(Kruistabel!$C$15,IF($D67="Ja",Kruistabel!$C$13,0)+IF(DX$6="Ja",Kruistabel!$C$14,0)),"")</f>
        <v>#REF!</v>
      </c>
      <c r="DY67" s="327"/>
      <c r="DZ67" s="326" t="e">
        <f ca="1">IF(Plananalyse!DZ67=1,VLOOKUP(DZ$5,Kruistabel!$B$6:$F$9,MATCH($C67,Kruistabel!$C$5:$F$5,0)+1,FALSE)+MIN(Kruistabel!$C$15,IF($D67="Ja",Kruistabel!$C$13,0)+IF(DZ$6="Ja",Kruistabel!$C$14,0)),"")</f>
        <v>#N/A</v>
      </c>
      <c r="EA67" s="326" t="e">
        <f ca="1">IF(Plananalyse!EA67=1,VLOOKUP(EA$5,Kruistabel!$B$6:$F$9,MATCH($C67,Kruistabel!$C$5:$F$5,0)+1,FALSE)+MIN(Kruistabel!$C$15,IF($D67="Ja",Kruistabel!$C$13,0)+IF(EA$6="Ja",Kruistabel!$C$14,0)),"")</f>
        <v>#N/A</v>
      </c>
      <c r="EB67" s="326" t="e">
        <f ca="1">IF(Plananalyse!EB67=1,VLOOKUP(EB$5,Kruistabel!$B$6:$F$9,MATCH($C67,Kruistabel!$C$5:$F$5,0)+1,FALSE)+MIN(Kruistabel!$C$15,IF($D67="Ja",Kruistabel!$C$13,0)+IF(EB$6="Ja",Kruistabel!$C$14,0)),"")</f>
        <v>#REF!</v>
      </c>
      <c r="EC67" s="326" t="e">
        <f ca="1">IF(Plananalyse!EC67=1,VLOOKUP(EC$5,Kruistabel!$B$6:$F$9,MATCH($C67,Kruistabel!$C$5:$F$5,0)+1,FALSE)+MIN(Kruistabel!$C$15,IF($D67="Ja",Kruistabel!$C$13,0)+IF(EC$6="Ja",Kruistabel!$C$14,0)),"")</f>
        <v>#REF!</v>
      </c>
      <c r="ED67" s="327"/>
      <c r="EE67" s="326" t="e">
        <f ca="1">IF(Plananalyse!EE67=1,VLOOKUP(EE$5,Kruistabel!$B$6:$F$9,MATCH($C67,Kruistabel!$C$5:$F$5,0)+1,FALSE)+MIN(Kruistabel!$C$15,IF($D67="Ja",Kruistabel!$C$13,0)+IF(EE$6="Ja",Kruistabel!$C$14,0)),"")</f>
        <v>#N/A</v>
      </c>
      <c r="EF67" s="326" t="e">
        <f ca="1">IF(Plananalyse!EF67=1,VLOOKUP(EF$5,Kruistabel!$B$6:$F$9,MATCH($C67,Kruistabel!$C$5:$F$5,0)+1,FALSE)+MIN(Kruistabel!$C$15,IF($D67="Ja",Kruistabel!$C$13,0)+IF(EF$6="Ja",Kruistabel!$C$14,0)),"")</f>
        <v>#N/A</v>
      </c>
      <c r="EG67" s="326" t="e">
        <f ca="1">IF(Plananalyse!EG67=1,VLOOKUP(EG$5,Kruistabel!$B$6:$F$9,MATCH($C67,Kruistabel!$C$5:$F$5,0)+1,FALSE)+MIN(Kruistabel!$C$15,IF($D67="Ja",Kruistabel!$C$13,0)+IF(EG$6="Ja",Kruistabel!$C$14,0)),"")</f>
        <v>#N/A</v>
      </c>
      <c r="EH67" s="326" t="e">
        <f ca="1">IF(Plananalyse!EH67=1,VLOOKUP(EH$5,Kruistabel!$B$6:$F$9,MATCH($C67,Kruistabel!$C$5:$F$5,0)+1,FALSE)+MIN(Kruistabel!$C$15,IF($D67="Ja",Kruistabel!$C$13,0)+IF(EH$6="Ja",Kruistabel!$C$14,0)),"")</f>
        <v>#REF!</v>
      </c>
      <c r="EI67" s="326" t="e">
        <f ca="1">IF(Plananalyse!EI67=1,VLOOKUP(EI$5,Kruistabel!$B$6:$F$9,MATCH($C67,Kruistabel!$C$5:$F$5,0)+1,FALSE)+MIN(Kruistabel!$C$15,IF($D67="Ja",Kruistabel!$C$13,0)+IF(EI$6="Ja",Kruistabel!$C$14,0)),"")</f>
        <v>#REF!</v>
      </c>
      <c r="EJ67" s="331" t="str">
        <f>IF(Plananalyse!EJ67=1,VLOOKUP(EJ$5,Kruistabel!$B$6:$F$9,MATCH($C67,Kruistabel!$C$5:$F$5,0)+1,FALSE)+MIN(Kruistabel!$C$15,IF($D67="Ja",Kruistabel!$C$13,0)+IF(EJ$6="Ja",Kruistabel!$C$14,0)),"")</f>
        <v/>
      </c>
      <c r="EK67" s="164"/>
      <c r="EL67" s="164"/>
      <c r="EM67" s="164"/>
      <c r="EN67" s="164"/>
    </row>
    <row r="68" spans="1:144" hidden="1">
      <c r="B68" s="337" t="s">
        <v>168</v>
      </c>
      <c r="C68" s="160" t="str">
        <f>_xlfn.IFNA(VLOOKUP($B68,Classificatietabel!$B$6:$I$91,C$7,FALSE),"")</f>
        <v/>
      </c>
      <c r="D68" s="160" t="str">
        <f>_xlfn.IFNA(VLOOKUP($B68,Classificatietabel!$B$6:$I$91,D$7,FALSE),"")</f>
        <v/>
      </c>
      <c r="E68" s="119" t="str">
        <f>IF(AND(D68="laag",$D$3=1),0,_xlfn.IFNA(IF(VLOOKUP($B68,Classificatietabel!$B$6:$H$91,$E$5,FALSE)="Ja",1,0),""))</f>
        <v/>
      </c>
      <c r="F68" s="163"/>
      <c r="G68" s="326" t="e">
        <f>IF(Plananalyse!G68=1,VLOOKUP(G$5,Kruistabel!$B$6:$F$9,MATCH($C68,Kruistabel!$C$5:$F$5,0)+1,FALSE)+MIN(Kruistabel!$C$15,IF($D68="Ja",Kruistabel!$C$13,0)+IF(G$6="Ja",Kruistabel!$C$14,0)),"")</f>
        <v>#N/A</v>
      </c>
      <c r="H68" s="326" t="e">
        <f>IF(Plananalyse!H68=1,VLOOKUP(H$5,Kruistabel!$B$6:$F$9,MATCH($C68,Kruistabel!$C$5:$F$5,0)+1,FALSE)+MIN(Kruistabel!$C$15,IF($D68="Ja",Kruistabel!$C$13,0)+IF(H$6="Ja",Kruistabel!$C$14,0)),"")</f>
        <v>#N/A</v>
      </c>
      <c r="I68" s="326" t="e">
        <f>IF(Plananalyse!I68=1,VLOOKUP(I$5,Kruistabel!$B$6:$F$9,MATCH($C68,Kruistabel!$C$5:$F$5,0)+1,FALSE)+MIN(Kruistabel!$C$15,IF($D68="Ja",Kruistabel!$C$13,0)+IF(I$6="Ja",Kruistabel!$C$14,0)),"")</f>
        <v>#N/A</v>
      </c>
      <c r="J68" s="326" t="e">
        <f>IF(Plananalyse!J68=1,VLOOKUP(J$5,Kruistabel!$B$6:$F$9,MATCH($C68,Kruistabel!$C$5:$F$5,0)+1,FALSE)+MIN(Kruistabel!$C$15,IF($D68="Ja",Kruistabel!$C$13,0)+IF(J$6="Ja",Kruistabel!$C$14,0)),"")</f>
        <v>#N/A</v>
      </c>
      <c r="K68" s="326" t="e">
        <f>IF(Plananalyse!K68=1,VLOOKUP(K$5,Kruistabel!$B$6:$F$9,MATCH($C68,Kruistabel!$C$5:$F$5,0)+1,FALSE)+MIN(Kruistabel!$C$15,IF($D68="Ja",Kruistabel!$C$13,0)+IF(K$6="Ja",Kruistabel!$C$14,0)),"")</f>
        <v>#N/A</v>
      </c>
      <c r="L68" s="326" t="e">
        <f>IF(Plananalyse!L68=1,VLOOKUP(L$5,Kruistabel!$B$6:$F$9,MATCH($C68,Kruistabel!$C$5:$F$5,0)+1,FALSE)+MIN(Kruistabel!$C$15,IF($D68="Ja",Kruistabel!$C$13,0)+IF(L$6="Ja",Kruistabel!$C$14,0)),"")</f>
        <v>#N/A</v>
      </c>
      <c r="M68" s="326" t="e">
        <f>IF(Plananalyse!M68=1,VLOOKUP(M$5,Kruistabel!$B$6:$F$9,MATCH($C68,Kruistabel!$C$5:$F$5,0)+1,FALSE)+MIN(Kruistabel!$C$15,IF($D68="Ja",Kruistabel!$C$13,0)+IF(M$6="Ja",Kruistabel!$C$14,0)),"")</f>
        <v>#N/A</v>
      </c>
      <c r="N68" s="326" t="e">
        <f>IF(Plananalyse!N68=1,VLOOKUP(N$5,Kruistabel!$B$6:$F$9,MATCH($C68,Kruistabel!$C$5:$F$5,0)+1,FALSE)+MIN(Kruistabel!$C$15,IF($D68="Ja",Kruistabel!$C$13,0)+IF(N$6="Ja",Kruistabel!$C$14,0)),"")</f>
        <v>#N/A</v>
      </c>
      <c r="O68" s="326" t="e">
        <f>IF(Plananalyse!O68=1,VLOOKUP(O$5,Kruistabel!$B$6:$F$9,MATCH($C68,Kruistabel!$C$5:$F$5,0)+1,FALSE)+MIN(Kruistabel!$C$15,IF($D68="Ja",Kruistabel!$C$13,0)+IF(O$6="Ja",Kruistabel!$C$14,0)),"")</f>
        <v>#N/A</v>
      </c>
      <c r="P68" s="326" t="e">
        <f>IF(Plananalyse!P68=1,VLOOKUP(P$5,Kruistabel!$B$6:$F$9,MATCH($C68,Kruistabel!$C$5:$F$5,0)+1,FALSE)+MIN(Kruistabel!$C$15,IF($D68="Ja",Kruistabel!$C$13,0)+IF(P$6="Ja",Kruistabel!$C$14,0)),"")</f>
        <v>#N/A</v>
      </c>
      <c r="Q68" s="326" t="e">
        <f>IF(Plananalyse!Q68=1,VLOOKUP(Q$5,Kruistabel!$B$6:$F$9,MATCH($C68,Kruistabel!$C$5:$F$5,0)+1,FALSE)+MIN(Kruistabel!$C$15,IF($D68="Ja",Kruistabel!$C$13,0)+IF(Q$6="Ja",Kruistabel!$C$14,0)),"")</f>
        <v>#N/A</v>
      </c>
      <c r="R68" s="326" t="e">
        <f>IF(Plananalyse!R68=1,VLOOKUP(R$5,Kruistabel!$B$6:$F$9,MATCH($C68,Kruistabel!$C$5:$F$5,0)+1,FALSE)+MIN(Kruistabel!$C$15,IF($D68="Ja",Kruistabel!$C$13,0)+IF(R$6="Ja",Kruistabel!$C$14,0)),"")</f>
        <v>#N/A</v>
      </c>
      <c r="S68" s="326" t="e">
        <f>IF(Plananalyse!S68=1,VLOOKUP(S$5,Kruistabel!$B$6:$F$9,MATCH($C68,Kruistabel!$C$5:$F$5,0)+1,FALSE)+MIN(Kruistabel!$C$15,IF($D68="Ja",Kruistabel!$C$13,0)+IF(S$6="Ja",Kruistabel!$C$14,0)),"")</f>
        <v>#N/A</v>
      </c>
      <c r="T68" s="326" t="e">
        <f>IF(Plananalyse!T68=1,VLOOKUP(T$5,Kruistabel!$B$6:$F$9,MATCH($C68,Kruistabel!$C$5:$F$5,0)+1,FALSE)+MIN(Kruistabel!$C$15,IF($D68="Ja",Kruistabel!$C$13,0)+IF(T$6="Ja",Kruistabel!$C$14,0)),"")</f>
        <v>#N/A</v>
      </c>
      <c r="U68" s="326" t="e">
        <f>IF(Plananalyse!U68=1,VLOOKUP(U$5,Kruistabel!$B$6:$F$9,MATCH($C68,Kruistabel!$C$5:$F$5,0)+1,FALSE)+MIN(Kruistabel!$C$15,IF($D68="Ja",Kruistabel!$C$13,0)+IF(U$6="Ja",Kruistabel!$C$14,0)),"")</f>
        <v>#N/A</v>
      </c>
      <c r="V68" s="326" t="e">
        <f>IF(Plananalyse!V68=1,VLOOKUP(V$5,Kruistabel!$B$6:$F$9,MATCH($C68,Kruistabel!$C$5:$F$5,0)+1,FALSE)+MIN(Kruistabel!$C$15,IF($D68="Ja",Kruistabel!$C$13,0)+IF(V$6="Ja",Kruistabel!$C$14,0)),"")</f>
        <v>#N/A</v>
      </c>
      <c r="W68" s="326" t="e">
        <f>IF(Plananalyse!W68=1,VLOOKUP(W$5,Kruistabel!$B$6:$F$9,MATCH($C68,Kruistabel!$C$5:$F$5,0)+1,FALSE)+MIN(Kruistabel!$C$15,IF($D68="Ja",Kruistabel!$C$13,0)+IF(W$6="Ja",Kruistabel!$C$14,0)),"")</f>
        <v>#N/A</v>
      </c>
      <c r="X68" s="326" t="e">
        <f>IF(Plananalyse!X68=1,VLOOKUP(X$5,Kruistabel!$B$6:$F$9,MATCH($C68,Kruistabel!$C$5:$F$5,0)+1,FALSE)+MIN(Kruistabel!$C$15,IF($D68="Ja",Kruistabel!$C$13,0)+IF(X$6="Ja",Kruistabel!$C$14,0)),"")</f>
        <v>#N/A</v>
      </c>
      <c r="Y68" s="326" t="e">
        <f>IF(Plananalyse!Y68=1,VLOOKUP(Y$5,Kruistabel!$B$6:$F$9,MATCH($C68,Kruistabel!$C$5:$F$5,0)+1,FALSE)+MIN(Kruistabel!$C$15,IF($D68="Ja",Kruistabel!$C$13,0)+IF(Y$6="Ja",Kruistabel!$C$14,0)),"")</f>
        <v>#N/A</v>
      </c>
      <c r="Z68" s="326" t="e">
        <f>IF(Plananalyse!Z68=1,VLOOKUP(Z$5,Kruistabel!$B$6:$F$9,MATCH($C68,Kruistabel!$C$5:$F$5,0)+1,FALSE)+MIN(Kruistabel!$C$15,IF($D68="Ja",Kruistabel!$C$13,0)+IF(Z$6="Ja",Kruistabel!$C$14,0)),"")</f>
        <v>#N/A</v>
      </c>
      <c r="AA68" s="326" t="e">
        <f>IF(Plananalyse!AA68=1,VLOOKUP(AA$5,Kruistabel!$B$6:$F$9,MATCH($C68,Kruistabel!$C$5:$F$5,0)+1,FALSE)+MIN(Kruistabel!$C$15,IF($D68="Ja",Kruistabel!$C$13,0)+IF(AA$6="Ja",Kruistabel!$C$14,0)),"")</f>
        <v>#N/A</v>
      </c>
      <c r="AB68" s="326" t="e">
        <f>IF(Plananalyse!AB68=1,VLOOKUP(AB$5,Kruistabel!$B$6:$F$9,MATCH($C68,Kruistabel!$C$5:$F$5,0)+1,FALSE)+MIN(Kruistabel!$C$15,IF($D68="Ja",Kruistabel!$C$13,0)+IF(AB$6="Ja",Kruistabel!$C$14,0)),"")</f>
        <v>#N/A</v>
      </c>
      <c r="AC68" s="326" t="e">
        <f>IF(Plananalyse!AC68=1,VLOOKUP(AC$5,Kruistabel!$B$6:$F$9,MATCH($C68,Kruistabel!$C$5:$F$5,0)+1,FALSE)+MIN(Kruistabel!$C$15,IF($D68="Ja",Kruistabel!$C$13,0)+IF(AC$6="Ja",Kruistabel!$C$14,0)),"")</f>
        <v>#N/A</v>
      </c>
      <c r="AD68" s="326" t="e">
        <f>IF(Plananalyse!AD68=1,VLOOKUP(AD$5,Kruistabel!$B$6:$F$9,MATCH($C68,Kruistabel!$C$5:$F$5,0)+1,FALSE)+MIN(Kruistabel!$C$15,IF($D68="Ja",Kruistabel!$C$13,0)+IF(AD$6="Ja",Kruistabel!$C$14,0)),"")</f>
        <v>#N/A</v>
      </c>
      <c r="AE68" s="326" t="e">
        <f>IF(Plananalyse!AE68=1,VLOOKUP(AE$5,Kruistabel!$B$6:$F$9,MATCH($C68,Kruistabel!$C$5:$F$5,0)+1,FALSE)+MIN(Kruistabel!$C$15,IF($D68="Ja",Kruistabel!$C$13,0)+IF(AE$6="Ja",Kruistabel!$C$14,0)),"")</f>
        <v>#N/A</v>
      </c>
      <c r="AF68" s="326" t="e">
        <f>IF(Plananalyse!AF68=1,VLOOKUP(AF$5,Kruistabel!$B$6:$F$9,MATCH($C68,Kruistabel!$C$5:$F$5,0)+1,FALSE)+MIN(Kruistabel!$C$15,IF($D68="Ja",Kruistabel!$C$13,0)+IF(AF$6="Ja",Kruistabel!$C$14,0)),"")</f>
        <v>#N/A</v>
      </c>
      <c r="AG68" s="326" t="e">
        <f>IF(Plananalyse!AG68=1,VLOOKUP(AG$5,Kruistabel!$B$6:$F$9,MATCH($C68,Kruistabel!$C$5:$F$5,0)+1,FALSE)+MIN(Kruistabel!$C$15,IF($D68="Ja",Kruistabel!$C$13,0)+IF(AG$6="Ja",Kruistabel!$C$14,0)),"")</f>
        <v>#N/A</v>
      </c>
      <c r="AH68" s="326" t="e">
        <f>IF(Plananalyse!AH68=1,VLOOKUP(AH$5,Kruistabel!$B$6:$F$9,MATCH($C68,Kruistabel!$C$5:$F$5,0)+1,FALSE)+MIN(Kruistabel!$C$15,IF($D68="Ja",Kruistabel!$C$13,0)+IF(AH$6="Ja",Kruistabel!$C$14,0)),"")</f>
        <v>#N/A</v>
      </c>
      <c r="AI68" s="326" t="e">
        <f>IF(Plananalyse!AI68=1,VLOOKUP(AI$5,Kruistabel!$B$6:$F$9,MATCH($C68,Kruistabel!$C$5:$F$5,0)+1,FALSE)+MIN(Kruistabel!$C$15,IF($D68="Ja",Kruistabel!$C$13,0)+IF(AI$6="Ja",Kruistabel!$C$14,0)),"")</f>
        <v>#N/A</v>
      </c>
      <c r="AJ68" s="326" t="e">
        <f>IF(Plananalyse!AJ68=1,VLOOKUP(AJ$5,Kruistabel!$B$6:$F$9,MATCH($C68,Kruistabel!$C$5:$F$5,0)+1,FALSE)+MIN(Kruistabel!$C$15,IF($D68="Ja",Kruistabel!$C$13,0)+IF(AJ$6="Ja",Kruistabel!$C$14,0)),"")</f>
        <v>#N/A</v>
      </c>
      <c r="AK68" s="326" t="e">
        <f>IF(Plananalyse!AK68=1,VLOOKUP(AK$5,Kruistabel!$B$6:$F$9,MATCH($C68,Kruistabel!$C$5:$F$5,0)+1,FALSE)+MIN(Kruistabel!$C$15,IF($D68="Ja",Kruistabel!$C$13,0)+IF(AK$6="Ja",Kruistabel!$C$14,0)),"")</f>
        <v>#N/A</v>
      </c>
      <c r="AL68" s="326" t="e">
        <f>IF(Plananalyse!AL68=1,VLOOKUP(AL$5,Kruistabel!$B$6:$F$9,MATCH($C68,Kruistabel!$C$5:$F$5,0)+1,FALSE)+MIN(Kruistabel!$C$15,IF($D68="Ja",Kruistabel!$C$13,0)+IF(AL$6="Ja",Kruistabel!$C$14,0)),"")</f>
        <v>#N/A</v>
      </c>
      <c r="AM68" s="326" t="e">
        <f>IF(Plananalyse!AM68=1,VLOOKUP(AM$5,Kruistabel!$B$6:$F$9,MATCH($C68,Kruistabel!$C$5:$F$5,0)+1,FALSE)+MIN(Kruistabel!$C$15,IF($D68="Ja",Kruistabel!$C$13,0)+IF(AM$6="Ja",Kruistabel!$C$14,0)),"")</f>
        <v>#N/A</v>
      </c>
      <c r="AN68" s="327"/>
      <c r="AO68" s="326" t="e">
        <f>IF(Plananalyse!AO68=1,VLOOKUP(AO$5,Kruistabel!$B$6:$F$9,MATCH($C68,Kruistabel!$C$5:$F$5,0)+1,FALSE)+MIN(Kruistabel!$C$15,IF($D68="Ja",Kruistabel!$C$13,0)+IF(AO$6="Ja",Kruistabel!$C$14,0)),"")</f>
        <v>#N/A</v>
      </c>
      <c r="AP68" s="326" t="e">
        <f>IF(Plananalyse!AP68=1,VLOOKUP(AP$5,Kruistabel!$B$6:$F$9,MATCH($C68,Kruistabel!$C$5:$F$5,0)+1,FALSE)+MIN(Kruistabel!$C$15,IF($D68="Ja",Kruistabel!$C$13,0)+IF(AP$6="Ja",Kruistabel!$C$14,0)),"")</f>
        <v>#N/A</v>
      </c>
      <c r="AQ68" s="326" t="e">
        <f>IF(Plananalyse!AQ68=1,VLOOKUP(AQ$5,Kruistabel!$B$6:$F$9,MATCH($C68,Kruistabel!$C$5:$F$5,0)+1,FALSE)+MIN(Kruistabel!$C$15,IF($D68="Ja",Kruistabel!$C$13,0)+IF(AQ$6="Ja",Kruistabel!$C$14,0)),"")</f>
        <v>#N/A</v>
      </c>
      <c r="AR68" s="326" t="e">
        <f>IF(Plananalyse!AR68=1,VLOOKUP(AR$5,Kruistabel!$B$6:$F$9,MATCH($C68,Kruistabel!$C$5:$F$5,0)+1,FALSE)+MIN(Kruistabel!$C$15,IF($D68="Ja",Kruistabel!$C$13,0)+IF(AR$6="Ja",Kruistabel!$C$14,0)),"")</f>
        <v>#N/A</v>
      </c>
      <c r="AS68" s="326" t="e">
        <f>IF(Plananalyse!AS68=1,VLOOKUP(AS$5,Kruistabel!$B$6:$F$9,MATCH($C68,Kruistabel!$C$5:$F$5,0)+1,FALSE)+MIN(Kruistabel!$C$15,IF($D68="Ja",Kruistabel!$C$13,0)+IF(AS$6="Ja",Kruistabel!$C$14,0)),"")</f>
        <v>#N/A</v>
      </c>
      <c r="AT68" s="326" t="e">
        <f>IF(Plananalyse!AT68=1,VLOOKUP(AT$5,Kruistabel!$B$6:$F$9,MATCH($C68,Kruistabel!$C$5:$F$5,0)+1,FALSE)+MIN(Kruistabel!$C$15,IF($D68="Ja",Kruistabel!$C$13,0)+IF(AT$6="Ja",Kruistabel!$C$14,0)),"")</f>
        <v>#N/A</v>
      </c>
      <c r="AU68" s="326" t="e">
        <f>IF(Plananalyse!AU68=1,VLOOKUP(AU$5,Kruistabel!$B$6:$F$9,MATCH($C68,Kruistabel!$C$5:$F$5,0)+1,FALSE)+MIN(Kruistabel!$C$15,IF($D68="Ja",Kruistabel!$C$13,0)+IF(AU$6="Ja",Kruistabel!$C$14,0)),"")</f>
        <v>#N/A</v>
      </c>
      <c r="AV68" s="326" t="e">
        <f>IF(Plananalyse!AV68=1,VLOOKUP(AV$5,Kruistabel!$B$6:$F$9,MATCH($C68,Kruistabel!$C$5:$F$5,0)+1,FALSE)+MIN(Kruistabel!$C$15,IF($D68="Ja",Kruistabel!$C$13,0)+IF(AV$6="Ja",Kruistabel!$C$14,0)),"")</f>
        <v>#N/A</v>
      </c>
      <c r="AW68" s="326" t="e">
        <f>IF(Plananalyse!AW68=1,VLOOKUP(AW$5,Kruistabel!$B$6:$F$9,MATCH($C68,Kruistabel!$C$5:$F$5,0)+1,FALSE)+MIN(Kruistabel!$C$15,IF($D68="Ja",Kruistabel!$C$13,0)+IF(AW$6="Ja",Kruistabel!$C$14,0)),"")</f>
        <v>#N/A</v>
      </c>
      <c r="AX68" s="326" t="e">
        <f>IF(Plananalyse!AX68=1,VLOOKUP(AX$5,Kruistabel!$B$6:$F$9,MATCH($C68,Kruistabel!$C$5:$F$5,0)+1,FALSE)+MIN(Kruistabel!$C$15,IF($D68="Ja",Kruistabel!$C$13,0)+IF(AX$6="Ja",Kruistabel!$C$14,0)),"")</f>
        <v>#N/A</v>
      </c>
      <c r="AY68" s="327"/>
      <c r="AZ68" s="326" t="e">
        <f>IF(Plananalyse!AZ68=1,VLOOKUP(AZ$5,Kruistabel!$B$6:$F$9,MATCH($C68,Kruistabel!$C$5:$F$5,0)+1,FALSE)+MIN(Kruistabel!$C$15,IF($D68="Ja",Kruistabel!$C$13,0)+IF(AZ$6="Ja",Kruistabel!$C$14,0)),"")</f>
        <v>#N/A</v>
      </c>
      <c r="BA68" s="326" t="e">
        <f>IF(Plananalyse!BA68=1,VLOOKUP(BA$5,Kruistabel!$B$6:$F$9,MATCH($C68,Kruistabel!$C$5:$F$5,0)+1,FALSE)+MIN(Kruistabel!$C$15,IF($D68="Ja",Kruistabel!$C$13,0)+IF(BA$6="Ja",Kruistabel!$C$14,0)),"")</f>
        <v>#N/A</v>
      </c>
      <c r="BB68" s="326" t="e">
        <f>IF(Plananalyse!BB68=1,VLOOKUP(BB$5,Kruistabel!$B$6:$F$9,MATCH($C68,Kruistabel!$C$5:$F$5,0)+1,FALSE)+MIN(Kruistabel!$C$15,IF($D68="Ja",Kruistabel!$C$13,0)+IF(BB$6="Ja",Kruistabel!$C$14,0)),"")</f>
        <v>#N/A</v>
      </c>
      <c r="BC68" s="326" t="e">
        <f>IF(Plananalyse!BC68=1,VLOOKUP(BC$5,Kruistabel!$B$6:$F$9,MATCH($C68,Kruistabel!$C$5:$F$5,0)+1,FALSE)+MIN(Kruistabel!$C$15,IF($D68="Ja",Kruistabel!$C$13,0)+IF(BC$6="Ja",Kruistabel!$C$14,0)),"")</f>
        <v>#N/A</v>
      </c>
      <c r="BD68" s="326" t="e">
        <f>IF(Plananalyse!BD68=1,VLOOKUP(BD$5,Kruistabel!$B$6:$F$9,MATCH($C68,Kruistabel!$C$5:$F$5,0)+1,FALSE)+MIN(Kruistabel!$C$15,IF($D68="Ja",Kruistabel!$C$13,0)+IF(BD$6="Ja",Kruistabel!$C$14,0)),"")</f>
        <v>#N/A</v>
      </c>
      <c r="BE68" s="326" t="e">
        <f>IF(Plananalyse!BE68=1,VLOOKUP(BE$5,Kruistabel!$B$6:$F$9,MATCH($C68,Kruistabel!$C$5:$F$5,0)+1,FALSE)+MIN(Kruistabel!$C$15,IF($D68="Ja",Kruistabel!$C$13,0)+IF(BE$6="Ja",Kruistabel!$C$14,0)),"")</f>
        <v>#N/A</v>
      </c>
      <c r="BF68" s="326" t="e">
        <f>IF(Plananalyse!BF68=1,VLOOKUP(BF$5,Kruistabel!$B$6:$F$9,MATCH($C68,Kruistabel!$C$5:$F$5,0)+1,FALSE)+MIN(Kruistabel!$C$15,IF($D68="Ja",Kruistabel!$C$13,0)+IF(BF$6="Ja",Kruistabel!$C$14,0)),"")</f>
        <v>#N/A</v>
      </c>
      <c r="BG68" s="326" t="e">
        <f>IF(Plananalyse!BG68=1,VLOOKUP(BG$5,Kruistabel!$B$6:$F$9,MATCH($C68,Kruistabel!$C$5:$F$5,0)+1,FALSE)+MIN(Kruistabel!$C$15,IF($D68="Ja",Kruistabel!$C$13,0)+IF(BG$6="Ja",Kruistabel!$C$14,0)),"")</f>
        <v>#N/A</v>
      </c>
      <c r="BH68" s="326" t="e">
        <f>IF(Plananalyse!BH68=1,VLOOKUP(BH$5,Kruistabel!$B$6:$F$9,MATCH($C68,Kruistabel!$C$5:$F$5,0)+1,FALSE)+MIN(Kruistabel!$C$15,IF($D68="Ja",Kruistabel!$C$13,0)+IF(BH$6="Ja",Kruistabel!$C$14,0)),"")</f>
        <v>#N/A</v>
      </c>
      <c r="BI68" s="327"/>
      <c r="BJ68" s="326" t="e">
        <f>IF(Plananalyse!BJ68=1,VLOOKUP(BJ$5,Kruistabel!$B$6:$F$9,MATCH($C68,Kruistabel!$C$5:$F$5,0)+1,FALSE)+MIN(Kruistabel!$C$15,IF($D68="Ja",Kruistabel!$C$13,0)+IF(BJ$6="Ja",Kruistabel!$C$14,0)),"")</f>
        <v>#N/A</v>
      </c>
      <c r="BK68" s="326" t="e">
        <f>IF(Plananalyse!BK68=1,VLOOKUP(BK$5,Kruistabel!$B$6:$F$9,MATCH($C68,Kruistabel!$C$5:$F$5,0)+1,FALSE)+MIN(Kruistabel!$C$15,IF($D68="Ja",Kruistabel!$C$13,0)+IF(BK$6="Ja",Kruistabel!$C$14,0)),"")</f>
        <v>#N/A</v>
      </c>
      <c r="BL68" s="326" t="e">
        <f>IF(Plananalyse!BL68=1,VLOOKUP(BL$5,Kruistabel!$B$6:$F$9,MATCH($C68,Kruistabel!$C$5:$F$5,0)+1,FALSE)+MIN(Kruistabel!$C$15,IF($D68="Ja",Kruistabel!$C$13,0)+IF(BL$6="Ja",Kruistabel!$C$14,0)),"")</f>
        <v>#N/A</v>
      </c>
      <c r="BM68" s="326" t="e">
        <f ca="1">IF(Plananalyse!BM68=1,VLOOKUP(BM$5,Kruistabel!$B$6:$F$9,MATCH($C68,Kruistabel!$C$5:$F$5,0)+1,FALSE)+MIN(Kruistabel!$C$15,IF($D68="Ja",Kruistabel!$C$13,0)+IF(BM$6="Ja",Kruistabel!$C$14,0)),"")</f>
        <v>#N/A</v>
      </c>
      <c r="BN68" s="326" t="e">
        <f ca="1">IF(Plananalyse!BN68=1,VLOOKUP(BN$5,Kruistabel!$B$6:$F$9,MATCH($C68,Kruistabel!$C$5:$F$5,0)+1,FALSE)+MIN(Kruistabel!$C$15,IF($D68="Ja",Kruistabel!$C$13,0)+IF(BN$6="Ja",Kruistabel!$C$14,0)),"")</f>
        <v>#N/A</v>
      </c>
      <c r="BO68" s="326" t="e">
        <f ca="1">IF(Plananalyse!BO68=1,VLOOKUP(BO$5,Kruistabel!$B$6:$F$9,MATCH($C68,Kruistabel!$C$5:$F$5,0)+1,FALSE)+MIN(Kruistabel!$C$15,IF($D68="Ja",Kruistabel!$C$13,0)+IF(BO$6="Ja",Kruistabel!$C$14,0)),"")</f>
        <v>#N/A</v>
      </c>
      <c r="BP68" s="326" t="e">
        <f ca="1">IF(Plananalyse!BP68=1,VLOOKUP(BP$5,Kruistabel!$B$6:$F$9,MATCH($C68,Kruistabel!$C$5:$F$5,0)+1,FALSE)+MIN(Kruistabel!$C$15,IF($D68="Ja",Kruistabel!$C$13,0)+IF(BP$6="Ja",Kruistabel!$C$14,0)),"")</f>
        <v>#N/A</v>
      </c>
      <c r="BQ68" s="326" t="e">
        <f ca="1">IF(Plananalyse!BQ68=1,VLOOKUP(BQ$5,Kruistabel!$B$6:$F$9,MATCH($C68,Kruistabel!$C$5:$F$5,0)+1,FALSE)+MIN(Kruistabel!$C$15,IF($D68="Ja",Kruistabel!$C$13,0)+IF(BQ$6="Ja",Kruistabel!$C$14,0)),"")</f>
        <v>#N/A</v>
      </c>
      <c r="BR68" s="326" t="e">
        <f ca="1">IF(Plananalyse!BR68=1,VLOOKUP(BR$5,Kruistabel!$B$6:$F$9,MATCH($C68,Kruistabel!$C$5:$F$5,0)+1,FALSE)+MIN(Kruistabel!$C$15,IF($D68="Ja",Kruistabel!$C$13,0)+IF(BR$6="Ja",Kruistabel!$C$14,0)),"")</f>
        <v>#REF!</v>
      </c>
      <c r="BS68" s="326" t="e">
        <f ca="1">IF(Plananalyse!BS68=1,VLOOKUP(BS$5,Kruistabel!$B$6:$F$9,MATCH($C68,Kruistabel!$C$5:$F$5,0)+1,FALSE)+MIN(Kruistabel!$C$15,IF($D68="Ja",Kruistabel!$C$13,0)+IF(BS$6="Ja",Kruistabel!$C$14,0)),"")</f>
        <v>#REF!</v>
      </c>
      <c r="BT68" s="65"/>
      <c r="BU68" s="231" t="e">
        <f ca="1">IF(Plananalyse!BU68=1,VLOOKUP(BU$5,Kruistabel!$B$6:$F$9,MATCH($C68,Kruistabel!$C$5:$F$5,0)+1,FALSE)+MIN(Kruistabel!$C$15,IF($D68="Ja",Kruistabel!$C$13,0)+IF(BU$6="Ja",Kruistabel!$C$14,0)),"")</f>
        <v>#N/A</v>
      </c>
      <c r="BV68" s="326" t="e">
        <f ca="1">IF(Plananalyse!BV68=1,VLOOKUP(BV$5,Kruistabel!$B$6:$F$9,MATCH($C68,Kruistabel!$C$5:$F$5,0)+1,FALSE)+MIN(Kruistabel!$C$15,IF($D68="Ja",Kruistabel!$C$13,0)+IF(BV$6="Ja",Kruistabel!$C$14,0)),"")</f>
        <v>#N/A</v>
      </c>
      <c r="BW68" s="326" t="e">
        <f ca="1">IF(Plananalyse!BW68=1,VLOOKUP(BW$5,Kruistabel!$B$6:$F$9,MATCH($C68,Kruistabel!$C$5:$F$5,0)+1,FALSE)+MIN(Kruistabel!$C$15,IF($D68="Ja",Kruistabel!$C$13,0)+IF(BW$6="Ja",Kruistabel!$C$14,0)),"")</f>
        <v>#N/A</v>
      </c>
      <c r="BX68" s="326" t="e">
        <f ca="1">IF(Plananalyse!BX68=1,VLOOKUP(BX$5,Kruistabel!$B$6:$F$9,MATCH($C68,Kruistabel!$C$5:$F$5,0)+1,FALSE)+MIN(Kruistabel!$C$15,IF($D68="Ja",Kruistabel!$C$13,0)+IF(BX$6="Ja",Kruistabel!$C$14,0)),"")</f>
        <v>#N/A</v>
      </c>
      <c r="BY68" s="327"/>
      <c r="BZ68" s="326" t="e">
        <f ca="1">IF(Plananalyse!BZ68=1,VLOOKUP(BZ$5,Kruistabel!$B$6:$F$9,MATCH($C68,Kruistabel!$C$5:$F$5,0)+1,FALSE)+MIN(Kruistabel!$C$15,IF($D68="Ja",Kruistabel!$C$13,0)+IF(BZ$6="Ja",Kruistabel!$C$14,0)),"")</f>
        <v>#N/A</v>
      </c>
      <c r="CA68" s="326" t="e">
        <f ca="1">IF(Plananalyse!CA68=1,VLOOKUP(CA$5,Kruistabel!$B$6:$F$9,MATCH($C68,Kruistabel!$C$5:$F$5,0)+1,FALSE)+MIN(Kruistabel!$C$15,IF($D68="Ja",Kruistabel!$C$13,0)+IF(CA$6="Ja",Kruistabel!$C$14,0)),"")</f>
        <v>#N/A</v>
      </c>
      <c r="CB68" s="326" t="e">
        <f ca="1">IF(Plananalyse!CB68=1,VLOOKUP(CB$5,Kruistabel!$B$6:$F$9,MATCH($C68,Kruistabel!$C$5:$F$5,0)+1,FALSE)+MIN(Kruistabel!$C$15,IF($D68="Ja",Kruistabel!$C$13,0)+IF(CB$6="Ja",Kruistabel!$C$14,0)),"")</f>
        <v>#N/A</v>
      </c>
      <c r="CC68" s="326" t="e">
        <f ca="1">IF(Plananalyse!CC68=1,VLOOKUP(CC$5,Kruistabel!$B$6:$F$9,MATCH($C68,Kruistabel!$C$5:$F$5,0)+1,FALSE)+MIN(Kruistabel!$C$15,IF($D68="Ja",Kruistabel!$C$13,0)+IF(CC$6="Ja",Kruistabel!$C$14,0)),"")</f>
        <v>#N/A</v>
      </c>
      <c r="CD68" s="326" t="e">
        <f ca="1">IF(Plananalyse!CD68=1,VLOOKUP(CD$5,Kruistabel!$B$6:$F$9,MATCH($C68,Kruistabel!$C$5:$F$5,0)+1,FALSE)+MIN(Kruistabel!$C$15,IF($D68="Ja",Kruistabel!$C$13,0)+IF(CD$6="Ja",Kruistabel!$C$14,0)),"")</f>
        <v>#N/A</v>
      </c>
      <c r="CE68" s="326" t="e">
        <f ca="1">IF(Plananalyse!CE68=1,VLOOKUP(CE$5,Kruistabel!$B$6:$F$9,MATCH($C68,Kruistabel!$C$5:$F$5,0)+1,FALSE)+MIN(Kruistabel!$C$15,IF($D68="Ja",Kruistabel!$C$13,0)+IF(CE$6="Ja",Kruistabel!$C$14,0)),"")</f>
        <v>#N/A</v>
      </c>
      <c r="CF68" s="326" t="e">
        <f ca="1">IF(Plananalyse!CF68=1,VLOOKUP(CF$5,Kruistabel!$B$6:$F$9,MATCH($C68,Kruistabel!$C$5:$F$5,0)+1,FALSE)+MIN(Kruistabel!$C$15,IF($D68="Ja",Kruistabel!$C$13,0)+IF(CF$6="Ja",Kruistabel!$C$14,0)),"")</f>
        <v>#N/A</v>
      </c>
      <c r="CG68" s="326" t="e">
        <f ca="1">IF(Plananalyse!CG68=1,VLOOKUP(CG$5,Kruistabel!$B$6:$F$9,MATCH($C68,Kruistabel!$C$5:$F$5,0)+1,FALSE)+MIN(Kruistabel!$C$15,IF($D68="Ja",Kruistabel!$C$13,0)+IF(CG$6="Ja",Kruistabel!$C$14,0)),"")</f>
        <v>#REF!</v>
      </c>
      <c r="CH68" s="326" t="e">
        <f ca="1">IF(Plananalyse!CH68=1,VLOOKUP(CH$5,Kruistabel!$B$6:$F$9,MATCH($C68,Kruistabel!$C$5:$F$5,0)+1,FALSE)+MIN(Kruistabel!$C$15,IF($D68="Ja",Kruistabel!$C$13,0)+IF(CH$6="Ja",Kruistabel!$C$14,0)),"")</f>
        <v>#REF!</v>
      </c>
      <c r="CI68" s="65"/>
      <c r="CJ68" s="326" t="e">
        <f ca="1">IF(Plananalyse!CJ68=1,VLOOKUP(CJ$5,Kruistabel!$B$6:$F$9,MATCH($C68,Kruistabel!$C$5:$F$5,0)+1,FALSE)+MIN(Kruistabel!$C$15,IF($D68="Ja",Kruistabel!$C$13,0)+IF(CJ$6="Ja",Kruistabel!$C$14,0)),"")</f>
        <v>#N/A</v>
      </c>
      <c r="CK68" s="326" t="e">
        <f ca="1">IF(Plananalyse!CK68=1,VLOOKUP(CK$5,Kruistabel!$B$6:$F$9,MATCH($C68,Kruistabel!$C$5:$F$5,0)+1,FALSE)+MIN(Kruistabel!$C$15,IF($D68="Ja",Kruistabel!$C$13,0)+IF(CK$6="Ja",Kruistabel!$C$14,0)),"")</f>
        <v>#N/A</v>
      </c>
      <c r="CL68" s="326" t="e">
        <f ca="1">IF(Plananalyse!CL68=1,VLOOKUP(CL$5,Kruistabel!$B$6:$F$9,MATCH($C68,Kruistabel!$C$5:$F$5,0)+1,FALSE)+MIN(Kruistabel!$C$15,IF($D68="Ja",Kruistabel!$C$13,0)+IF(CL$6="Ja",Kruistabel!$C$14,0)),"")</f>
        <v>#N/A</v>
      </c>
      <c r="CM68" s="326" t="e">
        <f ca="1">IF(Plananalyse!CM68=1,VLOOKUP(CM$5,Kruistabel!$B$6:$F$9,MATCH($C68,Kruistabel!$C$5:$F$5,0)+1,FALSE)+MIN(Kruistabel!$C$15,IF($D68="Ja",Kruistabel!$C$13,0)+IF(CM$6="Ja",Kruistabel!$C$14,0)),"")</f>
        <v>#N/A</v>
      </c>
      <c r="CN68" s="326" t="e">
        <f ca="1">IF(Plananalyse!CN68=1,VLOOKUP(CN$5,Kruistabel!$B$6:$F$9,MATCH($C68,Kruistabel!$C$5:$F$5,0)+1,FALSE)+MIN(Kruistabel!$C$15,IF($D68="Ja",Kruistabel!$C$13,0)+IF(CN$6="Ja",Kruistabel!$C$14,0)),"")</f>
        <v>#N/A</v>
      </c>
      <c r="CO68" s="326" t="e">
        <f ca="1">IF(Plananalyse!CO68=1,VLOOKUP(CO$5,Kruistabel!$B$6:$F$9,MATCH($C68,Kruistabel!$C$5:$F$5,0)+1,FALSE)+MIN(Kruistabel!$C$15,IF($D68="Ja",Kruistabel!$C$13,0)+IF(CO$6="Ja",Kruistabel!$C$14,0)),"")</f>
        <v>#N/A</v>
      </c>
      <c r="CP68" s="326" t="e">
        <f ca="1">IF(Plananalyse!CP68=1,VLOOKUP(CP$5,Kruistabel!$B$6:$F$9,MATCH($C68,Kruistabel!$C$5:$F$5,0)+1,FALSE)+MIN(Kruistabel!$C$15,IF($D68="Ja",Kruistabel!$C$13,0)+IF(CP$6="Ja",Kruistabel!$C$14,0)),"")</f>
        <v>#N/A</v>
      </c>
      <c r="CQ68" s="326" t="e">
        <f ca="1">IF(Plananalyse!CQ68=1,VLOOKUP(CQ$5,Kruistabel!$B$6:$F$9,MATCH($C68,Kruistabel!$C$5:$F$5,0)+1,FALSE)+MIN(Kruistabel!$C$15,IF($D68="Ja",Kruistabel!$C$13,0)+IF(CQ$6="Ja",Kruistabel!$C$14,0)),"")</f>
        <v>#N/A</v>
      </c>
      <c r="CR68" s="326" t="e">
        <f ca="1">IF(Plananalyse!CR68=1,VLOOKUP(CR$5,Kruistabel!$B$6:$F$9,MATCH($C68,Kruistabel!$C$5:$F$5,0)+1,FALSE)+MIN(Kruistabel!$C$15,IF($D68="Ja",Kruistabel!$C$13,0)+IF(CR$6="Ja",Kruistabel!$C$14,0)),"")</f>
        <v>#N/A</v>
      </c>
      <c r="CS68" s="326" t="e">
        <f ca="1">IF(Plananalyse!CS68=1,VLOOKUP(CS$5,Kruistabel!$B$6:$F$9,MATCH($C68,Kruistabel!$C$5:$F$5,0)+1,FALSE)+MIN(Kruistabel!$C$15,IF($D68="Ja",Kruistabel!$C$13,0)+IF(CS$6="Ja",Kruistabel!$C$14,0)),"")</f>
        <v>#N/A</v>
      </c>
      <c r="CT68" s="326" t="e">
        <f ca="1">IF(Plananalyse!CT68=1,VLOOKUP(CT$5,Kruistabel!$B$6:$F$9,MATCH($C68,Kruistabel!$C$5:$F$5,0)+1,FALSE)+MIN(Kruistabel!$C$15,IF($D68="Ja",Kruistabel!$C$13,0)+IF(CT$6="Ja",Kruistabel!$C$14,0)),"")</f>
        <v>#N/A</v>
      </c>
      <c r="CU68" s="326" t="e">
        <f ca="1">IF(Plananalyse!CU68=1,VLOOKUP(CU$5,Kruistabel!$B$6:$F$9,MATCH($C68,Kruistabel!$C$5:$F$5,0)+1,FALSE)+MIN(Kruistabel!$C$15,IF($D68="Ja",Kruistabel!$C$13,0)+IF(CU$6="Ja",Kruistabel!$C$14,0)),"")</f>
        <v>#N/A</v>
      </c>
      <c r="CV68" s="326" t="e">
        <f ca="1">IF(Plananalyse!CV68=1,VLOOKUP(CV$5,Kruistabel!$B$6:$F$9,MATCH($C68,Kruistabel!$C$5:$F$5,0)+1,FALSE)+MIN(Kruistabel!$C$15,IF($D68="Ja",Kruistabel!$C$13,0)+IF(CV$6="Ja",Kruistabel!$C$14,0)),"")</f>
        <v>#N/A</v>
      </c>
      <c r="CW68" s="326" t="e">
        <f ca="1">IF(Plananalyse!CW68=1,VLOOKUP(CW$5,Kruistabel!$B$6:$F$9,MATCH($C68,Kruistabel!$C$5:$F$5,0)+1,FALSE)+MIN(Kruistabel!$C$15,IF($D68="Ja",Kruistabel!$C$13,0)+IF(CW$6="Ja",Kruistabel!$C$14,0)),"")</f>
        <v>#N/A</v>
      </c>
      <c r="CX68" s="326" t="e">
        <f ca="1">IF(Plananalyse!CX68=1,VLOOKUP(CX$5,Kruistabel!$B$6:$F$9,MATCH($C68,Kruistabel!$C$5:$F$5,0)+1,FALSE)+MIN(Kruistabel!$C$15,IF($D68="Ja",Kruistabel!$C$13,0)+IF(CX$6="Ja",Kruistabel!$C$14,0)),"")</f>
        <v>#N/A</v>
      </c>
      <c r="CY68" s="326" t="e">
        <f ca="1">IF(Plananalyse!CY68=1,VLOOKUP(CY$5,Kruistabel!$B$6:$F$9,MATCH($C68,Kruistabel!$C$5:$F$5,0)+1,FALSE)+MIN(Kruistabel!$C$15,IF($D68="Ja",Kruistabel!$C$13,0)+IF(CY$6="Ja",Kruistabel!$C$14,0)),"")</f>
        <v>#N/A</v>
      </c>
      <c r="CZ68" s="326" t="e">
        <f ca="1">IF(Plananalyse!CZ68=1,VLOOKUP(CZ$5,Kruistabel!$B$6:$F$9,MATCH($C68,Kruistabel!$C$5:$F$5,0)+1,FALSE)+MIN(Kruistabel!$C$15,IF($D68="Ja",Kruistabel!$C$13,0)+IF(CZ$6="Ja",Kruistabel!$C$14,0)),"")</f>
        <v>#N/A</v>
      </c>
      <c r="DA68" s="326" t="e">
        <f ca="1">IF(Plananalyse!DA68=1,VLOOKUP(DA$5,Kruistabel!$B$6:$F$9,MATCH($C68,Kruistabel!$C$5:$F$5,0)+1,FALSE)+MIN(Kruistabel!$C$15,IF($D68="Ja",Kruistabel!$C$13,0)+IF(DA$6="Ja",Kruistabel!$C$14,0)),"")</f>
        <v>#N/A</v>
      </c>
      <c r="DB68" s="326" t="e">
        <f ca="1">IF(Plananalyse!DB68=1,VLOOKUP(DB$5,Kruistabel!$B$6:$F$9,MATCH($C68,Kruistabel!$C$5:$F$5,0)+1,FALSE)+MIN(Kruistabel!$C$15,IF($D68="Ja",Kruistabel!$C$13,0)+IF(DB$6="Ja",Kruistabel!$C$14,0)),"")</f>
        <v>#N/A</v>
      </c>
      <c r="DC68" s="326" t="e">
        <f ca="1">IF(Plananalyse!DC68=1,VLOOKUP(DC$5,Kruistabel!$B$6:$F$9,MATCH($C68,Kruistabel!$C$5:$F$5,0)+1,FALSE)+MIN(Kruistabel!$C$15,IF($D68="Ja",Kruistabel!$C$13,0)+IF(DC$6="Ja",Kruistabel!$C$14,0)),"")</f>
        <v>#N/A</v>
      </c>
      <c r="DD68" s="327"/>
      <c r="DE68" s="326" t="e">
        <f ca="1">IF(Plananalyse!DE68=1,VLOOKUP(DE$5,Kruistabel!$B$6:$F$9,MATCH($C68,Kruistabel!$C$5:$F$5,0)+1,FALSE)+MIN(Kruistabel!$C$15,IF($D68="Ja",Kruistabel!$C$13,0)+IF(DE$6="Ja",Kruistabel!$C$14,0)),"")</f>
        <v>#N/A</v>
      </c>
      <c r="DF68" s="326" t="e">
        <f ca="1">IF(Plananalyse!DF68=1,VLOOKUP(DF$5,Kruistabel!$B$6:$F$9,MATCH($C68,Kruistabel!$C$5:$F$5,0)+1,FALSE)+MIN(Kruistabel!$C$15,IF($D68="Ja",Kruistabel!$C$13,0)+IF(DF$6="Ja",Kruistabel!$C$14,0)),"")</f>
        <v>#N/A</v>
      </c>
      <c r="DG68" s="326" t="e">
        <f ca="1">IF(Plananalyse!DG68=1,VLOOKUP(DG$5,Kruistabel!$B$6:$F$9,MATCH($C68,Kruistabel!$C$5:$F$5,0)+1,FALSE)+MIN(Kruistabel!$C$15,IF($D68="Ja",Kruistabel!$C$13,0)+IF(DG$6="Ja",Kruistabel!$C$14,0)),"")</f>
        <v>#N/A</v>
      </c>
      <c r="DH68" s="326" t="e">
        <f ca="1">IF(Plananalyse!DH68=1,VLOOKUP(DH$5,Kruistabel!$B$6:$F$9,MATCH($C68,Kruistabel!$C$5:$F$5,0)+1,FALSE)+MIN(Kruistabel!$C$15,IF($D68="Ja",Kruistabel!$C$13,0)+IF(DH$6="Ja",Kruistabel!$C$14,0)),"")</f>
        <v>#N/A</v>
      </c>
      <c r="DI68" s="326" t="e">
        <f ca="1">IF(Plananalyse!DI68=1,VLOOKUP(DI$5,Kruistabel!$B$6:$F$9,MATCH($C68,Kruistabel!$C$5:$F$5,0)+1,FALSE)+MIN(Kruistabel!$C$15,IF($D68="Ja",Kruistabel!$C$13,0)+IF(DI$6="Ja",Kruistabel!$C$14,0)),"")</f>
        <v>#N/A</v>
      </c>
      <c r="DJ68" s="326" t="e">
        <f ca="1">IF(Plananalyse!DJ68=1,VLOOKUP(DJ$5,Kruistabel!$B$6:$F$9,MATCH($C68,Kruistabel!$C$5:$F$5,0)+1,FALSE)+MIN(Kruistabel!$C$15,IF($D68="Ja",Kruistabel!$C$13,0)+IF(DJ$6="Ja",Kruistabel!$C$14,0)),"")</f>
        <v>#N/A</v>
      </c>
      <c r="DK68" s="326" t="e">
        <f ca="1">IF(Plananalyse!DK68=1,VLOOKUP(DK$5,Kruistabel!$B$6:$F$9,MATCH($C68,Kruistabel!$C$5:$F$5,0)+1,FALSE)+MIN(Kruistabel!$C$15,IF($D68="Ja",Kruistabel!$C$13,0)+IF(DK$6="Ja",Kruistabel!$C$14,0)),"")</f>
        <v>#REF!</v>
      </c>
      <c r="DL68" s="326" t="e">
        <f ca="1">IF(Plananalyse!DL68=1,VLOOKUP(DL$5,Kruistabel!$B$6:$F$9,MATCH($C68,Kruistabel!$C$5:$F$5,0)+1,FALSE)+MIN(Kruistabel!$C$15,IF($D68="Ja",Kruistabel!$C$13,0)+IF(DL$6="Ja",Kruistabel!$C$14,0)),"")</f>
        <v>#REF!</v>
      </c>
      <c r="DM68" s="327"/>
      <c r="DN68" s="326" t="e">
        <f ca="1">IF(Plananalyse!DN68=1,VLOOKUP(DN$5,Kruistabel!$B$6:$F$9,MATCH($C68,Kruistabel!$C$5:$F$5,0)+1,FALSE)+MIN(Kruistabel!$C$15,IF($D68="Ja",Kruistabel!$C$13,0)+IF(DN$6="Ja",Kruistabel!$C$14,0)),"")</f>
        <v>#N/A</v>
      </c>
      <c r="DO68" s="326" t="e">
        <f ca="1">IF(Plananalyse!DO68=1,VLOOKUP(DO$5,Kruistabel!$B$6:$F$9,MATCH($C68,Kruistabel!$C$5:$F$5,0)+1,FALSE)+MIN(Kruistabel!$C$15,IF($D68="Ja",Kruistabel!$C$13,0)+IF(DO$6="Ja",Kruistabel!$C$14,0)),"")</f>
        <v>#N/A</v>
      </c>
      <c r="DP68" s="326" t="e">
        <f ca="1">IF(Plananalyse!DP68=1,VLOOKUP(DP$5,Kruistabel!$B$6:$F$9,MATCH($C68,Kruistabel!$C$5:$F$5,0)+1,FALSE)+MIN(Kruistabel!$C$15,IF($D68="Ja",Kruistabel!$C$13,0)+IF(DP$6="Ja",Kruistabel!$C$14,0)),"")</f>
        <v>#N/A</v>
      </c>
      <c r="DQ68" s="326" t="e">
        <f ca="1">IF(Plananalyse!DQ68=1,VLOOKUP(DQ$5,Kruistabel!$B$6:$F$9,MATCH($C68,Kruistabel!$C$5:$F$5,0)+1,FALSE)+MIN(Kruistabel!$C$15,IF($D68="Ja",Kruistabel!$C$13,0)+IF(DQ$6="Ja",Kruistabel!$C$14,0)),"")</f>
        <v>#N/A</v>
      </c>
      <c r="DR68" s="326" t="e">
        <f ca="1">IF(Plananalyse!DR68=1,VLOOKUP(DR$5,Kruistabel!$B$6:$F$9,MATCH($C68,Kruistabel!$C$5:$F$5,0)+1,FALSE)+MIN(Kruistabel!$C$15,IF($D68="Ja",Kruistabel!$C$13,0)+IF(DR$6="Ja",Kruistabel!$C$14,0)),"")</f>
        <v>#N/A</v>
      </c>
      <c r="DS68" s="326" t="e">
        <f ca="1">IF(Plananalyse!DS68=1,VLOOKUP(DS$5,Kruistabel!$B$6:$F$9,MATCH($C68,Kruistabel!$C$5:$F$5,0)+1,FALSE)+MIN(Kruistabel!$C$15,IF($D68="Ja",Kruistabel!$C$13,0)+IF(DS$6="Ja",Kruistabel!$C$14,0)),"")</f>
        <v>#N/A</v>
      </c>
      <c r="DT68" s="326" t="e">
        <f ca="1">IF(Plananalyse!DT68=1,VLOOKUP(DT$5,Kruistabel!$B$6:$F$9,MATCH($C68,Kruistabel!$C$5:$F$5,0)+1,FALSE)+MIN(Kruistabel!$C$15,IF($D68="Ja",Kruistabel!$C$13,0)+IF(DT$6="Ja",Kruistabel!$C$14,0)),"")</f>
        <v>#N/A</v>
      </c>
      <c r="DU68" s="326" t="e">
        <f ca="1">IF(Plananalyse!DU68=1,VLOOKUP(DU$5,Kruistabel!$B$6:$F$9,MATCH($C68,Kruistabel!$C$5:$F$5,0)+1,FALSE)+MIN(Kruistabel!$C$15,IF($D68="Ja",Kruistabel!$C$13,0)+IF(DU$6="Ja",Kruistabel!$C$14,0)),"")</f>
        <v>#N/A</v>
      </c>
      <c r="DV68" s="326" t="e">
        <f ca="1">IF(Plananalyse!DV68=1,VLOOKUP(DV$5,Kruistabel!$B$6:$F$9,MATCH($C68,Kruistabel!$C$5:$F$5,0)+1,FALSE)+MIN(Kruistabel!$C$15,IF($D68="Ja",Kruistabel!$C$13,0)+IF(DV$6="Ja",Kruistabel!$C$14,0)),"")</f>
        <v>#N/A</v>
      </c>
      <c r="DW68" s="326" t="e">
        <f ca="1">IF(Plananalyse!DW68=1,VLOOKUP(DW$5,Kruistabel!$B$6:$F$9,MATCH($C68,Kruistabel!$C$5:$F$5,0)+1,FALSE)+MIN(Kruistabel!$C$15,IF($D68="Ja",Kruistabel!$C$13,0)+IF(DW$6="Ja",Kruistabel!$C$14,0)),"")</f>
        <v>#REF!</v>
      </c>
      <c r="DX68" s="326" t="e">
        <f ca="1">IF(Plananalyse!DX68=1,VLOOKUP(DX$5,Kruistabel!$B$6:$F$9,MATCH($C68,Kruistabel!$C$5:$F$5,0)+1,FALSE)+MIN(Kruistabel!$C$15,IF($D68="Ja",Kruistabel!$C$13,0)+IF(DX$6="Ja",Kruistabel!$C$14,0)),"")</f>
        <v>#REF!</v>
      </c>
      <c r="DY68" s="327"/>
      <c r="DZ68" s="326" t="e">
        <f ca="1">IF(Plananalyse!DZ68=1,VLOOKUP(DZ$5,Kruistabel!$B$6:$F$9,MATCH($C68,Kruistabel!$C$5:$F$5,0)+1,FALSE)+MIN(Kruistabel!$C$15,IF($D68="Ja",Kruistabel!$C$13,0)+IF(DZ$6="Ja",Kruistabel!$C$14,0)),"")</f>
        <v>#N/A</v>
      </c>
      <c r="EA68" s="326" t="e">
        <f ca="1">IF(Plananalyse!EA68=1,VLOOKUP(EA$5,Kruistabel!$B$6:$F$9,MATCH($C68,Kruistabel!$C$5:$F$5,0)+1,FALSE)+MIN(Kruistabel!$C$15,IF($D68="Ja",Kruistabel!$C$13,0)+IF(EA$6="Ja",Kruistabel!$C$14,0)),"")</f>
        <v>#N/A</v>
      </c>
      <c r="EB68" s="326" t="e">
        <f ca="1">IF(Plananalyse!EB68=1,VLOOKUP(EB$5,Kruistabel!$B$6:$F$9,MATCH($C68,Kruistabel!$C$5:$F$5,0)+1,FALSE)+MIN(Kruistabel!$C$15,IF($D68="Ja",Kruistabel!$C$13,0)+IF(EB$6="Ja",Kruistabel!$C$14,0)),"")</f>
        <v>#REF!</v>
      </c>
      <c r="EC68" s="326" t="e">
        <f ca="1">IF(Plananalyse!EC68=1,VLOOKUP(EC$5,Kruistabel!$B$6:$F$9,MATCH($C68,Kruistabel!$C$5:$F$5,0)+1,FALSE)+MIN(Kruistabel!$C$15,IF($D68="Ja",Kruistabel!$C$13,0)+IF(EC$6="Ja",Kruistabel!$C$14,0)),"")</f>
        <v>#REF!</v>
      </c>
      <c r="ED68" s="327"/>
      <c r="EE68" s="326" t="e">
        <f ca="1">IF(Plananalyse!EE68=1,VLOOKUP(EE$5,Kruistabel!$B$6:$F$9,MATCH($C68,Kruistabel!$C$5:$F$5,0)+1,FALSE)+MIN(Kruistabel!$C$15,IF($D68="Ja",Kruistabel!$C$13,0)+IF(EE$6="Ja",Kruistabel!$C$14,0)),"")</f>
        <v>#N/A</v>
      </c>
      <c r="EF68" s="326" t="e">
        <f ca="1">IF(Plananalyse!EF68=1,VLOOKUP(EF$5,Kruistabel!$B$6:$F$9,MATCH($C68,Kruistabel!$C$5:$F$5,0)+1,FALSE)+MIN(Kruistabel!$C$15,IF($D68="Ja",Kruistabel!$C$13,0)+IF(EF$6="Ja",Kruistabel!$C$14,0)),"")</f>
        <v>#N/A</v>
      </c>
      <c r="EG68" s="326" t="e">
        <f ca="1">IF(Plananalyse!EG68=1,VLOOKUP(EG$5,Kruistabel!$B$6:$F$9,MATCH($C68,Kruistabel!$C$5:$F$5,0)+1,FALSE)+MIN(Kruistabel!$C$15,IF($D68="Ja",Kruistabel!$C$13,0)+IF(EG$6="Ja",Kruistabel!$C$14,0)),"")</f>
        <v>#N/A</v>
      </c>
      <c r="EH68" s="326" t="e">
        <f ca="1">IF(Plananalyse!EH68=1,VLOOKUP(EH$5,Kruistabel!$B$6:$F$9,MATCH($C68,Kruistabel!$C$5:$F$5,0)+1,FALSE)+MIN(Kruistabel!$C$15,IF($D68="Ja",Kruistabel!$C$13,0)+IF(EH$6="Ja",Kruistabel!$C$14,0)),"")</f>
        <v>#REF!</v>
      </c>
      <c r="EI68" s="326" t="e">
        <f ca="1">IF(Plananalyse!EI68=1,VLOOKUP(EI$5,Kruistabel!$B$6:$F$9,MATCH($C68,Kruistabel!$C$5:$F$5,0)+1,FALSE)+MIN(Kruistabel!$C$15,IF($D68="Ja",Kruistabel!$C$13,0)+IF(EI$6="Ja",Kruistabel!$C$14,0)),"")</f>
        <v>#REF!</v>
      </c>
      <c r="EJ68" s="331" t="str">
        <f>IF(Plananalyse!EJ68=1,VLOOKUP(EJ$5,Kruistabel!$B$6:$F$9,MATCH($C68,Kruistabel!$C$5:$F$5,0)+1,FALSE)+MIN(Kruistabel!$C$15,IF($D68="Ja",Kruistabel!$C$13,0)+IF(EJ$6="Ja",Kruistabel!$C$14,0)),"")</f>
        <v/>
      </c>
      <c r="EK68" s="164"/>
      <c r="EL68" s="164"/>
      <c r="EM68" s="164"/>
      <c r="EN68" s="164"/>
    </row>
    <row r="69" spans="1:144" hidden="1">
      <c r="B69" s="337" t="s">
        <v>169</v>
      </c>
      <c r="C69" s="160" t="str">
        <f>_xlfn.IFNA(VLOOKUP($B69,Classificatietabel!$B$6:$I$91,C$7,FALSE),"")</f>
        <v/>
      </c>
      <c r="D69" s="160" t="str">
        <f>_xlfn.IFNA(VLOOKUP($B69,Classificatietabel!$B$6:$I$91,D$7,FALSE),"")</f>
        <v/>
      </c>
      <c r="E69" s="119" t="str">
        <f>IF(AND(D69="laag",$D$3=1),0,_xlfn.IFNA(IF(VLOOKUP($B69,Classificatietabel!$B$6:$H$91,$E$5,FALSE)="Ja",1,0),""))</f>
        <v/>
      </c>
      <c r="F69" s="163"/>
      <c r="G69" s="326" t="e">
        <f>IF(Plananalyse!G69=1,VLOOKUP(G$5,Kruistabel!$B$6:$F$9,MATCH($C69,Kruistabel!$C$5:$F$5,0)+1,FALSE)+MIN(Kruistabel!$C$15,IF($D69="Ja",Kruistabel!$C$13,0)+IF(G$6="Ja",Kruistabel!$C$14,0)),"")</f>
        <v>#N/A</v>
      </c>
      <c r="H69" s="326" t="e">
        <f>IF(Plananalyse!H69=1,VLOOKUP(H$5,Kruistabel!$B$6:$F$9,MATCH($C69,Kruistabel!$C$5:$F$5,0)+1,FALSE)+MIN(Kruistabel!$C$15,IF($D69="Ja",Kruistabel!$C$13,0)+IF(H$6="Ja",Kruistabel!$C$14,0)),"")</f>
        <v>#N/A</v>
      </c>
      <c r="I69" s="326" t="e">
        <f>IF(Plananalyse!I69=1,VLOOKUP(I$5,Kruistabel!$B$6:$F$9,MATCH($C69,Kruistabel!$C$5:$F$5,0)+1,FALSE)+MIN(Kruistabel!$C$15,IF($D69="Ja",Kruistabel!$C$13,0)+IF(I$6="Ja",Kruistabel!$C$14,0)),"")</f>
        <v>#N/A</v>
      </c>
      <c r="J69" s="326" t="e">
        <f>IF(Plananalyse!J69=1,VLOOKUP(J$5,Kruistabel!$B$6:$F$9,MATCH($C69,Kruistabel!$C$5:$F$5,0)+1,FALSE)+MIN(Kruistabel!$C$15,IF($D69="Ja",Kruistabel!$C$13,0)+IF(J$6="Ja",Kruistabel!$C$14,0)),"")</f>
        <v>#N/A</v>
      </c>
      <c r="K69" s="326" t="e">
        <f>IF(Plananalyse!K69=1,VLOOKUP(K$5,Kruistabel!$B$6:$F$9,MATCH($C69,Kruistabel!$C$5:$F$5,0)+1,FALSE)+MIN(Kruistabel!$C$15,IF($D69="Ja",Kruistabel!$C$13,0)+IF(K$6="Ja",Kruistabel!$C$14,0)),"")</f>
        <v>#N/A</v>
      </c>
      <c r="L69" s="326" t="e">
        <f>IF(Plananalyse!L69=1,VLOOKUP(L$5,Kruistabel!$B$6:$F$9,MATCH($C69,Kruistabel!$C$5:$F$5,0)+1,FALSE)+MIN(Kruistabel!$C$15,IF($D69="Ja",Kruistabel!$C$13,0)+IF(L$6="Ja",Kruistabel!$C$14,0)),"")</f>
        <v>#N/A</v>
      </c>
      <c r="M69" s="326" t="e">
        <f>IF(Plananalyse!M69=1,VLOOKUP(M$5,Kruistabel!$B$6:$F$9,MATCH($C69,Kruistabel!$C$5:$F$5,0)+1,FALSE)+MIN(Kruistabel!$C$15,IF($D69="Ja",Kruistabel!$C$13,0)+IF(M$6="Ja",Kruistabel!$C$14,0)),"")</f>
        <v>#N/A</v>
      </c>
      <c r="N69" s="326" t="e">
        <f>IF(Plananalyse!N69=1,VLOOKUP(N$5,Kruistabel!$B$6:$F$9,MATCH($C69,Kruistabel!$C$5:$F$5,0)+1,FALSE)+MIN(Kruistabel!$C$15,IF($D69="Ja",Kruistabel!$C$13,0)+IF(N$6="Ja",Kruistabel!$C$14,0)),"")</f>
        <v>#N/A</v>
      </c>
      <c r="O69" s="326" t="e">
        <f>IF(Plananalyse!O69=1,VLOOKUP(O$5,Kruistabel!$B$6:$F$9,MATCH($C69,Kruistabel!$C$5:$F$5,0)+1,FALSE)+MIN(Kruistabel!$C$15,IF($D69="Ja",Kruistabel!$C$13,0)+IF(O$6="Ja",Kruistabel!$C$14,0)),"")</f>
        <v>#N/A</v>
      </c>
      <c r="P69" s="326" t="e">
        <f>IF(Plananalyse!P69=1,VLOOKUP(P$5,Kruistabel!$B$6:$F$9,MATCH($C69,Kruistabel!$C$5:$F$5,0)+1,FALSE)+MIN(Kruistabel!$C$15,IF($D69="Ja",Kruistabel!$C$13,0)+IF(P$6="Ja",Kruistabel!$C$14,0)),"")</f>
        <v>#N/A</v>
      </c>
      <c r="Q69" s="326" t="e">
        <f>IF(Plananalyse!Q69=1,VLOOKUP(Q$5,Kruistabel!$B$6:$F$9,MATCH($C69,Kruistabel!$C$5:$F$5,0)+1,FALSE)+MIN(Kruistabel!$C$15,IF($D69="Ja",Kruistabel!$C$13,0)+IF(Q$6="Ja",Kruistabel!$C$14,0)),"")</f>
        <v>#N/A</v>
      </c>
      <c r="R69" s="326" t="e">
        <f>IF(Plananalyse!R69=1,VLOOKUP(R$5,Kruistabel!$B$6:$F$9,MATCH($C69,Kruistabel!$C$5:$F$5,0)+1,FALSE)+MIN(Kruistabel!$C$15,IF($D69="Ja",Kruistabel!$C$13,0)+IF(R$6="Ja",Kruistabel!$C$14,0)),"")</f>
        <v>#N/A</v>
      </c>
      <c r="S69" s="326" t="e">
        <f>IF(Plananalyse!S69=1,VLOOKUP(S$5,Kruistabel!$B$6:$F$9,MATCH($C69,Kruistabel!$C$5:$F$5,0)+1,FALSE)+MIN(Kruistabel!$C$15,IF($D69="Ja",Kruistabel!$C$13,0)+IF(S$6="Ja",Kruistabel!$C$14,0)),"")</f>
        <v>#N/A</v>
      </c>
      <c r="T69" s="326" t="e">
        <f>IF(Plananalyse!T69=1,VLOOKUP(T$5,Kruistabel!$B$6:$F$9,MATCH($C69,Kruistabel!$C$5:$F$5,0)+1,FALSE)+MIN(Kruistabel!$C$15,IF($D69="Ja",Kruistabel!$C$13,0)+IF(T$6="Ja",Kruistabel!$C$14,0)),"")</f>
        <v>#N/A</v>
      </c>
      <c r="U69" s="326" t="e">
        <f>IF(Plananalyse!U69=1,VLOOKUP(U$5,Kruistabel!$B$6:$F$9,MATCH($C69,Kruistabel!$C$5:$F$5,0)+1,FALSE)+MIN(Kruistabel!$C$15,IF($D69="Ja",Kruistabel!$C$13,0)+IF(U$6="Ja",Kruistabel!$C$14,0)),"")</f>
        <v>#N/A</v>
      </c>
      <c r="V69" s="326" t="e">
        <f>IF(Plananalyse!V69=1,VLOOKUP(V$5,Kruistabel!$B$6:$F$9,MATCH($C69,Kruistabel!$C$5:$F$5,0)+1,FALSE)+MIN(Kruistabel!$C$15,IF($D69="Ja",Kruistabel!$C$13,0)+IF(V$6="Ja",Kruistabel!$C$14,0)),"")</f>
        <v>#N/A</v>
      </c>
      <c r="W69" s="326" t="e">
        <f>IF(Plananalyse!W69=1,VLOOKUP(W$5,Kruistabel!$B$6:$F$9,MATCH($C69,Kruistabel!$C$5:$F$5,0)+1,FALSE)+MIN(Kruistabel!$C$15,IF($D69="Ja",Kruistabel!$C$13,0)+IF(W$6="Ja",Kruistabel!$C$14,0)),"")</f>
        <v>#N/A</v>
      </c>
      <c r="X69" s="326" t="e">
        <f>IF(Plananalyse!X69=1,VLOOKUP(X$5,Kruistabel!$B$6:$F$9,MATCH($C69,Kruistabel!$C$5:$F$5,0)+1,FALSE)+MIN(Kruistabel!$C$15,IF($D69="Ja",Kruistabel!$C$13,0)+IF(X$6="Ja",Kruistabel!$C$14,0)),"")</f>
        <v>#N/A</v>
      </c>
      <c r="Y69" s="326" t="e">
        <f>IF(Plananalyse!Y69=1,VLOOKUP(Y$5,Kruistabel!$B$6:$F$9,MATCH($C69,Kruistabel!$C$5:$F$5,0)+1,FALSE)+MIN(Kruistabel!$C$15,IF($D69="Ja",Kruistabel!$C$13,0)+IF(Y$6="Ja",Kruistabel!$C$14,0)),"")</f>
        <v>#N/A</v>
      </c>
      <c r="Z69" s="326" t="e">
        <f>IF(Plananalyse!Z69=1,VLOOKUP(Z$5,Kruistabel!$B$6:$F$9,MATCH($C69,Kruistabel!$C$5:$F$5,0)+1,FALSE)+MIN(Kruistabel!$C$15,IF($D69="Ja",Kruistabel!$C$13,0)+IF(Z$6="Ja",Kruistabel!$C$14,0)),"")</f>
        <v>#N/A</v>
      </c>
      <c r="AA69" s="326" t="e">
        <f>IF(Plananalyse!AA69=1,VLOOKUP(AA$5,Kruistabel!$B$6:$F$9,MATCH($C69,Kruistabel!$C$5:$F$5,0)+1,FALSE)+MIN(Kruistabel!$C$15,IF($D69="Ja",Kruistabel!$C$13,0)+IF(AA$6="Ja",Kruistabel!$C$14,0)),"")</f>
        <v>#N/A</v>
      </c>
      <c r="AB69" s="326" t="e">
        <f>IF(Plananalyse!AB69=1,VLOOKUP(AB$5,Kruistabel!$B$6:$F$9,MATCH($C69,Kruistabel!$C$5:$F$5,0)+1,FALSE)+MIN(Kruistabel!$C$15,IF($D69="Ja",Kruistabel!$C$13,0)+IF(AB$6="Ja",Kruistabel!$C$14,0)),"")</f>
        <v>#N/A</v>
      </c>
      <c r="AC69" s="326" t="e">
        <f>IF(Plananalyse!AC69=1,VLOOKUP(AC$5,Kruistabel!$B$6:$F$9,MATCH($C69,Kruistabel!$C$5:$F$5,0)+1,FALSE)+MIN(Kruistabel!$C$15,IF($D69="Ja",Kruistabel!$C$13,0)+IF(AC$6="Ja",Kruistabel!$C$14,0)),"")</f>
        <v>#N/A</v>
      </c>
      <c r="AD69" s="326" t="e">
        <f>IF(Plananalyse!AD69=1,VLOOKUP(AD$5,Kruistabel!$B$6:$F$9,MATCH($C69,Kruistabel!$C$5:$F$5,0)+1,FALSE)+MIN(Kruistabel!$C$15,IF($D69="Ja",Kruistabel!$C$13,0)+IF(AD$6="Ja",Kruistabel!$C$14,0)),"")</f>
        <v>#N/A</v>
      </c>
      <c r="AE69" s="326" t="e">
        <f>IF(Plananalyse!AE69=1,VLOOKUP(AE$5,Kruistabel!$B$6:$F$9,MATCH($C69,Kruistabel!$C$5:$F$5,0)+1,FALSE)+MIN(Kruistabel!$C$15,IF($D69="Ja",Kruistabel!$C$13,0)+IF(AE$6="Ja",Kruistabel!$C$14,0)),"")</f>
        <v>#N/A</v>
      </c>
      <c r="AF69" s="326" t="e">
        <f>IF(Plananalyse!AF69=1,VLOOKUP(AF$5,Kruistabel!$B$6:$F$9,MATCH($C69,Kruistabel!$C$5:$F$5,0)+1,FALSE)+MIN(Kruistabel!$C$15,IF($D69="Ja",Kruistabel!$C$13,0)+IF(AF$6="Ja",Kruistabel!$C$14,0)),"")</f>
        <v>#N/A</v>
      </c>
      <c r="AG69" s="326" t="e">
        <f>IF(Plananalyse!AG69=1,VLOOKUP(AG$5,Kruistabel!$B$6:$F$9,MATCH($C69,Kruistabel!$C$5:$F$5,0)+1,FALSE)+MIN(Kruistabel!$C$15,IF($D69="Ja",Kruistabel!$C$13,0)+IF(AG$6="Ja",Kruistabel!$C$14,0)),"")</f>
        <v>#N/A</v>
      </c>
      <c r="AH69" s="326" t="e">
        <f>IF(Plananalyse!AH69=1,VLOOKUP(AH$5,Kruistabel!$B$6:$F$9,MATCH($C69,Kruistabel!$C$5:$F$5,0)+1,FALSE)+MIN(Kruistabel!$C$15,IF($D69="Ja",Kruistabel!$C$13,0)+IF(AH$6="Ja",Kruistabel!$C$14,0)),"")</f>
        <v>#N/A</v>
      </c>
      <c r="AI69" s="326" t="e">
        <f>IF(Plananalyse!AI69=1,VLOOKUP(AI$5,Kruistabel!$B$6:$F$9,MATCH($C69,Kruistabel!$C$5:$F$5,0)+1,FALSE)+MIN(Kruistabel!$C$15,IF($D69="Ja",Kruistabel!$C$13,0)+IF(AI$6="Ja",Kruistabel!$C$14,0)),"")</f>
        <v>#N/A</v>
      </c>
      <c r="AJ69" s="326" t="e">
        <f>IF(Plananalyse!AJ69=1,VLOOKUP(AJ$5,Kruistabel!$B$6:$F$9,MATCH($C69,Kruistabel!$C$5:$F$5,0)+1,FALSE)+MIN(Kruistabel!$C$15,IF($D69="Ja",Kruistabel!$C$13,0)+IF(AJ$6="Ja",Kruistabel!$C$14,0)),"")</f>
        <v>#N/A</v>
      </c>
      <c r="AK69" s="326" t="e">
        <f>IF(Plananalyse!AK69=1,VLOOKUP(AK$5,Kruistabel!$B$6:$F$9,MATCH($C69,Kruistabel!$C$5:$F$5,0)+1,FALSE)+MIN(Kruistabel!$C$15,IF($D69="Ja",Kruistabel!$C$13,0)+IF(AK$6="Ja",Kruistabel!$C$14,0)),"")</f>
        <v>#N/A</v>
      </c>
      <c r="AL69" s="326" t="e">
        <f>IF(Plananalyse!AL69=1,VLOOKUP(AL$5,Kruistabel!$B$6:$F$9,MATCH($C69,Kruistabel!$C$5:$F$5,0)+1,FALSE)+MIN(Kruistabel!$C$15,IF($D69="Ja",Kruistabel!$C$13,0)+IF(AL$6="Ja",Kruistabel!$C$14,0)),"")</f>
        <v>#N/A</v>
      </c>
      <c r="AM69" s="326" t="e">
        <f>IF(Plananalyse!AM69=1,VLOOKUP(AM$5,Kruistabel!$B$6:$F$9,MATCH($C69,Kruistabel!$C$5:$F$5,0)+1,FALSE)+MIN(Kruistabel!$C$15,IF($D69="Ja",Kruistabel!$C$13,0)+IF(AM$6="Ja",Kruistabel!$C$14,0)),"")</f>
        <v>#N/A</v>
      </c>
      <c r="AN69" s="327"/>
      <c r="AO69" s="326" t="e">
        <f>IF(Plananalyse!AO69=1,VLOOKUP(AO$5,Kruistabel!$B$6:$F$9,MATCH($C69,Kruistabel!$C$5:$F$5,0)+1,FALSE)+MIN(Kruistabel!$C$15,IF($D69="Ja",Kruistabel!$C$13,0)+IF(AO$6="Ja",Kruistabel!$C$14,0)),"")</f>
        <v>#N/A</v>
      </c>
      <c r="AP69" s="326" t="e">
        <f>IF(Plananalyse!AP69=1,VLOOKUP(AP$5,Kruistabel!$B$6:$F$9,MATCH($C69,Kruistabel!$C$5:$F$5,0)+1,FALSE)+MIN(Kruistabel!$C$15,IF($D69="Ja",Kruistabel!$C$13,0)+IF(AP$6="Ja",Kruistabel!$C$14,0)),"")</f>
        <v>#N/A</v>
      </c>
      <c r="AQ69" s="326" t="e">
        <f>IF(Plananalyse!AQ69=1,VLOOKUP(AQ$5,Kruistabel!$B$6:$F$9,MATCH($C69,Kruistabel!$C$5:$F$5,0)+1,FALSE)+MIN(Kruistabel!$C$15,IF($D69="Ja",Kruistabel!$C$13,0)+IF(AQ$6="Ja",Kruistabel!$C$14,0)),"")</f>
        <v>#N/A</v>
      </c>
      <c r="AR69" s="326" t="e">
        <f>IF(Plananalyse!AR69=1,VLOOKUP(AR$5,Kruistabel!$B$6:$F$9,MATCH($C69,Kruistabel!$C$5:$F$5,0)+1,FALSE)+MIN(Kruistabel!$C$15,IF($D69="Ja",Kruistabel!$C$13,0)+IF(AR$6="Ja",Kruistabel!$C$14,0)),"")</f>
        <v>#N/A</v>
      </c>
      <c r="AS69" s="326" t="e">
        <f>IF(Plananalyse!AS69=1,VLOOKUP(AS$5,Kruistabel!$B$6:$F$9,MATCH($C69,Kruistabel!$C$5:$F$5,0)+1,FALSE)+MIN(Kruistabel!$C$15,IF($D69="Ja",Kruistabel!$C$13,0)+IF(AS$6="Ja",Kruistabel!$C$14,0)),"")</f>
        <v>#N/A</v>
      </c>
      <c r="AT69" s="326" t="e">
        <f>IF(Plananalyse!AT69=1,VLOOKUP(AT$5,Kruistabel!$B$6:$F$9,MATCH($C69,Kruistabel!$C$5:$F$5,0)+1,FALSE)+MIN(Kruistabel!$C$15,IF($D69="Ja",Kruistabel!$C$13,0)+IF(AT$6="Ja",Kruistabel!$C$14,0)),"")</f>
        <v>#N/A</v>
      </c>
      <c r="AU69" s="326" t="e">
        <f>IF(Plananalyse!AU69=1,VLOOKUP(AU$5,Kruistabel!$B$6:$F$9,MATCH($C69,Kruistabel!$C$5:$F$5,0)+1,FALSE)+MIN(Kruistabel!$C$15,IF($D69="Ja",Kruistabel!$C$13,0)+IF(AU$6="Ja",Kruistabel!$C$14,0)),"")</f>
        <v>#N/A</v>
      </c>
      <c r="AV69" s="326" t="e">
        <f>IF(Plananalyse!AV69=1,VLOOKUP(AV$5,Kruistabel!$B$6:$F$9,MATCH($C69,Kruistabel!$C$5:$F$5,0)+1,FALSE)+MIN(Kruistabel!$C$15,IF($D69="Ja",Kruistabel!$C$13,0)+IF(AV$6="Ja",Kruistabel!$C$14,0)),"")</f>
        <v>#N/A</v>
      </c>
      <c r="AW69" s="326" t="e">
        <f>IF(Plananalyse!AW69=1,VLOOKUP(AW$5,Kruistabel!$B$6:$F$9,MATCH($C69,Kruistabel!$C$5:$F$5,0)+1,FALSE)+MIN(Kruistabel!$C$15,IF($D69="Ja",Kruistabel!$C$13,0)+IF(AW$6="Ja",Kruistabel!$C$14,0)),"")</f>
        <v>#N/A</v>
      </c>
      <c r="AX69" s="326" t="e">
        <f>IF(Plananalyse!AX69=1,VLOOKUP(AX$5,Kruistabel!$B$6:$F$9,MATCH($C69,Kruistabel!$C$5:$F$5,0)+1,FALSE)+MIN(Kruistabel!$C$15,IF($D69="Ja",Kruistabel!$C$13,0)+IF(AX$6="Ja",Kruistabel!$C$14,0)),"")</f>
        <v>#N/A</v>
      </c>
      <c r="AY69" s="327"/>
      <c r="AZ69" s="326" t="e">
        <f>IF(Plananalyse!AZ69=1,VLOOKUP(AZ$5,Kruistabel!$B$6:$F$9,MATCH($C69,Kruistabel!$C$5:$F$5,0)+1,FALSE)+MIN(Kruistabel!$C$15,IF($D69="Ja",Kruistabel!$C$13,0)+IF(AZ$6="Ja",Kruistabel!$C$14,0)),"")</f>
        <v>#N/A</v>
      </c>
      <c r="BA69" s="326" t="e">
        <f>IF(Plananalyse!BA69=1,VLOOKUP(BA$5,Kruistabel!$B$6:$F$9,MATCH($C69,Kruistabel!$C$5:$F$5,0)+1,FALSE)+MIN(Kruistabel!$C$15,IF($D69="Ja",Kruistabel!$C$13,0)+IF(BA$6="Ja",Kruistabel!$C$14,0)),"")</f>
        <v>#N/A</v>
      </c>
      <c r="BB69" s="326" t="e">
        <f>IF(Plananalyse!BB69=1,VLOOKUP(BB$5,Kruistabel!$B$6:$F$9,MATCH($C69,Kruistabel!$C$5:$F$5,0)+1,FALSE)+MIN(Kruistabel!$C$15,IF($D69="Ja",Kruistabel!$C$13,0)+IF(BB$6="Ja",Kruistabel!$C$14,0)),"")</f>
        <v>#N/A</v>
      </c>
      <c r="BC69" s="326" t="e">
        <f>IF(Plananalyse!BC69=1,VLOOKUP(BC$5,Kruistabel!$B$6:$F$9,MATCH($C69,Kruistabel!$C$5:$F$5,0)+1,FALSE)+MIN(Kruistabel!$C$15,IF($D69="Ja",Kruistabel!$C$13,0)+IF(BC$6="Ja",Kruistabel!$C$14,0)),"")</f>
        <v>#N/A</v>
      </c>
      <c r="BD69" s="326" t="e">
        <f>IF(Plananalyse!BD69=1,VLOOKUP(BD$5,Kruistabel!$B$6:$F$9,MATCH($C69,Kruistabel!$C$5:$F$5,0)+1,FALSE)+MIN(Kruistabel!$C$15,IF($D69="Ja",Kruistabel!$C$13,0)+IF(BD$6="Ja",Kruistabel!$C$14,0)),"")</f>
        <v>#N/A</v>
      </c>
      <c r="BE69" s="326" t="e">
        <f>IF(Plananalyse!BE69=1,VLOOKUP(BE$5,Kruistabel!$B$6:$F$9,MATCH($C69,Kruistabel!$C$5:$F$5,0)+1,FALSE)+MIN(Kruistabel!$C$15,IF($D69="Ja",Kruistabel!$C$13,0)+IF(BE$6="Ja",Kruistabel!$C$14,0)),"")</f>
        <v>#N/A</v>
      </c>
      <c r="BF69" s="326" t="e">
        <f>IF(Plananalyse!BF69=1,VLOOKUP(BF$5,Kruistabel!$B$6:$F$9,MATCH($C69,Kruistabel!$C$5:$F$5,0)+1,FALSE)+MIN(Kruistabel!$C$15,IF($D69="Ja",Kruistabel!$C$13,0)+IF(BF$6="Ja",Kruistabel!$C$14,0)),"")</f>
        <v>#N/A</v>
      </c>
      <c r="BG69" s="326" t="e">
        <f>IF(Plananalyse!BG69=1,VLOOKUP(BG$5,Kruistabel!$B$6:$F$9,MATCH($C69,Kruistabel!$C$5:$F$5,0)+1,FALSE)+MIN(Kruistabel!$C$15,IF($D69="Ja",Kruistabel!$C$13,0)+IF(BG$6="Ja",Kruistabel!$C$14,0)),"")</f>
        <v>#N/A</v>
      </c>
      <c r="BH69" s="326" t="e">
        <f>IF(Plananalyse!BH69=1,VLOOKUP(BH$5,Kruistabel!$B$6:$F$9,MATCH($C69,Kruistabel!$C$5:$F$5,0)+1,FALSE)+MIN(Kruistabel!$C$15,IF($D69="Ja",Kruistabel!$C$13,0)+IF(BH$6="Ja",Kruistabel!$C$14,0)),"")</f>
        <v>#N/A</v>
      </c>
      <c r="BI69" s="327"/>
      <c r="BJ69" s="326" t="e">
        <f>IF(Plananalyse!BJ69=1,VLOOKUP(BJ$5,Kruistabel!$B$6:$F$9,MATCH($C69,Kruistabel!$C$5:$F$5,0)+1,FALSE)+MIN(Kruistabel!$C$15,IF($D69="Ja",Kruistabel!$C$13,0)+IF(BJ$6="Ja",Kruistabel!$C$14,0)),"")</f>
        <v>#N/A</v>
      </c>
      <c r="BK69" s="326" t="e">
        <f>IF(Plananalyse!BK69=1,VLOOKUP(BK$5,Kruistabel!$B$6:$F$9,MATCH($C69,Kruistabel!$C$5:$F$5,0)+1,FALSE)+MIN(Kruistabel!$C$15,IF($D69="Ja",Kruistabel!$C$13,0)+IF(BK$6="Ja",Kruistabel!$C$14,0)),"")</f>
        <v>#N/A</v>
      </c>
      <c r="BL69" s="326" t="e">
        <f>IF(Plananalyse!BL69=1,VLOOKUP(BL$5,Kruistabel!$B$6:$F$9,MATCH($C69,Kruistabel!$C$5:$F$5,0)+1,FALSE)+MIN(Kruistabel!$C$15,IF($D69="Ja",Kruistabel!$C$13,0)+IF(BL$6="Ja",Kruistabel!$C$14,0)),"")</f>
        <v>#N/A</v>
      </c>
      <c r="BM69" s="326" t="e">
        <f>IF(Plananalyse!BM69=1,VLOOKUP(BM$5,Kruistabel!$B$6:$F$9,MATCH($C69,Kruistabel!$C$5:$F$5,0)+1,FALSE)+MIN(Kruistabel!$C$15,IF($D69="Ja",Kruistabel!$C$13,0)+IF(BM$6="Ja",Kruistabel!$C$14,0)),"")</f>
        <v>#N/A</v>
      </c>
      <c r="BN69" s="326" t="e">
        <f ca="1">IF(Plananalyse!BN69=1,VLOOKUP(BN$5,Kruistabel!$B$6:$F$9,MATCH($C69,Kruistabel!$C$5:$F$5,0)+1,FALSE)+MIN(Kruistabel!$C$15,IF($D69="Ja",Kruistabel!$C$13,0)+IF(BN$6="Ja",Kruistabel!$C$14,0)),"")</f>
        <v>#N/A</v>
      </c>
      <c r="BO69" s="326" t="e">
        <f ca="1">IF(Plananalyse!BO69=1,VLOOKUP(BO$5,Kruistabel!$B$6:$F$9,MATCH($C69,Kruistabel!$C$5:$F$5,0)+1,FALSE)+MIN(Kruistabel!$C$15,IF($D69="Ja",Kruistabel!$C$13,0)+IF(BO$6="Ja",Kruistabel!$C$14,0)),"")</f>
        <v>#N/A</v>
      </c>
      <c r="BP69" s="326" t="e">
        <f ca="1">IF(Plananalyse!BP69=1,VLOOKUP(BP$5,Kruistabel!$B$6:$F$9,MATCH($C69,Kruistabel!$C$5:$F$5,0)+1,FALSE)+MIN(Kruistabel!$C$15,IF($D69="Ja",Kruistabel!$C$13,0)+IF(BP$6="Ja",Kruistabel!$C$14,0)),"")</f>
        <v>#N/A</v>
      </c>
      <c r="BQ69" s="326" t="e">
        <f ca="1">IF(Plananalyse!BQ69=1,VLOOKUP(BQ$5,Kruistabel!$B$6:$F$9,MATCH($C69,Kruistabel!$C$5:$F$5,0)+1,FALSE)+MIN(Kruistabel!$C$15,IF($D69="Ja",Kruistabel!$C$13,0)+IF(BQ$6="Ja",Kruistabel!$C$14,0)),"")</f>
        <v>#N/A</v>
      </c>
      <c r="BR69" s="326" t="e">
        <f ca="1">IF(Plananalyse!BR69=1,VLOOKUP(BR$5,Kruistabel!$B$6:$F$9,MATCH($C69,Kruistabel!$C$5:$F$5,0)+1,FALSE)+MIN(Kruistabel!$C$15,IF($D69="Ja",Kruistabel!$C$13,0)+IF(BR$6="Ja",Kruistabel!$C$14,0)),"")</f>
        <v>#REF!</v>
      </c>
      <c r="BS69" s="326" t="e">
        <f ca="1">IF(Plananalyse!BS69=1,VLOOKUP(BS$5,Kruistabel!$B$6:$F$9,MATCH($C69,Kruistabel!$C$5:$F$5,0)+1,FALSE)+MIN(Kruistabel!$C$15,IF($D69="Ja",Kruistabel!$C$13,0)+IF(BS$6="Ja",Kruistabel!$C$14,0)),"")</f>
        <v>#REF!</v>
      </c>
      <c r="BT69" s="65"/>
      <c r="BU69" s="231" t="e">
        <f ca="1">IF(Plananalyse!BU69=1,VLOOKUP(BU$5,Kruistabel!$B$6:$F$9,MATCH($C69,Kruistabel!$C$5:$F$5,0)+1,FALSE)+MIN(Kruistabel!$C$15,IF($D69="Ja",Kruistabel!$C$13,0)+IF(BU$6="Ja",Kruistabel!$C$14,0)),"")</f>
        <v>#N/A</v>
      </c>
      <c r="BV69" s="326" t="e">
        <f ca="1">IF(Plananalyse!BV69=1,VLOOKUP(BV$5,Kruistabel!$B$6:$F$9,MATCH($C69,Kruistabel!$C$5:$F$5,0)+1,FALSE)+MIN(Kruistabel!$C$15,IF($D69="Ja",Kruistabel!$C$13,0)+IF(BV$6="Ja",Kruistabel!$C$14,0)),"")</f>
        <v>#N/A</v>
      </c>
      <c r="BW69" s="326" t="e">
        <f ca="1">IF(Plananalyse!BW69=1,VLOOKUP(BW$5,Kruistabel!$B$6:$F$9,MATCH($C69,Kruistabel!$C$5:$F$5,0)+1,FALSE)+MIN(Kruistabel!$C$15,IF($D69="Ja",Kruistabel!$C$13,0)+IF(BW$6="Ja",Kruistabel!$C$14,0)),"")</f>
        <v>#N/A</v>
      </c>
      <c r="BX69" s="326" t="e">
        <f ca="1">IF(Plananalyse!BX69=1,VLOOKUP(BX$5,Kruistabel!$B$6:$F$9,MATCH($C69,Kruistabel!$C$5:$F$5,0)+1,FALSE)+MIN(Kruistabel!$C$15,IF($D69="Ja",Kruistabel!$C$13,0)+IF(BX$6="Ja",Kruistabel!$C$14,0)),"")</f>
        <v>#N/A</v>
      </c>
      <c r="BY69" s="327"/>
      <c r="BZ69" s="326" t="e">
        <f ca="1">IF(Plananalyse!BZ69=1,VLOOKUP(BZ$5,Kruistabel!$B$6:$F$9,MATCH($C69,Kruistabel!$C$5:$F$5,0)+1,FALSE)+MIN(Kruistabel!$C$15,IF($D69="Ja",Kruistabel!$C$13,0)+IF(BZ$6="Ja",Kruistabel!$C$14,0)),"")</f>
        <v>#N/A</v>
      </c>
      <c r="CA69" s="326" t="e">
        <f ca="1">IF(Plananalyse!CA69=1,VLOOKUP(CA$5,Kruistabel!$B$6:$F$9,MATCH($C69,Kruistabel!$C$5:$F$5,0)+1,FALSE)+MIN(Kruistabel!$C$15,IF($D69="Ja",Kruistabel!$C$13,0)+IF(CA$6="Ja",Kruistabel!$C$14,0)),"")</f>
        <v>#N/A</v>
      </c>
      <c r="CB69" s="326" t="e">
        <f ca="1">IF(Plananalyse!CB69=1,VLOOKUP(CB$5,Kruistabel!$B$6:$F$9,MATCH($C69,Kruistabel!$C$5:$F$5,0)+1,FALSE)+MIN(Kruistabel!$C$15,IF($D69="Ja",Kruistabel!$C$13,0)+IF(CB$6="Ja",Kruistabel!$C$14,0)),"")</f>
        <v>#N/A</v>
      </c>
      <c r="CC69" s="326" t="e">
        <f ca="1">IF(Plananalyse!CC69=1,VLOOKUP(CC$5,Kruistabel!$B$6:$F$9,MATCH($C69,Kruistabel!$C$5:$F$5,0)+1,FALSE)+MIN(Kruistabel!$C$15,IF($D69="Ja",Kruistabel!$C$13,0)+IF(CC$6="Ja",Kruistabel!$C$14,0)),"")</f>
        <v>#N/A</v>
      </c>
      <c r="CD69" s="326" t="e">
        <f ca="1">IF(Plananalyse!CD69=1,VLOOKUP(CD$5,Kruistabel!$B$6:$F$9,MATCH($C69,Kruistabel!$C$5:$F$5,0)+1,FALSE)+MIN(Kruistabel!$C$15,IF($D69="Ja",Kruistabel!$C$13,0)+IF(CD$6="Ja",Kruistabel!$C$14,0)),"")</f>
        <v>#N/A</v>
      </c>
      <c r="CE69" s="326" t="e">
        <f ca="1">IF(Plananalyse!CE69=1,VLOOKUP(CE$5,Kruistabel!$B$6:$F$9,MATCH($C69,Kruistabel!$C$5:$F$5,0)+1,FALSE)+MIN(Kruistabel!$C$15,IF($D69="Ja",Kruistabel!$C$13,0)+IF(CE$6="Ja",Kruistabel!$C$14,0)),"")</f>
        <v>#N/A</v>
      </c>
      <c r="CF69" s="326" t="e">
        <f ca="1">IF(Plananalyse!CF69=1,VLOOKUP(CF$5,Kruistabel!$B$6:$F$9,MATCH($C69,Kruistabel!$C$5:$F$5,0)+1,FALSE)+MIN(Kruistabel!$C$15,IF($D69="Ja",Kruistabel!$C$13,0)+IF(CF$6="Ja",Kruistabel!$C$14,0)),"")</f>
        <v>#N/A</v>
      </c>
      <c r="CG69" s="326" t="e">
        <f ca="1">IF(Plananalyse!CG69=1,VLOOKUP(CG$5,Kruistabel!$B$6:$F$9,MATCH($C69,Kruistabel!$C$5:$F$5,0)+1,FALSE)+MIN(Kruistabel!$C$15,IF($D69="Ja",Kruistabel!$C$13,0)+IF(CG$6="Ja",Kruistabel!$C$14,0)),"")</f>
        <v>#REF!</v>
      </c>
      <c r="CH69" s="326" t="e">
        <f ca="1">IF(Plananalyse!CH69=1,VLOOKUP(CH$5,Kruistabel!$B$6:$F$9,MATCH($C69,Kruistabel!$C$5:$F$5,0)+1,FALSE)+MIN(Kruistabel!$C$15,IF($D69="Ja",Kruistabel!$C$13,0)+IF(CH$6="Ja",Kruistabel!$C$14,0)),"")</f>
        <v>#REF!</v>
      </c>
      <c r="CI69" s="65"/>
      <c r="CJ69" s="326" t="e">
        <f ca="1">IF(Plananalyse!CJ69=1,VLOOKUP(CJ$5,Kruistabel!$B$6:$F$9,MATCH($C69,Kruistabel!$C$5:$F$5,0)+1,FALSE)+MIN(Kruistabel!$C$15,IF($D69="Ja",Kruistabel!$C$13,0)+IF(CJ$6="Ja",Kruistabel!$C$14,0)),"")</f>
        <v>#N/A</v>
      </c>
      <c r="CK69" s="326" t="e">
        <f ca="1">IF(Plananalyse!CK69=1,VLOOKUP(CK$5,Kruistabel!$B$6:$F$9,MATCH($C69,Kruistabel!$C$5:$F$5,0)+1,FALSE)+MIN(Kruistabel!$C$15,IF($D69="Ja",Kruistabel!$C$13,0)+IF(CK$6="Ja",Kruistabel!$C$14,0)),"")</f>
        <v>#N/A</v>
      </c>
      <c r="CL69" s="326" t="e">
        <f ca="1">IF(Plananalyse!CL69=1,VLOOKUP(CL$5,Kruistabel!$B$6:$F$9,MATCH($C69,Kruistabel!$C$5:$F$5,0)+1,FALSE)+MIN(Kruistabel!$C$15,IF($D69="Ja",Kruistabel!$C$13,0)+IF(CL$6="Ja",Kruistabel!$C$14,0)),"")</f>
        <v>#N/A</v>
      </c>
      <c r="CM69" s="326" t="e">
        <f ca="1">IF(Plananalyse!CM69=1,VLOOKUP(CM$5,Kruistabel!$B$6:$F$9,MATCH($C69,Kruistabel!$C$5:$F$5,0)+1,FALSE)+MIN(Kruistabel!$C$15,IF($D69="Ja",Kruistabel!$C$13,0)+IF(CM$6="Ja",Kruistabel!$C$14,0)),"")</f>
        <v>#N/A</v>
      </c>
      <c r="CN69" s="326" t="e">
        <f ca="1">IF(Plananalyse!CN69=1,VLOOKUP(CN$5,Kruistabel!$B$6:$F$9,MATCH($C69,Kruistabel!$C$5:$F$5,0)+1,FALSE)+MIN(Kruistabel!$C$15,IF($D69="Ja",Kruistabel!$C$13,0)+IF(CN$6="Ja",Kruistabel!$C$14,0)),"")</f>
        <v>#N/A</v>
      </c>
      <c r="CO69" s="326" t="e">
        <f ca="1">IF(Plananalyse!CO69=1,VLOOKUP(CO$5,Kruistabel!$B$6:$F$9,MATCH($C69,Kruistabel!$C$5:$F$5,0)+1,FALSE)+MIN(Kruistabel!$C$15,IF($D69="Ja",Kruistabel!$C$13,0)+IF(CO$6="Ja",Kruistabel!$C$14,0)),"")</f>
        <v>#N/A</v>
      </c>
      <c r="CP69" s="326" t="e">
        <f ca="1">IF(Plananalyse!CP69=1,VLOOKUP(CP$5,Kruistabel!$B$6:$F$9,MATCH($C69,Kruistabel!$C$5:$F$5,0)+1,FALSE)+MIN(Kruistabel!$C$15,IF($D69="Ja",Kruistabel!$C$13,0)+IF(CP$6="Ja",Kruistabel!$C$14,0)),"")</f>
        <v>#N/A</v>
      </c>
      <c r="CQ69" s="326" t="e">
        <f ca="1">IF(Plananalyse!CQ69=1,VLOOKUP(CQ$5,Kruistabel!$B$6:$F$9,MATCH($C69,Kruistabel!$C$5:$F$5,0)+1,FALSE)+MIN(Kruistabel!$C$15,IF($D69="Ja",Kruistabel!$C$13,0)+IF(CQ$6="Ja",Kruistabel!$C$14,0)),"")</f>
        <v>#N/A</v>
      </c>
      <c r="CR69" s="326" t="e">
        <f ca="1">IF(Plananalyse!CR69=1,VLOOKUP(CR$5,Kruistabel!$B$6:$F$9,MATCH($C69,Kruistabel!$C$5:$F$5,0)+1,FALSE)+MIN(Kruistabel!$C$15,IF($D69="Ja",Kruistabel!$C$13,0)+IF(CR$6="Ja",Kruistabel!$C$14,0)),"")</f>
        <v>#N/A</v>
      </c>
      <c r="CS69" s="326" t="e">
        <f ca="1">IF(Plananalyse!CS69=1,VLOOKUP(CS$5,Kruistabel!$B$6:$F$9,MATCH($C69,Kruistabel!$C$5:$F$5,0)+1,FALSE)+MIN(Kruistabel!$C$15,IF($D69="Ja",Kruistabel!$C$13,0)+IF(CS$6="Ja",Kruistabel!$C$14,0)),"")</f>
        <v>#N/A</v>
      </c>
      <c r="CT69" s="326" t="e">
        <f ca="1">IF(Plananalyse!CT69=1,VLOOKUP(CT$5,Kruistabel!$B$6:$F$9,MATCH($C69,Kruistabel!$C$5:$F$5,0)+1,FALSE)+MIN(Kruistabel!$C$15,IF($D69="Ja",Kruistabel!$C$13,0)+IF(CT$6="Ja",Kruistabel!$C$14,0)),"")</f>
        <v>#N/A</v>
      </c>
      <c r="CU69" s="326" t="e">
        <f ca="1">IF(Plananalyse!CU69=1,VLOOKUP(CU$5,Kruistabel!$B$6:$F$9,MATCH($C69,Kruistabel!$C$5:$F$5,0)+1,FALSE)+MIN(Kruistabel!$C$15,IF($D69="Ja",Kruistabel!$C$13,0)+IF(CU$6="Ja",Kruistabel!$C$14,0)),"")</f>
        <v>#N/A</v>
      </c>
      <c r="CV69" s="326" t="e">
        <f ca="1">IF(Plananalyse!CV69=1,VLOOKUP(CV$5,Kruistabel!$B$6:$F$9,MATCH($C69,Kruistabel!$C$5:$F$5,0)+1,FALSE)+MIN(Kruistabel!$C$15,IF($D69="Ja",Kruistabel!$C$13,0)+IF(CV$6="Ja",Kruistabel!$C$14,0)),"")</f>
        <v>#N/A</v>
      </c>
      <c r="CW69" s="326" t="e">
        <f ca="1">IF(Plananalyse!CW69=1,VLOOKUP(CW$5,Kruistabel!$B$6:$F$9,MATCH($C69,Kruistabel!$C$5:$F$5,0)+1,FALSE)+MIN(Kruistabel!$C$15,IF($D69="Ja",Kruistabel!$C$13,0)+IF(CW$6="Ja",Kruistabel!$C$14,0)),"")</f>
        <v>#N/A</v>
      </c>
      <c r="CX69" s="326" t="e">
        <f ca="1">IF(Plananalyse!CX69=1,VLOOKUP(CX$5,Kruistabel!$B$6:$F$9,MATCH($C69,Kruistabel!$C$5:$F$5,0)+1,FALSE)+MIN(Kruistabel!$C$15,IF($D69="Ja",Kruistabel!$C$13,0)+IF(CX$6="Ja",Kruistabel!$C$14,0)),"")</f>
        <v>#N/A</v>
      </c>
      <c r="CY69" s="326" t="e">
        <f ca="1">IF(Plananalyse!CY69=1,VLOOKUP(CY$5,Kruistabel!$B$6:$F$9,MATCH($C69,Kruistabel!$C$5:$F$5,0)+1,FALSE)+MIN(Kruistabel!$C$15,IF($D69="Ja",Kruistabel!$C$13,0)+IF(CY$6="Ja",Kruistabel!$C$14,0)),"")</f>
        <v>#N/A</v>
      </c>
      <c r="CZ69" s="326" t="e">
        <f ca="1">IF(Plananalyse!CZ69=1,VLOOKUP(CZ$5,Kruistabel!$B$6:$F$9,MATCH($C69,Kruistabel!$C$5:$F$5,0)+1,FALSE)+MIN(Kruistabel!$C$15,IF($D69="Ja",Kruistabel!$C$13,0)+IF(CZ$6="Ja",Kruistabel!$C$14,0)),"")</f>
        <v>#N/A</v>
      </c>
      <c r="DA69" s="326" t="e">
        <f ca="1">IF(Plananalyse!DA69=1,VLOOKUP(DA$5,Kruistabel!$B$6:$F$9,MATCH($C69,Kruistabel!$C$5:$F$5,0)+1,FALSE)+MIN(Kruistabel!$C$15,IF($D69="Ja",Kruistabel!$C$13,0)+IF(DA$6="Ja",Kruistabel!$C$14,0)),"")</f>
        <v>#N/A</v>
      </c>
      <c r="DB69" s="326" t="e">
        <f ca="1">IF(Plananalyse!DB69=1,VLOOKUP(DB$5,Kruistabel!$B$6:$F$9,MATCH($C69,Kruistabel!$C$5:$F$5,0)+1,FALSE)+MIN(Kruistabel!$C$15,IF($D69="Ja",Kruistabel!$C$13,0)+IF(DB$6="Ja",Kruistabel!$C$14,0)),"")</f>
        <v>#N/A</v>
      </c>
      <c r="DC69" s="326" t="e">
        <f ca="1">IF(Plananalyse!DC69=1,VLOOKUP(DC$5,Kruistabel!$B$6:$F$9,MATCH($C69,Kruistabel!$C$5:$F$5,0)+1,FALSE)+MIN(Kruistabel!$C$15,IF($D69="Ja",Kruistabel!$C$13,0)+IF(DC$6="Ja",Kruistabel!$C$14,0)),"")</f>
        <v>#N/A</v>
      </c>
      <c r="DD69" s="327"/>
      <c r="DE69" s="326" t="e">
        <f ca="1">IF(Plananalyse!DE69=1,VLOOKUP(DE$5,Kruistabel!$B$6:$F$9,MATCH($C69,Kruistabel!$C$5:$F$5,0)+1,FALSE)+MIN(Kruistabel!$C$15,IF($D69="Ja",Kruistabel!$C$13,0)+IF(DE$6="Ja",Kruistabel!$C$14,0)),"")</f>
        <v>#N/A</v>
      </c>
      <c r="DF69" s="326" t="e">
        <f ca="1">IF(Plananalyse!DF69=1,VLOOKUP(DF$5,Kruistabel!$B$6:$F$9,MATCH($C69,Kruistabel!$C$5:$F$5,0)+1,FALSE)+MIN(Kruistabel!$C$15,IF($D69="Ja",Kruistabel!$C$13,0)+IF(DF$6="Ja",Kruistabel!$C$14,0)),"")</f>
        <v>#N/A</v>
      </c>
      <c r="DG69" s="326" t="e">
        <f ca="1">IF(Plananalyse!DG69=1,VLOOKUP(DG$5,Kruistabel!$B$6:$F$9,MATCH($C69,Kruistabel!$C$5:$F$5,0)+1,FALSE)+MIN(Kruistabel!$C$15,IF($D69="Ja",Kruistabel!$C$13,0)+IF(DG$6="Ja",Kruistabel!$C$14,0)),"")</f>
        <v>#N/A</v>
      </c>
      <c r="DH69" s="326" t="e">
        <f ca="1">IF(Plananalyse!DH69=1,VLOOKUP(DH$5,Kruistabel!$B$6:$F$9,MATCH($C69,Kruistabel!$C$5:$F$5,0)+1,FALSE)+MIN(Kruistabel!$C$15,IF($D69="Ja",Kruistabel!$C$13,0)+IF(DH$6="Ja",Kruistabel!$C$14,0)),"")</f>
        <v>#N/A</v>
      </c>
      <c r="DI69" s="326" t="e">
        <f ca="1">IF(Plananalyse!DI69=1,VLOOKUP(DI$5,Kruistabel!$B$6:$F$9,MATCH($C69,Kruistabel!$C$5:$F$5,0)+1,FALSE)+MIN(Kruistabel!$C$15,IF($D69="Ja",Kruistabel!$C$13,0)+IF(DI$6="Ja",Kruistabel!$C$14,0)),"")</f>
        <v>#N/A</v>
      </c>
      <c r="DJ69" s="326" t="e">
        <f ca="1">IF(Plananalyse!DJ69=1,VLOOKUP(DJ$5,Kruistabel!$B$6:$F$9,MATCH($C69,Kruistabel!$C$5:$F$5,0)+1,FALSE)+MIN(Kruistabel!$C$15,IF($D69="Ja",Kruistabel!$C$13,0)+IF(DJ$6="Ja",Kruistabel!$C$14,0)),"")</f>
        <v>#N/A</v>
      </c>
      <c r="DK69" s="326" t="e">
        <f ca="1">IF(Plananalyse!DK69=1,VLOOKUP(DK$5,Kruistabel!$B$6:$F$9,MATCH($C69,Kruistabel!$C$5:$F$5,0)+1,FALSE)+MIN(Kruistabel!$C$15,IF($D69="Ja",Kruistabel!$C$13,0)+IF(DK$6="Ja",Kruistabel!$C$14,0)),"")</f>
        <v>#REF!</v>
      </c>
      <c r="DL69" s="326" t="e">
        <f ca="1">IF(Plananalyse!DL69=1,VLOOKUP(DL$5,Kruistabel!$B$6:$F$9,MATCH($C69,Kruistabel!$C$5:$F$5,0)+1,FALSE)+MIN(Kruistabel!$C$15,IF($D69="Ja",Kruistabel!$C$13,0)+IF(DL$6="Ja",Kruistabel!$C$14,0)),"")</f>
        <v>#REF!</v>
      </c>
      <c r="DM69" s="327"/>
      <c r="DN69" s="326" t="e">
        <f ca="1">IF(Plananalyse!DN69=1,VLOOKUP(DN$5,Kruistabel!$B$6:$F$9,MATCH($C69,Kruistabel!$C$5:$F$5,0)+1,FALSE)+MIN(Kruistabel!$C$15,IF($D69="Ja",Kruistabel!$C$13,0)+IF(DN$6="Ja",Kruistabel!$C$14,0)),"")</f>
        <v>#N/A</v>
      </c>
      <c r="DO69" s="326" t="e">
        <f ca="1">IF(Plananalyse!DO69=1,VLOOKUP(DO$5,Kruistabel!$B$6:$F$9,MATCH($C69,Kruistabel!$C$5:$F$5,0)+1,FALSE)+MIN(Kruistabel!$C$15,IF($D69="Ja",Kruistabel!$C$13,0)+IF(DO$6="Ja",Kruistabel!$C$14,0)),"")</f>
        <v>#N/A</v>
      </c>
      <c r="DP69" s="326" t="e">
        <f ca="1">IF(Plananalyse!DP69=1,VLOOKUP(DP$5,Kruistabel!$B$6:$F$9,MATCH($C69,Kruistabel!$C$5:$F$5,0)+1,FALSE)+MIN(Kruistabel!$C$15,IF($D69="Ja",Kruistabel!$C$13,0)+IF(DP$6="Ja",Kruistabel!$C$14,0)),"")</f>
        <v>#N/A</v>
      </c>
      <c r="DQ69" s="326" t="e">
        <f ca="1">IF(Plananalyse!DQ69=1,VLOOKUP(DQ$5,Kruistabel!$B$6:$F$9,MATCH($C69,Kruistabel!$C$5:$F$5,0)+1,FALSE)+MIN(Kruistabel!$C$15,IF($D69="Ja",Kruistabel!$C$13,0)+IF(DQ$6="Ja",Kruistabel!$C$14,0)),"")</f>
        <v>#N/A</v>
      </c>
      <c r="DR69" s="326" t="e">
        <f ca="1">IF(Plananalyse!DR69=1,VLOOKUP(DR$5,Kruistabel!$B$6:$F$9,MATCH($C69,Kruistabel!$C$5:$F$5,0)+1,FALSE)+MIN(Kruistabel!$C$15,IF($D69="Ja",Kruistabel!$C$13,0)+IF(DR$6="Ja",Kruistabel!$C$14,0)),"")</f>
        <v>#N/A</v>
      </c>
      <c r="DS69" s="326" t="e">
        <f ca="1">IF(Plananalyse!DS69=1,VLOOKUP(DS$5,Kruistabel!$B$6:$F$9,MATCH($C69,Kruistabel!$C$5:$F$5,0)+1,FALSE)+MIN(Kruistabel!$C$15,IF($D69="Ja",Kruistabel!$C$13,0)+IF(DS$6="Ja",Kruistabel!$C$14,0)),"")</f>
        <v>#N/A</v>
      </c>
      <c r="DT69" s="326" t="e">
        <f ca="1">IF(Plananalyse!DT69=1,VLOOKUP(DT$5,Kruistabel!$B$6:$F$9,MATCH($C69,Kruistabel!$C$5:$F$5,0)+1,FALSE)+MIN(Kruistabel!$C$15,IF($D69="Ja",Kruistabel!$C$13,0)+IF(DT$6="Ja",Kruistabel!$C$14,0)),"")</f>
        <v>#N/A</v>
      </c>
      <c r="DU69" s="326" t="e">
        <f ca="1">IF(Plananalyse!DU69=1,VLOOKUP(DU$5,Kruistabel!$B$6:$F$9,MATCH($C69,Kruistabel!$C$5:$F$5,0)+1,FALSE)+MIN(Kruistabel!$C$15,IF($D69="Ja",Kruistabel!$C$13,0)+IF(DU$6="Ja",Kruistabel!$C$14,0)),"")</f>
        <v>#N/A</v>
      </c>
      <c r="DV69" s="326" t="e">
        <f ca="1">IF(Plananalyse!DV69=1,VLOOKUP(DV$5,Kruistabel!$B$6:$F$9,MATCH($C69,Kruistabel!$C$5:$F$5,0)+1,FALSE)+MIN(Kruistabel!$C$15,IF($D69="Ja",Kruistabel!$C$13,0)+IF(DV$6="Ja",Kruistabel!$C$14,0)),"")</f>
        <v>#N/A</v>
      </c>
      <c r="DW69" s="326" t="e">
        <f ca="1">IF(Plananalyse!DW69=1,VLOOKUP(DW$5,Kruistabel!$B$6:$F$9,MATCH($C69,Kruistabel!$C$5:$F$5,0)+1,FALSE)+MIN(Kruistabel!$C$15,IF($D69="Ja",Kruistabel!$C$13,0)+IF(DW$6="Ja",Kruistabel!$C$14,0)),"")</f>
        <v>#REF!</v>
      </c>
      <c r="DX69" s="326" t="e">
        <f ca="1">IF(Plananalyse!DX69=1,VLOOKUP(DX$5,Kruistabel!$B$6:$F$9,MATCH($C69,Kruistabel!$C$5:$F$5,0)+1,FALSE)+MIN(Kruistabel!$C$15,IF($D69="Ja",Kruistabel!$C$13,0)+IF(DX$6="Ja",Kruistabel!$C$14,0)),"")</f>
        <v>#REF!</v>
      </c>
      <c r="DY69" s="327"/>
      <c r="DZ69" s="326" t="e">
        <f ca="1">IF(Plananalyse!DZ69=1,VLOOKUP(DZ$5,Kruistabel!$B$6:$F$9,MATCH($C69,Kruistabel!$C$5:$F$5,0)+1,FALSE)+MIN(Kruistabel!$C$15,IF($D69="Ja",Kruistabel!$C$13,0)+IF(DZ$6="Ja",Kruistabel!$C$14,0)),"")</f>
        <v>#N/A</v>
      </c>
      <c r="EA69" s="326" t="e">
        <f ca="1">IF(Plananalyse!EA69=1,VLOOKUP(EA$5,Kruistabel!$B$6:$F$9,MATCH($C69,Kruistabel!$C$5:$F$5,0)+1,FALSE)+MIN(Kruistabel!$C$15,IF($D69="Ja",Kruistabel!$C$13,0)+IF(EA$6="Ja",Kruistabel!$C$14,0)),"")</f>
        <v>#N/A</v>
      </c>
      <c r="EB69" s="326" t="e">
        <f ca="1">IF(Plananalyse!EB69=1,VLOOKUP(EB$5,Kruistabel!$B$6:$F$9,MATCH($C69,Kruistabel!$C$5:$F$5,0)+1,FALSE)+MIN(Kruistabel!$C$15,IF($D69="Ja",Kruistabel!$C$13,0)+IF(EB$6="Ja",Kruistabel!$C$14,0)),"")</f>
        <v>#REF!</v>
      </c>
      <c r="EC69" s="326" t="e">
        <f ca="1">IF(Plananalyse!EC69=1,VLOOKUP(EC$5,Kruistabel!$B$6:$F$9,MATCH($C69,Kruistabel!$C$5:$F$5,0)+1,FALSE)+MIN(Kruistabel!$C$15,IF($D69="Ja",Kruistabel!$C$13,0)+IF(EC$6="Ja",Kruistabel!$C$14,0)),"")</f>
        <v>#REF!</v>
      </c>
      <c r="ED69" s="327"/>
      <c r="EE69" s="326" t="e">
        <f ca="1">IF(Plananalyse!EE69=1,VLOOKUP(EE$5,Kruistabel!$B$6:$F$9,MATCH($C69,Kruistabel!$C$5:$F$5,0)+1,FALSE)+MIN(Kruistabel!$C$15,IF($D69="Ja",Kruistabel!$C$13,0)+IF(EE$6="Ja",Kruistabel!$C$14,0)),"")</f>
        <v>#N/A</v>
      </c>
      <c r="EF69" s="326" t="e">
        <f ca="1">IF(Plananalyse!EF69=1,VLOOKUP(EF$5,Kruistabel!$B$6:$F$9,MATCH($C69,Kruistabel!$C$5:$F$5,0)+1,FALSE)+MIN(Kruistabel!$C$15,IF($D69="Ja",Kruistabel!$C$13,0)+IF(EF$6="Ja",Kruistabel!$C$14,0)),"")</f>
        <v>#N/A</v>
      </c>
      <c r="EG69" s="326" t="e">
        <f ca="1">IF(Plananalyse!EG69=1,VLOOKUP(EG$5,Kruistabel!$B$6:$F$9,MATCH($C69,Kruistabel!$C$5:$F$5,0)+1,FALSE)+MIN(Kruistabel!$C$15,IF($D69="Ja",Kruistabel!$C$13,0)+IF(EG$6="Ja",Kruistabel!$C$14,0)),"")</f>
        <v>#N/A</v>
      </c>
      <c r="EH69" s="326" t="e">
        <f ca="1">IF(Plananalyse!EH69=1,VLOOKUP(EH$5,Kruistabel!$B$6:$F$9,MATCH($C69,Kruistabel!$C$5:$F$5,0)+1,FALSE)+MIN(Kruistabel!$C$15,IF($D69="Ja",Kruistabel!$C$13,0)+IF(EH$6="Ja",Kruistabel!$C$14,0)),"")</f>
        <v>#REF!</v>
      </c>
      <c r="EI69" s="326" t="e">
        <f ca="1">IF(Plananalyse!EI69=1,VLOOKUP(EI$5,Kruistabel!$B$6:$F$9,MATCH($C69,Kruistabel!$C$5:$F$5,0)+1,FALSE)+MIN(Kruistabel!$C$15,IF($D69="Ja",Kruistabel!$C$13,0)+IF(EI$6="Ja",Kruistabel!$C$14,0)),"")</f>
        <v>#REF!</v>
      </c>
      <c r="EJ69" s="331" t="str">
        <f>IF(Plananalyse!EJ69=1,VLOOKUP(EJ$5,Kruistabel!$B$6:$F$9,MATCH($C69,Kruistabel!$C$5:$F$5,0)+1,FALSE)+MIN(Kruistabel!$C$15,IF($D69="Ja",Kruistabel!$C$13,0)+IF(EJ$6="Ja",Kruistabel!$C$14,0)),"")</f>
        <v/>
      </c>
      <c r="EK69" s="164"/>
      <c r="EL69" s="164"/>
      <c r="EM69" s="164"/>
      <c r="EN69" s="164"/>
    </row>
    <row r="70" spans="1:144" hidden="1">
      <c r="B70" s="337" t="s">
        <v>170</v>
      </c>
      <c r="C70" s="160" t="str">
        <f>_xlfn.IFNA(VLOOKUP($B70,Classificatietabel!$B$6:$I$91,C$7,FALSE),"")</f>
        <v/>
      </c>
      <c r="D70" s="160" t="str">
        <f>_xlfn.IFNA(VLOOKUP($B70,Classificatietabel!$B$6:$I$91,D$7,FALSE),"")</f>
        <v/>
      </c>
      <c r="E70" s="119" t="str">
        <f>IF(AND(D70="laag",$D$3=1),0,_xlfn.IFNA(IF(VLOOKUP($B70,Classificatietabel!$B$6:$H$91,$E$5,FALSE)="Ja",1,0),""))</f>
        <v/>
      </c>
      <c r="F70" s="163"/>
      <c r="G70" s="326" t="e">
        <f>IF(Plananalyse!G70=1,VLOOKUP(G$5,Kruistabel!$B$6:$F$9,MATCH($C70,Kruistabel!$C$5:$F$5,0)+1,FALSE)+MIN(Kruistabel!$C$15,IF($D70="Ja",Kruistabel!$C$13,0)+IF(G$6="Ja",Kruistabel!$C$14,0)),"")</f>
        <v>#N/A</v>
      </c>
      <c r="H70" s="326" t="e">
        <f>IF(Plananalyse!H70=1,VLOOKUP(H$5,Kruistabel!$B$6:$F$9,MATCH($C70,Kruistabel!$C$5:$F$5,0)+1,FALSE)+MIN(Kruistabel!$C$15,IF($D70="Ja",Kruistabel!$C$13,0)+IF(H$6="Ja",Kruistabel!$C$14,0)),"")</f>
        <v>#N/A</v>
      </c>
      <c r="I70" s="326" t="e">
        <f>IF(Plananalyse!I70=1,VLOOKUP(I$5,Kruistabel!$B$6:$F$9,MATCH($C70,Kruistabel!$C$5:$F$5,0)+1,FALSE)+MIN(Kruistabel!$C$15,IF($D70="Ja",Kruistabel!$C$13,0)+IF(I$6="Ja",Kruistabel!$C$14,0)),"")</f>
        <v>#N/A</v>
      </c>
      <c r="J70" s="326" t="e">
        <f>IF(Plananalyse!J70=1,VLOOKUP(J$5,Kruistabel!$B$6:$F$9,MATCH($C70,Kruistabel!$C$5:$F$5,0)+1,FALSE)+MIN(Kruistabel!$C$15,IF($D70="Ja",Kruistabel!$C$13,0)+IF(J$6="Ja",Kruistabel!$C$14,0)),"")</f>
        <v>#N/A</v>
      </c>
      <c r="K70" s="326" t="e">
        <f>IF(Plananalyse!K70=1,VLOOKUP(K$5,Kruistabel!$B$6:$F$9,MATCH($C70,Kruistabel!$C$5:$F$5,0)+1,FALSE)+MIN(Kruistabel!$C$15,IF($D70="Ja",Kruistabel!$C$13,0)+IF(K$6="Ja",Kruistabel!$C$14,0)),"")</f>
        <v>#N/A</v>
      </c>
      <c r="L70" s="326" t="e">
        <f>IF(Plananalyse!L70=1,VLOOKUP(L$5,Kruistabel!$B$6:$F$9,MATCH($C70,Kruistabel!$C$5:$F$5,0)+1,FALSE)+MIN(Kruistabel!$C$15,IF($D70="Ja",Kruistabel!$C$13,0)+IF(L$6="Ja",Kruistabel!$C$14,0)),"")</f>
        <v>#N/A</v>
      </c>
      <c r="M70" s="326" t="e">
        <f>IF(Plananalyse!M70=1,VLOOKUP(M$5,Kruistabel!$B$6:$F$9,MATCH($C70,Kruistabel!$C$5:$F$5,0)+1,FALSE)+MIN(Kruistabel!$C$15,IF($D70="Ja",Kruistabel!$C$13,0)+IF(M$6="Ja",Kruistabel!$C$14,0)),"")</f>
        <v>#N/A</v>
      </c>
      <c r="N70" s="326" t="e">
        <f>IF(Plananalyse!N70=1,VLOOKUP(N$5,Kruistabel!$B$6:$F$9,MATCH($C70,Kruistabel!$C$5:$F$5,0)+1,FALSE)+MIN(Kruistabel!$C$15,IF($D70="Ja",Kruistabel!$C$13,0)+IF(N$6="Ja",Kruistabel!$C$14,0)),"")</f>
        <v>#N/A</v>
      </c>
      <c r="O70" s="326" t="e">
        <f>IF(Plananalyse!O70=1,VLOOKUP(O$5,Kruistabel!$B$6:$F$9,MATCH($C70,Kruistabel!$C$5:$F$5,0)+1,FALSE)+MIN(Kruistabel!$C$15,IF($D70="Ja",Kruistabel!$C$13,0)+IF(O$6="Ja",Kruistabel!$C$14,0)),"")</f>
        <v>#N/A</v>
      </c>
      <c r="P70" s="326" t="e">
        <f>IF(Plananalyse!P70=1,VLOOKUP(P$5,Kruistabel!$B$6:$F$9,MATCH($C70,Kruistabel!$C$5:$F$5,0)+1,FALSE)+MIN(Kruistabel!$C$15,IF($D70="Ja",Kruistabel!$C$13,0)+IF(P$6="Ja",Kruistabel!$C$14,0)),"")</f>
        <v>#N/A</v>
      </c>
      <c r="Q70" s="326" t="e">
        <f>IF(Plananalyse!Q70=1,VLOOKUP(Q$5,Kruistabel!$B$6:$F$9,MATCH($C70,Kruistabel!$C$5:$F$5,0)+1,FALSE)+MIN(Kruistabel!$C$15,IF($D70="Ja",Kruistabel!$C$13,0)+IF(Q$6="Ja",Kruistabel!$C$14,0)),"")</f>
        <v>#N/A</v>
      </c>
      <c r="R70" s="326" t="e">
        <f>IF(Plananalyse!R70=1,VLOOKUP(R$5,Kruistabel!$B$6:$F$9,MATCH($C70,Kruistabel!$C$5:$F$5,0)+1,FALSE)+MIN(Kruistabel!$C$15,IF($D70="Ja",Kruistabel!$C$13,0)+IF(R$6="Ja",Kruistabel!$C$14,0)),"")</f>
        <v>#N/A</v>
      </c>
      <c r="S70" s="326" t="e">
        <f>IF(Plananalyse!S70=1,VLOOKUP(S$5,Kruistabel!$B$6:$F$9,MATCH($C70,Kruistabel!$C$5:$F$5,0)+1,FALSE)+MIN(Kruistabel!$C$15,IF($D70="Ja",Kruistabel!$C$13,0)+IF(S$6="Ja",Kruistabel!$C$14,0)),"")</f>
        <v>#N/A</v>
      </c>
      <c r="T70" s="326" t="e">
        <f>IF(Plananalyse!T70=1,VLOOKUP(T$5,Kruistabel!$B$6:$F$9,MATCH($C70,Kruistabel!$C$5:$F$5,0)+1,FALSE)+MIN(Kruistabel!$C$15,IF($D70="Ja",Kruistabel!$C$13,0)+IF(T$6="Ja",Kruistabel!$C$14,0)),"")</f>
        <v>#N/A</v>
      </c>
      <c r="U70" s="326" t="e">
        <f>IF(Plananalyse!U70=1,VLOOKUP(U$5,Kruistabel!$B$6:$F$9,MATCH($C70,Kruistabel!$C$5:$F$5,0)+1,FALSE)+MIN(Kruistabel!$C$15,IF($D70="Ja",Kruistabel!$C$13,0)+IF(U$6="Ja",Kruistabel!$C$14,0)),"")</f>
        <v>#N/A</v>
      </c>
      <c r="V70" s="326" t="e">
        <f>IF(Plananalyse!V70=1,VLOOKUP(V$5,Kruistabel!$B$6:$F$9,MATCH($C70,Kruistabel!$C$5:$F$5,0)+1,FALSE)+MIN(Kruistabel!$C$15,IF($D70="Ja",Kruistabel!$C$13,0)+IF(V$6="Ja",Kruistabel!$C$14,0)),"")</f>
        <v>#N/A</v>
      </c>
      <c r="W70" s="326" t="e">
        <f>IF(Plananalyse!W70=1,VLOOKUP(W$5,Kruistabel!$B$6:$F$9,MATCH($C70,Kruistabel!$C$5:$F$5,0)+1,FALSE)+MIN(Kruistabel!$C$15,IF($D70="Ja",Kruistabel!$C$13,0)+IF(W$6="Ja",Kruistabel!$C$14,0)),"")</f>
        <v>#N/A</v>
      </c>
      <c r="X70" s="326" t="e">
        <f>IF(Plananalyse!X70=1,VLOOKUP(X$5,Kruistabel!$B$6:$F$9,MATCH($C70,Kruistabel!$C$5:$F$5,0)+1,FALSE)+MIN(Kruistabel!$C$15,IF($D70="Ja",Kruistabel!$C$13,0)+IF(X$6="Ja",Kruistabel!$C$14,0)),"")</f>
        <v>#N/A</v>
      </c>
      <c r="Y70" s="326" t="e">
        <f>IF(Plananalyse!Y70=1,VLOOKUP(Y$5,Kruistabel!$B$6:$F$9,MATCH($C70,Kruistabel!$C$5:$F$5,0)+1,FALSE)+MIN(Kruistabel!$C$15,IF($D70="Ja",Kruistabel!$C$13,0)+IF(Y$6="Ja",Kruistabel!$C$14,0)),"")</f>
        <v>#N/A</v>
      </c>
      <c r="Z70" s="326" t="e">
        <f>IF(Plananalyse!Z70=1,VLOOKUP(Z$5,Kruistabel!$B$6:$F$9,MATCH($C70,Kruistabel!$C$5:$F$5,0)+1,FALSE)+MIN(Kruistabel!$C$15,IF($D70="Ja",Kruistabel!$C$13,0)+IF(Z$6="Ja",Kruistabel!$C$14,0)),"")</f>
        <v>#N/A</v>
      </c>
      <c r="AA70" s="326" t="e">
        <f>IF(Plananalyse!AA70=1,VLOOKUP(AA$5,Kruistabel!$B$6:$F$9,MATCH($C70,Kruistabel!$C$5:$F$5,0)+1,FALSE)+MIN(Kruistabel!$C$15,IF($D70="Ja",Kruistabel!$C$13,0)+IF(AA$6="Ja",Kruistabel!$C$14,0)),"")</f>
        <v>#N/A</v>
      </c>
      <c r="AB70" s="326" t="e">
        <f>IF(Plananalyse!AB70=1,VLOOKUP(AB$5,Kruistabel!$B$6:$F$9,MATCH($C70,Kruistabel!$C$5:$F$5,0)+1,FALSE)+MIN(Kruistabel!$C$15,IF($D70="Ja",Kruistabel!$C$13,0)+IF(AB$6="Ja",Kruistabel!$C$14,0)),"")</f>
        <v>#N/A</v>
      </c>
      <c r="AC70" s="326" t="e">
        <f>IF(Plananalyse!AC70=1,VLOOKUP(AC$5,Kruistabel!$B$6:$F$9,MATCH($C70,Kruistabel!$C$5:$F$5,0)+1,FALSE)+MIN(Kruistabel!$C$15,IF($D70="Ja",Kruistabel!$C$13,0)+IF(AC$6="Ja",Kruistabel!$C$14,0)),"")</f>
        <v>#N/A</v>
      </c>
      <c r="AD70" s="326" t="e">
        <f>IF(Plananalyse!AD70=1,VLOOKUP(AD$5,Kruistabel!$B$6:$F$9,MATCH($C70,Kruistabel!$C$5:$F$5,0)+1,FALSE)+MIN(Kruistabel!$C$15,IF($D70="Ja",Kruistabel!$C$13,0)+IF(AD$6="Ja",Kruistabel!$C$14,0)),"")</f>
        <v>#N/A</v>
      </c>
      <c r="AE70" s="326" t="e">
        <f>IF(Plananalyse!AE70=1,VLOOKUP(AE$5,Kruistabel!$B$6:$F$9,MATCH($C70,Kruistabel!$C$5:$F$5,0)+1,FALSE)+MIN(Kruistabel!$C$15,IF($D70="Ja",Kruistabel!$C$13,0)+IF(AE$6="Ja",Kruistabel!$C$14,0)),"")</f>
        <v>#N/A</v>
      </c>
      <c r="AF70" s="326" t="e">
        <f>IF(Plananalyse!AF70=1,VLOOKUP(AF$5,Kruistabel!$B$6:$F$9,MATCH($C70,Kruistabel!$C$5:$F$5,0)+1,FALSE)+MIN(Kruistabel!$C$15,IF($D70="Ja",Kruistabel!$C$13,0)+IF(AF$6="Ja",Kruistabel!$C$14,0)),"")</f>
        <v>#N/A</v>
      </c>
      <c r="AG70" s="326" t="e">
        <f>IF(Plananalyse!AG70=1,VLOOKUP(AG$5,Kruistabel!$B$6:$F$9,MATCH($C70,Kruistabel!$C$5:$F$5,0)+1,FALSE)+MIN(Kruistabel!$C$15,IF($D70="Ja",Kruistabel!$C$13,0)+IF(AG$6="Ja",Kruistabel!$C$14,0)),"")</f>
        <v>#N/A</v>
      </c>
      <c r="AH70" s="326" t="e">
        <f>IF(Plananalyse!AH70=1,VLOOKUP(AH$5,Kruistabel!$B$6:$F$9,MATCH($C70,Kruistabel!$C$5:$F$5,0)+1,FALSE)+MIN(Kruistabel!$C$15,IF($D70="Ja",Kruistabel!$C$13,0)+IF(AH$6="Ja",Kruistabel!$C$14,0)),"")</f>
        <v>#N/A</v>
      </c>
      <c r="AI70" s="326" t="e">
        <f>IF(Plananalyse!AI70=1,VLOOKUP(AI$5,Kruistabel!$B$6:$F$9,MATCH($C70,Kruistabel!$C$5:$F$5,0)+1,FALSE)+MIN(Kruistabel!$C$15,IF($D70="Ja",Kruistabel!$C$13,0)+IF(AI$6="Ja",Kruistabel!$C$14,0)),"")</f>
        <v>#N/A</v>
      </c>
      <c r="AJ70" s="326" t="e">
        <f>IF(Plananalyse!AJ70=1,VLOOKUP(AJ$5,Kruistabel!$B$6:$F$9,MATCH($C70,Kruistabel!$C$5:$F$5,0)+1,FALSE)+MIN(Kruistabel!$C$15,IF($D70="Ja",Kruistabel!$C$13,0)+IF(AJ$6="Ja",Kruistabel!$C$14,0)),"")</f>
        <v>#N/A</v>
      </c>
      <c r="AK70" s="326" t="e">
        <f>IF(Plananalyse!AK70=1,VLOOKUP(AK$5,Kruistabel!$B$6:$F$9,MATCH($C70,Kruistabel!$C$5:$F$5,0)+1,FALSE)+MIN(Kruistabel!$C$15,IF($D70="Ja",Kruistabel!$C$13,0)+IF(AK$6="Ja",Kruistabel!$C$14,0)),"")</f>
        <v>#N/A</v>
      </c>
      <c r="AL70" s="326" t="e">
        <f>IF(Plananalyse!AL70=1,VLOOKUP(AL$5,Kruistabel!$B$6:$F$9,MATCH($C70,Kruistabel!$C$5:$F$5,0)+1,FALSE)+MIN(Kruistabel!$C$15,IF($D70="Ja",Kruistabel!$C$13,0)+IF(AL$6="Ja",Kruistabel!$C$14,0)),"")</f>
        <v>#N/A</v>
      </c>
      <c r="AM70" s="326" t="e">
        <f>IF(Plananalyse!AM70=1,VLOOKUP(AM$5,Kruistabel!$B$6:$F$9,MATCH($C70,Kruistabel!$C$5:$F$5,0)+1,FALSE)+MIN(Kruistabel!$C$15,IF($D70="Ja",Kruistabel!$C$13,0)+IF(AM$6="Ja",Kruistabel!$C$14,0)),"")</f>
        <v>#N/A</v>
      </c>
      <c r="AN70" s="327"/>
      <c r="AO70" s="326" t="e">
        <f>IF(Plananalyse!AO70=1,VLOOKUP(AO$5,Kruistabel!$B$6:$F$9,MATCH($C70,Kruistabel!$C$5:$F$5,0)+1,FALSE)+MIN(Kruistabel!$C$15,IF($D70="Ja",Kruistabel!$C$13,0)+IF(AO$6="Ja",Kruistabel!$C$14,0)),"")</f>
        <v>#N/A</v>
      </c>
      <c r="AP70" s="326" t="e">
        <f>IF(Plananalyse!AP70=1,VLOOKUP(AP$5,Kruistabel!$B$6:$F$9,MATCH($C70,Kruistabel!$C$5:$F$5,0)+1,FALSE)+MIN(Kruistabel!$C$15,IF($D70="Ja",Kruistabel!$C$13,0)+IF(AP$6="Ja",Kruistabel!$C$14,0)),"")</f>
        <v>#N/A</v>
      </c>
      <c r="AQ70" s="326" t="e">
        <f>IF(Plananalyse!AQ70=1,VLOOKUP(AQ$5,Kruistabel!$B$6:$F$9,MATCH($C70,Kruistabel!$C$5:$F$5,0)+1,FALSE)+MIN(Kruistabel!$C$15,IF($D70="Ja",Kruistabel!$C$13,0)+IF(AQ$6="Ja",Kruistabel!$C$14,0)),"")</f>
        <v>#N/A</v>
      </c>
      <c r="AR70" s="326" t="e">
        <f>IF(Plananalyse!AR70=1,VLOOKUP(AR$5,Kruistabel!$B$6:$F$9,MATCH($C70,Kruistabel!$C$5:$F$5,0)+1,FALSE)+MIN(Kruistabel!$C$15,IF($D70="Ja",Kruistabel!$C$13,0)+IF(AR$6="Ja",Kruistabel!$C$14,0)),"")</f>
        <v>#N/A</v>
      </c>
      <c r="AS70" s="326" t="e">
        <f>IF(Plananalyse!AS70=1,VLOOKUP(AS$5,Kruistabel!$B$6:$F$9,MATCH($C70,Kruistabel!$C$5:$F$5,0)+1,FALSE)+MIN(Kruistabel!$C$15,IF($D70="Ja",Kruistabel!$C$13,0)+IF(AS$6="Ja",Kruistabel!$C$14,0)),"")</f>
        <v>#N/A</v>
      </c>
      <c r="AT70" s="326" t="e">
        <f>IF(Plananalyse!AT70=1,VLOOKUP(AT$5,Kruistabel!$B$6:$F$9,MATCH($C70,Kruistabel!$C$5:$F$5,0)+1,FALSE)+MIN(Kruistabel!$C$15,IF($D70="Ja",Kruistabel!$C$13,0)+IF(AT$6="Ja",Kruistabel!$C$14,0)),"")</f>
        <v>#N/A</v>
      </c>
      <c r="AU70" s="326" t="e">
        <f>IF(Plananalyse!AU70=1,VLOOKUP(AU$5,Kruistabel!$B$6:$F$9,MATCH($C70,Kruistabel!$C$5:$F$5,0)+1,FALSE)+MIN(Kruistabel!$C$15,IF($D70="Ja",Kruistabel!$C$13,0)+IF(AU$6="Ja",Kruistabel!$C$14,0)),"")</f>
        <v>#N/A</v>
      </c>
      <c r="AV70" s="326" t="e">
        <f>IF(Plananalyse!AV70=1,VLOOKUP(AV$5,Kruistabel!$B$6:$F$9,MATCH($C70,Kruistabel!$C$5:$F$5,0)+1,FALSE)+MIN(Kruistabel!$C$15,IF($D70="Ja",Kruistabel!$C$13,0)+IF(AV$6="Ja",Kruistabel!$C$14,0)),"")</f>
        <v>#N/A</v>
      </c>
      <c r="AW70" s="326" t="e">
        <f>IF(Plananalyse!AW70=1,VLOOKUP(AW$5,Kruistabel!$B$6:$F$9,MATCH($C70,Kruistabel!$C$5:$F$5,0)+1,FALSE)+MIN(Kruistabel!$C$15,IF($D70="Ja",Kruistabel!$C$13,0)+IF(AW$6="Ja",Kruistabel!$C$14,0)),"")</f>
        <v>#N/A</v>
      </c>
      <c r="AX70" s="326" t="e">
        <f>IF(Plananalyse!AX70=1,VLOOKUP(AX$5,Kruistabel!$B$6:$F$9,MATCH($C70,Kruistabel!$C$5:$F$5,0)+1,FALSE)+MIN(Kruistabel!$C$15,IF($D70="Ja",Kruistabel!$C$13,0)+IF(AX$6="Ja",Kruistabel!$C$14,0)),"")</f>
        <v>#N/A</v>
      </c>
      <c r="AY70" s="327"/>
      <c r="AZ70" s="326" t="e">
        <f>IF(Plananalyse!AZ70=1,VLOOKUP(AZ$5,Kruistabel!$B$6:$F$9,MATCH($C70,Kruistabel!$C$5:$F$5,0)+1,FALSE)+MIN(Kruistabel!$C$15,IF($D70="Ja",Kruistabel!$C$13,0)+IF(AZ$6="Ja",Kruistabel!$C$14,0)),"")</f>
        <v>#N/A</v>
      </c>
      <c r="BA70" s="326" t="e">
        <f>IF(Plananalyse!BA70=1,VLOOKUP(BA$5,Kruistabel!$B$6:$F$9,MATCH($C70,Kruistabel!$C$5:$F$5,0)+1,FALSE)+MIN(Kruistabel!$C$15,IF($D70="Ja",Kruistabel!$C$13,0)+IF(BA$6="Ja",Kruistabel!$C$14,0)),"")</f>
        <v>#N/A</v>
      </c>
      <c r="BB70" s="326" t="e">
        <f>IF(Plananalyse!BB70=1,VLOOKUP(BB$5,Kruistabel!$B$6:$F$9,MATCH($C70,Kruistabel!$C$5:$F$5,0)+1,FALSE)+MIN(Kruistabel!$C$15,IF($D70="Ja",Kruistabel!$C$13,0)+IF(BB$6="Ja",Kruistabel!$C$14,0)),"")</f>
        <v>#N/A</v>
      </c>
      <c r="BC70" s="326" t="e">
        <f>IF(Plananalyse!BC70=1,VLOOKUP(BC$5,Kruistabel!$B$6:$F$9,MATCH($C70,Kruistabel!$C$5:$F$5,0)+1,FALSE)+MIN(Kruistabel!$C$15,IF($D70="Ja",Kruistabel!$C$13,0)+IF(BC$6="Ja",Kruistabel!$C$14,0)),"")</f>
        <v>#N/A</v>
      </c>
      <c r="BD70" s="326" t="e">
        <f>IF(Plananalyse!BD70=1,VLOOKUP(BD$5,Kruistabel!$B$6:$F$9,MATCH($C70,Kruistabel!$C$5:$F$5,0)+1,FALSE)+MIN(Kruistabel!$C$15,IF($D70="Ja",Kruistabel!$C$13,0)+IF(BD$6="Ja",Kruistabel!$C$14,0)),"")</f>
        <v>#N/A</v>
      </c>
      <c r="BE70" s="326" t="e">
        <f>IF(Plananalyse!BE70=1,VLOOKUP(BE$5,Kruistabel!$B$6:$F$9,MATCH($C70,Kruistabel!$C$5:$F$5,0)+1,FALSE)+MIN(Kruistabel!$C$15,IF($D70="Ja",Kruistabel!$C$13,0)+IF(BE$6="Ja",Kruistabel!$C$14,0)),"")</f>
        <v>#N/A</v>
      </c>
      <c r="BF70" s="326" t="e">
        <f>IF(Plananalyse!BF70=1,VLOOKUP(BF$5,Kruistabel!$B$6:$F$9,MATCH($C70,Kruistabel!$C$5:$F$5,0)+1,FALSE)+MIN(Kruistabel!$C$15,IF($D70="Ja",Kruistabel!$C$13,0)+IF(BF$6="Ja",Kruistabel!$C$14,0)),"")</f>
        <v>#N/A</v>
      </c>
      <c r="BG70" s="326" t="e">
        <f>IF(Plananalyse!BG70=1,VLOOKUP(BG$5,Kruistabel!$B$6:$F$9,MATCH($C70,Kruistabel!$C$5:$F$5,0)+1,FALSE)+MIN(Kruistabel!$C$15,IF($D70="Ja",Kruistabel!$C$13,0)+IF(BG$6="Ja",Kruistabel!$C$14,0)),"")</f>
        <v>#N/A</v>
      </c>
      <c r="BH70" s="326" t="e">
        <f>IF(Plananalyse!BH70=1,VLOOKUP(BH$5,Kruistabel!$B$6:$F$9,MATCH($C70,Kruistabel!$C$5:$F$5,0)+1,FALSE)+MIN(Kruistabel!$C$15,IF($D70="Ja",Kruistabel!$C$13,0)+IF(BH$6="Ja",Kruistabel!$C$14,0)),"")</f>
        <v>#N/A</v>
      </c>
      <c r="BI70" s="327"/>
      <c r="BJ70" s="326" t="e">
        <f>IF(Plananalyse!BJ70=1,VLOOKUP(BJ$5,Kruistabel!$B$6:$F$9,MATCH($C70,Kruistabel!$C$5:$F$5,0)+1,FALSE)+MIN(Kruistabel!$C$15,IF($D70="Ja",Kruistabel!$C$13,0)+IF(BJ$6="Ja",Kruistabel!$C$14,0)),"")</f>
        <v>#N/A</v>
      </c>
      <c r="BK70" s="326" t="e">
        <f>IF(Plananalyse!BK70=1,VLOOKUP(BK$5,Kruistabel!$B$6:$F$9,MATCH($C70,Kruistabel!$C$5:$F$5,0)+1,FALSE)+MIN(Kruistabel!$C$15,IF($D70="Ja",Kruistabel!$C$13,0)+IF(BK$6="Ja",Kruistabel!$C$14,0)),"")</f>
        <v>#N/A</v>
      </c>
      <c r="BL70" s="326" t="e">
        <f>IF(Plananalyse!BL70=1,VLOOKUP(BL$5,Kruistabel!$B$6:$F$9,MATCH($C70,Kruistabel!$C$5:$F$5,0)+1,FALSE)+MIN(Kruistabel!$C$15,IF($D70="Ja",Kruistabel!$C$13,0)+IF(BL$6="Ja",Kruistabel!$C$14,0)),"")</f>
        <v>#N/A</v>
      </c>
      <c r="BM70" s="326" t="e">
        <f>IF(Plananalyse!BM70=1,VLOOKUP(BM$5,Kruistabel!$B$6:$F$9,MATCH($C70,Kruistabel!$C$5:$F$5,0)+1,FALSE)+MIN(Kruistabel!$C$15,IF($D70="Ja",Kruistabel!$C$13,0)+IF(BM$6="Ja",Kruistabel!$C$14,0)),"")</f>
        <v>#N/A</v>
      </c>
      <c r="BN70" s="326" t="e">
        <f>IF(Plananalyse!BN70=1,VLOOKUP(BN$5,Kruistabel!$B$6:$F$9,MATCH($C70,Kruistabel!$C$5:$F$5,0)+1,FALSE)+MIN(Kruistabel!$C$15,IF($D70="Ja",Kruistabel!$C$13,0)+IF(BN$6="Ja",Kruistabel!$C$14,0)),"")</f>
        <v>#N/A</v>
      </c>
      <c r="BO70" s="326" t="e">
        <f ca="1">IF(Plananalyse!BO70=1,VLOOKUP(BO$5,Kruistabel!$B$6:$F$9,MATCH($C70,Kruistabel!$C$5:$F$5,0)+1,FALSE)+MIN(Kruistabel!$C$15,IF($D70="Ja",Kruistabel!$C$13,0)+IF(BO$6="Ja",Kruistabel!$C$14,0)),"")</f>
        <v>#N/A</v>
      </c>
      <c r="BP70" s="326" t="e">
        <f ca="1">IF(Plananalyse!BP70=1,VLOOKUP(BP$5,Kruistabel!$B$6:$F$9,MATCH($C70,Kruistabel!$C$5:$F$5,0)+1,FALSE)+MIN(Kruistabel!$C$15,IF($D70="Ja",Kruistabel!$C$13,0)+IF(BP$6="Ja",Kruistabel!$C$14,0)),"")</f>
        <v>#N/A</v>
      </c>
      <c r="BQ70" s="326" t="e">
        <f ca="1">IF(Plananalyse!BQ70=1,VLOOKUP(BQ$5,Kruistabel!$B$6:$F$9,MATCH($C70,Kruistabel!$C$5:$F$5,0)+1,FALSE)+MIN(Kruistabel!$C$15,IF($D70="Ja",Kruistabel!$C$13,0)+IF(BQ$6="Ja",Kruistabel!$C$14,0)),"")</f>
        <v>#N/A</v>
      </c>
      <c r="BR70" s="326" t="e">
        <f ca="1">IF(Plananalyse!BR70=1,VLOOKUP(BR$5,Kruistabel!$B$6:$F$9,MATCH($C70,Kruistabel!$C$5:$F$5,0)+1,FALSE)+MIN(Kruistabel!$C$15,IF($D70="Ja",Kruistabel!$C$13,0)+IF(BR$6="Ja",Kruistabel!$C$14,0)),"")</f>
        <v>#REF!</v>
      </c>
      <c r="BS70" s="326" t="e">
        <f ca="1">IF(Plananalyse!BS70=1,VLOOKUP(BS$5,Kruistabel!$B$6:$F$9,MATCH($C70,Kruistabel!$C$5:$F$5,0)+1,FALSE)+MIN(Kruistabel!$C$15,IF($D70="Ja",Kruistabel!$C$13,0)+IF(BS$6="Ja",Kruistabel!$C$14,0)),"")</f>
        <v>#REF!</v>
      </c>
      <c r="BT70" s="65"/>
      <c r="BU70" s="231" t="e">
        <f ca="1">IF(Plananalyse!BU70=1,VLOOKUP(BU$5,Kruistabel!$B$6:$F$9,MATCH($C70,Kruistabel!$C$5:$F$5,0)+1,FALSE)+MIN(Kruistabel!$C$15,IF($D70="Ja",Kruistabel!$C$13,0)+IF(BU$6="Ja",Kruistabel!$C$14,0)),"")</f>
        <v>#N/A</v>
      </c>
      <c r="BV70" s="326" t="e">
        <f ca="1">IF(Plananalyse!BV70=1,VLOOKUP(BV$5,Kruistabel!$B$6:$F$9,MATCH($C70,Kruistabel!$C$5:$F$5,0)+1,FALSE)+MIN(Kruistabel!$C$15,IF($D70="Ja",Kruistabel!$C$13,0)+IF(BV$6="Ja",Kruistabel!$C$14,0)),"")</f>
        <v>#N/A</v>
      </c>
      <c r="BW70" s="326" t="e">
        <f ca="1">IF(Plananalyse!BW70=1,VLOOKUP(BW$5,Kruistabel!$B$6:$F$9,MATCH($C70,Kruistabel!$C$5:$F$5,0)+1,FALSE)+MIN(Kruistabel!$C$15,IF($D70="Ja",Kruistabel!$C$13,0)+IF(BW$6="Ja",Kruistabel!$C$14,0)),"")</f>
        <v>#N/A</v>
      </c>
      <c r="BX70" s="326" t="e">
        <f ca="1">IF(Plananalyse!BX70=1,VLOOKUP(BX$5,Kruistabel!$B$6:$F$9,MATCH($C70,Kruistabel!$C$5:$F$5,0)+1,FALSE)+MIN(Kruistabel!$C$15,IF($D70="Ja",Kruistabel!$C$13,0)+IF(BX$6="Ja",Kruistabel!$C$14,0)),"")</f>
        <v>#N/A</v>
      </c>
      <c r="BY70" s="327"/>
      <c r="BZ70" s="326" t="e">
        <f ca="1">IF(Plananalyse!BZ70=1,VLOOKUP(BZ$5,Kruistabel!$B$6:$F$9,MATCH($C70,Kruistabel!$C$5:$F$5,0)+1,FALSE)+MIN(Kruistabel!$C$15,IF($D70="Ja",Kruistabel!$C$13,0)+IF(BZ$6="Ja",Kruistabel!$C$14,0)),"")</f>
        <v>#N/A</v>
      </c>
      <c r="CA70" s="326" t="e">
        <f ca="1">IF(Plananalyse!CA70=1,VLOOKUP(CA$5,Kruistabel!$B$6:$F$9,MATCH($C70,Kruistabel!$C$5:$F$5,0)+1,FALSE)+MIN(Kruistabel!$C$15,IF($D70="Ja",Kruistabel!$C$13,0)+IF(CA$6="Ja",Kruistabel!$C$14,0)),"")</f>
        <v>#N/A</v>
      </c>
      <c r="CB70" s="326" t="e">
        <f ca="1">IF(Plananalyse!CB70=1,VLOOKUP(CB$5,Kruistabel!$B$6:$F$9,MATCH($C70,Kruistabel!$C$5:$F$5,0)+1,FALSE)+MIN(Kruistabel!$C$15,IF($D70="Ja",Kruistabel!$C$13,0)+IF(CB$6="Ja",Kruistabel!$C$14,0)),"")</f>
        <v>#N/A</v>
      </c>
      <c r="CC70" s="326" t="e">
        <f ca="1">IF(Plananalyse!CC70=1,VLOOKUP(CC$5,Kruistabel!$B$6:$F$9,MATCH($C70,Kruistabel!$C$5:$F$5,0)+1,FALSE)+MIN(Kruistabel!$C$15,IF($D70="Ja",Kruistabel!$C$13,0)+IF(CC$6="Ja",Kruistabel!$C$14,0)),"")</f>
        <v>#N/A</v>
      </c>
      <c r="CD70" s="326" t="e">
        <f ca="1">IF(Plananalyse!CD70=1,VLOOKUP(CD$5,Kruistabel!$B$6:$F$9,MATCH($C70,Kruistabel!$C$5:$F$5,0)+1,FALSE)+MIN(Kruistabel!$C$15,IF($D70="Ja",Kruistabel!$C$13,0)+IF(CD$6="Ja",Kruistabel!$C$14,0)),"")</f>
        <v>#N/A</v>
      </c>
      <c r="CE70" s="326" t="e">
        <f ca="1">IF(Plananalyse!CE70=1,VLOOKUP(CE$5,Kruistabel!$B$6:$F$9,MATCH($C70,Kruistabel!$C$5:$F$5,0)+1,FALSE)+MIN(Kruistabel!$C$15,IF($D70="Ja",Kruistabel!$C$13,0)+IF(CE$6="Ja",Kruistabel!$C$14,0)),"")</f>
        <v>#N/A</v>
      </c>
      <c r="CF70" s="326" t="e">
        <f ca="1">IF(Plananalyse!CF70=1,VLOOKUP(CF$5,Kruistabel!$B$6:$F$9,MATCH($C70,Kruistabel!$C$5:$F$5,0)+1,FALSE)+MIN(Kruistabel!$C$15,IF($D70="Ja",Kruistabel!$C$13,0)+IF(CF$6="Ja",Kruistabel!$C$14,0)),"")</f>
        <v>#N/A</v>
      </c>
      <c r="CG70" s="326" t="e">
        <f ca="1">IF(Plananalyse!CG70=1,VLOOKUP(CG$5,Kruistabel!$B$6:$F$9,MATCH($C70,Kruistabel!$C$5:$F$5,0)+1,FALSE)+MIN(Kruistabel!$C$15,IF($D70="Ja",Kruistabel!$C$13,0)+IF(CG$6="Ja",Kruistabel!$C$14,0)),"")</f>
        <v>#REF!</v>
      </c>
      <c r="CH70" s="326" t="e">
        <f ca="1">IF(Plananalyse!CH70=1,VLOOKUP(CH$5,Kruistabel!$B$6:$F$9,MATCH($C70,Kruistabel!$C$5:$F$5,0)+1,FALSE)+MIN(Kruistabel!$C$15,IF($D70="Ja",Kruistabel!$C$13,0)+IF(CH$6="Ja",Kruistabel!$C$14,0)),"")</f>
        <v>#REF!</v>
      </c>
      <c r="CI70" s="65"/>
      <c r="CJ70" s="326" t="e">
        <f ca="1">IF(Plananalyse!CJ70=1,VLOOKUP(CJ$5,Kruistabel!$B$6:$F$9,MATCH($C70,Kruistabel!$C$5:$F$5,0)+1,FALSE)+MIN(Kruistabel!$C$15,IF($D70="Ja",Kruistabel!$C$13,0)+IF(CJ$6="Ja",Kruistabel!$C$14,0)),"")</f>
        <v>#N/A</v>
      </c>
      <c r="CK70" s="326" t="e">
        <f ca="1">IF(Plananalyse!CK70=1,VLOOKUP(CK$5,Kruistabel!$B$6:$F$9,MATCH($C70,Kruistabel!$C$5:$F$5,0)+1,FALSE)+MIN(Kruistabel!$C$15,IF($D70="Ja",Kruistabel!$C$13,0)+IF(CK$6="Ja",Kruistabel!$C$14,0)),"")</f>
        <v>#N/A</v>
      </c>
      <c r="CL70" s="326" t="e">
        <f ca="1">IF(Plananalyse!CL70=1,VLOOKUP(CL$5,Kruistabel!$B$6:$F$9,MATCH($C70,Kruistabel!$C$5:$F$5,0)+1,FALSE)+MIN(Kruistabel!$C$15,IF($D70="Ja",Kruistabel!$C$13,0)+IF(CL$6="Ja",Kruistabel!$C$14,0)),"")</f>
        <v>#N/A</v>
      </c>
      <c r="CM70" s="326" t="e">
        <f ca="1">IF(Plananalyse!CM70=1,VLOOKUP(CM$5,Kruistabel!$B$6:$F$9,MATCH($C70,Kruistabel!$C$5:$F$5,0)+1,FALSE)+MIN(Kruistabel!$C$15,IF($D70="Ja",Kruistabel!$C$13,0)+IF(CM$6="Ja",Kruistabel!$C$14,0)),"")</f>
        <v>#N/A</v>
      </c>
      <c r="CN70" s="326" t="e">
        <f ca="1">IF(Plananalyse!CN70=1,VLOOKUP(CN$5,Kruistabel!$B$6:$F$9,MATCH($C70,Kruistabel!$C$5:$F$5,0)+1,FALSE)+MIN(Kruistabel!$C$15,IF($D70="Ja",Kruistabel!$C$13,0)+IF(CN$6="Ja",Kruistabel!$C$14,0)),"")</f>
        <v>#N/A</v>
      </c>
      <c r="CO70" s="326" t="e">
        <f ca="1">IF(Plananalyse!CO70=1,VLOOKUP(CO$5,Kruistabel!$B$6:$F$9,MATCH($C70,Kruistabel!$C$5:$F$5,0)+1,FALSE)+MIN(Kruistabel!$C$15,IF($D70="Ja",Kruistabel!$C$13,0)+IF(CO$6="Ja",Kruistabel!$C$14,0)),"")</f>
        <v>#N/A</v>
      </c>
      <c r="CP70" s="326" t="e">
        <f ca="1">IF(Plananalyse!CP70=1,VLOOKUP(CP$5,Kruistabel!$B$6:$F$9,MATCH($C70,Kruistabel!$C$5:$F$5,0)+1,FALSE)+MIN(Kruistabel!$C$15,IF($D70="Ja",Kruistabel!$C$13,0)+IF(CP$6="Ja",Kruistabel!$C$14,0)),"")</f>
        <v>#N/A</v>
      </c>
      <c r="CQ70" s="326" t="e">
        <f ca="1">IF(Plananalyse!CQ70=1,VLOOKUP(CQ$5,Kruistabel!$B$6:$F$9,MATCH($C70,Kruistabel!$C$5:$F$5,0)+1,FALSE)+MIN(Kruistabel!$C$15,IF($D70="Ja",Kruistabel!$C$13,0)+IF(CQ$6="Ja",Kruistabel!$C$14,0)),"")</f>
        <v>#N/A</v>
      </c>
      <c r="CR70" s="326" t="e">
        <f ca="1">IF(Plananalyse!CR70=1,VLOOKUP(CR$5,Kruistabel!$B$6:$F$9,MATCH($C70,Kruistabel!$C$5:$F$5,0)+1,FALSE)+MIN(Kruistabel!$C$15,IF($D70="Ja",Kruistabel!$C$13,0)+IF(CR$6="Ja",Kruistabel!$C$14,0)),"")</f>
        <v>#N/A</v>
      </c>
      <c r="CS70" s="326" t="e">
        <f ca="1">IF(Plananalyse!CS70=1,VLOOKUP(CS$5,Kruistabel!$B$6:$F$9,MATCH($C70,Kruistabel!$C$5:$F$5,0)+1,FALSE)+MIN(Kruistabel!$C$15,IF($D70="Ja",Kruistabel!$C$13,0)+IF(CS$6="Ja",Kruistabel!$C$14,0)),"")</f>
        <v>#N/A</v>
      </c>
      <c r="CT70" s="326" t="e">
        <f ca="1">IF(Plananalyse!CT70=1,VLOOKUP(CT$5,Kruistabel!$B$6:$F$9,MATCH($C70,Kruistabel!$C$5:$F$5,0)+1,FALSE)+MIN(Kruistabel!$C$15,IF($D70="Ja",Kruistabel!$C$13,0)+IF(CT$6="Ja",Kruistabel!$C$14,0)),"")</f>
        <v>#N/A</v>
      </c>
      <c r="CU70" s="326" t="e">
        <f ca="1">IF(Plananalyse!CU70=1,VLOOKUP(CU$5,Kruistabel!$B$6:$F$9,MATCH($C70,Kruistabel!$C$5:$F$5,0)+1,FALSE)+MIN(Kruistabel!$C$15,IF($D70="Ja",Kruistabel!$C$13,0)+IF(CU$6="Ja",Kruistabel!$C$14,0)),"")</f>
        <v>#N/A</v>
      </c>
      <c r="CV70" s="326" t="e">
        <f ca="1">IF(Plananalyse!CV70=1,VLOOKUP(CV$5,Kruistabel!$B$6:$F$9,MATCH($C70,Kruistabel!$C$5:$F$5,0)+1,FALSE)+MIN(Kruistabel!$C$15,IF($D70="Ja",Kruistabel!$C$13,0)+IF(CV$6="Ja",Kruistabel!$C$14,0)),"")</f>
        <v>#N/A</v>
      </c>
      <c r="CW70" s="326" t="e">
        <f ca="1">IF(Plananalyse!CW70=1,VLOOKUP(CW$5,Kruistabel!$B$6:$F$9,MATCH($C70,Kruistabel!$C$5:$F$5,0)+1,FALSE)+MIN(Kruistabel!$C$15,IF($D70="Ja",Kruistabel!$C$13,0)+IF(CW$6="Ja",Kruistabel!$C$14,0)),"")</f>
        <v>#N/A</v>
      </c>
      <c r="CX70" s="326" t="e">
        <f ca="1">IF(Plananalyse!CX70=1,VLOOKUP(CX$5,Kruistabel!$B$6:$F$9,MATCH($C70,Kruistabel!$C$5:$F$5,0)+1,FALSE)+MIN(Kruistabel!$C$15,IF($D70="Ja",Kruistabel!$C$13,0)+IF(CX$6="Ja",Kruistabel!$C$14,0)),"")</f>
        <v>#N/A</v>
      </c>
      <c r="CY70" s="326" t="e">
        <f ca="1">IF(Plananalyse!CY70=1,VLOOKUP(CY$5,Kruistabel!$B$6:$F$9,MATCH($C70,Kruistabel!$C$5:$F$5,0)+1,FALSE)+MIN(Kruistabel!$C$15,IF($D70="Ja",Kruistabel!$C$13,0)+IF(CY$6="Ja",Kruistabel!$C$14,0)),"")</f>
        <v>#N/A</v>
      </c>
      <c r="CZ70" s="326" t="e">
        <f ca="1">IF(Plananalyse!CZ70=1,VLOOKUP(CZ$5,Kruistabel!$B$6:$F$9,MATCH($C70,Kruistabel!$C$5:$F$5,0)+1,FALSE)+MIN(Kruistabel!$C$15,IF($D70="Ja",Kruistabel!$C$13,0)+IF(CZ$6="Ja",Kruistabel!$C$14,0)),"")</f>
        <v>#N/A</v>
      </c>
      <c r="DA70" s="326" t="e">
        <f ca="1">IF(Plananalyse!DA70=1,VLOOKUP(DA$5,Kruistabel!$B$6:$F$9,MATCH($C70,Kruistabel!$C$5:$F$5,0)+1,FALSE)+MIN(Kruistabel!$C$15,IF($D70="Ja",Kruistabel!$C$13,0)+IF(DA$6="Ja",Kruistabel!$C$14,0)),"")</f>
        <v>#N/A</v>
      </c>
      <c r="DB70" s="326" t="e">
        <f ca="1">IF(Plananalyse!DB70=1,VLOOKUP(DB$5,Kruistabel!$B$6:$F$9,MATCH($C70,Kruistabel!$C$5:$F$5,0)+1,FALSE)+MIN(Kruistabel!$C$15,IF($D70="Ja",Kruistabel!$C$13,0)+IF(DB$6="Ja",Kruistabel!$C$14,0)),"")</f>
        <v>#N/A</v>
      </c>
      <c r="DC70" s="326" t="e">
        <f ca="1">IF(Plananalyse!DC70=1,VLOOKUP(DC$5,Kruistabel!$B$6:$F$9,MATCH($C70,Kruistabel!$C$5:$F$5,0)+1,FALSE)+MIN(Kruistabel!$C$15,IF($D70="Ja",Kruistabel!$C$13,0)+IF(DC$6="Ja",Kruistabel!$C$14,0)),"")</f>
        <v>#N/A</v>
      </c>
      <c r="DD70" s="327"/>
      <c r="DE70" s="326" t="e">
        <f ca="1">IF(Plananalyse!DE70=1,VLOOKUP(DE$5,Kruistabel!$B$6:$F$9,MATCH($C70,Kruistabel!$C$5:$F$5,0)+1,FALSE)+MIN(Kruistabel!$C$15,IF($D70="Ja",Kruistabel!$C$13,0)+IF(DE$6="Ja",Kruistabel!$C$14,0)),"")</f>
        <v>#N/A</v>
      </c>
      <c r="DF70" s="326" t="e">
        <f ca="1">IF(Plananalyse!DF70=1,VLOOKUP(DF$5,Kruistabel!$B$6:$F$9,MATCH($C70,Kruistabel!$C$5:$F$5,0)+1,FALSE)+MIN(Kruistabel!$C$15,IF($D70="Ja",Kruistabel!$C$13,0)+IF(DF$6="Ja",Kruistabel!$C$14,0)),"")</f>
        <v>#N/A</v>
      </c>
      <c r="DG70" s="326" t="e">
        <f ca="1">IF(Plananalyse!DG70=1,VLOOKUP(DG$5,Kruistabel!$B$6:$F$9,MATCH($C70,Kruistabel!$C$5:$F$5,0)+1,FALSE)+MIN(Kruistabel!$C$15,IF($D70="Ja",Kruistabel!$C$13,0)+IF(DG$6="Ja",Kruistabel!$C$14,0)),"")</f>
        <v>#N/A</v>
      </c>
      <c r="DH70" s="326" t="e">
        <f ca="1">IF(Plananalyse!DH70=1,VLOOKUP(DH$5,Kruistabel!$B$6:$F$9,MATCH($C70,Kruistabel!$C$5:$F$5,0)+1,FALSE)+MIN(Kruistabel!$C$15,IF($D70="Ja",Kruistabel!$C$13,0)+IF(DH$6="Ja",Kruistabel!$C$14,0)),"")</f>
        <v>#N/A</v>
      </c>
      <c r="DI70" s="326" t="e">
        <f ca="1">IF(Plananalyse!DI70=1,VLOOKUP(DI$5,Kruistabel!$B$6:$F$9,MATCH($C70,Kruistabel!$C$5:$F$5,0)+1,FALSE)+MIN(Kruistabel!$C$15,IF($D70="Ja",Kruistabel!$C$13,0)+IF(DI$6="Ja",Kruistabel!$C$14,0)),"")</f>
        <v>#N/A</v>
      </c>
      <c r="DJ70" s="326" t="e">
        <f ca="1">IF(Plananalyse!DJ70=1,VLOOKUP(DJ$5,Kruistabel!$B$6:$F$9,MATCH($C70,Kruistabel!$C$5:$F$5,0)+1,FALSE)+MIN(Kruistabel!$C$15,IF($D70="Ja",Kruistabel!$C$13,0)+IF(DJ$6="Ja",Kruistabel!$C$14,0)),"")</f>
        <v>#N/A</v>
      </c>
      <c r="DK70" s="326" t="e">
        <f ca="1">IF(Plananalyse!DK70=1,VLOOKUP(DK$5,Kruistabel!$B$6:$F$9,MATCH($C70,Kruistabel!$C$5:$F$5,0)+1,FALSE)+MIN(Kruistabel!$C$15,IF($D70="Ja",Kruistabel!$C$13,0)+IF(DK$6="Ja",Kruistabel!$C$14,0)),"")</f>
        <v>#REF!</v>
      </c>
      <c r="DL70" s="326" t="e">
        <f ca="1">IF(Plananalyse!DL70=1,VLOOKUP(DL$5,Kruistabel!$B$6:$F$9,MATCH($C70,Kruistabel!$C$5:$F$5,0)+1,FALSE)+MIN(Kruistabel!$C$15,IF($D70="Ja",Kruistabel!$C$13,0)+IF(DL$6="Ja",Kruistabel!$C$14,0)),"")</f>
        <v>#REF!</v>
      </c>
      <c r="DM70" s="327"/>
      <c r="DN70" s="326" t="e">
        <f ca="1">IF(Plananalyse!DN70=1,VLOOKUP(DN$5,Kruistabel!$B$6:$F$9,MATCH($C70,Kruistabel!$C$5:$F$5,0)+1,FALSE)+MIN(Kruistabel!$C$15,IF($D70="Ja",Kruistabel!$C$13,0)+IF(DN$6="Ja",Kruistabel!$C$14,0)),"")</f>
        <v>#N/A</v>
      </c>
      <c r="DO70" s="326" t="e">
        <f ca="1">IF(Plananalyse!DO70=1,VLOOKUP(DO$5,Kruistabel!$B$6:$F$9,MATCH($C70,Kruistabel!$C$5:$F$5,0)+1,FALSE)+MIN(Kruistabel!$C$15,IF($D70="Ja",Kruistabel!$C$13,0)+IF(DO$6="Ja",Kruistabel!$C$14,0)),"")</f>
        <v>#N/A</v>
      </c>
      <c r="DP70" s="326" t="e">
        <f ca="1">IF(Plananalyse!DP70=1,VLOOKUP(DP$5,Kruistabel!$B$6:$F$9,MATCH($C70,Kruistabel!$C$5:$F$5,0)+1,FALSE)+MIN(Kruistabel!$C$15,IF($D70="Ja",Kruistabel!$C$13,0)+IF(DP$6="Ja",Kruistabel!$C$14,0)),"")</f>
        <v>#N/A</v>
      </c>
      <c r="DQ70" s="326" t="e">
        <f ca="1">IF(Plananalyse!DQ70=1,VLOOKUP(DQ$5,Kruistabel!$B$6:$F$9,MATCH($C70,Kruistabel!$C$5:$F$5,0)+1,FALSE)+MIN(Kruistabel!$C$15,IF($D70="Ja",Kruistabel!$C$13,0)+IF(DQ$6="Ja",Kruistabel!$C$14,0)),"")</f>
        <v>#N/A</v>
      </c>
      <c r="DR70" s="326" t="e">
        <f ca="1">IF(Plananalyse!DR70=1,VLOOKUP(DR$5,Kruistabel!$B$6:$F$9,MATCH($C70,Kruistabel!$C$5:$F$5,0)+1,FALSE)+MIN(Kruistabel!$C$15,IF($D70="Ja",Kruistabel!$C$13,0)+IF(DR$6="Ja",Kruistabel!$C$14,0)),"")</f>
        <v>#N/A</v>
      </c>
      <c r="DS70" s="326" t="e">
        <f ca="1">IF(Plananalyse!DS70=1,VLOOKUP(DS$5,Kruistabel!$B$6:$F$9,MATCH($C70,Kruistabel!$C$5:$F$5,0)+1,FALSE)+MIN(Kruistabel!$C$15,IF($D70="Ja",Kruistabel!$C$13,0)+IF(DS$6="Ja",Kruistabel!$C$14,0)),"")</f>
        <v>#N/A</v>
      </c>
      <c r="DT70" s="326" t="e">
        <f ca="1">IF(Plananalyse!DT70=1,VLOOKUP(DT$5,Kruistabel!$B$6:$F$9,MATCH($C70,Kruistabel!$C$5:$F$5,0)+1,FALSE)+MIN(Kruistabel!$C$15,IF($D70="Ja",Kruistabel!$C$13,0)+IF(DT$6="Ja",Kruistabel!$C$14,0)),"")</f>
        <v>#N/A</v>
      </c>
      <c r="DU70" s="326" t="e">
        <f ca="1">IF(Plananalyse!DU70=1,VLOOKUP(DU$5,Kruistabel!$B$6:$F$9,MATCH($C70,Kruistabel!$C$5:$F$5,0)+1,FALSE)+MIN(Kruistabel!$C$15,IF($D70="Ja",Kruistabel!$C$13,0)+IF(DU$6="Ja",Kruistabel!$C$14,0)),"")</f>
        <v>#N/A</v>
      </c>
      <c r="DV70" s="326" t="e">
        <f ca="1">IF(Plananalyse!DV70=1,VLOOKUP(DV$5,Kruistabel!$B$6:$F$9,MATCH($C70,Kruistabel!$C$5:$F$5,0)+1,FALSE)+MIN(Kruistabel!$C$15,IF($D70="Ja",Kruistabel!$C$13,0)+IF(DV$6="Ja",Kruistabel!$C$14,0)),"")</f>
        <v>#N/A</v>
      </c>
      <c r="DW70" s="326" t="e">
        <f ca="1">IF(Plananalyse!DW70=1,VLOOKUP(DW$5,Kruistabel!$B$6:$F$9,MATCH($C70,Kruistabel!$C$5:$F$5,0)+1,FALSE)+MIN(Kruistabel!$C$15,IF($D70="Ja",Kruistabel!$C$13,0)+IF(DW$6="Ja",Kruistabel!$C$14,0)),"")</f>
        <v>#REF!</v>
      </c>
      <c r="DX70" s="326" t="e">
        <f ca="1">IF(Plananalyse!DX70=1,VLOOKUP(DX$5,Kruistabel!$B$6:$F$9,MATCH($C70,Kruistabel!$C$5:$F$5,0)+1,FALSE)+MIN(Kruistabel!$C$15,IF($D70="Ja",Kruistabel!$C$13,0)+IF(DX$6="Ja",Kruistabel!$C$14,0)),"")</f>
        <v>#REF!</v>
      </c>
      <c r="DY70" s="327"/>
      <c r="DZ70" s="326" t="e">
        <f ca="1">IF(Plananalyse!DZ70=1,VLOOKUP(DZ$5,Kruistabel!$B$6:$F$9,MATCH($C70,Kruistabel!$C$5:$F$5,0)+1,FALSE)+MIN(Kruistabel!$C$15,IF($D70="Ja",Kruistabel!$C$13,0)+IF(DZ$6="Ja",Kruistabel!$C$14,0)),"")</f>
        <v>#N/A</v>
      </c>
      <c r="EA70" s="326" t="e">
        <f ca="1">IF(Plananalyse!EA70=1,VLOOKUP(EA$5,Kruistabel!$B$6:$F$9,MATCH($C70,Kruistabel!$C$5:$F$5,0)+1,FALSE)+MIN(Kruistabel!$C$15,IF($D70="Ja",Kruistabel!$C$13,0)+IF(EA$6="Ja",Kruistabel!$C$14,0)),"")</f>
        <v>#N/A</v>
      </c>
      <c r="EB70" s="326" t="e">
        <f ca="1">IF(Plananalyse!EB70=1,VLOOKUP(EB$5,Kruistabel!$B$6:$F$9,MATCH($C70,Kruistabel!$C$5:$F$5,0)+1,FALSE)+MIN(Kruistabel!$C$15,IF($D70="Ja",Kruistabel!$C$13,0)+IF(EB$6="Ja",Kruistabel!$C$14,0)),"")</f>
        <v>#REF!</v>
      </c>
      <c r="EC70" s="326" t="e">
        <f ca="1">IF(Plananalyse!EC70=1,VLOOKUP(EC$5,Kruistabel!$B$6:$F$9,MATCH($C70,Kruistabel!$C$5:$F$5,0)+1,FALSE)+MIN(Kruistabel!$C$15,IF($D70="Ja",Kruistabel!$C$13,0)+IF(EC$6="Ja",Kruistabel!$C$14,0)),"")</f>
        <v>#REF!</v>
      </c>
      <c r="ED70" s="327"/>
      <c r="EE70" s="326" t="e">
        <f ca="1">IF(Plananalyse!EE70=1,VLOOKUP(EE$5,Kruistabel!$B$6:$F$9,MATCH($C70,Kruistabel!$C$5:$F$5,0)+1,FALSE)+MIN(Kruistabel!$C$15,IF($D70="Ja",Kruistabel!$C$13,0)+IF(EE$6="Ja",Kruistabel!$C$14,0)),"")</f>
        <v>#N/A</v>
      </c>
      <c r="EF70" s="326" t="e">
        <f ca="1">IF(Plananalyse!EF70=1,VLOOKUP(EF$5,Kruistabel!$B$6:$F$9,MATCH($C70,Kruistabel!$C$5:$F$5,0)+1,FALSE)+MIN(Kruistabel!$C$15,IF($D70="Ja",Kruistabel!$C$13,0)+IF(EF$6="Ja",Kruistabel!$C$14,0)),"")</f>
        <v>#N/A</v>
      </c>
      <c r="EG70" s="326" t="e">
        <f ca="1">IF(Plananalyse!EG70=1,VLOOKUP(EG$5,Kruistabel!$B$6:$F$9,MATCH($C70,Kruistabel!$C$5:$F$5,0)+1,FALSE)+MIN(Kruistabel!$C$15,IF($D70="Ja",Kruistabel!$C$13,0)+IF(EG$6="Ja",Kruistabel!$C$14,0)),"")</f>
        <v>#N/A</v>
      </c>
      <c r="EH70" s="326" t="e">
        <f ca="1">IF(Plananalyse!EH70=1,VLOOKUP(EH$5,Kruistabel!$B$6:$F$9,MATCH($C70,Kruistabel!$C$5:$F$5,0)+1,FALSE)+MIN(Kruistabel!$C$15,IF($D70="Ja",Kruistabel!$C$13,0)+IF(EH$6="Ja",Kruistabel!$C$14,0)),"")</f>
        <v>#REF!</v>
      </c>
      <c r="EI70" s="326" t="e">
        <f ca="1">IF(Plananalyse!EI70=1,VLOOKUP(EI$5,Kruistabel!$B$6:$F$9,MATCH($C70,Kruistabel!$C$5:$F$5,0)+1,FALSE)+MIN(Kruistabel!$C$15,IF($D70="Ja",Kruistabel!$C$13,0)+IF(EI$6="Ja",Kruistabel!$C$14,0)),"")</f>
        <v>#REF!</v>
      </c>
      <c r="EJ70" s="331" t="str">
        <f>IF(Plananalyse!EJ70=1,VLOOKUP(EJ$5,Kruistabel!$B$6:$F$9,MATCH($C70,Kruistabel!$C$5:$F$5,0)+1,FALSE)+MIN(Kruistabel!$C$15,IF($D70="Ja",Kruistabel!$C$13,0)+IF(EJ$6="Ja",Kruistabel!$C$14,0)),"")</f>
        <v/>
      </c>
      <c r="EK70" s="164"/>
      <c r="EL70" s="164"/>
      <c r="EM70" s="164"/>
      <c r="EN70" s="164"/>
    </row>
    <row r="71" spans="1:144" hidden="1">
      <c r="B71" s="337" t="s">
        <v>171</v>
      </c>
      <c r="C71" s="160" t="str">
        <f>_xlfn.IFNA(VLOOKUP($B71,Classificatietabel!$B$6:$I$91,C$7,FALSE),"")</f>
        <v/>
      </c>
      <c r="D71" s="160" t="str">
        <f>_xlfn.IFNA(VLOOKUP($B71,Classificatietabel!$B$6:$I$91,D$7,FALSE),"")</f>
        <v/>
      </c>
      <c r="E71" s="119" t="str">
        <f>IF(AND(D71="laag",$D$3=1),0,_xlfn.IFNA(IF(VLOOKUP($B71,Classificatietabel!$B$6:$H$91,$E$5,FALSE)="Ja",1,0),""))</f>
        <v/>
      </c>
      <c r="F71" s="163"/>
      <c r="G71" s="326" t="e">
        <f>IF(Plananalyse!G71=1,VLOOKUP(G$5,Kruistabel!$B$6:$F$9,MATCH($C71,Kruistabel!$C$5:$F$5,0)+1,FALSE)+MIN(Kruistabel!$C$15,IF($D71="Ja",Kruistabel!$C$13,0)+IF(G$6="Ja",Kruistabel!$C$14,0)),"")</f>
        <v>#N/A</v>
      </c>
      <c r="H71" s="326" t="e">
        <f>IF(Plananalyse!H71=1,VLOOKUP(H$5,Kruistabel!$B$6:$F$9,MATCH($C71,Kruistabel!$C$5:$F$5,0)+1,FALSE)+MIN(Kruistabel!$C$15,IF($D71="Ja",Kruistabel!$C$13,0)+IF(H$6="Ja",Kruistabel!$C$14,0)),"")</f>
        <v>#N/A</v>
      </c>
      <c r="I71" s="326" t="e">
        <f>IF(Plananalyse!I71=1,VLOOKUP(I$5,Kruistabel!$B$6:$F$9,MATCH($C71,Kruistabel!$C$5:$F$5,0)+1,FALSE)+MIN(Kruistabel!$C$15,IF($D71="Ja",Kruistabel!$C$13,0)+IF(I$6="Ja",Kruistabel!$C$14,0)),"")</f>
        <v>#N/A</v>
      </c>
      <c r="J71" s="326" t="e">
        <f>IF(Plananalyse!J71=1,VLOOKUP(J$5,Kruistabel!$B$6:$F$9,MATCH($C71,Kruistabel!$C$5:$F$5,0)+1,FALSE)+MIN(Kruistabel!$C$15,IF($D71="Ja",Kruistabel!$C$13,0)+IF(J$6="Ja",Kruistabel!$C$14,0)),"")</f>
        <v>#N/A</v>
      </c>
      <c r="K71" s="326" t="e">
        <f>IF(Plananalyse!K71=1,VLOOKUP(K$5,Kruistabel!$B$6:$F$9,MATCH($C71,Kruistabel!$C$5:$F$5,0)+1,FALSE)+MIN(Kruistabel!$C$15,IF($D71="Ja",Kruistabel!$C$13,0)+IF(K$6="Ja",Kruistabel!$C$14,0)),"")</f>
        <v>#N/A</v>
      </c>
      <c r="L71" s="326" t="e">
        <f>IF(Plananalyse!L71=1,VLOOKUP(L$5,Kruistabel!$B$6:$F$9,MATCH($C71,Kruistabel!$C$5:$F$5,0)+1,FALSE)+MIN(Kruistabel!$C$15,IF($D71="Ja",Kruistabel!$C$13,0)+IF(L$6="Ja",Kruistabel!$C$14,0)),"")</f>
        <v>#N/A</v>
      </c>
      <c r="M71" s="326" t="e">
        <f>IF(Plananalyse!M71=1,VLOOKUP(M$5,Kruistabel!$B$6:$F$9,MATCH($C71,Kruistabel!$C$5:$F$5,0)+1,FALSE)+MIN(Kruistabel!$C$15,IF($D71="Ja",Kruistabel!$C$13,0)+IF(M$6="Ja",Kruistabel!$C$14,0)),"")</f>
        <v>#N/A</v>
      </c>
      <c r="N71" s="326" t="e">
        <f>IF(Plananalyse!N71=1,VLOOKUP(N$5,Kruistabel!$B$6:$F$9,MATCH($C71,Kruistabel!$C$5:$F$5,0)+1,FALSE)+MIN(Kruistabel!$C$15,IF($D71="Ja",Kruistabel!$C$13,0)+IF(N$6="Ja",Kruistabel!$C$14,0)),"")</f>
        <v>#N/A</v>
      </c>
      <c r="O71" s="326" t="e">
        <f>IF(Plananalyse!O71=1,VLOOKUP(O$5,Kruistabel!$B$6:$F$9,MATCH($C71,Kruistabel!$C$5:$F$5,0)+1,FALSE)+MIN(Kruistabel!$C$15,IF($D71="Ja",Kruistabel!$C$13,0)+IF(O$6="Ja",Kruistabel!$C$14,0)),"")</f>
        <v>#N/A</v>
      </c>
      <c r="P71" s="326" t="e">
        <f>IF(Plananalyse!P71=1,VLOOKUP(P$5,Kruistabel!$B$6:$F$9,MATCH($C71,Kruistabel!$C$5:$F$5,0)+1,FALSE)+MIN(Kruistabel!$C$15,IF($D71="Ja",Kruistabel!$C$13,0)+IF(P$6="Ja",Kruistabel!$C$14,0)),"")</f>
        <v>#N/A</v>
      </c>
      <c r="Q71" s="326" t="e">
        <f>IF(Plananalyse!Q71=1,VLOOKUP(Q$5,Kruistabel!$B$6:$F$9,MATCH($C71,Kruistabel!$C$5:$F$5,0)+1,FALSE)+MIN(Kruistabel!$C$15,IF($D71="Ja",Kruistabel!$C$13,0)+IF(Q$6="Ja",Kruistabel!$C$14,0)),"")</f>
        <v>#N/A</v>
      </c>
      <c r="R71" s="326" t="e">
        <f>IF(Plananalyse!R71=1,VLOOKUP(R$5,Kruistabel!$B$6:$F$9,MATCH($C71,Kruistabel!$C$5:$F$5,0)+1,FALSE)+MIN(Kruistabel!$C$15,IF($D71="Ja",Kruistabel!$C$13,0)+IF(R$6="Ja",Kruistabel!$C$14,0)),"")</f>
        <v>#N/A</v>
      </c>
      <c r="S71" s="326" t="e">
        <f>IF(Plananalyse!S71=1,VLOOKUP(S$5,Kruistabel!$B$6:$F$9,MATCH($C71,Kruistabel!$C$5:$F$5,0)+1,FALSE)+MIN(Kruistabel!$C$15,IF($D71="Ja",Kruistabel!$C$13,0)+IF(S$6="Ja",Kruistabel!$C$14,0)),"")</f>
        <v>#N/A</v>
      </c>
      <c r="T71" s="326" t="e">
        <f>IF(Plananalyse!T71=1,VLOOKUP(T$5,Kruistabel!$B$6:$F$9,MATCH($C71,Kruistabel!$C$5:$F$5,0)+1,FALSE)+MIN(Kruistabel!$C$15,IF($D71="Ja",Kruistabel!$C$13,0)+IF(T$6="Ja",Kruistabel!$C$14,0)),"")</f>
        <v>#N/A</v>
      </c>
      <c r="U71" s="326" t="e">
        <f>IF(Plananalyse!U71=1,VLOOKUP(U$5,Kruistabel!$B$6:$F$9,MATCH($C71,Kruistabel!$C$5:$F$5,0)+1,FALSE)+MIN(Kruistabel!$C$15,IF($D71="Ja",Kruistabel!$C$13,0)+IF(U$6="Ja",Kruistabel!$C$14,0)),"")</f>
        <v>#N/A</v>
      </c>
      <c r="V71" s="326" t="e">
        <f>IF(Plananalyse!V71=1,VLOOKUP(V$5,Kruistabel!$B$6:$F$9,MATCH($C71,Kruistabel!$C$5:$F$5,0)+1,FALSE)+MIN(Kruistabel!$C$15,IF($D71="Ja",Kruistabel!$C$13,0)+IF(V$6="Ja",Kruistabel!$C$14,0)),"")</f>
        <v>#N/A</v>
      </c>
      <c r="W71" s="326" t="e">
        <f>IF(Plananalyse!W71=1,VLOOKUP(W$5,Kruistabel!$B$6:$F$9,MATCH($C71,Kruistabel!$C$5:$F$5,0)+1,FALSE)+MIN(Kruistabel!$C$15,IF($D71="Ja",Kruistabel!$C$13,0)+IF(W$6="Ja",Kruistabel!$C$14,0)),"")</f>
        <v>#N/A</v>
      </c>
      <c r="X71" s="326" t="e">
        <f>IF(Plananalyse!X71=1,VLOOKUP(X$5,Kruistabel!$B$6:$F$9,MATCH($C71,Kruistabel!$C$5:$F$5,0)+1,FALSE)+MIN(Kruistabel!$C$15,IF($D71="Ja",Kruistabel!$C$13,0)+IF(X$6="Ja",Kruistabel!$C$14,0)),"")</f>
        <v>#N/A</v>
      </c>
      <c r="Y71" s="326" t="e">
        <f>IF(Plananalyse!Y71=1,VLOOKUP(Y$5,Kruistabel!$B$6:$F$9,MATCH($C71,Kruistabel!$C$5:$F$5,0)+1,FALSE)+MIN(Kruistabel!$C$15,IF($D71="Ja",Kruistabel!$C$13,0)+IF(Y$6="Ja",Kruistabel!$C$14,0)),"")</f>
        <v>#N/A</v>
      </c>
      <c r="Z71" s="326" t="e">
        <f>IF(Plananalyse!Z71=1,VLOOKUP(Z$5,Kruistabel!$B$6:$F$9,MATCH($C71,Kruistabel!$C$5:$F$5,0)+1,FALSE)+MIN(Kruistabel!$C$15,IF($D71="Ja",Kruistabel!$C$13,0)+IF(Z$6="Ja",Kruistabel!$C$14,0)),"")</f>
        <v>#N/A</v>
      </c>
      <c r="AA71" s="326" t="e">
        <f>IF(Plananalyse!AA71=1,VLOOKUP(AA$5,Kruistabel!$B$6:$F$9,MATCH($C71,Kruistabel!$C$5:$F$5,0)+1,FALSE)+MIN(Kruistabel!$C$15,IF($D71="Ja",Kruistabel!$C$13,0)+IF(AA$6="Ja",Kruistabel!$C$14,0)),"")</f>
        <v>#N/A</v>
      </c>
      <c r="AB71" s="326" t="e">
        <f>IF(Plananalyse!AB71=1,VLOOKUP(AB$5,Kruistabel!$B$6:$F$9,MATCH($C71,Kruistabel!$C$5:$F$5,0)+1,FALSE)+MIN(Kruistabel!$C$15,IF($D71="Ja",Kruistabel!$C$13,0)+IF(AB$6="Ja",Kruistabel!$C$14,0)),"")</f>
        <v>#N/A</v>
      </c>
      <c r="AC71" s="326" t="e">
        <f>IF(Plananalyse!AC71=1,VLOOKUP(AC$5,Kruistabel!$B$6:$F$9,MATCH($C71,Kruistabel!$C$5:$F$5,0)+1,FALSE)+MIN(Kruistabel!$C$15,IF($D71="Ja",Kruistabel!$C$13,0)+IF(AC$6="Ja",Kruistabel!$C$14,0)),"")</f>
        <v>#N/A</v>
      </c>
      <c r="AD71" s="326" t="e">
        <f>IF(Plananalyse!AD71=1,VLOOKUP(AD$5,Kruistabel!$B$6:$F$9,MATCH($C71,Kruistabel!$C$5:$F$5,0)+1,FALSE)+MIN(Kruistabel!$C$15,IF($D71="Ja",Kruistabel!$C$13,0)+IF(AD$6="Ja",Kruistabel!$C$14,0)),"")</f>
        <v>#N/A</v>
      </c>
      <c r="AE71" s="326" t="e">
        <f>IF(Plananalyse!AE71=1,VLOOKUP(AE$5,Kruistabel!$B$6:$F$9,MATCH($C71,Kruistabel!$C$5:$F$5,0)+1,FALSE)+MIN(Kruistabel!$C$15,IF($D71="Ja",Kruistabel!$C$13,0)+IF(AE$6="Ja",Kruistabel!$C$14,0)),"")</f>
        <v>#N/A</v>
      </c>
      <c r="AF71" s="326" t="e">
        <f>IF(Plananalyse!AF71=1,VLOOKUP(AF$5,Kruistabel!$B$6:$F$9,MATCH($C71,Kruistabel!$C$5:$F$5,0)+1,FALSE)+MIN(Kruistabel!$C$15,IF($D71="Ja",Kruistabel!$C$13,0)+IF(AF$6="Ja",Kruistabel!$C$14,0)),"")</f>
        <v>#N/A</v>
      </c>
      <c r="AG71" s="326" t="e">
        <f>IF(Plananalyse!AG71=1,VLOOKUP(AG$5,Kruistabel!$B$6:$F$9,MATCH($C71,Kruistabel!$C$5:$F$5,0)+1,FALSE)+MIN(Kruistabel!$C$15,IF($D71="Ja",Kruistabel!$C$13,0)+IF(AG$6="Ja",Kruistabel!$C$14,0)),"")</f>
        <v>#N/A</v>
      </c>
      <c r="AH71" s="326" t="e">
        <f>IF(Plananalyse!AH71=1,VLOOKUP(AH$5,Kruistabel!$B$6:$F$9,MATCH($C71,Kruistabel!$C$5:$F$5,0)+1,FALSE)+MIN(Kruistabel!$C$15,IF($D71="Ja",Kruistabel!$C$13,0)+IF(AH$6="Ja",Kruistabel!$C$14,0)),"")</f>
        <v>#N/A</v>
      </c>
      <c r="AI71" s="326" t="e">
        <f>IF(Plananalyse!AI71=1,VLOOKUP(AI$5,Kruistabel!$B$6:$F$9,MATCH($C71,Kruistabel!$C$5:$F$5,0)+1,FALSE)+MIN(Kruistabel!$C$15,IF($D71="Ja",Kruistabel!$C$13,0)+IF(AI$6="Ja",Kruistabel!$C$14,0)),"")</f>
        <v>#N/A</v>
      </c>
      <c r="AJ71" s="326" t="e">
        <f>IF(Plananalyse!AJ71=1,VLOOKUP(AJ$5,Kruistabel!$B$6:$F$9,MATCH($C71,Kruistabel!$C$5:$F$5,0)+1,FALSE)+MIN(Kruistabel!$C$15,IF($D71="Ja",Kruistabel!$C$13,0)+IF(AJ$6="Ja",Kruistabel!$C$14,0)),"")</f>
        <v>#N/A</v>
      </c>
      <c r="AK71" s="326" t="e">
        <f>IF(Plananalyse!AK71=1,VLOOKUP(AK$5,Kruistabel!$B$6:$F$9,MATCH($C71,Kruistabel!$C$5:$F$5,0)+1,FALSE)+MIN(Kruistabel!$C$15,IF($D71="Ja",Kruistabel!$C$13,0)+IF(AK$6="Ja",Kruistabel!$C$14,0)),"")</f>
        <v>#N/A</v>
      </c>
      <c r="AL71" s="326" t="e">
        <f>IF(Plananalyse!AL71=1,VLOOKUP(AL$5,Kruistabel!$B$6:$F$9,MATCH($C71,Kruistabel!$C$5:$F$5,0)+1,FALSE)+MIN(Kruistabel!$C$15,IF($D71="Ja",Kruistabel!$C$13,0)+IF(AL$6="Ja",Kruistabel!$C$14,0)),"")</f>
        <v>#N/A</v>
      </c>
      <c r="AM71" s="326" t="e">
        <f>IF(Plananalyse!AM71=1,VLOOKUP(AM$5,Kruistabel!$B$6:$F$9,MATCH($C71,Kruistabel!$C$5:$F$5,0)+1,FALSE)+MIN(Kruistabel!$C$15,IF($D71="Ja",Kruistabel!$C$13,0)+IF(AM$6="Ja",Kruistabel!$C$14,0)),"")</f>
        <v>#N/A</v>
      </c>
      <c r="AN71" s="327"/>
      <c r="AO71" s="326" t="e">
        <f>IF(Plananalyse!AO71=1,VLOOKUP(AO$5,Kruistabel!$B$6:$F$9,MATCH($C71,Kruistabel!$C$5:$F$5,0)+1,FALSE)+MIN(Kruistabel!$C$15,IF($D71="Ja",Kruistabel!$C$13,0)+IF(AO$6="Ja",Kruistabel!$C$14,0)),"")</f>
        <v>#N/A</v>
      </c>
      <c r="AP71" s="326" t="e">
        <f>IF(Plananalyse!AP71=1,VLOOKUP(AP$5,Kruistabel!$B$6:$F$9,MATCH($C71,Kruistabel!$C$5:$F$5,0)+1,FALSE)+MIN(Kruistabel!$C$15,IF($D71="Ja",Kruistabel!$C$13,0)+IF(AP$6="Ja",Kruistabel!$C$14,0)),"")</f>
        <v>#N/A</v>
      </c>
      <c r="AQ71" s="326" t="e">
        <f>IF(Plananalyse!AQ71=1,VLOOKUP(AQ$5,Kruistabel!$B$6:$F$9,MATCH($C71,Kruistabel!$C$5:$F$5,0)+1,FALSE)+MIN(Kruistabel!$C$15,IF($D71="Ja",Kruistabel!$C$13,0)+IF(AQ$6="Ja",Kruistabel!$C$14,0)),"")</f>
        <v>#N/A</v>
      </c>
      <c r="AR71" s="326" t="e">
        <f>IF(Plananalyse!AR71=1,VLOOKUP(AR$5,Kruistabel!$B$6:$F$9,MATCH($C71,Kruistabel!$C$5:$F$5,0)+1,FALSE)+MIN(Kruistabel!$C$15,IF($D71="Ja",Kruistabel!$C$13,0)+IF(AR$6="Ja",Kruistabel!$C$14,0)),"")</f>
        <v>#N/A</v>
      </c>
      <c r="AS71" s="326" t="e">
        <f>IF(Plananalyse!AS71=1,VLOOKUP(AS$5,Kruistabel!$B$6:$F$9,MATCH($C71,Kruistabel!$C$5:$F$5,0)+1,FALSE)+MIN(Kruistabel!$C$15,IF($D71="Ja",Kruistabel!$C$13,0)+IF(AS$6="Ja",Kruistabel!$C$14,0)),"")</f>
        <v>#N/A</v>
      </c>
      <c r="AT71" s="326" t="e">
        <f>IF(Plananalyse!AT71=1,VLOOKUP(AT$5,Kruistabel!$B$6:$F$9,MATCH($C71,Kruistabel!$C$5:$F$5,0)+1,FALSE)+MIN(Kruistabel!$C$15,IF($D71="Ja",Kruistabel!$C$13,0)+IF(AT$6="Ja",Kruistabel!$C$14,0)),"")</f>
        <v>#N/A</v>
      </c>
      <c r="AU71" s="326" t="e">
        <f>IF(Plananalyse!AU71=1,VLOOKUP(AU$5,Kruistabel!$B$6:$F$9,MATCH($C71,Kruistabel!$C$5:$F$5,0)+1,FALSE)+MIN(Kruistabel!$C$15,IF($D71="Ja",Kruistabel!$C$13,0)+IF(AU$6="Ja",Kruistabel!$C$14,0)),"")</f>
        <v>#N/A</v>
      </c>
      <c r="AV71" s="326" t="e">
        <f>IF(Plananalyse!AV71=1,VLOOKUP(AV$5,Kruistabel!$B$6:$F$9,MATCH($C71,Kruistabel!$C$5:$F$5,0)+1,FALSE)+MIN(Kruistabel!$C$15,IF($D71="Ja",Kruistabel!$C$13,0)+IF(AV$6="Ja",Kruistabel!$C$14,0)),"")</f>
        <v>#N/A</v>
      </c>
      <c r="AW71" s="326" t="e">
        <f>IF(Plananalyse!AW71=1,VLOOKUP(AW$5,Kruistabel!$B$6:$F$9,MATCH($C71,Kruistabel!$C$5:$F$5,0)+1,FALSE)+MIN(Kruistabel!$C$15,IF($D71="Ja",Kruistabel!$C$13,0)+IF(AW$6="Ja",Kruistabel!$C$14,0)),"")</f>
        <v>#N/A</v>
      </c>
      <c r="AX71" s="326" t="e">
        <f>IF(Plananalyse!AX71=1,VLOOKUP(AX$5,Kruistabel!$B$6:$F$9,MATCH($C71,Kruistabel!$C$5:$F$5,0)+1,FALSE)+MIN(Kruistabel!$C$15,IF($D71="Ja",Kruistabel!$C$13,0)+IF(AX$6="Ja",Kruistabel!$C$14,0)),"")</f>
        <v>#N/A</v>
      </c>
      <c r="AY71" s="327"/>
      <c r="AZ71" s="326" t="e">
        <f>IF(Plananalyse!AZ71=1,VLOOKUP(AZ$5,Kruistabel!$B$6:$F$9,MATCH($C71,Kruistabel!$C$5:$F$5,0)+1,FALSE)+MIN(Kruistabel!$C$15,IF($D71="Ja",Kruistabel!$C$13,0)+IF(AZ$6="Ja",Kruistabel!$C$14,0)),"")</f>
        <v>#N/A</v>
      </c>
      <c r="BA71" s="326" t="e">
        <f>IF(Plananalyse!BA71=1,VLOOKUP(BA$5,Kruistabel!$B$6:$F$9,MATCH($C71,Kruistabel!$C$5:$F$5,0)+1,FALSE)+MIN(Kruistabel!$C$15,IF($D71="Ja",Kruistabel!$C$13,0)+IF(BA$6="Ja",Kruistabel!$C$14,0)),"")</f>
        <v>#N/A</v>
      </c>
      <c r="BB71" s="326" t="e">
        <f>IF(Plananalyse!BB71=1,VLOOKUP(BB$5,Kruistabel!$B$6:$F$9,MATCH($C71,Kruistabel!$C$5:$F$5,0)+1,FALSE)+MIN(Kruistabel!$C$15,IF($D71="Ja",Kruistabel!$C$13,0)+IF(BB$6="Ja",Kruistabel!$C$14,0)),"")</f>
        <v>#N/A</v>
      </c>
      <c r="BC71" s="326" t="e">
        <f>IF(Plananalyse!BC71=1,VLOOKUP(BC$5,Kruistabel!$B$6:$F$9,MATCH($C71,Kruistabel!$C$5:$F$5,0)+1,FALSE)+MIN(Kruistabel!$C$15,IF($D71="Ja",Kruistabel!$C$13,0)+IF(BC$6="Ja",Kruistabel!$C$14,0)),"")</f>
        <v>#N/A</v>
      </c>
      <c r="BD71" s="326" t="e">
        <f>IF(Plananalyse!BD71=1,VLOOKUP(BD$5,Kruistabel!$B$6:$F$9,MATCH($C71,Kruistabel!$C$5:$F$5,0)+1,FALSE)+MIN(Kruistabel!$C$15,IF($D71="Ja",Kruistabel!$C$13,0)+IF(BD$6="Ja",Kruistabel!$C$14,0)),"")</f>
        <v>#N/A</v>
      </c>
      <c r="BE71" s="326" t="e">
        <f>IF(Plananalyse!BE71=1,VLOOKUP(BE$5,Kruistabel!$B$6:$F$9,MATCH($C71,Kruistabel!$C$5:$F$5,0)+1,FALSE)+MIN(Kruistabel!$C$15,IF($D71="Ja",Kruistabel!$C$13,0)+IF(BE$6="Ja",Kruistabel!$C$14,0)),"")</f>
        <v>#N/A</v>
      </c>
      <c r="BF71" s="326" t="e">
        <f>IF(Plananalyse!BF71=1,VLOOKUP(BF$5,Kruistabel!$B$6:$F$9,MATCH($C71,Kruistabel!$C$5:$F$5,0)+1,FALSE)+MIN(Kruistabel!$C$15,IF($D71="Ja",Kruistabel!$C$13,0)+IF(BF$6="Ja",Kruistabel!$C$14,0)),"")</f>
        <v>#N/A</v>
      </c>
      <c r="BG71" s="326" t="e">
        <f>IF(Plananalyse!BG71=1,VLOOKUP(BG$5,Kruistabel!$B$6:$F$9,MATCH($C71,Kruistabel!$C$5:$F$5,0)+1,FALSE)+MIN(Kruistabel!$C$15,IF($D71="Ja",Kruistabel!$C$13,0)+IF(BG$6="Ja",Kruistabel!$C$14,0)),"")</f>
        <v>#N/A</v>
      </c>
      <c r="BH71" s="326" t="e">
        <f>IF(Plananalyse!BH71=1,VLOOKUP(BH$5,Kruistabel!$B$6:$F$9,MATCH($C71,Kruistabel!$C$5:$F$5,0)+1,FALSE)+MIN(Kruistabel!$C$15,IF($D71="Ja",Kruistabel!$C$13,0)+IF(BH$6="Ja",Kruistabel!$C$14,0)),"")</f>
        <v>#N/A</v>
      </c>
      <c r="BI71" s="327"/>
      <c r="BJ71" s="326" t="e">
        <f>IF(Plananalyse!BJ71=1,VLOOKUP(BJ$5,Kruistabel!$B$6:$F$9,MATCH($C71,Kruistabel!$C$5:$F$5,0)+1,FALSE)+MIN(Kruistabel!$C$15,IF($D71="Ja",Kruistabel!$C$13,0)+IF(BJ$6="Ja",Kruistabel!$C$14,0)),"")</f>
        <v>#N/A</v>
      </c>
      <c r="BK71" s="326" t="e">
        <f>IF(Plananalyse!BK71=1,VLOOKUP(BK$5,Kruistabel!$B$6:$F$9,MATCH($C71,Kruistabel!$C$5:$F$5,0)+1,FALSE)+MIN(Kruistabel!$C$15,IF($D71="Ja",Kruistabel!$C$13,0)+IF(BK$6="Ja",Kruistabel!$C$14,0)),"")</f>
        <v>#N/A</v>
      </c>
      <c r="BL71" s="326" t="e">
        <f>IF(Plananalyse!BL71=1,VLOOKUP(BL$5,Kruistabel!$B$6:$F$9,MATCH($C71,Kruistabel!$C$5:$F$5,0)+1,FALSE)+MIN(Kruistabel!$C$15,IF($D71="Ja",Kruistabel!$C$13,0)+IF(BL$6="Ja",Kruistabel!$C$14,0)),"")</f>
        <v>#N/A</v>
      </c>
      <c r="BM71" s="326" t="e">
        <f>IF(Plananalyse!BM71=1,VLOOKUP(BM$5,Kruistabel!$B$6:$F$9,MATCH($C71,Kruistabel!$C$5:$F$5,0)+1,FALSE)+MIN(Kruistabel!$C$15,IF($D71="Ja",Kruistabel!$C$13,0)+IF(BM$6="Ja",Kruistabel!$C$14,0)),"")</f>
        <v>#N/A</v>
      </c>
      <c r="BN71" s="326" t="e">
        <f>IF(Plananalyse!BN71=1,VLOOKUP(BN$5,Kruistabel!$B$6:$F$9,MATCH($C71,Kruistabel!$C$5:$F$5,0)+1,FALSE)+MIN(Kruistabel!$C$15,IF($D71="Ja",Kruistabel!$C$13,0)+IF(BN$6="Ja",Kruistabel!$C$14,0)),"")</f>
        <v>#N/A</v>
      </c>
      <c r="BO71" s="326" t="e">
        <f>IF(Plananalyse!BO71=1,VLOOKUP(BO$5,Kruistabel!$B$6:$F$9,MATCH($C71,Kruistabel!$C$5:$F$5,0)+1,FALSE)+MIN(Kruistabel!$C$15,IF($D71="Ja",Kruistabel!$C$13,0)+IF(BO$6="Ja",Kruistabel!$C$14,0)),"")</f>
        <v>#N/A</v>
      </c>
      <c r="BP71" s="326" t="e">
        <f ca="1">IF(Plananalyse!BP71=1,VLOOKUP(BP$5,Kruistabel!$B$6:$F$9,MATCH($C71,Kruistabel!$C$5:$F$5,0)+1,FALSE)+MIN(Kruistabel!$C$15,IF($D71="Ja",Kruistabel!$C$13,0)+IF(BP$6="Ja",Kruistabel!$C$14,0)),"")</f>
        <v>#N/A</v>
      </c>
      <c r="BQ71" s="326" t="e">
        <f ca="1">IF(Plananalyse!BQ71=1,VLOOKUP(BQ$5,Kruistabel!$B$6:$F$9,MATCH($C71,Kruistabel!$C$5:$F$5,0)+1,FALSE)+MIN(Kruistabel!$C$15,IF($D71="Ja",Kruistabel!$C$13,0)+IF(BQ$6="Ja",Kruistabel!$C$14,0)),"")</f>
        <v>#N/A</v>
      </c>
      <c r="BR71" s="326" t="e">
        <f ca="1">IF(Plananalyse!BR71=1,VLOOKUP(BR$5,Kruistabel!$B$6:$F$9,MATCH($C71,Kruistabel!$C$5:$F$5,0)+1,FALSE)+MIN(Kruistabel!$C$15,IF($D71="Ja",Kruistabel!$C$13,0)+IF(BR$6="Ja",Kruistabel!$C$14,0)),"")</f>
        <v>#REF!</v>
      </c>
      <c r="BS71" s="326" t="e">
        <f ca="1">IF(Plananalyse!BS71=1,VLOOKUP(BS$5,Kruistabel!$B$6:$F$9,MATCH($C71,Kruistabel!$C$5:$F$5,0)+1,FALSE)+MIN(Kruistabel!$C$15,IF($D71="Ja",Kruistabel!$C$13,0)+IF(BS$6="Ja",Kruistabel!$C$14,0)),"")</f>
        <v>#REF!</v>
      </c>
      <c r="BT71" s="65"/>
      <c r="BU71" s="231" t="e">
        <f ca="1">IF(Plananalyse!BU71=1,VLOOKUP(BU$5,Kruistabel!$B$6:$F$9,MATCH($C71,Kruistabel!$C$5:$F$5,0)+1,FALSE)+MIN(Kruistabel!$C$15,IF($D71="Ja",Kruistabel!$C$13,0)+IF(BU$6="Ja",Kruistabel!$C$14,0)),"")</f>
        <v>#N/A</v>
      </c>
      <c r="BV71" s="326" t="e">
        <f ca="1">IF(Plananalyse!BV71=1,VLOOKUP(BV$5,Kruistabel!$B$6:$F$9,MATCH($C71,Kruistabel!$C$5:$F$5,0)+1,FALSE)+MIN(Kruistabel!$C$15,IF($D71="Ja",Kruistabel!$C$13,0)+IF(BV$6="Ja",Kruistabel!$C$14,0)),"")</f>
        <v>#N/A</v>
      </c>
      <c r="BW71" s="326" t="e">
        <f ca="1">IF(Plananalyse!BW71=1,VLOOKUP(BW$5,Kruistabel!$B$6:$F$9,MATCH($C71,Kruistabel!$C$5:$F$5,0)+1,FALSE)+MIN(Kruistabel!$C$15,IF($D71="Ja",Kruistabel!$C$13,0)+IF(BW$6="Ja",Kruistabel!$C$14,0)),"")</f>
        <v>#N/A</v>
      </c>
      <c r="BX71" s="326" t="e">
        <f ca="1">IF(Plananalyse!BX71=1,VLOOKUP(BX$5,Kruistabel!$B$6:$F$9,MATCH($C71,Kruistabel!$C$5:$F$5,0)+1,FALSE)+MIN(Kruistabel!$C$15,IF($D71="Ja",Kruistabel!$C$13,0)+IF(BX$6="Ja",Kruistabel!$C$14,0)),"")</f>
        <v>#N/A</v>
      </c>
      <c r="BY71" s="327"/>
      <c r="BZ71" s="326" t="e">
        <f ca="1">IF(Plananalyse!BZ71=1,VLOOKUP(BZ$5,Kruistabel!$B$6:$F$9,MATCH($C71,Kruistabel!$C$5:$F$5,0)+1,FALSE)+MIN(Kruistabel!$C$15,IF($D71="Ja",Kruistabel!$C$13,0)+IF(BZ$6="Ja",Kruistabel!$C$14,0)),"")</f>
        <v>#N/A</v>
      </c>
      <c r="CA71" s="326" t="e">
        <f ca="1">IF(Plananalyse!CA71=1,VLOOKUP(CA$5,Kruistabel!$B$6:$F$9,MATCH($C71,Kruistabel!$C$5:$F$5,0)+1,FALSE)+MIN(Kruistabel!$C$15,IF($D71="Ja",Kruistabel!$C$13,0)+IF(CA$6="Ja",Kruistabel!$C$14,0)),"")</f>
        <v>#N/A</v>
      </c>
      <c r="CB71" s="326" t="e">
        <f ca="1">IF(Plananalyse!CB71=1,VLOOKUP(CB$5,Kruistabel!$B$6:$F$9,MATCH($C71,Kruistabel!$C$5:$F$5,0)+1,FALSE)+MIN(Kruistabel!$C$15,IF($D71="Ja",Kruistabel!$C$13,0)+IF(CB$6="Ja",Kruistabel!$C$14,0)),"")</f>
        <v>#N/A</v>
      </c>
      <c r="CC71" s="326" t="e">
        <f ca="1">IF(Plananalyse!CC71=1,VLOOKUP(CC$5,Kruistabel!$B$6:$F$9,MATCH($C71,Kruistabel!$C$5:$F$5,0)+1,FALSE)+MIN(Kruistabel!$C$15,IF($D71="Ja",Kruistabel!$C$13,0)+IF(CC$6="Ja",Kruistabel!$C$14,0)),"")</f>
        <v>#N/A</v>
      </c>
      <c r="CD71" s="326" t="e">
        <f ca="1">IF(Plananalyse!CD71=1,VLOOKUP(CD$5,Kruistabel!$B$6:$F$9,MATCH($C71,Kruistabel!$C$5:$F$5,0)+1,FALSE)+MIN(Kruistabel!$C$15,IF($D71="Ja",Kruistabel!$C$13,0)+IF(CD$6="Ja",Kruistabel!$C$14,0)),"")</f>
        <v>#N/A</v>
      </c>
      <c r="CE71" s="326" t="e">
        <f ca="1">IF(Plananalyse!CE71=1,VLOOKUP(CE$5,Kruistabel!$B$6:$F$9,MATCH($C71,Kruistabel!$C$5:$F$5,0)+1,FALSE)+MIN(Kruistabel!$C$15,IF($D71="Ja",Kruistabel!$C$13,0)+IF(CE$6="Ja",Kruistabel!$C$14,0)),"")</f>
        <v>#N/A</v>
      </c>
      <c r="CF71" s="326" t="e">
        <f ca="1">IF(Plananalyse!CF71=1,VLOOKUP(CF$5,Kruistabel!$B$6:$F$9,MATCH($C71,Kruistabel!$C$5:$F$5,0)+1,FALSE)+MIN(Kruistabel!$C$15,IF($D71="Ja",Kruistabel!$C$13,0)+IF(CF$6="Ja",Kruistabel!$C$14,0)),"")</f>
        <v>#N/A</v>
      </c>
      <c r="CG71" s="326" t="e">
        <f ca="1">IF(Plananalyse!CG71=1,VLOOKUP(CG$5,Kruistabel!$B$6:$F$9,MATCH($C71,Kruistabel!$C$5:$F$5,0)+1,FALSE)+MIN(Kruistabel!$C$15,IF($D71="Ja",Kruistabel!$C$13,0)+IF(CG$6="Ja",Kruistabel!$C$14,0)),"")</f>
        <v>#REF!</v>
      </c>
      <c r="CH71" s="326" t="e">
        <f ca="1">IF(Plananalyse!CH71=1,VLOOKUP(CH$5,Kruistabel!$B$6:$F$9,MATCH($C71,Kruistabel!$C$5:$F$5,0)+1,FALSE)+MIN(Kruistabel!$C$15,IF($D71="Ja",Kruistabel!$C$13,0)+IF(CH$6="Ja",Kruistabel!$C$14,0)),"")</f>
        <v>#REF!</v>
      </c>
      <c r="CI71" s="65"/>
      <c r="CJ71" s="326" t="e">
        <f ca="1">IF(Plananalyse!CJ71=1,VLOOKUP(CJ$5,Kruistabel!$B$6:$F$9,MATCH($C71,Kruistabel!$C$5:$F$5,0)+1,FALSE)+MIN(Kruistabel!$C$15,IF($D71="Ja",Kruistabel!$C$13,0)+IF(CJ$6="Ja",Kruistabel!$C$14,0)),"")</f>
        <v>#N/A</v>
      </c>
      <c r="CK71" s="326" t="e">
        <f ca="1">IF(Plananalyse!CK71=1,VLOOKUP(CK$5,Kruistabel!$B$6:$F$9,MATCH($C71,Kruistabel!$C$5:$F$5,0)+1,FALSE)+MIN(Kruistabel!$C$15,IF($D71="Ja",Kruistabel!$C$13,0)+IF(CK$6="Ja",Kruistabel!$C$14,0)),"")</f>
        <v>#N/A</v>
      </c>
      <c r="CL71" s="326" t="e">
        <f ca="1">IF(Plananalyse!CL71=1,VLOOKUP(CL$5,Kruistabel!$B$6:$F$9,MATCH($C71,Kruistabel!$C$5:$F$5,0)+1,FALSE)+MIN(Kruistabel!$C$15,IF($D71="Ja",Kruistabel!$C$13,0)+IF(CL$6="Ja",Kruistabel!$C$14,0)),"")</f>
        <v>#N/A</v>
      </c>
      <c r="CM71" s="326" t="e">
        <f ca="1">IF(Plananalyse!CM71=1,VLOOKUP(CM$5,Kruistabel!$B$6:$F$9,MATCH($C71,Kruistabel!$C$5:$F$5,0)+1,FALSE)+MIN(Kruistabel!$C$15,IF($D71="Ja",Kruistabel!$C$13,0)+IF(CM$6="Ja",Kruistabel!$C$14,0)),"")</f>
        <v>#N/A</v>
      </c>
      <c r="CN71" s="326" t="e">
        <f ca="1">IF(Plananalyse!CN71=1,VLOOKUP(CN$5,Kruistabel!$B$6:$F$9,MATCH($C71,Kruistabel!$C$5:$F$5,0)+1,FALSE)+MIN(Kruistabel!$C$15,IF($D71="Ja",Kruistabel!$C$13,0)+IF(CN$6="Ja",Kruistabel!$C$14,0)),"")</f>
        <v>#N/A</v>
      </c>
      <c r="CO71" s="326" t="e">
        <f ca="1">IF(Plananalyse!CO71=1,VLOOKUP(CO$5,Kruistabel!$B$6:$F$9,MATCH($C71,Kruistabel!$C$5:$F$5,0)+1,FALSE)+MIN(Kruistabel!$C$15,IF($D71="Ja",Kruistabel!$C$13,0)+IF(CO$6="Ja",Kruistabel!$C$14,0)),"")</f>
        <v>#N/A</v>
      </c>
      <c r="CP71" s="326" t="e">
        <f ca="1">IF(Plananalyse!CP71=1,VLOOKUP(CP$5,Kruistabel!$B$6:$F$9,MATCH($C71,Kruistabel!$C$5:$F$5,0)+1,FALSE)+MIN(Kruistabel!$C$15,IF($D71="Ja",Kruistabel!$C$13,0)+IF(CP$6="Ja",Kruistabel!$C$14,0)),"")</f>
        <v>#N/A</v>
      </c>
      <c r="CQ71" s="326" t="e">
        <f ca="1">IF(Plananalyse!CQ71=1,VLOOKUP(CQ$5,Kruistabel!$B$6:$F$9,MATCH($C71,Kruistabel!$C$5:$F$5,0)+1,FALSE)+MIN(Kruistabel!$C$15,IF($D71="Ja",Kruistabel!$C$13,0)+IF(CQ$6="Ja",Kruistabel!$C$14,0)),"")</f>
        <v>#N/A</v>
      </c>
      <c r="CR71" s="326" t="e">
        <f ca="1">IF(Plananalyse!CR71=1,VLOOKUP(CR$5,Kruistabel!$B$6:$F$9,MATCH($C71,Kruistabel!$C$5:$F$5,0)+1,FALSE)+MIN(Kruistabel!$C$15,IF($D71="Ja",Kruistabel!$C$13,0)+IF(CR$6="Ja",Kruistabel!$C$14,0)),"")</f>
        <v>#N/A</v>
      </c>
      <c r="CS71" s="326" t="e">
        <f ca="1">IF(Plananalyse!CS71=1,VLOOKUP(CS$5,Kruistabel!$B$6:$F$9,MATCH($C71,Kruistabel!$C$5:$F$5,0)+1,FALSE)+MIN(Kruistabel!$C$15,IF($D71="Ja",Kruistabel!$C$13,0)+IF(CS$6="Ja",Kruistabel!$C$14,0)),"")</f>
        <v>#N/A</v>
      </c>
      <c r="CT71" s="326" t="e">
        <f ca="1">IF(Plananalyse!CT71=1,VLOOKUP(CT$5,Kruistabel!$B$6:$F$9,MATCH($C71,Kruistabel!$C$5:$F$5,0)+1,FALSE)+MIN(Kruistabel!$C$15,IF($D71="Ja",Kruistabel!$C$13,0)+IF(CT$6="Ja",Kruistabel!$C$14,0)),"")</f>
        <v>#N/A</v>
      </c>
      <c r="CU71" s="326" t="e">
        <f ca="1">IF(Plananalyse!CU71=1,VLOOKUP(CU$5,Kruistabel!$B$6:$F$9,MATCH($C71,Kruistabel!$C$5:$F$5,0)+1,FALSE)+MIN(Kruistabel!$C$15,IF($D71="Ja",Kruistabel!$C$13,0)+IF(CU$6="Ja",Kruistabel!$C$14,0)),"")</f>
        <v>#N/A</v>
      </c>
      <c r="CV71" s="326" t="e">
        <f ca="1">IF(Plananalyse!CV71=1,VLOOKUP(CV$5,Kruistabel!$B$6:$F$9,MATCH($C71,Kruistabel!$C$5:$F$5,0)+1,FALSE)+MIN(Kruistabel!$C$15,IF($D71="Ja",Kruistabel!$C$13,0)+IF(CV$6="Ja",Kruistabel!$C$14,0)),"")</f>
        <v>#N/A</v>
      </c>
      <c r="CW71" s="326" t="e">
        <f ca="1">IF(Plananalyse!CW71=1,VLOOKUP(CW$5,Kruistabel!$B$6:$F$9,MATCH($C71,Kruistabel!$C$5:$F$5,0)+1,FALSE)+MIN(Kruistabel!$C$15,IF($D71="Ja",Kruistabel!$C$13,0)+IF(CW$6="Ja",Kruistabel!$C$14,0)),"")</f>
        <v>#N/A</v>
      </c>
      <c r="CX71" s="326" t="e">
        <f ca="1">IF(Plananalyse!CX71=1,VLOOKUP(CX$5,Kruistabel!$B$6:$F$9,MATCH($C71,Kruistabel!$C$5:$F$5,0)+1,FALSE)+MIN(Kruistabel!$C$15,IF($D71="Ja",Kruistabel!$C$13,0)+IF(CX$6="Ja",Kruistabel!$C$14,0)),"")</f>
        <v>#N/A</v>
      </c>
      <c r="CY71" s="326" t="e">
        <f ca="1">IF(Plananalyse!CY71=1,VLOOKUP(CY$5,Kruistabel!$B$6:$F$9,MATCH($C71,Kruistabel!$C$5:$F$5,0)+1,FALSE)+MIN(Kruistabel!$C$15,IF($D71="Ja",Kruistabel!$C$13,0)+IF(CY$6="Ja",Kruistabel!$C$14,0)),"")</f>
        <v>#N/A</v>
      </c>
      <c r="CZ71" s="326" t="e">
        <f ca="1">IF(Plananalyse!CZ71=1,VLOOKUP(CZ$5,Kruistabel!$B$6:$F$9,MATCH($C71,Kruistabel!$C$5:$F$5,0)+1,FALSE)+MIN(Kruistabel!$C$15,IF($D71="Ja",Kruistabel!$C$13,0)+IF(CZ$6="Ja",Kruistabel!$C$14,0)),"")</f>
        <v>#N/A</v>
      </c>
      <c r="DA71" s="326" t="e">
        <f ca="1">IF(Plananalyse!DA71=1,VLOOKUP(DA$5,Kruistabel!$B$6:$F$9,MATCH($C71,Kruistabel!$C$5:$F$5,0)+1,FALSE)+MIN(Kruistabel!$C$15,IF($D71="Ja",Kruistabel!$C$13,0)+IF(DA$6="Ja",Kruistabel!$C$14,0)),"")</f>
        <v>#N/A</v>
      </c>
      <c r="DB71" s="326" t="e">
        <f ca="1">IF(Plananalyse!DB71=1,VLOOKUP(DB$5,Kruistabel!$B$6:$F$9,MATCH($C71,Kruistabel!$C$5:$F$5,0)+1,FALSE)+MIN(Kruistabel!$C$15,IF($D71="Ja",Kruistabel!$C$13,0)+IF(DB$6="Ja",Kruistabel!$C$14,0)),"")</f>
        <v>#N/A</v>
      </c>
      <c r="DC71" s="326" t="e">
        <f ca="1">IF(Plananalyse!DC71=1,VLOOKUP(DC$5,Kruistabel!$B$6:$F$9,MATCH($C71,Kruistabel!$C$5:$F$5,0)+1,FALSE)+MIN(Kruistabel!$C$15,IF($D71="Ja",Kruistabel!$C$13,0)+IF(DC$6="Ja",Kruistabel!$C$14,0)),"")</f>
        <v>#N/A</v>
      </c>
      <c r="DD71" s="327"/>
      <c r="DE71" s="326" t="e">
        <f ca="1">IF(Plananalyse!DE71=1,VLOOKUP(DE$5,Kruistabel!$B$6:$F$9,MATCH($C71,Kruistabel!$C$5:$F$5,0)+1,FALSE)+MIN(Kruistabel!$C$15,IF($D71="Ja",Kruistabel!$C$13,0)+IF(DE$6="Ja",Kruistabel!$C$14,0)),"")</f>
        <v>#N/A</v>
      </c>
      <c r="DF71" s="326" t="e">
        <f ca="1">IF(Plananalyse!DF71=1,VLOOKUP(DF$5,Kruistabel!$B$6:$F$9,MATCH($C71,Kruistabel!$C$5:$F$5,0)+1,FALSE)+MIN(Kruistabel!$C$15,IF($D71="Ja",Kruistabel!$C$13,0)+IF(DF$6="Ja",Kruistabel!$C$14,0)),"")</f>
        <v>#N/A</v>
      </c>
      <c r="DG71" s="326" t="e">
        <f ca="1">IF(Plananalyse!DG71=1,VLOOKUP(DG$5,Kruistabel!$B$6:$F$9,MATCH($C71,Kruistabel!$C$5:$F$5,0)+1,FALSE)+MIN(Kruistabel!$C$15,IF($D71="Ja",Kruistabel!$C$13,0)+IF(DG$6="Ja",Kruistabel!$C$14,0)),"")</f>
        <v>#N/A</v>
      </c>
      <c r="DH71" s="326" t="e">
        <f ca="1">IF(Plananalyse!DH71=1,VLOOKUP(DH$5,Kruistabel!$B$6:$F$9,MATCH($C71,Kruistabel!$C$5:$F$5,0)+1,FALSE)+MIN(Kruistabel!$C$15,IF($D71="Ja",Kruistabel!$C$13,0)+IF(DH$6="Ja",Kruistabel!$C$14,0)),"")</f>
        <v>#N/A</v>
      </c>
      <c r="DI71" s="326" t="e">
        <f ca="1">IF(Plananalyse!DI71=1,VLOOKUP(DI$5,Kruistabel!$B$6:$F$9,MATCH($C71,Kruistabel!$C$5:$F$5,0)+1,FALSE)+MIN(Kruistabel!$C$15,IF($D71="Ja",Kruistabel!$C$13,0)+IF(DI$6="Ja",Kruistabel!$C$14,0)),"")</f>
        <v>#N/A</v>
      </c>
      <c r="DJ71" s="326" t="e">
        <f ca="1">IF(Plananalyse!DJ71=1,VLOOKUP(DJ$5,Kruistabel!$B$6:$F$9,MATCH($C71,Kruistabel!$C$5:$F$5,0)+1,FALSE)+MIN(Kruistabel!$C$15,IF($D71="Ja",Kruistabel!$C$13,0)+IF(DJ$6="Ja",Kruistabel!$C$14,0)),"")</f>
        <v>#N/A</v>
      </c>
      <c r="DK71" s="326" t="e">
        <f ca="1">IF(Plananalyse!DK71=1,VLOOKUP(DK$5,Kruistabel!$B$6:$F$9,MATCH($C71,Kruistabel!$C$5:$F$5,0)+1,FALSE)+MIN(Kruistabel!$C$15,IF($D71="Ja",Kruistabel!$C$13,0)+IF(DK$6="Ja",Kruistabel!$C$14,0)),"")</f>
        <v>#REF!</v>
      </c>
      <c r="DL71" s="326" t="e">
        <f ca="1">IF(Plananalyse!DL71=1,VLOOKUP(DL$5,Kruistabel!$B$6:$F$9,MATCH($C71,Kruistabel!$C$5:$F$5,0)+1,FALSE)+MIN(Kruistabel!$C$15,IF($D71="Ja",Kruistabel!$C$13,0)+IF(DL$6="Ja",Kruistabel!$C$14,0)),"")</f>
        <v>#REF!</v>
      </c>
      <c r="DM71" s="327"/>
      <c r="DN71" s="326" t="e">
        <f ca="1">IF(Plananalyse!DN71=1,VLOOKUP(DN$5,Kruistabel!$B$6:$F$9,MATCH($C71,Kruistabel!$C$5:$F$5,0)+1,FALSE)+MIN(Kruistabel!$C$15,IF($D71="Ja",Kruistabel!$C$13,0)+IF(DN$6="Ja",Kruistabel!$C$14,0)),"")</f>
        <v>#N/A</v>
      </c>
      <c r="DO71" s="326" t="e">
        <f ca="1">IF(Plananalyse!DO71=1,VLOOKUP(DO$5,Kruistabel!$B$6:$F$9,MATCH($C71,Kruistabel!$C$5:$F$5,0)+1,FALSE)+MIN(Kruistabel!$C$15,IF($D71="Ja",Kruistabel!$C$13,0)+IF(DO$6="Ja",Kruistabel!$C$14,0)),"")</f>
        <v>#N/A</v>
      </c>
      <c r="DP71" s="326" t="e">
        <f ca="1">IF(Plananalyse!DP71=1,VLOOKUP(DP$5,Kruistabel!$B$6:$F$9,MATCH($C71,Kruistabel!$C$5:$F$5,0)+1,FALSE)+MIN(Kruistabel!$C$15,IF($D71="Ja",Kruistabel!$C$13,0)+IF(DP$6="Ja",Kruistabel!$C$14,0)),"")</f>
        <v>#N/A</v>
      </c>
      <c r="DQ71" s="326" t="e">
        <f ca="1">IF(Plananalyse!DQ71=1,VLOOKUP(DQ$5,Kruistabel!$B$6:$F$9,MATCH($C71,Kruistabel!$C$5:$F$5,0)+1,FALSE)+MIN(Kruistabel!$C$15,IF($D71="Ja",Kruistabel!$C$13,0)+IF(DQ$6="Ja",Kruistabel!$C$14,0)),"")</f>
        <v>#N/A</v>
      </c>
      <c r="DR71" s="326" t="e">
        <f ca="1">IF(Plananalyse!DR71=1,VLOOKUP(DR$5,Kruistabel!$B$6:$F$9,MATCH($C71,Kruistabel!$C$5:$F$5,0)+1,FALSE)+MIN(Kruistabel!$C$15,IF($D71="Ja",Kruistabel!$C$13,0)+IF(DR$6="Ja",Kruistabel!$C$14,0)),"")</f>
        <v>#N/A</v>
      </c>
      <c r="DS71" s="326" t="e">
        <f ca="1">IF(Plananalyse!DS71=1,VLOOKUP(DS$5,Kruistabel!$B$6:$F$9,MATCH($C71,Kruistabel!$C$5:$F$5,0)+1,FALSE)+MIN(Kruistabel!$C$15,IF($D71="Ja",Kruistabel!$C$13,0)+IF(DS$6="Ja",Kruistabel!$C$14,0)),"")</f>
        <v>#N/A</v>
      </c>
      <c r="DT71" s="326" t="e">
        <f ca="1">IF(Plananalyse!DT71=1,VLOOKUP(DT$5,Kruistabel!$B$6:$F$9,MATCH($C71,Kruistabel!$C$5:$F$5,0)+1,FALSE)+MIN(Kruistabel!$C$15,IF($D71="Ja",Kruistabel!$C$13,0)+IF(DT$6="Ja",Kruistabel!$C$14,0)),"")</f>
        <v>#N/A</v>
      </c>
      <c r="DU71" s="326" t="e">
        <f ca="1">IF(Plananalyse!DU71=1,VLOOKUP(DU$5,Kruistabel!$B$6:$F$9,MATCH($C71,Kruistabel!$C$5:$F$5,0)+1,FALSE)+MIN(Kruistabel!$C$15,IF($D71="Ja",Kruistabel!$C$13,0)+IF(DU$6="Ja",Kruistabel!$C$14,0)),"")</f>
        <v>#N/A</v>
      </c>
      <c r="DV71" s="326" t="e">
        <f ca="1">IF(Plananalyse!DV71=1,VLOOKUP(DV$5,Kruistabel!$B$6:$F$9,MATCH($C71,Kruistabel!$C$5:$F$5,0)+1,FALSE)+MIN(Kruistabel!$C$15,IF($D71="Ja",Kruistabel!$C$13,0)+IF(DV$6="Ja",Kruistabel!$C$14,0)),"")</f>
        <v>#N/A</v>
      </c>
      <c r="DW71" s="326" t="e">
        <f ca="1">IF(Plananalyse!DW71=1,VLOOKUP(DW$5,Kruistabel!$B$6:$F$9,MATCH($C71,Kruistabel!$C$5:$F$5,0)+1,FALSE)+MIN(Kruistabel!$C$15,IF($D71="Ja",Kruistabel!$C$13,0)+IF(DW$6="Ja",Kruistabel!$C$14,0)),"")</f>
        <v>#REF!</v>
      </c>
      <c r="DX71" s="326" t="e">
        <f ca="1">IF(Plananalyse!DX71=1,VLOOKUP(DX$5,Kruistabel!$B$6:$F$9,MATCH($C71,Kruistabel!$C$5:$F$5,0)+1,FALSE)+MIN(Kruistabel!$C$15,IF($D71="Ja",Kruistabel!$C$13,0)+IF(DX$6="Ja",Kruistabel!$C$14,0)),"")</f>
        <v>#REF!</v>
      </c>
      <c r="DY71" s="327"/>
      <c r="DZ71" s="326" t="e">
        <f ca="1">IF(Plananalyse!DZ71=1,VLOOKUP(DZ$5,Kruistabel!$B$6:$F$9,MATCH($C71,Kruistabel!$C$5:$F$5,0)+1,FALSE)+MIN(Kruistabel!$C$15,IF($D71="Ja",Kruistabel!$C$13,0)+IF(DZ$6="Ja",Kruistabel!$C$14,0)),"")</f>
        <v>#N/A</v>
      </c>
      <c r="EA71" s="326" t="e">
        <f ca="1">IF(Plananalyse!EA71=1,VLOOKUP(EA$5,Kruistabel!$B$6:$F$9,MATCH($C71,Kruistabel!$C$5:$F$5,0)+1,FALSE)+MIN(Kruistabel!$C$15,IF($D71="Ja",Kruistabel!$C$13,0)+IF(EA$6="Ja",Kruistabel!$C$14,0)),"")</f>
        <v>#N/A</v>
      </c>
      <c r="EB71" s="326" t="e">
        <f ca="1">IF(Plananalyse!EB71=1,VLOOKUP(EB$5,Kruistabel!$B$6:$F$9,MATCH($C71,Kruistabel!$C$5:$F$5,0)+1,FALSE)+MIN(Kruistabel!$C$15,IF($D71="Ja",Kruistabel!$C$13,0)+IF(EB$6="Ja",Kruistabel!$C$14,0)),"")</f>
        <v>#REF!</v>
      </c>
      <c r="EC71" s="326" t="e">
        <f ca="1">IF(Plananalyse!EC71=1,VLOOKUP(EC$5,Kruistabel!$B$6:$F$9,MATCH($C71,Kruistabel!$C$5:$F$5,0)+1,FALSE)+MIN(Kruistabel!$C$15,IF($D71="Ja",Kruistabel!$C$13,0)+IF(EC$6="Ja",Kruistabel!$C$14,0)),"")</f>
        <v>#REF!</v>
      </c>
      <c r="ED71" s="327"/>
      <c r="EE71" s="326" t="e">
        <f ca="1">IF(Plananalyse!EE71=1,VLOOKUP(EE$5,Kruistabel!$B$6:$F$9,MATCH($C71,Kruistabel!$C$5:$F$5,0)+1,FALSE)+MIN(Kruistabel!$C$15,IF($D71="Ja",Kruistabel!$C$13,0)+IF(EE$6="Ja",Kruistabel!$C$14,0)),"")</f>
        <v>#N/A</v>
      </c>
      <c r="EF71" s="326" t="e">
        <f ca="1">IF(Plananalyse!EF71=1,VLOOKUP(EF$5,Kruistabel!$B$6:$F$9,MATCH($C71,Kruistabel!$C$5:$F$5,0)+1,FALSE)+MIN(Kruistabel!$C$15,IF($D71="Ja",Kruistabel!$C$13,0)+IF(EF$6="Ja",Kruistabel!$C$14,0)),"")</f>
        <v>#N/A</v>
      </c>
      <c r="EG71" s="326" t="e">
        <f ca="1">IF(Plananalyse!EG71=1,VLOOKUP(EG$5,Kruistabel!$B$6:$F$9,MATCH($C71,Kruistabel!$C$5:$F$5,0)+1,FALSE)+MIN(Kruistabel!$C$15,IF($D71="Ja",Kruistabel!$C$13,0)+IF(EG$6="Ja",Kruistabel!$C$14,0)),"")</f>
        <v>#N/A</v>
      </c>
      <c r="EH71" s="326" t="e">
        <f ca="1">IF(Plananalyse!EH71=1,VLOOKUP(EH$5,Kruistabel!$B$6:$F$9,MATCH($C71,Kruistabel!$C$5:$F$5,0)+1,FALSE)+MIN(Kruistabel!$C$15,IF($D71="Ja",Kruistabel!$C$13,0)+IF(EH$6="Ja",Kruistabel!$C$14,0)),"")</f>
        <v>#REF!</v>
      </c>
      <c r="EI71" s="326" t="e">
        <f ca="1">IF(Plananalyse!EI71=1,VLOOKUP(EI$5,Kruistabel!$B$6:$F$9,MATCH($C71,Kruistabel!$C$5:$F$5,0)+1,FALSE)+MIN(Kruistabel!$C$15,IF($D71="Ja",Kruistabel!$C$13,0)+IF(EI$6="Ja",Kruistabel!$C$14,0)),"")</f>
        <v>#REF!</v>
      </c>
      <c r="EJ71" s="331" t="str">
        <f>IF(Plananalyse!EJ71=1,VLOOKUP(EJ$5,Kruistabel!$B$6:$F$9,MATCH($C71,Kruistabel!$C$5:$F$5,0)+1,FALSE)+MIN(Kruistabel!$C$15,IF($D71="Ja",Kruistabel!$C$13,0)+IF(EJ$6="Ja",Kruistabel!$C$14,0)),"")</f>
        <v/>
      </c>
      <c r="EK71" s="164"/>
      <c r="EL71" s="164"/>
      <c r="EM71" s="164"/>
      <c r="EN71" s="164"/>
    </row>
    <row r="72" spans="1:144" hidden="1">
      <c r="B72" s="337" t="s">
        <v>172</v>
      </c>
      <c r="C72" s="160" t="str">
        <f>_xlfn.IFNA(VLOOKUP($B72,Classificatietabel!$B$6:$I$91,C$7,FALSE),"")</f>
        <v/>
      </c>
      <c r="D72" s="160" t="str">
        <f>_xlfn.IFNA(VLOOKUP($B72,Classificatietabel!$B$6:$I$91,D$7,FALSE),"")</f>
        <v/>
      </c>
      <c r="E72" s="119" t="str">
        <f>IF(AND(D72="laag",$D$3=1),0,_xlfn.IFNA(IF(VLOOKUP($B72,Classificatietabel!$B$6:$H$91,$E$5,FALSE)="Ja",1,0),""))</f>
        <v/>
      </c>
      <c r="F72" s="163"/>
      <c r="G72" s="326" t="e">
        <f>IF(Plananalyse!G72=1,VLOOKUP(G$5,Kruistabel!$B$6:$F$9,MATCH($C72,Kruistabel!$C$5:$F$5,0)+1,FALSE)+MIN(Kruistabel!$C$15,IF($D72="Ja",Kruistabel!$C$13,0)+IF(G$6="Ja",Kruistabel!$C$14,0)),"")</f>
        <v>#N/A</v>
      </c>
      <c r="H72" s="326" t="e">
        <f>IF(Plananalyse!H72=1,VLOOKUP(H$5,Kruistabel!$B$6:$F$9,MATCH($C72,Kruistabel!$C$5:$F$5,0)+1,FALSE)+MIN(Kruistabel!$C$15,IF($D72="Ja",Kruistabel!$C$13,0)+IF(H$6="Ja",Kruistabel!$C$14,0)),"")</f>
        <v>#N/A</v>
      </c>
      <c r="I72" s="326" t="e">
        <f>IF(Plananalyse!I72=1,VLOOKUP(I$5,Kruistabel!$B$6:$F$9,MATCH($C72,Kruistabel!$C$5:$F$5,0)+1,FALSE)+MIN(Kruistabel!$C$15,IF($D72="Ja",Kruistabel!$C$13,0)+IF(I$6="Ja",Kruistabel!$C$14,0)),"")</f>
        <v>#N/A</v>
      </c>
      <c r="J72" s="326" t="e">
        <f>IF(Plananalyse!J72=1,VLOOKUP(J$5,Kruistabel!$B$6:$F$9,MATCH($C72,Kruistabel!$C$5:$F$5,0)+1,FALSE)+MIN(Kruistabel!$C$15,IF($D72="Ja",Kruistabel!$C$13,0)+IF(J$6="Ja",Kruistabel!$C$14,0)),"")</f>
        <v>#N/A</v>
      </c>
      <c r="K72" s="326" t="e">
        <f>IF(Plananalyse!K72=1,VLOOKUP(K$5,Kruistabel!$B$6:$F$9,MATCH($C72,Kruistabel!$C$5:$F$5,0)+1,FALSE)+MIN(Kruistabel!$C$15,IF($D72="Ja",Kruistabel!$C$13,0)+IF(K$6="Ja",Kruistabel!$C$14,0)),"")</f>
        <v>#N/A</v>
      </c>
      <c r="L72" s="326" t="e">
        <f>IF(Plananalyse!L72=1,VLOOKUP(L$5,Kruistabel!$B$6:$F$9,MATCH($C72,Kruistabel!$C$5:$F$5,0)+1,FALSE)+MIN(Kruistabel!$C$15,IF($D72="Ja",Kruistabel!$C$13,0)+IF(L$6="Ja",Kruistabel!$C$14,0)),"")</f>
        <v>#N/A</v>
      </c>
      <c r="M72" s="326" t="e">
        <f>IF(Plananalyse!M72=1,VLOOKUP(M$5,Kruistabel!$B$6:$F$9,MATCH($C72,Kruistabel!$C$5:$F$5,0)+1,FALSE)+MIN(Kruistabel!$C$15,IF($D72="Ja",Kruistabel!$C$13,0)+IF(M$6="Ja",Kruistabel!$C$14,0)),"")</f>
        <v>#N/A</v>
      </c>
      <c r="N72" s="326" t="e">
        <f>IF(Plananalyse!N72=1,VLOOKUP(N$5,Kruistabel!$B$6:$F$9,MATCH($C72,Kruistabel!$C$5:$F$5,0)+1,FALSE)+MIN(Kruistabel!$C$15,IF($D72="Ja",Kruistabel!$C$13,0)+IF(N$6="Ja",Kruistabel!$C$14,0)),"")</f>
        <v>#N/A</v>
      </c>
      <c r="O72" s="326" t="e">
        <f>IF(Plananalyse!O72=1,VLOOKUP(O$5,Kruistabel!$B$6:$F$9,MATCH($C72,Kruistabel!$C$5:$F$5,0)+1,FALSE)+MIN(Kruistabel!$C$15,IF($D72="Ja",Kruistabel!$C$13,0)+IF(O$6="Ja",Kruistabel!$C$14,0)),"")</f>
        <v>#N/A</v>
      </c>
      <c r="P72" s="326" t="e">
        <f>IF(Plananalyse!P72=1,VLOOKUP(P$5,Kruistabel!$B$6:$F$9,MATCH($C72,Kruistabel!$C$5:$F$5,0)+1,FALSE)+MIN(Kruistabel!$C$15,IF($D72="Ja",Kruistabel!$C$13,0)+IF(P$6="Ja",Kruistabel!$C$14,0)),"")</f>
        <v>#N/A</v>
      </c>
      <c r="Q72" s="326" t="e">
        <f>IF(Plananalyse!Q72=1,VLOOKUP(Q$5,Kruistabel!$B$6:$F$9,MATCH($C72,Kruistabel!$C$5:$F$5,0)+1,FALSE)+MIN(Kruistabel!$C$15,IF($D72="Ja",Kruistabel!$C$13,0)+IF(Q$6="Ja",Kruistabel!$C$14,0)),"")</f>
        <v>#N/A</v>
      </c>
      <c r="R72" s="326" t="e">
        <f>IF(Plananalyse!R72=1,VLOOKUP(R$5,Kruistabel!$B$6:$F$9,MATCH($C72,Kruistabel!$C$5:$F$5,0)+1,FALSE)+MIN(Kruistabel!$C$15,IF($D72="Ja",Kruistabel!$C$13,0)+IF(R$6="Ja",Kruistabel!$C$14,0)),"")</f>
        <v>#N/A</v>
      </c>
      <c r="S72" s="326" t="e">
        <f>IF(Plananalyse!S72=1,VLOOKUP(S$5,Kruistabel!$B$6:$F$9,MATCH($C72,Kruistabel!$C$5:$F$5,0)+1,FALSE)+MIN(Kruistabel!$C$15,IF($D72="Ja",Kruistabel!$C$13,0)+IF(S$6="Ja",Kruistabel!$C$14,0)),"")</f>
        <v>#N/A</v>
      </c>
      <c r="T72" s="326" t="e">
        <f>IF(Plananalyse!T72=1,VLOOKUP(T$5,Kruistabel!$B$6:$F$9,MATCH($C72,Kruistabel!$C$5:$F$5,0)+1,FALSE)+MIN(Kruistabel!$C$15,IF($D72="Ja",Kruistabel!$C$13,0)+IF(T$6="Ja",Kruistabel!$C$14,0)),"")</f>
        <v>#N/A</v>
      </c>
      <c r="U72" s="326" t="e">
        <f>IF(Plananalyse!U72=1,VLOOKUP(U$5,Kruistabel!$B$6:$F$9,MATCH($C72,Kruistabel!$C$5:$F$5,0)+1,FALSE)+MIN(Kruistabel!$C$15,IF($D72="Ja",Kruistabel!$C$13,0)+IF(U$6="Ja",Kruistabel!$C$14,0)),"")</f>
        <v>#N/A</v>
      </c>
      <c r="V72" s="326" t="e">
        <f>IF(Plananalyse!V72=1,VLOOKUP(V$5,Kruistabel!$B$6:$F$9,MATCH($C72,Kruistabel!$C$5:$F$5,0)+1,FALSE)+MIN(Kruistabel!$C$15,IF($D72="Ja",Kruistabel!$C$13,0)+IF(V$6="Ja",Kruistabel!$C$14,0)),"")</f>
        <v>#N/A</v>
      </c>
      <c r="W72" s="326" t="e">
        <f>IF(Plananalyse!W72=1,VLOOKUP(W$5,Kruistabel!$B$6:$F$9,MATCH($C72,Kruistabel!$C$5:$F$5,0)+1,FALSE)+MIN(Kruistabel!$C$15,IF($D72="Ja",Kruistabel!$C$13,0)+IF(W$6="Ja",Kruistabel!$C$14,0)),"")</f>
        <v>#N/A</v>
      </c>
      <c r="X72" s="326" t="e">
        <f>IF(Plananalyse!X72=1,VLOOKUP(X$5,Kruistabel!$B$6:$F$9,MATCH($C72,Kruistabel!$C$5:$F$5,0)+1,FALSE)+MIN(Kruistabel!$C$15,IF($D72="Ja",Kruistabel!$C$13,0)+IF(X$6="Ja",Kruistabel!$C$14,0)),"")</f>
        <v>#N/A</v>
      </c>
      <c r="Y72" s="326" t="e">
        <f>IF(Plananalyse!Y72=1,VLOOKUP(Y$5,Kruistabel!$B$6:$F$9,MATCH($C72,Kruistabel!$C$5:$F$5,0)+1,FALSE)+MIN(Kruistabel!$C$15,IF($D72="Ja",Kruistabel!$C$13,0)+IF(Y$6="Ja",Kruistabel!$C$14,0)),"")</f>
        <v>#N/A</v>
      </c>
      <c r="Z72" s="326" t="e">
        <f>IF(Plananalyse!Z72=1,VLOOKUP(Z$5,Kruistabel!$B$6:$F$9,MATCH($C72,Kruistabel!$C$5:$F$5,0)+1,FALSE)+MIN(Kruistabel!$C$15,IF($D72="Ja",Kruistabel!$C$13,0)+IF(Z$6="Ja",Kruistabel!$C$14,0)),"")</f>
        <v>#N/A</v>
      </c>
      <c r="AA72" s="326" t="e">
        <f>IF(Plananalyse!AA72=1,VLOOKUP(AA$5,Kruistabel!$B$6:$F$9,MATCH($C72,Kruistabel!$C$5:$F$5,0)+1,FALSE)+MIN(Kruistabel!$C$15,IF($D72="Ja",Kruistabel!$C$13,0)+IF(AA$6="Ja",Kruistabel!$C$14,0)),"")</f>
        <v>#N/A</v>
      </c>
      <c r="AB72" s="326" t="e">
        <f>IF(Plananalyse!AB72=1,VLOOKUP(AB$5,Kruistabel!$B$6:$F$9,MATCH($C72,Kruistabel!$C$5:$F$5,0)+1,FALSE)+MIN(Kruistabel!$C$15,IF($D72="Ja",Kruistabel!$C$13,0)+IF(AB$6="Ja",Kruistabel!$C$14,0)),"")</f>
        <v>#N/A</v>
      </c>
      <c r="AC72" s="326" t="e">
        <f>IF(Plananalyse!AC72=1,VLOOKUP(AC$5,Kruistabel!$B$6:$F$9,MATCH($C72,Kruistabel!$C$5:$F$5,0)+1,FALSE)+MIN(Kruistabel!$C$15,IF($D72="Ja",Kruistabel!$C$13,0)+IF(AC$6="Ja",Kruistabel!$C$14,0)),"")</f>
        <v>#N/A</v>
      </c>
      <c r="AD72" s="326" t="e">
        <f>IF(Plananalyse!AD72=1,VLOOKUP(AD$5,Kruistabel!$B$6:$F$9,MATCH($C72,Kruistabel!$C$5:$F$5,0)+1,FALSE)+MIN(Kruistabel!$C$15,IF($D72="Ja",Kruistabel!$C$13,0)+IF(AD$6="Ja",Kruistabel!$C$14,0)),"")</f>
        <v>#N/A</v>
      </c>
      <c r="AE72" s="326" t="e">
        <f>IF(Plananalyse!AE72=1,VLOOKUP(AE$5,Kruistabel!$B$6:$F$9,MATCH($C72,Kruistabel!$C$5:$F$5,0)+1,FALSE)+MIN(Kruistabel!$C$15,IF($D72="Ja",Kruistabel!$C$13,0)+IF(AE$6="Ja",Kruistabel!$C$14,0)),"")</f>
        <v>#N/A</v>
      </c>
      <c r="AF72" s="326" t="e">
        <f>IF(Plananalyse!AF72=1,VLOOKUP(AF$5,Kruistabel!$B$6:$F$9,MATCH($C72,Kruistabel!$C$5:$F$5,0)+1,FALSE)+MIN(Kruistabel!$C$15,IF($D72="Ja",Kruistabel!$C$13,0)+IF(AF$6="Ja",Kruistabel!$C$14,0)),"")</f>
        <v>#N/A</v>
      </c>
      <c r="AG72" s="326" t="e">
        <f>IF(Plananalyse!AG72=1,VLOOKUP(AG$5,Kruistabel!$B$6:$F$9,MATCH($C72,Kruistabel!$C$5:$F$5,0)+1,FALSE)+MIN(Kruistabel!$C$15,IF($D72="Ja",Kruistabel!$C$13,0)+IF(AG$6="Ja",Kruistabel!$C$14,0)),"")</f>
        <v>#N/A</v>
      </c>
      <c r="AH72" s="326" t="e">
        <f>IF(Plananalyse!AH72=1,VLOOKUP(AH$5,Kruistabel!$B$6:$F$9,MATCH($C72,Kruistabel!$C$5:$F$5,0)+1,FALSE)+MIN(Kruistabel!$C$15,IF($D72="Ja",Kruistabel!$C$13,0)+IF(AH$6="Ja",Kruistabel!$C$14,0)),"")</f>
        <v>#N/A</v>
      </c>
      <c r="AI72" s="326" t="e">
        <f>IF(Plananalyse!AI72=1,VLOOKUP(AI$5,Kruistabel!$B$6:$F$9,MATCH($C72,Kruistabel!$C$5:$F$5,0)+1,FALSE)+MIN(Kruistabel!$C$15,IF($D72="Ja",Kruistabel!$C$13,0)+IF(AI$6="Ja",Kruistabel!$C$14,0)),"")</f>
        <v>#N/A</v>
      </c>
      <c r="AJ72" s="326" t="e">
        <f>IF(Plananalyse!AJ72=1,VLOOKUP(AJ$5,Kruistabel!$B$6:$F$9,MATCH($C72,Kruistabel!$C$5:$F$5,0)+1,FALSE)+MIN(Kruistabel!$C$15,IF($D72="Ja",Kruistabel!$C$13,0)+IF(AJ$6="Ja",Kruistabel!$C$14,0)),"")</f>
        <v>#N/A</v>
      </c>
      <c r="AK72" s="326" t="e">
        <f>IF(Plananalyse!AK72=1,VLOOKUP(AK$5,Kruistabel!$B$6:$F$9,MATCH($C72,Kruistabel!$C$5:$F$5,0)+1,FALSE)+MIN(Kruistabel!$C$15,IF($D72="Ja",Kruistabel!$C$13,0)+IF(AK$6="Ja",Kruistabel!$C$14,0)),"")</f>
        <v>#N/A</v>
      </c>
      <c r="AL72" s="326" t="e">
        <f>IF(Plananalyse!AL72=1,VLOOKUP(AL$5,Kruistabel!$B$6:$F$9,MATCH($C72,Kruistabel!$C$5:$F$5,0)+1,FALSE)+MIN(Kruistabel!$C$15,IF($D72="Ja",Kruistabel!$C$13,0)+IF(AL$6="Ja",Kruistabel!$C$14,0)),"")</f>
        <v>#N/A</v>
      </c>
      <c r="AM72" s="326" t="e">
        <f>IF(Plananalyse!AM72=1,VLOOKUP(AM$5,Kruistabel!$B$6:$F$9,MATCH($C72,Kruistabel!$C$5:$F$5,0)+1,FALSE)+MIN(Kruistabel!$C$15,IF($D72="Ja",Kruistabel!$C$13,0)+IF(AM$6="Ja",Kruistabel!$C$14,0)),"")</f>
        <v>#N/A</v>
      </c>
      <c r="AN72" s="327"/>
      <c r="AO72" s="326" t="e">
        <f>IF(Plananalyse!AO72=1,VLOOKUP(AO$5,Kruistabel!$B$6:$F$9,MATCH($C72,Kruistabel!$C$5:$F$5,0)+1,FALSE)+MIN(Kruistabel!$C$15,IF($D72="Ja",Kruistabel!$C$13,0)+IF(AO$6="Ja",Kruistabel!$C$14,0)),"")</f>
        <v>#N/A</v>
      </c>
      <c r="AP72" s="326" t="e">
        <f>IF(Plananalyse!AP72=1,VLOOKUP(AP$5,Kruistabel!$B$6:$F$9,MATCH($C72,Kruistabel!$C$5:$F$5,0)+1,FALSE)+MIN(Kruistabel!$C$15,IF($D72="Ja",Kruistabel!$C$13,0)+IF(AP$6="Ja",Kruistabel!$C$14,0)),"")</f>
        <v>#N/A</v>
      </c>
      <c r="AQ72" s="326" t="e">
        <f>IF(Plananalyse!AQ72=1,VLOOKUP(AQ$5,Kruistabel!$B$6:$F$9,MATCH($C72,Kruistabel!$C$5:$F$5,0)+1,FALSE)+MIN(Kruistabel!$C$15,IF($D72="Ja",Kruistabel!$C$13,0)+IF(AQ$6="Ja",Kruistabel!$C$14,0)),"")</f>
        <v>#N/A</v>
      </c>
      <c r="AR72" s="326" t="e">
        <f>IF(Plananalyse!AR72=1,VLOOKUP(AR$5,Kruistabel!$B$6:$F$9,MATCH($C72,Kruistabel!$C$5:$F$5,0)+1,FALSE)+MIN(Kruistabel!$C$15,IF($D72="Ja",Kruistabel!$C$13,0)+IF(AR$6="Ja",Kruistabel!$C$14,0)),"")</f>
        <v>#N/A</v>
      </c>
      <c r="AS72" s="326" t="e">
        <f>IF(Plananalyse!AS72=1,VLOOKUP(AS$5,Kruistabel!$B$6:$F$9,MATCH($C72,Kruistabel!$C$5:$F$5,0)+1,FALSE)+MIN(Kruistabel!$C$15,IF($D72="Ja",Kruistabel!$C$13,0)+IF(AS$6="Ja",Kruistabel!$C$14,0)),"")</f>
        <v>#N/A</v>
      </c>
      <c r="AT72" s="326" t="e">
        <f>IF(Plananalyse!AT72=1,VLOOKUP(AT$5,Kruistabel!$B$6:$F$9,MATCH($C72,Kruistabel!$C$5:$F$5,0)+1,FALSE)+MIN(Kruistabel!$C$15,IF($D72="Ja",Kruistabel!$C$13,0)+IF(AT$6="Ja",Kruistabel!$C$14,0)),"")</f>
        <v>#N/A</v>
      </c>
      <c r="AU72" s="326" t="e">
        <f>IF(Plananalyse!AU72=1,VLOOKUP(AU$5,Kruistabel!$B$6:$F$9,MATCH($C72,Kruistabel!$C$5:$F$5,0)+1,FALSE)+MIN(Kruistabel!$C$15,IF($D72="Ja",Kruistabel!$C$13,0)+IF(AU$6="Ja",Kruistabel!$C$14,0)),"")</f>
        <v>#N/A</v>
      </c>
      <c r="AV72" s="326" t="e">
        <f>IF(Plananalyse!AV72=1,VLOOKUP(AV$5,Kruistabel!$B$6:$F$9,MATCH($C72,Kruistabel!$C$5:$F$5,0)+1,FALSE)+MIN(Kruistabel!$C$15,IF($D72="Ja",Kruistabel!$C$13,0)+IF(AV$6="Ja",Kruistabel!$C$14,0)),"")</f>
        <v>#N/A</v>
      </c>
      <c r="AW72" s="326" t="e">
        <f>IF(Plananalyse!AW72=1,VLOOKUP(AW$5,Kruistabel!$B$6:$F$9,MATCH($C72,Kruistabel!$C$5:$F$5,0)+1,FALSE)+MIN(Kruistabel!$C$15,IF($D72="Ja",Kruistabel!$C$13,0)+IF(AW$6="Ja",Kruistabel!$C$14,0)),"")</f>
        <v>#N/A</v>
      </c>
      <c r="AX72" s="326" t="e">
        <f>IF(Plananalyse!AX72=1,VLOOKUP(AX$5,Kruistabel!$B$6:$F$9,MATCH($C72,Kruistabel!$C$5:$F$5,0)+1,FALSE)+MIN(Kruistabel!$C$15,IF($D72="Ja",Kruistabel!$C$13,0)+IF(AX$6="Ja",Kruistabel!$C$14,0)),"")</f>
        <v>#N/A</v>
      </c>
      <c r="AY72" s="327"/>
      <c r="AZ72" s="326" t="e">
        <f>IF(Plananalyse!AZ72=1,VLOOKUP(AZ$5,Kruistabel!$B$6:$F$9,MATCH($C72,Kruistabel!$C$5:$F$5,0)+1,FALSE)+MIN(Kruistabel!$C$15,IF($D72="Ja",Kruistabel!$C$13,0)+IF(AZ$6="Ja",Kruistabel!$C$14,0)),"")</f>
        <v>#N/A</v>
      </c>
      <c r="BA72" s="326" t="e">
        <f>IF(Plananalyse!BA72=1,VLOOKUP(BA$5,Kruistabel!$B$6:$F$9,MATCH($C72,Kruistabel!$C$5:$F$5,0)+1,FALSE)+MIN(Kruistabel!$C$15,IF($D72="Ja",Kruistabel!$C$13,0)+IF(BA$6="Ja",Kruistabel!$C$14,0)),"")</f>
        <v>#N/A</v>
      </c>
      <c r="BB72" s="326" t="e">
        <f>IF(Plananalyse!BB72=1,VLOOKUP(BB$5,Kruistabel!$B$6:$F$9,MATCH($C72,Kruistabel!$C$5:$F$5,0)+1,FALSE)+MIN(Kruistabel!$C$15,IF($D72="Ja",Kruistabel!$C$13,0)+IF(BB$6="Ja",Kruistabel!$C$14,0)),"")</f>
        <v>#N/A</v>
      </c>
      <c r="BC72" s="326" t="e">
        <f>IF(Plananalyse!BC72=1,VLOOKUP(BC$5,Kruistabel!$B$6:$F$9,MATCH($C72,Kruistabel!$C$5:$F$5,0)+1,FALSE)+MIN(Kruistabel!$C$15,IF($D72="Ja",Kruistabel!$C$13,0)+IF(BC$6="Ja",Kruistabel!$C$14,0)),"")</f>
        <v>#N/A</v>
      </c>
      <c r="BD72" s="326" t="e">
        <f>IF(Plananalyse!BD72=1,VLOOKUP(BD$5,Kruistabel!$B$6:$F$9,MATCH($C72,Kruistabel!$C$5:$F$5,0)+1,FALSE)+MIN(Kruistabel!$C$15,IF($D72="Ja",Kruistabel!$C$13,0)+IF(BD$6="Ja",Kruistabel!$C$14,0)),"")</f>
        <v>#N/A</v>
      </c>
      <c r="BE72" s="326" t="e">
        <f>IF(Plananalyse!BE72=1,VLOOKUP(BE$5,Kruistabel!$B$6:$F$9,MATCH($C72,Kruistabel!$C$5:$F$5,0)+1,FALSE)+MIN(Kruistabel!$C$15,IF($D72="Ja",Kruistabel!$C$13,0)+IF(BE$6="Ja",Kruistabel!$C$14,0)),"")</f>
        <v>#N/A</v>
      </c>
      <c r="BF72" s="326" t="e">
        <f>IF(Plananalyse!BF72=1,VLOOKUP(BF$5,Kruistabel!$B$6:$F$9,MATCH($C72,Kruistabel!$C$5:$F$5,0)+1,FALSE)+MIN(Kruistabel!$C$15,IF($D72="Ja",Kruistabel!$C$13,0)+IF(BF$6="Ja",Kruistabel!$C$14,0)),"")</f>
        <v>#N/A</v>
      </c>
      <c r="BG72" s="326" t="e">
        <f>IF(Plananalyse!BG72=1,VLOOKUP(BG$5,Kruistabel!$B$6:$F$9,MATCH($C72,Kruistabel!$C$5:$F$5,0)+1,FALSE)+MIN(Kruistabel!$C$15,IF($D72="Ja",Kruistabel!$C$13,0)+IF(BG$6="Ja",Kruistabel!$C$14,0)),"")</f>
        <v>#N/A</v>
      </c>
      <c r="BH72" s="326" t="e">
        <f>IF(Plananalyse!BH72=1,VLOOKUP(BH$5,Kruistabel!$B$6:$F$9,MATCH($C72,Kruistabel!$C$5:$F$5,0)+1,FALSE)+MIN(Kruistabel!$C$15,IF($D72="Ja",Kruistabel!$C$13,0)+IF(BH$6="Ja",Kruistabel!$C$14,0)),"")</f>
        <v>#N/A</v>
      </c>
      <c r="BI72" s="327"/>
      <c r="BJ72" s="326" t="e">
        <f>IF(Plananalyse!BJ72=1,VLOOKUP(BJ$5,Kruistabel!$B$6:$F$9,MATCH($C72,Kruistabel!$C$5:$F$5,0)+1,FALSE)+MIN(Kruistabel!$C$15,IF($D72="Ja",Kruistabel!$C$13,0)+IF(BJ$6="Ja",Kruistabel!$C$14,0)),"")</f>
        <v>#N/A</v>
      </c>
      <c r="BK72" s="326" t="e">
        <f>IF(Plananalyse!BK72=1,VLOOKUP(BK$5,Kruistabel!$B$6:$F$9,MATCH($C72,Kruistabel!$C$5:$F$5,0)+1,FALSE)+MIN(Kruistabel!$C$15,IF($D72="Ja",Kruistabel!$C$13,0)+IF(BK$6="Ja",Kruistabel!$C$14,0)),"")</f>
        <v>#N/A</v>
      </c>
      <c r="BL72" s="326" t="e">
        <f>IF(Plananalyse!BL72=1,VLOOKUP(BL$5,Kruistabel!$B$6:$F$9,MATCH($C72,Kruistabel!$C$5:$F$5,0)+1,FALSE)+MIN(Kruistabel!$C$15,IF($D72="Ja",Kruistabel!$C$13,0)+IF(BL$6="Ja",Kruistabel!$C$14,0)),"")</f>
        <v>#N/A</v>
      </c>
      <c r="BM72" s="326" t="e">
        <f>IF(Plananalyse!BM72=1,VLOOKUP(BM$5,Kruistabel!$B$6:$F$9,MATCH($C72,Kruistabel!$C$5:$F$5,0)+1,FALSE)+MIN(Kruistabel!$C$15,IF($D72="Ja",Kruistabel!$C$13,0)+IF(BM$6="Ja",Kruistabel!$C$14,0)),"")</f>
        <v>#N/A</v>
      </c>
      <c r="BN72" s="326" t="e">
        <f>IF(Plananalyse!BN72=1,VLOOKUP(BN$5,Kruistabel!$B$6:$F$9,MATCH($C72,Kruistabel!$C$5:$F$5,0)+1,FALSE)+MIN(Kruistabel!$C$15,IF($D72="Ja",Kruistabel!$C$13,0)+IF(BN$6="Ja",Kruistabel!$C$14,0)),"")</f>
        <v>#N/A</v>
      </c>
      <c r="BO72" s="326" t="e">
        <f>IF(Plananalyse!BO72=1,VLOOKUP(BO$5,Kruistabel!$B$6:$F$9,MATCH($C72,Kruistabel!$C$5:$F$5,0)+1,FALSE)+MIN(Kruistabel!$C$15,IF($D72="Ja",Kruistabel!$C$13,0)+IF(BO$6="Ja",Kruistabel!$C$14,0)),"")</f>
        <v>#N/A</v>
      </c>
      <c r="BP72" s="326" t="e">
        <f>IF(Plananalyse!BP72=1,VLOOKUP(BP$5,Kruistabel!$B$6:$F$9,MATCH($C72,Kruistabel!$C$5:$F$5,0)+1,FALSE)+MIN(Kruistabel!$C$15,IF($D72="Ja",Kruistabel!$C$13,0)+IF(BP$6="Ja",Kruistabel!$C$14,0)),"")</f>
        <v>#N/A</v>
      </c>
      <c r="BQ72" s="326" t="e">
        <f ca="1">IF(Plananalyse!BQ72=1,VLOOKUP(BQ$5,Kruistabel!$B$6:$F$9,MATCH($C72,Kruistabel!$C$5:$F$5,0)+1,FALSE)+MIN(Kruistabel!$C$15,IF($D72="Ja",Kruistabel!$C$13,0)+IF(BQ$6="Ja",Kruistabel!$C$14,0)),"")</f>
        <v>#N/A</v>
      </c>
      <c r="BR72" s="326" t="e">
        <f ca="1">IF(Plananalyse!BR72=1,VLOOKUP(BR$5,Kruistabel!$B$6:$F$9,MATCH($C72,Kruistabel!$C$5:$F$5,0)+1,FALSE)+MIN(Kruistabel!$C$15,IF($D72="Ja",Kruistabel!$C$13,0)+IF(BR$6="Ja",Kruistabel!$C$14,0)),"")</f>
        <v>#REF!</v>
      </c>
      <c r="BS72" s="326" t="e">
        <f ca="1">IF(Plananalyse!BS72=1,VLOOKUP(BS$5,Kruistabel!$B$6:$F$9,MATCH($C72,Kruistabel!$C$5:$F$5,0)+1,FALSE)+MIN(Kruistabel!$C$15,IF($D72="Ja",Kruistabel!$C$13,0)+IF(BS$6="Ja",Kruistabel!$C$14,0)),"")</f>
        <v>#REF!</v>
      </c>
      <c r="BT72" s="65"/>
      <c r="BU72" s="231" t="e">
        <f ca="1">IF(Plananalyse!BU72=1,VLOOKUP(BU$5,Kruistabel!$B$6:$F$9,MATCH($C72,Kruistabel!$C$5:$F$5,0)+1,FALSE)+MIN(Kruistabel!$C$15,IF($D72="Ja",Kruistabel!$C$13,0)+IF(BU$6="Ja",Kruistabel!$C$14,0)),"")</f>
        <v>#N/A</v>
      </c>
      <c r="BV72" s="326" t="e">
        <f ca="1">IF(Plananalyse!BV72=1,VLOOKUP(BV$5,Kruistabel!$B$6:$F$9,MATCH($C72,Kruistabel!$C$5:$F$5,0)+1,FALSE)+MIN(Kruistabel!$C$15,IF($D72="Ja",Kruistabel!$C$13,0)+IF(BV$6="Ja",Kruistabel!$C$14,0)),"")</f>
        <v>#N/A</v>
      </c>
      <c r="BW72" s="326" t="e">
        <f ca="1">IF(Plananalyse!BW72=1,VLOOKUP(BW$5,Kruistabel!$B$6:$F$9,MATCH($C72,Kruistabel!$C$5:$F$5,0)+1,FALSE)+MIN(Kruistabel!$C$15,IF($D72="Ja",Kruistabel!$C$13,0)+IF(BW$6="Ja",Kruistabel!$C$14,0)),"")</f>
        <v>#N/A</v>
      </c>
      <c r="BX72" s="326" t="e">
        <f ca="1">IF(Plananalyse!BX72=1,VLOOKUP(BX$5,Kruistabel!$B$6:$F$9,MATCH($C72,Kruistabel!$C$5:$F$5,0)+1,FALSE)+MIN(Kruistabel!$C$15,IF($D72="Ja",Kruistabel!$C$13,0)+IF(BX$6="Ja",Kruistabel!$C$14,0)),"")</f>
        <v>#N/A</v>
      </c>
      <c r="BY72" s="327"/>
      <c r="BZ72" s="326" t="e">
        <f ca="1">IF(Plananalyse!BZ72=1,VLOOKUP(BZ$5,Kruistabel!$B$6:$F$9,MATCH($C72,Kruistabel!$C$5:$F$5,0)+1,FALSE)+MIN(Kruistabel!$C$15,IF($D72="Ja",Kruistabel!$C$13,0)+IF(BZ$6="Ja",Kruistabel!$C$14,0)),"")</f>
        <v>#N/A</v>
      </c>
      <c r="CA72" s="326" t="e">
        <f ca="1">IF(Plananalyse!CA72=1,VLOOKUP(CA$5,Kruistabel!$B$6:$F$9,MATCH($C72,Kruistabel!$C$5:$F$5,0)+1,FALSE)+MIN(Kruistabel!$C$15,IF($D72="Ja",Kruistabel!$C$13,0)+IF(CA$6="Ja",Kruistabel!$C$14,0)),"")</f>
        <v>#N/A</v>
      </c>
      <c r="CB72" s="326" t="e">
        <f ca="1">IF(Plananalyse!CB72=1,VLOOKUP(CB$5,Kruistabel!$B$6:$F$9,MATCH($C72,Kruistabel!$C$5:$F$5,0)+1,FALSE)+MIN(Kruistabel!$C$15,IF($D72="Ja",Kruistabel!$C$13,0)+IF(CB$6="Ja",Kruistabel!$C$14,0)),"")</f>
        <v>#N/A</v>
      </c>
      <c r="CC72" s="326" t="e">
        <f ca="1">IF(Plananalyse!CC72=1,VLOOKUP(CC$5,Kruistabel!$B$6:$F$9,MATCH($C72,Kruistabel!$C$5:$F$5,0)+1,FALSE)+MIN(Kruistabel!$C$15,IF($D72="Ja",Kruistabel!$C$13,0)+IF(CC$6="Ja",Kruistabel!$C$14,0)),"")</f>
        <v>#N/A</v>
      </c>
      <c r="CD72" s="326" t="e">
        <f ca="1">IF(Plananalyse!CD72=1,VLOOKUP(CD$5,Kruistabel!$B$6:$F$9,MATCH($C72,Kruistabel!$C$5:$F$5,0)+1,FALSE)+MIN(Kruistabel!$C$15,IF($D72="Ja",Kruistabel!$C$13,0)+IF(CD$6="Ja",Kruistabel!$C$14,0)),"")</f>
        <v>#N/A</v>
      </c>
      <c r="CE72" s="326" t="e">
        <f ca="1">IF(Plananalyse!CE72=1,VLOOKUP(CE$5,Kruistabel!$B$6:$F$9,MATCH($C72,Kruistabel!$C$5:$F$5,0)+1,FALSE)+MIN(Kruistabel!$C$15,IF($D72="Ja",Kruistabel!$C$13,0)+IF(CE$6="Ja",Kruistabel!$C$14,0)),"")</f>
        <v>#N/A</v>
      </c>
      <c r="CF72" s="326" t="e">
        <f ca="1">IF(Plananalyse!CF72=1,VLOOKUP(CF$5,Kruistabel!$B$6:$F$9,MATCH($C72,Kruistabel!$C$5:$F$5,0)+1,FALSE)+MIN(Kruistabel!$C$15,IF($D72="Ja",Kruistabel!$C$13,0)+IF(CF$6="Ja",Kruistabel!$C$14,0)),"")</f>
        <v>#N/A</v>
      </c>
      <c r="CG72" s="326" t="e">
        <f ca="1">IF(Plananalyse!CG72=1,VLOOKUP(CG$5,Kruistabel!$B$6:$F$9,MATCH($C72,Kruistabel!$C$5:$F$5,0)+1,FALSE)+MIN(Kruistabel!$C$15,IF($D72="Ja",Kruistabel!$C$13,0)+IF(CG$6="Ja",Kruistabel!$C$14,0)),"")</f>
        <v>#REF!</v>
      </c>
      <c r="CH72" s="326" t="e">
        <f ca="1">IF(Plananalyse!CH72=1,VLOOKUP(CH$5,Kruistabel!$B$6:$F$9,MATCH($C72,Kruistabel!$C$5:$F$5,0)+1,FALSE)+MIN(Kruistabel!$C$15,IF($D72="Ja",Kruistabel!$C$13,0)+IF(CH$6="Ja",Kruistabel!$C$14,0)),"")</f>
        <v>#REF!</v>
      </c>
      <c r="CI72" s="65"/>
      <c r="CJ72" s="326" t="e">
        <f ca="1">IF(Plananalyse!CJ72=1,VLOOKUP(CJ$5,Kruistabel!$B$6:$F$9,MATCH($C72,Kruistabel!$C$5:$F$5,0)+1,FALSE)+MIN(Kruistabel!$C$15,IF($D72="Ja",Kruistabel!$C$13,0)+IF(CJ$6="Ja",Kruistabel!$C$14,0)),"")</f>
        <v>#N/A</v>
      </c>
      <c r="CK72" s="326" t="e">
        <f ca="1">IF(Plananalyse!CK72=1,VLOOKUP(CK$5,Kruistabel!$B$6:$F$9,MATCH($C72,Kruistabel!$C$5:$F$5,0)+1,FALSE)+MIN(Kruistabel!$C$15,IF($D72="Ja",Kruistabel!$C$13,0)+IF(CK$6="Ja",Kruistabel!$C$14,0)),"")</f>
        <v>#N/A</v>
      </c>
      <c r="CL72" s="326" t="e">
        <f ca="1">IF(Plananalyse!CL72=1,VLOOKUP(CL$5,Kruistabel!$B$6:$F$9,MATCH($C72,Kruistabel!$C$5:$F$5,0)+1,FALSE)+MIN(Kruistabel!$C$15,IF($D72="Ja",Kruistabel!$C$13,0)+IF(CL$6="Ja",Kruistabel!$C$14,0)),"")</f>
        <v>#N/A</v>
      </c>
      <c r="CM72" s="326" t="e">
        <f ca="1">IF(Plananalyse!CM72=1,VLOOKUP(CM$5,Kruistabel!$B$6:$F$9,MATCH($C72,Kruistabel!$C$5:$F$5,0)+1,FALSE)+MIN(Kruistabel!$C$15,IF($D72="Ja",Kruistabel!$C$13,0)+IF(CM$6="Ja",Kruistabel!$C$14,0)),"")</f>
        <v>#N/A</v>
      </c>
      <c r="CN72" s="326" t="e">
        <f ca="1">IF(Plananalyse!CN72=1,VLOOKUP(CN$5,Kruistabel!$B$6:$F$9,MATCH($C72,Kruistabel!$C$5:$F$5,0)+1,FALSE)+MIN(Kruistabel!$C$15,IF($D72="Ja",Kruistabel!$C$13,0)+IF(CN$6="Ja",Kruistabel!$C$14,0)),"")</f>
        <v>#N/A</v>
      </c>
      <c r="CO72" s="326" t="e">
        <f ca="1">IF(Plananalyse!CO72=1,VLOOKUP(CO$5,Kruistabel!$B$6:$F$9,MATCH($C72,Kruistabel!$C$5:$F$5,0)+1,FALSE)+MIN(Kruistabel!$C$15,IF($D72="Ja",Kruistabel!$C$13,0)+IF(CO$6="Ja",Kruistabel!$C$14,0)),"")</f>
        <v>#N/A</v>
      </c>
      <c r="CP72" s="326" t="e">
        <f ca="1">IF(Plananalyse!CP72=1,VLOOKUP(CP$5,Kruistabel!$B$6:$F$9,MATCH($C72,Kruistabel!$C$5:$F$5,0)+1,FALSE)+MIN(Kruistabel!$C$15,IF($D72="Ja",Kruistabel!$C$13,0)+IF(CP$6="Ja",Kruistabel!$C$14,0)),"")</f>
        <v>#N/A</v>
      </c>
      <c r="CQ72" s="326" t="e">
        <f ca="1">IF(Plananalyse!CQ72=1,VLOOKUP(CQ$5,Kruistabel!$B$6:$F$9,MATCH($C72,Kruistabel!$C$5:$F$5,0)+1,FALSE)+MIN(Kruistabel!$C$15,IF($D72="Ja",Kruistabel!$C$13,0)+IF(CQ$6="Ja",Kruistabel!$C$14,0)),"")</f>
        <v>#N/A</v>
      </c>
      <c r="CR72" s="326" t="e">
        <f ca="1">IF(Plananalyse!CR72=1,VLOOKUP(CR$5,Kruistabel!$B$6:$F$9,MATCH($C72,Kruistabel!$C$5:$F$5,0)+1,FALSE)+MIN(Kruistabel!$C$15,IF($D72="Ja",Kruistabel!$C$13,0)+IF(CR$6="Ja",Kruistabel!$C$14,0)),"")</f>
        <v>#N/A</v>
      </c>
      <c r="CS72" s="326" t="e">
        <f ca="1">IF(Plananalyse!CS72=1,VLOOKUP(CS$5,Kruistabel!$B$6:$F$9,MATCH($C72,Kruistabel!$C$5:$F$5,0)+1,FALSE)+MIN(Kruistabel!$C$15,IF($D72="Ja",Kruistabel!$C$13,0)+IF(CS$6="Ja",Kruistabel!$C$14,0)),"")</f>
        <v>#N/A</v>
      </c>
      <c r="CT72" s="326" t="e">
        <f ca="1">IF(Plananalyse!CT72=1,VLOOKUP(CT$5,Kruistabel!$B$6:$F$9,MATCH($C72,Kruistabel!$C$5:$F$5,0)+1,FALSE)+MIN(Kruistabel!$C$15,IF($D72="Ja",Kruistabel!$C$13,0)+IF(CT$6="Ja",Kruistabel!$C$14,0)),"")</f>
        <v>#N/A</v>
      </c>
      <c r="CU72" s="326" t="e">
        <f ca="1">IF(Plananalyse!CU72=1,VLOOKUP(CU$5,Kruistabel!$B$6:$F$9,MATCH($C72,Kruistabel!$C$5:$F$5,0)+1,FALSE)+MIN(Kruistabel!$C$15,IF($D72="Ja",Kruistabel!$C$13,0)+IF(CU$6="Ja",Kruistabel!$C$14,0)),"")</f>
        <v>#N/A</v>
      </c>
      <c r="CV72" s="326" t="e">
        <f ca="1">IF(Plananalyse!CV72=1,VLOOKUP(CV$5,Kruistabel!$B$6:$F$9,MATCH($C72,Kruistabel!$C$5:$F$5,0)+1,FALSE)+MIN(Kruistabel!$C$15,IF($D72="Ja",Kruistabel!$C$13,0)+IF(CV$6="Ja",Kruistabel!$C$14,0)),"")</f>
        <v>#N/A</v>
      </c>
      <c r="CW72" s="326" t="e">
        <f ca="1">IF(Plananalyse!CW72=1,VLOOKUP(CW$5,Kruistabel!$B$6:$F$9,MATCH($C72,Kruistabel!$C$5:$F$5,0)+1,FALSE)+MIN(Kruistabel!$C$15,IF($D72="Ja",Kruistabel!$C$13,0)+IF(CW$6="Ja",Kruistabel!$C$14,0)),"")</f>
        <v>#N/A</v>
      </c>
      <c r="CX72" s="326" t="e">
        <f ca="1">IF(Plananalyse!CX72=1,VLOOKUP(CX$5,Kruistabel!$B$6:$F$9,MATCH($C72,Kruistabel!$C$5:$F$5,0)+1,FALSE)+MIN(Kruistabel!$C$15,IF($D72="Ja",Kruistabel!$C$13,0)+IF(CX$6="Ja",Kruistabel!$C$14,0)),"")</f>
        <v>#N/A</v>
      </c>
      <c r="CY72" s="326" t="e">
        <f ca="1">IF(Plananalyse!CY72=1,VLOOKUP(CY$5,Kruistabel!$B$6:$F$9,MATCH($C72,Kruistabel!$C$5:$F$5,0)+1,FALSE)+MIN(Kruistabel!$C$15,IF($D72="Ja",Kruistabel!$C$13,0)+IF(CY$6="Ja",Kruistabel!$C$14,0)),"")</f>
        <v>#N/A</v>
      </c>
      <c r="CZ72" s="326" t="e">
        <f ca="1">IF(Plananalyse!CZ72=1,VLOOKUP(CZ$5,Kruistabel!$B$6:$F$9,MATCH($C72,Kruistabel!$C$5:$F$5,0)+1,FALSE)+MIN(Kruistabel!$C$15,IF($D72="Ja",Kruistabel!$C$13,0)+IF(CZ$6="Ja",Kruistabel!$C$14,0)),"")</f>
        <v>#N/A</v>
      </c>
      <c r="DA72" s="326" t="e">
        <f ca="1">IF(Plananalyse!DA72=1,VLOOKUP(DA$5,Kruistabel!$B$6:$F$9,MATCH($C72,Kruistabel!$C$5:$F$5,0)+1,FALSE)+MIN(Kruistabel!$C$15,IF($D72="Ja",Kruistabel!$C$13,0)+IF(DA$6="Ja",Kruistabel!$C$14,0)),"")</f>
        <v>#N/A</v>
      </c>
      <c r="DB72" s="326" t="e">
        <f ca="1">IF(Plananalyse!DB72=1,VLOOKUP(DB$5,Kruistabel!$B$6:$F$9,MATCH($C72,Kruistabel!$C$5:$F$5,0)+1,FALSE)+MIN(Kruistabel!$C$15,IF($D72="Ja",Kruistabel!$C$13,0)+IF(DB$6="Ja",Kruistabel!$C$14,0)),"")</f>
        <v>#N/A</v>
      </c>
      <c r="DC72" s="326" t="e">
        <f ca="1">IF(Plananalyse!DC72=1,VLOOKUP(DC$5,Kruistabel!$B$6:$F$9,MATCH($C72,Kruistabel!$C$5:$F$5,0)+1,FALSE)+MIN(Kruistabel!$C$15,IF($D72="Ja",Kruistabel!$C$13,0)+IF(DC$6="Ja",Kruistabel!$C$14,0)),"")</f>
        <v>#N/A</v>
      </c>
      <c r="DD72" s="327"/>
      <c r="DE72" s="326" t="e">
        <f ca="1">IF(Plananalyse!DE72=1,VLOOKUP(DE$5,Kruistabel!$B$6:$F$9,MATCH($C72,Kruistabel!$C$5:$F$5,0)+1,FALSE)+MIN(Kruistabel!$C$15,IF($D72="Ja",Kruistabel!$C$13,0)+IF(DE$6="Ja",Kruistabel!$C$14,0)),"")</f>
        <v>#N/A</v>
      </c>
      <c r="DF72" s="326" t="e">
        <f ca="1">IF(Plananalyse!DF72=1,VLOOKUP(DF$5,Kruistabel!$B$6:$F$9,MATCH($C72,Kruistabel!$C$5:$F$5,0)+1,FALSE)+MIN(Kruistabel!$C$15,IF($D72="Ja",Kruistabel!$C$13,0)+IF(DF$6="Ja",Kruistabel!$C$14,0)),"")</f>
        <v>#N/A</v>
      </c>
      <c r="DG72" s="326" t="e">
        <f ca="1">IF(Plananalyse!DG72=1,VLOOKUP(DG$5,Kruistabel!$B$6:$F$9,MATCH($C72,Kruistabel!$C$5:$F$5,0)+1,FALSE)+MIN(Kruistabel!$C$15,IF($D72="Ja",Kruistabel!$C$13,0)+IF(DG$6="Ja",Kruistabel!$C$14,0)),"")</f>
        <v>#N/A</v>
      </c>
      <c r="DH72" s="326" t="e">
        <f ca="1">IF(Plananalyse!DH72=1,VLOOKUP(DH$5,Kruistabel!$B$6:$F$9,MATCH($C72,Kruistabel!$C$5:$F$5,0)+1,FALSE)+MIN(Kruistabel!$C$15,IF($D72="Ja",Kruistabel!$C$13,0)+IF(DH$6="Ja",Kruistabel!$C$14,0)),"")</f>
        <v>#N/A</v>
      </c>
      <c r="DI72" s="326" t="e">
        <f ca="1">IF(Plananalyse!DI72=1,VLOOKUP(DI$5,Kruistabel!$B$6:$F$9,MATCH($C72,Kruistabel!$C$5:$F$5,0)+1,FALSE)+MIN(Kruistabel!$C$15,IF($D72="Ja",Kruistabel!$C$13,0)+IF(DI$6="Ja",Kruistabel!$C$14,0)),"")</f>
        <v>#N/A</v>
      </c>
      <c r="DJ72" s="326" t="e">
        <f ca="1">IF(Plananalyse!DJ72=1,VLOOKUP(DJ$5,Kruistabel!$B$6:$F$9,MATCH($C72,Kruistabel!$C$5:$F$5,0)+1,FALSE)+MIN(Kruistabel!$C$15,IF($D72="Ja",Kruistabel!$C$13,0)+IF(DJ$6="Ja",Kruistabel!$C$14,0)),"")</f>
        <v>#N/A</v>
      </c>
      <c r="DK72" s="326" t="e">
        <f ca="1">IF(Plananalyse!DK72=1,VLOOKUP(DK$5,Kruistabel!$B$6:$F$9,MATCH($C72,Kruistabel!$C$5:$F$5,0)+1,FALSE)+MIN(Kruistabel!$C$15,IF($D72="Ja",Kruistabel!$C$13,0)+IF(DK$6="Ja",Kruistabel!$C$14,0)),"")</f>
        <v>#REF!</v>
      </c>
      <c r="DL72" s="326" t="e">
        <f ca="1">IF(Plananalyse!DL72=1,VLOOKUP(DL$5,Kruistabel!$B$6:$F$9,MATCH($C72,Kruistabel!$C$5:$F$5,0)+1,FALSE)+MIN(Kruistabel!$C$15,IF($D72="Ja",Kruistabel!$C$13,0)+IF(DL$6="Ja",Kruistabel!$C$14,0)),"")</f>
        <v>#REF!</v>
      </c>
      <c r="DM72" s="327"/>
      <c r="DN72" s="326" t="e">
        <f ca="1">IF(Plananalyse!DN72=1,VLOOKUP(DN$5,Kruistabel!$B$6:$F$9,MATCH($C72,Kruistabel!$C$5:$F$5,0)+1,FALSE)+MIN(Kruistabel!$C$15,IF($D72="Ja",Kruistabel!$C$13,0)+IF(DN$6="Ja",Kruistabel!$C$14,0)),"")</f>
        <v>#N/A</v>
      </c>
      <c r="DO72" s="326" t="e">
        <f ca="1">IF(Plananalyse!DO72=1,VLOOKUP(DO$5,Kruistabel!$B$6:$F$9,MATCH($C72,Kruistabel!$C$5:$F$5,0)+1,FALSE)+MIN(Kruistabel!$C$15,IF($D72="Ja",Kruistabel!$C$13,0)+IF(DO$6="Ja",Kruistabel!$C$14,0)),"")</f>
        <v>#N/A</v>
      </c>
      <c r="DP72" s="326" t="e">
        <f ca="1">IF(Plananalyse!DP72=1,VLOOKUP(DP$5,Kruistabel!$B$6:$F$9,MATCH($C72,Kruistabel!$C$5:$F$5,0)+1,FALSE)+MIN(Kruistabel!$C$15,IF($D72="Ja",Kruistabel!$C$13,0)+IF(DP$6="Ja",Kruistabel!$C$14,0)),"")</f>
        <v>#N/A</v>
      </c>
      <c r="DQ72" s="326" t="e">
        <f ca="1">IF(Plananalyse!DQ72=1,VLOOKUP(DQ$5,Kruistabel!$B$6:$F$9,MATCH($C72,Kruistabel!$C$5:$F$5,0)+1,FALSE)+MIN(Kruistabel!$C$15,IF($D72="Ja",Kruistabel!$C$13,0)+IF(DQ$6="Ja",Kruistabel!$C$14,0)),"")</f>
        <v>#N/A</v>
      </c>
      <c r="DR72" s="326" t="e">
        <f ca="1">IF(Plananalyse!DR72=1,VLOOKUP(DR$5,Kruistabel!$B$6:$F$9,MATCH($C72,Kruistabel!$C$5:$F$5,0)+1,FALSE)+MIN(Kruistabel!$C$15,IF($D72="Ja",Kruistabel!$C$13,0)+IF(DR$6="Ja",Kruistabel!$C$14,0)),"")</f>
        <v>#N/A</v>
      </c>
      <c r="DS72" s="326" t="e">
        <f ca="1">IF(Plananalyse!DS72=1,VLOOKUP(DS$5,Kruistabel!$B$6:$F$9,MATCH($C72,Kruistabel!$C$5:$F$5,0)+1,FALSE)+MIN(Kruistabel!$C$15,IF($D72="Ja",Kruistabel!$C$13,0)+IF(DS$6="Ja",Kruistabel!$C$14,0)),"")</f>
        <v>#N/A</v>
      </c>
      <c r="DT72" s="326" t="e">
        <f ca="1">IF(Plananalyse!DT72=1,VLOOKUP(DT$5,Kruistabel!$B$6:$F$9,MATCH($C72,Kruistabel!$C$5:$F$5,0)+1,FALSE)+MIN(Kruistabel!$C$15,IF($D72="Ja",Kruistabel!$C$13,0)+IF(DT$6="Ja",Kruistabel!$C$14,0)),"")</f>
        <v>#N/A</v>
      </c>
      <c r="DU72" s="326" t="e">
        <f ca="1">IF(Plananalyse!DU72=1,VLOOKUP(DU$5,Kruistabel!$B$6:$F$9,MATCH($C72,Kruistabel!$C$5:$F$5,0)+1,FALSE)+MIN(Kruistabel!$C$15,IF($D72="Ja",Kruistabel!$C$13,0)+IF(DU$6="Ja",Kruistabel!$C$14,0)),"")</f>
        <v>#N/A</v>
      </c>
      <c r="DV72" s="326" t="e">
        <f ca="1">IF(Plananalyse!DV72=1,VLOOKUP(DV$5,Kruistabel!$B$6:$F$9,MATCH($C72,Kruistabel!$C$5:$F$5,0)+1,FALSE)+MIN(Kruistabel!$C$15,IF($D72="Ja",Kruistabel!$C$13,0)+IF(DV$6="Ja",Kruistabel!$C$14,0)),"")</f>
        <v>#N/A</v>
      </c>
      <c r="DW72" s="326" t="e">
        <f ca="1">IF(Plananalyse!DW72=1,VLOOKUP(DW$5,Kruistabel!$B$6:$F$9,MATCH($C72,Kruistabel!$C$5:$F$5,0)+1,FALSE)+MIN(Kruistabel!$C$15,IF($D72="Ja",Kruistabel!$C$13,0)+IF(DW$6="Ja",Kruistabel!$C$14,0)),"")</f>
        <v>#REF!</v>
      </c>
      <c r="DX72" s="326" t="e">
        <f ca="1">IF(Plananalyse!DX72=1,VLOOKUP(DX$5,Kruistabel!$B$6:$F$9,MATCH($C72,Kruistabel!$C$5:$F$5,0)+1,FALSE)+MIN(Kruistabel!$C$15,IF($D72="Ja",Kruistabel!$C$13,0)+IF(DX$6="Ja",Kruistabel!$C$14,0)),"")</f>
        <v>#REF!</v>
      </c>
      <c r="DY72" s="327"/>
      <c r="DZ72" s="326" t="e">
        <f ca="1">IF(Plananalyse!DZ72=1,VLOOKUP(DZ$5,Kruistabel!$B$6:$F$9,MATCH($C72,Kruistabel!$C$5:$F$5,0)+1,FALSE)+MIN(Kruistabel!$C$15,IF($D72="Ja",Kruistabel!$C$13,0)+IF(DZ$6="Ja",Kruistabel!$C$14,0)),"")</f>
        <v>#N/A</v>
      </c>
      <c r="EA72" s="326" t="e">
        <f ca="1">IF(Plananalyse!EA72=1,VLOOKUP(EA$5,Kruistabel!$B$6:$F$9,MATCH($C72,Kruistabel!$C$5:$F$5,0)+1,FALSE)+MIN(Kruistabel!$C$15,IF($D72="Ja",Kruistabel!$C$13,0)+IF(EA$6="Ja",Kruistabel!$C$14,0)),"")</f>
        <v>#N/A</v>
      </c>
      <c r="EB72" s="326" t="e">
        <f ca="1">IF(Plananalyse!EB72=1,VLOOKUP(EB$5,Kruistabel!$B$6:$F$9,MATCH($C72,Kruistabel!$C$5:$F$5,0)+1,FALSE)+MIN(Kruistabel!$C$15,IF($D72="Ja",Kruistabel!$C$13,0)+IF(EB$6="Ja",Kruistabel!$C$14,0)),"")</f>
        <v>#REF!</v>
      </c>
      <c r="EC72" s="326" t="e">
        <f ca="1">IF(Plananalyse!EC72=1,VLOOKUP(EC$5,Kruistabel!$B$6:$F$9,MATCH($C72,Kruistabel!$C$5:$F$5,0)+1,FALSE)+MIN(Kruistabel!$C$15,IF($D72="Ja",Kruistabel!$C$13,0)+IF(EC$6="Ja",Kruistabel!$C$14,0)),"")</f>
        <v>#REF!</v>
      </c>
      <c r="ED72" s="327"/>
      <c r="EE72" s="326" t="e">
        <f ca="1">IF(Plananalyse!EE72=1,VLOOKUP(EE$5,Kruistabel!$B$6:$F$9,MATCH($C72,Kruistabel!$C$5:$F$5,0)+1,FALSE)+MIN(Kruistabel!$C$15,IF($D72="Ja",Kruistabel!$C$13,0)+IF(EE$6="Ja",Kruistabel!$C$14,0)),"")</f>
        <v>#N/A</v>
      </c>
      <c r="EF72" s="326" t="e">
        <f ca="1">IF(Plananalyse!EF72=1,VLOOKUP(EF$5,Kruistabel!$B$6:$F$9,MATCH($C72,Kruistabel!$C$5:$F$5,0)+1,FALSE)+MIN(Kruistabel!$C$15,IF($D72="Ja",Kruistabel!$C$13,0)+IF(EF$6="Ja",Kruistabel!$C$14,0)),"")</f>
        <v>#N/A</v>
      </c>
      <c r="EG72" s="326" t="e">
        <f ca="1">IF(Plananalyse!EG72=1,VLOOKUP(EG$5,Kruistabel!$B$6:$F$9,MATCH($C72,Kruistabel!$C$5:$F$5,0)+1,FALSE)+MIN(Kruistabel!$C$15,IF($D72="Ja",Kruistabel!$C$13,0)+IF(EG$6="Ja",Kruistabel!$C$14,0)),"")</f>
        <v>#N/A</v>
      </c>
      <c r="EH72" s="326" t="e">
        <f ca="1">IF(Plananalyse!EH72=1,VLOOKUP(EH$5,Kruistabel!$B$6:$F$9,MATCH($C72,Kruistabel!$C$5:$F$5,0)+1,FALSE)+MIN(Kruistabel!$C$15,IF($D72="Ja",Kruistabel!$C$13,0)+IF(EH$6="Ja",Kruistabel!$C$14,0)),"")</f>
        <v>#REF!</v>
      </c>
      <c r="EI72" s="326" t="e">
        <f ca="1">IF(Plananalyse!EI72=1,VLOOKUP(EI$5,Kruistabel!$B$6:$F$9,MATCH($C72,Kruistabel!$C$5:$F$5,0)+1,FALSE)+MIN(Kruistabel!$C$15,IF($D72="Ja",Kruistabel!$C$13,0)+IF(EI$6="Ja",Kruistabel!$C$14,0)),"")</f>
        <v>#REF!</v>
      </c>
      <c r="EJ72" s="331" t="str">
        <f>IF(Plananalyse!EJ72=1,VLOOKUP(EJ$5,Kruistabel!$B$6:$F$9,MATCH($C72,Kruistabel!$C$5:$F$5,0)+1,FALSE)+MIN(Kruistabel!$C$15,IF($D72="Ja",Kruistabel!$C$13,0)+IF(EJ$6="Ja",Kruistabel!$C$14,0)),"")</f>
        <v/>
      </c>
      <c r="EK72" s="164"/>
      <c r="EL72" s="164"/>
      <c r="EM72" s="164"/>
      <c r="EN72" s="164"/>
    </row>
    <row r="73" spans="1:144" hidden="1">
      <c r="B73" s="337" t="s">
        <v>173</v>
      </c>
      <c r="C73" s="160" t="str">
        <f>_xlfn.IFNA(VLOOKUP($B73,Classificatietabel!$B$6:$I$91,C$7,FALSE),"")</f>
        <v/>
      </c>
      <c r="D73" s="160" t="str">
        <f>_xlfn.IFNA(VLOOKUP($B73,Classificatietabel!$B$6:$I$91,D$7,FALSE),"")</f>
        <v/>
      </c>
      <c r="E73" s="119" t="str">
        <f>IF(AND(D73="laag",$D$3=1),0,_xlfn.IFNA(IF(VLOOKUP($B73,Classificatietabel!$B$6:$H$91,$E$5,FALSE)="Ja",1,0),""))</f>
        <v/>
      </c>
      <c r="F73" s="163"/>
      <c r="G73" s="326" t="e">
        <f>IF(Plananalyse!G73=1,VLOOKUP(G$5,Kruistabel!$B$6:$F$9,MATCH($C73,Kruistabel!$C$5:$F$5,0)+1,FALSE)+MIN(Kruistabel!$C$15,IF($D73="Ja",Kruistabel!$C$13,0)+IF(G$6="Ja",Kruistabel!$C$14,0)),"")</f>
        <v>#N/A</v>
      </c>
      <c r="H73" s="326" t="e">
        <f>IF(Plananalyse!H73=1,VLOOKUP(H$5,Kruistabel!$B$6:$F$9,MATCH($C73,Kruistabel!$C$5:$F$5,0)+1,FALSE)+MIN(Kruistabel!$C$15,IF($D73="Ja",Kruistabel!$C$13,0)+IF(H$6="Ja",Kruistabel!$C$14,0)),"")</f>
        <v>#N/A</v>
      </c>
      <c r="I73" s="326" t="e">
        <f>IF(Plananalyse!I73=1,VLOOKUP(I$5,Kruistabel!$B$6:$F$9,MATCH($C73,Kruistabel!$C$5:$F$5,0)+1,FALSE)+MIN(Kruistabel!$C$15,IF($D73="Ja",Kruistabel!$C$13,0)+IF(I$6="Ja",Kruistabel!$C$14,0)),"")</f>
        <v>#N/A</v>
      </c>
      <c r="J73" s="326" t="e">
        <f>IF(Plananalyse!J73=1,VLOOKUP(J$5,Kruistabel!$B$6:$F$9,MATCH($C73,Kruistabel!$C$5:$F$5,0)+1,FALSE)+MIN(Kruistabel!$C$15,IF($D73="Ja",Kruistabel!$C$13,0)+IF(J$6="Ja",Kruistabel!$C$14,0)),"")</f>
        <v>#N/A</v>
      </c>
      <c r="K73" s="326" t="e">
        <f>IF(Plananalyse!K73=1,VLOOKUP(K$5,Kruistabel!$B$6:$F$9,MATCH($C73,Kruistabel!$C$5:$F$5,0)+1,FALSE)+MIN(Kruistabel!$C$15,IF($D73="Ja",Kruistabel!$C$13,0)+IF(K$6="Ja",Kruistabel!$C$14,0)),"")</f>
        <v>#N/A</v>
      </c>
      <c r="L73" s="326" t="e">
        <f>IF(Plananalyse!L73=1,VLOOKUP(L$5,Kruistabel!$B$6:$F$9,MATCH($C73,Kruistabel!$C$5:$F$5,0)+1,FALSE)+MIN(Kruistabel!$C$15,IF($D73="Ja",Kruistabel!$C$13,0)+IF(L$6="Ja",Kruistabel!$C$14,0)),"")</f>
        <v>#N/A</v>
      </c>
      <c r="M73" s="326" t="e">
        <f>IF(Plananalyse!M73=1,VLOOKUP(M$5,Kruistabel!$B$6:$F$9,MATCH($C73,Kruistabel!$C$5:$F$5,0)+1,FALSE)+MIN(Kruistabel!$C$15,IF($D73="Ja",Kruistabel!$C$13,0)+IF(M$6="Ja",Kruistabel!$C$14,0)),"")</f>
        <v>#N/A</v>
      </c>
      <c r="N73" s="326" t="e">
        <f>IF(Plananalyse!N73=1,VLOOKUP(N$5,Kruistabel!$B$6:$F$9,MATCH($C73,Kruistabel!$C$5:$F$5,0)+1,FALSE)+MIN(Kruistabel!$C$15,IF($D73="Ja",Kruistabel!$C$13,0)+IF(N$6="Ja",Kruistabel!$C$14,0)),"")</f>
        <v>#N/A</v>
      </c>
      <c r="O73" s="326" t="e">
        <f>IF(Plananalyse!O73=1,VLOOKUP(O$5,Kruistabel!$B$6:$F$9,MATCH($C73,Kruistabel!$C$5:$F$5,0)+1,FALSE)+MIN(Kruistabel!$C$15,IF($D73="Ja",Kruistabel!$C$13,0)+IF(O$6="Ja",Kruistabel!$C$14,0)),"")</f>
        <v>#N/A</v>
      </c>
      <c r="P73" s="326" t="e">
        <f>IF(Plananalyse!P73=1,VLOOKUP(P$5,Kruistabel!$B$6:$F$9,MATCH($C73,Kruistabel!$C$5:$F$5,0)+1,FALSE)+MIN(Kruistabel!$C$15,IF($D73="Ja",Kruistabel!$C$13,0)+IF(P$6="Ja",Kruistabel!$C$14,0)),"")</f>
        <v>#N/A</v>
      </c>
      <c r="Q73" s="326" t="e">
        <f>IF(Plananalyse!Q73=1,VLOOKUP(Q$5,Kruistabel!$B$6:$F$9,MATCH($C73,Kruistabel!$C$5:$F$5,0)+1,FALSE)+MIN(Kruistabel!$C$15,IF($D73="Ja",Kruistabel!$C$13,0)+IF(Q$6="Ja",Kruistabel!$C$14,0)),"")</f>
        <v>#N/A</v>
      </c>
      <c r="R73" s="326" t="e">
        <f>IF(Plananalyse!R73=1,VLOOKUP(R$5,Kruistabel!$B$6:$F$9,MATCH($C73,Kruistabel!$C$5:$F$5,0)+1,FALSE)+MIN(Kruistabel!$C$15,IF($D73="Ja",Kruistabel!$C$13,0)+IF(R$6="Ja",Kruistabel!$C$14,0)),"")</f>
        <v>#N/A</v>
      </c>
      <c r="S73" s="326" t="e">
        <f>IF(Plananalyse!S73=1,VLOOKUP(S$5,Kruistabel!$B$6:$F$9,MATCH($C73,Kruistabel!$C$5:$F$5,0)+1,FALSE)+MIN(Kruistabel!$C$15,IF($D73="Ja",Kruistabel!$C$13,0)+IF(S$6="Ja",Kruistabel!$C$14,0)),"")</f>
        <v>#N/A</v>
      </c>
      <c r="T73" s="326" t="e">
        <f>IF(Plananalyse!T73=1,VLOOKUP(T$5,Kruistabel!$B$6:$F$9,MATCH($C73,Kruistabel!$C$5:$F$5,0)+1,FALSE)+MIN(Kruistabel!$C$15,IF($D73="Ja",Kruistabel!$C$13,0)+IF(T$6="Ja",Kruistabel!$C$14,0)),"")</f>
        <v>#N/A</v>
      </c>
      <c r="U73" s="326" t="e">
        <f>IF(Plananalyse!U73=1,VLOOKUP(U$5,Kruistabel!$B$6:$F$9,MATCH($C73,Kruistabel!$C$5:$F$5,0)+1,FALSE)+MIN(Kruistabel!$C$15,IF($D73="Ja",Kruistabel!$C$13,0)+IF(U$6="Ja",Kruistabel!$C$14,0)),"")</f>
        <v>#N/A</v>
      </c>
      <c r="V73" s="326" t="e">
        <f>IF(Plananalyse!V73=1,VLOOKUP(V$5,Kruistabel!$B$6:$F$9,MATCH($C73,Kruistabel!$C$5:$F$5,0)+1,FALSE)+MIN(Kruistabel!$C$15,IF($D73="Ja",Kruistabel!$C$13,0)+IF(V$6="Ja",Kruistabel!$C$14,0)),"")</f>
        <v>#N/A</v>
      </c>
      <c r="W73" s="326" t="e">
        <f>IF(Plananalyse!W73=1,VLOOKUP(W$5,Kruistabel!$B$6:$F$9,MATCH($C73,Kruistabel!$C$5:$F$5,0)+1,FALSE)+MIN(Kruistabel!$C$15,IF($D73="Ja",Kruistabel!$C$13,0)+IF(W$6="Ja",Kruistabel!$C$14,0)),"")</f>
        <v>#N/A</v>
      </c>
      <c r="X73" s="326" t="e">
        <f>IF(Plananalyse!X73=1,VLOOKUP(X$5,Kruistabel!$B$6:$F$9,MATCH($C73,Kruistabel!$C$5:$F$5,0)+1,FALSE)+MIN(Kruistabel!$C$15,IF($D73="Ja",Kruistabel!$C$13,0)+IF(X$6="Ja",Kruistabel!$C$14,0)),"")</f>
        <v>#N/A</v>
      </c>
      <c r="Y73" s="326" t="e">
        <f>IF(Plananalyse!Y73=1,VLOOKUP(Y$5,Kruistabel!$B$6:$F$9,MATCH($C73,Kruistabel!$C$5:$F$5,0)+1,FALSE)+MIN(Kruistabel!$C$15,IF($D73="Ja",Kruistabel!$C$13,0)+IF(Y$6="Ja",Kruistabel!$C$14,0)),"")</f>
        <v>#N/A</v>
      </c>
      <c r="Z73" s="326" t="e">
        <f>IF(Plananalyse!Z73=1,VLOOKUP(Z$5,Kruistabel!$B$6:$F$9,MATCH($C73,Kruistabel!$C$5:$F$5,0)+1,FALSE)+MIN(Kruistabel!$C$15,IF($D73="Ja",Kruistabel!$C$13,0)+IF(Z$6="Ja",Kruistabel!$C$14,0)),"")</f>
        <v>#N/A</v>
      </c>
      <c r="AA73" s="326" t="e">
        <f>IF(Plananalyse!AA73=1,VLOOKUP(AA$5,Kruistabel!$B$6:$F$9,MATCH($C73,Kruistabel!$C$5:$F$5,0)+1,FALSE)+MIN(Kruistabel!$C$15,IF($D73="Ja",Kruistabel!$C$13,0)+IF(AA$6="Ja",Kruistabel!$C$14,0)),"")</f>
        <v>#N/A</v>
      </c>
      <c r="AB73" s="326" t="e">
        <f>IF(Plananalyse!AB73=1,VLOOKUP(AB$5,Kruistabel!$B$6:$F$9,MATCH($C73,Kruistabel!$C$5:$F$5,0)+1,FALSE)+MIN(Kruistabel!$C$15,IF($D73="Ja",Kruistabel!$C$13,0)+IF(AB$6="Ja",Kruistabel!$C$14,0)),"")</f>
        <v>#N/A</v>
      </c>
      <c r="AC73" s="326" t="e">
        <f>IF(Plananalyse!AC73=1,VLOOKUP(AC$5,Kruistabel!$B$6:$F$9,MATCH($C73,Kruistabel!$C$5:$F$5,0)+1,FALSE)+MIN(Kruistabel!$C$15,IF($D73="Ja",Kruistabel!$C$13,0)+IF(AC$6="Ja",Kruistabel!$C$14,0)),"")</f>
        <v>#N/A</v>
      </c>
      <c r="AD73" s="326" t="e">
        <f>IF(Plananalyse!AD73=1,VLOOKUP(AD$5,Kruistabel!$B$6:$F$9,MATCH($C73,Kruistabel!$C$5:$F$5,0)+1,FALSE)+MIN(Kruistabel!$C$15,IF($D73="Ja",Kruistabel!$C$13,0)+IF(AD$6="Ja",Kruistabel!$C$14,0)),"")</f>
        <v>#N/A</v>
      </c>
      <c r="AE73" s="326" t="e">
        <f>IF(Plananalyse!AE73=1,VLOOKUP(AE$5,Kruistabel!$B$6:$F$9,MATCH($C73,Kruistabel!$C$5:$F$5,0)+1,FALSE)+MIN(Kruistabel!$C$15,IF($D73="Ja",Kruistabel!$C$13,0)+IF(AE$6="Ja",Kruistabel!$C$14,0)),"")</f>
        <v>#N/A</v>
      </c>
      <c r="AF73" s="326" t="e">
        <f>IF(Plananalyse!AF73=1,VLOOKUP(AF$5,Kruistabel!$B$6:$F$9,MATCH($C73,Kruistabel!$C$5:$F$5,0)+1,FALSE)+MIN(Kruistabel!$C$15,IF($D73="Ja",Kruistabel!$C$13,0)+IF(AF$6="Ja",Kruistabel!$C$14,0)),"")</f>
        <v>#N/A</v>
      </c>
      <c r="AG73" s="326" t="e">
        <f>IF(Plananalyse!AG73=1,VLOOKUP(AG$5,Kruistabel!$B$6:$F$9,MATCH($C73,Kruistabel!$C$5:$F$5,0)+1,FALSE)+MIN(Kruistabel!$C$15,IF($D73="Ja",Kruistabel!$C$13,0)+IF(AG$6="Ja",Kruistabel!$C$14,0)),"")</f>
        <v>#N/A</v>
      </c>
      <c r="AH73" s="326" t="e">
        <f>IF(Plananalyse!AH73=1,VLOOKUP(AH$5,Kruistabel!$B$6:$F$9,MATCH($C73,Kruistabel!$C$5:$F$5,0)+1,FALSE)+MIN(Kruistabel!$C$15,IF($D73="Ja",Kruistabel!$C$13,0)+IF(AH$6="Ja",Kruistabel!$C$14,0)),"")</f>
        <v>#N/A</v>
      </c>
      <c r="AI73" s="326" t="e">
        <f>IF(Plananalyse!AI73=1,VLOOKUP(AI$5,Kruistabel!$B$6:$F$9,MATCH($C73,Kruistabel!$C$5:$F$5,0)+1,FALSE)+MIN(Kruistabel!$C$15,IF($D73="Ja",Kruistabel!$C$13,0)+IF(AI$6="Ja",Kruistabel!$C$14,0)),"")</f>
        <v>#N/A</v>
      </c>
      <c r="AJ73" s="326" t="e">
        <f>IF(Plananalyse!AJ73=1,VLOOKUP(AJ$5,Kruistabel!$B$6:$F$9,MATCH($C73,Kruistabel!$C$5:$F$5,0)+1,FALSE)+MIN(Kruistabel!$C$15,IF($D73="Ja",Kruistabel!$C$13,0)+IF(AJ$6="Ja",Kruistabel!$C$14,0)),"")</f>
        <v>#N/A</v>
      </c>
      <c r="AK73" s="326" t="e">
        <f>IF(Plananalyse!AK73=1,VLOOKUP(AK$5,Kruistabel!$B$6:$F$9,MATCH($C73,Kruistabel!$C$5:$F$5,0)+1,FALSE)+MIN(Kruistabel!$C$15,IF($D73="Ja",Kruistabel!$C$13,0)+IF(AK$6="Ja",Kruistabel!$C$14,0)),"")</f>
        <v>#N/A</v>
      </c>
      <c r="AL73" s="326" t="e">
        <f>IF(Plananalyse!AL73=1,VLOOKUP(AL$5,Kruistabel!$B$6:$F$9,MATCH($C73,Kruistabel!$C$5:$F$5,0)+1,FALSE)+MIN(Kruistabel!$C$15,IF($D73="Ja",Kruistabel!$C$13,0)+IF(AL$6="Ja",Kruistabel!$C$14,0)),"")</f>
        <v>#N/A</v>
      </c>
      <c r="AM73" s="326" t="e">
        <f>IF(Plananalyse!AM73=1,VLOOKUP(AM$5,Kruistabel!$B$6:$F$9,MATCH($C73,Kruistabel!$C$5:$F$5,0)+1,FALSE)+MIN(Kruistabel!$C$15,IF($D73="Ja",Kruistabel!$C$13,0)+IF(AM$6="Ja",Kruistabel!$C$14,0)),"")</f>
        <v>#N/A</v>
      </c>
      <c r="AN73" s="327"/>
      <c r="AO73" s="326" t="e">
        <f>IF(Plananalyse!AO73=1,VLOOKUP(AO$5,Kruistabel!$B$6:$F$9,MATCH($C73,Kruistabel!$C$5:$F$5,0)+1,FALSE)+MIN(Kruistabel!$C$15,IF($D73="Ja",Kruistabel!$C$13,0)+IF(AO$6="Ja",Kruistabel!$C$14,0)),"")</f>
        <v>#N/A</v>
      </c>
      <c r="AP73" s="326" t="e">
        <f>IF(Plananalyse!AP73=1,VLOOKUP(AP$5,Kruistabel!$B$6:$F$9,MATCH($C73,Kruistabel!$C$5:$F$5,0)+1,FALSE)+MIN(Kruistabel!$C$15,IF($D73="Ja",Kruistabel!$C$13,0)+IF(AP$6="Ja",Kruistabel!$C$14,0)),"")</f>
        <v>#N/A</v>
      </c>
      <c r="AQ73" s="326" t="e">
        <f>IF(Plananalyse!AQ73=1,VLOOKUP(AQ$5,Kruistabel!$B$6:$F$9,MATCH($C73,Kruistabel!$C$5:$F$5,0)+1,FALSE)+MIN(Kruistabel!$C$15,IF($D73="Ja",Kruistabel!$C$13,0)+IF(AQ$6="Ja",Kruistabel!$C$14,0)),"")</f>
        <v>#N/A</v>
      </c>
      <c r="AR73" s="326" t="e">
        <f>IF(Plananalyse!AR73=1,VLOOKUP(AR$5,Kruistabel!$B$6:$F$9,MATCH($C73,Kruistabel!$C$5:$F$5,0)+1,FALSE)+MIN(Kruistabel!$C$15,IF($D73="Ja",Kruistabel!$C$13,0)+IF(AR$6="Ja",Kruistabel!$C$14,0)),"")</f>
        <v>#N/A</v>
      </c>
      <c r="AS73" s="326" t="e">
        <f>IF(Plananalyse!AS73=1,VLOOKUP(AS$5,Kruistabel!$B$6:$F$9,MATCH($C73,Kruistabel!$C$5:$F$5,0)+1,FALSE)+MIN(Kruistabel!$C$15,IF($D73="Ja",Kruistabel!$C$13,0)+IF(AS$6="Ja",Kruistabel!$C$14,0)),"")</f>
        <v>#N/A</v>
      </c>
      <c r="AT73" s="326" t="e">
        <f>IF(Plananalyse!AT73=1,VLOOKUP(AT$5,Kruistabel!$B$6:$F$9,MATCH($C73,Kruistabel!$C$5:$F$5,0)+1,FALSE)+MIN(Kruistabel!$C$15,IF($D73="Ja",Kruistabel!$C$13,0)+IF(AT$6="Ja",Kruistabel!$C$14,0)),"")</f>
        <v>#N/A</v>
      </c>
      <c r="AU73" s="326" t="e">
        <f>IF(Plananalyse!AU73=1,VLOOKUP(AU$5,Kruistabel!$B$6:$F$9,MATCH($C73,Kruistabel!$C$5:$F$5,0)+1,FALSE)+MIN(Kruistabel!$C$15,IF($D73="Ja",Kruistabel!$C$13,0)+IF(AU$6="Ja",Kruistabel!$C$14,0)),"")</f>
        <v>#N/A</v>
      </c>
      <c r="AV73" s="326" t="e">
        <f>IF(Plananalyse!AV73=1,VLOOKUP(AV$5,Kruistabel!$B$6:$F$9,MATCH($C73,Kruistabel!$C$5:$F$5,0)+1,FALSE)+MIN(Kruistabel!$C$15,IF($D73="Ja",Kruistabel!$C$13,0)+IF(AV$6="Ja",Kruistabel!$C$14,0)),"")</f>
        <v>#N/A</v>
      </c>
      <c r="AW73" s="326" t="e">
        <f>IF(Plananalyse!AW73=1,VLOOKUP(AW$5,Kruistabel!$B$6:$F$9,MATCH($C73,Kruistabel!$C$5:$F$5,0)+1,FALSE)+MIN(Kruistabel!$C$15,IF($D73="Ja",Kruistabel!$C$13,0)+IF(AW$6="Ja",Kruistabel!$C$14,0)),"")</f>
        <v>#N/A</v>
      </c>
      <c r="AX73" s="326" t="e">
        <f>IF(Plananalyse!AX73=1,VLOOKUP(AX$5,Kruistabel!$B$6:$F$9,MATCH($C73,Kruistabel!$C$5:$F$5,0)+1,FALSE)+MIN(Kruistabel!$C$15,IF($D73="Ja",Kruistabel!$C$13,0)+IF(AX$6="Ja",Kruistabel!$C$14,0)),"")</f>
        <v>#N/A</v>
      </c>
      <c r="AY73" s="327"/>
      <c r="AZ73" s="326" t="e">
        <f>IF(Plananalyse!AZ73=1,VLOOKUP(AZ$5,Kruistabel!$B$6:$F$9,MATCH($C73,Kruistabel!$C$5:$F$5,0)+1,FALSE)+MIN(Kruistabel!$C$15,IF($D73="Ja",Kruistabel!$C$13,0)+IF(AZ$6="Ja",Kruistabel!$C$14,0)),"")</f>
        <v>#N/A</v>
      </c>
      <c r="BA73" s="326" t="e">
        <f>IF(Plananalyse!BA73=1,VLOOKUP(BA$5,Kruistabel!$B$6:$F$9,MATCH($C73,Kruistabel!$C$5:$F$5,0)+1,FALSE)+MIN(Kruistabel!$C$15,IF($D73="Ja",Kruistabel!$C$13,0)+IF(BA$6="Ja",Kruistabel!$C$14,0)),"")</f>
        <v>#N/A</v>
      </c>
      <c r="BB73" s="326" t="e">
        <f>IF(Plananalyse!BB73=1,VLOOKUP(BB$5,Kruistabel!$B$6:$F$9,MATCH($C73,Kruistabel!$C$5:$F$5,0)+1,FALSE)+MIN(Kruistabel!$C$15,IF($D73="Ja",Kruistabel!$C$13,0)+IF(BB$6="Ja",Kruistabel!$C$14,0)),"")</f>
        <v>#N/A</v>
      </c>
      <c r="BC73" s="326" t="e">
        <f>IF(Plananalyse!BC73=1,VLOOKUP(BC$5,Kruistabel!$B$6:$F$9,MATCH($C73,Kruistabel!$C$5:$F$5,0)+1,FALSE)+MIN(Kruistabel!$C$15,IF($D73="Ja",Kruistabel!$C$13,0)+IF(BC$6="Ja",Kruistabel!$C$14,0)),"")</f>
        <v>#N/A</v>
      </c>
      <c r="BD73" s="326" t="e">
        <f>IF(Plananalyse!BD73=1,VLOOKUP(BD$5,Kruistabel!$B$6:$F$9,MATCH($C73,Kruistabel!$C$5:$F$5,0)+1,FALSE)+MIN(Kruistabel!$C$15,IF($D73="Ja",Kruistabel!$C$13,0)+IF(BD$6="Ja",Kruistabel!$C$14,0)),"")</f>
        <v>#N/A</v>
      </c>
      <c r="BE73" s="326" t="e">
        <f>IF(Plananalyse!BE73=1,VLOOKUP(BE$5,Kruistabel!$B$6:$F$9,MATCH($C73,Kruistabel!$C$5:$F$5,0)+1,FALSE)+MIN(Kruistabel!$C$15,IF($D73="Ja",Kruistabel!$C$13,0)+IF(BE$6="Ja",Kruistabel!$C$14,0)),"")</f>
        <v>#N/A</v>
      </c>
      <c r="BF73" s="326" t="e">
        <f>IF(Plananalyse!BF73=1,VLOOKUP(BF$5,Kruistabel!$B$6:$F$9,MATCH($C73,Kruistabel!$C$5:$F$5,0)+1,FALSE)+MIN(Kruistabel!$C$15,IF($D73="Ja",Kruistabel!$C$13,0)+IF(BF$6="Ja",Kruistabel!$C$14,0)),"")</f>
        <v>#N/A</v>
      </c>
      <c r="BG73" s="326" t="e">
        <f>IF(Plananalyse!BG73=1,VLOOKUP(BG$5,Kruistabel!$B$6:$F$9,MATCH($C73,Kruistabel!$C$5:$F$5,0)+1,FALSE)+MIN(Kruistabel!$C$15,IF($D73="Ja",Kruistabel!$C$13,0)+IF(BG$6="Ja",Kruistabel!$C$14,0)),"")</f>
        <v>#N/A</v>
      </c>
      <c r="BH73" s="326" t="e">
        <f>IF(Plananalyse!BH73=1,VLOOKUP(BH$5,Kruistabel!$B$6:$F$9,MATCH($C73,Kruistabel!$C$5:$F$5,0)+1,FALSE)+MIN(Kruistabel!$C$15,IF($D73="Ja",Kruistabel!$C$13,0)+IF(BH$6="Ja",Kruistabel!$C$14,0)),"")</f>
        <v>#N/A</v>
      </c>
      <c r="BI73" s="327"/>
      <c r="BJ73" s="326" t="e">
        <f>IF(Plananalyse!BJ73=1,VLOOKUP(BJ$5,Kruistabel!$B$6:$F$9,MATCH($C73,Kruistabel!$C$5:$F$5,0)+1,FALSE)+MIN(Kruistabel!$C$15,IF($D73="Ja",Kruistabel!$C$13,0)+IF(BJ$6="Ja",Kruistabel!$C$14,0)),"")</f>
        <v>#N/A</v>
      </c>
      <c r="BK73" s="326" t="e">
        <f>IF(Plananalyse!BK73=1,VLOOKUP(BK$5,Kruistabel!$B$6:$F$9,MATCH($C73,Kruistabel!$C$5:$F$5,0)+1,FALSE)+MIN(Kruistabel!$C$15,IF($D73="Ja",Kruistabel!$C$13,0)+IF(BK$6="Ja",Kruistabel!$C$14,0)),"")</f>
        <v>#N/A</v>
      </c>
      <c r="BL73" s="326" t="e">
        <f>IF(Plananalyse!BL73=1,VLOOKUP(BL$5,Kruistabel!$B$6:$F$9,MATCH($C73,Kruistabel!$C$5:$F$5,0)+1,FALSE)+MIN(Kruistabel!$C$15,IF($D73="Ja",Kruistabel!$C$13,0)+IF(BL$6="Ja",Kruistabel!$C$14,0)),"")</f>
        <v>#N/A</v>
      </c>
      <c r="BM73" s="326" t="e">
        <f>IF(Plananalyse!BM73=1,VLOOKUP(BM$5,Kruistabel!$B$6:$F$9,MATCH($C73,Kruistabel!$C$5:$F$5,0)+1,FALSE)+MIN(Kruistabel!$C$15,IF($D73="Ja",Kruistabel!$C$13,0)+IF(BM$6="Ja",Kruistabel!$C$14,0)),"")</f>
        <v>#N/A</v>
      </c>
      <c r="BN73" s="326" t="e">
        <f>IF(Plananalyse!BN73=1,VLOOKUP(BN$5,Kruistabel!$B$6:$F$9,MATCH($C73,Kruistabel!$C$5:$F$5,0)+1,FALSE)+MIN(Kruistabel!$C$15,IF($D73="Ja",Kruistabel!$C$13,0)+IF(BN$6="Ja",Kruistabel!$C$14,0)),"")</f>
        <v>#N/A</v>
      </c>
      <c r="BO73" s="326" t="e">
        <f>IF(Plananalyse!BO73=1,VLOOKUP(BO$5,Kruistabel!$B$6:$F$9,MATCH($C73,Kruistabel!$C$5:$F$5,0)+1,FALSE)+MIN(Kruistabel!$C$15,IF($D73="Ja",Kruistabel!$C$13,0)+IF(BO$6="Ja",Kruistabel!$C$14,0)),"")</f>
        <v>#N/A</v>
      </c>
      <c r="BP73" s="326" t="e">
        <f>IF(Plananalyse!BP73=1,VLOOKUP(BP$5,Kruistabel!$B$6:$F$9,MATCH($C73,Kruistabel!$C$5:$F$5,0)+1,FALSE)+MIN(Kruistabel!$C$15,IF($D73="Ja",Kruistabel!$C$13,0)+IF(BP$6="Ja",Kruistabel!$C$14,0)),"")</f>
        <v>#N/A</v>
      </c>
      <c r="BQ73" s="326" t="e">
        <f>IF(Plananalyse!BQ73=1,VLOOKUP(BQ$5,Kruistabel!$B$6:$F$9,MATCH($C73,Kruistabel!$C$5:$F$5,0)+1,FALSE)+MIN(Kruistabel!$C$15,IF($D73="Ja",Kruistabel!$C$13,0)+IF(BQ$6="Ja",Kruistabel!$C$14,0)),"")</f>
        <v>#N/A</v>
      </c>
      <c r="BR73" s="326" t="e">
        <f ca="1">IF(Plananalyse!BR73=1,VLOOKUP(BR$5,Kruistabel!$B$6:$F$9,MATCH($C73,Kruistabel!$C$5:$F$5,0)+1,FALSE)+MIN(Kruistabel!$C$15,IF($D73="Ja",Kruistabel!$C$13,0)+IF(BR$6="Ja",Kruistabel!$C$14,0)),"")</f>
        <v>#REF!</v>
      </c>
      <c r="BS73" s="326" t="e">
        <f ca="1">IF(Plananalyse!BS73=1,VLOOKUP(BS$5,Kruistabel!$B$6:$F$9,MATCH($C73,Kruistabel!$C$5:$F$5,0)+1,FALSE)+MIN(Kruistabel!$C$15,IF($D73="Ja",Kruistabel!$C$13,0)+IF(BS$6="Ja",Kruistabel!$C$14,0)),"")</f>
        <v>#REF!</v>
      </c>
      <c r="BT73" s="65"/>
      <c r="BU73" s="231" t="e">
        <f ca="1">IF(Plananalyse!BU73=1,VLOOKUP(BU$5,Kruistabel!$B$6:$F$9,MATCH($C73,Kruistabel!$C$5:$F$5,0)+1,FALSE)+MIN(Kruistabel!$C$15,IF($D73="Ja",Kruistabel!$C$13,0)+IF(BU$6="Ja",Kruistabel!$C$14,0)),"")</f>
        <v>#N/A</v>
      </c>
      <c r="BV73" s="326" t="e">
        <f ca="1">IF(Plananalyse!BV73=1,VLOOKUP(BV$5,Kruistabel!$B$6:$F$9,MATCH($C73,Kruistabel!$C$5:$F$5,0)+1,FALSE)+MIN(Kruistabel!$C$15,IF($D73="Ja",Kruistabel!$C$13,0)+IF(BV$6="Ja",Kruistabel!$C$14,0)),"")</f>
        <v>#N/A</v>
      </c>
      <c r="BW73" s="326" t="e">
        <f ca="1">IF(Plananalyse!BW73=1,VLOOKUP(BW$5,Kruistabel!$B$6:$F$9,MATCH($C73,Kruistabel!$C$5:$F$5,0)+1,FALSE)+MIN(Kruistabel!$C$15,IF($D73="Ja",Kruistabel!$C$13,0)+IF(BW$6="Ja",Kruistabel!$C$14,0)),"")</f>
        <v>#N/A</v>
      </c>
      <c r="BX73" s="326" t="e">
        <f ca="1">IF(Plananalyse!BX73=1,VLOOKUP(BX$5,Kruistabel!$B$6:$F$9,MATCH($C73,Kruistabel!$C$5:$F$5,0)+1,FALSE)+MIN(Kruistabel!$C$15,IF($D73="Ja",Kruistabel!$C$13,0)+IF(BX$6="Ja",Kruistabel!$C$14,0)),"")</f>
        <v>#N/A</v>
      </c>
      <c r="BY73" s="327"/>
      <c r="BZ73" s="326" t="e">
        <f ca="1">IF(Plananalyse!BZ73=1,VLOOKUP(BZ$5,Kruistabel!$B$6:$F$9,MATCH($C73,Kruistabel!$C$5:$F$5,0)+1,FALSE)+MIN(Kruistabel!$C$15,IF($D73="Ja",Kruistabel!$C$13,0)+IF(BZ$6="Ja",Kruistabel!$C$14,0)),"")</f>
        <v>#N/A</v>
      </c>
      <c r="CA73" s="326" t="e">
        <f ca="1">IF(Plananalyse!CA73=1,VLOOKUP(CA$5,Kruistabel!$B$6:$F$9,MATCH($C73,Kruistabel!$C$5:$F$5,0)+1,FALSE)+MIN(Kruistabel!$C$15,IF($D73="Ja",Kruistabel!$C$13,0)+IF(CA$6="Ja",Kruistabel!$C$14,0)),"")</f>
        <v>#N/A</v>
      </c>
      <c r="CB73" s="326" t="e">
        <f ca="1">IF(Plananalyse!CB73=1,VLOOKUP(CB$5,Kruistabel!$B$6:$F$9,MATCH($C73,Kruistabel!$C$5:$F$5,0)+1,FALSE)+MIN(Kruistabel!$C$15,IF($D73="Ja",Kruistabel!$C$13,0)+IF(CB$6="Ja",Kruistabel!$C$14,0)),"")</f>
        <v>#N/A</v>
      </c>
      <c r="CC73" s="326" t="e">
        <f ca="1">IF(Plananalyse!CC73=1,VLOOKUP(CC$5,Kruistabel!$B$6:$F$9,MATCH($C73,Kruistabel!$C$5:$F$5,0)+1,FALSE)+MIN(Kruistabel!$C$15,IF($D73="Ja",Kruistabel!$C$13,0)+IF(CC$6="Ja",Kruistabel!$C$14,0)),"")</f>
        <v>#N/A</v>
      </c>
      <c r="CD73" s="326" t="e">
        <f ca="1">IF(Plananalyse!CD73=1,VLOOKUP(CD$5,Kruistabel!$B$6:$F$9,MATCH($C73,Kruistabel!$C$5:$F$5,0)+1,FALSE)+MIN(Kruistabel!$C$15,IF($D73="Ja",Kruistabel!$C$13,0)+IF(CD$6="Ja",Kruistabel!$C$14,0)),"")</f>
        <v>#N/A</v>
      </c>
      <c r="CE73" s="326" t="e">
        <f ca="1">IF(Plananalyse!CE73=1,VLOOKUP(CE$5,Kruistabel!$B$6:$F$9,MATCH($C73,Kruistabel!$C$5:$F$5,0)+1,FALSE)+MIN(Kruistabel!$C$15,IF($D73="Ja",Kruistabel!$C$13,0)+IF(CE$6="Ja",Kruistabel!$C$14,0)),"")</f>
        <v>#N/A</v>
      </c>
      <c r="CF73" s="326" t="e">
        <f ca="1">IF(Plananalyse!CF73=1,VLOOKUP(CF$5,Kruistabel!$B$6:$F$9,MATCH($C73,Kruistabel!$C$5:$F$5,0)+1,FALSE)+MIN(Kruistabel!$C$15,IF($D73="Ja",Kruistabel!$C$13,0)+IF(CF$6="Ja",Kruistabel!$C$14,0)),"")</f>
        <v>#N/A</v>
      </c>
      <c r="CG73" s="326" t="e">
        <f ca="1">IF(Plananalyse!CG73=1,VLOOKUP(CG$5,Kruistabel!$B$6:$F$9,MATCH($C73,Kruistabel!$C$5:$F$5,0)+1,FALSE)+MIN(Kruistabel!$C$15,IF($D73="Ja",Kruistabel!$C$13,0)+IF(CG$6="Ja",Kruistabel!$C$14,0)),"")</f>
        <v>#REF!</v>
      </c>
      <c r="CH73" s="326" t="e">
        <f ca="1">IF(Plananalyse!CH73=1,VLOOKUP(CH$5,Kruistabel!$B$6:$F$9,MATCH($C73,Kruistabel!$C$5:$F$5,0)+1,FALSE)+MIN(Kruistabel!$C$15,IF($D73="Ja",Kruistabel!$C$13,0)+IF(CH$6="Ja",Kruistabel!$C$14,0)),"")</f>
        <v>#REF!</v>
      </c>
      <c r="CI73" s="65"/>
      <c r="CJ73" s="326" t="e">
        <f ca="1">IF(Plananalyse!CJ73=1,VLOOKUP(CJ$5,Kruistabel!$B$6:$F$9,MATCH($C73,Kruistabel!$C$5:$F$5,0)+1,FALSE)+MIN(Kruistabel!$C$15,IF($D73="Ja",Kruistabel!$C$13,0)+IF(CJ$6="Ja",Kruistabel!$C$14,0)),"")</f>
        <v>#N/A</v>
      </c>
      <c r="CK73" s="326" t="e">
        <f ca="1">IF(Plananalyse!CK73=1,VLOOKUP(CK$5,Kruistabel!$B$6:$F$9,MATCH($C73,Kruistabel!$C$5:$F$5,0)+1,FALSE)+MIN(Kruistabel!$C$15,IF($D73="Ja",Kruistabel!$C$13,0)+IF(CK$6="Ja",Kruistabel!$C$14,0)),"")</f>
        <v>#N/A</v>
      </c>
      <c r="CL73" s="326" t="e">
        <f ca="1">IF(Plananalyse!CL73=1,VLOOKUP(CL$5,Kruistabel!$B$6:$F$9,MATCH($C73,Kruistabel!$C$5:$F$5,0)+1,FALSE)+MIN(Kruistabel!$C$15,IF($D73="Ja",Kruistabel!$C$13,0)+IF(CL$6="Ja",Kruistabel!$C$14,0)),"")</f>
        <v>#N/A</v>
      </c>
      <c r="CM73" s="326" t="e">
        <f ca="1">IF(Plananalyse!CM73=1,VLOOKUP(CM$5,Kruistabel!$B$6:$F$9,MATCH($C73,Kruistabel!$C$5:$F$5,0)+1,FALSE)+MIN(Kruistabel!$C$15,IF($D73="Ja",Kruistabel!$C$13,0)+IF(CM$6="Ja",Kruistabel!$C$14,0)),"")</f>
        <v>#N/A</v>
      </c>
      <c r="CN73" s="326" t="e">
        <f ca="1">IF(Plananalyse!CN73=1,VLOOKUP(CN$5,Kruistabel!$B$6:$F$9,MATCH($C73,Kruistabel!$C$5:$F$5,0)+1,FALSE)+MIN(Kruistabel!$C$15,IF($D73="Ja",Kruistabel!$C$13,0)+IF(CN$6="Ja",Kruistabel!$C$14,0)),"")</f>
        <v>#N/A</v>
      </c>
      <c r="CO73" s="326" t="e">
        <f ca="1">IF(Plananalyse!CO73=1,VLOOKUP(CO$5,Kruistabel!$B$6:$F$9,MATCH($C73,Kruistabel!$C$5:$F$5,0)+1,FALSE)+MIN(Kruistabel!$C$15,IF($D73="Ja",Kruistabel!$C$13,0)+IF(CO$6="Ja",Kruistabel!$C$14,0)),"")</f>
        <v>#N/A</v>
      </c>
      <c r="CP73" s="326" t="e">
        <f ca="1">IF(Plananalyse!CP73=1,VLOOKUP(CP$5,Kruistabel!$B$6:$F$9,MATCH($C73,Kruistabel!$C$5:$F$5,0)+1,FALSE)+MIN(Kruistabel!$C$15,IF($D73="Ja",Kruistabel!$C$13,0)+IF(CP$6="Ja",Kruistabel!$C$14,0)),"")</f>
        <v>#N/A</v>
      </c>
      <c r="CQ73" s="326" t="e">
        <f ca="1">IF(Plananalyse!CQ73=1,VLOOKUP(CQ$5,Kruistabel!$B$6:$F$9,MATCH($C73,Kruistabel!$C$5:$F$5,0)+1,FALSE)+MIN(Kruistabel!$C$15,IF($D73="Ja",Kruistabel!$C$13,0)+IF(CQ$6="Ja",Kruistabel!$C$14,0)),"")</f>
        <v>#N/A</v>
      </c>
      <c r="CR73" s="326" t="e">
        <f ca="1">IF(Plananalyse!CR73=1,VLOOKUP(CR$5,Kruistabel!$B$6:$F$9,MATCH($C73,Kruistabel!$C$5:$F$5,0)+1,FALSE)+MIN(Kruistabel!$C$15,IF($D73="Ja",Kruistabel!$C$13,0)+IF(CR$6="Ja",Kruistabel!$C$14,0)),"")</f>
        <v>#N/A</v>
      </c>
      <c r="CS73" s="326" t="e">
        <f ca="1">IF(Plananalyse!CS73=1,VLOOKUP(CS$5,Kruistabel!$B$6:$F$9,MATCH($C73,Kruistabel!$C$5:$F$5,0)+1,FALSE)+MIN(Kruistabel!$C$15,IF($D73="Ja",Kruistabel!$C$13,0)+IF(CS$6="Ja",Kruistabel!$C$14,0)),"")</f>
        <v>#N/A</v>
      </c>
      <c r="CT73" s="326" t="e">
        <f ca="1">IF(Plananalyse!CT73=1,VLOOKUP(CT$5,Kruistabel!$B$6:$F$9,MATCH($C73,Kruistabel!$C$5:$F$5,0)+1,FALSE)+MIN(Kruistabel!$C$15,IF($D73="Ja",Kruistabel!$C$13,0)+IF(CT$6="Ja",Kruistabel!$C$14,0)),"")</f>
        <v>#N/A</v>
      </c>
      <c r="CU73" s="326" t="e">
        <f ca="1">IF(Plananalyse!CU73=1,VLOOKUP(CU$5,Kruistabel!$B$6:$F$9,MATCH($C73,Kruistabel!$C$5:$F$5,0)+1,FALSE)+MIN(Kruistabel!$C$15,IF($D73="Ja",Kruistabel!$C$13,0)+IF(CU$6="Ja",Kruistabel!$C$14,0)),"")</f>
        <v>#N/A</v>
      </c>
      <c r="CV73" s="326" t="e">
        <f ca="1">IF(Plananalyse!CV73=1,VLOOKUP(CV$5,Kruistabel!$B$6:$F$9,MATCH($C73,Kruistabel!$C$5:$F$5,0)+1,FALSE)+MIN(Kruistabel!$C$15,IF($D73="Ja",Kruistabel!$C$13,0)+IF(CV$6="Ja",Kruistabel!$C$14,0)),"")</f>
        <v>#N/A</v>
      </c>
      <c r="CW73" s="326" t="e">
        <f ca="1">IF(Plananalyse!CW73=1,VLOOKUP(CW$5,Kruistabel!$B$6:$F$9,MATCH($C73,Kruistabel!$C$5:$F$5,0)+1,FALSE)+MIN(Kruistabel!$C$15,IF($D73="Ja",Kruistabel!$C$13,0)+IF(CW$6="Ja",Kruistabel!$C$14,0)),"")</f>
        <v>#N/A</v>
      </c>
      <c r="CX73" s="326" t="e">
        <f ca="1">IF(Plananalyse!CX73=1,VLOOKUP(CX$5,Kruistabel!$B$6:$F$9,MATCH($C73,Kruistabel!$C$5:$F$5,0)+1,FALSE)+MIN(Kruistabel!$C$15,IF($D73="Ja",Kruistabel!$C$13,0)+IF(CX$6="Ja",Kruistabel!$C$14,0)),"")</f>
        <v>#N/A</v>
      </c>
      <c r="CY73" s="326" t="e">
        <f ca="1">IF(Plananalyse!CY73=1,VLOOKUP(CY$5,Kruistabel!$B$6:$F$9,MATCH($C73,Kruistabel!$C$5:$F$5,0)+1,FALSE)+MIN(Kruistabel!$C$15,IF($D73="Ja",Kruistabel!$C$13,0)+IF(CY$6="Ja",Kruistabel!$C$14,0)),"")</f>
        <v>#N/A</v>
      </c>
      <c r="CZ73" s="326" t="e">
        <f ca="1">IF(Plananalyse!CZ73=1,VLOOKUP(CZ$5,Kruistabel!$B$6:$F$9,MATCH($C73,Kruistabel!$C$5:$F$5,0)+1,FALSE)+MIN(Kruistabel!$C$15,IF($D73="Ja",Kruistabel!$C$13,0)+IF(CZ$6="Ja",Kruistabel!$C$14,0)),"")</f>
        <v>#N/A</v>
      </c>
      <c r="DA73" s="326" t="e">
        <f ca="1">IF(Plananalyse!DA73=1,VLOOKUP(DA$5,Kruistabel!$B$6:$F$9,MATCH($C73,Kruistabel!$C$5:$F$5,0)+1,FALSE)+MIN(Kruistabel!$C$15,IF($D73="Ja",Kruistabel!$C$13,0)+IF(DA$6="Ja",Kruistabel!$C$14,0)),"")</f>
        <v>#N/A</v>
      </c>
      <c r="DB73" s="326" t="e">
        <f ca="1">IF(Plananalyse!DB73=1,VLOOKUP(DB$5,Kruistabel!$B$6:$F$9,MATCH($C73,Kruistabel!$C$5:$F$5,0)+1,FALSE)+MIN(Kruistabel!$C$15,IF($D73="Ja",Kruistabel!$C$13,0)+IF(DB$6="Ja",Kruistabel!$C$14,0)),"")</f>
        <v>#N/A</v>
      </c>
      <c r="DC73" s="326" t="e">
        <f ca="1">IF(Plananalyse!DC73=1,VLOOKUP(DC$5,Kruistabel!$B$6:$F$9,MATCH($C73,Kruistabel!$C$5:$F$5,0)+1,FALSE)+MIN(Kruistabel!$C$15,IF($D73="Ja",Kruistabel!$C$13,0)+IF(DC$6="Ja",Kruistabel!$C$14,0)),"")</f>
        <v>#N/A</v>
      </c>
      <c r="DD73" s="327"/>
      <c r="DE73" s="326" t="e">
        <f ca="1">IF(Plananalyse!DE73=1,VLOOKUP(DE$5,Kruistabel!$B$6:$F$9,MATCH($C73,Kruistabel!$C$5:$F$5,0)+1,FALSE)+MIN(Kruistabel!$C$15,IF($D73="Ja",Kruistabel!$C$13,0)+IF(DE$6="Ja",Kruistabel!$C$14,0)),"")</f>
        <v>#N/A</v>
      </c>
      <c r="DF73" s="326" t="e">
        <f ca="1">IF(Plananalyse!DF73=1,VLOOKUP(DF$5,Kruistabel!$B$6:$F$9,MATCH($C73,Kruistabel!$C$5:$F$5,0)+1,FALSE)+MIN(Kruistabel!$C$15,IF($D73="Ja",Kruistabel!$C$13,0)+IF(DF$6="Ja",Kruistabel!$C$14,0)),"")</f>
        <v>#N/A</v>
      </c>
      <c r="DG73" s="326" t="e">
        <f ca="1">IF(Plananalyse!DG73=1,VLOOKUP(DG$5,Kruistabel!$B$6:$F$9,MATCH($C73,Kruistabel!$C$5:$F$5,0)+1,FALSE)+MIN(Kruistabel!$C$15,IF($D73="Ja",Kruistabel!$C$13,0)+IF(DG$6="Ja",Kruistabel!$C$14,0)),"")</f>
        <v>#N/A</v>
      </c>
      <c r="DH73" s="326" t="e">
        <f ca="1">IF(Plananalyse!DH73=1,VLOOKUP(DH$5,Kruistabel!$B$6:$F$9,MATCH($C73,Kruistabel!$C$5:$F$5,0)+1,FALSE)+MIN(Kruistabel!$C$15,IF($D73="Ja",Kruistabel!$C$13,0)+IF(DH$6="Ja",Kruistabel!$C$14,0)),"")</f>
        <v>#N/A</v>
      </c>
      <c r="DI73" s="326" t="e">
        <f ca="1">IF(Plananalyse!DI73=1,VLOOKUP(DI$5,Kruistabel!$B$6:$F$9,MATCH($C73,Kruistabel!$C$5:$F$5,0)+1,FALSE)+MIN(Kruistabel!$C$15,IF($D73="Ja",Kruistabel!$C$13,0)+IF(DI$6="Ja",Kruistabel!$C$14,0)),"")</f>
        <v>#N/A</v>
      </c>
      <c r="DJ73" s="326" t="e">
        <f ca="1">IF(Plananalyse!DJ73=1,VLOOKUP(DJ$5,Kruistabel!$B$6:$F$9,MATCH($C73,Kruistabel!$C$5:$F$5,0)+1,FALSE)+MIN(Kruistabel!$C$15,IF($D73="Ja",Kruistabel!$C$13,0)+IF(DJ$6="Ja",Kruistabel!$C$14,0)),"")</f>
        <v>#N/A</v>
      </c>
      <c r="DK73" s="326" t="e">
        <f ca="1">IF(Plananalyse!DK73=1,VLOOKUP(DK$5,Kruistabel!$B$6:$F$9,MATCH($C73,Kruistabel!$C$5:$F$5,0)+1,FALSE)+MIN(Kruistabel!$C$15,IF($D73="Ja",Kruistabel!$C$13,0)+IF(DK$6="Ja",Kruistabel!$C$14,0)),"")</f>
        <v>#REF!</v>
      </c>
      <c r="DL73" s="326" t="e">
        <f ca="1">IF(Plananalyse!DL73=1,VLOOKUP(DL$5,Kruistabel!$B$6:$F$9,MATCH($C73,Kruistabel!$C$5:$F$5,0)+1,FALSE)+MIN(Kruistabel!$C$15,IF($D73="Ja",Kruistabel!$C$13,0)+IF(DL$6="Ja",Kruistabel!$C$14,0)),"")</f>
        <v>#REF!</v>
      </c>
      <c r="DM73" s="327"/>
      <c r="DN73" s="326" t="e">
        <f ca="1">IF(Plananalyse!DN73=1,VLOOKUP(DN$5,Kruistabel!$B$6:$F$9,MATCH($C73,Kruistabel!$C$5:$F$5,0)+1,FALSE)+MIN(Kruistabel!$C$15,IF($D73="Ja",Kruistabel!$C$13,0)+IF(DN$6="Ja",Kruistabel!$C$14,0)),"")</f>
        <v>#N/A</v>
      </c>
      <c r="DO73" s="326" t="e">
        <f ca="1">IF(Plananalyse!DO73=1,VLOOKUP(DO$5,Kruistabel!$B$6:$F$9,MATCH($C73,Kruistabel!$C$5:$F$5,0)+1,FALSE)+MIN(Kruistabel!$C$15,IF($D73="Ja",Kruistabel!$C$13,0)+IF(DO$6="Ja",Kruistabel!$C$14,0)),"")</f>
        <v>#N/A</v>
      </c>
      <c r="DP73" s="326" t="e">
        <f ca="1">IF(Plananalyse!DP73=1,VLOOKUP(DP$5,Kruistabel!$B$6:$F$9,MATCH($C73,Kruistabel!$C$5:$F$5,0)+1,FALSE)+MIN(Kruistabel!$C$15,IF($D73="Ja",Kruistabel!$C$13,0)+IF(DP$6="Ja",Kruistabel!$C$14,0)),"")</f>
        <v>#N/A</v>
      </c>
      <c r="DQ73" s="326" t="e">
        <f ca="1">IF(Plananalyse!DQ73=1,VLOOKUP(DQ$5,Kruistabel!$B$6:$F$9,MATCH($C73,Kruistabel!$C$5:$F$5,0)+1,FALSE)+MIN(Kruistabel!$C$15,IF($D73="Ja",Kruistabel!$C$13,0)+IF(DQ$6="Ja",Kruistabel!$C$14,0)),"")</f>
        <v>#N/A</v>
      </c>
      <c r="DR73" s="326" t="e">
        <f ca="1">IF(Plananalyse!DR73=1,VLOOKUP(DR$5,Kruistabel!$B$6:$F$9,MATCH($C73,Kruistabel!$C$5:$F$5,0)+1,FALSE)+MIN(Kruistabel!$C$15,IF($D73="Ja",Kruistabel!$C$13,0)+IF(DR$6="Ja",Kruistabel!$C$14,0)),"")</f>
        <v>#N/A</v>
      </c>
      <c r="DS73" s="326" t="e">
        <f ca="1">IF(Plananalyse!DS73=1,VLOOKUP(DS$5,Kruistabel!$B$6:$F$9,MATCH($C73,Kruistabel!$C$5:$F$5,0)+1,FALSE)+MIN(Kruistabel!$C$15,IF($D73="Ja",Kruistabel!$C$13,0)+IF(DS$6="Ja",Kruistabel!$C$14,0)),"")</f>
        <v>#N/A</v>
      </c>
      <c r="DT73" s="326" t="e">
        <f ca="1">IF(Plananalyse!DT73=1,VLOOKUP(DT$5,Kruistabel!$B$6:$F$9,MATCH($C73,Kruistabel!$C$5:$F$5,0)+1,FALSE)+MIN(Kruistabel!$C$15,IF($D73="Ja",Kruistabel!$C$13,0)+IF(DT$6="Ja",Kruistabel!$C$14,0)),"")</f>
        <v>#N/A</v>
      </c>
      <c r="DU73" s="326" t="e">
        <f ca="1">IF(Plananalyse!DU73=1,VLOOKUP(DU$5,Kruistabel!$B$6:$F$9,MATCH($C73,Kruistabel!$C$5:$F$5,0)+1,FALSE)+MIN(Kruistabel!$C$15,IF($D73="Ja",Kruistabel!$C$13,0)+IF(DU$6="Ja",Kruistabel!$C$14,0)),"")</f>
        <v>#N/A</v>
      </c>
      <c r="DV73" s="326" t="e">
        <f ca="1">IF(Plananalyse!DV73=1,VLOOKUP(DV$5,Kruistabel!$B$6:$F$9,MATCH($C73,Kruistabel!$C$5:$F$5,0)+1,FALSE)+MIN(Kruistabel!$C$15,IF($D73="Ja",Kruistabel!$C$13,0)+IF(DV$6="Ja",Kruistabel!$C$14,0)),"")</f>
        <v>#N/A</v>
      </c>
      <c r="DW73" s="326" t="e">
        <f ca="1">IF(Plananalyse!DW73=1,VLOOKUP(DW$5,Kruistabel!$B$6:$F$9,MATCH($C73,Kruistabel!$C$5:$F$5,0)+1,FALSE)+MIN(Kruistabel!$C$15,IF($D73="Ja",Kruistabel!$C$13,0)+IF(DW$6="Ja",Kruistabel!$C$14,0)),"")</f>
        <v>#REF!</v>
      </c>
      <c r="DX73" s="326" t="e">
        <f ca="1">IF(Plananalyse!DX73=1,VLOOKUP(DX$5,Kruistabel!$B$6:$F$9,MATCH($C73,Kruistabel!$C$5:$F$5,0)+1,FALSE)+MIN(Kruistabel!$C$15,IF($D73="Ja",Kruistabel!$C$13,0)+IF(DX$6="Ja",Kruistabel!$C$14,0)),"")</f>
        <v>#REF!</v>
      </c>
      <c r="DY73" s="327"/>
      <c r="DZ73" s="326" t="e">
        <f ca="1">IF(Plananalyse!DZ73=1,VLOOKUP(DZ$5,Kruistabel!$B$6:$F$9,MATCH($C73,Kruistabel!$C$5:$F$5,0)+1,FALSE)+MIN(Kruistabel!$C$15,IF($D73="Ja",Kruistabel!$C$13,0)+IF(DZ$6="Ja",Kruistabel!$C$14,0)),"")</f>
        <v>#N/A</v>
      </c>
      <c r="EA73" s="326" t="e">
        <f ca="1">IF(Plananalyse!EA73=1,VLOOKUP(EA$5,Kruistabel!$B$6:$F$9,MATCH($C73,Kruistabel!$C$5:$F$5,0)+1,FALSE)+MIN(Kruistabel!$C$15,IF($D73="Ja",Kruistabel!$C$13,0)+IF(EA$6="Ja",Kruistabel!$C$14,0)),"")</f>
        <v>#N/A</v>
      </c>
      <c r="EB73" s="326" t="e">
        <f ca="1">IF(Plananalyse!EB73=1,VLOOKUP(EB$5,Kruistabel!$B$6:$F$9,MATCH($C73,Kruistabel!$C$5:$F$5,0)+1,FALSE)+MIN(Kruistabel!$C$15,IF($D73="Ja",Kruistabel!$C$13,0)+IF(EB$6="Ja",Kruistabel!$C$14,0)),"")</f>
        <v>#REF!</v>
      </c>
      <c r="EC73" s="326" t="e">
        <f ca="1">IF(Plananalyse!EC73=1,VLOOKUP(EC$5,Kruistabel!$B$6:$F$9,MATCH($C73,Kruistabel!$C$5:$F$5,0)+1,FALSE)+MIN(Kruistabel!$C$15,IF($D73="Ja",Kruistabel!$C$13,0)+IF(EC$6="Ja",Kruistabel!$C$14,0)),"")</f>
        <v>#REF!</v>
      </c>
      <c r="ED73" s="327"/>
      <c r="EE73" s="326" t="e">
        <f ca="1">IF(Plananalyse!EE73=1,VLOOKUP(EE$5,Kruistabel!$B$6:$F$9,MATCH($C73,Kruistabel!$C$5:$F$5,0)+1,FALSE)+MIN(Kruistabel!$C$15,IF($D73="Ja",Kruistabel!$C$13,0)+IF(EE$6="Ja",Kruistabel!$C$14,0)),"")</f>
        <v>#N/A</v>
      </c>
      <c r="EF73" s="326" t="e">
        <f ca="1">IF(Plananalyse!EF73=1,VLOOKUP(EF$5,Kruistabel!$B$6:$F$9,MATCH($C73,Kruistabel!$C$5:$F$5,0)+1,FALSE)+MIN(Kruistabel!$C$15,IF($D73="Ja",Kruistabel!$C$13,0)+IF(EF$6="Ja",Kruistabel!$C$14,0)),"")</f>
        <v>#N/A</v>
      </c>
      <c r="EG73" s="326" t="e">
        <f ca="1">IF(Plananalyse!EG73=1,VLOOKUP(EG$5,Kruistabel!$B$6:$F$9,MATCH($C73,Kruistabel!$C$5:$F$5,0)+1,FALSE)+MIN(Kruistabel!$C$15,IF($D73="Ja",Kruistabel!$C$13,0)+IF(EG$6="Ja",Kruistabel!$C$14,0)),"")</f>
        <v>#N/A</v>
      </c>
      <c r="EH73" s="326" t="e">
        <f ca="1">IF(Plananalyse!EH73=1,VLOOKUP(EH$5,Kruistabel!$B$6:$F$9,MATCH($C73,Kruistabel!$C$5:$F$5,0)+1,FALSE)+MIN(Kruistabel!$C$15,IF($D73="Ja",Kruistabel!$C$13,0)+IF(EH$6="Ja",Kruistabel!$C$14,0)),"")</f>
        <v>#REF!</v>
      </c>
      <c r="EI73" s="326" t="e">
        <f ca="1">IF(Plananalyse!EI73=1,VLOOKUP(EI$5,Kruistabel!$B$6:$F$9,MATCH($C73,Kruistabel!$C$5:$F$5,0)+1,FALSE)+MIN(Kruistabel!$C$15,IF($D73="Ja",Kruistabel!$C$13,0)+IF(EI$6="Ja",Kruistabel!$C$14,0)),"")</f>
        <v>#REF!</v>
      </c>
      <c r="EJ73" s="331" t="str">
        <f>IF(Plananalyse!EJ73=1,VLOOKUP(EJ$5,Kruistabel!$B$6:$F$9,MATCH($C73,Kruistabel!$C$5:$F$5,0)+1,FALSE)+MIN(Kruistabel!$C$15,IF($D73="Ja",Kruistabel!$C$13,0)+IF(EJ$6="Ja",Kruistabel!$C$14,0)),"")</f>
        <v/>
      </c>
      <c r="EK73" s="164"/>
      <c r="EL73" s="164"/>
      <c r="EM73" s="164"/>
      <c r="EN73" s="164"/>
    </row>
    <row r="74" spans="1:144" hidden="1">
      <c r="B74" s="337" t="e">
        <f>Classificatietabel!#REF!</f>
        <v>#REF!</v>
      </c>
      <c r="C74" s="160" t="e">
        <f>_xlfn.IFNA(VLOOKUP($B74,Classificatietabel!$B$6:$I$91,C$7,FALSE),"")</f>
        <v>#REF!</v>
      </c>
      <c r="D74" s="160" t="e">
        <f>_xlfn.IFNA(VLOOKUP($B74,Classificatietabel!$B$6:$I$91,D$7,FALSE),"")</f>
        <v>#REF!</v>
      </c>
      <c r="E74" s="119" t="e">
        <f>IF(AND(D74="laag",$D$3=1),0,_xlfn.IFNA(IF(VLOOKUP($B74,Classificatietabel!$B$6:$H$91,$E$5,FALSE)="Ja",1,0),""))</f>
        <v>#REF!</v>
      </c>
      <c r="F74" s="163"/>
      <c r="G74" s="326" t="e">
        <f>IF(Plananalyse!G74=1,VLOOKUP(G$5,Kruistabel!$B$6:$F$9,MATCH($C74,Kruistabel!$C$5:$F$5,0)+1,FALSE)+MIN(Kruistabel!$C$15,IF($D74="Ja",Kruistabel!$C$13,0)+IF(G$6="Ja",Kruistabel!$C$14,0)),"")</f>
        <v>#REF!</v>
      </c>
      <c r="H74" s="326" t="e">
        <f>IF(Plananalyse!H74=1,VLOOKUP(H$5,Kruistabel!$B$6:$F$9,MATCH($C74,Kruistabel!$C$5:$F$5,0)+1,FALSE)+MIN(Kruistabel!$C$15,IF($D74="Ja",Kruistabel!$C$13,0)+IF(H$6="Ja",Kruistabel!$C$14,0)),"")</f>
        <v>#REF!</v>
      </c>
      <c r="I74" s="326" t="e">
        <f>IF(Plananalyse!I74=1,VLOOKUP(I$5,Kruistabel!$B$6:$F$9,MATCH($C74,Kruistabel!$C$5:$F$5,0)+1,FALSE)+MIN(Kruistabel!$C$15,IF($D74="Ja",Kruistabel!$C$13,0)+IF(I$6="Ja",Kruistabel!$C$14,0)),"")</f>
        <v>#REF!</v>
      </c>
      <c r="J74" s="326" t="e">
        <f>IF(Plananalyse!J74=1,VLOOKUP(J$5,Kruistabel!$B$6:$F$9,MATCH($C74,Kruistabel!$C$5:$F$5,0)+1,FALSE)+MIN(Kruistabel!$C$15,IF($D74="Ja",Kruistabel!$C$13,0)+IF(J$6="Ja",Kruistabel!$C$14,0)),"")</f>
        <v>#REF!</v>
      </c>
      <c r="K74" s="326" t="e">
        <f>IF(Plananalyse!K74=1,VLOOKUP(K$5,Kruistabel!$B$6:$F$9,MATCH($C74,Kruistabel!$C$5:$F$5,0)+1,FALSE)+MIN(Kruistabel!$C$15,IF($D74="Ja",Kruistabel!$C$13,0)+IF(K$6="Ja",Kruistabel!$C$14,0)),"")</f>
        <v>#REF!</v>
      </c>
      <c r="L74" s="326" t="e">
        <f>IF(Plananalyse!L74=1,VLOOKUP(L$5,Kruistabel!$B$6:$F$9,MATCH($C74,Kruistabel!$C$5:$F$5,0)+1,FALSE)+MIN(Kruistabel!$C$15,IF($D74="Ja",Kruistabel!$C$13,0)+IF(L$6="Ja",Kruistabel!$C$14,0)),"")</f>
        <v>#REF!</v>
      </c>
      <c r="M74" s="326" t="e">
        <f>IF(Plananalyse!M74=1,VLOOKUP(M$5,Kruistabel!$B$6:$F$9,MATCH($C74,Kruistabel!$C$5:$F$5,0)+1,FALSE)+MIN(Kruistabel!$C$15,IF($D74="Ja",Kruistabel!$C$13,0)+IF(M$6="Ja",Kruistabel!$C$14,0)),"")</f>
        <v>#REF!</v>
      </c>
      <c r="N74" s="326" t="e">
        <f>IF(Plananalyse!N74=1,VLOOKUP(N$5,Kruistabel!$B$6:$F$9,MATCH($C74,Kruistabel!$C$5:$F$5,0)+1,FALSE)+MIN(Kruistabel!$C$15,IF($D74="Ja",Kruistabel!$C$13,0)+IF(N$6="Ja",Kruistabel!$C$14,0)),"")</f>
        <v>#REF!</v>
      </c>
      <c r="O74" s="326" t="e">
        <f>IF(Plananalyse!O74=1,VLOOKUP(O$5,Kruistabel!$B$6:$F$9,MATCH($C74,Kruistabel!$C$5:$F$5,0)+1,FALSE)+MIN(Kruistabel!$C$15,IF($D74="Ja",Kruistabel!$C$13,0)+IF(O$6="Ja",Kruistabel!$C$14,0)),"")</f>
        <v>#REF!</v>
      </c>
      <c r="P74" s="326" t="e">
        <f>IF(Plananalyse!P74=1,VLOOKUP(P$5,Kruistabel!$B$6:$F$9,MATCH($C74,Kruistabel!$C$5:$F$5,0)+1,FALSE)+MIN(Kruistabel!$C$15,IF($D74="Ja",Kruistabel!$C$13,0)+IF(P$6="Ja",Kruistabel!$C$14,0)),"")</f>
        <v>#REF!</v>
      </c>
      <c r="Q74" s="326" t="e">
        <f>IF(Plananalyse!Q74=1,VLOOKUP(Q$5,Kruistabel!$B$6:$F$9,MATCH($C74,Kruistabel!$C$5:$F$5,0)+1,FALSE)+MIN(Kruistabel!$C$15,IF($D74="Ja",Kruistabel!$C$13,0)+IF(Q$6="Ja",Kruistabel!$C$14,0)),"")</f>
        <v>#REF!</v>
      </c>
      <c r="R74" s="326" t="e">
        <f>IF(Plananalyse!R74=1,VLOOKUP(R$5,Kruistabel!$B$6:$F$9,MATCH($C74,Kruistabel!$C$5:$F$5,0)+1,FALSE)+MIN(Kruistabel!$C$15,IF($D74="Ja",Kruistabel!$C$13,0)+IF(R$6="Ja",Kruistabel!$C$14,0)),"")</f>
        <v>#REF!</v>
      </c>
      <c r="S74" s="326" t="e">
        <f>IF(Plananalyse!S74=1,VLOOKUP(S$5,Kruistabel!$B$6:$F$9,MATCH($C74,Kruistabel!$C$5:$F$5,0)+1,FALSE)+MIN(Kruistabel!$C$15,IF($D74="Ja",Kruistabel!$C$13,0)+IF(S$6="Ja",Kruistabel!$C$14,0)),"")</f>
        <v>#REF!</v>
      </c>
      <c r="T74" s="326" t="e">
        <f>IF(Plananalyse!T74=1,VLOOKUP(T$5,Kruistabel!$B$6:$F$9,MATCH($C74,Kruistabel!$C$5:$F$5,0)+1,FALSE)+MIN(Kruistabel!$C$15,IF($D74="Ja",Kruistabel!$C$13,0)+IF(T$6="Ja",Kruistabel!$C$14,0)),"")</f>
        <v>#REF!</v>
      </c>
      <c r="U74" s="326" t="e">
        <f>IF(Plananalyse!U74=1,VLOOKUP(U$5,Kruistabel!$B$6:$F$9,MATCH($C74,Kruistabel!$C$5:$F$5,0)+1,FALSE)+MIN(Kruistabel!$C$15,IF($D74="Ja",Kruistabel!$C$13,0)+IF(U$6="Ja",Kruistabel!$C$14,0)),"")</f>
        <v>#REF!</v>
      </c>
      <c r="V74" s="326" t="e">
        <f>IF(Plananalyse!V74=1,VLOOKUP(V$5,Kruistabel!$B$6:$F$9,MATCH($C74,Kruistabel!$C$5:$F$5,0)+1,FALSE)+MIN(Kruistabel!$C$15,IF($D74="Ja",Kruistabel!$C$13,0)+IF(V$6="Ja",Kruistabel!$C$14,0)),"")</f>
        <v>#REF!</v>
      </c>
      <c r="W74" s="326" t="e">
        <f>IF(Plananalyse!W74=1,VLOOKUP(W$5,Kruistabel!$B$6:$F$9,MATCH($C74,Kruistabel!$C$5:$F$5,0)+1,FALSE)+MIN(Kruistabel!$C$15,IF($D74="Ja",Kruistabel!$C$13,0)+IF(W$6="Ja",Kruistabel!$C$14,0)),"")</f>
        <v>#REF!</v>
      </c>
      <c r="X74" s="326" t="e">
        <f>IF(Plananalyse!X74=1,VLOOKUP(X$5,Kruistabel!$B$6:$F$9,MATCH($C74,Kruistabel!$C$5:$F$5,0)+1,FALSE)+MIN(Kruistabel!$C$15,IF($D74="Ja",Kruistabel!$C$13,0)+IF(X$6="Ja",Kruistabel!$C$14,0)),"")</f>
        <v>#REF!</v>
      </c>
      <c r="Y74" s="326" t="e">
        <f>IF(Plananalyse!Y74=1,VLOOKUP(Y$5,Kruistabel!$B$6:$F$9,MATCH($C74,Kruistabel!$C$5:$F$5,0)+1,FALSE)+MIN(Kruistabel!$C$15,IF($D74="Ja",Kruistabel!$C$13,0)+IF(Y$6="Ja",Kruistabel!$C$14,0)),"")</f>
        <v>#REF!</v>
      </c>
      <c r="Z74" s="326" t="e">
        <f>IF(Plananalyse!Z74=1,VLOOKUP(Z$5,Kruistabel!$B$6:$F$9,MATCH($C74,Kruistabel!$C$5:$F$5,0)+1,FALSE)+MIN(Kruistabel!$C$15,IF($D74="Ja",Kruistabel!$C$13,0)+IF(Z$6="Ja",Kruistabel!$C$14,0)),"")</f>
        <v>#REF!</v>
      </c>
      <c r="AA74" s="326" t="e">
        <f>IF(Plananalyse!AA74=1,VLOOKUP(AA$5,Kruistabel!$B$6:$F$9,MATCH($C74,Kruistabel!$C$5:$F$5,0)+1,FALSE)+MIN(Kruistabel!$C$15,IF($D74="Ja",Kruistabel!$C$13,0)+IF(AA$6="Ja",Kruistabel!$C$14,0)),"")</f>
        <v>#REF!</v>
      </c>
      <c r="AB74" s="326" t="e">
        <f>IF(Plananalyse!AB74=1,VLOOKUP(AB$5,Kruistabel!$B$6:$F$9,MATCH($C74,Kruistabel!$C$5:$F$5,0)+1,FALSE)+MIN(Kruistabel!$C$15,IF($D74="Ja",Kruistabel!$C$13,0)+IF(AB$6="Ja",Kruistabel!$C$14,0)),"")</f>
        <v>#REF!</v>
      </c>
      <c r="AC74" s="326" t="e">
        <f>IF(Plananalyse!AC74=1,VLOOKUP(AC$5,Kruistabel!$B$6:$F$9,MATCH($C74,Kruistabel!$C$5:$F$5,0)+1,FALSE)+MIN(Kruistabel!$C$15,IF($D74="Ja",Kruistabel!$C$13,0)+IF(AC$6="Ja",Kruistabel!$C$14,0)),"")</f>
        <v>#REF!</v>
      </c>
      <c r="AD74" s="326" t="e">
        <f>IF(Plananalyse!AD74=1,VLOOKUP(AD$5,Kruistabel!$B$6:$F$9,MATCH($C74,Kruistabel!$C$5:$F$5,0)+1,FALSE)+MIN(Kruistabel!$C$15,IF($D74="Ja",Kruistabel!$C$13,0)+IF(AD$6="Ja",Kruistabel!$C$14,0)),"")</f>
        <v>#REF!</v>
      </c>
      <c r="AE74" s="326" t="e">
        <f>IF(Plananalyse!AE74=1,VLOOKUP(AE$5,Kruistabel!$B$6:$F$9,MATCH($C74,Kruistabel!$C$5:$F$5,0)+1,FALSE)+MIN(Kruistabel!$C$15,IF($D74="Ja",Kruistabel!$C$13,0)+IF(AE$6="Ja",Kruistabel!$C$14,0)),"")</f>
        <v>#REF!</v>
      </c>
      <c r="AF74" s="326" t="e">
        <f>IF(Plananalyse!AF74=1,VLOOKUP(AF$5,Kruistabel!$B$6:$F$9,MATCH($C74,Kruistabel!$C$5:$F$5,0)+1,FALSE)+MIN(Kruistabel!$C$15,IF($D74="Ja",Kruistabel!$C$13,0)+IF(AF$6="Ja",Kruistabel!$C$14,0)),"")</f>
        <v>#REF!</v>
      </c>
      <c r="AG74" s="326" t="e">
        <f>IF(Plananalyse!AG74=1,VLOOKUP(AG$5,Kruistabel!$B$6:$F$9,MATCH($C74,Kruistabel!$C$5:$F$5,0)+1,FALSE)+MIN(Kruistabel!$C$15,IF($D74="Ja",Kruistabel!$C$13,0)+IF(AG$6="Ja",Kruistabel!$C$14,0)),"")</f>
        <v>#REF!</v>
      </c>
      <c r="AH74" s="326" t="e">
        <f>IF(Plananalyse!AH74=1,VLOOKUP(AH$5,Kruistabel!$B$6:$F$9,MATCH($C74,Kruistabel!$C$5:$F$5,0)+1,FALSE)+MIN(Kruistabel!$C$15,IF($D74="Ja",Kruistabel!$C$13,0)+IF(AH$6="Ja",Kruistabel!$C$14,0)),"")</f>
        <v>#REF!</v>
      </c>
      <c r="AI74" s="326" t="e">
        <f>IF(Plananalyse!AI74=1,VLOOKUP(AI$5,Kruistabel!$B$6:$F$9,MATCH($C74,Kruistabel!$C$5:$F$5,0)+1,FALSE)+MIN(Kruistabel!$C$15,IF($D74="Ja",Kruistabel!$C$13,0)+IF(AI$6="Ja",Kruistabel!$C$14,0)),"")</f>
        <v>#REF!</v>
      </c>
      <c r="AJ74" s="326" t="e">
        <f>IF(Plananalyse!AJ74=1,VLOOKUP(AJ$5,Kruistabel!$B$6:$F$9,MATCH($C74,Kruistabel!$C$5:$F$5,0)+1,FALSE)+MIN(Kruistabel!$C$15,IF($D74="Ja",Kruistabel!$C$13,0)+IF(AJ$6="Ja",Kruistabel!$C$14,0)),"")</f>
        <v>#REF!</v>
      </c>
      <c r="AK74" s="326" t="e">
        <f>IF(Plananalyse!AK74=1,VLOOKUP(AK$5,Kruistabel!$B$6:$F$9,MATCH($C74,Kruistabel!$C$5:$F$5,0)+1,FALSE)+MIN(Kruistabel!$C$15,IF($D74="Ja",Kruistabel!$C$13,0)+IF(AK$6="Ja",Kruistabel!$C$14,0)),"")</f>
        <v>#REF!</v>
      </c>
      <c r="AL74" s="326" t="e">
        <f>IF(Plananalyse!AL74=1,VLOOKUP(AL$5,Kruistabel!$B$6:$F$9,MATCH($C74,Kruistabel!$C$5:$F$5,0)+1,FALSE)+MIN(Kruistabel!$C$15,IF($D74="Ja",Kruistabel!$C$13,0)+IF(AL$6="Ja",Kruistabel!$C$14,0)),"")</f>
        <v>#REF!</v>
      </c>
      <c r="AM74" s="326" t="e">
        <f>IF(Plananalyse!AM74=1,VLOOKUP(AM$5,Kruistabel!$B$6:$F$9,MATCH($C74,Kruistabel!$C$5:$F$5,0)+1,FALSE)+MIN(Kruistabel!$C$15,IF($D74="Ja",Kruistabel!$C$13,0)+IF(AM$6="Ja",Kruistabel!$C$14,0)),"")</f>
        <v>#REF!</v>
      </c>
      <c r="AN74" s="327"/>
      <c r="AO74" s="326" t="e">
        <f>IF(Plananalyse!AO74=1,VLOOKUP(AO$5,Kruistabel!$B$6:$F$9,MATCH($C74,Kruistabel!$C$5:$F$5,0)+1,FALSE)+MIN(Kruistabel!$C$15,IF($D74="Ja",Kruistabel!$C$13,0)+IF(AO$6="Ja",Kruistabel!$C$14,0)),"")</f>
        <v>#REF!</v>
      </c>
      <c r="AP74" s="326" t="e">
        <f>IF(Plananalyse!AP74=1,VLOOKUP(AP$5,Kruistabel!$B$6:$F$9,MATCH($C74,Kruistabel!$C$5:$F$5,0)+1,FALSE)+MIN(Kruistabel!$C$15,IF($D74="Ja",Kruistabel!$C$13,0)+IF(AP$6="Ja",Kruistabel!$C$14,0)),"")</f>
        <v>#REF!</v>
      </c>
      <c r="AQ74" s="326" t="e">
        <f>IF(Plananalyse!AQ74=1,VLOOKUP(AQ$5,Kruistabel!$B$6:$F$9,MATCH($C74,Kruistabel!$C$5:$F$5,0)+1,FALSE)+MIN(Kruistabel!$C$15,IF($D74="Ja",Kruistabel!$C$13,0)+IF(AQ$6="Ja",Kruistabel!$C$14,0)),"")</f>
        <v>#REF!</v>
      </c>
      <c r="AR74" s="326" t="e">
        <f>IF(Plananalyse!AR74=1,VLOOKUP(AR$5,Kruistabel!$B$6:$F$9,MATCH($C74,Kruistabel!$C$5:$F$5,0)+1,FALSE)+MIN(Kruistabel!$C$15,IF($D74="Ja",Kruistabel!$C$13,0)+IF(AR$6="Ja",Kruistabel!$C$14,0)),"")</f>
        <v>#REF!</v>
      </c>
      <c r="AS74" s="326" t="e">
        <f>IF(Plananalyse!AS74=1,VLOOKUP(AS$5,Kruistabel!$B$6:$F$9,MATCH($C74,Kruistabel!$C$5:$F$5,0)+1,FALSE)+MIN(Kruistabel!$C$15,IF($D74="Ja",Kruistabel!$C$13,0)+IF(AS$6="Ja",Kruistabel!$C$14,0)),"")</f>
        <v>#REF!</v>
      </c>
      <c r="AT74" s="326" t="e">
        <f>IF(Plananalyse!AT74=1,VLOOKUP(AT$5,Kruistabel!$B$6:$F$9,MATCH($C74,Kruistabel!$C$5:$F$5,0)+1,FALSE)+MIN(Kruistabel!$C$15,IF($D74="Ja",Kruistabel!$C$13,0)+IF(AT$6="Ja",Kruistabel!$C$14,0)),"")</f>
        <v>#REF!</v>
      </c>
      <c r="AU74" s="326" t="e">
        <f>IF(Plananalyse!AU74=1,VLOOKUP(AU$5,Kruistabel!$B$6:$F$9,MATCH($C74,Kruistabel!$C$5:$F$5,0)+1,FALSE)+MIN(Kruistabel!$C$15,IF($D74="Ja",Kruistabel!$C$13,0)+IF(AU$6="Ja",Kruistabel!$C$14,0)),"")</f>
        <v>#REF!</v>
      </c>
      <c r="AV74" s="326" t="e">
        <f>IF(Plananalyse!AV74=1,VLOOKUP(AV$5,Kruistabel!$B$6:$F$9,MATCH($C74,Kruistabel!$C$5:$F$5,0)+1,FALSE)+MIN(Kruistabel!$C$15,IF($D74="Ja",Kruistabel!$C$13,0)+IF(AV$6="Ja",Kruistabel!$C$14,0)),"")</f>
        <v>#REF!</v>
      </c>
      <c r="AW74" s="326" t="e">
        <f>IF(Plananalyse!AW74=1,VLOOKUP(AW$5,Kruistabel!$B$6:$F$9,MATCH($C74,Kruistabel!$C$5:$F$5,0)+1,FALSE)+MIN(Kruistabel!$C$15,IF($D74="Ja",Kruistabel!$C$13,0)+IF(AW$6="Ja",Kruistabel!$C$14,0)),"")</f>
        <v>#REF!</v>
      </c>
      <c r="AX74" s="326" t="e">
        <f>IF(Plananalyse!AX74=1,VLOOKUP(AX$5,Kruistabel!$B$6:$F$9,MATCH($C74,Kruistabel!$C$5:$F$5,0)+1,FALSE)+MIN(Kruistabel!$C$15,IF($D74="Ja",Kruistabel!$C$13,0)+IF(AX$6="Ja",Kruistabel!$C$14,0)),"")</f>
        <v>#REF!</v>
      </c>
      <c r="AY74" s="327"/>
      <c r="AZ74" s="326" t="e">
        <f>IF(Plananalyse!AZ74=1,VLOOKUP(AZ$5,Kruistabel!$B$6:$F$9,MATCH($C74,Kruistabel!$C$5:$F$5,0)+1,FALSE)+MIN(Kruistabel!$C$15,IF($D74="Ja",Kruistabel!$C$13,0)+IF(AZ$6="Ja",Kruistabel!$C$14,0)),"")</f>
        <v>#REF!</v>
      </c>
      <c r="BA74" s="326" t="e">
        <f>IF(Plananalyse!BA74=1,VLOOKUP(BA$5,Kruistabel!$B$6:$F$9,MATCH($C74,Kruistabel!$C$5:$F$5,0)+1,FALSE)+MIN(Kruistabel!$C$15,IF($D74="Ja",Kruistabel!$C$13,0)+IF(BA$6="Ja",Kruistabel!$C$14,0)),"")</f>
        <v>#REF!</v>
      </c>
      <c r="BB74" s="326" t="e">
        <f>IF(Plananalyse!BB74=1,VLOOKUP(BB$5,Kruistabel!$B$6:$F$9,MATCH($C74,Kruistabel!$C$5:$F$5,0)+1,FALSE)+MIN(Kruistabel!$C$15,IF($D74="Ja",Kruistabel!$C$13,0)+IF(BB$6="Ja",Kruistabel!$C$14,0)),"")</f>
        <v>#REF!</v>
      </c>
      <c r="BC74" s="326" t="e">
        <f>IF(Plananalyse!BC74=1,VLOOKUP(BC$5,Kruistabel!$B$6:$F$9,MATCH($C74,Kruistabel!$C$5:$F$5,0)+1,FALSE)+MIN(Kruistabel!$C$15,IF($D74="Ja",Kruistabel!$C$13,0)+IF(BC$6="Ja",Kruistabel!$C$14,0)),"")</f>
        <v>#REF!</v>
      </c>
      <c r="BD74" s="326" t="e">
        <f>IF(Plananalyse!BD74=1,VLOOKUP(BD$5,Kruistabel!$B$6:$F$9,MATCH($C74,Kruistabel!$C$5:$F$5,0)+1,FALSE)+MIN(Kruistabel!$C$15,IF($D74="Ja",Kruistabel!$C$13,0)+IF(BD$6="Ja",Kruistabel!$C$14,0)),"")</f>
        <v>#REF!</v>
      </c>
      <c r="BE74" s="326" t="e">
        <f>IF(Plananalyse!BE74=1,VLOOKUP(BE$5,Kruistabel!$B$6:$F$9,MATCH($C74,Kruistabel!$C$5:$F$5,0)+1,FALSE)+MIN(Kruistabel!$C$15,IF($D74="Ja",Kruistabel!$C$13,0)+IF(BE$6="Ja",Kruistabel!$C$14,0)),"")</f>
        <v>#REF!</v>
      </c>
      <c r="BF74" s="326" t="e">
        <f>IF(Plananalyse!BF74=1,VLOOKUP(BF$5,Kruistabel!$B$6:$F$9,MATCH($C74,Kruistabel!$C$5:$F$5,0)+1,FALSE)+MIN(Kruistabel!$C$15,IF($D74="Ja",Kruistabel!$C$13,0)+IF(BF$6="Ja",Kruistabel!$C$14,0)),"")</f>
        <v>#REF!</v>
      </c>
      <c r="BG74" s="326" t="e">
        <f>IF(Plananalyse!BG74=1,VLOOKUP(BG$5,Kruistabel!$B$6:$F$9,MATCH($C74,Kruistabel!$C$5:$F$5,0)+1,FALSE)+MIN(Kruistabel!$C$15,IF($D74="Ja",Kruistabel!$C$13,0)+IF(BG$6="Ja",Kruistabel!$C$14,0)),"")</f>
        <v>#REF!</v>
      </c>
      <c r="BH74" s="326" t="e">
        <f>IF(Plananalyse!BH74=1,VLOOKUP(BH$5,Kruistabel!$B$6:$F$9,MATCH($C74,Kruistabel!$C$5:$F$5,0)+1,FALSE)+MIN(Kruistabel!$C$15,IF($D74="Ja",Kruistabel!$C$13,0)+IF(BH$6="Ja",Kruistabel!$C$14,0)),"")</f>
        <v>#REF!</v>
      </c>
      <c r="BI74" s="327"/>
      <c r="BJ74" s="326" t="e">
        <f>IF(Plananalyse!BJ74=1,VLOOKUP(BJ$5,Kruistabel!$B$6:$F$9,MATCH($C74,Kruistabel!$C$5:$F$5,0)+1,FALSE)+MIN(Kruistabel!$C$15,IF($D74="Ja",Kruistabel!$C$13,0)+IF(BJ$6="Ja",Kruistabel!$C$14,0)),"")</f>
        <v>#REF!</v>
      </c>
      <c r="BK74" s="326" t="e">
        <f>IF(Plananalyse!BK74=1,VLOOKUP(BK$5,Kruistabel!$B$6:$F$9,MATCH($C74,Kruistabel!$C$5:$F$5,0)+1,FALSE)+MIN(Kruistabel!$C$15,IF($D74="Ja",Kruistabel!$C$13,0)+IF(BK$6="Ja",Kruistabel!$C$14,0)),"")</f>
        <v>#REF!</v>
      </c>
      <c r="BL74" s="326" t="e">
        <f>IF(Plananalyse!BL74=1,VLOOKUP(BL$5,Kruistabel!$B$6:$F$9,MATCH($C74,Kruistabel!$C$5:$F$5,0)+1,FALSE)+MIN(Kruistabel!$C$15,IF($D74="Ja",Kruistabel!$C$13,0)+IF(BL$6="Ja",Kruistabel!$C$14,0)),"")</f>
        <v>#REF!</v>
      </c>
      <c r="BM74" s="326" t="e">
        <f>IF(Plananalyse!BM74=1,VLOOKUP(BM$5,Kruistabel!$B$6:$F$9,MATCH($C74,Kruistabel!$C$5:$F$5,0)+1,FALSE)+MIN(Kruistabel!$C$15,IF($D74="Ja",Kruistabel!$C$13,0)+IF(BM$6="Ja",Kruistabel!$C$14,0)),"")</f>
        <v>#REF!</v>
      </c>
      <c r="BN74" s="326" t="e">
        <f>IF(Plananalyse!BN74=1,VLOOKUP(BN$5,Kruistabel!$B$6:$F$9,MATCH($C74,Kruistabel!$C$5:$F$5,0)+1,FALSE)+MIN(Kruistabel!$C$15,IF($D74="Ja",Kruistabel!$C$13,0)+IF(BN$6="Ja",Kruistabel!$C$14,0)),"")</f>
        <v>#REF!</v>
      </c>
      <c r="BO74" s="326" t="e">
        <f>IF(Plananalyse!BO74=1,VLOOKUP(BO$5,Kruistabel!$B$6:$F$9,MATCH($C74,Kruistabel!$C$5:$F$5,0)+1,FALSE)+MIN(Kruistabel!$C$15,IF($D74="Ja",Kruistabel!$C$13,0)+IF(BO$6="Ja",Kruistabel!$C$14,0)),"")</f>
        <v>#REF!</v>
      </c>
      <c r="BP74" s="326" t="e">
        <f>IF(Plananalyse!BP74=1,VLOOKUP(BP$5,Kruistabel!$B$6:$F$9,MATCH($C74,Kruistabel!$C$5:$F$5,0)+1,FALSE)+MIN(Kruistabel!$C$15,IF($D74="Ja",Kruistabel!$C$13,0)+IF(BP$6="Ja",Kruistabel!$C$14,0)),"")</f>
        <v>#REF!</v>
      </c>
      <c r="BQ74" s="326" t="e">
        <f>IF(Plananalyse!BQ74=1,VLOOKUP(BQ$5,Kruistabel!$B$6:$F$9,MATCH($C74,Kruistabel!$C$5:$F$5,0)+1,FALSE)+MIN(Kruistabel!$C$15,IF($D74="Ja",Kruistabel!$C$13,0)+IF(BQ$6="Ja",Kruistabel!$C$14,0)),"")</f>
        <v>#REF!</v>
      </c>
      <c r="BR74" s="326" t="e">
        <f>IF(Plananalyse!BR74=1,VLOOKUP(BR$5,Kruistabel!$B$6:$F$9,MATCH($C74,Kruistabel!$C$5:$F$5,0)+1,FALSE)+MIN(Kruistabel!$C$15,IF($D74="Ja",Kruistabel!$C$13,0)+IF(BR$6="Ja",Kruistabel!$C$14,0)),"")</f>
        <v>#REF!</v>
      </c>
      <c r="BS74" s="326" t="e">
        <f ca="1">IF(Plananalyse!BS74=1,VLOOKUP(BS$5,Kruistabel!$B$6:$F$9,MATCH($C74,Kruistabel!$C$5:$F$5,0)+1,FALSE)+MIN(Kruistabel!$C$15,IF($D74="Ja",Kruistabel!$C$13,0)+IF(BS$6="Ja",Kruistabel!$C$14,0)),"")</f>
        <v>#REF!</v>
      </c>
      <c r="BT74" s="65"/>
      <c r="BU74" s="231" t="e">
        <f ca="1">IF(Plananalyse!BU74=1,VLOOKUP(BU$5,Kruistabel!$B$6:$F$9,MATCH($C74,Kruistabel!$C$5:$F$5,0)+1,FALSE)+MIN(Kruistabel!$C$15,IF($D74="Ja",Kruistabel!$C$13,0)+IF(BU$6="Ja",Kruistabel!$C$14,0)),"")</f>
        <v>#REF!</v>
      </c>
      <c r="BV74" s="326" t="e">
        <f ca="1">IF(Plananalyse!BV74=1,VLOOKUP(BV$5,Kruistabel!$B$6:$F$9,MATCH($C74,Kruistabel!$C$5:$F$5,0)+1,FALSE)+MIN(Kruistabel!$C$15,IF($D74="Ja",Kruistabel!$C$13,0)+IF(BV$6="Ja",Kruistabel!$C$14,0)),"")</f>
        <v>#REF!</v>
      </c>
      <c r="BW74" s="326" t="e">
        <f ca="1">IF(Plananalyse!BW74=1,VLOOKUP(BW$5,Kruistabel!$B$6:$F$9,MATCH($C74,Kruistabel!$C$5:$F$5,0)+1,FALSE)+MIN(Kruistabel!$C$15,IF($D74="Ja",Kruistabel!$C$13,0)+IF(BW$6="Ja",Kruistabel!$C$14,0)),"")</f>
        <v>#REF!</v>
      </c>
      <c r="BX74" s="326" t="e">
        <f ca="1">IF(Plananalyse!BX74=1,VLOOKUP(BX$5,Kruistabel!$B$6:$F$9,MATCH($C74,Kruistabel!$C$5:$F$5,0)+1,FALSE)+MIN(Kruistabel!$C$15,IF($D74="Ja",Kruistabel!$C$13,0)+IF(BX$6="Ja",Kruistabel!$C$14,0)),"")</f>
        <v>#REF!</v>
      </c>
      <c r="BY74" s="327"/>
      <c r="BZ74" s="326" t="e">
        <f ca="1">IF(Plananalyse!BZ74=1,VLOOKUP(BZ$5,Kruistabel!$B$6:$F$9,MATCH($C74,Kruistabel!$C$5:$F$5,0)+1,FALSE)+MIN(Kruistabel!$C$15,IF($D74="Ja",Kruistabel!$C$13,0)+IF(BZ$6="Ja",Kruistabel!$C$14,0)),"")</f>
        <v>#REF!</v>
      </c>
      <c r="CA74" s="326" t="e">
        <f ca="1">IF(Plananalyse!CA74=1,VLOOKUP(CA$5,Kruistabel!$B$6:$F$9,MATCH($C74,Kruistabel!$C$5:$F$5,0)+1,FALSE)+MIN(Kruistabel!$C$15,IF($D74="Ja",Kruistabel!$C$13,0)+IF(CA$6="Ja",Kruistabel!$C$14,0)),"")</f>
        <v>#REF!</v>
      </c>
      <c r="CB74" s="326" t="e">
        <f ca="1">IF(Plananalyse!CB74=1,VLOOKUP(CB$5,Kruistabel!$B$6:$F$9,MATCH($C74,Kruistabel!$C$5:$F$5,0)+1,FALSE)+MIN(Kruistabel!$C$15,IF($D74="Ja",Kruistabel!$C$13,0)+IF(CB$6="Ja",Kruistabel!$C$14,0)),"")</f>
        <v>#REF!</v>
      </c>
      <c r="CC74" s="326" t="e">
        <f ca="1">IF(Plananalyse!CC74=1,VLOOKUP(CC$5,Kruistabel!$B$6:$F$9,MATCH($C74,Kruistabel!$C$5:$F$5,0)+1,FALSE)+MIN(Kruistabel!$C$15,IF($D74="Ja",Kruistabel!$C$13,0)+IF(CC$6="Ja",Kruistabel!$C$14,0)),"")</f>
        <v>#REF!</v>
      </c>
      <c r="CD74" s="326" t="e">
        <f ca="1">IF(Plananalyse!CD74=1,VLOOKUP(CD$5,Kruistabel!$B$6:$F$9,MATCH($C74,Kruistabel!$C$5:$F$5,0)+1,FALSE)+MIN(Kruistabel!$C$15,IF($D74="Ja",Kruistabel!$C$13,0)+IF(CD$6="Ja",Kruistabel!$C$14,0)),"")</f>
        <v>#REF!</v>
      </c>
      <c r="CE74" s="326" t="e">
        <f ca="1">IF(Plananalyse!CE74=1,VLOOKUP(CE$5,Kruistabel!$B$6:$F$9,MATCH($C74,Kruistabel!$C$5:$F$5,0)+1,FALSE)+MIN(Kruistabel!$C$15,IF($D74="Ja",Kruistabel!$C$13,0)+IF(CE$6="Ja",Kruistabel!$C$14,0)),"")</f>
        <v>#REF!</v>
      </c>
      <c r="CF74" s="326" t="e">
        <f ca="1">IF(Plananalyse!CF74=1,VLOOKUP(CF$5,Kruistabel!$B$6:$F$9,MATCH($C74,Kruistabel!$C$5:$F$5,0)+1,FALSE)+MIN(Kruistabel!$C$15,IF($D74="Ja",Kruistabel!$C$13,0)+IF(CF$6="Ja",Kruistabel!$C$14,0)),"")</f>
        <v>#REF!</v>
      </c>
      <c r="CG74" s="326" t="e">
        <f ca="1">IF(Plananalyse!CG74=1,VLOOKUP(CG$5,Kruistabel!$B$6:$F$9,MATCH($C74,Kruistabel!$C$5:$F$5,0)+1,FALSE)+MIN(Kruistabel!$C$15,IF($D74="Ja",Kruistabel!$C$13,0)+IF(CG$6="Ja",Kruistabel!$C$14,0)),"")</f>
        <v>#REF!</v>
      </c>
      <c r="CH74" s="326" t="e">
        <f ca="1">IF(Plananalyse!CH74=1,VLOOKUP(CH$5,Kruistabel!$B$6:$F$9,MATCH($C74,Kruistabel!$C$5:$F$5,0)+1,FALSE)+MIN(Kruistabel!$C$15,IF($D74="Ja",Kruistabel!$C$13,0)+IF(CH$6="Ja",Kruistabel!$C$14,0)),"")</f>
        <v>#REF!</v>
      </c>
      <c r="CI74" s="65"/>
      <c r="CJ74" s="326" t="e">
        <f ca="1">IF(Plananalyse!CJ74=1,VLOOKUP(CJ$5,Kruistabel!$B$6:$F$9,MATCH($C74,Kruistabel!$C$5:$F$5,0)+1,FALSE)+MIN(Kruistabel!$C$15,IF($D74="Ja",Kruistabel!$C$13,0)+IF(CJ$6="Ja",Kruistabel!$C$14,0)),"")</f>
        <v>#REF!</v>
      </c>
      <c r="CK74" s="326" t="e">
        <f ca="1">IF(Plananalyse!CK74=1,VLOOKUP(CK$5,Kruistabel!$B$6:$F$9,MATCH($C74,Kruistabel!$C$5:$F$5,0)+1,FALSE)+MIN(Kruistabel!$C$15,IF($D74="Ja",Kruistabel!$C$13,0)+IF(CK$6="Ja",Kruistabel!$C$14,0)),"")</f>
        <v>#REF!</v>
      </c>
      <c r="CL74" s="326" t="e">
        <f ca="1">IF(Plananalyse!CL74=1,VLOOKUP(CL$5,Kruistabel!$B$6:$F$9,MATCH($C74,Kruistabel!$C$5:$F$5,0)+1,FALSE)+MIN(Kruistabel!$C$15,IF($D74="Ja",Kruistabel!$C$13,0)+IF(CL$6="Ja",Kruistabel!$C$14,0)),"")</f>
        <v>#REF!</v>
      </c>
      <c r="CM74" s="326" t="e">
        <f ca="1">IF(Plananalyse!CM74=1,VLOOKUP(CM$5,Kruistabel!$B$6:$F$9,MATCH($C74,Kruistabel!$C$5:$F$5,0)+1,FALSE)+MIN(Kruistabel!$C$15,IF($D74="Ja",Kruistabel!$C$13,0)+IF(CM$6="Ja",Kruistabel!$C$14,0)),"")</f>
        <v>#REF!</v>
      </c>
      <c r="CN74" s="326" t="e">
        <f ca="1">IF(Plananalyse!CN74=1,VLOOKUP(CN$5,Kruistabel!$B$6:$F$9,MATCH($C74,Kruistabel!$C$5:$F$5,0)+1,FALSE)+MIN(Kruistabel!$C$15,IF($D74="Ja",Kruistabel!$C$13,0)+IF(CN$6="Ja",Kruistabel!$C$14,0)),"")</f>
        <v>#REF!</v>
      </c>
      <c r="CO74" s="326" t="e">
        <f ca="1">IF(Plananalyse!CO74=1,VLOOKUP(CO$5,Kruistabel!$B$6:$F$9,MATCH($C74,Kruistabel!$C$5:$F$5,0)+1,FALSE)+MIN(Kruistabel!$C$15,IF($D74="Ja",Kruistabel!$C$13,0)+IF(CO$6="Ja",Kruistabel!$C$14,0)),"")</f>
        <v>#REF!</v>
      </c>
      <c r="CP74" s="326" t="e">
        <f ca="1">IF(Plananalyse!CP74=1,VLOOKUP(CP$5,Kruistabel!$B$6:$F$9,MATCH($C74,Kruistabel!$C$5:$F$5,0)+1,FALSE)+MIN(Kruistabel!$C$15,IF($D74="Ja",Kruistabel!$C$13,0)+IF(CP$6="Ja",Kruistabel!$C$14,0)),"")</f>
        <v>#REF!</v>
      </c>
      <c r="CQ74" s="326" t="e">
        <f ca="1">IF(Plananalyse!CQ74=1,VLOOKUP(CQ$5,Kruistabel!$B$6:$F$9,MATCH($C74,Kruistabel!$C$5:$F$5,0)+1,FALSE)+MIN(Kruistabel!$C$15,IF($D74="Ja",Kruistabel!$C$13,0)+IF(CQ$6="Ja",Kruistabel!$C$14,0)),"")</f>
        <v>#REF!</v>
      </c>
      <c r="CR74" s="326" t="e">
        <f ca="1">IF(Plananalyse!CR74=1,VLOOKUP(CR$5,Kruistabel!$B$6:$F$9,MATCH($C74,Kruistabel!$C$5:$F$5,0)+1,FALSE)+MIN(Kruistabel!$C$15,IF($D74="Ja",Kruistabel!$C$13,0)+IF(CR$6="Ja",Kruistabel!$C$14,0)),"")</f>
        <v>#REF!</v>
      </c>
      <c r="CS74" s="326" t="e">
        <f ca="1">IF(Plananalyse!CS74=1,VLOOKUP(CS$5,Kruistabel!$B$6:$F$9,MATCH($C74,Kruistabel!$C$5:$F$5,0)+1,FALSE)+MIN(Kruistabel!$C$15,IF($D74="Ja",Kruistabel!$C$13,0)+IF(CS$6="Ja",Kruistabel!$C$14,0)),"")</f>
        <v>#REF!</v>
      </c>
      <c r="CT74" s="326" t="e">
        <f ca="1">IF(Plananalyse!CT74=1,VLOOKUP(CT$5,Kruistabel!$B$6:$F$9,MATCH($C74,Kruistabel!$C$5:$F$5,0)+1,FALSE)+MIN(Kruistabel!$C$15,IF($D74="Ja",Kruistabel!$C$13,0)+IF(CT$6="Ja",Kruistabel!$C$14,0)),"")</f>
        <v>#REF!</v>
      </c>
      <c r="CU74" s="326" t="e">
        <f ca="1">IF(Plananalyse!CU74=1,VLOOKUP(CU$5,Kruistabel!$B$6:$F$9,MATCH($C74,Kruistabel!$C$5:$F$5,0)+1,FALSE)+MIN(Kruistabel!$C$15,IF($D74="Ja",Kruistabel!$C$13,0)+IF(CU$6="Ja",Kruistabel!$C$14,0)),"")</f>
        <v>#REF!</v>
      </c>
      <c r="CV74" s="326" t="e">
        <f ca="1">IF(Plananalyse!CV74=1,VLOOKUP(CV$5,Kruistabel!$B$6:$F$9,MATCH($C74,Kruistabel!$C$5:$F$5,0)+1,FALSE)+MIN(Kruistabel!$C$15,IF($D74="Ja",Kruistabel!$C$13,0)+IF(CV$6="Ja",Kruistabel!$C$14,0)),"")</f>
        <v>#REF!</v>
      </c>
      <c r="CW74" s="326" t="e">
        <f ca="1">IF(Plananalyse!CW74=1,VLOOKUP(CW$5,Kruistabel!$B$6:$F$9,MATCH($C74,Kruistabel!$C$5:$F$5,0)+1,FALSE)+MIN(Kruistabel!$C$15,IF($D74="Ja",Kruistabel!$C$13,0)+IF(CW$6="Ja",Kruistabel!$C$14,0)),"")</f>
        <v>#REF!</v>
      </c>
      <c r="CX74" s="326" t="e">
        <f ca="1">IF(Plananalyse!CX74=1,VLOOKUP(CX$5,Kruistabel!$B$6:$F$9,MATCH($C74,Kruistabel!$C$5:$F$5,0)+1,FALSE)+MIN(Kruistabel!$C$15,IF($D74="Ja",Kruistabel!$C$13,0)+IF(CX$6="Ja",Kruistabel!$C$14,0)),"")</f>
        <v>#REF!</v>
      </c>
      <c r="CY74" s="326" t="e">
        <f ca="1">IF(Plananalyse!CY74=1,VLOOKUP(CY$5,Kruistabel!$B$6:$F$9,MATCH($C74,Kruistabel!$C$5:$F$5,0)+1,FALSE)+MIN(Kruistabel!$C$15,IF($D74="Ja",Kruistabel!$C$13,0)+IF(CY$6="Ja",Kruistabel!$C$14,0)),"")</f>
        <v>#REF!</v>
      </c>
      <c r="CZ74" s="326" t="e">
        <f ca="1">IF(Plananalyse!CZ74=1,VLOOKUP(CZ$5,Kruistabel!$B$6:$F$9,MATCH($C74,Kruistabel!$C$5:$F$5,0)+1,FALSE)+MIN(Kruistabel!$C$15,IF($D74="Ja",Kruistabel!$C$13,0)+IF(CZ$6="Ja",Kruistabel!$C$14,0)),"")</f>
        <v>#REF!</v>
      </c>
      <c r="DA74" s="326" t="e">
        <f ca="1">IF(Plananalyse!DA74=1,VLOOKUP(DA$5,Kruistabel!$B$6:$F$9,MATCH($C74,Kruistabel!$C$5:$F$5,0)+1,FALSE)+MIN(Kruistabel!$C$15,IF($D74="Ja",Kruistabel!$C$13,0)+IF(DA$6="Ja",Kruistabel!$C$14,0)),"")</f>
        <v>#REF!</v>
      </c>
      <c r="DB74" s="326" t="e">
        <f ca="1">IF(Plananalyse!DB74=1,VLOOKUP(DB$5,Kruistabel!$B$6:$F$9,MATCH($C74,Kruistabel!$C$5:$F$5,0)+1,FALSE)+MIN(Kruistabel!$C$15,IF($D74="Ja",Kruistabel!$C$13,0)+IF(DB$6="Ja",Kruistabel!$C$14,0)),"")</f>
        <v>#REF!</v>
      </c>
      <c r="DC74" s="326" t="e">
        <f ca="1">IF(Plananalyse!DC74=1,VLOOKUP(DC$5,Kruistabel!$B$6:$F$9,MATCH($C74,Kruistabel!$C$5:$F$5,0)+1,FALSE)+MIN(Kruistabel!$C$15,IF($D74="Ja",Kruistabel!$C$13,0)+IF(DC$6="Ja",Kruistabel!$C$14,0)),"")</f>
        <v>#REF!</v>
      </c>
      <c r="DD74" s="327"/>
      <c r="DE74" s="326" t="e">
        <f ca="1">IF(Plananalyse!DE74=1,VLOOKUP(DE$5,Kruistabel!$B$6:$F$9,MATCH($C74,Kruistabel!$C$5:$F$5,0)+1,FALSE)+MIN(Kruistabel!$C$15,IF($D74="Ja",Kruistabel!$C$13,0)+IF(DE$6="Ja",Kruistabel!$C$14,0)),"")</f>
        <v>#REF!</v>
      </c>
      <c r="DF74" s="326" t="e">
        <f ca="1">IF(Plananalyse!DF74=1,VLOOKUP(DF$5,Kruistabel!$B$6:$F$9,MATCH($C74,Kruistabel!$C$5:$F$5,0)+1,FALSE)+MIN(Kruistabel!$C$15,IF($D74="Ja",Kruistabel!$C$13,0)+IF(DF$6="Ja",Kruistabel!$C$14,0)),"")</f>
        <v>#REF!</v>
      </c>
      <c r="DG74" s="326" t="e">
        <f ca="1">IF(Plananalyse!DG74=1,VLOOKUP(DG$5,Kruistabel!$B$6:$F$9,MATCH($C74,Kruistabel!$C$5:$F$5,0)+1,FALSE)+MIN(Kruistabel!$C$15,IF($D74="Ja",Kruistabel!$C$13,0)+IF(DG$6="Ja",Kruistabel!$C$14,0)),"")</f>
        <v>#REF!</v>
      </c>
      <c r="DH74" s="326" t="e">
        <f ca="1">IF(Plananalyse!DH74=1,VLOOKUP(DH$5,Kruistabel!$B$6:$F$9,MATCH($C74,Kruistabel!$C$5:$F$5,0)+1,FALSE)+MIN(Kruistabel!$C$15,IF($D74="Ja",Kruistabel!$C$13,0)+IF(DH$6="Ja",Kruistabel!$C$14,0)),"")</f>
        <v>#REF!</v>
      </c>
      <c r="DI74" s="326" t="e">
        <f ca="1">IF(Plananalyse!DI74=1,VLOOKUP(DI$5,Kruistabel!$B$6:$F$9,MATCH($C74,Kruistabel!$C$5:$F$5,0)+1,FALSE)+MIN(Kruistabel!$C$15,IF($D74="Ja",Kruistabel!$C$13,0)+IF(DI$6="Ja",Kruistabel!$C$14,0)),"")</f>
        <v>#REF!</v>
      </c>
      <c r="DJ74" s="326" t="e">
        <f ca="1">IF(Plananalyse!DJ74=1,VLOOKUP(DJ$5,Kruistabel!$B$6:$F$9,MATCH($C74,Kruistabel!$C$5:$F$5,0)+1,FALSE)+MIN(Kruistabel!$C$15,IF($D74="Ja",Kruistabel!$C$13,0)+IF(DJ$6="Ja",Kruistabel!$C$14,0)),"")</f>
        <v>#REF!</v>
      </c>
      <c r="DK74" s="326" t="e">
        <f ca="1">IF(Plananalyse!DK74=1,VLOOKUP(DK$5,Kruistabel!$B$6:$F$9,MATCH($C74,Kruistabel!$C$5:$F$5,0)+1,FALSE)+MIN(Kruistabel!$C$15,IF($D74="Ja",Kruistabel!$C$13,0)+IF(DK$6="Ja",Kruistabel!$C$14,0)),"")</f>
        <v>#REF!</v>
      </c>
      <c r="DL74" s="326" t="e">
        <f ca="1">IF(Plananalyse!DL74=1,VLOOKUP(DL$5,Kruistabel!$B$6:$F$9,MATCH($C74,Kruistabel!$C$5:$F$5,0)+1,FALSE)+MIN(Kruistabel!$C$15,IF($D74="Ja",Kruistabel!$C$13,0)+IF(DL$6="Ja",Kruistabel!$C$14,0)),"")</f>
        <v>#REF!</v>
      </c>
      <c r="DM74" s="327"/>
      <c r="DN74" s="326" t="e">
        <f ca="1">IF(Plananalyse!DN74=1,VLOOKUP(DN$5,Kruistabel!$B$6:$F$9,MATCH($C74,Kruistabel!$C$5:$F$5,0)+1,FALSE)+MIN(Kruistabel!$C$15,IF($D74="Ja",Kruistabel!$C$13,0)+IF(DN$6="Ja",Kruistabel!$C$14,0)),"")</f>
        <v>#REF!</v>
      </c>
      <c r="DO74" s="326" t="e">
        <f ca="1">IF(Plananalyse!DO74=1,VLOOKUP(DO$5,Kruistabel!$B$6:$F$9,MATCH($C74,Kruistabel!$C$5:$F$5,0)+1,FALSE)+MIN(Kruistabel!$C$15,IF($D74="Ja",Kruistabel!$C$13,0)+IF(DO$6="Ja",Kruistabel!$C$14,0)),"")</f>
        <v>#REF!</v>
      </c>
      <c r="DP74" s="326" t="e">
        <f ca="1">IF(Plananalyse!DP74=1,VLOOKUP(DP$5,Kruistabel!$B$6:$F$9,MATCH($C74,Kruistabel!$C$5:$F$5,0)+1,FALSE)+MIN(Kruistabel!$C$15,IF($D74="Ja",Kruistabel!$C$13,0)+IF(DP$6="Ja",Kruistabel!$C$14,0)),"")</f>
        <v>#REF!</v>
      </c>
      <c r="DQ74" s="326" t="e">
        <f ca="1">IF(Plananalyse!DQ74=1,VLOOKUP(DQ$5,Kruistabel!$B$6:$F$9,MATCH($C74,Kruistabel!$C$5:$F$5,0)+1,FALSE)+MIN(Kruistabel!$C$15,IF($D74="Ja",Kruistabel!$C$13,0)+IF(DQ$6="Ja",Kruistabel!$C$14,0)),"")</f>
        <v>#REF!</v>
      </c>
      <c r="DR74" s="326" t="e">
        <f ca="1">IF(Plananalyse!DR74=1,VLOOKUP(DR$5,Kruistabel!$B$6:$F$9,MATCH($C74,Kruistabel!$C$5:$F$5,0)+1,FALSE)+MIN(Kruistabel!$C$15,IF($D74="Ja",Kruistabel!$C$13,0)+IF(DR$6="Ja",Kruistabel!$C$14,0)),"")</f>
        <v>#REF!</v>
      </c>
      <c r="DS74" s="326" t="e">
        <f ca="1">IF(Plananalyse!DS74=1,VLOOKUP(DS$5,Kruistabel!$B$6:$F$9,MATCH($C74,Kruistabel!$C$5:$F$5,0)+1,FALSE)+MIN(Kruistabel!$C$15,IF($D74="Ja",Kruistabel!$C$13,0)+IF(DS$6="Ja",Kruistabel!$C$14,0)),"")</f>
        <v>#REF!</v>
      </c>
      <c r="DT74" s="326" t="e">
        <f ca="1">IF(Plananalyse!DT74=1,VLOOKUP(DT$5,Kruistabel!$B$6:$F$9,MATCH($C74,Kruistabel!$C$5:$F$5,0)+1,FALSE)+MIN(Kruistabel!$C$15,IF($D74="Ja",Kruistabel!$C$13,0)+IF(DT$6="Ja",Kruistabel!$C$14,0)),"")</f>
        <v>#REF!</v>
      </c>
      <c r="DU74" s="326" t="e">
        <f ca="1">IF(Plananalyse!DU74=1,VLOOKUP(DU$5,Kruistabel!$B$6:$F$9,MATCH($C74,Kruistabel!$C$5:$F$5,0)+1,FALSE)+MIN(Kruistabel!$C$15,IF($D74="Ja",Kruistabel!$C$13,0)+IF(DU$6="Ja",Kruistabel!$C$14,0)),"")</f>
        <v>#REF!</v>
      </c>
      <c r="DV74" s="326" t="e">
        <f ca="1">IF(Plananalyse!DV74=1,VLOOKUP(DV$5,Kruistabel!$B$6:$F$9,MATCH($C74,Kruistabel!$C$5:$F$5,0)+1,FALSE)+MIN(Kruistabel!$C$15,IF($D74="Ja",Kruistabel!$C$13,0)+IF(DV$6="Ja",Kruistabel!$C$14,0)),"")</f>
        <v>#REF!</v>
      </c>
      <c r="DW74" s="326" t="e">
        <f ca="1">IF(Plananalyse!DW74=1,VLOOKUP(DW$5,Kruistabel!$B$6:$F$9,MATCH($C74,Kruistabel!$C$5:$F$5,0)+1,FALSE)+MIN(Kruistabel!$C$15,IF($D74="Ja",Kruistabel!$C$13,0)+IF(DW$6="Ja",Kruistabel!$C$14,0)),"")</f>
        <v>#REF!</v>
      </c>
      <c r="DX74" s="326" t="e">
        <f ca="1">IF(Plananalyse!DX74=1,VLOOKUP(DX$5,Kruistabel!$B$6:$F$9,MATCH($C74,Kruistabel!$C$5:$F$5,0)+1,FALSE)+MIN(Kruistabel!$C$15,IF($D74="Ja",Kruistabel!$C$13,0)+IF(DX$6="Ja",Kruistabel!$C$14,0)),"")</f>
        <v>#REF!</v>
      </c>
      <c r="DY74" s="327"/>
      <c r="DZ74" s="326" t="e">
        <f ca="1">IF(Plananalyse!DZ74=1,VLOOKUP(DZ$5,Kruistabel!$B$6:$F$9,MATCH($C74,Kruistabel!$C$5:$F$5,0)+1,FALSE)+MIN(Kruistabel!$C$15,IF($D74="Ja",Kruistabel!$C$13,0)+IF(DZ$6="Ja",Kruistabel!$C$14,0)),"")</f>
        <v>#REF!</v>
      </c>
      <c r="EA74" s="326" t="e">
        <f ca="1">IF(Plananalyse!EA74=1,VLOOKUP(EA$5,Kruistabel!$B$6:$F$9,MATCH($C74,Kruistabel!$C$5:$F$5,0)+1,FALSE)+MIN(Kruistabel!$C$15,IF($D74="Ja",Kruistabel!$C$13,0)+IF(EA$6="Ja",Kruistabel!$C$14,0)),"")</f>
        <v>#REF!</v>
      </c>
      <c r="EB74" s="326" t="e">
        <f ca="1">IF(Plananalyse!EB74=1,VLOOKUP(EB$5,Kruistabel!$B$6:$F$9,MATCH($C74,Kruistabel!$C$5:$F$5,0)+1,FALSE)+MIN(Kruistabel!$C$15,IF($D74="Ja",Kruistabel!$C$13,0)+IF(EB$6="Ja",Kruistabel!$C$14,0)),"")</f>
        <v>#REF!</v>
      </c>
      <c r="EC74" s="326" t="e">
        <f ca="1">IF(Plananalyse!EC74=1,VLOOKUP(EC$5,Kruistabel!$B$6:$F$9,MATCH($C74,Kruistabel!$C$5:$F$5,0)+1,FALSE)+MIN(Kruistabel!$C$15,IF($D74="Ja",Kruistabel!$C$13,0)+IF(EC$6="Ja",Kruistabel!$C$14,0)),"")</f>
        <v>#REF!</v>
      </c>
      <c r="ED74" s="327"/>
      <c r="EE74" s="326" t="e">
        <f ca="1">IF(Plananalyse!EE74=1,VLOOKUP(EE$5,Kruistabel!$B$6:$F$9,MATCH($C74,Kruistabel!$C$5:$F$5,0)+1,FALSE)+MIN(Kruistabel!$C$15,IF($D74="Ja",Kruistabel!$C$13,0)+IF(EE$6="Ja",Kruistabel!$C$14,0)),"")</f>
        <v>#REF!</v>
      </c>
      <c r="EF74" s="326" t="e">
        <f ca="1">IF(Plananalyse!EF74=1,VLOOKUP(EF$5,Kruistabel!$B$6:$F$9,MATCH($C74,Kruistabel!$C$5:$F$5,0)+1,FALSE)+MIN(Kruistabel!$C$15,IF($D74="Ja",Kruistabel!$C$13,0)+IF(EF$6="Ja",Kruistabel!$C$14,0)),"")</f>
        <v>#REF!</v>
      </c>
      <c r="EG74" s="326" t="e">
        <f ca="1">IF(Plananalyse!EG74=1,VLOOKUP(EG$5,Kruistabel!$B$6:$F$9,MATCH($C74,Kruistabel!$C$5:$F$5,0)+1,FALSE)+MIN(Kruistabel!$C$15,IF($D74="Ja",Kruistabel!$C$13,0)+IF(EG$6="Ja",Kruistabel!$C$14,0)),"")</f>
        <v>#REF!</v>
      </c>
      <c r="EH74" s="326" t="e">
        <f ca="1">IF(Plananalyse!EH74=1,VLOOKUP(EH$5,Kruistabel!$B$6:$F$9,MATCH($C74,Kruistabel!$C$5:$F$5,0)+1,FALSE)+MIN(Kruistabel!$C$15,IF($D74="Ja",Kruistabel!$C$13,0)+IF(EH$6="Ja",Kruistabel!$C$14,0)),"")</f>
        <v>#REF!</v>
      </c>
      <c r="EI74" s="326" t="e">
        <f ca="1">IF(Plananalyse!EI74=1,VLOOKUP(EI$5,Kruistabel!$B$6:$F$9,MATCH($C74,Kruistabel!$C$5:$F$5,0)+1,FALSE)+MIN(Kruistabel!$C$15,IF($D74="Ja",Kruistabel!$C$13,0)+IF(EI$6="Ja",Kruistabel!$C$14,0)),"")</f>
        <v>#REF!</v>
      </c>
      <c r="EJ74" s="331" t="str">
        <f>IF(Plananalyse!EJ74=1,VLOOKUP(EJ$5,Kruistabel!$B$6:$F$9,MATCH($C74,Kruistabel!$C$5:$F$5,0)+1,FALSE)+MIN(Kruistabel!$C$15,IF($D74="Ja",Kruistabel!$C$13,0)+IF(EJ$6="Ja",Kruistabel!$C$14,0)),"")</f>
        <v/>
      </c>
      <c r="EK74" s="164"/>
      <c r="EL74" s="164"/>
      <c r="EM74" s="164"/>
      <c r="EN74" s="164"/>
    </row>
    <row r="75" spans="1:144" hidden="1">
      <c r="B75" s="337" t="e">
        <f>Classificatietabel!#REF!</f>
        <v>#REF!</v>
      </c>
      <c r="C75" s="160" t="e">
        <f>_xlfn.IFNA(VLOOKUP($B75,Classificatietabel!$B$6:$I$91,C$7,FALSE),"")</f>
        <v>#REF!</v>
      </c>
      <c r="D75" s="160" t="e">
        <f>_xlfn.IFNA(VLOOKUP($B75,Classificatietabel!$B$6:$I$91,D$7,FALSE),"")</f>
        <v>#REF!</v>
      </c>
      <c r="E75" s="119" t="e">
        <f>IF(AND(D75="laag",$D$3=1),0,_xlfn.IFNA(IF(VLOOKUP($B75,Classificatietabel!$B$6:$H$91,$E$5,FALSE)="Ja",1,0),""))</f>
        <v>#REF!</v>
      </c>
      <c r="F75" s="163"/>
      <c r="G75" s="326" t="e">
        <f>IF(Plananalyse!G75=1,VLOOKUP(G$5,Kruistabel!$B$6:$F$9,MATCH($C75,Kruistabel!$C$5:$F$5,0)+1,FALSE)+MIN(Kruistabel!$C$15,IF($D75="Ja",Kruistabel!$C$13,0)+IF(G$6="Ja",Kruistabel!$C$14,0)),"")</f>
        <v>#REF!</v>
      </c>
      <c r="H75" s="326" t="e">
        <f>IF(Plananalyse!H75=1,VLOOKUP(H$5,Kruistabel!$B$6:$F$9,MATCH($C75,Kruistabel!$C$5:$F$5,0)+1,FALSE)+MIN(Kruistabel!$C$15,IF($D75="Ja",Kruistabel!$C$13,0)+IF(H$6="Ja",Kruistabel!$C$14,0)),"")</f>
        <v>#REF!</v>
      </c>
      <c r="I75" s="326" t="e">
        <f>IF(Plananalyse!I75=1,VLOOKUP(I$5,Kruistabel!$B$6:$F$9,MATCH($C75,Kruistabel!$C$5:$F$5,0)+1,FALSE)+MIN(Kruistabel!$C$15,IF($D75="Ja",Kruistabel!$C$13,0)+IF(I$6="Ja",Kruistabel!$C$14,0)),"")</f>
        <v>#REF!</v>
      </c>
      <c r="J75" s="326" t="e">
        <f>IF(Plananalyse!J75=1,VLOOKUP(J$5,Kruistabel!$B$6:$F$9,MATCH($C75,Kruistabel!$C$5:$F$5,0)+1,FALSE)+MIN(Kruistabel!$C$15,IF($D75="Ja",Kruistabel!$C$13,0)+IF(J$6="Ja",Kruistabel!$C$14,0)),"")</f>
        <v>#REF!</v>
      </c>
      <c r="K75" s="326" t="e">
        <f>IF(Plananalyse!K75=1,VLOOKUP(K$5,Kruistabel!$B$6:$F$9,MATCH($C75,Kruistabel!$C$5:$F$5,0)+1,FALSE)+MIN(Kruistabel!$C$15,IF($D75="Ja",Kruistabel!$C$13,0)+IF(K$6="Ja",Kruistabel!$C$14,0)),"")</f>
        <v>#REF!</v>
      </c>
      <c r="L75" s="326" t="e">
        <f>IF(Plananalyse!L75=1,VLOOKUP(L$5,Kruistabel!$B$6:$F$9,MATCH($C75,Kruistabel!$C$5:$F$5,0)+1,FALSE)+MIN(Kruistabel!$C$15,IF($D75="Ja",Kruistabel!$C$13,0)+IF(L$6="Ja",Kruistabel!$C$14,0)),"")</f>
        <v>#REF!</v>
      </c>
      <c r="M75" s="326" t="e">
        <f>IF(Plananalyse!M75=1,VLOOKUP(M$5,Kruistabel!$B$6:$F$9,MATCH($C75,Kruistabel!$C$5:$F$5,0)+1,FALSE)+MIN(Kruistabel!$C$15,IF($D75="Ja",Kruistabel!$C$13,0)+IF(M$6="Ja",Kruistabel!$C$14,0)),"")</f>
        <v>#REF!</v>
      </c>
      <c r="N75" s="326" t="e">
        <f>IF(Plananalyse!N75=1,VLOOKUP(N$5,Kruistabel!$B$6:$F$9,MATCH($C75,Kruistabel!$C$5:$F$5,0)+1,FALSE)+MIN(Kruistabel!$C$15,IF($D75="Ja",Kruistabel!$C$13,0)+IF(N$6="Ja",Kruistabel!$C$14,0)),"")</f>
        <v>#REF!</v>
      </c>
      <c r="O75" s="326" t="e">
        <f>IF(Plananalyse!O75=1,VLOOKUP(O$5,Kruistabel!$B$6:$F$9,MATCH($C75,Kruistabel!$C$5:$F$5,0)+1,FALSE)+MIN(Kruistabel!$C$15,IF($D75="Ja",Kruistabel!$C$13,0)+IF(O$6="Ja",Kruistabel!$C$14,0)),"")</f>
        <v>#REF!</v>
      </c>
      <c r="P75" s="326" t="e">
        <f>IF(Plananalyse!P75=1,VLOOKUP(P$5,Kruistabel!$B$6:$F$9,MATCH($C75,Kruistabel!$C$5:$F$5,0)+1,FALSE)+MIN(Kruistabel!$C$15,IF($D75="Ja",Kruistabel!$C$13,0)+IF(P$6="Ja",Kruistabel!$C$14,0)),"")</f>
        <v>#REF!</v>
      </c>
      <c r="Q75" s="326" t="e">
        <f>IF(Plananalyse!Q75=1,VLOOKUP(Q$5,Kruistabel!$B$6:$F$9,MATCH($C75,Kruistabel!$C$5:$F$5,0)+1,FALSE)+MIN(Kruistabel!$C$15,IF($D75="Ja",Kruistabel!$C$13,0)+IF(Q$6="Ja",Kruistabel!$C$14,0)),"")</f>
        <v>#REF!</v>
      </c>
      <c r="R75" s="326" t="e">
        <f>IF(Plananalyse!R75=1,VLOOKUP(R$5,Kruistabel!$B$6:$F$9,MATCH($C75,Kruistabel!$C$5:$F$5,0)+1,FALSE)+MIN(Kruistabel!$C$15,IF($D75="Ja",Kruistabel!$C$13,0)+IF(R$6="Ja",Kruistabel!$C$14,0)),"")</f>
        <v>#REF!</v>
      </c>
      <c r="S75" s="326" t="e">
        <f>IF(Plananalyse!S75=1,VLOOKUP(S$5,Kruistabel!$B$6:$F$9,MATCH($C75,Kruistabel!$C$5:$F$5,0)+1,FALSE)+MIN(Kruistabel!$C$15,IF($D75="Ja",Kruistabel!$C$13,0)+IF(S$6="Ja",Kruistabel!$C$14,0)),"")</f>
        <v>#REF!</v>
      </c>
      <c r="T75" s="326" t="e">
        <f>IF(Plananalyse!T75=1,VLOOKUP(T$5,Kruistabel!$B$6:$F$9,MATCH($C75,Kruistabel!$C$5:$F$5,0)+1,FALSE)+MIN(Kruistabel!$C$15,IF($D75="Ja",Kruistabel!$C$13,0)+IF(T$6="Ja",Kruistabel!$C$14,0)),"")</f>
        <v>#REF!</v>
      </c>
      <c r="U75" s="326" t="e">
        <f>IF(Plananalyse!U75=1,VLOOKUP(U$5,Kruistabel!$B$6:$F$9,MATCH($C75,Kruistabel!$C$5:$F$5,0)+1,FALSE)+MIN(Kruistabel!$C$15,IF($D75="Ja",Kruistabel!$C$13,0)+IF(U$6="Ja",Kruistabel!$C$14,0)),"")</f>
        <v>#REF!</v>
      </c>
      <c r="V75" s="326" t="e">
        <f>IF(Plananalyse!V75=1,VLOOKUP(V$5,Kruistabel!$B$6:$F$9,MATCH($C75,Kruistabel!$C$5:$F$5,0)+1,FALSE)+MIN(Kruistabel!$C$15,IF($D75="Ja",Kruistabel!$C$13,0)+IF(V$6="Ja",Kruistabel!$C$14,0)),"")</f>
        <v>#REF!</v>
      </c>
      <c r="W75" s="326" t="e">
        <f>IF(Plananalyse!W75=1,VLOOKUP(W$5,Kruistabel!$B$6:$F$9,MATCH($C75,Kruistabel!$C$5:$F$5,0)+1,FALSE)+MIN(Kruistabel!$C$15,IF($D75="Ja",Kruistabel!$C$13,0)+IF(W$6="Ja",Kruistabel!$C$14,0)),"")</f>
        <v>#REF!</v>
      </c>
      <c r="X75" s="326" t="e">
        <f>IF(Plananalyse!X75=1,VLOOKUP(X$5,Kruistabel!$B$6:$F$9,MATCH($C75,Kruistabel!$C$5:$F$5,0)+1,FALSE)+MIN(Kruistabel!$C$15,IF($D75="Ja",Kruistabel!$C$13,0)+IF(X$6="Ja",Kruistabel!$C$14,0)),"")</f>
        <v>#REF!</v>
      </c>
      <c r="Y75" s="326" t="e">
        <f>IF(Plananalyse!Y75=1,VLOOKUP(Y$5,Kruistabel!$B$6:$F$9,MATCH($C75,Kruistabel!$C$5:$F$5,0)+1,FALSE)+MIN(Kruistabel!$C$15,IF($D75="Ja",Kruistabel!$C$13,0)+IF(Y$6="Ja",Kruistabel!$C$14,0)),"")</f>
        <v>#REF!</v>
      </c>
      <c r="Z75" s="326" t="e">
        <f>IF(Plananalyse!Z75=1,VLOOKUP(Z$5,Kruistabel!$B$6:$F$9,MATCH($C75,Kruistabel!$C$5:$F$5,0)+1,FALSE)+MIN(Kruistabel!$C$15,IF($D75="Ja",Kruistabel!$C$13,0)+IF(Z$6="Ja",Kruistabel!$C$14,0)),"")</f>
        <v>#REF!</v>
      </c>
      <c r="AA75" s="326" t="e">
        <f>IF(Plananalyse!AA75=1,VLOOKUP(AA$5,Kruistabel!$B$6:$F$9,MATCH($C75,Kruistabel!$C$5:$F$5,0)+1,FALSE)+MIN(Kruistabel!$C$15,IF($D75="Ja",Kruistabel!$C$13,0)+IF(AA$6="Ja",Kruistabel!$C$14,0)),"")</f>
        <v>#REF!</v>
      </c>
      <c r="AB75" s="326" t="e">
        <f>IF(Plananalyse!AB75=1,VLOOKUP(AB$5,Kruistabel!$B$6:$F$9,MATCH($C75,Kruistabel!$C$5:$F$5,0)+1,FALSE)+MIN(Kruistabel!$C$15,IF($D75="Ja",Kruistabel!$C$13,0)+IF(AB$6="Ja",Kruistabel!$C$14,0)),"")</f>
        <v>#REF!</v>
      </c>
      <c r="AC75" s="326" t="e">
        <f>IF(Plananalyse!AC75=1,VLOOKUP(AC$5,Kruistabel!$B$6:$F$9,MATCH($C75,Kruistabel!$C$5:$F$5,0)+1,FALSE)+MIN(Kruistabel!$C$15,IF($D75="Ja",Kruistabel!$C$13,0)+IF(AC$6="Ja",Kruistabel!$C$14,0)),"")</f>
        <v>#REF!</v>
      </c>
      <c r="AD75" s="326" t="e">
        <f>IF(Plananalyse!AD75=1,VLOOKUP(AD$5,Kruistabel!$B$6:$F$9,MATCH($C75,Kruistabel!$C$5:$F$5,0)+1,FALSE)+MIN(Kruistabel!$C$15,IF($D75="Ja",Kruistabel!$C$13,0)+IF(AD$6="Ja",Kruistabel!$C$14,0)),"")</f>
        <v>#REF!</v>
      </c>
      <c r="AE75" s="326" t="e">
        <f>IF(Plananalyse!AE75=1,VLOOKUP(AE$5,Kruistabel!$B$6:$F$9,MATCH($C75,Kruistabel!$C$5:$F$5,0)+1,FALSE)+MIN(Kruistabel!$C$15,IF($D75="Ja",Kruistabel!$C$13,0)+IF(AE$6="Ja",Kruistabel!$C$14,0)),"")</f>
        <v>#REF!</v>
      </c>
      <c r="AF75" s="326" t="e">
        <f>IF(Plananalyse!AF75=1,VLOOKUP(AF$5,Kruistabel!$B$6:$F$9,MATCH($C75,Kruistabel!$C$5:$F$5,0)+1,FALSE)+MIN(Kruistabel!$C$15,IF($D75="Ja",Kruistabel!$C$13,0)+IF(AF$6="Ja",Kruistabel!$C$14,0)),"")</f>
        <v>#REF!</v>
      </c>
      <c r="AG75" s="326" t="e">
        <f>IF(Plananalyse!AG75=1,VLOOKUP(AG$5,Kruistabel!$B$6:$F$9,MATCH($C75,Kruistabel!$C$5:$F$5,0)+1,FALSE)+MIN(Kruistabel!$C$15,IF($D75="Ja",Kruistabel!$C$13,0)+IF(AG$6="Ja",Kruistabel!$C$14,0)),"")</f>
        <v>#REF!</v>
      </c>
      <c r="AH75" s="326" t="e">
        <f>IF(Plananalyse!AH75=1,VLOOKUP(AH$5,Kruistabel!$B$6:$F$9,MATCH($C75,Kruistabel!$C$5:$F$5,0)+1,FALSE)+MIN(Kruistabel!$C$15,IF($D75="Ja",Kruistabel!$C$13,0)+IF(AH$6="Ja",Kruistabel!$C$14,0)),"")</f>
        <v>#REF!</v>
      </c>
      <c r="AI75" s="326" t="e">
        <f>IF(Plananalyse!AI75=1,VLOOKUP(AI$5,Kruistabel!$B$6:$F$9,MATCH($C75,Kruistabel!$C$5:$F$5,0)+1,FALSE)+MIN(Kruistabel!$C$15,IF($D75="Ja",Kruistabel!$C$13,0)+IF(AI$6="Ja",Kruistabel!$C$14,0)),"")</f>
        <v>#REF!</v>
      </c>
      <c r="AJ75" s="326" t="e">
        <f>IF(Plananalyse!AJ75=1,VLOOKUP(AJ$5,Kruistabel!$B$6:$F$9,MATCH($C75,Kruistabel!$C$5:$F$5,0)+1,FALSE)+MIN(Kruistabel!$C$15,IF($D75="Ja",Kruistabel!$C$13,0)+IF(AJ$6="Ja",Kruistabel!$C$14,0)),"")</f>
        <v>#REF!</v>
      </c>
      <c r="AK75" s="326" t="e">
        <f>IF(Plananalyse!AK75=1,VLOOKUP(AK$5,Kruistabel!$B$6:$F$9,MATCH($C75,Kruistabel!$C$5:$F$5,0)+1,FALSE)+MIN(Kruistabel!$C$15,IF($D75="Ja",Kruistabel!$C$13,0)+IF(AK$6="Ja",Kruistabel!$C$14,0)),"")</f>
        <v>#REF!</v>
      </c>
      <c r="AL75" s="326" t="e">
        <f>IF(Plananalyse!AL75=1,VLOOKUP(AL$5,Kruistabel!$B$6:$F$9,MATCH($C75,Kruistabel!$C$5:$F$5,0)+1,FALSE)+MIN(Kruistabel!$C$15,IF($D75="Ja",Kruistabel!$C$13,0)+IF(AL$6="Ja",Kruistabel!$C$14,0)),"")</f>
        <v>#REF!</v>
      </c>
      <c r="AM75" s="326" t="e">
        <f>IF(Plananalyse!AM75=1,VLOOKUP(AM$5,Kruistabel!$B$6:$F$9,MATCH($C75,Kruistabel!$C$5:$F$5,0)+1,FALSE)+MIN(Kruistabel!$C$15,IF($D75="Ja",Kruistabel!$C$13,0)+IF(AM$6="Ja",Kruistabel!$C$14,0)),"")</f>
        <v>#REF!</v>
      </c>
      <c r="AN75" s="327"/>
      <c r="AO75" s="326" t="e">
        <f>IF(Plananalyse!AO75=1,VLOOKUP(AO$5,Kruistabel!$B$6:$F$9,MATCH($C75,Kruistabel!$C$5:$F$5,0)+1,FALSE)+MIN(Kruistabel!$C$15,IF($D75="Ja",Kruistabel!$C$13,0)+IF(AO$6="Ja",Kruistabel!$C$14,0)),"")</f>
        <v>#REF!</v>
      </c>
      <c r="AP75" s="326" t="e">
        <f>IF(Plananalyse!AP75=1,VLOOKUP(AP$5,Kruistabel!$B$6:$F$9,MATCH($C75,Kruistabel!$C$5:$F$5,0)+1,FALSE)+MIN(Kruistabel!$C$15,IF($D75="Ja",Kruistabel!$C$13,0)+IF(AP$6="Ja",Kruistabel!$C$14,0)),"")</f>
        <v>#REF!</v>
      </c>
      <c r="AQ75" s="326" t="e">
        <f>IF(Plananalyse!AQ75=1,VLOOKUP(AQ$5,Kruistabel!$B$6:$F$9,MATCH($C75,Kruistabel!$C$5:$F$5,0)+1,FALSE)+MIN(Kruistabel!$C$15,IF($D75="Ja",Kruistabel!$C$13,0)+IF(AQ$6="Ja",Kruistabel!$C$14,0)),"")</f>
        <v>#REF!</v>
      </c>
      <c r="AR75" s="326" t="e">
        <f>IF(Plananalyse!AR75=1,VLOOKUP(AR$5,Kruistabel!$B$6:$F$9,MATCH($C75,Kruistabel!$C$5:$F$5,0)+1,FALSE)+MIN(Kruistabel!$C$15,IF($D75="Ja",Kruistabel!$C$13,0)+IF(AR$6="Ja",Kruistabel!$C$14,0)),"")</f>
        <v>#REF!</v>
      </c>
      <c r="AS75" s="326" t="e">
        <f>IF(Plananalyse!AS75=1,VLOOKUP(AS$5,Kruistabel!$B$6:$F$9,MATCH($C75,Kruistabel!$C$5:$F$5,0)+1,FALSE)+MIN(Kruistabel!$C$15,IF($D75="Ja",Kruistabel!$C$13,0)+IF(AS$6="Ja",Kruistabel!$C$14,0)),"")</f>
        <v>#REF!</v>
      </c>
      <c r="AT75" s="326" t="e">
        <f>IF(Plananalyse!AT75=1,VLOOKUP(AT$5,Kruistabel!$B$6:$F$9,MATCH($C75,Kruistabel!$C$5:$F$5,0)+1,FALSE)+MIN(Kruistabel!$C$15,IF($D75="Ja",Kruistabel!$C$13,0)+IF(AT$6="Ja",Kruistabel!$C$14,0)),"")</f>
        <v>#REF!</v>
      </c>
      <c r="AU75" s="326" t="e">
        <f>IF(Plananalyse!AU75=1,VLOOKUP(AU$5,Kruistabel!$B$6:$F$9,MATCH($C75,Kruistabel!$C$5:$F$5,0)+1,FALSE)+MIN(Kruistabel!$C$15,IF($D75="Ja",Kruistabel!$C$13,0)+IF(AU$6="Ja",Kruistabel!$C$14,0)),"")</f>
        <v>#REF!</v>
      </c>
      <c r="AV75" s="326" t="e">
        <f>IF(Plananalyse!AV75=1,VLOOKUP(AV$5,Kruistabel!$B$6:$F$9,MATCH($C75,Kruistabel!$C$5:$F$5,0)+1,FALSE)+MIN(Kruistabel!$C$15,IF($D75="Ja",Kruistabel!$C$13,0)+IF(AV$6="Ja",Kruistabel!$C$14,0)),"")</f>
        <v>#REF!</v>
      </c>
      <c r="AW75" s="326" t="e">
        <f>IF(Plananalyse!AW75=1,VLOOKUP(AW$5,Kruistabel!$B$6:$F$9,MATCH($C75,Kruistabel!$C$5:$F$5,0)+1,FALSE)+MIN(Kruistabel!$C$15,IF($D75="Ja",Kruistabel!$C$13,0)+IF(AW$6="Ja",Kruistabel!$C$14,0)),"")</f>
        <v>#REF!</v>
      </c>
      <c r="AX75" s="326" t="e">
        <f>IF(Plananalyse!AX75=1,VLOOKUP(AX$5,Kruistabel!$B$6:$F$9,MATCH($C75,Kruistabel!$C$5:$F$5,0)+1,FALSE)+MIN(Kruistabel!$C$15,IF($D75="Ja",Kruistabel!$C$13,0)+IF(AX$6="Ja",Kruistabel!$C$14,0)),"")</f>
        <v>#REF!</v>
      </c>
      <c r="AY75" s="327"/>
      <c r="AZ75" s="326" t="e">
        <f>IF(Plananalyse!AZ75=1,VLOOKUP(AZ$5,Kruistabel!$B$6:$F$9,MATCH($C75,Kruistabel!$C$5:$F$5,0)+1,FALSE)+MIN(Kruistabel!$C$15,IF($D75="Ja",Kruistabel!$C$13,0)+IF(AZ$6="Ja",Kruistabel!$C$14,0)),"")</f>
        <v>#REF!</v>
      </c>
      <c r="BA75" s="326" t="e">
        <f>IF(Plananalyse!BA75=1,VLOOKUP(BA$5,Kruistabel!$B$6:$F$9,MATCH($C75,Kruistabel!$C$5:$F$5,0)+1,FALSE)+MIN(Kruistabel!$C$15,IF($D75="Ja",Kruistabel!$C$13,0)+IF(BA$6="Ja",Kruistabel!$C$14,0)),"")</f>
        <v>#REF!</v>
      </c>
      <c r="BB75" s="326" t="e">
        <f>IF(Plananalyse!BB75=1,VLOOKUP(BB$5,Kruistabel!$B$6:$F$9,MATCH($C75,Kruistabel!$C$5:$F$5,0)+1,FALSE)+MIN(Kruistabel!$C$15,IF($D75="Ja",Kruistabel!$C$13,0)+IF(BB$6="Ja",Kruistabel!$C$14,0)),"")</f>
        <v>#REF!</v>
      </c>
      <c r="BC75" s="326" t="e">
        <f>IF(Plananalyse!BC75=1,VLOOKUP(BC$5,Kruistabel!$B$6:$F$9,MATCH($C75,Kruistabel!$C$5:$F$5,0)+1,FALSE)+MIN(Kruistabel!$C$15,IF($D75="Ja",Kruistabel!$C$13,0)+IF(BC$6="Ja",Kruistabel!$C$14,0)),"")</f>
        <v>#REF!</v>
      </c>
      <c r="BD75" s="326" t="e">
        <f>IF(Plananalyse!BD75=1,VLOOKUP(BD$5,Kruistabel!$B$6:$F$9,MATCH($C75,Kruistabel!$C$5:$F$5,0)+1,FALSE)+MIN(Kruistabel!$C$15,IF($D75="Ja",Kruistabel!$C$13,0)+IF(BD$6="Ja",Kruistabel!$C$14,0)),"")</f>
        <v>#REF!</v>
      </c>
      <c r="BE75" s="326" t="e">
        <f>IF(Plananalyse!BE75=1,VLOOKUP(BE$5,Kruistabel!$B$6:$F$9,MATCH($C75,Kruistabel!$C$5:$F$5,0)+1,FALSE)+MIN(Kruistabel!$C$15,IF($D75="Ja",Kruistabel!$C$13,0)+IF(BE$6="Ja",Kruistabel!$C$14,0)),"")</f>
        <v>#REF!</v>
      </c>
      <c r="BF75" s="326" t="e">
        <f>IF(Plananalyse!BF75=1,VLOOKUP(BF$5,Kruistabel!$B$6:$F$9,MATCH($C75,Kruistabel!$C$5:$F$5,0)+1,FALSE)+MIN(Kruistabel!$C$15,IF($D75="Ja",Kruistabel!$C$13,0)+IF(BF$6="Ja",Kruistabel!$C$14,0)),"")</f>
        <v>#REF!</v>
      </c>
      <c r="BG75" s="326" t="e">
        <f>IF(Plananalyse!BG75=1,VLOOKUP(BG$5,Kruistabel!$B$6:$F$9,MATCH($C75,Kruistabel!$C$5:$F$5,0)+1,FALSE)+MIN(Kruistabel!$C$15,IF($D75="Ja",Kruistabel!$C$13,0)+IF(BG$6="Ja",Kruistabel!$C$14,0)),"")</f>
        <v>#REF!</v>
      </c>
      <c r="BH75" s="326" t="e">
        <f>IF(Plananalyse!BH75=1,VLOOKUP(BH$5,Kruistabel!$B$6:$F$9,MATCH($C75,Kruistabel!$C$5:$F$5,0)+1,FALSE)+MIN(Kruistabel!$C$15,IF($D75="Ja",Kruistabel!$C$13,0)+IF(BH$6="Ja",Kruistabel!$C$14,0)),"")</f>
        <v>#REF!</v>
      </c>
      <c r="BI75" s="327"/>
      <c r="BJ75" s="326" t="e">
        <f>IF(Plananalyse!BJ75=1,VLOOKUP(BJ$5,Kruistabel!$B$6:$F$9,MATCH($C75,Kruistabel!$C$5:$F$5,0)+1,FALSE)+MIN(Kruistabel!$C$15,IF($D75="Ja",Kruistabel!$C$13,0)+IF(BJ$6="Ja",Kruistabel!$C$14,0)),"")</f>
        <v>#REF!</v>
      </c>
      <c r="BK75" s="326" t="e">
        <f>IF(Plananalyse!BK75=1,VLOOKUP(BK$5,Kruistabel!$B$6:$F$9,MATCH($C75,Kruistabel!$C$5:$F$5,0)+1,FALSE)+MIN(Kruistabel!$C$15,IF($D75="Ja",Kruistabel!$C$13,0)+IF(BK$6="Ja",Kruistabel!$C$14,0)),"")</f>
        <v>#REF!</v>
      </c>
      <c r="BL75" s="326" t="e">
        <f>IF(Plananalyse!BL75=1,VLOOKUP(BL$5,Kruistabel!$B$6:$F$9,MATCH($C75,Kruistabel!$C$5:$F$5,0)+1,FALSE)+MIN(Kruistabel!$C$15,IF($D75="Ja",Kruistabel!$C$13,0)+IF(BL$6="Ja",Kruistabel!$C$14,0)),"")</f>
        <v>#REF!</v>
      </c>
      <c r="BM75" s="326" t="e">
        <f>IF(Plananalyse!BM75=1,VLOOKUP(BM$5,Kruistabel!$B$6:$F$9,MATCH($C75,Kruistabel!$C$5:$F$5,0)+1,FALSE)+MIN(Kruistabel!$C$15,IF($D75="Ja",Kruistabel!$C$13,0)+IF(BM$6="Ja",Kruistabel!$C$14,0)),"")</f>
        <v>#REF!</v>
      </c>
      <c r="BN75" s="326" t="e">
        <f>IF(Plananalyse!BN75=1,VLOOKUP(BN$5,Kruistabel!$B$6:$F$9,MATCH($C75,Kruistabel!$C$5:$F$5,0)+1,FALSE)+MIN(Kruistabel!$C$15,IF($D75="Ja",Kruistabel!$C$13,0)+IF(BN$6="Ja",Kruistabel!$C$14,0)),"")</f>
        <v>#REF!</v>
      </c>
      <c r="BO75" s="326" t="e">
        <f>IF(Plananalyse!BO75=1,VLOOKUP(BO$5,Kruistabel!$B$6:$F$9,MATCH($C75,Kruistabel!$C$5:$F$5,0)+1,FALSE)+MIN(Kruistabel!$C$15,IF($D75="Ja",Kruistabel!$C$13,0)+IF(BO$6="Ja",Kruistabel!$C$14,0)),"")</f>
        <v>#REF!</v>
      </c>
      <c r="BP75" s="326" t="e">
        <f>IF(Plananalyse!BP75=1,VLOOKUP(BP$5,Kruistabel!$B$6:$F$9,MATCH($C75,Kruistabel!$C$5:$F$5,0)+1,FALSE)+MIN(Kruistabel!$C$15,IF($D75="Ja",Kruistabel!$C$13,0)+IF(BP$6="Ja",Kruistabel!$C$14,0)),"")</f>
        <v>#REF!</v>
      </c>
      <c r="BQ75" s="326" t="e">
        <f>IF(Plananalyse!BQ75=1,VLOOKUP(BQ$5,Kruistabel!$B$6:$F$9,MATCH($C75,Kruistabel!$C$5:$F$5,0)+1,FALSE)+MIN(Kruistabel!$C$15,IF($D75="Ja",Kruistabel!$C$13,0)+IF(BQ$6="Ja",Kruistabel!$C$14,0)),"")</f>
        <v>#REF!</v>
      </c>
      <c r="BR75" s="326" t="e">
        <f>IF(Plananalyse!BR75=1,VLOOKUP(BR$5,Kruistabel!$B$6:$F$9,MATCH($C75,Kruistabel!$C$5:$F$5,0)+1,FALSE)+MIN(Kruistabel!$C$15,IF($D75="Ja",Kruistabel!$C$13,0)+IF(BR$6="Ja",Kruistabel!$C$14,0)),"")</f>
        <v>#REF!</v>
      </c>
      <c r="BS75" s="326" t="e">
        <f>IF(Plananalyse!BS75=1,VLOOKUP(BS$5,Kruistabel!$B$6:$F$9,MATCH($C75,Kruistabel!$C$5:$F$5,0)+1,FALSE)+MIN(Kruistabel!$C$15,IF($D75="Ja",Kruistabel!$C$13,0)+IF(BS$6="Ja",Kruistabel!$C$14,0)),"")</f>
        <v>#REF!</v>
      </c>
      <c r="BT75" s="65"/>
      <c r="BU75" s="231" t="e">
        <f ca="1">IF(Plananalyse!BU75=1,VLOOKUP(BU$5,Kruistabel!$B$6:$F$9,MATCH($C75,Kruistabel!$C$5:$F$5,0)+1,FALSE)+MIN(Kruistabel!$C$15,IF($D75="Ja",Kruistabel!$C$13,0)+IF(BU$6="Ja",Kruistabel!$C$14,0)),"")</f>
        <v>#REF!</v>
      </c>
      <c r="BV75" s="326" t="e">
        <f ca="1">IF(Plananalyse!BV75=1,VLOOKUP(BV$5,Kruistabel!$B$6:$F$9,MATCH($C75,Kruistabel!$C$5:$F$5,0)+1,FALSE)+MIN(Kruistabel!$C$15,IF($D75="Ja",Kruistabel!$C$13,0)+IF(BV$6="Ja",Kruistabel!$C$14,0)),"")</f>
        <v>#REF!</v>
      </c>
      <c r="BW75" s="326" t="e">
        <f ca="1">IF(Plananalyse!BW75=1,VLOOKUP(BW$5,Kruistabel!$B$6:$F$9,MATCH($C75,Kruistabel!$C$5:$F$5,0)+1,FALSE)+MIN(Kruistabel!$C$15,IF($D75="Ja",Kruistabel!$C$13,0)+IF(BW$6="Ja",Kruistabel!$C$14,0)),"")</f>
        <v>#REF!</v>
      </c>
      <c r="BX75" s="326" t="e">
        <f ca="1">IF(Plananalyse!BX75=1,VLOOKUP(BX$5,Kruistabel!$B$6:$F$9,MATCH($C75,Kruistabel!$C$5:$F$5,0)+1,FALSE)+MIN(Kruistabel!$C$15,IF($D75="Ja",Kruistabel!$C$13,0)+IF(BX$6="Ja",Kruistabel!$C$14,0)),"")</f>
        <v>#REF!</v>
      </c>
      <c r="BY75" s="327"/>
      <c r="BZ75" s="326" t="e">
        <f ca="1">IF(Plananalyse!BZ75=1,VLOOKUP(BZ$5,Kruistabel!$B$6:$F$9,MATCH($C75,Kruistabel!$C$5:$F$5,0)+1,FALSE)+MIN(Kruistabel!$C$15,IF($D75="Ja",Kruistabel!$C$13,0)+IF(BZ$6="Ja",Kruistabel!$C$14,0)),"")</f>
        <v>#REF!</v>
      </c>
      <c r="CA75" s="326" t="e">
        <f ca="1">IF(Plananalyse!CA75=1,VLOOKUP(CA$5,Kruistabel!$B$6:$F$9,MATCH($C75,Kruistabel!$C$5:$F$5,0)+1,FALSE)+MIN(Kruistabel!$C$15,IF($D75="Ja",Kruistabel!$C$13,0)+IF(CA$6="Ja",Kruistabel!$C$14,0)),"")</f>
        <v>#REF!</v>
      </c>
      <c r="CB75" s="326" t="e">
        <f ca="1">IF(Plananalyse!CB75=1,VLOOKUP(CB$5,Kruistabel!$B$6:$F$9,MATCH($C75,Kruistabel!$C$5:$F$5,0)+1,FALSE)+MIN(Kruistabel!$C$15,IF($D75="Ja",Kruistabel!$C$13,0)+IF(CB$6="Ja",Kruistabel!$C$14,0)),"")</f>
        <v>#REF!</v>
      </c>
      <c r="CC75" s="326" t="e">
        <f ca="1">IF(Plananalyse!CC75=1,VLOOKUP(CC$5,Kruistabel!$B$6:$F$9,MATCH($C75,Kruistabel!$C$5:$F$5,0)+1,FALSE)+MIN(Kruistabel!$C$15,IF($D75="Ja",Kruistabel!$C$13,0)+IF(CC$6="Ja",Kruistabel!$C$14,0)),"")</f>
        <v>#REF!</v>
      </c>
      <c r="CD75" s="326" t="e">
        <f ca="1">IF(Plananalyse!CD75=1,VLOOKUP(CD$5,Kruistabel!$B$6:$F$9,MATCH($C75,Kruistabel!$C$5:$F$5,0)+1,FALSE)+MIN(Kruistabel!$C$15,IF($D75="Ja",Kruistabel!$C$13,0)+IF(CD$6="Ja",Kruistabel!$C$14,0)),"")</f>
        <v>#REF!</v>
      </c>
      <c r="CE75" s="326" t="e">
        <f ca="1">IF(Plananalyse!CE75=1,VLOOKUP(CE$5,Kruistabel!$B$6:$F$9,MATCH($C75,Kruistabel!$C$5:$F$5,0)+1,FALSE)+MIN(Kruistabel!$C$15,IF($D75="Ja",Kruistabel!$C$13,0)+IF(CE$6="Ja",Kruistabel!$C$14,0)),"")</f>
        <v>#REF!</v>
      </c>
      <c r="CF75" s="326" t="e">
        <f ca="1">IF(Plananalyse!CF75=1,VLOOKUP(CF$5,Kruistabel!$B$6:$F$9,MATCH($C75,Kruistabel!$C$5:$F$5,0)+1,FALSE)+MIN(Kruistabel!$C$15,IF($D75="Ja",Kruistabel!$C$13,0)+IF(CF$6="Ja",Kruistabel!$C$14,0)),"")</f>
        <v>#REF!</v>
      </c>
      <c r="CG75" s="326" t="e">
        <f ca="1">IF(Plananalyse!CG75=1,VLOOKUP(CG$5,Kruistabel!$B$6:$F$9,MATCH($C75,Kruistabel!$C$5:$F$5,0)+1,FALSE)+MIN(Kruistabel!$C$15,IF($D75="Ja",Kruistabel!$C$13,0)+IF(CG$6="Ja",Kruistabel!$C$14,0)),"")</f>
        <v>#REF!</v>
      </c>
      <c r="CH75" s="326" t="e">
        <f ca="1">IF(Plananalyse!CH75=1,VLOOKUP(CH$5,Kruistabel!$B$6:$F$9,MATCH($C75,Kruistabel!$C$5:$F$5,0)+1,FALSE)+MIN(Kruistabel!$C$15,IF($D75="Ja",Kruistabel!$C$13,0)+IF(CH$6="Ja",Kruistabel!$C$14,0)),"")</f>
        <v>#REF!</v>
      </c>
      <c r="CI75" s="65"/>
      <c r="CJ75" s="326" t="e">
        <f ca="1">IF(Plananalyse!CJ75=1,VLOOKUP(CJ$5,Kruistabel!$B$6:$F$9,MATCH($C75,Kruistabel!$C$5:$F$5,0)+1,FALSE)+MIN(Kruistabel!$C$15,IF($D75="Ja",Kruistabel!$C$13,0)+IF(CJ$6="Ja",Kruistabel!$C$14,0)),"")</f>
        <v>#REF!</v>
      </c>
      <c r="CK75" s="326" t="e">
        <f ca="1">IF(Plananalyse!CK75=1,VLOOKUP(CK$5,Kruistabel!$B$6:$F$9,MATCH($C75,Kruistabel!$C$5:$F$5,0)+1,FALSE)+MIN(Kruistabel!$C$15,IF($D75="Ja",Kruistabel!$C$13,0)+IF(CK$6="Ja",Kruistabel!$C$14,0)),"")</f>
        <v>#REF!</v>
      </c>
      <c r="CL75" s="326" t="e">
        <f ca="1">IF(Plananalyse!CL75=1,VLOOKUP(CL$5,Kruistabel!$B$6:$F$9,MATCH($C75,Kruistabel!$C$5:$F$5,0)+1,FALSE)+MIN(Kruistabel!$C$15,IF($D75="Ja",Kruistabel!$C$13,0)+IF(CL$6="Ja",Kruistabel!$C$14,0)),"")</f>
        <v>#REF!</v>
      </c>
      <c r="CM75" s="326" t="e">
        <f ca="1">IF(Plananalyse!CM75=1,VLOOKUP(CM$5,Kruistabel!$B$6:$F$9,MATCH($C75,Kruistabel!$C$5:$F$5,0)+1,FALSE)+MIN(Kruistabel!$C$15,IF($D75="Ja",Kruistabel!$C$13,0)+IF(CM$6="Ja",Kruistabel!$C$14,0)),"")</f>
        <v>#REF!</v>
      </c>
      <c r="CN75" s="326" t="e">
        <f ca="1">IF(Plananalyse!CN75=1,VLOOKUP(CN$5,Kruistabel!$B$6:$F$9,MATCH($C75,Kruistabel!$C$5:$F$5,0)+1,FALSE)+MIN(Kruistabel!$C$15,IF($D75="Ja",Kruistabel!$C$13,0)+IF(CN$6="Ja",Kruistabel!$C$14,0)),"")</f>
        <v>#REF!</v>
      </c>
      <c r="CO75" s="326" t="e">
        <f ca="1">IF(Plananalyse!CO75=1,VLOOKUP(CO$5,Kruistabel!$B$6:$F$9,MATCH($C75,Kruistabel!$C$5:$F$5,0)+1,FALSE)+MIN(Kruistabel!$C$15,IF($D75="Ja",Kruistabel!$C$13,0)+IF(CO$6="Ja",Kruistabel!$C$14,0)),"")</f>
        <v>#REF!</v>
      </c>
      <c r="CP75" s="326" t="e">
        <f ca="1">IF(Plananalyse!CP75=1,VLOOKUP(CP$5,Kruistabel!$B$6:$F$9,MATCH($C75,Kruistabel!$C$5:$F$5,0)+1,FALSE)+MIN(Kruistabel!$C$15,IF($D75="Ja",Kruistabel!$C$13,0)+IF(CP$6="Ja",Kruistabel!$C$14,0)),"")</f>
        <v>#REF!</v>
      </c>
      <c r="CQ75" s="326" t="e">
        <f ca="1">IF(Plananalyse!CQ75=1,VLOOKUP(CQ$5,Kruistabel!$B$6:$F$9,MATCH($C75,Kruistabel!$C$5:$F$5,0)+1,FALSE)+MIN(Kruistabel!$C$15,IF($D75="Ja",Kruistabel!$C$13,0)+IF(CQ$6="Ja",Kruistabel!$C$14,0)),"")</f>
        <v>#REF!</v>
      </c>
      <c r="CR75" s="326" t="e">
        <f ca="1">IF(Plananalyse!CR75=1,VLOOKUP(CR$5,Kruistabel!$B$6:$F$9,MATCH($C75,Kruistabel!$C$5:$F$5,0)+1,FALSE)+MIN(Kruistabel!$C$15,IF($D75="Ja",Kruistabel!$C$13,0)+IF(CR$6="Ja",Kruistabel!$C$14,0)),"")</f>
        <v>#REF!</v>
      </c>
      <c r="CS75" s="326" t="e">
        <f ca="1">IF(Plananalyse!CS75=1,VLOOKUP(CS$5,Kruistabel!$B$6:$F$9,MATCH($C75,Kruistabel!$C$5:$F$5,0)+1,FALSE)+MIN(Kruistabel!$C$15,IF($D75="Ja",Kruistabel!$C$13,0)+IF(CS$6="Ja",Kruistabel!$C$14,0)),"")</f>
        <v>#REF!</v>
      </c>
      <c r="CT75" s="326" t="e">
        <f ca="1">IF(Plananalyse!CT75=1,VLOOKUP(CT$5,Kruistabel!$B$6:$F$9,MATCH($C75,Kruistabel!$C$5:$F$5,0)+1,FALSE)+MIN(Kruistabel!$C$15,IF($D75="Ja",Kruistabel!$C$13,0)+IF(CT$6="Ja",Kruistabel!$C$14,0)),"")</f>
        <v>#REF!</v>
      </c>
      <c r="CU75" s="326" t="e">
        <f ca="1">IF(Plananalyse!CU75=1,VLOOKUP(CU$5,Kruistabel!$B$6:$F$9,MATCH($C75,Kruistabel!$C$5:$F$5,0)+1,FALSE)+MIN(Kruistabel!$C$15,IF($D75="Ja",Kruistabel!$C$13,0)+IF(CU$6="Ja",Kruistabel!$C$14,0)),"")</f>
        <v>#REF!</v>
      </c>
      <c r="CV75" s="326" t="e">
        <f ca="1">IF(Plananalyse!CV75=1,VLOOKUP(CV$5,Kruistabel!$B$6:$F$9,MATCH($C75,Kruistabel!$C$5:$F$5,0)+1,FALSE)+MIN(Kruistabel!$C$15,IF($D75="Ja",Kruistabel!$C$13,0)+IF(CV$6="Ja",Kruistabel!$C$14,0)),"")</f>
        <v>#REF!</v>
      </c>
      <c r="CW75" s="326" t="e">
        <f ca="1">IF(Plananalyse!CW75=1,VLOOKUP(CW$5,Kruistabel!$B$6:$F$9,MATCH($C75,Kruistabel!$C$5:$F$5,0)+1,FALSE)+MIN(Kruistabel!$C$15,IF($D75="Ja",Kruistabel!$C$13,0)+IF(CW$6="Ja",Kruistabel!$C$14,0)),"")</f>
        <v>#REF!</v>
      </c>
      <c r="CX75" s="326" t="e">
        <f ca="1">IF(Plananalyse!CX75=1,VLOOKUP(CX$5,Kruistabel!$B$6:$F$9,MATCH($C75,Kruistabel!$C$5:$F$5,0)+1,FALSE)+MIN(Kruistabel!$C$15,IF($D75="Ja",Kruistabel!$C$13,0)+IF(CX$6="Ja",Kruistabel!$C$14,0)),"")</f>
        <v>#REF!</v>
      </c>
      <c r="CY75" s="326" t="e">
        <f ca="1">IF(Plananalyse!CY75=1,VLOOKUP(CY$5,Kruistabel!$B$6:$F$9,MATCH($C75,Kruistabel!$C$5:$F$5,0)+1,FALSE)+MIN(Kruistabel!$C$15,IF($D75="Ja",Kruistabel!$C$13,0)+IF(CY$6="Ja",Kruistabel!$C$14,0)),"")</f>
        <v>#REF!</v>
      </c>
      <c r="CZ75" s="326" t="e">
        <f ca="1">IF(Plananalyse!CZ75=1,VLOOKUP(CZ$5,Kruistabel!$B$6:$F$9,MATCH($C75,Kruistabel!$C$5:$F$5,0)+1,FALSE)+MIN(Kruistabel!$C$15,IF($D75="Ja",Kruistabel!$C$13,0)+IF(CZ$6="Ja",Kruistabel!$C$14,0)),"")</f>
        <v>#REF!</v>
      </c>
      <c r="DA75" s="326" t="e">
        <f ca="1">IF(Plananalyse!DA75=1,VLOOKUP(DA$5,Kruistabel!$B$6:$F$9,MATCH($C75,Kruistabel!$C$5:$F$5,0)+1,FALSE)+MIN(Kruistabel!$C$15,IF($D75="Ja",Kruistabel!$C$13,0)+IF(DA$6="Ja",Kruistabel!$C$14,0)),"")</f>
        <v>#REF!</v>
      </c>
      <c r="DB75" s="326" t="e">
        <f ca="1">IF(Plananalyse!DB75=1,VLOOKUP(DB$5,Kruistabel!$B$6:$F$9,MATCH($C75,Kruistabel!$C$5:$F$5,0)+1,FALSE)+MIN(Kruistabel!$C$15,IF($D75="Ja",Kruistabel!$C$13,0)+IF(DB$6="Ja",Kruistabel!$C$14,0)),"")</f>
        <v>#REF!</v>
      </c>
      <c r="DC75" s="326" t="e">
        <f ca="1">IF(Plananalyse!DC75=1,VLOOKUP(DC$5,Kruistabel!$B$6:$F$9,MATCH($C75,Kruistabel!$C$5:$F$5,0)+1,FALSE)+MIN(Kruistabel!$C$15,IF($D75="Ja",Kruistabel!$C$13,0)+IF(DC$6="Ja",Kruistabel!$C$14,0)),"")</f>
        <v>#REF!</v>
      </c>
      <c r="DD75" s="327"/>
      <c r="DE75" s="326" t="e">
        <f ca="1">IF(Plananalyse!DE75=1,VLOOKUP(DE$5,Kruistabel!$B$6:$F$9,MATCH($C75,Kruistabel!$C$5:$F$5,0)+1,FALSE)+MIN(Kruistabel!$C$15,IF($D75="Ja",Kruistabel!$C$13,0)+IF(DE$6="Ja",Kruistabel!$C$14,0)),"")</f>
        <v>#REF!</v>
      </c>
      <c r="DF75" s="326" t="e">
        <f ca="1">IF(Plananalyse!DF75=1,VLOOKUP(DF$5,Kruistabel!$B$6:$F$9,MATCH($C75,Kruistabel!$C$5:$F$5,0)+1,FALSE)+MIN(Kruistabel!$C$15,IF($D75="Ja",Kruistabel!$C$13,0)+IF(DF$6="Ja",Kruistabel!$C$14,0)),"")</f>
        <v>#REF!</v>
      </c>
      <c r="DG75" s="326" t="e">
        <f ca="1">IF(Plananalyse!DG75=1,VLOOKUP(DG$5,Kruistabel!$B$6:$F$9,MATCH($C75,Kruistabel!$C$5:$F$5,0)+1,FALSE)+MIN(Kruistabel!$C$15,IF($D75="Ja",Kruistabel!$C$13,0)+IF(DG$6="Ja",Kruistabel!$C$14,0)),"")</f>
        <v>#REF!</v>
      </c>
      <c r="DH75" s="326" t="e">
        <f ca="1">IF(Plananalyse!DH75=1,VLOOKUP(DH$5,Kruistabel!$B$6:$F$9,MATCH($C75,Kruistabel!$C$5:$F$5,0)+1,FALSE)+MIN(Kruistabel!$C$15,IF($D75="Ja",Kruistabel!$C$13,0)+IF(DH$6="Ja",Kruistabel!$C$14,0)),"")</f>
        <v>#REF!</v>
      </c>
      <c r="DI75" s="326" t="e">
        <f ca="1">IF(Plananalyse!DI75=1,VLOOKUP(DI$5,Kruistabel!$B$6:$F$9,MATCH($C75,Kruistabel!$C$5:$F$5,0)+1,FALSE)+MIN(Kruistabel!$C$15,IF($D75="Ja",Kruistabel!$C$13,0)+IF(DI$6="Ja",Kruistabel!$C$14,0)),"")</f>
        <v>#REF!</v>
      </c>
      <c r="DJ75" s="326" t="e">
        <f ca="1">IF(Plananalyse!DJ75=1,VLOOKUP(DJ$5,Kruistabel!$B$6:$F$9,MATCH($C75,Kruistabel!$C$5:$F$5,0)+1,FALSE)+MIN(Kruistabel!$C$15,IF($D75="Ja",Kruistabel!$C$13,0)+IF(DJ$6="Ja",Kruistabel!$C$14,0)),"")</f>
        <v>#REF!</v>
      </c>
      <c r="DK75" s="326" t="e">
        <f ca="1">IF(Plananalyse!DK75=1,VLOOKUP(DK$5,Kruistabel!$B$6:$F$9,MATCH($C75,Kruistabel!$C$5:$F$5,0)+1,FALSE)+MIN(Kruistabel!$C$15,IF($D75="Ja",Kruistabel!$C$13,0)+IF(DK$6="Ja",Kruistabel!$C$14,0)),"")</f>
        <v>#REF!</v>
      </c>
      <c r="DL75" s="326" t="e">
        <f ca="1">IF(Plananalyse!DL75=1,VLOOKUP(DL$5,Kruistabel!$B$6:$F$9,MATCH($C75,Kruistabel!$C$5:$F$5,0)+1,FALSE)+MIN(Kruistabel!$C$15,IF($D75="Ja",Kruistabel!$C$13,0)+IF(DL$6="Ja",Kruistabel!$C$14,0)),"")</f>
        <v>#REF!</v>
      </c>
      <c r="DM75" s="327"/>
      <c r="DN75" s="326" t="e">
        <f ca="1">IF(Plananalyse!DN75=1,VLOOKUP(DN$5,Kruistabel!$B$6:$F$9,MATCH($C75,Kruistabel!$C$5:$F$5,0)+1,FALSE)+MIN(Kruistabel!$C$15,IF($D75="Ja",Kruistabel!$C$13,0)+IF(DN$6="Ja",Kruistabel!$C$14,0)),"")</f>
        <v>#REF!</v>
      </c>
      <c r="DO75" s="326" t="e">
        <f ca="1">IF(Plananalyse!DO75=1,VLOOKUP(DO$5,Kruistabel!$B$6:$F$9,MATCH($C75,Kruistabel!$C$5:$F$5,0)+1,FALSE)+MIN(Kruistabel!$C$15,IF($D75="Ja",Kruistabel!$C$13,0)+IF(DO$6="Ja",Kruistabel!$C$14,0)),"")</f>
        <v>#REF!</v>
      </c>
      <c r="DP75" s="326" t="e">
        <f ca="1">IF(Plananalyse!DP75=1,VLOOKUP(DP$5,Kruistabel!$B$6:$F$9,MATCH($C75,Kruistabel!$C$5:$F$5,0)+1,FALSE)+MIN(Kruistabel!$C$15,IF($D75="Ja",Kruistabel!$C$13,0)+IF(DP$6="Ja",Kruistabel!$C$14,0)),"")</f>
        <v>#REF!</v>
      </c>
      <c r="DQ75" s="326" t="e">
        <f ca="1">IF(Plananalyse!DQ75=1,VLOOKUP(DQ$5,Kruistabel!$B$6:$F$9,MATCH($C75,Kruistabel!$C$5:$F$5,0)+1,FALSE)+MIN(Kruistabel!$C$15,IF($D75="Ja",Kruistabel!$C$13,0)+IF(DQ$6="Ja",Kruistabel!$C$14,0)),"")</f>
        <v>#REF!</v>
      </c>
      <c r="DR75" s="326" t="e">
        <f ca="1">IF(Plananalyse!DR75=1,VLOOKUP(DR$5,Kruistabel!$B$6:$F$9,MATCH($C75,Kruistabel!$C$5:$F$5,0)+1,FALSE)+MIN(Kruistabel!$C$15,IF($D75="Ja",Kruistabel!$C$13,0)+IF(DR$6="Ja",Kruistabel!$C$14,0)),"")</f>
        <v>#REF!</v>
      </c>
      <c r="DS75" s="326" t="e">
        <f ca="1">IF(Plananalyse!DS75=1,VLOOKUP(DS$5,Kruistabel!$B$6:$F$9,MATCH($C75,Kruistabel!$C$5:$F$5,0)+1,FALSE)+MIN(Kruistabel!$C$15,IF($D75="Ja",Kruistabel!$C$13,0)+IF(DS$6="Ja",Kruistabel!$C$14,0)),"")</f>
        <v>#REF!</v>
      </c>
      <c r="DT75" s="326" t="e">
        <f ca="1">IF(Plananalyse!DT75=1,VLOOKUP(DT$5,Kruistabel!$B$6:$F$9,MATCH($C75,Kruistabel!$C$5:$F$5,0)+1,FALSE)+MIN(Kruistabel!$C$15,IF($D75="Ja",Kruistabel!$C$13,0)+IF(DT$6="Ja",Kruistabel!$C$14,0)),"")</f>
        <v>#REF!</v>
      </c>
      <c r="DU75" s="326" t="e">
        <f ca="1">IF(Plananalyse!DU75=1,VLOOKUP(DU$5,Kruistabel!$B$6:$F$9,MATCH($C75,Kruistabel!$C$5:$F$5,0)+1,FALSE)+MIN(Kruistabel!$C$15,IF($D75="Ja",Kruistabel!$C$13,0)+IF(DU$6="Ja",Kruistabel!$C$14,0)),"")</f>
        <v>#REF!</v>
      </c>
      <c r="DV75" s="326" t="e">
        <f ca="1">IF(Plananalyse!DV75=1,VLOOKUP(DV$5,Kruistabel!$B$6:$F$9,MATCH($C75,Kruistabel!$C$5:$F$5,0)+1,FALSE)+MIN(Kruistabel!$C$15,IF($D75="Ja",Kruistabel!$C$13,0)+IF(DV$6="Ja",Kruistabel!$C$14,0)),"")</f>
        <v>#REF!</v>
      </c>
      <c r="DW75" s="326" t="e">
        <f ca="1">IF(Plananalyse!DW75=1,VLOOKUP(DW$5,Kruistabel!$B$6:$F$9,MATCH($C75,Kruistabel!$C$5:$F$5,0)+1,FALSE)+MIN(Kruistabel!$C$15,IF($D75="Ja",Kruistabel!$C$13,0)+IF(DW$6="Ja",Kruistabel!$C$14,0)),"")</f>
        <v>#REF!</v>
      </c>
      <c r="DX75" s="326" t="e">
        <f ca="1">IF(Plananalyse!DX75=1,VLOOKUP(DX$5,Kruistabel!$B$6:$F$9,MATCH($C75,Kruistabel!$C$5:$F$5,0)+1,FALSE)+MIN(Kruistabel!$C$15,IF($D75="Ja",Kruistabel!$C$13,0)+IF(DX$6="Ja",Kruistabel!$C$14,0)),"")</f>
        <v>#REF!</v>
      </c>
      <c r="DY75" s="327"/>
      <c r="DZ75" s="326" t="e">
        <f ca="1">IF(Plananalyse!DZ75=1,VLOOKUP(DZ$5,Kruistabel!$B$6:$F$9,MATCH($C75,Kruistabel!$C$5:$F$5,0)+1,FALSE)+MIN(Kruistabel!$C$15,IF($D75="Ja",Kruistabel!$C$13,0)+IF(DZ$6="Ja",Kruistabel!$C$14,0)),"")</f>
        <v>#REF!</v>
      </c>
      <c r="EA75" s="326" t="e">
        <f ca="1">IF(Plananalyse!EA75=1,VLOOKUP(EA$5,Kruistabel!$B$6:$F$9,MATCH($C75,Kruistabel!$C$5:$F$5,0)+1,FALSE)+MIN(Kruistabel!$C$15,IF($D75="Ja",Kruistabel!$C$13,0)+IF(EA$6="Ja",Kruistabel!$C$14,0)),"")</f>
        <v>#REF!</v>
      </c>
      <c r="EB75" s="326" t="e">
        <f ca="1">IF(Plananalyse!EB75=1,VLOOKUP(EB$5,Kruistabel!$B$6:$F$9,MATCH($C75,Kruistabel!$C$5:$F$5,0)+1,FALSE)+MIN(Kruistabel!$C$15,IF($D75="Ja",Kruistabel!$C$13,0)+IF(EB$6="Ja",Kruistabel!$C$14,0)),"")</f>
        <v>#REF!</v>
      </c>
      <c r="EC75" s="326" t="e">
        <f ca="1">IF(Plananalyse!EC75=1,VLOOKUP(EC$5,Kruistabel!$B$6:$F$9,MATCH($C75,Kruistabel!$C$5:$F$5,0)+1,FALSE)+MIN(Kruistabel!$C$15,IF($D75="Ja",Kruistabel!$C$13,0)+IF(EC$6="Ja",Kruistabel!$C$14,0)),"")</f>
        <v>#REF!</v>
      </c>
      <c r="ED75" s="327"/>
      <c r="EE75" s="326" t="e">
        <f ca="1">IF(Plananalyse!EE75=1,VLOOKUP(EE$5,Kruistabel!$B$6:$F$9,MATCH($C75,Kruistabel!$C$5:$F$5,0)+1,FALSE)+MIN(Kruistabel!$C$15,IF($D75="Ja",Kruistabel!$C$13,0)+IF(EE$6="Ja",Kruistabel!$C$14,0)),"")</f>
        <v>#REF!</v>
      </c>
      <c r="EF75" s="326" t="e">
        <f ca="1">IF(Plananalyse!EF75=1,VLOOKUP(EF$5,Kruistabel!$B$6:$F$9,MATCH($C75,Kruistabel!$C$5:$F$5,0)+1,FALSE)+MIN(Kruistabel!$C$15,IF($D75="Ja",Kruistabel!$C$13,0)+IF(EF$6="Ja",Kruistabel!$C$14,0)),"")</f>
        <v>#REF!</v>
      </c>
      <c r="EG75" s="326" t="e">
        <f ca="1">IF(Plananalyse!EG75=1,VLOOKUP(EG$5,Kruistabel!$B$6:$F$9,MATCH($C75,Kruistabel!$C$5:$F$5,0)+1,FALSE)+MIN(Kruistabel!$C$15,IF($D75="Ja",Kruistabel!$C$13,0)+IF(EG$6="Ja",Kruistabel!$C$14,0)),"")</f>
        <v>#REF!</v>
      </c>
      <c r="EH75" s="326" t="e">
        <f ca="1">IF(Plananalyse!EH75=1,VLOOKUP(EH$5,Kruistabel!$B$6:$F$9,MATCH($C75,Kruistabel!$C$5:$F$5,0)+1,FALSE)+MIN(Kruistabel!$C$15,IF($D75="Ja",Kruistabel!$C$13,0)+IF(EH$6="Ja",Kruistabel!$C$14,0)),"")</f>
        <v>#REF!</v>
      </c>
      <c r="EI75" s="326" t="e">
        <f ca="1">IF(Plananalyse!EI75=1,VLOOKUP(EI$5,Kruistabel!$B$6:$F$9,MATCH($C75,Kruistabel!$C$5:$F$5,0)+1,FALSE)+MIN(Kruistabel!$C$15,IF($D75="Ja",Kruistabel!$C$13,0)+IF(EI$6="Ja",Kruistabel!$C$14,0)),"")</f>
        <v>#REF!</v>
      </c>
      <c r="EJ75" s="331" t="str">
        <f>IF(Plananalyse!EJ75=1,VLOOKUP(EJ$5,Kruistabel!$B$6:$F$9,MATCH($C75,Kruistabel!$C$5:$F$5,0)+1,FALSE)+MIN(Kruistabel!$C$15,IF($D75="Ja",Kruistabel!$C$13,0)+IF(EJ$6="Ja",Kruistabel!$C$14,0)),"")</f>
        <v/>
      </c>
      <c r="EK75" s="164"/>
      <c r="EL75" s="164"/>
      <c r="EM75" s="164"/>
      <c r="EN75" s="164"/>
    </row>
    <row r="76" spans="1:144" hidden="1">
      <c r="B76" s="1"/>
      <c r="C76" s="168"/>
      <c r="D76" s="168"/>
      <c r="E76" s="29"/>
      <c r="F76" s="171"/>
      <c r="G76" s="170"/>
      <c r="H76" s="170"/>
      <c r="I76" s="170"/>
      <c r="J76" s="170"/>
      <c r="K76" s="170"/>
      <c r="L76" s="170"/>
      <c r="M76" s="170"/>
      <c r="N76" s="170"/>
      <c r="O76" s="170"/>
      <c r="P76" s="170"/>
      <c r="Q76" s="170"/>
      <c r="R76" s="170"/>
      <c r="S76" s="170"/>
      <c r="T76" s="170"/>
      <c r="U76" s="170"/>
      <c r="V76" s="170"/>
      <c r="W76" s="170"/>
      <c r="X76" s="170"/>
      <c r="Y76" s="170"/>
      <c r="Z76" s="170"/>
      <c r="AA76" s="170"/>
      <c r="AB76" s="170"/>
      <c r="AC76" s="170"/>
      <c r="AD76" s="170"/>
      <c r="AE76" s="170"/>
      <c r="AF76" s="170"/>
      <c r="AG76" s="170"/>
      <c r="AH76" s="231"/>
      <c r="AI76" s="231"/>
      <c r="AJ76" s="170"/>
      <c r="AK76" s="170"/>
      <c r="AL76" s="170"/>
      <c r="AM76" s="170"/>
      <c r="AN76" s="171"/>
      <c r="AO76" s="170"/>
      <c r="AP76" s="170"/>
      <c r="AQ76" s="170"/>
      <c r="AR76" s="170"/>
      <c r="AS76" s="170"/>
      <c r="AT76" s="170"/>
      <c r="AU76" s="170"/>
      <c r="AV76" s="170"/>
      <c r="AW76" s="170"/>
      <c r="AX76" s="170"/>
      <c r="AY76" s="171"/>
      <c r="AZ76" s="170"/>
      <c r="BA76" s="170"/>
      <c r="BB76" s="170"/>
      <c r="BC76" s="170"/>
      <c r="BD76" s="170"/>
      <c r="BE76" s="170"/>
      <c r="BF76" s="170"/>
      <c r="BG76" s="170"/>
      <c r="BH76" s="170"/>
      <c r="BI76" s="171"/>
      <c r="BJ76" s="170"/>
      <c r="BK76" s="170"/>
      <c r="BL76" s="170"/>
      <c r="BM76" s="170"/>
      <c r="BN76" s="170"/>
      <c r="BO76" s="170"/>
      <c r="BP76" s="170"/>
      <c r="BQ76" s="170"/>
      <c r="BR76" s="170"/>
      <c r="BS76" s="170"/>
      <c r="BT76" s="171"/>
      <c r="BU76" s="170"/>
      <c r="BV76" s="170"/>
      <c r="BW76" s="170"/>
      <c r="BX76" s="170"/>
      <c r="BY76" s="171"/>
      <c r="BZ76" s="170"/>
      <c r="CA76" s="170"/>
      <c r="CB76" s="170"/>
      <c r="CC76" s="170"/>
      <c r="CD76" s="170"/>
      <c r="CE76" s="170"/>
      <c r="CF76" s="170"/>
      <c r="CG76" s="170"/>
      <c r="CH76" s="170"/>
      <c r="CI76" s="171"/>
      <c r="CJ76" s="170"/>
      <c r="CK76" s="170"/>
      <c r="CL76" s="170"/>
      <c r="CM76" s="170"/>
      <c r="CN76" s="170"/>
      <c r="CO76" s="170"/>
      <c r="CP76" s="170"/>
      <c r="CQ76" s="170"/>
      <c r="CR76" s="170"/>
      <c r="CS76" s="170"/>
      <c r="CT76" s="170"/>
      <c r="CU76" s="170"/>
      <c r="CV76" s="170"/>
      <c r="CW76" s="170"/>
      <c r="CX76" s="170"/>
      <c r="CY76" s="170"/>
      <c r="CZ76" s="170"/>
      <c r="DA76" s="170"/>
      <c r="DB76" s="170"/>
      <c r="DC76" s="170"/>
      <c r="DD76" s="171"/>
      <c r="DE76" s="170"/>
      <c r="DF76" s="170"/>
      <c r="DG76" s="170"/>
      <c r="DH76" s="170"/>
      <c r="DI76" s="170"/>
      <c r="DJ76" s="170"/>
      <c r="DK76" s="170"/>
      <c r="DL76" s="170"/>
      <c r="DM76" s="171"/>
      <c r="DN76" s="170"/>
      <c r="DO76" s="170"/>
      <c r="DP76" s="170"/>
      <c r="DQ76" s="170"/>
      <c r="DR76" s="170"/>
      <c r="DS76" s="170"/>
      <c r="DT76" s="170"/>
      <c r="DU76" s="170"/>
      <c r="DV76" s="170"/>
      <c r="DW76" s="170"/>
      <c r="DX76" s="170"/>
      <c r="DY76" s="171"/>
      <c r="DZ76" s="170"/>
      <c r="EA76" s="170"/>
      <c r="EB76" s="170"/>
      <c r="EC76" s="170"/>
      <c r="ED76" s="171"/>
      <c r="EE76" s="170"/>
      <c r="EF76" s="170"/>
      <c r="EG76" s="170"/>
      <c r="EH76" s="170"/>
      <c r="EI76" s="170"/>
      <c r="EJ76" s="164"/>
      <c r="EK76" s="164"/>
      <c r="EL76" s="164"/>
      <c r="EM76" s="164"/>
      <c r="EN76" s="164"/>
    </row>
    <row r="77" spans="1:144" collapsed="1">
      <c r="B77" s="101" t="s">
        <v>174</v>
      </c>
      <c r="C77" s="65"/>
      <c r="D77" s="65"/>
      <c r="E77" s="119">
        <f>IF(AND(D77="laag",$D$3=1),0,_xlfn.IFNA(IF(VLOOKUP($B77,Classificatietabel!$B$6:$H$91,$E$5,FALSE)="Ja",1,0),""))</f>
        <v>1</v>
      </c>
      <c r="F77" s="65"/>
      <c r="G77" s="65"/>
      <c r="H77" s="65"/>
      <c r="I77" s="65"/>
      <c r="J77" s="65"/>
      <c r="K77" s="65"/>
      <c r="L77" s="65"/>
      <c r="M77" s="65"/>
      <c r="N77" s="65"/>
      <c r="O77" s="65"/>
      <c r="P77" s="65"/>
      <c r="Q77" s="65"/>
      <c r="R77" s="65"/>
      <c r="S77" s="65"/>
      <c r="T77" s="65"/>
      <c r="U77" s="65"/>
      <c r="V77" s="65"/>
      <c r="W77" s="65"/>
      <c r="X77" s="65"/>
      <c r="Y77" s="65"/>
      <c r="Z77" s="65"/>
      <c r="AA77" s="65"/>
      <c r="AB77" s="65"/>
      <c r="AC77" s="65"/>
      <c r="AD77" s="65"/>
      <c r="AE77" s="65"/>
      <c r="AF77" s="65"/>
      <c r="AG77" s="65"/>
      <c r="AH77" s="65"/>
      <c r="AI77" s="65"/>
      <c r="AJ77" s="65"/>
      <c r="AK77" s="65"/>
      <c r="AL77" s="65"/>
      <c r="AM77" s="65"/>
      <c r="AN77" s="65"/>
      <c r="AO77" s="65"/>
      <c r="AP77" s="65"/>
      <c r="AQ77" s="65"/>
      <c r="AR77" s="65"/>
      <c r="AS77" s="65"/>
      <c r="AT77" s="65"/>
      <c r="AU77" s="65"/>
      <c r="AV77" s="65"/>
      <c r="AW77" s="65"/>
      <c r="AX77" s="65"/>
      <c r="AY77" s="65"/>
      <c r="AZ77" s="65"/>
      <c r="BA77" s="65"/>
      <c r="BB77" s="65"/>
      <c r="BC77" s="65"/>
      <c r="BD77" s="65"/>
      <c r="BE77" s="65"/>
      <c r="BF77" s="65"/>
      <c r="BG77" s="65"/>
      <c r="BH77" s="65"/>
      <c r="BI77" s="65"/>
      <c r="BJ77" s="65"/>
      <c r="BK77" s="65"/>
      <c r="BL77" s="65"/>
      <c r="BM77" s="65"/>
      <c r="BN77" s="65"/>
      <c r="BO77" s="65"/>
      <c r="BP77" s="65"/>
      <c r="BQ77" s="65"/>
      <c r="BR77" s="65"/>
      <c r="BS77" s="65"/>
      <c r="BT77" s="65"/>
      <c r="BU77" s="98"/>
      <c r="BV77" s="98"/>
      <c r="BW77" s="98"/>
      <c r="BX77" s="98"/>
      <c r="BY77" s="65"/>
      <c r="BZ77" s="65"/>
      <c r="CA77" s="65"/>
      <c r="CB77" s="65"/>
      <c r="CC77" s="65"/>
      <c r="CD77" s="65"/>
      <c r="CE77" s="65"/>
      <c r="CF77" s="65"/>
      <c r="CG77" s="65"/>
      <c r="CH77" s="65"/>
      <c r="CI77" s="65"/>
      <c r="CJ77" s="65"/>
      <c r="CK77" s="65"/>
      <c r="CL77" s="65"/>
      <c r="CM77" s="65"/>
      <c r="CN77" s="65"/>
      <c r="CO77" s="65"/>
      <c r="CP77" s="65"/>
      <c r="CQ77" s="65"/>
      <c r="CR77" s="65"/>
      <c r="CS77" s="65"/>
      <c r="CT77" s="65"/>
      <c r="CU77" s="65"/>
      <c r="CV77" s="65"/>
      <c r="CW77" s="65"/>
      <c r="CX77" s="65"/>
      <c r="CY77" s="65"/>
      <c r="CZ77" s="65"/>
      <c r="DA77" s="65"/>
      <c r="DB77" s="65"/>
      <c r="DC77" s="65"/>
      <c r="DD77" s="65"/>
      <c r="DE77" s="65"/>
      <c r="DF77" s="65"/>
      <c r="DG77" s="65"/>
      <c r="DH77" s="65"/>
      <c r="DI77" s="65"/>
      <c r="DJ77" s="65"/>
      <c r="DK77" s="65"/>
      <c r="DL77" s="65"/>
      <c r="DM77" s="65"/>
      <c r="DN77" s="65"/>
      <c r="DO77" s="65"/>
      <c r="DP77" s="65"/>
      <c r="DQ77" s="65"/>
      <c r="DR77" s="65"/>
      <c r="DS77" s="65"/>
      <c r="DT77" s="65"/>
      <c r="DU77" s="65"/>
      <c r="DV77" s="65"/>
      <c r="DW77" s="65"/>
      <c r="DX77" s="65"/>
      <c r="DY77" s="65"/>
      <c r="DZ77" s="65"/>
      <c r="EA77" s="65"/>
      <c r="EB77" s="65"/>
      <c r="EC77" s="65"/>
      <c r="ED77" s="65"/>
      <c r="EE77" s="65"/>
      <c r="EF77" s="65"/>
      <c r="EG77" s="65"/>
      <c r="EH77" s="65"/>
      <c r="EI77" s="65"/>
    </row>
    <row r="78" spans="1:144">
      <c r="B78" s="113" t="s">
        <v>175</v>
      </c>
      <c r="C78" s="160" t="str">
        <f>_xlfn.IFNA(VLOOKUP($B78,Classificatietabel!$B$6:$I$91,C$7,FALSE),"")</f>
        <v>hoog</v>
      </c>
      <c r="D78" s="160" t="str">
        <f>_xlfn.IFNA(VLOOKUP($B78,Classificatietabel!$B$6:$I$91,D$7,FALSE),"")</f>
        <v>neen</v>
      </c>
      <c r="E78" s="119">
        <f>IF(AND(D78="laag",$D$3=1),0,_xlfn.IFNA(IF(VLOOKUP($B78,Classificatietabel!$B$6:$H$91,$E$5,FALSE)="Ja",1,0),""))</f>
        <v>1</v>
      </c>
      <c r="F78" s="163"/>
      <c r="G78" s="231">
        <f>IF(Plananalyse!G78=1,VLOOKUP(G$5,Kruistabel!$B$6:$F$9,MATCH($C78,Kruistabel!$C$5:$F$5,0)+1,FALSE)+MIN(Kruistabel!$C$15,IF($D78="Ja",Kruistabel!$C$13,0)+IF(G$6="Ja",Kruistabel!$C$14,0)),"")</f>
        <v>32</v>
      </c>
      <c r="H78" s="231">
        <f>IF(Plananalyse!H78=1,VLOOKUP(H$5,Kruistabel!$B$6:$F$9,MATCH($C78,Kruistabel!$C$5:$F$5,0)+1,FALSE)+MIN(Kruistabel!$C$15,IF($D78="Ja",Kruistabel!$C$13,0)+IF(H$6="Ja",Kruistabel!$C$14,0)),"")</f>
        <v>32</v>
      </c>
      <c r="I78" s="231">
        <f>IF(Plananalyse!I78=1,VLOOKUP(I$5,Kruistabel!$B$6:$F$9,MATCH($C78,Kruistabel!$C$5:$F$5,0)+1,FALSE)+MIN(Kruistabel!$C$15,IF($D78="Ja",Kruistabel!$C$13,0)+IF(I$6="Ja",Kruistabel!$C$14,0)),"")</f>
        <v>44</v>
      </c>
      <c r="J78" s="231">
        <f>IF(Plananalyse!J78=1,VLOOKUP(J$5,Kruistabel!$B$6:$F$9,MATCH($C78,Kruistabel!$C$5:$F$5,0)+1,FALSE)+MIN(Kruistabel!$C$15,IF($D78="Ja",Kruistabel!$C$13,0)+IF(J$6="Ja",Kruistabel!$C$14,0)),"")</f>
        <v>32</v>
      </c>
      <c r="K78" s="231">
        <f>IF(Plananalyse!K78=1,VLOOKUP(K$5,Kruistabel!$B$6:$F$9,MATCH($C78,Kruistabel!$C$5:$F$5,0)+1,FALSE)+MIN(Kruistabel!$C$15,IF($D78="Ja",Kruistabel!$C$13,0)+IF(K$6="Ja",Kruistabel!$C$14,0)),"")</f>
        <v>32</v>
      </c>
      <c r="L78" s="231">
        <f>IF(Plananalyse!L78=1,VLOOKUP(L$5,Kruistabel!$B$6:$F$9,MATCH($C78,Kruistabel!$C$5:$F$5,0)+1,FALSE)+MIN(Kruistabel!$C$15,IF($D78="Ja",Kruistabel!$C$13,0)+IF(L$6="Ja",Kruistabel!$C$14,0)),"")</f>
        <v>32</v>
      </c>
      <c r="M78" s="231">
        <f>IF(Plananalyse!M78=1,VLOOKUP(M$5,Kruistabel!$B$6:$F$9,MATCH($C78,Kruistabel!$C$5:$F$5,0)+1,FALSE)+MIN(Kruistabel!$C$15,IF($D78="Ja",Kruistabel!$C$13,0)+IF(M$6="Ja",Kruistabel!$C$14,0)),"")</f>
        <v>48</v>
      </c>
      <c r="N78" s="231">
        <f>IF(Plananalyse!N78=1,VLOOKUP(N$5,Kruistabel!$B$6:$F$9,MATCH($C78,Kruistabel!$C$5:$F$5,0)+1,FALSE)+MIN(Kruistabel!$C$15,IF($D78="Ja",Kruistabel!$C$13,0)+IF(N$6="Ja",Kruistabel!$C$14,0)),"")</f>
        <v>48</v>
      </c>
      <c r="O78" s="231">
        <f>IF(Plananalyse!O78=1,VLOOKUP(O$5,Kruistabel!$B$6:$F$9,MATCH($C78,Kruistabel!$C$5:$F$5,0)+1,FALSE)+MIN(Kruistabel!$C$15,IF($D78="Ja",Kruistabel!$C$13,0)+IF(O$6="Ja",Kruistabel!$C$14,0)),"")</f>
        <v>48</v>
      </c>
      <c r="P78" s="231">
        <f>IF(Plananalyse!P78=1,VLOOKUP(P$5,Kruistabel!$B$6:$F$9,MATCH($C78,Kruistabel!$C$5:$F$5,0)+1,FALSE)+MIN(Kruistabel!$C$15,IF($D78="Ja",Kruistabel!$C$13,0)+IF(P$6="Ja",Kruistabel!$C$14,0)),"")</f>
        <v>52</v>
      </c>
      <c r="Q78" s="231">
        <f>IF(Plananalyse!Q78=1,VLOOKUP(Q$5,Kruistabel!$B$6:$F$9,MATCH($C78,Kruistabel!$C$5:$F$5,0)+1,FALSE)+MIN(Kruistabel!$C$15,IF($D78="Ja",Kruistabel!$C$13,0)+IF(Q$6="Ja",Kruistabel!$C$14,0)),"")</f>
        <v>44</v>
      </c>
      <c r="R78" s="231">
        <f>IF(Plananalyse!R78=1,VLOOKUP(R$5,Kruistabel!$B$6:$F$9,MATCH($C78,Kruistabel!$C$5:$F$5,0)+1,FALSE)+MIN(Kruistabel!$C$15,IF($D78="Ja",Kruistabel!$C$13,0)+IF(R$6="Ja",Kruistabel!$C$14,0)),"")</f>
        <v>48</v>
      </c>
      <c r="S78" s="231">
        <f>IF(Plananalyse!S78=1,VLOOKUP(S$5,Kruistabel!$B$6:$F$9,MATCH($C78,Kruistabel!$C$5:$F$5,0)+1,FALSE)+MIN(Kruistabel!$C$15,IF($D78="Ja",Kruistabel!$C$13,0)+IF(S$6="Ja",Kruistabel!$C$14,0)),"")</f>
        <v>32</v>
      </c>
      <c r="T78" s="231">
        <f>IF(Plananalyse!T78=1,VLOOKUP(T$5,Kruistabel!$B$6:$F$9,MATCH($C78,Kruistabel!$C$5:$F$5,0)+1,FALSE)+MIN(Kruistabel!$C$15,IF($D78="Ja",Kruistabel!$C$13,0)+IF(T$6="Ja",Kruistabel!$C$14,0)),"")</f>
        <v>32</v>
      </c>
      <c r="U78" s="231">
        <f>IF(Plananalyse!U78=1,VLOOKUP(U$5,Kruistabel!$B$6:$F$9,MATCH($C78,Kruistabel!$C$5:$F$5,0)+1,FALSE)+MIN(Kruistabel!$C$15,IF($D78="Ja",Kruistabel!$C$13,0)+IF(U$6="Ja",Kruistabel!$C$14,0)),"")</f>
        <v>32</v>
      </c>
      <c r="V78" s="231">
        <f>IF(Plananalyse!V78=1,VLOOKUP(V$5,Kruistabel!$B$6:$F$9,MATCH($C78,Kruistabel!$C$5:$F$5,0)+1,FALSE)+MIN(Kruistabel!$C$15,IF($D78="Ja",Kruistabel!$C$13,0)+IF(V$6="Ja",Kruistabel!$C$14,0)),"")</f>
        <v>32</v>
      </c>
      <c r="W78" s="231">
        <f>IF(Plananalyse!W78=1,VLOOKUP(W$5,Kruistabel!$B$6:$F$9,MATCH($C78,Kruistabel!$C$5:$F$5,0)+1,FALSE)+MIN(Kruistabel!$C$15,IF($D78="Ja",Kruistabel!$C$13,0)+IF(W$6="Ja",Kruistabel!$C$14,0)),"")</f>
        <v>32</v>
      </c>
      <c r="X78" s="231">
        <f>IF(Plananalyse!X78=1,VLOOKUP(X$5,Kruistabel!$B$6:$F$9,MATCH($C78,Kruistabel!$C$5:$F$5,0)+1,FALSE)+MIN(Kruistabel!$C$15,IF($D78="Ja",Kruistabel!$C$13,0)+IF(X$6="Ja",Kruistabel!$C$14,0)),"")</f>
        <v>32</v>
      </c>
      <c r="Y78" s="231">
        <f>IF(Plananalyse!Y78=1,VLOOKUP(Y$5,Kruistabel!$B$6:$F$9,MATCH($C78,Kruistabel!$C$5:$F$5,0)+1,FALSE)+MIN(Kruistabel!$C$15,IF($D78="Ja",Kruistabel!$C$13,0)+IF(Y$6="Ja",Kruistabel!$C$14,0)),"")</f>
        <v>44</v>
      </c>
      <c r="Z78" s="231">
        <f>IF(Plananalyse!Z78=1,VLOOKUP(Z$5,Kruistabel!$B$6:$F$9,MATCH($C78,Kruistabel!$C$5:$F$5,0)+1,FALSE)+MIN(Kruistabel!$C$15,IF($D78="Ja",Kruistabel!$C$13,0)+IF(Z$6="Ja",Kruistabel!$C$14,0)),"")</f>
        <v>32</v>
      </c>
      <c r="AA78" s="231">
        <f>IF(Plananalyse!AA78=1,VLOOKUP(AA$5,Kruistabel!$B$6:$F$9,MATCH($C78,Kruistabel!$C$5:$F$5,0)+1,FALSE)+MIN(Kruistabel!$C$15,IF($D78="Ja",Kruistabel!$C$13,0)+IF(AA$6="Ja",Kruistabel!$C$14,0)),"")</f>
        <v>32</v>
      </c>
      <c r="AB78" s="231">
        <f>IF(Plananalyse!AB78=1,VLOOKUP(AB$5,Kruistabel!$B$6:$F$9,MATCH($C78,Kruistabel!$C$5:$F$5,0)+1,FALSE)+MIN(Kruistabel!$C$15,IF($D78="Ja",Kruistabel!$C$13,0)+IF(AB$6="Ja",Kruistabel!$C$14,0)),"")</f>
        <v>32</v>
      </c>
      <c r="AC78" s="231">
        <f>IF(Plananalyse!AC78=1,VLOOKUP(AC$5,Kruistabel!$B$6:$F$9,MATCH($C78,Kruistabel!$C$5:$F$5,0)+1,FALSE)+MIN(Kruistabel!$C$15,IF($D78="Ja",Kruistabel!$C$13,0)+IF(AC$6="Ja",Kruistabel!$C$14,0)),"")</f>
        <v>32</v>
      </c>
      <c r="AD78" s="231">
        <f>IF(Plananalyse!AD78=1,VLOOKUP(AD$5,Kruistabel!$B$6:$F$9,MATCH($C78,Kruistabel!$C$5:$F$5,0)+1,FALSE)+MIN(Kruistabel!$C$15,IF($D78="Ja",Kruistabel!$C$13,0)+IF(AD$6="Ja",Kruistabel!$C$14,0)),"")</f>
        <v>32</v>
      </c>
      <c r="AE78" s="231">
        <f>IF(Plananalyse!AE78=1,VLOOKUP(AE$5,Kruistabel!$B$6:$F$9,MATCH($C78,Kruistabel!$C$5:$F$5,0)+1,FALSE)+MIN(Kruistabel!$C$15,IF($D78="Ja",Kruistabel!$C$13,0)+IF(AE$6="Ja",Kruistabel!$C$14,0)),"")</f>
        <v>32</v>
      </c>
      <c r="AF78" s="231">
        <f>IF(Plananalyse!AF78=1,VLOOKUP(AF$5,Kruistabel!$B$6:$F$9,MATCH($C78,Kruistabel!$C$5:$F$5,0)+1,FALSE)+MIN(Kruistabel!$C$15,IF($D78="Ja",Kruistabel!$C$13,0)+IF(AF$6="Ja",Kruistabel!$C$14,0)),"")</f>
        <v>32</v>
      </c>
      <c r="AG78" s="231">
        <f>IF(Plananalyse!AG78=1,VLOOKUP(AG$5,Kruistabel!$B$6:$F$9,MATCH($C78,Kruistabel!$C$5:$F$5,0)+1,FALSE)+MIN(Kruistabel!$C$15,IF($D78="Ja",Kruistabel!$C$13,0)+IF(AG$6="Ja",Kruistabel!$C$14,0)),"")</f>
        <v>32</v>
      </c>
      <c r="AH78" s="231">
        <f>IF(Plananalyse!AH78=1,VLOOKUP(AH$5,Kruistabel!$B$6:$F$9,MATCH($C78,Kruistabel!$C$5:$F$5,0)+1,FALSE)+MIN(Kruistabel!$C$15,IF($D78="Ja",Kruistabel!$C$13,0)+IF(AH$6="Ja",Kruistabel!$C$14,0)),"")</f>
        <v>32</v>
      </c>
      <c r="AI78" s="231">
        <f>IF(Plananalyse!AI78=1,VLOOKUP(AI$5,Kruistabel!$B$6:$F$9,MATCH($C78,Kruistabel!$C$5:$F$5,0)+1,FALSE)+MIN(Kruistabel!$C$15,IF($D78="Ja",Kruistabel!$C$13,0)+IF(AI$6="Ja",Kruistabel!$C$14,0)),"")</f>
        <v>32</v>
      </c>
      <c r="AJ78" s="231">
        <f>IF(Plananalyse!AJ78=1,VLOOKUP(AJ$5,Kruistabel!$B$6:$F$9,MATCH($C78,Kruistabel!$C$5:$F$5,0)+1,FALSE)+MIN(Kruistabel!$C$15,IF($D78="Ja",Kruistabel!$C$13,0)+IF(AJ$6="Ja",Kruistabel!$C$14,0)),"")</f>
        <v>32</v>
      </c>
      <c r="AK78" s="231">
        <f>IF(Plananalyse!AK78=1,VLOOKUP(AK$5,Kruistabel!$B$6:$F$9,MATCH($C78,Kruistabel!$C$5:$F$5,0)+1,FALSE)+MIN(Kruistabel!$C$15,IF($D78="Ja",Kruistabel!$C$13,0)+IF(AK$6="Ja",Kruistabel!$C$14,0)),"")</f>
        <v>46</v>
      </c>
      <c r="AL78" s="231">
        <f>IF(Plananalyse!AL78=1,VLOOKUP(AL$5,Kruistabel!$B$6:$F$9,MATCH($C78,Kruistabel!$C$5:$F$5,0)+1,FALSE)+MIN(Kruistabel!$C$15,IF($D78="Ja",Kruistabel!$C$13,0)+IF(AL$6="Ja",Kruistabel!$C$14,0)),"")</f>
        <v>32</v>
      </c>
      <c r="AM78" s="231">
        <f>IF(Plananalyse!AM78=1,VLOOKUP(AM$5,Kruistabel!$B$6:$F$9,MATCH($C78,Kruistabel!$C$5:$F$5,0)+1,FALSE)+MIN(Kruistabel!$C$15,IF($D78="Ja",Kruistabel!$C$13,0)+IF(AM$6="Ja",Kruistabel!$C$14,0)),"")</f>
        <v>32</v>
      </c>
      <c r="AN78" s="65"/>
      <c r="AO78" s="231">
        <f>IF(Plananalyse!AO78=1,VLOOKUP(AO$5,Kruistabel!$B$6:$F$9,MATCH($C78,Kruistabel!$C$5:$F$5,0)+1,FALSE)+MIN(Kruistabel!$C$15,IF($D78="Ja",Kruistabel!$C$13,0)+IF(AO$6="Ja",Kruistabel!$C$14,0)),"")</f>
        <v>46</v>
      </c>
      <c r="AP78" s="231">
        <f>IF(Plananalyse!AP78=1,VLOOKUP(AP$5,Kruistabel!$B$6:$F$9,MATCH($C78,Kruistabel!$C$5:$F$5,0)+1,FALSE)+MIN(Kruistabel!$C$15,IF($D78="Ja",Kruistabel!$C$13,0)+IF(AP$6="Ja",Kruistabel!$C$14,0)),"")</f>
        <v>46</v>
      </c>
      <c r="AQ78" s="231">
        <f>IF(Plananalyse!AQ78=1,VLOOKUP(AQ$5,Kruistabel!$B$6:$F$9,MATCH($C78,Kruistabel!$C$5:$F$5,0)+1,FALSE)+MIN(Kruistabel!$C$15,IF($D78="Ja",Kruistabel!$C$13,0)+IF(AQ$6="Ja",Kruistabel!$C$14,0)),"")</f>
        <v>46</v>
      </c>
      <c r="AR78" s="231">
        <f>IF(Plananalyse!AR78=1,VLOOKUP(AR$5,Kruistabel!$B$6:$F$9,MATCH($C78,Kruistabel!$C$5:$F$5,0)+1,FALSE)+MIN(Kruistabel!$C$15,IF($D78="Ja",Kruistabel!$C$13,0)+IF(AR$6="Ja",Kruistabel!$C$14,0)),"")</f>
        <v>50</v>
      </c>
      <c r="AS78" s="231">
        <f>IF(Plananalyse!AS78=1,VLOOKUP(AS$5,Kruistabel!$B$6:$F$9,MATCH($C78,Kruistabel!$C$5:$F$5,0)+1,FALSE)+MIN(Kruistabel!$C$15,IF($D78="Ja",Kruistabel!$C$13,0)+IF(AS$6="Ja",Kruistabel!$C$14,0)),"")</f>
        <v>46</v>
      </c>
      <c r="AT78" s="231">
        <f>IF(Plananalyse!AT78=1,VLOOKUP(AT$5,Kruistabel!$B$6:$F$9,MATCH($C78,Kruistabel!$C$5:$F$5,0)+1,FALSE)+MIN(Kruistabel!$C$15,IF($D78="Ja",Kruistabel!$C$13,0)+IF(AT$6="Ja",Kruistabel!$C$14,0)),"")</f>
        <v>50</v>
      </c>
      <c r="AU78" s="231">
        <f>IF(Plananalyse!AU78=1,VLOOKUP(AU$5,Kruistabel!$B$6:$F$9,MATCH($C78,Kruistabel!$C$5:$F$5,0)+1,FALSE)+MIN(Kruistabel!$C$15,IF($D78="Ja",Kruistabel!$C$13,0)+IF(AU$6="Ja",Kruistabel!$C$14,0)),"")</f>
        <v>32</v>
      </c>
      <c r="AV78" s="231">
        <f>IF(Plananalyse!AV78=1,VLOOKUP(AV$5,Kruistabel!$B$6:$F$9,MATCH($C78,Kruistabel!$C$5:$F$5,0)+1,FALSE)+MIN(Kruistabel!$C$15,IF($D78="Ja",Kruistabel!$C$13,0)+IF(AV$6="Ja",Kruistabel!$C$14,0)),"")</f>
        <v>46</v>
      </c>
      <c r="AW78" s="231">
        <f>IF(Plananalyse!AW78=1,VLOOKUP(AW$5,Kruistabel!$B$6:$F$9,MATCH($C78,Kruistabel!$C$5:$F$5,0)+1,FALSE)+MIN(Kruistabel!$C$15,IF($D78="Ja",Kruistabel!$C$13,0)+IF(AW$6="Ja",Kruistabel!$C$14,0)),"")</f>
        <v>32</v>
      </c>
      <c r="AX78" s="231">
        <f>IF(Plananalyse!AX78=1,VLOOKUP(AX$5,Kruistabel!$B$6:$F$9,MATCH($C78,Kruistabel!$C$5:$F$5,0)+1,FALSE)+MIN(Kruistabel!$C$15,IF($D78="Ja",Kruistabel!$C$13,0)+IF(AX$6="Ja",Kruistabel!$C$14,0)),"")</f>
        <v>32</v>
      </c>
      <c r="AY78" s="65"/>
      <c r="AZ78" s="231">
        <f>IF(Plananalyse!AZ78=1,VLOOKUP(AZ$5,Kruistabel!$B$6:$F$9,MATCH($C78,Kruistabel!$C$5:$F$5,0)+1,FALSE)+MIN(Kruistabel!$C$15,IF($D78="Ja",Kruistabel!$C$13,0)+IF(AZ$6="Ja",Kruistabel!$C$14,0)),"")</f>
        <v>32</v>
      </c>
      <c r="BA78" s="231">
        <f>IF(Plananalyse!BA78=1,VLOOKUP(BA$5,Kruistabel!$B$6:$F$9,MATCH($C78,Kruistabel!$C$5:$F$5,0)+1,FALSE)+MIN(Kruistabel!$C$15,IF($D78="Ja",Kruistabel!$C$13,0)+IF(BA$6="Ja",Kruistabel!$C$14,0)),"")</f>
        <v>32</v>
      </c>
      <c r="BB78" s="231">
        <f>IF(Plananalyse!BB78=1,VLOOKUP(BB$5,Kruistabel!$B$6:$F$9,MATCH($C78,Kruistabel!$C$5:$F$5,0)+1,FALSE)+MIN(Kruistabel!$C$15,IF($D78="Ja",Kruistabel!$C$13,0)+IF(BB$6="Ja",Kruistabel!$C$14,0)),"")</f>
        <v>44</v>
      </c>
      <c r="BC78" s="231">
        <f>IF(Plananalyse!BC78=1,VLOOKUP(BC$5,Kruistabel!$B$6:$F$9,MATCH($C78,Kruistabel!$C$5:$F$5,0)+1,FALSE)+MIN(Kruistabel!$C$15,IF($D78="Ja",Kruistabel!$C$13,0)+IF(BC$6="Ja",Kruistabel!$C$14,0)),"")</f>
        <v>44</v>
      </c>
      <c r="BD78" s="231">
        <f>IF(Plananalyse!BD78=1,VLOOKUP(BD$5,Kruistabel!$B$6:$F$9,MATCH($C78,Kruistabel!$C$5:$F$5,0)+1,FALSE)+MIN(Kruistabel!$C$15,IF($D78="Ja",Kruistabel!$C$13,0)+IF(BD$6="Ja",Kruistabel!$C$14,0)),"")</f>
        <v>32</v>
      </c>
      <c r="BE78" s="231">
        <f>IF(Plananalyse!BE78=1,VLOOKUP(BE$5,Kruistabel!$B$6:$F$9,MATCH($C78,Kruistabel!$C$5:$F$5,0)+1,FALSE)+MIN(Kruistabel!$C$15,IF($D78="Ja",Kruistabel!$C$13,0)+IF(BE$6="Ja",Kruistabel!$C$14,0)),"")</f>
        <v>32</v>
      </c>
      <c r="BF78" s="231">
        <f>IF(Plananalyse!BF78=1,VLOOKUP(BF$5,Kruistabel!$B$6:$F$9,MATCH($C78,Kruistabel!$C$5:$F$5,0)+1,FALSE)+MIN(Kruistabel!$C$15,IF($D78="Ja",Kruistabel!$C$13,0)+IF(BF$6="Ja",Kruistabel!$C$14,0)),"")</f>
        <v>32</v>
      </c>
      <c r="BG78" s="231">
        <f>IF(Plananalyse!BG78=1,VLOOKUP(BG$5,Kruistabel!$B$6:$F$9,MATCH($C78,Kruistabel!$C$5:$F$5,0)+1,FALSE)+MIN(Kruistabel!$C$15,IF($D78="Ja",Kruistabel!$C$13,0)+IF(BG$6="Ja",Kruistabel!$C$14,0)),"")</f>
        <v>32</v>
      </c>
      <c r="BH78" s="231">
        <f>IF(Plananalyse!BH78=1,VLOOKUP(BH$5,Kruistabel!$B$6:$F$9,MATCH($C78,Kruistabel!$C$5:$F$5,0)+1,FALSE)+MIN(Kruistabel!$C$15,IF($D78="Ja",Kruistabel!$C$13,0)+IF(BH$6="Ja",Kruistabel!$C$14,0)),"")</f>
        <v>32</v>
      </c>
      <c r="BI78" s="65"/>
      <c r="BJ78" s="231" t="e">
        <f>IF(Plananalyse!BJ78=1,VLOOKUP(BJ$5,Kruistabel!$B$6:$F$9,MATCH($C78,Kruistabel!$C$5:$F$5,0)+1,FALSE)+MIN(Kruistabel!$C$15,IF($D78="Ja",Kruistabel!$C$13,0)+IF(BJ$6="Ja",Kruistabel!$C$14,0)),"")</f>
        <v>#N/A</v>
      </c>
      <c r="BK78" s="231" t="e">
        <f>IF(Plananalyse!BK78=1,VLOOKUP(BK$5,Kruistabel!$B$6:$F$9,MATCH($C78,Kruistabel!$C$5:$F$5,0)+1,FALSE)+MIN(Kruistabel!$C$15,IF($D78="Ja",Kruistabel!$C$13,0)+IF(BK$6="Ja",Kruistabel!$C$14,0)),"")</f>
        <v>#N/A</v>
      </c>
      <c r="BL78" s="231" t="e">
        <f>IF(Plananalyse!BL78=1,VLOOKUP(BL$5,Kruistabel!$B$6:$F$9,MATCH($C78,Kruistabel!$C$5:$F$5,0)+1,FALSE)+MIN(Kruistabel!$C$15,IF($D78="Ja",Kruistabel!$C$13,0)+IF(BL$6="Ja",Kruistabel!$C$14,0)),"")</f>
        <v>#N/A</v>
      </c>
      <c r="BM78" s="231" t="e">
        <f>IF(Plananalyse!BM78=1,VLOOKUP(BM$5,Kruistabel!$B$6:$F$9,MATCH($C78,Kruistabel!$C$5:$F$5,0)+1,FALSE)+MIN(Kruistabel!$C$15,IF($D78="Ja",Kruistabel!$C$13,0)+IF(BM$6="Ja",Kruistabel!$C$14,0)),"")</f>
        <v>#N/A</v>
      </c>
      <c r="BN78" s="231" t="e">
        <f>IF(Plananalyse!BN78=1,VLOOKUP(BN$5,Kruistabel!$B$6:$F$9,MATCH($C78,Kruistabel!$C$5:$F$5,0)+1,FALSE)+MIN(Kruistabel!$C$15,IF($D78="Ja",Kruistabel!$C$13,0)+IF(BN$6="Ja",Kruistabel!$C$14,0)),"")</f>
        <v>#N/A</v>
      </c>
      <c r="BO78" s="231" t="e">
        <f>IF(Plananalyse!BO78=1,VLOOKUP(BO$5,Kruistabel!$B$6:$F$9,MATCH($C78,Kruistabel!$C$5:$F$5,0)+1,FALSE)+MIN(Kruistabel!$C$15,IF($D78="Ja",Kruistabel!$C$13,0)+IF(BO$6="Ja",Kruistabel!$C$14,0)),"")</f>
        <v>#N/A</v>
      </c>
      <c r="BP78" s="231" t="e">
        <f>IF(Plananalyse!BP78=1,VLOOKUP(BP$5,Kruistabel!$B$6:$F$9,MATCH($C78,Kruistabel!$C$5:$F$5,0)+1,FALSE)+MIN(Kruistabel!$C$15,IF($D78="Ja",Kruistabel!$C$13,0)+IF(BP$6="Ja",Kruistabel!$C$14,0)),"")</f>
        <v>#N/A</v>
      </c>
      <c r="BQ78" s="231" t="e">
        <f>IF(Plananalyse!BQ78=1,VLOOKUP(BQ$5,Kruistabel!$B$6:$F$9,MATCH($C78,Kruistabel!$C$5:$F$5,0)+1,FALSE)+MIN(Kruistabel!$C$15,IF($D78="Ja",Kruistabel!$C$13,0)+IF(BQ$6="Ja",Kruistabel!$C$14,0)),"")</f>
        <v>#N/A</v>
      </c>
      <c r="BR78" s="231" t="e">
        <f>IF(Plananalyse!BR78=1,VLOOKUP(BR$5,Kruistabel!$B$6:$F$9,MATCH($C78,Kruistabel!$C$5:$F$5,0)+1,FALSE)+MIN(Kruistabel!$C$15,IF($D78="Ja",Kruistabel!$C$13,0)+IF(BR$6="Ja",Kruistabel!$C$14,0)),"")</f>
        <v>#REF!</v>
      </c>
      <c r="BS78" s="231" t="e">
        <f>IF(Plananalyse!BS78=1,VLOOKUP(BS$5,Kruistabel!$B$6:$F$9,MATCH($C78,Kruistabel!$C$5:$F$5,0)+1,FALSE)+MIN(Kruistabel!$C$15,IF($D78="Ja",Kruistabel!$C$13,0)+IF(BS$6="Ja",Kruistabel!$C$14,0)),"")</f>
        <v>#REF!</v>
      </c>
      <c r="BT78" s="65"/>
      <c r="BU78" s="231">
        <f>IF(Plananalyse!BU78=1,VLOOKUP(BU$5,Kruistabel!$B$6:$F$9,MATCH($C78,Kruistabel!$C$5:$F$5,0)+1,FALSE)+MIN(Kruistabel!$C$15,IF($D78="Ja",Kruistabel!$C$13,0)+IF(BU$6="Ja",Kruistabel!$C$14,0)),"")</f>
        <v>32</v>
      </c>
      <c r="BV78" s="231">
        <f ca="1">IF(Plananalyse!BV78=1,VLOOKUP(BV$5,Kruistabel!$B$6:$F$9,MATCH($C78,Kruistabel!$C$5:$F$5,0)+1,FALSE)+MIN(Kruistabel!$C$15,IF($D78="Ja",Kruistabel!$C$13,0)+IF(BV$6="Ja",Kruistabel!$C$14,0)),"")</f>
        <v>48</v>
      </c>
      <c r="BW78" s="231">
        <f ca="1">IF(Plananalyse!BW78=1,VLOOKUP(BW$5,Kruistabel!$B$6:$F$9,MATCH($C78,Kruistabel!$C$5:$F$5,0)+1,FALSE)+MIN(Kruistabel!$C$15,IF($D78="Ja",Kruistabel!$C$13,0)+IF(BW$6="Ja",Kruistabel!$C$14,0)),"")</f>
        <v>32</v>
      </c>
      <c r="BX78" s="231">
        <f ca="1">IF(Plananalyse!BX78=1,VLOOKUP(BX$5,Kruistabel!$B$6:$F$9,MATCH($C78,Kruistabel!$C$5:$F$5,0)+1,FALSE)+MIN(Kruistabel!$C$15,IF($D78="Ja",Kruistabel!$C$13,0)+IF(BX$6="Ja",Kruistabel!$C$14,0)),"")</f>
        <v>32</v>
      </c>
      <c r="BY78" s="65"/>
      <c r="BZ78" s="231" t="e">
        <f ca="1">IF(Plananalyse!BZ78=1,VLOOKUP(BZ$5,Kruistabel!$B$6:$F$9,MATCH($C78,Kruistabel!$C$5:$F$5,0)+1,FALSE)+MIN(Kruistabel!$C$15,IF($D78="Ja",Kruistabel!$C$13,0)+IF(BZ$6="Ja",Kruistabel!$C$14,0)),"")</f>
        <v>#N/A</v>
      </c>
      <c r="CA78" s="231" t="e">
        <f ca="1">IF(Plananalyse!CA78=1,VLOOKUP(CA$5,Kruistabel!$B$6:$F$9,MATCH($C78,Kruistabel!$C$5:$F$5,0)+1,FALSE)+MIN(Kruistabel!$C$15,IF($D78="Ja",Kruistabel!$C$13,0)+IF(CA$6="Ja",Kruistabel!$C$14,0)),"")</f>
        <v>#N/A</v>
      </c>
      <c r="CB78" s="231" t="e">
        <f ca="1">IF(Plananalyse!CB78=1,VLOOKUP(CB$5,Kruistabel!$B$6:$F$9,MATCH($C78,Kruistabel!$C$5:$F$5,0)+1,FALSE)+MIN(Kruistabel!$C$15,IF($D78="Ja",Kruistabel!$C$13,0)+IF(CB$6="Ja",Kruistabel!$C$14,0)),"")</f>
        <v>#N/A</v>
      </c>
      <c r="CC78" s="231" t="e">
        <f ca="1">IF(Plananalyse!CC78=1,VLOOKUP(CC$5,Kruistabel!$B$6:$F$9,MATCH($C78,Kruistabel!$C$5:$F$5,0)+1,FALSE)+MIN(Kruistabel!$C$15,IF($D78="Ja",Kruistabel!$C$13,0)+IF(CC$6="Ja",Kruistabel!$C$14,0)),"")</f>
        <v>#N/A</v>
      </c>
      <c r="CD78" s="231" t="e">
        <f ca="1">IF(Plananalyse!CD78=1,VLOOKUP(CD$5,Kruistabel!$B$6:$F$9,MATCH($C78,Kruistabel!$C$5:$F$5,0)+1,FALSE)+MIN(Kruistabel!$C$15,IF($D78="Ja",Kruistabel!$C$13,0)+IF(CD$6="Ja",Kruistabel!$C$14,0)),"")</f>
        <v>#N/A</v>
      </c>
      <c r="CE78" s="231" t="e">
        <f ca="1">IF(Plananalyse!CE78=1,VLOOKUP(CE$5,Kruistabel!$B$6:$F$9,MATCH($C78,Kruistabel!$C$5:$F$5,0)+1,FALSE)+MIN(Kruistabel!$C$15,IF($D78="Ja",Kruistabel!$C$13,0)+IF(CE$6="Ja",Kruistabel!$C$14,0)),"")</f>
        <v>#N/A</v>
      </c>
      <c r="CF78" s="231" t="e">
        <f ca="1">IF(Plananalyse!CF78=1,VLOOKUP(CF$5,Kruistabel!$B$6:$F$9,MATCH($C78,Kruistabel!$C$5:$F$5,0)+1,FALSE)+MIN(Kruistabel!$C$15,IF($D78="Ja",Kruistabel!$C$13,0)+IF(CF$6="Ja",Kruistabel!$C$14,0)),"")</f>
        <v>#N/A</v>
      </c>
      <c r="CG78" s="231" t="e">
        <f ca="1">IF(Plananalyse!CG78=1,VLOOKUP(CG$5,Kruistabel!$B$6:$F$9,MATCH($C78,Kruistabel!$C$5:$F$5,0)+1,FALSE)+MIN(Kruistabel!$C$15,IF($D78="Ja",Kruistabel!$C$13,0)+IF(CG$6="Ja",Kruistabel!$C$14,0)),"")</f>
        <v>#REF!</v>
      </c>
      <c r="CH78" s="231" t="e">
        <f ca="1">IF(Plananalyse!CH78=1,VLOOKUP(CH$5,Kruistabel!$B$6:$F$9,MATCH($C78,Kruistabel!$C$5:$F$5,0)+1,FALSE)+MIN(Kruistabel!$C$15,IF($D78="Ja",Kruistabel!$C$13,0)+IF(CH$6="Ja",Kruistabel!$C$14,0)),"")</f>
        <v>#REF!</v>
      </c>
      <c r="CI78" s="65"/>
      <c r="CJ78" s="231">
        <f ca="1">IF(Plananalyse!CJ78=1,VLOOKUP(CJ$5,Kruistabel!$B$6:$F$9,MATCH($C78,Kruistabel!$C$5:$F$5,0)+1,FALSE)+MIN(Kruistabel!$C$15,IF($D78="Ja",Kruistabel!$C$13,0)+IF(CJ$6="Ja",Kruistabel!$C$14,0)),"")</f>
        <v>48</v>
      </c>
      <c r="CK78" s="231">
        <f ca="1">IF(Plananalyse!CK78=1,VLOOKUP(CK$5,Kruistabel!$B$6:$F$9,MATCH($C78,Kruistabel!$C$5:$F$5,0)+1,FALSE)+MIN(Kruistabel!$C$15,IF($D78="Ja",Kruistabel!$C$13,0)+IF(CK$6="Ja",Kruistabel!$C$14,0)),"")</f>
        <v>48</v>
      </c>
      <c r="CL78" s="231">
        <f ca="1">IF(Plananalyse!CL78=1,VLOOKUP(CL$5,Kruistabel!$B$6:$F$9,MATCH($C78,Kruistabel!$C$5:$F$5,0)+1,FALSE)+MIN(Kruistabel!$C$15,IF($D78="Ja",Kruistabel!$C$13,0)+IF(CL$6="Ja",Kruistabel!$C$14,0)),"")</f>
        <v>32</v>
      </c>
      <c r="CM78" s="231">
        <f ca="1">IF(Plananalyse!CM78=1,VLOOKUP(CM$5,Kruistabel!$B$6:$F$9,MATCH($C78,Kruistabel!$C$5:$F$5,0)+1,FALSE)+MIN(Kruistabel!$C$15,IF($D78="Ja",Kruistabel!$C$13,0)+IF(CM$6="Ja",Kruistabel!$C$14,0)),"")</f>
        <v>52</v>
      </c>
      <c r="CN78" s="231">
        <f ca="1">IF(Plananalyse!CN78=1,VLOOKUP(CN$5,Kruistabel!$B$6:$F$9,MATCH($C78,Kruistabel!$C$5:$F$5,0)+1,FALSE)+MIN(Kruistabel!$C$15,IF($D78="Ja",Kruistabel!$C$13,0)+IF(CN$6="Ja",Kruistabel!$C$14,0)),"")</f>
        <v>52</v>
      </c>
      <c r="CO78" s="231">
        <f ca="1">IF(Plananalyse!CO78=1,VLOOKUP(CO$5,Kruistabel!$B$6:$F$9,MATCH($C78,Kruistabel!$C$5:$F$5,0)+1,FALSE)+MIN(Kruistabel!$C$15,IF($D78="Ja",Kruistabel!$C$13,0)+IF(CO$6="Ja",Kruistabel!$C$14,0)),"")</f>
        <v>44</v>
      </c>
      <c r="CP78" s="231">
        <f ca="1">IF(Plananalyse!CP78=1,VLOOKUP(CP$5,Kruistabel!$B$6:$F$9,MATCH($C78,Kruistabel!$C$5:$F$5,0)+1,FALSE)+MIN(Kruistabel!$C$15,IF($D78="Ja",Kruistabel!$C$13,0)+IF(CP$6="Ja",Kruistabel!$C$14,0)),"")</f>
        <v>48</v>
      </c>
      <c r="CQ78" s="231">
        <f ca="1">IF(Plananalyse!CQ78=1,VLOOKUP(CQ$5,Kruistabel!$B$6:$F$9,MATCH($C78,Kruistabel!$C$5:$F$5,0)+1,FALSE)+MIN(Kruistabel!$C$15,IF($D78="Ja",Kruistabel!$C$13,0)+IF(CQ$6="Ja",Kruistabel!$C$14,0)),"")</f>
        <v>44</v>
      </c>
      <c r="CR78" s="231">
        <f ca="1">IF(Plananalyse!CR78=1,VLOOKUP(CR$5,Kruistabel!$B$6:$F$9,MATCH($C78,Kruistabel!$C$5:$F$5,0)+1,FALSE)+MIN(Kruistabel!$C$15,IF($D78="Ja",Kruistabel!$C$13,0)+IF(CR$6="Ja",Kruistabel!$C$14,0)),"")</f>
        <v>46</v>
      </c>
      <c r="CS78" s="231">
        <f ca="1">IF(Plananalyse!CS78=1,VLOOKUP(CS$5,Kruistabel!$B$6:$F$9,MATCH($C78,Kruistabel!$C$5:$F$5,0)+1,FALSE)+MIN(Kruistabel!$C$15,IF($D78="Ja",Kruistabel!$C$13,0)+IF(CS$6="Ja",Kruistabel!$C$14,0)),"")</f>
        <v>48</v>
      </c>
      <c r="CT78" s="231">
        <f ca="1">IF(Plananalyse!CT78=1,VLOOKUP(CT$5,Kruistabel!$B$6:$F$9,MATCH($C78,Kruistabel!$C$5:$F$5,0)+1,FALSE)+MIN(Kruistabel!$C$15,IF($D78="Ja",Kruistabel!$C$13,0)+IF(CT$6="Ja",Kruistabel!$C$14,0)),"")</f>
        <v>48</v>
      </c>
      <c r="CU78" s="231">
        <f ca="1">IF(Plananalyse!CU78=1,VLOOKUP(CU$5,Kruistabel!$B$6:$F$9,MATCH($C78,Kruistabel!$C$5:$F$5,0)+1,FALSE)+MIN(Kruistabel!$C$15,IF($D78="Ja",Kruistabel!$C$13,0)+IF(CU$6="Ja",Kruistabel!$C$14,0)),"")</f>
        <v>44</v>
      </c>
      <c r="CV78" s="231">
        <f ca="1">IF(Plananalyse!CV78=1,VLOOKUP(CV$5,Kruistabel!$B$6:$F$9,MATCH($C78,Kruistabel!$C$5:$F$5,0)+1,FALSE)+MIN(Kruistabel!$C$15,IF($D78="Ja",Kruistabel!$C$13,0)+IF(CV$6="Ja",Kruistabel!$C$14,0)),"")</f>
        <v>44</v>
      </c>
      <c r="CW78" s="231">
        <f ca="1">IF(Plananalyse!CW78=1,VLOOKUP(CW$5,Kruistabel!$B$6:$F$9,MATCH($C78,Kruistabel!$C$5:$F$5,0)+1,FALSE)+MIN(Kruistabel!$C$15,IF($D78="Ja",Kruistabel!$C$13,0)+IF(CW$6="Ja",Kruistabel!$C$14,0)),"")</f>
        <v>48</v>
      </c>
      <c r="CX78" s="231">
        <f ca="1">IF(Plananalyse!CX78=1,VLOOKUP(CX$5,Kruistabel!$B$6:$F$9,MATCH($C78,Kruistabel!$C$5:$F$5,0)+1,FALSE)+MIN(Kruistabel!$C$15,IF($D78="Ja",Kruistabel!$C$13,0)+IF(CX$6="Ja",Kruistabel!$C$14,0)),"")</f>
        <v>32</v>
      </c>
      <c r="CY78" s="231">
        <f ca="1">IF(Plananalyse!CY78=1,VLOOKUP(CY$5,Kruistabel!$B$6:$F$9,MATCH($C78,Kruistabel!$C$5:$F$5,0)+1,FALSE)+MIN(Kruistabel!$C$15,IF($D78="Ja",Kruistabel!$C$13,0)+IF(CY$6="Ja",Kruistabel!$C$14,0)),"")</f>
        <v>44</v>
      </c>
      <c r="CZ78" s="231">
        <f ca="1">IF(Plananalyse!CZ78=1,VLOOKUP(CZ$5,Kruistabel!$B$6:$F$9,MATCH($C78,Kruistabel!$C$5:$F$5,0)+1,FALSE)+MIN(Kruistabel!$C$15,IF($D78="Ja",Kruistabel!$C$13,0)+IF(CZ$6="Ja",Kruistabel!$C$14,0)),"")</f>
        <v>44</v>
      </c>
      <c r="DA78" s="231">
        <f ca="1">IF(Plananalyse!DA78=1,VLOOKUP(DA$5,Kruistabel!$B$6:$F$9,MATCH($C78,Kruistabel!$C$5:$F$5,0)+1,FALSE)+MIN(Kruistabel!$C$15,IF($D78="Ja",Kruistabel!$C$13,0)+IF(DA$6="Ja",Kruistabel!$C$14,0)),"")</f>
        <v>44</v>
      </c>
      <c r="DB78" s="231">
        <f ca="1">IF(Plananalyse!DB78=1,VLOOKUP(DB$5,Kruistabel!$B$6:$F$9,MATCH($C78,Kruistabel!$C$5:$F$5,0)+1,FALSE)+MIN(Kruistabel!$C$15,IF($D78="Ja",Kruistabel!$C$13,0)+IF(DB$6="Ja",Kruistabel!$C$14,0)),"")</f>
        <v>32</v>
      </c>
      <c r="DC78" s="231">
        <f ca="1">IF(Plananalyse!DC78=1,VLOOKUP(DC$5,Kruistabel!$B$6:$F$9,MATCH($C78,Kruistabel!$C$5:$F$5,0)+1,FALSE)+MIN(Kruistabel!$C$15,IF($D78="Ja",Kruistabel!$C$13,0)+IF(DC$6="Ja",Kruistabel!$C$14,0)),"")</f>
        <v>32</v>
      </c>
      <c r="DD78" s="65"/>
      <c r="DE78" s="231" t="e">
        <f ca="1">IF(Plananalyse!DE78=1,VLOOKUP(DE$5,Kruistabel!$B$6:$F$9,MATCH($C78,Kruistabel!$C$5:$F$5,0)+1,FALSE)+MIN(Kruistabel!$C$15,IF($D78="Ja",Kruistabel!$C$13,0)+IF(DE$6="Ja",Kruistabel!$C$14,0)),"")</f>
        <v>#N/A</v>
      </c>
      <c r="DF78" s="231" t="e">
        <f ca="1">IF(Plananalyse!DF78=1,VLOOKUP(DF$5,Kruistabel!$B$6:$F$9,MATCH($C78,Kruistabel!$C$5:$F$5,0)+1,FALSE)+MIN(Kruistabel!$C$15,IF($D78="Ja",Kruistabel!$C$13,0)+IF(DF$6="Ja",Kruistabel!$C$14,0)),"")</f>
        <v>#N/A</v>
      </c>
      <c r="DG78" s="231" t="e">
        <f ca="1">IF(Plananalyse!DG78=1,VLOOKUP(DG$5,Kruistabel!$B$6:$F$9,MATCH($C78,Kruistabel!$C$5:$F$5,0)+1,FALSE)+MIN(Kruistabel!$C$15,IF($D78="Ja",Kruistabel!$C$13,0)+IF(DG$6="Ja",Kruistabel!$C$14,0)),"")</f>
        <v>#N/A</v>
      </c>
      <c r="DH78" s="231" t="e">
        <f ca="1">IF(Plananalyse!DH78=1,VLOOKUP(DH$5,Kruistabel!$B$6:$F$9,MATCH($C78,Kruistabel!$C$5:$F$5,0)+1,FALSE)+MIN(Kruistabel!$C$15,IF($D78="Ja",Kruistabel!$C$13,0)+IF(DH$6="Ja",Kruistabel!$C$14,0)),"")</f>
        <v>#N/A</v>
      </c>
      <c r="DI78" s="231" t="e">
        <f ca="1">IF(Plananalyse!DI78=1,VLOOKUP(DI$5,Kruistabel!$B$6:$F$9,MATCH($C78,Kruistabel!$C$5:$F$5,0)+1,FALSE)+MIN(Kruistabel!$C$15,IF($D78="Ja",Kruistabel!$C$13,0)+IF(DI$6="Ja",Kruistabel!$C$14,0)),"")</f>
        <v>#N/A</v>
      </c>
      <c r="DJ78" s="231" t="e">
        <f ca="1">IF(Plananalyse!DJ78=1,VLOOKUP(DJ$5,Kruistabel!$B$6:$F$9,MATCH($C78,Kruistabel!$C$5:$F$5,0)+1,FALSE)+MIN(Kruistabel!$C$15,IF($D78="Ja",Kruistabel!$C$13,0)+IF(DJ$6="Ja",Kruistabel!$C$14,0)),"")</f>
        <v>#N/A</v>
      </c>
      <c r="DK78" s="231" t="e">
        <f ca="1">IF(Plananalyse!DK78=1,VLOOKUP(DK$5,Kruistabel!$B$6:$F$9,MATCH($C78,Kruistabel!$C$5:$F$5,0)+1,FALSE)+MIN(Kruistabel!$C$15,IF($D78="Ja",Kruistabel!$C$13,0)+IF(DK$6="Ja",Kruistabel!$C$14,0)),"")</f>
        <v>#REF!</v>
      </c>
      <c r="DL78" s="231" t="e">
        <f ca="1">IF(Plananalyse!DL78=1,VLOOKUP(DL$5,Kruistabel!$B$6:$F$9,MATCH($C78,Kruistabel!$C$5:$F$5,0)+1,FALSE)+MIN(Kruistabel!$C$15,IF($D78="Ja",Kruistabel!$C$13,0)+IF(DL$6="Ja",Kruistabel!$C$14,0)),"")</f>
        <v>#REF!</v>
      </c>
      <c r="DM78" s="65"/>
      <c r="DN78" s="231" t="e">
        <f ca="1">IF(Plananalyse!DN78=1,VLOOKUP(DN$5,Kruistabel!$B$6:$F$9,MATCH($C78,Kruistabel!$C$5:$F$5,0)+1,FALSE)+MIN(Kruistabel!$C$15,IF($D78="Ja",Kruistabel!$C$13,0)+IF(DN$6="Ja",Kruistabel!$C$14,0)),"")</f>
        <v>#N/A</v>
      </c>
      <c r="DO78" s="231" t="e">
        <f ca="1">IF(Plananalyse!DO78=1,VLOOKUP(DO$5,Kruistabel!$B$6:$F$9,MATCH($C78,Kruistabel!$C$5:$F$5,0)+1,FALSE)+MIN(Kruistabel!$C$15,IF($D78="Ja",Kruistabel!$C$13,0)+IF(DO$6="Ja",Kruistabel!$C$14,0)),"")</f>
        <v>#N/A</v>
      </c>
      <c r="DP78" s="231" t="e">
        <f ca="1">IF(Plananalyse!DP78=1,VLOOKUP(DP$5,Kruistabel!$B$6:$F$9,MATCH($C78,Kruistabel!$C$5:$F$5,0)+1,FALSE)+MIN(Kruistabel!$C$15,IF($D78="Ja",Kruistabel!$C$13,0)+IF(DP$6="Ja",Kruistabel!$C$14,0)),"")</f>
        <v>#N/A</v>
      </c>
      <c r="DQ78" s="231" t="e">
        <f ca="1">IF(Plananalyse!DQ78=1,VLOOKUP(DQ$5,Kruistabel!$B$6:$F$9,MATCH($C78,Kruistabel!$C$5:$F$5,0)+1,FALSE)+MIN(Kruistabel!$C$15,IF($D78="Ja",Kruistabel!$C$13,0)+IF(DQ$6="Ja",Kruistabel!$C$14,0)),"")</f>
        <v>#N/A</v>
      </c>
      <c r="DR78" s="231" t="e">
        <f ca="1">IF(Plananalyse!DR78=1,VLOOKUP(DR$5,Kruistabel!$B$6:$F$9,MATCH($C78,Kruistabel!$C$5:$F$5,0)+1,FALSE)+MIN(Kruistabel!$C$15,IF($D78="Ja",Kruistabel!$C$13,0)+IF(DR$6="Ja",Kruistabel!$C$14,0)),"")</f>
        <v>#N/A</v>
      </c>
      <c r="DS78" s="231" t="e">
        <f ca="1">IF(Plananalyse!DS78=1,VLOOKUP(DS$5,Kruistabel!$B$6:$F$9,MATCH($C78,Kruistabel!$C$5:$F$5,0)+1,FALSE)+MIN(Kruistabel!$C$15,IF($D78="Ja",Kruistabel!$C$13,0)+IF(DS$6="Ja",Kruistabel!$C$14,0)),"")</f>
        <v>#N/A</v>
      </c>
      <c r="DT78" s="231" t="e">
        <f ca="1">IF(Plananalyse!DT78=1,VLOOKUP(DT$5,Kruistabel!$B$6:$F$9,MATCH($C78,Kruistabel!$C$5:$F$5,0)+1,FALSE)+MIN(Kruistabel!$C$15,IF($D78="Ja",Kruistabel!$C$13,0)+IF(DT$6="Ja",Kruistabel!$C$14,0)),"")</f>
        <v>#N/A</v>
      </c>
      <c r="DU78" s="231" t="e">
        <f ca="1">IF(Plananalyse!DU78=1,VLOOKUP(DU$5,Kruistabel!$B$6:$F$9,MATCH($C78,Kruistabel!$C$5:$F$5,0)+1,FALSE)+MIN(Kruistabel!$C$15,IF($D78="Ja",Kruistabel!$C$13,0)+IF(DU$6="Ja",Kruistabel!$C$14,0)),"")</f>
        <v>#N/A</v>
      </c>
      <c r="DV78" s="231" t="e">
        <f ca="1">IF(Plananalyse!DV78=1,VLOOKUP(DV$5,Kruistabel!$B$6:$F$9,MATCH($C78,Kruistabel!$C$5:$F$5,0)+1,FALSE)+MIN(Kruistabel!$C$15,IF($D78="Ja",Kruistabel!$C$13,0)+IF(DV$6="Ja",Kruistabel!$C$14,0)),"")</f>
        <v>#N/A</v>
      </c>
      <c r="DW78" s="231" t="e">
        <f ca="1">IF(Plananalyse!DW78=1,VLOOKUP(DW$5,Kruistabel!$B$6:$F$9,MATCH($C78,Kruistabel!$C$5:$F$5,0)+1,FALSE)+MIN(Kruistabel!$C$15,IF($D78="Ja",Kruistabel!$C$13,0)+IF(DW$6="Ja",Kruistabel!$C$14,0)),"")</f>
        <v>#REF!</v>
      </c>
      <c r="DX78" s="231" t="e">
        <f ca="1">IF(Plananalyse!DX78=1,VLOOKUP(DX$5,Kruistabel!$B$6:$F$9,MATCH($C78,Kruistabel!$C$5:$F$5,0)+1,FALSE)+MIN(Kruistabel!$C$15,IF($D78="Ja",Kruistabel!$C$13,0)+IF(DX$6="Ja",Kruistabel!$C$14,0)),"")</f>
        <v>#REF!</v>
      </c>
      <c r="DY78" s="65"/>
      <c r="DZ78" s="231" t="e">
        <f ca="1">IF(Plananalyse!DZ78=1,VLOOKUP(DZ$5,Kruistabel!$B$6:$F$9,MATCH($C78,Kruistabel!$C$5:$F$5,0)+1,FALSE)+MIN(Kruistabel!$C$15,IF($D78="Ja",Kruistabel!$C$13,0)+IF(DZ$6="Ja",Kruistabel!$C$14,0)),"")</f>
        <v>#N/A</v>
      </c>
      <c r="EA78" s="231" t="e">
        <f ca="1">IF(Plananalyse!EA78=1,VLOOKUP(EA$5,Kruistabel!$B$6:$F$9,MATCH($C78,Kruistabel!$C$5:$F$5,0)+1,FALSE)+MIN(Kruistabel!$C$15,IF($D78="Ja",Kruistabel!$C$13,0)+IF(EA$6="Ja",Kruistabel!$C$14,0)),"")</f>
        <v>#N/A</v>
      </c>
      <c r="EB78" s="231" t="e">
        <f ca="1">IF(Plananalyse!EB78=1,VLOOKUP(EB$5,Kruistabel!$B$6:$F$9,MATCH($C78,Kruistabel!$C$5:$F$5,0)+1,FALSE)+MIN(Kruistabel!$C$15,IF($D78="Ja",Kruistabel!$C$13,0)+IF(EB$6="Ja",Kruistabel!$C$14,0)),"")</f>
        <v>#REF!</v>
      </c>
      <c r="EC78" s="231" t="e">
        <f ca="1">IF(Plananalyse!EC78=1,VLOOKUP(EC$5,Kruistabel!$B$6:$F$9,MATCH($C78,Kruistabel!$C$5:$F$5,0)+1,FALSE)+MIN(Kruistabel!$C$15,IF($D78="Ja",Kruistabel!$C$13,0)+IF(EC$6="Ja",Kruistabel!$C$14,0)),"")</f>
        <v>#REF!</v>
      </c>
      <c r="ED78" s="65"/>
      <c r="EE78" s="231" t="e">
        <f ca="1">IF(Plananalyse!EE78=1,VLOOKUP(EE$5,Kruistabel!$B$6:$F$9,MATCH($C78,Kruistabel!$C$5:$F$5,0)+1,FALSE)+MIN(Kruistabel!$C$15,IF($D78="Ja",Kruistabel!$C$13,0)+IF(EE$6="Ja",Kruistabel!$C$14,0)),"")</f>
        <v>#N/A</v>
      </c>
      <c r="EF78" s="231" t="e">
        <f ca="1">IF(Plananalyse!EF78=1,VLOOKUP(EF$5,Kruistabel!$B$6:$F$9,MATCH($C78,Kruistabel!$C$5:$F$5,0)+1,FALSE)+MIN(Kruistabel!$C$15,IF($D78="Ja",Kruistabel!$C$13,0)+IF(EF$6="Ja",Kruistabel!$C$14,0)),"")</f>
        <v>#N/A</v>
      </c>
      <c r="EG78" s="231" t="e">
        <f ca="1">IF(Plananalyse!EG78=1,VLOOKUP(EG$5,Kruistabel!$B$6:$F$9,MATCH($C78,Kruistabel!$C$5:$F$5,0)+1,FALSE)+MIN(Kruistabel!$C$15,IF($D78="Ja",Kruistabel!$C$13,0)+IF(EG$6="Ja",Kruistabel!$C$14,0)),"")</f>
        <v>#N/A</v>
      </c>
      <c r="EH78" s="231" t="e">
        <f ca="1">IF(Plananalyse!EH78=1,VLOOKUP(EH$5,Kruistabel!$B$6:$F$9,MATCH($C78,Kruistabel!$C$5:$F$5,0)+1,FALSE)+MIN(Kruistabel!$C$15,IF($D78="Ja",Kruistabel!$C$13,0)+IF(EH$6="Ja",Kruistabel!$C$14,0)),"")</f>
        <v>#REF!</v>
      </c>
      <c r="EI78" s="231" t="e">
        <f ca="1">IF(Plananalyse!EI78=1,VLOOKUP(EI$5,Kruistabel!$B$6:$F$9,MATCH($C78,Kruistabel!$C$5:$F$5,0)+1,FALSE)+MIN(Kruistabel!$C$15,IF($D78="Ja",Kruistabel!$C$13,0)+IF(EI$6="Ja",Kruistabel!$C$14,0)),"")</f>
        <v>#REF!</v>
      </c>
      <c r="EJ78" s="164" t="str">
        <f>IF(Plananalyse!EJ78=1,VLOOKUP(EJ$5,Kruistabel!$B$6:$F$9,MATCH($C78,Kruistabel!$C$5:$F$5,0)+1,FALSE)+MIN(Kruistabel!$C$15,IF($D78="Ja",Kruistabel!$C$13,0)+IF(EJ$6="Ja",Kruistabel!$C$14,0)),"")</f>
        <v/>
      </c>
      <c r="EK78" s="164"/>
      <c r="EL78" s="164"/>
      <c r="EM78" s="164"/>
      <c r="EN78" s="164"/>
    </row>
    <row r="79" spans="1:144">
      <c r="B79" s="337" t="s">
        <v>176</v>
      </c>
      <c r="C79" s="160" t="str">
        <f>_xlfn.IFNA(VLOOKUP($B79,Classificatietabel!$B$6:$I$91,C$7,FALSE),"")</f>
        <v>normaal</v>
      </c>
      <c r="D79" s="160" t="str">
        <f>_xlfn.IFNA(VLOOKUP($B79,Classificatietabel!$B$6:$I$91,D$7,FALSE),"")</f>
        <v>neen</v>
      </c>
      <c r="E79" s="119">
        <f>IF(AND(D79="laag",$D$3=1),0,_xlfn.IFNA(IF(VLOOKUP($B79,Classificatietabel!$B$6:$H$91,$E$5,FALSE)="Ja",1,0),""))</f>
        <v>1</v>
      </c>
      <c r="F79" s="163"/>
      <c r="G79" s="326">
        <f>IF(Plananalyse!G79=1,VLOOKUP(G$5,Kruistabel!$B$6:$F$9,MATCH($C79,Kruistabel!$C$5:$F$5,0)+1,FALSE)+MIN(Kruistabel!$C$15,IF($D79="Ja",Kruistabel!$C$13,0)+IF(G$6="Ja",Kruistabel!$C$14,0)),"")</f>
        <v>28</v>
      </c>
      <c r="H79" s="326">
        <f>IF(Plananalyse!H79=1,VLOOKUP(H$5,Kruistabel!$B$6:$F$9,MATCH($C79,Kruistabel!$C$5:$F$5,0)+1,FALSE)+MIN(Kruistabel!$C$15,IF($D79="Ja",Kruistabel!$C$13,0)+IF(H$6="Ja",Kruistabel!$C$14,0)),"")</f>
        <v>28</v>
      </c>
      <c r="I79" s="326">
        <f>IF(Plananalyse!I79=1,VLOOKUP(I$5,Kruistabel!$B$6:$F$9,MATCH($C79,Kruistabel!$C$5:$F$5,0)+1,FALSE)+MIN(Kruistabel!$C$15,IF($D79="Ja",Kruistabel!$C$13,0)+IF(I$6="Ja",Kruistabel!$C$14,0)),"")</f>
        <v>40</v>
      </c>
      <c r="J79" s="326">
        <f>IF(Plananalyse!J79=1,VLOOKUP(J$5,Kruistabel!$B$6:$F$9,MATCH($C79,Kruistabel!$C$5:$F$5,0)+1,FALSE)+MIN(Kruistabel!$C$15,IF($D79="Ja",Kruistabel!$C$13,0)+IF(J$6="Ja",Kruistabel!$C$14,0)),"")</f>
        <v>28</v>
      </c>
      <c r="K79" s="326">
        <f>IF(Plananalyse!K79=1,VLOOKUP(K$5,Kruistabel!$B$6:$F$9,MATCH($C79,Kruistabel!$C$5:$F$5,0)+1,FALSE)+MIN(Kruistabel!$C$15,IF($D79="Ja",Kruistabel!$C$13,0)+IF(K$6="Ja",Kruistabel!$C$14,0)),"")</f>
        <v>28</v>
      </c>
      <c r="L79" s="326">
        <f>IF(Plananalyse!L79=1,VLOOKUP(L$5,Kruistabel!$B$6:$F$9,MATCH($C79,Kruistabel!$C$5:$F$5,0)+1,FALSE)+MIN(Kruistabel!$C$15,IF($D79="Ja",Kruistabel!$C$13,0)+IF(L$6="Ja",Kruistabel!$C$14,0)),"")</f>
        <v>28</v>
      </c>
      <c r="M79" s="326">
        <f>IF(Plananalyse!M79=1,VLOOKUP(M$5,Kruistabel!$B$6:$F$9,MATCH($C79,Kruistabel!$C$5:$F$5,0)+1,FALSE)+MIN(Kruistabel!$C$15,IF($D79="Ja",Kruistabel!$C$13,0)+IF(M$6="Ja",Kruistabel!$C$14,0)),"")</f>
        <v>44</v>
      </c>
      <c r="N79" s="326">
        <f>IF(Plananalyse!N79=1,VLOOKUP(N$5,Kruistabel!$B$6:$F$9,MATCH($C79,Kruistabel!$C$5:$F$5,0)+1,FALSE)+MIN(Kruistabel!$C$15,IF($D79="Ja",Kruistabel!$C$13,0)+IF(N$6="Ja",Kruistabel!$C$14,0)),"")</f>
        <v>44</v>
      </c>
      <c r="O79" s="326">
        <f>IF(Plananalyse!O79=1,VLOOKUP(O$5,Kruistabel!$B$6:$F$9,MATCH($C79,Kruistabel!$C$5:$F$5,0)+1,FALSE)+MIN(Kruistabel!$C$15,IF($D79="Ja",Kruistabel!$C$13,0)+IF(O$6="Ja",Kruistabel!$C$14,0)),"")</f>
        <v>44</v>
      </c>
      <c r="P79" s="326">
        <f>IF(Plananalyse!P79=1,VLOOKUP(P$5,Kruistabel!$B$6:$F$9,MATCH($C79,Kruistabel!$C$5:$F$5,0)+1,FALSE)+MIN(Kruistabel!$C$15,IF($D79="Ja",Kruistabel!$C$13,0)+IF(P$6="Ja",Kruistabel!$C$14,0)),"")</f>
        <v>48</v>
      </c>
      <c r="Q79" s="326">
        <f>IF(Plananalyse!Q79=1,VLOOKUP(Q$5,Kruistabel!$B$6:$F$9,MATCH($C79,Kruistabel!$C$5:$F$5,0)+1,FALSE)+MIN(Kruistabel!$C$15,IF($D79="Ja",Kruistabel!$C$13,0)+IF(Q$6="Ja",Kruistabel!$C$14,0)),"")</f>
        <v>40</v>
      </c>
      <c r="R79" s="326">
        <f>IF(Plananalyse!R79=1,VLOOKUP(R$5,Kruistabel!$B$6:$F$9,MATCH($C79,Kruistabel!$C$5:$F$5,0)+1,FALSE)+MIN(Kruistabel!$C$15,IF($D79="Ja",Kruistabel!$C$13,0)+IF(R$6="Ja",Kruistabel!$C$14,0)),"")</f>
        <v>44</v>
      </c>
      <c r="S79" s="326">
        <f>IF(Plananalyse!S79=1,VLOOKUP(S$5,Kruistabel!$B$6:$F$9,MATCH($C79,Kruistabel!$C$5:$F$5,0)+1,FALSE)+MIN(Kruistabel!$C$15,IF($D79="Ja",Kruistabel!$C$13,0)+IF(S$6="Ja",Kruistabel!$C$14,0)),"")</f>
        <v>28</v>
      </c>
      <c r="T79" s="326">
        <f>IF(Plananalyse!T79=1,VLOOKUP(T$5,Kruistabel!$B$6:$F$9,MATCH($C79,Kruistabel!$C$5:$F$5,0)+1,FALSE)+MIN(Kruistabel!$C$15,IF($D79="Ja",Kruistabel!$C$13,0)+IF(T$6="Ja",Kruistabel!$C$14,0)),"")</f>
        <v>28</v>
      </c>
      <c r="U79" s="326">
        <f>IF(Plananalyse!U79=1,VLOOKUP(U$5,Kruistabel!$B$6:$F$9,MATCH($C79,Kruistabel!$C$5:$F$5,0)+1,FALSE)+MIN(Kruistabel!$C$15,IF($D79="Ja",Kruistabel!$C$13,0)+IF(U$6="Ja",Kruistabel!$C$14,0)),"")</f>
        <v>28</v>
      </c>
      <c r="V79" s="326">
        <f>IF(Plananalyse!V79=1,VLOOKUP(V$5,Kruistabel!$B$6:$F$9,MATCH($C79,Kruistabel!$C$5:$F$5,0)+1,FALSE)+MIN(Kruistabel!$C$15,IF($D79="Ja",Kruistabel!$C$13,0)+IF(V$6="Ja",Kruistabel!$C$14,0)),"")</f>
        <v>28</v>
      </c>
      <c r="W79" s="326">
        <f>IF(Plananalyse!W79=1,VLOOKUP(W$5,Kruistabel!$B$6:$F$9,MATCH($C79,Kruistabel!$C$5:$F$5,0)+1,FALSE)+MIN(Kruistabel!$C$15,IF($D79="Ja",Kruistabel!$C$13,0)+IF(W$6="Ja",Kruistabel!$C$14,0)),"")</f>
        <v>28</v>
      </c>
      <c r="X79" s="326">
        <f>IF(Plananalyse!X79=1,VLOOKUP(X$5,Kruistabel!$B$6:$F$9,MATCH($C79,Kruistabel!$C$5:$F$5,0)+1,FALSE)+MIN(Kruistabel!$C$15,IF($D79="Ja",Kruistabel!$C$13,0)+IF(X$6="Ja",Kruistabel!$C$14,0)),"")</f>
        <v>28</v>
      </c>
      <c r="Y79" s="326">
        <f>IF(Plananalyse!Y79=1,VLOOKUP(Y$5,Kruistabel!$B$6:$F$9,MATCH($C79,Kruistabel!$C$5:$F$5,0)+1,FALSE)+MIN(Kruistabel!$C$15,IF($D79="Ja",Kruistabel!$C$13,0)+IF(Y$6="Ja",Kruistabel!$C$14,0)),"")</f>
        <v>40</v>
      </c>
      <c r="Z79" s="326">
        <f>IF(Plananalyse!Z79=1,VLOOKUP(Z$5,Kruistabel!$B$6:$F$9,MATCH($C79,Kruistabel!$C$5:$F$5,0)+1,FALSE)+MIN(Kruistabel!$C$15,IF($D79="Ja",Kruistabel!$C$13,0)+IF(Z$6="Ja",Kruistabel!$C$14,0)),"")</f>
        <v>28</v>
      </c>
      <c r="AA79" s="326">
        <f>IF(Plananalyse!AA79=1,VLOOKUP(AA$5,Kruistabel!$B$6:$F$9,MATCH($C79,Kruistabel!$C$5:$F$5,0)+1,FALSE)+MIN(Kruistabel!$C$15,IF($D79="Ja",Kruistabel!$C$13,0)+IF(AA$6="Ja",Kruistabel!$C$14,0)),"")</f>
        <v>28</v>
      </c>
      <c r="AB79" s="326">
        <f>IF(Plananalyse!AB79=1,VLOOKUP(AB$5,Kruistabel!$B$6:$F$9,MATCH($C79,Kruistabel!$C$5:$F$5,0)+1,FALSE)+MIN(Kruistabel!$C$15,IF($D79="Ja",Kruistabel!$C$13,0)+IF(AB$6="Ja",Kruistabel!$C$14,0)),"")</f>
        <v>28</v>
      </c>
      <c r="AC79" s="326">
        <f>IF(Plananalyse!AC79=1,VLOOKUP(AC$5,Kruistabel!$B$6:$F$9,MATCH($C79,Kruistabel!$C$5:$F$5,0)+1,FALSE)+MIN(Kruistabel!$C$15,IF($D79="Ja",Kruistabel!$C$13,0)+IF(AC$6="Ja",Kruistabel!$C$14,0)),"")</f>
        <v>28</v>
      </c>
      <c r="AD79" s="326">
        <f>IF(Plananalyse!AD79=1,VLOOKUP(AD$5,Kruistabel!$B$6:$F$9,MATCH($C79,Kruistabel!$C$5:$F$5,0)+1,FALSE)+MIN(Kruistabel!$C$15,IF($D79="Ja",Kruistabel!$C$13,0)+IF(AD$6="Ja",Kruistabel!$C$14,0)),"")</f>
        <v>28</v>
      </c>
      <c r="AE79" s="326">
        <f>IF(Plananalyse!AE79=1,VLOOKUP(AE$5,Kruistabel!$B$6:$F$9,MATCH($C79,Kruistabel!$C$5:$F$5,0)+1,FALSE)+MIN(Kruistabel!$C$15,IF($D79="Ja",Kruistabel!$C$13,0)+IF(AE$6="Ja",Kruistabel!$C$14,0)),"")</f>
        <v>28</v>
      </c>
      <c r="AF79" s="326">
        <f>IF(Plananalyse!AF79=1,VLOOKUP(AF$5,Kruistabel!$B$6:$F$9,MATCH($C79,Kruistabel!$C$5:$F$5,0)+1,FALSE)+MIN(Kruistabel!$C$15,IF($D79="Ja",Kruistabel!$C$13,0)+IF(AF$6="Ja",Kruistabel!$C$14,0)),"")</f>
        <v>28</v>
      </c>
      <c r="AG79" s="326">
        <f>IF(Plananalyse!AG79=1,VLOOKUP(AG$5,Kruistabel!$B$6:$F$9,MATCH($C79,Kruistabel!$C$5:$F$5,0)+1,FALSE)+MIN(Kruistabel!$C$15,IF($D79="Ja",Kruistabel!$C$13,0)+IF(AG$6="Ja",Kruistabel!$C$14,0)),"")</f>
        <v>28</v>
      </c>
      <c r="AH79" s="326">
        <f>IF(Plananalyse!AH79=1,VLOOKUP(AH$5,Kruistabel!$B$6:$F$9,MATCH($C79,Kruistabel!$C$5:$F$5,0)+1,FALSE)+MIN(Kruistabel!$C$15,IF($D79="Ja",Kruistabel!$C$13,0)+IF(AH$6="Ja",Kruistabel!$C$14,0)),"")</f>
        <v>28</v>
      </c>
      <c r="AI79" s="326">
        <f>IF(Plananalyse!AI79=1,VLOOKUP(AI$5,Kruistabel!$B$6:$F$9,MATCH($C79,Kruistabel!$C$5:$F$5,0)+1,FALSE)+MIN(Kruistabel!$C$15,IF($D79="Ja",Kruistabel!$C$13,0)+IF(AI$6="Ja",Kruistabel!$C$14,0)),"")</f>
        <v>28</v>
      </c>
      <c r="AJ79" s="326">
        <f>IF(Plananalyse!AJ79=1,VLOOKUP(AJ$5,Kruistabel!$B$6:$F$9,MATCH($C79,Kruistabel!$C$5:$F$5,0)+1,FALSE)+MIN(Kruistabel!$C$15,IF($D79="Ja",Kruistabel!$C$13,0)+IF(AJ$6="Ja",Kruistabel!$C$14,0)),"")</f>
        <v>28</v>
      </c>
      <c r="AK79" s="326">
        <f>IF(Plananalyse!AK79=1,VLOOKUP(AK$5,Kruistabel!$B$6:$F$9,MATCH($C79,Kruistabel!$C$5:$F$5,0)+1,FALSE)+MIN(Kruistabel!$C$15,IF($D79="Ja",Kruistabel!$C$13,0)+IF(AK$6="Ja",Kruistabel!$C$14,0)),"")</f>
        <v>42</v>
      </c>
      <c r="AL79" s="326">
        <f>IF(Plananalyse!AL79=1,VLOOKUP(AL$5,Kruistabel!$B$6:$F$9,MATCH($C79,Kruistabel!$C$5:$F$5,0)+1,FALSE)+MIN(Kruistabel!$C$15,IF($D79="Ja",Kruistabel!$C$13,0)+IF(AL$6="Ja",Kruistabel!$C$14,0)),"")</f>
        <v>28</v>
      </c>
      <c r="AM79" s="326">
        <f>IF(Plananalyse!AM79=1,VLOOKUP(AM$5,Kruistabel!$B$6:$F$9,MATCH($C79,Kruistabel!$C$5:$F$5,0)+1,FALSE)+MIN(Kruistabel!$C$15,IF($D79="Ja",Kruistabel!$C$13,0)+IF(AM$6="Ja",Kruistabel!$C$14,0)),"")</f>
        <v>28</v>
      </c>
      <c r="AN79" s="327"/>
      <c r="AO79" s="326">
        <f>IF(Plananalyse!AO79=1,VLOOKUP(AO$5,Kruistabel!$B$6:$F$9,MATCH($C79,Kruistabel!$C$5:$F$5,0)+1,FALSE)+MIN(Kruistabel!$C$15,IF($D79="Ja",Kruistabel!$C$13,0)+IF(AO$6="Ja",Kruistabel!$C$14,0)),"")</f>
        <v>42</v>
      </c>
      <c r="AP79" s="326">
        <f>IF(Plananalyse!AP79=1,VLOOKUP(AP$5,Kruistabel!$B$6:$F$9,MATCH($C79,Kruistabel!$C$5:$F$5,0)+1,FALSE)+MIN(Kruistabel!$C$15,IF($D79="Ja",Kruistabel!$C$13,0)+IF(AP$6="Ja",Kruistabel!$C$14,0)),"")</f>
        <v>42</v>
      </c>
      <c r="AQ79" s="326">
        <f>IF(Plananalyse!AQ79=1,VLOOKUP(AQ$5,Kruistabel!$B$6:$F$9,MATCH($C79,Kruistabel!$C$5:$F$5,0)+1,FALSE)+MIN(Kruistabel!$C$15,IF($D79="Ja",Kruistabel!$C$13,0)+IF(AQ$6="Ja",Kruistabel!$C$14,0)),"")</f>
        <v>42</v>
      </c>
      <c r="AR79" s="326">
        <f>IF(Plananalyse!AR79=1,VLOOKUP(AR$5,Kruistabel!$B$6:$F$9,MATCH($C79,Kruistabel!$C$5:$F$5,0)+1,FALSE)+MIN(Kruistabel!$C$15,IF($D79="Ja",Kruistabel!$C$13,0)+IF(AR$6="Ja",Kruistabel!$C$14,0)),"")</f>
        <v>46</v>
      </c>
      <c r="AS79" s="326">
        <f>IF(Plananalyse!AS79=1,VLOOKUP(AS$5,Kruistabel!$B$6:$F$9,MATCH($C79,Kruistabel!$C$5:$F$5,0)+1,FALSE)+MIN(Kruistabel!$C$15,IF($D79="Ja",Kruistabel!$C$13,0)+IF(AS$6="Ja",Kruistabel!$C$14,0)),"")</f>
        <v>42</v>
      </c>
      <c r="AT79" s="326">
        <f>IF(Plananalyse!AT79=1,VLOOKUP(AT$5,Kruistabel!$B$6:$F$9,MATCH($C79,Kruistabel!$C$5:$F$5,0)+1,FALSE)+MIN(Kruistabel!$C$15,IF($D79="Ja",Kruistabel!$C$13,0)+IF(AT$6="Ja",Kruistabel!$C$14,0)),"")</f>
        <v>46</v>
      </c>
      <c r="AU79" s="326">
        <f>IF(Plananalyse!AU79=1,VLOOKUP(AU$5,Kruistabel!$B$6:$F$9,MATCH($C79,Kruistabel!$C$5:$F$5,0)+1,FALSE)+MIN(Kruistabel!$C$15,IF($D79="Ja",Kruistabel!$C$13,0)+IF(AU$6="Ja",Kruistabel!$C$14,0)),"")</f>
        <v>28</v>
      </c>
      <c r="AV79" s="326">
        <f>IF(Plananalyse!AV79=1,VLOOKUP(AV$5,Kruistabel!$B$6:$F$9,MATCH($C79,Kruistabel!$C$5:$F$5,0)+1,FALSE)+MIN(Kruistabel!$C$15,IF($D79="Ja",Kruistabel!$C$13,0)+IF(AV$6="Ja",Kruistabel!$C$14,0)),"")</f>
        <v>42</v>
      </c>
      <c r="AW79" s="326">
        <f>IF(Plananalyse!AW79=1,VLOOKUP(AW$5,Kruistabel!$B$6:$F$9,MATCH($C79,Kruistabel!$C$5:$F$5,0)+1,FALSE)+MIN(Kruistabel!$C$15,IF($D79="Ja",Kruistabel!$C$13,0)+IF(AW$6="Ja",Kruistabel!$C$14,0)),"")</f>
        <v>28</v>
      </c>
      <c r="AX79" s="326">
        <f>IF(Plananalyse!AX79=1,VLOOKUP(AX$5,Kruistabel!$B$6:$F$9,MATCH($C79,Kruistabel!$C$5:$F$5,0)+1,FALSE)+MIN(Kruistabel!$C$15,IF($D79="Ja",Kruistabel!$C$13,0)+IF(AX$6="Ja",Kruistabel!$C$14,0)),"")</f>
        <v>28</v>
      </c>
      <c r="AY79" s="327"/>
      <c r="AZ79" s="326">
        <f>IF(Plananalyse!AZ79=1,VLOOKUP(AZ$5,Kruistabel!$B$6:$F$9,MATCH($C79,Kruistabel!$C$5:$F$5,0)+1,FALSE)+MIN(Kruistabel!$C$15,IF($D79="Ja",Kruistabel!$C$13,0)+IF(AZ$6="Ja",Kruistabel!$C$14,0)),"")</f>
        <v>28</v>
      </c>
      <c r="BA79" s="326">
        <f>IF(Plananalyse!BA79=1,VLOOKUP(BA$5,Kruistabel!$B$6:$F$9,MATCH($C79,Kruistabel!$C$5:$F$5,0)+1,FALSE)+MIN(Kruistabel!$C$15,IF($D79="Ja",Kruistabel!$C$13,0)+IF(BA$6="Ja",Kruistabel!$C$14,0)),"")</f>
        <v>28</v>
      </c>
      <c r="BB79" s="326">
        <f>IF(Plananalyse!BB79=1,VLOOKUP(BB$5,Kruistabel!$B$6:$F$9,MATCH($C79,Kruistabel!$C$5:$F$5,0)+1,FALSE)+MIN(Kruistabel!$C$15,IF($D79="Ja",Kruistabel!$C$13,0)+IF(BB$6="Ja",Kruistabel!$C$14,0)),"")</f>
        <v>40</v>
      </c>
      <c r="BC79" s="326">
        <f>IF(Plananalyse!BC79=1,VLOOKUP(BC$5,Kruistabel!$B$6:$F$9,MATCH($C79,Kruistabel!$C$5:$F$5,0)+1,FALSE)+MIN(Kruistabel!$C$15,IF($D79="Ja",Kruistabel!$C$13,0)+IF(BC$6="Ja",Kruistabel!$C$14,0)),"")</f>
        <v>40</v>
      </c>
      <c r="BD79" s="326">
        <f>IF(Plananalyse!BD79=1,VLOOKUP(BD$5,Kruistabel!$B$6:$F$9,MATCH($C79,Kruistabel!$C$5:$F$5,0)+1,FALSE)+MIN(Kruistabel!$C$15,IF($D79="Ja",Kruistabel!$C$13,0)+IF(BD$6="Ja",Kruistabel!$C$14,0)),"")</f>
        <v>28</v>
      </c>
      <c r="BE79" s="326">
        <f>IF(Plananalyse!BE79=1,VLOOKUP(BE$5,Kruistabel!$B$6:$F$9,MATCH($C79,Kruistabel!$C$5:$F$5,0)+1,FALSE)+MIN(Kruistabel!$C$15,IF($D79="Ja",Kruistabel!$C$13,0)+IF(BE$6="Ja",Kruistabel!$C$14,0)),"")</f>
        <v>28</v>
      </c>
      <c r="BF79" s="326">
        <f>IF(Plananalyse!BF79=1,VLOOKUP(BF$5,Kruistabel!$B$6:$F$9,MATCH($C79,Kruistabel!$C$5:$F$5,0)+1,FALSE)+MIN(Kruistabel!$C$15,IF($D79="Ja",Kruistabel!$C$13,0)+IF(BF$6="Ja",Kruistabel!$C$14,0)),"")</f>
        <v>28</v>
      </c>
      <c r="BG79" s="326">
        <f>IF(Plananalyse!BG79=1,VLOOKUP(BG$5,Kruistabel!$B$6:$F$9,MATCH($C79,Kruistabel!$C$5:$F$5,0)+1,FALSE)+MIN(Kruistabel!$C$15,IF($D79="Ja",Kruistabel!$C$13,0)+IF(BG$6="Ja",Kruistabel!$C$14,0)),"")</f>
        <v>28</v>
      </c>
      <c r="BH79" s="326">
        <f>IF(Plananalyse!BH79=1,VLOOKUP(BH$5,Kruistabel!$B$6:$F$9,MATCH($C79,Kruistabel!$C$5:$F$5,0)+1,FALSE)+MIN(Kruistabel!$C$15,IF($D79="Ja",Kruistabel!$C$13,0)+IF(BH$6="Ja",Kruistabel!$C$14,0)),"")</f>
        <v>28</v>
      </c>
      <c r="BI79" s="327"/>
      <c r="BJ79" s="326" t="e">
        <f>IF(Plananalyse!BJ79=1,VLOOKUP(BJ$5,Kruistabel!$B$6:$F$9,MATCH($C79,Kruistabel!$C$5:$F$5,0)+1,FALSE)+MIN(Kruistabel!$C$15,IF($D79="Ja",Kruistabel!$C$13,0)+IF(BJ$6="Ja",Kruistabel!$C$14,0)),"")</f>
        <v>#N/A</v>
      </c>
      <c r="BK79" s="326" t="e">
        <f>IF(Plananalyse!BK79=1,VLOOKUP(BK$5,Kruistabel!$B$6:$F$9,MATCH($C79,Kruistabel!$C$5:$F$5,0)+1,FALSE)+MIN(Kruistabel!$C$15,IF($D79="Ja",Kruistabel!$C$13,0)+IF(BK$6="Ja",Kruistabel!$C$14,0)),"")</f>
        <v>#N/A</v>
      </c>
      <c r="BL79" s="326" t="e">
        <f>IF(Plananalyse!BL79=1,VLOOKUP(BL$5,Kruistabel!$B$6:$F$9,MATCH($C79,Kruistabel!$C$5:$F$5,0)+1,FALSE)+MIN(Kruistabel!$C$15,IF($D79="Ja",Kruistabel!$C$13,0)+IF(BL$6="Ja",Kruistabel!$C$14,0)),"")</f>
        <v>#N/A</v>
      </c>
      <c r="BM79" s="326" t="e">
        <f>IF(Plananalyse!BM79=1,VLOOKUP(BM$5,Kruistabel!$B$6:$F$9,MATCH($C79,Kruistabel!$C$5:$F$5,0)+1,FALSE)+MIN(Kruistabel!$C$15,IF($D79="Ja",Kruistabel!$C$13,0)+IF(BM$6="Ja",Kruistabel!$C$14,0)),"")</f>
        <v>#N/A</v>
      </c>
      <c r="BN79" s="326" t="e">
        <f>IF(Plananalyse!BN79=1,VLOOKUP(BN$5,Kruistabel!$B$6:$F$9,MATCH($C79,Kruistabel!$C$5:$F$5,0)+1,FALSE)+MIN(Kruistabel!$C$15,IF($D79="Ja",Kruistabel!$C$13,0)+IF(BN$6="Ja",Kruistabel!$C$14,0)),"")</f>
        <v>#N/A</v>
      </c>
      <c r="BO79" s="326" t="e">
        <f>IF(Plananalyse!BO79=1,VLOOKUP(BO$5,Kruistabel!$B$6:$F$9,MATCH($C79,Kruistabel!$C$5:$F$5,0)+1,FALSE)+MIN(Kruistabel!$C$15,IF($D79="Ja",Kruistabel!$C$13,0)+IF(BO$6="Ja",Kruistabel!$C$14,0)),"")</f>
        <v>#N/A</v>
      </c>
      <c r="BP79" s="326" t="e">
        <f>IF(Plananalyse!BP79=1,VLOOKUP(BP$5,Kruistabel!$B$6:$F$9,MATCH($C79,Kruistabel!$C$5:$F$5,0)+1,FALSE)+MIN(Kruistabel!$C$15,IF($D79="Ja",Kruistabel!$C$13,0)+IF(BP$6="Ja",Kruistabel!$C$14,0)),"")</f>
        <v>#N/A</v>
      </c>
      <c r="BQ79" s="326" t="e">
        <f>IF(Plananalyse!BQ79=1,VLOOKUP(BQ$5,Kruistabel!$B$6:$F$9,MATCH($C79,Kruistabel!$C$5:$F$5,0)+1,FALSE)+MIN(Kruistabel!$C$15,IF($D79="Ja",Kruistabel!$C$13,0)+IF(BQ$6="Ja",Kruistabel!$C$14,0)),"")</f>
        <v>#N/A</v>
      </c>
      <c r="BR79" s="326" t="e">
        <f>IF(Plananalyse!BR79=1,VLOOKUP(BR$5,Kruistabel!$B$6:$F$9,MATCH($C79,Kruistabel!$C$5:$F$5,0)+1,FALSE)+MIN(Kruistabel!$C$15,IF($D79="Ja",Kruistabel!$C$13,0)+IF(BR$6="Ja",Kruistabel!$C$14,0)),"")</f>
        <v>#REF!</v>
      </c>
      <c r="BS79" s="326" t="e">
        <f>IF(Plananalyse!BS79=1,VLOOKUP(BS$5,Kruistabel!$B$6:$F$9,MATCH($C79,Kruistabel!$C$5:$F$5,0)+1,FALSE)+MIN(Kruistabel!$C$15,IF($D79="Ja",Kruistabel!$C$13,0)+IF(BS$6="Ja",Kruistabel!$C$14,0)),"")</f>
        <v>#REF!</v>
      </c>
      <c r="BT79" s="65"/>
      <c r="BU79" s="231">
        <f>IF(Plananalyse!BU79=1,VLOOKUP(BU$5,Kruistabel!$B$6:$F$9,MATCH($C79,Kruistabel!$C$5:$F$5,0)+1,FALSE)+MIN(Kruistabel!$C$15,IF($D79="Ja",Kruistabel!$C$13,0)+IF(BU$6="Ja",Kruistabel!$C$14,0)),"")</f>
        <v>28</v>
      </c>
      <c r="BV79" s="326">
        <f>IF(Plananalyse!BV79=1,VLOOKUP(BV$5,Kruistabel!$B$6:$F$9,MATCH($C79,Kruistabel!$C$5:$F$5,0)+1,FALSE)+MIN(Kruistabel!$C$15,IF($D79="Ja",Kruistabel!$C$13,0)+IF(BV$6="Ja",Kruistabel!$C$14,0)),"")</f>
        <v>44</v>
      </c>
      <c r="BW79" s="326">
        <f ca="1">IF(Plananalyse!BW79=1,VLOOKUP(BW$5,Kruistabel!$B$6:$F$9,MATCH($C79,Kruistabel!$C$5:$F$5,0)+1,FALSE)+MIN(Kruistabel!$C$15,IF($D79="Ja",Kruistabel!$C$13,0)+IF(BW$6="Ja",Kruistabel!$C$14,0)),"")</f>
        <v>28</v>
      </c>
      <c r="BX79" s="326">
        <f ca="1">IF(Plananalyse!BX79=1,VLOOKUP(BX$5,Kruistabel!$B$6:$F$9,MATCH($C79,Kruistabel!$C$5:$F$5,0)+1,FALSE)+MIN(Kruistabel!$C$15,IF($D79="Ja",Kruistabel!$C$13,0)+IF(BX$6="Ja",Kruistabel!$C$14,0)),"")</f>
        <v>28</v>
      </c>
      <c r="BY79" s="327"/>
      <c r="BZ79" s="326" t="e">
        <f ca="1">IF(Plananalyse!BZ79=1,VLOOKUP(BZ$5,Kruistabel!$B$6:$F$9,MATCH($C79,Kruistabel!$C$5:$F$5,0)+1,FALSE)+MIN(Kruistabel!$C$15,IF($D79="Ja",Kruistabel!$C$13,0)+IF(BZ$6="Ja",Kruistabel!$C$14,0)),"")</f>
        <v>#N/A</v>
      </c>
      <c r="CA79" s="326" t="e">
        <f ca="1">IF(Plananalyse!CA79=1,VLOOKUP(CA$5,Kruistabel!$B$6:$F$9,MATCH($C79,Kruistabel!$C$5:$F$5,0)+1,FALSE)+MIN(Kruistabel!$C$15,IF($D79="Ja",Kruistabel!$C$13,0)+IF(CA$6="Ja",Kruistabel!$C$14,0)),"")</f>
        <v>#N/A</v>
      </c>
      <c r="CB79" s="326" t="e">
        <f ca="1">IF(Plananalyse!CB79=1,VLOOKUP(CB$5,Kruistabel!$B$6:$F$9,MATCH($C79,Kruistabel!$C$5:$F$5,0)+1,FALSE)+MIN(Kruistabel!$C$15,IF($D79="Ja",Kruistabel!$C$13,0)+IF(CB$6="Ja",Kruistabel!$C$14,0)),"")</f>
        <v>#N/A</v>
      </c>
      <c r="CC79" s="326" t="e">
        <f ca="1">IF(Plananalyse!CC79=1,VLOOKUP(CC$5,Kruistabel!$B$6:$F$9,MATCH($C79,Kruistabel!$C$5:$F$5,0)+1,FALSE)+MIN(Kruistabel!$C$15,IF($D79="Ja",Kruistabel!$C$13,0)+IF(CC$6="Ja",Kruistabel!$C$14,0)),"")</f>
        <v>#N/A</v>
      </c>
      <c r="CD79" s="326" t="e">
        <f ca="1">IF(Plananalyse!CD79=1,VLOOKUP(CD$5,Kruistabel!$B$6:$F$9,MATCH($C79,Kruistabel!$C$5:$F$5,0)+1,FALSE)+MIN(Kruistabel!$C$15,IF($D79="Ja",Kruistabel!$C$13,0)+IF(CD$6="Ja",Kruistabel!$C$14,0)),"")</f>
        <v>#N/A</v>
      </c>
      <c r="CE79" s="326" t="e">
        <f ca="1">IF(Plananalyse!CE79=1,VLOOKUP(CE$5,Kruistabel!$B$6:$F$9,MATCH($C79,Kruistabel!$C$5:$F$5,0)+1,FALSE)+MIN(Kruistabel!$C$15,IF($D79="Ja",Kruistabel!$C$13,0)+IF(CE$6="Ja",Kruistabel!$C$14,0)),"")</f>
        <v>#N/A</v>
      </c>
      <c r="CF79" s="326" t="e">
        <f ca="1">IF(Plananalyse!CF79=1,VLOOKUP(CF$5,Kruistabel!$B$6:$F$9,MATCH($C79,Kruistabel!$C$5:$F$5,0)+1,FALSE)+MIN(Kruistabel!$C$15,IF($D79="Ja",Kruistabel!$C$13,0)+IF(CF$6="Ja",Kruistabel!$C$14,0)),"")</f>
        <v>#N/A</v>
      </c>
      <c r="CG79" s="326" t="e">
        <f ca="1">IF(Plananalyse!CG79=1,VLOOKUP(CG$5,Kruistabel!$B$6:$F$9,MATCH($C79,Kruistabel!$C$5:$F$5,0)+1,FALSE)+MIN(Kruistabel!$C$15,IF($D79="Ja",Kruistabel!$C$13,0)+IF(CG$6="Ja",Kruistabel!$C$14,0)),"")</f>
        <v>#REF!</v>
      </c>
      <c r="CH79" s="326" t="e">
        <f ca="1">IF(Plananalyse!CH79=1,VLOOKUP(CH$5,Kruistabel!$B$6:$F$9,MATCH($C79,Kruistabel!$C$5:$F$5,0)+1,FALSE)+MIN(Kruistabel!$C$15,IF($D79="Ja",Kruistabel!$C$13,0)+IF(CH$6="Ja",Kruistabel!$C$14,0)),"")</f>
        <v>#REF!</v>
      </c>
      <c r="CI79" s="65"/>
      <c r="CJ79" s="326">
        <f ca="1">IF(Plananalyse!CJ79=1,VLOOKUP(CJ$5,Kruistabel!$B$6:$F$9,MATCH($C79,Kruistabel!$C$5:$F$5,0)+1,FALSE)+MIN(Kruistabel!$C$15,IF($D79="Ja",Kruistabel!$C$13,0)+IF(CJ$6="Ja",Kruistabel!$C$14,0)),"")</f>
        <v>44</v>
      </c>
      <c r="CK79" s="326">
        <f ca="1">IF(Plananalyse!CK79=1,VLOOKUP(CK$5,Kruistabel!$B$6:$F$9,MATCH($C79,Kruistabel!$C$5:$F$5,0)+1,FALSE)+MIN(Kruistabel!$C$15,IF($D79="Ja",Kruistabel!$C$13,0)+IF(CK$6="Ja",Kruistabel!$C$14,0)),"")</f>
        <v>44</v>
      </c>
      <c r="CL79" s="326">
        <f ca="1">IF(Plananalyse!CL79=1,VLOOKUP(CL$5,Kruistabel!$B$6:$F$9,MATCH($C79,Kruistabel!$C$5:$F$5,0)+1,FALSE)+MIN(Kruistabel!$C$15,IF($D79="Ja",Kruistabel!$C$13,0)+IF(CL$6="Ja",Kruistabel!$C$14,0)),"")</f>
        <v>28</v>
      </c>
      <c r="CM79" s="326">
        <f ca="1">IF(Plananalyse!CM79=1,VLOOKUP(CM$5,Kruistabel!$B$6:$F$9,MATCH($C79,Kruistabel!$C$5:$F$5,0)+1,FALSE)+MIN(Kruistabel!$C$15,IF($D79="Ja",Kruistabel!$C$13,0)+IF(CM$6="Ja",Kruistabel!$C$14,0)),"")</f>
        <v>48</v>
      </c>
      <c r="CN79" s="326">
        <f ca="1">IF(Plananalyse!CN79=1,VLOOKUP(CN$5,Kruistabel!$B$6:$F$9,MATCH($C79,Kruistabel!$C$5:$F$5,0)+1,FALSE)+MIN(Kruistabel!$C$15,IF($D79="Ja",Kruistabel!$C$13,0)+IF(CN$6="Ja",Kruistabel!$C$14,0)),"")</f>
        <v>48</v>
      </c>
      <c r="CO79" s="326">
        <f ca="1">IF(Plananalyse!CO79=1,VLOOKUP(CO$5,Kruistabel!$B$6:$F$9,MATCH($C79,Kruistabel!$C$5:$F$5,0)+1,FALSE)+MIN(Kruistabel!$C$15,IF($D79="Ja",Kruistabel!$C$13,0)+IF(CO$6="Ja",Kruistabel!$C$14,0)),"")</f>
        <v>40</v>
      </c>
      <c r="CP79" s="326">
        <f ca="1">IF(Plananalyse!CP79=1,VLOOKUP(CP$5,Kruistabel!$B$6:$F$9,MATCH($C79,Kruistabel!$C$5:$F$5,0)+1,FALSE)+MIN(Kruistabel!$C$15,IF($D79="Ja",Kruistabel!$C$13,0)+IF(CP$6="Ja",Kruistabel!$C$14,0)),"")</f>
        <v>44</v>
      </c>
      <c r="CQ79" s="326">
        <f ca="1">IF(Plananalyse!CQ79=1,VLOOKUP(CQ$5,Kruistabel!$B$6:$F$9,MATCH($C79,Kruistabel!$C$5:$F$5,0)+1,FALSE)+MIN(Kruistabel!$C$15,IF($D79="Ja",Kruistabel!$C$13,0)+IF(CQ$6="Ja",Kruistabel!$C$14,0)),"")</f>
        <v>40</v>
      </c>
      <c r="CR79" s="326">
        <f ca="1">IF(Plananalyse!CR79=1,VLOOKUP(CR$5,Kruistabel!$B$6:$F$9,MATCH($C79,Kruistabel!$C$5:$F$5,0)+1,FALSE)+MIN(Kruistabel!$C$15,IF($D79="Ja",Kruistabel!$C$13,0)+IF(CR$6="Ja",Kruistabel!$C$14,0)),"")</f>
        <v>42</v>
      </c>
      <c r="CS79" s="326">
        <f ca="1">IF(Plananalyse!CS79=1,VLOOKUP(CS$5,Kruistabel!$B$6:$F$9,MATCH($C79,Kruistabel!$C$5:$F$5,0)+1,FALSE)+MIN(Kruistabel!$C$15,IF($D79="Ja",Kruistabel!$C$13,0)+IF(CS$6="Ja",Kruistabel!$C$14,0)),"")</f>
        <v>44</v>
      </c>
      <c r="CT79" s="326">
        <f ca="1">IF(Plananalyse!CT79=1,VLOOKUP(CT$5,Kruistabel!$B$6:$F$9,MATCH($C79,Kruistabel!$C$5:$F$5,0)+1,FALSE)+MIN(Kruistabel!$C$15,IF($D79="Ja",Kruistabel!$C$13,0)+IF(CT$6="Ja",Kruistabel!$C$14,0)),"")</f>
        <v>44</v>
      </c>
      <c r="CU79" s="326">
        <f ca="1">IF(Plananalyse!CU79=1,VLOOKUP(CU$5,Kruistabel!$B$6:$F$9,MATCH($C79,Kruistabel!$C$5:$F$5,0)+1,FALSE)+MIN(Kruistabel!$C$15,IF($D79="Ja",Kruistabel!$C$13,0)+IF(CU$6="Ja",Kruistabel!$C$14,0)),"")</f>
        <v>40</v>
      </c>
      <c r="CV79" s="326">
        <f ca="1">IF(Plananalyse!CV79=1,VLOOKUP(CV$5,Kruistabel!$B$6:$F$9,MATCH($C79,Kruistabel!$C$5:$F$5,0)+1,FALSE)+MIN(Kruistabel!$C$15,IF($D79="Ja",Kruistabel!$C$13,0)+IF(CV$6="Ja",Kruistabel!$C$14,0)),"")</f>
        <v>40</v>
      </c>
      <c r="CW79" s="326">
        <f ca="1">IF(Plananalyse!CW79=1,VLOOKUP(CW$5,Kruistabel!$B$6:$F$9,MATCH($C79,Kruistabel!$C$5:$F$5,0)+1,FALSE)+MIN(Kruistabel!$C$15,IF($D79="Ja",Kruistabel!$C$13,0)+IF(CW$6="Ja",Kruistabel!$C$14,0)),"")</f>
        <v>44</v>
      </c>
      <c r="CX79" s="326">
        <f ca="1">IF(Plananalyse!CX79=1,VLOOKUP(CX$5,Kruistabel!$B$6:$F$9,MATCH($C79,Kruistabel!$C$5:$F$5,0)+1,FALSE)+MIN(Kruistabel!$C$15,IF($D79="Ja",Kruistabel!$C$13,0)+IF(CX$6="Ja",Kruistabel!$C$14,0)),"")</f>
        <v>28</v>
      </c>
      <c r="CY79" s="326">
        <f ca="1">IF(Plananalyse!CY79=1,VLOOKUP(CY$5,Kruistabel!$B$6:$F$9,MATCH($C79,Kruistabel!$C$5:$F$5,0)+1,FALSE)+MIN(Kruistabel!$C$15,IF($D79="Ja",Kruistabel!$C$13,0)+IF(CY$6="Ja",Kruistabel!$C$14,0)),"")</f>
        <v>40</v>
      </c>
      <c r="CZ79" s="326">
        <f ca="1">IF(Plananalyse!CZ79=1,VLOOKUP(CZ$5,Kruistabel!$B$6:$F$9,MATCH($C79,Kruistabel!$C$5:$F$5,0)+1,FALSE)+MIN(Kruistabel!$C$15,IF($D79="Ja",Kruistabel!$C$13,0)+IF(CZ$6="Ja",Kruistabel!$C$14,0)),"")</f>
        <v>40</v>
      </c>
      <c r="DA79" s="326">
        <f ca="1">IF(Plananalyse!DA79=1,VLOOKUP(DA$5,Kruistabel!$B$6:$F$9,MATCH($C79,Kruistabel!$C$5:$F$5,0)+1,FALSE)+MIN(Kruistabel!$C$15,IF($D79="Ja",Kruistabel!$C$13,0)+IF(DA$6="Ja",Kruistabel!$C$14,0)),"")</f>
        <v>40</v>
      </c>
      <c r="DB79" s="326">
        <f ca="1">IF(Plananalyse!DB79=1,VLOOKUP(DB$5,Kruistabel!$B$6:$F$9,MATCH($C79,Kruistabel!$C$5:$F$5,0)+1,FALSE)+MIN(Kruistabel!$C$15,IF($D79="Ja",Kruistabel!$C$13,0)+IF(DB$6="Ja",Kruistabel!$C$14,0)),"")</f>
        <v>28</v>
      </c>
      <c r="DC79" s="326">
        <f ca="1">IF(Plananalyse!DC79=1,VLOOKUP(DC$5,Kruistabel!$B$6:$F$9,MATCH($C79,Kruistabel!$C$5:$F$5,0)+1,FALSE)+MIN(Kruistabel!$C$15,IF($D79="Ja",Kruistabel!$C$13,0)+IF(DC$6="Ja",Kruistabel!$C$14,0)),"")</f>
        <v>28</v>
      </c>
      <c r="DD79" s="327"/>
      <c r="DE79" s="326" t="e">
        <f ca="1">IF(Plananalyse!DE79=1,VLOOKUP(DE$5,Kruistabel!$B$6:$F$9,MATCH($C79,Kruistabel!$C$5:$F$5,0)+1,FALSE)+MIN(Kruistabel!$C$15,IF($D79="Ja",Kruistabel!$C$13,0)+IF(DE$6="Ja",Kruistabel!$C$14,0)),"")</f>
        <v>#N/A</v>
      </c>
      <c r="DF79" s="326" t="e">
        <f ca="1">IF(Plananalyse!DF79=1,VLOOKUP(DF$5,Kruistabel!$B$6:$F$9,MATCH($C79,Kruistabel!$C$5:$F$5,0)+1,FALSE)+MIN(Kruistabel!$C$15,IF($D79="Ja",Kruistabel!$C$13,0)+IF(DF$6="Ja",Kruistabel!$C$14,0)),"")</f>
        <v>#N/A</v>
      </c>
      <c r="DG79" s="326" t="e">
        <f ca="1">IF(Plananalyse!DG79=1,VLOOKUP(DG$5,Kruistabel!$B$6:$F$9,MATCH($C79,Kruistabel!$C$5:$F$5,0)+1,FALSE)+MIN(Kruistabel!$C$15,IF($D79="Ja",Kruistabel!$C$13,0)+IF(DG$6="Ja",Kruistabel!$C$14,0)),"")</f>
        <v>#N/A</v>
      </c>
      <c r="DH79" s="326" t="e">
        <f ca="1">IF(Plananalyse!DH79=1,VLOOKUP(DH$5,Kruistabel!$B$6:$F$9,MATCH($C79,Kruistabel!$C$5:$F$5,0)+1,FALSE)+MIN(Kruistabel!$C$15,IF($D79="Ja",Kruistabel!$C$13,0)+IF(DH$6="Ja",Kruistabel!$C$14,0)),"")</f>
        <v>#N/A</v>
      </c>
      <c r="DI79" s="326" t="e">
        <f ca="1">IF(Plananalyse!DI79=1,VLOOKUP(DI$5,Kruistabel!$B$6:$F$9,MATCH($C79,Kruistabel!$C$5:$F$5,0)+1,FALSE)+MIN(Kruistabel!$C$15,IF($D79="Ja",Kruistabel!$C$13,0)+IF(DI$6="Ja",Kruistabel!$C$14,0)),"")</f>
        <v>#N/A</v>
      </c>
      <c r="DJ79" s="326" t="e">
        <f ca="1">IF(Plananalyse!DJ79=1,VLOOKUP(DJ$5,Kruistabel!$B$6:$F$9,MATCH($C79,Kruistabel!$C$5:$F$5,0)+1,FALSE)+MIN(Kruistabel!$C$15,IF($D79="Ja",Kruistabel!$C$13,0)+IF(DJ$6="Ja",Kruistabel!$C$14,0)),"")</f>
        <v>#N/A</v>
      </c>
      <c r="DK79" s="326" t="e">
        <f ca="1">IF(Plananalyse!DK79=1,VLOOKUP(DK$5,Kruistabel!$B$6:$F$9,MATCH($C79,Kruistabel!$C$5:$F$5,0)+1,FALSE)+MIN(Kruistabel!$C$15,IF($D79="Ja",Kruistabel!$C$13,0)+IF(DK$6="Ja",Kruistabel!$C$14,0)),"")</f>
        <v>#REF!</v>
      </c>
      <c r="DL79" s="326" t="e">
        <f ca="1">IF(Plananalyse!DL79=1,VLOOKUP(DL$5,Kruistabel!$B$6:$F$9,MATCH($C79,Kruistabel!$C$5:$F$5,0)+1,FALSE)+MIN(Kruistabel!$C$15,IF($D79="Ja",Kruistabel!$C$13,0)+IF(DL$6="Ja",Kruistabel!$C$14,0)),"")</f>
        <v>#REF!</v>
      </c>
      <c r="DM79" s="327"/>
      <c r="DN79" s="326" t="e">
        <f ca="1">IF(Plananalyse!DN79=1,VLOOKUP(DN$5,Kruistabel!$B$6:$F$9,MATCH($C79,Kruistabel!$C$5:$F$5,0)+1,FALSE)+MIN(Kruistabel!$C$15,IF($D79="Ja",Kruistabel!$C$13,0)+IF(DN$6="Ja",Kruistabel!$C$14,0)),"")</f>
        <v>#N/A</v>
      </c>
      <c r="DO79" s="326" t="e">
        <f ca="1">IF(Plananalyse!DO79=1,VLOOKUP(DO$5,Kruistabel!$B$6:$F$9,MATCH($C79,Kruistabel!$C$5:$F$5,0)+1,FALSE)+MIN(Kruistabel!$C$15,IF($D79="Ja",Kruistabel!$C$13,0)+IF(DO$6="Ja",Kruistabel!$C$14,0)),"")</f>
        <v>#N/A</v>
      </c>
      <c r="DP79" s="326" t="e">
        <f ca="1">IF(Plananalyse!DP79=1,VLOOKUP(DP$5,Kruistabel!$B$6:$F$9,MATCH($C79,Kruistabel!$C$5:$F$5,0)+1,FALSE)+MIN(Kruistabel!$C$15,IF($D79="Ja",Kruistabel!$C$13,0)+IF(DP$6="Ja",Kruistabel!$C$14,0)),"")</f>
        <v>#N/A</v>
      </c>
      <c r="DQ79" s="326" t="e">
        <f ca="1">IF(Plananalyse!DQ79=1,VLOOKUP(DQ$5,Kruistabel!$B$6:$F$9,MATCH($C79,Kruistabel!$C$5:$F$5,0)+1,FALSE)+MIN(Kruistabel!$C$15,IF($D79="Ja",Kruistabel!$C$13,0)+IF(DQ$6="Ja",Kruistabel!$C$14,0)),"")</f>
        <v>#N/A</v>
      </c>
      <c r="DR79" s="326" t="e">
        <f ca="1">IF(Plananalyse!DR79=1,VLOOKUP(DR$5,Kruistabel!$B$6:$F$9,MATCH($C79,Kruistabel!$C$5:$F$5,0)+1,FALSE)+MIN(Kruistabel!$C$15,IF($D79="Ja",Kruistabel!$C$13,0)+IF(DR$6="Ja",Kruistabel!$C$14,0)),"")</f>
        <v>#N/A</v>
      </c>
      <c r="DS79" s="326" t="e">
        <f ca="1">IF(Plananalyse!DS79=1,VLOOKUP(DS$5,Kruistabel!$B$6:$F$9,MATCH($C79,Kruistabel!$C$5:$F$5,0)+1,FALSE)+MIN(Kruistabel!$C$15,IF($D79="Ja",Kruistabel!$C$13,0)+IF(DS$6="Ja",Kruistabel!$C$14,0)),"")</f>
        <v>#N/A</v>
      </c>
      <c r="DT79" s="326" t="e">
        <f ca="1">IF(Plananalyse!DT79=1,VLOOKUP(DT$5,Kruistabel!$B$6:$F$9,MATCH($C79,Kruistabel!$C$5:$F$5,0)+1,FALSE)+MIN(Kruistabel!$C$15,IF($D79="Ja",Kruistabel!$C$13,0)+IF(DT$6="Ja",Kruistabel!$C$14,0)),"")</f>
        <v>#N/A</v>
      </c>
      <c r="DU79" s="326" t="e">
        <f ca="1">IF(Plananalyse!DU79=1,VLOOKUP(DU$5,Kruistabel!$B$6:$F$9,MATCH($C79,Kruistabel!$C$5:$F$5,0)+1,FALSE)+MIN(Kruistabel!$C$15,IF($D79="Ja",Kruistabel!$C$13,0)+IF(DU$6="Ja",Kruistabel!$C$14,0)),"")</f>
        <v>#N/A</v>
      </c>
      <c r="DV79" s="326" t="e">
        <f ca="1">IF(Plananalyse!DV79=1,VLOOKUP(DV$5,Kruistabel!$B$6:$F$9,MATCH($C79,Kruistabel!$C$5:$F$5,0)+1,FALSE)+MIN(Kruistabel!$C$15,IF($D79="Ja",Kruistabel!$C$13,0)+IF(DV$6="Ja",Kruistabel!$C$14,0)),"")</f>
        <v>#N/A</v>
      </c>
      <c r="DW79" s="326" t="e">
        <f ca="1">IF(Plananalyse!DW79=1,VLOOKUP(DW$5,Kruistabel!$B$6:$F$9,MATCH($C79,Kruistabel!$C$5:$F$5,0)+1,FALSE)+MIN(Kruistabel!$C$15,IF($D79="Ja",Kruistabel!$C$13,0)+IF(DW$6="Ja",Kruistabel!$C$14,0)),"")</f>
        <v>#REF!</v>
      </c>
      <c r="DX79" s="326" t="e">
        <f ca="1">IF(Plananalyse!DX79=1,VLOOKUP(DX$5,Kruistabel!$B$6:$F$9,MATCH($C79,Kruistabel!$C$5:$F$5,0)+1,FALSE)+MIN(Kruistabel!$C$15,IF($D79="Ja",Kruistabel!$C$13,0)+IF(DX$6="Ja",Kruistabel!$C$14,0)),"")</f>
        <v>#REF!</v>
      </c>
      <c r="DY79" s="327"/>
      <c r="DZ79" s="326" t="e">
        <f ca="1">IF(Plananalyse!DZ79=1,VLOOKUP(DZ$5,Kruistabel!$B$6:$F$9,MATCH($C79,Kruistabel!$C$5:$F$5,0)+1,FALSE)+MIN(Kruistabel!$C$15,IF($D79="Ja",Kruistabel!$C$13,0)+IF(DZ$6="Ja",Kruistabel!$C$14,0)),"")</f>
        <v>#N/A</v>
      </c>
      <c r="EA79" s="326" t="e">
        <f ca="1">IF(Plananalyse!EA79=1,VLOOKUP(EA$5,Kruistabel!$B$6:$F$9,MATCH($C79,Kruistabel!$C$5:$F$5,0)+1,FALSE)+MIN(Kruistabel!$C$15,IF($D79="Ja",Kruistabel!$C$13,0)+IF(EA$6="Ja",Kruistabel!$C$14,0)),"")</f>
        <v>#N/A</v>
      </c>
      <c r="EB79" s="326" t="e">
        <f ca="1">IF(Plananalyse!EB79=1,VLOOKUP(EB$5,Kruistabel!$B$6:$F$9,MATCH($C79,Kruistabel!$C$5:$F$5,0)+1,FALSE)+MIN(Kruistabel!$C$15,IF($D79="Ja",Kruistabel!$C$13,0)+IF(EB$6="Ja",Kruistabel!$C$14,0)),"")</f>
        <v>#REF!</v>
      </c>
      <c r="EC79" s="326" t="e">
        <f ca="1">IF(Plananalyse!EC79=1,VLOOKUP(EC$5,Kruistabel!$B$6:$F$9,MATCH($C79,Kruistabel!$C$5:$F$5,0)+1,FALSE)+MIN(Kruistabel!$C$15,IF($D79="Ja",Kruistabel!$C$13,0)+IF(EC$6="Ja",Kruistabel!$C$14,0)),"")</f>
        <v>#REF!</v>
      </c>
      <c r="ED79" s="327"/>
      <c r="EE79" s="326" t="e">
        <f ca="1">IF(Plananalyse!EE79=1,VLOOKUP(EE$5,Kruistabel!$B$6:$F$9,MATCH($C79,Kruistabel!$C$5:$F$5,0)+1,FALSE)+MIN(Kruistabel!$C$15,IF($D79="Ja",Kruistabel!$C$13,0)+IF(EE$6="Ja",Kruistabel!$C$14,0)),"")</f>
        <v>#N/A</v>
      </c>
      <c r="EF79" s="326" t="e">
        <f ca="1">IF(Plananalyse!EF79=1,VLOOKUP(EF$5,Kruistabel!$B$6:$F$9,MATCH($C79,Kruistabel!$C$5:$F$5,0)+1,FALSE)+MIN(Kruistabel!$C$15,IF($D79="Ja",Kruistabel!$C$13,0)+IF(EF$6="Ja",Kruistabel!$C$14,0)),"")</f>
        <v>#N/A</v>
      </c>
      <c r="EG79" s="326" t="e">
        <f ca="1">IF(Plananalyse!EG79=1,VLOOKUP(EG$5,Kruistabel!$B$6:$F$9,MATCH($C79,Kruistabel!$C$5:$F$5,0)+1,FALSE)+MIN(Kruistabel!$C$15,IF($D79="Ja",Kruistabel!$C$13,0)+IF(EG$6="Ja",Kruistabel!$C$14,0)),"")</f>
        <v>#N/A</v>
      </c>
      <c r="EH79" s="326" t="e">
        <f ca="1">IF(Plananalyse!EH79=1,VLOOKUP(EH$5,Kruistabel!$B$6:$F$9,MATCH($C79,Kruistabel!$C$5:$F$5,0)+1,FALSE)+MIN(Kruistabel!$C$15,IF($D79="Ja",Kruistabel!$C$13,0)+IF(EH$6="Ja",Kruistabel!$C$14,0)),"")</f>
        <v>#REF!</v>
      </c>
      <c r="EI79" s="326" t="e">
        <f ca="1">IF(Plananalyse!EI79=1,VLOOKUP(EI$5,Kruistabel!$B$6:$F$9,MATCH($C79,Kruistabel!$C$5:$F$5,0)+1,FALSE)+MIN(Kruistabel!$C$15,IF($D79="Ja",Kruistabel!$C$13,0)+IF(EI$6="Ja",Kruistabel!$C$14,0)),"")</f>
        <v>#REF!</v>
      </c>
      <c r="EJ79" s="331" t="str">
        <f>IF(Plananalyse!EJ79=1,VLOOKUP(EJ$5,Kruistabel!$B$6:$F$9,MATCH($C79,Kruistabel!$C$5:$F$5,0)+1,FALSE)+MIN(Kruistabel!$C$15,IF($D79="Ja",Kruistabel!$C$13,0)+IF(EJ$6="Ja",Kruistabel!$C$14,0)),"")</f>
        <v/>
      </c>
      <c r="EK79" s="164"/>
      <c r="EL79" s="164"/>
      <c r="EM79" s="164"/>
      <c r="EN79" s="164"/>
    </row>
    <row r="80" spans="1:144">
      <c r="B80" s="337" t="str">
        <f>Classificatietabel!B67</f>
        <v>KIND - Andere 1 (vul hier in)</v>
      </c>
      <c r="C80" s="160" t="str">
        <f>_xlfn.IFNA(VLOOKUP($B80,Classificatietabel!$B$6:$I$91,C$7,FALSE),"")</f>
        <v>laag</v>
      </c>
      <c r="D80" s="160" t="str">
        <f>_xlfn.IFNA(VLOOKUP($B80,Classificatietabel!$B$6:$I$91,D$7,FALSE),"")</f>
        <v>neen</v>
      </c>
      <c r="E80" s="119">
        <f>IF(AND(D80="laag",$D$3=1),0,_xlfn.IFNA(IF(VLOOKUP($B80,Classificatietabel!$B$6:$H$91,$E$5,FALSE)="Ja",1,0),""))</f>
        <v>1</v>
      </c>
      <c r="F80" s="163"/>
      <c r="G80" s="326">
        <f>IF(Plananalyse!G80=1,VLOOKUP(G$5,Kruistabel!$B$6:$F$9,MATCH($C80,Kruistabel!$C$5:$F$5,0)+1,FALSE)+MIN(Kruistabel!$C$15,IF($D80="Ja",Kruistabel!$C$13,0)+IF(G$6="Ja",Kruistabel!$C$14,0)),"")</f>
        <v>28</v>
      </c>
      <c r="H80" s="326">
        <f>IF(Plananalyse!H80=1,VLOOKUP(H$5,Kruistabel!$B$6:$F$9,MATCH($C80,Kruistabel!$C$5:$F$5,0)+1,FALSE)+MIN(Kruistabel!$C$15,IF($D80="Ja",Kruistabel!$C$13,0)+IF(H$6="Ja",Kruistabel!$C$14,0)),"")</f>
        <v>28</v>
      </c>
      <c r="I80" s="326">
        <f>IF(Plananalyse!I80=1,VLOOKUP(I$5,Kruistabel!$B$6:$F$9,MATCH($C80,Kruistabel!$C$5:$F$5,0)+1,FALSE)+MIN(Kruistabel!$C$15,IF($D80="Ja",Kruistabel!$C$13,0)+IF(I$6="Ja",Kruistabel!$C$14,0)),"")</f>
        <v>32</v>
      </c>
      <c r="J80" s="326">
        <f>IF(Plananalyse!J80=1,VLOOKUP(J$5,Kruistabel!$B$6:$F$9,MATCH($C80,Kruistabel!$C$5:$F$5,0)+1,FALSE)+MIN(Kruistabel!$C$15,IF($D80="Ja",Kruistabel!$C$13,0)+IF(J$6="Ja",Kruistabel!$C$14,0)),"")</f>
        <v>28</v>
      </c>
      <c r="K80" s="326">
        <f>IF(Plananalyse!K80=1,VLOOKUP(K$5,Kruistabel!$B$6:$F$9,MATCH($C80,Kruistabel!$C$5:$F$5,0)+1,FALSE)+MIN(Kruistabel!$C$15,IF($D80="Ja",Kruistabel!$C$13,0)+IF(K$6="Ja",Kruistabel!$C$14,0)),"")</f>
        <v>28</v>
      </c>
      <c r="L80" s="326">
        <f>IF(Plananalyse!L80=1,VLOOKUP(L$5,Kruistabel!$B$6:$F$9,MATCH($C80,Kruistabel!$C$5:$F$5,0)+1,FALSE)+MIN(Kruistabel!$C$15,IF($D80="Ja",Kruistabel!$C$13,0)+IF(L$6="Ja",Kruistabel!$C$14,0)),"")</f>
        <v>28</v>
      </c>
      <c r="M80" s="326">
        <f>IF(Plananalyse!M80=1,VLOOKUP(M$5,Kruistabel!$B$6:$F$9,MATCH($C80,Kruistabel!$C$5:$F$5,0)+1,FALSE)+MIN(Kruistabel!$C$15,IF($D80="Ja",Kruistabel!$C$13,0)+IF(M$6="Ja",Kruistabel!$C$14,0)),"")</f>
        <v>36</v>
      </c>
      <c r="N80" s="326">
        <f>IF(Plananalyse!N80=1,VLOOKUP(N$5,Kruistabel!$B$6:$F$9,MATCH($C80,Kruistabel!$C$5:$F$5,0)+1,FALSE)+MIN(Kruistabel!$C$15,IF($D80="Ja",Kruistabel!$C$13,0)+IF(N$6="Ja",Kruistabel!$C$14,0)),"")</f>
        <v>36</v>
      </c>
      <c r="O80" s="326">
        <f>IF(Plananalyse!O80=1,VLOOKUP(O$5,Kruistabel!$B$6:$F$9,MATCH($C80,Kruistabel!$C$5:$F$5,0)+1,FALSE)+MIN(Kruistabel!$C$15,IF($D80="Ja",Kruistabel!$C$13,0)+IF(O$6="Ja",Kruistabel!$C$14,0)),"")</f>
        <v>36</v>
      </c>
      <c r="P80" s="326">
        <f>IF(Plananalyse!P80=1,VLOOKUP(P$5,Kruistabel!$B$6:$F$9,MATCH($C80,Kruistabel!$C$5:$F$5,0)+1,FALSE)+MIN(Kruistabel!$C$15,IF($D80="Ja",Kruistabel!$C$13,0)+IF(P$6="Ja",Kruistabel!$C$14,0)),"")</f>
        <v>40</v>
      </c>
      <c r="Q80" s="326">
        <f>IF(Plananalyse!Q80=1,VLOOKUP(Q$5,Kruistabel!$B$6:$F$9,MATCH($C80,Kruistabel!$C$5:$F$5,0)+1,FALSE)+MIN(Kruistabel!$C$15,IF($D80="Ja",Kruistabel!$C$13,0)+IF(Q$6="Ja",Kruistabel!$C$14,0)),"")</f>
        <v>32</v>
      </c>
      <c r="R80" s="326">
        <f>IF(Plananalyse!R80=1,VLOOKUP(R$5,Kruistabel!$B$6:$F$9,MATCH($C80,Kruistabel!$C$5:$F$5,0)+1,FALSE)+MIN(Kruistabel!$C$15,IF($D80="Ja",Kruistabel!$C$13,0)+IF(R$6="Ja",Kruistabel!$C$14,0)),"")</f>
        <v>36</v>
      </c>
      <c r="S80" s="326">
        <f>IF(Plananalyse!S80=1,VLOOKUP(S$5,Kruistabel!$B$6:$F$9,MATCH($C80,Kruistabel!$C$5:$F$5,0)+1,FALSE)+MIN(Kruistabel!$C$15,IF($D80="Ja",Kruistabel!$C$13,0)+IF(S$6="Ja",Kruistabel!$C$14,0)),"")</f>
        <v>28</v>
      </c>
      <c r="T80" s="326">
        <f>IF(Plananalyse!T80=1,VLOOKUP(T$5,Kruistabel!$B$6:$F$9,MATCH($C80,Kruistabel!$C$5:$F$5,0)+1,FALSE)+MIN(Kruistabel!$C$15,IF($D80="Ja",Kruistabel!$C$13,0)+IF(T$6="Ja",Kruistabel!$C$14,0)),"")</f>
        <v>28</v>
      </c>
      <c r="U80" s="326">
        <f>IF(Plananalyse!U80=1,VLOOKUP(U$5,Kruistabel!$B$6:$F$9,MATCH($C80,Kruistabel!$C$5:$F$5,0)+1,FALSE)+MIN(Kruistabel!$C$15,IF($D80="Ja",Kruistabel!$C$13,0)+IF(U$6="Ja",Kruistabel!$C$14,0)),"")</f>
        <v>28</v>
      </c>
      <c r="V80" s="326">
        <f>IF(Plananalyse!V80=1,VLOOKUP(V$5,Kruistabel!$B$6:$F$9,MATCH($C80,Kruistabel!$C$5:$F$5,0)+1,FALSE)+MIN(Kruistabel!$C$15,IF($D80="Ja",Kruistabel!$C$13,0)+IF(V$6="Ja",Kruistabel!$C$14,0)),"")</f>
        <v>28</v>
      </c>
      <c r="W80" s="326">
        <f>IF(Plananalyse!W80=1,VLOOKUP(W$5,Kruistabel!$B$6:$F$9,MATCH($C80,Kruistabel!$C$5:$F$5,0)+1,FALSE)+MIN(Kruistabel!$C$15,IF($D80="Ja",Kruistabel!$C$13,0)+IF(W$6="Ja",Kruistabel!$C$14,0)),"")</f>
        <v>28</v>
      </c>
      <c r="X80" s="326">
        <f>IF(Plananalyse!X80=1,VLOOKUP(X$5,Kruistabel!$B$6:$F$9,MATCH($C80,Kruistabel!$C$5:$F$5,0)+1,FALSE)+MIN(Kruistabel!$C$15,IF($D80="Ja",Kruistabel!$C$13,0)+IF(X$6="Ja",Kruistabel!$C$14,0)),"")</f>
        <v>28</v>
      </c>
      <c r="Y80" s="326">
        <f>IF(Plananalyse!Y80=1,VLOOKUP(Y$5,Kruistabel!$B$6:$F$9,MATCH($C80,Kruistabel!$C$5:$F$5,0)+1,FALSE)+MIN(Kruistabel!$C$15,IF($D80="Ja",Kruistabel!$C$13,0)+IF(Y$6="Ja",Kruistabel!$C$14,0)),"")</f>
        <v>32</v>
      </c>
      <c r="Z80" s="326">
        <f>IF(Plananalyse!Z80=1,VLOOKUP(Z$5,Kruistabel!$B$6:$F$9,MATCH($C80,Kruistabel!$C$5:$F$5,0)+1,FALSE)+MIN(Kruistabel!$C$15,IF($D80="Ja",Kruistabel!$C$13,0)+IF(Z$6="Ja",Kruistabel!$C$14,0)),"")</f>
        <v>28</v>
      </c>
      <c r="AA80" s="326">
        <f>IF(Plananalyse!AA80=1,VLOOKUP(AA$5,Kruistabel!$B$6:$F$9,MATCH($C80,Kruistabel!$C$5:$F$5,0)+1,FALSE)+MIN(Kruistabel!$C$15,IF($D80="Ja",Kruistabel!$C$13,0)+IF(AA$6="Ja",Kruistabel!$C$14,0)),"")</f>
        <v>28</v>
      </c>
      <c r="AB80" s="326">
        <f>IF(Plananalyse!AB80=1,VLOOKUP(AB$5,Kruistabel!$B$6:$F$9,MATCH($C80,Kruistabel!$C$5:$F$5,0)+1,FALSE)+MIN(Kruistabel!$C$15,IF($D80="Ja",Kruistabel!$C$13,0)+IF(AB$6="Ja",Kruistabel!$C$14,0)),"")</f>
        <v>28</v>
      </c>
      <c r="AC80" s="326">
        <f>IF(Plananalyse!AC80=1,VLOOKUP(AC$5,Kruistabel!$B$6:$F$9,MATCH($C80,Kruistabel!$C$5:$F$5,0)+1,FALSE)+MIN(Kruistabel!$C$15,IF($D80="Ja",Kruistabel!$C$13,0)+IF(AC$6="Ja",Kruistabel!$C$14,0)),"")</f>
        <v>28</v>
      </c>
      <c r="AD80" s="326">
        <f>IF(Plananalyse!AD80=1,VLOOKUP(AD$5,Kruistabel!$B$6:$F$9,MATCH($C80,Kruistabel!$C$5:$F$5,0)+1,FALSE)+MIN(Kruistabel!$C$15,IF($D80="Ja",Kruistabel!$C$13,0)+IF(AD$6="Ja",Kruistabel!$C$14,0)),"")</f>
        <v>28</v>
      </c>
      <c r="AE80" s="326">
        <f>IF(Plananalyse!AE80=1,VLOOKUP(AE$5,Kruistabel!$B$6:$F$9,MATCH($C80,Kruistabel!$C$5:$F$5,0)+1,FALSE)+MIN(Kruistabel!$C$15,IF($D80="Ja",Kruistabel!$C$13,0)+IF(AE$6="Ja",Kruistabel!$C$14,0)),"")</f>
        <v>28</v>
      </c>
      <c r="AF80" s="326">
        <f>IF(Plananalyse!AF80=1,VLOOKUP(AF$5,Kruistabel!$B$6:$F$9,MATCH($C80,Kruistabel!$C$5:$F$5,0)+1,FALSE)+MIN(Kruistabel!$C$15,IF($D80="Ja",Kruistabel!$C$13,0)+IF(AF$6="Ja",Kruistabel!$C$14,0)),"")</f>
        <v>28</v>
      </c>
      <c r="AG80" s="326">
        <f>IF(Plananalyse!AG80=1,VLOOKUP(AG$5,Kruistabel!$B$6:$F$9,MATCH($C80,Kruistabel!$C$5:$F$5,0)+1,FALSE)+MIN(Kruistabel!$C$15,IF($D80="Ja",Kruistabel!$C$13,0)+IF(AG$6="Ja",Kruistabel!$C$14,0)),"")</f>
        <v>28</v>
      </c>
      <c r="AH80" s="326">
        <f>IF(Plananalyse!AH80=1,VLOOKUP(AH$5,Kruistabel!$B$6:$F$9,MATCH($C80,Kruistabel!$C$5:$F$5,0)+1,FALSE)+MIN(Kruistabel!$C$15,IF($D80="Ja",Kruistabel!$C$13,0)+IF(AH$6="Ja",Kruistabel!$C$14,0)),"")</f>
        <v>28</v>
      </c>
      <c r="AI80" s="326">
        <f>IF(Plananalyse!AI80=1,VLOOKUP(AI$5,Kruistabel!$B$6:$F$9,MATCH($C80,Kruistabel!$C$5:$F$5,0)+1,FALSE)+MIN(Kruistabel!$C$15,IF($D80="Ja",Kruistabel!$C$13,0)+IF(AI$6="Ja",Kruistabel!$C$14,0)),"")</f>
        <v>28</v>
      </c>
      <c r="AJ80" s="326">
        <f>IF(Plananalyse!AJ80=1,VLOOKUP(AJ$5,Kruistabel!$B$6:$F$9,MATCH($C80,Kruistabel!$C$5:$F$5,0)+1,FALSE)+MIN(Kruistabel!$C$15,IF($D80="Ja",Kruistabel!$C$13,0)+IF(AJ$6="Ja",Kruistabel!$C$14,0)),"")</f>
        <v>28</v>
      </c>
      <c r="AK80" s="326">
        <f>IF(Plananalyse!AK80=1,VLOOKUP(AK$5,Kruistabel!$B$6:$F$9,MATCH($C80,Kruistabel!$C$5:$F$5,0)+1,FALSE)+MIN(Kruistabel!$C$15,IF($D80="Ja",Kruistabel!$C$13,0)+IF(AK$6="Ja",Kruistabel!$C$14,0)),"")</f>
        <v>34</v>
      </c>
      <c r="AL80" s="326">
        <f>IF(Plananalyse!AL80=1,VLOOKUP(AL$5,Kruistabel!$B$6:$F$9,MATCH($C80,Kruistabel!$C$5:$F$5,0)+1,FALSE)+MIN(Kruistabel!$C$15,IF($D80="Ja",Kruistabel!$C$13,0)+IF(AL$6="Ja",Kruistabel!$C$14,0)),"")</f>
        <v>28</v>
      </c>
      <c r="AM80" s="326">
        <f>IF(Plananalyse!AM80=1,VLOOKUP(AM$5,Kruistabel!$B$6:$F$9,MATCH($C80,Kruistabel!$C$5:$F$5,0)+1,FALSE)+MIN(Kruistabel!$C$15,IF($D80="Ja",Kruistabel!$C$13,0)+IF(AM$6="Ja",Kruistabel!$C$14,0)),"")</f>
        <v>28</v>
      </c>
      <c r="AN80" s="327"/>
      <c r="AO80" s="326">
        <f>IF(Plananalyse!AO80=1,VLOOKUP(AO$5,Kruistabel!$B$6:$F$9,MATCH($C80,Kruistabel!$C$5:$F$5,0)+1,FALSE)+MIN(Kruistabel!$C$15,IF($D80="Ja",Kruistabel!$C$13,0)+IF(AO$6="Ja",Kruistabel!$C$14,0)),"")</f>
        <v>34</v>
      </c>
      <c r="AP80" s="326">
        <f>IF(Plananalyse!AP80=1,VLOOKUP(AP$5,Kruistabel!$B$6:$F$9,MATCH($C80,Kruistabel!$C$5:$F$5,0)+1,FALSE)+MIN(Kruistabel!$C$15,IF($D80="Ja",Kruistabel!$C$13,0)+IF(AP$6="Ja",Kruistabel!$C$14,0)),"")</f>
        <v>34</v>
      </c>
      <c r="AQ80" s="326">
        <f>IF(Plananalyse!AQ80=1,VLOOKUP(AQ$5,Kruistabel!$B$6:$F$9,MATCH($C80,Kruistabel!$C$5:$F$5,0)+1,FALSE)+MIN(Kruistabel!$C$15,IF($D80="Ja",Kruistabel!$C$13,0)+IF(AQ$6="Ja",Kruistabel!$C$14,0)),"")</f>
        <v>34</v>
      </c>
      <c r="AR80" s="326">
        <f>IF(Plananalyse!AR80=1,VLOOKUP(AR$5,Kruistabel!$B$6:$F$9,MATCH($C80,Kruistabel!$C$5:$F$5,0)+1,FALSE)+MIN(Kruistabel!$C$15,IF($D80="Ja",Kruistabel!$C$13,0)+IF(AR$6="Ja",Kruistabel!$C$14,0)),"")</f>
        <v>38</v>
      </c>
      <c r="AS80" s="326">
        <f>IF(Plananalyse!AS80=1,VLOOKUP(AS$5,Kruistabel!$B$6:$F$9,MATCH($C80,Kruistabel!$C$5:$F$5,0)+1,FALSE)+MIN(Kruistabel!$C$15,IF($D80="Ja",Kruistabel!$C$13,0)+IF(AS$6="Ja",Kruistabel!$C$14,0)),"")</f>
        <v>34</v>
      </c>
      <c r="AT80" s="326">
        <f>IF(Plananalyse!AT80=1,VLOOKUP(AT$5,Kruistabel!$B$6:$F$9,MATCH($C80,Kruistabel!$C$5:$F$5,0)+1,FALSE)+MIN(Kruistabel!$C$15,IF($D80="Ja",Kruistabel!$C$13,0)+IF(AT$6="Ja",Kruistabel!$C$14,0)),"")</f>
        <v>38</v>
      </c>
      <c r="AU80" s="326">
        <f>IF(Plananalyse!AU80=1,VLOOKUP(AU$5,Kruistabel!$B$6:$F$9,MATCH($C80,Kruistabel!$C$5:$F$5,0)+1,FALSE)+MIN(Kruistabel!$C$15,IF($D80="Ja",Kruistabel!$C$13,0)+IF(AU$6="Ja",Kruistabel!$C$14,0)),"")</f>
        <v>28</v>
      </c>
      <c r="AV80" s="326">
        <f>IF(Plananalyse!AV80=1,VLOOKUP(AV$5,Kruistabel!$B$6:$F$9,MATCH($C80,Kruistabel!$C$5:$F$5,0)+1,FALSE)+MIN(Kruistabel!$C$15,IF($D80="Ja",Kruistabel!$C$13,0)+IF(AV$6="Ja",Kruistabel!$C$14,0)),"")</f>
        <v>34</v>
      </c>
      <c r="AW80" s="326">
        <f>IF(Plananalyse!AW80=1,VLOOKUP(AW$5,Kruistabel!$B$6:$F$9,MATCH($C80,Kruistabel!$C$5:$F$5,0)+1,FALSE)+MIN(Kruistabel!$C$15,IF($D80="Ja",Kruistabel!$C$13,0)+IF(AW$6="Ja",Kruistabel!$C$14,0)),"")</f>
        <v>28</v>
      </c>
      <c r="AX80" s="326">
        <f>IF(Plananalyse!AX80=1,VLOOKUP(AX$5,Kruistabel!$B$6:$F$9,MATCH($C80,Kruistabel!$C$5:$F$5,0)+1,FALSE)+MIN(Kruistabel!$C$15,IF($D80="Ja",Kruistabel!$C$13,0)+IF(AX$6="Ja",Kruistabel!$C$14,0)),"")</f>
        <v>28</v>
      </c>
      <c r="AY80" s="327"/>
      <c r="AZ80" s="326">
        <f>IF(Plananalyse!AZ80=1,VLOOKUP(AZ$5,Kruistabel!$B$6:$F$9,MATCH($C80,Kruistabel!$C$5:$F$5,0)+1,FALSE)+MIN(Kruistabel!$C$15,IF($D80="Ja",Kruistabel!$C$13,0)+IF(AZ$6="Ja",Kruistabel!$C$14,0)),"")</f>
        <v>28</v>
      </c>
      <c r="BA80" s="326">
        <f>IF(Plananalyse!BA80=1,VLOOKUP(BA$5,Kruistabel!$B$6:$F$9,MATCH($C80,Kruistabel!$C$5:$F$5,0)+1,FALSE)+MIN(Kruistabel!$C$15,IF($D80="Ja",Kruistabel!$C$13,0)+IF(BA$6="Ja",Kruistabel!$C$14,0)),"")</f>
        <v>28</v>
      </c>
      <c r="BB80" s="326">
        <f>IF(Plananalyse!BB80=1,VLOOKUP(BB$5,Kruistabel!$B$6:$F$9,MATCH($C80,Kruistabel!$C$5:$F$5,0)+1,FALSE)+MIN(Kruistabel!$C$15,IF($D80="Ja",Kruistabel!$C$13,0)+IF(BB$6="Ja",Kruistabel!$C$14,0)),"")</f>
        <v>32</v>
      </c>
      <c r="BC80" s="326">
        <f>IF(Plananalyse!BC80=1,VLOOKUP(BC$5,Kruistabel!$B$6:$F$9,MATCH($C80,Kruistabel!$C$5:$F$5,0)+1,FALSE)+MIN(Kruistabel!$C$15,IF($D80="Ja",Kruistabel!$C$13,0)+IF(BC$6="Ja",Kruistabel!$C$14,0)),"")</f>
        <v>32</v>
      </c>
      <c r="BD80" s="326">
        <f>IF(Plananalyse!BD80=1,VLOOKUP(BD$5,Kruistabel!$B$6:$F$9,MATCH($C80,Kruistabel!$C$5:$F$5,0)+1,FALSE)+MIN(Kruistabel!$C$15,IF($D80="Ja",Kruistabel!$C$13,0)+IF(BD$6="Ja",Kruistabel!$C$14,0)),"")</f>
        <v>28</v>
      </c>
      <c r="BE80" s="326">
        <f>IF(Plananalyse!BE80=1,VLOOKUP(BE$5,Kruistabel!$B$6:$F$9,MATCH($C80,Kruistabel!$C$5:$F$5,0)+1,FALSE)+MIN(Kruistabel!$C$15,IF($D80="Ja",Kruistabel!$C$13,0)+IF(BE$6="Ja",Kruistabel!$C$14,0)),"")</f>
        <v>28</v>
      </c>
      <c r="BF80" s="326">
        <f>IF(Plananalyse!BF80=1,VLOOKUP(BF$5,Kruistabel!$B$6:$F$9,MATCH($C80,Kruistabel!$C$5:$F$5,0)+1,FALSE)+MIN(Kruistabel!$C$15,IF($D80="Ja",Kruistabel!$C$13,0)+IF(BF$6="Ja",Kruistabel!$C$14,0)),"")</f>
        <v>28</v>
      </c>
      <c r="BG80" s="326">
        <f>IF(Plananalyse!BG80=1,VLOOKUP(BG$5,Kruistabel!$B$6:$F$9,MATCH($C80,Kruistabel!$C$5:$F$5,0)+1,FALSE)+MIN(Kruistabel!$C$15,IF($D80="Ja",Kruistabel!$C$13,0)+IF(BG$6="Ja",Kruistabel!$C$14,0)),"")</f>
        <v>28</v>
      </c>
      <c r="BH80" s="326">
        <f>IF(Plananalyse!BH80=1,VLOOKUP(BH$5,Kruistabel!$B$6:$F$9,MATCH($C80,Kruistabel!$C$5:$F$5,0)+1,FALSE)+MIN(Kruistabel!$C$15,IF($D80="Ja",Kruistabel!$C$13,0)+IF(BH$6="Ja",Kruistabel!$C$14,0)),"")</f>
        <v>28</v>
      </c>
      <c r="BI80" s="327"/>
      <c r="BJ80" s="326" t="e">
        <f>IF(Plananalyse!BJ80=1,VLOOKUP(BJ$5,Kruistabel!$B$6:$F$9,MATCH($C80,Kruistabel!$C$5:$F$5,0)+1,FALSE)+MIN(Kruistabel!$C$15,IF($D80="Ja",Kruistabel!$C$13,0)+IF(BJ$6="Ja",Kruistabel!$C$14,0)),"")</f>
        <v>#N/A</v>
      </c>
      <c r="BK80" s="326" t="e">
        <f>IF(Plananalyse!BK80=1,VLOOKUP(BK$5,Kruistabel!$B$6:$F$9,MATCH($C80,Kruistabel!$C$5:$F$5,0)+1,FALSE)+MIN(Kruistabel!$C$15,IF($D80="Ja",Kruistabel!$C$13,0)+IF(BK$6="Ja",Kruistabel!$C$14,0)),"")</f>
        <v>#N/A</v>
      </c>
      <c r="BL80" s="326" t="e">
        <f>IF(Plananalyse!BL80=1,VLOOKUP(BL$5,Kruistabel!$B$6:$F$9,MATCH($C80,Kruistabel!$C$5:$F$5,0)+1,FALSE)+MIN(Kruistabel!$C$15,IF($D80="Ja",Kruistabel!$C$13,0)+IF(BL$6="Ja",Kruistabel!$C$14,0)),"")</f>
        <v>#N/A</v>
      </c>
      <c r="BM80" s="326" t="e">
        <f>IF(Plananalyse!BM80=1,VLOOKUP(BM$5,Kruistabel!$B$6:$F$9,MATCH($C80,Kruistabel!$C$5:$F$5,0)+1,FALSE)+MIN(Kruistabel!$C$15,IF($D80="Ja",Kruistabel!$C$13,0)+IF(BM$6="Ja",Kruistabel!$C$14,0)),"")</f>
        <v>#N/A</v>
      </c>
      <c r="BN80" s="326" t="e">
        <f>IF(Plananalyse!BN80=1,VLOOKUP(BN$5,Kruistabel!$B$6:$F$9,MATCH($C80,Kruistabel!$C$5:$F$5,0)+1,FALSE)+MIN(Kruistabel!$C$15,IF($D80="Ja",Kruistabel!$C$13,0)+IF(BN$6="Ja",Kruistabel!$C$14,0)),"")</f>
        <v>#N/A</v>
      </c>
      <c r="BO80" s="326" t="e">
        <f>IF(Plananalyse!BO80=1,VLOOKUP(BO$5,Kruistabel!$B$6:$F$9,MATCH($C80,Kruistabel!$C$5:$F$5,0)+1,FALSE)+MIN(Kruistabel!$C$15,IF($D80="Ja",Kruistabel!$C$13,0)+IF(BO$6="Ja",Kruistabel!$C$14,0)),"")</f>
        <v>#N/A</v>
      </c>
      <c r="BP80" s="326" t="e">
        <f>IF(Plananalyse!BP80=1,VLOOKUP(BP$5,Kruistabel!$B$6:$F$9,MATCH($C80,Kruistabel!$C$5:$F$5,0)+1,FALSE)+MIN(Kruistabel!$C$15,IF($D80="Ja",Kruistabel!$C$13,0)+IF(BP$6="Ja",Kruistabel!$C$14,0)),"")</f>
        <v>#N/A</v>
      </c>
      <c r="BQ80" s="326" t="e">
        <f>IF(Plananalyse!BQ80=1,VLOOKUP(BQ$5,Kruistabel!$B$6:$F$9,MATCH($C80,Kruistabel!$C$5:$F$5,0)+1,FALSE)+MIN(Kruistabel!$C$15,IF($D80="Ja",Kruistabel!$C$13,0)+IF(BQ$6="Ja",Kruistabel!$C$14,0)),"")</f>
        <v>#N/A</v>
      </c>
      <c r="BR80" s="326" t="e">
        <f>IF(Plananalyse!BR80=1,VLOOKUP(BR$5,Kruistabel!$B$6:$F$9,MATCH($C80,Kruistabel!$C$5:$F$5,0)+1,FALSE)+MIN(Kruistabel!$C$15,IF($D80="Ja",Kruistabel!$C$13,0)+IF(BR$6="Ja",Kruistabel!$C$14,0)),"")</f>
        <v>#REF!</v>
      </c>
      <c r="BS80" s="326" t="e">
        <f>IF(Plananalyse!BS80=1,VLOOKUP(BS$5,Kruistabel!$B$6:$F$9,MATCH($C80,Kruistabel!$C$5:$F$5,0)+1,FALSE)+MIN(Kruistabel!$C$15,IF($D80="Ja",Kruistabel!$C$13,0)+IF(BS$6="Ja",Kruistabel!$C$14,0)),"")</f>
        <v>#REF!</v>
      </c>
      <c r="BT80" s="65"/>
      <c r="BU80" s="231">
        <f>IF(Plananalyse!BU80=1,VLOOKUP(BU$5,Kruistabel!$B$6:$F$9,MATCH($C80,Kruistabel!$C$5:$F$5,0)+1,FALSE)+MIN(Kruistabel!$C$15,IF($D80="Ja",Kruistabel!$C$13,0)+IF(BU$6="Ja",Kruistabel!$C$14,0)),"")</f>
        <v>28</v>
      </c>
      <c r="BV80" s="326">
        <f>IF(Plananalyse!BV80=1,VLOOKUP(BV$5,Kruistabel!$B$6:$F$9,MATCH($C80,Kruistabel!$C$5:$F$5,0)+1,FALSE)+MIN(Kruistabel!$C$15,IF($D80="Ja",Kruistabel!$C$13,0)+IF(BV$6="Ja",Kruistabel!$C$14,0)),"")</f>
        <v>36</v>
      </c>
      <c r="BW80" s="326">
        <f>IF(Plananalyse!BW80=1,VLOOKUP(BW$5,Kruistabel!$B$6:$F$9,MATCH($C80,Kruistabel!$C$5:$F$5,0)+1,FALSE)+MIN(Kruistabel!$C$15,IF($D80="Ja",Kruistabel!$C$13,0)+IF(BW$6="Ja",Kruistabel!$C$14,0)),"")</f>
        <v>28</v>
      </c>
      <c r="BX80" s="326">
        <f ca="1">IF(Plananalyse!BX80=1,VLOOKUP(BX$5,Kruistabel!$B$6:$F$9,MATCH($C80,Kruistabel!$C$5:$F$5,0)+1,FALSE)+MIN(Kruistabel!$C$15,IF($D80="Ja",Kruistabel!$C$13,0)+IF(BX$6="Ja",Kruistabel!$C$14,0)),"")</f>
        <v>28</v>
      </c>
      <c r="BY80" s="327"/>
      <c r="BZ80" s="326" t="e">
        <f ca="1">IF(Plananalyse!BZ80=1,VLOOKUP(BZ$5,Kruistabel!$B$6:$F$9,MATCH($C80,Kruistabel!$C$5:$F$5,0)+1,FALSE)+MIN(Kruistabel!$C$15,IF($D80="Ja",Kruistabel!$C$13,0)+IF(BZ$6="Ja",Kruistabel!$C$14,0)),"")</f>
        <v>#N/A</v>
      </c>
      <c r="CA80" s="326" t="e">
        <f ca="1">IF(Plananalyse!CA80=1,VLOOKUP(CA$5,Kruistabel!$B$6:$F$9,MATCH($C80,Kruistabel!$C$5:$F$5,0)+1,FALSE)+MIN(Kruistabel!$C$15,IF($D80="Ja",Kruistabel!$C$13,0)+IF(CA$6="Ja",Kruistabel!$C$14,0)),"")</f>
        <v>#N/A</v>
      </c>
      <c r="CB80" s="326" t="e">
        <f ca="1">IF(Plananalyse!CB80=1,VLOOKUP(CB$5,Kruistabel!$B$6:$F$9,MATCH($C80,Kruistabel!$C$5:$F$5,0)+1,FALSE)+MIN(Kruistabel!$C$15,IF($D80="Ja",Kruistabel!$C$13,0)+IF(CB$6="Ja",Kruistabel!$C$14,0)),"")</f>
        <v>#N/A</v>
      </c>
      <c r="CC80" s="326" t="e">
        <f ca="1">IF(Plananalyse!CC80=1,VLOOKUP(CC$5,Kruistabel!$B$6:$F$9,MATCH($C80,Kruistabel!$C$5:$F$5,0)+1,FALSE)+MIN(Kruistabel!$C$15,IF($D80="Ja",Kruistabel!$C$13,0)+IF(CC$6="Ja",Kruistabel!$C$14,0)),"")</f>
        <v>#N/A</v>
      </c>
      <c r="CD80" s="326" t="e">
        <f ca="1">IF(Plananalyse!CD80=1,VLOOKUP(CD$5,Kruistabel!$B$6:$F$9,MATCH($C80,Kruistabel!$C$5:$F$5,0)+1,FALSE)+MIN(Kruistabel!$C$15,IF($D80="Ja",Kruistabel!$C$13,0)+IF(CD$6="Ja",Kruistabel!$C$14,0)),"")</f>
        <v>#N/A</v>
      </c>
      <c r="CE80" s="326" t="e">
        <f ca="1">IF(Plananalyse!CE80=1,VLOOKUP(CE$5,Kruistabel!$B$6:$F$9,MATCH($C80,Kruistabel!$C$5:$F$5,0)+1,FALSE)+MIN(Kruistabel!$C$15,IF($D80="Ja",Kruistabel!$C$13,0)+IF(CE$6="Ja",Kruistabel!$C$14,0)),"")</f>
        <v>#N/A</v>
      </c>
      <c r="CF80" s="326" t="e">
        <f ca="1">IF(Plananalyse!CF80=1,VLOOKUP(CF$5,Kruistabel!$B$6:$F$9,MATCH($C80,Kruistabel!$C$5:$F$5,0)+1,FALSE)+MIN(Kruistabel!$C$15,IF($D80="Ja",Kruistabel!$C$13,0)+IF(CF$6="Ja",Kruistabel!$C$14,0)),"")</f>
        <v>#N/A</v>
      </c>
      <c r="CG80" s="326" t="e">
        <f ca="1">IF(Plananalyse!CG80=1,VLOOKUP(CG$5,Kruistabel!$B$6:$F$9,MATCH($C80,Kruistabel!$C$5:$F$5,0)+1,FALSE)+MIN(Kruistabel!$C$15,IF($D80="Ja",Kruistabel!$C$13,0)+IF(CG$6="Ja",Kruistabel!$C$14,0)),"")</f>
        <v>#REF!</v>
      </c>
      <c r="CH80" s="326" t="e">
        <f ca="1">IF(Plananalyse!CH80=1,VLOOKUP(CH$5,Kruistabel!$B$6:$F$9,MATCH($C80,Kruistabel!$C$5:$F$5,0)+1,FALSE)+MIN(Kruistabel!$C$15,IF($D80="Ja",Kruistabel!$C$13,0)+IF(CH$6="Ja",Kruistabel!$C$14,0)),"")</f>
        <v>#REF!</v>
      </c>
      <c r="CI80" s="65"/>
      <c r="CJ80" s="326">
        <f ca="1">IF(Plananalyse!CJ80=1,VLOOKUP(CJ$5,Kruistabel!$B$6:$F$9,MATCH($C80,Kruistabel!$C$5:$F$5,0)+1,FALSE)+MIN(Kruistabel!$C$15,IF($D80="Ja",Kruistabel!$C$13,0)+IF(CJ$6="Ja",Kruistabel!$C$14,0)),"")</f>
        <v>36</v>
      </c>
      <c r="CK80" s="326">
        <f ca="1">IF(Plananalyse!CK80=1,VLOOKUP(CK$5,Kruistabel!$B$6:$F$9,MATCH($C80,Kruistabel!$C$5:$F$5,0)+1,FALSE)+MIN(Kruistabel!$C$15,IF($D80="Ja",Kruistabel!$C$13,0)+IF(CK$6="Ja",Kruistabel!$C$14,0)),"")</f>
        <v>36</v>
      </c>
      <c r="CL80" s="326">
        <f ca="1">IF(Plananalyse!CL80=1,VLOOKUP(CL$5,Kruistabel!$B$6:$F$9,MATCH($C80,Kruistabel!$C$5:$F$5,0)+1,FALSE)+MIN(Kruistabel!$C$15,IF($D80="Ja",Kruistabel!$C$13,0)+IF(CL$6="Ja",Kruistabel!$C$14,0)),"")</f>
        <v>28</v>
      </c>
      <c r="CM80" s="326">
        <f ca="1">IF(Plananalyse!CM80=1,VLOOKUP(CM$5,Kruistabel!$B$6:$F$9,MATCH($C80,Kruistabel!$C$5:$F$5,0)+1,FALSE)+MIN(Kruistabel!$C$15,IF($D80="Ja",Kruistabel!$C$13,0)+IF(CM$6="Ja",Kruistabel!$C$14,0)),"")</f>
        <v>40</v>
      </c>
      <c r="CN80" s="326">
        <f ca="1">IF(Plananalyse!CN80=1,VLOOKUP(CN$5,Kruistabel!$B$6:$F$9,MATCH($C80,Kruistabel!$C$5:$F$5,0)+1,FALSE)+MIN(Kruistabel!$C$15,IF($D80="Ja",Kruistabel!$C$13,0)+IF(CN$6="Ja",Kruistabel!$C$14,0)),"")</f>
        <v>40</v>
      </c>
      <c r="CO80" s="326">
        <f ca="1">IF(Plananalyse!CO80=1,VLOOKUP(CO$5,Kruistabel!$B$6:$F$9,MATCH($C80,Kruistabel!$C$5:$F$5,0)+1,FALSE)+MIN(Kruistabel!$C$15,IF($D80="Ja",Kruistabel!$C$13,0)+IF(CO$6="Ja",Kruistabel!$C$14,0)),"")</f>
        <v>32</v>
      </c>
      <c r="CP80" s="326">
        <f ca="1">IF(Plananalyse!CP80=1,VLOOKUP(CP$5,Kruistabel!$B$6:$F$9,MATCH($C80,Kruistabel!$C$5:$F$5,0)+1,FALSE)+MIN(Kruistabel!$C$15,IF($D80="Ja",Kruistabel!$C$13,0)+IF(CP$6="Ja",Kruistabel!$C$14,0)),"")</f>
        <v>36</v>
      </c>
      <c r="CQ80" s="326">
        <f ca="1">IF(Plananalyse!CQ80=1,VLOOKUP(CQ$5,Kruistabel!$B$6:$F$9,MATCH($C80,Kruistabel!$C$5:$F$5,0)+1,FALSE)+MIN(Kruistabel!$C$15,IF($D80="Ja",Kruistabel!$C$13,0)+IF(CQ$6="Ja",Kruistabel!$C$14,0)),"")</f>
        <v>32</v>
      </c>
      <c r="CR80" s="326">
        <f ca="1">IF(Plananalyse!CR80=1,VLOOKUP(CR$5,Kruistabel!$B$6:$F$9,MATCH($C80,Kruistabel!$C$5:$F$5,0)+1,FALSE)+MIN(Kruistabel!$C$15,IF($D80="Ja",Kruistabel!$C$13,0)+IF(CR$6="Ja",Kruistabel!$C$14,0)),"")</f>
        <v>34</v>
      </c>
      <c r="CS80" s="326">
        <f ca="1">IF(Plananalyse!CS80=1,VLOOKUP(CS$5,Kruistabel!$B$6:$F$9,MATCH($C80,Kruistabel!$C$5:$F$5,0)+1,FALSE)+MIN(Kruistabel!$C$15,IF($D80="Ja",Kruistabel!$C$13,0)+IF(CS$6="Ja",Kruistabel!$C$14,0)),"")</f>
        <v>36</v>
      </c>
      <c r="CT80" s="326">
        <f ca="1">IF(Plananalyse!CT80=1,VLOOKUP(CT$5,Kruistabel!$B$6:$F$9,MATCH($C80,Kruistabel!$C$5:$F$5,0)+1,FALSE)+MIN(Kruistabel!$C$15,IF($D80="Ja",Kruistabel!$C$13,0)+IF(CT$6="Ja",Kruistabel!$C$14,0)),"")</f>
        <v>36</v>
      </c>
      <c r="CU80" s="326">
        <f ca="1">IF(Plananalyse!CU80=1,VLOOKUP(CU$5,Kruistabel!$B$6:$F$9,MATCH($C80,Kruistabel!$C$5:$F$5,0)+1,FALSE)+MIN(Kruistabel!$C$15,IF($D80="Ja",Kruistabel!$C$13,0)+IF(CU$6="Ja",Kruistabel!$C$14,0)),"")</f>
        <v>32</v>
      </c>
      <c r="CV80" s="326">
        <f ca="1">IF(Plananalyse!CV80=1,VLOOKUP(CV$5,Kruistabel!$B$6:$F$9,MATCH($C80,Kruistabel!$C$5:$F$5,0)+1,FALSE)+MIN(Kruistabel!$C$15,IF($D80="Ja",Kruistabel!$C$13,0)+IF(CV$6="Ja",Kruistabel!$C$14,0)),"")</f>
        <v>32</v>
      </c>
      <c r="CW80" s="326">
        <f ca="1">IF(Plananalyse!CW80=1,VLOOKUP(CW$5,Kruistabel!$B$6:$F$9,MATCH($C80,Kruistabel!$C$5:$F$5,0)+1,FALSE)+MIN(Kruistabel!$C$15,IF($D80="Ja",Kruistabel!$C$13,0)+IF(CW$6="Ja",Kruistabel!$C$14,0)),"")</f>
        <v>36</v>
      </c>
      <c r="CX80" s="326">
        <f ca="1">IF(Plananalyse!CX80=1,VLOOKUP(CX$5,Kruistabel!$B$6:$F$9,MATCH($C80,Kruistabel!$C$5:$F$5,0)+1,FALSE)+MIN(Kruistabel!$C$15,IF($D80="Ja",Kruistabel!$C$13,0)+IF(CX$6="Ja",Kruistabel!$C$14,0)),"")</f>
        <v>28</v>
      </c>
      <c r="CY80" s="326">
        <f ca="1">IF(Plananalyse!CY80=1,VLOOKUP(CY$5,Kruistabel!$B$6:$F$9,MATCH($C80,Kruistabel!$C$5:$F$5,0)+1,FALSE)+MIN(Kruistabel!$C$15,IF($D80="Ja",Kruistabel!$C$13,0)+IF(CY$6="Ja",Kruistabel!$C$14,0)),"")</f>
        <v>32</v>
      </c>
      <c r="CZ80" s="326">
        <f ca="1">IF(Plananalyse!CZ80=1,VLOOKUP(CZ$5,Kruistabel!$B$6:$F$9,MATCH($C80,Kruistabel!$C$5:$F$5,0)+1,FALSE)+MIN(Kruistabel!$C$15,IF($D80="Ja",Kruistabel!$C$13,0)+IF(CZ$6="Ja",Kruistabel!$C$14,0)),"")</f>
        <v>32</v>
      </c>
      <c r="DA80" s="326">
        <f ca="1">IF(Plananalyse!DA80=1,VLOOKUP(DA$5,Kruistabel!$B$6:$F$9,MATCH($C80,Kruistabel!$C$5:$F$5,0)+1,FALSE)+MIN(Kruistabel!$C$15,IF($D80="Ja",Kruistabel!$C$13,0)+IF(DA$6="Ja",Kruistabel!$C$14,0)),"")</f>
        <v>32</v>
      </c>
      <c r="DB80" s="326">
        <f ca="1">IF(Plananalyse!DB80=1,VLOOKUP(DB$5,Kruistabel!$B$6:$F$9,MATCH($C80,Kruistabel!$C$5:$F$5,0)+1,FALSE)+MIN(Kruistabel!$C$15,IF($D80="Ja",Kruistabel!$C$13,0)+IF(DB$6="Ja",Kruistabel!$C$14,0)),"")</f>
        <v>28</v>
      </c>
      <c r="DC80" s="326">
        <f ca="1">IF(Plananalyse!DC80=1,VLOOKUP(DC$5,Kruistabel!$B$6:$F$9,MATCH($C80,Kruistabel!$C$5:$F$5,0)+1,FALSE)+MIN(Kruistabel!$C$15,IF($D80="Ja",Kruistabel!$C$13,0)+IF(DC$6="Ja",Kruistabel!$C$14,0)),"")</f>
        <v>28</v>
      </c>
      <c r="DD80" s="327"/>
      <c r="DE80" s="326" t="e">
        <f ca="1">IF(Plananalyse!DE80=1,VLOOKUP(DE$5,Kruistabel!$B$6:$F$9,MATCH($C80,Kruistabel!$C$5:$F$5,0)+1,FALSE)+MIN(Kruistabel!$C$15,IF($D80="Ja",Kruistabel!$C$13,0)+IF(DE$6="Ja",Kruistabel!$C$14,0)),"")</f>
        <v>#N/A</v>
      </c>
      <c r="DF80" s="326" t="e">
        <f ca="1">IF(Plananalyse!DF80=1,VLOOKUP(DF$5,Kruistabel!$B$6:$F$9,MATCH($C80,Kruistabel!$C$5:$F$5,0)+1,FALSE)+MIN(Kruistabel!$C$15,IF($D80="Ja",Kruistabel!$C$13,0)+IF(DF$6="Ja",Kruistabel!$C$14,0)),"")</f>
        <v>#N/A</v>
      </c>
      <c r="DG80" s="326" t="e">
        <f ca="1">IF(Plananalyse!DG80=1,VLOOKUP(DG$5,Kruistabel!$B$6:$F$9,MATCH($C80,Kruistabel!$C$5:$F$5,0)+1,FALSE)+MIN(Kruistabel!$C$15,IF($D80="Ja",Kruistabel!$C$13,0)+IF(DG$6="Ja",Kruistabel!$C$14,0)),"")</f>
        <v>#N/A</v>
      </c>
      <c r="DH80" s="326" t="e">
        <f ca="1">IF(Plananalyse!DH80=1,VLOOKUP(DH$5,Kruistabel!$B$6:$F$9,MATCH($C80,Kruistabel!$C$5:$F$5,0)+1,FALSE)+MIN(Kruistabel!$C$15,IF($D80="Ja",Kruistabel!$C$13,0)+IF(DH$6="Ja",Kruistabel!$C$14,0)),"")</f>
        <v>#N/A</v>
      </c>
      <c r="DI80" s="326" t="e">
        <f ca="1">IF(Plananalyse!DI80=1,VLOOKUP(DI$5,Kruistabel!$B$6:$F$9,MATCH($C80,Kruistabel!$C$5:$F$5,0)+1,FALSE)+MIN(Kruistabel!$C$15,IF($D80="Ja",Kruistabel!$C$13,0)+IF(DI$6="Ja",Kruistabel!$C$14,0)),"")</f>
        <v>#N/A</v>
      </c>
      <c r="DJ80" s="326" t="e">
        <f ca="1">IF(Plananalyse!DJ80=1,VLOOKUP(DJ$5,Kruistabel!$B$6:$F$9,MATCH($C80,Kruistabel!$C$5:$F$5,0)+1,FALSE)+MIN(Kruistabel!$C$15,IF($D80="Ja",Kruistabel!$C$13,0)+IF(DJ$6="Ja",Kruistabel!$C$14,0)),"")</f>
        <v>#N/A</v>
      </c>
      <c r="DK80" s="326" t="e">
        <f ca="1">IF(Plananalyse!DK80=1,VLOOKUP(DK$5,Kruistabel!$B$6:$F$9,MATCH($C80,Kruistabel!$C$5:$F$5,0)+1,FALSE)+MIN(Kruistabel!$C$15,IF($D80="Ja",Kruistabel!$C$13,0)+IF(DK$6="Ja",Kruistabel!$C$14,0)),"")</f>
        <v>#REF!</v>
      </c>
      <c r="DL80" s="326" t="e">
        <f ca="1">IF(Plananalyse!DL80=1,VLOOKUP(DL$5,Kruistabel!$B$6:$F$9,MATCH($C80,Kruistabel!$C$5:$F$5,0)+1,FALSE)+MIN(Kruistabel!$C$15,IF($D80="Ja",Kruistabel!$C$13,0)+IF(DL$6="Ja",Kruistabel!$C$14,0)),"")</f>
        <v>#REF!</v>
      </c>
      <c r="DM80" s="327"/>
      <c r="DN80" s="326" t="e">
        <f ca="1">IF(Plananalyse!DN80=1,VLOOKUP(DN$5,Kruistabel!$B$6:$F$9,MATCH($C80,Kruistabel!$C$5:$F$5,0)+1,FALSE)+MIN(Kruistabel!$C$15,IF($D80="Ja",Kruistabel!$C$13,0)+IF(DN$6="Ja",Kruistabel!$C$14,0)),"")</f>
        <v>#N/A</v>
      </c>
      <c r="DO80" s="326" t="e">
        <f ca="1">IF(Plananalyse!DO80=1,VLOOKUP(DO$5,Kruistabel!$B$6:$F$9,MATCH($C80,Kruistabel!$C$5:$F$5,0)+1,FALSE)+MIN(Kruistabel!$C$15,IF($D80="Ja",Kruistabel!$C$13,0)+IF(DO$6="Ja",Kruistabel!$C$14,0)),"")</f>
        <v>#N/A</v>
      </c>
      <c r="DP80" s="326" t="e">
        <f ca="1">IF(Plananalyse!DP80=1,VLOOKUP(DP$5,Kruistabel!$B$6:$F$9,MATCH($C80,Kruistabel!$C$5:$F$5,0)+1,FALSE)+MIN(Kruistabel!$C$15,IF($D80="Ja",Kruistabel!$C$13,0)+IF(DP$6="Ja",Kruistabel!$C$14,0)),"")</f>
        <v>#N/A</v>
      </c>
      <c r="DQ80" s="326" t="e">
        <f ca="1">IF(Plananalyse!DQ80=1,VLOOKUP(DQ$5,Kruistabel!$B$6:$F$9,MATCH($C80,Kruistabel!$C$5:$F$5,0)+1,FALSE)+MIN(Kruistabel!$C$15,IF($D80="Ja",Kruistabel!$C$13,0)+IF(DQ$6="Ja",Kruistabel!$C$14,0)),"")</f>
        <v>#N/A</v>
      </c>
      <c r="DR80" s="326" t="e">
        <f ca="1">IF(Plananalyse!DR80=1,VLOOKUP(DR$5,Kruistabel!$B$6:$F$9,MATCH($C80,Kruistabel!$C$5:$F$5,0)+1,FALSE)+MIN(Kruistabel!$C$15,IF($D80="Ja",Kruistabel!$C$13,0)+IF(DR$6="Ja",Kruistabel!$C$14,0)),"")</f>
        <v>#N/A</v>
      </c>
      <c r="DS80" s="326" t="e">
        <f ca="1">IF(Plananalyse!DS80=1,VLOOKUP(DS$5,Kruistabel!$B$6:$F$9,MATCH($C80,Kruistabel!$C$5:$F$5,0)+1,FALSE)+MIN(Kruistabel!$C$15,IF($D80="Ja",Kruistabel!$C$13,0)+IF(DS$6="Ja",Kruistabel!$C$14,0)),"")</f>
        <v>#N/A</v>
      </c>
      <c r="DT80" s="326" t="e">
        <f ca="1">IF(Plananalyse!DT80=1,VLOOKUP(DT$5,Kruistabel!$B$6:$F$9,MATCH($C80,Kruistabel!$C$5:$F$5,0)+1,FALSE)+MIN(Kruistabel!$C$15,IF($D80="Ja",Kruistabel!$C$13,0)+IF(DT$6="Ja",Kruistabel!$C$14,0)),"")</f>
        <v>#N/A</v>
      </c>
      <c r="DU80" s="326" t="e">
        <f ca="1">IF(Plananalyse!DU80=1,VLOOKUP(DU$5,Kruistabel!$B$6:$F$9,MATCH($C80,Kruistabel!$C$5:$F$5,0)+1,FALSE)+MIN(Kruistabel!$C$15,IF($D80="Ja",Kruistabel!$C$13,0)+IF(DU$6="Ja",Kruistabel!$C$14,0)),"")</f>
        <v>#N/A</v>
      </c>
      <c r="DV80" s="326" t="e">
        <f ca="1">IF(Plananalyse!DV80=1,VLOOKUP(DV$5,Kruistabel!$B$6:$F$9,MATCH($C80,Kruistabel!$C$5:$F$5,0)+1,FALSE)+MIN(Kruistabel!$C$15,IF($D80="Ja",Kruistabel!$C$13,0)+IF(DV$6="Ja",Kruistabel!$C$14,0)),"")</f>
        <v>#N/A</v>
      </c>
      <c r="DW80" s="326" t="e">
        <f ca="1">IF(Plananalyse!DW80=1,VLOOKUP(DW$5,Kruistabel!$B$6:$F$9,MATCH($C80,Kruistabel!$C$5:$F$5,0)+1,FALSE)+MIN(Kruistabel!$C$15,IF($D80="Ja",Kruistabel!$C$13,0)+IF(DW$6="Ja",Kruistabel!$C$14,0)),"")</f>
        <v>#REF!</v>
      </c>
      <c r="DX80" s="326" t="e">
        <f ca="1">IF(Plananalyse!DX80=1,VLOOKUP(DX$5,Kruistabel!$B$6:$F$9,MATCH($C80,Kruistabel!$C$5:$F$5,0)+1,FALSE)+MIN(Kruistabel!$C$15,IF($D80="Ja",Kruistabel!$C$13,0)+IF(DX$6="Ja",Kruistabel!$C$14,0)),"")</f>
        <v>#REF!</v>
      </c>
      <c r="DY80" s="327"/>
      <c r="DZ80" s="326" t="e">
        <f ca="1">IF(Plananalyse!DZ80=1,VLOOKUP(DZ$5,Kruistabel!$B$6:$F$9,MATCH($C80,Kruistabel!$C$5:$F$5,0)+1,FALSE)+MIN(Kruistabel!$C$15,IF($D80="Ja",Kruistabel!$C$13,0)+IF(DZ$6="Ja",Kruistabel!$C$14,0)),"")</f>
        <v>#N/A</v>
      </c>
      <c r="EA80" s="326" t="e">
        <f ca="1">IF(Plananalyse!EA80=1,VLOOKUP(EA$5,Kruistabel!$B$6:$F$9,MATCH($C80,Kruistabel!$C$5:$F$5,0)+1,FALSE)+MIN(Kruistabel!$C$15,IF($D80="Ja",Kruistabel!$C$13,0)+IF(EA$6="Ja",Kruistabel!$C$14,0)),"")</f>
        <v>#N/A</v>
      </c>
      <c r="EB80" s="326" t="e">
        <f ca="1">IF(Plananalyse!EB80=1,VLOOKUP(EB$5,Kruistabel!$B$6:$F$9,MATCH($C80,Kruistabel!$C$5:$F$5,0)+1,FALSE)+MIN(Kruistabel!$C$15,IF($D80="Ja",Kruistabel!$C$13,0)+IF(EB$6="Ja",Kruistabel!$C$14,0)),"")</f>
        <v>#REF!</v>
      </c>
      <c r="EC80" s="326" t="e">
        <f ca="1">IF(Plananalyse!EC80=1,VLOOKUP(EC$5,Kruistabel!$B$6:$F$9,MATCH($C80,Kruistabel!$C$5:$F$5,0)+1,FALSE)+MIN(Kruistabel!$C$15,IF($D80="Ja",Kruistabel!$C$13,0)+IF(EC$6="Ja",Kruistabel!$C$14,0)),"")</f>
        <v>#REF!</v>
      </c>
      <c r="ED80" s="327"/>
      <c r="EE80" s="326" t="e">
        <f ca="1">IF(Plananalyse!EE80=1,VLOOKUP(EE$5,Kruistabel!$B$6:$F$9,MATCH($C80,Kruistabel!$C$5:$F$5,0)+1,FALSE)+MIN(Kruistabel!$C$15,IF($D80="Ja",Kruistabel!$C$13,0)+IF(EE$6="Ja",Kruistabel!$C$14,0)),"")</f>
        <v>#N/A</v>
      </c>
      <c r="EF80" s="326" t="e">
        <f ca="1">IF(Plananalyse!EF80=1,VLOOKUP(EF$5,Kruistabel!$B$6:$F$9,MATCH($C80,Kruistabel!$C$5:$F$5,0)+1,FALSE)+MIN(Kruistabel!$C$15,IF($D80="Ja",Kruistabel!$C$13,0)+IF(EF$6="Ja",Kruistabel!$C$14,0)),"")</f>
        <v>#N/A</v>
      </c>
      <c r="EG80" s="326" t="e">
        <f ca="1">IF(Plananalyse!EG80=1,VLOOKUP(EG$5,Kruistabel!$B$6:$F$9,MATCH($C80,Kruistabel!$C$5:$F$5,0)+1,FALSE)+MIN(Kruistabel!$C$15,IF($D80="Ja",Kruistabel!$C$13,0)+IF(EG$6="Ja",Kruistabel!$C$14,0)),"")</f>
        <v>#N/A</v>
      </c>
      <c r="EH80" s="326" t="e">
        <f ca="1">IF(Plananalyse!EH80=1,VLOOKUP(EH$5,Kruistabel!$B$6:$F$9,MATCH($C80,Kruistabel!$C$5:$F$5,0)+1,FALSE)+MIN(Kruistabel!$C$15,IF($D80="Ja",Kruistabel!$C$13,0)+IF(EH$6="Ja",Kruistabel!$C$14,0)),"")</f>
        <v>#REF!</v>
      </c>
      <c r="EI80" s="326" t="e">
        <f ca="1">IF(Plananalyse!EI80=1,VLOOKUP(EI$5,Kruistabel!$B$6:$F$9,MATCH($C80,Kruistabel!$C$5:$F$5,0)+1,FALSE)+MIN(Kruistabel!$C$15,IF($D80="Ja",Kruistabel!$C$13,0)+IF(EI$6="Ja",Kruistabel!$C$14,0)),"")</f>
        <v>#REF!</v>
      </c>
      <c r="EJ80" s="331" t="str">
        <f>IF(Plananalyse!EJ80=1,VLOOKUP(EJ$5,Kruistabel!$B$6:$F$9,MATCH($C80,Kruistabel!$C$5:$F$5,0)+1,FALSE)+MIN(Kruistabel!$C$15,IF($D80="Ja",Kruistabel!$C$13,0)+IF(EJ$6="Ja",Kruistabel!$C$14,0)),"")</f>
        <v/>
      </c>
      <c r="EK80" s="164"/>
      <c r="EL80" s="164"/>
      <c r="EM80" s="164"/>
      <c r="EN80" s="164"/>
    </row>
    <row r="81" spans="1:144">
      <c r="B81" s="337" t="str">
        <f>Classificatietabel!B68</f>
        <v>KIND - Andere 2 (vul hier in)</v>
      </c>
      <c r="C81" s="160" t="str">
        <f>_xlfn.IFNA(VLOOKUP($B81,Classificatietabel!$B$6:$I$91,C$7,FALSE),"")</f>
        <v>laag</v>
      </c>
      <c r="D81" s="160" t="str">
        <f>_xlfn.IFNA(VLOOKUP($B81,Classificatietabel!$B$6:$I$91,D$7,FALSE),"")</f>
        <v>neen</v>
      </c>
      <c r="E81" s="119">
        <f>IF(AND(D81="laag",$D$3=1),0,_xlfn.IFNA(IF(VLOOKUP($B81,Classificatietabel!$B$6:$H$91,$E$5,FALSE)="Ja",1,0),""))</f>
        <v>1</v>
      </c>
      <c r="F81" s="163"/>
      <c r="G81" s="326">
        <f>IF(Plananalyse!G81=1,VLOOKUP(G$5,Kruistabel!$B$6:$F$9,MATCH($C81,Kruistabel!$C$5:$F$5,0)+1,FALSE)+MIN(Kruistabel!$C$15,IF($D81="Ja",Kruistabel!$C$13,0)+IF(G$6="Ja",Kruistabel!$C$14,0)),"")</f>
        <v>28</v>
      </c>
      <c r="H81" s="326">
        <f>IF(Plananalyse!H81=1,VLOOKUP(H$5,Kruistabel!$B$6:$F$9,MATCH($C81,Kruistabel!$C$5:$F$5,0)+1,FALSE)+MIN(Kruistabel!$C$15,IF($D81="Ja",Kruistabel!$C$13,0)+IF(H$6="Ja",Kruistabel!$C$14,0)),"")</f>
        <v>28</v>
      </c>
      <c r="I81" s="326">
        <f>IF(Plananalyse!I81=1,VLOOKUP(I$5,Kruistabel!$B$6:$F$9,MATCH($C81,Kruistabel!$C$5:$F$5,0)+1,FALSE)+MIN(Kruistabel!$C$15,IF($D81="Ja",Kruistabel!$C$13,0)+IF(I$6="Ja",Kruistabel!$C$14,0)),"")</f>
        <v>32</v>
      </c>
      <c r="J81" s="326">
        <f>IF(Plananalyse!J81=1,VLOOKUP(J$5,Kruistabel!$B$6:$F$9,MATCH($C81,Kruistabel!$C$5:$F$5,0)+1,FALSE)+MIN(Kruistabel!$C$15,IF($D81="Ja",Kruistabel!$C$13,0)+IF(J$6="Ja",Kruistabel!$C$14,0)),"")</f>
        <v>28</v>
      </c>
      <c r="K81" s="326">
        <f>IF(Plananalyse!K81=1,VLOOKUP(K$5,Kruistabel!$B$6:$F$9,MATCH($C81,Kruistabel!$C$5:$F$5,0)+1,FALSE)+MIN(Kruistabel!$C$15,IF($D81="Ja",Kruistabel!$C$13,0)+IF(K$6="Ja",Kruistabel!$C$14,0)),"")</f>
        <v>28</v>
      </c>
      <c r="L81" s="326">
        <f>IF(Plananalyse!L81=1,VLOOKUP(L$5,Kruistabel!$B$6:$F$9,MATCH($C81,Kruistabel!$C$5:$F$5,0)+1,FALSE)+MIN(Kruistabel!$C$15,IF($D81="Ja",Kruistabel!$C$13,0)+IF(L$6="Ja",Kruistabel!$C$14,0)),"")</f>
        <v>28</v>
      </c>
      <c r="M81" s="326">
        <f>IF(Plananalyse!M81=1,VLOOKUP(M$5,Kruistabel!$B$6:$F$9,MATCH($C81,Kruistabel!$C$5:$F$5,0)+1,FALSE)+MIN(Kruistabel!$C$15,IF($D81="Ja",Kruistabel!$C$13,0)+IF(M$6="Ja",Kruistabel!$C$14,0)),"")</f>
        <v>36</v>
      </c>
      <c r="N81" s="326">
        <f>IF(Plananalyse!N81=1,VLOOKUP(N$5,Kruistabel!$B$6:$F$9,MATCH($C81,Kruistabel!$C$5:$F$5,0)+1,FALSE)+MIN(Kruistabel!$C$15,IF($D81="Ja",Kruistabel!$C$13,0)+IF(N$6="Ja",Kruistabel!$C$14,0)),"")</f>
        <v>36</v>
      </c>
      <c r="O81" s="326">
        <f>IF(Plananalyse!O81=1,VLOOKUP(O$5,Kruistabel!$B$6:$F$9,MATCH($C81,Kruistabel!$C$5:$F$5,0)+1,FALSE)+MIN(Kruistabel!$C$15,IF($D81="Ja",Kruistabel!$C$13,0)+IF(O$6="Ja",Kruistabel!$C$14,0)),"")</f>
        <v>36</v>
      </c>
      <c r="P81" s="326">
        <f>IF(Plananalyse!P81=1,VLOOKUP(P$5,Kruistabel!$B$6:$F$9,MATCH($C81,Kruistabel!$C$5:$F$5,0)+1,FALSE)+MIN(Kruistabel!$C$15,IF($D81="Ja",Kruistabel!$C$13,0)+IF(P$6="Ja",Kruistabel!$C$14,0)),"")</f>
        <v>40</v>
      </c>
      <c r="Q81" s="326">
        <f>IF(Plananalyse!Q81=1,VLOOKUP(Q$5,Kruistabel!$B$6:$F$9,MATCH($C81,Kruistabel!$C$5:$F$5,0)+1,FALSE)+MIN(Kruistabel!$C$15,IF($D81="Ja",Kruistabel!$C$13,0)+IF(Q$6="Ja",Kruistabel!$C$14,0)),"")</f>
        <v>32</v>
      </c>
      <c r="R81" s="326">
        <f>IF(Plananalyse!R81=1,VLOOKUP(R$5,Kruistabel!$B$6:$F$9,MATCH($C81,Kruistabel!$C$5:$F$5,0)+1,FALSE)+MIN(Kruistabel!$C$15,IF($D81="Ja",Kruistabel!$C$13,0)+IF(R$6="Ja",Kruistabel!$C$14,0)),"")</f>
        <v>36</v>
      </c>
      <c r="S81" s="326">
        <f>IF(Plananalyse!S81=1,VLOOKUP(S$5,Kruistabel!$B$6:$F$9,MATCH($C81,Kruistabel!$C$5:$F$5,0)+1,FALSE)+MIN(Kruistabel!$C$15,IF($D81="Ja",Kruistabel!$C$13,0)+IF(S$6="Ja",Kruistabel!$C$14,0)),"")</f>
        <v>28</v>
      </c>
      <c r="T81" s="326">
        <f>IF(Plananalyse!T81=1,VLOOKUP(T$5,Kruistabel!$B$6:$F$9,MATCH($C81,Kruistabel!$C$5:$F$5,0)+1,FALSE)+MIN(Kruistabel!$C$15,IF($D81="Ja",Kruistabel!$C$13,0)+IF(T$6="Ja",Kruistabel!$C$14,0)),"")</f>
        <v>28</v>
      </c>
      <c r="U81" s="326">
        <f>IF(Plananalyse!U81=1,VLOOKUP(U$5,Kruistabel!$B$6:$F$9,MATCH($C81,Kruistabel!$C$5:$F$5,0)+1,FALSE)+MIN(Kruistabel!$C$15,IF($D81="Ja",Kruistabel!$C$13,0)+IF(U$6="Ja",Kruistabel!$C$14,0)),"")</f>
        <v>28</v>
      </c>
      <c r="V81" s="326">
        <f>IF(Plananalyse!V81=1,VLOOKUP(V$5,Kruistabel!$B$6:$F$9,MATCH($C81,Kruistabel!$C$5:$F$5,0)+1,FALSE)+MIN(Kruistabel!$C$15,IF($D81="Ja",Kruistabel!$C$13,0)+IF(V$6="Ja",Kruistabel!$C$14,0)),"")</f>
        <v>28</v>
      </c>
      <c r="W81" s="326">
        <f>IF(Plananalyse!W81=1,VLOOKUP(W$5,Kruistabel!$B$6:$F$9,MATCH($C81,Kruistabel!$C$5:$F$5,0)+1,FALSE)+MIN(Kruistabel!$C$15,IF($D81="Ja",Kruistabel!$C$13,0)+IF(W$6="Ja",Kruistabel!$C$14,0)),"")</f>
        <v>28</v>
      </c>
      <c r="X81" s="326">
        <f>IF(Plananalyse!X81=1,VLOOKUP(X$5,Kruistabel!$B$6:$F$9,MATCH($C81,Kruistabel!$C$5:$F$5,0)+1,FALSE)+MIN(Kruistabel!$C$15,IF($D81="Ja",Kruistabel!$C$13,0)+IF(X$6="Ja",Kruistabel!$C$14,0)),"")</f>
        <v>28</v>
      </c>
      <c r="Y81" s="326">
        <f>IF(Plananalyse!Y81=1,VLOOKUP(Y$5,Kruistabel!$B$6:$F$9,MATCH($C81,Kruistabel!$C$5:$F$5,0)+1,FALSE)+MIN(Kruistabel!$C$15,IF($D81="Ja",Kruistabel!$C$13,0)+IF(Y$6="Ja",Kruistabel!$C$14,0)),"")</f>
        <v>32</v>
      </c>
      <c r="Z81" s="326">
        <f>IF(Plananalyse!Z81=1,VLOOKUP(Z$5,Kruistabel!$B$6:$F$9,MATCH($C81,Kruistabel!$C$5:$F$5,0)+1,FALSE)+MIN(Kruistabel!$C$15,IF($D81="Ja",Kruistabel!$C$13,0)+IF(Z$6="Ja",Kruistabel!$C$14,0)),"")</f>
        <v>28</v>
      </c>
      <c r="AA81" s="326">
        <f>IF(Plananalyse!AA81=1,VLOOKUP(AA$5,Kruistabel!$B$6:$F$9,MATCH($C81,Kruistabel!$C$5:$F$5,0)+1,FALSE)+MIN(Kruistabel!$C$15,IF($D81="Ja",Kruistabel!$C$13,0)+IF(AA$6="Ja",Kruistabel!$C$14,0)),"")</f>
        <v>28</v>
      </c>
      <c r="AB81" s="326">
        <f>IF(Plananalyse!AB81=1,VLOOKUP(AB$5,Kruistabel!$B$6:$F$9,MATCH($C81,Kruistabel!$C$5:$F$5,0)+1,FALSE)+MIN(Kruistabel!$C$15,IF($D81="Ja",Kruistabel!$C$13,0)+IF(AB$6="Ja",Kruistabel!$C$14,0)),"")</f>
        <v>28</v>
      </c>
      <c r="AC81" s="326">
        <f>IF(Plananalyse!AC81=1,VLOOKUP(AC$5,Kruistabel!$B$6:$F$9,MATCH($C81,Kruistabel!$C$5:$F$5,0)+1,FALSE)+MIN(Kruistabel!$C$15,IF($D81="Ja",Kruistabel!$C$13,0)+IF(AC$6="Ja",Kruistabel!$C$14,0)),"")</f>
        <v>28</v>
      </c>
      <c r="AD81" s="326">
        <f>IF(Plananalyse!AD81=1,VLOOKUP(AD$5,Kruistabel!$B$6:$F$9,MATCH($C81,Kruistabel!$C$5:$F$5,0)+1,FALSE)+MIN(Kruistabel!$C$15,IF($D81="Ja",Kruistabel!$C$13,0)+IF(AD$6="Ja",Kruistabel!$C$14,0)),"")</f>
        <v>28</v>
      </c>
      <c r="AE81" s="326">
        <f>IF(Plananalyse!AE81=1,VLOOKUP(AE$5,Kruistabel!$B$6:$F$9,MATCH($C81,Kruistabel!$C$5:$F$5,0)+1,FALSE)+MIN(Kruistabel!$C$15,IF($D81="Ja",Kruistabel!$C$13,0)+IF(AE$6="Ja",Kruistabel!$C$14,0)),"")</f>
        <v>28</v>
      </c>
      <c r="AF81" s="326">
        <f>IF(Plananalyse!AF81=1,VLOOKUP(AF$5,Kruistabel!$B$6:$F$9,MATCH($C81,Kruistabel!$C$5:$F$5,0)+1,FALSE)+MIN(Kruistabel!$C$15,IF($D81="Ja",Kruistabel!$C$13,0)+IF(AF$6="Ja",Kruistabel!$C$14,0)),"")</f>
        <v>28</v>
      </c>
      <c r="AG81" s="326">
        <f>IF(Plananalyse!AG81=1,VLOOKUP(AG$5,Kruistabel!$B$6:$F$9,MATCH($C81,Kruistabel!$C$5:$F$5,0)+1,FALSE)+MIN(Kruistabel!$C$15,IF($D81="Ja",Kruistabel!$C$13,0)+IF(AG$6="Ja",Kruistabel!$C$14,0)),"")</f>
        <v>28</v>
      </c>
      <c r="AH81" s="326">
        <f>IF(Plananalyse!AH81=1,VLOOKUP(AH$5,Kruistabel!$B$6:$F$9,MATCH($C81,Kruistabel!$C$5:$F$5,0)+1,FALSE)+MIN(Kruistabel!$C$15,IF($D81="Ja",Kruistabel!$C$13,0)+IF(AH$6="Ja",Kruistabel!$C$14,0)),"")</f>
        <v>28</v>
      </c>
      <c r="AI81" s="326">
        <f>IF(Plananalyse!AI81=1,VLOOKUP(AI$5,Kruistabel!$B$6:$F$9,MATCH($C81,Kruistabel!$C$5:$F$5,0)+1,FALSE)+MIN(Kruistabel!$C$15,IF($D81="Ja",Kruistabel!$C$13,0)+IF(AI$6="Ja",Kruistabel!$C$14,0)),"")</f>
        <v>28</v>
      </c>
      <c r="AJ81" s="326">
        <f>IF(Plananalyse!AJ81=1,VLOOKUP(AJ$5,Kruistabel!$B$6:$F$9,MATCH($C81,Kruistabel!$C$5:$F$5,0)+1,FALSE)+MIN(Kruistabel!$C$15,IF($D81="Ja",Kruistabel!$C$13,0)+IF(AJ$6="Ja",Kruistabel!$C$14,0)),"")</f>
        <v>28</v>
      </c>
      <c r="AK81" s="326">
        <f>IF(Plananalyse!AK81=1,VLOOKUP(AK$5,Kruistabel!$B$6:$F$9,MATCH($C81,Kruistabel!$C$5:$F$5,0)+1,FALSE)+MIN(Kruistabel!$C$15,IF($D81="Ja",Kruistabel!$C$13,0)+IF(AK$6="Ja",Kruistabel!$C$14,0)),"")</f>
        <v>34</v>
      </c>
      <c r="AL81" s="326">
        <f>IF(Plananalyse!AL81=1,VLOOKUP(AL$5,Kruistabel!$B$6:$F$9,MATCH($C81,Kruistabel!$C$5:$F$5,0)+1,FALSE)+MIN(Kruistabel!$C$15,IF($D81="Ja",Kruistabel!$C$13,0)+IF(AL$6="Ja",Kruistabel!$C$14,0)),"")</f>
        <v>28</v>
      </c>
      <c r="AM81" s="326">
        <f>IF(Plananalyse!AM81=1,VLOOKUP(AM$5,Kruistabel!$B$6:$F$9,MATCH($C81,Kruistabel!$C$5:$F$5,0)+1,FALSE)+MIN(Kruistabel!$C$15,IF($D81="Ja",Kruistabel!$C$13,0)+IF(AM$6="Ja",Kruistabel!$C$14,0)),"")</f>
        <v>28</v>
      </c>
      <c r="AN81" s="327"/>
      <c r="AO81" s="326">
        <f>IF(Plananalyse!AO81=1,VLOOKUP(AO$5,Kruistabel!$B$6:$F$9,MATCH($C81,Kruistabel!$C$5:$F$5,0)+1,FALSE)+MIN(Kruistabel!$C$15,IF($D81="Ja",Kruistabel!$C$13,0)+IF(AO$6="Ja",Kruistabel!$C$14,0)),"")</f>
        <v>34</v>
      </c>
      <c r="AP81" s="326">
        <f>IF(Plananalyse!AP81=1,VLOOKUP(AP$5,Kruistabel!$B$6:$F$9,MATCH($C81,Kruistabel!$C$5:$F$5,0)+1,FALSE)+MIN(Kruistabel!$C$15,IF($D81="Ja",Kruistabel!$C$13,0)+IF(AP$6="Ja",Kruistabel!$C$14,0)),"")</f>
        <v>34</v>
      </c>
      <c r="AQ81" s="326">
        <f>IF(Plananalyse!AQ81=1,VLOOKUP(AQ$5,Kruistabel!$B$6:$F$9,MATCH($C81,Kruistabel!$C$5:$F$5,0)+1,FALSE)+MIN(Kruistabel!$C$15,IF($D81="Ja",Kruistabel!$C$13,0)+IF(AQ$6="Ja",Kruistabel!$C$14,0)),"")</f>
        <v>34</v>
      </c>
      <c r="AR81" s="326">
        <f>IF(Plananalyse!AR81=1,VLOOKUP(AR$5,Kruistabel!$B$6:$F$9,MATCH($C81,Kruistabel!$C$5:$F$5,0)+1,FALSE)+MIN(Kruistabel!$C$15,IF($D81="Ja",Kruistabel!$C$13,0)+IF(AR$6="Ja",Kruistabel!$C$14,0)),"")</f>
        <v>38</v>
      </c>
      <c r="AS81" s="326">
        <f>IF(Plananalyse!AS81=1,VLOOKUP(AS$5,Kruistabel!$B$6:$F$9,MATCH($C81,Kruistabel!$C$5:$F$5,0)+1,FALSE)+MIN(Kruistabel!$C$15,IF($D81="Ja",Kruistabel!$C$13,0)+IF(AS$6="Ja",Kruistabel!$C$14,0)),"")</f>
        <v>34</v>
      </c>
      <c r="AT81" s="326">
        <f>IF(Plananalyse!AT81=1,VLOOKUP(AT$5,Kruistabel!$B$6:$F$9,MATCH($C81,Kruistabel!$C$5:$F$5,0)+1,FALSE)+MIN(Kruistabel!$C$15,IF($D81="Ja",Kruistabel!$C$13,0)+IF(AT$6="Ja",Kruistabel!$C$14,0)),"")</f>
        <v>38</v>
      </c>
      <c r="AU81" s="326">
        <f>IF(Plananalyse!AU81=1,VLOOKUP(AU$5,Kruistabel!$B$6:$F$9,MATCH($C81,Kruistabel!$C$5:$F$5,0)+1,FALSE)+MIN(Kruistabel!$C$15,IF($D81="Ja",Kruistabel!$C$13,0)+IF(AU$6="Ja",Kruistabel!$C$14,0)),"")</f>
        <v>28</v>
      </c>
      <c r="AV81" s="326">
        <f>IF(Plananalyse!AV81=1,VLOOKUP(AV$5,Kruistabel!$B$6:$F$9,MATCH($C81,Kruistabel!$C$5:$F$5,0)+1,FALSE)+MIN(Kruistabel!$C$15,IF($D81="Ja",Kruistabel!$C$13,0)+IF(AV$6="Ja",Kruistabel!$C$14,0)),"")</f>
        <v>34</v>
      </c>
      <c r="AW81" s="326">
        <f>IF(Plananalyse!AW81=1,VLOOKUP(AW$5,Kruistabel!$B$6:$F$9,MATCH($C81,Kruistabel!$C$5:$F$5,0)+1,FALSE)+MIN(Kruistabel!$C$15,IF($D81="Ja",Kruistabel!$C$13,0)+IF(AW$6="Ja",Kruistabel!$C$14,0)),"")</f>
        <v>28</v>
      </c>
      <c r="AX81" s="326">
        <f>IF(Plananalyse!AX81=1,VLOOKUP(AX$5,Kruistabel!$B$6:$F$9,MATCH($C81,Kruistabel!$C$5:$F$5,0)+1,FALSE)+MIN(Kruistabel!$C$15,IF($D81="Ja",Kruistabel!$C$13,0)+IF(AX$6="Ja",Kruistabel!$C$14,0)),"")</f>
        <v>28</v>
      </c>
      <c r="AY81" s="327"/>
      <c r="AZ81" s="326">
        <f>IF(Plananalyse!AZ81=1,VLOOKUP(AZ$5,Kruistabel!$B$6:$F$9,MATCH($C81,Kruistabel!$C$5:$F$5,0)+1,FALSE)+MIN(Kruistabel!$C$15,IF($D81="Ja",Kruistabel!$C$13,0)+IF(AZ$6="Ja",Kruistabel!$C$14,0)),"")</f>
        <v>28</v>
      </c>
      <c r="BA81" s="326">
        <f>IF(Plananalyse!BA81=1,VLOOKUP(BA$5,Kruistabel!$B$6:$F$9,MATCH($C81,Kruistabel!$C$5:$F$5,0)+1,FALSE)+MIN(Kruistabel!$C$15,IF($D81="Ja",Kruistabel!$C$13,0)+IF(BA$6="Ja",Kruistabel!$C$14,0)),"")</f>
        <v>28</v>
      </c>
      <c r="BB81" s="326">
        <f>IF(Plananalyse!BB81=1,VLOOKUP(BB$5,Kruistabel!$B$6:$F$9,MATCH($C81,Kruistabel!$C$5:$F$5,0)+1,FALSE)+MIN(Kruistabel!$C$15,IF($D81="Ja",Kruistabel!$C$13,0)+IF(BB$6="Ja",Kruistabel!$C$14,0)),"")</f>
        <v>32</v>
      </c>
      <c r="BC81" s="326">
        <f>IF(Plananalyse!BC81=1,VLOOKUP(BC$5,Kruistabel!$B$6:$F$9,MATCH($C81,Kruistabel!$C$5:$F$5,0)+1,FALSE)+MIN(Kruistabel!$C$15,IF($D81="Ja",Kruistabel!$C$13,0)+IF(BC$6="Ja",Kruistabel!$C$14,0)),"")</f>
        <v>32</v>
      </c>
      <c r="BD81" s="326">
        <f>IF(Plananalyse!BD81=1,VLOOKUP(BD$5,Kruistabel!$B$6:$F$9,MATCH($C81,Kruistabel!$C$5:$F$5,0)+1,FALSE)+MIN(Kruistabel!$C$15,IF($D81="Ja",Kruistabel!$C$13,0)+IF(BD$6="Ja",Kruistabel!$C$14,0)),"")</f>
        <v>28</v>
      </c>
      <c r="BE81" s="326">
        <f>IF(Plananalyse!BE81=1,VLOOKUP(BE$5,Kruistabel!$B$6:$F$9,MATCH($C81,Kruistabel!$C$5:$F$5,0)+1,FALSE)+MIN(Kruistabel!$C$15,IF($D81="Ja",Kruistabel!$C$13,0)+IF(BE$6="Ja",Kruistabel!$C$14,0)),"")</f>
        <v>28</v>
      </c>
      <c r="BF81" s="326">
        <f>IF(Plananalyse!BF81=1,VLOOKUP(BF$5,Kruistabel!$B$6:$F$9,MATCH($C81,Kruistabel!$C$5:$F$5,0)+1,FALSE)+MIN(Kruistabel!$C$15,IF($D81="Ja",Kruistabel!$C$13,0)+IF(BF$6="Ja",Kruistabel!$C$14,0)),"")</f>
        <v>28</v>
      </c>
      <c r="BG81" s="326">
        <f>IF(Plananalyse!BG81=1,VLOOKUP(BG$5,Kruistabel!$B$6:$F$9,MATCH($C81,Kruistabel!$C$5:$F$5,0)+1,FALSE)+MIN(Kruistabel!$C$15,IF($D81="Ja",Kruistabel!$C$13,0)+IF(BG$6="Ja",Kruistabel!$C$14,0)),"")</f>
        <v>28</v>
      </c>
      <c r="BH81" s="326">
        <f>IF(Plananalyse!BH81=1,VLOOKUP(BH$5,Kruistabel!$B$6:$F$9,MATCH($C81,Kruistabel!$C$5:$F$5,0)+1,FALSE)+MIN(Kruistabel!$C$15,IF($D81="Ja",Kruistabel!$C$13,0)+IF(BH$6="Ja",Kruistabel!$C$14,0)),"")</f>
        <v>28</v>
      </c>
      <c r="BI81" s="327"/>
      <c r="BJ81" s="326" t="e">
        <f>IF(Plananalyse!BJ81=1,VLOOKUP(BJ$5,Kruistabel!$B$6:$F$9,MATCH($C81,Kruistabel!$C$5:$F$5,0)+1,FALSE)+MIN(Kruistabel!$C$15,IF($D81="Ja",Kruistabel!$C$13,0)+IF(BJ$6="Ja",Kruistabel!$C$14,0)),"")</f>
        <v>#N/A</v>
      </c>
      <c r="BK81" s="326" t="e">
        <f>IF(Plananalyse!BK81=1,VLOOKUP(BK$5,Kruistabel!$B$6:$F$9,MATCH($C81,Kruistabel!$C$5:$F$5,0)+1,FALSE)+MIN(Kruistabel!$C$15,IF($D81="Ja",Kruistabel!$C$13,0)+IF(BK$6="Ja",Kruistabel!$C$14,0)),"")</f>
        <v>#N/A</v>
      </c>
      <c r="BL81" s="326" t="e">
        <f>IF(Plananalyse!BL81=1,VLOOKUP(BL$5,Kruistabel!$B$6:$F$9,MATCH($C81,Kruistabel!$C$5:$F$5,0)+1,FALSE)+MIN(Kruistabel!$C$15,IF($D81="Ja",Kruistabel!$C$13,0)+IF(BL$6="Ja",Kruistabel!$C$14,0)),"")</f>
        <v>#N/A</v>
      </c>
      <c r="BM81" s="326" t="e">
        <f>IF(Plananalyse!BM81=1,VLOOKUP(BM$5,Kruistabel!$B$6:$F$9,MATCH($C81,Kruistabel!$C$5:$F$5,0)+1,FALSE)+MIN(Kruistabel!$C$15,IF($D81="Ja",Kruistabel!$C$13,0)+IF(BM$6="Ja",Kruistabel!$C$14,0)),"")</f>
        <v>#N/A</v>
      </c>
      <c r="BN81" s="326" t="e">
        <f>IF(Plananalyse!BN81=1,VLOOKUP(BN$5,Kruistabel!$B$6:$F$9,MATCH($C81,Kruistabel!$C$5:$F$5,0)+1,FALSE)+MIN(Kruistabel!$C$15,IF($D81="Ja",Kruistabel!$C$13,0)+IF(BN$6="Ja",Kruistabel!$C$14,0)),"")</f>
        <v>#N/A</v>
      </c>
      <c r="BO81" s="326" t="e">
        <f>IF(Plananalyse!BO81=1,VLOOKUP(BO$5,Kruistabel!$B$6:$F$9,MATCH($C81,Kruistabel!$C$5:$F$5,0)+1,FALSE)+MIN(Kruistabel!$C$15,IF($D81="Ja",Kruistabel!$C$13,0)+IF(BO$6="Ja",Kruistabel!$C$14,0)),"")</f>
        <v>#N/A</v>
      </c>
      <c r="BP81" s="326" t="e">
        <f>IF(Plananalyse!BP81=1,VLOOKUP(BP$5,Kruistabel!$B$6:$F$9,MATCH($C81,Kruistabel!$C$5:$F$5,0)+1,FALSE)+MIN(Kruistabel!$C$15,IF($D81="Ja",Kruistabel!$C$13,0)+IF(BP$6="Ja",Kruistabel!$C$14,0)),"")</f>
        <v>#N/A</v>
      </c>
      <c r="BQ81" s="326" t="e">
        <f>IF(Plananalyse!BQ81=1,VLOOKUP(BQ$5,Kruistabel!$B$6:$F$9,MATCH($C81,Kruistabel!$C$5:$F$5,0)+1,FALSE)+MIN(Kruistabel!$C$15,IF($D81="Ja",Kruistabel!$C$13,0)+IF(BQ$6="Ja",Kruistabel!$C$14,0)),"")</f>
        <v>#N/A</v>
      </c>
      <c r="BR81" s="326" t="e">
        <f>IF(Plananalyse!BR81=1,VLOOKUP(BR$5,Kruistabel!$B$6:$F$9,MATCH($C81,Kruistabel!$C$5:$F$5,0)+1,FALSE)+MIN(Kruistabel!$C$15,IF($D81="Ja",Kruistabel!$C$13,0)+IF(BR$6="Ja",Kruistabel!$C$14,0)),"")</f>
        <v>#REF!</v>
      </c>
      <c r="BS81" s="326" t="e">
        <f>IF(Plananalyse!BS81=1,VLOOKUP(BS$5,Kruistabel!$B$6:$F$9,MATCH($C81,Kruistabel!$C$5:$F$5,0)+1,FALSE)+MIN(Kruistabel!$C$15,IF($D81="Ja",Kruistabel!$C$13,0)+IF(BS$6="Ja",Kruistabel!$C$14,0)),"")</f>
        <v>#REF!</v>
      </c>
      <c r="BT81" s="65"/>
      <c r="BU81" s="231">
        <f>IF(Plananalyse!BU81=1,VLOOKUP(BU$5,Kruistabel!$B$6:$F$9,MATCH($C81,Kruistabel!$C$5:$F$5,0)+1,FALSE)+MIN(Kruistabel!$C$15,IF($D81="Ja",Kruistabel!$C$13,0)+IF(BU$6="Ja",Kruistabel!$C$14,0)),"")</f>
        <v>28</v>
      </c>
      <c r="BV81" s="326">
        <f>IF(Plananalyse!BV81=1,VLOOKUP(BV$5,Kruistabel!$B$6:$F$9,MATCH($C81,Kruistabel!$C$5:$F$5,0)+1,FALSE)+MIN(Kruistabel!$C$15,IF($D81="Ja",Kruistabel!$C$13,0)+IF(BV$6="Ja",Kruistabel!$C$14,0)),"")</f>
        <v>36</v>
      </c>
      <c r="BW81" s="326">
        <f>IF(Plananalyse!BW81=1,VLOOKUP(BW$5,Kruistabel!$B$6:$F$9,MATCH($C81,Kruistabel!$C$5:$F$5,0)+1,FALSE)+MIN(Kruistabel!$C$15,IF($D81="Ja",Kruistabel!$C$13,0)+IF(BW$6="Ja",Kruistabel!$C$14,0)),"")</f>
        <v>28</v>
      </c>
      <c r="BX81" s="326">
        <f>IF(Plananalyse!BX81=1,VLOOKUP(BX$5,Kruistabel!$B$6:$F$9,MATCH($C81,Kruistabel!$C$5:$F$5,0)+1,FALSE)+MIN(Kruistabel!$C$15,IF($D81="Ja",Kruistabel!$C$13,0)+IF(BX$6="Ja",Kruistabel!$C$14,0)),"")</f>
        <v>28</v>
      </c>
      <c r="BY81" s="327"/>
      <c r="BZ81" s="326" t="e">
        <f ca="1">IF(Plananalyse!BZ81=1,VLOOKUP(BZ$5,Kruistabel!$B$6:$F$9,MATCH($C81,Kruistabel!$C$5:$F$5,0)+1,FALSE)+MIN(Kruistabel!$C$15,IF($D81="Ja",Kruistabel!$C$13,0)+IF(BZ$6="Ja",Kruistabel!$C$14,0)),"")</f>
        <v>#N/A</v>
      </c>
      <c r="CA81" s="326" t="e">
        <f ca="1">IF(Plananalyse!CA81=1,VLOOKUP(CA$5,Kruistabel!$B$6:$F$9,MATCH($C81,Kruistabel!$C$5:$F$5,0)+1,FALSE)+MIN(Kruistabel!$C$15,IF($D81="Ja",Kruistabel!$C$13,0)+IF(CA$6="Ja",Kruistabel!$C$14,0)),"")</f>
        <v>#N/A</v>
      </c>
      <c r="CB81" s="326" t="e">
        <f ca="1">IF(Plananalyse!CB81=1,VLOOKUP(CB$5,Kruistabel!$B$6:$F$9,MATCH($C81,Kruistabel!$C$5:$F$5,0)+1,FALSE)+MIN(Kruistabel!$C$15,IF($D81="Ja",Kruistabel!$C$13,0)+IF(CB$6="Ja",Kruistabel!$C$14,0)),"")</f>
        <v>#N/A</v>
      </c>
      <c r="CC81" s="326" t="e">
        <f ca="1">IF(Plananalyse!CC81=1,VLOOKUP(CC$5,Kruistabel!$B$6:$F$9,MATCH($C81,Kruistabel!$C$5:$F$5,0)+1,FALSE)+MIN(Kruistabel!$C$15,IF($D81="Ja",Kruistabel!$C$13,0)+IF(CC$6="Ja",Kruistabel!$C$14,0)),"")</f>
        <v>#N/A</v>
      </c>
      <c r="CD81" s="326" t="e">
        <f ca="1">IF(Plananalyse!CD81=1,VLOOKUP(CD$5,Kruistabel!$B$6:$F$9,MATCH($C81,Kruistabel!$C$5:$F$5,0)+1,FALSE)+MIN(Kruistabel!$C$15,IF($D81="Ja",Kruistabel!$C$13,0)+IF(CD$6="Ja",Kruistabel!$C$14,0)),"")</f>
        <v>#N/A</v>
      </c>
      <c r="CE81" s="326" t="e">
        <f ca="1">IF(Plananalyse!CE81=1,VLOOKUP(CE$5,Kruistabel!$B$6:$F$9,MATCH($C81,Kruistabel!$C$5:$F$5,0)+1,FALSE)+MIN(Kruistabel!$C$15,IF($D81="Ja",Kruistabel!$C$13,0)+IF(CE$6="Ja",Kruistabel!$C$14,0)),"")</f>
        <v>#N/A</v>
      </c>
      <c r="CF81" s="326" t="e">
        <f ca="1">IF(Plananalyse!CF81=1,VLOOKUP(CF$5,Kruistabel!$B$6:$F$9,MATCH($C81,Kruistabel!$C$5:$F$5,0)+1,FALSE)+MIN(Kruistabel!$C$15,IF($D81="Ja",Kruistabel!$C$13,0)+IF(CF$6="Ja",Kruistabel!$C$14,0)),"")</f>
        <v>#N/A</v>
      </c>
      <c r="CG81" s="326" t="e">
        <f ca="1">IF(Plananalyse!CG81=1,VLOOKUP(CG$5,Kruistabel!$B$6:$F$9,MATCH($C81,Kruistabel!$C$5:$F$5,0)+1,FALSE)+MIN(Kruistabel!$C$15,IF($D81="Ja",Kruistabel!$C$13,0)+IF(CG$6="Ja",Kruistabel!$C$14,0)),"")</f>
        <v>#REF!</v>
      </c>
      <c r="CH81" s="326" t="e">
        <f ca="1">IF(Plananalyse!CH81=1,VLOOKUP(CH$5,Kruistabel!$B$6:$F$9,MATCH($C81,Kruistabel!$C$5:$F$5,0)+1,FALSE)+MIN(Kruistabel!$C$15,IF($D81="Ja",Kruistabel!$C$13,0)+IF(CH$6="Ja",Kruistabel!$C$14,0)),"")</f>
        <v>#REF!</v>
      </c>
      <c r="CI81" s="65"/>
      <c r="CJ81" s="326">
        <f ca="1">IF(Plananalyse!CJ81=1,VLOOKUP(CJ$5,Kruistabel!$B$6:$F$9,MATCH($C81,Kruistabel!$C$5:$F$5,0)+1,FALSE)+MIN(Kruistabel!$C$15,IF($D81="Ja",Kruistabel!$C$13,0)+IF(CJ$6="Ja",Kruistabel!$C$14,0)),"")</f>
        <v>36</v>
      </c>
      <c r="CK81" s="326">
        <f ca="1">IF(Plananalyse!CK81=1,VLOOKUP(CK$5,Kruistabel!$B$6:$F$9,MATCH($C81,Kruistabel!$C$5:$F$5,0)+1,FALSE)+MIN(Kruistabel!$C$15,IF($D81="Ja",Kruistabel!$C$13,0)+IF(CK$6="Ja",Kruistabel!$C$14,0)),"")</f>
        <v>36</v>
      </c>
      <c r="CL81" s="326">
        <f ca="1">IF(Plananalyse!CL81=1,VLOOKUP(CL$5,Kruistabel!$B$6:$F$9,MATCH($C81,Kruistabel!$C$5:$F$5,0)+1,FALSE)+MIN(Kruistabel!$C$15,IF($D81="Ja",Kruistabel!$C$13,0)+IF(CL$6="Ja",Kruistabel!$C$14,0)),"")</f>
        <v>28</v>
      </c>
      <c r="CM81" s="326">
        <f ca="1">IF(Plananalyse!CM81=1,VLOOKUP(CM$5,Kruistabel!$B$6:$F$9,MATCH($C81,Kruistabel!$C$5:$F$5,0)+1,FALSE)+MIN(Kruistabel!$C$15,IF($D81="Ja",Kruistabel!$C$13,0)+IF(CM$6="Ja",Kruistabel!$C$14,0)),"")</f>
        <v>40</v>
      </c>
      <c r="CN81" s="326">
        <f ca="1">IF(Plananalyse!CN81=1,VLOOKUP(CN$5,Kruistabel!$B$6:$F$9,MATCH($C81,Kruistabel!$C$5:$F$5,0)+1,FALSE)+MIN(Kruistabel!$C$15,IF($D81="Ja",Kruistabel!$C$13,0)+IF(CN$6="Ja",Kruistabel!$C$14,0)),"")</f>
        <v>40</v>
      </c>
      <c r="CO81" s="326">
        <f ca="1">IF(Plananalyse!CO81=1,VLOOKUP(CO$5,Kruistabel!$B$6:$F$9,MATCH($C81,Kruistabel!$C$5:$F$5,0)+1,FALSE)+MIN(Kruistabel!$C$15,IF($D81="Ja",Kruistabel!$C$13,0)+IF(CO$6="Ja",Kruistabel!$C$14,0)),"")</f>
        <v>32</v>
      </c>
      <c r="CP81" s="326">
        <f ca="1">IF(Plananalyse!CP81=1,VLOOKUP(CP$5,Kruistabel!$B$6:$F$9,MATCH($C81,Kruistabel!$C$5:$F$5,0)+1,FALSE)+MIN(Kruistabel!$C$15,IF($D81="Ja",Kruistabel!$C$13,0)+IF(CP$6="Ja",Kruistabel!$C$14,0)),"")</f>
        <v>36</v>
      </c>
      <c r="CQ81" s="326">
        <f ca="1">IF(Plananalyse!CQ81=1,VLOOKUP(CQ$5,Kruistabel!$B$6:$F$9,MATCH($C81,Kruistabel!$C$5:$F$5,0)+1,FALSE)+MIN(Kruistabel!$C$15,IF($D81="Ja",Kruistabel!$C$13,0)+IF(CQ$6="Ja",Kruistabel!$C$14,0)),"")</f>
        <v>32</v>
      </c>
      <c r="CR81" s="326">
        <f ca="1">IF(Plananalyse!CR81=1,VLOOKUP(CR$5,Kruistabel!$B$6:$F$9,MATCH($C81,Kruistabel!$C$5:$F$5,0)+1,FALSE)+MIN(Kruistabel!$C$15,IF($D81="Ja",Kruistabel!$C$13,0)+IF(CR$6="Ja",Kruistabel!$C$14,0)),"")</f>
        <v>34</v>
      </c>
      <c r="CS81" s="326">
        <f ca="1">IF(Plananalyse!CS81=1,VLOOKUP(CS$5,Kruistabel!$B$6:$F$9,MATCH($C81,Kruistabel!$C$5:$F$5,0)+1,FALSE)+MIN(Kruistabel!$C$15,IF($D81="Ja",Kruistabel!$C$13,0)+IF(CS$6="Ja",Kruistabel!$C$14,0)),"")</f>
        <v>36</v>
      </c>
      <c r="CT81" s="326">
        <f ca="1">IF(Plananalyse!CT81=1,VLOOKUP(CT$5,Kruistabel!$B$6:$F$9,MATCH($C81,Kruistabel!$C$5:$F$5,0)+1,FALSE)+MIN(Kruistabel!$C$15,IF($D81="Ja",Kruistabel!$C$13,0)+IF(CT$6="Ja",Kruistabel!$C$14,0)),"")</f>
        <v>36</v>
      </c>
      <c r="CU81" s="326">
        <f ca="1">IF(Plananalyse!CU81=1,VLOOKUP(CU$5,Kruistabel!$B$6:$F$9,MATCH($C81,Kruistabel!$C$5:$F$5,0)+1,FALSE)+MIN(Kruistabel!$C$15,IF($D81="Ja",Kruistabel!$C$13,0)+IF(CU$6="Ja",Kruistabel!$C$14,0)),"")</f>
        <v>32</v>
      </c>
      <c r="CV81" s="326">
        <f ca="1">IF(Plananalyse!CV81=1,VLOOKUP(CV$5,Kruistabel!$B$6:$F$9,MATCH($C81,Kruistabel!$C$5:$F$5,0)+1,FALSE)+MIN(Kruistabel!$C$15,IF($D81="Ja",Kruistabel!$C$13,0)+IF(CV$6="Ja",Kruistabel!$C$14,0)),"")</f>
        <v>32</v>
      </c>
      <c r="CW81" s="326">
        <f ca="1">IF(Plananalyse!CW81=1,VLOOKUP(CW$5,Kruistabel!$B$6:$F$9,MATCH($C81,Kruistabel!$C$5:$F$5,0)+1,FALSE)+MIN(Kruistabel!$C$15,IF($D81="Ja",Kruistabel!$C$13,0)+IF(CW$6="Ja",Kruistabel!$C$14,0)),"")</f>
        <v>36</v>
      </c>
      <c r="CX81" s="326">
        <f ca="1">IF(Plananalyse!CX81=1,VLOOKUP(CX$5,Kruistabel!$B$6:$F$9,MATCH($C81,Kruistabel!$C$5:$F$5,0)+1,FALSE)+MIN(Kruistabel!$C$15,IF($D81="Ja",Kruistabel!$C$13,0)+IF(CX$6="Ja",Kruistabel!$C$14,0)),"")</f>
        <v>28</v>
      </c>
      <c r="CY81" s="326">
        <f ca="1">IF(Plananalyse!CY81=1,VLOOKUP(CY$5,Kruistabel!$B$6:$F$9,MATCH($C81,Kruistabel!$C$5:$F$5,0)+1,FALSE)+MIN(Kruistabel!$C$15,IF($D81="Ja",Kruistabel!$C$13,0)+IF(CY$6="Ja",Kruistabel!$C$14,0)),"")</f>
        <v>32</v>
      </c>
      <c r="CZ81" s="326">
        <f ca="1">IF(Plananalyse!CZ81=1,VLOOKUP(CZ$5,Kruistabel!$B$6:$F$9,MATCH($C81,Kruistabel!$C$5:$F$5,0)+1,FALSE)+MIN(Kruistabel!$C$15,IF($D81="Ja",Kruistabel!$C$13,0)+IF(CZ$6="Ja",Kruistabel!$C$14,0)),"")</f>
        <v>32</v>
      </c>
      <c r="DA81" s="326">
        <f ca="1">IF(Plananalyse!DA81=1,VLOOKUP(DA$5,Kruistabel!$B$6:$F$9,MATCH($C81,Kruistabel!$C$5:$F$5,0)+1,FALSE)+MIN(Kruistabel!$C$15,IF($D81="Ja",Kruistabel!$C$13,0)+IF(DA$6="Ja",Kruistabel!$C$14,0)),"")</f>
        <v>32</v>
      </c>
      <c r="DB81" s="326">
        <f ca="1">IF(Plananalyse!DB81=1,VLOOKUP(DB$5,Kruistabel!$B$6:$F$9,MATCH($C81,Kruistabel!$C$5:$F$5,0)+1,FALSE)+MIN(Kruistabel!$C$15,IF($D81="Ja",Kruistabel!$C$13,0)+IF(DB$6="Ja",Kruistabel!$C$14,0)),"")</f>
        <v>28</v>
      </c>
      <c r="DC81" s="326">
        <f ca="1">IF(Plananalyse!DC81=1,VLOOKUP(DC$5,Kruistabel!$B$6:$F$9,MATCH($C81,Kruistabel!$C$5:$F$5,0)+1,FALSE)+MIN(Kruistabel!$C$15,IF($D81="Ja",Kruistabel!$C$13,0)+IF(DC$6="Ja",Kruistabel!$C$14,0)),"")</f>
        <v>28</v>
      </c>
      <c r="DD81" s="327"/>
      <c r="DE81" s="326" t="e">
        <f ca="1">IF(Plananalyse!DE81=1,VLOOKUP(DE$5,Kruistabel!$B$6:$F$9,MATCH($C81,Kruistabel!$C$5:$F$5,0)+1,FALSE)+MIN(Kruistabel!$C$15,IF($D81="Ja",Kruistabel!$C$13,0)+IF(DE$6="Ja",Kruistabel!$C$14,0)),"")</f>
        <v>#N/A</v>
      </c>
      <c r="DF81" s="326" t="e">
        <f ca="1">IF(Plananalyse!DF81=1,VLOOKUP(DF$5,Kruistabel!$B$6:$F$9,MATCH($C81,Kruistabel!$C$5:$F$5,0)+1,FALSE)+MIN(Kruistabel!$C$15,IF($D81="Ja",Kruistabel!$C$13,0)+IF(DF$6="Ja",Kruistabel!$C$14,0)),"")</f>
        <v>#N/A</v>
      </c>
      <c r="DG81" s="326" t="e">
        <f ca="1">IF(Plananalyse!DG81=1,VLOOKUP(DG$5,Kruistabel!$B$6:$F$9,MATCH($C81,Kruistabel!$C$5:$F$5,0)+1,FALSE)+MIN(Kruistabel!$C$15,IF($D81="Ja",Kruistabel!$C$13,0)+IF(DG$6="Ja",Kruistabel!$C$14,0)),"")</f>
        <v>#N/A</v>
      </c>
      <c r="DH81" s="326" t="e">
        <f ca="1">IF(Plananalyse!DH81=1,VLOOKUP(DH$5,Kruistabel!$B$6:$F$9,MATCH($C81,Kruistabel!$C$5:$F$5,0)+1,FALSE)+MIN(Kruistabel!$C$15,IF($D81="Ja",Kruistabel!$C$13,0)+IF(DH$6="Ja",Kruistabel!$C$14,0)),"")</f>
        <v>#N/A</v>
      </c>
      <c r="DI81" s="326" t="e">
        <f ca="1">IF(Plananalyse!DI81=1,VLOOKUP(DI$5,Kruistabel!$B$6:$F$9,MATCH($C81,Kruistabel!$C$5:$F$5,0)+1,FALSE)+MIN(Kruistabel!$C$15,IF($D81="Ja",Kruistabel!$C$13,0)+IF(DI$6="Ja",Kruistabel!$C$14,0)),"")</f>
        <v>#N/A</v>
      </c>
      <c r="DJ81" s="326" t="e">
        <f ca="1">IF(Plananalyse!DJ81=1,VLOOKUP(DJ$5,Kruistabel!$B$6:$F$9,MATCH($C81,Kruistabel!$C$5:$F$5,0)+1,FALSE)+MIN(Kruistabel!$C$15,IF($D81="Ja",Kruistabel!$C$13,0)+IF(DJ$6="Ja",Kruistabel!$C$14,0)),"")</f>
        <v>#N/A</v>
      </c>
      <c r="DK81" s="326" t="e">
        <f ca="1">IF(Plananalyse!DK81=1,VLOOKUP(DK$5,Kruistabel!$B$6:$F$9,MATCH($C81,Kruistabel!$C$5:$F$5,0)+1,FALSE)+MIN(Kruistabel!$C$15,IF($D81="Ja",Kruistabel!$C$13,0)+IF(DK$6="Ja",Kruistabel!$C$14,0)),"")</f>
        <v>#REF!</v>
      </c>
      <c r="DL81" s="326" t="e">
        <f ca="1">IF(Plananalyse!DL81=1,VLOOKUP(DL$5,Kruistabel!$B$6:$F$9,MATCH($C81,Kruistabel!$C$5:$F$5,0)+1,FALSE)+MIN(Kruistabel!$C$15,IF($D81="Ja",Kruistabel!$C$13,0)+IF(DL$6="Ja",Kruistabel!$C$14,0)),"")</f>
        <v>#REF!</v>
      </c>
      <c r="DM81" s="327"/>
      <c r="DN81" s="326" t="e">
        <f ca="1">IF(Plananalyse!DN81=1,VLOOKUP(DN$5,Kruistabel!$B$6:$F$9,MATCH($C81,Kruistabel!$C$5:$F$5,0)+1,FALSE)+MIN(Kruistabel!$C$15,IF($D81="Ja",Kruistabel!$C$13,0)+IF(DN$6="Ja",Kruistabel!$C$14,0)),"")</f>
        <v>#N/A</v>
      </c>
      <c r="DO81" s="326" t="e">
        <f ca="1">IF(Plananalyse!DO81=1,VLOOKUP(DO$5,Kruistabel!$B$6:$F$9,MATCH($C81,Kruistabel!$C$5:$F$5,0)+1,FALSE)+MIN(Kruistabel!$C$15,IF($D81="Ja",Kruistabel!$C$13,0)+IF(DO$6="Ja",Kruistabel!$C$14,0)),"")</f>
        <v>#N/A</v>
      </c>
      <c r="DP81" s="326" t="e">
        <f ca="1">IF(Plananalyse!DP81=1,VLOOKUP(DP$5,Kruistabel!$B$6:$F$9,MATCH($C81,Kruistabel!$C$5:$F$5,0)+1,FALSE)+MIN(Kruistabel!$C$15,IF($D81="Ja",Kruistabel!$C$13,0)+IF(DP$6="Ja",Kruistabel!$C$14,0)),"")</f>
        <v>#N/A</v>
      </c>
      <c r="DQ81" s="326" t="e">
        <f ca="1">IF(Plananalyse!DQ81=1,VLOOKUP(DQ$5,Kruistabel!$B$6:$F$9,MATCH($C81,Kruistabel!$C$5:$F$5,0)+1,FALSE)+MIN(Kruistabel!$C$15,IF($D81="Ja",Kruistabel!$C$13,0)+IF(DQ$6="Ja",Kruistabel!$C$14,0)),"")</f>
        <v>#N/A</v>
      </c>
      <c r="DR81" s="326" t="e">
        <f ca="1">IF(Plananalyse!DR81=1,VLOOKUP(DR$5,Kruistabel!$B$6:$F$9,MATCH($C81,Kruistabel!$C$5:$F$5,0)+1,FALSE)+MIN(Kruistabel!$C$15,IF($D81="Ja",Kruistabel!$C$13,0)+IF(DR$6="Ja",Kruistabel!$C$14,0)),"")</f>
        <v>#N/A</v>
      </c>
      <c r="DS81" s="326" t="e">
        <f ca="1">IF(Plananalyse!DS81=1,VLOOKUP(DS$5,Kruistabel!$B$6:$F$9,MATCH($C81,Kruistabel!$C$5:$F$5,0)+1,FALSE)+MIN(Kruistabel!$C$15,IF($D81="Ja",Kruistabel!$C$13,0)+IF(DS$6="Ja",Kruistabel!$C$14,0)),"")</f>
        <v>#N/A</v>
      </c>
      <c r="DT81" s="326" t="e">
        <f ca="1">IF(Plananalyse!DT81=1,VLOOKUP(DT$5,Kruistabel!$B$6:$F$9,MATCH($C81,Kruistabel!$C$5:$F$5,0)+1,FALSE)+MIN(Kruistabel!$C$15,IF($D81="Ja",Kruistabel!$C$13,0)+IF(DT$6="Ja",Kruistabel!$C$14,0)),"")</f>
        <v>#N/A</v>
      </c>
      <c r="DU81" s="326" t="e">
        <f ca="1">IF(Plananalyse!DU81=1,VLOOKUP(DU$5,Kruistabel!$B$6:$F$9,MATCH($C81,Kruistabel!$C$5:$F$5,0)+1,FALSE)+MIN(Kruistabel!$C$15,IF($D81="Ja",Kruistabel!$C$13,0)+IF(DU$6="Ja",Kruistabel!$C$14,0)),"")</f>
        <v>#N/A</v>
      </c>
      <c r="DV81" s="326" t="e">
        <f ca="1">IF(Plananalyse!DV81=1,VLOOKUP(DV$5,Kruistabel!$B$6:$F$9,MATCH($C81,Kruistabel!$C$5:$F$5,0)+1,FALSE)+MIN(Kruistabel!$C$15,IF($D81="Ja",Kruistabel!$C$13,0)+IF(DV$6="Ja",Kruistabel!$C$14,0)),"")</f>
        <v>#N/A</v>
      </c>
      <c r="DW81" s="326" t="e">
        <f ca="1">IF(Plananalyse!DW81=1,VLOOKUP(DW$5,Kruistabel!$B$6:$F$9,MATCH($C81,Kruistabel!$C$5:$F$5,0)+1,FALSE)+MIN(Kruistabel!$C$15,IF($D81="Ja",Kruistabel!$C$13,0)+IF(DW$6="Ja",Kruistabel!$C$14,0)),"")</f>
        <v>#REF!</v>
      </c>
      <c r="DX81" s="326" t="e">
        <f ca="1">IF(Plananalyse!DX81=1,VLOOKUP(DX$5,Kruistabel!$B$6:$F$9,MATCH($C81,Kruistabel!$C$5:$F$5,0)+1,FALSE)+MIN(Kruistabel!$C$15,IF($D81="Ja",Kruistabel!$C$13,0)+IF(DX$6="Ja",Kruistabel!$C$14,0)),"")</f>
        <v>#REF!</v>
      </c>
      <c r="DY81" s="327"/>
      <c r="DZ81" s="326" t="e">
        <f ca="1">IF(Plananalyse!DZ81=1,VLOOKUP(DZ$5,Kruistabel!$B$6:$F$9,MATCH($C81,Kruistabel!$C$5:$F$5,0)+1,FALSE)+MIN(Kruistabel!$C$15,IF($D81="Ja",Kruistabel!$C$13,0)+IF(DZ$6="Ja",Kruistabel!$C$14,0)),"")</f>
        <v>#N/A</v>
      </c>
      <c r="EA81" s="326" t="e">
        <f ca="1">IF(Plananalyse!EA81=1,VLOOKUP(EA$5,Kruistabel!$B$6:$F$9,MATCH($C81,Kruistabel!$C$5:$F$5,0)+1,FALSE)+MIN(Kruistabel!$C$15,IF($D81="Ja",Kruistabel!$C$13,0)+IF(EA$6="Ja",Kruistabel!$C$14,0)),"")</f>
        <v>#N/A</v>
      </c>
      <c r="EB81" s="326" t="e">
        <f ca="1">IF(Plananalyse!EB81=1,VLOOKUP(EB$5,Kruistabel!$B$6:$F$9,MATCH($C81,Kruistabel!$C$5:$F$5,0)+1,FALSE)+MIN(Kruistabel!$C$15,IF($D81="Ja",Kruistabel!$C$13,0)+IF(EB$6="Ja",Kruistabel!$C$14,0)),"")</f>
        <v>#REF!</v>
      </c>
      <c r="EC81" s="326" t="e">
        <f ca="1">IF(Plananalyse!EC81=1,VLOOKUP(EC$5,Kruistabel!$B$6:$F$9,MATCH($C81,Kruistabel!$C$5:$F$5,0)+1,FALSE)+MIN(Kruistabel!$C$15,IF($D81="Ja",Kruistabel!$C$13,0)+IF(EC$6="Ja",Kruistabel!$C$14,0)),"")</f>
        <v>#REF!</v>
      </c>
      <c r="ED81" s="327"/>
      <c r="EE81" s="326" t="e">
        <f ca="1">IF(Plananalyse!EE81=1,VLOOKUP(EE$5,Kruistabel!$B$6:$F$9,MATCH($C81,Kruistabel!$C$5:$F$5,0)+1,FALSE)+MIN(Kruistabel!$C$15,IF($D81="Ja",Kruistabel!$C$13,0)+IF(EE$6="Ja",Kruistabel!$C$14,0)),"")</f>
        <v>#N/A</v>
      </c>
      <c r="EF81" s="326" t="e">
        <f ca="1">IF(Plananalyse!EF81=1,VLOOKUP(EF$5,Kruistabel!$B$6:$F$9,MATCH($C81,Kruistabel!$C$5:$F$5,0)+1,FALSE)+MIN(Kruistabel!$C$15,IF($D81="Ja",Kruistabel!$C$13,0)+IF(EF$6="Ja",Kruistabel!$C$14,0)),"")</f>
        <v>#N/A</v>
      </c>
      <c r="EG81" s="326" t="e">
        <f ca="1">IF(Plananalyse!EG81=1,VLOOKUP(EG$5,Kruistabel!$B$6:$F$9,MATCH($C81,Kruistabel!$C$5:$F$5,0)+1,FALSE)+MIN(Kruistabel!$C$15,IF($D81="Ja",Kruistabel!$C$13,0)+IF(EG$6="Ja",Kruistabel!$C$14,0)),"")</f>
        <v>#N/A</v>
      </c>
      <c r="EH81" s="326" t="e">
        <f ca="1">IF(Plananalyse!EH81=1,VLOOKUP(EH$5,Kruistabel!$B$6:$F$9,MATCH($C81,Kruistabel!$C$5:$F$5,0)+1,FALSE)+MIN(Kruistabel!$C$15,IF($D81="Ja",Kruistabel!$C$13,0)+IF(EH$6="Ja",Kruistabel!$C$14,0)),"")</f>
        <v>#REF!</v>
      </c>
      <c r="EI81" s="326" t="e">
        <f ca="1">IF(Plananalyse!EI81=1,VLOOKUP(EI$5,Kruistabel!$B$6:$F$9,MATCH($C81,Kruistabel!$C$5:$F$5,0)+1,FALSE)+MIN(Kruistabel!$C$15,IF($D81="Ja",Kruistabel!$C$13,0)+IF(EI$6="Ja",Kruistabel!$C$14,0)),"")</f>
        <v>#REF!</v>
      </c>
      <c r="EJ81" s="331" t="str">
        <f>IF(Plananalyse!EJ81=1,VLOOKUP(EJ$5,Kruistabel!$B$6:$F$9,MATCH($C81,Kruistabel!$C$5:$F$5,0)+1,FALSE)+MIN(Kruistabel!$C$15,IF($D81="Ja",Kruistabel!$C$13,0)+IF(EJ$6="Ja",Kruistabel!$C$14,0)),"")</f>
        <v/>
      </c>
      <c r="EK81" s="164"/>
      <c r="EL81" s="164"/>
      <c r="EM81" s="164"/>
      <c r="EN81" s="164"/>
    </row>
    <row r="82" spans="1:144" hidden="1">
      <c r="B82" s="1"/>
      <c r="C82" s="168"/>
      <c r="D82" s="168"/>
      <c r="E82" s="29"/>
      <c r="F82" s="171"/>
      <c r="G82" s="170"/>
      <c r="H82" s="170"/>
      <c r="I82" s="170"/>
      <c r="J82" s="170"/>
      <c r="K82" s="170"/>
      <c r="L82" s="170"/>
      <c r="M82" s="170"/>
      <c r="N82" s="170"/>
      <c r="O82" s="170"/>
      <c r="P82" s="170"/>
      <c r="Q82" s="170"/>
      <c r="R82" s="170"/>
      <c r="S82" s="170"/>
      <c r="T82" s="170"/>
      <c r="U82" s="170"/>
      <c r="V82" s="170"/>
      <c r="W82" s="170"/>
      <c r="X82" s="170"/>
      <c r="Y82" s="170"/>
      <c r="Z82" s="170"/>
      <c r="AA82" s="170"/>
      <c r="AB82" s="170"/>
      <c r="AC82" s="170"/>
      <c r="AD82" s="170"/>
      <c r="AE82" s="170"/>
      <c r="AF82" s="170"/>
      <c r="AG82" s="170"/>
      <c r="AH82" s="231"/>
      <c r="AI82" s="231"/>
      <c r="AJ82" s="170"/>
      <c r="AK82" s="170"/>
      <c r="AL82" s="170"/>
      <c r="AM82" s="170"/>
      <c r="AN82" s="171"/>
      <c r="AO82" s="170"/>
      <c r="AP82" s="170"/>
      <c r="AQ82" s="170"/>
      <c r="AR82" s="170"/>
      <c r="AS82" s="170"/>
      <c r="AT82" s="170"/>
      <c r="AU82" s="170"/>
      <c r="AV82" s="170"/>
      <c r="AW82" s="170"/>
      <c r="AX82" s="170"/>
      <c r="AY82" s="171"/>
      <c r="AZ82" s="170"/>
      <c r="BA82" s="170"/>
      <c r="BB82" s="170"/>
      <c r="BC82" s="170"/>
      <c r="BD82" s="170"/>
      <c r="BE82" s="170"/>
      <c r="BF82" s="170"/>
      <c r="BG82" s="170"/>
      <c r="BH82" s="170"/>
      <c r="BI82" s="171"/>
      <c r="BJ82" s="170"/>
      <c r="BK82" s="170"/>
      <c r="BL82" s="170"/>
      <c r="BM82" s="170"/>
      <c r="BN82" s="170"/>
      <c r="BO82" s="170"/>
      <c r="BP82" s="170"/>
      <c r="BQ82" s="170"/>
      <c r="BR82" s="170"/>
      <c r="BS82" s="170"/>
      <c r="BT82" s="171"/>
      <c r="BU82" s="170"/>
      <c r="BV82" s="170"/>
      <c r="BW82" s="170"/>
      <c r="BX82" s="170"/>
      <c r="BY82" s="171"/>
      <c r="BZ82" s="170"/>
      <c r="CA82" s="170"/>
      <c r="CB82" s="170"/>
      <c r="CC82" s="170"/>
      <c r="CD82" s="170"/>
      <c r="CE82" s="170"/>
      <c r="CF82" s="170"/>
      <c r="CG82" s="170"/>
      <c r="CH82" s="170"/>
      <c r="CI82" s="171"/>
      <c r="CJ82" s="170"/>
      <c r="CK82" s="170"/>
      <c r="CL82" s="170"/>
      <c r="CM82" s="170"/>
      <c r="CN82" s="170"/>
      <c r="CO82" s="170"/>
      <c r="CP82" s="170"/>
      <c r="CQ82" s="170"/>
      <c r="CR82" s="170"/>
      <c r="CS82" s="170"/>
      <c r="CT82" s="170"/>
      <c r="CU82" s="170"/>
      <c r="CV82" s="170"/>
      <c r="CW82" s="170"/>
      <c r="CX82" s="170"/>
      <c r="CY82" s="170"/>
      <c r="CZ82" s="170"/>
      <c r="DA82" s="170"/>
      <c r="DB82" s="170"/>
      <c r="DC82" s="170"/>
      <c r="DD82" s="171"/>
      <c r="DE82" s="170"/>
      <c r="DF82" s="170"/>
      <c r="DG82" s="170"/>
      <c r="DH82" s="170"/>
      <c r="DI82" s="170"/>
      <c r="DJ82" s="170"/>
      <c r="DK82" s="170"/>
      <c r="DL82" s="170"/>
      <c r="DM82" s="171"/>
      <c r="DN82" s="170"/>
      <c r="DO82" s="170"/>
      <c r="DP82" s="170"/>
      <c r="DQ82" s="170"/>
      <c r="DR82" s="170"/>
      <c r="DS82" s="170"/>
      <c r="DT82" s="170"/>
      <c r="DU82" s="170"/>
      <c r="DV82" s="170"/>
      <c r="DW82" s="170"/>
      <c r="DX82" s="170"/>
      <c r="DY82" s="171"/>
      <c r="DZ82" s="170"/>
      <c r="EA82" s="170"/>
      <c r="EB82" s="170"/>
      <c r="EC82" s="170"/>
      <c r="ED82" s="171"/>
      <c r="EE82" s="170"/>
      <c r="EF82" s="170"/>
      <c r="EG82" s="170"/>
      <c r="EH82" s="170"/>
      <c r="EI82" s="170"/>
      <c r="EJ82" s="164"/>
      <c r="EK82" s="164"/>
      <c r="EL82" s="164"/>
      <c r="EM82" s="164"/>
      <c r="EN82" s="164"/>
    </row>
    <row r="83" spans="1:144" s="65" customFormat="1" hidden="1">
      <c r="A83" s="53"/>
      <c r="B83" s="338" t="s">
        <v>180</v>
      </c>
      <c r="E83" s="119" t="str">
        <f>IF(AND(D83="laag",$D$3=1),0,_xlfn.IFNA(IF(VLOOKUP($B83,Classificatietabel!$B$6:$H$91,$E$5,FALSE)="Ja",1,0),""))</f>
        <v/>
      </c>
      <c r="G83" s="327"/>
      <c r="H83" s="327"/>
      <c r="I83" s="327"/>
      <c r="J83" s="327"/>
      <c r="K83" s="327"/>
      <c r="L83" s="327"/>
      <c r="M83" s="327"/>
      <c r="N83" s="327"/>
      <c r="O83" s="327"/>
      <c r="P83" s="327"/>
      <c r="Q83" s="327"/>
      <c r="R83" s="327"/>
      <c r="S83" s="327"/>
      <c r="T83" s="327"/>
      <c r="U83" s="327"/>
      <c r="V83" s="327"/>
      <c r="W83" s="327"/>
      <c r="X83" s="327"/>
      <c r="Y83" s="327"/>
      <c r="Z83" s="327"/>
      <c r="AA83" s="327"/>
      <c r="AB83" s="327"/>
      <c r="AC83" s="327"/>
      <c r="AD83" s="327"/>
      <c r="AE83" s="327"/>
      <c r="AF83" s="327"/>
      <c r="AG83" s="327"/>
      <c r="AH83" s="327"/>
      <c r="AI83" s="327"/>
      <c r="AJ83" s="327"/>
      <c r="AK83" s="327"/>
      <c r="AL83" s="327"/>
      <c r="AM83" s="327"/>
      <c r="AN83" s="327"/>
      <c r="AO83" s="327"/>
      <c r="AP83" s="327"/>
      <c r="AQ83" s="327"/>
      <c r="AR83" s="327"/>
      <c r="AS83" s="327"/>
      <c r="AT83" s="327"/>
      <c r="AU83" s="327"/>
      <c r="AV83" s="327"/>
      <c r="AW83" s="327"/>
      <c r="AX83" s="327"/>
      <c r="AY83" s="327"/>
      <c r="AZ83" s="327"/>
      <c r="BA83" s="327"/>
      <c r="BB83" s="327"/>
      <c r="BC83" s="327"/>
      <c r="BD83" s="327"/>
      <c r="BE83" s="327"/>
      <c r="BF83" s="327"/>
      <c r="BG83" s="327"/>
      <c r="BH83" s="327"/>
      <c r="BI83" s="327"/>
      <c r="BJ83" s="327"/>
      <c r="BK83" s="327"/>
      <c r="BL83" s="327"/>
      <c r="BM83" s="327"/>
      <c r="BN83" s="327"/>
      <c r="BO83" s="327"/>
      <c r="BP83" s="327"/>
      <c r="BQ83" s="327"/>
      <c r="BR83" s="327"/>
      <c r="BS83" s="327"/>
      <c r="BU83" s="98"/>
      <c r="BV83" s="328"/>
      <c r="BW83" s="328"/>
      <c r="BX83" s="328"/>
      <c r="BY83" s="327"/>
      <c r="BZ83" s="327"/>
      <c r="CA83" s="327"/>
      <c r="CB83" s="327"/>
      <c r="CC83" s="327"/>
      <c r="CD83" s="327"/>
      <c r="CE83" s="327"/>
      <c r="CF83" s="327"/>
      <c r="CG83" s="327"/>
      <c r="CH83" s="327"/>
      <c r="CJ83" s="327"/>
      <c r="CK83" s="327"/>
      <c r="CL83" s="327"/>
      <c r="CM83" s="327"/>
      <c r="CN83" s="327"/>
      <c r="CO83" s="327"/>
      <c r="CP83" s="327"/>
      <c r="CQ83" s="327"/>
      <c r="CR83" s="327"/>
      <c r="CS83" s="327"/>
      <c r="CT83" s="327"/>
      <c r="CU83" s="327"/>
      <c r="CV83" s="327"/>
      <c r="CW83" s="327"/>
      <c r="CX83" s="327"/>
      <c r="CY83" s="327"/>
      <c r="CZ83" s="327"/>
      <c r="DA83" s="327"/>
      <c r="DB83" s="327"/>
      <c r="DC83" s="327"/>
      <c r="DD83" s="327"/>
      <c r="DE83" s="327"/>
      <c r="DF83" s="327"/>
      <c r="DG83" s="327"/>
      <c r="DH83" s="327"/>
      <c r="DI83" s="327"/>
      <c r="DJ83" s="327"/>
      <c r="DK83" s="327"/>
      <c r="DL83" s="327"/>
      <c r="DM83" s="327"/>
      <c r="DN83" s="327"/>
      <c r="DO83" s="327"/>
      <c r="DP83" s="327"/>
      <c r="DQ83" s="327"/>
      <c r="DR83" s="327"/>
      <c r="DS83" s="327"/>
      <c r="DT83" s="327"/>
      <c r="DU83" s="327"/>
      <c r="DV83" s="327"/>
      <c r="DW83" s="327"/>
      <c r="DX83" s="327"/>
      <c r="DY83" s="327"/>
      <c r="DZ83" s="327"/>
      <c r="EA83" s="327"/>
      <c r="EB83" s="327"/>
      <c r="EC83" s="327"/>
      <c r="ED83" s="327"/>
      <c r="EE83" s="327"/>
      <c r="EF83" s="327"/>
      <c r="EG83" s="327"/>
      <c r="EH83" s="327"/>
      <c r="EI83" s="327"/>
      <c r="EJ83" s="327"/>
    </row>
    <row r="84" spans="1:144" hidden="1">
      <c r="B84" s="337" t="s">
        <v>181</v>
      </c>
      <c r="C84" s="160" t="str">
        <f>_xlfn.IFNA(VLOOKUP($B84,Classificatietabel!$B$6:$I$91,C$7,FALSE),"")</f>
        <v/>
      </c>
      <c r="D84" s="160" t="str">
        <f>_xlfn.IFNA(VLOOKUP($B84,Classificatietabel!$B$6:$I$91,D$7,FALSE),"")</f>
        <v/>
      </c>
      <c r="E84" s="119" t="str">
        <f>IF(AND(D84="laag",$D$3=1),0,_xlfn.IFNA(IF(VLOOKUP($B84,Classificatietabel!$B$6:$H$91,$E$5,FALSE)="Ja",1,0),""))</f>
        <v/>
      </c>
      <c r="F84" s="163"/>
      <c r="G84" s="326" t="e">
        <f>IF(Plananalyse!G84=1,VLOOKUP(G$5,Kruistabel!$B$6:$F$9,MATCH($C84,Kruistabel!$C$5:$F$5,0)+1,FALSE)+MIN(Kruistabel!$C$15,IF($D84="Ja",Kruistabel!$C$13,0)+IF(G$6="Ja",Kruistabel!$C$14,0)),"")</f>
        <v>#N/A</v>
      </c>
      <c r="H84" s="326" t="e">
        <f>IF(Plananalyse!H84=1,VLOOKUP(H$5,Kruistabel!$B$6:$F$9,MATCH($C84,Kruistabel!$C$5:$F$5,0)+1,FALSE)+MIN(Kruistabel!$C$15,IF($D84="Ja",Kruistabel!$C$13,0)+IF(H$6="Ja",Kruistabel!$C$14,0)),"")</f>
        <v>#N/A</v>
      </c>
      <c r="I84" s="326" t="e">
        <f>IF(Plananalyse!I84=1,VLOOKUP(I$5,Kruistabel!$B$6:$F$9,MATCH($C84,Kruistabel!$C$5:$F$5,0)+1,FALSE)+MIN(Kruistabel!$C$15,IF($D84="Ja",Kruistabel!$C$13,0)+IF(I$6="Ja",Kruistabel!$C$14,0)),"")</f>
        <v>#N/A</v>
      </c>
      <c r="J84" s="326" t="e">
        <f>IF(Plananalyse!J84=1,VLOOKUP(J$5,Kruistabel!$B$6:$F$9,MATCH($C84,Kruistabel!$C$5:$F$5,0)+1,FALSE)+MIN(Kruistabel!$C$15,IF($D84="Ja",Kruistabel!$C$13,0)+IF(J$6="Ja",Kruistabel!$C$14,0)),"")</f>
        <v>#N/A</v>
      </c>
      <c r="K84" s="326" t="e">
        <f>IF(Plananalyse!K84=1,VLOOKUP(K$5,Kruistabel!$B$6:$F$9,MATCH($C84,Kruistabel!$C$5:$F$5,0)+1,FALSE)+MIN(Kruistabel!$C$15,IF($D84="Ja",Kruistabel!$C$13,0)+IF(K$6="Ja",Kruistabel!$C$14,0)),"")</f>
        <v>#N/A</v>
      </c>
      <c r="L84" s="326" t="e">
        <f>IF(Plananalyse!L84=1,VLOOKUP(L$5,Kruistabel!$B$6:$F$9,MATCH($C84,Kruistabel!$C$5:$F$5,0)+1,FALSE)+MIN(Kruistabel!$C$15,IF($D84="Ja",Kruistabel!$C$13,0)+IF(L$6="Ja",Kruistabel!$C$14,0)),"")</f>
        <v>#N/A</v>
      </c>
      <c r="M84" s="326" t="e">
        <f>IF(Plananalyse!M84=1,VLOOKUP(M$5,Kruistabel!$B$6:$F$9,MATCH($C84,Kruistabel!$C$5:$F$5,0)+1,FALSE)+MIN(Kruistabel!$C$15,IF($D84="Ja",Kruistabel!$C$13,0)+IF(M$6="Ja",Kruistabel!$C$14,0)),"")</f>
        <v>#N/A</v>
      </c>
      <c r="N84" s="326" t="e">
        <f>IF(Plananalyse!N84=1,VLOOKUP(N$5,Kruistabel!$B$6:$F$9,MATCH($C84,Kruistabel!$C$5:$F$5,0)+1,FALSE)+MIN(Kruistabel!$C$15,IF($D84="Ja",Kruistabel!$C$13,0)+IF(N$6="Ja",Kruistabel!$C$14,0)),"")</f>
        <v>#N/A</v>
      </c>
      <c r="O84" s="326" t="e">
        <f>IF(Plananalyse!O84=1,VLOOKUP(O$5,Kruistabel!$B$6:$F$9,MATCH($C84,Kruistabel!$C$5:$F$5,0)+1,FALSE)+MIN(Kruistabel!$C$15,IF($D84="Ja",Kruistabel!$C$13,0)+IF(O$6="Ja",Kruistabel!$C$14,0)),"")</f>
        <v>#N/A</v>
      </c>
      <c r="P84" s="326" t="e">
        <f>IF(Plananalyse!P84=1,VLOOKUP(P$5,Kruistabel!$B$6:$F$9,MATCH($C84,Kruistabel!$C$5:$F$5,0)+1,FALSE)+MIN(Kruistabel!$C$15,IF($D84="Ja",Kruistabel!$C$13,0)+IF(P$6="Ja",Kruistabel!$C$14,0)),"")</f>
        <v>#N/A</v>
      </c>
      <c r="Q84" s="326" t="e">
        <f>IF(Plananalyse!Q84=1,VLOOKUP(Q$5,Kruistabel!$B$6:$F$9,MATCH($C84,Kruistabel!$C$5:$F$5,0)+1,FALSE)+MIN(Kruistabel!$C$15,IF($D84="Ja",Kruistabel!$C$13,0)+IF(Q$6="Ja",Kruistabel!$C$14,0)),"")</f>
        <v>#N/A</v>
      </c>
      <c r="R84" s="326" t="e">
        <f>IF(Plananalyse!R84=1,VLOOKUP(R$5,Kruistabel!$B$6:$F$9,MATCH($C84,Kruistabel!$C$5:$F$5,0)+1,FALSE)+MIN(Kruistabel!$C$15,IF($D84="Ja",Kruistabel!$C$13,0)+IF(R$6="Ja",Kruistabel!$C$14,0)),"")</f>
        <v>#N/A</v>
      </c>
      <c r="S84" s="326" t="e">
        <f>IF(Plananalyse!S84=1,VLOOKUP(S$5,Kruistabel!$B$6:$F$9,MATCH($C84,Kruistabel!$C$5:$F$5,0)+1,FALSE)+MIN(Kruistabel!$C$15,IF($D84="Ja",Kruistabel!$C$13,0)+IF(S$6="Ja",Kruistabel!$C$14,0)),"")</f>
        <v>#N/A</v>
      </c>
      <c r="T84" s="326" t="e">
        <f>IF(Plananalyse!T84=1,VLOOKUP(T$5,Kruistabel!$B$6:$F$9,MATCH($C84,Kruistabel!$C$5:$F$5,0)+1,FALSE)+MIN(Kruistabel!$C$15,IF($D84="Ja",Kruistabel!$C$13,0)+IF(T$6="Ja",Kruistabel!$C$14,0)),"")</f>
        <v>#N/A</v>
      </c>
      <c r="U84" s="326" t="e">
        <f>IF(Plananalyse!U84=1,VLOOKUP(U$5,Kruistabel!$B$6:$F$9,MATCH($C84,Kruistabel!$C$5:$F$5,0)+1,FALSE)+MIN(Kruistabel!$C$15,IF($D84="Ja",Kruistabel!$C$13,0)+IF(U$6="Ja",Kruistabel!$C$14,0)),"")</f>
        <v>#N/A</v>
      </c>
      <c r="V84" s="326" t="e">
        <f>IF(Plananalyse!V84=1,VLOOKUP(V$5,Kruistabel!$B$6:$F$9,MATCH($C84,Kruistabel!$C$5:$F$5,0)+1,FALSE)+MIN(Kruistabel!$C$15,IF($D84="Ja",Kruistabel!$C$13,0)+IF(V$6="Ja",Kruistabel!$C$14,0)),"")</f>
        <v>#N/A</v>
      </c>
      <c r="W84" s="326" t="e">
        <f>IF(Plananalyse!W84=1,VLOOKUP(W$5,Kruistabel!$B$6:$F$9,MATCH($C84,Kruistabel!$C$5:$F$5,0)+1,FALSE)+MIN(Kruistabel!$C$15,IF($D84="Ja",Kruistabel!$C$13,0)+IF(W$6="Ja",Kruistabel!$C$14,0)),"")</f>
        <v>#N/A</v>
      </c>
      <c r="X84" s="326" t="e">
        <f>IF(Plananalyse!X84=1,VLOOKUP(X$5,Kruistabel!$B$6:$F$9,MATCH($C84,Kruistabel!$C$5:$F$5,0)+1,FALSE)+MIN(Kruistabel!$C$15,IF($D84="Ja",Kruistabel!$C$13,0)+IF(X$6="Ja",Kruistabel!$C$14,0)),"")</f>
        <v>#N/A</v>
      </c>
      <c r="Y84" s="326" t="e">
        <f>IF(Plananalyse!Y84=1,VLOOKUP(Y$5,Kruistabel!$B$6:$F$9,MATCH($C84,Kruistabel!$C$5:$F$5,0)+1,FALSE)+MIN(Kruistabel!$C$15,IF($D84="Ja",Kruistabel!$C$13,0)+IF(Y$6="Ja",Kruistabel!$C$14,0)),"")</f>
        <v>#N/A</v>
      </c>
      <c r="Z84" s="326" t="e">
        <f>IF(Plananalyse!Z84=1,VLOOKUP(Z$5,Kruistabel!$B$6:$F$9,MATCH($C84,Kruistabel!$C$5:$F$5,0)+1,FALSE)+MIN(Kruistabel!$C$15,IF($D84="Ja",Kruistabel!$C$13,0)+IF(Z$6="Ja",Kruistabel!$C$14,0)),"")</f>
        <v>#N/A</v>
      </c>
      <c r="AA84" s="326" t="e">
        <f>IF(Plananalyse!AA84=1,VLOOKUP(AA$5,Kruistabel!$B$6:$F$9,MATCH($C84,Kruistabel!$C$5:$F$5,0)+1,FALSE)+MIN(Kruistabel!$C$15,IF($D84="Ja",Kruistabel!$C$13,0)+IF(AA$6="Ja",Kruistabel!$C$14,0)),"")</f>
        <v>#N/A</v>
      </c>
      <c r="AB84" s="326" t="e">
        <f>IF(Plananalyse!AB84=1,VLOOKUP(AB$5,Kruistabel!$B$6:$F$9,MATCH($C84,Kruistabel!$C$5:$F$5,0)+1,FALSE)+MIN(Kruistabel!$C$15,IF($D84="Ja",Kruistabel!$C$13,0)+IF(AB$6="Ja",Kruistabel!$C$14,0)),"")</f>
        <v>#N/A</v>
      </c>
      <c r="AC84" s="326" t="e">
        <f>IF(Plananalyse!AC84=1,VLOOKUP(AC$5,Kruistabel!$B$6:$F$9,MATCH($C84,Kruistabel!$C$5:$F$5,0)+1,FALSE)+MIN(Kruistabel!$C$15,IF($D84="Ja",Kruistabel!$C$13,0)+IF(AC$6="Ja",Kruistabel!$C$14,0)),"")</f>
        <v>#N/A</v>
      </c>
      <c r="AD84" s="326" t="e">
        <f>IF(Plananalyse!AD84=1,VLOOKUP(AD$5,Kruistabel!$B$6:$F$9,MATCH($C84,Kruistabel!$C$5:$F$5,0)+1,FALSE)+MIN(Kruistabel!$C$15,IF($D84="Ja",Kruistabel!$C$13,0)+IF(AD$6="Ja",Kruistabel!$C$14,0)),"")</f>
        <v>#N/A</v>
      </c>
      <c r="AE84" s="326" t="e">
        <f>IF(Plananalyse!AE84=1,VLOOKUP(AE$5,Kruistabel!$B$6:$F$9,MATCH($C84,Kruistabel!$C$5:$F$5,0)+1,FALSE)+MIN(Kruistabel!$C$15,IF($D84="Ja",Kruistabel!$C$13,0)+IF(AE$6="Ja",Kruistabel!$C$14,0)),"")</f>
        <v>#N/A</v>
      </c>
      <c r="AF84" s="326" t="e">
        <f>IF(Plananalyse!AF84=1,VLOOKUP(AF$5,Kruistabel!$B$6:$F$9,MATCH($C84,Kruistabel!$C$5:$F$5,0)+1,FALSE)+MIN(Kruistabel!$C$15,IF($D84="Ja",Kruistabel!$C$13,0)+IF(AF$6="Ja",Kruistabel!$C$14,0)),"")</f>
        <v>#N/A</v>
      </c>
      <c r="AG84" s="326" t="e">
        <f>IF(Plananalyse!AG84=1,VLOOKUP(AG$5,Kruistabel!$B$6:$F$9,MATCH($C84,Kruistabel!$C$5:$F$5,0)+1,FALSE)+MIN(Kruistabel!$C$15,IF($D84="Ja",Kruistabel!$C$13,0)+IF(AG$6="Ja",Kruistabel!$C$14,0)),"")</f>
        <v>#N/A</v>
      </c>
      <c r="AH84" s="326" t="e">
        <f>IF(Plananalyse!AH84=1,VLOOKUP(AH$5,Kruistabel!$B$6:$F$9,MATCH($C84,Kruistabel!$C$5:$F$5,0)+1,FALSE)+MIN(Kruistabel!$C$15,IF($D84="Ja",Kruistabel!$C$13,0)+IF(AH$6="Ja",Kruistabel!$C$14,0)),"")</f>
        <v>#N/A</v>
      </c>
      <c r="AI84" s="326" t="e">
        <f>IF(Plananalyse!AI84=1,VLOOKUP(AI$5,Kruistabel!$B$6:$F$9,MATCH($C84,Kruistabel!$C$5:$F$5,0)+1,FALSE)+MIN(Kruistabel!$C$15,IF($D84="Ja",Kruistabel!$C$13,0)+IF(AI$6="Ja",Kruistabel!$C$14,0)),"")</f>
        <v>#N/A</v>
      </c>
      <c r="AJ84" s="326" t="e">
        <f>IF(Plananalyse!AJ84=1,VLOOKUP(AJ$5,Kruistabel!$B$6:$F$9,MATCH($C84,Kruistabel!$C$5:$F$5,0)+1,FALSE)+MIN(Kruistabel!$C$15,IF($D84="Ja",Kruistabel!$C$13,0)+IF(AJ$6="Ja",Kruistabel!$C$14,0)),"")</f>
        <v>#N/A</v>
      </c>
      <c r="AK84" s="326" t="e">
        <f>IF(Plananalyse!AK84=1,VLOOKUP(AK$5,Kruistabel!$B$6:$F$9,MATCH($C84,Kruistabel!$C$5:$F$5,0)+1,FALSE)+MIN(Kruistabel!$C$15,IF($D84="Ja",Kruistabel!$C$13,0)+IF(AK$6="Ja",Kruistabel!$C$14,0)),"")</f>
        <v>#N/A</v>
      </c>
      <c r="AL84" s="326" t="e">
        <f>IF(Plananalyse!AL84=1,VLOOKUP(AL$5,Kruistabel!$B$6:$F$9,MATCH($C84,Kruistabel!$C$5:$F$5,0)+1,FALSE)+MIN(Kruistabel!$C$15,IF($D84="Ja",Kruistabel!$C$13,0)+IF(AL$6="Ja",Kruistabel!$C$14,0)),"")</f>
        <v>#N/A</v>
      </c>
      <c r="AM84" s="326" t="e">
        <f>IF(Plananalyse!AM84=1,VLOOKUP(AM$5,Kruistabel!$B$6:$F$9,MATCH($C84,Kruistabel!$C$5:$F$5,0)+1,FALSE)+MIN(Kruistabel!$C$15,IF($D84="Ja",Kruistabel!$C$13,0)+IF(AM$6="Ja",Kruistabel!$C$14,0)),"")</f>
        <v>#N/A</v>
      </c>
      <c r="AN84" s="327"/>
      <c r="AO84" s="326" t="e">
        <f>IF(Plananalyse!AO84=1,VLOOKUP(AO$5,Kruistabel!$B$6:$F$9,MATCH($C84,Kruistabel!$C$5:$F$5,0)+1,FALSE)+MIN(Kruistabel!$C$15,IF($D84="Ja",Kruistabel!$C$13,0)+IF(AO$6="Ja",Kruistabel!$C$14,0)),"")</f>
        <v>#N/A</v>
      </c>
      <c r="AP84" s="326" t="e">
        <f>IF(Plananalyse!AP84=1,VLOOKUP(AP$5,Kruistabel!$B$6:$F$9,MATCH($C84,Kruistabel!$C$5:$F$5,0)+1,FALSE)+MIN(Kruistabel!$C$15,IF($D84="Ja",Kruistabel!$C$13,0)+IF(AP$6="Ja",Kruistabel!$C$14,0)),"")</f>
        <v>#N/A</v>
      </c>
      <c r="AQ84" s="326" t="e">
        <f>IF(Plananalyse!AQ84=1,VLOOKUP(AQ$5,Kruistabel!$B$6:$F$9,MATCH($C84,Kruistabel!$C$5:$F$5,0)+1,FALSE)+MIN(Kruistabel!$C$15,IF($D84="Ja",Kruistabel!$C$13,0)+IF(AQ$6="Ja",Kruistabel!$C$14,0)),"")</f>
        <v>#N/A</v>
      </c>
      <c r="AR84" s="326" t="e">
        <f>IF(Plananalyse!AR84=1,VLOOKUP(AR$5,Kruistabel!$B$6:$F$9,MATCH($C84,Kruistabel!$C$5:$F$5,0)+1,FALSE)+MIN(Kruistabel!$C$15,IF($D84="Ja",Kruistabel!$C$13,0)+IF(AR$6="Ja",Kruistabel!$C$14,0)),"")</f>
        <v>#N/A</v>
      </c>
      <c r="AS84" s="326" t="e">
        <f>IF(Plananalyse!AS84=1,VLOOKUP(AS$5,Kruistabel!$B$6:$F$9,MATCH($C84,Kruistabel!$C$5:$F$5,0)+1,FALSE)+MIN(Kruistabel!$C$15,IF($D84="Ja",Kruistabel!$C$13,0)+IF(AS$6="Ja",Kruistabel!$C$14,0)),"")</f>
        <v>#N/A</v>
      </c>
      <c r="AT84" s="326" t="e">
        <f>IF(Plananalyse!AT84=1,VLOOKUP(AT$5,Kruistabel!$B$6:$F$9,MATCH($C84,Kruistabel!$C$5:$F$5,0)+1,FALSE)+MIN(Kruistabel!$C$15,IF($D84="Ja",Kruistabel!$C$13,0)+IF(AT$6="Ja",Kruistabel!$C$14,0)),"")</f>
        <v>#N/A</v>
      </c>
      <c r="AU84" s="326" t="e">
        <f>IF(Plananalyse!AU84=1,VLOOKUP(AU$5,Kruistabel!$B$6:$F$9,MATCH($C84,Kruistabel!$C$5:$F$5,0)+1,FALSE)+MIN(Kruistabel!$C$15,IF($D84="Ja",Kruistabel!$C$13,0)+IF(AU$6="Ja",Kruistabel!$C$14,0)),"")</f>
        <v>#N/A</v>
      </c>
      <c r="AV84" s="326" t="e">
        <f>IF(Plananalyse!AV84=1,VLOOKUP(AV$5,Kruistabel!$B$6:$F$9,MATCH($C84,Kruistabel!$C$5:$F$5,0)+1,FALSE)+MIN(Kruistabel!$C$15,IF($D84="Ja",Kruistabel!$C$13,0)+IF(AV$6="Ja",Kruistabel!$C$14,0)),"")</f>
        <v>#N/A</v>
      </c>
      <c r="AW84" s="326" t="e">
        <f>IF(Plananalyse!AW84=1,VLOOKUP(AW$5,Kruistabel!$B$6:$F$9,MATCH($C84,Kruistabel!$C$5:$F$5,0)+1,FALSE)+MIN(Kruistabel!$C$15,IF($D84="Ja",Kruistabel!$C$13,0)+IF(AW$6="Ja",Kruistabel!$C$14,0)),"")</f>
        <v>#N/A</v>
      </c>
      <c r="AX84" s="326" t="e">
        <f>IF(Plananalyse!AX84=1,VLOOKUP(AX$5,Kruistabel!$B$6:$F$9,MATCH($C84,Kruistabel!$C$5:$F$5,0)+1,FALSE)+MIN(Kruistabel!$C$15,IF($D84="Ja",Kruistabel!$C$13,0)+IF(AX$6="Ja",Kruistabel!$C$14,0)),"")</f>
        <v>#N/A</v>
      </c>
      <c r="AY84" s="327"/>
      <c r="AZ84" s="326" t="e">
        <f>IF(Plananalyse!AZ84=1,VLOOKUP(AZ$5,Kruistabel!$B$6:$F$9,MATCH($C84,Kruistabel!$C$5:$F$5,0)+1,FALSE)+MIN(Kruistabel!$C$15,IF($D84="Ja",Kruistabel!$C$13,0)+IF(AZ$6="Ja",Kruistabel!$C$14,0)),"")</f>
        <v>#N/A</v>
      </c>
      <c r="BA84" s="326" t="e">
        <f>IF(Plananalyse!BA84=1,VLOOKUP(BA$5,Kruistabel!$B$6:$F$9,MATCH($C84,Kruistabel!$C$5:$F$5,0)+1,FALSE)+MIN(Kruistabel!$C$15,IF($D84="Ja",Kruistabel!$C$13,0)+IF(BA$6="Ja",Kruistabel!$C$14,0)),"")</f>
        <v>#N/A</v>
      </c>
      <c r="BB84" s="326" t="e">
        <f>IF(Plananalyse!BB84=1,VLOOKUP(BB$5,Kruistabel!$B$6:$F$9,MATCH($C84,Kruistabel!$C$5:$F$5,0)+1,FALSE)+MIN(Kruistabel!$C$15,IF($D84="Ja",Kruistabel!$C$13,0)+IF(BB$6="Ja",Kruistabel!$C$14,0)),"")</f>
        <v>#N/A</v>
      </c>
      <c r="BC84" s="326" t="e">
        <f>IF(Plananalyse!BC84=1,VLOOKUP(BC$5,Kruistabel!$B$6:$F$9,MATCH($C84,Kruistabel!$C$5:$F$5,0)+1,FALSE)+MIN(Kruistabel!$C$15,IF($D84="Ja",Kruistabel!$C$13,0)+IF(BC$6="Ja",Kruistabel!$C$14,0)),"")</f>
        <v>#N/A</v>
      </c>
      <c r="BD84" s="326" t="e">
        <f>IF(Plananalyse!BD84=1,VLOOKUP(BD$5,Kruistabel!$B$6:$F$9,MATCH($C84,Kruistabel!$C$5:$F$5,0)+1,FALSE)+MIN(Kruistabel!$C$15,IF($D84="Ja",Kruistabel!$C$13,0)+IF(BD$6="Ja",Kruistabel!$C$14,0)),"")</f>
        <v>#N/A</v>
      </c>
      <c r="BE84" s="326" t="e">
        <f>IF(Plananalyse!BE84=1,VLOOKUP(BE$5,Kruistabel!$B$6:$F$9,MATCH($C84,Kruistabel!$C$5:$F$5,0)+1,FALSE)+MIN(Kruistabel!$C$15,IF($D84="Ja",Kruistabel!$C$13,0)+IF(BE$6="Ja",Kruistabel!$C$14,0)),"")</f>
        <v>#N/A</v>
      </c>
      <c r="BF84" s="326" t="e">
        <f>IF(Plananalyse!BF84=1,VLOOKUP(BF$5,Kruistabel!$B$6:$F$9,MATCH($C84,Kruistabel!$C$5:$F$5,0)+1,FALSE)+MIN(Kruistabel!$C$15,IF($D84="Ja",Kruistabel!$C$13,0)+IF(BF$6="Ja",Kruistabel!$C$14,0)),"")</f>
        <v>#N/A</v>
      </c>
      <c r="BG84" s="326" t="e">
        <f>IF(Plananalyse!BG84=1,VLOOKUP(BG$5,Kruistabel!$B$6:$F$9,MATCH($C84,Kruistabel!$C$5:$F$5,0)+1,FALSE)+MIN(Kruistabel!$C$15,IF($D84="Ja",Kruistabel!$C$13,0)+IF(BG$6="Ja",Kruistabel!$C$14,0)),"")</f>
        <v>#N/A</v>
      </c>
      <c r="BH84" s="326" t="e">
        <f>IF(Plananalyse!BH84=1,VLOOKUP(BH$5,Kruistabel!$B$6:$F$9,MATCH($C84,Kruistabel!$C$5:$F$5,0)+1,FALSE)+MIN(Kruistabel!$C$15,IF($D84="Ja",Kruistabel!$C$13,0)+IF(BH$6="Ja",Kruistabel!$C$14,0)),"")</f>
        <v>#N/A</v>
      </c>
      <c r="BI84" s="327"/>
      <c r="BJ84" s="326" t="e">
        <f>IF(Plananalyse!BJ84=1,VLOOKUP(BJ$5,Kruistabel!$B$6:$F$9,MATCH($C84,Kruistabel!$C$5:$F$5,0)+1,FALSE)+MIN(Kruistabel!$C$15,IF($D84="Ja",Kruistabel!$C$13,0)+IF(BJ$6="Ja",Kruistabel!$C$14,0)),"")</f>
        <v>#N/A</v>
      </c>
      <c r="BK84" s="326" t="e">
        <f>IF(Plananalyse!BK84=1,VLOOKUP(BK$5,Kruistabel!$B$6:$F$9,MATCH($C84,Kruistabel!$C$5:$F$5,0)+1,FALSE)+MIN(Kruistabel!$C$15,IF($D84="Ja",Kruistabel!$C$13,0)+IF(BK$6="Ja",Kruistabel!$C$14,0)),"")</f>
        <v>#N/A</v>
      </c>
      <c r="BL84" s="326" t="e">
        <f>IF(Plananalyse!BL84=1,VLOOKUP(BL$5,Kruistabel!$B$6:$F$9,MATCH($C84,Kruistabel!$C$5:$F$5,0)+1,FALSE)+MIN(Kruistabel!$C$15,IF($D84="Ja",Kruistabel!$C$13,0)+IF(BL$6="Ja",Kruistabel!$C$14,0)),"")</f>
        <v>#N/A</v>
      </c>
      <c r="BM84" s="326" t="e">
        <f>IF(Plananalyse!BM84=1,VLOOKUP(BM$5,Kruistabel!$B$6:$F$9,MATCH($C84,Kruistabel!$C$5:$F$5,0)+1,FALSE)+MIN(Kruistabel!$C$15,IF($D84="Ja",Kruistabel!$C$13,0)+IF(BM$6="Ja",Kruistabel!$C$14,0)),"")</f>
        <v>#N/A</v>
      </c>
      <c r="BN84" s="326" t="e">
        <f>IF(Plananalyse!BN84=1,VLOOKUP(BN$5,Kruistabel!$B$6:$F$9,MATCH($C84,Kruistabel!$C$5:$F$5,0)+1,FALSE)+MIN(Kruistabel!$C$15,IF($D84="Ja",Kruistabel!$C$13,0)+IF(BN$6="Ja",Kruistabel!$C$14,0)),"")</f>
        <v>#N/A</v>
      </c>
      <c r="BO84" s="326" t="e">
        <f>IF(Plananalyse!BO84=1,VLOOKUP(BO$5,Kruistabel!$B$6:$F$9,MATCH($C84,Kruistabel!$C$5:$F$5,0)+1,FALSE)+MIN(Kruistabel!$C$15,IF($D84="Ja",Kruistabel!$C$13,0)+IF(BO$6="Ja",Kruistabel!$C$14,0)),"")</f>
        <v>#N/A</v>
      </c>
      <c r="BP84" s="326" t="e">
        <f>IF(Plananalyse!BP84=1,VLOOKUP(BP$5,Kruistabel!$B$6:$F$9,MATCH($C84,Kruistabel!$C$5:$F$5,0)+1,FALSE)+MIN(Kruistabel!$C$15,IF($D84="Ja",Kruistabel!$C$13,0)+IF(BP$6="Ja",Kruistabel!$C$14,0)),"")</f>
        <v>#N/A</v>
      </c>
      <c r="BQ84" s="326" t="e">
        <f>IF(Plananalyse!BQ84=1,VLOOKUP(BQ$5,Kruistabel!$B$6:$F$9,MATCH($C84,Kruistabel!$C$5:$F$5,0)+1,FALSE)+MIN(Kruistabel!$C$15,IF($D84="Ja",Kruistabel!$C$13,0)+IF(BQ$6="Ja",Kruistabel!$C$14,0)),"")</f>
        <v>#N/A</v>
      </c>
      <c r="BR84" s="326" t="e">
        <f>IF(Plananalyse!BR84=1,VLOOKUP(BR$5,Kruistabel!$B$6:$F$9,MATCH($C84,Kruistabel!$C$5:$F$5,0)+1,FALSE)+MIN(Kruistabel!$C$15,IF($D84="Ja",Kruistabel!$C$13,0)+IF(BR$6="Ja",Kruistabel!$C$14,0)),"")</f>
        <v>#REF!</v>
      </c>
      <c r="BS84" s="326" t="e">
        <f>IF(Plananalyse!BS84=1,VLOOKUP(BS$5,Kruistabel!$B$6:$F$9,MATCH($C84,Kruistabel!$C$5:$F$5,0)+1,FALSE)+MIN(Kruistabel!$C$15,IF($D84="Ja",Kruistabel!$C$13,0)+IF(BS$6="Ja",Kruistabel!$C$14,0)),"")</f>
        <v>#REF!</v>
      </c>
      <c r="BT84" s="65"/>
      <c r="BU84" s="231" t="e">
        <f>IF(Plananalyse!BU84=1,VLOOKUP(BU$5,Kruistabel!$B$6:$F$9,MATCH($C84,Kruistabel!$C$5:$F$5,0)+1,FALSE)+MIN(Kruistabel!$C$15,IF($D84="Ja",Kruistabel!$C$13,0)+IF(BU$6="Ja",Kruistabel!$C$14,0)),"")</f>
        <v>#N/A</v>
      </c>
      <c r="BV84" s="326" t="e">
        <f>IF(Plananalyse!BV84=1,VLOOKUP(BV$5,Kruistabel!$B$6:$F$9,MATCH($C84,Kruistabel!$C$5:$F$5,0)+1,FALSE)+MIN(Kruistabel!$C$15,IF($D84="Ja",Kruistabel!$C$13,0)+IF(BV$6="Ja",Kruistabel!$C$14,0)),"")</f>
        <v>#N/A</v>
      </c>
      <c r="BW84" s="326" t="e">
        <f>IF(Plananalyse!BW84=1,VLOOKUP(BW$5,Kruistabel!$B$6:$F$9,MATCH($C84,Kruistabel!$C$5:$F$5,0)+1,FALSE)+MIN(Kruistabel!$C$15,IF($D84="Ja",Kruistabel!$C$13,0)+IF(BW$6="Ja",Kruistabel!$C$14,0)),"")</f>
        <v>#N/A</v>
      </c>
      <c r="BX84" s="326" t="e">
        <f>IF(Plananalyse!BX84=1,VLOOKUP(BX$5,Kruistabel!$B$6:$F$9,MATCH($C84,Kruistabel!$C$5:$F$5,0)+1,FALSE)+MIN(Kruistabel!$C$15,IF($D84="Ja",Kruistabel!$C$13,0)+IF(BX$6="Ja",Kruistabel!$C$14,0)),"")</f>
        <v>#N/A</v>
      </c>
      <c r="BY84" s="327"/>
      <c r="BZ84" s="326" t="e">
        <f>IF(Plananalyse!BZ84=1,VLOOKUP(BZ$5,Kruistabel!$B$6:$F$9,MATCH($C84,Kruistabel!$C$5:$F$5,0)+1,FALSE)+MIN(Kruistabel!$C$15,IF($D84="Ja",Kruistabel!$C$13,0)+IF(BZ$6="Ja",Kruistabel!$C$14,0)),"")</f>
        <v>#N/A</v>
      </c>
      <c r="CA84" s="326" t="e">
        <f ca="1">IF(Plananalyse!CA84=1,VLOOKUP(CA$5,Kruistabel!$B$6:$F$9,MATCH($C84,Kruistabel!$C$5:$F$5,0)+1,FALSE)+MIN(Kruistabel!$C$15,IF($D84="Ja",Kruistabel!$C$13,0)+IF(CA$6="Ja",Kruistabel!$C$14,0)),"")</f>
        <v>#N/A</v>
      </c>
      <c r="CB84" s="326" t="e">
        <f ca="1">IF(Plananalyse!CB84=1,VLOOKUP(CB$5,Kruistabel!$B$6:$F$9,MATCH($C84,Kruistabel!$C$5:$F$5,0)+1,FALSE)+MIN(Kruistabel!$C$15,IF($D84="Ja",Kruistabel!$C$13,0)+IF(CB$6="Ja",Kruistabel!$C$14,0)),"")</f>
        <v>#N/A</v>
      </c>
      <c r="CC84" s="326" t="e">
        <f ca="1">IF(Plananalyse!CC84=1,VLOOKUP(CC$5,Kruistabel!$B$6:$F$9,MATCH($C84,Kruistabel!$C$5:$F$5,0)+1,FALSE)+MIN(Kruistabel!$C$15,IF($D84="Ja",Kruistabel!$C$13,0)+IF(CC$6="Ja",Kruistabel!$C$14,0)),"")</f>
        <v>#N/A</v>
      </c>
      <c r="CD84" s="326" t="e">
        <f ca="1">IF(Plananalyse!CD84=1,VLOOKUP(CD$5,Kruistabel!$B$6:$F$9,MATCH($C84,Kruistabel!$C$5:$F$5,0)+1,FALSE)+MIN(Kruistabel!$C$15,IF($D84="Ja",Kruistabel!$C$13,0)+IF(CD$6="Ja",Kruistabel!$C$14,0)),"")</f>
        <v>#N/A</v>
      </c>
      <c r="CE84" s="326" t="e">
        <f ca="1">IF(Plananalyse!CE84=1,VLOOKUP(CE$5,Kruistabel!$B$6:$F$9,MATCH($C84,Kruistabel!$C$5:$F$5,0)+1,FALSE)+MIN(Kruistabel!$C$15,IF($D84="Ja",Kruistabel!$C$13,0)+IF(CE$6="Ja",Kruistabel!$C$14,0)),"")</f>
        <v>#N/A</v>
      </c>
      <c r="CF84" s="326" t="e">
        <f ca="1">IF(Plananalyse!CF84=1,VLOOKUP(CF$5,Kruistabel!$B$6:$F$9,MATCH($C84,Kruistabel!$C$5:$F$5,0)+1,FALSE)+MIN(Kruistabel!$C$15,IF($D84="Ja",Kruistabel!$C$13,0)+IF(CF$6="Ja",Kruistabel!$C$14,0)),"")</f>
        <v>#N/A</v>
      </c>
      <c r="CG84" s="326" t="e">
        <f ca="1">IF(Plananalyse!CG84=1,VLOOKUP(CG$5,Kruistabel!$B$6:$F$9,MATCH($C84,Kruistabel!$C$5:$F$5,0)+1,FALSE)+MIN(Kruistabel!$C$15,IF($D84="Ja",Kruistabel!$C$13,0)+IF(CG$6="Ja",Kruistabel!$C$14,0)),"")</f>
        <v>#REF!</v>
      </c>
      <c r="CH84" s="326" t="e">
        <f ca="1">IF(Plananalyse!CH84=1,VLOOKUP(CH$5,Kruistabel!$B$6:$F$9,MATCH($C84,Kruistabel!$C$5:$F$5,0)+1,FALSE)+MIN(Kruistabel!$C$15,IF($D84="Ja",Kruistabel!$C$13,0)+IF(CH$6="Ja",Kruistabel!$C$14,0)),"")</f>
        <v>#REF!</v>
      </c>
      <c r="CI84" s="65"/>
      <c r="CJ84" s="326" t="e">
        <f ca="1">IF(Plananalyse!CJ84=1,VLOOKUP(CJ$5,Kruistabel!$B$6:$F$9,MATCH($C84,Kruistabel!$C$5:$F$5,0)+1,FALSE)+MIN(Kruistabel!$C$15,IF($D84="Ja",Kruistabel!$C$13,0)+IF(CJ$6="Ja",Kruistabel!$C$14,0)),"")</f>
        <v>#N/A</v>
      </c>
      <c r="CK84" s="326" t="e">
        <f ca="1">IF(Plananalyse!CK84=1,VLOOKUP(CK$5,Kruistabel!$B$6:$F$9,MATCH($C84,Kruistabel!$C$5:$F$5,0)+1,FALSE)+MIN(Kruistabel!$C$15,IF($D84="Ja",Kruistabel!$C$13,0)+IF(CK$6="Ja",Kruistabel!$C$14,0)),"")</f>
        <v>#N/A</v>
      </c>
      <c r="CL84" s="326" t="e">
        <f ca="1">IF(Plananalyse!CL84=1,VLOOKUP(CL$5,Kruistabel!$B$6:$F$9,MATCH($C84,Kruistabel!$C$5:$F$5,0)+1,FALSE)+MIN(Kruistabel!$C$15,IF($D84="Ja",Kruistabel!$C$13,0)+IF(CL$6="Ja",Kruistabel!$C$14,0)),"")</f>
        <v>#N/A</v>
      </c>
      <c r="CM84" s="326" t="e">
        <f ca="1">IF(Plananalyse!CM84=1,VLOOKUP(CM$5,Kruistabel!$B$6:$F$9,MATCH($C84,Kruistabel!$C$5:$F$5,0)+1,FALSE)+MIN(Kruistabel!$C$15,IF($D84="Ja",Kruistabel!$C$13,0)+IF(CM$6="Ja",Kruistabel!$C$14,0)),"")</f>
        <v>#N/A</v>
      </c>
      <c r="CN84" s="326" t="e">
        <f ca="1">IF(Plananalyse!CN84=1,VLOOKUP(CN$5,Kruistabel!$B$6:$F$9,MATCH($C84,Kruistabel!$C$5:$F$5,0)+1,FALSE)+MIN(Kruistabel!$C$15,IF($D84="Ja",Kruistabel!$C$13,0)+IF(CN$6="Ja",Kruistabel!$C$14,0)),"")</f>
        <v>#N/A</v>
      </c>
      <c r="CO84" s="326" t="e">
        <f ca="1">IF(Plananalyse!CO84=1,VLOOKUP(CO$5,Kruistabel!$B$6:$F$9,MATCH($C84,Kruistabel!$C$5:$F$5,0)+1,FALSE)+MIN(Kruistabel!$C$15,IF($D84="Ja",Kruistabel!$C$13,0)+IF(CO$6="Ja",Kruistabel!$C$14,0)),"")</f>
        <v>#N/A</v>
      </c>
      <c r="CP84" s="326" t="e">
        <f ca="1">IF(Plananalyse!CP84=1,VLOOKUP(CP$5,Kruistabel!$B$6:$F$9,MATCH($C84,Kruistabel!$C$5:$F$5,0)+1,FALSE)+MIN(Kruistabel!$C$15,IF($D84="Ja",Kruistabel!$C$13,0)+IF(CP$6="Ja",Kruistabel!$C$14,0)),"")</f>
        <v>#N/A</v>
      </c>
      <c r="CQ84" s="326" t="e">
        <f ca="1">IF(Plananalyse!CQ84=1,VLOOKUP(CQ$5,Kruistabel!$B$6:$F$9,MATCH($C84,Kruistabel!$C$5:$F$5,0)+1,FALSE)+MIN(Kruistabel!$C$15,IF($D84="Ja",Kruistabel!$C$13,0)+IF(CQ$6="Ja",Kruistabel!$C$14,0)),"")</f>
        <v>#N/A</v>
      </c>
      <c r="CR84" s="326" t="e">
        <f ca="1">IF(Plananalyse!CR84=1,VLOOKUP(CR$5,Kruistabel!$B$6:$F$9,MATCH($C84,Kruistabel!$C$5:$F$5,0)+1,FALSE)+MIN(Kruistabel!$C$15,IF($D84="Ja",Kruistabel!$C$13,0)+IF(CR$6="Ja",Kruistabel!$C$14,0)),"")</f>
        <v>#N/A</v>
      </c>
      <c r="CS84" s="326" t="e">
        <f ca="1">IF(Plananalyse!CS84=1,VLOOKUP(CS$5,Kruistabel!$B$6:$F$9,MATCH($C84,Kruistabel!$C$5:$F$5,0)+1,FALSE)+MIN(Kruistabel!$C$15,IF($D84="Ja",Kruistabel!$C$13,0)+IF(CS$6="Ja",Kruistabel!$C$14,0)),"")</f>
        <v>#N/A</v>
      </c>
      <c r="CT84" s="326" t="e">
        <f ca="1">IF(Plananalyse!CT84=1,VLOOKUP(CT$5,Kruistabel!$B$6:$F$9,MATCH($C84,Kruistabel!$C$5:$F$5,0)+1,FALSE)+MIN(Kruistabel!$C$15,IF($D84="Ja",Kruistabel!$C$13,0)+IF(CT$6="Ja",Kruistabel!$C$14,0)),"")</f>
        <v>#N/A</v>
      </c>
      <c r="CU84" s="326" t="e">
        <f ca="1">IF(Plananalyse!CU84=1,VLOOKUP(CU$5,Kruistabel!$B$6:$F$9,MATCH($C84,Kruistabel!$C$5:$F$5,0)+1,FALSE)+MIN(Kruistabel!$C$15,IF($D84="Ja",Kruistabel!$C$13,0)+IF(CU$6="Ja",Kruistabel!$C$14,0)),"")</f>
        <v>#N/A</v>
      </c>
      <c r="CV84" s="326" t="e">
        <f ca="1">IF(Plananalyse!CV84=1,VLOOKUP(CV$5,Kruistabel!$B$6:$F$9,MATCH($C84,Kruistabel!$C$5:$F$5,0)+1,FALSE)+MIN(Kruistabel!$C$15,IF($D84="Ja",Kruistabel!$C$13,0)+IF(CV$6="Ja",Kruistabel!$C$14,0)),"")</f>
        <v>#N/A</v>
      </c>
      <c r="CW84" s="326" t="e">
        <f ca="1">IF(Plananalyse!CW84=1,VLOOKUP(CW$5,Kruistabel!$B$6:$F$9,MATCH($C84,Kruistabel!$C$5:$F$5,0)+1,FALSE)+MIN(Kruistabel!$C$15,IF($D84="Ja",Kruistabel!$C$13,0)+IF(CW$6="Ja",Kruistabel!$C$14,0)),"")</f>
        <v>#N/A</v>
      </c>
      <c r="CX84" s="326" t="e">
        <f ca="1">IF(Plananalyse!CX84=1,VLOOKUP(CX$5,Kruistabel!$B$6:$F$9,MATCH($C84,Kruistabel!$C$5:$F$5,0)+1,FALSE)+MIN(Kruistabel!$C$15,IF($D84="Ja",Kruistabel!$C$13,0)+IF(CX$6="Ja",Kruistabel!$C$14,0)),"")</f>
        <v>#N/A</v>
      </c>
      <c r="CY84" s="326" t="e">
        <f ca="1">IF(Plananalyse!CY84=1,VLOOKUP(CY$5,Kruistabel!$B$6:$F$9,MATCH($C84,Kruistabel!$C$5:$F$5,0)+1,FALSE)+MIN(Kruistabel!$C$15,IF($D84="Ja",Kruistabel!$C$13,0)+IF(CY$6="Ja",Kruistabel!$C$14,0)),"")</f>
        <v>#N/A</v>
      </c>
      <c r="CZ84" s="326" t="e">
        <f ca="1">IF(Plananalyse!CZ84=1,VLOOKUP(CZ$5,Kruistabel!$B$6:$F$9,MATCH($C84,Kruistabel!$C$5:$F$5,0)+1,FALSE)+MIN(Kruistabel!$C$15,IF($D84="Ja",Kruistabel!$C$13,0)+IF(CZ$6="Ja",Kruistabel!$C$14,0)),"")</f>
        <v>#N/A</v>
      </c>
      <c r="DA84" s="326" t="e">
        <f ca="1">IF(Plananalyse!DA84=1,VLOOKUP(DA$5,Kruistabel!$B$6:$F$9,MATCH($C84,Kruistabel!$C$5:$F$5,0)+1,FALSE)+MIN(Kruistabel!$C$15,IF($D84="Ja",Kruistabel!$C$13,0)+IF(DA$6="Ja",Kruistabel!$C$14,0)),"")</f>
        <v>#N/A</v>
      </c>
      <c r="DB84" s="326" t="e">
        <f ca="1">IF(Plananalyse!DB84=1,VLOOKUP(DB$5,Kruistabel!$B$6:$F$9,MATCH($C84,Kruistabel!$C$5:$F$5,0)+1,FALSE)+MIN(Kruistabel!$C$15,IF($D84="Ja",Kruistabel!$C$13,0)+IF(DB$6="Ja",Kruistabel!$C$14,0)),"")</f>
        <v>#N/A</v>
      </c>
      <c r="DC84" s="326" t="e">
        <f ca="1">IF(Plananalyse!DC84=1,VLOOKUP(DC$5,Kruistabel!$B$6:$F$9,MATCH($C84,Kruistabel!$C$5:$F$5,0)+1,FALSE)+MIN(Kruistabel!$C$15,IF($D84="Ja",Kruistabel!$C$13,0)+IF(DC$6="Ja",Kruistabel!$C$14,0)),"")</f>
        <v>#N/A</v>
      </c>
      <c r="DD84" s="327"/>
      <c r="DE84" s="326" t="e">
        <f ca="1">IF(Plananalyse!DE84=1,VLOOKUP(DE$5,Kruistabel!$B$6:$F$9,MATCH($C84,Kruistabel!$C$5:$F$5,0)+1,FALSE)+MIN(Kruistabel!$C$15,IF($D84="Ja",Kruistabel!$C$13,0)+IF(DE$6="Ja",Kruistabel!$C$14,0)),"")</f>
        <v>#N/A</v>
      </c>
      <c r="DF84" s="326" t="e">
        <f ca="1">IF(Plananalyse!DF84=1,VLOOKUP(DF$5,Kruistabel!$B$6:$F$9,MATCH($C84,Kruistabel!$C$5:$F$5,0)+1,FALSE)+MIN(Kruistabel!$C$15,IF($D84="Ja",Kruistabel!$C$13,0)+IF(DF$6="Ja",Kruistabel!$C$14,0)),"")</f>
        <v>#N/A</v>
      </c>
      <c r="DG84" s="326" t="e">
        <f ca="1">IF(Plananalyse!DG84=1,VLOOKUP(DG$5,Kruistabel!$B$6:$F$9,MATCH($C84,Kruistabel!$C$5:$F$5,0)+1,FALSE)+MIN(Kruistabel!$C$15,IF($D84="Ja",Kruistabel!$C$13,0)+IF(DG$6="Ja",Kruistabel!$C$14,0)),"")</f>
        <v>#N/A</v>
      </c>
      <c r="DH84" s="326" t="e">
        <f ca="1">IF(Plananalyse!DH84=1,VLOOKUP(DH$5,Kruistabel!$B$6:$F$9,MATCH($C84,Kruistabel!$C$5:$F$5,0)+1,FALSE)+MIN(Kruistabel!$C$15,IF($D84="Ja",Kruistabel!$C$13,0)+IF(DH$6="Ja",Kruistabel!$C$14,0)),"")</f>
        <v>#N/A</v>
      </c>
      <c r="DI84" s="326" t="e">
        <f ca="1">IF(Plananalyse!DI84=1,VLOOKUP(DI$5,Kruistabel!$B$6:$F$9,MATCH($C84,Kruistabel!$C$5:$F$5,0)+1,FALSE)+MIN(Kruistabel!$C$15,IF($D84="Ja",Kruistabel!$C$13,0)+IF(DI$6="Ja",Kruistabel!$C$14,0)),"")</f>
        <v>#N/A</v>
      </c>
      <c r="DJ84" s="326" t="e">
        <f ca="1">IF(Plananalyse!DJ84=1,VLOOKUP(DJ$5,Kruistabel!$B$6:$F$9,MATCH($C84,Kruistabel!$C$5:$F$5,0)+1,FALSE)+MIN(Kruistabel!$C$15,IF($D84="Ja",Kruistabel!$C$13,0)+IF(DJ$6="Ja",Kruistabel!$C$14,0)),"")</f>
        <v>#N/A</v>
      </c>
      <c r="DK84" s="326" t="e">
        <f ca="1">IF(Plananalyse!DK84=1,VLOOKUP(DK$5,Kruistabel!$B$6:$F$9,MATCH($C84,Kruistabel!$C$5:$F$5,0)+1,FALSE)+MIN(Kruistabel!$C$15,IF($D84="Ja",Kruistabel!$C$13,0)+IF(DK$6="Ja",Kruistabel!$C$14,0)),"")</f>
        <v>#REF!</v>
      </c>
      <c r="DL84" s="326" t="e">
        <f ca="1">IF(Plananalyse!DL84=1,VLOOKUP(DL$5,Kruistabel!$B$6:$F$9,MATCH($C84,Kruistabel!$C$5:$F$5,0)+1,FALSE)+MIN(Kruistabel!$C$15,IF($D84="Ja",Kruistabel!$C$13,0)+IF(DL$6="Ja",Kruistabel!$C$14,0)),"")</f>
        <v>#REF!</v>
      </c>
      <c r="DM84" s="327"/>
      <c r="DN84" s="326" t="e">
        <f ca="1">IF(Plananalyse!DN84=1,VLOOKUP(DN$5,Kruistabel!$B$6:$F$9,MATCH($C84,Kruistabel!$C$5:$F$5,0)+1,FALSE)+MIN(Kruistabel!$C$15,IF($D84="Ja",Kruistabel!$C$13,0)+IF(DN$6="Ja",Kruistabel!$C$14,0)),"")</f>
        <v>#N/A</v>
      </c>
      <c r="DO84" s="326" t="e">
        <f ca="1">IF(Plananalyse!DO84=1,VLOOKUP(DO$5,Kruistabel!$B$6:$F$9,MATCH($C84,Kruistabel!$C$5:$F$5,0)+1,FALSE)+MIN(Kruistabel!$C$15,IF($D84="Ja",Kruistabel!$C$13,0)+IF(DO$6="Ja",Kruistabel!$C$14,0)),"")</f>
        <v>#N/A</v>
      </c>
      <c r="DP84" s="326" t="e">
        <f ca="1">IF(Plananalyse!DP84=1,VLOOKUP(DP$5,Kruistabel!$B$6:$F$9,MATCH($C84,Kruistabel!$C$5:$F$5,0)+1,FALSE)+MIN(Kruistabel!$C$15,IF($D84="Ja",Kruistabel!$C$13,0)+IF(DP$6="Ja",Kruistabel!$C$14,0)),"")</f>
        <v>#N/A</v>
      </c>
      <c r="DQ84" s="326" t="e">
        <f ca="1">IF(Plananalyse!DQ84=1,VLOOKUP(DQ$5,Kruistabel!$B$6:$F$9,MATCH($C84,Kruistabel!$C$5:$F$5,0)+1,FALSE)+MIN(Kruistabel!$C$15,IF($D84="Ja",Kruistabel!$C$13,0)+IF(DQ$6="Ja",Kruistabel!$C$14,0)),"")</f>
        <v>#N/A</v>
      </c>
      <c r="DR84" s="326" t="e">
        <f ca="1">IF(Plananalyse!DR84=1,VLOOKUP(DR$5,Kruistabel!$B$6:$F$9,MATCH($C84,Kruistabel!$C$5:$F$5,0)+1,FALSE)+MIN(Kruistabel!$C$15,IF($D84="Ja",Kruistabel!$C$13,0)+IF(DR$6="Ja",Kruistabel!$C$14,0)),"")</f>
        <v>#N/A</v>
      </c>
      <c r="DS84" s="326" t="e">
        <f ca="1">IF(Plananalyse!DS84=1,VLOOKUP(DS$5,Kruistabel!$B$6:$F$9,MATCH($C84,Kruistabel!$C$5:$F$5,0)+1,FALSE)+MIN(Kruistabel!$C$15,IF($D84="Ja",Kruistabel!$C$13,0)+IF(DS$6="Ja",Kruistabel!$C$14,0)),"")</f>
        <v>#N/A</v>
      </c>
      <c r="DT84" s="326" t="e">
        <f ca="1">IF(Plananalyse!DT84=1,VLOOKUP(DT$5,Kruistabel!$B$6:$F$9,MATCH($C84,Kruistabel!$C$5:$F$5,0)+1,FALSE)+MIN(Kruistabel!$C$15,IF($D84="Ja",Kruistabel!$C$13,0)+IF(DT$6="Ja",Kruistabel!$C$14,0)),"")</f>
        <v>#N/A</v>
      </c>
      <c r="DU84" s="326" t="e">
        <f ca="1">IF(Plananalyse!DU84=1,VLOOKUP(DU$5,Kruistabel!$B$6:$F$9,MATCH($C84,Kruistabel!$C$5:$F$5,0)+1,FALSE)+MIN(Kruistabel!$C$15,IF($D84="Ja",Kruistabel!$C$13,0)+IF(DU$6="Ja",Kruistabel!$C$14,0)),"")</f>
        <v>#N/A</v>
      </c>
      <c r="DV84" s="326" t="e">
        <f ca="1">IF(Plananalyse!DV84=1,VLOOKUP(DV$5,Kruistabel!$B$6:$F$9,MATCH($C84,Kruistabel!$C$5:$F$5,0)+1,FALSE)+MIN(Kruistabel!$C$15,IF($D84="Ja",Kruistabel!$C$13,0)+IF(DV$6="Ja",Kruistabel!$C$14,0)),"")</f>
        <v>#N/A</v>
      </c>
      <c r="DW84" s="326" t="e">
        <f ca="1">IF(Plananalyse!DW84=1,VLOOKUP(DW$5,Kruistabel!$B$6:$F$9,MATCH($C84,Kruistabel!$C$5:$F$5,0)+1,FALSE)+MIN(Kruistabel!$C$15,IF($D84="Ja",Kruistabel!$C$13,0)+IF(DW$6="Ja",Kruistabel!$C$14,0)),"")</f>
        <v>#REF!</v>
      </c>
      <c r="DX84" s="326" t="e">
        <f ca="1">IF(Plananalyse!DX84=1,VLOOKUP(DX$5,Kruistabel!$B$6:$F$9,MATCH($C84,Kruistabel!$C$5:$F$5,0)+1,FALSE)+MIN(Kruistabel!$C$15,IF($D84="Ja",Kruistabel!$C$13,0)+IF(DX$6="Ja",Kruistabel!$C$14,0)),"")</f>
        <v>#REF!</v>
      </c>
      <c r="DY84" s="327"/>
      <c r="DZ84" s="326" t="e">
        <f ca="1">IF(Plananalyse!DZ84=1,VLOOKUP(DZ$5,Kruistabel!$B$6:$F$9,MATCH($C84,Kruistabel!$C$5:$F$5,0)+1,FALSE)+MIN(Kruistabel!$C$15,IF($D84="Ja",Kruistabel!$C$13,0)+IF(DZ$6="Ja",Kruistabel!$C$14,0)),"")</f>
        <v>#N/A</v>
      </c>
      <c r="EA84" s="326" t="e">
        <f ca="1">IF(Plananalyse!EA84=1,VLOOKUP(EA$5,Kruistabel!$B$6:$F$9,MATCH($C84,Kruistabel!$C$5:$F$5,0)+1,FALSE)+MIN(Kruistabel!$C$15,IF($D84="Ja",Kruistabel!$C$13,0)+IF(EA$6="Ja",Kruistabel!$C$14,0)),"")</f>
        <v>#N/A</v>
      </c>
      <c r="EB84" s="326" t="e">
        <f ca="1">IF(Plananalyse!EB84=1,VLOOKUP(EB$5,Kruistabel!$B$6:$F$9,MATCH($C84,Kruistabel!$C$5:$F$5,0)+1,FALSE)+MIN(Kruistabel!$C$15,IF($D84="Ja",Kruistabel!$C$13,0)+IF(EB$6="Ja",Kruistabel!$C$14,0)),"")</f>
        <v>#REF!</v>
      </c>
      <c r="EC84" s="326" t="e">
        <f ca="1">IF(Plananalyse!EC84=1,VLOOKUP(EC$5,Kruistabel!$B$6:$F$9,MATCH($C84,Kruistabel!$C$5:$F$5,0)+1,FALSE)+MIN(Kruistabel!$C$15,IF($D84="Ja",Kruistabel!$C$13,0)+IF(EC$6="Ja",Kruistabel!$C$14,0)),"")</f>
        <v>#REF!</v>
      </c>
      <c r="ED84" s="327"/>
      <c r="EE84" s="326" t="e">
        <f ca="1">IF(Plananalyse!EE84=1,VLOOKUP(EE$5,Kruistabel!$B$6:$F$9,MATCH($C84,Kruistabel!$C$5:$F$5,0)+1,FALSE)+MIN(Kruistabel!$C$15,IF($D84="Ja",Kruistabel!$C$13,0)+IF(EE$6="Ja",Kruistabel!$C$14,0)),"")</f>
        <v>#N/A</v>
      </c>
      <c r="EF84" s="326" t="e">
        <f ca="1">IF(Plananalyse!EF84=1,VLOOKUP(EF$5,Kruistabel!$B$6:$F$9,MATCH($C84,Kruistabel!$C$5:$F$5,0)+1,FALSE)+MIN(Kruistabel!$C$15,IF($D84="Ja",Kruistabel!$C$13,0)+IF(EF$6="Ja",Kruistabel!$C$14,0)),"")</f>
        <v>#N/A</v>
      </c>
      <c r="EG84" s="326" t="e">
        <f ca="1">IF(Plananalyse!EG84=1,VLOOKUP(EG$5,Kruistabel!$B$6:$F$9,MATCH($C84,Kruistabel!$C$5:$F$5,0)+1,FALSE)+MIN(Kruistabel!$C$15,IF($D84="Ja",Kruistabel!$C$13,0)+IF(EG$6="Ja",Kruistabel!$C$14,0)),"")</f>
        <v>#N/A</v>
      </c>
      <c r="EH84" s="326" t="e">
        <f ca="1">IF(Plananalyse!EH84=1,VLOOKUP(EH$5,Kruistabel!$B$6:$F$9,MATCH($C84,Kruistabel!$C$5:$F$5,0)+1,FALSE)+MIN(Kruistabel!$C$15,IF($D84="Ja",Kruistabel!$C$13,0)+IF(EH$6="Ja",Kruistabel!$C$14,0)),"")</f>
        <v>#REF!</v>
      </c>
      <c r="EI84" s="326" t="e">
        <f ca="1">IF(Plananalyse!EI84=1,VLOOKUP(EI$5,Kruistabel!$B$6:$F$9,MATCH($C84,Kruistabel!$C$5:$F$5,0)+1,FALSE)+MIN(Kruistabel!$C$15,IF($D84="Ja",Kruistabel!$C$13,0)+IF(EI$6="Ja",Kruistabel!$C$14,0)),"")</f>
        <v>#REF!</v>
      </c>
      <c r="EJ84" s="331" t="str">
        <f>IF(Plananalyse!EJ84=1,VLOOKUP(EJ$5,Kruistabel!$B$6:$F$9,MATCH($C84,Kruistabel!$C$5:$F$5,0)+1,FALSE)+MIN(Kruistabel!$C$15,IF($D84="Ja",Kruistabel!$C$13,0)+IF(EJ$6="Ja",Kruistabel!$C$14,0)),"")</f>
        <v/>
      </c>
      <c r="EK84" s="164"/>
      <c r="EL84" s="164"/>
      <c r="EM84" s="164"/>
      <c r="EN84" s="164"/>
    </row>
    <row r="85" spans="1:144" hidden="1">
      <c r="B85" s="337" t="s">
        <v>182</v>
      </c>
      <c r="C85" s="160" t="str">
        <f>_xlfn.IFNA(VLOOKUP($B85,Classificatietabel!$B$6:$I$91,C$7,FALSE),"")</f>
        <v/>
      </c>
      <c r="D85" s="160" t="str">
        <f>_xlfn.IFNA(VLOOKUP($B85,Classificatietabel!$B$6:$I$91,D$7,FALSE),"")</f>
        <v/>
      </c>
      <c r="E85" s="119" t="str">
        <f>IF(AND(D85="laag",$D$3=1),0,_xlfn.IFNA(IF(VLOOKUP($B85,Classificatietabel!$B$6:$H$91,$E$5,FALSE)="Ja",1,0),""))</f>
        <v/>
      </c>
      <c r="F85" s="163"/>
      <c r="G85" s="326" t="e">
        <f>IF(Plananalyse!G85=1,VLOOKUP(G$5,Kruistabel!$B$6:$F$9,MATCH($C85,Kruistabel!$C$5:$F$5,0)+1,FALSE)+MIN(Kruistabel!$C$15,IF($D85="Ja",Kruistabel!$C$13,0)+IF(G$6="Ja",Kruistabel!$C$14,0)),"")</f>
        <v>#N/A</v>
      </c>
      <c r="H85" s="326" t="e">
        <f>IF(Plananalyse!H85=1,VLOOKUP(H$5,Kruistabel!$B$6:$F$9,MATCH($C85,Kruistabel!$C$5:$F$5,0)+1,FALSE)+MIN(Kruistabel!$C$15,IF($D85="Ja",Kruistabel!$C$13,0)+IF(H$6="Ja",Kruistabel!$C$14,0)),"")</f>
        <v>#N/A</v>
      </c>
      <c r="I85" s="326" t="e">
        <f>IF(Plananalyse!I85=1,VLOOKUP(I$5,Kruistabel!$B$6:$F$9,MATCH($C85,Kruistabel!$C$5:$F$5,0)+1,FALSE)+MIN(Kruistabel!$C$15,IF($D85="Ja",Kruistabel!$C$13,0)+IF(I$6="Ja",Kruistabel!$C$14,0)),"")</f>
        <v>#N/A</v>
      </c>
      <c r="J85" s="326" t="e">
        <f>IF(Plananalyse!J85=1,VLOOKUP(J$5,Kruistabel!$B$6:$F$9,MATCH($C85,Kruistabel!$C$5:$F$5,0)+1,FALSE)+MIN(Kruistabel!$C$15,IF($D85="Ja",Kruistabel!$C$13,0)+IF(J$6="Ja",Kruistabel!$C$14,0)),"")</f>
        <v>#N/A</v>
      </c>
      <c r="K85" s="326" t="e">
        <f>IF(Plananalyse!K85=1,VLOOKUP(K$5,Kruistabel!$B$6:$F$9,MATCH($C85,Kruistabel!$C$5:$F$5,0)+1,FALSE)+MIN(Kruistabel!$C$15,IF($D85="Ja",Kruistabel!$C$13,0)+IF(K$6="Ja",Kruistabel!$C$14,0)),"")</f>
        <v>#N/A</v>
      </c>
      <c r="L85" s="326" t="e">
        <f>IF(Plananalyse!L85=1,VLOOKUP(L$5,Kruistabel!$B$6:$F$9,MATCH($C85,Kruistabel!$C$5:$F$5,0)+1,FALSE)+MIN(Kruistabel!$C$15,IF($D85="Ja",Kruistabel!$C$13,0)+IF(L$6="Ja",Kruistabel!$C$14,0)),"")</f>
        <v>#N/A</v>
      </c>
      <c r="M85" s="326" t="e">
        <f>IF(Plananalyse!M85=1,VLOOKUP(M$5,Kruistabel!$B$6:$F$9,MATCH($C85,Kruistabel!$C$5:$F$5,0)+1,FALSE)+MIN(Kruistabel!$C$15,IF($D85="Ja",Kruistabel!$C$13,0)+IF(M$6="Ja",Kruistabel!$C$14,0)),"")</f>
        <v>#N/A</v>
      </c>
      <c r="N85" s="326" t="e">
        <f>IF(Plananalyse!N85=1,VLOOKUP(N$5,Kruistabel!$B$6:$F$9,MATCH($C85,Kruistabel!$C$5:$F$5,0)+1,FALSE)+MIN(Kruistabel!$C$15,IF($D85="Ja",Kruistabel!$C$13,0)+IF(N$6="Ja",Kruistabel!$C$14,0)),"")</f>
        <v>#N/A</v>
      </c>
      <c r="O85" s="326" t="e">
        <f>IF(Plananalyse!O85=1,VLOOKUP(O$5,Kruistabel!$B$6:$F$9,MATCH($C85,Kruistabel!$C$5:$F$5,0)+1,FALSE)+MIN(Kruistabel!$C$15,IF($D85="Ja",Kruistabel!$C$13,0)+IF(O$6="Ja",Kruistabel!$C$14,0)),"")</f>
        <v>#N/A</v>
      </c>
      <c r="P85" s="326" t="e">
        <f>IF(Plananalyse!P85=1,VLOOKUP(P$5,Kruistabel!$B$6:$F$9,MATCH($C85,Kruistabel!$C$5:$F$5,0)+1,FALSE)+MIN(Kruistabel!$C$15,IF($D85="Ja",Kruistabel!$C$13,0)+IF(P$6="Ja",Kruistabel!$C$14,0)),"")</f>
        <v>#N/A</v>
      </c>
      <c r="Q85" s="326" t="e">
        <f>IF(Plananalyse!Q85=1,VLOOKUP(Q$5,Kruistabel!$B$6:$F$9,MATCH($C85,Kruistabel!$C$5:$F$5,0)+1,FALSE)+MIN(Kruistabel!$C$15,IF($D85="Ja",Kruistabel!$C$13,0)+IF(Q$6="Ja",Kruistabel!$C$14,0)),"")</f>
        <v>#N/A</v>
      </c>
      <c r="R85" s="326" t="e">
        <f>IF(Plananalyse!R85=1,VLOOKUP(R$5,Kruistabel!$B$6:$F$9,MATCH($C85,Kruistabel!$C$5:$F$5,0)+1,FALSE)+MIN(Kruistabel!$C$15,IF($D85="Ja",Kruistabel!$C$13,0)+IF(R$6="Ja",Kruistabel!$C$14,0)),"")</f>
        <v>#N/A</v>
      </c>
      <c r="S85" s="326" t="e">
        <f>IF(Plananalyse!S85=1,VLOOKUP(S$5,Kruistabel!$B$6:$F$9,MATCH($C85,Kruistabel!$C$5:$F$5,0)+1,FALSE)+MIN(Kruistabel!$C$15,IF($D85="Ja",Kruistabel!$C$13,0)+IF(S$6="Ja",Kruistabel!$C$14,0)),"")</f>
        <v>#N/A</v>
      </c>
      <c r="T85" s="326" t="e">
        <f>IF(Plananalyse!T85=1,VLOOKUP(T$5,Kruistabel!$B$6:$F$9,MATCH($C85,Kruistabel!$C$5:$F$5,0)+1,FALSE)+MIN(Kruistabel!$C$15,IF($D85="Ja",Kruistabel!$C$13,0)+IF(T$6="Ja",Kruistabel!$C$14,0)),"")</f>
        <v>#N/A</v>
      </c>
      <c r="U85" s="326" t="e">
        <f>IF(Plananalyse!U85=1,VLOOKUP(U$5,Kruistabel!$B$6:$F$9,MATCH($C85,Kruistabel!$C$5:$F$5,0)+1,FALSE)+MIN(Kruistabel!$C$15,IF($D85="Ja",Kruistabel!$C$13,0)+IF(U$6="Ja",Kruistabel!$C$14,0)),"")</f>
        <v>#N/A</v>
      </c>
      <c r="V85" s="326" t="e">
        <f>IF(Plananalyse!V85=1,VLOOKUP(V$5,Kruistabel!$B$6:$F$9,MATCH($C85,Kruistabel!$C$5:$F$5,0)+1,FALSE)+MIN(Kruistabel!$C$15,IF($D85="Ja",Kruistabel!$C$13,0)+IF(V$6="Ja",Kruistabel!$C$14,0)),"")</f>
        <v>#N/A</v>
      </c>
      <c r="W85" s="326" t="e">
        <f>IF(Plananalyse!W85=1,VLOOKUP(W$5,Kruistabel!$B$6:$F$9,MATCH($C85,Kruistabel!$C$5:$F$5,0)+1,FALSE)+MIN(Kruistabel!$C$15,IF($D85="Ja",Kruistabel!$C$13,0)+IF(W$6="Ja",Kruistabel!$C$14,0)),"")</f>
        <v>#N/A</v>
      </c>
      <c r="X85" s="326" t="e">
        <f>IF(Plananalyse!X85=1,VLOOKUP(X$5,Kruistabel!$B$6:$F$9,MATCH($C85,Kruistabel!$C$5:$F$5,0)+1,FALSE)+MIN(Kruistabel!$C$15,IF($D85="Ja",Kruistabel!$C$13,0)+IF(X$6="Ja",Kruistabel!$C$14,0)),"")</f>
        <v>#N/A</v>
      </c>
      <c r="Y85" s="326" t="e">
        <f>IF(Plananalyse!Y85=1,VLOOKUP(Y$5,Kruistabel!$B$6:$F$9,MATCH($C85,Kruistabel!$C$5:$F$5,0)+1,FALSE)+MIN(Kruistabel!$C$15,IF($D85="Ja",Kruistabel!$C$13,0)+IF(Y$6="Ja",Kruistabel!$C$14,0)),"")</f>
        <v>#N/A</v>
      </c>
      <c r="Z85" s="326" t="e">
        <f>IF(Plananalyse!Z85=1,VLOOKUP(Z$5,Kruistabel!$B$6:$F$9,MATCH($C85,Kruistabel!$C$5:$F$5,0)+1,FALSE)+MIN(Kruistabel!$C$15,IF($D85="Ja",Kruistabel!$C$13,0)+IF(Z$6="Ja",Kruistabel!$C$14,0)),"")</f>
        <v>#N/A</v>
      </c>
      <c r="AA85" s="326" t="e">
        <f>IF(Plananalyse!AA85=1,VLOOKUP(AA$5,Kruistabel!$B$6:$F$9,MATCH($C85,Kruistabel!$C$5:$F$5,0)+1,FALSE)+MIN(Kruistabel!$C$15,IF($D85="Ja",Kruistabel!$C$13,0)+IF(AA$6="Ja",Kruistabel!$C$14,0)),"")</f>
        <v>#N/A</v>
      </c>
      <c r="AB85" s="326" t="e">
        <f>IF(Plananalyse!AB85=1,VLOOKUP(AB$5,Kruistabel!$B$6:$F$9,MATCH($C85,Kruistabel!$C$5:$F$5,0)+1,FALSE)+MIN(Kruistabel!$C$15,IF($D85="Ja",Kruistabel!$C$13,0)+IF(AB$6="Ja",Kruistabel!$C$14,0)),"")</f>
        <v>#N/A</v>
      </c>
      <c r="AC85" s="326" t="e">
        <f>IF(Plananalyse!AC85=1,VLOOKUP(AC$5,Kruistabel!$B$6:$F$9,MATCH($C85,Kruistabel!$C$5:$F$5,0)+1,FALSE)+MIN(Kruistabel!$C$15,IF($D85="Ja",Kruistabel!$C$13,0)+IF(AC$6="Ja",Kruistabel!$C$14,0)),"")</f>
        <v>#N/A</v>
      </c>
      <c r="AD85" s="326" t="e">
        <f>IF(Plananalyse!AD85=1,VLOOKUP(AD$5,Kruistabel!$B$6:$F$9,MATCH($C85,Kruistabel!$C$5:$F$5,0)+1,FALSE)+MIN(Kruistabel!$C$15,IF($D85="Ja",Kruistabel!$C$13,0)+IF(AD$6="Ja",Kruistabel!$C$14,0)),"")</f>
        <v>#N/A</v>
      </c>
      <c r="AE85" s="326" t="e">
        <f>IF(Plananalyse!AE85=1,VLOOKUP(AE$5,Kruistabel!$B$6:$F$9,MATCH($C85,Kruistabel!$C$5:$F$5,0)+1,FALSE)+MIN(Kruistabel!$C$15,IF($D85="Ja",Kruistabel!$C$13,0)+IF(AE$6="Ja",Kruistabel!$C$14,0)),"")</f>
        <v>#N/A</v>
      </c>
      <c r="AF85" s="326" t="e">
        <f>IF(Plananalyse!AF85=1,VLOOKUP(AF$5,Kruistabel!$B$6:$F$9,MATCH($C85,Kruistabel!$C$5:$F$5,0)+1,FALSE)+MIN(Kruistabel!$C$15,IF($D85="Ja",Kruistabel!$C$13,0)+IF(AF$6="Ja",Kruistabel!$C$14,0)),"")</f>
        <v>#N/A</v>
      </c>
      <c r="AG85" s="326" t="e">
        <f>IF(Plananalyse!AG85=1,VLOOKUP(AG$5,Kruistabel!$B$6:$F$9,MATCH($C85,Kruistabel!$C$5:$F$5,0)+1,FALSE)+MIN(Kruistabel!$C$15,IF($D85="Ja",Kruistabel!$C$13,0)+IF(AG$6="Ja",Kruistabel!$C$14,0)),"")</f>
        <v>#N/A</v>
      </c>
      <c r="AH85" s="326" t="e">
        <f>IF(Plananalyse!AH85=1,VLOOKUP(AH$5,Kruistabel!$B$6:$F$9,MATCH($C85,Kruistabel!$C$5:$F$5,0)+1,FALSE)+MIN(Kruistabel!$C$15,IF($D85="Ja",Kruistabel!$C$13,0)+IF(AH$6="Ja",Kruistabel!$C$14,0)),"")</f>
        <v>#N/A</v>
      </c>
      <c r="AI85" s="326" t="e">
        <f>IF(Plananalyse!AI85=1,VLOOKUP(AI$5,Kruistabel!$B$6:$F$9,MATCH($C85,Kruistabel!$C$5:$F$5,0)+1,FALSE)+MIN(Kruistabel!$C$15,IF($D85="Ja",Kruistabel!$C$13,0)+IF(AI$6="Ja",Kruistabel!$C$14,0)),"")</f>
        <v>#N/A</v>
      </c>
      <c r="AJ85" s="326" t="e">
        <f>IF(Plananalyse!AJ85=1,VLOOKUP(AJ$5,Kruistabel!$B$6:$F$9,MATCH($C85,Kruistabel!$C$5:$F$5,0)+1,FALSE)+MIN(Kruistabel!$C$15,IF($D85="Ja",Kruistabel!$C$13,0)+IF(AJ$6="Ja",Kruistabel!$C$14,0)),"")</f>
        <v>#N/A</v>
      </c>
      <c r="AK85" s="326" t="e">
        <f>IF(Plananalyse!AK85=1,VLOOKUP(AK$5,Kruistabel!$B$6:$F$9,MATCH($C85,Kruistabel!$C$5:$F$5,0)+1,FALSE)+MIN(Kruistabel!$C$15,IF($D85="Ja",Kruistabel!$C$13,0)+IF(AK$6="Ja",Kruistabel!$C$14,0)),"")</f>
        <v>#N/A</v>
      </c>
      <c r="AL85" s="326" t="e">
        <f>IF(Plananalyse!AL85=1,VLOOKUP(AL$5,Kruistabel!$B$6:$F$9,MATCH($C85,Kruistabel!$C$5:$F$5,0)+1,FALSE)+MIN(Kruistabel!$C$15,IF($D85="Ja",Kruistabel!$C$13,0)+IF(AL$6="Ja",Kruistabel!$C$14,0)),"")</f>
        <v>#N/A</v>
      </c>
      <c r="AM85" s="326" t="e">
        <f>IF(Plananalyse!AM85=1,VLOOKUP(AM$5,Kruistabel!$B$6:$F$9,MATCH($C85,Kruistabel!$C$5:$F$5,0)+1,FALSE)+MIN(Kruistabel!$C$15,IF($D85="Ja",Kruistabel!$C$13,0)+IF(AM$6="Ja",Kruistabel!$C$14,0)),"")</f>
        <v>#N/A</v>
      </c>
      <c r="AN85" s="327"/>
      <c r="AO85" s="326" t="e">
        <f>IF(Plananalyse!AO85=1,VLOOKUP(AO$5,Kruistabel!$B$6:$F$9,MATCH($C85,Kruistabel!$C$5:$F$5,0)+1,FALSE)+MIN(Kruistabel!$C$15,IF($D85="Ja",Kruistabel!$C$13,0)+IF(AO$6="Ja",Kruistabel!$C$14,0)),"")</f>
        <v>#N/A</v>
      </c>
      <c r="AP85" s="326" t="e">
        <f>IF(Plananalyse!AP85=1,VLOOKUP(AP$5,Kruistabel!$B$6:$F$9,MATCH($C85,Kruistabel!$C$5:$F$5,0)+1,FALSE)+MIN(Kruistabel!$C$15,IF($D85="Ja",Kruistabel!$C$13,0)+IF(AP$6="Ja",Kruistabel!$C$14,0)),"")</f>
        <v>#N/A</v>
      </c>
      <c r="AQ85" s="326" t="e">
        <f>IF(Plananalyse!AQ85=1,VLOOKUP(AQ$5,Kruistabel!$B$6:$F$9,MATCH($C85,Kruistabel!$C$5:$F$5,0)+1,FALSE)+MIN(Kruistabel!$C$15,IF($D85="Ja",Kruistabel!$C$13,0)+IF(AQ$6="Ja",Kruistabel!$C$14,0)),"")</f>
        <v>#N/A</v>
      </c>
      <c r="AR85" s="326" t="e">
        <f>IF(Plananalyse!AR85=1,VLOOKUP(AR$5,Kruistabel!$B$6:$F$9,MATCH($C85,Kruistabel!$C$5:$F$5,0)+1,FALSE)+MIN(Kruistabel!$C$15,IF($D85="Ja",Kruistabel!$C$13,0)+IF(AR$6="Ja",Kruistabel!$C$14,0)),"")</f>
        <v>#N/A</v>
      </c>
      <c r="AS85" s="326" t="e">
        <f>IF(Plananalyse!AS85=1,VLOOKUP(AS$5,Kruistabel!$B$6:$F$9,MATCH($C85,Kruistabel!$C$5:$F$5,0)+1,FALSE)+MIN(Kruistabel!$C$15,IF($D85="Ja",Kruistabel!$C$13,0)+IF(AS$6="Ja",Kruistabel!$C$14,0)),"")</f>
        <v>#N/A</v>
      </c>
      <c r="AT85" s="326" t="e">
        <f>IF(Plananalyse!AT85=1,VLOOKUP(AT$5,Kruistabel!$B$6:$F$9,MATCH($C85,Kruistabel!$C$5:$F$5,0)+1,FALSE)+MIN(Kruistabel!$C$15,IF($D85="Ja",Kruistabel!$C$13,0)+IF(AT$6="Ja",Kruistabel!$C$14,0)),"")</f>
        <v>#N/A</v>
      </c>
      <c r="AU85" s="326" t="e">
        <f>IF(Plananalyse!AU85=1,VLOOKUP(AU$5,Kruistabel!$B$6:$F$9,MATCH($C85,Kruistabel!$C$5:$F$5,0)+1,FALSE)+MIN(Kruistabel!$C$15,IF($D85="Ja",Kruistabel!$C$13,0)+IF(AU$6="Ja",Kruistabel!$C$14,0)),"")</f>
        <v>#N/A</v>
      </c>
      <c r="AV85" s="326" t="e">
        <f>IF(Plananalyse!AV85=1,VLOOKUP(AV$5,Kruistabel!$B$6:$F$9,MATCH($C85,Kruistabel!$C$5:$F$5,0)+1,FALSE)+MIN(Kruistabel!$C$15,IF($D85="Ja",Kruistabel!$C$13,0)+IF(AV$6="Ja",Kruistabel!$C$14,0)),"")</f>
        <v>#N/A</v>
      </c>
      <c r="AW85" s="326" t="e">
        <f>IF(Plananalyse!AW85=1,VLOOKUP(AW$5,Kruistabel!$B$6:$F$9,MATCH($C85,Kruistabel!$C$5:$F$5,0)+1,FALSE)+MIN(Kruistabel!$C$15,IF($D85="Ja",Kruistabel!$C$13,0)+IF(AW$6="Ja",Kruistabel!$C$14,0)),"")</f>
        <v>#N/A</v>
      </c>
      <c r="AX85" s="326" t="e">
        <f>IF(Plananalyse!AX85=1,VLOOKUP(AX$5,Kruistabel!$B$6:$F$9,MATCH($C85,Kruistabel!$C$5:$F$5,0)+1,FALSE)+MIN(Kruistabel!$C$15,IF($D85="Ja",Kruistabel!$C$13,0)+IF(AX$6="Ja",Kruistabel!$C$14,0)),"")</f>
        <v>#N/A</v>
      </c>
      <c r="AY85" s="327"/>
      <c r="AZ85" s="326" t="e">
        <f>IF(Plananalyse!AZ85=1,VLOOKUP(AZ$5,Kruistabel!$B$6:$F$9,MATCH($C85,Kruistabel!$C$5:$F$5,0)+1,FALSE)+MIN(Kruistabel!$C$15,IF($D85="Ja",Kruistabel!$C$13,0)+IF(AZ$6="Ja",Kruistabel!$C$14,0)),"")</f>
        <v>#N/A</v>
      </c>
      <c r="BA85" s="326" t="e">
        <f>IF(Plananalyse!BA85=1,VLOOKUP(BA$5,Kruistabel!$B$6:$F$9,MATCH($C85,Kruistabel!$C$5:$F$5,0)+1,FALSE)+MIN(Kruistabel!$C$15,IF($D85="Ja",Kruistabel!$C$13,0)+IF(BA$6="Ja",Kruistabel!$C$14,0)),"")</f>
        <v>#N/A</v>
      </c>
      <c r="BB85" s="326" t="e">
        <f>IF(Plananalyse!BB85=1,VLOOKUP(BB$5,Kruistabel!$B$6:$F$9,MATCH($C85,Kruistabel!$C$5:$F$5,0)+1,FALSE)+MIN(Kruistabel!$C$15,IF($D85="Ja",Kruistabel!$C$13,0)+IF(BB$6="Ja",Kruistabel!$C$14,0)),"")</f>
        <v>#N/A</v>
      </c>
      <c r="BC85" s="326" t="e">
        <f>IF(Plananalyse!BC85=1,VLOOKUP(BC$5,Kruistabel!$B$6:$F$9,MATCH($C85,Kruistabel!$C$5:$F$5,0)+1,FALSE)+MIN(Kruistabel!$C$15,IF($D85="Ja",Kruistabel!$C$13,0)+IF(BC$6="Ja",Kruistabel!$C$14,0)),"")</f>
        <v>#N/A</v>
      </c>
      <c r="BD85" s="326" t="e">
        <f>IF(Plananalyse!BD85=1,VLOOKUP(BD$5,Kruistabel!$B$6:$F$9,MATCH($C85,Kruistabel!$C$5:$F$5,0)+1,FALSE)+MIN(Kruistabel!$C$15,IF($D85="Ja",Kruistabel!$C$13,0)+IF(BD$6="Ja",Kruistabel!$C$14,0)),"")</f>
        <v>#N/A</v>
      </c>
      <c r="BE85" s="326" t="e">
        <f>IF(Plananalyse!BE85=1,VLOOKUP(BE$5,Kruistabel!$B$6:$F$9,MATCH($C85,Kruistabel!$C$5:$F$5,0)+1,FALSE)+MIN(Kruistabel!$C$15,IF($D85="Ja",Kruistabel!$C$13,0)+IF(BE$6="Ja",Kruistabel!$C$14,0)),"")</f>
        <v>#N/A</v>
      </c>
      <c r="BF85" s="326" t="e">
        <f>IF(Plananalyse!BF85=1,VLOOKUP(BF$5,Kruistabel!$B$6:$F$9,MATCH($C85,Kruistabel!$C$5:$F$5,0)+1,FALSE)+MIN(Kruistabel!$C$15,IF($D85="Ja",Kruistabel!$C$13,0)+IF(BF$6="Ja",Kruistabel!$C$14,0)),"")</f>
        <v>#N/A</v>
      </c>
      <c r="BG85" s="326" t="e">
        <f>IF(Plananalyse!BG85=1,VLOOKUP(BG$5,Kruistabel!$B$6:$F$9,MATCH($C85,Kruistabel!$C$5:$F$5,0)+1,FALSE)+MIN(Kruistabel!$C$15,IF($D85="Ja",Kruistabel!$C$13,0)+IF(BG$6="Ja",Kruistabel!$C$14,0)),"")</f>
        <v>#N/A</v>
      </c>
      <c r="BH85" s="326" t="e">
        <f>IF(Plananalyse!BH85=1,VLOOKUP(BH$5,Kruistabel!$B$6:$F$9,MATCH($C85,Kruistabel!$C$5:$F$5,0)+1,FALSE)+MIN(Kruistabel!$C$15,IF($D85="Ja",Kruistabel!$C$13,0)+IF(BH$6="Ja",Kruistabel!$C$14,0)),"")</f>
        <v>#N/A</v>
      </c>
      <c r="BI85" s="327"/>
      <c r="BJ85" s="326" t="e">
        <f>IF(Plananalyse!BJ85=1,VLOOKUP(BJ$5,Kruistabel!$B$6:$F$9,MATCH($C85,Kruistabel!$C$5:$F$5,0)+1,FALSE)+MIN(Kruistabel!$C$15,IF($D85="Ja",Kruistabel!$C$13,0)+IF(BJ$6="Ja",Kruistabel!$C$14,0)),"")</f>
        <v>#N/A</v>
      </c>
      <c r="BK85" s="326" t="e">
        <f>IF(Plananalyse!BK85=1,VLOOKUP(BK$5,Kruistabel!$B$6:$F$9,MATCH($C85,Kruistabel!$C$5:$F$5,0)+1,FALSE)+MIN(Kruistabel!$C$15,IF($D85="Ja",Kruistabel!$C$13,0)+IF(BK$6="Ja",Kruistabel!$C$14,0)),"")</f>
        <v>#N/A</v>
      </c>
      <c r="BL85" s="326" t="e">
        <f>IF(Plananalyse!BL85=1,VLOOKUP(BL$5,Kruistabel!$B$6:$F$9,MATCH($C85,Kruistabel!$C$5:$F$5,0)+1,FALSE)+MIN(Kruistabel!$C$15,IF($D85="Ja",Kruistabel!$C$13,0)+IF(BL$6="Ja",Kruistabel!$C$14,0)),"")</f>
        <v>#N/A</v>
      </c>
      <c r="BM85" s="326" t="e">
        <f>IF(Plananalyse!BM85=1,VLOOKUP(BM$5,Kruistabel!$B$6:$F$9,MATCH($C85,Kruistabel!$C$5:$F$5,0)+1,FALSE)+MIN(Kruistabel!$C$15,IF($D85="Ja",Kruistabel!$C$13,0)+IF(BM$6="Ja",Kruistabel!$C$14,0)),"")</f>
        <v>#N/A</v>
      </c>
      <c r="BN85" s="326" t="e">
        <f>IF(Plananalyse!BN85=1,VLOOKUP(BN$5,Kruistabel!$B$6:$F$9,MATCH($C85,Kruistabel!$C$5:$F$5,0)+1,FALSE)+MIN(Kruistabel!$C$15,IF($D85="Ja",Kruistabel!$C$13,0)+IF(BN$6="Ja",Kruistabel!$C$14,0)),"")</f>
        <v>#N/A</v>
      </c>
      <c r="BO85" s="326" t="e">
        <f>IF(Plananalyse!BO85=1,VLOOKUP(BO$5,Kruistabel!$B$6:$F$9,MATCH($C85,Kruistabel!$C$5:$F$5,0)+1,FALSE)+MIN(Kruistabel!$C$15,IF($D85="Ja",Kruistabel!$C$13,0)+IF(BO$6="Ja",Kruistabel!$C$14,0)),"")</f>
        <v>#N/A</v>
      </c>
      <c r="BP85" s="326" t="e">
        <f>IF(Plananalyse!BP85=1,VLOOKUP(BP$5,Kruistabel!$B$6:$F$9,MATCH($C85,Kruistabel!$C$5:$F$5,0)+1,FALSE)+MIN(Kruistabel!$C$15,IF($D85="Ja",Kruistabel!$C$13,0)+IF(BP$6="Ja",Kruistabel!$C$14,0)),"")</f>
        <v>#N/A</v>
      </c>
      <c r="BQ85" s="326" t="e">
        <f>IF(Plananalyse!BQ85=1,VLOOKUP(BQ$5,Kruistabel!$B$6:$F$9,MATCH($C85,Kruistabel!$C$5:$F$5,0)+1,FALSE)+MIN(Kruistabel!$C$15,IF($D85="Ja",Kruistabel!$C$13,0)+IF(BQ$6="Ja",Kruistabel!$C$14,0)),"")</f>
        <v>#N/A</v>
      </c>
      <c r="BR85" s="326" t="e">
        <f>IF(Plananalyse!BR85=1,VLOOKUP(BR$5,Kruistabel!$B$6:$F$9,MATCH($C85,Kruistabel!$C$5:$F$5,0)+1,FALSE)+MIN(Kruistabel!$C$15,IF($D85="Ja",Kruistabel!$C$13,0)+IF(BR$6="Ja",Kruistabel!$C$14,0)),"")</f>
        <v>#REF!</v>
      </c>
      <c r="BS85" s="326" t="e">
        <f>IF(Plananalyse!BS85=1,VLOOKUP(BS$5,Kruistabel!$B$6:$F$9,MATCH($C85,Kruistabel!$C$5:$F$5,0)+1,FALSE)+MIN(Kruistabel!$C$15,IF($D85="Ja",Kruistabel!$C$13,0)+IF(BS$6="Ja",Kruistabel!$C$14,0)),"")</f>
        <v>#REF!</v>
      </c>
      <c r="BT85" s="65"/>
      <c r="BU85" s="231" t="e">
        <f>IF(Plananalyse!BU85=1,VLOOKUP(BU$5,Kruistabel!$B$6:$F$9,MATCH($C85,Kruistabel!$C$5:$F$5,0)+1,FALSE)+MIN(Kruistabel!$C$15,IF($D85="Ja",Kruistabel!$C$13,0)+IF(BU$6="Ja",Kruistabel!$C$14,0)),"")</f>
        <v>#N/A</v>
      </c>
      <c r="BV85" s="326" t="e">
        <f>IF(Plananalyse!BV85=1,VLOOKUP(BV$5,Kruistabel!$B$6:$F$9,MATCH($C85,Kruistabel!$C$5:$F$5,0)+1,FALSE)+MIN(Kruistabel!$C$15,IF($D85="Ja",Kruistabel!$C$13,0)+IF(BV$6="Ja",Kruistabel!$C$14,0)),"")</f>
        <v>#N/A</v>
      </c>
      <c r="BW85" s="326" t="e">
        <f>IF(Plananalyse!BW85=1,VLOOKUP(BW$5,Kruistabel!$B$6:$F$9,MATCH($C85,Kruistabel!$C$5:$F$5,0)+1,FALSE)+MIN(Kruistabel!$C$15,IF($D85="Ja",Kruistabel!$C$13,0)+IF(BW$6="Ja",Kruistabel!$C$14,0)),"")</f>
        <v>#N/A</v>
      </c>
      <c r="BX85" s="326" t="e">
        <f>IF(Plananalyse!BX85=1,VLOOKUP(BX$5,Kruistabel!$B$6:$F$9,MATCH($C85,Kruistabel!$C$5:$F$5,0)+1,FALSE)+MIN(Kruistabel!$C$15,IF($D85="Ja",Kruistabel!$C$13,0)+IF(BX$6="Ja",Kruistabel!$C$14,0)),"")</f>
        <v>#N/A</v>
      </c>
      <c r="BY85" s="327"/>
      <c r="BZ85" s="326" t="e">
        <f>IF(Plananalyse!BZ85=1,VLOOKUP(BZ$5,Kruistabel!$B$6:$F$9,MATCH($C85,Kruistabel!$C$5:$F$5,0)+1,FALSE)+MIN(Kruistabel!$C$15,IF($D85="Ja",Kruistabel!$C$13,0)+IF(BZ$6="Ja",Kruistabel!$C$14,0)),"")</f>
        <v>#N/A</v>
      </c>
      <c r="CA85" s="326" t="e">
        <f>IF(Plananalyse!CA85=1,VLOOKUP(CA$5,Kruistabel!$B$6:$F$9,MATCH($C85,Kruistabel!$C$5:$F$5,0)+1,FALSE)+MIN(Kruistabel!$C$15,IF($D85="Ja",Kruistabel!$C$13,0)+IF(CA$6="Ja",Kruistabel!$C$14,0)),"")</f>
        <v>#N/A</v>
      </c>
      <c r="CB85" s="326" t="e">
        <f ca="1">IF(Plananalyse!CB85=1,VLOOKUP(CB$5,Kruistabel!$B$6:$F$9,MATCH($C85,Kruistabel!$C$5:$F$5,0)+1,FALSE)+MIN(Kruistabel!$C$15,IF($D85="Ja",Kruistabel!$C$13,0)+IF(CB$6="Ja",Kruistabel!$C$14,0)),"")</f>
        <v>#N/A</v>
      </c>
      <c r="CC85" s="326" t="e">
        <f ca="1">IF(Plananalyse!CC85=1,VLOOKUP(CC$5,Kruistabel!$B$6:$F$9,MATCH($C85,Kruistabel!$C$5:$F$5,0)+1,FALSE)+MIN(Kruistabel!$C$15,IF($D85="Ja",Kruistabel!$C$13,0)+IF(CC$6="Ja",Kruistabel!$C$14,0)),"")</f>
        <v>#N/A</v>
      </c>
      <c r="CD85" s="326" t="e">
        <f ca="1">IF(Plananalyse!CD85=1,VLOOKUP(CD$5,Kruistabel!$B$6:$F$9,MATCH($C85,Kruistabel!$C$5:$F$5,0)+1,FALSE)+MIN(Kruistabel!$C$15,IF($D85="Ja",Kruistabel!$C$13,0)+IF(CD$6="Ja",Kruistabel!$C$14,0)),"")</f>
        <v>#N/A</v>
      </c>
      <c r="CE85" s="326" t="e">
        <f ca="1">IF(Plananalyse!CE85=1,VLOOKUP(CE$5,Kruistabel!$B$6:$F$9,MATCH($C85,Kruistabel!$C$5:$F$5,0)+1,FALSE)+MIN(Kruistabel!$C$15,IF($D85="Ja",Kruistabel!$C$13,0)+IF(CE$6="Ja",Kruistabel!$C$14,0)),"")</f>
        <v>#N/A</v>
      </c>
      <c r="CF85" s="326" t="e">
        <f ca="1">IF(Plananalyse!CF85=1,VLOOKUP(CF$5,Kruistabel!$B$6:$F$9,MATCH($C85,Kruistabel!$C$5:$F$5,0)+1,FALSE)+MIN(Kruistabel!$C$15,IF($D85="Ja",Kruistabel!$C$13,0)+IF(CF$6="Ja",Kruistabel!$C$14,0)),"")</f>
        <v>#N/A</v>
      </c>
      <c r="CG85" s="326" t="e">
        <f ca="1">IF(Plananalyse!CG85=1,VLOOKUP(CG$5,Kruistabel!$B$6:$F$9,MATCH($C85,Kruistabel!$C$5:$F$5,0)+1,FALSE)+MIN(Kruistabel!$C$15,IF($D85="Ja",Kruistabel!$C$13,0)+IF(CG$6="Ja",Kruistabel!$C$14,0)),"")</f>
        <v>#REF!</v>
      </c>
      <c r="CH85" s="326" t="e">
        <f ca="1">IF(Plananalyse!CH85=1,VLOOKUP(CH$5,Kruistabel!$B$6:$F$9,MATCH($C85,Kruistabel!$C$5:$F$5,0)+1,FALSE)+MIN(Kruistabel!$C$15,IF($D85="Ja",Kruistabel!$C$13,0)+IF(CH$6="Ja",Kruistabel!$C$14,0)),"")</f>
        <v>#REF!</v>
      </c>
      <c r="CI85" s="65"/>
      <c r="CJ85" s="326" t="e">
        <f ca="1">IF(Plananalyse!CJ85=1,VLOOKUP(CJ$5,Kruistabel!$B$6:$F$9,MATCH($C85,Kruistabel!$C$5:$F$5,0)+1,FALSE)+MIN(Kruistabel!$C$15,IF($D85="Ja",Kruistabel!$C$13,0)+IF(CJ$6="Ja",Kruistabel!$C$14,0)),"")</f>
        <v>#N/A</v>
      </c>
      <c r="CK85" s="326" t="e">
        <f ca="1">IF(Plananalyse!CK85=1,VLOOKUP(CK$5,Kruistabel!$B$6:$F$9,MATCH($C85,Kruistabel!$C$5:$F$5,0)+1,FALSE)+MIN(Kruistabel!$C$15,IF($D85="Ja",Kruistabel!$C$13,0)+IF(CK$6="Ja",Kruistabel!$C$14,0)),"")</f>
        <v>#N/A</v>
      </c>
      <c r="CL85" s="326" t="e">
        <f ca="1">IF(Plananalyse!CL85=1,VLOOKUP(CL$5,Kruistabel!$B$6:$F$9,MATCH($C85,Kruistabel!$C$5:$F$5,0)+1,FALSE)+MIN(Kruistabel!$C$15,IF($D85="Ja",Kruistabel!$C$13,0)+IF(CL$6="Ja",Kruistabel!$C$14,0)),"")</f>
        <v>#N/A</v>
      </c>
      <c r="CM85" s="326" t="e">
        <f ca="1">IF(Plananalyse!CM85=1,VLOOKUP(CM$5,Kruistabel!$B$6:$F$9,MATCH($C85,Kruistabel!$C$5:$F$5,0)+1,FALSE)+MIN(Kruistabel!$C$15,IF($D85="Ja",Kruistabel!$C$13,0)+IF(CM$6="Ja",Kruistabel!$C$14,0)),"")</f>
        <v>#N/A</v>
      </c>
      <c r="CN85" s="326" t="e">
        <f ca="1">IF(Plananalyse!CN85=1,VLOOKUP(CN$5,Kruistabel!$B$6:$F$9,MATCH($C85,Kruistabel!$C$5:$F$5,0)+1,FALSE)+MIN(Kruistabel!$C$15,IF($D85="Ja",Kruistabel!$C$13,0)+IF(CN$6="Ja",Kruistabel!$C$14,0)),"")</f>
        <v>#N/A</v>
      </c>
      <c r="CO85" s="326" t="e">
        <f ca="1">IF(Plananalyse!CO85=1,VLOOKUP(CO$5,Kruistabel!$B$6:$F$9,MATCH($C85,Kruistabel!$C$5:$F$5,0)+1,FALSE)+MIN(Kruistabel!$C$15,IF($D85="Ja",Kruistabel!$C$13,0)+IF(CO$6="Ja",Kruistabel!$C$14,0)),"")</f>
        <v>#N/A</v>
      </c>
      <c r="CP85" s="326" t="e">
        <f ca="1">IF(Plananalyse!CP85=1,VLOOKUP(CP$5,Kruistabel!$B$6:$F$9,MATCH($C85,Kruistabel!$C$5:$F$5,0)+1,FALSE)+MIN(Kruistabel!$C$15,IF($D85="Ja",Kruistabel!$C$13,0)+IF(CP$6="Ja",Kruistabel!$C$14,0)),"")</f>
        <v>#N/A</v>
      </c>
      <c r="CQ85" s="326" t="e">
        <f ca="1">IF(Plananalyse!CQ85=1,VLOOKUP(CQ$5,Kruistabel!$B$6:$F$9,MATCH($C85,Kruistabel!$C$5:$F$5,0)+1,FALSE)+MIN(Kruistabel!$C$15,IF($D85="Ja",Kruistabel!$C$13,0)+IF(CQ$6="Ja",Kruistabel!$C$14,0)),"")</f>
        <v>#N/A</v>
      </c>
      <c r="CR85" s="326" t="e">
        <f ca="1">IF(Plananalyse!CR85=1,VLOOKUP(CR$5,Kruistabel!$B$6:$F$9,MATCH($C85,Kruistabel!$C$5:$F$5,0)+1,FALSE)+MIN(Kruistabel!$C$15,IF($D85="Ja",Kruistabel!$C$13,0)+IF(CR$6="Ja",Kruistabel!$C$14,0)),"")</f>
        <v>#N/A</v>
      </c>
      <c r="CS85" s="326" t="e">
        <f ca="1">IF(Plananalyse!CS85=1,VLOOKUP(CS$5,Kruistabel!$B$6:$F$9,MATCH($C85,Kruistabel!$C$5:$F$5,0)+1,FALSE)+MIN(Kruistabel!$C$15,IF($D85="Ja",Kruistabel!$C$13,0)+IF(CS$6="Ja",Kruistabel!$C$14,0)),"")</f>
        <v>#N/A</v>
      </c>
      <c r="CT85" s="326" t="e">
        <f ca="1">IF(Plananalyse!CT85=1,VLOOKUP(CT$5,Kruistabel!$B$6:$F$9,MATCH($C85,Kruistabel!$C$5:$F$5,0)+1,FALSE)+MIN(Kruistabel!$C$15,IF($D85="Ja",Kruistabel!$C$13,0)+IF(CT$6="Ja",Kruistabel!$C$14,0)),"")</f>
        <v>#N/A</v>
      </c>
      <c r="CU85" s="326" t="e">
        <f ca="1">IF(Plananalyse!CU85=1,VLOOKUP(CU$5,Kruistabel!$B$6:$F$9,MATCH($C85,Kruistabel!$C$5:$F$5,0)+1,FALSE)+MIN(Kruistabel!$C$15,IF($D85="Ja",Kruistabel!$C$13,0)+IF(CU$6="Ja",Kruistabel!$C$14,0)),"")</f>
        <v>#N/A</v>
      </c>
      <c r="CV85" s="326" t="e">
        <f ca="1">IF(Plananalyse!CV85=1,VLOOKUP(CV$5,Kruistabel!$B$6:$F$9,MATCH($C85,Kruistabel!$C$5:$F$5,0)+1,FALSE)+MIN(Kruistabel!$C$15,IF($D85="Ja",Kruistabel!$C$13,0)+IF(CV$6="Ja",Kruistabel!$C$14,0)),"")</f>
        <v>#N/A</v>
      </c>
      <c r="CW85" s="326" t="e">
        <f ca="1">IF(Plananalyse!CW85=1,VLOOKUP(CW$5,Kruistabel!$B$6:$F$9,MATCH($C85,Kruistabel!$C$5:$F$5,0)+1,FALSE)+MIN(Kruistabel!$C$15,IF($D85="Ja",Kruistabel!$C$13,0)+IF(CW$6="Ja",Kruistabel!$C$14,0)),"")</f>
        <v>#N/A</v>
      </c>
      <c r="CX85" s="326" t="e">
        <f ca="1">IF(Plananalyse!CX85=1,VLOOKUP(CX$5,Kruistabel!$B$6:$F$9,MATCH($C85,Kruistabel!$C$5:$F$5,0)+1,FALSE)+MIN(Kruistabel!$C$15,IF($D85="Ja",Kruistabel!$C$13,0)+IF(CX$6="Ja",Kruistabel!$C$14,0)),"")</f>
        <v>#N/A</v>
      </c>
      <c r="CY85" s="326" t="e">
        <f ca="1">IF(Plananalyse!CY85=1,VLOOKUP(CY$5,Kruistabel!$B$6:$F$9,MATCH($C85,Kruistabel!$C$5:$F$5,0)+1,FALSE)+MIN(Kruistabel!$C$15,IF($D85="Ja",Kruistabel!$C$13,0)+IF(CY$6="Ja",Kruistabel!$C$14,0)),"")</f>
        <v>#N/A</v>
      </c>
      <c r="CZ85" s="326" t="e">
        <f ca="1">IF(Plananalyse!CZ85=1,VLOOKUP(CZ$5,Kruistabel!$B$6:$F$9,MATCH($C85,Kruistabel!$C$5:$F$5,0)+1,FALSE)+MIN(Kruistabel!$C$15,IF($D85="Ja",Kruistabel!$C$13,0)+IF(CZ$6="Ja",Kruistabel!$C$14,0)),"")</f>
        <v>#N/A</v>
      </c>
      <c r="DA85" s="326" t="e">
        <f ca="1">IF(Plananalyse!DA85=1,VLOOKUP(DA$5,Kruistabel!$B$6:$F$9,MATCH($C85,Kruistabel!$C$5:$F$5,0)+1,FALSE)+MIN(Kruistabel!$C$15,IF($D85="Ja",Kruistabel!$C$13,0)+IF(DA$6="Ja",Kruistabel!$C$14,0)),"")</f>
        <v>#N/A</v>
      </c>
      <c r="DB85" s="326" t="e">
        <f ca="1">IF(Plananalyse!DB85=1,VLOOKUP(DB$5,Kruistabel!$B$6:$F$9,MATCH($C85,Kruistabel!$C$5:$F$5,0)+1,FALSE)+MIN(Kruistabel!$C$15,IF($D85="Ja",Kruistabel!$C$13,0)+IF(DB$6="Ja",Kruistabel!$C$14,0)),"")</f>
        <v>#N/A</v>
      </c>
      <c r="DC85" s="326" t="e">
        <f ca="1">IF(Plananalyse!DC85=1,VLOOKUP(DC$5,Kruistabel!$B$6:$F$9,MATCH($C85,Kruistabel!$C$5:$F$5,0)+1,FALSE)+MIN(Kruistabel!$C$15,IF($D85="Ja",Kruistabel!$C$13,0)+IF(DC$6="Ja",Kruistabel!$C$14,0)),"")</f>
        <v>#N/A</v>
      </c>
      <c r="DD85" s="327"/>
      <c r="DE85" s="326" t="e">
        <f ca="1">IF(Plananalyse!DE85=1,VLOOKUP(DE$5,Kruistabel!$B$6:$F$9,MATCH($C85,Kruistabel!$C$5:$F$5,0)+1,FALSE)+MIN(Kruistabel!$C$15,IF($D85="Ja",Kruistabel!$C$13,0)+IF(DE$6="Ja",Kruistabel!$C$14,0)),"")</f>
        <v>#N/A</v>
      </c>
      <c r="DF85" s="326" t="e">
        <f ca="1">IF(Plananalyse!DF85=1,VLOOKUP(DF$5,Kruistabel!$B$6:$F$9,MATCH($C85,Kruistabel!$C$5:$F$5,0)+1,FALSE)+MIN(Kruistabel!$C$15,IF($D85="Ja",Kruistabel!$C$13,0)+IF(DF$6="Ja",Kruistabel!$C$14,0)),"")</f>
        <v>#N/A</v>
      </c>
      <c r="DG85" s="326" t="e">
        <f ca="1">IF(Plananalyse!DG85=1,VLOOKUP(DG$5,Kruistabel!$B$6:$F$9,MATCH($C85,Kruistabel!$C$5:$F$5,0)+1,FALSE)+MIN(Kruistabel!$C$15,IF($D85="Ja",Kruistabel!$C$13,0)+IF(DG$6="Ja",Kruistabel!$C$14,0)),"")</f>
        <v>#N/A</v>
      </c>
      <c r="DH85" s="326" t="e">
        <f ca="1">IF(Plananalyse!DH85=1,VLOOKUP(DH$5,Kruistabel!$B$6:$F$9,MATCH($C85,Kruistabel!$C$5:$F$5,0)+1,FALSE)+MIN(Kruistabel!$C$15,IF($D85="Ja",Kruistabel!$C$13,0)+IF(DH$6="Ja",Kruistabel!$C$14,0)),"")</f>
        <v>#N/A</v>
      </c>
      <c r="DI85" s="326" t="e">
        <f ca="1">IF(Plananalyse!DI85=1,VLOOKUP(DI$5,Kruistabel!$B$6:$F$9,MATCH($C85,Kruistabel!$C$5:$F$5,0)+1,FALSE)+MIN(Kruistabel!$C$15,IF($D85="Ja",Kruistabel!$C$13,0)+IF(DI$6="Ja",Kruistabel!$C$14,0)),"")</f>
        <v>#N/A</v>
      </c>
      <c r="DJ85" s="326" t="e">
        <f ca="1">IF(Plananalyse!DJ85=1,VLOOKUP(DJ$5,Kruistabel!$B$6:$F$9,MATCH($C85,Kruistabel!$C$5:$F$5,0)+1,FALSE)+MIN(Kruistabel!$C$15,IF($D85="Ja",Kruistabel!$C$13,0)+IF(DJ$6="Ja",Kruistabel!$C$14,0)),"")</f>
        <v>#N/A</v>
      </c>
      <c r="DK85" s="326" t="e">
        <f ca="1">IF(Plananalyse!DK85=1,VLOOKUP(DK$5,Kruistabel!$B$6:$F$9,MATCH($C85,Kruistabel!$C$5:$F$5,0)+1,FALSE)+MIN(Kruistabel!$C$15,IF($D85="Ja",Kruistabel!$C$13,0)+IF(DK$6="Ja",Kruistabel!$C$14,0)),"")</f>
        <v>#REF!</v>
      </c>
      <c r="DL85" s="326" t="e">
        <f ca="1">IF(Plananalyse!DL85=1,VLOOKUP(DL$5,Kruistabel!$B$6:$F$9,MATCH($C85,Kruistabel!$C$5:$F$5,0)+1,FALSE)+MIN(Kruistabel!$C$15,IF($D85="Ja",Kruistabel!$C$13,0)+IF(DL$6="Ja",Kruistabel!$C$14,0)),"")</f>
        <v>#REF!</v>
      </c>
      <c r="DM85" s="327"/>
      <c r="DN85" s="326" t="e">
        <f ca="1">IF(Plananalyse!DN85=1,VLOOKUP(DN$5,Kruistabel!$B$6:$F$9,MATCH($C85,Kruistabel!$C$5:$F$5,0)+1,FALSE)+MIN(Kruistabel!$C$15,IF($D85="Ja",Kruistabel!$C$13,0)+IF(DN$6="Ja",Kruistabel!$C$14,0)),"")</f>
        <v>#N/A</v>
      </c>
      <c r="DO85" s="326" t="e">
        <f ca="1">IF(Plananalyse!DO85=1,VLOOKUP(DO$5,Kruistabel!$B$6:$F$9,MATCH($C85,Kruistabel!$C$5:$F$5,0)+1,FALSE)+MIN(Kruistabel!$C$15,IF($D85="Ja",Kruistabel!$C$13,0)+IF(DO$6="Ja",Kruistabel!$C$14,0)),"")</f>
        <v>#N/A</v>
      </c>
      <c r="DP85" s="326" t="e">
        <f ca="1">IF(Plananalyse!DP85=1,VLOOKUP(DP$5,Kruistabel!$B$6:$F$9,MATCH($C85,Kruistabel!$C$5:$F$5,0)+1,FALSE)+MIN(Kruistabel!$C$15,IF($D85="Ja",Kruistabel!$C$13,0)+IF(DP$6="Ja",Kruistabel!$C$14,0)),"")</f>
        <v>#N/A</v>
      </c>
      <c r="DQ85" s="326" t="e">
        <f ca="1">IF(Plananalyse!DQ85=1,VLOOKUP(DQ$5,Kruistabel!$B$6:$F$9,MATCH($C85,Kruistabel!$C$5:$F$5,0)+1,FALSE)+MIN(Kruistabel!$C$15,IF($D85="Ja",Kruistabel!$C$13,0)+IF(DQ$6="Ja",Kruistabel!$C$14,0)),"")</f>
        <v>#N/A</v>
      </c>
      <c r="DR85" s="326" t="e">
        <f ca="1">IF(Plananalyse!DR85=1,VLOOKUP(DR$5,Kruistabel!$B$6:$F$9,MATCH($C85,Kruistabel!$C$5:$F$5,0)+1,FALSE)+MIN(Kruistabel!$C$15,IF($D85="Ja",Kruistabel!$C$13,0)+IF(DR$6="Ja",Kruistabel!$C$14,0)),"")</f>
        <v>#N/A</v>
      </c>
      <c r="DS85" s="326" t="e">
        <f ca="1">IF(Plananalyse!DS85=1,VLOOKUP(DS$5,Kruistabel!$B$6:$F$9,MATCH($C85,Kruistabel!$C$5:$F$5,0)+1,FALSE)+MIN(Kruistabel!$C$15,IF($D85="Ja",Kruistabel!$C$13,0)+IF(DS$6="Ja",Kruistabel!$C$14,0)),"")</f>
        <v>#N/A</v>
      </c>
      <c r="DT85" s="326" t="e">
        <f ca="1">IF(Plananalyse!DT85=1,VLOOKUP(DT$5,Kruistabel!$B$6:$F$9,MATCH($C85,Kruistabel!$C$5:$F$5,0)+1,FALSE)+MIN(Kruistabel!$C$15,IF($D85="Ja",Kruistabel!$C$13,0)+IF(DT$6="Ja",Kruistabel!$C$14,0)),"")</f>
        <v>#N/A</v>
      </c>
      <c r="DU85" s="326" t="e">
        <f ca="1">IF(Plananalyse!DU85=1,VLOOKUP(DU$5,Kruistabel!$B$6:$F$9,MATCH($C85,Kruistabel!$C$5:$F$5,0)+1,FALSE)+MIN(Kruistabel!$C$15,IF($D85="Ja",Kruistabel!$C$13,0)+IF(DU$6="Ja",Kruistabel!$C$14,0)),"")</f>
        <v>#N/A</v>
      </c>
      <c r="DV85" s="326" t="e">
        <f ca="1">IF(Plananalyse!DV85=1,VLOOKUP(DV$5,Kruistabel!$B$6:$F$9,MATCH($C85,Kruistabel!$C$5:$F$5,0)+1,FALSE)+MIN(Kruistabel!$C$15,IF($D85="Ja",Kruistabel!$C$13,0)+IF(DV$6="Ja",Kruistabel!$C$14,0)),"")</f>
        <v>#N/A</v>
      </c>
      <c r="DW85" s="326" t="e">
        <f ca="1">IF(Plananalyse!DW85=1,VLOOKUP(DW$5,Kruistabel!$B$6:$F$9,MATCH($C85,Kruistabel!$C$5:$F$5,0)+1,FALSE)+MIN(Kruistabel!$C$15,IF($D85="Ja",Kruistabel!$C$13,0)+IF(DW$6="Ja",Kruistabel!$C$14,0)),"")</f>
        <v>#REF!</v>
      </c>
      <c r="DX85" s="326" t="e">
        <f ca="1">IF(Plananalyse!DX85=1,VLOOKUP(DX$5,Kruistabel!$B$6:$F$9,MATCH($C85,Kruistabel!$C$5:$F$5,0)+1,FALSE)+MIN(Kruistabel!$C$15,IF($D85="Ja",Kruistabel!$C$13,0)+IF(DX$6="Ja",Kruistabel!$C$14,0)),"")</f>
        <v>#REF!</v>
      </c>
      <c r="DY85" s="327"/>
      <c r="DZ85" s="326" t="e">
        <f ca="1">IF(Plananalyse!DZ85=1,VLOOKUP(DZ$5,Kruistabel!$B$6:$F$9,MATCH($C85,Kruistabel!$C$5:$F$5,0)+1,FALSE)+MIN(Kruistabel!$C$15,IF($D85="Ja",Kruistabel!$C$13,0)+IF(DZ$6="Ja",Kruistabel!$C$14,0)),"")</f>
        <v>#N/A</v>
      </c>
      <c r="EA85" s="326" t="e">
        <f ca="1">IF(Plananalyse!EA85=1,VLOOKUP(EA$5,Kruistabel!$B$6:$F$9,MATCH($C85,Kruistabel!$C$5:$F$5,0)+1,FALSE)+MIN(Kruistabel!$C$15,IF($D85="Ja",Kruistabel!$C$13,0)+IF(EA$6="Ja",Kruistabel!$C$14,0)),"")</f>
        <v>#N/A</v>
      </c>
      <c r="EB85" s="326" t="e">
        <f ca="1">IF(Plananalyse!EB85=1,VLOOKUP(EB$5,Kruistabel!$B$6:$F$9,MATCH($C85,Kruistabel!$C$5:$F$5,0)+1,FALSE)+MIN(Kruistabel!$C$15,IF($D85="Ja",Kruistabel!$C$13,0)+IF(EB$6="Ja",Kruistabel!$C$14,0)),"")</f>
        <v>#REF!</v>
      </c>
      <c r="EC85" s="326" t="e">
        <f ca="1">IF(Plananalyse!EC85=1,VLOOKUP(EC$5,Kruistabel!$B$6:$F$9,MATCH($C85,Kruistabel!$C$5:$F$5,0)+1,FALSE)+MIN(Kruistabel!$C$15,IF($D85="Ja",Kruistabel!$C$13,0)+IF(EC$6="Ja",Kruistabel!$C$14,0)),"")</f>
        <v>#REF!</v>
      </c>
      <c r="ED85" s="327"/>
      <c r="EE85" s="326" t="e">
        <f ca="1">IF(Plananalyse!EE85=1,VLOOKUP(EE$5,Kruistabel!$B$6:$F$9,MATCH($C85,Kruistabel!$C$5:$F$5,0)+1,FALSE)+MIN(Kruistabel!$C$15,IF($D85="Ja",Kruistabel!$C$13,0)+IF(EE$6="Ja",Kruistabel!$C$14,0)),"")</f>
        <v>#N/A</v>
      </c>
      <c r="EF85" s="326" t="e">
        <f ca="1">IF(Plananalyse!EF85=1,VLOOKUP(EF$5,Kruistabel!$B$6:$F$9,MATCH($C85,Kruistabel!$C$5:$F$5,0)+1,FALSE)+MIN(Kruistabel!$C$15,IF($D85="Ja",Kruistabel!$C$13,0)+IF(EF$6="Ja",Kruistabel!$C$14,0)),"")</f>
        <v>#N/A</v>
      </c>
      <c r="EG85" s="326" t="e">
        <f ca="1">IF(Plananalyse!EG85=1,VLOOKUP(EG$5,Kruistabel!$B$6:$F$9,MATCH($C85,Kruistabel!$C$5:$F$5,0)+1,FALSE)+MIN(Kruistabel!$C$15,IF($D85="Ja",Kruistabel!$C$13,0)+IF(EG$6="Ja",Kruistabel!$C$14,0)),"")</f>
        <v>#N/A</v>
      </c>
      <c r="EH85" s="326" t="e">
        <f ca="1">IF(Plananalyse!EH85=1,VLOOKUP(EH$5,Kruistabel!$B$6:$F$9,MATCH($C85,Kruistabel!$C$5:$F$5,0)+1,FALSE)+MIN(Kruistabel!$C$15,IF($D85="Ja",Kruistabel!$C$13,0)+IF(EH$6="Ja",Kruistabel!$C$14,0)),"")</f>
        <v>#REF!</v>
      </c>
      <c r="EI85" s="326" t="e">
        <f ca="1">IF(Plananalyse!EI85=1,VLOOKUP(EI$5,Kruistabel!$B$6:$F$9,MATCH($C85,Kruistabel!$C$5:$F$5,0)+1,FALSE)+MIN(Kruistabel!$C$15,IF($D85="Ja",Kruistabel!$C$13,0)+IF(EI$6="Ja",Kruistabel!$C$14,0)),"")</f>
        <v>#REF!</v>
      </c>
      <c r="EJ85" s="331" t="str">
        <f>IF(Plananalyse!EJ85=1,VLOOKUP(EJ$5,Kruistabel!$B$6:$F$9,MATCH($C85,Kruistabel!$C$5:$F$5,0)+1,FALSE)+MIN(Kruistabel!$C$15,IF($D85="Ja",Kruistabel!$C$13,0)+IF(EJ$6="Ja",Kruistabel!$C$14,0)),"")</f>
        <v/>
      </c>
      <c r="EK85" s="164"/>
      <c r="EL85" s="164"/>
      <c r="EM85" s="164"/>
      <c r="EN85" s="164"/>
    </row>
    <row r="86" spans="1:144" hidden="1">
      <c r="B86" s="337" t="s">
        <v>183</v>
      </c>
      <c r="C86" s="160" t="str">
        <f>_xlfn.IFNA(VLOOKUP($B86,Classificatietabel!$B$6:$I$91,C$7,FALSE),"")</f>
        <v/>
      </c>
      <c r="D86" s="160" t="str">
        <f>_xlfn.IFNA(VLOOKUP($B86,Classificatietabel!$B$6:$I$91,D$7,FALSE),"")</f>
        <v/>
      </c>
      <c r="E86" s="119" t="str">
        <f>IF(AND(D86="laag",$D$3=1),0,_xlfn.IFNA(IF(VLOOKUP($B86,Classificatietabel!$B$6:$H$91,$E$5,FALSE)="Ja",1,0),""))</f>
        <v/>
      </c>
      <c r="F86" s="163"/>
      <c r="G86" s="326" t="e">
        <f>IF(Plananalyse!G86=1,VLOOKUP(G$5,Kruistabel!$B$6:$F$9,MATCH($C86,Kruistabel!$C$5:$F$5,0)+1,FALSE)+MIN(Kruistabel!$C$15,IF($D86="Ja",Kruistabel!$C$13,0)+IF(G$6="Ja",Kruistabel!$C$14,0)),"")</f>
        <v>#N/A</v>
      </c>
      <c r="H86" s="326" t="e">
        <f>IF(Plananalyse!H86=1,VLOOKUP(H$5,Kruistabel!$B$6:$F$9,MATCH($C86,Kruistabel!$C$5:$F$5,0)+1,FALSE)+MIN(Kruistabel!$C$15,IF($D86="Ja",Kruistabel!$C$13,0)+IF(H$6="Ja",Kruistabel!$C$14,0)),"")</f>
        <v>#N/A</v>
      </c>
      <c r="I86" s="326" t="e">
        <f>IF(Plananalyse!I86=1,VLOOKUP(I$5,Kruistabel!$B$6:$F$9,MATCH($C86,Kruistabel!$C$5:$F$5,0)+1,FALSE)+MIN(Kruistabel!$C$15,IF($D86="Ja",Kruistabel!$C$13,0)+IF(I$6="Ja",Kruistabel!$C$14,0)),"")</f>
        <v>#N/A</v>
      </c>
      <c r="J86" s="326" t="e">
        <f>IF(Plananalyse!J86=1,VLOOKUP(J$5,Kruistabel!$B$6:$F$9,MATCH($C86,Kruistabel!$C$5:$F$5,0)+1,FALSE)+MIN(Kruistabel!$C$15,IF($D86="Ja",Kruistabel!$C$13,0)+IF(J$6="Ja",Kruistabel!$C$14,0)),"")</f>
        <v>#N/A</v>
      </c>
      <c r="K86" s="326" t="e">
        <f>IF(Plananalyse!K86=1,VLOOKUP(K$5,Kruistabel!$B$6:$F$9,MATCH($C86,Kruistabel!$C$5:$F$5,0)+1,FALSE)+MIN(Kruistabel!$C$15,IF($D86="Ja",Kruistabel!$C$13,0)+IF(K$6="Ja",Kruistabel!$C$14,0)),"")</f>
        <v>#N/A</v>
      </c>
      <c r="L86" s="326" t="e">
        <f>IF(Plananalyse!L86=1,VLOOKUP(L$5,Kruistabel!$B$6:$F$9,MATCH($C86,Kruistabel!$C$5:$F$5,0)+1,FALSE)+MIN(Kruistabel!$C$15,IF($D86="Ja",Kruistabel!$C$13,0)+IF(L$6="Ja",Kruistabel!$C$14,0)),"")</f>
        <v>#N/A</v>
      </c>
      <c r="M86" s="326" t="e">
        <f>IF(Plananalyse!M86=1,VLOOKUP(M$5,Kruistabel!$B$6:$F$9,MATCH($C86,Kruistabel!$C$5:$F$5,0)+1,FALSE)+MIN(Kruistabel!$C$15,IF($D86="Ja",Kruistabel!$C$13,0)+IF(M$6="Ja",Kruistabel!$C$14,0)),"")</f>
        <v>#N/A</v>
      </c>
      <c r="N86" s="326" t="e">
        <f>IF(Plananalyse!N86=1,VLOOKUP(N$5,Kruistabel!$B$6:$F$9,MATCH($C86,Kruistabel!$C$5:$F$5,0)+1,FALSE)+MIN(Kruistabel!$C$15,IF($D86="Ja",Kruistabel!$C$13,0)+IF(N$6="Ja",Kruistabel!$C$14,0)),"")</f>
        <v>#N/A</v>
      </c>
      <c r="O86" s="326" t="e">
        <f>IF(Plananalyse!O86=1,VLOOKUP(O$5,Kruistabel!$B$6:$F$9,MATCH($C86,Kruistabel!$C$5:$F$5,0)+1,FALSE)+MIN(Kruistabel!$C$15,IF($D86="Ja",Kruistabel!$C$13,0)+IF(O$6="Ja",Kruistabel!$C$14,0)),"")</f>
        <v>#N/A</v>
      </c>
      <c r="P86" s="326" t="e">
        <f>IF(Plananalyse!P86=1,VLOOKUP(P$5,Kruistabel!$B$6:$F$9,MATCH($C86,Kruistabel!$C$5:$F$5,0)+1,FALSE)+MIN(Kruistabel!$C$15,IF($D86="Ja",Kruistabel!$C$13,0)+IF(P$6="Ja",Kruistabel!$C$14,0)),"")</f>
        <v>#N/A</v>
      </c>
      <c r="Q86" s="326" t="e">
        <f>IF(Plananalyse!Q86=1,VLOOKUP(Q$5,Kruistabel!$B$6:$F$9,MATCH($C86,Kruistabel!$C$5:$F$5,0)+1,FALSE)+MIN(Kruistabel!$C$15,IF($D86="Ja",Kruistabel!$C$13,0)+IF(Q$6="Ja",Kruistabel!$C$14,0)),"")</f>
        <v>#N/A</v>
      </c>
      <c r="R86" s="326" t="e">
        <f>IF(Plananalyse!R86=1,VLOOKUP(R$5,Kruistabel!$B$6:$F$9,MATCH($C86,Kruistabel!$C$5:$F$5,0)+1,FALSE)+MIN(Kruistabel!$C$15,IF($D86="Ja",Kruistabel!$C$13,0)+IF(R$6="Ja",Kruistabel!$C$14,0)),"")</f>
        <v>#N/A</v>
      </c>
      <c r="S86" s="326" t="e">
        <f>IF(Plananalyse!S86=1,VLOOKUP(S$5,Kruistabel!$B$6:$F$9,MATCH($C86,Kruistabel!$C$5:$F$5,0)+1,FALSE)+MIN(Kruistabel!$C$15,IF($D86="Ja",Kruistabel!$C$13,0)+IF(S$6="Ja",Kruistabel!$C$14,0)),"")</f>
        <v>#N/A</v>
      </c>
      <c r="T86" s="326" t="e">
        <f>IF(Plananalyse!T86=1,VLOOKUP(T$5,Kruistabel!$B$6:$F$9,MATCH($C86,Kruistabel!$C$5:$F$5,0)+1,FALSE)+MIN(Kruistabel!$C$15,IF($D86="Ja",Kruistabel!$C$13,0)+IF(T$6="Ja",Kruistabel!$C$14,0)),"")</f>
        <v>#N/A</v>
      </c>
      <c r="U86" s="326" t="e">
        <f>IF(Plananalyse!U86=1,VLOOKUP(U$5,Kruistabel!$B$6:$F$9,MATCH($C86,Kruistabel!$C$5:$F$5,0)+1,FALSE)+MIN(Kruistabel!$C$15,IF($D86="Ja",Kruistabel!$C$13,0)+IF(U$6="Ja",Kruistabel!$C$14,0)),"")</f>
        <v>#N/A</v>
      </c>
      <c r="V86" s="326" t="e">
        <f>IF(Plananalyse!V86=1,VLOOKUP(V$5,Kruistabel!$B$6:$F$9,MATCH($C86,Kruistabel!$C$5:$F$5,0)+1,FALSE)+MIN(Kruistabel!$C$15,IF($D86="Ja",Kruistabel!$C$13,0)+IF(V$6="Ja",Kruistabel!$C$14,0)),"")</f>
        <v>#N/A</v>
      </c>
      <c r="W86" s="326" t="e">
        <f>IF(Plananalyse!W86=1,VLOOKUP(W$5,Kruistabel!$B$6:$F$9,MATCH($C86,Kruistabel!$C$5:$F$5,0)+1,FALSE)+MIN(Kruistabel!$C$15,IF($D86="Ja",Kruistabel!$C$13,0)+IF(W$6="Ja",Kruistabel!$C$14,0)),"")</f>
        <v>#N/A</v>
      </c>
      <c r="X86" s="326" t="e">
        <f>IF(Plananalyse!X86=1,VLOOKUP(X$5,Kruistabel!$B$6:$F$9,MATCH($C86,Kruistabel!$C$5:$F$5,0)+1,FALSE)+MIN(Kruistabel!$C$15,IF($D86="Ja",Kruistabel!$C$13,0)+IF(X$6="Ja",Kruistabel!$C$14,0)),"")</f>
        <v>#N/A</v>
      </c>
      <c r="Y86" s="326" t="e">
        <f>IF(Plananalyse!Y86=1,VLOOKUP(Y$5,Kruistabel!$B$6:$F$9,MATCH($C86,Kruistabel!$C$5:$F$5,0)+1,FALSE)+MIN(Kruistabel!$C$15,IF($D86="Ja",Kruistabel!$C$13,0)+IF(Y$6="Ja",Kruistabel!$C$14,0)),"")</f>
        <v>#N/A</v>
      </c>
      <c r="Z86" s="326" t="e">
        <f>IF(Plananalyse!Z86=1,VLOOKUP(Z$5,Kruistabel!$B$6:$F$9,MATCH($C86,Kruistabel!$C$5:$F$5,0)+1,FALSE)+MIN(Kruistabel!$C$15,IF($D86="Ja",Kruistabel!$C$13,0)+IF(Z$6="Ja",Kruistabel!$C$14,0)),"")</f>
        <v>#N/A</v>
      </c>
      <c r="AA86" s="326" t="e">
        <f>IF(Plananalyse!AA86=1,VLOOKUP(AA$5,Kruistabel!$B$6:$F$9,MATCH($C86,Kruistabel!$C$5:$F$5,0)+1,FALSE)+MIN(Kruistabel!$C$15,IF($D86="Ja",Kruistabel!$C$13,0)+IF(AA$6="Ja",Kruistabel!$C$14,0)),"")</f>
        <v>#N/A</v>
      </c>
      <c r="AB86" s="326" t="e">
        <f>IF(Plananalyse!AB86=1,VLOOKUP(AB$5,Kruistabel!$B$6:$F$9,MATCH($C86,Kruistabel!$C$5:$F$5,0)+1,FALSE)+MIN(Kruistabel!$C$15,IF($D86="Ja",Kruistabel!$C$13,0)+IF(AB$6="Ja",Kruistabel!$C$14,0)),"")</f>
        <v>#N/A</v>
      </c>
      <c r="AC86" s="326" t="e">
        <f>IF(Plananalyse!AC86=1,VLOOKUP(AC$5,Kruistabel!$B$6:$F$9,MATCH($C86,Kruistabel!$C$5:$F$5,0)+1,FALSE)+MIN(Kruistabel!$C$15,IF($D86="Ja",Kruistabel!$C$13,0)+IF(AC$6="Ja",Kruistabel!$C$14,0)),"")</f>
        <v>#N/A</v>
      </c>
      <c r="AD86" s="326" t="e">
        <f>IF(Plananalyse!AD86=1,VLOOKUP(AD$5,Kruistabel!$B$6:$F$9,MATCH($C86,Kruistabel!$C$5:$F$5,0)+1,FALSE)+MIN(Kruistabel!$C$15,IF($D86="Ja",Kruistabel!$C$13,0)+IF(AD$6="Ja",Kruistabel!$C$14,0)),"")</f>
        <v>#N/A</v>
      </c>
      <c r="AE86" s="326" t="e">
        <f>IF(Plananalyse!AE86=1,VLOOKUP(AE$5,Kruistabel!$B$6:$F$9,MATCH($C86,Kruistabel!$C$5:$F$5,0)+1,FALSE)+MIN(Kruistabel!$C$15,IF($D86="Ja",Kruistabel!$C$13,0)+IF(AE$6="Ja",Kruistabel!$C$14,0)),"")</f>
        <v>#N/A</v>
      </c>
      <c r="AF86" s="326" t="e">
        <f>IF(Plananalyse!AF86=1,VLOOKUP(AF$5,Kruistabel!$B$6:$F$9,MATCH($C86,Kruistabel!$C$5:$F$5,0)+1,FALSE)+MIN(Kruistabel!$C$15,IF($D86="Ja",Kruistabel!$C$13,0)+IF(AF$6="Ja",Kruistabel!$C$14,0)),"")</f>
        <v>#N/A</v>
      </c>
      <c r="AG86" s="326" t="e">
        <f>IF(Plananalyse!AG86=1,VLOOKUP(AG$5,Kruistabel!$B$6:$F$9,MATCH($C86,Kruistabel!$C$5:$F$5,0)+1,FALSE)+MIN(Kruistabel!$C$15,IF($D86="Ja",Kruistabel!$C$13,0)+IF(AG$6="Ja",Kruistabel!$C$14,0)),"")</f>
        <v>#N/A</v>
      </c>
      <c r="AH86" s="326" t="e">
        <f>IF(Plananalyse!AH86=1,VLOOKUP(AH$5,Kruistabel!$B$6:$F$9,MATCH($C86,Kruistabel!$C$5:$F$5,0)+1,FALSE)+MIN(Kruistabel!$C$15,IF($D86="Ja",Kruistabel!$C$13,0)+IF(AH$6="Ja",Kruistabel!$C$14,0)),"")</f>
        <v>#N/A</v>
      </c>
      <c r="AI86" s="326" t="e">
        <f>IF(Plananalyse!AI86=1,VLOOKUP(AI$5,Kruistabel!$B$6:$F$9,MATCH($C86,Kruistabel!$C$5:$F$5,0)+1,FALSE)+MIN(Kruistabel!$C$15,IF($D86="Ja",Kruistabel!$C$13,0)+IF(AI$6="Ja",Kruistabel!$C$14,0)),"")</f>
        <v>#N/A</v>
      </c>
      <c r="AJ86" s="326" t="e">
        <f>IF(Plananalyse!AJ86=1,VLOOKUP(AJ$5,Kruistabel!$B$6:$F$9,MATCH($C86,Kruistabel!$C$5:$F$5,0)+1,FALSE)+MIN(Kruistabel!$C$15,IF($D86="Ja",Kruistabel!$C$13,0)+IF(AJ$6="Ja",Kruistabel!$C$14,0)),"")</f>
        <v>#N/A</v>
      </c>
      <c r="AK86" s="326" t="e">
        <f>IF(Plananalyse!AK86=1,VLOOKUP(AK$5,Kruistabel!$B$6:$F$9,MATCH($C86,Kruistabel!$C$5:$F$5,0)+1,FALSE)+MIN(Kruistabel!$C$15,IF($D86="Ja",Kruistabel!$C$13,0)+IF(AK$6="Ja",Kruistabel!$C$14,0)),"")</f>
        <v>#N/A</v>
      </c>
      <c r="AL86" s="326" t="e">
        <f>IF(Plananalyse!AL86=1,VLOOKUP(AL$5,Kruistabel!$B$6:$F$9,MATCH($C86,Kruistabel!$C$5:$F$5,0)+1,FALSE)+MIN(Kruistabel!$C$15,IF($D86="Ja",Kruistabel!$C$13,0)+IF(AL$6="Ja",Kruistabel!$C$14,0)),"")</f>
        <v>#N/A</v>
      </c>
      <c r="AM86" s="326" t="e">
        <f>IF(Plananalyse!AM86=1,VLOOKUP(AM$5,Kruistabel!$B$6:$F$9,MATCH($C86,Kruistabel!$C$5:$F$5,0)+1,FALSE)+MIN(Kruistabel!$C$15,IF($D86="Ja",Kruistabel!$C$13,0)+IF(AM$6="Ja",Kruistabel!$C$14,0)),"")</f>
        <v>#N/A</v>
      </c>
      <c r="AN86" s="327"/>
      <c r="AO86" s="326" t="e">
        <f>IF(Plananalyse!AO86=1,VLOOKUP(AO$5,Kruistabel!$B$6:$F$9,MATCH($C86,Kruistabel!$C$5:$F$5,0)+1,FALSE)+MIN(Kruistabel!$C$15,IF($D86="Ja",Kruistabel!$C$13,0)+IF(AO$6="Ja",Kruistabel!$C$14,0)),"")</f>
        <v>#N/A</v>
      </c>
      <c r="AP86" s="326" t="e">
        <f>IF(Plananalyse!AP86=1,VLOOKUP(AP$5,Kruistabel!$B$6:$F$9,MATCH($C86,Kruistabel!$C$5:$F$5,0)+1,FALSE)+MIN(Kruistabel!$C$15,IF($D86="Ja",Kruistabel!$C$13,0)+IF(AP$6="Ja",Kruistabel!$C$14,0)),"")</f>
        <v>#N/A</v>
      </c>
      <c r="AQ86" s="326" t="e">
        <f>IF(Plananalyse!AQ86=1,VLOOKUP(AQ$5,Kruistabel!$B$6:$F$9,MATCH($C86,Kruistabel!$C$5:$F$5,0)+1,FALSE)+MIN(Kruistabel!$C$15,IF($D86="Ja",Kruistabel!$C$13,0)+IF(AQ$6="Ja",Kruistabel!$C$14,0)),"")</f>
        <v>#N/A</v>
      </c>
      <c r="AR86" s="326" t="e">
        <f>IF(Plananalyse!AR86=1,VLOOKUP(AR$5,Kruistabel!$B$6:$F$9,MATCH($C86,Kruistabel!$C$5:$F$5,0)+1,FALSE)+MIN(Kruistabel!$C$15,IF($D86="Ja",Kruistabel!$C$13,0)+IF(AR$6="Ja",Kruistabel!$C$14,0)),"")</f>
        <v>#N/A</v>
      </c>
      <c r="AS86" s="326" t="e">
        <f>IF(Plananalyse!AS86=1,VLOOKUP(AS$5,Kruistabel!$B$6:$F$9,MATCH($C86,Kruistabel!$C$5:$F$5,0)+1,FALSE)+MIN(Kruistabel!$C$15,IF($D86="Ja",Kruistabel!$C$13,0)+IF(AS$6="Ja",Kruistabel!$C$14,0)),"")</f>
        <v>#N/A</v>
      </c>
      <c r="AT86" s="326" t="e">
        <f>IF(Plananalyse!AT86=1,VLOOKUP(AT$5,Kruistabel!$B$6:$F$9,MATCH($C86,Kruistabel!$C$5:$F$5,0)+1,FALSE)+MIN(Kruistabel!$C$15,IF($D86="Ja",Kruistabel!$C$13,0)+IF(AT$6="Ja",Kruistabel!$C$14,0)),"")</f>
        <v>#N/A</v>
      </c>
      <c r="AU86" s="326" t="e">
        <f>IF(Plananalyse!AU86=1,VLOOKUP(AU$5,Kruistabel!$B$6:$F$9,MATCH($C86,Kruistabel!$C$5:$F$5,0)+1,FALSE)+MIN(Kruistabel!$C$15,IF($D86="Ja",Kruistabel!$C$13,0)+IF(AU$6="Ja",Kruistabel!$C$14,0)),"")</f>
        <v>#N/A</v>
      </c>
      <c r="AV86" s="326" t="e">
        <f>IF(Plananalyse!AV86=1,VLOOKUP(AV$5,Kruistabel!$B$6:$F$9,MATCH($C86,Kruistabel!$C$5:$F$5,0)+1,FALSE)+MIN(Kruistabel!$C$15,IF($D86="Ja",Kruistabel!$C$13,0)+IF(AV$6="Ja",Kruistabel!$C$14,0)),"")</f>
        <v>#N/A</v>
      </c>
      <c r="AW86" s="326" t="e">
        <f>IF(Plananalyse!AW86=1,VLOOKUP(AW$5,Kruistabel!$B$6:$F$9,MATCH($C86,Kruistabel!$C$5:$F$5,0)+1,FALSE)+MIN(Kruistabel!$C$15,IF($D86="Ja",Kruistabel!$C$13,0)+IF(AW$6="Ja",Kruistabel!$C$14,0)),"")</f>
        <v>#N/A</v>
      </c>
      <c r="AX86" s="326" t="e">
        <f>IF(Plananalyse!AX86=1,VLOOKUP(AX$5,Kruistabel!$B$6:$F$9,MATCH($C86,Kruistabel!$C$5:$F$5,0)+1,FALSE)+MIN(Kruistabel!$C$15,IF($D86="Ja",Kruistabel!$C$13,0)+IF(AX$6="Ja",Kruistabel!$C$14,0)),"")</f>
        <v>#N/A</v>
      </c>
      <c r="AY86" s="327"/>
      <c r="AZ86" s="326" t="e">
        <f>IF(Plananalyse!AZ86=1,VLOOKUP(AZ$5,Kruistabel!$B$6:$F$9,MATCH($C86,Kruistabel!$C$5:$F$5,0)+1,FALSE)+MIN(Kruistabel!$C$15,IF($D86="Ja",Kruistabel!$C$13,0)+IF(AZ$6="Ja",Kruistabel!$C$14,0)),"")</f>
        <v>#N/A</v>
      </c>
      <c r="BA86" s="326" t="e">
        <f>IF(Plananalyse!BA86=1,VLOOKUP(BA$5,Kruistabel!$B$6:$F$9,MATCH($C86,Kruistabel!$C$5:$F$5,0)+1,FALSE)+MIN(Kruistabel!$C$15,IF($D86="Ja",Kruistabel!$C$13,0)+IF(BA$6="Ja",Kruistabel!$C$14,0)),"")</f>
        <v>#N/A</v>
      </c>
      <c r="BB86" s="326" t="e">
        <f>IF(Plananalyse!BB86=1,VLOOKUP(BB$5,Kruistabel!$B$6:$F$9,MATCH($C86,Kruistabel!$C$5:$F$5,0)+1,FALSE)+MIN(Kruistabel!$C$15,IF($D86="Ja",Kruistabel!$C$13,0)+IF(BB$6="Ja",Kruistabel!$C$14,0)),"")</f>
        <v>#N/A</v>
      </c>
      <c r="BC86" s="326" t="e">
        <f>IF(Plananalyse!BC86=1,VLOOKUP(BC$5,Kruistabel!$B$6:$F$9,MATCH($C86,Kruistabel!$C$5:$F$5,0)+1,FALSE)+MIN(Kruistabel!$C$15,IF($D86="Ja",Kruistabel!$C$13,0)+IF(BC$6="Ja",Kruistabel!$C$14,0)),"")</f>
        <v>#N/A</v>
      </c>
      <c r="BD86" s="326" t="e">
        <f>IF(Plananalyse!BD86=1,VLOOKUP(BD$5,Kruistabel!$B$6:$F$9,MATCH($C86,Kruistabel!$C$5:$F$5,0)+1,FALSE)+MIN(Kruistabel!$C$15,IF($D86="Ja",Kruistabel!$C$13,0)+IF(BD$6="Ja",Kruistabel!$C$14,0)),"")</f>
        <v>#N/A</v>
      </c>
      <c r="BE86" s="326" t="e">
        <f>IF(Plananalyse!BE86=1,VLOOKUP(BE$5,Kruistabel!$B$6:$F$9,MATCH($C86,Kruistabel!$C$5:$F$5,0)+1,FALSE)+MIN(Kruistabel!$C$15,IF($D86="Ja",Kruistabel!$C$13,0)+IF(BE$6="Ja",Kruistabel!$C$14,0)),"")</f>
        <v>#N/A</v>
      </c>
      <c r="BF86" s="326" t="e">
        <f>IF(Plananalyse!BF86=1,VLOOKUP(BF$5,Kruistabel!$B$6:$F$9,MATCH($C86,Kruistabel!$C$5:$F$5,0)+1,FALSE)+MIN(Kruistabel!$C$15,IF($D86="Ja",Kruistabel!$C$13,0)+IF(BF$6="Ja",Kruistabel!$C$14,0)),"")</f>
        <v>#N/A</v>
      </c>
      <c r="BG86" s="326" t="e">
        <f>IF(Plananalyse!BG86=1,VLOOKUP(BG$5,Kruistabel!$B$6:$F$9,MATCH($C86,Kruistabel!$C$5:$F$5,0)+1,FALSE)+MIN(Kruistabel!$C$15,IF($D86="Ja",Kruistabel!$C$13,0)+IF(BG$6="Ja",Kruistabel!$C$14,0)),"")</f>
        <v>#N/A</v>
      </c>
      <c r="BH86" s="326" t="e">
        <f>IF(Plananalyse!BH86=1,VLOOKUP(BH$5,Kruistabel!$B$6:$F$9,MATCH($C86,Kruistabel!$C$5:$F$5,0)+1,FALSE)+MIN(Kruistabel!$C$15,IF($D86="Ja",Kruistabel!$C$13,0)+IF(BH$6="Ja",Kruistabel!$C$14,0)),"")</f>
        <v>#N/A</v>
      </c>
      <c r="BI86" s="327"/>
      <c r="BJ86" s="326" t="e">
        <f>IF(Plananalyse!BJ86=1,VLOOKUP(BJ$5,Kruistabel!$B$6:$F$9,MATCH($C86,Kruistabel!$C$5:$F$5,0)+1,FALSE)+MIN(Kruistabel!$C$15,IF($D86="Ja",Kruistabel!$C$13,0)+IF(BJ$6="Ja",Kruistabel!$C$14,0)),"")</f>
        <v>#N/A</v>
      </c>
      <c r="BK86" s="326" t="e">
        <f>IF(Plananalyse!BK86=1,VLOOKUP(BK$5,Kruistabel!$B$6:$F$9,MATCH($C86,Kruistabel!$C$5:$F$5,0)+1,FALSE)+MIN(Kruistabel!$C$15,IF($D86="Ja",Kruistabel!$C$13,0)+IF(BK$6="Ja",Kruistabel!$C$14,0)),"")</f>
        <v>#N/A</v>
      </c>
      <c r="BL86" s="326" t="e">
        <f>IF(Plananalyse!BL86=1,VLOOKUP(BL$5,Kruistabel!$B$6:$F$9,MATCH($C86,Kruistabel!$C$5:$F$5,0)+1,FALSE)+MIN(Kruistabel!$C$15,IF($D86="Ja",Kruistabel!$C$13,0)+IF(BL$6="Ja",Kruistabel!$C$14,0)),"")</f>
        <v>#N/A</v>
      </c>
      <c r="BM86" s="326" t="e">
        <f>IF(Plananalyse!BM86=1,VLOOKUP(BM$5,Kruistabel!$B$6:$F$9,MATCH($C86,Kruistabel!$C$5:$F$5,0)+1,FALSE)+MIN(Kruistabel!$C$15,IF($D86="Ja",Kruistabel!$C$13,0)+IF(BM$6="Ja",Kruistabel!$C$14,0)),"")</f>
        <v>#N/A</v>
      </c>
      <c r="BN86" s="326" t="e">
        <f>IF(Plananalyse!BN86=1,VLOOKUP(BN$5,Kruistabel!$B$6:$F$9,MATCH($C86,Kruistabel!$C$5:$F$5,0)+1,FALSE)+MIN(Kruistabel!$C$15,IF($D86="Ja",Kruistabel!$C$13,0)+IF(BN$6="Ja",Kruistabel!$C$14,0)),"")</f>
        <v>#N/A</v>
      </c>
      <c r="BO86" s="326" t="e">
        <f>IF(Plananalyse!BO86=1,VLOOKUP(BO$5,Kruistabel!$B$6:$F$9,MATCH($C86,Kruistabel!$C$5:$F$5,0)+1,FALSE)+MIN(Kruistabel!$C$15,IF($D86="Ja",Kruistabel!$C$13,0)+IF(BO$6="Ja",Kruistabel!$C$14,0)),"")</f>
        <v>#N/A</v>
      </c>
      <c r="BP86" s="326" t="e">
        <f>IF(Plananalyse!BP86=1,VLOOKUP(BP$5,Kruistabel!$B$6:$F$9,MATCH($C86,Kruistabel!$C$5:$F$5,0)+1,FALSE)+MIN(Kruistabel!$C$15,IF($D86="Ja",Kruistabel!$C$13,0)+IF(BP$6="Ja",Kruistabel!$C$14,0)),"")</f>
        <v>#N/A</v>
      </c>
      <c r="BQ86" s="326" t="e">
        <f>IF(Plananalyse!BQ86=1,VLOOKUP(BQ$5,Kruistabel!$B$6:$F$9,MATCH($C86,Kruistabel!$C$5:$F$5,0)+1,FALSE)+MIN(Kruistabel!$C$15,IF($D86="Ja",Kruistabel!$C$13,0)+IF(BQ$6="Ja",Kruistabel!$C$14,0)),"")</f>
        <v>#N/A</v>
      </c>
      <c r="BR86" s="326" t="e">
        <f>IF(Plananalyse!BR86=1,VLOOKUP(BR$5,Kruistabel!$B$6:$F$9,MATCH($C86,Kruistabel!$C$5:$F$5,0)+1,FALSE)+MIN(Kruistabel!$C$15,IF($D86="Ja",Kruistabel!$C$13,0)+IF(BR$6="Ja",Kruistabel!$C$14,0)),"")</f>
        <v>#REF!</v>
      </c>
      <c r="BS86" s="326" t="e">
        <f>IF(Plananalyse!BS86=1,VLOOKUP(BS$5,Kruistabel!$B$6:$F$9,MATCH($C86,Kruistabel!$C$5:$F$5,0)+1,FALSE)+MIN(Kruistabel!$C$15,IF($D86="Ja",Kruistabel!$C$13,0)+IF(BS$6="Ja",Kruistabel!$C$14,0)),"")</f>
        <v>#REF!</v>
      </c>
      <c r="BT86" s="65"/>
      <c r="BU86" s="231" t="e">
        <f>IF(Plananalyse!BU86=1,VLOOKUP(BU$5,Kruistabel!$B$6:$F$9,MATCH($C86,Kruistabel!$C$5:$F$5,0)+1,FALSE)+MIN(Kruistabel!$C$15,IF($D86="Ja",Kruistabel!$C$13,0)+IF(BU$6="Ja",Kruistabel!$C$14,0)),"")</f>
        <v>#N/A</v>
      </c>
      <c r="BV86" s="326" t="e">
        <f>IF(Plananalyse!BV86=1,VLOOKUP(BV$5,Kruistabel!$B$6:$F$9,MATCH($C86,Kruistabel!$C$5:$F$5,0)+1,FALSE)+MIN(Kruistabel!$C$15,IF($D86="Ja",Kruistabel!$C$13,0)+IF(BV$6="Ja",Kruistabel!$C$14,0)),"")</f>
        <v>#N/A</v>
      </c>
      <c r="BW86" s="326" t="e">
        <f>IF(Plananalyse!BW86=1,VLOOKUP(BW$5,Kruistabel!$B$6:$F$9,MATCH($C86,Kruistabel!$C$5:$F$5,0)+1,FALSE)+MIN(Kruistabel!$C$15,IF($D86="Ja",Kruistabel!$C$13,0)+IF(BW$6="Ja",Kruistabel!$C$14,0)),"")</f>
        <v>#N/A</v>
      </c>
      <c r="BX86" s="326" t="e">
        <f>IF(Plananalyse!BX86=1,VLOOKUP(BX$5,Kruistabel!$B$6:$F$9,MATCH($C86,Kruistabel!$C$5:$F$5,0)+1,FALSE)+MIN(Kruistabel!$C$15,IF($D86="Ja",Kruistabel!$C$13,0)+IF(BX$6="Ja",Kruistabel!$C$14,0)),"")</f>
        <v>#N/A</v>
      </c>
      <c r="BY86" s="327"/>
      <c r="BZ86" s="326" t="e">
        <f>IF(Plananalyse!BZ86=1,VLOOKUP(BZ$5,Kruistabel!$B$6:$F$9,MATCH($C86,Kruistabel!$C$5:$F$5,0)+1,FALSE)+MIN(Kruistabel!$C$15,IF($D86="Ja",Kruistabel!$C$13,0)+IF(BZ$6="Ja",Kruistabel!$C$14,0)),"")</f>
        <v>#N/A</v>
      </c>
      <c r="CA86" s="326" t="e">
        <f>IF(Plananalyse!CA86=1,VLOOKUP(CA$5,Kruistabel!$B$6:$F$9,MATCH($C86,Kruistabel!$C$5:$F$5,0)+1,FALSE)+MIN(Kruistabel!$C$15,IF($D86="Ja",Kruistabel!$C$13,0)+IF(CA$6="Ja",Kruistabel!$C$14,0)),"")</f>
        <v>#N/A</v>
      </c>
      <c r="CB86" s="326" t="e">
        <f>IF(Plananalyse!CB86=1,VLOOKUP(CB$5,Kruistabel!$B$6:$F$9,MATCH($C86,Kruistabel!$C$5:$F$5,0)+1,FALSE)+MIN(Kruistabel!$C$15,IF($D86="Ja",Kruistabel!$C$13,0)+IF(CB$6="Ja",Kruistabel!$C$14,0)),"")</f>
        <v>#N/A</v>
      </c>
      <c r="CC86" s="326" t="e">
        <f ca="1">IF(Plananalyse!CC86=1,VLOOKUP(CC$5,Kruistabel!$B$6:$F$9,MATCH($C86,Kruistabel!$C$5:$F$5,0)+1,FALSE)+MIN(Kruistabel!$C$15,IF($D86="Ja",Kruistabel!$C$13,0)+IF(CC$6="Ja",Kruistabel!$C$14,0)),"")</f>
        <v>#N/A</v>
      </c>
      <c r="CD86" s="326" t="e">
        <f ca="1">IF(Plananalyse!CD86=1,VLOOKUP(CD$5,Kruistabel!$B$6:$F$9,MATCH($C86,Kruistabel!$C$5:$F$5,0)+1,FALSE)+MIN(Kruistabel!$C$15,IF($D86="Ja",Kruistabel!$C$13,0)+IF(CD$6="Ja",Kruistabel!$C$14,0)),"")</f>
        <v>#N/A</v>
      </c>
      <c r="CE86" s="326" t="e">
        <f ca="1">IF(Plananalyse!CE86=1,VLOOKUP(CE$5,Kruistabel!$B$6:$F$9,MATCH($C86,Kruistabel!$C$5:$F$5,0)+1,FALSE)+MIN(Kruistabel!$C$15,IF($D86="Ja",Kruistabel!$C$13,0)+IF(CE$6="Ja",Kruistabel!$C$14,0)),"")</f>
        <v>#N/A</v>
      </c>
      <c r="CF86" s="326" t="e">
        <f ca="1">IF(Plananalyse!CF86=1,VLOOKUP(CF$5,Kruistabel!$B$6:$F$9,MATCH($C86,Kruistabel!$C$5:$F$5,0)+1,FALSE)+MIN(Kruistabel!$C$15,IF($D86="Ja",Kruistabel!$C$13,0)+IF(CF$6="Ja",Kruistabel!$C$14,0)),"")</f>
        <v>#N/A</v>
      </c>
      <c r="CG86" s="326" t="e">
        <f ca="1">IF(Plananalyse!CG86=1,VLOOKUP(CG$5,Kruistabel!$B$6:$F$9,MATCH($C86,Kruistabel!$C$5:$F$5,0)+1,FALSE)+MIN(Kruistabel!$C$15,IF($D86="Ja",Kruistabel!$C$13,0)+IF(CG$6="Ja",Kruistabel!$C$14,0)),"")</f>
        <v>#REF!</v>
      </c>
      <c r="CH86" s="326" t="e">
        <f ca="1">IF(Plananalyse!CH86=1,VLOOKUP(CH$5,Kruistabel!$B$6:$F$9,MATCH($C86,Kruistabel!$C$5:$F$5,0)+1,FALSE)+MIN(Kruistabel!$C$15,IF($D86="Ja",Kruistabel!$C$13,0)+IF(CH$6="Ja",Kruistabel!$C$14,0)),"")</f>
        <v>#REF!</v>
      </c>
      <c r="CI86" s="65"/>
      <c r="CJ86" s="326" t="e">
        <f ca="1">IF(Plananalyse!CJ86=1,VLOOKUP(CJ$5,Kruistabel!$B$6:$F$9,MATCH($C86,Kruistabel!$C$5:$F$5,0)+1,FALSE)+MIN(Kruistabel!$C$15,IF($D86="Ja",Kruistabel!$C$13,0)+IF(CJ$6="Ja",Kruistabel!$C$14,0)),"")</f>
        <v>#N/A</v>
      </c>
      <c r="CK86" s="326" t="e">
        <f ca="1">IF(Plananalyse!CK86=1,VLOOKUP(CK$5,Kruistabel!$B$6:$F$9,MATCH($C86,Kruistabel!$C$5:$F$5,0)+1,FALSE)+MIN(Kruistabel!$C$15,IF($D86="Ja",Kruistabel!$C$13,0)+IF(CK$6="Ja",Kruistabel!$C$14,0)),"")</f>
        <v>#N/A</v>
      </c>
      <c r="CL86" s="326" t="e">
        <f ca="1">IF(Plananalyse!CL86=1,VLOOKUP(CL$5,Kruistabel!$B$6:$F$9,MATCH($C86,Kruistabel!$C$5:$F$5,0)+1,FALSE)+MIN(Kruistabel!$C$15,IF($D86="Ja",Kruistabel!$C$13,0)+IF(CL$6="Ja",Kruistabel!$C$14,0)),"")</f>
        <v>#N/A</v>
      </c>
      <c r="CM86" s="326" t="e">
        <f ca="1">IF(Plananalyse!CM86=1,VLOOKUP(CM$5,Kruistabel!$B$6:$F$9,MATCH($C86,Kruistabel!$C$5:$F$5,0)+1,FALSE)+MIN(Kruistabel!$C$15,IF($D86="Ja",Kruistabel!$C$13,0)+IF(CM$6="Ja",Kruistabel!$C$14,0)),"")</f>
        <v>#N/A</v>
      </c>
      <c r="CN86" s="326" t="e">
        <f ca="1">IF(Plananalyse!CN86=1,VLOOKUP(CN$5,Kruistabel!$B$6:$F$9,MATCH($C86,Kruistabel!$C$5:$F$5,0)+1,FALSE)+MIN(Kruistabel!$C$15,IF($D86="Ja",Kruistabel!$C$13,0)+IF(CN$6="Ja",Kruistabel!$C$14,0)),"")</f>
        <v>#N/A</v>
      </c>
      <c r="CO86" s="326" t="e">
        <f ca="1">IF(Plananalyse!CO86=1,VLOOKUP(CO$5,Kruistabel!$B$6:$F$9,MATCH($C86,Kruistabel!$C$5:$F$5,0)+1,FALSE)+MIN(Kruistabel!$C$15,IF($D86="Ja",Kruistabel!$C$13,0)+IF(CO$6="Ja",Kruistabel!$C$14,0)),"")</f>
        <v>#N/A</v>
      </c>
      <c r="CP86" s="326" t="e">
        <f ca="1">IF(Plananalyse!CP86=1,VLOOKUP(CP$5,Kruistabel!$B$6:$F$9,MATCH($C86,Kruistabel!$C$5:$F$5,0)+1,FALSE)+MIN(Kruistabel!$C$15,IF($D86="Ja",Kruistabel!$C$13,0)+IF(CP$6="Ja",Kruistabel!$C$14,0)),"")</f>
        <v>#N/A</v>
      </c>
      <c r="CQ86" s="326" t="e">
        <f ca="1">IF(Plananalyse!CQ86=1,VLOOKUP(CQ$5,Kruistabel!$B$6:$F$9,MATCH($C86,Kruistabel!$C$5:$F$5,0)+1,FALSE)+MIN(Kruistabel!$C$15,IF($D86="Ja",Kruistabel!$C$13,0)+IF(CQ$6="Ja",Kruistabel!$C$14,0)),"")</f>
        <v>#N/A</v>
      </c>
      <c r="CR86" s="326" t="e">
        <f ca="1">IF(Plananalyse!CR86=1,VLOOKUP(CR$5,Kruistabel!$B$6:$F$9,MATCH($C86,Kruistabel!$C$5:$F$5,0)+1,FALSE)+MIN(Kruistabel!$C$15,IF($D86="Ja",Kruistabel!$C$13,0)+IF(CR$6="Ja",Kruistabel!$C$14,0)),"")</f>
        <v>#N/A</v>
      </c>
      <c r="CS86" s="326" t="e">
        <f ca="1">IF(Plananalyse!CS86=1,VLOOKUP(CS$5,Kruistabel!$B$6:$F$9,MATCH($C86,Kruistabel!$C$5:$F$5,0)+1,FALSE)+MIN(Kruistabel!$C$15,IF($D86="Ja",Kruistabel!$C$13,0)+IF(CS$6="Ja",Kruistabel!$C$14,0)),"")</f>
        <v>#N/A</v>
      </c>
      <c r="CT86" s="326" t="e">
        <f ca="1">IF(Plananalyse!CT86=1,VLOOKUP(CT$5,Kruistabel!$B$6:$F$9,MATCH($C86,Kruistabel!$C$5:$F$5,0)+1,FALSE)+MIN(Kruistabel!$C$15,IF($D86="Ja",Kruistabel!$C$13,0)+IF(CT$6="Ja",Kruistabel!$C$14,0)),"")</f>
        <v>#N/A</v>
      </c>
      <c r="CU86" s="326" t="e">
        <f ca="1">IF(Plananalyse!CU86=1,VLOOKUP(CU$5,Kruistabel!$B$6:$F$9,MATCH($C86,Kruistabel!$C$5:$F$5,0)+1,FALSE)+MIN(Kruistabel!$C$15,IF($D86="Ja",Kruistabel!$C$13,0)+IF(CU$6="Ja",Kruistabel!$C$14,0)),"")</f>
        <v>#N/A</v>
      </c>
      <c r="CV86" s="326" t="e">
        <f ca="1">IF(Plananalyse!CV86=1,VLOOKUP(CV$5,Kruistabel!$B$6:$F$9,MATCH($C86,Kruistabel!$C$5:$F$5,0)+1,FALSE)+MIN(Kruistabel!$C$15,IF($D86="Ja",Kruistabel!$C$13,0)+IF(CV$6="Ja",Kruistabel!$C$14,0)),"")</f>
        <v>#N/A</v>
      </c>
      <c r="CW86" s="326" t="e">
        <f ca="1">IF(Plananalyse!CW86=1,VLOOKUP(CW$5,Kruistabel!$B$6:$F$9,MATCH($C86,Kruistabel!$C$5:$F$5,0)+1,FALSE)+MIN(Kruistabel!$C$15,IF($D86="Ja",Kruistabel!$C$13,0)+IF(CW$6="Ja",Kruistabel!$C$14,0)),"")</f>
        <v>#N/A</v>
      </c>
      <c r="CX86" s="326" t="e">
        <f ca="1">IF(Plananalyse!CX86=1,VLOOKUP(CX$5,Kruistabel!$B$6:$F$9,MATCH($C86,Kruistabel!$C$5:$F$5,0)+1,FALSE)+MIN(Kruistabel!$C$15,IF($D86="Ja",Kruistabel!$C$13,0)+IF(CX$6="Ja",Kruistabel!$C$14,0)),"")</f>
        <v>#N/A</v>
      </c>
      <c r="CY86" s="326" t="e">
        <f ca="1">IF(Plananalyse!CY86=1,VLOOKUP(CY$5,Kruistabel!$B$6:$F$9,MATCH($C86,Kruistabel!$C$5:$F$5,0)+1,FALSE)+MIN(Kruistabel!$C$15,IF($D86="Ja",Kruistabel!$C$13,0)+IF(CY$6="Ja",Kruistabel!$C$14,0)),"")</f>
        <v>#N/A</v>
      </c>
      <c r="CZ86" s="326" t="e">
        <f ca="1">IF(Plananalyse!CZ86=1,VLOOKUP(CZ$5,Kruistabel!$B$6:$F$9,MATCH($C86,Kruistabel!$C$5:$F$5,0)+1,FALSE)+MIN(Kruistabel!$C$15,IF($D86="Ja",Kruistabel!$C$13,0)+IF(CZ$6="Ja",Kruistabel!$C$14,0)),"")</f>
        <v>#N/A</v>
      </c>
      <c r="DA86" s="326" t="e">
        <f ca="1">IF(Plananalyse!DA86=1,VLOOKUP(DA$5,Kruistabel!$B$6:$F$9,MATCH($C86,Kruistabel!$C$5:$F$5,0)+1,FALSE)+MIN(Kruistabel!$C$15,IF($D86="Ja",Kruistabel!$C$13,0)+IF(DA$6="Ja",Kruistabel!$C$14,0)),"")</f>
        <v>#N/A</v>
      </c>
      <c r="DB86" s="326" t="e">
        <f ca="1">IF(Plananalyse!DB86=1,VLOOKUP(DB$5,Kruistabel!$B$6:$F$9,MATCH($C86,Kruistabel!$C$5:$F$5,0)+1,FALSE)+MIN(Kruistabel!$C$15,IF($D86="Ja",Kruistabel!$C$13,0)+IF(DB$6="Ja",Kruistabel!$C$14,0)),"")</f>
        <v>#N/A</v>
      </c>
      <c r="DC86" s="326" t="e">
        <f ca="1">IF(Plananalyse!DC86=1,VLOOKUP(DC$5,Kruistabel!$B$6:$F$9,MATCH($C86,Kruistabel!$C$5:$F$5,0)+1,FALSE)+MIN(Kruistabel!$C$15,IF($D86="Ja",Kruistabel!$C$13,0)+IF(DC$6="Ja",Kruistabel!$C$14,0)),"")</f>
        <v>#N/A</v>
      </c>
      <c r="DD86" s="327"/>
      <c r="DE86" s="326" t="e">
        <f ca="1">IF(Plananalyse!DE86=1,VLOOKUP(DE$5,Kruistabel!$B$6:$F$9,MATCH($C86,Kruistabel!$C$5:$F$5,0)+1,FALSE)+MIN(Kruistabel!$C$15,IF($D86="Ja",Kruistabel!$C$13,0)+IF(DE$6="Ja",Kruistabel!$C$14,0)),"")</f>
        <v>#N/A</v>
      </c>
      <c r="DF86" s="326" t="e">
        <f ca="1">IF(Plananalyse!DF86=1,VLOOKUP(DF$5,Kruistabel!$B$6:$F$9,MATCH($C86,Kruistabel!$C$5:$F$5,0)+1,FALSE)+MIN(Kruistabel!$C$15,IF($D86="Ja",Kruistabel!$C$13,0)+IF(DF$6="Ja",Kruistabel!$C$14,0)),"")</f>
        <v>#N/A</v>
      </c>
      <c r="DG86" s="326" t="e">
        <f ca="1">IF(Plananalyse!DG86=1,VLOOKUP(DG$5,Kruistabel!$B$6:$F$9,MATCH($C86,Kruistabel!$C$5:$F$5,0)+1,FALSE)+MIN(Kruistabel!$C$15,IF($D86="Ja",Kruistabel!$C$13,0)+IF(DG$6="Ja",Kruistabel!$C$14,0)),"")</f>
        <v>#N/A</v>
      </c>
      <c r="DH86" s="326" t="e">
        <f ca="1">IF(Plananalyse!DH86=1,VLOOKUP(DH$5,Kruistabel!$B$6:$F$9,MATCH($C86,Kruistabel!$C$5:$F$5,0)+1,FALSE)+MIN(Kruistabel!$C$15,IF($D86="Ja",Kruistabel!$C$13,0)+IF(DH$6="Ja",Kruistabel!$C$14,0)),"")</f>
        <v>#N/A</v>
      </c>
      <c r="DI86" s="326" t="e">
        <f ca="1">IF(Plananalyse!DI86=1,VLOOKUP(DI$5,Kruistabel!$B$6:$F$9,MATCH($C86,Kruistabel!$C$5:$F$5,0)+1,FALSE)+MIN(Kruistabel!$C$15,IF($D86="Ja",Kruistabel!$C$13,0)+IF(DI$6="Ja",Kruistabel!$C$14,0)),"")</f>
        <v>#N/A</v>
      </c>
      <c r="DJ86" s="326" t="e">
        <f ca="1">IF(Plananalyse!DJ86=1,VLOOKUP(DJ$5,Kruistabel!$B$6:$F$9,MATCH($C86,Kruistabel!$C$5:$F$5,0)+1,FALSE)+MIN(Kruistabel!$C$15,IF($D86="Ja",Kruistabel!$C$13,0)+IF(DJ$6="Ja",Kruistabel!$C$14,0)),"")</f>
        <v>#N/A</v>
      </c>
      <c r="DK86" s="326" t="e">
        <f ca="1">IF(Plananalyse!DK86=1,VLOOKUP(DK$5,Kruistabel!$B$6:$F$9,MATCH($C86,Kruistabel!$C$5:$F$5,0)+1,FALSE)+MIN(Kruistabel!$C$15,IF($D86="Ja",Kruistabel!$C$13,0)+IF(DK$6="Ja",Kruistabel!$C$14,0)),"")</f>
        <v>#REF!</v>
      </c>
      <c r="DL86" s="326" t="e">
        <f ca="1">IF(Plananalyse!DL86=1,VLOOKUP(DL$5,Kruistabel!$B$6:$F$9,MATCH($C86,Kruistabel!$C$5:$F$5,0)+1,FALSE)+MIN(Kruistabel!$C$15,IF($D86="Ja",Kruistabel!$C$13,0)+IF(DL$6="Ja",Kruistabel!$C$14,0)),"")</f>
        <v>#REF!</v>
      </c>
      <c r="DM86" s="327"/>
      <c r="DN86" s="326" t="e">
        <f ca="1">IF(Plananalyse!DN86=1,VLOOKUP(DN$5,Kruistabel!$B$6:$F$9,MATCH($C86,Kruistabel!$C$5:$F$5,0)+1,FALSE)+MIN(Kruistabel!$C$15,IF($D86="Ja",Kruistabel!$C$13,0)+IF(DN$6="Ja",Kruistabel!$C$14,0)),"")</f>
        <v>#N/A</v>
      </c>
      <c r="DO86" s="326" t="e">
        <f ca="1">IF(Plananalyse!DO86=1,VLOOKUP(DO$5,Kruistabel!$B$6:$F$9,MATCH($C86,Kruistabel!$C$5:$F$5,0)+1,FALSE)+MIN(Kruistabel!$C$15,IF($D86="Ja",Kruistabel!$C$13,0)+IF(DO$6="Ja",Kruistabel!$C$14,0)),"")</f>
        <v>#N/A</v>
      </c>
      <c r="DP86" s="326" t="e">
        <f ca="1">IF(Plananalyse!DP86=1,VLOOKUP(DP$5,Kruistabel!$B$6:$F$9,MATCH($C86,Kruistabel!$C$5:$F$5,0)+1,FALSE)+MIN(Kruistabel!$C$15,IF($D86="Ja",Kruistabel!$C$13,0)+IF(DP$6="Ja",Kruistabel!$C$14,0)),"")</f>
        <v>#N/A</v>
      </c>
      <c r="DQ86" s="326" t="e">
        <f ca="1">IF(Plananalyse!DQ86=1,VLOOKUP(DQ$5,Kruistabel!$B$6:$F$9,MATCH($C86,Kruistabel!$C$5:$F$5,0)+1,FALSE)+MIN(Kruistabel!$C$15,IF($D86="Ja",Kruistabel!$C$13,0)+IF(DQ$6="Ja",Kruistabel!$C$14,0)),"")</f>
        <v>#N/A</v>
      </c>
      <c r="DR86" s="326" t="e">
        <f ca="1">IF(Plananalyse!DR86=1,VLOOKUP(DR$5,Kruistabel!$B$6:$F$9,MATCH($C86,Kruistabel!$C$5:$F$5,0)+1,FALSE)+MIN(Kruistabel!$C$15,IF($D86="Ja",Kruistabel!$C$13,0)+IF(DR$6="Ja",Kruistabel!$C$14,0)),"")</f>
        <v>#N/A</v>
      </c>
      <c r="DS86" s="326" t="e">
        <f ca="1">IF(Plananalyse!DS86=1,VLOOKUP(DS$5,Kruistabel!$B$6:$F$9,MATCH($C86,Kruistabel!$C$5:$F$5,0)+1,FALSE)+MIN(Kruistabel!$C$15,IF($D86="Ja",Kruistabel!$C$13,0)+IF(DS$6="Ja",Kruistabel!$C$14,0)),"")</f>
        <v>#N/A</v>
      </c>
      <c r="DT86" s="326" t="e">
        <f ca="1">IF(Plananalyse!DT86=1,VLOOKUP(DT$5,Kruistabel!$B$6:$F$9,MATCH($C86,Kruistabel!$C$5:$F$5,0)+1,FALSE)+MIN(Kruistabel!$C$15,IF($D86="Ja",Kruistabel!$C$13,0)+IF(DT$6="Ja",Kruistabel!$C$14,0)),"")</f>
        <v>#N/A</v>
      </c>
      <c r="DU86" s="326" t="e">
        <f ca="1">IF(Plananalyse!DU86=1,VLOOKUP(DU$5,Kruistabel!$B$6:$F$9,MATCH($C86,Kruistabel!$C$5:$F$5,0)+1,FALSE)+MIN(Kruistabel!$C$15,IF($D86="Ja",Kruistabel!$C$13,0)+IF(DU$6="Ja",Kruistabel!$C$14,0)),"")</f>
        <v>#N/A</v>
      </c>
      <c r="DV86" s="326" t="e">
        <f ca="1">IF(Plananalyse!DV86=1,VLOOKUP(DV$5,Kruistabel!$B$6:$F$9,MATCH($C86,Kruistabel!$C$5:$F$5,0)+1,FALSE)+MIN(Kruistabel!$C$15,IF($D86="Ja",Kruistabel!$C$13,0)+IF(DV$6="Ja",Kruistabel!$C$14,0)),"")</f>
        <v>#N/A</v>
      </c>
      <c r="DW86" s="326" t="e">
        <f ca="1">IF(Plananalyse!DW86=1,VLOOKUP(DW$5,Kruistabel!$B$6:$F$9,MATCH($C86,Kruistabel!$C$5:$F$5,0)+1,FALSE)+MIN(Kruistabel!$C$15,IF($D86="Ja",Kruistabel!$C$13,0)+IF(DW$6="Ja",Kruistabel!$C$14,0)),"")</f>
        <v>#REF!</v>
      </c>
      <c r="DX86" s="326" t="e">
        <f ca="1">IF(Plananalyse!DX86=1,VLOOKUP(DX$5,Kruistabel!$B$6:$F$9,MATCH($C86,Kruistabel!$C$5:$F$5,0)+1,FALSE)+MIN(Kruistabel!$C$15,IF($D86="Ja",Kruistabel!$C$13,0)+IF(DX$6="Ja",Kruistabel!$C$14,0)),"")</f>
        <v>#REF!</v>
      </c>
      <c r="DY86" s="327"/>
      <c r="DZ86" s="326" t="e">
        <f ca="1">IF(Plananalyse!DZ86=1,VLOOKUP(DZ$5,Kruistabel!$B$6:$F$9,MATCH($C86,Kruistabel!$C$5:$F$5,0)+1,FALSE)+MIN(Kruistabel!$C$15,IF($D86="Ja",Kruistabel!$C$13,0)+IF(DZ$6="Ja",Kruistabel!$C$14,0)),"")</f>
        <v>#N/A</v>
      </c>
      <c r="EA86" s="326" t="e">
        <f ca="1">IF(Plananalyse!EA86=1,VLOOKUP(EA$5,Kruistabel!$B$6:$F$9,MATCH($C86,Kruistabel!$C$5:$F$5,0)+1,FALSE)+MIN(Kruistabel!$C$15,IF($D86="Ja",Kruistabel!$C$13,0)+IF(EA$6="Ja",Kruistabel!$C$14,0)),"")</f>
        <v>#N/A</v>
      </c>
      <c r="EB86" s="326" t="e">
        <f ca="1">IF(Plananalyse!EB86=1,VLOOKUP(EB$5,Kruistabel!$B$6:$F$9,MATCH($C86,Kruistabel!$C$5:$F$5,0)+1,FALSE)+MIN(Kruistabel!$C$15,IF($D86="Ja",Kruistabel!$C$13,0)+IF(EB$6="Ja",Kruistabel!$C$14,0)),"")</f>
        <v>#REF!</v>
      </c>
      <c r="EC86" s="326" t="e">
        <f ca="1">IF(Plananalyse!EC86=1,VLOOKUP(EC$5,Kruistabel!$B$6:$F$9,MATCH($C86,Kruistabel!$C$5:$F$5,0)+1,FALSE)+MIN(Kruistabel!$C$15,IF($D86="Ja",Kruistabel!$C$13,0)+IF(EC$6="Ja",Kruistabel!$C$14,0)),"")</f>
        <v>#REF!</v>
      </c>
      <c r="ED86" s="327"/>
      <c r="EE86" s="326" t="e">
        <f ca="1">IF(Plananalyse!EE86=1,VLOOKUP(EE$5,Kruistabel!$B$6:$F$9,MATCH($C86,Kruistabel!$C$5:$F$5,0)+1,FALSE)+MIN(Kruistabel!$C$15,IF($D86="Ja",Kruistabel!$C$13,0)+IF(EE$6="Ja",Kruistabel!$C$14,0)),"")</f>
        <v>#N/A</v>
      </c>
      <c r="EF86" s="326" t="e">
        <f ca="1">IF(Plananalyse!EF86=1,VLOOKUP(EF$5,Kruistabel!$B$6:$F$9,MATCH($C86,Kruistabel!$C$5:$F$5,0)+1,FALSE)+MIN(Kruistabel!$C$15,IF($D86="Ja",Kruistabel!$C$13,0)+IF(EF$6="Ja",Kruistabel!$C$14,0)),"")</f>
        <v>#N/A</v>
      </c>
      <c r="EG86" s="326" t="e">
        <f ca="1">IF(Plananalyse!EG86=1,VLOOKUP(EG$5,Kruistabel!$B$6:$F$9,MATCH($C86,Kruistabel!$C$5:$F$5,0)+1,FALSE)+MIN(Kruistabel!$C$15,IF($D86="Ja",Kruistabel!$C$13,0)+IF(EG$6="Ja",Kruistabel!$C$14,0)),"")</f>
        <v>#N/A</v>
      </c>
      <c r="EH86" s="326" t="e">
        <f ca="1">IF(Plananalyse!EH86=1,VLOOKUP(EH$5,Kruistabel!$B$6:$F$9,MATCH($C86,Kruistabel!$C$5:$F$5,0)+1,FALSE)+MIN(Kruistabel!$C$15,IF($D86="Ja",Kruistabel!$C$13,0)+IF(EH$6="Ja",Kruistabel!$C$14,0)),"")</f>
        <v>#REF!</v>
      </c>
      <c r="EI86" s="326" t="e">
        <f ca="1">IF(Plananalyse!EI86=1,VLOOKUP(EI$5,Kruistabel!$B$6:$F$9,MATCH($C86,Kruistabel!$C$5:$F$5,0)+1,FALSE)+MIN(Kruistabel!$C$15,IF($D86="Ja",Kruistabel!$C$13,0)+IF(EI$6="Ja",Kruistabel!$C$14,0)),"")</f>
        <v>#REF!</v>
      </c>
      <c r="EJ86" s="331" t="str">
        <f>IF(Plananalyse!EJ86=1,VLOOKUP(EJ$5,Kruistabel!$B$6:$F$9,MATCH($C86,Kruistabel!$C$5:$F$5,0)+1,FALSE)+MIN(Kruistabel!$C$15,IF($D86="Ja",Kruistabel!$C$13,0)+IF(EJ$6="Ja",Kruistabel!$C$14,0)),"")</f>
        <v/>
      </c>
      <c r="EK86" s="164"/>
      <c r="EL86" s="164"/>
      <c r="EM86" s="164"/>
      <c r="EN86" s="164"/>
    </row>
    <row r="87" spans="1:144" hidden="1">
      <c r="B87" s="337" t="s">
        <v>184</v>
      </c>
      <c r="C87" s="160" t="str">
        <f>_xlfn.IFNA(VLOOKUP($B87,Classificatietabel!$B$6:$I$91,C$7,FALSE),"")</f>
        <v/>
      </c>
      <c r="D87" s="160" t="str">
        <f>_xlfn.IFNA(VLOOKUP($B87,Classificatietabel!$B$6:$I$91,D$7,FALSE),"")</f>
        <v/>
      </c>
      <c r="E87" s="119" t="str">
        <f>IF(AND(D87="laag",$D$3=1),0,_xlfn.IFNA(IF(VLOOKUP($B87,Classificatietabel!$B$6:$H$91,$E$5,FALSE)="Ja",1,0),""))</f>
        <v/>
      </c>
      <c r="F87" s="163"/>
      <c r="G87" s="326" t="e">
        <f>IF(Plananalyse!G87=1,VLOOKUP(G$5,Kruistabel!$B$6:$F$9,MATCH($C87,Kruistabel!$C$5:$F$5,0)+1,FALSE)+MIN(Kruistabel!$C$15,IF($D87="Ja",Kruistabel!$C$13,0)+IF(G$6="Ja",Kruistabel!$C$14,0)),"")</f>
        <v>#N/A</v>
      </c>
      <c r="H87" s="326" t="e">
        <f>IF(Plananalyse!H87=1,VLOOKUP(H$5,Kruistabel!$B$6:$F$9,MATCH($C87,Kruistabel!$C$5:$F$5,0)+1,FALSE)+MIN(Kruistabel!$C$15,IF($D87="Ja",Kruistabel!$C$13,0)+IF(H$6="Ja",Kruistabel!$C$14,0)),"")</f>
        <v>#N/A</v>
      </c>
      <c r="I87" s="326" t="e">
        <f>IF(Plananalyse!I87=1,VLOOKUP(I$5,Kruistabel!$B$6:$F$9,MATCH($C87,Kruistabel!$C$5:$F$5,0)+1,FALSE)+MIN(Kruistabel!$C$15,IF($D87="Ja",Kruistabel!$C$13,0)+IF(I$6="Ja",Kruistabel!$C$14,0)),"")</f>
        <v>#N/A</v>
      </c>
      <c r="J87" s="326" t="e">
        <f>IF(Plananalyse!J87=1,VLOOKUP(J$5,Kruistabel!$B$6:$F$9,MATCH($C87,Kruistabel!$C$5:$F$5,0)+1,FALSE)+MIN(Kruistabel!$C$15,IF($D87="Ja",Kruistabel!$C$13,0)+IF(J$6="Ja",Kruistabel!$C$14,0)),"")</f>
        <v>#N/A</v>
      </c>
      <c r="K87" s="326" t="e">
        <f>IF(Plananalyse!K87=1,VLOOKUP(K$5,Kruistabel!$B$6:$F$9,MATCH($C87,Kruistabel!$C$5:$F$5,0)+1,FALSE)+MIN(Kruistabel!$C$15,IF($D87="Ja",Kruistabel!$C$13,0)+IF(K$6="Ja",Kruistabel!$C$14,0)),"")</f>
        <v>#N/A</v>
      </c>
      <c r="L87" s="326" t="e">
        <f>IF(Plananalyse!L87=1,VLOOKUP(L$5,Kruistabel!$B$6:$F$9,MATCH($C87,Kruistabel!$C$5:$F$5,0)+1,FALSE)+MIN(Kruistabel!$C$15,IF($D87="Ja",Kruistabel!$C$13,0)+IF(L$6="Ja",Kruistabel!$C$14,0)),"")</f>
        <v>#N/A</v>
      </c>
      <c r="M87" s="326" t="e">
        <f>IF(Plananalyse!M87=1,VLOOKUP(M$5,Kruistabel!$B$6:$F$9,MATCH($C87,Kruistabel!$C$5:$F$5,0)+1,FALSE)+MIN(Kruistabel!$C$15,IF($D87="Ja",Kruistabel!$C$13,0)+IF(M$6="Ja",Kruistabel!$C$14,0)),"")</f>
        <v>#N/A</v>
      </c>
      <c r="N87" s="326" t="e">
        <f>IF(Plananalyse!N87=1,VLOOKUP(N$5,Kruistabel!$B$6:$F$9,MATCH($C87,Kruistabel!$C$5:$F$5,0)+1,FALSE)+MIN(Kruistabel!$C$15,IF($D87="Ja",Kruistabel!$C$13,0)+IF(N$6="Ja",Kruistabel!$C$14,0)),"")</f>
        <v>#N/A</v>
      </c>
      <c r="O87" s="326" t="e">
        <f>IF(Plananalyse!O87=1,VLOOKUP(O$5,Kruistabel!$B$6:$F$9,MATCH($C87,Kruistabel!$C$5:$F$5,0)+1,FALSE)+MIN(Kruistabel!$C$15,IF($D87="Ja",Kruistabel!$C$13,0)+IF(O$6="Ja",Kruistabel!$C$14,0)),"")</f>
        <v>#N/A</v>
      </c>
      <c r="P87" s="326" t="e">
        <f>IF(Plananalyse!P87=1,VLOOKUP(P$5,Kruistabel!$B$6:$F$9,MATCH($C87,Kruistabel!$C$5:$F$5,0)+1,FALSE)+MIN(Kruistabel!$C$15,IF($D87="Ja",Kruistabel!$C$13,0)+IF(P$6="Ja",Kruistabel!$C$14,0)),"")</f>
        <v>#N/A</v>
      </c>
      <c r="Q87" s="326" t="e">
        <f>IF(Plananalyse!Q87=1,VLOOKUP(Q$5,Kruistabel!$B$6:$F$9,MATCH($C87,Kruistabel!$C$5:$F$5,0)+1,FALSE)+MIN(Kruistabel!$C$15,IF($D87="Ja",Kruistabel!$C$13,0)+IF(Q$6="Ja",Kruistabel!$C$14,0)),"")</f>
        <v>#N/A</v>
      </c>
      <c r="R87" s="326" t="e">
        <f>IF(Plananalyse!R87=1,VLOOKUP(R$5,Kruistabel!$B$6:$F$9,MATCH($C87,Kruistabel!$C$5:$F$5,0)+1,FALSE)+MIN(Kruistabel!$C$15,IF($D87="Ja",Kruistabel!$C$13,0)+IF(R$6="Ja",Kruistabel!$C$14,0)),"")</f>
        <v>#N/A</v>
      </c>
      <c r="S87" s="326" t="e">
        <f>IF(Plananalyse!S87=1,VLOOKUP(S$5,Kruistabel!$B$6:$F$9,MATCH($C87,Kruistabel!$C$5:$F$5,0)+1,FALSE)+MIN(Kruistabel!$C$15,IF($D87="Ja",Kruistabel!$C$13,0)+IF(S$6="Ja",Kruistabel!$C$14,0)),"")</f>
        <v>#N/A</v>
      </c>
      <c r="T87" s="326" t="e">
        <f>IF(Plananalyse!T87=1,VLOOKUP(T$5,Kruistabel!$B$6:$F$9,MATCH($C87,Kruistabel!$C$5:$F$5,0)+1,FALSE)+MIN(Kruistabel!$C$15,IF($D87="Ja",Kruistabel!$C$13,0)+IF(T$6="Ja",Kruistabel!$C$14,0)),"")</f>
        <v>#N/A</v>
      </c>
      <c r="U87" s="326" t="e">
        <f>IF(Plananalyse!U87=1,VLOOKUP(U$5,Kruistabel!$B$6:$F$9,MATCH($C87,Kruistabel!$C$5:$F$5,0)+1,FALSE)+MIN(Kruistabel!$C$15,IF($D87="Ja",Kruistabel!$C$13,0)+IF(U$6="Ja",Kruistabel!$C$14,0)),"")</f>
        <v>#N/A</v>
      </c>
      <c r="V87" s="326" t="e">
        <f>IF(Plananalyse!V87=1,VLOOKUP(V$5,Kruistabel!$B$6:$F$9,MATCH($C87,Kruistabel!$C$5:$F$5,0)+1,FALSE)+MIN(Kruistabel!$C$15,IF($D87="Ja",Kruistabel!$C$13,0)+IF(V$6="Ja",Kruistabel!$C$14,0)),"")</f>
        <v>#N/A</v>
      </c>
      <c r="W87" s="326" t="e">
        <f>IF(Plananalyse!W87=1,VLOOKUP(W$5,Kruistabel!$B$6:$F$9,MATCH($C87,Kruistabel!$C$5:$F$5,0)+1,FALSE)+MIN(Kruistabel!$C$15,IF($D87="Ja",Kruistabel!$C$13,0)+IF(W$6="Ja",Kruistabel!$C$14,0)),"")</f>
        <v>#N/A</v>
      </c>
      <c r="X87" s="326" t="e">
        <f>IF(Plananalyse!X87=1,VLOOKUP(X$5,Kruistabel!$B$6:$F$9,MATCH($C87,Kruistabel!$C$5:$F$5,0)+1,FALSE)+MIN(Kruistabel!$C$15,IF($D87="Ja",Kruistabel!$C$13,0)+IF(X$6="Ja",Kruistabel!$C$14,0)),"")</f>
        <v>#N/A</v>
      </c>
      <c r="Y87" s="326" t="e">
        <f>IF(Plananalyse!Y87=1,VLOOKUP(Y$5,Kruistabel!$B$6:$F$9,MATCH($C87,Kruistabel!$C$5:$F$5,0)+1,FALSE)+MIN(Kruistabel!$C$15,IF($D87="Ja",Kruistabel!$C$13,0)+IF(Y$6="Ja",Kruistabel!$C$14,0)),"")</f>
        <v>#N/A</v>
      </c>
      <c r="Z87" s="326" t="e">
        <f>IF(Plananalyse!Z87=1,VLOOKUP(Z$5,Kruistabel!$B$6:$F$9,MATCH($C87,Kruistabel!$C$5:$F$5,0)+1,FALSE)+MIN(Kruistabel!$C$15,IF($D87="Ja",Kruistabel!$C$13,0)+IF(Z$6="Ja",Kruistabel!$C$14,0)),"")</f>
        <v>#N/A</v>
      </c>
      <c r="AA87" s="326" t="e">
        <f>IF(Plananalyse!AA87=1,VLOOKUP(AA$5,Kruistabel!$B$6:$F$9,MATCH($C87,Kruistabel!$C$5:$F$5,0)+1,FALSE)+MIN(Kruistabel!$C$15,IF($D87="Ja",Kruistabel!$C$13,0)+IF(AA$6="Ja",Kruistabel!$C$14,0)),"")</f>
        <v>#N/A</v>
      </c>
      <c r="AB87" s="326" t="e">
        <f>IF(Plananalyse!AB87=1,VLOOKUP(AB$5,Kruistabel!$B$6:$F$9,MATCH($C87,Kruistabel!$C$5:$F$5,0)+1,FALSE)+MIN(Kruistabel!$C$15,IF($D87="Ja",Kruistabel!$C$13,0)+IF(AB$6="Ja",Kruistabel!$C$14,0)),"")</f>
        <v>#N/A</v>
      </c>
      <c r="AC87" s="326" t="e">
        <f>IF(Plananalyse!AC87=1,VLOOKUP(AC$5,Kruistabel!$B$6:$F$9,MATCH($C87,Kruistabel!$C$5:$F$5,0)+1,FALSE)+MIN(Kruistabel!$C$15,IF($D87="Ja",Kruistabel!$C$13,0)+IF(AC$6="Ja",Kruistabel!$C$14,0)),"")</f>
        <v>#N/A</v>
      </c>
      <c r="AD87" s="326" t="e">
        <f>IF(Plananalyse!AD87=1,VLOOKUP(AD$5,Kruistabel!$B$6:$F$9,MATCH($C87,Kruistabel!$C$5:$F$5,0)+1,FALSE)+MIN(Kruistabel!$C$15,IF($D87="Ja",Kruistabel!$C$13,0)+IF(AD$6="Ja",Kruistabel!$C$14,0)),"")</f>
        <v>#N/A</v>
      </c>
      <c r="AE87" s="326" t="e">
        <f>IF(Plananalyse!AE87=1,VLOOKUP(AE$5,Kruistabel!$B$6:$F$9,MATCH($C87,Kruistabel!$C$5:$F$5,0)+1,FALSE)+MIN(Kruistabel!$C$15,IF($D87="Ja",Kruistabel!$C$13,0)+IF(AE$6="Ja",Kruistabel!$C$14,0)),"")</f>
        <v>#N/A</v>
      </c>
      <c r="AF87" s="326" t="e">
        <f>IF(Plananalyse!AF87=1,VLOOKUP(AF$5,Kruistabel!$B$6:$F$9,MATCH($C87,Kruistabel!$C$5:$F$5,0)+1,FALSE)+MIN(Kruistabel!$C$15,IF($D87="Ja",Kruistabel!$C$13,0)+IF(AF$6="Ja",Kruistabel!$C$14,0)),"")</f>
        <v>#N/A</v>
      </c>
      <c r="AG87" s="326" t="e">
        <f>IF(Plananalyse!AG87=1,VLOOKUP(AG$5,Kruistabel!$B$6:$F$9,MATCH($C87,Kruistabel!$C$5:$F$5,0)+1,FALSE)+MIN(Kruistabel!$C$15,IF($D87="Ja",Kruistabel!$C$13,0)+IF(AG$6="Ja",Kruistabel!$C$14,0)),"")</f>
        <v>#N/A</v>
      </c>
      <c r="AH87" s="326" t="e">
        <f>IF(Plananalyse!AH87=1,VLOOKUP(AH$5,Kruistabel!$B$6:$F$9,MATCH($C87,Kruistabel!$C$5:$F$5,0)+1,FALSE)+MIN(Kruistabel!$C$15,IF($D87="Ja",Kruistabel!$C$13,0)+IF(AH$6="Ja",Kruistabel!$C$14,0)),"")</f>
        <v>#N/A</v>
      </c>
      <c r="AI87" s="326" t="e">
        <f>IF(Plananalyse!AI87=1,VLOOKUP(AI$5,Kruistabel!$B$6:$F$9,MATCH($C87,Kruistabel!$C$5:$F$5,0)+1,FALSE)+MIN(Kruistabel!$C$15,IF($D87="Ja",Kruistabel!$C$13,0)+IF(AI$6="Ja",Kruistabel!$C$14,0)),"")</f>
        <v>#N/A</v>
      </c>
      <c r="AJ87" s="326" t="e">
        <f>IF(Plananalyse!AJ87=1,VLOOKUP(AJ$5,Kruistabel!$B$6:$F$9,MATCH($C87,Kruistabel!$C$5:$F$5,0)+1,FALSE)+MIN(Kruistabel!$C$15,IF($D87="Ja",Kruistabel!$C$13,0)+IF(AJ$6="Ja",Kruistabel!$C$14,0)),"")</f>
        <v>#N/A</v>
      </c>
      <c r="AK87" s="326" t="e">
        <f>IF(Plananalyse!AK87=1,VLOOKUP(AK$5,Kruistabel!$B$6:$F$9,MATCH($C87,Kruistabel!$C$5:$F$5,0)+1,FALSE)+MIN(Kruistabel!$C$15,IF($D87="Ja",Kruistabel!$C$13,0)+IF(AK$6="Ja",Kruistabel!$C$14,0)),"")</f>
        <v>#N/A</v>
      </c>
      <c r="AL87" s="326" t="e">
        <f>IF(Plananalyse!AL87=1,VLOOKUP(AL$5,Kruistabel!$B$6:$F$9,MATCH($C87,Kruistabel!$C$5:$F$5,0)+1,FALSE)+MIN(Kruistabel!$C$15,IF($D87="Ja",Kruistabel!$C$13,0)+IF(AL$6="Ja",Kruistabel!$C$14,0)),"")</f>
        <v>#N/A</v>
      </c>
      <c r="AM87" s="326" t="e">
        <f>IF(Plananalyse!AM87=1,VLOOKUP(AM$5,Kruistabel!$B$6:$F$9,MATCH($C87,Kruistabel!$C$5:$F$5,0)+1,FALSE)+MIN(Kruistabel!$C$15,IF($D87="Ja",Kruistabel!$C$13,0)+IF(AM$6="Ja",Kruistabel!$C$14,0)),"")</f>
        <v>#N/A</v>
      </c>
      <c r="AN87" s="327"/>
      <c r="AO87" s="326" t="e">
        <f>IF(Plananalyse!AO87=1,VLOOKUP(AO$5,Kruistabel!$B$6:$F$9,MATCH($C87,Kruistabel!$C$5:$F$5,0)+1,FALSE)+MIN(Kruistabel!$C$15,IF($D87="Ja",Kruistabel!$C$13,0)+IF(AO$6="Ja",Kruistabel!$C$14,0)),"")</f>
        <v>#N/A</v>
      </c>
      <c r="AP87" s="326" t="e">
        <f>IF(Plananalyse!AP87=1,VLOOKUP(AP$5,Kruistabel!$B$6:$F$9,MATCH($C87,Kruistabel!$C$5:$F$5,0)+1,FALSE)+MIN(Kruistabel!$C$15,IF($D87="Ja",Kruistabel!$C$13,0)+IF(AP$6="Ja",Kruistabel!$C$14,0)),"")</f>
        <v>#N/A</v>
      </c>
      <c r="AQ87" s="326" t="e">
        <f>IF(Plananalyse!AQ87=1,VLOOKUP(AQ$5,Kruistabel!$B$6:$F$9,MATCH($C87,Kruistabel!$C$5:$F$5,0)+1,FALSE)+MIN(Kruistabel!$C$15,IF($D87="Ja",Kruistabel!$C$13,0)+IF(AQ$6="Ja",Kruistabel!$C$14,0)),"")</f>
        <v>#N/A</v>
      </c>
      <c r="AR87" s="326" t="e">
        <f>IF(Plananalyse!AR87=1,VLOOKUP(AR$5,Kruistabel!$B$6:$F$9,MATCH($C87,Kruistabel!$C$5:$F$5,0)+1,FALSE)+MIN(Kruistabel!$C$15,IF($D87="Ja",Kruistabel!$C$13,0)+IF(AR$6="Ja",Kruistabel!$C$14,0)),"")</f>
        <v>#N/A</v>
      </c>
      <c r="AS87" s="326" t="e">
        <f>IF(Plananalyse!AS87=1,VLOOKUP(AS$5,Kruistabel!$B$6:$F$9,MATCH($C87,Kruistabel!$C$5:$F$5,0)+1,FALSE)+MIN(Kruistabel!$C$15,IF($D87="Ja",Kruistabel!$C$13,0)+IF(AS$6="Ja",Kruistabel!$C$14,0)),"")</f>
        <v>#N/A</v>
      </c>
      <c r="AT87" s="326" t="e">
        <f>IF(Plananalyse!AT87=1,VLOOKUP(AT$5,Kruistabel!$B$6:$F$9,MATCH($C87,Kruistabel!$C$5:$F$5,0)+1,FALSE)+MIN(Kruistabel!$C$15,IF($D87="Ja",Kruistabel!$C$13,0)+IF(AT$6="Ja",Kruistabel!$C$14,0)),"")</f>
        <v>#N/A</v>
      </c>
      <c r="AU87" s="326" t="e">
        <f>IF(Plananalyse!AU87=1,VLOOKUP(AU$5,Kruistabel!$B$6:$F$9,MATCH($C87,Kruistabel!$C$5:$F$5,0)+1,FALSE)+MIN(Kruistabel!$C$15,IF($D87="Ja",Kruistabel!$C$13,0)+IF(AU$6="Ja",Kruistabel!$C$14,0)),"")</f>
        <v>#N/A</v>
      </c>
      <c r="AV87" s="326" t="e">
        <f>IF(Plananalyse!AV87=1,VLOOKUP(AV$5,Kruistabel!$B$6:$F$9,MATCH($C87,Kruistabel!$C$5:$F$5,0)+1,FALSE)+MIN(Kruistabel!$C$15,IF($D87="Ja",Kruistabel!$C$13,0)+IF(AV$6="Ja",Kruistabel!$C$14,0)),"")</f>
        <v>#N/A</v>
      </c>
      <c r="AW87" s="326" t="e">
        <f>IF(Plananalyse!AW87=1,VLOOKUP(AW$5,Kruistabel!$B$6:$F$9,MATCH($C87,Kruistabel!$C$5:$F$5,0)+1,FALSE)+MIN(Kruistabel!$C$15,IF($D87="Ja",Kruistabel!$C$13,0)+IF(AW$6="Ja",Kruistabel!$C$14,0)),"")</f>
        <v>#N/A</v>
      </c>
      <c r="AX87" s="326" t="e">
        <f>IF(Plananalyse!AX87=1,VLOOKUP(AX$5,Kruistabel!$B$6:$F$9,MATCH($C87,Kruistabel!$C$5:$F$5,0)+1,FALSE)+MIN(Kruistabel!$C$15,IF($D87="Ja",Kruistabel!$C$13,0)+IF(AX$6="Ja",Kruistabel!$C$14,0)),"")</f>
        <v>#N/A</v>
      </c>
      <c r="AY87" s="327"/>
      <c r="AZ87" s="326" t="e">
        <f>IF(Plananalyse!AZ87=1,VLOOKUP(AZ$5,Kruistabel!$B$6:$F$9,MATCH($C87,Kruistabel!$C$5:$F$5,0)+1,FALSE)+MIN(Kruistabel!$C$15,IF($D87="Ja",Kruistabel!$C$13,0)+IF(AZ$6="Ja",Kruistabel!$C$14,0)),"")</f>
        <v>#N/A</v>
      </c>
      <c r="BA87" s="326" t="e">
        <f>IF(Plananalyse!BA87=1,VLOOKUP(BA$5,Kruistabel!$B$6:$F$9,MATCH($C87,Kruistabel!$C$5:$F$5,0)+1,FALSE)+MIN(Kruistabel!$C$15,IF($D87="Ja",Kruistabel!$C$13,0)+IF(BA$6="Ja",Kruistabel!$C$14,0)),"")</f>
        <v>#N/A</v>
      </c>
      <c r="BB87" s="326" t="e">
        <f>IF(Plananalyse!BB87=1,VLOOKUP(BB$5,Kruistabel!$B$6:$F$9,MATCH($C87,Kruistabel!$C$5:$F$5,0)+1,FALSE)+MIN(Kruistabel!$C$15,IF($D87="Ja",Kruistabel!$C$13,0)+IF(BB$6="Ja",Kruistabel!$C$14,0)),"")</f>
        <v>#N/A</v>
      </c>
      <c r="BC87" s="326" t="e">
        <f>IF(Plananalyse!BC87=1,VLOOKUP(BC$5,Kruistabel!$B$6:$F$9,MATCH($C87,Kruistabel!$C$5:$F$5,0)+1,FALSE)+MIN(Kruistabel!$C$15,IF($D87="Ja",Kruistabel!$C$13,0)+IF(BC$6="Ja",Kruistabel!$C$14,0)),"")</f>
        <v>#N/A</v>
      </c>
      <c r="BD87" s="326" t="e">
        <f>IF(Plananalyse!BD87=1,VLOOKUP(BD$5,Kruistabel!$B$6:$F$9,MATCH($C87,Kruistabel!$C$5:$F$5,0)+1,FALSE)+MIN(Kruistabel!$C$15,IF($D87="Ja",Kruistabel!$C$13,0)+IF(BD$6="Ja",Kruistabel!$C$14,0)),"")</f>
        <v>#N/A</v>
      </c>
      <c r="BE87" s="326" t="e">
        <f>IF(Plananalyse!BE87=1,VLOOKUP(BE$5,Kruistabel!$B$6:$F$9,MATCH($C87,Kruistabel!$C$5:$F$5,0)+1,FALSE)+MIN(Kruistabel!$C$15,IF($D87="Ja",Kruistabel!$C$13,0)+IF(BE$6="Ja",Kruistabel!$C$14,0)),"")</f>
        <v>#N/A</v>
      </c>
      <c r="BF87" s="326" t="e">
        <f>IF(Plananalyse!BF87=1,VLOOKUP(BF$5,Kruistabel!$B$6:$F$9,MATCH($C87,Kruistabel!$C$5:$F$5,0)+1,FALSE)+MIN(Kruistabel!$C$15,IF($D87="Ja",Kruistabel!$C$13,0)+IF(BF$6="Ja",Kruistabel!$C$14,0)),"")</f>
        <v>#N/A</v>
      </c>
      <c r="BG87" s="326" t="e">
        <f>IF(Plananalyse!BG87=1,VLOOKUP(BG$5,Kruistabel!$B$6:$F$9,MATCH($C87,Kruistabel!$C$5:$F$5,0)+1,FALSE)+MIN(Kruistabel!$C$15,IF($D87="Ja",Kruistabel!$C$13,0)+IF(BG$6="Ja",Kruistabel!$C$14,0)),"")</f>
        <v>#N/A</v>
      </c>
      <c r="BH87" s="326" t="e">
        <f>IF(Plananalyse!BH87=1,VLOOKUP(BH$5,Kruistabel!$B$6:$F$9,MATCH($C87,Kruistabel!$C$5:$F$5,0)+1,FALSE)+MIN(Kruistabel!$C$15,IF($D87="Ja",Kruistabel!$C$13,0)+IF(BH$6="Ja",Kruistabel!$C$14,0)),"")</f>
        <v>#N/A</v>
      </c>
      <c r="BI87" s="327"/>
      <c r="BJ87" s="326" t="e">
        <f>IF(Plananalyse!BJ87=1,VLOOKUP(BJ$5,Kruistabel!$B$6:$F$9,MATCH($C87,Kruistabel!$C$5:$F$5,0)+1,FALSE)+MIN(Kruistabel!$C$15,IF($D87="Ja",Kruistabel!$C$13,0)+IF(BJ$6="Ja",Kruistabel!$C$14,0)),"")</f>
        <v>#N/A</v>
      </c>
      <c r="BK87" s="326" t="e">
        <f>IF(Plananalyse!BK87=1,VLOOKUP(BK$5,Kruistabel!$B$6:$F$9,MATCH($C87,Kruistabel!$C$5:$F$5,0)+1,FALSE)+MIN(Kruistabel!$C$15,IF($D87="Ja",Kruistabel!$C$13,0)+IF(BK$6="Ja",Kruistabel!$C$14,0)),"")</f>
        <v>#N/A</v>
      </c>
      <c r="BL87" s="326" t="e">
        <f>IF(Plananalyse!BL87=1,VLOOKUP(BL$5,Kruistabel!$B$6:$F$9,MATCH($C87,Kruistabel!$C$5:$F$5,0)+1,FALSE)+MIN(Kruistabel!$C$15,IF($D87="Ja",Kruistabel!$C$13,0)+IF(BL$6="Ja",Kruistabel!$C$14,0)),"")</f>
        <v>#N/A</v>
      </c>
      <c r="BM87" s="326" t="e">
        <f>IF(Plananalyse!BM87=1,VLOOKUP(BM$5,Kruistabel!$B$6:$F$9,MATCH($C87,Kruistabel!$C$5:$F$5,0)+1,FALSE)+MIN(Kruistabel!$C$15,IF($D87="Ja",Kruistabel!$C$13,0)+IF(BM$6="Ja",Kruistabel!$C$14,0)),"")</f>
        <v>#N/A</v>
      </c>
      <c r="BN87" s="326" t="e">
        <f>IF(Plananalyse!BN87=1,VLOOKUP(BN$5,Kruistabel!$B$6:$F$9,MATCH($C87,Kruistabel!$C$5:$F$5,0)+1,FALSE)+MIN(Kruistabel!$C$15,IF($D87="Ja",Kruistabel!$C$13,0)+IF(BN$6="Ja",Kruistabel!$C$14,0)),"")</f>
        <v>#N/A</v>
      </c>
      <c r="BO87" s="326" t="e">
        <f>IF(Plananalyse!BO87=1,VLOOKUP(BO$5,Kruistabel!$B$6:$F$9,MATCH($C87,Kruistabel!$C$5:$F$5,0)+1,FALSE)+MIN(Kruistabel!$C$15,IF($D87="Ja",Kruistabel!$C$13,0)+IF(BO$6="Ja",Kruistabel!$C$14,0)),"")</f>
        <v>#N/A</v>
      </c>
      <c r="BP87" s="326" t="e">
        <f>IF(Plananalyse!BP87=1,VLOOKUP(BP$5,Kruistabel!$B$6:$F$9,MATCH($C87,Kruistabel!$C$5:$F$5,0)+1,FALSE)+MIN(Kruistabel!$C$15,IF($D87="Ja",Kruistabel!$C$13,0)+IF(BP$6="Ja",Kruistabel!$C$14,0)),"")</f>
        <v>#N/A</v>
      </c>
      <c r="BQ87" s="326" t="e">
        <f>IF(Plananalyse!BQ87=1,VLOOKUP(BQ$5,Kruistabel!$B$6:$F$9,MATCH($C87,Kruistabel!$C$5:$F$5,0)+1,FALSE)+MIN(Kruistabel!$C$15,IF($D87="Ja",Kruistabel!$C$13,0)+IF(BQ$6="Ja",Kruistabel!$C$14,0)),"")</f>
        <v>#N/A</v>
      </c>
      <c r="BR87" s="326" t="e">
        <f>IF(Plananalyse!BR87=1,VLOOKUP(BR$5,Kruistabel!$B$6:$F$9,MATCH($C87,Kruistabel!$C$5:$F$5,0)+1,FALSE)+MIN(Kruistabel!$C$15,IF($D87="Ja",Kruistabel!$C$13,0)+IF(BR$6="Ja",Kruistabel!$C$14,0)),"")</f>
        <v>#REF!</v>
      </c>
      <c r="BS87" s="326" t="e">
        <f>IF(Plananalyse!BS87=1,VLOOKUP(BS$5,Kruistabel!$B$6:$F$9,MATCH($C87,Kruistabel!$C$5:$F$5,0)+1,FALSE)+MIN(Kruistabel!$C$15,IF($D87="Ja",Kruistabel!$C$13,0)+IF(BS$6="Ja",Kruistabel!$C$14,0)),"")</f>
        <v>#REF!</v>
      </c>
      <c r="BT87" s="65"/>
      <c r="BU87" s="231" t="e">
        <f>IF(Plananalyse!BU87=1,VLOOKUP(BU$5,Kruistabel!$B$6:$F$9,MATCH($C87,Kruistabel!$C$5:$F$5,0)+1,FALSE)+MIN(Kruistabel!$C$15,IF($D87="Ja",Kruistabel!$C$13,0)+IF(BU$6="Ja",Kruistabel!$C$14,0)),"")</f>
        <v>#N/A</v>
      </c>
      <c r="BV87" s="326" t="e">
        <f>IF(Plananalyse!BV87=1,VLOOKUP(BV$5,Kruistabel!$B$6:$F$9,MATCH($C87,Kruistabel!$C$5:$F$5,0)+1,FALSE)+MIN(Kruistabel!$C$15,IF($D87="Ja",Kruistabel!$C$13,0)+IF(BV$6="Ja",Kruistabel!$C$14,0)),"")</f>
        <v>#N/A</v>
      </c>
      <c r="BW87" s="326" t="e">
        <f>IF(Plananalyse!BW87=1,VLOOKUP(BW$5,Kruistabel!$B$6:$F$9,MATCH($C87,Kruistabel!$C$5:$F$5,0)+1,FALSE)+MIN(Kruistabel!$C$15,IF($D87="Ja",Kruistabel!$C$13,0)+IF(BW$6="Ja",Kruistabel!$C$14,0)),"")</f>
        <v>#N/A</v>
      </c>
      <c r="BX87" s="326" t="e">
        <f>IF(Plananalyse!BX87=1,VLOOKUP(BX$5,Kruistabel!$B$6:$F$9,MATCH($C87,Kruistabel!$C$5:$F$5,0)+1,FALSE)+MIN(Kruistabel!$C$15,IF($D87="Ja",Kruistabel!$C$13,0)+IF(BX$6="Ja",Kruistabel!$C$14,0)),"")</f>
        <v>#N/A</v>
      </c>
      <c r="BY87" s="327"/>
      <c r="BZ87" s="326" t="e">
        <f>IF(Plananalyse!BZ87=1,VLOOKUP(BZ$5,Kruistabel!$B$6:$F$9,MATCH($C87,Kruistabel!$C$5:$F$5,0)+1,FALSE)+MIN(Kruistabel!$C$15,IF($D87="Ja",Kruistabel!$C$13,0)+IF(BZ$6="Ja",Kruistabel!$C$14,0)),"")</f>
        <v>#N/A</v>
      </c>
      <c r="CA87" s="326" t="e">
        <f>IF(Plananalyse!CA87=1,VLOOKUP(CA$5,Kruistabel!$B$6:$F$9,MATCH($C87,Kruistabel!$C$5:$F$5,0)+1,FALSE)+MIN(Kruistabel!$C$15,IF($D87="Ja",Kruistabel!$C$13,0)+IF(CA$6="Ja",Kruistabel!$C$14,0)),"")</f>
        <v>#N/A</v>
      </c>
      <c r="CB87" s="326" t="e">
        <f>IF(Plananalyse!CB87=1,VLOOKUP(CB$5,Kruistabel!$B$6:$F$9,MATCH($C87,Kruistabel!$C$5:$F$5,0)+1,FALSE)+MIN(Kruistabel!$C$15,IF($D87="Ja",Kruistabel!$C$13,0)+IF(CB$6="Ja",Kruistabel!$C$14,0)),"")</f>
        <v>#N/A</v>
      </c>
      <c r="CC87" s="326" t="e">
        <f>IF(Plananalyse!CC87=1,VLOOKUP(CC$5,Kruistabel!$B$6:$F$9,MATCH($C87,Kruistabel!$C$5:$F$5,0)+1,FALSE)+MIN(Kruistabel!$C$15,IF($D87="Ja",Kruistabel!$C$13,0)+IF(CC$6="Ja",Kruistabel!$C$14,0)),"")</f>
        <v>#N/A</v>
      </c>
      <c r="CD87" s="326" t="e">
        <f ca="1">IF(Plananalyse!CD87=1,VLOOKUP(CD$5,Kruistabel!$B$6:$F$9,MATCH($C87,Kruistabel!$C$5:$F$5,0)+1,FALSE)+MIN(Kruistabel!$C$15,IF($D87="Ja",Kruistabel!$C$13,0)+IF(CD$6="Ja",Kruistabel!$C$14,0)),"")</f>
        <v>#N/A</v>
      </c>
      <c r="CE87" s="326" t="e">
        <f ca="1">IF(Plananalyse!CE87=1,VLOOKUP(CE$5,Kruistabel!$B$6:$F$9,MATCH($C87,Kruistabel!$C$5:$F$5,0)+1,FALSE)+MIN(Kruistabel!$C$15,IF($D87="Ja",Kruistabel!$C$13,0)+IF(CE$6="Ja",Kruistabel!$C$14,0)),"")</f>
        <v>#N/A</v>
      </c>
      <c r="CF87" s="326" t="e">
        <f ca="1">IF(Plananalyse!CF87=1,VLOOKUP(CF$5,Kruistabel!$B$6:$F$9,MATCH($C87,Kruistabel!$C$5:$F$5,0)+1,FALSE)+MIN(Kruistabel!$C$15,IF($D87="Ja",Kruistabel!$C$13,0)+IF(CF$6="Ja",Kruistabel!$C$14,0)),"")</f>
        <v>#N/A</v>
      </c>
      <c r="CG87" s="326" t="e">
        <f ca="1">IF(Plananalyse!CG87=1,VLOOKUP(CG$5,Kruistabel!$B$6:$F$9,MATCH($C87,Kruistabel!$C$5:$F$5,0)+1,FALSE)+MIN(Kruistabel!$C$15,IF($D87="Ja",Kruistabel!$C$13,0)+IF(CG$6="Ja",Kruistabel!$C$14,0)),"")</f>
        <v>#REF!</v>
      </c>
      <c r="CH87" s="326" t="e">
        <f ca="1">IF(Plananalyse!CH87=1,VLOOKUP(CH$5,Kruistabel!$B$6:$F$9,MATCH($C87,Kruistabel!$C$5:$F$5,0)+1,FALSE)+MIN(Kruistabel!$C$15,IF($D87="Ja",Kruistabel!$C$13,0)+IF(CH$6="Ja",Kruistabel!$C$14,0)),"")</f>
        <v>#REF!</v>
      </c>
      <c r="CI87" s="65"/>
      <c r="CJ87" s="326" t="e">
        <f ca="1">IF(Plananalyse!CJ87=1,VLOOKUP(CJ$5,Kruistabel!$B$6:$F$9,MATCH($C87,Kruistabel!$C$5:$F$5,0)+1,FALSE)+MIN(Kruistabel!$C$15,IF($D87="Ja",Kruistabel!$C$13,0)+IF(CJ$6="Ja",Kruistabel!$C$14,0)),"")</f>
        <v>#N/A</v>
      </c>
      <c r="CK87" s="326" t="e">
        <f ca="1">IF(Plananalyse!CK87=1,VLOOKUP(CK$5,Kruistabel!$B$6:$F$9,MATCH($C87,Kruistabel!$C$5:$F$5,0)+1,FALSE)+MIN(Kruistabel!$C$15,IF($D87="Ja",Kruistabel!$C$13,0)+IF(CK$6="Ja",Kruistabel!$C$14,0)),"")</f>
        <v>#N/A</v>
      </c>
      <c r="CL87" s="326" t="e">
        <f ca="1">IF(Plananalyse!CL87=1,VLOOKUP(CL$5,Kruistabel!$B$6:$F$9,MATCH($C87,Kruistabel!$C$5:$F$5,0)+1,FALSE)+MIN(Kruistabel!$C$15,IF($D87="Ja",Kruistabel!$C$13,0)+IF(CL$6="Ja",Kruistabel!$C$14,0)),"")</f>
        <v>#N/A</v>
      </c>
      <c r="CM87" s="326" t="e">
        <f ca="1">IF(Plananalyse!CM87=1,VLOOKUP(CM$5,Kruistabel!$B$6:$F$9,MATCH($C87,Kruistabel!$C$5:$F$5,0)+1,FALSE)+MIN(Kruistabel!$C$15,IF($D87="Ja",Kruistabel!$C$13,0)+IF(CM$6="Ja",Kruistabel!$C$14,0)),"")</f>
        <v>#N/A</v>
      </c>
      <c r="CN87" s="326" t="e">
        <f ca="1">IF(Plananalyse!CN87=1,VLOOKUP(CN$5,Kruistabel!$B$6:$F$9,MATCH($C87,Kruistabel!$C$5:$F$5,0)+1,FALSE)+MIN(Kruistabel!$C$15,IF($D87="Ja",Kruistabel!$C$13,0)+IF(CN$6="Ja",Kruistabel!$C$14,0)),"")</f>
        <v>#N/A</v>
      </c>
      <c r="CO87" s="326" t="e">
        <f ca="1">IF(Plananalyse!CO87=1,VLOOKUP(CO$5,Kruistabel!$B$6:$F$9,MATCH($C87,Kruistabel!$C$5:$F$5,0)+1,FALSE)+MIN(Kruistabel!$C$15,IF($D87="Ja",Kruistabel!$C$13,0)+IF(CO$6="Ja",Kruistabel!$C$14,0)),"")</f>
        <v>#N/A</v>
      </c>
      <c r="CP87" s="326" t="e">
        <f ca="1">IF(Plananalyse!CP87=1,VLOOKUP(CP$5,Kruistabel!$B$6:$F$9,MATCH($C87,Kruistabel!$C$5:$F$5,0)+1,FALSE)+MIN(Kruistabel!$C$15,IF($D87="Ja",Kruistabel!$C$13,0)+IF(CP$6="Ja",Kruistabel!$C$14,0)),"")</f>
        <v>#N/A</v>
      </c>
      <c r="CQ87" s="326" t="e">
        <f ca="1">IF(Plananalyse!CQ87=1,VLOOKUP(CQ$5,Kruistabel!$B$6:$F$9,MATCH($C87,Kruistabel!$C$5:$F$5,0)+1,FALSE)+MIN(Kruistabel!$C$15,IF($D87="Ja",Kruistabel!$C$13,0)+IF(CQ$6="Ja",Kruistabel!$C$14,0)),"")</f>
        <v>#N/A</v>
      </c>
      <c r="CR87" s="326" t="e">
        <f ca="1">IF(Plananalyse!CR87=1,VLOOKUP(CR$5,Kruistabel!$B$6:$F$9,MATCH($C87,Kruistabel!$C$5:$F$5,0)+1,FALSE)+MIN(Kruistabel!$C$15,IF($D87="Ja",Kruistabel!$C$13,0)+IF(CR$6="Ja",Kruistabel!$C$14,0)),"")</f>
        <v>#N/A</v>
      </c>
      <c r="CS87" s="326" t="e">
        <f ca="1">IF(Plananalyse!CS87=1,VLOOKUP(CS$5,Kruistabel!$B$6:$F$9,MATCH($C87,Kruistabel!$C$5:$F$5,0)+1,FALSE)+MIN(Kruistabel!$C$15,IF($D87="Ja",Kruistabel!$C$13,0)+IF(CS$6="Ja",Kruistabel!$C$14,0)),"")</f>
        <v>#N/A</v>
      </c>
      <c r="CT87" s="326" t="e">
        <f ca="1">IF(Plananalyse!CT87=1,VLOOKUP(CT$5,Kruistabel!$B$6:$F$9,MATCH($C87,Kruistabel!$C$5:$F$5,0)+1,FALSE)+MIN(Kruistabel!$C$15,IF($D87="Ja",Kruistabel!$C$13,0)+IF(CT$6="Ja",Kruistabel!$C$14,0)),"")</f>
        <v>#N/A</v>
      </c>
      <c r="CU87" s="326" t="e">
        <f ca="1">IF(Plananalyse!CU87=1,VLOOKUP(CU$5,Kruistabel!$B$6:$F$9,MATCH($C87,Kruistabel!$C$5:$F$5,0)+1,FALSE)+MIN(Kruistabel!$C$15,IF($D87="Ja",Kruistabel!$C$13,0)+IF(CU$6="Ja",Kruistabel!$C$14,0)),"")</f>
        <v>#N/A</v>
      </c>
      <c r="CV87" s="326" t="e">
        <f ca="1">IF(Plananalyse!CV87=1,VLOOKUP(CV$5,Kruistabel!$B$6:$F$9,MATCH($C87,Kruistabel!$C$5:$F$5,0)+1,FALSE)+MIN(Kruistabel!$C$15,IF($D87="Ja",Kruistabel!$C$13,0)+IF(CV$6="Ja",Kruistabel!$C$14,0)),"")</f>
        <v>#N/A</v>
      </c>
      <c r="CW87" s="326" t="e">
        <f ca="1">IF(Plananalyse!CW87=1,VLOOKUP(CW$5,Kruistabel!$B$6:$F$9,MATCH($C87,Kruistabel!$C$5:$F$5,0)+1,FALSE)+MIN(Kruistabel!$C$15,IF($D87="Ja",Kruistabel!$C$13,0)+IF(CW$6="Ja",Kruistabel!$C$14,0)),"")</f>
        <v>#N/A</v>
      </c>
      <c r="CX87" s="326" t="e">
        <f ca="1">IF(Plananalyse!CX87=1,VLOOKUP(CX$5,Kruistabel!$B$6:$F$9,MATCH($C87,Kruistabel!$C$5:$F$5,0)+1,FALSE)+MIN(Kruistabel!$C$15,IF($D87="Ja",Kruistabel!$C$13,0)+IF(CX$6="Ja",Kruistabel!$C$14,0)),"")</f>
        <v>#N/A</v>
      </c>
      <c r="CY87" s="326" t="e">
        <f ca="1">IF(Plananalyse!CY87=1,VLOOKUP(CY$5,Kruistabel!$B$6:$F$9,MATCH($C87,Kruistabel!$C$5:$F$5,0)+1,FALSE)+MIN(Kruistabel!$C$15,IF($D87="Ja",Kruistabel!$C$13,0)+IF(CY$6="Ja",Kruistabel!$C$14,0)),"")</f>
        <v>#N/A</v>
      </c>
      <c r="CZ87" s="326" t="e">
        <f ca="1">IF(Plananalyse!CZ87=1,VLOOKUP(CZ$5,Kruistabel!$B$6:$F$9,MATCH($C87,Kruistabel!$C$5:$F$5,0)+1,FALSE)+MIN(Kruistabel!$C$15,IF($D87="Ja",Kruistabel!$C$13,0)+IF(CZ$6="Ja",Kruistabel!$C$14,0)),"")</f>
        <v>#N/A</v>
      </c>
      <c r="DA87" s="326" t="e">
        <f ca="1">IF(Plananalyse!DA87=1,VLOOKUP(DA$5,Kruistabel!$B$6:$F$9,MATCH($C87,Kruistabel!$C$5:$F$5,0)+1,FALSE)+MIN(Kruistabel!$C$15,IF($D87="Ja",Kruistabel!$C$13,0)+IF(DA$6="Ja",Kruistabel!$C$14,0)),"")</f>
        <v>#N/A</v>
      </c>
      <c r="DB87" s="326" t="e">
        <f ca="1">IF(Plananalyse!DB87=1,VLOOKUP(DB$5,Kruistabel!$B$6:$F$9,MATCH($C87,Kruistabel!$C$5:$F$5,0)+1,FALSE)+MIN(Kruistabel!$C$15,IF($D87="Ja",Kruistabel!$C$13,0)+IF(DB$6="Ja",Kruistabel!$C$14,0)),"")</f>
        <v>#N/A</v>
      </c>
      <c r="DC87" s="326" t="e">
        <f ca="1">IF(Plananalyse!DC87=1,VLOOKUP(DC$5,Kruistabel!$B$6:$F$9,MATCH($C87,Kruistabel!$C$5:$F$5,0)+1,FALSE)+MIN(Kruistabel!$C$15,IF($D87="Ja",Kruistabel!$C$13,0)+IF(DC$6="Ja",Kruistabel!$C$14,0)),"")</f>
        <v>#N/A</v>
      </c>
      <c r="DD87" s="327"/>
      <c r="DE87" s="326" t="e">
        <f ca="1">IF(Plananalyse!DE87=1,VLOOKUP(DE$5,Kruistabel!$B$6:$F$9,MATCH($C87,Kruistabel!$C$5:$F$5,0)+1,FALSE)+MIN(Kruistabel!$C$15,IF($D87="Ja",Kruistabel!$C$13,0)+IF(DE$6="Ja",Kruistabel!$C$14,0)),"")</f>
        <v>#N/A</v>
      </c>
      <c r="DF87" s="326" t="e">
        <f ca="1">IF(Plananalyse!DF87=1,VLOOKUP(DF$5,Kruistabel!$B$6:$F$9,MATCH($C87,Kruistabel!$C$5:$F$5,0)+1,FALSE)+MIN(Kruistabel!$C$15,IF($D87="Ja",Kruistabel!$C$13,0)+IF(DF$6="Ja",Kruistabel!$C$14,0)),"")</f>
        <v>#N/A</v>
      </c>
      <c r="DG87" s="326" t="e">
        <f ca="1">IF(Plananalyse!DG87=1,VLOOKUP(DG$5,Kruistabel!$B$6:$F$9,MATCH($C87,Kruistabel!$C$5:$F$5,0)+1,FALSE)+MIN(Kruistabel!$C$15,IF($D87="Ja",Kruistabel!$C$13,0)+IF(DG$6="Ja",Kruistabel!$C$14,0)),"")</f>
        <v>#N/A</v>
      </c>
      <c r="DH87" s="326" t="e">
        <f ca="1">IF(Plananalyse!DH87=1,VLOOKUP(DH$5,Kruistabel!$B$6:$F$9,MATCH($C87,Kruistabel!$C$5:$F$5,0)+1,FALSE)+MIN(Kruistabel!$C$15,IF($D87="Ja",Kruistabel!$C$13,0)+IF(DH$6="Ja",Kruistabel!$C$14,0)),"")</f>
        <v>#N/A</v>
      </c>
      <c r="DI87" s="326" t="e">
        <f ca="1">IF(Plananalyse!DI87=1,VLOOKUP(DI$5,Kruistabel!$B$6:$F$9,MATCH($C87,Kruistabel!$C$5:$F$5,0)+1,FALSE)+MIN(Kruistabel!$C$15,IF($D87="Ja",Kruistabel!$C$13,0)+IF(DI$6="Ja",Kruistabel!$C$14,0)),"")</f>
        <v>#N/A</v>
      </c>
      <c r="DJ87" s="326" t="e">
        <f ca="1">IF(Plananalyse!DJ87=1,VLOOKUP(DJ$5,Kruistabel!$B$6:$F$9,MATCH($C87,Kruistabel!$C$5:$F$5,0)+1,FALSE)+MIN(Kruistabel!$C$15,IF($D87="Ja",Kruistabel!$C$13,0)+IF(DJ$6="Ja",Kruistabel!$C$14,0)),"")</f>
        <v>#N/A</v>
      </c>
      <c r="DK87" s="326" t="e">
        <f ca="1">IF(Plananalyse!DK87=1,VLOOKUP(DK$5,Kruistabel!$B$6:$F$9,MATCH($C87,Kruistabel!$C$5:$F$5,0)+1,FALSE)+MIN(Kruistabel!$C$15,IF($D87="Ja",Kruistabel!$C$13,0)+IF(DK$6="Ja",Kruistabel!$C$14,0)),"")</f>
        <v>#REF!</v>
      </c>
      <c r="DL87" s="326" t="e">
        <f ca="1">IF(Plananalyse!DL87=1,VLOOKUP(DL$5,Kruistabel!$B$6:$F$9,MATCH($C87,Kruistabel!$C$5:$F$5,0)+1,FALSE)+MIN(Kruistabel!$C$15,IF($D87="Ja",Kruistabel!$C$13,0)+IF(DL$6="Ja",Kruistabel!$C$14,0)),"")</f>
        <v>#REF!</v>
      </c>
      <c r="DM87" s="327"/>
      <c r="DN87" s="326" t="e">
        <f ca="1">IF(Plananalyse!DN87=1,VLOOKUP(DN$5,Kruistabel!$B$6:$F$9,MATCH($C87,Kruistabel!$C$5:$F$5,0)+1,FALSE)+MIN(Kruistabel!$C$15,IF($D87="Ja",Kruistabel!$C$13,0)+IF(DN$6="Ja",Kruistabel!$C$14,0)),"")</f>
        <v>#N/A</v>
      </c>
      <c r="DO87" s="326" t="e">
        <f ca="1">IF(Plananalyse!DO87=1,VLOOKUP(DO$5,Kruistabel!$B$6:$F$9,MATCH($C87,Kruistabel!$C$5:$F$5,0)+1,FALSE)+MIN(Kruistabel!$C$15,IF($D87="Ja",Kruistabel!$C$13,0)+IF(DO$6="Ja",Kruistabel!$C$14,0)),"")</f>
        <v>#N/A</v>
      </c>
      <c r="DP87" s="326" t="e">
        <f ca="1">IF(Plananalyse!DP87=1,VLOOKUP(DP$5,Kruistabel!$B$6:$F$9,MATCH($C87,Kruistabel!$C$5:$F$5,0)+1,FALSE)+MIN(Kruistabel!$C$15,IF($D87="Ja",Kruistabel!$C$13,0)+IF(DP$6="Ja",Kruistabel!$C$14,0)),"")</f>
        <v>#N/A</v>
      </c>
      <c r="DQ87" s="326" t="e">
        <f ca="1">IF(Plananalyse!DQ87=1,VLOOKUP(DQ$5,Kruistabel!$B$6:$F$9,MATCH($C87,Kruistabel!$C$5:$F$5,0)+1,FALSE)+MIN(Kruistabel!$C$15,IF($D87="Ja",Kruistabel!$C$13,0)+IF(DQ$6="Ja",Kruistabel!$C$14,0)),"")</f>
        <v>#N/A</v>
      </c>
      <c r="DR87" s="326" t="e">
        <f ca="1">IF(Plananalyse!DR87=1,VLOOKUP(DR$5,Kruistabel!$B$6:$F$9,MATCH($C87,Kruistabel!$C$5:$F$5,0)+1,FALSE)+MIN(Kruistabel!$C$15,IF($D87="Ja",Kruistabel!$C$13,0)+IF(DR$6="Ja",Kruistabel!$C$14,0)),"")</f>
        <v>#N/A</v>
      </c>
      <c r="DS87" s="326" t="e">
        <f ca="1">IF(Plananalyse!DS87=1,VLOOKUP(DS$5,Kruistabel!$B$6:$F$9,MATCH($C87,Kruistabel!$C$5:$F$5,0)+1,FALSE)+MIN(Kruistabel!$C$15,IF($D87="Ja",Kruistabel!$C$13,0)+IF(DS$6="Ja",Kruistabel!$C$14,0)),"")</f>
        <v>#N/A</v>
      </c>
      <c r="DT87" s="326" t="e">
        <f ca="1">IF(Plananalyse!DT87=1,VLOOKUP(DT$5,Kruistabel!$B$6:$F$9,MATCH($C87,Kruistabel!$C$5:$F$5,0)+1,FALSE)+MIN(Kruistabel!$C$15,IF($D87="Ja",Kruistabel!$C$13,0)+IF(DT$6="Ja",Kruistabel!$C$14,0)),"")</f>
        <v>#N/A</v>
      </c>
      <c r="DU87" s="326" t="e">
        <f ca="1">IF(Plananalyse!DU87=1,VLOOKUP(DU$5,Kruistabel!$B$6:$F$9,MATCH($C87,Kruistabel!$C$5:$F$5,0)+1,FALSE)+MIN(Kruistabel!$C$15,IF($D87="Ja",Kruistabel!$C$13,0)+IF(DU$6="Ja",Kruistabel!$C$14,0)),"")</f>
        <v>#N/A</v>
      </c>
      <c r="DV87" s="326" t="e">
        <f ca="1">IF(Plananalyse!DV87=1,VLOOKUP(DV$5,Kruistabel!$B$6:$F$9,MATCH($C87,Kruistabel!$C$5:$F$5,0)+1,FALSE)+MIN(Kruistabel!$C$15,IF($D87="Ja",Kruistabel!$C$13,0)+IF(DV$6="Ja",Kruistabel!$C$14,0)),"")</f>
        <v>#N/A</v>
      </c>
      <c r="DW87" s="326" t="e">
        <f ca="1">IF(Plananalyse!DW87=1,VLOOKUP(DW$5,Kruistabel!$B$6:$F$9,MATCH($C87,Kruistabel!$C$5:$F$5,0)+1,FALSE)+MIN(Kruistabel!$C$15,IF($D87="Ja",Kruistabel!$C$13,0)+IF(DW$6="Ja",Kruistabel!$C$14,0)),"")</f>
        <v>#REF!</v>
      </c>
      <c r="DX87" s="326" t="e">
        <f ca="1">IF(Plananalyse!DX87=1,VLOOKUP(DX$5,Kruistabel!$B$6:$F$9,MATCH($C87,Kruistabel!$C$5:$F$5,0)+1,FALSE)+MIN(Kruistabel!$C$15,IF($D87="Ja",Kruistabel!$C$13,0)+IF(DX$6="Ja",Kruistabel!$C$14,0)),"")</f>
        <v>#REF!</v>
      </c>
      <c r="DY87" s="327"/>
      <c r="DZ87" s="326" t="e">
        <f ca="1">IF(Plananalyse!DZ87=1,VLOOKUP(DZ$5,Kruistabel!$B$6:$F$9,MATCH($C87,Kruistabel!$C$5:$F$5,0)+1,FALSE)+MIN(Kruistabel!$C$15,IF($D87="Ja",Kruistabel!$C$13,0)+IF(DZ$6="Ja",Kruistabel!$C$14,0)),"")</f>
        <v>#N/A</v>
      </c>
      <c r="EA87" s="326" t="e">
        <f ca="1">IF(Plananalyse!EA87=1,VLOOKUP(EA$5,Kruistabel!$B$6:$F$9,MATCH($C87,Kruistabel!$C$5:$F$5,0)+1,FALSE)+MIN(Kruistabel!$C$15,IF($D87="Ja",Kruistabel!$C$13,0)+IF(EA$6="Ja",Kruistabel!$C$14,0)),"")</f>
        <v>#N/A</v>
      </c>
      <c r="EB87" s="326" t="e">
        <f ca="1">IF(Plananalyse!EB87=1,VLOOKUP(EB$5,Kruistabel!$B$6:$F$9,MATCH($C87,Kruistabel!$C$5:$F$5,0)+1,FALSE)+MIN(Kruistabel!$C$15,IF($D87="Ja",Kruistabel!$C$13,0)+IF(EB$6="Ja",Kruistabel!$C$14,0)),"")</f>
        <v>#REF!</v>
      </c>
      <c r="EC87" s="326" t="e">
        <f ca="1">IF(Plananalyse!EC87=1,VLOOKUP(EC$5,Kruistabel!$B$6:$F$9,MATCH($C87,Kruistabel!$C$5:$F$5,0)+1,FALSE)+MIN(Kruistabel!$C$15,IF($D87="Ja",Kruistabel!$C$13,0)+IF(EC$6="Ja",Kruistabel!$C$14,0)),"")</f>
        <v>#REF!</v>
      </c>
      <c r="ED87" s="327"/>
      <c r="EE87" s="326" t="e">
        <f ca="1">IF(Plananalyse!EE87=1,VLOOKUP(EE$5,Kruistabel!$B$6:$F$9,MATCH($C87,Kruistabel!$C$5:$F$5,0)+1,FALSE)+MIN(Kruistabel!$C$15,IF($D87="Ja",Kruistabel!$C$13,0)+IF(EE$6="Ja",Kruistabel!$C$14,0)),"")</f>
        <v>#N/A</v>
      </c>
      <c r="EF87" s="326" t="e">
        <f ca="1">IF(Plananalyse!EF87=1,VLOOKUP(EF$5,Kruistabel!$B$6:$F$9,MATCH($C87,Kruistabel!$C$5:$F$5,0)+1,FALSE)+MIN(Kruistabel!$C$15,IF($D87="Ja",Kruistabel!$C$13,0)+IF(EF$6="Ja",Kruistabel!$C$14,0)),"")</f>
        <v>#N/A</v>
      </c>
      <c r="EG87" s="326" t="e">
        <f ca="1">IF(Plananalyse!EG87=1,VLOOKUP(EG$5,Kruistabel!$B$6:$F$9,MATCH($C87,Kruistabel!$C$5:$F$5,0)+1,FALSE)+MIN(Kruistabel!$C$15,IF($D87="Ja",Kruistabel!$C$13,0)+IF(EG$6="Ja",Kruistabel!$C$14,0)),"")</f>
        <v>#N/A</v>
      </c>
      <c r="EH87" s="326" t="e">
        <f ca="1">IF(Plananalyse!EH87=1,VLOOKUP(EH$5,Kruistabel!$B$6:$F$9,MATCH($C87,Kruistabel!$C$5:$F$5,0)+1,FALSE)+MIN(Kruistabel!$C$15,IF($D87="Ja",Kruistabel!$C$13,0)+IF(EH$6="Ja",Kruistabel!$C$14,0)),"")</f>
        <v>#REF!</v>
      </c>
      <c r="EI87" s="326" t="e">
        <f ca="1">IF(Plananalyse!EI87=1,VLOOKUP(EI$5,Kruistabel!$B$6:$F$9,MATCH($C87,Kruistabel!$C$5:$F$5,0)+1,FALSE)+MIN(Kruistabel!$C$15,IF($D87="Ja",Kruistabel!$C$13,0)+IF(EI$6="Ja",Kruistabel!$C$14,0)),"")</f>
        <v>#REF!</v>
      </c>
      <c r="EJ87" s="331" t="str">
        <f>IF(Plananalyse!EJ87=1,VLOOKUP(EJ$5,Kruistabel!$B$6:$F$9,MATCH($C87,Kruistabel!$C$5:$F$5,0)+1,FALSE)+MIN(Kruistabel!$C$15,IF($D87="Ja",Kruistabel!$C$13,0)+IF(EJ$6="Ja",Kruistabel!$C$14,0)),"")</f>
        <v/>
      </c>
      <c r="EK87" s="164"/>
      <c r="EL87" s="164"/>
      <c r="EM87" s="164"/>
      <c r="EN87" s="164"/>
    </row>
    <row r="88" spans="1:144" hidden="1">
      <c r="B88" s="337" t="s">
        <v>185</v>
      </c>
      <c r="C88" s="160" t="str">
        <f>_xlfn.IFNA(VLOOKUP($B88,Classificatietabel!$B$6:$I$91,C$7,FALSE),"")</f>
        <v/>
      </c>
      <c r="D88" s="160" t="str">
        <f>_xlfn.IFNA(VLOOKUP($B88,Classificatietabel!$B$6:$I$91,D$7,FALSE),"")</f>
        <v/>
      </c>
      <c r="E88" s="119" t="str">
        <f>IF(AND(D88="laag",$D$3=1),0,_xlfn.IFNA(IF(VLOOKUP($B88,Classificatietabel!$B$6:$H$91,$E$5,FALSE)="Ja",1,0),""))</f>
        <v/>
      </c>
      <c r="F88" s="163"/>
      <c r="G88" s="326" t="e">
        <f>IF(Plananalyse!G88=1,VLOOKUP(G$5,Kruistabel!$B$6:$F$9,MATCH($C88,Kruistabel!$C$5:$F$5,0)+1,FALSE)+MIN(Kruistabel!$C$15,IF($D88="Ja",Kruistabel!$C$13,0)+IF(G$6="Ja",Kruistabel!$C$14,0)),"")</f>
        <v>#N/A</v>
      </c>
      <c r="H88" s="326" t="e">
        <f>IF(Plananalyse!H88=1,VLOOKUP(H$5,Kruistabel!$B$6:$F$9,MATCH($C88,Kruistabel!$C$5:$F$5,0)+1,FALSE)+MIN(Kruistabel!$C$15,IF($D88="Ja",Kruistabel!$C$13,0)+IF(H$6="Ja",Kruistabel!$C$14,0)),"")</f>
        <v>#N/A</v>
      </c>
      <c r="I88" s="326" t="e">
        <f>IF(Plananalyse!I88=1,VLOOKUP(I$5,Kruistabel!$B$6:$F$9,MATCH($C88,Kruistabel!$C$5:$F$5,0)+1,FALSE)+MIN(Kruistabel!$C$15,IF($D88="Ja",Kruistabel!$C$13,0)+IF(I$6="Ja",Kruistabel!$C$14,0)),"")</f>
        <v>#N/A</v>
      </c>
      <c r="J88" s="326" t="e">
        <f>IF(Plananalyse!J88=1,VLOOKUP(J$5,Kruistabel!$B$6:$F$9,MATCH($C88,Kruistabel!$C$5:$F$5,0)+1,FALSE)+MIN(Kruistabel!$C$15,IF($D88="Ja",Kruistabel!$C$13,0)+IF(J$6="Ja",Kruistabel!$C$14,0)),"")</f>
        <v>#N/A</v>
      </c>
      <c r="K88" s="326" t="e">
        <f>IF(Plananalyse!K88=1,VLOOKUP(K$5,Kruistabel!$B$6:$F$9,MATCH($C88,Kruistabel!$C$5:$F$5,0)+1,FALSE)+MIN(Kruistabel!$C$15,IF($D88="Ja",Kruistabel!$C$13,0)+IF(K$6="Ja",Kruistabel!$C$14,0)),"")</f>
        <v>#N/A</v>
      </c>
      <c r="L88" s="326" t="e">
        <f>IF(Plananalyse!L88=1,VLOOKUP(L$5,Kruistabel!$B$6:$F$9,MATCH($C88,Kruistabel!$C$5:$F$5,0)+1,FALSE)+MIN(Kruistabel!$C$15,IF($D88="Ja",Kruistabel!$C$13,0)+IF(L$6="Ja",Kruistabel!$C$14,0)),"")</f>
        <v>#N/A</v>
      </c>
      <c r="M88" s="326" t="e">
        <f>IF(Plananalyse!M88=1,VLOOKUP(M$5,Kruistabel!$B$6:$F$9,MATCH($C88,Kruistabel!$C$5:$F$5,0)+1,FALSE)+MIN(Kruistabel!$C$15,IF($D88="Ja",Kruistabel!$C$13,0)+IF(M$6="Ja",Kruistabel!$C$14,0)),"")</f>
        <v>#N/A</v>
      </c>
      <c r="N88" s="326" t="e">
        <f>IF(Plananalyse!N88=1,VLOOKUP(N$5,Kruistabel!$B$6:$F$9,MATCH($C88,Kruistabel!$C$5:$F$5,0)+1,FALSE)+MIN(Kruistabel!$C$15,IF($D88="Ja",Kruistabel!$C$13,0)+IF(N$6="Ja",Kruistabel!$C$14,0)),"")</f>
        <v>#N/A</v>
      </c>
      <c r="O88" s="326" t="e">
        <f>IF(Plananalyse!O88=1,VLOOKUP(O$5,Kruistabel!$B$6:$F$9,MATCH($C88,Kruistabel!$C$5:$F$5,0)+1,FALSE)+MIN(Kruistabel!$C$15,IF($D88="Ja",Kruistabel!$C$13,0)+IF(O$6="Ja",Kruistabel!$C$14,0)),"")</f>
        <v>#N/A</v>
      </c>
      <c r="P88" s="326" t="e">
        <f>IF(Plananalyse!P88=1,VLOOKUP(P$5,Kruistabel!$B$6:$F$9,MATCH($C88,Kruistabel!$C$5:$F$5,0)+1,FALSE)+MIN(Kruistabel!$C$15,IF($D88="Ja",Kruistabel!$C$13,0)+IF(P$6="Ja",Kruistabel!$C$14,0)),"")</f>
        <v>#N/A</v>
      </c>
      <c r="Q88" s="326" t="e">
        <f>IF(Plananalyse!Q88=1,VLOOKUP(Q$5,Kruistabel!$B$6:$F$9,MATCH($C88,Kruistabel!$C$5:$F$5,0)+1,FALSE)+MIN(Kruistabel!$C$15,IF($D88="Ja",Kruistabel!$C$13,0)+IF(Q$6="Ja",Kruistabel!$C$14,0)),"")</f>
        <v>#N/A</v>
      </c>
      <c r="R88" s="326" t="e">
        <f>IF(Plananalyse!R88=1,VLOOKUP(R$5,Kruistabel!$B$6:$F$9,MATCH($C88,Kruistabel!$C$5:$F$5,0)+1,FALSE)+MIN(Kruistabel!$C$15,IF($D88="Ja",Kruistabel!$C$13,0)+IF(R$6="Ja",Kruistabel!$C$14,0)),"")</f>
        <v>#N/A</v>
      </c>
      <c r="S88" s="326" t="e">
        <f>IF(Plananalyse!S88=1,VLOOKUP(S$5,Kruistabel!$B$6:$F$9,MATCH($C88,Kruistabel!$C$5:$F$5,0)+1,FALSE)+MIN(Kruistabel!$C$15,IF($D88="Ja",Kruistabel!$C$13,0)+IF(S$6="Ja",Kruistabel!$C$14,0)),"")</f>
        <v>#N/A</v>
      </c>
      <c r="T88" s="326" t="e">
        <f>IF(Plananalyse!T88=1,VLOOKUP(T$5,Kruistabel!$B$6:$F$9,MATCH($C88,Kruistabel!$C$5:$F$5,0)+1,FALSE)+MIN(Kruistabel!$C$15,IF($D88="Ja",Kruistabel!$C$13,0)+IF(T$6="Ja",Kruistabel!$C$14,0)),"")</f>
        <v>#N/A</v>
      </c>
      <c r="U88" s="326" t="e">
        <f>IF(Plananalyse!U88=1,VLOOKUP(U$5,Kruistabel!$B$6:$F$9,MATCH($C88,Kruistabel!$C$5:$F$5,0)+1,FALSE)+MIN(Kruistabel!$C$15,IF($D88="Ja",Kruistabel!$C$13,0)+IF(U$6="Ja",Kruistabel!$C$14,0)),"")</f>
        <v>#N/A</v>
      </c>
      <c r="V88" s="326" t="e">
        <f>IF(Plananalyse!V88=1,VLOOKUP(V$5,Kruistabel!$B$6:$F$9,MATCH($C88,Kruistabel!$C$5:$F$5,0)+1,FALSE)+MIN(Kruistabel!$C$15,IF($D88="Ja",Kruistabel!$C$13,0)+IF(V$6="Ja",Kruistabel!$C$14,0)),"")</f>
        <v>#N/A</v>
      </c>
      <c r="W88" s="326" t="e">
        <f>IF(Plananalyse!W88=1,VLOOKUP(W$5,Kruistabel!$B$6:$F$9,MATCH($C88,Kruistabel!$C$5:$F$5,0)+1,FALSE)+MIN(Kruistabel!$C$15,IF($D88="Ja",Kruistabel!$C$13,0)+IF(W$6="Ja",Kruistabel!$C$14,0)),"")</f>
        <v>#N/A</v>
      </c>
      <c r="X88" s="326" t="e">
        <f>IF(Plananalyse!X88=1,VLOOKUP(X$5,Kruistabel!$B$6:$F$9,MATCH($C88,Kruistabel!$C$5:$F$5,0)+1,FALSE)+MIN(Kruistabel!$C$15,IF($D88="Ja",Kruistabel!$C$13,0)+IF(X$6="Ja",Kruistabel!$C$14,0)),"")</f>
        <v>#N/A</v>
      </c>
      <c r="Y88" s="326" t="e">
        <f>IF(Plananalyse!Y88=1,VLOOKUP(Y$5,Kruistabel!$B$6:$F$9,MATCH($C88,Kruistabel!$C$5:$F$5,0)+1,FALSE)+MIN(Kruistabel!$C$15,IF($D88="Ja",Kruistabel!$C$13,0)+IF(Y$6="Ja",Kruistabel!$C$14,0)),"")</f>
        <v>#N/A</v>
      </c>
      <c r="Z88" s="326" t="e">
        <f>IF(Plananalyse!Z88=1,VLOOKUP(Z$5,Kruistabel!$B$6:$F$9,MATCH($C88,Kruistabel!$C$5:$F$5,0)+1,FALSE)+MIN(Kruistabel!$C$15,IF($D88="Ja",Kruistabel!$C$13,0)+IF(Z$6="Ja",Kruistabel!$C$14,0)),"")</f>
        <v>#N/A</v>
      </c>
      <c r="AA88" s="326" t="e">
        <f>IF(Plananalyse!AA88=1,VLOOKUP(AA$5,Kruistabel!$B$6:$F$9,MATCH($C88,Kruistabel!$C$5:$F$5,0)+1,FALSE)+MIN(Kruistabel!$C$15,IF($D88="Ja",Kruistabel!$C$13,0)+IF(AA$6="Ja",Kruistabel!$C$14,0)),"")</f>
        <v>#N/A</v>
      </c>
      <c r="AB88" s="326" t="e">
        <f>IF(Plananalyse!AB88=1,VLOOKUP(AB$5,Kruistabel!$B$6:$F$9,MATCH($C88,Kruistabel!$C$5:$F$5,0)+1,FALSE)+MIN(Kruistabel!$C$15,IF($D88="Ja",Kruistabel!$C$13,0)+IF(AB$6="Ja",Kruistabel!$C$14,0)),"")</f>
        <v>#N/A</v>
      </c>
      <c r="AC88" s="326" t="e">
        <f>IF(Plananalyse!AC88=1,VLOOKUP(AC$5,Kruistabel!$B$6:$F$9,MATCH($C88,Kruistabel!$C$5:$F$5,0)+1,FALSE)+MIN(Kruistabel!$C$15,IF($D88="Ja",Kruistabel!$C$13,0)+IF(AC$6="Ja",Kruistabel!$C$14,0)),"")</f>
        <v>#N/A</v>
      </c>
      <c r="AD88" s="326" t="e">
        <f>IF(Plananalyse!AD88=1,VLOOKUP(AD$5,Kruistabel!$B$6:$F$9,MATCH($C88,Kruistabel!$C$5:$F$5,0)+1,FALSE)+MIN(Kruistabel!$C$15,IF($D88="Ja",Kruistabel!$C$13,0)+IF(AD$6="Ja",Kruistabel!$C$14,0)),"")</f>
        <v>#N/A</v>
      </c>
      <c r="AE88" s="326" t="e">
        <f>IF(Plananalyse!AE88=1,VLOOKUP(AE$5,Kruistabel!$B$6:$F$9,MATCH($C88,Kruistabel!$C$5:$F$5,0)+1,FALSE)+MIN(Kruistabel!$C$15,IF($D88="Ja",Kruistabel!$C$13,0)+IF(AE$6="Ja",Kruistabel!$C$14,0)),"")</f>
        <v>#N/A</v>
      </c>
      <c r="AF88" s="326" t="e">
        <f>IF(Plananalyse!AF88=1,VLOOKUP(AF$5,Kruistabel!$B$6:$F$9,MATCH($C88,Kruistabel!$C$5:$F$5,0)+1,FALSE)+MIN(Kruistabel!$C$15,IF($D88="Ja",Kruistabel!$C$13,0)+IF(AF$6="Ja",Kruistabel!$C$14,0)),"")</f>
        <v>#N/A</v>
      </c>
      <c r="AG88" s="326" t="e">
        <f>IF(Plananalyse!AG88=1,VLOOKUP(AG$5,Kruistabel!$B$6:$F$9,MATCH($C88,Kruistabel!$C$5:$F$5,0)+1,FALSE)+MIN(Kruistabel!$C$15,IF($D88="Ja",Kruistabel!$C$13,0)+IF(AG$6="Ja",Kruistabel!$C$14,0)),"")</f>
        <v>#N/A</v>
      </c>
      <c r="AH88" s="326" t="e">
        <f>IF(Plananalyse!AH88=1,VLOOKUP(AH$5,Kruistabel!$B$6:$F$9,MATCH($C88,Kruistabel!$C$5:$F$5,0)+1,FALSE)+MIN(Kruistabel!$C$15,IF($D88="Ja",Kruistabel!$C$13,0)+IF(AH$6="Ja",Kruistabel!$C$14,0)),"")</f>
        <v>#N/A</v>
      </c>
      <c r="AI88" s="326" t="e">
        <f>IF(Plananalyse!AI88=1,VLOOKUP(AI$5,Kruistabel!$B$6:$F$9,MATCH($C88,Kruistabel!$C$5:$F$5,0)+1,FALSE)+MIN(Kruistabel!$C$15,IF($D88="Ja",Kruistabel!$C$13,0)+IF(AI$6="Ja",Kruistabel!$C$14,0)),"")</f>
        <v>#N/A</v>
      </c>
      <c r="AJ88" s="326" t="e">
        <f>IF(Plananalyse!AJ88=1,VLOOKUP(AJ$5,Kruistabel!$B$6:$F$9,MATCH($C88,Kruistabel!$C$5:$F$5,0)+1,FALSE)+MIN(Kruistabel!$C$15,IF($D88="Ja",Kruistabel!$C$13,0)+IF(AJ$6="Ja",Kruistabel!$C$14,0)),"")</f>
        <v>#N/A</v>
      </c>
      <c r="AK88" s="326" t="e">
        <f>IF(Plananalyse!AK88=1,VLOOKUP(AK$5,Kruistabel!$B$6:$F$9,MATCH($C88,Kruistabel!$C$5:$F$5,0)+1,FALSE)+MIN(Kruistabel!$C$15,IF($D88="Ja",Kruistabel!$C$13,0)+IF(AK$6="Ja",Kruistabel!$C$14,0)),"")</f>
        <v>#N/A</v>
      </c>
      <c r="AL88" s="326" t="e">
        <f>IF(Plananalyse!AL88=1,VLOOKUP(AL$5,Kruistabel!$B$6:$F$9,MATCH($C88,Kruistabel!$C$5:$F$5,0)+1,FALSE)+MIN(Kruistabel!$C$15,IF($D88="Ja",Kruistabel!$C$13,0)+IF(AL$6="Ja",Kruistabel!$C$14,0)),"")</f>
        <v>#N/A</v>
      </c>
      <c r="AM88" s="326" t="e">
        <f>IF(Plananalyse!AM88=1,VLOOKUP(AM$5,Kruistabel!$B$6:$F$9,MATCH($C88,Kruistabel!$C$5:$F$5,0)+1,FALSE)+MIN(Kruistabel!$C$15,IF($D88="Ja",Kruistabel!$C$13,0)+IF(AM$6="Ja",Kruistabel!$C$14,0)),"")</f>
        <v>#N/A</v>
      </c>
      <c r="AN88" s="327"/>
      <c r="AO88" s="326" t="e">
        <f>IF(Plananalyse!AO88=1,VLOOKUP(AO$5,Kruistabel!$B$6:$F$9,MATCH($C88,Kruistabel!$C$5:$F$5,0)+1,FALSE)+MIN(Kruistabel!$C$15,IF($D88="Ja",Kruistabel!$C$13,0)+IF(AO$6="Ja",Kruistabel!$C$14,0)),"")</f>
        <v>#N/A</v>
      </c>
      <c r="AP88" s="326" t="e">
        <f>IF(Plananalyse!AP88=1,VLOOKUP(AP$5,Kruistabel!$B$6:$F$9,MATCH($C88,Kruistabel!$C$5:$F$5,0)+1,FALSE)+MIN(Kruistabel!$C$15,IF($D88="Ja",Kruistabel!$C$13,0)+IF(AP$6="Ja",Kruistabel!$C$14,0)),"")</f>
        <v>#N/A</v>
      </c>
      <c r="AQ88" s="326" t="e">
        <f>IF(Plananalyse!AQ88=1,VLOOKUP(AQ$5,Kruistabel!$B$6:$F$9,MATCH($C88,Kruistabel!$C$5:$F$5,0)+1,FALSE)+MIN(Kruistabel!$C$15,IF($D88="Ja",Kruistabel!$C$13,0)+IF(AQ$6="Ja",Kruistabel!$C$14,0)),"")</f>
        <v>#N/A</v>
      </c>
      <c r="AR88" s="326" t="e">
        <f>IF(Plananalyse!AR88=1,VLOOKUP(AR$5,Kruistabel!$B$6:$F$9,MATCH($C88,Kruistabel!$C$5:$F$5,0)+1,FALSE)+MIN(Kruistabel!$C$15,IF($D88="Ja",Kruistabel!$C$13,0)+IF(AR$6="Ja",Kruistabel!$C$14,0)),"")</f>
        <v>#N/A</v>
      </c>
      <c r="AS88" s="326" t="e">
        <f>IF(Plananalyse!AS88=1,VLOOKUP(AS$5,Kruistabel!$B$6:$F$9,MATCH($C88,Kruistabel!$C$5:$F$5,0)+1,FALSE)+MIN(Kruistabel!$C$15,IF($D88="Ja",Kruistabel!$C$13,0)+IF(AS$6="Ja",Kruistabel!$C$14,0)),"")</f>
        <v>#N/A</v>
      </c>
      <c r="AT88" s="326" t="e">
        <f>IF(Plananalyse!AT88=1,VLOOKUP(AT$5,Kruistabel!$B$6:$F$9,MATCH($C88,Kruistabel!$C$5:$F$5,0)+1,FALSE)+MIN(Kruistabel!$C$15,IF($D88="Ja",Kruistabel!$C$13,0)+IF(AT$6="Ja",Kruistabel!$C$14,0)),"")</f>
        <v>#N/A</v>
      </c>
      <c r="AU88" s="326" t="e">
        <f>IF(Plananalyse!AU88=1,VLOOKUP(AU$5,Kruistabel!$B$6:$F$9,MATCH($C88,Kruistabel!$C$5:$F$5,0)+1,FALSE)+MIN(Kruistabel!$C$15,IF($D88="Ja",Kruistabel!$C$13,0)+IF(AU$6="Ja",Kruistabel!$C$14,0)),"")</f>
        <v>#N/A</v>
      </c>
      <c r="AV88" s="326" t="e">
        <f>IF(Plananalyse!AV88=1,VLOOKUP(AV$5,Kruistabel!$B$6:$F$9,MATCH($C88,Kruistabel!$C$5:$F$5,0)+1,FALSE)+MIN(Kruistabel!$C$15,IF($D88="Ja",Kruistabel!$C$13,0)+IF(AV$6="Ja",Kruistabel!$C$14,0)),"")</f>
        <v>#N/A</v>
      </c>
      <c r="AW88" s="326" t="e">
        <f>IF(Plananalyse!AW88=1,VLOOKUP(AW$5,Kruistabel!$B$6:$F$9,MATCH($C88,Kruistabel!$C$5:$F$5,0)+1,FALSE)+MIN(Kruistabel!$C$15,IF($D88="Ja",Kruistabel!$C$13,0)+IF(AW$6="Ja",Kruistabel!$C$14,0)),"")</f>
        <v>#N/A</v>
      </c>
      <c r="AX88" s="326" t="e">
        <f>IF(Plananalyse!AX88=1,VLOOKUP(AX$5,Kruistabel!$B$6:$F$9,MATCH($C88,Kruistabel!$C$5:$F$5,0)+1,FALSE)+MIN(Kruistabel!$C$15,IF($D88="Ja",Kruistabel!$C$13,0)+IF(AX$6="Ja",Kruistabel!$C$14,0)),"")</f>
        <v>#N/A</v>
      </c>
      <c r="AY88" s="327"/>
      <c r="AZ88" s="326" t="e">
        <f>IF(Plananalyse!AZ88=1,VLOOKUP(AZ$5,Kruistabel!$B$6:$F$9,MATCH($C88,Kruistabel!$C$5:$F$5,0)+1,FALSE)+MIN(Kruistabel!$C$15,IF($D88="Ja",Kruistabel!$C$13,0)+IF(AZ$6="Ja",Kruistabel!$C$14,0)),"")</f>
        <v>#N/A</v>
      </c>
      <c r="BA88" s="326" t="e">
        <f>IF(Plananalyse!BA88=1,VLOOKUP(BA$5,Kruistabel!$B$6:$F$9,MATCH($C88,Kruistabel!$C$5:$F$5,0)+1,FALSE)+MIN(Kruistabel!$C$15,IF($D88="Ja",Kruistabel!$C$13,0)+IF(BA$6="Ja",Kruistabel!$C$14,0)),"")</f>
        <v>#N/A</v>
      </c>
      <c r="BB88" s="326" t="e">
        <f>IF(Plananalyse!BB88=1,VLOOKUP(BB$5,Kruistabel!$B$6:$F$9,MATCH($C88,Kruistabel!$C$5:$F$5,0)+1,FALSE)+MIN(Kruistabel!$C$15,IF($D88="Ja",Kruistabel!$C$13,0)+IF(BB$6="Ja",Kruistabel!$C$14,0)),"")</f>
        <v>#N/A</v>
      </c>
      <c r="BC88" s="326" t="e">
        <f>IF(Plananalyse!BC88=1,VLOOKUP(BC$5,Kruistabel!$B$6:$F$9,MATCH($C88,Kruistabel!$C$5:$F$5,0)+1,FALSE)+MIN(Kruistabel!$C$15,IF($D88="Ja",Kruistabel!$C$13,0)+IF(BC$6="Ja",Kruistabel!$C$14,0)),"")</f>
        <v>#N/A</v>
      </c>
      <c r="BD88" s="326" t="e">
        <f>IF(Plananalyse!BD88=1,VLOOKUP(BD$5,Kruistabel!$B$6:$F$9,MATCH($C88,Kruistabel!$C$5:$F$5,0)+1,FALSE)+MIN(Kruistabel!$C$15,IF($D88="Ja",Kruistabel!$C$13,0)+IF(BD$6="Ja",Kruistabel!$C$14,0)),"")</f>
        <v>#N/A</v>
      </c>
      <c r="BE88" s="326" t="e">
        <f>IF(Plananalyse!BE88=1,VLOOKUP(BE$5,Kruistabel!$B$6:$F$9,MATCH($C88,Kruistabel!$C$5:$F$5,0)+1,FALSE)+MIN(Kruistabel!$C$15,IF($D88="Ja",Kruistabel!$C$13,0)+IF(BE$6="Ja",Kruistabel!$C$14,0)),"")</f>
        <v>#N/A</v>
      </c>
      <c r="BF88" s="326" t="e">
        <f>IF(Plananalyse!BF88=1,VLOOKUP(BF$5,Kruistabel!$B$6:$F$9,MATCH($C88,Kruistabel!$C$5:$F$5,0)+1,FALSE)+MIN(Kruistabel!$C$15,IF($D88="Ja",Kruistabel!$C$13,0)+IF(BF$6="Ja",Kruistabel!$C$14,0)),"")</f>
        <v>#N/A</v>
      </c>
      <c r="BG88" s="326" t="e">
        <f>IF(Plananalyse!BG88=1,VLOOKUP(BG$5,Kruistabel!$B$6:$F$9,MATCH($C88,Kruistabel!$C$5:$F$5,0)+1,FALSE)+MIN(Kruistabel!$C$15,IF($D88="Ja",Kruistabel!$C$13,0)+IF(BG$6="Ja",Kruistabel!$C$14,0)),"")</f>
        <v>#N/A</v>
      </c>
      <c r="BH88" s="326" t="e">
        <f>IF(Plananalyse!BH88=1,VLOOKUP(BH$5,Kruistabel!$B$6:$F$9,MATCH($C88,Kruistabel!$C$5:$F$5,0)+1,FALSE)+MIN(Kruistabel!$C$15,IF($D88="Ja",Kruistabel!$C$13,0)+IF(BH$6="Ja",Kruistabel!$C$14,0)),"")</f>
        <v>#N/A</v>
      </c>
      <c r="BI88" s="327"/>
      <c r="BJ88" s="326" t="e">
        <f>IF(Plananalyse!BJ88=1,VLOOKUP(BJ$5,Kruistabel!$B$6:$F$9,MATCH($C88,Kruistabel!$C$5:$F$5,0)+1,FALSE)+MIN(Kruistabel!$C$15,IF($D88="Ja",Kruistabel!$C$13,0)+IF(BJ$6="Ja",Kruistabel!$C$14,0)),"")</f>
        <v>#N/A</v>
      </c>
      <c r="BK88" s="326" t="e">
        <f>IF(Plananalyse!BK88=1,VLOOKUP(BK$5,Kruistabel!$B$6:$F$9,MATCH($C88,Kruistabel!$C$5:$F$5,0)+1,FALSE)+MIN(Kruistabel!$C$15,IF($D88="Ja",Kruistabel!$C$13,0)+IF(BK$6="Ja",Kruistabel!$C$14,0)),"")</f>
        <v>#N/A</v>
      </c>
      <c r="BL88" s="326" t="e">
        <f>IF(Plananalyse!BL88=1,VLOOKUP(BL$5,Kruistabel!$B$6:$F$9,MATCH($C88,Kruistabel!$C$5:$F$5,0)+1,FALSE)+MIN(Kruistabel!$C$15,IF($D88="Ja",Kruistabel!$C$13,0)+IF(BL$6="Ja",Kruistabel!$C$14,0)),"")</f>
        <v>#N/A</v>
      </c>
      <c r="BM88" s="326" t="e">
        <f>IF(Plananalyse!BM88=1,VLOOKUP(BM$5,Kruistabel!$B$6:$F$9,MATCH($C88,Kruistabel!$C$5:$F$5,0)+1,FALSE)+MIN(Kruistabel!$C$15,IF($D88="Ja",Kruistabel!$C$13,0)+IF(BM$6="Ja",Kruistabel!$C$14,0)),"")</f>
        <v>#N/A</v>
      </c>
      <c r="BN88" s="326" t="e">
        <f>IF(Plananalyse!BN88=1,VLOOKUP(BN$5,Kruistabel!$B$6:$F$9,MATCH($C88,Kruistabel!$C$5:$F$5,0)+1,FALSE)+MIN(Kruistabel!$C$15,IF($D88="Ja",Kruistabel!$C$13,0)+IF(BN$6="Ja",Kruistabel!$C$14,0)),"")</f>
        <v>#N/A</v>
      </c>
      <c r="BO88" s="326" t="e">
        <f>IF(Plananalyse!BO88=1,VLOOKUP(BO$5,Kruistabel!$B$6:$F$9,MATCH($C88,Kruistabel!$C$5:$F$5,0)+1,FALSE)+MIN(Kruistabel!$C$15,IF($D88="Ja",Kruistabel!$C$13,0)+IF(BO$6="Ja",Kruistabel!$C$14,0)),"")</f>
        <v>#N/A</v>
      </c>
      <c r="BP88" s="326" t="e">
        <f>IF(Plananalyse!BP88=1,VLOOKUP(BP$5,Kruistabel!$B$6:$F$9,MATCH($C88,Kruistabel!$C$5:$F$5,0)+1,FALSE)+MIN(Kruistabel!$C$15,IF($D88="Ja",Kruistabel!$C$13,0)+IF(BP$6="Ja",Kruistabel!$C$14,0)),"")</f>
        <v>#N/A</v>
      </c>
      <c r="BQ88" s="326" t="e">
        <f>IF(Plananalyse!BQ88=1,VLOOKUP(BQ$5,Kruistabel!$B$6:$F$9,MATCH($C88,Kruistabel!$C$5:$F$5,0)+1,FALSE)+MIN(Kruistabel!$C$15,IF($D88="Ja",Kruistabel!$C$13,0)+IF(BQ$6="Ja",Kruistabel!$C$14,0)),"")</f>
        <v>#N/A</v>
      </c>
      <c r="BR88" s="326" t="e">
        <f>IF(Plananalyse!BR88=1,VLOOKUP(BR$5,Kruistabel!$B$6:$F$9,MATCH($C88,Kruistabel!$C$5:$F$5,0)+1,FALSE)+MIN(Kruistabel!$C$15,IF($D88="Ja",Kruistabel!$C$13,0)+IF(BR$6="Ja",Kruistabel!$C$14,0)),"")</f>
        <v>#REF!</v>
      </c>
      <c r="BS88" s="326" t="e">
        <f>IF(Plananalyse!BS88=1,VLOOKUP(BS$5,Kruistabel!$B$6:$F$9,MATCH($C88,Kruistabel!$C$5:$F$5,0)+1,FALSE)+MIN(Kruistabel!$C$15,IF($D88="Ja",Kruistabel!$C$13,0)+IF(BS$6="Ja",Kruistabel!$C$14,0)),"")</f>
        <v>#REF!</v>
      </c>
      <c r="BT88" s="65"/>
      <c r="BU88" s="231" t="e">
        <f>IF(Plananalyse!BU88=1,VLOOKUP(BU$5,Kruistabel!$B$6:$F$9,MATCH($C88,Kruistabel!$C$5:$F$5,0)+1,FALSE)+MIN(Kruistabel!$C$15,IF($D88="Ja",Kruistabel!$C$13,0)+IF(BU$6="Ja",Kruistabel!$C$14,0)),"")</f>
        <v>#N/A</v>
      </c>
      <c r="BV88" s="326" t="e">
        <f>IF(Plananalyse!BV88=1,VLOOKUP(BV$5,Kruistabel!$B$6:$F$9,MATCH($C88,Kruistabel!$C$5:$F$5,0)+1,FALSE)+MIN(Kruistabel!$C$15,IF($D88="Ja",Kruistabel!$C$13,0)+IF(BV$6="Ja",Kruistabel!$C$14,0)),"")</f>
        <v>#N/A</v>
      </c>
      <c r="BW88" s="326" t="e">
        <f>IF(Plananalyse!BW88=1,VLOOKUP(BW$5,Kruistabel!$B$6:$F$9,MATCH($C88,Kruistabel!$C$5:$F$5,0)+1,FALSE)+MIN(Kruistabel!$C$15,IF($D88="Ja",Kruistabel!$C$13,0)+IF(BW$6="Ja",Kruistabel!$C$14,0)),"")</f>
        <v>#N/A</v>
      </c>
      <c r="BX88" s="326" t="e">
        <f>IF(Plananalyse!BX88=1,VLOOKUP(BX$5,Kruistabel!$B$6:$F$9,MATCH($C88,Kruistabel!$C$5:$F$5,0)+1,FALSE)+MIN(Kruistabel!$C$15,IF($D88="Ja",Kruistabel!$C$13,0)+IF(BX$6="Ja",Kruistabel!$C$14,0)),"")</f>
        <v>#N/A</v>
      </c>
      <c r="BY88" s="327"/>
      <c r="BZ88" s="326" t="e">
        <f>IF(Plananalyse!BZ88=1,VLOOKUP(BZ$5,Kruistabel!$B$6:$F$9,MATCH($C88,Kruistabel!$C$5:$F$5,0)+1,FALSE)+MIN(Kruistabel!$C$15,IF($D88="Ja",Kruistabel!$C$13,0)+IF(BZ$6="Ja",Kruistabel!$C$14,0)),"")</f>
        <v>#N/A</v>
      </c>
      <c r="CA88" s="326" t="e">
        <f>IF(Plananalyse!CA88=1,VLOOKUP(CA$5,Kruistabel!$B$6:$F$9,MATCH($C88,Kruistabel!$C$5:$F$5,0)+1,FALSE)+MIN(Kruistabel!$C$15,IF($D88="Ja",Kruistabel!$C$13,0)+IF(CA$6="Ja",Kruistabel!$C$14,0)),"")</f>
        <v>#N/A</v>
      </c>
      <c r="CB88" s="326" t="e">
        <f>IF(Plananalyse!CB88=1,VLOOKUP(CB$5,Kruistabel!$B$6:$F$9,MATCH($C88,Kruistabel!$C$5:$F$5,0)+1,FALSE)+MIN(Kruistabel!$C$15,IF($D88="Ja",Kruistabel!$C$13,0)+IF(CB$6="Ja",Kruistabel!$C$14,0)),"")</f>
        <v>#N/A</v>
      </c>
      <c r="CC88" s="326" t="e">
        <f>IF(Plananalyse!CC88=1,VLOOKUP(CC$5,Kruistabel!$B$6:$F$9,MATCH($C88,Kruistabel!$C$5:$F$5,0)+1,FALSE)+MIN(Kruistabel!$C$15,IF($D88="Ja",Kruistabel!$C$13,0)+IF(CC$6="Ja",Kruistabel!$C$14,0)),"")</f>
        <v>#N/A</v>
      </c>
      <c r="CD88" s="326" t="e">
        <f>IF(Plananalyse!CD88=1,VLOOKUP(CD$5,Kruistabel!$B$6:$F$9,MATCH($C88,Kruistabel!$C$5:$F$5,0)+1,FALSE)+MIN(Kruistabel!$C$15,IF($D88="Ja",Kruistabel!$C$13,0)+IF(CD$6="Ja",Kruistabel!$C$14,0)),"")</f>
        <v>#N/A</v>
      </c>
      <c r="CE88" s="326" t="e">
        <f ca="1">IF(Plananalyse!CE88=1,VLOOKUP(CE$5,Kruistabel!$B$6:$F$9,MATCH($C88,Kruistabel!$C$5:$F$5,0)+1,FALSE)+MIN(Kruistabel!$C$15,IF($D88="Ja",Kruistabel!$C$13,0)+IF(CE$6="Ja",Kruistabel!$C$14,0)),"")</f>
        <v>#N/A</v>
      </c>
      <c r="CF88" s="326" t="e">
        <f ca="1">IF(Plananalyse!CF88=1,VLOOKUP(CF$5,Kruistabel!$B$6:$F$9,MATCH($C88,Kruistabel!$C$5:$F$5,0)+1,FALSE)+MIN(Kruistabel!$C$15,IF($D88="Ja",Kruistabel!$C$13,0)+IF(CF$6="Ja",Kruistabel!$C$14,0)),"")</f>
        <v>#N/A</v>
      </c>
      <c r="CG88" s="326" t="e">
        <f ca="1">IF(Plananalyse!CG88=1,VLOOKUP(CG$5,Kruistabel!$B$6:$F$9,MATCH($C88,Kruistabel!$C$5:$F$5,0)+1,FALSE)+MIN(Kruistabel!$C$15,IF($D88="Ja",Kruistabel!$C$13,0)+IF(CG$6="Ja",Kruistabel!$C$14,0)),"")</f>
        <v>#REF!</v>
      </c>
      <c r="CH88" s="326" t="e">
        <f ca="1">IF(Plananalyse!CH88=1,VLOOKUP(CH$5,Kruistabel!$B$6:$F$9,MATCH($C88,Kruistabel!$C$5:$F$5,0)+1,FALSE)+MIN(Kruistabel!$C$15,IF($D88="Ja",Kruistabel!$C$13,0)+IF(CH$6="Ja",Kruistabel!$C$14,0)),"")</f>
        <v>#REF!</v>
      </c>
      <c r="CI88" s="65"/>
      <c r="CJ88" s="326" t="e">
        <f ca="1">IF(Plananalyse!CJ88=1,VLOOKUP(CJ$5,Kruistabel!$B$6:$F$9,MATCH($C88,Kruistabel!$C$5:$F$5,0)+1,FALSE)+MIN(Kruistabel!$C$15,IF($D88="Ja",Kruistabel!$C$13,0)+IF(CJ$6="Ja",Kruistabel!$C$14,0)),"")</f>
        <v>#N/A</v>
      </c>
      <c r="CK88" s="326" t="e">
        <f ca="1">IF(Plananalyse!CK88=1,VLOOKUP(CK$5,Kruistabel!$B$6:$F$9,MATCH($C88,Kruistabel!$C$5:$F$5,0)+1,FALSE)+MIN(Kruistabel!$C$15,IF($D88="Ja",Kruistabel!$C$13,0)+IF(CK$6="Ja",Kruistabel!$C$14,0)),"")</f>
        <v>#N/A</v>
      </c>
      <c r="CL88" s="326" t="e">
        <f ca="1">IF(Plananalyse!CL88=1,VLOOKUP(CL$5,Kruistabel!$B$6:$F$9,MATCH($C88,Kruistabel!$C$5:$F$5,0)+1,FALSE)+MIN(Kruistabel!$C$15,IF($D88="Ja",Kruistabel!$C$13,0)+IF(CL$6="Ja",Kruistabel!$C$14,0)),"")</f>
        <v>#N/A</v>
      </c>
      <c r="CM88" s="326" t="e">
        <f ca="1">IF(Plananalyse!CM88=1,VLOOKUP(CM$5,Kruistabel!$B$6:$F$9,MATCH($C88,Kruistabel!$C$5:$F$5,0)+1,FALSE)+MIN(Kruistabel!$C$15,IF($D88="Ja",Kruistabel!$C$13,0)+IF(CM$6="Ja",Kruistabel!$C$14,0)),"")</f>
        <v>#N/A</v>
      </c>
      <c r="CN88" s="326" t="e">
        <f ca="1">IF(Plananalyse!CN88=1,VLOOKUP(CN$5,Kruistabel!$B$6:$F$9,MATCH($C88,Kruistabel!$C$5:$F$5,0)+1,FALSE)+MIN(Kruistabel!$C$15,IF($D88="Ja",Kruistabel!$C$13,0)+IF(CN$6="Ja",Kruistabel!$C$14,0)),"")</f>
        <v>#N/A</v>
      </c>
      <c r="CO88" s="326" t="e">
        <f ca="1">IF(Plananalyse!CO88=1,VLOOKUP(CO$5,Kruistabel!$B$6:$F$9,MATCH($C88,Kruistabel!$C$5:$F$5,0)+1,FALSE)+MIN(Kruistabel!$C$15,IF($D88="Ja",Kruistabel!$C$13,0)+IF(CO$6="Ja",Kruistabel!$C$14,0)),"")</f>
        <v>#N/A</v>
      </c>
      <c r="CP88" s="326" t="e">
        <f ca="1">IF(Plananalyse!CP88=1,VLOOKUP(CP$5,Kruistabel!$B$6:$F$9,MATCH($C88,Kruistabel!$C$5:$F$5,0)+1,FALSE)+MIN(Kruistabel!$C$15,IF($D88="Ja",Kruistabel!$C$13,0)+IF(CP$6="Ja",Kruistabel!$C$14,0)),"")</f>
        <v>#N/A</v>
      </c>
      <c r="CQ88" s="326" t="e">
        <f ca="1">IF(Plananalyse!CQ88=1,VLOOKUP(CQ$5,Kruistabel!$B$6:$F$9,MATCH($C88,Kruistabel!$C$5:$F$5,0)+1,FALSE)+MIN(Kruistabel!$C$15,IF($D88="Ja",Kruistabel!$C$13,0)+IF(CQ$6="Ja",Kruistabel!$C$14,0)),"")</f>
        <v>#N/A</v>
      </c>
      <c r="CR88" s="326" t="e">
        <f ca="1">IF(Plananalyse!CR88=1,VLOOKUP(CR$5,Kruistabel!$B$6:$F$9,MATCH($C88,Kruistabel!$C$5:$F$5,0)+1,FALSE)+MIN(Kruistabel!$C$15,IF($D88="Ja",Kruistabel!$C$13,0)+IF(CR$6="Ja",Kruistabel!$C$14,0)),"")</f>
        <v>#N/A</v>
      </c>
      <c r="CS88" s="326" t="e">
        <f ca="1">IF(Plananalyse!CS88=1,VLOOKUP(CS$5,Kruistabel!$B$6:$F$9,MATCH($C88,Kruistabel!$C$5:$F$5,0)+1,FALSE)+MIN(Kruistabel!$C$15,IF($D88="Ja",Kruistabel!$C$13,0)+IF(CS$6="Ja",Kruistabel!$C$14,0)),"")</f>
        <v>#N/A</v>
      </c>
      <c r="CT88" s="326" t="e">
        <f ca="1">IF(Plananalyse!CT88=1,VLOOKUP(CT$5,Kruistabel!$B$6:$F$9,MATCH($C88,Kruistabel!$C$5:$F$5,0)+1,FALSE)+MIN(Kruistabel!$C$15,IF($D88="Ja",Kruistabel!$C$13,0)+IF(CT$6="Ja",Kruistabel!$C$14,0)),"")</f>
        <v>#N/A</v>
      </c>
      <c r="CU88" s="326" t="e">
        <f ca="1">IF(Plananalyse!CU88=1,VLOOKUP(CU$5,Kruistabel!$B$6:$F$9,MATCH($C88,Kruistabel!$C$5:$F$5,0)+1,FALSE)+MIN(Kruistabel!$C$15,IF($D88="Ja",Kruistabel!$C$13,0)+IF(CU$6="Ja",Kruistabel!$C$14,0)),"")</f>
        <v>#N/A</v>
      </c>
      <c r="CV88" s="326" t="e">
        <f ca="1">IF(Plananalyse!CV88=1,VLOOKUP(CV$5,Kruistabel!$B$6:$F$9,MATCH($C88,Kruistabel!$C$5:$F$5,0)+1,FALSE)+MIN(Kruistabel!$C$15,IF($D88="Ja",Kruistabel!$C$13,0)+IF(CV$6="Ja",Kruistabel!$C$14,0)),"")</f>
        <v>#N/A</v>
      </c>
      <c r="CW88" s="326" t="e">
        <f ca="1">IF(Plananalyse!CW88=1,VLOOKUP(CW$5,Kruistabel!$B$6:$F$9,MATCH($C88,Kruistabel!$C$5:$F$5,0)+1,FALSE)+MIN(Kruistabel!$C$15,IF($D88="Ja",Kruistabel!$C$13,0)+IF(CW$6="Ja",Kruistabel!$C$14,0)),"")</f>
        <v>#N/A</v>
      </c>
      <c r="CX88" s="326" t="e">
        <f ca="1">IF(Plananalyse!CX88=1,VLOOKUP(CX$5,Kruistabel!$B$6:$F$9,MATCH($C88,Kruistabel!$C$5:$F$5,0)+1,FALSE)+MIN(Kruistabel!$C$15,IF($D88="Ja",Kruistabel!$C$13,0)+IF(CX$6="Ja",Kruistabel!$C$14,0)),"")</f>
        <v>#N/A</v>
      </c>
      <c r="CY88" s="326" t="e">
        <f ca="1">IF(Plananalyse!CY88=1,VLOOKUP(CY$5,Kruistabel!$B$6:$F$9,MATCH($C88,Kruistabel!$C$5:$F$5,0)+1,FALSE)+MIN(Kruistabel!$C$15,IF($D88="Ja",Kruistabel!$C$13,0)+IF(CY$6="Ja",Kruistabel!$C$14,0)),"")</f>
        <v>#N/A</v>
      </c>
      <c r="CZ88" s="326" t="e">
        <f ca="1">IF(Plananalyse!CZ88=1,VLOOKUP(CZ$5,Kruistabel!$B$6:$F$9,MATCH($C88,Kruistabel!$C$5:$F$5,0)+1,FALSE)+MIN(Kruistabel!$C$15,IF($D88="Ja",Kruistabel!$C$13,0)+IF(CZ$6="Ja",Kruistabel!$C$14,0)),"")</f>
        <v>#N/A</v>
      </c>
      <c r="DA88" s="326" t="e">
        <f ca="1">IF(Plananalyse!DA88=1,VLOOKUP(DA$5,Kruistabel!$B$6:$F$9,MATCH($C88,Kruistabel!$C$5:$F$5,0)+1,FALSE)+MIN(Kruistabel!$C$15,IF($D88="Ja",Kruistabel!$C$13,0)+IF(DA$6="Ja",Kruistabel!$C$14,0)),"")</f>
        <v>#N/A</v>
      </c>
      <c r="DB88" s="326" t="e">
        <f ca="1">IF(Plananalyse!DB88=1,VLOOKUP(DB$5,Kruistabel!$B$6:$F$9,MATCH($C88,Kruistabel!$C$5:$F$5,0)+1,FALSE)+MIN(Kruistabel!$C$15,IF($D88="Ja",Kruistabel!$C$13,0)+IF(DB$6="Ja",Kruistabel!$C$14,0)),"")</f>
        <v>#N/A</v>
      </c>
      <c r="DC88" s="326" t="e">
        <f ca="1">IF(Plananalyse!DC88=1,VLOOKUP(DC$5,Kruistabel!$B$6:$F$9,MATCH($C88,Kruistabel!$C$5:$F$5,0)+1,FALSE)+MIN(Kruistabel!$C$15,IF($D88="Ja",Kruistabel!$C$13,0)+IF(DC$6="Ja",Kruistabel!$C$14,0)),"")</f>
        <v>#N/A</v>
      </c>
      <c r="DD88" s="327"/>
      <c r="DE88" s="326" t="e">
        <f ca="1">IF(Plananalyse!DE88=1,VLOOKUP(DE$5,Kruistabel!$B$6:$F$9,MATCH($C88,Kruistabel!$C$5:$F$5,0)+1,FALSE)+MIN(Kruistabel!$C$15,IF($D88="Ja",Kruistabel!$C$13,0)+IF(DE$6="Ja",Kruistabel!$C$14,0)),"")</f>
        <v>#N/A</v>
      </c>
      <c r="DF88" s="326" t="e">
        <f ca="1">IF(Plananalyse!DF88=1,VLOOKUP(DF$5,Kruistabel!$B$6:$F$9,MATCH($C88,Kruistabel!$C$5:$F$5,0)+1,FALSE)+MIN(Kruistabel!$C$15,IF($D88="Ja",Kruistabel!$C$13,0)+IF(DF$6="Ja",Kruistabel!$C$14,0)),"")</f>
        <v>#N/A</v>
      </c>
      <c r="DG88" s="326" t="e">
        <f ca="1">IF(Plananalyse!DG88=1,VLOOKUP(DG$5,Kruistabel!$B$6:$F$9,MATCH($C88,Kruistabel!$C$5:$F$5,0)+1,FALSE)+MIN(Kruistabel!$C$15,IF($D88="Ja",Kruistabel!$C$13,0)+IF(DG$6="Ja",Kruistabel!$C$14,0)),"")</f>
        <v>#N/A</v>
      </c>
      <c r="DH88" s="326" t="e">
        <f ca="1">IF(Plananalyse!DH88=1,VLOOKUP(DH$5,Kruistabel!$B$6:$F$9,MATCH($C88,Kruistabel!$C$5:$F$5,0)+1,FALSE)+MIN(Kruistabel!$C$15,IF($D88="Ja",Kruistabel!$C$13,0)+IF(DH$6="Ja",Kruistabel!$C$14,0)),"")</f>
        <v>#N/A</v>
      </c>
      <c r="DI88" s="326" t="e">
        <f ca="1">IF(Plananalyse!DI88=1,VLOOKUP(DI$5,Kruistabel!$B$6:$F$9,MATCH($C88,Kruistabel!$C$5:$F$5,0)+1,FALSE)+MIN(Kruistabel!$C$15,IF($D88="Ja",Kruistabel!$C$13,0)+IF(DI$6="Ja",Kruistabel!$C$14,0)),"")</f>
        <v>#N/A</v>
      </c>
      <c r="DJ88" s="326" t="e">
        <f ca="1">IF(Plananalyse!DJ88=1,VLOOKUP(DJ$5,Kruistabel!$B$6:$F$9,MATCH($C88,Kruistabel!$C$5:$F$5,0)+1,FALSE)+MIN(Kruistabel!$C$15,IF($D88="Ja",Kruistabel!$C$13,0)+IF(DJ$6="Ja",Kruistabel!$C$14,0)),"")</f>
        <v>#N/A</v>
      </c>
      <c r="DK88" s="326" t="e">
        <f ca="1">IF(Plananalyse!DK88=1,VLOOKUP(DK$5,Kruistabel!$B$6:$F$9,MATCH($C88,Kruistabel!$C$5:$F$5,0)+1,FALSE)+MIN(Kruistabel!$C$15,IF($D88="Ja",Kruistabel!$C$13,0)+IF(DK$6="Ja",Kruistabel!$C$14,0)),"")</f>
        <v>#REF!</v>
      </c>
      <c r="DL88" s="326" t="e">
        <f ca="1">IF(Plananalyse!DL88=1,VLOOKUP(DL$5,Kruistabel!$B$6:$F$9,MATCH($C88,Kruistabel!$C$5:$F$5,0)+1,FALSE)+MIN(Kruistabel!$C$15,IF($D88="Ja",Kruistabel!$C$13,0)+IF(DL$6="Ja",Kruistabel!$C$14,0)),"")</f>
        <v>#REF!</v>
      </c>
      <c r="DM88" s="327"/>
      <c r="DN88" s="326" t="e">
        <f ca="1">IF(Plananalyse!DN88=1,VLOOKUP(DN$5,Kruistabel!$B$6:$F$9,MATCH($C88,Kruistabel!$C$5:$F$5,0)+1,FALSE)+MIN(Kruistabel!$C$15,IF($D88="Ja",Kruistabel!$C$13,0)+IF(DN$6="Ja",Kruistabel!$C$14,0)),"")</f>
        <v>#N/A</v>
      </c>
      <c r="DO88" s="326" t="e">
        <f ca="1">IF(Plananalyse!DO88=1,VLOOKUP(DO$5,Kruistabel!$B$6:$F$9,MATCH($C88,Kruistabel!$C$5:$F$5,0)+1,FALSE)+MIN(Kruistabel!$C$15,IF($D88="Ja",Kruistabel!$C$13,0)+IF(DO$6="Ja",Kruistabel!$C$14,0)),"")</f>
        <v>#N/A</v>
      </c>
      <c r="DP88" s="326" t="e">
        <f ca="1">IF(Plananalyse!DP88=1,VLOOKUP(DP$5,Kruistabel!$B$6:$F$9,MATCH($C88,Kruistabel!$C$5:$F$5,0)+1,FALSE)+MIN(Kruistabel!$C$15,IF($D88="Ja",Kruistabel!$C$13,0)+IF(DP$6="Ja",Kruistabel!$C$14,0)),"")</f>
        <v>#N/A</v>
      </c>
      <c r="DQ88" s="326" t="e">
        <f ca="1">IF(Plananalyse!DQ88=1,VLOOKUP(DQ$5,Kruistabel!$B$6:$F$9,MATCH($C88,Kruistabel!$C$5:$F$5,0)+1,FALSE)+MIN(Kruistabel!$C$15,IF($D88="Ja",Kruistabel!$C$13,0)+IF(DQ$6="Ja",Kruistabel!$C$14,0)),"")</f>
        <v>#N/A</v>
      </c>
      <c r="DR88" s="326" t="e">
        <f ca="1">IF(Plananalyse!DR88=1,VLOOKUP(DR$5,Kruistabel!$B$6:$F$9,MATCH($C88,Kruistabel!$C$5:$F$5,0)+1,FALSE)+MIN(Kruistabel!$C$15,IF($D88="Ja",Kruistabel!$C$13,0)+IF(DR$6="Ja",Kruistabel!$C$14,0)),"")</f>
        <v>#N/A</v>
      </c>
      <c r="DS88" s="326" t="e">
        <f ca="1">IF(Plananalyse!DS88=1,VLOOKUP(DS$5,Kruistabel!$B$6:$F$9,MATCH($C88,Kruistabel!$C$5:$F$5,0)+1,FALSE)+MIN(Kruistabel!$C$15,IF($D88="Ja",Kruistabel!$C$13,0)+IF(DS$6="Ja",Kruistabel!$C$14,0)),"")</f>
        <v>#N/A</v>
      </c>
      <c r="DT88" s="326" t="e">
        <f ca="1">IF(Plananalyse!DT88=1,VLOOKUP(DT$5,Kruistabel!$B$6:$F$9,MATCH($C88,Kruistabel!$C$5:$F$5,0)+1,FALSE)+MIN(Kruistabel!$C$15,IF($D88="Ja",Kruistabel!$C$13,0)+IF(DT$6="Ja",Kruistabel!$C$14,0)),"")</f>
        <v>#N/A</v>
      </c>
      <c r="DU88" s="326" t="e">
        <f ca="1">IF(Plananalyse!DU88=1,VLOOKUP(DU$5,Kruistabel!$B$6:$F$9,MATCH($C88,Kruistabel!$C$5:$F$5,0)+1,FALSE)+MIN(Kruistabel!$C$15,IF($D88="Ja",Kruistabel!$C$13,0)+IF(DU$6="Ja",Kruistabel!$C$14,0)),"")</f>
        <v>#N/A</v>
      </c>
      <c r="DV88" s="326" t="e">
        <f ca="1">IF(Plananalyse!DV88=1,VLOOKUP(DV$5,Kruistabel!$B$6:$F$9,MATCH($C88,Kruistabel!$C$5:$F$5,0)+1,FALSE)+MIN(Kruistabel!$C$15,IF($D88="Ja",Kruistabel!$C$13,0)+IF(DV$6="Ja",Kruistabel!$C$14,0)),"")</f>
        <v>#N/A</v>
      </c>
      <c r="DW88" s="326" t="e">
        <f ca="1">IF(Plananalyse!DW88=1,VLOOKUP(DW$5,Kruistabel!$B$6:$F$9,MATCH($C88,Kruistabel!$C$5:$F$5,0)+1,FALSE)+MIN(Kruistabel!$C$15,IF($D88="Ja",Kruistabel!$C$13,0)+IF(DW$6="Ja",Kruistabel!$C$14,0)),"")</f>
        <v>#REF!</v>
      </c>
      <c r="DX88" s="326" t="e">
        <f ca="1">IF(Plananalyse!DX88=1,VLOOKUP(DX$5,Kruistabel!$B$6:$F$9,MATCH($C88,Kruistabel!$C$5:$F$5,0)+1,FALSE)+MIN(Kruistabel!$C$15,IF($D88="Ja",Kruistabel!$C$13,0)+IF(DX$6="Ja",Kruistabel!$C$14,0)),"")</f>
        <v>#REF!</v>
      </c>
      <c r="DY88" s="327"/>
      <c r="DZ88" s="326" t="e">
        <f ca="1">IF(Plananalyse!DZ88=1,VLOOKUP(DZ$5,Kruistabel!$B$6:$F$9,MATCH($C88,Kruistabel!$C$5:$F$5,0)+1,FALSE)+MIN(Kruistabel!$C$15,IF($D88="Ja",Kruistabel!$C$13,0)+IF(DZ$6="Ja",Kruistabel!$C$14,0)),"")</f>
        <v>#N/A</v>
      </c>
      <c r="EA88" s="326" t="e">
        <f ca="1">IF(Plananalyse!EA88=1,VLOOKUP(EA$5,Kruistabel!$B$6:$F$9,MATCH($C88,Kruistabel!$C$5:$F$5,0)+1,FALSE)+MIN(Kruistabel!$C$15,IF($D88="Ja",Kruistabel!$C$13,0)+IF(EA$6="Ja",Kruistabel!$C$14,0)),"")</f>
        <v>#N/A</v>
      </c>
      <c r="EB88" s="326" t="e">
        <f ca="1">IF(Plananalyse!EB88=1,VLOOKUP(EB$5,Kruistabel!$B$6:$F$9,MATCH($C88,Kruistabel!$C$5:$F$5,0)+1,FALSE)+MIN(Kruistabel!$C$15,IF($D88="Ja",Kruistabel!$C$13,0)+IF(EB$6="Ja",Kruistabel!$C$14,0)),"")</f>
        <v>#REF!</v>
      </c>
      <c r="EC88" s="326" t="e">
        <f ca="1">IF(Plananalyse!EC88=1,VLOOKUP(EC$5,Kruistabel!$B$6:$F$9,MATCH($C88,Kruistabel!$C$5:$F$5,0)+1,FALSE)+MIN(Kruistabel!$C$15,IF($D88="Ja",Kruistabel!$C$13,0)+IF(EC$6="Ja",Kruistabel!$C$14,0)),"")</f>
        <v>#REF!</v>
      </c>
      <c r="ED88" s="327"/>
      <c r="EE88" s="326" t="e">
        <f ca="1">IF(Plananalyse!EE88=1,VLOOKUP(EE$5,Kruistabel!$B$6:$F$9,MATCH($C88,Kruistabel!$C$5:$F$5,0)+1,FALSE)+MIN(Kruistabel!$C$15,IF($D88="Ja",Kruistabel!$C$13,0)+IF(EE$6="Ja",Kruistabel!$C$14,0)),"")</f>
        <v>#N/A</v>
      </c>
      <c r="EF88" s="326" t="e">
        <f ca="1">IF(Plananalyse!EF88=1,VLOOKUP(EF$5,Kruistabel!$B$6:$F$9,MATCH($C88,Kruistabel!$C$5:$F$5,0)+1,FALSE)+MIN(Kruistabel!$C$15,IF($D88="Ja",Kruistabel!$C$13,0)+IF(EF$6="Ja",Kruistabel!$C$14,0)),"")</f>
        <v>#N/A</v>
      </c>
      <c r="EG88" s="326" t="e">
        <f ca="1">IF(Plananalyse!EG88=1,VLOOKUP(EG$5,Kruistabel!$B$6:$F$9,MATCH($C88,Kruistabel!$C$5:$F$5,0)+1,FALSE)+MIN(Kruistabel!$C$15,IF($D88="Ja",Kruistabel!$C$13,0)+IF(EG$6="Ja",Kruistabel!$C$14,0)),"")</f>
        <v>#N/A</v>
      </c>
      <c r="EH88" s="326" t="e">
        <f ca="1">IF(Plananalyse!EH88=1,VLOOKUP(EH$5,Kruistabel!$B$6:$F$9,MATCH($C88,Kruistabel!$C$5:$F$5,0)+1,FALSE)+MIN(Kruistabel!$C$15,IF($D88="Ja",Kruistabel!$C$13,0)+IF(EH$6="Ja",Kruistabel!$C$14,0)),"")</f>
        <v>#REF!</v>
      </c>
      <c r="EI88" s="326" t="e">
        <f ca="1">IF(Plananalyse!EI88=1,VLOOKUP(EI$5,Kruistabel!$B$6:$F$9,MATCH($C88,Kruistabel!$C$5:$F$5,0)+1,FALSE)+MIN(Kruistabel!$C$15,IF($D88="Ja",Kruistabel!$C$13,0)+IF(EI$6="Ja",Kruistabel!$C$14,0)),"")</f>
        <v>#REF!</v>
      </c>
      <c r="EJ88" s="331" t="str">
        <f>IF(Plananalyse!EJ88=1,VLOOKUP(EJ$5,Kruistabel!$B$6:$F$9,MATCH($C88,Kruistabel!$C$5:$F$5,0)+1,FALSE)+MIN(Kruistabel!$C$15,IF($D88="Ja",Kruistabel!$C$13,0)+IF(EJ$6="Ja",Kruistabel!$C$14,0)),"")</f>
        <v/>
      </c>
      <c r="EK88" s="164"/>
      <c r="EL88" s="164"/>
      <c r="EM88" s="164"/>
      <c r="EN88" s="164"/>
    </row>
    <row r="89" spans="1:144" hidden="1">
      <c r="B89" s="337" t="s">
        <v>186</v>
      </c>
      <c r="C89" s="160" t="str">
        <f>_xlfn.IFNA(VLOOKUP($B89,Classificatietabel!$B$6:$I$91,C$7,FALSE),"")</f>
        <v/>
      </c>
      <c r="D89" s="160" t="str">
        <f>_xlfn.IFNA(VLOOKUP($B89,Classificatietabel!$B$6:$I$91,D$7,FALSE),"")</f>
        <v/>
      </c>
      <c r="E89" s="119" t="str">
        <f>IF(AND(D89="laag",$D$3=1),0,_xlfn.IFNA(IF(VLOOKUP($B89,Classificatietabel!$B$6:$H$91,$E$5,FALSE)="Ja",1,0),""))</f>
        <v/>
      </c>
      <c r="F89" s="163"/>
      <c r="G89" s="326" t="e">
        <f>IF(Plananalyse!G89=1,VLOOKUP(G$5,Kruistabel!$B$6:$F$9,MATCH($C89,Kruistabel!$C$5:$F$5,0)+1,FALSE)+MIN(Kruistabel!$C$15,IF($D89="Ja",Kruistabel!$C$13,0)+IF(G$6="Ja",Kruistabel!$C$14,0)),"")</f>
        <v>#N/A</v>
      </c>
      <c r="H89" s="326" t="e">
        <f>IF(Plananalyse!H89=1,VLOOKUP(H$5,Kruistabel!$B$6:$F$9,MATCH($C89,Kruistabel!$C$5:$F$5,0)+1,FALSE)+MIN(Kruistabel!$C$15,IF($D89="Ja",Kruistabel!$C$13,0)+IF(H$6="Ja",Kruistabel!$C$14,0)),"")</f>
        <v>#N/A</v>
      </c>
      <c r="I89" s="326" t="e">
        <f>IF(Plananalyse!I89=1,VLOOKUP(I$5,Kruistabel!$B$6:$F$9,MATCH($C89,Kruistabel!$C$5:$F$5,0)+1,FALSE)+MIN(Kruistabel!$C$15,IF($D89="Ja",Kruistabel!$C$13,0)+IF(I$6="Ja",Kruistabel!$C$14,0)),"")</f>
        <v>#N/A</v>
      </c>
      <c r="J89" s="326" t="e">
        <f>IF(Plananalyse!J89=1,VLOOKUP(J$5,Kruistabel!$B$6:$F$9,MATCH($C89,Kruistabel!$C$5:$F$5,0)+1,FALSE)+MIN(Kruistabel!$C$15,IF($D89="Ja",Kruistabel!$C$13,0)+IF(J$6="Ja",Kruistabel!$C$14,0)),"")</f>
        <v>#N/A</v>
      </c>
      <c r="K89" s="326" t="e">
        <f>IF(Plananalyse!K89=1,VLOOKUP(K$5,Kruistabel!$B$6:$F$9,MATCH($C89,Kruistabel!$C$5:$F$5,0)+1,FALSE)+MIN(Kruistabel!$C$15,IF($D89="Ja",Kruistabel!$C$13,0)+IF(K$6="Ja",Kruistabel!$C$14,0)),"")</f>
        <v>#N/A</v>
      </c>
      <c r="L89" s="326" t="e">
        <f>IF(Plananalyse!L89=1,VLOOKUP(L$5,Kruistabel!$B$6:$F$9,MATCH($C89,Kruistabel!$C$5:$F$5,0)+1,FALSE)+MIN(Kruistabel!$C$15,IF($D89="Ja",Kruistabel!$C$13,0)+IF(L$6="Ja",Kruistabel!$C$14,0)),"")</f>
        <v>#N/A</v>
      </c>
      <c r="M89" s="326" t="e">
        <f>IF(Plananalyse!M89=1,VLOOKUP(M$5,Kruistabel!$B$6:$F$9,MATCH($C89,Kruistabel!$C$5:$F$5,0)+1,FALSE)+MIN(Kruistabel!$C$15,IF($D89="Ja",Kruistabel!$C$13,0)+IF(M$6="Ja",Kruistabel!$C$14,0)),"")</f>
        <v>#N/A</v>
      </c>
      <c r="N89" s="326" t="e">
        <f>IF(Plananalyse!N89=1,VLOOKUP(N$5,Kruistabel!$B$6:$F$9,MATCH($C89,Kruistabel!$C$5:$F$5,0)+1,FALSE)+MIN(Kruistabel!$C$15,IF($D89="Ja",Kruistabel!$C$13,0)+IF(N$6="Ja",Kruistabel!$C$14,0)),"")</f>
        <v>#N/A</v>
      </c>
      <c r="O89" s="326" t="e">
        <f>IF(Plananalyse!O89=1,VLOOKUP(O$5,Kruistabel!$B$6:$F$9,MATCH($C89,Kruistabel!$C$5:$F$5,0)+1,FALSE)+MIN(Kruistabel!$C$15,IF($D89="Ja",Kruistabel!$C$13,0)+IF(O$6="Ja",Kruistabel!$C$14,0)),"")</f>
        <v>#N/A</v>
      </c>
      <c r="P89" s="326" t="e">
        <f>IF(Plananalyse!P89=1,VLOOKUP(P$5,Kruistabel!$B$6:$F$9,MATCH($C89,Kruistabel!$C$5:$F$5,0)+1,FALSE)+MIN(Kruistabel!$C$15,IF($D89="Ja",Kruistabel!$C$13,0)+IF(P$6="Ja",Kruistabel!$C$14,0)),"")</f>
        <v>#N/A</v>
      </c>
      <c r="Q89" s="326" t="e">
        <f>IF(Plananalyse!Q89=1,VLOOKUP(Q$5,Kruistabel!$B$6:$F$9,MATCH($C89,Kruistabel!$C$5:$F$5,0)+1,FALSE)+MIN(Kruistabel!$C$15,IF($D89="Ja",Kruistabel!$C$13,0)+IF(Q$6="Ja",Kruistabel!$C$14,0)),"")</f>
        <v>#N/A</v>
      </c>
      <c r="R89" s="326" t="e">
        <f>IF(Plananalyse!R89=1,VLOOKUP(R$5,Kruistabel!$B$6:$F$9,MATCH($C89,Kruistabel!$C$5:$F$5,0)+1,FALSE)+MIN(Kruistabel!$C$15,IF($D89="Ja",Kruistabel!$C$13,0)+IF(R$6="Ja",Kruistabel!$C$14,0)),"")</f>
        <v>#N/A</v>
      </c>
      <c r="S89" s="326" t="e">
        <f>IF(Plananalyse!S89=1,VLOOKUP(S$5,Kruistabel!$B$6:$F$9,MATCH($C89,Kruistabel!$C$5:$F$5,0)+1,FALSE)+MIN(Kruistabel!$C$15,IF($D89="Ja",Kruistabel!$C$13,0)+IF(S$6="Ja",Kruistabel!$C$14,0)),"")</f>
        <v>#N/A</v>
      </c>
      <c r="T89" s="326" t="e">
        <f>IF(Plananalyse!T89=1,VLOOKUP(T$5,Kruistabel!$B$6:$F$9,MATCH($C89,Kruistabel!$C$5:$F$5,0)+1,FALSE)+MIN(Kruistabel!$C$15,IF($D89="Ja",Kruistabel!$C$13,0)+IF(T$6="Ja",Kruistabel!$C$14,0)),"")</f>
        <v>#N/A</v>
      </c>
      <c r="U89" s="326" t="e">
        <f>IF(Plananalyse!U89=1,VLOOKUP(U$5,Kruistabel!$B$6:$F$9,MATCH($C89,Kruistabel!$C$5:$F$5,0)+1,FALSE)+MIN(Kruistabel!$C$15,IF($D89="Ja",Kruistabel!$C$13,0)+IF(U$6="Ja",Kruistabel!$C$14,0)),"")</f>
        <v>#N/A</v>
      </c>
      <c r="V89" s="326" t="e">
        <f>IF(Plananalyse!V89=1,VLOOKUP(V$5,Kruistabel!$B$6:$F$9,MATCH($C89,Kruistabel!$C$5:$F$5,0)+1,FALSE)+MIN(Kruistabel!$C$15,IF($D89="Ja",Kruistabel!$C$13,0)+IF(V$6="Ja",Kruistabel!$C$14,0)),"")</f>
        <v>#N/A</v>
      </c>
      <c r="W89" s="326" t="e">
        <f>IF(Plananalyse!W89=1,VLOOKUP(W$5,Kruistabel!$B$6:$F$9,MATCH($C89,Kruistabel!$C$5:$F$5,0)+1,FALSE)+MIN(Kruistabel!$C$15,IF($D89="Ja",Kruistabel!$C$13,0)+IF(W$6="Ja",Kruistabel!$C$14,0)),"")</f>
        <v>#N/A</v>
      </c>
      <c r="X89" s="326" t="e">
        <f>IF(Plananalyse!X89=1,VLOOKUP(X$5,Kruistabel!$B$6:$F$9,MATCH($C89,Kruistabel!$C$5:$F$5,0)+1,FALSE)+MIN(Kruistabel!$C$15,IF($D89="Ja",Kruistabel!$C$13,0)+IF(X$6="Ja",Kruistabel!$C$14,0)),"")</f>
        <v>#N/A</v>
      </c>
      <c r="Y89" s="326" t="e">
        <f>IF(Plananalyse!Y89=1,VLOOKUP(Y$5,Kruistabel!$B$6:$F$9,MATCH($C89,Kruistabel!$C$5:$F$5,0)+1,FALSE)+MIN(Kruistabel!$C$15,IF($D89="Ja",Kruistabel!$C$13,0)+IF(Y$6="Ja",Kruistabel!$C$14,0)),"")</f>
        <v>#N/A</v>
      </c>
      <c r="Z89" s="326" t="e">
        <f>IF(Plananalyse!Z89=1,VLOOKUP(Z$5,Kruistabel!$B$6:$F$9,MATCH($C89,Kruistabel!$C$5:$F$5,0)+1,FALSE)+MIN(Kruistabel!$C$15,IF($D89="Ja",Kruistabel!$C$13,0)+IF(Z$6="Ja",Kruistabel!$C$14,0)),"")</f>
        <v>#N/A</v>
      </c>
      <c r="AA89" s="326" t="e">
        <f>IF(Plananalyse!AA89=1,VLOOKUP(AA$5,Kruistabel!$B$6:$F$9,MATCH($C89,Kruistabel!$C$5:$F$5,0)+1,FALSE)+MIN(Kruistabel!$C$15,IF($D89="Ja",Kruistabel!$C$13,0)+IF(AA$6="Ja",Kruistabel!$C$14,0)),"")</f>
        <v>#N/A</v>
      </c>
      <c r="AB89" s="326" t="e">
        <f>IF(Plananalyse!AB89=1,VLOOKUP(AB$5,Kruistabel!$B$6:$F$9,MATCH($C89,Kruistabel!$C$5:$F$5,0)+1,FALSE)+MIN(Kruistabel!$C$15,IF($D89="Ja",Kruistabel!$C$13,0)+IF(AB$6="Ja",Kruistabel!$C$14,0)),"")</f>
        <v>#N/A</v>
      </c>
      <c r="AC89" s="326" t="e">
        <f>IF(Plananalyse!AC89=1,VLOOKUP(AC$5,Kruistabel!$B$6:$F$9,MATCH($C89,Kruistabel!$C$5:$F$5,0)+1,FALSE)+MIN(Kruistabel!$C$15,IF($D89="Ja",Kruistabel!$C$13,0)+IF(AC$6="Ja",Kruistabel!$C$14,0)),"")</f>
        <v>#N/A</v>
      </c>
      <c r="AD89" s="326" t="e">
        <f>IF(Plananalyse!AD89=1,VLOOKUP(AD$5,Kruistabel!$B$6:$F$9,MATCH($C89,Kruistabel!$C$5:$F$5,0)+1,FALSE)+MIN(Kruistabel!$C$15,IF($D89="Ja",Kruistabel!$C$13,0)+IF(AD$6="Ja",Kruistabel!$C$14,0)),"")</f>
        <v>#N/A</v>
      </c>
      <c r="AE89" s="326" t="e">
        <f>IF(Plananalyse!AE89=1,VLOOKUP(AE$5,Kruistabel!$B$6:$F$9,MATCH($C89,Kruistabel!$C$5:$F$5,0)+1,FALSE)+MIN(Kruistabel!$C$15,IF($D89="Ja",Kruistabel!$C$13,0)+IF(AE$6="Ja",Kruistabel!$C$14,0)),"")</f>
        <v>#N/A</v>
      </c>
      <c r="AF89" s="326" t="e">
        <f>IF(Plananalyse!AF89=1,VLOOKUP(AF$5,Kruistabel!$B$6:$F$9,MATCH($C89,Kruistabel!$C$5:$F$5,0)+1,FALSE)+MIN(Kruistabel!$C$15,IF($D89="Ja",Kruistabel!$C$13,0)+IF(AF$6="Ja",Kruistabel!$C$14,0)),"")</f>
        <v>#N/A</v>
      </c>
      <c r="AG89" s="326" t="e">
        <f>IF(Plananalyse!AG89=1,VLOOKUP(AG$5,Kruistabel!$B$6:$F$9,MATCH($C89,Kruistabel!$C$5:$F$5,0)+1,FALSE)+MIN(Kruistabel!$C$15,IF($D89="Ja",Kruistabel!$C$13,0)+IF(AG$6="Ja",Kruistabel!$C$14,0)),"")</f>
        <v>#N/A</v>
      </c>
      <c r="AH89" s="326" t="e">
        <f>IF(Plananalyse!AH89=1,VLOOKUP(AH$5,Kruistabel!$B$6:$F$9,MATCH($C89,Kruistabel!$C$5:$F$5,0)+1,FALSE)+MIN(Kruistabel!$C$15,IF($D89="Ja",Kruistabel!$C$13,0)+IF(AH$6="Ja",Kruistabel!$C$14,0)),"")</f>
        <v>#N/A</v>
      </c>
      <c r="AI89" s="326" t="e">
        <f>IF(Plananalyse!AI89=1,VLOOKUP(AI$5,Kruistabel!$B$6:$F$9,MATCH($C89,Kruistabel!$C$5:$F$5,0)+1,FALSE)+MIN(Kruistabel!$C$15,IF($D89="Ja",Kruistabel!$C$13,0)+IF(AI$6="Ja",Kruistabel!$C$14,0)),"")</f>
        <v>#N/A</v>
      </c>
      <c r="AJ89" s="326" t="e">
        <f>IF(Plananalyse!AJ89=1,VLOOKUP(AJ$5,Kruistabel!$B$6:$F$9,MATCH($C89,Kruistabel!$C$5:$F$5,0)+1,FALSE)+MIN(Kruistabel!$C$15,IF($D89="Ja",Kruistabel!$C$13,0)+IF(AJ$6="Ja",Kruistabel!$C$14,0)),"")</f>
        <v>#N/A</v>
      </c>
      <c r="AK89" s="326" t="e">
        <f>IF(Plananalyse!AK89=1,VLOOKUP(AK$5,Kruistabel!$B$6:$F$9,MATCH($C89,Kruistabel!$C$5:$F$5,0)+1,FALSE)+MIN(Kruistabel!$C$15,IF($D89="Ja",Kruistabel!$C$13,0)+IF(AK$6="Ja",Kruistabel!$C$14,0)),"")</f>
        <v>#N/A</v>
      </c>
      <c r="AL89" s="326" t="e">
        <f>IF(Plananalyse!AL89=1,VLOOKUP(AL$5,Kruistabel!$B$6:$F$9,MATCH($C89,Kruistabel!$C$5:$F$5,0)+1,FALSE)+MIN(Kruistabel!$C$15,IF($D89="Ja",Kruistabel!$C$13,0)+IF(AL$6="Ja",Kruistabel!$C$14,0)),"")</f>
        <v>#N/A</v>
      </c>
      <c r="AM89" s="326" t="e">
        <f>IF(Plananalyse!AM89=1,VLOOKUP(AM$5,Kruistabel!$B$6:$F$9,MATCH($C89,Kruistabel!$C$5:$F$5,0)+1,FALSE)+MIN(Kruistabel!$C$15,IF($D89="Ja",Kruistabel!$C$13,0)+IF(AM$6="Ja",Kruistabel!$C$14,0)),"")</f>
        <v>#N/A</v>
      </c>
      <c r="AN89" s="327"/>
      <c r="AO89" s="326" t="e">
        <f>IF(Plananalyse!AO89=1,VLOOKUP(AO$5,Kruistabel!$B$6:$F$9,MATCH($C89,Kruistabel!$C$5:$F$5,0)+1,FALSE)+MIN(Kruistabel!$C$15,IF($D89="Ja",Kruistabel!$C$13,0)+IF(AO$6="Ja",Kruistabel!$C$14,0)),"")</f>
        <v>#N/A</v>
      </c>
      <c r="AP89" s="326" t="e">
        <f>IF(Plananalyse!AP89=1,VLOOKUP(AP$5,Kruistabel!$B$6:$F$9,MATCH($C89,Kruistabel!$C$5:$F$5,0)+1,FALSE)+MIN(Kruistabel!$C$15,IF($D89="Ja",Kruistabel!$C$13,0)+IF(AP$6="Ja",Kruistabel!$C$14,0)),"")</f>
        <v>#N/A</v>
      </c>
      <c r="AQ89" s="326" t="e">
        <f>IF(Plananalyse!AQ89=1,VLOOKUP(AQ$5,Kruistabel!$B$6:$F$9,MATCH($C89,Kruistabel!$C$5:$F$5,0)+1,FALSE)+MIN(Kruistabel!$C$15,IF($D89="Ja",Kruistabel!$C$13,0)+IF(AQ$6="Ja",Kruistabel!$C$14,0)),"")</f>
        <v>#N/A</v>
      </c>
      <c r="AR89" s="326" t="e">
        <f>IF(Plananalyse!AR89=1,VLOOKUP(AR$5,Kruistabel!$B$6:$F$9,MATCH($C89,Kruistabel!$C$5:$F$5,0)+1,FALSE)+MIN(Kruistabel!$C$15,IF($D89="Ja",Kruistabel!$C$13,0)+IF(AR$6="Ja",Kruistabel!$C$14,0)),"")</f>
        <v>#N/A</v>
      </c>
      <c r="AS89" s="326" t="e">
        <f>IF(Plananalyse!AS89=1,VLOOKUP(AS$5,Kruistabel!$B$6:$F$9,MATCH($C89,Kruistabel!$C$5:$F$5,0)+1,FALSE)+MIN(Kruistabel!$C$15,IF($D89="Ja",Kruistabel!$C$13,0)+IF(AS$6="Ja",Kruistabel!$C$14,0)),"")</f>
        <v>#N/A</v>
      </c>
      <c r="AT89" s="326" t="e">
        <f>IF(Plananalyse!AT89=1,VLOOKUP(AT$5,Kruistabel!$B$6:$F$9,MATCH($C89,Kruistabel!$C$5:$F$5,0)+1,FALSE)+MIN(Kruistabel!$C$15,IF($D89="Ja",Kruistabel!$C$13,0)+IF(AT$6="Ja",Kruistabel!$C$14,0)),"")</f>
        <v>#N/A</v>
      </c>
      <c r="AU89" s="326" t="e">
        <f>IF(Plananalyse!AU89=1,VLOOKUP(AU$5,Kruistabel!$B$6:$F$9,MATCH($C89,Kruistabel!$C$5:$F$5,0)+1,FALSE)+MIN(Kruistabel!$C$15,IF($D89="Ja",Kruistabel!$C$13,0)+IF(AU$6="Ja",Kruistabel!$C$14,0)),"")</f>
        <v>#N/A</v>
      </c>
      <c r="AV89" s="326" t="e">
        <f>IF(Plananalyse!AV89=1,VLOOKUP(AV$5,Kruistabel!$B$6:$F$9,MATCH($C89,Kruistabel!$C$5:$F$5,0)+1,FALSE)+MIN(Kruistabel!$C$15,IF($D89="Ja",Kruistabel!$C$13,0)+IF(AV$6="Ja",Kruistabel!$C$14,0)),"")</f>
        <v>#N/A</v>
      </c>
      <c r="AW89" s="326" t="e">
        <f>IF(Plananalyse!AW89=1,VLOOKUP(AW$5,Kruistabel!$B$6:$F$9,MATCH($C89,Kruistabel!$C$5:$F$5,0)+1,FALSE)+MIN(Kruistabel!$C$15,IF($D89="Ja",Kruistabel!$C$13,0)+IF(AW$6="Ja",Kruistabel!$C$14,0)),"")</f>
        <v>#N/A</v>
      </c>
      <c r="AX89" s="326" t="e">
        <f>IF(Plananalyse!AX89=1,VLOOKUP(AX$5,Kruistabel!$B$6:$F$9,MATCH($C89,Kruistabel!$C$5:$F$5,0)+1,FALSE)+MIN(Kruistabel!$C$15,IF($D89="Ja",Kruistabel!$C$13,0)+IF(AX$6="Ja",Kruistabel!$C$14,0)),"")</f>
        <v>#N/A</v>
      </c>
      <c r="AY89" s="327"/>
      <c r="AZ89" s="326" t="e">
        <f>IF(Plananalyse!AZ89=1,VLOOKUP(AZ$5,Kruistabel!$B$6:$F$9,MATCH($C89,Kruistabel!$C$5:$F$5,0)+1,FALSE)+MIN(Kruistabel!$C$15,IF($D89="Ja",Kruistabel!$C$13,0)+IF(AZ$6="Ja",Kruistabel!$C$14,0)),"")</f>
        <v>#N/A</v>
      </c>
      <c r="BA89" s="326" t="e">
        <f>IF(Plananalyse!BA89=1,VLOOKUP(BA$5,Kruistabel!$B$6:$F$9,MATCH($C89,Kruistabel!$C$5:$F$5,0)+1,FALSE)+MIN(Kruistabel!$C$15,IF($D89="Ja",Kruistabel!$C$13,0)+IF(BA$6="Ja",Kruistabel!$C$14,0)),"")</f>
        <v>#N/A</v>
      </c>
      <c r="BB89" s="326" t="e">
        <f>IF(Plananalyse!BB89=1,VLOOKUP(BB$5,Kruistabel!$B$6:$F$9,MATCH($C89,Kruistabel!$C$5:$F$5,0)+1,FALSE)+MIN(Kruistabel!$C$15,IF($D89="Ja",Kruistabel!$C$13,0)+IF(BB$6="Ja",Kruistabel!$C$14,0)),"")</f>
        <v>#N/A</v>
      </c>
      <c r="BC89" s="326" t="e">
        <f>IF(Plananalyse!BC89=1,VLOOKUP(BC$5,Kruistabel!$B$6:$F$9,MATCH($C89,Kruistabel!$C$5:$F$5,0)+1,FALSE)+MIN(Kruistabel!$C$15,IF($D89="Ja",Kruistabel!$C$13,0)+IF(BC$6="Ja",Kruistabel!$C$14,0)),"")</f>
        <v>#N/A</v>
      </c>
      <c r="BD89" s="326" t="e">
        <f>IF(Plananalyse!BD89=1,VLOOKUP(BD$5,Kruistabel!$B$6:$F$9,MATCH($C89,Kruistabel!$C$5:$F$5,0)+1,FALSE)+MIN(Kruistabel!$C$15,IF($D89="Ja",Kruistabel!$C$13,0)+IF(BD$6="Ja",Kruistabel!$C$14,0)),"")</f>
        <v>#N/A</v>
      </c>
      <c r="BE89" s="326" t="e">
        <f>IF(Plananalyse!BE89=1,VLOOKUP(BE$5,Kruistabel!$B$6:$F$9,MATCH($C89,Kruistabel!$C$5:$F$5,0)+1,FALSE)+MIN(Kruistabel!$C$15,IF($D89="Ja",Kruistabel!$C$13,0)+IF(BE$6="Ja",Kruistabel!$C$14,0)),"")</f>
        <v>#N/A</v>
      </c>
      <c r="BF89" s="326" t="e">
        <f>IF(Plananalyse!BF89=1,VLOOKUP(BF$5,Kruistabel!$B$6:$F$9,MATCH($C89,Kruistabel!$C$5:$F$5,0)+1,FALSE)+MIN(Kruistabel!$C$15,IF($D89="Ja",Kruistabel!$C$13,0)+IF(BF$6="Ja",Kruistabel!$C$14,0)),"")</f>
        <v>#N/A</v>
      </c>
      <c r="BG89" s="326" t="e">
        <f>IF(Plananalyse!BG89=1,VLOOKUP(BG$5,Kruistabel!$B$6:$F$9,MATCH($C89,Kruistabel!$C$5:$F$5,0)+1,FALSE)+MIN(Kruistabel!$C$15,IF($D89="Ja",Kruistabel!$C$13,0)+IF(BG$6="Ja",Kruistabel!$C$14,0)),"")</f>
        <v>#N/A</v>
      </c>
      <c r="BH89" s="326" t="e">
        <f>IF(Plananalyse!BH89=1,VLOOKUP(BH$5,Kruistabel!$B$6:$F$9,MATCH($C89,Kruistabel!$C$5:$F$5,0)+1,FALSE)+MIN(Kruistabel!$C$15,IF($D89="Ja",Kruistabel!$C$13,0)+IF(BH$6="Ja",Kruistabel!$C$14,0)),"")</f>
        <v>#N/A</v>
      </c>
      <c r="BI89" s="327"/>
      <c r="BJ89" s="326" t="e">
        <f>IF(Plananalyse!BJ89=1,VLOOKUP(BJ$5,Kruistabel!$B$6:$F$9,MATCH($C89,Kruistabel!$C$5:$F$5,0)+1,FALSE)+MIN(Kruistabel!$C$15,IF($D89="Ja",Kruistabel!$C$13,0)+IF(BJ$6="Ja",Kruistabel!$C$14,0)),"")</f>
        <v>#N/A</v>
      </c>
      <c r="BK89" s="326" t="e">
        <f>IF(Plananalyse!BK89=1,VLOOKUP(BK$5,Kruistabel!$B$6:$F$9,MATCH($C89,Kruistabel!$C$5:$F$5,0)+1,FALSE)+MIN(Kruistabel!$C$15,IF($D89="Ja",Kruistabel!$C$13,0)+IF(BK$6="Ja",Kruistabel!$C$14,0)),"")</f>
        <v>#N/A</v>
      </c>
      <c r="BL89" s="326" t="e">
        <f>IF(Plananalyse!BL89=1,VLOOKUP(BL$5,Kruistabel!$B$6:$F$9,MATCH($C89,Kruistabel!$C$5:$F$5,0)+1,FALSE)+MIN(Kruistabel!$C$15,IF($D89="Ja",Kruistabel!$C$13,0)+IF(BL$6="Ja",Kruistabel!$C$14,0)),"")</f>
        <v>#N/A</v>
      </c>
      <c r="BM89" s="326" t="e">
        <f>IF(Plananalyse!BM89=1,VLOOKUP(BM$5,Kruistabel!$B$6:$F$9,MATCH($C89,Kruistabel!$C$5:$F$5,0)+1,FALSE)+MIN(Kruistabel!$C$15,IF($D89="Ja",Kruistabel!$C$13,0)+IF(BM$6="Ja",Kruistabel!$C$14,0)),"")</f>
        <v>#N/A</v>
      </c>
      <c r="BN89" s="326" t="e">
        <f>IF(Plananalyse!BN89=1,VLOOKUP(BN$5,Kruistabel!$B$6:$F$9,MATCH($C89,Kruistabel!$C$5:$F$5,0)+1,FALSE)+MIN(Kruistabel!$C$15,IF($D89="Ja",Kruistabel!$C$13,0)+IF(BN$6="Ja",Kruistabel!$C$14,0)),"")</f>
        <v>#N/A</v>
      </c>
      <c r="BO89" s="326" t="e">
        <f>IF(Plananalyse!BO89=1,VLOOKUP(BO$5,Kruistabel!$B$6:$F$9,MATCH($C89,Kruistabel!$C$5:$F$5,0)+1,FALSE)+MIN(Kruistabel!$C$15,IF($D89="Ja",Kruistabel!$C$13,0)+IF(BO$6="Ja",Kruistabel!$C$14,0)),"")</f>
        <v>#N/A</v>
      </c>
      <c r="BP89" s="326" t="e">
        <f>IF(Plananalyse!BP89=1,VLOOKUP(BP$5,Kruistabel!$B$6:$F$9,MATCH($C89,Kruistabel!$C$5:$F$5,0)+1,FALSE)+MIN(Kruistabel!$C$15,IF($D89="Ja",Kruistabel!$C$13,0)+IF(BP$6="Ja",Kruistabel!$C$14,0)),"")</f>
        <v>#N/A</v>
      </c>
      <c r="BQ89" s="326" t="e">
        <f>IF(Plananalyse!BQ89=1,VLOOKUP(BQ$5,Kruistabel!$B$6:$F$9,MATCH($C89,Kruistabel!$C$5:$F$5,0)+1,FALSE)+MIN(Kruistabel!$C$15,IF($D89="Ja",Kruistabel!$C$13,0)+IF(BQ$6="Ja",Kruistabel!$C$14,0)),"")</f>
        <v>#N/A</v>
      </c>
      <c r="BR89" s="326" t="e">
        <f>IF(Plananalyse!BR89=1,VLOOKUP(BR$5,Kruistabel!$B$6:$F$9,MATCH($C89,Kruistabel!$C$5:$F$5,0)+1,FALSE)+MIN(Kruistabel!$C$15,IF($D89="Ja",Kruistabel!$C$13,0)+IF(BR$6="Ja",Kruistabel!$C$14,0)),"")</f>
        <v>#REF!</v>
      </c>
      <c r="BS89" s="326" t="e">
        <f>IF(Plananalyse!BS89=1,VLOOKUP(BS$5,Kruistabel!$B$6:$F$9,MATCH($C89,Kruistabel!$C$5:$F$5,0)+1,FALSE)+MIN(Kruistabel!$C$15,IF($D89="Ja",Kruistabel!$C$13,0)+IF(BS$6="Ja",Kruistabel!$C$14,0)),"")</f>
        <v>#REF!</v>
      </c>
      <c r="BT89" s="65"/>
      <c r="BU89" s="231" t="e">
        <f>IF(Plananalyse!BU89=1,VLOOKUP(BU$5,Kruistabel!$B$6:$F$9,MATCH($C89,Kruistabel!$C$5:$F$5,0)+1,FALSE)+MIN(Kruistabel!$C$15,IF($D89="Ja",Kruistabel!$C$13,0)+IF(BU$6="Ja",Kruistabel!$C$14,0)),"")</f>
        <v>#N/A</v>
      </c>
      <c r="BV89" s="326" t="e">
        <f>IF(Plananalyse!BV89=1,VLOOKUP(BV$5,Kruistabel!$B$6:$F$9,MATCH($C89,Kruistabel!$C$5:$F$5,0)+1,FALSE)+MIN(Kruistabel!$C$15,IF($D89="Ja",Kruistabel!$C$13,0)+IF(BV$6="Ja",Kruistabel!$C$14,0)),"")</f>
        <v>#N/A</v>
      </c>
      <c r="BW89" s="326" t="e">
        <f>IF(Plananalyse!BW89=1,VLOOKUP(BW$5,Kruistabel!$B$6:$F$9,MATCH($C89,Kruistabel!$C$5:$F$5,0)+1,FALSE)+MIN(Kruistabel!$C$15,IF($D89="Ja",Kruistabel!$C$13,0)+IF(BW$6="Ja",Kruistabel!$C$14,0)),"")</f>
        <v>#N/A</v>
      </c>
      <c r="BX89" s="326" t="e">
        <f>IF(Plananalyse!BX89=1,VLOOKUP(BX$5,Kruistabel!$B$6:$F$9,MATCH($C89,Kruistabel!$C$5:$F$5,0)+1,FALSE)+MIN(Kruistabel!$C$15,IF($D89="Ja",Kruistabel!$C$13,0)+IF(BX$6="Ja",Kruistabel!$C$14,0)),"")</f>
        <v>#N/A</v>
      </c>
      <c r="BY89" s="327"/>
      <c r="BZ89" s="326" t="e">
        <f>IF(Plananalyse!BZ89=1,VLOOKUP(BZ$5,Kruistabel!$B$6:$F$9,MATCH($C89,Kruistabel!$C$5:$F$5,0)+1,FALSE)+MIN(Kruistabel!$C$15,IF($D89="Ja",Kruistabel!$C$13,0)+IF(BZ$6="Ja",Kruistabel!$C$14,0)),"")</f>
        <v>#N/A</v>
      </c>
      <c r="CA89" s="326" t="e">
        <f>IF(Plananalyse!CA89=1,VLOOKUP(CA$5,Kruistabel!$B$6:$F$9,MATCH($C89,Kruistabel!$C$5:$F$5,0)+1,FALSE)+MIN(Kruistabel!$C$15,IF($D89="Ja",Kruistabel!$C$13,0)+IF(CA$6="Ja",Kruistabel!$C$14,0)),"")</f>
        <v>#N/A</v>
      </c>
      <c r="CB89" s="326" t="e">
        <f>IF(Plananalyse!CB89=1,VLOOKUP(CB$5,Kruistabel!$B$6:$F$9,MATCH($C89,Kruistabel!$C$5:$F$5,0)+1,FALSE)+MIN(Kruistabel!$C$15,IF($D89="Ja",Kruistabel!$C$13,0)+IF(CB$6="Ja",Kruistabel!$C$14,0)),"")</f>
        <v>#N/A</v>
      </c>
      <c r="CC89" s="326" t="e">
        <f>IF(Plananalyse!CC89=1,VLOOKUP(CC$5,Kruistabel!$B$6:$F$9,MATCH($C89,Kruistabel!$C$5:$F$5,0)+1,FALSE)+MIN(Kruistabel!$C$15,IF($D89="Ja",Kruistabel!$C$13,0)+IF(CC$6="Ja",Kruistabel!$C$14,0)),"")</f>
        <v>#N/A</v>
      </c>
      <c r="CD89" s="326" t="e">
        <f>IF(Plananalyse!CD89=1,VLOOKUP(CD$5,Kruistabel!$B$6:$F$9,MATCH($C89,Kruistabel!$C$5:$F$5,0)+1,FALSE)+MIN(Kruistabel!$C$15,IF($D89="Ja",Kruistabel!$C$13,0)+IF(CD$6="Ja",Kruistabel!$C$14,0)),"")</f>
        <v>#N/A</v>
      </c>
      <c r="CE89" s="326" t="e">
        <f>IF(Plananalyse!CE89=1,VLOOKUP(CE$5,Kruistabel!$B$6:$F$9,MATCH($C89,Kruistabel!$C$5:$F$5,0)+1,FALSE)+MIN(Kruistabel!$C$15,IF($D89="Ja",Kruistabel!$C$13,0)+IF(CE$6="Ja",Kruistabel!$C$14,0)),"")</f>
        <v>#N/A</v>
      </c>
      <c r="CF89" s="326" t="e">
        <f ca="1">IF(Plananalyse!CF89=1,VLOOKUP(CF$5,Kruistabel!$B$6:$F$9,MATCH($C89,Kruistabel!$C$5:$F$5,0)+1,FALSE)+MIN(Kruistabel!$C$15,IF($D89="Ja",Kruistabel!$C$13,0)+IF(CF$6="Ja",Kruistabel!$C$14,0)),"")</f>
        <v>#N/A</v>
      </c>
      <c r="CG89" s="326" t="e">
        <f ca="1">IF(Plananalyse!CG89=1,VLOOKUP(CG$5,Kruistabel!$B$6:$F$9,MATCH($C89,Kruistabel!$C$5:$F$5,0)+1,FALSE)+MIN(Kruistabel!$C$15,IF($D89="Ja",Kruistabel!$C$13,0)+IF(CG$6="Ja",Kruistabel!$C$14,0)),"")</f>
        <v>#REF!</v>
      </c>
      <c r="CH89" s="326" t="e">
        <f ca="1">IF(Plananalyse!CH89=1,VLOOKUP(CH$5,Kruistabel!$B$6:$F$9,MATCH($C89,Kruistabel!$C$5:$F$5,0)+1,FALSE)+MIN(Kruistabel!$C$15,IF($D89="Ja",Kruistabel!$C$13,0)+IF(CH$6="Ja",Kruistabel!$C$14,0)),"")</f>
        <v>#REF!</v>
      </c>
      <c r="CI89" s="65"/>
      <c r="CJ89" s="326" t="e">
        <f ca="1">IF(Plananalyse!CJ89=1,VLOOKUP(CJ$5,Kruistabel!$B$6:$F$9,MATCH($C89,Kruistabel!$C$5:$F$5,0)+1,FALSE)+MIN(Kruistabel!$C$15,IF($D89="Ja",Kruistabel!$C$13,0)+IF(CJ$6="Ja",Kruistabel!$C$14,0)),"")</f>
        <v>#N/A</v>
      </c>
      <c r="CK89" s="326" t="e">
        <f ca="1">IF(Plananalyse!CK89=1,VLOOKUP(CK$5,Kruistabel!$B$6:$F$9,MATCH($C89,Kruistabel!$C$5:$F$5,0)+1,FALSE)+MIN(Kruistabel!$C$15,IF($D89="Ja",Kruistabel!$C$13,0)+IF(CK$6="Ja",Kruistabel!$C$14,0)),"")</f>
        <v>#N/A</v>
      </c>
      <c r="CL89" s="326" t="e">
        <f ca="1">IF(Plananalyse!CL89=1,VLOOKUP(CL$5,Kruistabel!$B$6:$F$9,MATCH($C89,Kruistabel!$C$5:$F$5,0)+1,FALSE)+MIN(Kruistabel!$C$15,IF($D89="Ja",Kruistabel!$C$13,0)+IF(CL$6="Ja",Kruistabel!$C$14,0)),"")</f>
        <v>#N/A</v>
      </c>
      <c r="CM89" s="326" t="e">
        <f ca="1">IF(Plananalyse!CM89=1,VLOOKUP(CM$5,Kruistabel!$B$6:$F$9,MATCH($C89,Kruistabel!$C$5:$F$5,0)+1,FALSE)+MIN(Kruistabel!$C$15,IF($D89="Ja",Kruistabel!$C$13,0)+IF(CM$6="Ja",Kruistabel!$C$14,0)),"")</f>
        <v>#N/A</v>
      </c>
      <c r="CN89" s="326" t="e">
        <f ca="1">IF(Plananalyse!CN89=1,VLOOKUP(CN$5,Kruistabel!$B$6:$F$9,MATCH($C89,Kruistabel!$C$5:$F$5,0)+1,FALSE)+MIN(Kruistabel!$C$15,IF($D89="Ja",Kruistabel!$C$13,0)+IF(CN$6="Ja",Kruistabel!$C$14,0)),"")</f>
        <v>#N/A</v>
      </c>
      <c r="CO89" s="326" t="e">
        <f ca="1">IF(Plananalyse!CO89=1,VLOOKUP(CO$5,Kruistabel!$B$6:$F$9,MATCH($C89,Kruistabel!$C$5:$F$5,0)+1,FALSE)+MIN(Kruistabel!$C$15,IF($D89="Ja",Kruistabel!$C$13,0)+IF(CO$6="Ja",Kruistabel!$C$14,0)),"")</f>
        <v>#N/A</v>
      </c>
      <c r="CP89" s="326" t="e">
        <f ca="1">IF(Plananalyse!CP89=1,VLOOKUP(CP$5,Kruistabel!$B$6:$F$9,MATCH($C89,Kruistabel!$C$5:$F$5,0)+1,FALSE)+MIN(Kruistabel!$C$15,IF($D89="Ja",Kruistabel!$C$13,0)+IF(CP$6="Ja",Kruistabel!$C$14,0)),"")</f>
        <v>#N/A</v>
      </c>
      <c r="CQ89" s="326" t="e">
        <f ca="1">IF(Plananalyse!CQ89=1,VLOOKUP(CQ$5,Kruistabel!$B$6:$F$9,MATCH($C89,Kruistabel!$C$5:$F$5,0)+1,FALSE)+MIN(Kruistabel!$C$15,IF($D89="Ja",Kruistabel!$C$13,0)+IF(CQ$6="Ja",Kruistabel!$C$14,0)),"")</f>
        <v>#N/A</v>
      </c>
      <c r="CR89" s="326" t="e">
        <f ca="1">IF(Plananalyse!CR89=1,VLOOKUP(CR$5,Kruistabel!$B$6:$F$9,MATCH($C89,Kruistabel!$C$5:$F$5,0)+1,FALSE)+MIN(Kruistabel!$C$15,IF($D89="Ja",Kruistabel!$C$13,0)+IF(CR$6="Ja",Kruistabel!$C$14,0)),"")</f>
        <v>#N/A</v>
      </c>
      <c r="CS89" s="326" t="e">
        <f ca="1">IF(Plananalyse!CS89=1,VLOOKUP(CS$5,Kruistabel!$B$6:$F$9,MATCH($C89,Kruistabel!$C$5:$F$5,0)+1,FALSE)+MIN(Kruistabel!$C$15,IF($D89="Ja",Kruistabel!$C$13,0)+IF(CS$6="Ja",Kruistabel!$C$14,0)),"")</f>
        <v>#N/A</v>
      </c>
      <c r="CT89" s="326" t="e">
        <f ca="1">IF(Plananalyse!CT89=1,VLOOKUP(CT$5,Kruistabel!$B$6:$F$9,MATCH($C89,Kruistabel!$C$5:$F$5,0)+1,FALSE)+MIN(Kruistabel!$C$15,IF($D89="Ja",Kruistabel!$C$13,0)+IF(CT$6="Ja",Kruistabel!$C$14,0)),"")</f>
        <v>#N/A</v>
      </c>
      <c r="CU89" s="326" t="e">
        <f ca="1">IF(Plananalyse!CU89=1,VLOOKUP(CU$5,Kruistabel!$B$6:$F$9,MATCH($C89,Kruistabel!$C$5:$F$5,0)+1,FALSE)+MIN(Kruistabel!$C$15,IF($D89="Ja",Kruistabel!$C$13,0)+IF(CU$6="Ja",Kruistabel!$C$14,0)),"")</f>
        <v>#N/A</v>
      </c>
      <c r="CV89" s="326" t="e">
        <f ca="1">IF(Plananalyse!CV89=1,VLOOKUP(CV$5,Kruistabel!$B$6:$F$9,MATCH($C89,Kruistabel!$C$5:$F$5,0)+1,FALSE)+MIN(Kruistabel!$C$15,IF($D89="Ja",Kruistabel!$C$13,0)+IF(CV$6="Ja",Kruistabel!$C$14,0)),"")</f>
        <v>#N/A</v>
      </c>
      <c r="CW89" s="326" t="e">
        <f ca="1">IF(Plananalyse!CW89=1,VLOOKUP(CW$5,Kruistabel!$B$6:$F$9,MATCH($C89,Kruistabel!$C$5:$F$5,0)+1,FALSE)+MIN(Kruistabel!$C$15,IF($D89="Ja",Kruistabel!$C$13,0)+IF(CW$6="Ja",Kruistabel!$C$14,0)),"")</f>
        <v>#N/A</v>
      </c>
      <c r="CX89" s="326" t="e">
        <f ca="1">IF(Plananalyse!CX89=1,VLOOKUP(CX$5,Kruistabel!$B$6:$F$9,MATCH($C89,Kruistabel!$C$5:$F$5,0)+1,FALSE)+MIN(Kruistabel!$C$15,IF($D89="Ja",Kruistabel!$C$13,0)+IF(CX$6="Ja",Kruistabel!$C$14,0)),"")</f>
        <v>#N/A</v>
      </c>
      <c r="CY89" s="326" t="e">
        <f ca="1">IF(Plananalyse!CY89=1,VLOOKUP(CY$5,Kruistabel!$B$6:$F$9,MATCH($C89,Kruistabel!$C$5:$F$5,0)+1,FALSE)+MIN(Kruistabel!$C$15,IF($D89="Ja",Kruistabel!$C$13,0)+IF(CY$6="Ja",Kruistabel!$C$14,0)),"")</f>
        <v>#N/A</v>
      </c>
      <c r="CZ89" s="326" t="e">
        <f ca="1">IF(Plananalyse!CZ89=1,VLOOKUP(CZ$5,Kruistabel!$B$6:$F$9,MATCH($C89,Kruistabel!$C$5:$F$5,0)+1,FALSE)+MIN(Kruistabel!$C$15,IF($D89="Ja",Kruistabel!$C$13,0)+IF(CZ$6="Ja",Kruistabel!$C$14,0)),"")</f>
        <v>#N/A</v>
      </c>
      <c r="DA89" s="326" t="e">
        <f ca="1">IF(Plananalyse!DA89=1,VLOOKUP(DA$5,Kruistabel!$B$6:$F$9,MATCH($C89,Kruistabel!$C$5:$F$5,0)+1,FALSE)+MIN(Kruistabel!$C$15,IF($D89="Ja",Kruistabel!$C$13,0)+IF(DA$6="Ja",Kruistabel!$C$14,0)),"")</f>
        <v>#N/A</v>
      </c>
      <c r="DB89" s="326" t="e">
        <f ca="1">IF(Plananalyse!DB89=1,VLOOKUP(DB$5,Kruistabel!$B$6:$F$9,MATCH($C89,Kruistabel!$C$5:$F$5,0)+1,FALSE)+MIN(Kruistabel!$C$15,IF($D89="Ja",Kruistabel!$C$13,0)+IF(DB$6="Ja",Kruistabel!$C$14,0)),"")</f>
        <v>#N/A</v>
      </c>
      <c r="DC89" s="326" t="e">
        <f ca="1">IF(Plananalyse!DC89=1,VLOOKUP(DC$5,Kruistabel!$B$6:$F$9,MATCH($C89,Kruistabel!$C$5:$F$5,0)+1,FALSE)+MIN(Kruistabel!$C$15,IF($D89="Ja",Kruistabel!$C$13,0)+IF(DC$6="Ja",Kruistabel!$C$14,0)),"")</f>
        <v>#N/A</v>
      </c>
      <c r="DD89" s="327"/>
      <c r="DE89" s="326" t="e">
        <f ca="1">IF(Plananalyse!DE89=1,VLOOKUP(DE$5,Kruistabel!$B$6:$F$9,MATCH($C89,Kruistabel!$C$5:$F$5,0)+1,FALSE)+MIN(Kruistabel!$C$15,IF($D89="Ja",Kruistabel!$C$13,0)+IF(DE$6="Ja",Kruistabel!$C$14,0)),"")</f>
        <v>#N/A</v>
      </c>
      <c r="DF89" s="326" t="e">
        <f ca="1">IF(Plananalyse!DF89=1,VLOOKUP(DF$5,Kruistabel!$B$6:$F$9,MATCH($C89,Kruistabel!$C$5:$F$5,0)+1,FALSE)+MIN(Kruistabel!$C$15,IF($D89="Ja",Kruistabel!$C$13,0)+IF(DF$6="Ja",Kruistabel!$C$14,0)),"")</f>
        <v>#N/A</v>
      </c>
      <c r="DG89" s="326" t="e">
        <f ca="1">IF(Plananalyse!DG89=1,VLOOKUP(DG$5,Kruistabel!$B$6:$F$9,MATCH($C89,Kruistabel!$C$5:$F$5,0)+1,FALSE)+MIN(Kruistabel!$C$15,IF($D89="Ja",Kruistabel!$C$13,0)+IF(DG$6="Ja",Kruistabel!$C$14,0)),"")</f>
        <v>#N/A</v>
      </c>
      <c r="DH89" s="326" t="e">
        <f ca="1">IF(Plananalyse!DH89=1,VLOOKUP(DH$5,Kruistabel!$B$6:$F$9,MATCH($C89,Kruistabel!$C$5:$F$5,0)+1,FALSE)+MIN(Kruistabel!$C$15,IF($D89="Ja",Kruistabel!$C$13,0)+IF(DH$6="Ja",Kruistabel!$C$14,0)),"")</f>
        <v>#N/A</v>
      </c>
      <c r="DI89" s="326" t="e">
        <f ca="1">IF(Plananalyse!DI89=1,VLOOKUP(DI$5,Kruistabel!$B$6:$F$9,MATCH($C89,Kruistabel!$C$5:$F$5,0)+1,FALSE)+MIN(Kruistabel!$C$15,IF($D89="Ja",Kruistabel!$C$13,0)+IF(DI$6="Ja",Kruistabel!$C$14,0)),"")</f>
        <v>#N/A</v>
      </c>
      <c r="DJ89" s="326" t="e">
        <f ca="1">IF(Plananalyse!DJ89=1,VLOOKUP(DJ$5,Kruistabel!$B$6:$F$9,MATCH($C89,Kruistabel!$C$5:$F$5,0)+1,FALSE)+MIN(Kruistabel!$C$15,IF($D89="Ja",Kruistabel!$C$13,0)+IF(DJ$6="Ja",Kruistabel!$C$14,0)),"")</f>
        <v>#N/A</v>
      </c>
      <c r="DK89" s="326" t="e">
        <f ca="1">IF(Plananalyse!DK89=1,VLOOKUP(DK$5,Kruistabel!$B$6:$F$9,MATCH($C89,Kruistabel!$C$5:$F$5,0)+1,FALSE)+MIN(Kruistabel!$C$15,IF($D89="Ja",Kruistabel!$C$13,0)+IF(DK$6="Ja",Kruistabel!$C$14,0)),"")</f>
        <v>#REF!</v>
      </c>
      <c r="DL89" s="326" t="e">
        <f ca="1">IF(Plananalyse!DL89=1,VLOOKUP(DL$5,Kruistabel!$B$6:$F$9,MATCH($C89,Kruistabel!$C$5:$F$5,0)+1,FALSE)+MIN(Kruistabel!$C$15,IF($D89="Ja",Kruistabel!$C$13,0)+IF(DL$6="Ja",Kruistabel!$C$14,0)),"")</f>
        <v>#REF!</v>
      </c>
      <c r="DM89" s="327"/>
      <c r="DN89" s="326" t="e">
        <f ca="1">IF(Plananalyse!DN89=1,VLOOKUP(DN$5,Kruistabel!$B$6:$F$9,MATCH($C89,Kruistabel!$C$5:$F$5,0)+1,FALSE)+MIN(Kruistabel!$C$15,IF($D89="Ja",Kruistabel!$C$13,0)+IF(DN$6="Ja",Kruistabel!$C$14,0)),"")</f>
        <v>#N/A</v>
      </c>
      <c r="DO89" s="326" t="e">
        <f ca="1">IF(Plananalyse!DO89=1,VLOOKUP(DO$5,Kruistabel!$B$6:$F$9,MATCH($C89,Kruistabel!$C$5:$F$5,0)+1,FALSE)+MIN(Kruistabel!$C$15,IF($D89="Ja",Kruistabel!$C$13,0)+IF(DO$6="Ja",Kruistabel!$C$14,0)),"")</f>
        <v>#N/A</v>
      </c>
      <c r="DP89" s="326" t="e">
        <f ca="1">IF(Plananalyse!DP89=1,VLOOKUP(DP$5,Kruistabel!$B$6:$F$9,MATCH($C89,Kruistabel!$C$5:$F$5,0)+1,FALSE)+MIN(Kruistabel!$C$15,IF($D89="Ja",Kruistabel!$C$13,0)+IF(DP$6="Ja",Kruistabel!$C$14,0)),"")</f>
        <v>#N/A</v>
      </c>
      <c r="DQ89" s="326" t="e">
        <f ca="1">IF(Plananalyse!DQ89=1,VLOOKUP(DQ$5,Kruistabel!$B$6:$F$9,MATCH($C89,Kruistabel!$C$5:$F$5,0)+1,FALSE)+MIN(Kruistabel!$C$15,IF($D89="Ja",Kruistabel!$C$13,0)+IF(DQ$6="Ja",Kruistabel!$C$14,0)),"")</f>
        <v>#N/A</v>
      </c>
      <c r="DR89" s="326" t="e">
        <f ca="1">IF(Plananalyse!DR89=1,VLOOKUP(DR$5,Kruistabel!$B$6:$F$9,MATCH($C89,Kruistabel!$C$5:$F$5,0)+1,FALSE)+MIN(Kruistabel!$C$15,IF($D89="Ja",Kruistabel!$C$13,0)+IF(DR$6="Ja",Kruistabel!$C$14,0)),"")</f>
        <v>#N/A</v>
      </c>
      <c r="DS89" s="326" t="e">
        <f ca="1">IF(Plananalyse!DS89=1,VLOOKUP(DS$5,Kruistabel!$B$6:$F$9,MATCH($C89,Kruistabel!$C$5:$F$5,0)+1,FALSE)+MIN(Kruistabel!$C$15,IF($D89="Ja",Kruistabel!$C$13,0)+IF(DS$6="Ja",Kruistabel!$C$14,0)),"")</f>
        <v>#N/A</v>
      </c>
      <c r="DT89" s="326" t="e">
        <f ca="1">IF(Plananalyse!DT89=1,VLOOKUP(DT$5,Kruistabel!$B$6:$F$9,MATCH($C89,Kruistabel!$C$5:$F$5,0)+1,FALSE)+MIN(Kruistabel!$C$15,IF($D89="Ja",Kruistabel!$C$13,0)+IF(DT$6="Ja",Kruistabel!$C$14,0)),"")</f>
        <v>#N/A</v>
      </c>
      <c r="DU89" s="326" t="e">
        <f ca="1">IF(Plananalyse!DU89=1,VLOOKUP(DU$5,Kruistabel!$B$6:$F$9,MATCH($C89,Kruistabel!$C$5:$F$5,0)+1,FALSE)+MIN(Kruistabel!$C$15,IF($D89="Ja",Kruistabel!$C$13,0)+IF(DU$6="Ja",Kruistabel!$C$14,0)),"")</f>
        <v>#N/A</v>
      </c>
      <c r="DV89" s="326" t="e">
        <f ca="1">IF(Plananalyse!DV89=1,VLOOKUP(DV$5,Kruistabel!$B$6:$F$9,MATCH($C89,Kruistabel!$C$5:$F$5,0)+1,FALSE)+MIN(Kruistabel!$C$15,IF($D89="Ja",Kruistabel!$C$13,0)+IF(DV$6="Ja",Kruistabel!$C$14,0)),"")</f>
        <v>#N/A</v>
      </c>
      <c r="DW89" s="326" t="e">
        <f ca="1">IF(Plananalyse!DW89=1,VLOOKUP(DW$5,Kruistabel!$B$6:$F$9,MATCH($C89,Kruistabel!$C$5:$F$5,0)+1,FALSE)+MIN(Kruistabel!$C$15,IF($D89="Ja",Kruistabel!$C$13,0)+IF(DW$6="Ja",Kruistabel!$C$14,0)),"")</f>
        <v>#REF!</v>
      </c>
      <c r="DX89" s="326" t="e">
        <f ca="1">IF(Plananalyse!DX89=1,VLOOKUP(DX$5,Kruistabel!$B$6:$F$9,MATCH($C89,Kruistabel!$C$5:$F$5,0)+1,FALSE)+MIN(Kruistabel!$C$15,IF($D89="Ja",Kruistabel!$C$13,0)+IF(DX$6="Ja",Kruistabel!$C$14,0)),"")</f>
        <v>#REF!</v>
      </c>
      <c r="DY89" s="327"/>
      <c r="DZ89" s="326" t="e">
        <f ca="1">IF(Plananalyse!DZ89=1,VLOOKUP(DZ$5,Kruistabel!$B$6:$F$9,MATCH($C89,Kruistabel!$C$5:$F$5,0)+1,FALSE)+MIN(Kruistabel!$C$15,IF($D89="Ja",Kruistabel!$C$13,0)+IF(DZ$6="Ja",Kruistabel!$C$14,0)),"")</f>
        <v>#N/A</v>
      </c>
      <c r="EA89" s="326" t="e">
        <f ca="1">IF(Plananalyse!EA89=1,VLOOKUP(EA$5,Kruistabel!$B$6:$F$9,MATCH($C89,Kruistabel!$C$5:$F$5,0)+1,FALSE)+MIN(Kruistabel!$C$15,IF($D89="Ja",Kruistabel!$C$13,0)+IF(EA$6="Ja",Kruistabel!$C$14,0)),"")</f>
        <v>#N/A</v>
      </c>
      <c r="EB89" s="326" t="e">
        <f ca="1">IF(Plananalyse!EB89=1,VLOOKUP(EB$5,Kruistabel!$B$6:$F$9,MATCH($C89,Kruistabel!$C$5:$F$5,0)+1,FALSE)+MIN(Kruistabel!$C$15,IF($D89="Ja",Kruistabel!$C$13,0)+IF(EB$6="Ja",Kruistabel!$C$14,0)),"")</f>
        <v>#REF!</v>
      </c>
      <c r="EC89" s="326" t="e">
        <f ca="1">IF(Plananalyse!EC89=1,VLOOKUP(EC$5,Kruistabel!$B$6:$F$9,MATCH($C89,Kruistabel!$C$5:$F$5,0)+1,FALSE)+MIN(Kruistabel!$C$15,IF($D89="Ja",Kruistabel!$C$13,0)+IF(EC$6="Ja",Kruistabel!$C$14,0)),"")</f>
        <v>#REF!</v>
      </c>
      <c r="ED89" s="327"/>
      <c r="EE89" s="326" t="e">
        <f ca="1">IF(Plananalyse!EE89=1,VLOOKUP(EE$5,Kruistabel!$B$6:$F$9,MATCH($C89,Kruistabel!$C$5:$F$5,0)+1,FALSE)+MIN(Kruistabel!$C$15,IF($D89="Ja",Kruistabel!$C$13,0)+IF(EE$6="Ja",Kruistabel!$C$14,0)),"")</f>
        <v>#N/A</v>
      </c>
      <c r="EF89" s="326" t="e">
        <f ca="1">IF(Plananalyse!EF89=1,VLOOKUP(EF$5,Kruistabel!$B$6:$F$9,MATCH($C89,Kruistabel!$C$5:$F$5,0)+1,FALSE)+MIN(Kruistabel!$C$15,IF($D89="Ja",Kruistabel!$C$13,0)+IF(EF$6="Ja",Kruistabel!$C$14,0)),"")</f>
        <v>#N/A</v>
      </c>
      <c r="EG89" s="326" t="e">
        <f ca="1">IF(Plananalyse!EG89=1,VLOOKUP(EG$5,Kruistabel!$B$6:$F$9,MATCH($C89,Kruistabel!$C$5:$F$5,0)+1,FALSE)+MIN(Kruistabel!$C$15,IF($D89="Ja",Kruistabel!$C$13,0)+IF(EG$6="Ja",Kruistabel!$C$14,0)),"")</f>
        <v>#N/A</v>
      </c>
      <c r="EH89" s="326" t="e">
        <f ca="1">IF(Plananalyse!EH89=1,VLOOKUP(EH$5,Kruistabel!$B$6:$F$9,MATCH($C89,Kruistabel!$C$5:$F$5,0)+1,FALSE)+MIN(Kruistabel!$C$15,IF($D89="Ja",Kruistabel!$C$13,0)+IF(EH$6="Ja",Kruistabel!$C$14,0)),"")</f>
        <v>#REF!</v>
      </c>
      <c r="EI89" s="326" t="e">
        <f ca="1">IF(Plananalyse!EI89=1,VLOOKUP(EI$5,Kruistabel!$B$6:$F$9,MATCH($C89,Kruistabel!$C$5:$F$5,0)+1,FALSE)+MIN(Kruistabel!$C$15,IF($D89="Ja",Kruistabel!$C$13,0)+IF(EI$6="Ja",Kruistabel!$C$14,0)),"")</f>
        <v>#REF!</v>
      </c>
      <c r="EJ89" s="331" t="str">
        <f>IF(Plananalyse!EJ89=1,VLOOKUP(EJ$5,Kruistabel!$B$6:$F$9,MATCH($C89,Kruistabel!$C$5:$F$5,0)+1,FALSE)+MIN(Kruistabel!$C$15,IF($D89="Ja",Kruistabel!$C$13,0)+IF(EJ$6="Ja",Kruistabel!$C$14,0)),"")</f>
        <v/>
      </c>
      <c r="EK89" s="164"/>
      <c r="EL89" s="164"/>
      <c r="EM89" s="164"/>
      <c r="EN89" s="164"/>
    </row>
    <row r="90" spans="1:144" hidden="1">
      <c r="B90" s="337" t="s">
        <v>187</v>
      </c>
      <c r="C90" s="160" t="str">
        <f>_xlfn.IFNA(VLOOKUP($B90,Classificatietabel!$B$6:$I$91,C$7,FALSE),"")</f>
        <v/>
      </c>
      <c r="D90" s="160" t="str">
        <f>_xlfn.IFNA(VLOOKUP($B90,Classificatietabel!$B$6:$I$91,D$7,FALSE),"")</f>
        <v/>
      </c>
      <c r="E90" s="119" t="str">
        <f>IF(AND(D90="laag",$D$3=1),0,_xlfn.IFNA(IF(VLOOKUP($B90,Classificatietabel!$B$6:$H$91,$E$5,FALSE)="Ja",1,0),""))</f>
        <v/>
      </c>
      <c r="F90" s="163"/>
      <c r="G90" s="326" t="e">
        <f>IF(Plananalyse!G90=1,VLOOKUP(G$5,Kruistabel!$B$6:$F$9,MATCH($C90,Kruistabel!$C$5:$F$5,0)+1,FALSE)+MIN(Kruistabel!$C$15,IF($D90="Ja",Kruistabel!$C$13,0)+IF(G$6="Ja",Kruistabel!$C$14,0)),"")</f>
        <v>#N/A</v>
      </c>
      <c r="H90" s="326" t="e">
        <f>IF(Plananalyse!H90=1,VLOOKUP(H$5,Kruistabel!$B$6:$F$9,MATCH($C90,Kruistabel!$C$5:$F$5,0)+1,FALSE)+MIN(Kruistabel!$C$15,IF($D90="Ja",Kruistabel!$C$13,0)+IF(H$6="Ja",Kruistabel!$C$14,0)),"")</f>
        <v>#N/A</v>
      </c>
      <c r="I90" s="326" t="e">
        <f>IF(Plananalyse!I90=1,VLOOKUP(I$5,Kruistabel!$B$6:$F$9,MATCH($C90,Kruistabel!$C$5:$F$5,0)+1,FALSE)+MIN(Kruistabel!$C$15,IF($D90="Ja",Kruistabel!$C$13,0)+IF(I$6="Ja",Kruistabel!$C$14,0)),"")</f>
        <v>#N/A</v>
      </c>
      <c r="J90" s="326" t="e">
        <f>IF(Plananalyse!J90=1,VLOOKUP(J$5,Kruistabel!$B$6:$F$9,MATCH($C90,Kruistabel!$C$5:$F$5,0)+1,FALSE)+MIN(Kruistabel!$C$15,IF($D90="Ja",Kruistabel!$C$13,0)+IF(J$6="Ja",Kruistabel!$C$14,0)),"")</f>
        <v>#N/A</v>
      </c>
      <c r="K90" s="326" t="e">
        <f>IF(Plananalyse!K90=1,VLOOKUP(K$5,Kruistabel!$B$6:$F$9,MATCH($C90,Kruistabel!$C$5:$F$5,0)+1,FALSE)+MIN(Kruistabel!$C$15,IF($D90="Ja",Kruistabel!$C$13,0)+IF(K$6="Ja",Kruistabel!$C$14,0)),"")</f>
        <v>#N/A</v>
      </c>
      <c r="L90" s="326" t="e">
        <f>IF(Plananalyse!L90=1,VLOOKUP(L$5,Kruistabel!$B$6:$F$9,MATCH($C90,Kruistabel!$C$5:$F$5,0)+1,FALSE)+MIN(Kruistabel!$C$15,IF($D90="Ja",Kruistabel!$C$13,0)+IF(L$6="Ja",Kruistabel!$C$14,0)),"")</f>
        <v>#N/A</v>
      </c>
      <c r="M90" s="326" t="e">
        <f>IF(Plananalyse!M90=1,VLOOKUP(M$5,Kruistabel!$B$6:$F$9,MATCH($C90,Kruistabel!$C$5:$F$5,0)+1,FALSE)+MIN(Kruistabel!$C$15,IF($D90="Ja",Kruistabel!$C$13,0)+IF(M$6="Ja",Kruistabel!$C$14,0)),"")</f>
        <v>#N/A</v>
      </c>
      <c r="N90" s="326" t="e">
        <f>IF(Plananalyse!N90=1,VLOOKUP(N$5,Kruistabel!$B$6:$F$9,MATCH($C90,Kruistabel!$C$5:$F$5,0)+1,FALSE)+MIN(Kruistabel!$C$15,IF($D90="Ja",Kruistabel!$C$13,0)+IF(N$6="Ja",Kruistabel!$C$14,0)),"")</f>
        <v>#N/A</v>
      </c>
      <c r="O90" s="326" t="e">
        <f>IF(Plananalyse!O90=1,VLOOKUP(O$5,Kruistabel!$B$6:$F$9,MATCH($C90,Kruistabel!$C$5:$F$5,0)+1,FALSE)+MIN(Kruistabel!$C$15,IF($D90="Ja",Kruistabel!$C$13,0)+IF(O$6="Ja",Kruistabel!$C$14,0)),"")</f>
        <v>#N/A</v>
      </c>
      <c r="P90" s="326" t="e">
        <f>IF(Plananalyse!P90=1,VLOOKUP(P$5,Kruistabel!$B$6:$F$9,MATCH($C90,Kruistabel!$C$5:$F$5,0)+1,FALSE)+MIN(Kruistabel!$C$15,IF($D90="Ja",Kruistabel!$C$13,0)+IF(P$6="Ja",Kruistabel!$C$14,0)),"")</f>
        <v>#N/A</v>
      </c>
      <c r="Q90" s="326" t="e">
        <f>IF(Plananalyse!Q90=1,VLOOKUP(Q$5,Kruistabel!$B$6:$F$9,MATCH($C90,Kruistabel!$C$5:$F$5,0)+1,FALSE)+MIN(Kruistabel!$C$15,IF($D90="Ja",Kruistabel!$C$13,0)+IF(Q$6="Ja",Kruistabel!$C$14,0)),"")</f>
        <v>#N/A</v>
      </c>
      <c r="R90" s="326" t="e">
        <f>IF(Plananalyse!R90=1,VLOOKUP(R$5,Kruistabel!$B$6:$F$9,MATCH($C90,Kruistabel!$C$5:$F$5,0)+1,FALSE)+MIN(Kruistabel!$C$15,IF($D90="Ja",Kruistabel!$C$13,0)+IF(R$6="Ja",Kruistabel!$C$14,0)),"")</f>
        <v>#N/A</v>
      </c>
      <c r="S90" s="326" t="e">
        <f>IF(Plananalyse!S90=1,VLOOKUP(S$5,Kruistabel!$B$6:$F$9,MATCH($C90,Kruistabel!$C$5:$F$5,0)+1,FALSE)+MIN(Kruistabel!$C$15,IF($D90="Ja",Kruistabel!$C$13,0)+IF(S$6="Ja",Kruistabel!$C$14,0)),"")</f>
        <v>#N/A</v>
      </c>
      <c r="T90" s="326" t="e">
        <f>IF(Plananalyse!T90=1,VLOOKUP(T$5,Kruistabel!$B$6:$F$9,MATCH($C90,Kruistabel!$C$5:$F$5,0)+1,FALSE)+MIN(Kruistabel!$C$15,IF($D90="Ja",Kruistabel!$C$13,0)+IF(T$6="Ja",Kruistabel!$C$14,0)),"")</f>
        <v>#N/A</v>
      </c>
      <c r="U90" s="326" t="e">
        <f>IF(Plananalyse!U90=1,VLOOKUP(U$5,Kruistabel!$B$6:$F$9,MATCH($C90,Kruistabel!$C$5:$F$5,0)+1,FALSE)+MIN(Kruistabel!$C$15,IF($D90="Ja",Kruistabel!$C$13,0)+IF(U$6="Ja",Kruistabel!$C$14,0)),"")</f>
        <v>#N/A</v>
      </c>
      <c r="V90" s="326" t="e">
        <f>IF(Plananalyse!V90=1,VLOOKUP(V$5,Kruistabel!$B$6:$F$9,MATCH($C90,Kruistabel!$C$5:$F$5,0)+1,FALSE)+MIN(Kruistabel!$C$15,IF($D90="Ja",Kruistabel!$C$13,0)+IF(V$6="Ja",Kruistabel!$C$14,0)),"")</f>
        <v>#N/A</v>
      </c>
      <c r="W90" s="326" t="e">
        <f>IF(Plananalyse!W90=1,VLOOKUP(W$5,Kruistabel!$B$6:$F$9,MATCH($C90,Kruistabel!$C$5:$F$5,0)+1,FALSE)+MIN(Kruistabel!$C$15,IF($D90="Ja",Kruistabel!$C$13,0)+IF(W$6="Ja",Kruistabel!$C$14,0)),"")</f>
        <v>#N/A</v>
      </c>
      <c r="X90" s="326" t="e">
        <f>IF(Plananalyse!X90=1,VLOOKUP(X$5,Kruistabel!$B$6:$F$9,MATCH($C90,Kruistabel!$C$5:$F$5,0)+1,FALSE)+MIN(Kruistabel!$C$15,IF($D90="Ja",Kruistabel!$C$13,0)+IF(X$6="Ja",Kruistabel!$C$14,0)),"")</f>
        <v>#N/A</v>
      </c>
      <c r="Y90" s="326" t="e">
        <f>IF(Plananalyse!Y90=1,VLOOKUP(Y$5,Kruistabel!$B$6:$F$9,MATCH($C90,Kruistabel!$C$5:$F$5,0)+1,FALSE)+MIN(Kruistabel!$C$15,IF($D90="Ja",Kruistabel!$C$13,0)+IF(Y$6="Ja",Kruistabel!$C$14,0)),"")</f>
        <v>#N/A</v>
      </c>
      <c r="Z90" s="326" t="e">
        <f>IF(Plananalyse!Z90=1,VLOOKUP(Z$5,Kruistabel!$B$6:$F$9,MATCH($C90,Kruistabel!$C$5:$F$5,0)+1,FALSE)+MIN(Kruistabel!$C$15,IF($D90="Ja",Kruistabel!$C$13,0)+IF(Z$6="Ja",Kruistabel!$C$14,0)),"")</f>
        <v>#N/A</v>
      </c>
      <c r="AA90" s="326" t="e">
        <f>IF(Plananalyse!AA90=1,VLOOKUP(AA$5,Kruistabel!$B$6:$F$9,MATCH($C90,Kruistabel!$C$5:$F$5,0)+1,FALSE)+MIN(Kruistabel!$C$15,IF($D90="Ja",Kruistabel!$C$13,0)+IF(AA$6="Ja",Kruistabel!$C$14,0)),"")</f>
        <v>#N/A</v>
      </c>
      <c r="AB90" s="326" t="e">
        <f>IF(Plananalyse!AB90=1,VLOOKUP(AB$5,Kruistabel!$B$6:$F$9,MATCH($C90,Kruistabel!$C$5:$F$5,0)+1,FALSE)+MIN(Kruistabel!$C$15,IF($D90="Ja",Kruistabel!$C$13,0)+IF(AB$6="Ja",Kruistabel!$C$14,0)),"")</f>
        <v>#N/A</v>
      </c>
      <c r="AC90" s="326" t="e">
        <f>IF(Plananalyse!AC90=1,VLOOKUP(AC$5,Kruistabel!$B$6:$F$9,MATCH($C90,Kruistabel!$C$5:$F$5,0)+1,FALSE)+MIN(Kruistabel!$C$15,IF($D90="Ja",Kruistabel!$C$13,0)+IF(AC$6="Ja",Kruistabel!$C$14,0)),"")</f>
        <v>#N/A</v>
      </c>
      <c r="AD90" s="326" t="e">
        <f>IF(Plananalyse!AD90=1,VLOOKUP(AD$5,Kruistabel!$B$6:$F$9,MATCH($C90,Kruistabel!$C$5:$F$5,0)+1,FALSE)+MIN(Kruistabel!$C$15,IF($D90="Ja",Kruistabel!$C$13,0)+IF(AD$6="Ja",Kruistabel!$C$14,0)),"")</f>
        <v>#N/A</v>
      </c>
      <c r="AE90" s="326" t="e">
        <f>IF(Plananalyse!AE90=1,VLOOKUP(AE$5,Kruistabel!$B$6:$F$9,MATCH($C90,Kruistabel!$C$5:$F$5,0)+1,FALSE)+MIN(Kruistabel!$C$15,IF($D90="Ja",Kruistabel!$C$13,0)+IF(AE$6="Ja",Kruistabel!$C$14,0)),"")</f>
        <v>#N/A</v>
      </c>
      <c r="AF90" s="326" t="e">
        <f>IF(Plananalyse!AF90=1,VLOOKUP(AF$5,Kruistabel!$B$6:$F$9,MATCH($C90,Kruistabel!$C$5:$F$5,0)+1,FALSE)+MIN(Kruistabel!$C$15,IF($D90="Ja",Kruistabel!$C$13,0)+IF(AF$6="Ja",Kruistabel!$C$14,0)),"")</f>
        <v>#N/A</v>
      </c>
      <c r="AG90" s="326" t="e">
        <f>IF(Plananalyse!AG90=1,VLOOKUP(AG$5,Kruistabel!$B$6:$F$9,MATCH($C90,Kruistabel!$C$5:$F$5,0)+1,FALSE)+MIN(Kruistabel!$C$15,IF($D90="Ja",Kruistabel!$C$13,0)+IF(AG$6="Ja",Kruistabel!$C$14,0)),"")</f>
        <v>#N/A</v>
      </c>
      <c r="AH90" s="326" t="e">
        <f>IF(Plananalyse!AH90=1,VLOOKUP(AH$5,Kruistabel!$B$6:$F$9,MATCH($C90,Kruistabel!$C$5:$F$5,0)+1,FALSE)+MIN(Kruistabel!$C$15,IF($D90="Ja",Kruistabel!$C$13,0)+IF(AH$6="Ja",Kruistabel!$C$14,0)),"")</f>
        <v>#N/A</v>
      </c>
      <c r="AI90" s="326" t="e">
        <f>IF(Plananalyse!AI90=1,VLOOKUP(AI$5,Kruistabel!$B$6:$F$9,MATCH($C90,Kruistabel!$C$5:$F$5,0)+1,FALSE)+MIN(Kruistabel!$C$15,IF($D90="Ja",Kruistabel!$C$13,0)+IF(AI$6="Ja",Kruistabel!$C$14,0)),"")</f>
        <v>#N/A</v>
      </c>
      <c r="AJ90" s="326" t="e">
        <f>IF(Plananalyse!AJ90=1,VLOOKUP(AJ$5,Kruistabel!$B$6:$F$9,MATCH($C90,Kruistabel!$C$5:$F$5,0)+1,FALSE)+MIN(Kruistabel!$C$15,IF($D90="Ja",Kruistabel!$C$13,0)+IF(AJ$6="Ja",Kruistabel!$C$14,0)),"")</f>
        <v>#N/A</v>
      </c>
      <c r="AK90" s="326" t="e">
        <f>IF(Plananalyse!AK90=1,VLOOKUP(AK$5,Kruistabel!$B$6:$F$9,MATCH($C90,Kruistabel!$C$5:$F$5,0)+1,FALSE)+MIN(Kruistabel!$C$15,IF($D90="Ja",Kruistabel!$C$13,0)+IF(AK$6="Ja",Kruistabel!$C$14,0)),"")</f>
        <v>#N/A</v>
      </c>
      <c r="AL90" s="326" t="e">
        <f>IF(Plananalyse!AL90=1,VLOOKUP(AL$5,Kruistabel!$B$6:$F$9,MATCH($C90,Kruistabel!$C$5:$F$5,0)+1,FALSE)+MIN(Kruistabel!$C$15,IF($D90="Ja",Kruistabel!$C$13,0)+IF(AL$6="Ja",Kruistabel!$C$14,0)),"")</f>
        <v>#N/A</v>
      </c>
      <c r="AM90" s="326" t="e">
        <f>IF(Plananalyse!AM90=1,VLOOKUP(AM$5,Kruistabel!$B$6:$F$9,MATCH($C90,Kruistabel!$C$5:$F$5,0)+1,FALSE)+MIN(Kruistabel!$C$15,IF($D90="Ja",Kruistabel!$C$13,0)+IF(AM$6="Ja",Kruistabel!$C$14,0)),"")</f>
        <v>#N/A</v>
      </c>
      <c r="AN90" s="327"/>
      <c r="AO90" s="326" t="e">
        <f>IF(Plananalyse!AO90=1,VLOOKUP(AO$5,Kruistabel!$B$6:$F$9,MATCH($C90,Kruistabel!$C$5:$F$5,0)+1,FALSE)+MIN(Kruistabel!$C$15,IF($D90="Ja",Kruistabel!$C$13,0)+IF(AO$6="Ja",Kruistabel!$C$14,0)),"")</f>
        <v>#N/A</v>
      </c>
      <c r="AP90" s="326" t="e">
        <f>IF(Plananalyse!AP90=1,VLOOKUP(AP$5,Kruistabel!$B$6:$F$9,MATCH($C90,Kruistabel!$C$5:$F$5,0)+1,FALSE)+MIN(Kruistabel!$C$15,IF($D90="Ja",Kruistabel!$C$13,0)+IF(AP$6="Ja",Kruistabel!$C$14,0)),"")</f>
        <v>#N/A</v>
      </c>
      <c r="AQ90" s="326" t="e">
        <f>IF(Plananalyse!AQ90=1,VLOOKUP(AQ$5,Kruistabel!$B$6:$F$9,MATCH($C90,Kruistabel!$C$5:$F$5,0)+1,FALSE)+MIN(Kruistabel!$C$15,IF($D90="Ja",Kruistabel!$C$13,0)+IF(AQ$6="Ja",Kruistabel!$C$14,0)),"")</f>
        <v>#N/A</v>
      </c>
      <c r="AR90" s="326" t="e">
        <f>IF(Plananalyse!AR90=1,VLOOKUP(AR$5,Kruistabel!$B$6:$F$9,MATCH($C90,Kruistabel!$C$5:$F$5,0)+1,FALSE)+MIN(Kruistabel!$C$15,IF($D90="Ja",Kruistabel!$C$13,0)+IF(AR$6="Ja",Kruistabel!$C$14,0)),"")</f>
        <v>#N/A</v>
      </c>
      <c r="AS90" s="326" t="e">
        <f>IF(Plananalyse!AS90=1,VLOOKUP(AS$5,Kruistabel!$B$6:$F$9,MATCH($C90,Kruistabel!$C$5:$F$5,0)+1,FALSE)+MIN(Kruistabel!$C$15,IF($D90="Ja",Kruistabel!$C$13,0)+IF(AS$6="Ja",Kruistabel!$C$14,0)),"")</f>
        <v>#N/A</v>
      </c>
      <c r="AT90" s="326" t="e">
        <f>IF(Plananalyse!AT90=1,VLOOKUP(AT$5,Kruistabel!$B$6:$F$9,MATCH($C90,Kruistabel!$C$5:$F$5,0)+1,FALSE)+MIN(Kruistabel!$C$15,IF($D90="Ja",Kruistabel!$C$13,0)+IF(AT$6="Ja",Kruistabel!$C$14,0)),"")</f>
        <v>#N/A</v>
      </c>
      <c r="AU90" s="326" t="e">
        <f>IF(Plananalyse!AU90=1,VLOOKUP(AU$5,Kruistabel!$B$6:$F$9,MATCH($C90,Kruistabel!$C$5:$F$5,0)+1,FALSE)+MIN(Kruistabel!$C$15,IF($D90="Ja",Kruistabel!$C$13,0)+IF(AU$6="Ja",Kruistabel!$C$14,0)),"")</f>
        <v>#N/A</v>
      </c>
      <c r="AV90" s="326" t="e">
        <f>IF(Plananalyse!AV90=1,VLOOKUP(AV$5,Kruistabel!$B$6:$F$9,MATCH($C90,Kruistabel!$C$5:$F$5,0)+1,FALSE)+MIN(Kruistabel!$C$15,IF($D90="Ja",Kruistabel!$C$13,0)+IF(AV$6="Ja",Kruistabel!$C$14,0)),"")</f>
        <v>#N/A</v>
      </c>
      <c r="AW90" s="326" t="e">
        <f>IF(Plananalyse!AW90=1,VLOOKUP(AW$5,Kruistabel!$B$6:$F$9,MATCH($C90,Kruistabel!$C$5:$F$5,0)+1,FALSE)+MIN(Kruistabel!$C$15,IF($D90="Ja",Kruistabel!$C$13,0)+IF(AW$6="Ja",Kruistabel!$C$14,0)),"")</f>
        <v>#N/A</v>
      </c>
      <c r="AX90" s="326" t="e">
        <f>IF(Plananalyse!AX90=1,VLOOKUP(AX$5,Kruistabel!$B$6:$F$9,MATCH($C90,Kruistabel!$C$5:$F$5,0)+1,FALSE)+MIN(Kruistabel!$C$15,IF($D90="Ja",Kruistabel!$C$13,0)+IF(AX$6="Ja",Kruistabel!$C$14,0)),"")</f>
        <v>#N/A</v>
      </c>
      <c r="AY90" s="327"/>
      <c r="AZ90" s="326" t="e">
        <f>IF(Plananalyse!AZ90=1,VLOOKUP(AZ$5,Kruistabel!$B$6:$F$9,MATCH($C90,Kruistabel!$C$5:$F$5,0)+1,FALSE)+MIN(Kruistabel!$C$15,IF($D90="Ja",Kruistabel!$C$13,0)+IF(AZ$6="Ja",Kruistabel!$C$14,0)),"")</f>
        <v>#N/A</v>
      </c>
      <c r="BA90" s="326" t="e">
        <f>IF(Plananalyse!BA90=1,VLOOKUP(BA$5,Kruistabel!$B$6:$F$9,MATCH($C90,Kruistabel!$C$5:$F$5,0)+1,FALSE)+MIN(Kruistabel!$C$15,IF($D90="Ja",Kruistabel!$C$13,0)+IF(BA$6="Ja",Kruistabel!$C$14,0)),"")</f>
        <v>#N/A</v>
      </c>
      <c r="BB90" s="326" t="e">
        <f>IF(Plananalyse!BB90=1,VLOOKUP(BB$5,Kruistabel!$B$6:$F$9,MATCH($C90,Kruistabel!$C$5:$F$5,0)+1,FALSE)+MIN(Kruistabel!$C$15,IF($D90="Ja",Kruistabel!$C$13,0)+IF(BB$6="Ja",Kruistabel!$C$14,0)),"")</f>
        <v>#N/A</v>
      </c>
      <c r="BC90" s="326" t="e">
        <f>IF(Plananalyse!BC90=1,VLOOKUP(BC$5,Kruistabel!$B$6:$F$9,MATCH($C90,Kruistabel!$C$5:$F$5,0)+1,FALSE)+MIN(Kruistabel!$C$15,IF($D90="Ja",Kruistabel!$C$13,0)+IF(BC$6="Ja",Kruistabel!$C$14,0)),"")</f>
        <v>#N/A</v>
      </c>
      <c r="BD90" s="326" t="e">
        <f>IF(Plananalyse!BD90=1,VLOOKUP(BD$5,Kruistabel!$B$6:$F$9,MATCH($C90,Kruistabel!$C$5:$F$5,0)+1,FALSE)+MIN(Kruistabel!$C$15,IF($D90="Ja",Kruistabel!$C$13,0)+IF(BD$6="Ja",Kruistabel!$C$14,0)),"")</f>
        <v>#N/A</v>
      </c>
      <c r="BE90" s="326" t="e">
        <f>IF(Plananalyse!BE90=1,VLOOKUP(BE$5,Kruistabel!$B$6:$F$9,MATCH($C90,Kruistabel!$C$5:$F$5,0)+1,FALSE)+MIN(Kruistabel!$C$15,IF($D90="Ja",Kruistabel!$C$13,0)+IF(BE$6="Ja",Kruistabel!$C$14,0)),"")</f>
        <v>#N/A</v>
      </c>
      <c r="BF90" s="326" t="e">
        <f>IF(Plananalyse!BF90=1,VLOOKUP(BF$5,Kruistabel!$B$6:$F$9,MATCH($C90,Kruistabel!$C$5:$F$5,0)+1,FALSE)+MIN(Kruistabel!$C$15,IF($D90="Ja",Kruistabel!$C$13,0)+IF(BF$6="Ja",Kruistabel!$C$14,0)),"")</f>
        <v>#N/A</v>
      </c>
      <c r="BG90" s="326" t="e">
        <f>IF(Plananalyse!BG90=1,VLOOKUP(BG$5,Kruistabel!$B$6:$F$9,MATCH($C90,Kruistabel!$C$5:$F$5,0)+1,FALSE)+MIN(Kruistabel!$C$15,IF($D90="Ja",Kruistabel!$C$13,0)+IF(BG$6="Ja",Kruistabel!$C$14,0)),"")</f>
        <v>#N/A</v>
      </c>
      <c r="BH90" s="326" t="e">
        <f>IF(Plananalyse!BH90=1,VLOOKUP(BH$5,Kruistabel!$B$6:$F$9,MATCH($C90,Kruistabel!$C$5:$F$5,0)+1,FALSE)+MIN(Kruistabel!$C$15,IF($D90="Ja",Kruistabel!$C$13,0)+IF(BH$6="Ja",Kruistabel!$C$14,0)),"")</f>
        <v>#N/A</v>
      </c>
      <c r="BI90" s="327"/>
      <c r="BJ90" s="326" t="e">
        <f>IF(Plananalyse!BJ90=1,VLOOKUP(BJ$5,Kruistabel!$B$6:$F$9,MATCH($C90,Kruistabel!$C$5:$F$5,0)+1,FALSE)+MIN(Kruistabel!$C$15,IF($D90="Ja",Kruistabel!$C$13,0)+IF(BJ$6="Ja",Kruistabel!$C$14,0)),"")</f>
        <v>#N/A</v>
      </c>
      <c r="BK90" s="326" t="e">
        <f>IF(Plananalyse!BK90=1,VLOOKUP(BK$5,Kruistabel!$B$6:$F$9,MATCH($C90,Kruistabel!$C$5:$F$5,0)+1,FALSE)+MIN(Kruistabel!$C$15,IF($D90="Ja",Kruistabel!$C$13,0)+IF(BK$6="Ja",Kruistabel!$C$14,0)),"")</f>
        <v>#N/A</v>
      </c>
      <c r="BL90" s="326" t="e">
        <f>IF(Plananalyse!BL90=1,VLOOKUP(BL$5,Kruistabel!$B$6:$F$9,MATCH($C90,Kruistabel!$C$5:$F$5,0)+1,FALSE)+MIN(Kruistabel!$C$15,IF($D90="Ja",Kruistabel!$C$13,0)+IF(BL$6="Ja",Kruistabel!$C$14,0)),"")</f>
        <v>#N/A</v>
      </c>
      <c r="BM90" s="326" t="e">
        <f>IF(Plananalyse!BM90=1,VLOOKUP(BM$5,Kruistabel!$B$6:$F$9,MATCH($C90,Kruistabel!$C$5:$F$5,0)+1,FALSE)+MIN(Kruistabel!$C$15,IF($D90="Ja",Kruistabel!$C$13,0)+IF(BM$6="Ja",Kruistabel!$C$14,0)),"")</f>
        <v>#N/A</v>
      </c>
      <c r="BN90" s="326" t="e">
        <f>IF(Plananalyse!BN90=1,VLOOKUP(BN$5,Kruistabel!$B$6:$F$9,MATCH($C90,Kruistabel!$C$5:$F$5,0)+1,FALSE)+MIN(Kruistabel!$C$15,IF($D90="Ja",Kruistabel!$C$13,0)+IF(BN$6="Ja",Kruistabel!$C$14,0)),"")</f>
        <v>#N/A</v>
      </c>
      <c r="BO90" s="326" t="e">
        <f>IF(Plananalyse!BO90=1,VLOOKUP(BO$5,Kruistabel!$B$6:$F$9,MATCH($C90,Kruistabel!$C$5:$F$5,0)+1,FALSE)+MIN(Kruistabel!$C$15,IF($D90="Ja",Kruistabel!$C$13,0)+IF(BO$6="Ja",Kruistabel!$C$14,0)),"")</f>
        <v>#N/A</v>
      </c>
      <c r="BP90" s="326" t="e">
        <f>IF(Plananalyse!BP90=1,VLOOKUP(BP$5,Kruistabel!$B$6:$F$9,MATCH($C90,Kruistabel!$C$5:$F$5,0)+1,FALSE)+MIN(Kruistabel!$C$15,IF($D90="Ja",Kruistabel!$C$13,0)+IF(BP$6="Ja",Kruistabel!$C$14,0)),"")</f>
        <v>#N/A</v>
      </c>
      <c r="BQ90" s="326" t="e">
        <f>IF(Plananalyse!BQ90=1,VLOOKUP(BQ$5,Kruistabel!$B$6:$F$9,MATCH($C90,Kruistabel!$C$5:$F$5,0)+1,FALSE)+MIN(Kruistabel!$C$15,IF($D90="Ja",Kruistabel!$C$13,0)+IF(BQ$6="Ja",Kruistabel!$C$14,0)),"")</f>
        <v>#N/A</v>
      </c>
      <c r="BR90" s="326" t="e">
        <f>IF(Plananalyse!BR90=1,VLOOKUP(BR$5,Kruistabel!$B$6:$F$9,MATCH($C90,Kruistabel!$C$5:$F$5,0)+1,FALSE)+MIN(Kruistabel!$C$15,IF($D90="Ja",Kruistabel!$C$13,0)+IF(BR$6="Ja",Kruistabel!$C$14,0)),"")</f>
        <v>#REF!</v>
      </c>
      <c r="BS90" s="326" t="e">
        <f>IF(Plananalyse!BS90=1,VLOOKUP(BS$5,Kruistabel!$B$6:$F$9,MATCH($C90,Kruistabel!$C$5:$F$5,0)+1,FALSE)+MIN(Kruistabel!$C$15,IF($D90="Ja",Kruistabel!$C$13,0)+IF(BS$6="Ja",Kruistabel!$C$14,0)),"")</f>
        <v>#REF!</v>
      </c>
      <c r="BT90" s="65"/>
      <c r="BU90" s="231" t="e">
        <f>IF(Plananalyse!BU90=1,VLOOKUP(BU$5,Kruistabel!$B$6:$F$9,MATCH($C90,Kruistabel!$C$5:$F$5,0)+1,FALSE)+MIN(Kruistabel!$C$15,IF($D90="Ja",Kruistabel!$C$13,0)+IF(BU$6="Ja",Kruistabel!$C$14,0)),"")</f>
        <v>#N/A</v>
      </c>
      <c r="BV90" s="326" t="e">
        <f>IF(Plananalyse!BV90=1,VLOOKUP(BV$5,Kruistabel!$B$6:$F$9,MATCH($C90,Kruistabel!$C$5:$F$5,0)+1,FALSE)+MIN(Kruistabel!$C$15,IF($D90="Ja",Kruistabel!$C$13,0)+IF(BV$6="Ja",Kruistabel!$C$14,0)),"")</f>
        <v>#N/A</v>
      </c>
      <c r="BW90" s="326" t="e">
        <f>IF(Plananalyse!BW90=1,VLOOKUP(BW$5,Kruistabel!$B$6:$F$9,MATCH($C90,Kruistabel!$C$5:$F$5,0)+1,FALSE)+MIN(Kruistabel!$C$15,IF($D90="Ja",Kruistabel!$C$13,0)+IF(BW$6="Ja",Kruistabel!$C$14,0)),"")</f>
        <v>#N/A</v>
      </c>
      <c r="BX90" s="326" t="e">
        <f>IF(Plananalyse!BX90=1,VLOOKUP(BX$5,Kruistabel!$B$6:$F$9,MATCH($C90,Kruistabel!$C$5:$F$5,0)+1,FALSE)+MIN(Kruistabel!$C$15,IF($D90="Ja",Kruistabel!$C$13,0)+IF(BX$6="Ja",Kruistabel!$C$14,0)),"")</f>
        <v>#N/A</v>
      </c>
      <c r="BY90" s="327"/>
      <c r="BZ90" s="326" t="e">
        <f>IF(Plananalyse!BZ90=1,VLOOKUP(BZ$5,Kruistabel!$B$6:$F$9,MATCH($C90,Kruistabel!$C$5:$F$5,0)+1,FALSE)+MIN(Kruistabel!$C$15,IF($D90="Ja",Kruistabel!$C$13,0)+IF(BZ$6="Ja",Kruistabel!$C$14,0)),"")</f>
        <v>#N/A</v>
      </c>
      <c r="CA90" s="326" t="e">
        <f>IF(Plananalyse!CA90=1,VLOOKUP(CA$5,Kruistabel!$B$6:$F$9,MATCH($C90,Kruistabel!$C$5:$F$5,0)+1,FALSE)+MIN(Kruistabel!$C$15,IF($D90="Ja",Kruistabel!$C$13,0)+IF(CA$6="Ja",Kruistabel!$C$14,0)),"")</f>
        <v>#N/A</v>
      </c>
      <c r="CB90" s="326" t="e">
        <f>IF(Plananalyse!CB90=1,VLOOKUP(CB$5,Kruistabel!$B$6:$F$9,MATCH($C90,Kruistabel!$C$5:$F$5,0)+1,FALSE)+MIN(Kruistabel!$C$15,IF($D90="Ja",Kruistabel!$C$13,0)+IF(CB$6="Ja",Kruistabel!$C$14,0)),"")</f>
        <v>#N/A</v>
      </c>
      <c r="CC90" s="326" t="e">
        <f>IF(Plananalyse!CC90=1,VLOOKUP(CC$5,Kruistabel!$B$6:$F$9,MATCH($C90,Kruistabel!$C$5:$F$5,0)+1,FALSE)+MIN(Kruistabel!$C$15,IF($D90="Ja",Kruistabel!$C$13,0)+IF(CC$6="Ja",Kruistabel!$C$14,0)),"")</f>
        <v>#N/A</v>
      </c>
      <c r="CD90" s="326" t="e">
        <f>IF(Plananalyse!CD90=1,VLOOKUP(CD$5,Kruistabel!$B$6:$F$9,MATCH($C90,Kruistabel!$C$5:$F$5,0)+1,FALSE)+MIN(Kruistabel!$C$15,IF($D90="Ja",Kruistabel!$C$13,0)+IF(CD$6="Ja",Kruistabel!$C$14,0)),"")</f>
        <v>#N/A</v>
      </c>
      <c r="CE90" s="326" t="e">
        <f>IF(Plananalyse!CE90=1,VLOOKUP(CE$5,Kruistabel!$B$6:$F$9,MATCH($C90,Kruistabel!$C$5:$F$5,0)+1,FALSE)+MIN(Kruistabel!$C$15,IF($D90="Ja",Kruistabel!$C$13,0)+IF(CE$6="Ja",Kruistabel!$C$14,0)),"")</f>
        <v>#N/A</v>
      </c>
      <c r="CF90" s="326" t="e">
        <f>IF(Plananalyse!CF90=1,VLOOKUP(CF$5,Kruistabel!$B$6:$F$9,MATCH($C90,Kruistabel!$C$5:$F$5,0)+1,FALSE)+MIN(Kruistabel!$C$15,IF($D90="Ja",Kruistabel!$C$13,0)+IF(CF$6="Ja",Kruistabel!$C$14,0)),"")</f>
        <v>#N/A</v>
      </c>
      <c r="CG90" s="326" t="e">
        <f ca="1">IF(Plananalyse!CG90=1,VLOOKUP(CG$5,Kruistabel!$B$6:$F$9,MATCH($C90,Kruistabel!$C$5:$F$5,0)+1,FALSE)+MIN(Kruistabel!$C$15,IF($D90="Ja",Kruistabel!$C$13,0)+IF(CG$6="Ja",Kruistabel!$C$14,0)),"")</f>
        <v>#REF!</v>
      </c>
      <c r="CH90" s="326" t="e">
        <f ca="1">IF(Plananalyse!CH90=1,VLOOKUP(CH$5,Kruistabel!$B$6:$F$9,MATCH($C90,Kruistabel!$C$5:$F$5,0)+1,FALSE)+MIN(Kruistabel!$C$15,IF($D90="Ja",Kruistabel!$C$13,0)+IF(CH$6="Ja",Kruistabel!$C$14,0)),"")</f>
        <v>#REF!</v>
      </c>
      <c r="CI90" s="65"/>
      <c r="CJ90" s="326" t="e">
        <f ca="1">IF(Plananalyse!CJ90=1,VLOOKUP(CJ$5,Kruistabel!$B$6:$F$9,MATCH($C90,Kruistabel!$C$5:$F$5,0)+1,FALSE)+MIN(Kruistabel!$C$15,IF($D90="Ja",Kruistabel!$C$13,0)+IF(CJ$6="Ja",Kruistabel!$C$14,0)),"")</f>
        <v>#N/A</v>
      </c>
      <c r="CK90" s="326" t="e">
        <f ca="1">IF(Plananalyse!CK90=1,VLOOKUP(CK$5,Kruistabel!$B$6:$F$9,MATCH($C90,Kruistabel!$C$5:$F$5,0)+1,FALSE)+MIN(Kruistabel!$C$15,IF($D90="Ja",Kruistabel!$C$13,0)+IF(CK$6="Ja",Kruistabel!$C$14,0)),"")</f>
        <v>#N/A</v>
      </c>
      <c r="CL90" s="326" t="e">
        <f ca="1">IF(Plananalyse!CL90=1,VLOOKUP(CL$5,Kruistabel!$B$6:$F$9,MATCH($C90,Kruistabel!$C$5:$F$5,0)+1,FALSE)+MIN(Kruistabel!$C$15,IF($D90="Ja",Kruistabel!$C$13,0)+IF(CL$6="Ja",Kruistabel!$C$14,0)),"")</f>
        <v>#N/A</v>
      </c>
      <c r="CM90" s="326" t="e">
        <f ca="1">IF(Plananalyse!CM90=1,VLOOKUP(CM$5,Kruistabel!$B$6:$F$9,MATCH($C90,Kruistabel!$C$5:$F$5,0)+1,FALSE)+MIN(Kruistabel!$C$15,IF($D90="Ja",Kruistabel!$C$13,0)+IF(CM$6="Ja",Kruistabel!$C$14,0)),"")</f>
        <v>#N/A</v>
      </c>
      <c r="CN90" s="326" t="e">
        <f ca="1">IF(Plananalyse!CN90=1,VLOOKUP(CN$5,Kruistabel!$B$6:$F$9,MATCH($C90,Kruistabel!$C$5:$F$5,0)+1,FALSE)+MIN(Kruistabel!$C$15,IF($D90="Ja",Kruistabel!$C$13,0)+IF(CN$6="Ja",Kruistabel!$C$14,0)),"")</f>
        <v>#N/A</v>
      </c>
      <c r="CO90" s="326" t="e">
        <f ca="1">IF(Plananalyse!CO90=1,VLOOKUP(CO$5,Kruistabel!$B$6:$F$9,MATCH($C90,Kruistabel!$C$5:$F$5,0)+1,FALSE)+MIN(Kruistabel!$C$15,IF($D90="Ja",Kruistabel!$C$13,0)+IF(CO$6="Ja",Kruistabel!$C$14,0)),"")</f>
        <v>#N/A</v>
      </c>
      <c r="CP90" s="326" t="e">
        <f ca="1">IF(Plananalyse!CP90=1,VLOOKUP(CP$5,Kruistabel!$B$6:$F$9,MATCH($C90,Kruistabel!$C$5:$F$5,0)+1,FALSE)+MIN(Kruistabel!$C$15,IF($D90="Ja",Kruistabel!$C$13,0)+IF(CP$6="Ja",Kruistabel!$C$14,0)),"")</f>
        <v>#N/A</v>
      </c>
      <c r="CQ90" s="326" t="e">
        <f ca="1">IF(Plananalyse!CQ90=1,VLOOKUP(CQ$5,Kruistabel!$B$6:$F$9,MATCH($C90,Kruistabel!$C$5:$F$5,0)+1,FALSE)+MIN(Kruistabel!$C$15,IF($D90="Ja",Kruistabel!$C$13,0)+IF(CQ$6="Ja",Kruistabel!$C$14,0)),"")</f>
        <v>#N/A</v>
      </c>
      <c r="CR90" s="326" t="e">
        <f ca="1">IF(Plananalyse!CR90=1,VLOOKUP(CR$5,Kruistabel!$B$6:$F$9,MATCH($C90,Kruistabel!$C$5:$F$5,0)+1,FALSE)+MIN(Kruistabel!$C$15,IF($D90="Ja",Kruistabel!$C$13,0)+IF(CR$6="Ja",Kruistabel!$C$14,0)),"")</f>
        <v>#N/A</v>
      </c>
      <c r="CS90" s="326" t="e">
        <f ca="1">IF(Plananalyse!CS90=1,VLOOKUP(CS$5,Kruistabel!$B$6:$F$9,MATCH($C90,Kruistabel!$C$5:$F$5,0)+1,FALSE)+MIN(Kruistabel!$C$15,IF($D90="Ja",Kruistabel!$C$13,0)+IF(CS$6="Ja",Kruistabel!$C$14,0)),"")</f>
        <v>#N/A</v>
      </c>
      <c r="CT90" s="326" t="e">
        <f ca="1">IF(Plananalyse!CT90=1,VLOOKUP(CT$5,Kruistabel!$B$6:$F$9,MATCH($C90,Kruistabel!$C$5:$F$5,0)+1,FALSE)+MIN(Kruistabel!$C$15,IF($D90="Ja",Kruistabel!$C$13,0)+IF(CT$6="Ja",Kruistabel!$C$14,0)),"")</f>
        <v>#N/A</v>
      </c>
      <c r="CU90" s="326" t="e">
        <f ca="1">IF(Plananalyse!CU90=1,VLOOKUP(CU$5,Kruistabel!$B$6:$F$9,MATCH($C90,Kruistabel!$C$5:$F$5,0)+1,FALSE)+MIN(Kruistabel!$C$15,IF($D90="Ja",Kruistabel!$C$13,0)+IF(CU$6="Ja",Kruistabel!$C$14,0)),"")</f>
        <v>#N/A</v>
      </c>
      <c r="CV90" s="326" t="e">
        <f ca="1">IF(Plananalyse!CV90=1,VLOOKUP(CV$5,Kruistabel!$B$6:$F$9,MATCH($C90,Kruistabel!$C$5:$F$5,0)+1,FALSE)+MIN(Kruistabel!$C$15,IF($D90="Ja",Kruistabel!$C$13,0)+IF(CV$6="Ja",Kruistabel!$C$14,0)),"")</f>
        <v>#N/A</v>
      </c>
      <c r="CW90" s="326" t="e">
        <f ca="1">IF(Plananalyse!CW90=1,VLOOKUP(CW$5,Kruistabel!$B$6:$F$9,MATCH($C90,Kruistabel!$C$5:$F$5,0)+1,FALSE)+MIN(Kruistabel!$C$15,IF($D90="Ja",Kruistabel!$C$13,0)+IF(CW$6="Ja",Kruistabel!$C$14,0)),"")</f>
        <v>#N/A</v>
      </c>
      <c r="CX90" s="326" t="e">
        <f ca="1">IF(Plananalyse!CX90=1,VLOOKUP(CX$5,Kruistabel!$B$6:$F$9,MATCH($C90,Kruistabel!$C$5:$F$5,0)+1,FALSE)+MIN(Kruistabel!$C$15,IF($D90="Ja",Kruistabel!$C$13,0)+IF(CX$6="Ja",Kruistabel!$C$14,0)),"")</f>
        <v>#N/A</v>
      </c>
      <c r="CY90" s="326" t="e">
        <f ca="1">IF(Plananalyse!CY90=1,VLOOKUP(CY$5,Kruistabel!$B$6:$F$9,MATCH($C90,Kruistabel!$C$5:$F$5,0)+1,FALSE)+MIN(Kruistabel!$C$15,IF($D90="Ja",Kruistabel!$C$13,0)+IF(CY$6="Ja",Kruistabel!$C$14,0)),"")</f>
        <v>#N/A</v>
      </c>
      <c r="CZ90" s="326" t="e">
        <f ca="1">IF(Plananalyse!CZ90=1,VLOOKUP(CZ$5,Kruistabel!$B$6:$F$9,MATCH($C90,Kruistabel!$C$5:$F$5,0)+1,FALSE)+MIN(Kruistabel!$C$15,IF($D90="Ja",Kruistabel!$C$13,0)+IF(CZ$6="Ja",Kruistabel!$C$14,0)),"")</f>
        <v>#N/A</v>
      </c>
      <c r="DA90" s="326" t="e">
        <f ca="1">IF(Plananalyse!DA90=1,VLOOKUP(DA$5,Kruistabel!$B$6:$F$9,MATCH($C90,Kruistabel!$C$5:$F$5,0)+1,FALSE)+MIN(Kruistabel!$C$15,IF($D90="Ja",Kruistabel!$C$13,0)+IF(DA$6="Ja",Kruistabel!$C$14,0)),"")</f>
        <v>#N/A</v>
      </c>
      <c r="DB90" s="326" t="e">
        <f ca="1">IF(Plananalyse!DB90=1,VLOOKUP(DB$5,Kruistabel!$B$6:$F$9,MATCH($C90,Kruistabel!$C$5:$F$5,0)+1,FALSE)+MIN(Kruistabel!$C$15,IF($D90="Ja",Kruistabel!$C$13,0)+IF(DB$6="Ja",Kruistabel!$C$14,0)),"")</f>
        <v>#N/A</v>
      </c>
      <c r="DC90" s="326" t="e">
        <f ca="1">IF(Plananalyse!DC90=1,VLOOKUP(DC$5,Kruistabel!$B$6:$F$9,MATCH($C90,Kruistabel!$C$5:$F$5,0)+1,FALSE)+MIN(Kruistabel!$C$15,IF($D90="Ja",Kruistabel!$C$13,0)+IF(DC$6="Ja",Kruistabel!$C$14,0)),"")</f>
        <v>#N/A</v>
      </c>
      <c r="DD90" s="327"/>
      <c r="DE90" s="326" t="e">
        <f ca="1">IF(Plananalyse!DE90=1,VLOOKUP(DE$5,Kruistabel!$B$6:$F$9,MATCH($C90,Kruistabel!$C$5:$F$5,0)+1,FALSE)+MIN(Kruistabel!$C$15,IF($D90="Ja",Kruistabel!$C$13,0)+IF(DE$6="Ja",Kruistabel!$C$14,0)),"")</f>
        <v>#N/A</v>
      </c>
      <c r="DF90" s="326" t="e">
        <f ca="1">IF(Plananalyse!DF90=1,VLOOKUP(DF$5,Kruistabel!$B$6:$F$9,MATCH($C90,Kruistabel!$C$5:$F$5,0)+1,FALSE)+MIN(Kruistabel!$C$15,IF($D90="Ja",Kruistabel!$C$13,0)+IF(DF$6="Ja",Kruistabel!$C$14,0)),"")</f>
        <v>#N/A</v>
      </c>
      <c r="DG90" s="326" t="e">
        <f ca="1">IF(Plananalyse!DG90=1,VLOOKUP(DG$5,Kruistabel!$B$6:$F$9,MATCH($C90,Kruistabel!$C$5:$F$5,0)+1,FALSE)+MIN(Kruistabel!$C$15,IF($D90="Ja",Kruistabel!$C$13,0)+IF(DG$6="Ja",Kruistabel!$C$14,0)),"")</f>
        <v>#N/A</v>
      </c>
      <c r="DH90" s="326" t="e">
        <f ca="1">IF(Plananalyse!DH90=1,VLOOKUP(DH$5,Kruistabel!$B$6:$F$9,MATCH($C90,Kruistabel!$C$5:$F$5,0)+1,FALSE)+MIN(Kruistabel!$C$15,IF($D90="Ja",Kruistabel!$C$13,0)+IF(DH$6="Ja",Kruistabel!$C$14,0)),"")</f>
        <v>#N/A</v>
      </c>
      <c r="DI90" s="326" t="e">
        <f ca="1">IF(Plananalyse!DI90=1,VLOOKUP(DI$5,Kruistabel!$B$6:$F$9,MATCH($C90,Kruistabel!$C$5:$F$5,0)+1,FALSE)+MIN(Kruistabel!$C$15,IF($D90="Ja",Kruistabel!$C$13,0)+IF(DI$6="Ja",Kruistabel!$C$14,0)),"")</f>
        <v>#N/A</v>
      </c>
      <c r="DJ90" s="326" t="e">
        <f ca="1">IF(Plananalyse!DJ90=1,VLOOKUP(DJ$5,Kruistabel!$B$6:$F$9,MATCH($C90,Kruistabel!$C$5:$F$5,0)+1,FALSE)+MIN(Kruistabel!$C$15,IF($D90="Ja",Kruistabel!$C$13,0)+IF(DJ$6="Ja",Kruistabel!$C$14,0)),"")</f>
        <v>#N/A</v>
      </c>
      <c r="DK90" s="326" t="e">
        <f ca="1">IF(Plananalyse!DK90=1,VLOOKUP(DK$5,Kruistabel!$B$6:$F$9,MATCH($C90,Kruistabel!$C$5:$F$5,0)+1,FALSE)+MIN(Kruistabel!$C$15,IF($D90="Ja",Kruistabel!$C$13,0)+IF(DK$6="Ja",Kruistabel!$C$14,0)),"")</f>
        <v>#REF!</v>
      </c>
      <c r="DL90" s="326" t="e">
        <f ca="1">IF(Plananalyse!DL90=1,VLOOKUP(DL$5,Kruistabel!$B$6:$F$9,MATCH($C90,Kruistabel!$C$5:$F$5,0)+1,FALSE)+MIN(Kruistabel!$C$15,IF($D90="Ja",Kruistabel!$C$13,0)+IF(DL$6="Ja",Kruistabel!$C$14,0)),"")</f>
        <v>#REF!</v>
      </c>
      <c r="DM90" s="327"/>
      <c r="DN90" s="326" t="e">
        <f ca="1">IF(Plananalyse!DN90=1,VLOOKUP(DN$5,Kruistabel!$B$6:$F$9,MATCH($C90,Kruistabel!$C$5:$F$5,0)+1,FALSE)+MIN(Kruistabel!$C$15,IF($D90="Ja",Kruistabel!$C$13,0)+IF(DN$6="Ja",Kruistabel!$C$14,0)),"")</f>
        <v>#N/A</v>
      </c>
      <c r="DO90" s="326" t="e">
        <f ca="1">IF(Plananalyse!DO90=1,VLOOKUP(DO$5,Kruistabel!$B$6:$F$9,MATCH($C90,Kruistabel!$C$5:$F$5,0)+1,FALSE)+MIN(Kruistabel!$C$15,IF($D90="Ja",Kruistabel!$C$13,0)+IF(DO$6="Ja",Kruistabel!$C$14,0)),"")</f>
        <v>#N/A</v>
      </c>
      <c r="DP90" s="326" t="e">
        <f ca="1">IF(Plananalyse!DP90=1,VLOOKUP(DP$5,Kruistabel!$B$6:$F$9,MATCH($C90,Kruistabel!$C$5:$F$5,0)+1,FALSE)+MIN(Kruistabel!$C$15,IF($D90="Ja",Kruistabel!$C$13,0)+IF(DP$6="Ja",Kruistabel!$C$14,0)),"")</f>
        <v>#N/A</v>
      </c>
      <c r="DQ90" s="326" t="e">
        <f ca="1">IF(Plananalyse!DQ90=1,VLOOKUP(DQ$5,Kruistabel!$B$6:$F$9,MATCH($C90,Kruistabel!$C$5:$F$5,0)+1,FALSE)+MIN(Kruistabel!$C$15,IF($D90="Ja",Kruistabel!$C$13,0)+IF(DQ$6="Ja",Kruistabel!$C$14,0)),"")</f>
        <v>#N/A</v>
      </c>
      <c r="DR90" s="326" t="e">
        <f ca="1">IF(Plananalyse!DR90=1,VLOOKUP(DR$5,Kruistabel!$B$6:$F$9,MATCH($C90,Kruistabel!$C$5:$F$5,0)+1,FALSE)+MIN(Kruistabel!$C$15,IF($D90="Ja",Kruistabel!$C$13,0)+IF(DR$6="Ja",Kruistabel!$C$14,0)),"")</f>
        <v>#N/A</v>
      </c>
      <c r="DS90" s="326" t="e">
        <f ca="1">IF(Plananalyse!DS90=1,VLOOKUP(DS$5,Kruistabel!$B$6:$F$9,MATCH($C90,Kruistabel!$C$5:$F$5,0)+1,FALSE)+MIN(Kruistabel!$C$15,IF($D90="Ja",Kruistabel!$C$13,0)+IF(DS$6="Ja",Kruistabel!$C$14,0)),"")</f>
        <v>#N/A</v>
      </c>
      <c r="DT90" s="326" t="e">
        <f ca="1">IF(Plananalyse!DT90=1,VLOOKUP(DT$5,Kruistabel!$B$6:$F$9,MATCH($C90,Kruistabel!$C$5:$F$5,0)+1,FALSE)+MIN(Kruistabel!$C$15,IF($D90="Ja",Kruistabel!$C$13,0)+IF(DT$6="Ja",Kruistabel!$C$14,0)),"")</f>
        <v>#N/A</v>
      </c>
      <c r="DU90" s="326" t="e">
        <f ca="1">IF(Plananalyse!DU90=1,VLOOKUP(DU$5,Kruistabel!$B$6:$F$9,MATCH($C90,Kruistabel!$C$5:$F$5,0)+1,FALSE)+MIN(Kruistabel!$C$15,IF($D90="Ja",Kruistabel!$C$13,0)+IF(DU$6="Ja",Kruistabel!$C$14,0)),"")</f>
        <v>#N/A</v>
      </c>
      <c r="DV90" s="326" t="e">
        <f ca="1">IF(Plananalyse!DV90=1,VLOOKUP(DV$5,Kruistabel!$B$6:$F$9,MATCH($C90,Kruistabel!$C$5:$F$5,0)+1,FALSE)+MIN(Kruistabel!$C$15,IF($D90="Ja",Kruistabel!$C$13,0)+IF(DV$6="Ja",Kruistabel!$C$14,0)),"")</f>
        <v>#N/A</v>
      </c>
      <c r="DW90" s="326" t="e">
        <f ca="1">IF(Plananalyse!DW90=1,VLOOKUP(DW$5,Kruistabel!$B$6:$F$9,MATCH($C90,Kruistabel!$C$5:$F$5,0)+1,FALSE)+MIN(Kruistabel!$C$15,IF($D90="Ja",Kruistabel!$C$13,0)+IF(DW$6="Ja",Kruistabel!$C$14,0)),"")</f>
        <v>#REF!</v>
      </c>
      <c r="DX90" s="326" t="e">
        <f ca="1">IF(Plananalyse!DX90=1,VLOOKUP(DX$5,Kruistabel!$B$6:$F$9,MATCH($C90,Kruistabel!$C$5:$F$5,0)+1,FALSE)+MIN(Kruistabel!$C$15,IF($D90="Ja",Kruistabel!$C$13,0)+IF(DX$6="Ja",Kruistabel!$C$14,0)),"")</f>
        <v>#REF!</v>
      </c>
      <c r="DY90" s="327"/>
      <c r="DZ90" s="326" t="e">
        <f ca="1">IF(Plananalyse!DZ90=1,VLOOKUP(DZ$5,Kruistabel!$B$6:$F$9,MATCH($C90,Kruistabel!$C$5:$F$5,0)+1,FALSE)+MIN(Kruistabel!$C$15,IF($D90="Ja",Kruistabel!$C$13,0)+IF(DZ$6="Ja",Kruistabel!$C$14,0)),"")</f>
        <v>#N/A</v>
      </c>
      <c r="EA90" s="326" t="e">
        <f ca="1">IF(Plananalyse!EA90=1,VLOOKUP(EA$5,Kruistabel!$B$6:$F$9,MATCH($C90,Kruistabel!$C$5:$F$5,0)+1,FALSE)+MIN(Kruistabel!$C$15,IF($D90="Ja",Kruistabel!$C$13,0)+IF(EA$6="Ja",Kruistabel!$C$14,0)),"")</f>
        <v>#N/A</v>
      </c>
      <c r="EB90" s="326" t="e">
        <f ca="1">IF(Plananalyse!EB90=1,VLOOKUP(EB$5,Kruistabel!$B$6:$F$9,MATCH($C90,Kruistabel!$C$5:$F$5,0)+1,FALSE)+MIN(Kruistabel!$C$15,IF($D90="Ja",Kruistabel!$C$13,0)+IF(EB$6="Ja",Kruistabel!$C$14,0)),"")</f>
        <v>#REF!</v>
      </c>
      <c r="EC90" s="326" t="e">
        <f ca="1">IF(Plananalyse!EC90=1,VLOOKUP(EC$5,Kruistabel!$B$6:$F$9,MATCH($C90,Kruistabel!$C$5:$F$5,0)+1,FALSE)+MIN(Kruistabel!$C$15,IF($D90="Ja",Kruistabel!$C$13,0)+IF(EC$6="Ja",Kruistabel!$C$14,0)),"")</f>
        <v>#REF!</v>
      </c>
      <c r="ED90" s="327"/>
      <c r="EE90" s="326" t="e">
        <f ca="1">IF(Plananalyse!EE90=1,VLOOKUP(EE$5,Kruistabel!$B$6:$F$9,MATCH($C90,Kruistabel!$C$5:$F$5,0)+1,FALSE)+MIN(Kruistabel!$C$15,IF($D90="Ja",Kruistabel!$C$13,0)+IF(EE$6="Ja",Kruistabel!$C$14,0)),"")</f>
        <v>#N/A</v>
      </c>
      <c r="EF90" s="326" t="e">
        <f ca="1">IF(Plananalyse!EF90=1,VLOOKUP(EF$5,Kruistabel!$B$6:$F$9,MATCH($C90,Kruistabel!$C$5:$F$5,0)+1,FALSE)+MIN(Kruistabel!$C$15,IF($D90="Ja",Kruistabel!$C$13,0)+IF(EF$6="Ja",Kruistabel!$C$14,0)),"")</f>
        <v>#N/A</v>
      </c>
      <c r="EG90" s="326" t="e">
        <f ca="1">IF(Plananalyse!EG90=1,VLOOKUP(EG$5,Kruistabel!$B$6:$F$9,MATCH($C90,Kruistabel!$C$5:$F$5,0)+1,FALSE)+MIN(Kruistabel!$C$15,IF($D90="Ja",Kruistabel!$C$13,0)+IF(EG$6="Ja",Kruistabel!$C$14,0)),"")</f>
        <v>#N/A</v>
      </c>
      <c r="EH90" s="326" t="e">
        <f ca="1">IF(Plananalyse!EH90=1,VLOOKUP(EH$5,Kruistabel!$B$6:$F$9,MATCH($C90,Kruistabel!$C$5:$F$5,0)+1,FALSE)+MIN(Kruistabel!$C$15,IF($D90="Ja",Kruistabel!$C$13,0)+IF(EH$6="Ja",Kruistabel!$C$14,0)),"")</f>
        <v>#REF!</v>
      </c>
      <c r="EI90" s="326" t="e">
        <f ca="1">IF(Plananalyse!EI90=1,VLOOKUP(EI$5,Kruistabel!$B$6:$F$9,MATCH($C90,Kruistabel!$C$5:$F$5,0)+1,FALSE)+MIN(Kruistabel!$C$15,IF($D90="Ja",Kruistabel!$C$13,0)+IF(EI$6="Ja",Kruistabel!$C$14,0)),"")</f>
        <v>#REF!</v>
      </c>
      <c r="EJ90" s="331" t="str">
        <f>IF(Plananalyse!EJ90=1,VLOOKUP(EJ$5,Kruistabel!$B$6:$F$9,MATCH($C90,Kruistabel!$C$5:$F$5,0)+1,FALSE)+MIN(Kruistabel!$C$15,IF($D90="Ja",Kruistabel!$C$13,0)+IF(EJ$6="Ja",Kruistabel!$C$14,0)),"")</f>
        <v/>
      </c>
      <c r="EK90" s="164"/>
      <c r="EL90" s="164"/>
      <c r="EM90" s="164"/>
      <c r="EN90" s="164"/>
    </row>
    <row r="91" spans="1:144" hidden="1">
      <c r="B91" s="337" t="e">
        <f>Classificatietabel!#REF!</f>
        <v>#REF!</v>
      </c>
      <c r="C91" s="160" t="e">
        <f>_xlfn.IFNA(VLOOKUP($B91,Classificatietabel!$B$6:$I$91,C$7,FALSE),"")</f>
        <v>#REF!</v>
      </c>
      <c r="D91" s="160" t="e">
        <f>_xlfn.IFNA(VLOOKUP($B91,Classificatietabel!$B$6:$I$91,D$7,FALSE),"")</f>
        <v>#REF!</v>
      </c>
      <c r="E91" s="119" t="e">
        <f>IF(AND(D91="laag",$D$3=1),0,_xlfn.IFNA(IF(VLOOKUP($B91,Classificatietabel!$B$6:$H$91,$E$5,FALSE)="Ja",1,0),""))</f>
        <v>#REF!</v>
      </c>
      <c r="F91" s="163"/>
      <c r="G91" s="326" t="e">
        <f>IF(Plananalyse!G91=1,VLOOKUP(G$5,Kruistabel!$B$6:$F$9,MATCH($C91,Kruistabel!$C$5:$F$5,0)+1,FALSE)+MIN(Kruistabel!$C$15,IF($D91="Ja",Kruistabel!$C$13,0)+IF(G$6="Ja",Kruistabel!$C$14,0)),"")</f>
        <v>#REF!</v>
      </c>
      <c r="H91" s="326" t="e">
        <f>IF(Plananalyse!H91=1,VLOOKUP(H$5,Kruistabel!$B$6:$F$9,MATCH($C91,Kruistabel!$C$5:$F$5,0)+1,FALSE)+MIN(Kruistabel!$C$15,IF($D91="Ja",Kruistabel!$C$13,0)+IF(H$6="Ja",Kruistabel!$C$14,0)),"")</f>
        <v>#REF!</v>
      </c>
      <c r="I91" s="326" t="e">
        <f>IF(Plananalyse!I91=1,VLOOKUP(I$5,Kruistabel!$B$6:$F$9,MATCH($C91,Kruistabel!$C$5:$F$5,0)+1,FALSE)+MIN(Kruistabel!$C$15,IF($D91="Ja",Kruistabel!$C$13,0)+IF(I$6="Ja",Kruistabel!$C$14,0)),"")</f>
        <v>#REF!</v>
      </c>
      <c r="J91" s="326" t="e">
        <f>IF(Plananalyse!J91=1,VLOOKUP(J$5,Kruistabel!$B$6:$F$9,MATCH($C91,Kruistabel!$C$5:$F$5,0)+1,FALSE)+MIN(Kruistabel!$C$15,IF($D91="Ja",Kruistabel!$C$13,0)+IF(J$6="Ja",Kruistabel!$C$14,0)),"")</f>
        <v>#REF!</v>
      </c>
      <c r="K91" s="326" t="e">
        <f>IF(Plananalyse!K91=1,VLOOKUP(K$5,Kruistabel!$B$6:$F$9,MATCH($C91,Kruistabel!$C$5:$F$5,0)+1,FALSE)+MIN(Kruistabel!$C$15,IF($D91="Ja",Kruistabel!$C$13,0)+IF(K$6="Ja",Kruistabel!$C$14,0)),"")</f>
        <v>#REF!</v>
      </c>
      <c r="L91" s="326" t="e">
        <f>IF(Plananalyse!L91=1,VLOOKUP(L$5,Kruistabel!$B$6:$F$9,MATCH($C91,Kruistabel!$C$5:$F$5,0)+1,FALSE)+MIN(Kruistabel!$C$15,IF($D91="Ja",Kruistabel!$C$13,0)+IF(L$6="Ja",Kruistabel!$C$14,0)),"")</f>
        <v>#REF!</v>
      </c>
      <c r="M91" s="326" t="e">
        <f>IF(Plananalyse!M91=1,VLOOKUP(M$5,Kruistabel!$B$6:$F$9,MATCH($C91,Kruistabel!$C$5:$F$5,0)+1,FALSE)+MIN(Kruistabel!$C$15,IF($D91="Ja",Kruistabel!$C$13,0)+IF(M$6="Ja",Kruistabel!$C$14,0)),"")</f>
        <v>#REF!</v>
      </c>
      <c r="N91" s="326" t="e">
        <f>IF(Plananalyse!N91=1,VLOOKUP(N$5,Kruistabel!$B$6:$F$9,MATCH($C91,Kruistabel!$C$5:$F$5,0)+1,FALSE)+MIN(Kruistabel!$C$15,IF($D91="Ja",Kruistabel!$C$13,0)+IF(N$6="Ja",Kruistabel!$C$14,0)),"")</f>
        <v>#REF!</v>
      </c>
      <c r="O91" s="326" t="e">
        <f>IF(Plananalyse!O91=1,VLOOKUP(O$5,Kruistabel!$B$6:$F$9,MATCH($C91,Kruistabel!$C$5:$F$5,0)+1,FALSE)+MIN(Kruistabel!$C$15,IF($D91="Ja",Kruistabel!$C$13,0)+IF(O$6="Ja",Kruistabel!$C$14,0)),"")</f>
        <v>#REF!</v>
      </c>
      <c r="P91" s="326" t="e">
        <f>IF(Plananalyse!P91=1,VLOOKUP(P$5,Kruistabel!$B$6:$F$9,MATCH($C91,Kruistabel!$C$5:$F$5,0)+1,FALSE)+MIN(Kruistabel!$C$15,IF($D91="Ja",Kruistabel!$C$13,0)+IF(P$6="Ja",Kruistabel!$C$14,0)),"")</f>
        <v>#REF!</v>
      </c>
      <c r="Q91" s="326" t="e">
        <f>IF(Plananalyse!Q91=1,VLOOKUP(Q$5,Kruistabel!$B$6:$F$9,MATCH($C91,Kruistabel!$C$5:$F$5,0)+1,FALSE)+MIN(Kruistabel!$C$15,IF($D91="Ja",Kruistabel!$C$13,0)+IF(Q$6="Ja",Kruistabel!$C$14,0)),"")</f>
        <v>#REF!</v>
      </c>
      <c r="R91" s="326" t="e">
        <f>IF(Plananalyse!R91=1,VLOOKUP(R$5,Kruistabel!$B$6:$F$9,MATCH($C91,Kruistabel!$C$5:$F$5,0)+1,FALSE)+MIN(Kruistabel!$C$15,IF($D91="Ja",Kruistabel!$C$13,0)+IF(R$6="Ja",Kruistabel!$C$14,0)),"")</f>
        <v>#REF!</v>
      </c>
      <c r="S91" s="326" t="e">
        <f>IF(Plananalyse!S91=1,VLOOKUP(S$5,Kruistabel!$B$6:$F$9,MATCH($C91,Kruistabel!$C$5:$F$5,0)+1,FALSE)+MIN(Kruistabel!$C$15,IF($D91="Ja",Kruistabel!$C$13,0)+IF(S$6="Ja",Kruistabel!$C$14,0)),"")</f>
        <v>#REF!</v>
      </c>
      <c r="T91" s="326" t="e">
        <f>IF(Plananalyse!T91=1,VLOOKUP(T$5,Kruistabel!$B$6:$F$9,MATCH($C91,Kruistabel!$C$5:$F$5,0)+1,FALSE)+MIN(Kruistabel!$C$15,IF($D91="Ja",Kruistabel!$C$13,0)+IF(T$6="Ja",Kruistabel!$C$14,0)),"")</f>
        <v>#REF!</v>
      </c>
      <c r="U91" s="326" t="e">
        <f>IF(Plananalyse!U91=1,VLOOKUP(U$5,Kruistabel!$B$6:$F$9,MATCH($C91,Kruistabel!$C$5:$F$5,0)+1,FALSE)+MIN(Kruistabel!$C$15,IF($D91="Ja",Kruistabel!$C$13,0)+IF(U$6="Ja",Kruistabel!$C$14,0)),"")</f>
        <v>#REF!</v>
      </c>
      <c r="V91" s="326" t="e">
        <f>IF(Plananalyse!V91=1,VLOOKUP(V$5,Kruistabel!$B$6:$F$9,MATCH($C91,Kruistabel!$C$5:$F$5,0)+1,FALSE)+MIN(Kruistabel!$C$15,IF($D91="Ja",Kruistabel!$C$13,0)+IF(V$6="Ja",Kruistabel!$C$14,0)),"")</f>
        <v>#REF!</v>
      </c>
      <c r="W91" s="326" t="e">
        <f>IF(Plananalyse!W91=1,VLOOKUP(W$5,Kruistabel!$B$6:$F$9,MATCH($C91,Kruistabel!$C$5:$F$5,0)+1,FALSE)+MIN(Kruistabel!$C$15,IF($D91="Ja",Kruistabel!$C$13,0)+IF(W$6="Ja",Kruistabel!$C$14,0)),"")</f>
        <v>#REF!</v>
      </c>
      <c r="X91" s="326" t="e">
        <f>IF(Plananalyse!X91=1,VLOOKUP(X$5,Kruistabel!$B$6:$F$9,MATCH($C91,Kruistabel!$C$5:$F$5,0)+1,FALSE)+MIN(Kruistabel!$C$15,IF($D91="Ja",Kruistabel!$C$13,0)+IF(X$6="Ja",Kruistabel!$C$14,0)),"")</f>
        <v>#REF!</v>
      </c>
      <c r="Y91" s="326" t="e">
        <f>IF(Plananalyse!Y91=1,VLOOKUP(Y$5,Kruistabel!$B$6:$F$9,MATCH($C91,Kruistabel!$C$5:$F$5,0)+1,FALSE)+MIN(Kruistabel!$C$15,IF($D91="Ja",Kruistabel!$C$13,0)+IF(Y$6="Ja",Kruistabel!$C$14,0)),"")</f>
        <v>#REF!</v>
      </c>
      <c r="Z91" s="326" t="e">
        <f>IF(Plananalyse!Z91=1,VLOOKUP(Z$5,Kruistabel!$B$6:$F$9,MATCH($C91,Kruistabel!$C$5:$F$5,0)+1,FALSE)+MIN(Kruistabel!$C$15,IF($D91="Ja",Kruistabel!$C$13,0)+IF(Z$6="Ja",Kruistabel!$C$14,0)),"")</f>
        <v>#REF!</v>
      </c>
      <c r="AA91" s="326" t="e">
        <f>IF(Plananalyse!AA91=1,VLOOKUP(AA$5,Kruistabel!$B$6:$F$9,MATCH($C91,Kruistabel!$C$5:$F$5,0)+1,FALSE)+MIN(Kruistabel!$C$15,IF($D91="Ja",Kruistabel!$C$13,0)+IF(AA$6="Ja",Kruistabel!$C$14,0)),"")</f>
        <v>#REF!</v>
      </c>
      <c r="AB91" s="326" t="e">
        <f>IF(Plananalyse!AB91=1,VLOOKUP(AB$5,Kruistabel!$B$6:$F$9,MATCH($C91,Kruistabel!$C$5:$F$5,0)+1,FALSE)+MIN(Kruistabel!$C$15,IF($D91="Ja",Kruistabel!$C$13,0)+IF(AB$6="Ja",Kruistabel!$C$14,0)),"")</f>
        <v>#REF!</v>
      </c>
      <c r="AC91" s="326" t="e">
        <f>IF(Plananalyse!AC91=1,VLOOKUP(AC$5,Kruistabel!$B$6:$F$9,MATCH($C91,Kruistabel!$C$5:$F$5,0)+1,FALSE)+MIN(Kruistabel!$C$15,IF($D91="Ja",Kruistabel!$C$13,0)+IF(AC$6="Ja",Kruistabel!$C$14,0)),"")</f>
        <v>#REF!</v>
      </c>
      <c r="AD91" s="326" t="e">
        <f>IF(Plananalyse!AD91=1,VLOOKUP(AD$5,Kruistabel!$B$6:$F$9,MATCH($C91,Kruistabel!$C$5:$F$5,0)+1,FALSE)+MIN(Kruistabel!$C$15,IF($D91="Ja",Kruistabel!$C$13,0)+IF(AD$6="Ja",Kruistabel!$C$14,0)),"")</f>
        <v>#REF!</v>
      </c>
      <c r="AE91" s="326" t="e">
        <f>IF(Plananalyse!AE91=1,VLOOKUP(AE$5,Kruistabel!$B$6:$F$9,MATCH($C91,Kruistabel!$C$5:$F$5,0)+1,FALSE)+MIN(Kruistabel!$C$15,IF($D91="Ja",Kruistabel!$C$13,0)+IF(AE$6="Ja",Kruistabel!$C$14,0)),"")</f>
        <v>#REF!</v>
      </c>
      <c r="AF91" s="326" t="e">
        <f>IF(Plananalyse!AF91=1,VLOOKUP(AF$5,Kruistabel!$B$6:$F$9,MATCH($C91,Kruistabel!$C$5:$F$5,0)+1,FALSE)+MIN(Kruistabel!$C$15,IF($D91="Ja",Kruistabel!$C$13,0)+IF(AF$6="Ja",Kruistabel!$C$14,0)),"")</f>
        <v>#REF!</v>
      </c>
      <c r="AG91" s="326" t="e">
        <f>IF(Plananalyse!AG91=1,VLOOKUP(AG$5,Kruistabel!$B$6:$F$9,MATCH($C91,Kruistabel!$C$5:$F$5,0)+1,FALSE)+MIN(Kruistabel!$C$15,IF($D91="Ja",Kruistabel!$C$13,0)+IF(AG$6="Ja",Kruistabel!$C$14,0)),"")</f>
        <v>#REF!</v>
      </c>
      <c r="AH91" s="326" t="e">
        <f>IF(Plananalyse!AH91=1,VLOOKUP(AH$5,Kruistabel!$B$6:$F$9,MATCH($C91,Kruistabel!$C$5:$F$5,0)+1,FALSE)+MIN(Kruistabel!$C$15,IF($D91="Ja",Kruistabel!$C$13,0)+IF(AH$6="Ja",Kruistabel!$C$14,0)),"")</f>
        <v>#REF!</v>
      </c>
      <c r="AI91" s="326" t="e">
        <f>IF(Plananalyse!AI91=1,VLOOKUP(AI$5,Kruistabel!$B$6:$F$9,MATCH($C91,Kruistabel!$C$5:$F$5,0)+1,FALSE)+MIN(Kruistabel!$C$15,IF($D91="Ja",Kruistabel!$C$13,0)+IF(AI$6="Ja",Kruistabel!$C$14,0)),"")</f>
        <v>#REF!</v>
      </c>
      <c r="AJ91" s="326" t="e">
        <f>IF(Plananalyse!AJ91=1,VLOOKUP(AJ$5,Kruistabel!$B$6:$F$9,MATCH($C91,Kruistabel!$C$5:$F$5,0)+1,FALSE)+MIN(Kruistabel!$C$15,IF($D91="Ja",Kruistabel!$C$13,0)+IF(AJ$6="Ja",Kruistabel!$C$14,0)),"")</f>
        <v>#REF!</v>
      </c>
      <c r="AK91" s="326" t="e">
        <f>IF(Plananalyse!AK91=1,VLOOKUP(AK$5,Kruistabel!$B$6:$F$9,MATCH($C91,Kruistabel!$C$5:$F$5,0)+1,FALSE)+MIN(Kruistabel!$C$15,IF($D91="Ja",Kruistabel!$C$13,0)+IF(AK$6="Ja",Kruistabel!$C$14,0)),"")</f>
        <v>#REF!</v>
      </c>
      <c r="AL91" s="326" t="e">
        <f>IF(Plananalyse!AL91=1,VLOOKUP(AL$5,Kruistabel!$B$6:$F$9,MATCH($C91,Kruistabel!$C$5:$F$5,0)+1,FALSE)+MIN(Kruistabel!$C$15,IF($D91="Ja",Kruistabel!$C$13,0)+IF(AL$6="Ja",Kruistabel!$C$14,0)),"")</f>
        <v>#REF!</v>
      </c>
      <c r="AM91" s="326" t="e">
        <f>IF(Plananalyse!AM91=1,VLOOKUP(AM$5,Kruistabel!$B$6:$F$9,MATCH($C91,Kruistabel!$C$5:$F$5,0)+1,FALSE)+MIN(Kruistabel!$C$15,IF($D91="Ja",Kruistabel!$C$13,0)+IF(AM$6="Ja",Kruistabel!$C$14,0)),"")</f>
        <v>#REF!</v>
      </c>
      <c r="AN91" s="327"/>
      <c r="AO91" s="326" t="e">
        <f>IF(Plananalyse!AO91=1,VLOOKUP(AO$5,Kruistabel!$B$6:$F$9,MATCH($C91,Kruistabel!$C$5:$F$5,0)+1,FALSE)+MIN(Kruistabel!$C$15,IF($D91="Ja",Kruistabel!$C$13,0)+IF(AO$6="Ja",Kruistabel!$C$14,0)),"")</f>
        <v>#REF!</v>
      </c>
      <c r="AP91" s="326" t="e">
        <f>IF(Plananalyse!AP91=1,VLOOKUP(AP$5,Kruistabel!$B$6:$F$9,MATCH($C91,Kruistabel!$C$5:$F$5,0)+1,FALSE)+MIN(Kruistabel!$C$15,IF($D91="Ja",Kruistabel!$C$13,0)+IF(AP$6="Ja",Kruistabel!$C$14,0)),"")</f>
        <v>#REF!</v>
      </c>
      <c r="AQ91" s="326" t="e">
        <f>IF(Plananalyse!AQ91=1,VLOOKUP(AQ$5,Kruistabel!$B$6:$F$9,MATCH($C91,Kruistabel!$C$5:$F$5,0)+1,FALSE)+MIN(Kruistabel!$C$15,IF($D91="Ja",Kruistabel!$C$13,0)+IF(AQ$6="Ja",Kruistabel!$C$14,0)),"")</f>
        <v>#REF!</v>
      </c>
      <c r="AR91" s="326" t="e">
        <f>IF(Plananalyse!AR91=1,VLOOKUP(AR$5,Kruistabel!$B$6:$F$9,MATCH($C91,Kruistabel!$C$5:$F$5,0)+1,FALSE)+MIN(Kruistabel!$C$15,IF($D91="Ja",Kruistabel!$C$13,0)+IF(AR$6="Ja",Kruistabel!$C$14,0)),"")</f>
        <v>#REF!</v>
      </c>
      <c r="AS91" s="326" t="e">
        <f>IF(Plananalyse!AS91=1,VLOOKUP(AS$5,Kruistabel!$B$6:$F$9,MATCH($C91,Kruistabel!$C$5:$F$5,0)+1,FALSE)+MIN(Kruistabel!$C$15,IF($D91="Ja",Kruistabel!$C$13,0)+IF(AS$6="Ja",Kruistabel!$C$14,0)),"")</f>
        <v>#REF!</v>
      </c>
      <c r="AT91" s="326" t="e">
        <f>IF(Plananalyse!AT91=1,VLOOKUP(AT$5,Kruistabel!$B$6:$F$9,MATCH($C91,Kruistabel!$C$5:$F$5,0)+1,FALSE)+MIN(Kruistabel!$C$15,IF($D91="Ja",Kruistabel!$C$13,0)+IF(AT$6="Ja",Kruistabel!$C$14,0)),"")</f>
        <v>#REF!</v>
      </c>
      <c r="AU91" s="326" t="e">
        <f>IF(Plananalyse!AU91=1,VLOOKUP(AU$5,Kruistabel!$B$6:$F$9,MATCH($C91,Kruistabel!$C$5:$F$5,0)+1,FALSE)+MIN(Kruistabel!$C$15,IF($D91="Ja",Kruistabel!$C$13,0)+IF(AU$6="Ja",Kruistabel!$C$14,0)),"")</f>
        <v>#REF!</v>
      </c>
      <c r="AV91" s="326" t="e">
        <f>IF(Plananalyse!AV91=1,VLOOKUP(AV$5,Kruistabel!$B$6:$F$9,MATCH($C91,Kruistabel!$C$5:$F$5,0)+1,FALSE)+MIN(Kruistabel!$C$15,IF($D91="Ja",Kruistabel!$C$13,0)+IF(AV$6="Ja",Kruistabel!$C$14,0)),"")</f>
        <v>#REF!</v>
      </c>
      <c r="AW91" s="326" t="e">
        <f>IF(Plananalyse!AW91=1,VLOOKUP(AW$5,Kruistabel!$B$6:$F$9,MATCH($C91,Kruistabel!$C$5:$F$5,0)+1,FALSE)+MIN(Kruistabel!$C$15,IF($D91="Ja",Kruistabel!$C$13,0)+IF(AW$6="Ja",Kruistabel!$C$14,0)),"")</f>
        <v>#REF!</v>
      </c>
      <c r="AX91" s="326" t="e">
        <f>IF(Plananalyse!AX91=1,VLOOKUP(AX$5,Kruistabel!$B$6:$F$9,MATCH($C91,Kruistabel!$C$5:$F$5,0)+1,FALSE)+MIN(Kruistabel!$C$15,IF($D91="Ja",Kruistabel!$C$13,0)+IF(AX$6="Ja",Kruistabel!$C$14,0)),"")</f>
        <v>#REF!</v>
      </c>
      <c r="AY91" s="327"/>
      <c r="AZ91" s="326" t="e">
        <f>IF(Plananalyse!AZ91=1,VLOOKUP(AZ$5,Kruistabel!$B$6:$F$9,MATCH($C91,Kruistabel!$C$5:$F$5,0)+1,FALSE)+MIN(Kruistabel!$C$15,IF($D91="Ja",Kruistabel!$C$13,0)+IF(AZ$6="Ja",Kruistabel!$C$14,0)),"")</f>
        <v>#REF!</v>
      </c>
      <c r="BA91" s="326" t="e">
        <f>IF(Plananalyse!BA91=1,VLOOKUP(BA$5,Kruistabel!$B$6:$F$9,MATCH($C91,Kruistabel!$C$5:$F$5,0)+1,FALSE)+MIN(Kruistabel!$C$15,IF($D91="Ja",Kruistabel!$C$13,0)+IF(BA$6="Ja",Kruistabel!$C$14,0)),"")</f>
        <v>#REF!</v>
      </c>
      <c r="BB91" s="326" t="e">
        <f>IF(Plananalyse!BB91=1,VLOOKUP(BB$5,Kruistabel!$B$6:$F$9,MATCH($C91,Kruistabel!$C$5:$F$5,0)+1,FALSE)+MIN(Kruistabel!$C$15,IF($D91="Ja",Kruistabel!$C$13,0)+IF(BB$6="Ja",Kruistabel!$C$14,0)),"")</f>
        <v>#REF!</v>
      </c>
      <c r="BC91" s="326" t="e">
        <f>IF(Plananalyse!BC91=1,VLOOKUP(BC$5,Kruistabel!$B$6:$F$9,MATCH($C91,Kruistabel!$C$5:$F$5,0)+1,FALSE)+MIN(Kruistabel!$C$15,IF($D91="Ja",Kruistabel!$C$13,0)+IF(BC$6="Ja",Kruistabel!$C$14,0)),"")</f>
        <v>#REF!</v>
      </c>
      <c r="BD91" s="326" t="e">
        <f>IF(Plananalyse!BD91=1,VLOOKUP(BD$5,Kruistabel!$B$6:$F$9,MATCH($C91,Kruistabel!$C$5:$F$5,0)+1,FALSE)+MIN(Kruistabel!$C$15,IF($D91="Ja",Kruistabel!$C$13,0)+IF(BD$6="Ja",Kruistabel!$C$14,0)),"")</f>
        <v>#REF!</v>
      </c>
      <c r="BE91" s="326" t="e">
        <f>IF(Plananalyse!BE91=1,VLOOKUP(BE$5,Kruistabel!$B$6:$F$9,MATCH($C91,Kruistabel!$C$5:$F$5,0)+1,FALSE)+MIN(Kruistabel!$C$15,IF($D91="Ja",Kruistabel!$C$13,0)+IF(BE$6="Ja",Kruistabel!$C$14,0)),"")</f>
        <v>#REF!</v>
      </c>
      <c r="BF91" s="326" t="e">
        <f>IF(Plananalyse!BF91=1,VLOOKUP(BF$5,Kruistabel!$B$6:$F$9,MATCH($C91,Kruistabel!$C$5:$F$5,0)+1,FALSE)+MIN(Kruistabel!$C$15,IF($D91="Ja",Kruistabel!$C$13,0)+IF(BF$6="Ja",Kruistabel!$C$14,0)),"")</f>
        <v>#REF!</v>
      </c>
      <c r="BG91" s="326" t="e">
        <f>IF(Plananalyse!BG91=1,VLOOKUP(BG$5,Kruistabel!$B$6:$F$9,MATCH($C91,Kruistabel!$C$5:$F$5,0)+1,FALSE)+MIN(Kruistabel!$C$15,IF($D91="Ja",Kruistabel!$C$13,0)+IF(BG$6="Ja",Kruistabel!$C$14,0)),"")</f>
        <v>#REF!</v>
      </c>
      <c r="BH91" s="326" t="e">
        <f>IF(Plananalyse!BH91=1,VLOOKUP(BH$5,Kruistabel!$B$6:$F$9,MATCH($C91,Kruistabel!$C$5:$F$5,0)+1,FALSE)+MIN(Kruistabel!$C$15,IF($D91="Ja",Kruistabel!$C$13,0)+IF(BH$6="Ja",Kruistabel!$C$14,0)),"")</f>
        <v>#REF!</v>
      </c>
      <c r="BI91" s="327"/>
      <c r="BJ91" s="326" t="e">
        <f>IF(Plananalyse!BJ91=1,VLOOKUP(BJ$5,Kruistabel!$B$6:$F$9,MATCH($C91,Kruistabel!$C$5:$F$5,0)+1,FALSE)+MIN(Kruistabel!$C$15,IF($D91="Ja",Kruistabel!$C$13,0)+IF(BJ$6="Ja",Kruistabel!$C$14,0)),"")</f>
        <v>#REF!</v>
      </c>
      <c r="BK91" s="326" t="e">
        <f>IF(Plananalyse!BK91=1,VLOOKUP(BK$5,Kruistabel!$B$6:$F$9,MATCH($C91,Kruistabel!$C$5:$F$5,0)+1,FALSE)+MIN(Kruistabel!$C$15,IF($D91="Ja",Kruistabel!$C$13,0)+IF(BK$6="Ja",Kruistabel!$C$14,0)),"")</f>
        <v>#REF!</v>
      </c>
      <c r="BL91" s="326" t="e">
        <f>IF(Plananalyse!BL91=1,VLOOKUP(BL$5,Kruistabel!$B$6:$F$9,MATCH($C91,Kruistabel!$C$5:$F$5,0)+1,FALSE)+MIN(Kruistabel!$C$15,IF($D91="Ja",Kruistabel!$C$13,0)+IF(BL$6="Ja",Kruistabel!$C$14,0)),"")</f>
        <v>#REF!</v>
      </c>
      <c r="BM91" s="326" t="e">
        <f>IF(Plananalyse!BM91=1,VLOOKUP(BM$5,Kruistabel!$B$6:$F$9,MATCH($C91,Kruistabel!$C$5:$F$5,0)+1,FALSE)+MIN(Kruistabel!$C$15,IF($D91="Ja",Kruistabel!$C$13,0)+IF(BM$6="Ja",Kruistabel!$C$14,0)),"")</f>
        <v>#REF!</v>
      </c>
      <c r="BN91" s="326" t="e">
        <f>IF(Plananalyse!BN91=1,VLOOKUP(BN$5,Kruistabel!$B$6:$F$9,MATCH($C91,Kruistabel!$C$5:$F$5,0)+1,FALSE)+MIN(Kruistabel!$C$15,IF($D91="Ja",Kruistabel!$C$13,0)+IF(BN$6="Ja",Kruistabel!$C$14,0)),"")</f>
        <v>#REF!</v>
      </c>
      <c r="BO91" s="326" t="e">
        <f>IF(Plananalyse!BO91=1,VLOOKUP(BO$5,Kruistabel!$B$6:$F$9,MATCH($C91,Kruistabel!$C$5:$F$5,0)+1,FALSE)+MIN(Kruistabel!$C$15,IF($D91="Ja",Kruistabel!$C$13,0)+IF(BO$6="Ja",Kruistabel!$C$14,0)),"")</f>
        <v>#REF!</v>
      </c>
      <c r="BP91" s="326" t="e">
        <f>IF(Plananalyse!BP91=1,VLOOKUP(BP$5,Kruistabel!$B$6:$F$9,MATCH($C91,Kruistabel!$C$5:$F$5,0)+1,FALSE)+MIN(Kruistabel!$C$15,IF($D91="Ja",Kruistabel!$C$13,0)+IF(BP$6="Ja",Kruistabel!$C$14,0)),"")</f>
        <v>#REF!</v>
      </c>
      <c r="BQ91" s="326" t="e">
        <f>IF(Plananalyse!BQ91=1,VLOOKUP(BQ$5,Kruistabel!$B$6:$F$9,MATCH($C91,Kruistabel!$C$5:$F$5,0)+1,FALSE)+MIN(Kruistabel!$C$15,IF($D91="Ja",Kruistabel!$C$13,0)+IF(BQ$6="Ja",Kruistabel!$C$14,0)),"")</f>
        <v>#REF!</v>
      </c>
      <c r="BR91" s="326" t="e">
        <f>IF(Plananalyse!BR91=1,VLOOKUP(BR$5,Kruistabel!$B$6:$F$9,MATCH($C91,Kruistabel!$C$5:$F$5,0)+1,FALSE)+MIN(Kruistabel!$C$15,IF($D91="Ja",Kruistabel!$C$13,0)+IF(BR$6="Ja",Kruistabel!$C$14,0)),"")</f>
        <v>#REF!</v>
      </c>
      <c r="BS91" s="326" t="e">
        <f>IF(Plananalyse!BS91=1,VLOOKUP(BS$5,Kruistabel!$B$6:$F$9,MATCH($C91,Kruistabel!$C$5:$F$5,0)+1,FALSE)+MIN(Kruistabel!$C$15,IF($D91="Ja",Kruistabel!$C$13,0)+IF(BS$6="Ja",Kruistabel!$C$14,0)),"")</f>
        <v>#REF!</v>
      </c>
      <c r="BT91" s="65"/>
      <c r="BU91" s="231" t="e">
        <f>IF(Plananalyse!BU91=1,VLOOKUP(BU$5,Kruistabel!$B$6:$F$9,MATCH($C91,Kruistabel!$C$5:$F$5,0)+1,FALSE)+MIN(Kruistabel!$C$15,IF($D91="Ja",Kruistabel!$C$13,0)+IF(BU$6="Ja",Kruistabel!$C$14,0)),"")</f>
        <v>#REF!</v>
      </c>
      <c r="BV91" s="326" t="e">
        <f>IF(Plananalyse!BV91=1,VLOOKUP(BV$5,Kruistabel!$B$6:$F$9,MATCH($C91,Kruistabel!$C$5:$F$5,0)+1,FALSE)+MIN(Kruistabel!$C$15,IF($D91="Ja",Kruistabel!$C$13,0)+IF(BV$6="Ja",Kruistabel!$C$14,0)),"")</f>
        <v>#REF!</v>
      </c>
      <c r="BW91" s="326" t="e">
        <f>IF(Plananalyse!BW91=1,VLOOKUP(BW$5,Kruistabel!$B$6:$F$9,MATCH($C91,Kruistabel!$C$5:$F$5,0)+1,FALSE)+MIN(Kruistabel!$C$15,IF($D91="Ja",Kruistabel!$C$13,0)+IF(BW$6="Ja",Kruistabel!$C$14,0)),"")</f>
        <v>#REF!</v>
      </c>
      <c r="BX91" s="326" t="e">
        <f>IF(Plananalyse!BX91=1,VLOOKUP(BX$5,Kruistabel!$B$6:$F$9,MATCH($C91,Kruistabel!$C$5:$F$5,0)+1,FALSE)+MIN(Kruistabel!$C$15,IF($D91="Ja",Kruistabel!$C$13,0)+IF(BX$6="Ja",Kruistabel!$C$14,0)),"")</f>
        <v>#REF!</v>
      </c>
      <c r="BY91" s="327"/>
      <c r="BZ91" s="326" t="e">
        <f>IF(Plananalyse!BZ91=1,VLOOKUP(BZ$5,Kruistabel!$B$6:$F$9,MATCH($C91,Kruistabel!$C$5:$F$5,0)+1,FALSE)+MIN(Kruistabel!$C$15,IF($D91="Ja",Kruistabel!$C$13,0)+IF(BZ$6="Ja",Kruistabel!$C$14,0)),"")</f>
        <v>#REF!</v>
      </c>
      <c r="CA91" s="326" t="e">
        <f>IF(Plananalyse!CA91=1,VLOOKUP(CA$5,Kruistabel!$B$6:$F$9,MATCH($C91,Kruistabel!$C$5:$F$5,0)+1,FALSE)+MIN(Kruistabel!$C$15,IF($D91="Ja",Kruistabel!$C$13,0)+IF(CA$6="Ja",Kruistabel!$C$14,0)),"")</f>
        <v>#REF!</v>
      </c>
      <c r="CB91" s="326" t="e">
        <f>IF(Plananalyse!CB91=1,VLOOKUP(CB$5,Kruistabel!$B$6:$F$9,MATCH($C91,Kruistabel!$C$5:$F$5,0)+1,FALSE)+MIN(Kruistabel!$C$15,IF($D91="Ja",Kruistabel!$C$13,0)+IF(CB$6="Ja",Kruistabel!$C$14,0)),"")</f>
        <v>#REF!</v>
      </c>
      <c r="CC91" s="326" t="e">
        <f>IF(Plananalyse!CC91=1,VLOOKUP(CC$5,Kruistabel!$B$6:$F$9,MATCH($C91,Kruistabel!$C$5:$F$5,0)+1,FALSE)+MIN(Kruistabel!$C$15,IF($D91="Ja",Kruistabel!$C$13,0)+IF(CC$6="Ja",Kruistabel!$C$14,0)),"")</f>
        <v>#REF!</v>
      </c>
      <c r="CD91" s="326" t="e">
        <f>IF(Plananalyse!CD91=1,VLOOKUP(CD$5,Kruistabel!$B$6:$F$9,MATCH($C91,Kruistabel!$C$5:$F$5,0)+1,FALSE)+MIN(Kruistabel!$C$15,IF($D91="Ja",Kruistabel!$C$13,0)+IF(CD$6="Ja",Kruistabel!$C$14,0)),"")</f>
        <v>#REF!</v>
      </c>
      <c r="CE91" s="326" t="e">
        <f>IF(Plananalyse!CE91=1,VLOOKUP(CE$5,Kruistabel!$B$6:$F$9,MATCH($C91,Kruistabel!$C$5:$F$5,0)+1,FALSE)+MIN(Kruistabel!$C$15,IF($D91="Ja",Kruistabel!$C$13,0)+IF(CE$6="Ja",Kruistabel!$C$14,0)),"")</f>
        <v>#REF!</v>
      </c>
      <c r="CF91" s="326" t="e">
        <f>IF(Plananalyse!CF91=1,VLOOKUP(CF$5,Kruistabel!$B$6:$F$9,MATCH($C91,Kruistabel!$C$5:$F$5,0)+1,FALSE)+MIN(Kruistabel!$C$15,IF($D91="Ja",Kruistabel!$C$13,0)+IF(CF$6="Ja",Kruistabel!$C$14,0)),"")</f>
        <v>#REF!</v>
      </c>
      <c r="CG91" s="326" t="e">
        <f>IF(Plananalyse!CG91=1,VLOOKUP(CG$5,Kruistabel!$B$6:$F$9,MATCH($C91,Kruistabel!$C$5:$F$5,0)+1,FALSE)+MIN(Kruistabel!$C$15,IF($D91="Ja",Kruistabel!$C$13,0)+IF(CG$6="Ja",Kruistabel!$C$14,0)),"")</f>
        <v>#REF!</v>
      </c>
      <c r="CH91" s="326" t="e">
        <f ca="1">IF(Plananalyse!CH91=1,VLOOKUP(CH$5,Kruistabel!$B$6:$F$9,MATCH($C91,Kruistabel!$C$5:$F$5,0)+1,FALSE)+MIN(Kruistabel!$C$15,IF($D91="Ja",Kruistabel!$C$13,0)+IF(CH$6="Ja",Kruistabel!$C$14,0)),"")</f>
        <v>#REF!</v>
      </c>
      <c r="CI91" s="65"/>
      <c r="CJ91" s="326" t="e">
        <f ca="1">IF(Plananalyse!CJ91=1,VLOOKUP(CJ$5,Kruistabel!$B$6:$F$9,MATCH($C91,Kruistabel!$C$5:$F$5,0)+1,FALSE)+MIN(Kruistabel!$C$15,IF($D91="Ja",Kruistabel!$C$13,0)+IF(CJ$6="Ja",Kruistabel!$C$14,0)),"")</f>
        <v>#REF!</v>
      </c>
      <c r="CK91" s="326" t="e">
        <f ca="1">IF(Plananalyse!CK91=1,VLOOKUP(CK$5,Kruistabel!$B$6:$F$9,MATCH($C91,Kruistabel!$C$5:$F$5,0)+1,FALSE)+MIN(Kruistabel!$C$15,IF($D91="Ja",Kruistabel!$C$13,0)+IF(CK$6="Ja",Kruistabel!$C$14,0)),"")</f>
        <v>#REF!</v>
      </c>
      <c r="CL91" s="326" t="e">
        <f ca="1">IF(Plananalyse!CL91=1,VLOOKUP(CL$5,Kruistabel!$B$6:$F$9,MATCH($C91,Kruistabel!$C$5:$F$5,0)+1,FALSE)+MIN(Kruistabel!$C$15,IF($D91="Ja",Kruistabel!$C$13,0)+IF(CL$6="Ja",Kruistabel!$C$14,0)),"")</f>
        <v>#REF!</v>
      </c>
      <c r="CM91" s="326" t="e">
        <f ca="1">IF(Plananalyse!CM91=1,VLOOKUP(CM$5,Kruistabel!$B$6:$F$9,MATCH($C91,Kruistabel!$C$5:$F$5,0)+1,FALSE)+MIN(Kruistabel!$C$15,IF($D91="Ja",Kruistabel!$C$13,0)+IF(CM$6="Ja",Kruistabel!$C$14,0)),"")</f>
        <v>#REF!</v>
      </c>
      <c r="CN91" s="326" t="e">
        <f ca="1">IF(Plananalyse!CN91=1,VLOOKUP(CN$5,Kruistabel!$B$6:$F$9,MATCH($C91,Kruistabel!$C$5:$F$5,0)+1,FALSE)+MIN(Kruistabel!$C$15,IF($D91="Ja",Kruistabel!$C$13,0)+IF(CN$6="Ja",Kruistabel!$C$14,0)),"")</f>
        <v>#REF!</v>
      </c>
      <c r="CO91" s="326" t="e">
        <f ca="1">IF(Plananalyse!CO91=1,VLOOKUP(CO$5,Kruistabel!$B$6:$F$9,MATCH($C91,Kruistabel!$C$5:$F$5,0)+1,FALSE)+MIN(Kruistabel!$C$15,IF($D91="Ja",Kruistabel!$C$13,0)+IF(CO$6="Ja",Kruistabel!$C$14,0)),"")</f>
        <v>#REF!</v>
      </c>
      <c r="CP91" s="326" t="e">
        <f ca="1">IF(Plananalyse!CP91=1,VLOOKUP(CP$5,Kruistabel!$B$6:$F$9,MATCH($C91,Kruistabel!$C$5:$F$5,0)+1,FALSE)+MIN(Kruistabel!$C$15,IF($D91="Ja",Kruistabel!$C$13,0)+IF(CP$6="Ja",Kruistabel!$C$14,0)),"")</f>
        <v>#REF!</v>
      </c>
      <c r="CQ91" s="326" t="e">
        <f ca="1">IF(Plananalyse!CQ91=1,VLOOKUP(CQ$5,Kruistabel!$B$6:$F$9,MATCH($C91,Kruistabel!$C$5:$F$5,0)+1,FALSE)+MIN(Kruistabel!$C$15,IF($D91="Ja",Kruistabel!$C$13,0)+IF(CQ$6="Ja",Kruistabel!$C$14,0)),"")</f>
        <v>#REF!</v>
      </c>
      <c r="CR91" s="326" t="e">
        <f ca="1">IF(Plananalyse!CR91=1,VLOOKUP(CR$5,Kruistabel!$B$6:$F$9,MATCH($C91,Kruistabel!$C$5:$F$5,0)+1,FALSE)+MIN(Kruistabel!$C$15,IF($D91="Ja",Kruistabel!$C$13,0)+IF(CR$6="Ja",Kruistabel!$C$14,0)),"")</f>
        <v>#REF!</v>
      </c>
      <c r="CS91" s="326" t="e">
        <f ca="1">IF(Plananalyse!CS91=1,VLOOKUP(CS$5,Kruistabel!$B$6:$F$9,MATCH($C91,Kruistabel!$C$5:$F$5,0)+1,FALSE)+MIN(Kruistabel!$C$15,IF($D91="Ja",Kruistabel!$C$13,0)+IF(CS$6="Ja",Kruistabel!$C$14,0)),"")</f>
        <v>#REF!</v>
      </c>
      <c r="CT91" s="326" t="e">
        <f ca="1">IF(Plananalyse!CT91=1,VLOOKUP(CT$5,Kruistabel!$B$6:$F$9,MATCH($C91,Kruistabel!$C$5:$F$5,0)+1,FALSE)+MIN(Kruistabel!$C$15,IF($D91="Ja",Kruistabel!$C$13,0)+IF(CT$6="Ja",Kruistabel!$C$14,0)),"")</f>
        <v>#REF!</v>
      </c>
      <c r="CU91" s="326" t="e">
        <f ca="1">IF(Plananalyse!CU91=1,VLOOKUP(CU$5,Kruistabel!$B$6:$F$9,MATCH($C91,Kruistabel!$C$5:$F$5,0)+1,FALSE)+MIN(Kruistabel!$C$15,IF($D91="Ja",Kruistabel!$C$13,0)+IF(CU$6="Ja",Kruistabel!$C$14,0)),"")</f>
        <v>#REF!</v>
      </c>
      <c r="CV91" s="326" t="e">
        <f ca="1">IF(Plananalyse!CV91=1,VLOOKUP(CV$5,Kruistabel!$B$6:$F$9,MATCH($C91,Kruistabel!$C$5:$F$5,0)+1,FALSE)+MIN(Kruistabel!$C$15,IF($D91="Ja",Kruistabel!$C$13,0)+IF(CV$6="Ja",Kruistabel!$C$14,0)),"")</f>
        <v>#REF!</v>
      </c>
      <c r="CW91" s="326" t="e">
        <f ca="1">IF(Plananalyse!CW91=1,VLOOKUP(CW$5,Kruistabel!$B$6:$F$9,MATCH($C91,Kruistabel!$C$5:$F$5,0)+1,FALSE)+MIN(Kruistabel!$C$15,IF($D91="Ja",Kruistabel!$C$13,0)+IF(CW$6="Ja",Kruistabel!$C$14,0)),"")</f>
        <v>#REF!</v>
      </c>
      <c r="CX91" s="326" t="e">
        <f ca="1">IF(Plananalyse!CX91=1,VLOOKUP(CX$5,Kruistabel!$B$6:$F$9,MATCH($C91,Kruistabel!$C$5:$F$5,0)+1,FALSE)+MIN(Kruistabel!$C$15,IF($D91="Ja",Kruistabel!$C$13,0)+IF(CX$6="Ja",Kruistabel!$C$14,0)),"")</f>
        <v>#REF!</v>
      </c>
      <c r="CY91" s="326" t="e">
        <f ca="1">IF(Plananalyse!CY91=1,VLOOKUP(CY$5,Kruistabel!$B$6:$F$9,MATCH($C91,Kruistabel!$C$5:$F$5,0)+1,FALSE)+MIN(Kruistabel!$C$15,IF($D91="Ja",Kruistabel!$C$13,0)+IF(CY$6="Ja",Kruistabel!$C$14,0)),"")</f>
        <v>#REF!</v>
      </c>
      <c r="CZ91" s="326" t="e">
        <f ca="1">IF(Plananalyse!CZ91=1,VLOOKUP(CZ$5,Kruistabel!$B$6:$F$9,MATCH($C91,Kruistabel!$C$5:$F$5,0)+1,FALSE)+MIN(Kruistabel!$C$15,IF($D91="Ja",Kruistabel!$C$13,0)+IF(CZ$6="Ja",Kruistabel!$C$14,0)),"")</f>
        <v>#REF!</v>
      </c>
      <c r="DA91" s="326" t="e">
        <f ca="1">IF(Plananalyse!DA91=1,VLOOKUP(DA$5,Kruistabel!$B$6:$F$9,MATCH($C91,Kruistabel!$C$5:$F$5,0)+1,FALSE)+MIN(Kruistabel!$C$15,IF($D91="Ja",Kruistabel!$C$13,0)+IF(DA$6="Ja",Kruistabel!$C$14,0)),"")</f>
        <v>#REF!</v>
      </c>
      <c r="DB91" s="326" t="e">
        <f ca="1">IF(Plananalyse!DB91=1,VLOOKUP(DB$5,Kruistabel!$B$6:$F$9,MATCH($C91,Kruistabel!$C$5:$F$5,0)+1,FALSE)+MIN(Kruistabel!$C$15,IF($D91="Ja",Kruistabel!$C$13,0)+IF(DB$6="Ja",Kruistabel!$C$14,0)),"")</f>
        <v>#REF!</v>
      </c>
      <c r="DC91" s="326" t="e">
        <f ca="1">IF(Plananalyse!DC91=1,VLOOKUP(DC$5,Kruistabel!$B$6:$F$9,MATCH($C91,Kruistabel!$C$5:$F$5,0)+1,FALSE)+MIN(Kruistabel!$C$15,IF($D91="Ja",Kruistabel!$C$13,0)+IF(DC$6="Ja",Kruistabel!$C$14,0)),"")</f>
        <v>#REF!</v>
      </c>
      <c r="DD91" s="327"/>
      <c r="DE91" s="326" t="e">
        <f ca="1">IF(Plananalyse!DE91=1,VLOOKUP(DE$5,Kruistabel!$B$6:$F$9,MATCH($C91,Kruistabel!$C$5:$F$5,0)+1,FALSE)+MIN(Kruistabel!$C$15,IF($D91="Ja",Kruistabel!$C$13,0)+IF(DE$6="Ja",Kruistabel!$C$14,0)),"")</f>
        <v>#REF!</v>
      </c>
      <c r="DF91" s="326" t="e">
        <f ca="1">IF(Plananalyse!DF91=1,VLOOKUP(DF$5,Kruistabel!$B$6:$F$9,MATCH($C91,Kruistabel!$C$5:$F$5,0)+1,FALSE)+MIN(Kruistabel!$C$15,IF($D91="Ja",Kruistabel!$C$13,0)+IF(DF$6="Ja",Kruistabel!$C$14,0)),"")</f>
        <v>#REF!</v>
      </c>
      <c r="DG91" s="326" t="e">
        <f ca="1">IF(Plananalyse!DG91=1,VLOOKUP(DG$5,Kruistabel!$B$6:$F$9,MATCH($C91,Kruistabel!$C$5:$F$5,0)+1,FALSE)+MIN(Kruistabel!$C$15,IF($D91="Ja",Kruistabel!$C$13,0)+IF(DG$6="Ja",Kruistabel!$C$14,0)),"")</f>
        <v>#REF!</v>
      </c>
      <c r="DH91" s="326" t="e">
        <f ca="1">IF(Plananalyse!DH91=1,VLOOKUP(DH$5,Kruistabel!$B$6:$F$9,MATCH($C91,Kruistabel!$C$5:$F$5,0)+1,FALSE)+MIN(Kruistabel!$C$15,IF($D91="Ja",Kruistabel!$C$13,0)+IF(DH$6="Ja",Kruistabel!$C$14,0)),"")</f>
        <v>#REF!</v>
      </c>
      <c r="DI91" s="326" t="e">
        <f ca="1">IF(Plananalyse!DI91=1,VLOOKUP(DI$5,Kruistabel!$B$6:$F$9,MATCH($C91,Kruistabel!$C$5:$F$5,0)+1,FALSE)+MIN(Kruistabel!$C$15,IF($D91="Ja",Kruistabel!$C$13,0)+IF(DI$6="Ja",Kruistabel!$C$14,0)),"")</f>
        <v>#REF!</v>
      </c>
      <c r="DJ91" s="326" t="e">
        <f ca="1">IF(Plananalyse!DJ91=1,VLOOKUP(DJ$5,Kruistabel!$B$6:$F$9,MATCH($C91,Kruistabel!$C$5:$F$5,0)+1,FALSE)+MIN(Kruistabel!$C$15,IF($D91="Ja",Kruistabel!$C$13,0)+IF(DJ$6="Ja",Kruistabel!$C$14,0)),"")</f>
        <v>#REF!</v>
      </c>
      <c r="DK91" s="326" t="e">
        <f ca="1">IF(Plananalyse!DK91=1,VLOOKUP(DK$5,Kruistabel!$B$6:$F$9,MATCH($C91,Kruistabel!$C$5:$F$5,0)+1,FALSE)+MIN(Kruistabel!$C$15,IF($D91="Ja",Kruistabel!$C$13,0)+IF(DK$6="Ja",Kruistabel!$C$14,0)),"")</f>
        <v>#REF!</v>
      </c>
      <c r="DL91" s="326" t="e">
        <f ca="1">IF(Plananalyse!DL91=1,VLOOKUP(DL$5,Kruistabel!$B$6:$F$9,MATCH($C91,Kruistabel!$C$5:$F$5,0)+1,FALSE)+MIN(Kruistabel!$C$15,IF($D91="Ja",Kruistabel!$C$13,0)+IF(DL$6="Ja",Kruistabel!$C$14,0)),"")</f>
        <v>#REF!</v>
      </c>
      <c r="DM91" s="327"/>
      <c r="DN91" s="326" t="e">
        <f ca="1">IF(Plananalyse!DN91=1,VLOOKUP(DN$5,Kruistabel!$B$6:$F$9,MATCH($C91,Kruistabel!$C$5:$F$5,0)+1,FALSE)+MIN(Kruistabel!$C$15,IF($D91="Ja",Kruistabel!$C$13,0)+IF(DN$6="Ja",Kruistabel!$C$14,0)),"")</f>
        <v>#REF!</v>
      </c>
      <c r="DO91" s="326" t="e">
        <f ca="1">IF(Plananalyse!DO91=1,VLOOKUP(DO$5,Kruistabel!$B$6:$F$9,MATCH($C91,Kruistabel!$C$5:$F$5,0)+1,FALSE)+MIN(Kruistabel!$C$15,IF($D91="Ja",Kruistabel!$C$13,0)+IF(DO$6="Ja",Kruistabel!$C$14,0)),"")</f>
        <v>#REF!</v>
      </c>
      <c r="DP91" s="326" t="e">
        <f ca="1">IF(Plananalyse!DP91=1,VLOOKUP(DP$5,Kruistabel!$B$6:$F$9,MATCH($C91,Kruistabel!$C$5:$F$5,0)+1,FALSE)+MIN(Kruistabel!$C$15,IF($D91="Ja",Kruistabel!$C$13,0)+IF(DP$6="Ja",Kruistabel!$C$14,0)),"")</f>
        <v>#REF!</v>
      </c>
      <c r="DQ91" s="326" t="e">
        <f ca="1">IF(Plananalyse!DQ91=1,VLOOKUP(DQ$5,Kruistabel!$B$6:$F$9,MATCH($C91,Kruistabel!$C$5:$F$5,0)+1,FALSE)+MIN(Kruistabel!$C$15,IF($D91="Ja",Kruistabel!$C$13,0)+IF(DQ$6="Ja",Kruistabel!$C$14,0)),"")</f>
        <v>#REF!</v>
      </c>
      <c r="DR91" s="326" t="e">
        <f ca="1">IF(Plananalyse!DR91=1,VLOOKUP(DR$5,Kruistabel!$B$6:$F$9,MATCH($C91,Kruistabel!$C$5:$F$5,0)+1,FALSE)+MIN(Kruistabel!$C$15,IF($D91="Ja",Kruistabel!$C$13,0)+IF(DR$6="Ja",Kruistabel!$C$14,0)),"")</f>
        <v>#REF!</v>
      </c>
      <c r="DS91" s="326" t="e">
        <f ca="1">IF(Plananalyse!DS91=1,VLOOKUP(DS$5,Kruistabel!$B$6:$F$9,MATCH($C91,Kruistabel!$C$5:$F$5,0)+1,FALSE)+MIN(Kruistabel!$C$15,IF($D91="Ja",Kruistabel!$C$13,0)+IF(DS$6="Ja",Kruistabel!$C$14,0)),"")</f>
        <v>#REF!</v>
      </c>
      <c r="DT91" s="326" t="e">
        <f ca="1">IF(Plananalyse!DT91=1,VLOOKUP(DT$5,Kruistabel!$B$6:$F$9,MATCH($C91,Kruistabel!$C$5:$F$5,0)+1,FALSE)+MIN(Kruistabel!$C$15,IF($D91="Ja",Kruistabel!$C$13,0)+IF(DT$6="Ja",Kruistabel!$C$14,0)),"")</f>
        <v>#REF!</v>
      </c>
      <c r="DU91" s="326" t="e">
        <f ca="1">IF(Plananalyse!DU91=1,VLOOKUP(DU$5,Kruistabel!$B$6:$F$9,MATCH($C91,Kruistabel!$C$5:$F$5,0)+1,FALSE)+MIN(Kruistabel!$C$15,IF($D91="Ja",Kruistabel!$C$13,0)+IF(DU$6="Ja",Kruistabel!$C$14,0)),"")</f>
        <v>#REF!</v>
      </c>
      <c r="DV91" s="326" t="e">
        <f ca="1">IF(Plananalyse!DV91=1,VLOOKUP(DV$5,Kruistabel!$B$6:$F$9,MATCH($C91,Kruistabel!$C$5:$F$5,0)+1,FALSE)+MIN(Kruistabel!$C$15,IF($D91="Ja",Kruistabel!$C$13,0)+IF(DV$6="Ja",Kruistabel!$C$14,0)),"")</f>
        <v>#REF!</v>
      </c>
      <c r="DW91" s="326" t="e">
        <f ca="1">IF(Plananalyse!DW91=1,VLOOKUP(DW$5,Kruistabel!$B$6:$F$9,MATCH($C91,Kruistabel!$C$5:$F$5,0)+1,FALSE)+MIN(Kruistabel!$C$15,IF($D91="Ja",Kruistabel!$C$13,0)+IF(DW$6="Ja",Kruistabel!$C$14,0)),"")</f>
        <v>#REF!</v>
      </c>
      <c r="DX91" s="326" t="e">
        <f ca="1">IF(Plananalyse!DX91=1,VLOOKUP(DX$5,Kruistabel!$B$6:$F$9,MATCH($C91,Kruistabel!$C$5:$F$5,0)+1,FALSE)+MIN(Kruistabel!$C$15,IF($D91="Ja",Kruistabel!$C$13,0)+IF(DX$6="Ja",Kruistabel!$C$14,0)),"")</f>
        <v>#REF!</v>
      </c>
      <c r="DY91" s="327"/>
      <c r="DZ91" s="326" t="e">
        <f ca="1">IF(Plananalyse!DZ91=1,VLOOKUP(DZ$5,Kruistabel!$B$6:$F$9,MATCH($C91,Kruistabel!$C$5:$F$5,0)+1,FALSE)+MIN(Kruistabel!$C$15,IF($D91="Ja",Kruistabel!$C$13,0)+IF(DZ$6="Ja",Kruistabel!$C$14,0)),"")</f>
        <v>#REF!</v>
      </c>
      <c r="EA91" s="326" t="e">
        <f ca="1">IF(Plananalyse!EA91=1,VLOOKUP(EA$5,Kruistabel!$B$6:$F$9,MATCH($C91,Kruistabel!$C$5:$F$5,0)+1,FALSE)+MIN(Kruistabel!$C$15,IF($D91="Ja",Kruistabel!$C$13,0)+IF(EA$6="Ja",Kruistabel!$C$14,0)),"")</f>
        <v>#REF!</v>
      </c>
      <c r="EB91" s="326" t="e">
        <f ca="1">IF(Plananalyse!EB91=1,VLOOKUP(EB$5,Kruistabel!$B$6:$F$9,MATCH($C91,Kruistabel!$C$5:$F$5,0)+1,FALSE)+MIN(Kruistabel!$C$15,IF($D91="Ja",Kruistabel!$C$13,0)+IF(EB$6="Ja",Kruistabel!$C$14,0)),"")</f>
        <v>#REF!</v>
      </c>
      <c r="EC91" s="326" t="e">
        <f ca="1">IF(Plananalyse!EC91=1,VLOOKUP(EC$5,Kruistabel!$B$6:$F$9,MATCH($C91,Kruistabel!$C$5:$F$5,0)+1,FALSE)+MIN(Kruistabel!$C$15,IF($D91="Ja",Kruistabel!$C$13,0)+IF(EC$6="Ja",Kruistabel!$C$14,0)),"")</f>
        <v>#REF!</v>
      </c>
      <c r="ED91" s="327"/>
      <c r="EE91" s="326" t="e">
        <f ca="1">IF(Plananalyse!EE91=1,VLOOKUP(EE$5,Kruistabel!$B$6:$F$9,MATCH($C91,Kruistabel!$C$5:$F$5,0)+1,FALSE)+MIN(Kruistabel!$C$15,IF($D91="Ja",Kruistabel!$C$13,0)+IF(EE$6="Ja",Kruistabel!$C$14,0)),"")</f>
        <v>#REF!</v>
      </c>
      <c r="EF91" s="326" t="e">
        <f ca="1">IF(Plananalyse!EF91=1,VLOOKUP(EF$5,Kruistabel!$B$6:$F$9,MATCH($C91,Kruistabel!$C$5:$F$5,0)+1,FALSE)+MIN(Kruistabel!$C$15,IF($D91="Ja",Kruistabel!$C$13,0)+IF(EF$6="Ja",Kruistabel!$C$14,0)),"")</f>
        <v>#REF!</v>
      </c>
      <c r="EG91" s="326" t="e">
        <f ca="1">IF(Plananalyse!EG91=1,VLOOKUP(EG$5,Kruistabel!$B$6:$F$9,MATCH($C91,Kruistabel!$C$5:$F$5,0)+1,FALSE)+MIN(Kruistabel!$C$15,IF($D91="Ja",Kruistabel!$C$13,0)+IF(EG$6="Ja",Kruistabel!$C$14,0)),"")</f>
        <v>#REF!</v>
      </c>
      <c r="EH91" s="326" t="e">
        <f ca="1">IF(Plananalyse!EH91=1,VLOOKUP(EH$5,Kruistabel!$B$6:$F$9,MATCH($C91,Kruistabel!$C$5:$F$5,0)+1,FALSE)+MIN(Kruistabel!$C$15,IF($D91="Ja",Kruistabel!$C$13,0)+IF(EH$6="Ja",Kruistabel!$C$14,0)),"")</f>
        <v>#REF!</v>
      </c>
      <c r="EI91" s="326" t="e">
        <f ca="1">IF(Plananalyse!EI91=1,VLOOKUP(EI$5,Kruistabel!$B$6:$F$9,MATCH($C91,Kruistabel!$C$5:$F$5,0)+1,FALSE)+MIN(Kruistabel!$C$15,IF($D91="Ja",Kruistabel!$C$13,0)+IF(EI$6="Ja",Kruistabel!$C$14,0)),"")</f>
        <v>#REF!</v>
      </c>
      <c r="EJ91" s="331" t="str">
        <f>IF(Plananalyse!EJ91=1,VLOOKUP(EJ$5,Kruistabel!$B$6:$F$9,MATCH($C91,Kruistabel!$C$5:$F$5,0)+1,FALSE)+MIN(Kruistabel!$C$15,IF($D91="Ja",Kruistabel!$C$13,0)+IF(EJ$6="Ja",Kruistabel!$C$14,0)),"")</f>
        <v/>
      </c>
      <c r="EK91" s="164"/>
      <c r="EL91" s="164"/>
      <c r="EM91" s="164"/>
      <c r="EN91" s="164"/>
    </row>
    <row r="92" spans="1:144" hidden="1">
      <c r="B92" s="337" t="e">
        <f>Classificatietabel!#REF!</f>
        <v>#REF!</v>
      </c>
      <c r="C92" s="160" t="e">
        <f>_xlfn.IFNA(VLOOKUP($B92,Classificatietabel!$B$6:$I$91,C$7,FALSE),"")</f>
        <v>#REF!</v>
      </c>
      <c r="D92" s="160" t="e">
        <f>_xlfn.IFNA(VLOOKUP($B92,Classificatietabel!$B$6:$I$91,D$7,FALSE),"")</f>
        <v>#REF!</v>
      </c>
      <c r="E92" s="119" t="e">
        <f>IF(AND(D92="laag",$D$3=1),0,_xlfn.IFNA(IF(VLOOKUP($B92,Classificatietabel!$B$6:$H$91,$E$5,FALSE)="Ja",1,0),""))</f>
        <v>#REF!</v>
      </c>
      <c r="F92" s="163"/>
      <c r="G92" s="326" t="e">
        <f>IF(Plananalyse!G92=1,VLOOKUP(G$5,Kruistabel!$B$6:$F$9,MATCH($C92,Kruistabel!$C$5:$F$5,0)+1,FALSE)+MIN(Kruistabel!$C$15,IF($D92="Ja",Kruistabel!$C$13,0)+IF(G$6="Ja",Kruistabel!$C$14,0)),"")</f>
        <v>#REF!</v>
      </c>
      <c r="H92" s="326" t="e">
        <f>IF(Plananalyse!H92=1,VLOOKUP(H$5,Kruistabel!$B$6:$F$9,MATCH($C92,Kruistabel!$C$5:$F$5,0)+1,FALSE)+MIN(Kruistabel!$C$15,IF($D92="Ja",Kruistabel!$C$13,0)+IF(H$6="Ja",Kruistabel!$C$14,0)),"")</f>
        <v>#REF!</v>
      </c>
      <c r="I92" s="326" t="e">
        <f>IF(Plananalyse!I92=1,VLOOKUP(I$5,Kruistabel!$B$6:$F$9,MATCH($C92,Kruistabel!$C$5:$F$5,0)+1,FALSE)+MIN(Kruistabel!$C$15,IF($D92="Ja",Kruistabel!$C$13,0)+IF(I$6="Ja",Kruistabel!$C$14,0)),"")</f>
        <v>#REF!</v>
      </c>
      <c r="J92" s="326" t="e">
        <f>IF(Plananalyse!J92=1,VLOOKUP(J$5,Kruistabel!$B$6:$F$9,MATCH($C92,Kruistabel!$C$5:$F$5,0)+1,FALSE)+MIN(Kruistabel!$C$15,IF($D92="Ja",Kruistabel!$C$13,0)+IF(J$6="Ja",Kruistabel!$C$14,0)),"")</f>
        <v>#REF!</v>
      </c>
      <c r="K92" s="326" t="e">
        <f>IF(Plananalyse!K92=1,VLOOKUP(K$5,Kruistabel!$B$6:$F$9,MATCH($C92,Kruistabel!$C$5:$F$5,0)+1,FALSE)+MIN(Kruistabel!$C$15,IF($D92="Ja",Kruistabel!$C$13,0)+IF(K$6="Ja",Kruistabel!$C$14,0)),"")</f>
        <v>#REF!</v>
      </c>
      <c r="L92" s="326" t="e">
        <f>IF(Plananalyse!L92=1,VLOOKUP(L$5,Kruistabel!$B$6:$F$9,MATCH($C92,Kruistabel!$C$5:$F$5,0)+1,FALSE)+MIN(Kruistabel!$C$15,IF($D92="Ja",Kruistabel!$C$13,0)+IF(L$6="Ja",Kruistabel!$C$14,0)),"")</f>
        <v>#REF!</v>
      </c>
      <c r="M92" s="326" t="e">
        <f>IF(Plananalyse!M92=1,VLOOKUP(M$5,Kruistabel!$B$6:$F$9,MATCH($C92,Kruistabel!$C$5:$F$5,0)+1,FALSE)+MIN(Kruistabel!$C$15,IF($D92="Ja",Kruistabel!$C$13,0)+IF(M$6="Ja",Kruistabel!$C$14,0)),"")</f>
        <v>#REF!</v>
      </c>
      <c r="N92" s="326" t="e">
        <f>IF(Plananalyse!N92=1,VLOOKUP(N$5,Kruistabel!$B$6:$F$9,MATCH($C92,Kruistabel!$C$5:$F$5,0)+1,FALSE)+MIN(Kruistabel!$C$15,IF($D92="Ja",Kruistabel!$C$13,0)+IF(N$6="Ja",Kruistabel!$C$14,0)),"")</f>
        <v>#REF!</v>
      </c>
      <c r="O92" s="326" t="e">
        <f>IF(Plananalyse!O92=1,VLOOKUP(O$5,Kruistabel!$B$6:$F$9,MATCH($C92,Kruistabel!$C$5:$F$5,0)+1,FALSE)+MIN(Kruistabel!$C$15,IF($D92="Ja",Kruistabel!$C$13,0)+IF(O$6="Ja",Kruistabel!$C$14,0)),"")</f>
        <v>#REF!</v>
      </c>
      <c r="P92" s="326" t="e">
        <f>IF(Plananalyse!P92=1,VLOOKUP(P$5,Kruistabel!$B$6:$F$9,MATCH($C92,Kruistabel!$C$5:$F$5,0)+1,FALSE)+MIN(Kruistabel!$C$15,IF($D92="Ja",Kruistabel!$C$13,0)+IF(P$6="Ja",Kruistabel!$C$14,0)),"")</f>
        <v>#REF!</v>
      </c>
      <c r="Q92" s="326" t="e">
        <f>IF(Plananalyse!Q92=1,VLOOKUP(Q$5,Kruistabel!$B$6:$F$9,MATCH($C92,Kruistabel!$C$5:$F$5,0)+1,FALSE)+MIN(Kruistabel!$C$15,IF($D92="Ja",Kruistabel!$C$13,0)+IF(Q$6="Ja",Kruistabel!$C$14,0)),"")</f>
        <v>#REF!</v>
      </c>
      <c r="R92" s="326" t="e">
        <f>IF(Plananalyse!R92=1,VLOOKUP(R$5,Kruistabel!$B$6:$F$9,MATCH($C92,Kruistabel!$C$5:$F$5,0)+1,FALSE)+MIN(Kruistabel!$C$15,IF($D92="Ja",Kruistabel!$C$13,0)+IF(R$6="Ja",Kruistabel!$C$14,0)),"")</f>
        <v>#REF!</v>
      </c>
      <c r="S92" s="326" t="e">
        <f>IF(Plananalyse!S92=1,VLOOKUP(S$5,Kruistabel!$B$6:$F$9,MATCH($C92,Kruistabel!$C$5:$F$5,0)+1,FALSE)+MIN(Kruistabel!$C$15,IF($D92="Ja",Kruistabel!$C$13,0)+IF(S$6="Ja",Kruistabel!$C$14,0)),"")</f>
        <v>#REF!</v>
      </c>
      <c r="T92" s="326" t="e">
        <f>IF(Plananalyse!T92=1,VLOOKUP(T$5,Kruistabel!$B$6:$F$9,MATCH($C92,Kruistabel!$C$5:$F$5,0)+1,FALSE)+MIN(Kruistabel!$C$15,IF($D92="Ja",Kruistabel!$C$13,0)+IF(T$6="Ja",Kruistabel!$C$14,0)),"")</f>
        <v>#REF!</v>
      </c>
      <c r="U92" s="326" t="e">
        <f>IF(Plananalyse!U92=1,VLOOKUP(U$5,Kruistabel!$B$6:$F$9,MATCH($C92,Kruistabel!$C$5:$F$5,0)+1,FALSE)+MIN(Kruistabel!$C$15,IF($D92="Ja",Kruistabel!$C$13,0)+IF(U$6="Ja",Kruistabel!$C$14,0)),"")</f>
        <v>#REF!</v>
      </c>
      <c r="V92" s="326" t="e">
        <f>IF(Plananalyse!V92=1,VLOOKUP(V$5,Kruistabel!$B$6:$F$9,MATCH($C92,Kruistabel!$C$5:$F$5,0)+1,FALSE)+MIN(Kruistabel!$C$15,IF($D92="Ja",Kruistabel!$C$13,0)+IF(V$6="Ja",Kruistabel!$C$14,0)),"")</f>
        <v>#REF!</v>
      </c>
      <c r="W92" s="326" t="e">
        <f>IF(Plananalyse!W92=1,VLOOKUP(W$5,Kruistabel!$B$6:$F$9,MATCH($C92,Kruistabel!$C$5:$F$5,0)+1,FALSE)+MIN(Kruistabel!$C$15,IF($D92="Ja",Kruistabel!$C$13,0)+IF(W$6="Ja",Kruistabel!$C$14,0)),"")</f>
        <v>#REF!</v>
      </c>
      <c r="X92" s="326" t="e">
        <f>IF(Plananalyse!X92=1,VLOOKUP(X$5,Kruistabel!$B$6:$F$9,MATCH($C92,Kruistabel!$C$5:$F$5,0)+1,FALSE)+MIN(Kruistabel!$C$15,IF($D92="Ja",Kruistabel!$C$13,0)+IF(X$6="Ja",Kruistabel!$C$14,0)),"")</f>
        <v>#REF!</v>
      </c>
      <c r="Y92" s="326" t="e">
        <f>IF(Plananalyse!Y92=1,VLOOKUP(Y$5,Kruistabel!$B$6:$F$9,MATCH($C92,Kruistabel!$C$5:$F$5,0)+1,FALSE)+MIN(Kruistabel!$C$15,IF($D92="Ja",Kruistabel!$C$13,0)+IF(Y$6="Ja",Kruistabel!$C$14,0)),"")</f>
        <v>#REF!</v>
      </c>
      <c r="Z92" s="326" t="e">
        <f>IF(Plananalyse!Z92=1,VLOOKUP(Z$5,Kruistabel!$B$6:$F$9,MATCH($C92,Kruistabel!$C$5:$F$5,0)+1,FALSE)+MIN(Kruistabel!$C$15,IF($D92="Ja",Kruistabel!$C$13,0)+IF(Z$6="Ja",Kruistabel!$C$14,0)),"")</f>
        <v>#REF!</v>
      </c>
      <c r="AA92" s="326" t="e">
        <f>IF(Plananalyse!AA92=1,VLOOKUP(AA$5,Kruistabel!$B$6:$F$9,MATCH($C92,Kruistabel!$C$5:$F$5,0)+1,FALSE)+MIN(Kruistabel!$C$15,IF($D92="Ja",Kruistabel!$C$13,0)+IF(AA$6="Ja",Kruistabel!$C$14,0)),"")</f>
        <v>#REF!</v>
      </c>
      <c r="AB92" s="326" t="e">
        <f>IF(Plananalyse!AB92=1,VLOOKUP(AB$5,Kruistabel!$B$6:$F$9,MATCH($C92,Kruistabel!$C$5:$F$5,0)+1,FALSE)+MIN(Kruistabel!$C$15,IF($D92="Ja",Kruistabel!$C$13,0)+IF(AB$6="Ja",Kruistabel!$C$14,0)),"")</f>
        <v>#REF!</v>
      </c>
      <c r="AC92" s="326" t="e">
        <f>IF(Plananalyse!AC92=1,VLOOKUP(AC$5,Kruistabel!$B$6:$F$9,MATCH($C92,Kruistabel!$C$5:$F$5,0)+1,FALSE)+MIN(Kruistabel!$C$15,IF($D92="Ja",Kruistabel!$C$13,0)+IF(AC$6="Ja",Kruistabel!$C$14,0)),"")</f>
        <v>#REF!</v>
      </c>
      <c r="AD92" s="326" t="e">
        <f>IF(Plananalyse!AD92=1,VLOOKUP(AD$5,Kruistabel!$B$6:$F$9,MATCH($C92,Kruistabel!$C$5:$F$5,0)+1,FALSE)+MIN(Kruistabel!$C$15,IF($D92="Ja",Kruistabel!$C$13,0)+IF(AD$6="Ja",Kruistabel!$C$14,0)),"")</f>
        <v>#REF!</v>
      </c>
      <c r="AE92" s="326" t="e">
        <f>IF(Plananalyse!AE92=1,VLOOKUP(AE$5,Kruistabel!$B$6:$F$9,MATCH($C92,Kruistabel!$C$5:$F$5,0)+1,FALSE)+MIN(Kruistabel!$C$15,IF($D92="Ja",Kruistabel!$C$13,0)+IF(AE$6="Ja",Kruistabel!$C$14,0)),"")</f>
        <v>#REF!</v>
      </c>
      <c r="AF92" s="326" t="e">
        <f>IF(Plananalyse!AF92=1,VLOOKUP(AF$5,Kruistabel!$B$6:$F$9,MATCH($C92,Kruistabel!$C$5:$F$5,0)+1,FALSE)+MIN(Kruistabel!$C$15,IF($D92="Ja",Kruistabel!$C$13,0)+IF(AF$6="Ja",Kruistabel!$C$14,0)),"")</f>
        <v>#REF!</v>
      </c>
      <c r="AG92" s="326" t="e">
        <f>IF(Plananalyse!AG92=1,VLOOKUP(AG$5,Kruistabel!$B$6:$F$9,MATCH($C92,Kruistabel!$C$5:$F$5,0)+1,FALSE)+MIN(Kruistabel!$C$15,IF($D92="Ja",Kruistabel!$C$13,0)+IF(AG$6="Ja",Kruistabel!$C$14,0)),"")</f>
        <v>#REF!</v>
      </c>
      <c r="AH92" s="326" t="e">
        <f>IF(Plananalyse!AH92=1,VLOOKUP(AH$5,Kruistabel!$B$6:$F$9,MATCH($C92,Kruistabel!$C$5:$F$5,0)+1,FALSE)+MIN(Kruistabel!$C$15,IF($D92="Ja",Kruistabel!$C$13,0)+IF(AH$6="Ja",Kruistabel!$C$14,0)),"")</f>
        <v>#REF!</v>
      </c>
      <c r="AI92" s="326" t="e">
        <f>IF(Plananalyse!AI92=1,VLOOKUP(AI$5,Kruistabel!$B$6:$F$9,MATCH($C92,Kruistabel!$C$5:$F$5,0)+1,FALSE)+MIN(Kruistabel!$C$15,IF($D92="Ja",Kruistabel!$C$13,0)+IF(AI$6="Ja",Kruistabel!$C$14,0)),"")</f>
        <v>#REF!</v>
      </c>
      <c r="AJ92" s="326" t="e">
        <f>IF(Plananalyse!AJ92=1,VLOOKUP(AJ$5,Kruistabel!$B$6:$F$9,MATCH($C92,Kruistabel!$C$5:$F$5,0)+1,FALSE)+MIN(Kruistabel!$C$15,IF($D92="Ja",Kruistabel!$C$13,0)+IF(AJ$6="Ja",Kruistabel!$C$14,0)),"")</f>
        <v>#REF!</v>
      </c>
      <c r="AK92" s="326" t="e">
        <f>IF(Plananalyse!AK92=1,VLOOKUP(AK$5,Kruistabel!$B$6:$F$9,MATCH($C92,Kruistabel!$C$5:$F$5,0)+1,FALSE)+MIN(Kruistabel!$C$15,IF($D92="Ja",Kruistabel!$C$13,0)+IF(AK$6="Ja",Kruistabel!$C$14,0)),"")</f>
        <v>#REF!</v>
      </c>
      <c r="AL92" s="326" t="e">
        <f>IF(Plananalyse!AL92=1,VLOOKUP(AL$5,Kruistabel!$B$6:$F$9,MATCH($C92,Kruistabel!$C$5:$F$5,0)+1,FALSE)+MIN(Kruistabel!$C$15,IF($D92="Ja",Kruistabel!$C$13,0)+IF(AL$6="Ja",Kruistabel!$C$14,0)),"")</f>
        <v>#REF!</v>
      </c>
      <c r="AM92" s="326" t="e">
        <f>IF(Plananalyse!AM92=1,VLOOKUP(AM$5,Kruistabel!$B$6:$F$9,MATCH($C92,Kruistabel!$C$5:$F$5,0)+1,FALSE)+MIN(Kruistabel!$C$15,IF($D92="Ja",Kruistabel!$C$13,0)+IF(AM$6="Ja",Kruistabel!$C$14,0)),"")</f>
        <v>#REF!</v>
      </c>
      <c r="AN92" s="327"/>
      <c r="AO92" s="326" t="e">
        <f>IF(Plananalyse!AO92=1,VLOOKUP(AO$5,Kruistabel!$B$6:$F$9,MATCH($C92,Kruistabel!$C$5:$F$5,0)+1,FALSE)+MIN(Kruistabel!$C$15,IF($D92="Ja",Kruistabel!$C$13,0)+IF(AO$6="Ja",Kruistabel!$C$14,0)),"")</f>
        <v>#REF!</v>
      </c>
      <c r="AP92" s="326" t="e">
        <f>IF(Plananalyse!AP92=1,VLOOKUP(AP$5,Kruistabel!$B$6:$F$9,MATCH($C92,Kruistabel!$C$5:$F$5,0)+1,FALSE)+MIN(Kruistabel!$C$15,IF($D92="Ja",Kruistabel!$C$13,0)+IF(AP$6="Ja",Kruistabel!$C$14,0)),"")</f>
        <v>#REF!</v>
      </c>
      <c r="AQ92" s="326" t="e">
        <f>IF(Plananalyse!AQ92=1,VLOOKUP(AQ$5,Kruistabel!$B$6:$F$9,MATCH($C92,Kruistabel!$C$5:$F$5,0)+1,FALSE)+MIN(Kruistabel!$C$15,IF($D92="Ja",Kruistabel!$C$13,0)+IF(AQ$6="Ja",Kruistabel!$C$14,0)),"")</f>
        <v>#REF!</v>
      </c>
      <c r="AR92" s="326" t="e">
        <f>IF(Plananalyse!AR92=1,VLOOKUP(AR$5,Kruistabel!$B$6:$F$9,MATCH($C92,Kruistabel!$C$5:$F$5,0)+1,FALSE)+MIN(Kruistabel!$C$15,IF($D92="Ja",Kruistabel!$C$13,0)+IF(AR$6="Ja",Kruistabel!$C$14,0)),"")</f>
        <v>#REF!</v>
      </c>
      <c r="AS92" s="326" t="e">
        <f>IF(Plananalyse!AS92=1,VLOOKUP(AS$5,Kruistabel!$B$6:$F$9,MATCH($C92,Kruistabel!$C$5:$F$5,0)+1,FALSE)+MIN(Kruistabel!$C$15,IF($D92="Ja",Kruistabel!$C$13,0)+IF(AS$6="Ja",Kruistabel!$C$14,0)),"")</f>
        <v>#REF!</v>
      </c>
      <c r="AT92" s="326" t="e">
        <f>IF(Plananalyse!AT92=1,VLOOKUP(AT$5,Kruistabel!$B$6:$F$9,MATCH($C92,Kruistabel!$C$5:$F$5,0)+1,FALSE)+MIN(Kruistabel!$C$15,IF($D92="Ja",Kruistabel!$C$13,0)+IF(AT$6="Ja",Kruistabel!$C$14,0)),"")</f>
        <v>#REF!</v>
      </c>
      <c r="AU92" s="326" t="e">
        <f>IF(Plananalyse!AU92=1,VLOOKUP(AU$5,Kruistabel!$B$6:$F$9,MATCH($C92,Kruistabel!$C$5:$F$5,0)+1,FALSE)+MIN(Kruistabel!$C$15,IF($D92="Ja",Kruistabel!$C$13,0)+IF(AU$6="Ja",Kruistabel!$C$14,0)),"")</f>
        <v>#REF!</v>
      </c>
      <c r="AV92" s="326" t="e">
        <f>IF(Plananalyse!AV92=1,VLOOKUP(AV$5,Kruistabel!$B$6:$F$9,MATCH($C92,Kruistabel!$C$5:$F$5,0)+1,FALSE)+MIN(Kruistabel!$C$15,IF($D92="Ja",Kruistabel!$C$13,0)+IF(AV$6="Ja",Kruistabel!$C$14,0)),"")</f>
        <v>#REF!</v>
      </c>
      <c r="AW92" s="326" t="e">
        <f>IF(Plananalyse!AW92=1,VLOOKUP(AW$5,Kruistabel!$B$6:$F$9,MATCH($C92,Kruistabel!$C$5:$F$5,0)+1,FALSE)+MIN(Kruistabel!$C$15,IF($D92="Ja",Kruistabel!$C$13,0)+IF(AW$6="Ja",Kruistabel!$C$14,0)),"")</f>
        <v>#REF!</v>
      </c>
      <c r="AX92" s="326" t="e">
        <f>IF(Plananalyse!AX92=1,VLOOKUP(AX$5,Kruistabel!$B$6:$F$9,MATCH($C92,Kruistabel!$C$5:$F$5,0)+1,FALSE)+MIN(Kruistabel!$C$15,IF($D92="Ja",Kruistabel!$C$13,0)+IF(AX$6="Ja",Kruistabel!$C$14,0)),"")</f>
        <v>#REF!</v>
      </c>
      <c r="AY92" s="327"/>
      <c r="AZ92" s="326" t="e">
        <f>IF(Plananalyse!AZ92=1,VLOOKUP(AZ$5,Kruistabel!$B$6:$F$9,MATCH($C92,Kruistabel!$C$5:$F$5,0)+1,FALSE)+MIN(Kruistabel!$C$15,IF($D92="Ja",Kruistabel!$C$13,0)+IF(AZ$6="Ja",Kruistabel!$C$14,0)),"")</f>
        <v>#REF!</v>
      </c>
      <c r="BA92" s="326" t="e">
        <f>IF(Plananalyse!BA92=1,VLOOKUP(BA$5,Kruistabel!$B$6:$F$9,MATCH($C92,Kruistabel!$C$5:$F$5,0)+1,FALSE)+MIN(Kruistabel!$C$15,IF($D92="Ja",Kruistabel!$C$13,0)+IF(BA$6="Ja",Kruistabel!$C$14,0)),"")</f>
        <v>#REF!</v>
      </c>
      <c r="BB92" s="326" t="e">
        <f>IF(Plananalyse!BB92=1,VLOOKUP(BB$5,Kruistabel!$B$6:$F$9,MATCH($C92,Kruistabel!$C$5:$F$5,0)+1,FALSE)+MIN(Kruistabel!$C$15,IF($D92="Ja",Kruistabel!$C$13,0)+IF(BB$6="Ja",Kruistabel!$C$14,0)),"")</f>
        <v>#REF!</v>
      </c>
      <c r="BC92" s="326" t="e">
        <f>IF(Plananalyse!BC92=1,VLOOKUP(BC$5,Kruistabel!$B$6:$F$9,MATCH($C92,Kruistabel!$C$5:$F$5,0)+1,FALSE)+MIN(Kruistabel!$C$15,IF($D92="Ja",Kruistabel!$C$13,0)+IF(BC$6="Ja",Kruistabel!$C$14,0)),"")</f>
        <v>#REF!</v>
      </c>
      <c r="BD92" s="326" t="e">
        <f>IF(Plananalyse!BD92=1,VLOOKUP(BD$5,Kruistabel!$B$6:$F$9,MATCH($C92,Kruistabel!$C$5:$F$5,0)+1,FALSE)+MIN(Kruistabel!$C$15,IF($D92="Ja",Kruistabel!$C$13,0)+IF(BD$6="Ja",Kruistabel!$C$14,0)),"")</f>
        <v>#REF!</v>
      </c>
      <c r="BE92" s="326" t="e">
        <f>IF(Plananalyse!BE92=1,VLOOKUP(BE$5,Kruistabel!$B$6:$F$9,MATCH($C92,Kruistabel!$C$5:$F$5,0)+1,FALSE)+MIN(Kruistabel!$C$15,IF($D92="Ja",Kruistabel!$C$13,0)+IF(BE$6="Ja",Kruistabel!$C$14,0)),"")</f>
        <v>#REF!</v>
      </c>
      <c r="BF92" s="326" t="e">
        <f>IF(Plananalyse!BF92=1,VLOOKUP(BF$5,Kruistabel!$B$6:$F$9,MATCH($C92,Kruistabel!$C$5:$F$5,0)+1,FALSE)+MIN(Kruistabel!$C$15,IF($D92="Ja",Kruistabel!$C$13,0)+IF(BF$6="Ja",Kruistabel!$C$14,0)),"")</f>
        <v>#REF!</v>
      </c>
      <c r="BG92" s="326" t="e">
        <f>IF(Plananalyse!BG92=1,VLOOKUP(BG$5,Kruistabel!$B$6:$F$9,MATCH($C92,Kruistabel!$C$5:$F$5,0)+1,FALSE)+MIN(Kruistabel!$C$15,IF($D92="Ja",Kruistabel!$C$13,0)+IF(BG$6="Ja",Kruistabel!$C$14,0)),"")</f>
        <v>#REF!</v>
      </c>
      <c r="BH92" s="326" t="e">
        <f>IF(Plananalyse!BH92=1,VLOOKUP(BH$5,Kruistabel!$B$6:$F$9,MATCH($C92,Kruistabel!$C$5:$F$5,0)+1,FALSE)+MIN(Kruistabel!$C$15,IF($D92="Ja",Kruistabel!$C$13,0)+IF(BH$6="Ja",Kruistabel!$C$14,0)),"")</f>
        <v>#REF!</v>
      </c>
      <c r="BI92" s="327"/>
      <c r="BJ92" s="326" t="e">
        <f>IF(Plananalyse!BJ92=1,VLOOKUP(BJ$5,Kruistabel!$B$6:$F$9,MATCH($C92,Kruistabel!$C$5:$F$5,0)+1,FALSE)+MIN(Kruistabel!$C$15,IF($D92="Ja",Kruistabel!$C$13,0)+IF(BJ$6="Ja",Kruistabel!$C$14,0)),"")</f>
        <v>#REF!</v>
      </c>
      <c r="BK92" s="326" t="e">
        <f>IF(Plananalyse!BK92=1,VLOOKUP(BK$5,Kruistabel!$B$6:$F$9,MATCH($C92,Kruistabel!$C$5:$F$5,0)+1,FALSE)+MIN(Kruistabel!$C$15,IF($D92="Ja",Kruistabel!$C$13,0)+IF(BK$6="Ja",Kruistabel!$C$14,0)),"")</f>
        <v>#REF!</v>
      </c>
      <c r="BL92" s="326" t="e">
        <f>IF(Plananalyse!BL92=1,VLOOKUP(BL$5,Kruistabel!$B$6:$F$9,MATCH($C92,Kruistabel!$C$5:$F$5,0)+1,FALSE)+MIN(Kruistabel!$C$15,IF($D92="Ja",Kruistabel!$C$13,0)+IF(BL$6="Ja",Kruistabel!$C$14,0)),"")</f>
        <v>#REF!</v>
      </c>
      <c r="BM92" s="326" t="e">
        <f>IF(Plananalyse!BM92=1,VLOOKUP(BM$5,Kruistabel!$B$6:$F$9,MATCH($C92,Kruistabel!$C$5:$F$5,0)+1,FALSE)+MIN(Kruistabel!$C$15,IF($D92="Ja",Kruistabel!$C$13,0)+IF(BM$6="Ja",Kruistabel!$C$14,0)),"")</f>
        <v>#REF!</v>
      </c>
      <c r="BN92" s="326" t="e">
        <f>IF(Plananalyse!BN92=1,VLOOKUP(BN$5,Kruistabel!$B$6:$F$9,MATCH($C92,Kruistabel!$C$5:$F$5,0)+1,FALSE)+MIN(Kruistabel!$C$15,IF($D92="Ja",Kruistabel!$C$13,0)+IF(BN$6="Ja",Kruistabel!$C$14,0)),"")</f>
        <v>#REF!</v>
      </c>
      <c r="BO92" s="326" t="e">
        <f>IF(Plananalyse!BO92=1,VLOOKUP(BO$5,Kruistabel!$B$6:$F$9,MATCH($C92,Kruistabel!$C$5:$F$5,0)+1,FALSE)+MIN(Kruistabel!$C$15,IF($D92="Ja",Kruistabel!$C$13,0)+IF(BO$6="Ja",Kruistabel!$C$14,0)),"")</f>
        <v>#REF!</v>
      </c>
      <c r="BP92" s="326" t="e">
        <f>IF(Plananalyse!BP92=1,VLOOKUP(BP$5,Kruistabel!$B$6:$F$9,MATCH($C92,Kruistabel!$C$5:$F$5,0)+1,FALSE)+MIN(Kruistabel!$C$15,IF($D92="Ja",Kruistabel!$C$13,0)+IF(BP$6="Ja",Kruistabel!$C$14,0)),"")</f>
        <v>#REF!</v>
      </c>
      <c r="BQ92" s="326" t="e">
        <f>IF(Plananalyse!BQ92=1,VLOOKUP(BQ$5,Kruistabel!$B$6:$F$9,MATCH($C92,Kruistabel!$C$5:$F$5,0)+1,FALSE)+MIN(Kruistabel!$C$15,IF($D92="Ja",Kruistabel!$C$13,0)+IF(BQ$6="Ja",Kruistabel!$C$14,0)),"")</f>
        <v>#REF!</v>
      </c>
      <c r="BR92" s="326" t="e">
        <f>IF(Plananalyse!BR92=1,VLOOKUP(BR$5,Kruistabel!$B$6:$F$9,MATCH($C92,Kruistabel!$C$5:$F$5,0)+1,FALSE)+MIN(Kruistabel!$C$15,IF($D92="Ja",Kruistabel!$C$13,0)+IF(BR$6="Ja",Kruistabel!$C$14,0)),"")</f>
        <v>#REF!</v>
      </c>
      <c r="BS92" s="326" t="e">
        <f>IF(Plananalyse!BS92=1,VLOOKUP(BS$5,Kruistabel!$B$6:$F$9,MATCH($C92,Kruistabel!$C$5:$F$5,0)+1,FALSE)+MIN(Kruistabel!$C$15,IF($D92="Ja",Kruistabel!$C$13,0)+IF(BS$6="Ja",Kruistabel!$C$14,0)),"")</f>
        <v>#REF!</v>
      </c>
      <c r="BT92" s="65"/>
      <c r="BU92" s="231" t="e">
        <f>IF(Plananalyse!BU92=1,VLOOKUP(BU$5,Kruistabel!$B$6:$F$9,MATCH($C92,Kruistabel!$C$5:$F$5,0)+1,FALSE)+MIN(Kruistabel!$C$15,IF($D92="Ja",Kruistabel!$C$13,0)+IF(BU$6="Ja",Kruistabel!$C$14,0)),"")</f>
        <v>#REF!</v>
      </c>
      <c r="BV92" s="326" t="e">
        <f>IF(Plananalyse!BV92=1,VLOOKUP(BV$5,Kruistabel!$B$6:$F$9,MATCH($C92,Kruistabel!$C$5:$F$5,0)+1,FALSE)+MIN(Kruistabel!$C$15,IF($D92="Ja",Kruistabel!$C$13,0)+IF(BV$6="Ja",Kruistabel!$C$14,0)),"")</f>
        <v>#REF!</v>
      </c>
      <c r="BW92" s="326" t="e">
        <f>IF(Plananalyse!BW92=1,VLOOKUP(BW$5,Kruistabel!$B$6:$F$9,MATCH($C92,Kruistabel!$C$5:$F$5,0)+1,FALSE)+MIN(Kruistabel!$C$15,IF($D92="Ja",Kruistabel!$C$13,0)+IF(BW$6="Ja",Kruistabel!$C$14,0)),"")</f>
        <v>#REF!</v>
      </c>
      <c r="BX92" s="326" t="e">
        <f>IF(Plananalyse!BX92=1,VLOOKUP(BX$5,Kruistabel!$B$6:$F$9,MATCH($C92,Kruistabel!$C$5:$F$5,0)+1,FALSE)+MIN(Kruistabel!$C$15,IF($D92="Ja",Kruistabel!$C$13,0)+IF(BX$6="Ja",Kruistabel!$C$14,0)),"")</f>
        <v>#REF!</v>
      </c>
      <c r="BY92" s="327"/>
      <c r="BZ92" s="326" t="e">
        <f>IF(Plananalyse!BZ92=1,VLOOKUP(BZ$5,Kruistabel!$B$6:$F$9,MATCH($C92,Kruistabel!$C$5:$F$5,0)+1,FALSE)+MIN(Kruistabel!$C$15,IF($D92="Ja",Kruistabel!$C$13,0)+IF(BZ$6="Ja",Kruistabel!$C$14,0)),"")</f>
        <v>#REF!</v>
      </c>
      <c r="CA92" s="326" t="e">
        <f>IF(Plananalyse!CA92=1,VLOOKUP(CA$5,Kruistabel!$B$6:$F$9,MATCH($C92,Kruistabel!$C$5:$F$5,0)+1,FALSE)+MIN(Kruistabel!$C$15,IF($D92="Ja",Kruistabel!$C$13,0)+IF(CA$6="Ja",Kruistabel!$C$14,0)),"")</f>
        <v>#REF!</v>
      </c>
      <c r="CB92" s="326" t="e">
        <f>IF(Plananalyse!CB92=1,VLOOKUP(CB$5,Kruistabel!$B$6:$F$9,MATCH($C92,Kruistabel!$C$5:$F$5,0)+1,FALSE)+MIN(Kruistabel!$C$15,IF($D92="Ja",Kruistabel!$C$13,0)+IF(CB$6="Ja",Kruistabel!$C$14,0)),"")</f>
        <v>#REF!</v>
      </c>
      <c r="CC92" s="326" t="e">
        <f>IF(Plananalyse!CC92=1,VLOOKUP(CC$5,Kruistabel!$B$6:$F$9,MATCH($C92,Kruistabel!$C$5:$F$5,0)+1,FALSE)+MIN(Kruistabel!$C$15,IF($D92="Ja",Kruistabel!$C$13,0)+IF(CC$6="Ja",Kruistabel!$C$14,0)),"")</f>
        <v>#REF!</v>
      </c>
      <c r="CD92" s="326" t="e">
        <f>IF(Plananalyse!CD92=1,VLOOKUP(CD$5,Kruistabel!$B$6:$F$9,MATCH($C92,Kruistabel!$C$5:$F$5,0)+1,FALSE)+MIN(Kruistabel!$C$15,IF($D92="Ja",Kruistabel!$C$13,0)+IF(CD$6="Ja",Kruistabel!$C$14,0)),"")</f>
        <v>#REF!</v>
      </c>
      <c r="CE92" s="326" t="e">
        <f>IF(Plananalyse!CE92=1,VLOOKUP(CE$5,Kruistabel!$B$6:$F$9,MATCH($C92,Kruistabel!$C$5:$F$5,0)+1,FALSE)+MIN(Kruistabel!$C$15,IF($D92="Ja",Kruistabel!$C$13,0)+IF(CE$6="Ja",Kruistabel!$C$14,0)),"")</f>
        <v>#REF!</v>
      </c>
      <c r="CF92" s="326" t="e">
        <f>IF(Plananalyse!CF92=1,VLOOKUP(CF$5,Kruistabel!$B$6:$F$9,MATCH($C92,Kruistabel!$C$5:$F$5,0)+1,FALSE)+MIN(Kruistabel!$C$15,IF($D92="Ja",Kruistabel!$C$13,0)+IF(CF$6="Ja",Kruistabel!$C$14,0)),"")</f>
        <v>#REF!</v>
      </c>
      <c r="CG92" s="326" t="e">
        <f>IF(Plananalyse!CG92=1,VLOOKUP(CG$5,Kruistabel!$B$6:$F$9,MATCH($C92,Kruistabel!$C$5:$F$5,0)+1,FALSE)+MIN(Kruistabel!$C$15,IF($D92="Ja",Kruistabel!$C$13,0)+IF(CG$6="Ja",Kruistabel!$C$14,0)),"")</f>
        <v>#REF!</v>
      </c>
      <c r="CH92" s="326" t="e">
        <f>IF(Plananalyse!CH92=1,VLOOKUP(CH$5,Kruistabel!$B$6:$F$9,MATCH($C92,Kruistabel!$C$5:$F$5,0)+1,FALSE)+MIN(Kruistabel!$C$15,IF($D92="Ja",Kruistabel!$C$13,0)+IF(CH$6="Ja",Kruistabel!$C$14,0)),"")</f>
        <v>#REF!</v>
      </c>
      <c r="CI92" s="65"/>
      <c r="CJ92" s="326" t="e">
        <f ca="1">IF(Plananalyse!CJ92=1,VLOOKUP(CJ$5,Kruistabel!$B$6:$F$9,MATCH($C92,Kruistabel!$C$5:$F$5,0)+1,FALSE)+MIN(Kruistabel!$C$15,IF($D92="Ja",Kruistabel!$C$13,0)+IF(CJ$6="Ja",Kruistabel!$C$14,0)),"")</f>
        <v>#REF!</v>
      </c>
      <c r="CK92" s="326" t="e">
        <f ca="1">IF(Plananalyse!CK92=1,VLOOKUP(CK$5,Kruistabel!$B$6:$F$9,MATCH($C92,Kruistabel!$C$5:$F$5,0)+1,FALSE)+MIN(Kruistabel!$C$15,IF($D92="Ja",Kruistabel!$C$13,0)+IF(CK$6="Ja",Kruistabel!$C$14,0)),"")</f>
        <v>#REF!</v>
      </c>
      <c r="CL92" s="326" t="e">
        <f ca="1">IF(Plananalyse!CL92=1,VLOOKUP(CL$5,Kruistabel!$B$6:$F$9,MATCH($C92,Kruistabel!$C$5:$F$5,0)+1,FALSE)+MIN(Kruistabel!$C$15,IF($D92="Ja",Kruistabel!$C$13,0)+IF(CL$6="Ja",Kruistabel!$C$14,0)),"")</f>
        <v>#REF!</v>
      </c>
      <c r="CM92" s="326" t="e">
        <f ca="1">IF(Plananalyse!CM92=1,VLOOKUP(CM$5,Kruistabel!$B$6:$F$9,MATCH($C92,Kruistabel!$C$5:$F$5,0)+1,FALSE)+MIN(Kruistabel!$C$15,IF($D92="Ja",Kruistabel!$C$13,0)+IF(CM$6="Ja",Kruistabel!$C$14,0)),"")</f>
        <v>#REF!</v>
      </c>
      <c r="CN92" s="326" t="e">
        <f ca="1">IF(Plananalyse!CN92=1,VLOOKUP(CN$5,Kruistabel!$B$6:$F$9,MATCH($C92,Kruistabel!$C$5:$F$5,0)+1,FALSE)+MIN(Kruistabel!$C$15,IF($D92="Ja",Kruistabel!$C$13,0)+IF(CN$6="Ja",Kruistabel!$C$14,0)),"")</f>
        <v>#REF!</v>
      </c>
      <c r="CO92" s="326" t="e">
        <f ca="1">IF(Plananalyse!CO92=1,VLOOKUP(CO$5,Kruistabel!$B$6:$F$9,MATCH($C92,Kruistabel!$C$5:$F$5,0)+1,FALSE)+MIN(Kruistabel!$C$15,IF($D92="Ja",Kruistabel!$C$13,0)+IF(CO$6="Ja",Kruistabel!$C$14,0)),"")</f>
        <v>#REF!</v>
      </c>
      <c r="CP92" s="326" t="e">
        <f ca="1">IF(Plananalyse!CP92=1,VLOOKUP(CP$5,Kruistabel!$B$6:$F$9,MATCH($C92,Kruistabel!$C$5:$F$5,0)+1,FALSE)+MIN(Kruistabel!$C$15,IF($D92="Ja",Kruistabel!$C$13,0)+IF(CP$6="Ja",Kruistabel!$C$14,0)),"")</f>
        <v>#REF!</v>
      </c>
      <c r="CQ92" s="326" t="e">
        <f ca="1">IF(Plananalyse!CQ92=1,VLOOKUP(CQ$5,Kruistabel!$B$6:$F$9,MATCH($C92,Kruistabel!$C$5:$F$5,0)+1,FALSE)+MIN(Kruistabel!$C$15,IF($D92="Ja",Kruistabel!$C$13,0)+IF(CQ$6="Ja",Kruistabel!$C$14,0)),"")</f>
        <v>#REF!</v>
      </c>
      <c r="CR92" s="326" t="e">
        <f ca="1">IF(Plananalyse!CR92=1,VLOOKUP(CR$5,Kruistabel!$B$6:$F$9,MATCH($C92,Kruistabel!$C$5:$F$5,0)+1,FALSE)+MIN(Kruistabel!$C$15,IF($D92="Ja",Kruistabel!$C$13,0)+IF(CR$6="Ja",Kruistabel!$C$14,0)),"")</f>
        <v>#REF!</v>
      </c>
      <c r="CS92" s="326" t="e">
        <f ca="1">IF(Plananalyse!CS92=1,VLOOKUP(CS$5,Kruistabel!$B$6:$F$9,MATCH($C92,Kruistabel!$C$5:$F$5,0)+1,FALSE)+MIN(Kruistabel!$C$15,IF($D92="Ja",Kruistabel!$C$13,0)+IF(CS$6="Ja",Kruistabel!$C$14,0)),"")</f>
        <v>#REF!</v>
      </c>
      <c r="CT92" s="326" t="e">
        <f ca="1">IF(Plananalyse!CT92=1,VLOOKUP(CT$5,Kruistabel!$B$6:$F$9,MATCH($C92,Kruistabel!$C$5:$F$5,0)+1,FALSE)+MIN(Kruistabel!$C$15,IF($D92="Ja",Kruistabel!$C$13,0)+IF(CT$6="Ja",Kruistabel!$C$14,0)),"")</f>
        <v>#REF!</v>
      </c>
      <c r="CU92" s="326" t="e">
        <f ca="1">IF(Plananalyse!CU92=1,VLOOKUP(CU$5,Kruistabel!$B$6:$F$9,MATCH($C92,Kruistabel!$C$5:$F$5,0)+1,FALSE)+MIN(Kruistabel!$C$15,IF($D92="Ja",Kruistabel!$C$13,0)+IF(CU$6="Ja",Kruistabel!$C$14,0)),"")</f>
        <v>#REF!</v>
      </c>
      <c r="CV92" s="326" t="e">
        <f ca="1">IF(Plananalyse!CV92=1,VLOOKUP(CV$5,Kruistabel!$B$6:$F$9,MATCH($C92,Kruistabel!$C$5:$F$5,0)+1,FALSE)+MIN(Kruistabel!$C$15,IF($D92="Ja",Kruistabel!$C$13,0)+IF(CV$6="Ja",Kruistabel!$C$14,0)),"")</f>
        <v>#REF!</v>
      </c>
      <c r="CW92" s="326" t="e">
        <f ca="1">IF(Plananalyse!CW92=1,VLOOKUP(CW$5,Kruistabel!$B$6:$F$9,MATCH($C92,Kruistabel!$C$5:$F$5,0)+1,FALSE)+MIN(Kruistabel!$C$15,IF($D92="Ja",Kruistabel!$C$13,0)+IF(CW$6="Ja",Kruistabel!$C$14,0)),"")</f>
        <v>#REF!</v>
      </c>
      <c r="CX92" s="326" t="e">
        <f ca="1">IF(Plananalyse!CX92=1,VLOOKUP(CX$5,Kruistabel!$B$6:$F$9,MATCH($C92,Kruistabel!$C$5:$F$5,0)+1,FALSE)+MIN(Kruistabel!$C$15,IF($D92="Ja",Kruistabel!$C$13,0)+IF(CX$6="Ja",Kruistabel!$C$14,0)),"")</f>
        <v>#REF!</v>
      </c>
      <c r="CY92" s="326" t="e">
        <f ca="1">IF(Plananalyse!CY92=1,VLOOKUP(CY$5,Kruistabel!$B$6:$F$9,MATCH($C92,Kruistabel!$C$5:$F$5,0)+1,FALSE)+MIN(Kruistabel!$C$15,IF($D92="Ja",Kruistabel!$C$13,0)+IF(CY$6="Ja",Kruistabel!$C$14,0)),"")</f>
        <v>#REF!</v>
      </c>
      <c r="CZ92" s="326" t="e">
        <f ca="1">IF(Plananalyse!CZ92=1,VLOOKUP(CZ$5,Kruistabel!$B$6:$F$9,MATCH($C92,Kruistabel!$C$5:$F$5,0)+1,FALSE)+MIN(Kruistabel!$C$15,IF($D92="Ja",Kruistabel!$C$13,0)+IF(CZ$6="Ja",Kruistabel!$C$14,0)),"")</f>
        <v>#REF!</v>
      </c>
      <c r="DA92" s="326" t="e">
        <f ca="1">IF(Plananalyse!DA92=1,VLOOKUP(DA$5,Kruistabel!$B$6:$F$9,MATCH($C92,Kruistabel!$C$5:$F$5,0)+1,FALSE)+MIN(Kruistabel!$C$15,IF($D92="Ja",Kruistabel!$C$13,0)+IF(DA$6="Ja",Kruistabel!$C$14,0)),"")</f>
        <v>#REF!</v>
      </c>
      <c r="DB92" s="326" t="e">
        <f ca="1">IF(Plananalyse!DB92=1,VLOOKUP(DB$5,Kruistabel!$B$6:$F$9,MATCH($C92,Kruistabel!$C$5:$F$5,0)+1,FALSE)+MIN(Kruistabel!$C$15,IF($D92="Ja",Kruistabel!$C$13,0)+IF(DB$6="Ja",Kruistabel!$C$14,0)),"")</f>
        <v>#REF!</v>
      </c>
      <c r="DC92" s="326" t="e">
        <f ca="1">IF(Plananalyse!DC92=1,VLOOKUP(DC$5,Kruistabel!$B$6:$F$9,MATCH($C92,Kruistabel!$C$5:$F$5,0)+1,FALSE)+MIN(Kruistabel!$C$15,IF($D92="Ja",Kruistabel!$C$13,0)+IF(DC$6="Ja",Kruistabel!$C$14,0)),"")</f>
        <v>#REF!</v>
      </c>
      <c r="DD92" s="327"/>
      <c r="DE92" s="326" t="e">
        <f ca="1">IF(Plananalyse!DE92=1,VLOOKUP(DE$5,Kruistabel!$B$6:$F$9,MATCH($C92,Kruistabel!$C$5:$F$5,0)+1,FALSE)+MIN(Kruistabel!$C$15,IF($D92="Ja",Kruistabel!$C$13,0)+IF(DE$6="Ja",Kruistabel!$C$14,0)),"")</f>
        <v>#REF!</v>
      </c>
      <c r="DF92" s="326" t="e">
        <f ca="1">IF(Plananalyse!DF92=1,VLOOKUP(DF$5,Kruistabel!$B$6:$F$9,MATCH($C92,Kruistabel!$C$5:$F$5,0)+1,FALSE)+MIN(Kruistabel!$C$15,IF($D92="Ja",Kruistabel!$C$13,0)+IF(DF$6="Ja",Kruistabel!$C$14,0)),"")</f>
        <v>#REF!</v>
      </c>
      <c r="DG92" s="326" t="e">
        <f ca="1">IF(Plananalyse!DG92=1,VLOOKUP(DG$5,Kruistabel!$B$6:$F$9,MATCH($C92,Kruistabel!$C$5:$F$5,0)+1,FALSE)+MIN(Kruistabel!$C$15,IF($D92="Ja",Kruistabel!$C$13,0)+IF(DG$6="Ja",Kruistabel!$C$14,0)),"")</f>
        <v>#REF!</v>
      </c>
      <c r="DH92" s="326" t="e">
        <f ca="1">IF(Plananalyse!DH92=1,VLOOKUP(DH$5,Kruistabel!$B$6:$F$9,MATCH($C92,Kruistabel!$C$5:$F$5,0)+1,FALSE)+MIN(Kruistabel!$C$15,IF($D92="Ja",Kruistabel!$C$13,0)+IF(DH$6="Ja",Kruistabel!$C$14,0)),"")</f>
        <v>#REF!</v>
      </c>
      <c r="DI92" s="326" t="e">
        <f ca="1">IF(Plananalyse!DI92=1,VLOOKUP(DI$5,Kruistabel!$B$6:$F$9,MATCH($C92,Kruistabel!$C$5:$F$5,0)+1,FALSE)+MIN(Kruistabel!$C$15,IF($D92="Ja",Kruistabel!$C$13,0)+IF(DI$6="Ja",Kruistabel!$C$14,0)),"")</f>
        <v>#REF!</v>
      </c>
      <c r="DJ92" s="326" t="e">
        <f ca="1">IF(Plananalyse!DJ92=1,VLOOKUP(DJ$5,Kruistabel!$B$6:$F$9,MATCH($C92,Kruistabel!$C$5:$F$5,0)+1,FALSE)+MIN(Kruistabel!$C$15,IF($D92="Ja",Kruistabel!$C$13,0)+IF(DJ$6="Ja",Kruistabel!$C$14,0)),"")</f>
        <v>#REF!</v>
      </c>
      <c r="DK92" s="326" t="e">
        <f ca="1">IF(Plananalyse!DK92=1,VLOOKUP(DK$5,Kruistabel!$B$6:$F$9,MATCH($C92,Kruistabel!$C$5:$F$5,0)+1,FALSE)+MIN(Kruistabel!$C$15,IF($D92="Ja",Kruistabel!$C$13,0)+IF(DK$6="Ja",Kruistabel!$C$14,0)),"")</f>
        <v>#REF!</v>
      </c>
      <c r="DL92" s="326" t="e">
        <f ca="1">IF(Plananalyse!DL92=1,VLOOKUP(DL$5,Kruistabel!$B$6:$F$9,MATCH($C92,Kruistabel!$C$5:$F$5,0)+1,FALSE)+MIN(Kruistabel!$C$15,IF($D92="Ja",Kruistabel!$C$13,0)+IF(DL$6="Ja",Kruistabel!$C$14,0)),"")</f>
        <v>#REF!</v>
      </c>
      <c r="DM92" s="327"/>
      <c r="DN92" s="326" t="e">
        <f ca="1">IF(Plananalyse!DN92=1,VLOOKUP(DN$5,Kruistabel!$B$6:$F$9,MATCH($C92,Kruistabel!$C$5:$F$5,0)+1,FALSE)+MIN(Kruistabel!$C$15,IF($D92="Ja",Kruistabel!$C$13,0)+IF(DN$6="Ja",Kruistabel!$C$14,0)),"")</f>
        <v>#REF!</v>
      </c>
      <c r="DO92" s="326" t="e">
        <f ca="1">IF(Plananalyse!DO92=1,VLOOKUP(DO$5,Kruistabel!$B$6:$F$9,MATCH($C92,Kruistabel!$C$5:$F$5,0)+1,FALSE)+MIN(Kruistabel!$C$15,IF($D92="Ja",Kruistabel!$C$13,0)+IF(DO$6="Ja",Kruistabel!$C$14,0)),"")</f>
        <v>#REF!</v>
      </c>
      <c r="DP92" s="326" t="e">
        <f ca="1">IF(Plananalyse!DP92=1,VLOOKUP(DP$5,Kruistabel!$B$6:$F$9,MATCH($C92,Kruistabel!$C$5:$F$5,0)+1,FALSE)+MIN(Kruistabel!$C$15,IF($D92="Ja",Kruistabel!$C$13,0)+IF(DP$6="Ja",Kruistabel!$C$14,0)),"")</f>
        <v>#REF!</v>
      </c>
      <c r="DQ92" s="326" t="e">
        <f ca="1">IF(Plananalyse!DQ92=1,VLOOKUP(DQ$5,Kruistabel!$B$6:$F$9,MATCH($C92,Kruistabel!$C$5:$F$5,0)+1,FALSE)+MIN(Kruistabel!$C$15,IF($D92="Ja",Kruistabel!$C$13,0)+IF(DQ$6="Ja",Kruistabel!$C$14,0)),"")</f>
        <v>#REF!</v>
      </c>
      <c r="DR92" s="326" t="e">
        <f ca="1">IF(Plananalyse!DR92=1,VLOOKUP(DR$5,Kruistabel!$B$6:$F$9,MATCH($C92,Kruistabel!$C$5:$F$5,0)+1,FALSE)+MIN(Kruistabel!$C$15,IF($D92="Ja",Kruistabel!$C$13,0)+IF(DR$6="Ja",Kruistabel!$C$14,0)),"")</f>
        <v>#REF!</v>
      </c>
      <c r="DS92" s="326" t="e">
        <f ca="1">IF(Plananalyse!DS92=1,VLOOKUP(DS$5,Kruistabel!$B$6:$F$9,MATCH($C92,Kruistabel!$C$5:$F$5,0)+1,FALSE)+MIN(Kruistabel!$C$15,IF($D92="Ja",Kruistabel!$C$13,0)+IF(DS$6="Ja",Kruistabel!$C$14,0)),"")</f>
        <v>#REF!</v>
      </c>
      <c r="DT92" s="326" t="e">
        <f ca="1">IF(Plananalyse!DT92=1,VLOOKUP(DT$5,Kruistabel!$B$6:$F$9,MATCH($C92,Kruistabel!$C$5:$F$5,0)+1,FALSE)+MIN(Kruistabel!$C$15,IF($D92="Ja",Kruistabel!$C$13,0)+IF(DT$6="Ja",Kruistabel!$C$14,0)),"")</f>
        <v>#REF!</v>
      </c>
      <c r="DU92" s="326" t="e">
        <f ca="1">IF(Plananalyse!DU92=1,VLOOKUP(DU$5,Kruistabel!$B$6:$F$9,MATCH($C92,Kruistabel!$C$5:$F$5,0)+1,FALSE)+MIN(Kruistabel!$C$15,IF($D92="Ja",Kruistabel!$C$13,0)+IF(DU$6="Ja",Kruistabel!$C$14,0)),"")</f>
        <v>#REF!</v>
      </c>
      <c r="DV92" s="326" t="e">
        <f ca="1">IF(Plananalyse!DV92=1,VLOOKUP(DV$5,Kruistabel!$B$6:$F$9,MATCH($C92,Kruistabel!$C$5:$F$5,0)+1,FALSE)+MIN(Kruistabel!$C$15,IF($D92="Ja",Kruistabel!$C$13,0)+IF(DV$6="Ja",Kruistabel!$C$14,0)),"")</f>
        <v>#REF!</v>
      </c>
      <c r="DW92" s="326" t="e">
        <f ca="1">IF(Plananalyse!DW92=1,VLOOKUP(DW$5,Kruistabel!$B$6:$F$9,MATCH($C92,Kruistabel!$C$5:$F$5,0)+1,FALSE)+MIN(Kruistabel!$C$15,IF($D92="Ja",Kruistabel!$C$13,0)+IF(DW$6="Ja",Kruistabel!$C$14,0)),"")</f>
        <v>#REF!</v>
      </c>
      <c r="DX92" s="326" t="e">
        <f ca="1">IF(Plananalyse!DX92=1,VLOOKUP(DX$5,Kruistabel!$B$6:$F$9,MATCH($C92,Kruistabel!$C$5:$F$5,0)+1,FALSE)+MIN(Kruistabel!$C$15,IF($D92="Ja",Kruistabel!$C$13,0)+IF(DX$6="Ja",Kruistabel!$C$14,0)),"")</f>
        <v>#REF!</v>
      </c>
      <c r="DY92" s="327"/>
      <c r="DZ92" s="326" t="e">
        <f ca="1">IF(Plananalyse!DZ92=1,VLOOKUP(DZ$5,Kruistabel!$B$6:$F$9,MATCH($C92,Kruistabel!$C$5:$F$5,0)+1,FALSE)+MIN(Kruistabel!$C$15,IF($D92="Ja",Kruistabel!$C$13,0)+IF(DZ$6="Ja",Kruistabel!$C$14,0)),"")</f>
        <v>#REF!</v>
      </c>
      <c r="EA92" s="326" t="e">
        <f ca="1">IF(Plananalyse!EA92=1,VLOOKUP(EA$5,Kruistabel!$B$6:$F$9,MATCH($C92,Kruistabel!$C$5:$F$5,0)+1,FALSE)+MIN(Kruistabel!$C$15,IF($D92="Ja",Kruistabel!$C$13,0)+IF(EA$6="Ja",Kruistabel!$C$14,0)),"")</f>
        <v>#REF!</v>
      </c>
      <c r="EB92" s="326" t="e">
        <f ca="1">IF(Plananalyse!EB92=1,VLOOKUP(EB$5,Kruistabel!$B$6:$F$9,MATCH($C92,Kruistabel!$C$5:$F$5,0)+1,FALSE)+MIN(Kruistabel!$C$15,IF($D92="Ja",Kruistabel!$C$13,0)+IF(EB$6="Ja",Kruistabel!$C$14,0)),"")</f>
        <v>#REF!</v>
      </c>
      <c r="EC92" s="326" t="e">
        <f ca="1">IF(Plananalyse!EC92=1,VLOOKUP(EC$5,Kruistabel!$B$6:$F$9,MATCH($C92,Kruistabel!$C$5:$F$5,0)+1,FALSE)+MIN(Kruistabel!$C$15,IF($D92="Ja",Kruistabel!$C$13,0)+IF(EC$6="Ja",Kruistabel!$C$14,0)),"")</f>
        <v>#REF!</v>
      </c>
      <c r="ED92" s="327"/>
      <c r="EE92" s="326" t="e">
        <f ca="1">IF(Plananalyse!EE92=1,VLOOKUP(EE$5,Kruistabel!$B$6:$F$9,MATCH($C92,Kruistabel!$C$5:$F$5,0)+1,FALSE)+MIN(Kruistabel!$C$15,IF($D92="Ja",Kruistabel!$C$13,0)+IF(EE$6="Ja",Kruistabel!$C$14,0)),"")</f>
        <v>#REF!</v>
      </c>
      <c r="EF92" s="326" t="e">
        <f ca="1">IF(Plananalyse!EF92=1,VLOOKUP(EF$5,Kruistabel!$B$6:$F$9,MATCH($C92,Kruistabel!$C$5:$F$5,0)+1,FALSE)+MIN(Kruistabel!$C$15,IF($D92="Ja",Kruistabel!$C$13,0)+IF(EF$6="Ja",Kruistabel!$C$14,0)),"")</f>
        <v>#REF!</v>
      </c>
      <c r="EG92" s="326" t="e">
        <f ca="1">IF(Plananalyse!EG92=1,VLOOKUP(EG$5,Kruistabel!$B$6:$F$9,MATCH($C92,Kruistabel!$C$5:$F$5,0)+1,FALSE)+MIN(Kruistabel!$C$15,IF($D92="Ja",Kruistabel!$C$13,0)+IF(EG$6="Ja",Kruistabel!$C$14,0)),"")</f>
        <v>#REF!</v>
      </c>
      <c r="EH92" s="326" t="e">
        <f ca="1">IF(Plananalyse!EH92=1,VLOOKUP(EH$5,Kruistabel!$B$6:$F$9,MATCH($C92,Kruistabel!$C$5:$F$5,0)+1,FALSE)+MIN(Kruistabel!$C$15,IF($D92="Ja",Kruistabel!$C$13,0)+IF(EH$6="Ja",Kruistabel!$C$14,0)),"")</f>
        <v>#REF!</v>
      </c>
      <c r="EI92" s="326" t="e">
        <f ca="1">IF(Plananalyse!EI92=1,VLOOKUP(EI$5,Kruistabel!$B$6:$F$9,MATCH($C92,Kruistabel!$C$5:$F$5,0)+1,FALSE)+MIN(Kruistabel!$C$15,IF($D92="Ja",Kruistabel!$C$13,0)+IF(EI$6="Ja",Kruistabel!$C$14,0)),"")</f>
        <v>#REF!</v>
      </c>
      <c r="EJ92" s="331" t="str">
        <f>IF(Plananalyse!EJ92=1,VLOOKUP(EJ$5,Kruistabel!$B$6:$F$9,MATCH($C92,Kruistabel!$C$5:$F$5,0)+1,FALSE)+MIN(Kruistabel!$C$15,IF($D92="Ja",Kruistabel!$C$13,0)+IF(EJ$6="Ja",Kruistabel!$C$14,0)),"")</f>
        <v/>
      </c>
      <c r="EK92" s="164"/>
      <c r="EL92" s="164"/>
      <c r="EM92" s="164"/>
      <c r="EN92" s="164"/>
    </row>
    <row r="93" spans="1:144" hidden="1">
      <c r="B93" s="1"/>
      <c r="C93" s="168"/>
      <c r="D93" s="168"/>
      <c r="E93" s="29"/>
      <c r="F93" s="171"/>
      <c r="G93" s="170"/>
      <c r="H93" s="170"/>
      <c r="I93" s="170"/>
      <c r="J93" s="170"/>
      <c r="K93" s="170"/>
      <c r="L93" s="170"/>
      <c r="M93" s="170"/>
      <c r="N93" s="170"/>
      <c r="O93" s="170"/>
      <c r="P93" s="170"/>
      <c r="Q93" s="170"/>
      <c r="R93" s="170"/>
      <c r="S93" s="170"/>
      <c r="T93" s="170"/>
      <c r="U93" s="170"/>
      <c r="V93" s="170"/>
      <c r="W93" s="170"/>
      <c r="X93" s="170"/>
      <c r="Y93" s="170"/>
      <c r="Z93" s="170"/>
      <c r="AA93" s="170"/>
      <c r="AB93" s="170"/>
      <c r="AC93" s="170"/>
      <c r="AD93" s="170"/>
      <c r="AE93" s="170"/>
      <c r="AF93" s="170"/>
      <c r="AG93" s="170"/>
      <c r="AH93" s="170"/>
      <c r="AI93" s="170"/>
      <c r="AJ93" s="170"/>
      <c r="AK93" s="170"/>
      <c r="AL93" s="170"/>
      <c r="AM93" s="170"/>
      <c r="AN93" s="171"/>
      <c r="AO93" s="170"/>
      <c r="AP93" s="170"/>
      <c r="AQ93" s="170"/>
      <c r="AR93" s="170"/>
      <c r="AS93" s="170"/>
      <c r="AT93" s="170"/>
      <c r="AU93" s="170"/>
      <c r="AV93" s="170"/>
      <c r="AW93" s="170"/>
      <c r="AX93" s="170"/>
      <c r="AY93" s="171"/>
      <c r="AZ93" s="170"/>
      <c r="BA93" s="170"/>
      <c r="BB93" s="170"/>
      <c r="BC93" s="170"/>
      <c r="BD93" s="170"/>
      <c r="BE93" s="170"/>
      <c r="BF93" s="170"/>
      <c r="BG93" s="170"/>
      <c r="BH93" s="170"/>
      <c r="BI93" s="171"/>
      <c r="BJ93" s="170"/>
      <c r="BK93" s="170"/>
      <c r="BL93" s="170"/>
      <c r="BM93" s="170"/>
      <c r="BN93" s="170"/>
      <c r="BO93" s="170"/>
      <c r="BP93" s="170"/>
      <c r="BQ93" s="170"/>
      <c r="BR93" s="170"/>
      <c r="BS93" s="170"/>
      <c r="BT93" s="171"/>
      <c r="BU93" s="170"/>
      <c r="BV93" s="170"/>
      <c r="BW93" s="170"/>
      <c r="BX93" s="170"/>
      <c r="BY93" s="171"/>
      <c r="BZ93" s="170"/>
      <c r="CA93" s="170"/>
      <c r="CB93" s="170"/>
      <c r="CC93" s="170"/>
      <c r="CD93" s="170"/>
      <c r="CE93" s="170"/>
      <c r="CF93" s="170"/>
      <c r="CG93" s="170"/>
      <c r="CH93" s="170"/>
      <c r="CI93" s="171"/>
      <c r="CJ93" s="170"/>
      <c r="CK93" s="170"/>
      <c r="CL93" s="170"/>
      <c r="CM93" s="170"/>
      <c r="CN93" s="170"/>
      <c r="CO93" s="170"/>
      <c r="CP93" s="170"/>
      <c r="CQ93" s="170"/>
      <c r="CR93" s="170"/>
      <c r="CS93" s="170"/>
      <c r="CT93" s="170"/>
      <c r="CU93" s="170"/>
      <c r="CV93" s="170"/>
      <c r="CW93" s="170"/>
      <c r="CX93" s="170"/>
      <c r="CY93" s="170"/>
      <c r="CZ93" s="170"/>
      <c r="DA93" s="170"/>
      <c r="DB93" s="170"/>
      <c r="DC93" s="170"/>
      <c r="DD93" s="171"/>
      <c r="DE93" s="170"/>
      <c r="DF93" s="170"/>
      <c r="DG93" s="170"/>
      <c r="DH93" s="170"/>
      <c r="DI93" s="170"/>
      <c r="DJ93" s="170"/>
      <c r="DK93" s="170"/>
      <c r="DL93" s="170"/>
      <c r="DM93" s="171"/>
      <c r="DN93" s="170"/>
      <c r="DO93" s="170"/>
      <c r="DP93" s="170"/>
      <c r="DQ93" s="170"/>
      <c r="DR93" s="170"/>
      <c r="DS93" s="170"/>
      <c r="DT93" s="170"/>
      <c r="DU93" s="170"/>
      <c r="DV93" s="170"/>
      <c r="DW93" s="170"/>
      <c r="DX93" s="170"/>
      <c r="DY93" s="171"/>
      <c r="DZ93" s="170"/>
      <c r="EA93" s="170"/>
      <c r="EB93" s="170"/>
      <c r="EC93" s="170"/>
      <c r="ED93" s="171"/>
      <c r="EE93" s="170"/>
      <c r="EF93" s="170"/>
      <c r="EG93" s="170"/>
      <c r="EH93" s="170"/>
      <c r="EI93" s="170"/>
      <c r="EJ93" s="164"/>
      <c r="EK93" s="164"/>
      <c r="EL93" s="164"/>
      <c r="EM93" s="164"/>
      <c r="EN93" s="164"/>
    </row>
    <row r="94" spans="1:144" collapsed="1">
      <c r="B94" s="101" t="s">
        <v>188</v>
      </c>
      <c r="C94" s="65"/>
      <c r="D94" s="65"/>
      <c r="E94" s="119">
        <f>IF(AND(D94="laag",$D$3=1),0,_xlfn.IFNA(IF(VLOOKUP($B94,Classificatietabel!$B$6:$H$91,$E$5,FALSE)="Ja",1,0),""))</f>
        <v>1</v>
      </c>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5"/>
      <c r="BA94" s="65"/>
      <c r="BB94" s="65"/>
      <c r="BC94" s="65"/>
      <c r="BD94" s="65"/>
      <c r="BE94" s="65"/>
      <c r="BF94" s="65"/>
      <c r="BG94" s="65"/>
      <c r="BH94" s="65"/>
      <c r="BI94" s="65"/>
      <c r="BJ94" s="65"/>
      <c r="BK94" s="65"/>
      <c r="BL94" s="65"/>
      <c r="BM94" s="65"/>
      <c r="BN94" s="65"/>
      <c r="BO94" s="65"/>
      <c r="BP94" s="65"/>
      <c r="BQ94" s="65"/>
      <c r="BR94" s="65"/>
      <c r="BS94" s="65"/>
      <c r="BT94" s="65"/>
      <c r="BU94" s="98"/>
      <c r="BV94" s="98"/>
      <c r="BW94" s="98"/>
      <c r="BX94" s="98"/>
      <c r="BY94" s="65"/>
      <c r="BZ94" s="65"/>
      <c r="CA94" s="65"/>
      <c r="CB94" s="65"/>
      <c r="CC94" s="65"/>
      <c r="CD94" s="65"/>
      <c r="CE94" s="65"/>
      <c r="CF94" s="65"/>
      <c r="CG94" s="65"/>
      <c r="CH94" s="65"/>
      <c r="CI94" s="65"/>
      <c r="CJ94" s="65"/>
      <c r="CK94" s="65"/>
      <c r="CL94" s="65"/>
      <c r="CM94" s="65"/>
      <c r="CN94" s="65"/>
      <c r="CO94" s="65"/>
      <c r="CP94" s="65"/>
      <c r="CQ94" s="65"/>
      <c r="CR94" s="65"/>
      <c r="CS94" s="65"/>
      <c r="CT94" s="65"/>
      <c r="CU94" s="65"/>
      <c r="CV94" s="65"/>
      <c r="CW94" s="65"/>
      <c r="CX94" s="65"/>
      <c r="CY94" s="65"/>
      <c r="CZ94" s="65"/>
      <c r="DA94" s="65"/>
      <c r="DB94" s="65"/>
      <c r="DC94" s="65"/>
      <c r="DD94" s="65"/>
      <c r="DE94" s="65"/>
      <c r="DF94" s="65"/>
      <c r="DG94" s="65"/>
      <c r="DH94" s="65"/>
      <c r="DI94" s="65"/>
      <c r="DJ94" s="65"/>
      <c r="DK94" s="65"/>
      <c r="DL94" s="65"/>
      <c r="DM94" s="65"/>
      <c r="DN94" s="65"/>
      <c r="DO94" s="65"/>
      <c r="DP94" s="65"/>
      <c r="DQ94" s="65"/>
      <c r="DR94" s="65"/>
      <c r="DS94" s="65"/>
      <c r="DT94" s="65"/>
      <c r="DU94" s="65"/>
      <c r="DV94" s="65"/>
      <c r="DW94" s="65"/>
      <c r="DX94" s="65"/>
      <c r="DY94" s="65"/>
      <c r="DZ94" s="65"/>
      <c r="EA94" s="65"/>
      <c r="EB94" s="65"/>
      <c r="EC94" s="65"/>
      <c r="ED94" s="65"/>
      <c r="EE94" s="65"/>
      <c r="EF94" s="65"/>
      <c r="EG94" s="65"/>
      <c r="EH94" s="65"/>
      <c r="EI94" s="65"/>
    </row>
    <row r="95" spans="1:144">
      <c r="B95" s="337" t="s">
        <v>189</v>
      </c>
      <c r="C95" s="160" t="str">
        <f>_xlfn.IFNA(VLOOKUP($B95,Classificatietabel!$B$6:$I$91,C$7,FALSE),"")</f>
        <v>normaal</v>
      </c>
      <c r="D95" s="160" t="str">
        <f>_xlfn.IFNA(VLOOKUP($B95,Classificatietabel!$B$6:$I$91,D$7,FALSE),"")</f>
        <v>neen</v>
      </c>
      <c r="E95" s="119">
        <f>IF(AND(D95="laag",$D$3=1),0,_xlfn.IFNA(IF(VLOOKUP($B95,Classificatietabel!$B$6:$H$91,$E$5,FALSE)="Ja",1,0),""))</f>
        <v>1</v>
      </c>
      <c r="F95" s="163"/>
      <c r="G95" s="326">
        <f>IF(Plananalyse!G95=1,VLOOKUP(G$5,Kruistabel!$B$6:$F$9,MATCH($C95,Kruistabel!$C$5:$F$5,0)+1,FALSE)+MIN(Kruistabel!$C$15,IF($D95="Ja",Kruistabel!$C$13,0)+IF(G$6="Ja",Kruistabel!$C$14,0)),"")</f>
        <v>28</v>
      </c>
      <c r="H95" s="326">
        <f>IF(Plananalyse!H95=1,VLOOKUP(H$5,Kruistabel!$B$6:$F$9,MATCH($C95,Kruistabel!$C$5:$F$5,0)+1,FALSE)+MIN(Kruistabel!$C$15,IF($D95="Ja",Kruistabel!$C$13,0)+IF(H$6="Ja",Kruistabel!$C$14,0)),"")</f>
        <v>28</v>
      </c>
      <c r="I95" s="326">
        <f>IF(Plananalyse!I95=1,VLOOKUP(I$5,Kruistabel!$B$6:$F$9,MATCH($C95,Kruistabel!$C$5:$F$5,0)+1,FALSE)+MIN(Kruistabel!$C$15,IF($D95="Ja",Kruistabel!$C$13,0)+IF(I$6="Ja",Kruistabel!$C$14,0)),"")</f>
        <v>40</v>
      </c>
      <c r="J95" s="326">
        <f>IF(Plananalyse!J95=1,VLOOKUP(J$5,Kruistabel!$B$6:$F$9,MATCH($C95,Kruistabel!$C$5:$F$5,0)+1,FALSE)+MIN(Kruistabel!$C$15,IF($D95="Ja",Kruistabel!$C$13,0)+IF(J$6="Ja",Kruistabel!$C$14,0)),"")</f>
        <v>28</v>
      </c>
      <c r="K95" s="326">
        <f>IF(Plananalyse!K95=1,VLOOKUP(K$5,Kruistabel!$B$6:$F$9,MATCH($C95,Kruistabel!$C$5:$F$5,0)+1,FALSE)+MIN(Kruistabel!$C$15,IF($D95="Ja",Kruistabel!$C$13,0)+IF(K$6="Ja",Kruistabel!$C$14,0)),"")</f>
        <v>28</v>
      </c>
      <c r="L95" s="326">
        <f>IF(Plananalyse!L95=1,VLOOKUP(L$5,Kruistabel!$B$6:$F$9,MATCH($C95,Kruistabel!$C$5:$F$5,0)+1,FALSE)+MIN(Kruistabel!$C$15,IF($D95="Ja",Kruistabel!$C$13,0)+IF(L$6="Ja",Kruistabel!$C$14,0)),"")</f>
        <v>28</v>
      </c>
      <c r="M95" s="326">
        <f>IF(Plananalyse!M95=1,VLOOKUP(M$5,Kruistabel!$B$6:$F$9,MATCH($C95,Kruistabel!$C$5:$F$5,0)+1,FALSE)+MIN(Kruistabel!$C$15,IF($D95="Ja",Kruistabel!$C$13,0)+IF(M$6="Ja",Kruistabel!$C$14,0)),"")</f>
        <v>44</v>
      </c>
      <c r="N95" s="326">
        <f>IF(Plananalyse!N95=1,VLOOKUP(N$5,Kruistabel!$B$6:$F$9,MATCH($C95,Kruistabel!$C$5:$F$5,0)+1,FALSE)+MIN(Kruistabel!$C$15,IF($D95="Ja",Kruistabel!$C$13,0)+IF(N$6="Ja",Kruistabel!$C$14,0)),"")</f>
        <v>44</v>
      </c>
      <c r="O95" s="326">
        <f>IF(Plananalyse!O95=1,VLOOKUP(O$5,Kruistabel!$B$6:$F$9,MATCH($C95,Kruistabel!$C$5:$F$5,0)+1,FALSE)+MIN(Kruistabel!$C$15,IF($D95="Ja",Kruistabel!$C$13,0)+IF(O$6="Ja",Kruistabel!$C$14,0)),"")</f>
        <v>44</v>
      </c>
      <c r="P95" s="326">
        <f>IF(Plananalyse!P95=1,VLOOKUP(P$5,Kruistabel!$B$6:$F$9,MATCH($C95,Kruistabel!$C$5:$F$5,0)+1,FALSE)+MIN(Kruistabel!$C$15,IF($D95="Ja",Kruistabel!$C$13,0)+IF(P$6="Ja",Kruistabel!$C$14,0)),"")</f>
        <v>48</v>
      </c>
      <c r="Q95" s="326">
        <f>IF(Plananalyse!Q95=1,VLOOKUP(Q$5,Kruistabel!$B$6:$F$9,MATCH($C95,Kruistabel!$C$5:$F$5,0)+1,FALSE)+MIN(Kruistabel!$C$15,IF($D95="Ja",Kruistabel!$C$13,0)+IF(Q$6="Ja",Kruistabel!$C$14,0)),"")</f>
        <v>40</v>
      </c>
      <c r="R95" s="326">
        <f>IF(Plananalyse!R95=1,VLOOKUP(R$5,Kruistabel!$B$6:$F$9,MATCH($C95,Kruistabel!$C$5:$F$5,0)+1,FALSE)+MIN(Kruistabel!$C$15,IF($D95="Ja",Kruistabel!$C$13,0)+IF(R$6="Ja",Kruistabel!$C$14,0)),"")</f>
        <v>44</v>
      </c>
      <c r="S95" s="326">
        <f>IF(Plananalyse!S95=1,VLOOKUP(S$5,Kruistabel!$B$6:$F$9,MATCH($C95,Kruistabel!$C$5:$F$5,0)+1,FALSE)+MIN(Kruistabel!$C$15,IF($D95="Ja",Kruistabel!$C$13,0)+IF(S$6="Ja",Kruistabel!$C$14,0)),"")</f>
        <v>28</v>
      </c>
      <c r="T95" s="326">
        <f>IF(Plananalyse!T95=1,VLOOKUP(T$5,Kruistabel!$B$6:$F$9,MATCH($C95,Kruistabel!$C$5:$F$5,0)+1,FALSE)+MIN(Kruistabel!$C$15,IF($D95="Ja",Kruistabel!$C$13,0)+IF(T$6="Ja",Kruistabel!$C$14,0)),"")</f>
        <v>28</v>
      </c>
      <c r="U95" s="326">
        <f>IF(Plananalyse!U95=1,VLOOKUP(U$5,Kruistabel!$B$6:$F$9,MATCH($C95,Kruistabel!$C$5:$F$5,0)+1,FALSE)+MIN(Kruistabel!$C$15,IF($D95="Ja",Kruistabel!$C$13,0)+IF(U$6="Ja",Kruistabel!$C$14,0)),"")</f>
        <v>28</v>
      </c>
      <c r="V95" s="326">
        <f>IF(Plananalyse!V95=1,VLOOKUP(V$5,Kruistabel!$B$6:$F$9,MATCH($C95,Kruistabel!$C$5:$F$5,0)+1,FALSE)+MIN(Kruistabel!$C$15,IF($D95="Ja",Kruistabel!$C$13,0)+IF(V$6="Ja",Kruistabel!$C$14,0)),"")</f>
        <v>28</v>
      </c>
      <c r="W95" s="326">
        <f>IF(Plananalyse!W95=1,VLOOKUP(W$5,Kruistabel!$B$6:$F$9,MATCH($C95,Kruistabel!$C$5:$F$5,0)+1,FALSE)+MIN(Kruistabel!$C$15,IF($D95="Ja",Kruistabel!$C$13,0)+IF(W$6="Ja",Kruistabel!$C$14,0)),"")</f>
        <v>28</v>
      </c>
      <c r="X95" s="326">
        <f>IF(Plananalyse!X95=1,VLOOKUP(X$5,Kruistabel!$B$6:$F$9,MATCH($C95,Kruistabel!$C$5:$F$5,0)+1,FALSE)+MIN(Kruistabel!$C$15,IF($D95="Ja",Kruistabel!$C$13,0)+IF(X$6="Ja",Kruistabel!$C$14,0)),"")</f>
        <v>28</v>
      </c>
      <c r="Y95" s="326">
        <f>IF(Plananalyse!Y95=1,VLOOKUP(Y$5,Kruistabel!$B$6:$F$9,MATCH($C95,Kruistabel!$C$5:$F$5,0)+1,FALSE)+MIN(Kruistabel!$C$15,IF($D95="Ja",Kruistabel!$C$13,0)+IF(Y$6="Ja",Kruistabel!$C$14,0)),"")</f>
        <v>40</v>
      </c>
      <c r="Z95" s="326">
        <f>IF(Plananalyse!Z95=1,VLOOKUP(Z$5,Kruistabel!$B$6:$F$9,MATCH($C95,Kruistabel!$C$5:$F$5,0)+1,FALSE)+MIN(Kruistabel!$C$15,IF($D95="Ja",Kruistabel!$C$13,0)+IF(Z$6="Ja",Kruistabel!$C$14,0)),"")</f>
        <v>28</v>
      </c>
      <c r="AA95" s="326">
        <f>IF(Plananalyse!AA95=1,VLOOKUP(AA$5,Kruistabel!$B$6:$F$9,MATCH($C95,Kruistabel!$C$5:$F$5,0)+1,FALSE)+MIN(Kruistabel!$C$15,IF($D95="Ja",Kruistabel!$C$13,0)+IF(AA$6="Ja",Kruistabel!$C$14,0)),"")</f>
        <v>28</v>
      </c>
      <c r="AB95" s="326">
        <f>IF(Plananalyse!AB95=1,VLOOKUP(AB$5,Kruistabel!$B$6:$F$9,MATCH($C95,Kruistabel!$C$5:$F$5,0)+1,FALSE)+MIN(Kruistabel!$C$15,IF($D95="Ja",Kruistabel!$C$13,0)+IF(AB$6="Ja",Kruistabel!$C$14,0)),"")</f>
        <v>28</v>
      </c>
      <c r="AC95" s="326">
        <f>IF(Plananalyse!AC95=1,VLOOKUP(AC$5,Kruistabel!$B$6:$F$9,MATCH($C95,Kruistabel!$C$5:$F$5,0)+1,FALSE)+MIN(Kruistabel!$C$15,IF($D95="Ja",Kruistabel!$C$13,0)+IF(AC$6="Ja",Kruistabel!$C$14,0)),"")</f>
        <v>28</v>
      </c>
      <c r="AD95" s="326">
        <f>IF(Plananalyse!AD95=1,VLOOKUP(AD$5,Kruistabel!$B$6:$F$9,MATCH($C95,Kruistabel!$C$5:$F$5,0)+1,FALSE)+MIN(Kruistabel!$C$15,IF($D95="Ja",Kruistabel!$C$13,0)+IF(AD$6="Ja",Kruistabel!$C$14,0)),"")</f>
        <v>28</v>
      </c>
      <c r="AE95" s="326">
        <f>IF(Plananalyse!AE95=1,VLOOKUP(AE$5,Kruistabel!$B$6:$F$9,MATCH($C95,Kruistabel!$C$5:$F$5,0)+1,FALSE)+MIN(Kruistabel!$C$15,IF($D95="Ja",Kruistabel!$C$13,0)+IF(AE$6="Ja",Kruistabel!$C$14,0)),"")</f>
        <v>28</v>
      </c>
      <c r="AF95" s="326">
        <f>IF(Plananalyse!AF95=1,VLOOKUP(AF$5,Kruistabel!$B$6:$F$9,MATCH($C95,Kruistabel!$C$5:$F$5,0)+1,FALSE)+MIN(Kruistabel!$C$15,IF($D95="Ja",Kruistabel!$C$13,0)+IF(AF$6="Ja",Kruistabel!$C$14,0)),"")</f>
        <v>28</v>
      </c>
      <c r="AG95" s="326">
        <f>IF(Plananalyse!AG95=1,VLOOKUP(AG$5,Kruistabel!$B$6:$F$9,MATCH($C95,Kruistabel!$C$5:$F$5,0)+1,FALSE)+MIN(Kruistabel!$C$15,IF($D95="Ja",Kruistabel!$C$13,0)+IF(AG$6="Ja",Kruistabel!$C$14,0)),"")</f>
        <v>28</v>
      </c>
      <c r="AH95" s="326">
        <f>IF(Plananalyse!AH95=1,VLOOKUP(AH$5,Kruistabel!$B$6:$F$9,MATCH($C95,Kruistabel!$C$5:$F$5,0)+1,FALSE)+MIN(Kruistabel!$C$15,IF($D95="Ja",Kruistabel!$C$13,0)+IF(AH$6="Ja",Kruistabel!$C$14,0)),"")</f>
        <v>28</v>
      </c>
      <c r="AI95" s="326">
        <f>IF(Plananalyse!AI95=1,VLOOKUP(AI$5,Kruistabel!$B$6:$F$9,MATCH($C95,Kruistabel!$C$5:$F$5,0)+1,FALSE)+MIN(Kruistabel!$C$15,IF($D95="Ja",Kruistabel!$C$13,0)+IF(AI$6="Ja",Kruistabel!$C$14,0)),"")</f>
        <v>28</v>
      </c>
      <c r="AJ95" s="326">
        <f>IF(Plananalyse!AJ95=1,VLOOKUP(AJ$5,Kruistabel!$B$6:$F$9,MATCH($C95,Kruistabel!$C$5:$F$5,0)+1,FALSE)+MIN(Kruistabel!$C$15,IF($D95="Ja",Kruistabel!$C$13,0)+IF(AJ$6="Ja",Kruistabel!$C$14,0)),"")</f>
        <v>28</v>
      </c>
      <c r="AK95" s="326">
        <f>IF(Plananalyse!AK95=1,VLOOKUP(AK$5,Kruistabel!$B$6:$F$9,MATCH($C95,Kruistabel!$C$5:$F$5,0)+1,FALSE)+MIN(Kruistabel!$C$15,IF($D95="Ja",Kruistabel!$C$13,0)+IF(AK$6="Ja",Kruistabel!$C$14,0)),"")</f>
        <v>42</v>
      </c>
      <c r="AL95" s="326">
        <f>IF(Plananalyse!AL95=1,VLOOKUP(AL$5,Kruistabel!$B$6:$F$9,MATCH($C95,Kruistabel!$C$5:$F$5,0)+1,FALSE)+MIN(Kruistabel!$C$15,IF($D95="Ja",Kruistabel!$C$13,0)+IF(AL$6="Ja",Kruistabel!$C$14,0)),"")</f>
        <v>28</v>
      </c>
      <c r="AM95" s="326">
        <f>IF(Plananalyse!AM95=1,VLOOKUP(AM$5,Kruistabel!$B$6:$F$9,MATCH($C95,Kruistabel!$C$5:$F$5,0)+1,FALSE)+MIN(Kruistabel!$C$15,IF($D95="Ja",Kruistabel!$C$13,0)+IF(AM$6="Ja",Kruistabel!$C$14,0)),"")</f>
        <v>28</v>
      </c>
      <c r="AN95" s="327"/>
      <c r="AO95" s="326">
        <f>IF(Plananalyse!AO95=1,VLOOKUP(AO$5,Kruistabel!$B$6:$F$9,MATCH($C95,Kruistabel!$C$5:$F$5,0)+1,FALSE)+MIN(Kruistabel!$C$15,IF($D95="Ja",Kruistabel!$C$13,0)+IF(AO$6="Ja",Kruistabel!$C$14,0)),"")</f>
        <v>42</v>
      </c>
      <c r="AP95" s="326">
        <f>IF(Plananalyse!AP95=1,VLOOKUP(AP$5,Kruistabel!$B$6:$F$9,MATCH($C95,Kruistabel!$C$5:$F$5,0)+1,FALSE)+MIN(Kruistabel!$C$15,IF($D95="Ja",Kruistabel!$C$13,0)+IF(AP$6="Ja",Kruistabel!$C$14,0)),"")</f>
        <v>42</v>
      </c>
      <c r="AQ95" s="326">
        <f>IF(Plananalyse!AQ95=1,VLOOKUP(AQ$5,Kruistabel!$B$6:$F$9,MATCH($C95,Kruistabel!$C$5:$F$5,0)+1,FALSE)+MIN(Kruistabel!$C$15,IF($D95="Ja",Kruistabel!$C$13,0)+IF(AQ$6="Ja",Kruistabel!$C$14,0)),"")</f>
        <v>42</v>
      </c>
      <c r="AR95" s="326">
        <f>IF(Plananalyse!AR95=1,VLOOKUP(AR$5,Kruistabel!$B$6:$F$9,MATCH($C95,Kruistabel!$C$5:$F$5,0)+1,FALSE)+MIN(Kruistabel!$C$15,IF($D95="Ja",Kruistabel!$C$13,0)+IF(AR$6="Ja",Kruistabel!$C$14,0)),"")</f>
        <v>46</v>
      </c>
      <c r="AS95" s="326">
        <f>IF(Plananalyse!AS95=1,VLOOKUP(AS$5,Kruistabel!$B$6:$F$9,MATCH($C95,Kruistabel!$C$5:$F$5,0)+1,FALSE)+MIN(Kruistabel!$C$15,IF($D95="Ja",Kruistabel!$C$13,0)+IF(AS$6="Ja",Kruistabel!$C$14,0)),"")</f>
        <v>42</v>
      </c>
      <c r="AT95" s="326">
        <f>IF(Plananalyse!AT95=1,VLOOKUP(AT$5,Kruistabel!$B$6:$F$9,MATCH($C95,Kruistabel!$C$5:$F$5,0)+1,FALSE)+MIN(Kruistabel!$C$15,IF($D95="Ja",Kruistabel!$C$13,0)+IF(AT$6="Ja",Kruistabel!$C$14,0)),"")</f>
        <v>46</v>
      </c>
      <c r="AU95" s="326">
        <f>IF(Plananalyse!AU95=1,VLOOKUP(AU$5,Kruistabel!$B$6:$F$9,MATCH($C95,Kruistabel!$C$5:$F$5,0)+1,FALSE)+MIN(Kruistabel!$C$15,IF($D95="Ja",Kruistabel!$C$13,0)+IF(AU$6="Ja",Kruistabel!$C$14,0)),"")</f>
        <v>28</v>
      </c>
      <c r="AV95" s="326">
        <f>IF(Plananalyse!AV95=1,VLOOKUP(AV$5,Kruistabel!$B$6:$F$9,MATCH($C95,Kruistabel!$C$5:$F$5,0)+1,FALSE)+MIN(Kruistabel!$C$15,IF($D95="Ja",Kruistabel!$C$13,0)+IF(AV$6="Ja",Kruistabel!$C$14,0)),"")</f>
        <v>42</v>
      </c>
      <c r="AW95" s="326">
        <f>IF(Plananalyse!AW95=1,VLOOKUP(AW$5,Kruistabel!$B$6:$F$9,MATCH($C95,Kruistabel!$C$5:$F$5,0)+1,FALSE)+MIN(Kruistabel!$C$15,IF($D95="Ja",Kruistabel!$C$13,0)+IF(AW$6="Ja",Kruistabel!$C$14,0)),"")</f>
        <v>28</v>
      </c>
      <c r="AX95" s="326">
        <f>IF(Plananalyse!AX95=1,VLOOKUP(AX$5,Kruistabel!$B$6:$F$9,MATCH($C95,Kruistabel!$C$5:$F$5,0)+1,FALSE)+MIN(Kruistabel!$C$15,IF($D95="Ja",Kruistabel!$C$13,0)+IF(AX$6="Ja",Kruistabel!$C$14,0)),"")</f>
        <v>28</v>
      </c>
      <c r="AY95" s="327"/>
      <c r="AZ95" s="326">
        <f>IF(Plananalyse!AZ95=1,VLOOKUP(AZ$5,Kruistabel!$B$6:$F$9,MATCH($C95,Kruistabel!$C$5:$F$5,0)+1,FALSE)+MIN(Kruistabel!$C$15,IF($D95="Ja",Kruistabel!$C$13,0)+IF(AZ$6="Ja",Kruistabel!$C$14,0)),"")</f>
        <v>28</v>
      </c>
      <c r="BA95" s="326">
        <f>IF(Plananalyse!BA95=1,VLOOKUP(BA$5,Kruistabel!$B$6:$F$9,MATCH($C95,Kruistabel!$C$5:$F$5,0)+1,FALSE)+MIN(Kruistabel!$C$15,IF($D95="Ja",Kruistabel!$C$13,0)+IF(BA$6="Ja",Kruistabel!$C$14,0)),"")</f>
        <v>28</v>
      </c>
      <c r="BB95" s="326">
        <f>IF(Plananalyse!BB95=1,VLOOKUP(BB$5,Kruistabel!$B$6:$F$9,MATCH($C95,Kruistabel!$C$5:$F$5,0)+1,FALSE)+MIN(Kruistabel!$C$15,IF($D95="Ja",Kruistabel!$C$13,0)+IF(BB$6="Ja",Kruistabel!$C$14,0)),"")</f>
        <v>40</v>
      </c>
      <c r="BC95" s="326">
        <f>IF(Plananalyse!BC95=1,VLOOKUP(BC$5,Kruistabel!$B$6:$F$9,MATCH($C95,Kruistabel!$C$5:$F$5,0)+1,FALSE)+MIN(Kruistabel!$C$15,IF($D95="Ja",Kruistabel!$C$13,0)+IF(BC$6="Ja",Kruistabel!$C$14,0)),"")</f>
        <v>40</v>
      </c>
      <c r="BD95" s="326">
        <f>IF(Plananalyse!BD95=1,VLOOKUP(BD$5,Kruistabel!$B$6:$F$9,MATCH($C95,Kruistabel!$C$5:$F$5,0)+1,FALSE)+MIN(Kruistabel!$C$15,IF($D95="Ja",Kruistabel!$C$13,0)+IF(BD$6="Ja",Kruistabel!$C$14,0)),"")</f>
        <v>28</v>
      </c>
      <c r="BE95" s="326">
        <f>IF(Plananalyse!BE95=1,VLOOKUP(BE$5,Kruistabel!$B$6:$F$9,MATCH($C95,Kruistabel!$C$5:$F$5,0)+1,FALSE)+MIN(Kruistabel!$C$15,IF($D95="Ja",Kruistabel!$C$13,0)+IF(BE$6="Ja",Kruistabel!$C$14,0)),"")</f>
        <v>28</v>
      </c>
      <c r="BF95" s="326">
        <f>IF(Plananalyse!BF95=1,VLOOKUP(BF$5,Kruistabel!$B$6:$F$9,MATCH($C95,Kruistabel!$C$5:$F$5,0)+1,FALSE)+MIN(Kruistabel!$C$15,IF($D95="Ja",Kruistabel!$C$13,0)+IF(BF$6="Ja",Kruistabel!$C$14,0)),"")</f>
        <v>28</v>
      </c>
      <c r="BG95" s="326">
        <f>IF(Plananalyse!BG95=1,VLOOKUP(BG$5,Kruistabel!$B$6:$F$9,MATCH($C95,Kruistabel!$C$5:$F$5,0)+1,FALSE)+MIN(Kruistabel!$C$15,IF($D95="Ja",Kruistabel!$C$13,0)+IF(BG$6="Ja",Kruistabel!$C$14,0)),"")</f>
        <v>28</v>
      </c>
      <c r="BH95" s="326">
        <f>IF(Plananalyse!BH95=1,VLOOKUP(BH$5,Kruistabel!$B$6:$F$9,MATCH($C95,Kruistabel!$C$5:$F$5,0)+1,FALSE)+MIN(Kruistabel!$C$15,IF($D95="Ja",Kruistabel!$C$13,0)+IF(BH$6="Ja",Kruistabel!$C$14,0)),"")</f>
        <v>28</v>
      </c>
      <c r="BI95" s="327"/>
      <c r="BJ95" s="326" t="e">
        <f>IF(Plananalyse!BJ95=1,VLOOKUP(BJ$5,Kruistabel!$B$6:$F$9,MATCH($C95,Kruistabel!$C$5:$F$5,0)+1,FALSE)+MIN(Kruistabel!$C$15,IF($D95="Ja",Kruistabel!$C$13,0)+IF(BJ$6="Ja",Kruistabel!$C$14,0)),"")</f>
        <v>#N/A</v>
      </c>
      <c r="BK95" s="326" t="e">
        <f>IF(Plananalyse!BK95=1,VLOOKUP(BK$5,Kruistabel!$B$6:$F$9,MATCH($C95,Kruistabel!$C$5:$F$5,0)+1,FALSE)+MIN(Kruistabel!$C$15,IF($D95="Ja",Kruistabel!$C$13,0)+IF(BK$6="Ja",Kruistabel!$C$14,0)),"")</f>
        <v>#N/A</v>
      </c>
      <c r="BL95" s="326" t="e">
        <f>IF(Plananalyse!BL95=1,VLOOKUP(BL$5,Kruistabel!$B$6:$F$9,MATCH($C95,Kruistabel!$C$5:$F$5,0)+1,FALSE)+MIN(Kruistabel!$C$15,IF($D95="Ja",Kruistabel!$C$13,0)+IF(BL$6="Ja",Kruistabel!$C$14,0)),"")</f>
        <v>#N/A</v>
      </c>
      <c r="BM95" s="326" t="e">
        <f>IF(Plananalyse!BM95=1,VLOOKUP(BM$5,Kruistabel!$B$6:$F$9,MATCH($C95,Kruistabel!$C$5:$F$5,0)+1,FALSE)+MIN(Kruistabel!$C$15,IF($D95="Ja",Kruistabel!$C$13,0)+IF(BM$6="Ja",Kruistabel!$C$14,0)),"")</f>
        <v>#N/A</v>
      </c>
      <c r="BN95" s="326" t="e">
        <f>IF(Plananalyse!BN95=1,VLOOKUP(BN$5,Kruistabel!$B$6:$F$9,MATCH($C95,Kruistabel!$C$5:$F$5,0)+1,FALSE)+MIN(Kruistabel!$C$15,IF($D95="Ja",Kruistabel!$C$13,0)+IF(BN$6="Ja",Kruistabel!$C$14,0)),"")</f>
        <v>#N/A</v>
      </c>
      <c r="BO95" s="326" t="e">
        <f>IF(Plananalyse!BO95=1,VLOOKUP(BO$5,Kruistabel!$B$6:$F$9,MATCH($C95,Kruistabel!$C$5:$F$5,0)+1,FALSE)+MIN(Kruistabel!$C$15,IF($D95="Ja",Kruistabel!$C$13,0)+IF(BO$6="Ja",Kruistabel!$C$14,0)),"")</f>
        <v>#N/A</v>
      </c>
      <c r="BP95" s="326" t="e">
        <f>IF(Plananalyse!BP95=1,VLOOKUP(BP$5,Kruistabel!$B$6:$F$9,MATCH($C95,Kruistabel!$C$5:$F$5,0)+1,FALSE)+MIN(Kruistabel!$C$15,IF($D95="Ja",Kruistabel!$C$13,0)+IF(BP$6="Ja",Kruistabel!$C$14,0)),"")</f>
        <v>#N/A</v>
      </c>
      <c r="BQ95" s="326" t="e">
        <f>IF(Plananalyse!BQ95=1,VLOOKUP(BQ$5,Kruistabel!$B$6:$F$9,MATCH($C95,Kruistabel!$C$5:$F$5,0)+1,FALSE)+MIN(Kruistabel!$C$15,IF($D95="Ja",Kruistabel!$C$13,0)+IF(BQ$6="Ja",Kruistabel!$C$14,0)),"")</f>
        <v>#N/A</v>
      </c>
      <c r="BR95" s="326" t="e">
        <f>IF(Plananalyse!BR95=1,VLOOKUP(BR$5,Kruistabel!$B$6:$F$9,MATCH($C95,Kruistabel!$C$5:$F$5,0)+1,FALSE)+MIN(Kruistabel!$C$15,IF($D95="Ja",Kruistabel!$C$13,0)+IF(BR$6="Ja",Kruistabel!$C$14,0)),"")</f>
        <v>#REF!</v>
      </c>
      <c r="BS95" s="326" t="e">
        <f>IF(Plananalyse!BS95=1,VLOOKUP(BS$5,Kruistabel!$B$6:$F$9,MATCH($C95,Kruistabel!$C$5:$F$5,0)+1,FALSE)+MIN(Kruistabel!$C$15,IF($D95="Ja",Kruistabel!$C$13,0)+IF(BS$6="Ja",Kruistabel!$C$14,0)),"")</f>
        <v>#REF!</v>
      </c>
      <c r="BT95" s="65"/>
      <c r="BU95" s="231">
        <f>IF(Plananalyse!BU95=1,VLOOKUP(BU$5,Kruistabel!$B$6:$F$9,MATCH($C95,Kruistabel!$C$5:$F$5,0)+1,FALSE)+MIN(Kruistabel!$C$15,IF($D95="Ja",Kruistabel!$C$13,0)+IF(BU$6="Ja",Kruistabel!$C$14,0)),"")</f>
        <v>28</v>
      </c>
      <c r="BV95" s="326">
        <f>IF(Plananalyse!BV95=1,VLOOKUP(BV$5,Kruistabel!$B$6:$F$9,MATCH($C95,Kruistabel!$C$5:$F$5,0)+1,FALSE)+MIN(Kruistabel!$C$15,IF($D95="Ja",Kruistabel!$C$13,0)+IF(BV$6="Ja",Kruistabel!$C$14,0)),"")</f>
        <v>44</v>
      </c>
      <c r="BW95" s="326">
        <f>IF(Plananalyse!BW95=1,VLOOKUP(BW$5,Kruistabel!$B$6:$F$9,MATCH($C95,Kruistabel!$C$5:$F$5,0)+1,FALSE)+MIN(Kruistabel!$C$15,IF($D95="Ja",Kruistabel!$C$13,0)+IF(BW$6="Ja",Kruistabel!$C$14,0)),"")</f>
        <v>28</v>
      </c>
      <c r="BX95" s="326">
        <f>IF(Plananalyse!BX95=1,VLOOKUP(BX$5,Kruistabel!$B$6:$F$9,MATCH($C95,Kruistabel!$C$5:$F$5,0)+1,FALSE)+MIN(Kruistabel!$C$15,IF($D95="Ja",Kruistabel!$C$13,0)+IF(BX$6="Ja",Kruistabel!$C$14,0)),"")</f>
        <v>28</v>
      </c>
      <c r="BY95" s="327"/>
      <c r="BZ95" s="326" t="e">
        <f>IF(Plananalyse!BZ95=1,VLOOKUP(BZ$5,Kruistabel!$B$6:$F$9,MATCH($C95,Kruistabel!$C$5:$F$5,0)+1,FALSE)+MIN(Kruistabel!$C$15,IF($D95="Ja",Kruistabel!$C$13,0)+IF(BZ$6="Ja",Kruistabel!$C$14,0)),"")</f>
        <v>#N/A</v>
      </c>
      <c r="CA95" s="326" t="e">
        <f>IF(Plananalyse!CA95=1,VLOOKUP(CA$5,Kruistabel!$B$6:$F$9,MATCH($C95,Kruistabel!$C$5:$F$5,0)+1,FALSE)+MIN(Kruistabel!$C$15,IF($D95="Ja",Kruistabel!$C$13,0)+IF(CA$6="Ja",Kruistabel!$C$14,0)),"")</f>
        <v>#N/A</v>
      </c>
      <c r="CB95" s="326" t="e">
        <f>IF(Plananalyse!CB95=1,VLOOKUP(CB$5,Kruistabel!$B$6:$F$9,MATCH($C95,Kruistabel!$C$5:$F$5,0)+1,FALSE)+MIN(Kruistabel!$C$15,IF($D95="Ja",Kruistabel!$C$13,0)+IF(CB$6="Ja",Kruistabel!$C$14,0)),"")</f>
        <v>#N/A</v>
      </c>
      <c r="CC95" s="326" t="e">
        <f>IF(Plananalyse!CC95=1,VLOOKUP(CC$5,Kruistabel!$B$6:$F$9,MATCH($C95,Kruistabel!$C$5:$F$5,0)+1,FALSE)+MIN(Kruistabel!$C$15,IF($D95="Ja",Kruistabel!$C$13,0)+IF(CC$6="Ja",Kruistabel!$C$14,0)),"")</f>
        <v>#N/A</v>
      </c>
      <c r="CD95" s="326" t="e">
        <f>IF(Plananalyse!CD95=1,VLOOKUP(CD$5,Kruistabel!$B$6:$F$9,MATCH($C95,Kruistabel!$C$5:$F$5,0)+1,FALSE)+MIN(Kruistabel!$C$15,IF($D95="Ja",Kruistabel!$C$13,0)+IF(CD$6="Ja",Kruistabel!$C$14,0)),"")</f>
        <v>#N/A</v>
      </c>
      <c r="CE95" s="326" t="e">
        <f>IF(Plananalyse!CE95=1,VLOOKUP(CE$5,Kruistabel!$B$6:$F$9,MATCH($C95,Kruistabel!$C$5:$F$5,0)+1,FALSE)+MIN(Kruistabel!$C$15,IF($D95="Ja",Kruistabel!$C$13,0)+IF(CE$6="Ja",Kruistabel!$C$14,0)),"")</f>
        <v>#N/A</v>
      </c>
      <c r="CF95" s="326" t="e">
        <f>IF(Plananalyse!CF95=1,VLOOKUP(CF$5,Kruistabel!$B$6:$F$9,MATCH($C95,Kruistabel!$C$5:$F$5,0)+1,FALSE)+MIN(Kruistabel!$C$15,IF($D95="Ja",Kruistabel!$C$13,0)+IF(CF$6="Ja",Kruistabel!$C$14,0)),"")</f>
        <v>#N/A</v>
      </c>
      <c r="CG95" s="326" t="e">
        <f>IF(Plananalyse!CG95=1,VLOOKUP(CG$5,Kruistabel!$B$6:$F$9,MATCH($C95,Kruistabel!$C$5:$F$5,0)+1,FALSE)+MIN(Kruistabel!$C$15,IF($D95="Ja",Kruistabel!$C$13,0)+IF(CG$6="Ja",Kruistabel!$C$14,0)),"")</f>
        <v>#REF!</v>
      </c>
      <c r="CH95" s="326" t="e">
        <f>IF(Plananalyse!CH95=1,VLOOKUP(CH$5,Kruistabel!$B$6:$F$9,MATCH($C95,Kruistabel!$C$5:$F$5,0)+1,FALSE)+MIN(Kruistabel!$C$15,IF($D95="Ja",Kruistabel!$C$13,0)+IF(CH$6="Ja",Kruistabel!$C$14,0)),"")</f>
        <v>#REF!</v>
      </c>
      <c r="CI95" s="65"/>
      <c r="CJ95" s="326">
        <f>IF(Plananalyse!CJ95=1,VLOOKUP(CJ$5,Kruistabel!$B$6:$F$9,MATCH($C95,Kruistabel!$C$5:$F$5,0)+1,FALSE)+MIN(Kruistabel!$C$15,IF($D95="Ja",Kruistabel!$C$13,0)+IF(CJ$6="Ja",Kruistabel!$C$14,0)),"")</f>
        <v>44</v>
      </c>
      <c r="CK95" s="326">
        <f ca="1">IF(Plananalyse!CK95=1,VLOOKUP(CK$5,Kruistabel!$B$6:$F$9,MATCH($C95,Kruistabel!$C$5:$F$5,0)+1,FALSE)+MIN(Kruistabel!$C$15,IF($D95="Ja",Kruistabel!$C$13,0)+IF(CK$6="Ja",Kruistabel!$C$14,0)),"")</f>
        <v>44</v>
      </c>
      <c r="CL95" s="326">
        <f ca="1">IF(Plananalyse!CL95=1,VLOOKUP(CL$5,Kruistabel!$B$6:$F$9,MATCH($C95,Kruistabel!$C$5:$F$5,0)+1,FALSE)+MIN(Kruistabel!$C$15,IF($D95="Ja",Kruistabel!$C$13,0)+IF(CL$6="Ja",Kruistabel!$C$14,0)),"")</f>
        <v>28</v>
      </c>
      <c r="CM95" s="326">
        <f ca="1">IF(Plananalyse!CM95=1,VLOOKUP(CM$5,Kruistabel!$B$6:$F$9,MATCH($C95,Kruistabel!$C$5:$F$5,0)+1,FALSE)+MIN(Kruistabel!$C$15,IF($D95="Ja",Kruistabel!$C$13,0)+IF(CM$6="Ja",Kruistabel!$C$14,0)),"")</f>
        <v>48</v>
      </c>
      <c r="CN95" s="326">
        <f ca="1">IF(Plananalyse!CN95=1,VLOOKUP(CN$5,Kruistabel!$B$6:$F$9,MATCH($C95,Kruistabel!$C$5:$F$5,0)+1,FALSE)+MIN(Kruistabel!$C$15,IF($D95="Ja",Kruistabel!$C$13,0)+IF(CN$6="Ja",Kruistabel!$C$14,0)),"")</f>
        <v>48</v>
      </c>
      <c r="CO95" s="326">
        <f ca="1">IF(Plananalyse!CO95=1,VLOOKUP(CO$5,Kruistabel!$B$6:$F$9,MATCH($C95,Kruistabel!$C$5:$F$5,0)+1,FALSE)+MIN(Kruistabel!$C$15,IF($D95="Ja",Kruistabel!$C$13,0)+IF(CO$6="Ja",Kruistabel!$C$14,0)),"")</f>
        <v>40</v>
      </c>
      <c r="CP95" s="326">
        <f ca="1">IF(Plananalyse!CP95=1,VLOOKUP(CP$5,Kruistabel!$B$6:$F$9,MATCH($C95,Kruistabel!$C$5:$F$5,0)+1,FALSE)+MIN(Kruistabel!$C$15,IF($D95="Ja",Kruistabel!$C$13,0)+IF(CP$6="Ja",Kruistabel!$C$14,0)),"")</f>
        <v>44</v>
      </c>
      <c r="CQ95" s="326">
        <f ca="1">IF(Plananalyse!CQ95=1,VLOOKUP(CQ$5,Kruistabel!$B$6:$F$9,MATCH($C95,Kruistabel!$C$5:$F$5,0)+1,FALSE)+MIN(Kruistabel!$C$15,IF($D95="Ja",Kruistabel!$C$13,0)+IF(CQ$6="Ja",Kruistabel!$C$14,0)),"")</f>
        <v>40</v>
      </c>
      <c r="CR95" s="326">
        <f ca="1">IF(Plananalyse!CR95=1,VLOOKUP(CR$5,Kruistabel!$B$6:$F$9,MATCH($C95,Kruistabel!$C$5:$F$5,0)+1,FALSE)+MIN(Kruistabel!$C$15,IF($D95="Ja",Kruistabel!$C$13,0)+IF(CR$6="Ja",Kruistabel!$C$14,0)),"")</f>
        <v>42</v>
      </c>
      <c r="CS95" s="326">
        <f ca="1">IF(Plananalyse!CS95=1,VLOOKUP(CS$5,Kruistabel!$B$6:$F$9,MATCH($C95,Kruistabel!$C$5:$F$5,0)+1,FALSE)+MIN(Kruistabel!$C$15,IF($D95="Ja",Kruistabel!$C$13,0)+IF(CS$6="Ja",Kruistabel!$C$14,0)),"")</f>
        <v>44</v>
      </c>
      <c r="CT95" s="326">
        <f ca="1">IF(Plananalyse!CT95=1,VLOOKUP(CT$5,Kruistabel!$B$6:$F$9,MATCH($C95,Kruistabel!$C$5:$F$5,0)+1,FALSE)+MIN(Kruistabel!$C$15,IF($D95="Ja",Kruistabel!$C$13,0)+IF(CT$6="Ja",Kruistabel!$C$14,0)),"")</f>
        <v>44</v>
      </c>
      <c r="CU95" s="326">
        <f ca="1">IF(Plananalyse!CU95=1,VLOOKUP(CU$5,Kruistabel!$B$6:$F$9,MATCH($C95,Kruistabel!$C$5:$F$5,0)+1,FALSE)+MIN(Kruistabel!$C$15,IF($D95="Ja",Kruistabel!$C$13,0)+IF(CU$6="Ja",Kruistabel!$C$14,0)),"")</f>
        <v>40</v>
      </c>
      <c r="CV95" s="326">
        <f ca="1">IF(Plananalyse!CV95=1,VLOOKUP(CV$5,Kruistabel!$B$6:$F$9,MATCH($C95,Kruistabel!$C$5:$F$5,0)+1,FALSE)+MIN(Kruistabel!$C$15,IF($D95="Ja",Kruistabel!$C$13,0)+IF(CV$6="Ja",Kruistabel!$C$14,0)),"")</f>
        <v>40</v>
      </c>
      <c r="CW95" s="326">
        <f ca="1">IF(Plananalyse!CW95=1,VLOOKUP(CW$5,Kruistabel!$B$6:$F$9,MATCH($C95,Kruistabel!$C$5:$F$5,0)+1,FALSE)+MIN(Kruistabel!$C$15,IF($D95="Ja",Kruistabel!$C$13,0)+IF(CW$6="Ja",Kruistabel!$C$14,0)),"")</f>
        <v>44</v>
      </c>
      <c r="CX95" s="326">
        <f ca="1">IF(Plananalyse!CX95=1,VLOOKUP(CX$5,Kruistabel!$B$6:$F$9,MATCH($C95,Kruistabel!$C$5:$F$5,0)+1,FALSE)+MIN(Kruistabel!$C$15,IF($D95="Ja",Kruistabel!$C$13,0)+IF(CX$6="Ja",Kruistabel!$C$14,0)),"")</f>
        <v>28</v>
      </c>
      <c r="CY95" s="326">
        <f ca="1">IF(Plananalyse!CY95=1,VLOOKUP(CY$5,Kruistabel!$B$6:$F$9,MATCH($C95,Kruistabel!$C$5:$F$5,0)+1,FALSE)+MIN(Kruistabel!$C$15,IF($D95="Ja",Kruistabel!$C$13,0)+IF(CY$6="Ja",Kruistabel!$C$14,0)),"")</f>
        <v>40</v>
      </c>
      <c r="CZ95" s="326">
        <f ca="1">IF(Plananalyse!CZ95=1,VLOOKUP(CZ$5,Kruistabel!$B$6:$F$9,MATCH($C95,Kruistabel!$C$5:$F$5,0)+1,FALSE)+MIN(Kruistabel!$C$15,IF($D95="Ja",Kruistabel!$C$13,0)+IF(CZ$6="Ja",Kruistabel!$C$14,0)),"")</f>
        <v>40</v>
      </c>
      <c r="DA95" s="326">
        <f ca="1">IF(Plananalyse!DA95=1,VLOOKUP(DA$5,Kruistabel!$B$6:$F$9,MATCH($C95,Kruistabel!$C$5:$F$5,0)+1,FALSE)+MIN(Kruistabel!$C$15,IF($D95="Ja",Kruistabel!$C$13,0)+IF(DA$6="Ja",Kruistabel!$C$14,0)),"")</f>
        <v>40</v>
      </c>
      <c r="DB95" s="326">
        <f ca="1">IF(Plananalyse!DB95=1,VLOOKUP(DB$5,Kruistabel!$B$6:$F$9,MATCH($C95,Kruistabel!$C$5:$F$5,0)+1,FALSE)+MIN(Kruistabel!$C$15,IF($D95="Ja",Kruistabel!$C$13,0)+IF(DB$6="Ja",Kruistabel!$C$14,0)),"")</f>
        <v>28</v>
      </c>
      <c r="DC95" s="326">
        <f ca="1">IF(Plananalyse!DC95=1,VLOOKUP(DC$5,Kruistabel!$B$6:$F$9,MATCH($C95,Kruistabel!$C$5:$F$5,0)+1,FALSE)+MIN(Kruistabel!$C$15,IF($D95="Ja",Kruistabel!$C$13,0)+IF(DC$6="Ja",Kruistabel!$C$14,0)),"")</f>
        <v>28</v>
      </c>
      <c r="DD95" s="327"/>
      <c r="DE95" s="326" t="e">
        <f ca="1">IF(Plananalyse!DE95=1,VLOOKUP(DE$5,Kruistabel!$B$6:$F$9,MATCH($C95,Kruistabel!$C$5:$F$5,0)+1,FALSE)+MIN(Kruistabel!$C$15,IF($D95="Ja",Kruistabel!$C$13,0)+IF(DE$6="Ja",Kruistabel!$C$14,0)),"")</f>
        <v>#N/A</v>
      </c>
      <c r="DF95" s="326" t="e">
        <f ca="1">IF(Plananalyse!DF95=1,VLOOKUP(DF$5,Kruistabel!$B$6:$F$9,MATCH($C95,Kruistabel!$C$5:$F$5,0)+1,FALSE)+MIN(Kruistabel!$C$15,IF($D95="Ja",Kruistabel!$C$13,0)+IF(DF$6="Ja",Kruistabel!$C$14,0)),"")</f>
        <v>#N/A</v>
      </c>
      <c r="DG95" s="326" t="e">
        <f ca="1">IF(Plananalyse!DG95=1,VLOOKUP(DG$5,Kruistabel!$B$6:$F$9,MATCH($C95,Kruistabel!$C$5:$F$5,0)+1,FALSE)+MIN(Kruistabel!$C$15,IF($D95="Ja",Kruistabel!$C$13,0)+IF(DG$6="Ja",Kruistabel!$C$14,0)),"")</f>
        <v>#N/A</v>
      </c>
      <c r="DH95" s="326" t="e">
        <f ca="1">IF(Plananalyse!DH95=1,VLOOKUP(DH$5,Kruistabel!$B$6:$F$9,MATCH($C95,Kruistabel!$C$5:$F$5,0)+1,FALSE)+MIN(Kruistabel!$C$15,IF($D95="Ja",Kruistabel!$C$13,0)+IF(DH$6="Ja",Kruistabel!$C$14,0)),"")</f>
        <v>#N/A</v>
      </c>
      <c r="DI95" s="326" t="e">
        <f ca="1">IF(Plananalyse!DI95=1,VLOOKUP(DI$5,Kruistabel!$B$6:$F$9,MATCH($C95,Kruistabel!$C$5:$F$5,0)+1,FALSE)+MIN(Kruistabel!$C$15,IF($D95="Ja",Kruistabel!$C$13,0)+IF(DI$6="Ja",Kruistabel!$C$14,0)),"")</f>
        <v>#N/A</v>
      </c>
      <c r="DJ95" s="326" t="e">
        <f ca="1">IF(Plananalyse!DJ95=1,VLOOKUP(DJ$5,Kruistabel!$B$6:$F$9,MATCH($C95,Kruistabel!$C$5:$F$5,0)+1,FALSE)+MIN(Kruistabel!$C$15,IF($D95="Ja",Kruistabel!$C$13,0)+IF(DJ$6="Ja",Kruistabel!$C$14,0)),"")</f>
        <v>#N/A</v>
      </c>
      <c r="DK95" s="326" t="e">
        <f ca="1">IF(Plananalyse!DK95=1,VLOOKUP(DK$5,Kruistabel!$B$6:$F$9,MATCH($C95,Kruistabel!$C$5:$F$5,0)+1,FALSE)+MIN(Kruistabel!$C$15,IF($D95="Ja",Kruistabel!$C$13,0)+IF(DK$6="Ja",Kruistabel!$C$14,0)),"")</f>
        <v>#REF!</v>
      </c>
      <c r="DL95" s="326" t="e">
        <f ca="1">IF(Plananalyse!DL95=1,VLOOKUP(DL$5,Kruistabel!$B$6:$F$9,MATCH($C95,Kruistabel!$C$5:$F$5,0)+1,FALSE)+MIN(Kruistabel!$C$15,IF($D95="Ja",Kruistabel!$C$13,0)+IF(DL$6="Ja",Kruistabel!$C$14,0)),"")</f>
        <v>#REF!</v>
      </c>
      <c r="DM95" s="327"/>
      <c r="DN95" s="326" t="e">
        <f ca="1">IF(Plananalyse!DN95=1,VLOOKUP(DN$5,Kruistabel!$B$6:$F$9,MATCH($C95,Kruistabel!$C$5:$F$5,0)+1,FALSE)+MIN(Kruistabel!$C$15,IF($D95="Ja",Kruistabel!$C$13,0)+IF(DN$6="Ja",Kruistabel!$C$14,0)),"")</f>
        <v>#N/A</v>
      </c>
      <c r="DO95" s="326" t="e">
        <f ca="1">IF(Plananalyse!DO95=1,VLOOKUP(DO$5,Kruistabel!$B$6:$F$9,MATCH($C95,Kruistabel!$C$5:$F$5,0)+1,FALSE)+MIN(Kruistabel!$C$15,IF($D95="Ja",Kruistabel!$C$13,0)+IF(DO$6="Ja",Kruistabel!$C$14,0)),"")</f>
        <v>#N/A</v>
      </c>
      <c r="DP95" s="326" t="e">
        <f ca="1">IF(Plananalyse!DP95=1,VLOOKUP(DP$5,Kruistabel!$B$6:$F$9,MATCH($C95,Kruistabel!$C$5:$F$5,0)+1,FALSE)+MIN(Kruistabel!$C$15,IF($D95="Ja",Kruistabel!$C$13,0)+IF(DP$6="Ja",Kruistabel!$C$14,0)),"")</f>
        <v>#N/A</v>
      </c>
      <c r="DQ95" s="326" t="e">
        <f ca="1">IF(Plananalyse!DQ95=1,VLOOKUP(DQ$5,Kruistabel!$B$6:$F$9,MATCH($C95,Kruistabel!$C$5:$F$5,0)+1,FALSE)+MIN(Kruistabel!$C$15,IF($D95="Ja",Kruistabel!$C$13,0)+IF(DQ$6="Ja",Kruistabel!$C$14,0)),"")</f>
        <v>#N/A</v>
      </c>
      <c r="DR95" s="326" t="e">
        <f ca="1">IF(Plananalyse!DR95=1,VLOOKUP(DR$5,Kruistabel!$B$6:$F$9,MATCH($C95,Kruistabel!$C$5:$F$5,0)+1,FALSE)+MIN(Kruistabel!$C$15,IF($D95="Ja",Kruistabel!$C$13,0)+IF(DR$6="Ja",Kruistabel!$C$14,0)),"")</f>
        <v>#N/A</v>
      </c>
      <c r="DS95" s="326" t="e">
        <f ca="1">IF(Plananalyse!DS95=1,VLOOKUP(DS$5,Kruistabel!$B$6:$F$9,MATCH($C95,Kruistabel!$C$5:$F$5,0)+1,FALSE)+MIN(Kruistabel!$C$15,IF($D95="Ja",Kruistabel!$C$13,0)+IF(DS$6="Ja",Kruistabel!$C$14,0)),"")</f>
        <v>#N/A</v>
      </c>
      <c r="DT95" s="326" t="e">
        <f ca="1">IF(Plananalyse!DT95=1,VLOOKUP(DT$5,Kruistabel!$B$6:$F$9,MATCH($C95,Kruistabel!$C$5:$F$5,0)+1,FALSE)+MIN(Kruistabel!$C$15,IF($D95="Ja",Kruistabel!$C$13,0)+IF(DT$6="Ja",Kruistabel!$C$14,0)),"")</f>
        <v>#N/A</v>
      </c>
      <c r="DU95" s="326" t="e">
        <f ca="1">IF(Plananalyse!DU95=1,VLOOKUP(DU$5,Kruistabel!$B$6:$F$9,MATCH($C95,Kruistabel!$C$5:$F$5,0)+1,FALSE)+MIN(Kruistabel!$C$15,IF($D95="Ja",Kruistabel!$C$13,0)+IF(DU$6="Ja",Kruistabel!$C$14,0)),"")</f>
        <v>#N/A</v>
      </c>
      <c r="DV95" s="326" t="e">
        <f ca="1">IF(Plananalyse!DV95=1,VLOOKUP(DV$5,Kruistabel!$B$6:$F$9,MATCH($C95,Kruistabel!$C$5:$F$5,0)+1,FALSE)+MIN(Kruistabel!$C$15,IF($D95="Ja",Kruistabel!$C$13,0)+IF(DV$6="Ja",Kruistabel!$C$14,0)),"")</f>
        <v>#N/A</v>
      </c>
      <c r="DW95" s="326" t="e">
        <f ca="1">IF(Plananalyse!DW95=1,VLOOKUP(DW$5,Kruistabel!$B$6:$F$9,MATCH($C95,Kruistabel!$C$5:$F$5,0)+1,FALSE)+MIN(Kruistabel!$C$15,IF($D95="Ja",Kruistabel!$C$13,0)+IF(DW$6="Ja",Kruistabel!$C$14,0)),"")</f>
        <v>#REF!</v>
      </c>
      <c r="DX95" s="326" t="e">
        <f ca="1">IF(Plananalyse!DX95=1,VLOOKUP(DX$5,Kruistabel!$B$6:$F$9,MATCH($C95,Kruistabel!$C$5:$F$5,0)+1,FALSE)+MIN(Kruistabel!$C$15,IF($D95="Ja",Kruistabel!$C$13,0)+IF(DX$6="Ja",Kruistabel!$C$14,0)),"")</f>
        <v>#REF!</v>
      </c>
      <c r="DY95" s="327"/>
      <c r="DZ95" s="326" t="e">
        <f ca="1">IF(Plananalyse!DZ95=1,VLOOKUP(DZ$5,Kruistabel!$B$6:$F$9,MATCH($C95,Kruistabel!$C$5:$F$5,0)+1,FALSE)+MIN(Kruistabel!$C$15,IF($D95="Ja",Kruistabel!$C$13,0)+IF(DZ$6="Ja",Kruistabel!$C$14,0)),"")</f>
        <v>#N/A</v>
      </c>
      <c r="EA95" s="326" t="e">
        <f ca="1">IF(Plananalyse!EA95=1,VLOOKUP(EA$5,Kruistabel!$B$6:$F$9,MATCH($C95,Kruistabel!$C$5:$F$5,0)+1,FALSE)+MIN(Kruistabel!$C$15,IF($D95="Ja",Kruistabel!$C$13,0)+IF(EA$6="Ja",Kruistabel!$C$14,0)),"")</f>
        <v>#N/A</v>
      </c>
      <c r="EB95" s="326" t="e">
        <f ca="1">IF(Plananalyse!EB95=1,VLOOKUP(EB$5,Kruistabel!$B$6:$F$9,MATCH($C95,Kruistabel!$C$5:$F$5,0)+1,FALSE)+MIN(Kruistabel!$C$15,IF($D95="Ja",Kruistabel!$C$13,0)+IF(EB$6="Ja",Kruistabel!$C$14,0)),"")</f>
        <v>#REF!</v>
      </c>
      <c r="EC95" s="326" t="e">
        <f ca="1">IF(Plananalyse!EC95=1,VLOOKUP(EC$5,Kruistabel!$B$6:$F$9,MATCH($C95,Kruistabel!$C$5:$F$5,0)+1,FALSE)+MIN(Kruistabel!$C$15,IF($D95="Ja",Kruistabel!$C$13,0)+IF(EC$6="Ja",Kruistabel!$C$14,0)),"")</f>
        <v>#REF!</v>
      </c>
      <c r="ED95" s="327"/>
      <c r="EE95" s="326" t="e">
        <f ca="1">IF(Plananalyse!EE95=1,VLOOKUP(EE$5,Kruistabel!$B$6:$F$9,MATCH($C95,Kruistabel!$C$5:$F$5,0)+1,FALSE)+MIN(Kruistabel!$C$15,IF($D95="Ja",Kruistabel!$C$13,0)+IF(EE$6="Ja",Kruistabel!$C$14,0)),"")</f>
        <v>#N/A</v>
      </c>
      <c r="EF95" s="326" t="e">
        <f ca="1">IF(Plananalyse!EF95=1,VLOOKUP(EF$5,Kruistabel!$B$6:$F$9,MATCH($C95,Kruistabel!$C$5:$F$5,0)+1,FALSE)+MIN(Kruistabel!$C$15,IF($D95="Ja",Kruistabel!$C$13,0)+IF(EF$6="Ja",Kruistabel!$C$14,0)),"")</f>
        <v>#N/A</v>
      </c>
      <c r="EG95" s="326" t="e">
        <f ca="1">IF(Plananalyse!EG95=1,VLOOKUP(EG$5,Kruistabel!$B$6:$F$9,MATCH($C95,Kruistabel!$C$5:$F$5,0)+1,FALSE)+MIN(Kruistabel!$C$15,IF($D95="Ja",Kruistabel!$C$13,0)+IF(EG$6="Ja",Kruistabel!$C$14,0)),"")</f>
        <v>#N/A</v>
      </c>
      <c r="EH95" s="326" t="e">
        <f ca="1">IF(Plananalyse!EH95=1,VLOOKUP(EH$5,Kruistabel!$B$6:$F$9,MATCH($C95,Kruistabel!$C$5:$F$5,0)+1,FALSE)+MIN(Kruistabel!$C$15,IF($D95="Ja",Kruistabel!$C$13,0)+IF(EH$6="Ja",Kruistabel!$C$14,0)),"")</f>
        <v>#REF!</v>
      </c>
      <c r="EI95" s="326" t="e">
        <f ca="1">IF(Plananalyse!EI95=1,VLOOKUP(EI$5,Kruistabel!$B$6:$F$9,MATCH($C95,Kruistabel!$C$5:$F$5,0)+1,FALSE)+MIN(Kruistabel!$C$15,IF($D95="Ja",Kruistabel!$C$13,0)+IF(EI$6="Ja",Kruistabel!$C$14,0)),"")</f>
        <v>#REF!</v>
      </c>
      <c r="EJ95" s="331" t="str">
        <f>IF(Plananalyse!EJ95=1,VLOOKUP(EJ$5,Kruistabel!$B$6:$F$9,MATCH($C95,Kruistabel!$C$5:$F$5,0)+1,FALSE)+MIN(Kruistabel!$C$15,IF($D95="Ja",Kruistabel!$C$13,0)+IF(EJ$6="Ja",Kruistabel!$C$14,0)),"")</f>
        <v/>
      </c>
      <c r="EK95" s="164"/>
      <c r="EL95" s="164"/>
      <c r="EM95" s="164"/>
      <c r="EN95" s="164"/>
    </row>
    <row r="96" spans="1:144">
      <c r="B96" s="337" t="s">
        <v>190</v>
      </c>
      <c r="C96" s="160" t="str">
        <f>_xlfn.IFNA(VLOOKUP($B96,Classificatietabel!$B$6:$I$91,C$7,FALSE),"")</f>
        <v>hoog</v>
      </c>
      <c r="D96" s="160" t="str">
        <f>_xlfn.IFNA(VLOOKUP($B96,Classificatietabel!$B$6:$I$91,D$7,FALSE),"")</f>
        <v>neen</v>
      </c>
      <c r="E96" s="119">
        <f>IF(AND(D96="laag",$D$3=1),0,_xlfn.IFNA(IF(VLOOKUP($B96,Classificatietabel!$B$6:$H$91,$E$5,FALSE)="Ja",1,0),""))</f>
        <v>1</v>
      </c>
      <c r="F96" s="163"/>
      <c r="G96" s="326">
        <f>IF(Plananalyse!G96=1,VLOOKUP(G$5,Kruistabel!$B$6:$F$9,MATCH($C96,Kruistabel!$C$5:$F$5,0)+1,FALSE)+MIN(Kruistabel!$C$15,IF($D96="Ja",Kruistabel!$C$13,0)+IF(G$6="Ja",Kruistabel!$C$14,0)),"")</f>
        <v>32</v>
      </c>
      <c r="H96" s="326">
        <f>IF(Plananalyse!H96=1,VLOOKUP(H$5,Kruistabel!$B$6:$F$9,MATCH($C96,Kruistabel!$C$5:$F$5,0)+1,FALSE)+MIN(Kruistabel!$C$15,IF($D96="Ja",Kruistabel!$C$13,0)+IF(H$6="Ja",Kruistabel!$C$14,0)),"")</f>
        <v>32</v>
      </c>
      <c r="I96" s="326">
        <f>IF(Plananalyse!I96=1,VLOOKUP(I$5,Kruistabel!$B$6:$F$9,MATCH($C96,Kruistabel!$C$5:$F$5,0)+1,FALSE)+MIN(Kruistabel!$C$15,IF($D96="Ja",Kruistabel!$C$13,0)+IF(I$6="Ja",Kruistabel!$C$14,0)),"")</f>
        <v>44</v>
      </c>
      <c r="J96" s="326">
        <f>IF(Plananalyse!J96=1,VLOOKUP(J$5,Kruistabel!$B$6:$F$9,MATCH($C96,Kruistabel!$C$5:$F$5,0)+1,FALSE)+MIN(Kruistabel!$C$15,IF($D96="Ja",Kruistabel!$C$13,0)+IF(J$6="Ja",Kruistabel!$C$14,0)),"")</f>
        <v>32</v>
      </c>
      <c r="K96" s="326">
        <f>IF(Plananalyse!K96=1,VLOOKUP(K$5,Kruistabel!$B$6:$F$9,MATCH($C96,Kruistabel!$C$5:$F$5,0)+1,FALSE)+MIN(Kruistabel!$C$15,IF($D96="Ja",Kruistabel!$C$13,0)+IF(K$6="Ja",Kruistabel!$C$14,0)),"")</f>
        <v>32</v>
      </c>
      <c r="L96" s="326">
        <f>IF(Plananalyse!L96=1,VLOOKUP(L$5,Kruistabel!$B$6:$F$9,MATCH($C96,Kruistabel!$C$5:$F$5,0)+1,FALSE)+MIN(Kruistabel!$C$15,IF($D96="Ja",Kruistabel!$C$13,0)+IF(L$6="Ja",Kruistabel!$C$14,0)),"")</f>
        <v>32</v>
      </c>
      <c r="M96" s="326">
        <f>IF(Plananalyse!M96=1,VLOOKUP(M$5,Kruistabel!$B$6:$F$9,MATCH($C96,Kruistabel!$C$5:$F$5,0)+1,FALSE)+MIN(Kruistabel!$C$15,IF($D96="Ja",Kruistabel!$C$13,0)+IF(M$6="Ja",Kruistabel!$C$14,0)),"")</f>
        <v>48</v>
      </c>
      <c r="N96" s="326">
        <f>IF(Plananalyse!N96=1,VLOOKUP(N$5,Kruistabel!$B$6:$F$9,MATCH($C96,Kruistabel!$C$5:$F$5,0)+1,FALSE)+MIN(Kruistabel!$C$15,IF($D96="Ja",Kruistabel!$C$13,0)+IF(N$6="Ja",Kruistabel!$C$14,0)),"")</f>
        <v>48</v>
      </c>
      <c r="O96" s="326">
        <f>IF(Plananalyse!O96=1,VLOOKUP(O$5,Kruistabel!$B$6:$F$9,MATCH($C96,Kruistabel!$C$5:$F$5,0)+1,FALSE)+MIN(Kruistabel!$C$15,IF($D96="Ja",Kruistabel!$C$13,0)+IF(O$6="Ja",Kruistabel!$C$14,0)),"")</f>
        <v>48</v>
      </c>
      <c r="P96" s="326">
        <f>IF(Plananalyse!P96=1,VLOOKUP(P$5,Kruistabel!$B$6:$F$9,MATCH($C96,Kruistabel!$C$5:$F$5,0)+1,FALSE)+MIN(Kruistabel!$C$15,IF($D96="Ja",Kruistabel!$C$13,0)+IF(P$6="Ja",Kruistabel!$C$14,0)),"")</f>
        <v>52</v>
      </c>
      <c r="Q96" s="326">
        <f>IF(Plananalyse!Q96=1,VLOOKUP(Q$5,Kruistabel!$B$6:$F$9,MATCH($C96,Kruistabel!$C$5:$F$5,0)+1,FALSE)+MIN(Kruistabel!$C$15,IF($D96="Ja",Kruistabel!$C$13,0)+IF(Q$6="Ja",Kruistabel!$C$14,0)),"")</f>
        <v>44</v>
      </c>
      <c r="R96" s="326">
        <f>IF(Plananalyse!R96=1,VLOOKUP(R$5,Kruistabel!$B$6:$F$9,MATCH($C96,Kruistabel!$C$5:$F$5,0)+1,FALSE)+MIN(Kruistabel!$C$15,IF($D96="Ja",Kruistabel!$C$13,0)+IF(R$6="Ja",Kruistabel!$C$14,0)),"")</f>
        <v>48</v>
      </c>
      <c r="S96" s="326">
        <f>IF(Plananalyse!S96=1,VLOOKUP(S$5,Kruistabel!$B$6:$F$9,MATCH($C96,Kruistabel!$C$5:$F$5,0)+1,FALSE)+MIN(Kruistabel!$C$15,IF($D96="Ja",Kruistabel!$C$13,0)+IF(S$6="Ja",Kruistabel!$C$14,0)),"")</f>
        <v>32</v>
      </c>
      <c r="T96" s="326">
        <f>IF(Plananalyse!T96=1,VLOOKUP(T$5,Kruistabel!$B$6:$F$9,MATCH($C96,Kruistabel!$C$5:$F$5,0)+1,FALSE)+MIN(Kruistabel!$C$15,IF($D96="Ja",Kruistabel!$C$13,0)+IF(T$6="Ja",Kruistabel!$C$14,0)),"")</f>
        <v>32</v>
      </c>
      <c r="U96" s="326">
        <f>IF(Plananalyse!U96=1,VLOOKUP(U$5,Kruistabel!$B$6:$F$9,MATCH($C96,Kruistabel!$C$5:$F$5,0)+1,FALSE)+MIN(Kruistabel!$C$15,IF($D96="Ja",Kruistabel!$C$13,0)+IF(U$6="Ja",Kruistabel!$C$14,0)),"")</f>
        <v>32</v>
      </c>
      <c r="V96" s="326">
        <f>IF(Plananalyse!V96=1,VLOOKUP(V$5,Kruistabel!$B$6:$F$9,MATCH($C96,Kruistabel!$C$5:$F$5,0)+1,FALSE)+MIN(Kruistabel!$C$15,IF($D96="Ja",Kruistabel!$C$13,0)+IF(V$6="Ja",Kruistabel!$C$14,0)),"")</f>
        <v>32</v>
      </c>
      <c r="W96" s="326">
        <f>IF(Plananalyse!W96=1,VLOOKUP(W$5,Kruistabel!$B$6:$F$9,MATCH($C96,Kruistabel!$C$5:$F$5,0)+1,FALSE)+MIN(Kruistabel!$C$15,IF($D96="Ja",Kruistabel!$C$13,0)+IF(W$6="Ja",Kruistabel!$C$14,0)),"")</f>
        <v>32</v>
      </c>
      <c r="X96" s="326">
        <f>IF(Plananalyse!X96=1,VLOOKUP(X$5,Kruistabel!$B$6:$F$9,MATCH($C96,Kruistabel!$C$5:$F$5,0)+1,FALSE)+MIN(Kruistabel!$C$15,IF($D96="Ja",Kruistabel!$C$13,0)+IF(X$6="Ja",Kruistabel!$C$14,0)),"")</f>
        <v>32</v>
      </c>
      <c r="Y96" s="326">
        <f>IF(Plananalyse!Y96=1,VLOOKUP(Y$5,Kruistabel!$B$6:$F$9,MATCH($C96,Kruistabel!$C$5:$F$5,0)+1,FALSE)+MIN(Kruistabel!$C$15,IF($D96="Ja",Kruistabel!$C$13,0)+IF(Y$6="Ja",Kruistabel!$C$14,0)),"")</f>
        <v>44</v>
      </c>
      <c r="Z96" s="326">
        <f>IF(Plananalyse!Z96=1,VLOOKUP(Z$5,Kruistabel!$B$6:$F$9,MATCH($C96,Kruistabel!$C$5:$F$5,0)+1,FALSE)+MIN(Kruistabel!$C$15,IF($D96="Ja",Kruistabel!$C$13,0)+IF(Z$6="Ja",Kruistabel!$C$14,0)),"")</f>
        <v>32</v>
      </c>
      <c r="AA96" s="326">
        <f>IF(Plananalyse!AA96=1,VLOOKUP(AA$5,Kruistabel!$B$6:$F$9,MATCH($C96,Kruistabel!$C$5:$F$5,0)+1,FALSE)+MIN(Kruistabel!$C$15,IF($D96="Ja",Kruistabel!$C$13,0)+IF(AA$6="Ja",Kruistabel!$C$14,0)),"")</f>
        <v>32</v>
      </c>
      <c r="AB96" s="326">
        <f>IF(Plananalyse!AB96=1,VLOOKUP(AB$5,Kruistabel!$B$6:$F$9,MATCH($C96,Kruistabel!$C$5:$F$5,0)+1,FALSE)+MIN(Kruistabel!$C$15,IF($D96="Ja",Kruistabel!$C$13,0)+IF(AB$6="Ja",Kruistabel!$C$14,0)),"")</f>
        <v>32</v>
      </c>
      <c r="AC96" s="326">
        <f>IF(Plananalyse!AC96=1,VLOOKUP(AC$5,Kruistabel!$B$6:$F$9,MATCH($C96,Kruistabel!$C$5:$F$5,0)+1,FALSE)+MIN(Kruistabel!$C$15,IF($D96="Ja",Kruistabel!$C$13,0)+IF(AC$6="Ja",Kruistabel!$C$14,0)),"")</f>
        <v>32</v>
      </c>
      <c r="AD96" s="326">
        <f>IF(Plananalyse!AD96=1,VLOOKUP(AD$5,Kruistabel!$B$6:$F$9,MATCH($C96,Kruistabel!$C$5:$F$5,0)+1,FALSE)+MIN(Kruistabel!$C$15,IF($D96="Ja",Kruistabel!$C$13,0)+IF(AD$6="Ja",Kruistabel!$C$14,0)),"")</f>
        <v>32</v>
      </c>
      <c r="AE96" s="326">
        <f>IF(Plananalyse!AE96=1,VLOOKUP(AE$5,Kruistabel!$B$6:$F$9,MATCH($C96,Kruistabel!$C$5:$F$5,0)+1,FALSE)+MIN(Kruistabel!$C$15,IF($D96="Ja",Kruistabel!$C$13,0)+IF(AE$6="Ja",Kruistabel!$C$14,0)),"")</f>
        <v>32</v>
      </c>
      <c r="AF96" s="326">
        <f>IF(Plananalyse!AF96=1,VLOOKUP(AF$5,Kruistabel!$B$6:$F$9,MATCH($C96,Kruistabel!$C$5:$F$5,0)+1,FALSE)+MIN(Kruistabel!$C$15,IF($D96="Ja",Kruistabel!$C$13,0)+IF(AF$6="Ja",Kruistabel!$C$14,0)),"")</f>
        <v>32</v>
      </c>
      <c r="AG96" s="326">
        <f>IF(Plananalyse!AG96=1,VLOOKUP(AG$5,Kruistabel!$B$6:$F$9,MATCH($C96,Kruistabel!$C$5:$F$5,0)+1,FALSE)+MIN(Kruistabel!$C$15,IF($D96="Ja",Kruistabel!$C$13,0)+IF(AG$6="Ja",Kruistabel!$C$14,0)),"")</f>
        <v>32</v>
      </c>
      <c r="AH96" s="326">
        <f>IF(Plananalyse!AH96=1,VLOOKUP(AH$5,Kruistabel!$B$6:$F$9,MATCH($C96,Kruistabel!$C$5:$F$5,0)+1,FALSE)+MIN(Kruistabel!$C$15,IF($D96="Ja",Kruistabel!$C$13,0)+IF(AH$6="Ja",Kruistabel!$C$14,0)),"")</f>
        <v>32</v>
      </c>
      <c r="AI96" s="326">
        <f>IF(Plananalyse!AI96=1,VLOOKUP(AI$5,Kruistabel!$B$6:$F$9,MATCH($C96,Kruistabel!$C$5:$F$5,0)+1,FALSE)+MIN(Kruistabel!$C$15,IF($D96="Ja",Kruistabel!$C$13,0)+IF(AI$6="Ja",Kruistabel!$C$14,0)),"")</f>
        <v>32</v>
      </c>
      <c r="AJ96" s="326">
        <f>IF(Plananalyse!AJ96=1,VLOOKUP(AJ$5,Kruistabel!$B$6:$F$9,MATCH($C96,Kruistabel!$C$5:$F$5,0)+1,FALSE)+MIN(Kruistabel!$C$15,IF($D96="Ja",Kruistabel!$C$13,0)+IF(AJ$6="Ja",Kruistabel!$C$14,0)),"")</f>
        <v>32</v>
      </c>
      <c r="AK96" s="326">
        <f>IF(Plananalyse!AK96=1,VLOOKUP(AK$5,Kruistabel!$B$6:$F$9,MATCH($C96,Kruistabel!$C$5:$F$5,0)+1,FALSE)+MIN(Kruistabel!$C$15,IF($D96="Ja",Kruistabel!$C$13,0)+IF(AK$6="Ja",Kruistabel!$C$14,0)),"")</f>
        <v>46</v>
      </c>
      <c r="AL96" s="326">
        <f>IF(Plananalyse!AL96=1,VLOOKUP(AL$5,Kruistabel!$B$6:$F$9,MATCH($C96,Kruistabel!$C$5:$F$5,0)+1,FALSE)+MIN(Kruistabel!$C$15,IF($D96="Ja",Kruistabel!$C$13,0)+IF(AL$6="Ja",Kruistabel!$C$14,0)),"")</f>
        <v>32</v>
      </c>
      <c r="AM96" s="326">
        <f>IF(Plananalyse!AM96=1,VLOOKUP(AM$5,Kruistabel!$B$6:$F$9,MATCH($C96,Kruistabel!$C$5:$F$5,0)+1,FALSE)+MIN(Kruistabel!$C$15,IF($D96="Ja",Kruistabel!$C$13,0)+IF(AM$6="Ja",Kruistabel!$C$14,0)),"")</f>
        <v>32</v>
      </c>
      <c r="AN96" s="327"/>
      <c r="AO96" s="326">
        <f>IF(Plananalyse!AO96=1,VLOOKUP(AO$5,Kruistabel!$B$6:$F$9,MATCH($C96,Kruistabel!$C$5:$F$5,0)+1,FALSE)+MIN(Kruistabel!$C$15,IF($D96="Ja",Kruistabel!$C$13,0)+IF(AO$6="Ja",Kruistabel!$C$14,0)),"")</f>
        <v>46</v>
      </c>
      <c r="AP96" s="326">
        <f>IF(Plananalyse!AP96=1,VLOOKUP(AP$5,Kruistabel!$B$6:$F$9,MATCH($C96,Kruistabel!$C$5:$F$5,0)+1,FALSE)+MIN(Kruistabel!$C$15,IF($D96="Ja",Kruistabel!$C$13,0)+IF(AP$6="Ja",Kruistabel!$C$14,0)),"")</f>
        <v>46</v>
      </c>
      <c r="AQ96" s="326">
        <f>IF(Plananalyse!AQ96=1,VLOOKUP(AQ$5,Kruistabel!$B$6:$F$9,MATCH($C96,Kruistabel!$C$5:$F$5,0)+1,FALSE)+MIN(Kruistabel!$C$15,IF($D96="Ja",Kruistabel!$C$13,0)+IF(AQ$6="Ja",Kruistabel!$C$14,0)),"")</f>
        <v>46</v>
      </c>
      <c r="AR96" s="326">
        <f>IF(Plananalyse!AR96=1,VLOOKUP(AR$5,Kruistabel!$B$6:$F$9,MATCH($C96,Kruistabel!$C$5:$F$5,0)+1,FALSE)+MIN(Kruistabel!$C$15,IF($D96="Ja",Kruistabel!$C$13,0)+IF(AR$6="Ja",Kruistabel!$C$14,0)),"")</f>
        <v>50</v>
      </c>
      <c r="AS96" s="326">
        <f>IF(Plananalyse!AS96=1,VLOOKUP(AS$5,Kruistabel!$B$6:$F$9,MATCH($C96,Kruistabel!$C$5:$F$5,0)+1,FALSE)+MIN(Kruistabel!$C$15,IF($D96="Ja",Kruistabel!$C$13,0)+IF(AS$6="Ja",Kruistabel!$C$14,0)),"")</f>
        <v>46</v>
      </c>
      <c r="AT96" s="326">
        <f>IF(Plananalyse!AT96=1,VLOOKUP(AT$5,Kruistabel!$B$6:$F$9,MATCH($C96,Kruistabel!$C$5:$F$5,0)+1,FALSE)+MIN(Kruistabel!$C$15,IF($D96="Ja",Kruistabel!$C$13,0)+IF(AT$6="Ja",Kruistabel!$C$14,0)),"")</f>
        <v>50</v>
      </c>
      <c r="AU96" s="326">
        <f>IF(Plananalyse!AU96=1,VLOOKUP(AU$5,Kruistabel!$B$6:$F$9,MATCH($C96,Kruistabel!$C$5:$F$5,0)+1,FALSE)+MIN(Kruistabel!$C$15,IF($D96="Ja",Kruistabel!$C$13,0)+IF(AU$6="Ja",Kruistabel!$C$14,0)),"")</f>
        <v>32</v>
      </c>
      <c r="AV96" s="326">
        <f>IF(Plananalyse!AV96=1,VLOOKUP(AV$5,Kruistabel!$B$6:$F$9,MATCH($C96,Kruistabel!$C$5:$F$5,0)+1,FALSE)+MIN(Kruistabel!$C$15,IF($D96="Ja",Kruistabel!$C$13,0)+IF(AV$6="Ja",Kruistabel!$C$14,0)),"")</f>
        <v>46</v>
      </c>
      <c r="AW96" s="326">
        <f>IF(Plananalyse!AW96=1,VLOOKUP(AW$5,Kruistabel!$B$6:$F$9,MATCH($C96,Kruistabel!$C$5:$F$5,0)+1,FALSE)+MIN(Kruistabel!$C$15,IF($D96="Ja",Kruistabel!$C$13,0)+IF(AW$6="Ja",Kruistabel!$C$14,0)),"")</f>
        <v>32</v>
      </c>
      <c r="AX96" s="326">
        <f>IF(Plananalyse!AX96=1,VLOOKUP(AX$5,Kruistabel!$B$6:$F$9,MATCH($C96,Kruistabel!$C$5:$F$5,0)+1,FALSE)+MIN(Kruistabel!$C$15,IF($D96="Ja",Kruistabel!$C$13,0)+IF(AX$6="Ja",Kruistabel!$C$14,0)),"")</f>
        <v>32</v>
      </c>
      <c r="AY96" s="327"/>
      <c r="AZ96" s="326">
        <f>IF(Plananalyse!AZ96=1,VLOOKUP(AZ$5,Kruistabel!$B$6:$F$9,MATCH($C96,Kruistabel!$C$5:$F$5,0)+1,FALSE)+MIN(Kruistabel!$C$15,IF($D96="Ja",Kruistabel!$C$13,0)+IF(AZ$6="Ja",Kruistabel!$C$14,0)),"")</f>
        <v>32</v>
      </c>
      <c r="BA96" s="326">
        <f>IF(Plananalyse!BA96=1,VLOOKUP(BA$5,Kruistabel!$B$6:$F$9,MATCH($C96,Kruistabel!$C$5:$F$5,0)+1,FALSE)+MIN(Kruistabel!$C$15,IF($D96="Ja",Kruistabel!$C$13,0)+IF(BA$6="Ja",Kruistabel!$C$14,0)),"")</f>
        <v>32</v>
      </c>
      <c r="BB96" s="326">
        <f>IF(Plananalyse!BB96=1,VLOOKUP(BB$5,Kruistabel!$B$6:$F$9,MATCH($C96,Kruistabel!$C$5:$F$5,0)+1,FALSE)+MIN(Kruistabel!$C$15,IF($D96="Ja",Kruistabel!$C$13,0)+IF(BB$6="Ja",Kruistabel!$C$14,0)),"")</f>
        <v>44</v>
      </c>
      <c r="BC96" s="326">
        <f>IF(Plananalyse!BC96=1,VLOOKUP(BC$5,Kruistabel!$B$6:$F$9,MATCH($C96,Kruistabel!$C$5:$F$5,0)+1,FALSE)+MIN(Kruistabel!$C$15,IF($D96="Ja",Kruistabel!$C$13,0)+IF(BC$6="Ja",Kruistabel!$C$14,0)),"")</f>
        <v>44</v>
      </c>
      <c r="BD96" s="326">
        <f>IF(Plananalyse!BD96=1,VLOOKUP(BD$5,Kruistabel!$B$6:$F$9,MATCH($C96,Kruistabel!$C$5:$F$5,0)+1,FALSE)+MIN(Kruistabel!$C$15,IF($D96="Ja",Kruistabel!$C$13,0)+IF(BD$6="Ja",Kruistabel!$C$14,0)),"")</f>
        <v>32</v>
      </c>
      <c r="BE96" s="326">
        <f>IF(Plananalyse!BE96=1,VLOOKUP(BE$5,Kruistabel!$B$6:$F$9,MATCH($C96,Kruistabel!$C$5:$F$5,0)+1,FALSE)+MIN(Kruistabel!$C$15,IF($D96="Ja",Kruistabel!$C$13,0)+IF(BE$6="Ja",Kruistabel!$C$14,0)),"")</f>
        <v>32</v>
      </c>
      <c r="BF96" s="326">
        <f>IF(Plananalyse!BF96=1,VLOOKUP(BF$5,Kruistabel!$B$6:$F$9,MATCH($C96,Kruistabel!$C$5:$F$5,0)+1,FALSE)+MIN(Kruistabel!$C$15,IF($D96="Ja",Kruistabel!$C$13,0)+IF(BF$6="Ja",Kruistabel!$C$14,0)),"")</f>
        <v>32</v>
      </c>
      <c r="BG96" s="326">
        <f>IF(Plananalyse!BG96=1,VLOOKUP(BG$5,Kruistabel!$B$6:$F$9,MATCH($C96,Kruistabel!$C$5:$F$5,0)+1,FALSE)+MIN(Kruistabel!$C$15,IF($D96="Ja",Kruistabel!$C$13,0)+IF(BG$6="Ja",Kruistabel!$C$14,0)),"")</f>
        <v>32</v>
      </c>
      <c r="BH96" s="326">
        <f>IF(Plananalyse!BH96=1,VLOOKUP(BH$5,Kruistabel!$B$6:$F$9,MATCH($C96,Kruistabel!$C$5:$F$5,0)+1,FALSE)+MIN(Kruistabel!$C$15,IF($D96="Ja",Kruistabel!$C$13,0)+IF(BH$6="Ja",Kruistabel!$C$14,0)),"")</f>
        <v>32</v>
      </c>
      <c r="BI96" s="327"/>
      <c r="BJ96" s="326" t="e">
        <f>IF(Plananalyse!BJ96=1,VLOOKUP(BJ$5,Kruistabel!$B$6:$F$9,MATCH($C96,Kruistabel!$C$5:$F$5,0)+1,FALSE)+MIN(Kruistabel!$C$15,IF($D96="Ja",Kruistabel!$C$13,0)+IF(BJ$6="Ja",Kruistabel!$C$14,0)),"")</f>
        <v>#N/A</v>
      </c>
      <c r="BK96" s="326" t="e">
        <f>IF(Plananalyse!BK96=1,VLOOKUP(BK$5,Kruistabel!$B$6:$F$9,MATCH($C96,Kruistabel!$C$5:$F$5,0)+1,FALSE)+MIN(Kruistabel!$C$15,IF($D96="Ja",Kruistabel!$C$13,0)+IF(BK$6="Ja",Kruistabel!$C$14,0)),"")</f>
        <v>#N/A</v>
      </c>
      <c r="BL96" s="326" t="e">
        <f>IF(Plananalyse!BL96=1,VLOOKUP(BL$5,Kruistabel!$B$6:$F$9,MATCH($C96,Kruistabel!$C$5:$F$5,0)+1,FALSE)+MIN(Kruistabel!$C$15,IF($D96="Ja",Kruistabel!$C$13,0)+IF(BL$6="Ja",Kruistabel!$C$14,0)),"")</f>
        <v>#N/A</v>
      </c>
      <c r="BM96" s="326" t="e">
        <f>IF(Plananalyse!BM96=1,VLOOKUP(BM$5,Kruistabel!$B$6:$F$9,MATCH($C96,Kruistabel!$C$5:$F$5,0)+1,FALSE)+MIN(Kruistabel!$C$15,IF($D96="Ja",Kruistabel!$C$13,0)+IF(BM$6="Ja",Kruistabel!$C$14,0)),"")</f>
        <v>#N/A</v>
      </c>
      <c r="BN96" s="326" t="e">
        <f>IF(Plananalyse!BN96=1,VLOOKUP(BN$5,Kruistabel!$B$6:$F$9,MATCH($C96,Kruistabel!$C$5:$F$5,0)+1,FALSE)+MIN(Kruistabel!$C$15,IF($D96="Ja",Kruistabel!$C$13,0)+IF(BN$6="Ja",Kruistabel!$C$14,0)),"")</f>
        <v>#N/A</v>
      </c>
      <c r="BO96" s="326" t="e">
        <f>IF(Plananalyse!BO96=1,VLOOKUP(BO$5,Kruistabel!$B$6:$F$9,MATCH($C96,Kruistabel!$C$5:$F$5,0)+1,FALSE)+MIN(Kruistabel!$C$15,IF($D96="Ja",Kruistabel!$C$13,0)+IF(BO$6="Ja",Kruistabel!$C$14,0)),"")</f>
        <v>#N/A</v>
      </c>
      <c r="BP96" s="326" t="e">
        <f>IF(Plananalyse!BP96=1,VLOOKUP(BP$5,Kruistabel!$B$6:$F$9,MATCH($C96,Kruistabel!$C$5:$F$5,0)+1,FALSE)+MIN(Kruistabel!$C$15,IF($D96="Ja",Kruistabel!$C$13,0)+IF(BP$6="Ja",Kruistabel!$C$14,0)),"")</f>
        <v>#N/A</v>
      </c>
      <c r="BQ96" s="326" t="e">
        <f>IF(Plananalyse!BQ96=1,VLOOKUP(BQ$5,Kruistabel!$B$6:$F$9,MATCH($C96,Kruistabel!$C$5:$F$5,0)+1,FALSE)+MIN(Kruistabel!$C$15,IF($D96="Ja",Kruistabel!$C$13,0)+IF(BQ$6="Ja",Kruistabel!$C$14,0)),"")</f>
        <v>#N/A</v>
      </c>
      <c r="BR96" s="326" t="e">
        <f>IF(Plananalyse!BR96=1,VLOOKUP(BR$5,Kruistabel!$B$6:$F$9,MATCH($C96,Kruistabel!$C$5:$F$5,0)+1,FALSE)+MIN(Kruistabel!$C$15,IF($D96="Ja",Kruistabel!$C$13,0)+IF(BR$6="Ja",Kruistabel!$C$14,0)),"")</f>
        <v>#REF!</v>
      </c>
      <c r="BS96" s="326" t="e">
        <f>IF(Plananalyse!BS96=1,VLOOKUP(BS$5,Kruistabel!$B$6:$F$9,MATCH($C96,Kruistabel!$C$5:$F$5,0)+1,FALSE)+MIN(Kruistabel!$C$15,IF($D96="Ja",Kruistabel!$C$13,0)+IF(BS$6="Ja",Kruistabel!$C$14,0)),"")</f>
        <v>#REF!</v>
      </c>
      <c r="BT96" s="65"/>
      <c r="BU96" s="231">
        <f>IF(Plananalyse!BU96=1,VLOOKUP(BU$5,Kruistabel!$B$6:$F$9,MATCH($C96,Kruistabel!$C$5:$F$5,0)+1,FALSE)+MIN(Kruistabel!$C$15,IF($D96="Ja",Kruistabel!$C$13,0)+IF(BU$6="Ja",Kruistabel!$C$14,0)),"")</f>
        <v>32</v>
      </c>
      <c r="BV96" s="326">
        <f>IF(Plananalyse!BV96=1,VLOOKUP(BV$5,Kruistabel!$B$6:$F$9,MATCH($C96,Kruistabel!$C$5:$F$5,0)+1,FALSE)+MIN(Kruistabel!$C$15,IF($D96="Ja",Kruistabel!$C$13,0)+IF(BV$6="Ja",Kruistabel!$C$14,0)),"")</f>
        <v>48</v>
      </c>
      <c r="BW96" s="326">
        <f>IF(Plananalyse!BW96=1,VLOOKUP(BW$5,Kruistabel!$B$6:$F$9,MATCH($C96,Kruistabel!$C$5:$F$5,0)+1,FALSE)+MIN(Kruistabel!$C$15,IF($D96="Ja",Kruistabel!$C$13,0)+IF(BW$6="Ja",Kruistabel!$C$14,0)),"")</f>
        <v>32</v>
      </c>
      <c r="BX96" s="326">
        <f>IF(Plananalyse!BX96=1,VLOOKUP(BX$5,Kruistabel!$B$6:$F$9,MATCH($C96,Kruistabel!$C$5:$F$5,0)+1,FALSE)+MIN(Kruistabel!$C$15,IF($D96="Ja",Kruistabel!$C$13,0)+IF(BX$6="Ja",Kruistabel!$C$14,0)),"")</f>
        <v>32</v>
      </c>
      <c r="BY96" s="327"/>
      <c r="BZ96" s="326" t="e">
        <f>IF(Plananalyse!BZ96=1,VLOOKUP(BZ$5,Kruistabel!$B$6:$F$9,MATCH($C96,Kruistabel!$C$5:$F$5,0)+1,FALSE)+MIN(Kruistabel!$C$15,IF($D96="Ja",Kruistabel!$C$13,0)+IF(BZ$6="Ja",Kruistabel!$C$14,0)),"")</f>
        <v>#N/A</v>
      </c>
      <c r="CA96" s="326" t="e">
        <f>IF(Plananalyse!CA96=1,VLOOKUP(CA$5,Kruistabel!$B$6:$F$9,MATCH($C96,Kruistabel!$C$5:$F$5,0)+1,FALSE)+MIN(Kruistabel!$C$15,IF($D96="Ja",Kruistabel!$C$13,0)+IF(CA$6="Ja",Kruistabel!$C$14,0)),"")</f>
        <v>#N/A</v>
      </c>
      <c r="CB96" s="326" t="e">
        <f>IF(Plananalyse!CB96=1,VLOOKUP(CB$5,Kruistabel!$B$6:$F$9,MATCH($C96,Kruistabel!$C$5:$F$5,0)+1,FALSE)+MIN(Kruistabel!$C$15,IF($D96="Ja",Kruistabel!$C$13,0)+IF(CB$6="Ja",Kruistabel!$C$14,0)),"")</f>
        <v>#N/A</v>
      </c>
      <c r="CC96" s="326" t="e">
        <f>IF(Plananalyse!CC96=1,VLOOKUP(CC$5,Kruistabel!$B$6:$F$9,MATCH($C96,Kruistabel!$C$5:$F$5,0)+1,FALSE)+MIN(Kruistabel!$C$15,IF($D96="Ja",Kruistabel!$C$13,0)+IF(CC$6="Ja",Kruistabel!$C$14,0)),"")</f>
        <v>#N/A</v>
      </c>
      <c r="CD96" s="326" t="e">
        <f>IF(Plananalyse!CD96=1,VLOOKUP(CD$5,Kruistabel!$B$6:$F$9,MATCH($C96,Kruistabel!$C$5:$F$5,0)+1,FALSE)+MIN(Kruistabel!$C$15,IF($D96="Ja",Kruistabel!$C$13,0)+IF(CD$6="Ja",Kruistabel!$C$14,0)),"")</f>
        <v>#N/A</v>
      </c>
      <c r="CE96" s="326" t="e">
        <f>IF(Plananalyse!CE96=1,VLOOKUP(CE$5,Kruistabel!$B$6:$F$9,MATCH($C96,Kruistabel!$C$5:$F$5,0)+1,FALSE)+MIN(Kruistabel!$C$15,IF($D96="Ja",Kruistabel!$C$13,0)+IF(CE$6="Ja",Kruistabel!$C$14,0)),"")</f>
        <v>#N/A</v>
      </c>
      <c r="CF96" s="326" t="e">
        <f>IF(Plananalyse!CF96=1,VLOOKUP(CF$5,Kruistabel!$B$6:$F$9,MATCH($C96,Kruistabel!$C$5:$F$5,0)+1,FALSE)+MIN(Kruistabel!$C$15,IF($D96="Ja",Kruistabel!$C$13,0)+IF(CF$6="Ja",Kruistabel!$C$14,0)),"")</f>
        <v>#N/A</v>
      </c>
      <c r="CG96" s="326" t="e">
        <f>IF(Plananalyse!CG96=1,VLOOKUP(CG$5,Kruistabel!$B$6:$F$9,MATCH($C96,Kruistabel!$C$5:$F$5,0)+1,FALSE)+MIN(Kruistabel!$C$15,IF($D96="Ja",Kruistabel!$C$13,0)+IF(CG$6="Ja",Kruistabel!$C$14,0)),"")</f>
        <v>#REF!</v>
      </c>
      <c r="CH96" s="326" t="e">
        <f>IF(Plananalyse!CH96=1,VLOOKUP(CH$5,Kruistabel!$B$6:$F$9,MATCH($C96,Kruistabel!$C$5:$F$5,0)+1,FALSE)+MIN(Kruistabel!$C$15,IF($D96="Ja",Kruistabel!$C$13,0)+IF(CH$6="Ja",Kruistabel!$C$14,0)),"")</f>
        <v>#REF!</v>
      </c>
      <c r="CI96" s="65"/>
      <c r="CJ96" s="326">
        <f>IF(Plananalyse!CJ96=1,VLOOKUP(CJ$5,Kruistabel!$B$6:$F$9,MATCH($C96,Kruistabel!$C$5:$F$5,0)+1,FALSE)+MIN(Kruistabel!$C$15,IF($D96="Ja",Kruistabel!$C$13,0)+IF(CJ$6="Ja",Kruistabel!$C$14,0)),"")</f>
        <v>48</v>
      </c>
      <c r="CK96" s="326">
        <f>IF(Plananalyse!CK96=1,VLOOKUP(CK$5,Kruistabel!$B$6:$F$9,MATCH($C96,Kruistabel!$C$5:$F$5,0)+1,FALSE)+MIN(Kruistabel!$C$15,IF($D96="Ja",Kruistabel!$C$13,0)+IF(CK$6="Ja",Kruistabel!$C$14,0)),"")</f>
        <v>48</v>
      </c>
      <c r="CL96" s="326">
        <f ca="1">IF(Plananalyse!CL96=1,VLOOKUP(CL$5,Kruistabel!$B$6:$F$9,MATCH($C96,Kruistabel!$C$5:$F$5,0)+1,FALSE)+MIN(Kruistabel!$C$15,IF($D96="Ja",Kruistabel!$C$13,0)+IF(CL$6="Ja",Kruistabel!$C$14,0)),"")</f>
        <v>32</v>
      </c>
      <c r="CM96" s="326">
        <f ca="1">IF(Plananalyse!CM96=1,VLOOKUP(CM$5,Kruistabel!$B$6:$F$9,MATCH($C96,Kruistabel!$C$5:$F$5,0)+1,FALSE)+MIN(Kruistabel!$C$15,IF($D96="Ja",Kruistabel!$C$13,0)+IF(CM$6="Ja",Kruistabel!$C$14,0)),"")</f>
        <v>52</v>
      </c>
      <c r="CN96" s="326">
        <f ca="1">IF(Plananalyse!CN96=1,VLOOKUP(CN$5,Kruistabel!$B$6:$F$9,MATCH($C96,Kruistabel!$C$5:$F$5,0)+1,FALSE)+MIN(Kruistabel!$C$15,IF($D96="Ja",Kruistabel!$C$13,0)+IF(CN$6="Ja",Kruistabel!$C$14,0)),"")</f>
        <v>52</v>
      </c>
      <c r="CO96" s="326">
        <f ca="1">IF(Plananalyse!CO96=1,VLOOKUP(CO$5,Kruistabel!$B$6:$F$9,MATCH($C96,Kruistabel!$C$5:$F$5,0)+1,FALSE)+MIN(Kruistabel!$C$15,IF($D96="Ja",Kruistabel!$C$13,0)+IF(CO$6="Ja",Kruistabel!$C$14,0)),"")</f>
        <v>44</v>
      </c>
      <c r="CP96" s="326">
        <f ca="1">IF(Plananalyse!CP96=1,VLOOKUP(CP$5,Kruistabel!$B$6:$F$9,MATCH($C96,Kruistabel!$C$5:$F$5,0)+1,FALSE)+MIN(Kruistabel!$C$15,IF($D96="Ja",Kruistabel!$C$13,0)+IF(CP$6="Ja",Kruistabel!$C$14,0)),"")</f>
        <v>48</v>
      </c>
      <c r="CQ96" s="326">
        <f ca="1">IF(Plananalyse!CQ96=1,VLOOKUP(CQ$5,Kruistabel!$B$6:$F$9,MATCH($C96,Kruistabel!$C$5:$F$5,0)+1,FALSE)+MIN(Kruistabel!$C$15,IF($D96="Ja",Kruistabel!$C$13,0)+IF(CQ$6="Ja",Kruistabel!$C$14,0)),"")</f>
        <v>44</v>
      </c>
      <c r="CR96" s="326">
        <f ca="1">IF(Plananalyse!CR96=1,VLOOKUP(CR$5,Kruistabel!$B$6:$F$9,MATCH($C96,Kruistabel!$C$5:$F$5,0)+1,FALSE)+MIN(Kruistabel!$C$15,IF($D96="Ja",Kruistabel!$C$13,0)+IF(CR$6="Ja",Kruistabel!$C$14,0)),"")</f>
        <v>46</v>
      </c>
      <c r="CS96" s="326">
        <f ca="1">IF(Plananalyse!CS96=1,VLOOKUP(CS$5,Kruistabel!$B$6:$F$9,MATCH($C96,Kruistabel!$C$5:$F$5,0)+1,FALSE)+MIN(Kruistabel!$C$15,IF($D96="Ja",Kruistabel!$C$13,0)+IF(CS$6="Ja",Kruistabel!$C$14,0)),"")</f>
        <v>48</v>
      </c>
      <c r="CT96" s="326">
        <f ca="1">IF(Plananalyse!CT96=1,VLOOKUP(CT$5,Kruistabel!$B$6:$F$9,MATCH($C96,Kruistabel!$C$5:$F$5,0)+1,FALSE)+MIN(Kruistabel!$C$15,IF($D96="Ja",Kruistabel!$C$13,0)+IF(CT$6="Ja",Kruistabel!$C$14,0)),"")</f>
        <v>48</v>
      </c>
      <c r="CU96" s="326">
        <f ca="1">IF(Plananalyse!CU96=1,VLOOKUP(CU$5,Kruistabel!$B$6:$F$9,MATCH($C96,Kruistabel!$C$5:$F$5,0)+1,FALSE)+MIN(Kruistabel!$C$15,IF($D96="Ja",Kruistabel!$C$13,0)+IF(CU$6="Ja",Kruistabel!$C$14,0)),"")</f>
        <v>44</v>
      </c>
      <c r="CV96" s="326">
        <f ca="1">IF(Plananalyse!CV96=1,VLOOKUP(CV$5,Kruistabel!$B$6:$F$9,MATCH($C96,Kruistabel!$C$5:$F$5,0)+1,FALSE)+MIN(Kruistabel!$C$15,IF($D96="Ja",Kruistabel!$C$13,0)+IF(CV$6="Ja",Kruistabel!$C$14,0)),"")</f>
        <v>44</v>
      </c>
      <c r="CW96" s="326">
        <f ca="1">IF(Plananalyse!CW96=1,VLOOKUP(CW$5,Kruistabel!$B$6:$F$9,MATCH($C96,Kruistabel!$C$5:$F$5,0)+1,FALSE)+MIN(Kruistabel!$C$15,IF($D96="Ja",Kruistabel!$C$13,0)+IF(CW$6="Ja",Kruistabel!$C$14,0)),"")</f>
        <v>48</v>
      </c>
      <c r="CX96" s="326">
        <f ca="1">IF(Plananalyse!CX96=1,VLOOKUP(CX$5,Kruistabel!$B$6:$F$9,MATCH($C96,Kruistabel!$C$5:$F$5,0)+1,FALSE)+MIN(Kruistabel!$C$15,IF($D96="Ja",Kruistabel!$C$13,0)+IF(CX$6="Ja",Kruistabel!$C$14,0)),"")</f>
        <v>32</v>
      </c>
      <c r="CY96" s="326">
        <f ca="1">IF(Plananalyse!CY96=1,VLOOKUP(CY$5,Kruistabel!$B$6:$F$9,MATCH($C96,Kruistabel!$C$5:$F$5,0)+1,FALSE)+MIN(Kruistabel!$C$15,IF($D96="Ja",Kruistabel!$C$13,0)+IF(CY$6="Ja",Kruistabel!$C$14,0)),"")</f>
        <v>44</v>
      </c>
      <c r="CZ96" s="326">
        <f ca="1">IF(Plananalyse!CZ96=1,VLOOKUP(CZ$5,Kruistabel!$B$6:$F$9,MATCH($C96,Kruistabel!$C$5:$F$5,0)+1,FALSE)+MIN(Kruistabel!$C$15,IF($D96="Ja",Kruistabel!$C$13,0)+IF(CZ$6="Ja",Kruistabel!$C$14,0)),"")</f>
        <v>44</v>
      </c>
      <c r="DA96" s="326">
        <f ca="1">IF(Plananalyse!DA96=1,VLOOKUP(DA$5,Kruistabel!$B$6:$F$9,MATCH($C96,Kruistabel!$C$5:$F$5,0)+1,FALSE)+MIN(Kruistabel!$C$15,IF($D96="Ja",Kruistabel!$C$13,0)+IF(DA$6="Ja",Kruistabel!$C$14,0)),"")</f>
        <v>44</v>
      </c>
      <c r="DB96" s="326">
        <f ca="1">IF(Plananalyse!DB96=1,VLOOKUP(DB$5,Kruistabel!$B$6:$F$9,MATCH($C96,Kruistabel!$C$5:$F$5,0)+1,FALSE)+MIN(Kruistabel!$C$15,IF($D96="Ja",Kruistabel!$C$13,0)+IF(DB$6="Ja",Kruistabel!$C$14,0)),"")</f>
        <v>32</v>
      </c>
      <c r="DC96" s="326">
        <f ca="1">IF(Plananalyse!DC96=1,VLOOKUP(DC$5,Kruistabel!$B$6:$F$9,MATCH($C96,Kruistabel!$C$5:$F$5,0)+1,FALSE)+MIN(Kruistabel!$C$15,IF($D96="Ja",Kruistabel!$C$13,0)+IF(DC$6="Ja",Kruistabel!$C$14,0)),"")</f>
        <v>32</v>
      </c>
      <c r="DD96" s="327"/>
      <c r="DE96" s="326" t="e">
        <f ca="1">IF(Plananalyse!DE96=1,VLOOKUP(DE$5,Kruistabel!$B$6:$F$9,MATCH($C96,Kruistabel!$C$5:$F$5,0)+1,FALSE)+MIN(Kruistabel!$C$15,IF($D96="Ja",Kruistabel!$C$13,0)+IF(DE$6="Ja",Kruistabel!$C$14,0)),"")</f>
        <v>#N/A</v>
      </c>
      <c r="DF96" s="326" t="e">
        <f ca="1">IF(Plananalyse!DF96=1,VLOOKUP(DF$5,Kruistabel!$B$6:$F$9,MATCH($C96,Kruistabel!$C$5:$F$5,0)+1,FALSE)+MIN(Kruistabel!$C$15,IF($D96="Ja",Kruistabel!$C$13,0)+IF(DF$6="Ja",Kruistabel!$C$14,0)),"")</f>
        <v>#N/A</v>
      </c>
      <c r="DG96" s="326" t="e">
        <f ca="1">IF(Plananalyse!DG96=1,VLOOKUP(DG$5,Kruistabel!$B$6:$F$9,MATCH($C96,Kruistabel!$C$5:$F$5,0)+1,FALSE)+MIN(Kruistabel!$C$15,IF($D96="Ja",Kruistabel!$C$13,0)+IF(DG$6="Ja",Kruistabel!$C$14,0)),"")</f>
        <v>#N/A</v>
      </c>
      <c r="DH96" s="326" t="e">
        <f ca="1">IF(Plananalyse!DH96=1,VLOOKUP(DH$5,Kruistabel!$B$6:$F$9,MATCH($C96,Kruistabel!$C$5:$F$5,0)+1,FALSE)+MIN(Kruistabel!$C$15,IF($D96="Ja",Kruistabel!$C$13,0)+IF(DH$6="Ja",Kruistabel!$C$14,0)),"")</f>
        <v>#N/A</v>
      </c>
      <c r="DI96" s="326" t="e">
        <f ca="1">IF(Plananalyse!DI96=1,VLOOKUP(DI$5,Kruistabel!$B$6:$F$9,MATCH($C96,Kruistabel!$C$5:$F$5,0)+1,FALSE)+MIN(Kruistabel!$C$15,IF($D96="Ja",Kruistabel!$C$13,0)+IF(DI$6="Ja",Kruistabel!$C$14,0)),"")</f>
        <v>#N/A</v>
      </c>
      <c r="DJ96" s="326" t="e">
        <f ca="1">IF(Plananalyse!DJ96=1,VLOOKUP(DJ$5,Kruistabel!$B$6:$F$9,MATCH($C96,Kruistabel!$C$5:$F$5,0)+1,FALSE)+MIN(Kruistabel!$C$15,IF($D96="Ja",Kruistabel!$C$13,0)+IF(DJ$6="Ja",Kruistabel!$C$14,0)),"")</f>
        <v>#N/A</v>
      </c>
      <c r="DK96" s="326" t="e">
        <f ca="1">IF(Plananalyse!DK96=1,VLOOKUP(DK$5,Kruistabel!$B$6:$F$9,MATCH($C96,Kruistabel!$C$5:$F$5,0)+1,FALSE)+MIN(Kruistabel!$C$15,IF($D96="Ja",Kruistabel!$C$13,0)+IF(DK$6="Ja",Kruistabel!$C$14,0)),"")</f>
        <v>#REF!</v>
      </c>
      <c r="DL96" s="326" t="e">
        <f ca="1">IF(Plananalyse!DL96=1,VLOOKUP(DL$5,Kruistabel!$B$6:$F$9,MATCH($C96,Kruistabel!$C$5:$F$5,0)+1,FALSE)+MIN(Kruistabel!$C$15,IF($D96="Ja",Kruistabel!$C$13,0)+IF(DL$6="Ja",Kruistabel!$C$14,0)),"")</f>
        <v>#REF!</v>
      </c>
      <c r="DM96" s="327"/>
      <c r="DN96" s="326" t="e">
        <f ca="1">IF(Plananalyse!DN96=1,VLOOKUP(DN$5,Kruistabel!$B$6:$F$9,MATCH($C96,Kruistabel!$C$5:$F$5,0)+1,FALSE)+MIN(Kruistabel!$C$15,IF($D96="Ja",Kruistabel!$C$13,0)+IF(DN$6="Ja",Kruistabel!$C$14,0)),"")</f>
        <v>#N/A</v>
      </c>
      <c r="DO96" s="326" t="e">
        <f ca="1">IF(Plananalyse!DO96=1,VLOOKUP(DO$5,Kruistabel!$B$6:$F$9,MATCH($C96,Kruistabel!$C$5:$F$5,0)+1,FALSE)+MIN(Kruistabel!$C$15,IF($D96="Ja",Kruistabel!$C$13,0)+IF(DO$6="Ja",Kruistabel!$C$14,0)),"")</f>
        <v>#N/A</v>
      </c>
      <c r="DP96" s="326" t="e">
        <f ca="1">IF(Plananalyse!DP96=1,VLOOKUP(DP$5,Kruistabel!$B$6:$F$9,MATCH($C96,Kruistabel!$C$5:$F$5,0)+1,FALSE)+MIN(Kruistabel!$C$15,IF($D96="Ja",Kruistabel!$C$13,0)+IF(DP$6="Ja",Kruistabel!$C$14,0)),"")</f>
        <v>#N/A</v>
      </c>
      <c r="DQ96" s="326" t="e">
        <f ca="1">IF(Plananalyse!DQ96=1,VLOOKUP(DQ$5,Kruistabel!$B$6:$F$9,MATCH($C96,Kruistabel!$C$5:$F$5,0)+1,FALSE)+MIN(Kruistabel!$C$15,IF($D96="Ja",Kruistabel!$C$13,0)+IF(DQ$6="Ja",Kruistabel!$C$14,0)),"")</f>
        <v>#N/A</v>
      </c>
      <c r="DR96" s="326" t="e">
        <f ca="1">IF(Plananalyse!DR96=1,VLOOKUP(DR$5,Kruistabel!$B$6:$F$9,MATCH($C96,Kruistabel!$C$5:$F$5,0)+1,FALSE)+MIN(Kruistabel!$C$15,IF($D96="Ja",Kruistabel!$C$13,0)+IF(DR$6="Ja",Kruistabel!$C$14,0)),"")</f>
        <v>#N/A</v>
      </c>
      <c r="DS96" s="326" t="e">
        <f ca="1">IF(Plananalyse!DS96=1,VLOOKUP(DS$5,Kruistabel!$B$6:$F$9,MATCH($C96,Kruistabel!$C$5:$F$5,0)+1,FALSE)+MIN(Kruistabel!$C$15,IF($D96="Ja",Kruistabel!$C$13,0)+IF(DS$6="Ja",Kruistabel!$C$14,0)),"")</f>
        <v>#N/A</v>
      </c>
      <c r="DT96" s="326" t="e">
        <f ca="1">IF(Plananalyse!DT96=1,VLOOKUP(DT$5,Kruistabel!$B$6:$F$9,MATCH($C96,Kruistabel!$C$5:$F$5,0)+1,FALSE)+MIN(Kruistabel!$C$15,IF($D96="Ja",Kruistabel!$C$13,0)+IF(DT$6="Ja",Kruistabel!$C$14,0)),"")</f>
        <v>#N/A</v>
      </c>
      <c r="DU96" s="326" t="e">
        <f ca="1">IF(Plananalyse!DU96=1,VLOOKUP(DU$5,Kruistabel!$B$6:$F$9,MATCH($C96,Kruistabel!$C$5:$F$5,0)+1,FALSE)+MIN(Kruistabel!$C$15,IF($D96="Ja",Kruistabel!$C$13,0)+IF(DU$6="Ja",Kruistabel!$C$14,0)),"")</f>
        <v>#N/A</v>
      </c>
      <c r="DV96" s="326" t="e">
        <f ca="1">IF(Plananalyse!DV96=1,VLOOKUP(DV$5,Kruistabel!$B$6:$F$9,MATCH($C96,Kruistabel!$C$5:$F$5,0)+1,FALSE)+MIN(Kruistabel!$C$15,IF($D96="Ja",Kruistabel!$C$13,0)+IF(DV$6="Ja",Kruistabel!$C$14,0)),"")</f>
        <v>#N/A</v>
      </c>
      <c r="DW96" s="326" t="e">
        <f ca="1">IF(Plananalyse!DW96=1,VLOOKUP(DW$5,Kruistabel!$B$6:$F$9,MATCH($C96,Kruistabel!$C$5:$F$5,0)+1,FALSE)+MIN(Kruistabel!$C$15,IF($D96="Ja",Kruistabel!$C$13,0)+IF(DW$6="Ja",Kruistabel!$C$14,0)),"")</f>
        <v>#REF!</v>
      </c>
      <c r="DX96" s="326" t="e">
        <f ca="1">IF(Plananalyse!DX96=1,VLOOKUP(DX$5,Kruistabel!$B$6:$F$9,MATCH($C96,Kruistabel!$C$5:$F$5,0)+1,FALSE)+MIN(Kruistabel!$C$15,IF($D96="Ja",Kruistabel!$C$13,0)+IF(DX$6="Ja",Kruistabel!$C$14,0)),"")</f>
        <v>#REF!</v>
      </c>
      <c r="DY96" s="327"/>
      <c r="DZ96" s="326" t="e">
        <f ca="1">IF(Plananalyse!DZ96=1,VLOOKUP(DZ$5,Kruistabel!$B$6:$F$9,MATCH($C96,Kruistabel!$C$5:$F$5,0)+1,FALSE)+MIN(Kruistabel!$C$15,IF($D96="Ja",Kruistabel!$C$13,0)+IF(DZ$6="Ja",Kruistabel!$C$14,0)),"")</f>
        <v>#N/A</v>
      </c>
      <c r="EA96" s="326" t="e">
        <f ca="1">IF(Plananalyse!EA96=1,VLOOKUP(EA$5,Kruistabel!$B$6:$F$9,MATCH($C96,Kruistabel!$C$5:$F$5,0)+1,FALSE)+MIN(Kruistabel!$C$15,IF($D96="Ja",Kruistabel!$C$13,0)+IF(EA$6="Ja",Kruistabel!$C$14,0)),"")</f>
        <v>#N/A</v>
      </c>
      <c r="EB96" s="326" t="e">
        <f ca="1">IF(Plananalyse!EB96=1,VLOOKUP(EB$5,Kruistabel!$B$6:$F$9,MATCH($C96,Kruistabel!$C$5:$F$5,0)+1,FALSE)+MIN(Kruistabel!$C$15,IF($D96="Ja",Kruistabel!$C$13,0)+IF(EB$6="Ja",Kruistabel!$C$14,0)),"")</f>
        <v>#REF!</v>
      </c>
      <c r="EC96" s="326" t="e">
        <f ca="1">IF(Plananalyse!EC96=1,VLOOKUP(EC$5,Kruistabel!$B$6:$F$9,MATCH($C96,Kruistabel!$C$5:$F$5,0)+1,FALSE)+MIN(Kruistabel!$C$15,IF($D96="Ja",Kruistabel!$C$13,0)+IF(EC$6="Ja",Kruistabel!$C$14,0)),"")</f>
        <v>#REF!</v>
      </c>
      <c r="ED96" s="327"/>
      <c r="EE96" s="326" t="e">
        <f ca="1">IF(Plananalyse!EE96=1,VLOOKUP(EE$5,Kruistabel!$B$6:$F$9,MATCH($C96,Kruistabel!$C$5:$F$5,0)+1,FALSE)+MIN(Kruistabel!$C$15,IF($D96="Ja",Kruistabel!$C$13,0)+IF(EE$6="Ja",Kruistabel!$C$14,0)),"")</f>
        <v>#N/A</v>
      </c>
      <c r="EF96" s="326" t="e">
        <f ca="1">IF(Plananalyse!EF96=1,VLOOKUP(EF$5,Kruistabel!$B$6:$F$9,MATCH($C96,Kruistabel!$C$5:$F$5,0)+1,FALSE)+MIN(Kruistabel!$C$15,IF($D96="Ja",Kruistabel!$C$13,0)+IF(EF$6="Ja",Kruistabel!$C$14,0)),"")</f>
        <v>#N/A</v>
      </c>
      <c r="EG96" s="326" t="e">
        <f ca="1">IF(Plananalyse!EG96=1,VLOOKUP(EG$5,Kruistabel!$B$6:$F$9,MATCH($C96,Kruistabel!$C$5:$F$5,0)+1,FALSE)+MIN(Kruistabel!$C$15,IF($D96="Ja",Kruistabel!$C$13,0)+IF(EG$6="Ja",Kruistabel!$C$14,0)),"")</f>
        <v>#N/A</v>
      </c>
      <c r="EH96" s="326" t="e">
        <f ca="1">IF(Plananalyse!EH96=1,VLOOKUP(EH$5,Kruistabel!$B$6:$F$9,MATCH($C96,Kruistabel!$C$5:$F$5,0)+1,FALSE)+MIN(Kruistabel!$C$15,IF($D96="Ja",Kruistabel!$C$13,0)+IF(EH$6="Ja",Kruistabel!$C$14,0)),"")</f>
        <v>#REF!</v>
      </c>
      <c r="EI96" s="326" t="e">
        <f ca="1">IF(Plananalyse!EI96=1,VLOOKUP(EI$5,Kruistabel!$B$6:$F$9,MATCH($C96,Kruistabel!$C$5:$F$5,0)+1,FALSE)+MIN(Kruistabel!$C$15,IF($D96="Ja",Kruistabel!$C$13,0)+IF(EI$6="Ja",Kruistabel!$C$14,0)),"")</f>
        <v>#REF!</v>
      </c>
      <c r="EJ96" s="331" t="str">
        <f>IF(Plananalyse!EJ96=1,VLOOKUP(EJ$5,Kruistabel!$B$6:$F$9,MATCH($C96,Kruistabel!$C$5:$F$5,0)+1,FALSE)+MIN(Kruistabel!$C$15,IF($D96="Ja",Kruistabel!$C$13,0)+IF(EJ$6="Ja",Kruistabel!$C$14,0)),"")</f>
        <v/>
      </c>
      <c r="EK96" s="164"/>
      <c r="EL96" s="164"/>
      <c r="EM96" s="164"/>
      <c r="EN96" s="164"/>
    </row>
    <row r="97" spans="2:144">
      <c r="B97" s="337" t="s">
        <v>191</v>
      </c>
      <c r="C97" s="160" t="str">
        <f>_xlfn.IFNA(VLOOKUP($B97,Classificatietabel!$B$6:$I$91,C$7,FALSE),"")</f>
        <v>hoog</v>
      </c>
      <c r="D97" s="160" t="str">
        <f>_xlfn.IFNA(VLOOKUP($B97,Classificatietabel!$B$6:$I$91,D$7,FALSE),"")</f>
        <v>neen</v>
      </c>
      <c r="E97" s="119">
        <f>IF(AND(D97="laag",$D$3=1),0,_xlfn.IFNA(IF(VLOOKUP($B97,Classificatietabel!$B$6:$H$91,$E$5,FALSE)="Ja",1,0),""))</f>
        <v>1</v>
      </c>
      <c r="F97" s="163"/>
      <c r="G97" s="326">
        <f>IF(Plananalyse!G97=1,VLOOKUP(G$5,Kruistabel!$B$6:$F$9,MATCH($C97,Kruistabel!$C$5:$F$5,0)+1,FALSE)+MIN(Kruistabel!$C$15,IF($D97="Ja",Kruistabel!$C$13,0)+IF(G$6="Ja",Kruistabel!$C$14,0)),"")</f>
        <v>32</v>
      </c>
      <c r="H97" s="326">
        <f>IF(Plananalyse!H97=1,VLOOKUP(H$5,Kruistabel!$B$6:$F$9,MATCH($C97,Kruistabel!$C$5:$F$5,0)+1,FALSE)+MIN(Kruistabel!$C$15,IF($D97="Ja",Kruistabel!$C$13,0)+IF(H$6="Ja",Kruistabel!$C$14,0)),"")</f>
        <v>32</v>
      </c>
      <c r="I97" s="326">
        <f>IF(Plananalyse!I97=1,VLOOKUP(I$5,Kruistabel!$B$6:$F$9,MATCH($C97,Kruistabel!$C$5:$F$5,0)+1,FALSE)+MIN(Kruistabel!$C$15,IF($D97="Ja",Kruistabel!$C$13,0)+IF(I$6="Ja",Kruistabel!$C$14,0)),"")</f>
        <v>44</v>
      </c>
      <c r="J97" s="326">
        <f>IF(Plananalyse!J97=1,VLOOKUP(J$5,Kruistabel!$B$6:$F$9,MATCH($C97,Kruistabel!$C$5:$F$5,0)+1,FALSE)+MIN(Kruistabel!$C$15,IF($D97="Ja",Kruistabel!$C$13,0)+IF(J$6="Ja",Kruistabel!$C$14,0)),"")</f>
        <v>32</v>
      </c>
      <c r="K97" s="326">
        <f>IF(Plananalyse!K97=1,VLOOKUP(K$5,Kruistabel!$B$6:$F$9,MATCH($C97,Kruistabel!$C$5:$F$5,0)+1,FALSE)+MIN(Kruistabel!$C$15,IF($D97="Ja",Kruistabel!$C$13,0)+IF(K$6="Ja",Kruistabel!$C$14,0)),"")</f>
        <v>32</v>
      </c>
      <c r="L97" s="326">
        <f>IF(Plananalyse!L97=1,VLOOKUP(L$5,Kruistabel!$B$6:$F$9,MATCH($C97,Kruistabel!$C$5:$F$5,0)+1,FALSE)+MIN(Kruistabel!$C$15,IF($D97="Ja",Kruistabel!$C$13,0)+IF(L$6="Ja",Kruistabel!$C$14,0)),"")</f>
        <v>32</v>
      </c>
      <c r="M97" s="326">
        <f>IF(Plananalyse!M97=1,VLOOKUP(M$5,Kruistabel!$B$6:$F$9,MATCH($C97,Kruistabel!$C$5:$F$5,0)+1,FALSE)+MIN(Kruistabel!$C$15,IF($D97="Ja",Kruistabel!$C$13,0)+IF(M$6="Ja",Kruistabel!$C$14,0)),"")</f>
        <v>48</v>
      </c>
      <c r="N97" s="326">
        <f>IF(Plananalyse!N97=1,VLOOKUP(N$5,Kruistabel!$B$6:$F$9,MATCH($C97,Kruistabel!$C$5:$F$5,0)+1,FALSE)+MIN(Kruistabel!$C$15,IF($D97="Ja",Kruistabel!$C$13,0)+IF(N$6="Ja",Kruistabel!$C$14,0)),"")</f>
        <v>48</v>
      </c>
      <c r="O97" s="326">
        <f>IF(Plananalyse!O97=1,VLOOKUP(O$5,Kruistabel!$B$6:$F$9,MATCH($C97,Kruistabel!$C$5:$F$5,0)+1,FALSE)+MIN(Kruistabel!$C$15,IF($D97="Ja",Kruistabel!$C$13,0)+IF(O$6="Ja",Kruistabel!$C$14,0)),"")</f>
        <v>48</v>
      </c>
      <c r="P97" s="326">
        <f>IF(Plananalyse!P97=1,VLOOKUP(P$5,Kruistabel!$B$6:$F$9,MATCH($C97,Kruistabel!$C$5:$F$5,0)+1,FALSE)+MIN(Kruistabel!$C$15,IF($D97="Ja",Kruistabel!$C$13,0)+IF(P$6="Ja",Kruistabel!$C$14,0)),"")</f>
        <v>52</v>
      </c>
      <c r="Q97" s="326">
        <f>IF(Plananalyse!Q97=1,VLOOKUP(Q$5,Kruistabel!$B$6:$F$9,MATCH($C97,Kruistabel!$C$5:$F$5,0)+1,FALSE)+MIN(Kruistabel!$C$15,IF($D97="Ja",Kruistabel!$C$13,0)+IF(Q$6="Ja",Kruistabel!$C$14,0)),"")</f>
        <v>44</v>
      </c>
      <c r="R97" s="326">
        <f>IF(Plananalyse!R97=1,VLOOKUP(R$5,Kruistabel!$B$6:$F$9,MATCH($C97,Kruistabel!$C$5:$F$5,0)+1,FALSE)+MIN(Kruistabel!$C$15,IF($D97="Ja",Kruistabel!$C$13,0)+IF(R$6="Ja",Kruistabel!$C$14,0)),"")</f>
        <v>48</v>
      </c>
      <c r="S97" s="326">
        <f>IF(Plananalyse!S97=1,VLOOKUP(S$5,Kruistabel!$B$6:$F$9,MATCH($C97,Kruistabel!$C$5:$F$5,0)+1,FALSE)+MIN(Kruistabel!$C$15,IF($D97="Ja",Kruistabel!$C$13,0)+IF(S$6="Ja",Kruistabel!$C$14,0)),"")</f>
        <v>32</v>
      </c>
      <c r="T97" s="326">
        <f>IF(Plananalyse!T97=1,VLOOKUP(T$5,Kruistabel!$B$6:$F$9,MATCH($C97,Kruistabel!$C$5:$F$5,0)+1,FALSE)+MIN(Kruistabel!$C$15,IF($D97="Ja",Kruistabel!$C$13,0)+IF(T$6="Ja",Kruistabel!$C$14,0)),"")</f>
        <v>32</v>
      </c>
      <c r="U97" s="326">
        <f>IF(Plananalyse!U97=1,VLOOKUP(U$5,Kruistabel!$B$6:$F$9,MATCH($C97,Kruistabel!$C$5:$F$5,0)+1,FALSE)+MIN(Kruistabel!$C$15,IF($D97="Ja",Kruistabel!$C$13,0)+IF(U$6="Ja",Kruistabel!$C$14,0)),"")</f>
        <v>32</v>
      </c>
      <c r="V97" s="326">
        <f>IF(Plananalyse!V97=1,VLOOKUP(V$5,Kruistabel!$B$6:$F$9,MATCH($C97,Kruistabel!$C$5:$F$5,0)+1,FALSE)+MIN(Kruistabel!$C$15,IF($D97="Ja",Kruistabel!$C$13,0)+IF(V$6="Ja",Kruistabel!$C$14,0)),"")</f>
        <v>32</v>
      </c>
      <c r="W97" s="326">
        <f>IF(Plananalyse!W97=1,VLOOKUP(W$5,Kruistabel!$B$6:$F$9,MATCH($C97,Kruistabel!$C$5:$F$5,0)+1,FALSE)+MIN(Kruistabel!$C$15,IF($D97="Ja",Kruistabel!$C$13,0)+IF(W$6="Ja",Kruistabel!$C$14,0)),"")</f>
        <v>32</v>
      </c>
      <c r="X97" s="326">
        <f>IF(Plananalyse!X97=1,VLOOKUP(X$5,Kruistabel!$B$6:$F$9,MATCH($C97,Kruistabel!$C$5:$F$5,0)+1,FALSE)+MIN(Kruistabel!$C$15,IF($D97="Ja",Kruistabel!$C$13,0)+IF(X$6="Ja",Kruistabel!$C$14,0)),"")</f>
        <v>32</v>
      </c>
      <c r="Y97" s="326">
        <f>IF(Plananalyse!Y97=1,VLOOKUP(Y$5,Kruistabel!$B$6:$F$9,MATCH($C97,Kruistabel!$C$5:$F$5,0)+1,FALSE)+MIN(Kruistabel!$C$15,IF($D97="Ja",Kruistabel!$C$13,0)+IF(Y$6="Ja",Kruistabel!$C$14,0)),"")</f>
        <v>44</v>
      </c>
      <c r="Z97" s="326">
        <f>IF(Plananalyse!Z97=1,VLOOKUP(Z$5,Kruistabel!$B$6:$F$9,MATCH($C97,Kruistabel!$C$5:$F$5,0)+1,FALSE)+MIN(Kruistabel!$C$15,IF($D97="Ja",Kruistabel!$C$13,0)+IF(Z$6="Ja",Kruistabel!$C$14,0)),"")</f>
        <v>32</v>
      </c>
      <c r="AA97" s="326">
        <f>IF(Plananalyse!AA97=1,VLOOKUP(AA$5,Kruistabel!$B$6:$F$9,MATCH($C97,Kruistabel!$C$5:$F$5,0)+1,FALSE)+MIN(Kruistabel!$C$15,IF($D97="Ja",Kruistabel!$C$13,0)+IF(AA$6="Ja",Kruistabel!$C$14,0)),"")</f>
        <v>32</v>
      </c>
      <c r="AB97" s="326">
        <f>IF(Plananalyse!AB97=1,VLOOKUP(AB$5,Kruistabel!$B$6:$F$9,MATCH($C97,Kruistabel!$C$5:$F$5,0)+1,FALSE)+MIN(Kruistabel!$C$15,IF($D97="Ja",Kruistabel!$C$13,0)+IF(AB$6="Ja",Kruistabel!$C$14,0)),"")</f>
        <v>32</v>
      </c>
      <c r="AC97" s="326">
        <f>IF(Plananalyse!AC97=1,VLOOKUP(AC$5,Kruistabel!$B$6:$F$9,MATCH($C97,Kruistabel!$C$5:$F$5,0)+1,FALSE)+MIN(Kruistabel!$C$15,IF($D97="Ja",Kruistabel!$C$13,0)+IF(AC$6="Ja",Kruistabel!$C$14,0)),"")</f>
        <v>32</v>
      </c>
      <c r="AD97" s="326">
        <f>IF(Plananalyse!AD97=1,VLOOKUP(AD$5,Kruistabel!$B$6:$F$9,MATCH($C97,Kruistabel!$C$5:$F$5,0)+1,FALSE)+MIN(Kruistabel!$C$15,IF($D97="Ja",Kruistabel!$C$13,0)+IF(AD$6="Ja",Kruistabel!$C$14,0)),"")</f>
        <v>32</v>
      </c>
      <c r="AE97" s="326">
        <f>IF(Plananalyse!AE97=1,VLOOKUP(AE$5,Kruistabel!$B$6:$F$9,MATCH($C97,Kruistabel!$C$5:$F$5,0)+1,FALSE)+MIN(Kruistabel!$C$15,IF($D97="Ja",Kruistabel!$C$13,0)+IF(AE$6="Ja",Kruistabel!$C$14,0)),"")</f>
        <v>32</v>
      </c>
      <c r="AF97" s="326">
        <f>IF(Plananalyse!AF97=1,VLOOKUP(AF$5,Kruistabel!$B$6:$F$9,MATCH($C97,Kruistabel!$C$5:$F$5,0)+1,FALSE)+MIN(Kruistabel!$C$15,IF($D97="Ja",Kruistabel!$C$13,0)+IF(AF$6="Ja",Kruistabel!$C$14,0)),"")</f>
        <v>32</v>
      </c>
      <c r="AG97" s="326">
        <f>IF(Plananalyse!AG97=1,VLOOKUP(AG$5,Kruistabel!$B$6:$F$9,MATCH($C97,Kruistabel!$C$5:$F$5,0)+1,FALSE)+MIN(Kruistabel!$C$15,IF($D97="Ja",Kruistabel!$C$13,0)+IF(AG$6="Ja",Kruistabel!$C$14,0)),"")</f>
        <v>32</v>
      </c>
      <c r="AH97" s="326">
        <f>IF(Plananalyse!AH97=1,VLOOKUP(AH$5,Kruistabel!$B$6:$F$9,MATCH($C97,Kruistabel!$C$5:$F$5,0)+1,FALSE)+MIN(Kruistabel!$C$15,IF($D97="Ja",Kruistabel!$C$13,0)+IF(AH$6="Ja",Kruistabel!$C$14,0)),"")</f>
        <v>32</v>
      </c>
      <c r="AI97" s="326">
        <f>IF(Plananalyse!AI97=1,VLOOKUP(AI$5,Kruistabel!$B$6:$F$9,MATCH($C97,Kruistabel!$C$5:$F$5,0)+1,FALSE)+MIN(Kruistabel!$C$15,IF($D97="Ja",Kruistabel!$C$13,0)+IF(AI$6="Ja",Kruistabel!$C$14,0)),"")</f>
        <v>32</v>
      </c>
      <c r="AJ97" s="326">
        <f>IF(Plananalyse!AJ97=1,VLOOKUP(AJ$5,Kruistabel!$B$6:$F$9,MATCH($C97,Kruistabel!$C$5:$F$5,0)+1,FALSE)+MIN(Kruistabel!$C$15,IF($D97="Ja",Kruistabel!$C$13,0)+IF(AJ$6="Ja",Kruistabel!$C$14,0)),"")</f>
        <v>32</v>
      </c>
      <c r="AK97" s="326">
        <f>IF(Plananalyse!AK97=1,VLOOKUP(AK$5,Kruistabel!$B$6:$F$9,MATCH($C97,Kruistabel!$C$5:$F$5,0)+1,FALSE)+MIN(Kruistabel!$C$15,IF($D97="Ja",Kruistabel!$C$13,0)+IF(AK$6="Ja",Kruistabel!$C$14,0)),"")</f>
        <v>46</v>
      </c>
      <c r="AL97" s="326">
        <f>IF(Plananalyse!AL97=1,VLOOKUP(AL$5,Kruistabel!$B$6:$F$9,MATCH($C97,Kruistabel!$C$5:$F$5,0)+1,FALSE)+MIN(Kruistabel!$C$15,IF($D97="Ja",Kruistabel!$C$13,0)+IF(AL$6="Ja",Kruistabel!$C$14,0)),"")</f>
        <v>32</v>
      </c>
      <c r="AM97" s="326">
        <f>IF(Plananalyse!AM97=1,VLOOKUP(AM$5,Kruistabel!$B$6:$F$9,MATCH($C97,Kruistabel!$C$5:$F$5,0)+1,FALSE)+MIN(Kruistabel!$C$15,IF($D97="Ja",Kruistabel!$C$13,0)+IF(AM$6="Ja",Kruistabel!$C$14,0)),"")</f>
        <v>32</v>
      </c>
      <c r="AN97" s="327"/>
      <c r="AO97" s="326">
        <f>IF(Plananalyse!AO97=1,VLOOKUP(AO$5,Kruistabel!$B$6:$F$9,MATCH($C97,Kruistabel!$C$5:$F$5,0)+1,FALSE)+MIN(Kruistabel!$C$15,IF($D97="Ja",Kruistabel!$C$13,0)+IF(AO$6="Ja",Kruistabel!$C$14,0)),"")</f>
        <v>46</v>
      </c>
      <c r="AP97" s="326">
        <f>IF(Plananalyse!AP97=1,VLOOKUP(AP$5,Kruistabel!$B$6:$F$9,MATCH($C97,Kruistabel!$C$5:$F$5,0)+1,FALSE)+MIN(Kruistabel!$C$15,IF($D97="Ja",Kruistabel!$C$13,0)+IF(AP$6="Ja",Kruistabel!$C$14,0)),"")</f>
        <v>46</v>
      </c>
      <c r="AQ97" s="326">
        <f>IF(Plananalyse!AQ97=1,VLOOKUP(AQ$5,Kruistabel!$B$6:$F$9,MATCH($C97,Kruistabel!$C$5:$F$5,0)+1,FALSE)+MIN(Kruistabel!$C$15,IF($D97="Ja",Kruistabel!$C$13,0)+IF(AQ$6="Ja",Kruistabel!$C$14,0)),"")</f>
        <v>46</v>
      </c>
      <c r="AR97" s="326">
        <f>IF(Plananalyse!AR97=1,VLOOKUP(AR$5,Kruistabel!$B$6:$F$9,MATCH($C97,Kruistabel!$C$5:$F$5,0)+1,FALSE)+MIN(Kruistabel!$C$15,IF($D97="Ja",Kruistabel!$C$13,0)+IF(AR$6="Ja",Kruistabel!$C$14,0)),"")</f>
        <v>50</v>
      </c>
      <c r="AS97" s="326">
        <f>IF(Plananalyse!AS97=1,VLOOKUP(AS$5,Kruistabel!$B$6:$F$9,MATCH($C97,Kruistabel!$C$5:$F$5,0)+1,FALSE)+MIN(Kruistabel!$C$15,IF($D97="Ja",Kruistabel!$C$13,0)+IF(AS$6="Ja",Kruistabel!$C$14,0)),"")</f>
        <v>46</v>
      </c>
      <c r="AT97" s="326">
        <f>IF(Plananalyse!AT97=1,VLOOKUP(AT$5,Kruistabel!$B$6:$F$9,MATCH($C97,Kruistabel!$C$5:$F$5,0)+1,FALSE)+MIN(Kruistabel!$C$15,IF($D97="Ja",Kruistabel!$C$13,0)+IF(AT$6="Ja",Kruistabel!$C$14,0)),"")</f>
        <v>50</v>
      </c>
      <c r="AU97" s="326">
        <f>IF(Plananalyse!AU97=1,VLOOKUP(AU$5,Kruistabel!$B$6:$F$9,MATCH($C97,Kruistabel!$C$5:$F$5,0)+1,FALSE)+MIN(Kruistabel!$C$15,IF($D97="Ja",Kruistabel!$C$13,0)+IF(AU$6="Ja",Kruistabel!$C$14,0)),"")</f>
        <v>32</v>
      </c>
      <c r="AV97" s="326">
        <f>IF(Plananalyse!AV97=1,VLOOKUP(AV$5,Kruistabel!$B$6:$F$9,MATCH($C97,Kruistabel!$C$5:$F$5,0)+1,FALSE)+MIN(Kruistabel!$C$15,IF($D97="Ja",Kruistabel!$C$13,0)+IF(AV$6="Ja",Kruistabel!$C$14,0)),"")</f>
        <v>46</v>
      </c>
      <c r="AW97" s="326">
        <f>IF(Plananalyse!AW97=1,VLOOKUP(AW$5,Kruistabel!$B$6:$F$9,MATCH($C97,Kruistabel!$C$5:$F$5,0)+1,FALSE)+MIN(Kruistabel!$C$15,IF($D97="Ja",Kruistabel!$C$13,0)+IF(AW$6="Ja",Kruistabel!$C$14,0)),"")</f>
        <v>32</v>
      </c>
      <c r="AX97" s="326">
        <f>IF(Plananalyse!AX97=1,VLOOKUP(AX$5,Kruistabel!$B$6:$F$9,MATCH($C97,Kruistabel!$C$5:$F$5,0)+1,FALSE)+MIN(Kruistabel!$C$15,IF($D97="Ja",Kruistabel!$C$13,0)+IF(AX$6="Ja",Kruistabel!$C$14,0)),"")</f>
        <v>32</v>
      </c>
      <c r="AY97" s="327"/>
      <c r="AZ97" s="326">
        <f>IF(Plananalyse!AZ97=1,VLOOKUP(AZ$5,Kruistabel!$B$6:$F$9,MATCH($C97,Kruistabel!$C$5:$F$5,0)+1,FALSE)+MIN(Kruistabel!$C$15,IF($D97="Ja",Kruistabel!$C$13,0)+IF(AZ$6="Ja",Kruistabel!$C$14,0)),"")</f>
        <v>32</v>
      </c>
      <c r="BA97" s="326">
        <f>IF(Plananalyse!BA97=1,VLOOKUP(BA$5,Kruistabel!$B$6:$F$9,MATCH($C97,Kruistabel!$C$5:$F$5,0)+1,FALSE)+MIN(Kruistabel!$C$15,IF($D97="Ja",Kruistabel!$C$13,0)+IF(BA$6="Ja",Kruistabel!$C$14,0)),"")</f>
        <v>32</v>
      </c>
      <c r="BB97" s="326">
        <f>IF(Plananalyse!BB97=1,VLOOKUP(BB$5,Kruistabel!$B$6:$F$9,MATCH($C97,Kruistabel!$C$5:$F$5,0)+1,FALSE)+MIN(Kruistabel!$C$15,IF($D97="Ja",Kruistabel!$C$13,0)+IF(BB$6="Ja",Kruistabel!$C$14,0)),"")</f>
        <v>44</v>
      </c>
      <c r="BC97" s="326">
        <f>IF(Plananalyse!BC97=1,VLOOKUP(BC$5,Kruistabel!$B$6:$F$9,MATCH($C97,Kruistabel!$C$5:$F$5,0)+1,FALSE)+MIN(Kruistabel!$C$15,IF($D97="Ja",Kruistabel!$C$13,0)+IF(BC$6="Ja",Kruistabel!$C$14,0)),"")</f>
        <v>44</v>
      </c>
      <c r="BD97" s="326">
        <f>IF(Plananalyse!BD97=1,VLOOKUP(BD$5,Kruistabel!$B$6:$F$9,MATCH($C97,Kruistabel!$C$5:$F$5,0)+1,FALSE)+MIN(Kruistabel!$C$15,IF($D97="Ja",Kruistabel!$C$13,0)+IF(BD$6="Ja",Kruistabel!$C$14,0)),"")</f>
        <v>32</v>
      </c>
      <c r="BE97" s="326">
        <f>IF(Plananalyse!BE97=1,VLOOKUP(BE$5,Kruistabel!$B$6:$F$9,MATCH($C97,Kruistabel!$C$5:$F$5,0)+1,FALSE)+MIN(Kruistabel!$C$15,IF($D97="Ja",Kruistabel!$C$13,0)+IF(BE$6="Ja",Kruistabel!$C$14,0)),"")</f>
        <v>32</v>
      </c>
      <c r="BF97" s="326">
        <f>IF(Plananalyse!BF97=1,VLOOKUP(BF$5,Kruistabel!$B$6:$F$9,MATCH($C97,Kruistabel!$C$5:$F$5,0)+1,FALSE)+MIN(Kruistabel!$C$15,IF($D97="Ja",Kruistabel!$C$13,0)+IF(BF$6="Ja",Kruistabel!$C$14,0)),"")</f>
        <v>32</v>
      </c>
      <c r="BG97" s="326">
        <f>IF(Plananalyse!BG97=1,VLOOKUP(BG$5,Kruistabel!$B$6:$F$9,MATCH($C97,Kruistabel!$C$5:$F$5,0)+1,FALSE)+MIN(Kruistabel!$C$15,IF($D97="Ja",Kruistabel!$C$13,0)+IF(BG$6="Ja",Kruistabel!$C$14,0)),"")</f>
        <v>32</v>
      </c>
      <c r="BH97" s="326">
        <f>IF(Plananalyse!BH97=1,VLOOKUP(BH$5,Kruistabel!$B$6:$F$9,MATCH($C97,Kruistabel!$C$5:$F$5,0)+1,FALSE)+MIN(Kruistabel!$C$15,IF($D97="Ja",Kruistabel!$C$13,0)+IF(BH$6="Ja",Kruistabel!$C$14,0)),"")</f>
        <v>32</v>
      </c>
      <c r="BI97" s="327"/>
      <c r="BJ97" s="326" t="e">
        <f>IF(Plananalyse!BJ97=1,VLOOKUP(BJ$5,Kruistabel!$B$6:$F$9,MATCH($C97,Kruistabel!$C$5:$F$5,0)+1,FALSE)+MIN(Kruistabel!$C$15,IF($D97="Ja",Kruistabel!$C$13,0)+IF(BJ$6="Ja",Kruistabel!$C$14,0)),"")</f>
        <v>#N/A</v>
      </c>
      <c r="BK97" s="326" t="e">
        <f>IF(Plananalyse!BK97=1,VLOOKUP(BK$5,Kruistabel!$B$6:$F$9,MATCH($C97,Kruistabel!$C$5:$F$5,0)+1,FALSE)+MIN(Kruistabel!$C$15,IF($D97="Ja",Kruistabel!$C$13,0)+IF(BK$6="Ja",Kruistabel!$C$14,0)),"")</f>
        <v>#N/A</v>
      </c>
      <c r="BL97" s="326" t="e">
        <f>IF(Plananalyse!BL97=1,VLOOKUP(BL$5,Kruistabel!$B$6:$F$9,MATCH($C97,Kruistabel!$C$5:$F$5,0)+1,FALSE)+MIN(Kruistabel!$C$15,IF($D97="Ja",Kruistabel!$C$13,0)+IF(BL$6="Ja",Kruistabel!$C$14,0)),"")</f>
        <v>#N/A</v>
      </c>
      <c r="BM97" s="326" t="e">
        <f>IF(Plananalyse!BM97=1,VLOOKUP(BM$5,Kruistabel!$B$6:$F$9,MATCH($C97,Kruistabel!$C$5:$F$5,0)+1,FALSE)+MIN(Kruistabel!$C$15,IF($D97="Ja",Kruistabel!$C$13,0)+IF(BM$6="Ja",Kruistabel!$C$14,0)),"")</f>
        <v>#N/A</v>
      </c>
      <c r="BN97" s="326" t="e">
        <f>IF(Plananalyse!BN97=1,VLOOKUP(BN$5,Kruistabel!$B$6:$F$9,MATCH($C97,Kruistabel!$C$5:$F$5,0)+1,FALSE)+MIN(Kruistabel!$C$15,IF($D97="Ja",Kruistabel!$C$13,0)+IF(BN$6="Ja",Kruistabel!$C$14,0)),"")</f>
        <v>#N/A</v>
      </c>
      <c r="BO97" s="326" t="e">
        <f>IF(Plananalyse!BO97=1,VLOOKUP(BO$5,Kruistabel!$B$6:$F$9,MATCH($C97,Kruistabel!$C$5:$F$5,0)+1,FALSE)+MIN(Kruistabel!$C$15,IF($D97="Ja",Kruistabel!$C$13,0)+IF(BO$6="Ja",Kruistabel!$C$14,0)),"")</f>
        <v>#N/A</v>
      </c>
      <c r="BP97" s="326" t="e">
        <f>IF(Plananalyse!BP97=1,VLOOKUP(BP$5,Kruistabel!$B$6:$F$9,MATCH($C97,Kruistabel!$C$5:$F$5,0)+1,FALSE)+MIN(Kruistabel!$C$15,IF($D97="Ja",Kruistabel!$C$13,0)+IF(BP$6="Ja",Kruistabel!$C$14,0)),"")</f>
        <v>#N/A</v>
      </c>
      <c r="BQ97" s="326" t="e">
        <f>IF(Plananalyse!BQ97=1,VLOOKUP(BQ$5,Kruistabel!$B$6:$F$9,MATCH($C97,Kruistabel!$C$5:$F$5,0)+1,FALSE)+MIN(Kruistabel!$C$15,IF($D97="Ja",Kruistabel!$C$13,0)+IF(BQ$6="Ja",Kruistabel!$C$14,0)),"")</f>
        <v>#N/A</v>
      </c>
      <c r="BR97" s="326" t="e">
        <f>IF(Plananalyse!BR97=1,VLOOKUP(BR$5,Kruistabel!$B$6:$F$9,MATCH($C97,Kruistabel!$C$5:$F$5,0)+1,FALSE)+MIN(Kruistabel!$C$15,IF($D97="Ja",Kruistabel!$C$13,0)+IF(BR$6="Ja",Kruistabel!$C$14,0)),"")</f>
        <v>#REF!</v>
      </c>
      <c r="BS97" s="326" t="e">
        <f>IF(Plananalyse!BS97=1,VLOOKUP(BS$5,Kruistabel!$B$6:$F$9,MATCH($C97,Kruistabel!$C$5:$F$5,0)+1,FALSE)+MIN(Kruistabel!$C$15,IF($D97="Ja",Kruistabel!$C$13,0)+IF(BS$6="Ja",Kruistabel!$C$14,0)),"")</f>
        <v>#REF!</v>
      </c>
      <c r="BT97" s="65"/>
      <c r="BU97" s="231">
        <f>IF(Plananalyse!BU97=1,VLOOKUP(BU$5,Kruistabel!$B$6:$F$9,MATCH($C97,Kruistabel!$C$5:$F$5,0)+1,FALSE)+MIN(Kruistabel!$C$15,IF($D97="Ja",Kruistabel!$C$13,0)+IF(BU$6="Ja",Kruistabel!$C$14,0)),"")</f>
        <v>32</v>
      </c>
      <c r="BV97" s="326">
        <f>IF(Plananalyse!BV97=1,VLOOKUP(BV$5,Kruistabel!$B$6:$F$9,MATCH($C97,Kruistabel!$C$5:$F$5,0)+1,FALSE)+MIN(Kruistabel!$C$15,IF($D97="Ja",Kruistabel!$C$13,0)+IF(BV$6="Ja",Kruistabel!$C$14,0)),"")</f>
        <v>48</v>
      </c>
      <c r="BW97" s="326">
        <f>IF(Plananalyse!BW97=1,VLOOKUP(BW$5,Kruistabel!$B$6:$F$9,MATCH($C97,Kruistabel!$C$5:$F$5,0)+1,FALSE)+MIN(Kruistabel!$C$15,IF($D97="Ja",Kruistabel!$C$13,0)+IF(BW$6="Ja",Kruistabel!$C$14,0)),"")</f>
        <v>32</v>
      </c>
      <c r="BX97" s="326">
        <f>IF(Plananalyse!BX97=1,VLOOKUP(BX$5,Kruistabel!$B$6:$F$9,MATCH($C97,Kruistabel!$C$5:$F$5,0)+1,FALSE)+MIN(Kruistabel!$C$15,IF($D97="Ja",Kruistabel!$C$13,0)+IF(BX$6="Ja",Kruistabel!$C$14,0)),"")</f>
        <v>32</v>
      </c>
      <c r="BY97" s="327"/>
      <c r="BZ97" s="326" t="e">
        <f>IF(Plananalyse!BZ97=1,VLOOKUP(BZ$5,Kruistabel!$B$6:$F$9,MATCH($C97,Kruistabel!$C$5:$F$5,0)+1,FALSE)+MIN(Kruistabel!$C$15,IF($D97="Ja",Kruistabel!$C$13,0)+IF(BZ$6="Ja",Kruistabel!$C$14,0)),"")</f>
        <v>#N/A</v>
      </c>
      <c r="CA97" s="326" t="e">
        <f>IF(Plananalyse!CA97=1,VLOOKUP(CA$5,Kruistabel!$B$6:$F$9,MATCH($C97,Kruistabel!$C$5:$F$5,0)+1,FALSE)+MIN(Kruistabel!$C$15,IF($D97="Ja",Kruistabel!$C$13,0)+IF(CA$6="Ja",Kruistabel!$C$14,0)),"")</f>
        <v>#N/A</v>
      </c>
      <c r="CB97" s="326" t="e">
        <f>IF(Plananalyse!CB97=1,VLOOKUP(CB$5,Kruistabel!$B$6:$F$9,MATCH($C97,Kruistabel!$C$5:$F$5,0)+1,FALSE)+MIN(Kruistabel!$C$15,IF($D97="Ja",Kruistabel!$C$13,0)+IF(CB$6="Ja",Kruistabel!$C$14,0)),"")</f>
        <v>#N/A</v>
      </c>
      <c r="CC97" s="326" t="e">
        <f>IF(Plananalyse!CC97=1,VLOOKUP(CC$5,Kruistabel!$B$6:$F$9,MATCH($C97,Kruistabel!$C$5:$F$5,0)+1,FALSE)+MIN(Kruistabel!$C$15,IF($D97="Ja",Kruistabel!$C$13,0)+IF(CC$6="Ja",Kruistabel!$C$14,0)),"")</f>
        <v>#N/A</v>
      </c>
      <c r="CD97" s="326" t="e">
        <f>IF(Plananalyse!CD97=1,VLOOKUP(CD$5,Kruistabel!$B$6:$F$9,MATCH($C97,Kruistabel!$C$5:$F$5,0)+1,FALSE)+MIN(Kruistabel!$C$15,IF($D97="Ja",Kruistabel!$C$13,0)+IF(CD$6="Ja",Kruistabel!$C$14,0)),"")</f>
        <v>#N/A</v>
      </c>
      <c r="CE97" s="326" t="e">
        <f>IF(Plananalyse!CE97=1,VLOOKUP(CE$5,Kruistabel!$B$6:$F$9,MATCH($C97,Kruistabel!$C$5:$F$5,0)+1,FALSE)+MIN(Kruistabel!$C$15,IF($D97="Ja",Kruistabel!$C$13,0)+IF(CE$6="Ja",Kruistabel!$C$14,0)),"")</f>
        <v>#N/A</v>
      </c>
      <c r="CF97" s="326" t="e">
        <f>IF(Plananalyse!CF97=1,VLOOKUP(CF$5,Kruistabel!$B$6:$F$9,MATCH($C97,Kruistabel!$C$5:$F$5,0)+1,FALSE)+MIN(Kruistabel!$C$15,IF($D97="Ja",Kruistabel!$C$13,0)+IF(CF$6="Ja",Kruistabel!$C$14,0)),"")</f>
        <v>#N/A</v>
      </c>
      <c r="CG97" s="326" t="e">
        <f>IF(Plananalyse!CG97=1,VLOOKUP(CG$5,Kruistabel!$B$6:$F$9,MATCH($C97,Kruistabel!$C$5:$F$5,0)+1,FALSE)+MIN(Kruistabel!$C$15,IF($D97="Ja",Kruistabel!$C$13,0)+IF(CG$6="Ja",Kruistabel!$C$14,0)),"")</f>
        <v>#REF!</v>
      </c>
      <c r="CH97" s="326" t="e">
        <f>IF(Plananalyse!CH97=1,VLOOKUP(CH$5,Kruistabel!$B$6:$F$9,MATCH($C97,Kruistabel!$C$5:$F$5,0)+1,FALSE)+MIN(Kruistabel!$C$15,IF($D97="Ja",Kruistabel!$C$13,0)+IF(CH$6="Ja",Kruistabel!$C$14,0)),"")</f>
        <v>#REF!</v>
      </c>
      <c r="CI97" s="65"/>
      <c r="CJ97" s="326">
        <f>IF(Plananalyse!CJ97=1,VLOOKUP(CJ$5,Kruistabel!$B$6:$F$9,MATCH($C97,Kruistabel!$C$5:$F$5,0)+1,FALSE)+MIN(Kruistabel!$C$15,IF($D97="Ja",Kruistabel!$C$13,0)+IF(CJ$6="Ja",Kruistabel!$C$14,0)),"")</f>
        <v>48</v>
      </c>
      <c r="CK97" s="326">
        <f>IF(Plananalyse!CK97=1,VLOOKUP(CK$5,Kruistabel!$B$6:$F$9,MATCH($C97,Kruistabel!$C$5:$F$5,0)+1,FALSE)+MIN(Kruistabel!$C$15,IF($D97="Ja",Kruistabel!$C$13,0)+IF(CK$6="Ja",Kruistabel!$C$14,0)),"")</f>
        <v>48</v>
      </c>
      <c r="CL97" s="326">
        <f>IF(Plananalyse!CL97=1,VLOOKUP(CL$5,Kruistabel!$B$6:$F$9,MATCH($C97,Kruistabel!$C$5:$F$5,0)+1,FALSE)+MIN(Kruistabel!$C$15,IF($D97="Ja",Kruistabel!$C$13,0)+IF(CL$6="Ja",Kruistabel!$C$14,0)),"")</f>
        <v>32</v>
      </c>
      <c r="CM97" s="326">
        <f ca="1">IF(Plananalyse!CM97=1,VLOOKUP(CM$5,Kruistabel!$B$6:$F$9,MATCH($C97,Kruistabel!$C$5:$F$5,0)+1,FALSE)+MIN(Kruistabel!$C$15,IF($D97="Ja",Kruistabel!$C$13,0)+IF(CM$6="Ja",Kruistabel!$C$14,0)),"")</f>
        <v>52</v>
      </c>
      <c r="CN97" s="326">
        <f ca="1">IF(Plananalyse!CN97=1,VLOOKUP(CN$5,Kruistabel!$B$6:$F$9,MATCH($C97,Kruistabel!$C$5:$F$5,0)+1,FALSE)+MIN(Kruistabel!$C$15,IF($D97="Ja",Kruistabel!$C$13,0)+IF(CN$6="Ja",Kruistabel!$C$14,0)),"")</f>
        <v>52</v>
      </c>
      <c r="CO97" s="326">
        <f ca="1">IF(Plananalyse!CO97=1,VLOOKUP(CO$5,Kruistabel!$B$6:$F$9,MATCH($C97,Kruistabel!$C$5:$F$5,0)+1,FALSE)+MIN(Kruistabel!$C$15,IF($D97="Ja",Kruistabel!$C$13,0)+IF(CO$6="Ja",Kruistabel!$C$14,0)),"")</f>
        <v>44</v>
      </c>
      <c r="CP97" s="326">
        <f ca="1">IF(Plananalyse!CP97=1,VLOOKUP(CP$5,Kruistabel!$B$6:$F$9,MATCH($C97,Kruistabel!$C$5:$F$5,0)+1,FALSE)+MIN(Kruistabel!$C$15,IF($D97="Ja",Kruistabel!$C$13,0)+IF(CP$6="Ja",Kruistabel!$C$14,0)),"")</f>
        <v>48</v>
      </c>
      <c r="CQ97" s="326">
        <f ca="1">IF(Plananalyse!CQ97=1,VLOOKUP(CQ$5,Kruistabel!$B$6:$F$9,MATCH($C97,Kruistabel!$C$5:$F$5,0)+1,FALSE)+MIN(Kruistabel!$C$15,IF($D97="Ja",Kruistabel!$C$13,0)+IF(CQ$6="Ja",Kruistabel!$C$14,0)),"")</f>
        <v>44</v>
      </c>
      <c r="CR97" s="326">
        <f ca="1">IF(Plananalyse!CR97=1,VLOOKUP(CR$5,Kruistabel!$B$6:$F$9,MATCH($C97,Kruistabel!$C$5:$F$5,0)+1,FALSE)+MIN(Kruistabel!$C$15,IF($D97="Ja",Kruistabel!$C$13,0)+IF(CR$6="Ja",Kruistabel!$C$14,0)),"")</f>
        <v>46</v>
      </c>
      <c r="CS97" s="326">
        <f ca="1">IF(Plananalyse!CS97=1,VLOOKUP(CS$5,Kruistabel!$B$6:$F$9,MATCH($C97,Kruistabel!$C$5:$F$5,0)+1,FALSE)+MIN(Kruistabel!$C$15,IF($D97="Ja",Kruistabel!$C$13,0)+IF(CS$6="Ja",Kruistabel!$C$14,0)),"")</f>
        <v>48</v>
      </c>
      <c r="CT97" s="326">
        <f ca="1">IF(Plananalyse!CT97=1,VLOOKUP(CT$5,Kruistabel!$B$6:$F$9,MATCH($C97,Kruistabel!$C$5:$F$5,0)+1,FALSE)+MIN(Kruistabel!$C$15,IF($D97="Ja",Kruistabel!$C$13,0)+IF(CT$6="Ja",Kruistabel!$C$14,0)),"")</f>
        <v>48</v>
      </c>
      <c r="CU97" s="326">
        <f ca="1">IF(Plananalyse!CU97=1,VLOOKUP(CU$5,Kruistabel!$B$6:$F$9,MATCH($C97,Kruistabel!$C$5:$F$5,0)+1,FALSE)+MIN(Kruistabel!$C$15,IF($D97="Ja",Kruistabel!$C$13,0)+IF(CU$6="Ja",Kruistabel!$C$14,0)),"")</f>
        <v>44</v>
      </c>
      <c r="CV97" s="326">
        <f ca="1">IF(Plananalyse!CV97=1,VLOOKUP(CV$5,Kruistabel!$B$6:$F$9,MATCH($C97,Kruistabel!$C$5:$F$5,0)+1,FALSE)+MIN(Kruistabel!$C$15,IF($D97="Ja",Kruistabel!$C$13,0)+IF(CV$6="Ja",Kruistabel!$C$14,0)),"")</f>
        <v>44</v>
      </c>
      <c r="CW97" s="326">
        <f ca="1">IF(Plananalyse!CW97=1,VLOOKUP(CW$5,Kruistabel!$B$6:$F$9,MATCH($C97,Kruistabel!$C$5:$F$5,0)+1,FALSE)+MIN(Kruistabel!$C$15,IF($D97="Ja",Kruistabel!$C$13,0)+IF(CW$6="Ja",Kruistabel!$C$14,0)),"")</f>
        <v>48</v>
      </c>
      <c r="CX97" s="326">
        <f ca="1">IF(Plananalyse!CX97=1,VLOOKUP(CX$5,Kruistabel!$B$6:$F$9,MATCH($C97,Kruistabel!$C$5:$F$5,0)+1,FALSE)+MIN(Kruistabel!$C$15,IF($D97="Ja",Kruistabel!$C$13,0)+IF(CX$6="Ja",Kruistabel!$C$14,0)),"")</f>
        <v>32</v>
      </c>
      <c r="CY97" s="326">
        <f ca="1">IF(Plananalyse!CY97=1,VLOOKUP(CY$5,Kruistabel!$B$6:$F$9,MATCH($C97,Kruistabel!$C$5:$F$5,0)+1,FALSE)+MIN(Kruistabel!$C$15,IF($D97="Ja",Kruistabel!$C$13,0)+IF(CY$6="Ja",Kruistabel!$C$14,0)),"")</f>
        <v>44</v>
      </c>
      <c r="CZ97" s="326">
        <f ca="1">IF(Plananalyse!CZ97=1,VLOOKUP(CZ$5,Kruistabel!$B$6:$F$9,MATCH($C97,Kruistabel!$C$5:$F$5,0)+1,FALSE)+MIN(Kruistabel!$C$15,IF($D97="Ja",Kruistabel!$C$13,0)+IF(CZ$6="Ja",Kruistabel!$C$14,0)),"")</f>
        <v>44</v>
      </c>
      <c r="DA97" s="326">
        <f ca="1">IF(Plananalyse!DA97=1,VLOOKUP(DA$5,Kruistabel!$B$6:$F$9,MATCH($C97,Kruistabel!$C$5:$F$5,0)+1,FALSE)+MIN(Kruistabel!$C$15,IF($D97="Ja",Kruistabel!$C$13,0)+IF(DA$6="Ja",Kruistabel!$C$14,0)),"")</f>
        <v>44</v>
      </c>
      <c r="DB97" s="326">
        <f ca="1">IF(Plananalyse!DB97=1,VLOOKUP(DB$5,Kruistabel!$B$6:$F$9,MATCH($C97,Kruistabel!$C$5:$F$5,0)+1,FALSE)+MIN(Kruistabel!$C$15,IF($D97="Ja",Kruistabel!$C$13,0)+IF(DB$6="Ja",Kruistabel!$C$14,0)),"")</f>
        <v>32</v>
      </c>
      <c r="DC97" s="326">
        <f ca="1">IF(Plananalyse!DC97=1,VLOOKUP(DC$5,Kruistabel!$B$6:$F$9,MATCH($C97,Kruistabel!$C$5:$F$5,0)+1,FALSE)+MIN(Kruistabel!$C$15,IF($D97="Ja",Kruistabel!$C$13,0)+IF(DC$6="Ja",Kruistabel!$C$14,0)),"")</f>
        <v>32</v>
      </c>
      <c r="DD97" s="327"/>
      <c r="DE97" s="326" t="e">
        <f ca="1">IF(Plananalyse!DE97=1,VLOOKUP(DE$5,Kruistabel!$B$6:$F$9,MATCH($C97,Kruistabel!$C$5:$F$5,0)+1,FALSE)+MIN(Kruistabel!$C$15,IF($D97="Ja",Kruistabel!$C$13,0)+IF(DE$6="Ja",Kruistabel!$C$14,0)),"")</f>
        <v>#N/A</v>
      </c>
      <c r="DF97" s="326" t="e">
        <f ca="1">IF(Plananalyse!DF97=1,VLOOKUP(DF$5,Kruistabel!$B$6:$F$9,MATCH($C97,Kruistabel!$C$5:$F$5,0)+1,FALSE)+MIN(Kruistabel!$C$15,IF($D97="Ja",Kruistabel!$C$13,0)+IF(DF$6="Ja",Kruistabel!$C$14,0)),"")</f>
        <v>#N/A</v>
      </c>
      <c r="DG97" s="326" t="e">
        <f ca="1">IF(Plananalyse!DG97=1,VLOOKUP(DG$5,Kruistabel!$B$6:$F$9,MATCH($C97,Kruistabel!$C$5:$F$5,0)+1,FALSE)+MIN(Kruistabel!$C$15,IF($D97="Ja",Kruistabel!$C$13,0)+IF(DG$6="Ja",Kruistabel!$C$14,0)),"")</f>
        <v>#N/A</v>
      </c>
      <c r="DH97" s="326" t="e">
        <f ca="1">IF(Plananalyse!DH97=1,VLOOKUP(DH$5,Kruistabel!$B$6:$F$9,MATCH($C97,Kruistabel!$C$5:$F$5,0)+1,FALSE)+MIN(Kruistabel!$C$15,IF($D97="Ja",Kruistabel!$C$13,0)+IF(DH$6="Ja",Kruistabel!$C$14,0)),"")</f>
        <v>#N/A</v>
      </c>
      <c r="DI97" s="326" t="e">
        <f ca="1">IF(Plananalyse!DI97=1,VLOOKUP(DI$5,Kruistabel!$B$6:$F$9,MATCH($C97,Kruistabel!$C$5:$F$5,0)+1,FALSE)+MIN(Kruistabel!$C$15,IF($D97="Ja",Kruistabel!$C$13,0)+IF(DI$6="Ja",Kruistabel!$C$14,0)),"")</f>
        <v>#N/A</v>
      </c>
      <c r="DJ97" s="326" t="e">
        <f ca="1">IF(Plananalyse!DJ97=1,VLOOKUP(DJ$5,Kruistabel!$B$6:$F$9,MATCH($C97,Kruistabel!$C$5:$F$5,0)+1,FALSE)+MIN(Kruistabel!$C$15,IF($D97="Ja",Kruistabel!$C$13,0)+IF(DJ$6="Ja",Kruistabel!$C$14,0)),"")</f>
        <v>#N/A</v>
      </c>
      <c r="DK97" s="326" t="e">
        <f ca="1">IF(Plananalyse!DK97=1,VLOOKUP(DK$5,Kruistabel!$B$6:$F$9,MATCH($C97,Kruistabel!$C$5:$F$5,0)+1,FALSE)+MIN(Kruistabel!$C$15,IF($D97="Ja",Kruistabel!$C$13,0)+IF(DK$6="Ja",Kruistabel!$C$14,0)),"")</f>
        <v>#REF!</v>
      </c>
      <c r="DL97" s="326" t="e">
        <f ca="1">IF(Plananalyse!DL97=1,VLOOKUP(DL$5,Kruistabel!$B$6:$F$9,MATCH($C97,Kruistabel!$C$5:$F$5,0)+1,FALSE)+MIN(Kruistabel!$C$15,IF($D97="Ja",Kruistabel!$C$13,0)+IF(DL$6="Ja",Kruistabel!$C$14,0)),"")</f>
        <v>#REF!</v>
      </c>
      <c r="DM97" s="327"/>
      <c r="DN97" s="326" t="e">
        <f ca="1">IF(Plananalyse!DN97=1,VLOOKUP(DN$5,Kruistabel!$B$6:$F$9,MATCH($C97,Kruistabel!$C$5:$F$5,0)+1,FALSE)+MIN(Kruistabel!$C$15,IF($D97="Ja",Kruistabel!$C$13,0)+IF(DN$6="Ja",Kruistabel!$C$14,0)),"")</f>
        <v>#N/A</v>
      </c>
      <c r="DO97" s="326" t="e">
        <f ca="1">IF(Plananalyse!DO97=1,VLOOKUP(DO$5,Kruistabel!$B$6:$F$9,MATCH($C97,Kruistabel!$C$5:$F$5,0)+1,FALSE)+MIN(Kruistabel!$C$15,IF($D97="Ja",Kruistabel!$C$13,0)+IF(DO$6="Ja",Kruistabel!$C$14,0)),"")</f>
        <v>#N/A</v>
      </c>
      <c r="DP97" s="326" t="e">
        <f ca="1">IF(Plananalyse!DP97=1,VLOOKUP(DP$5,Kruistabel!$B$6:$F$9,MATCH($C97,Kruistabel!$C$5:$F$5,0)+1,FALSE)+MIN(Kruistabel!$C$15,IF($D97="Ja",Kruistabel!$C$13,0)+IF(DP$6="Ja",Kruistabel!$C$14,0)),"")</f>
        <v>#N/A</v>
      </c>
      <c r="DQ97" s="326" t="e">
        <f ca="1">IF(Plananalyse!DQ97=1,VLOOKUP(DQ$5,Kruistabel!$B$6:$F$9,MATCH($C97,Kruistabel!$C$5:$F$5,0)+1,FALSE)+MIN(Kruistabel!$C$15,IF($D97="Ja",Kruistabel!$C$13,0)+IF(DQ$6="Ja",Kruistabel!$C$14,0)),"")</f>
        <v>#N/A</v>
      </c>
      <c r="DR97" s="326" t="e">
        <f ca="1">IF(Plananalyse!DR97=1,VLOOKUP(DR$5,Kruistabel!$B$6:$F$9,MATCH($C97,Kruistabel!$C$5:$F$5,0)+1,FALSE)+MIN(Kruistabel!$C$15,IF($D97="Ja",Kruistabel!$C$13,0)+IF(DR$6="Ja",Kruistabel!$C$14,0)),"")</f>
        <v>#N/A</v>
      </c>
      <c r="DS97" s="326" t="e">
        <f ca="1">IF(Plananalyse!DS97=1,VLOOKUP(DS$5,Kruistabel!$B$6:$F$9,MATCH($C97,Kruistabel!$C$5:$F$5,0)+1,FALSE)+MIN(Kruistabel!$C$15,IF($D97="Ja",Kruistabel!$C$13,0)+IF(DS$6="Ja",Kruistabel!$C$14,0)),"")</f>
        <v>#N/A</v>
      </c>
      <c r="DT97" s="326" t="e">
        <f ca="1">IF(Plananalyse!DT97=1,VLOOKUP(DT$5,Kruistabel!$B$6:$F$9,MATCH($C97,Kruistabel!$C$5:$F$5,0)+1,FALSE)+MIN(Kruistabel!$C$15,IF($D97="Ja",Kruistabel!$C$13,0)+IF(DT$6="Ja",Kruistabel!$C$14,0)),"")</f>
        <v>#N/A</v>
      </c>
      <c r="DU97" s="326" t="e">
        <f ca="1">IF(Plananalyse!DU97=1,VLOOKUP(DU$5,Kruistabel!$B$6:$F$9,MATCH($C97,Kruistabel!$C$5:$F$5,0)+1,FALSE)+MIN(Kruistabel!$C$15,IF($D97="Ja",Kruistabel!$C$13,0)+IF(DU$6="Ja",Kruistabel!$C$14,0)),"")</f>
        <v>#N/A</v>
      </c>
      <c r="DV97" s="326" t="e">
        <f ca="1">IF(Plananalyse!DV97=1,VLOOKUP(DV$5,Kruistabel!$B$6:$F$9,MATCH($C97,Kruistabel!$C$5:$F$5,0)+1,FALSE)+MIN(Kruistabel!$C$15,IF($D97="Ja",Kruistabel!$C$13,0)+IF(DV$6="Ja",Kruistabel!$C$14,0)),"")</f>
        <v>#N/A</v>
      </c>
      <c r="DW97" s="326" t="e">
        <f ca="1">IF(Plananalyse!DW97=1,VLOOKUP(DW$5,Kruistabel!$B$6:$F$9,MATCH($C97,Kruistabel!$C$5:$F$5,0)+1,FALSE)+MIN(Kruistabel!$C$15,IF($D97="Ja",Kruistabel!$C$13,0)+IF(DW$6="Ja",Kruistabel!$C$14,0)),"")</f>
        <v>#REF!</v>
      </c>
      <c r="DX97" s="326" t="e">
        <f ca="1">IF(Plananalyse!DX97=1,VLOOKUP(DX$5,Kruistabel!$B$6:$F$9,MATCH($C97,Kruistabel!$C$5:$F$5,0)+1,FALSE)+MIN(Kruistabel!$C$15,IF($D97="Ja",Kruistabel!$C$13,0)+IF(DX$6="Ja",Kruistabel!$C$14,0)),"")</f>
        <v>#REF!</v>
      </c>
      <c r="DY97" s="327"/>
      <c r="DZ97" s="326" t="e">
        <f ca="1">IF(Plananalyse!DZ97=1,VLOOKUP(DZ$5,Kruistabel!$B$6:$F$9,MATCH($C97,Kruistabel!$C$5:$F$5,0)+1,FALSE)+MIN(Kruistabel!$C$15,IF($D97="Ja",Kruistabel!$C$13,0)+IF(DZ$6="Ja",Kruistabel!$C$14,0)),"")</f>
        <v>#N/A</v>
      </c>
      <c r="EA97" s="326" t="e">
        <f ca="1">IF(Plananalyse!EA97=1,VLOOKUP(EA$5,Kruistabel!$B$6:$F$9,MATCH($C97,Kruistabel!$C$5:$F$5,0)+1,FALSE)+MIN(Kruistabel!$C$15,IF($D97="Ja",Kruistabel!$C$13,0)+IF(EA$6="Ja",Kruistabel!$C$14,0)),"")</f>
        <v>#N/A</v>
      </c>
      <c r="EB97" s="326" t="e">
        <f ca="1">IF(Plananalyse!EB97=1,VLOOKUP(EB$5,Kruistabel!$B$6:$F$9,MATCH($C97,Kruistabel!$C$5:$F$5,0)+1,FALSE)+MIN(Kruistabel!$C$15,IF($D97="Ja",Kruistabel!$C$13,0)+IF(EB$6="Ja",Kruistabel!$C$14,0)),"")</f>
        <v>#REF!</v>
      </c>
      <c r="EC97" s="326" t="e">
        <f ca="1">IF(Plananalyse!EC97=1,VLOOKUP(EC$5,Kruistabel!$B$6:$F$9,MATCH($C97,Kruistabel!$C$5:$F$5,0)+1,FALSE)+MIN(Kruistabel!$C$15,IF($D97="Ja",Kruistabel!$C$13,0)+IF(EC$6="Ja",Kruistabel!$C$14,0)),"")</f>
        <v>#REF!</v>
      </c>
      <c r="ED97" s="327"/>
      <c r="EE97" s="326" t="e">
        <f ca="1">IF(Plananalyse!EE97=1,VLOOKUP(EE$5,Kruistabel!$B$6:$F$9,MATCH($C97,Kruistabel!$C$5:$F$5,0)+1,FALSE)+MIN(Kruistabel!$C$15,IF($D97="Ja",Kruistabel!$C$13,0)+IF(EE$6="Ja",Kruistabel!$C$14,0)),"")</f>
        <v>#N/A</v>
      </c>
      <c r="EF97" s="326" t="e">
        <f ca="1">IF(Plananalyse!EF97=1,VLOOKUP(EF$5,Kruistabel!$B$6:$F$9,MATCH($C97,Kruistabel!$C$5:$F$5,0)+1,FALSE)+MIN(Kruistabel!$C$15,IF($D97="Ja",Kruistabel!$C$13,0)+IF(EF$6="Ja",Kruistabel!$C$14,0)),"")</f>
        <v>#N/A</v>
      </c>
      <c r="EG97" s="326" t="e">
        <f ca="1">IF(Plananalyse!EG97=1,VLOOKUP(EG$5,Kruistabel!$B$6:$F$9,MATCH($C97,Kruistabel!$C$5:$F$5,0)+1,FALSE)+MIN(Kruistabel!$C$15,IF($D97="Ja",Kruistabel!$C$13,0)+IF(EG$6="Ja",Kruistabel!$C$14,0)),"")</f>
        <v>#N/A</v>
      </c>
      <c r="EH97" s="326" t="e">
        <f ca="1">IF(Plananalyse!EH97=1,VLOOKUP(EH$5,Kruistabel!$B$6:$F$9,MATCH($C97,Kruistabel!$C$5:$F$5,0)+1,FALSE)+MIN(Kruistabel!$C$15,IF($D97="Ja",Kruistabel!$C$13,0)+IF(EH$6="Ja",Kruistabel!$C$14,0)),"")</f>
        <v>#REF!</v>
      </c>
      <c r="EI97" s="326" t="e">
        <f ca="1">IF(Plananalyse!EI97=1,VLOOKUP(EI$5,Kruistabel!$B$6:$F$9,MATCH($C97,Kruistabel!$C$5:$F$5,0)+1,FALSE)+MIN(Kruistabel!$C$15,IF($D97="Ja",Kruistabel!$C$13,0)+IF(EI$6="Ja",Kruistabel!$C$14,0)),"")</f>
        <v>#REF!</v>
      </c>
      <c r="EJ97" s="331" t="str">
        <f>IF(Plananalyse!EJ97=1,VLOOKUP(EJ$5,Kruistabel!$B$6:$F$9,MATCH($C97,Kruistabel!$C$5:$F$5,0)+1,FALSE)+MIN(Kruistabel!$C$15,IF($D97="Ja",Kruistabel!$C$13,0)+IF(EJ$6="Ja",Kruistabel!$C$14,0)),"")</f>
        <v/>
      </c>
      <c r="EK97" s="164"/>
      <c r="EL97" s="164"/>
      <c r="EM97" s="164"/>
      <c r="EN97" s="164"/>
    </row>
    <row r="98" spans="2:144">
      <c r="B98" s="337" t="s">
        <v>193</v>
      </c>
      <c r="C98" s="160" t="str">
        <f>_xlfn.IFNA(VLOOKUP($B98,Classificatietabel!$B$6:$I$91,C$7,FALSE),"")</f>
        <v>zeer hoog</v>
      </c>
      <c r="D98" s="160" t="str">
        <f>_xlfn.IFNA(VLOOKUP($B98,Classificatietabel!$B$6:$I$91,D$7,FALSE),"")</f>
        <v>neen</v>
      </c>
      <c r="E98" s="119">
        <f>IF(AND(D98="laag",$D$3=1),0,_xlfn.IFNA(IF(VLOOKUP($B98,Classificatietabel!$B$6:$H$91,$E$5,FALSE)="Ja",1,0),""))</f>
        <v>1</v>
      </c>
      <c r="F98" s="163"/>
      <c r="G98" s="326">
        <f>IF(Plananalyse!G98=1,VLOOKUP(G$5,Kruistabel!$B$6:$F$9,MATCH($C98,Kruistabel!$C$5:$F$5,0)+1,FALSE)+MIN(Kruistabel!$C$15,IF($D98="Ja",Kruistabel!$C$13,0)+IF(G$6="Ja",Kruistabel!$C$14,0)),"")</f>
        <v>32</v>
      </c>
      <c r="H98" s="326">
        <f>IF(Plananalyse!H98=1,VLOOKUP(H$5,Kruistabel!$B$6:$F$9,MATCH($C98,Kruistabel!$C$5:$F$5,0)+1,FALSE)+MIN(Kruistabel!$C$15,IF($D98="Ja",Kruistabel!$C$13,0)+IF(H$6="Ja",Kruistabel!$C$14,0)),"")</f>
        <v>32</v>
      </c>
      <c r="I98" s="326">
        <f>IF(Plananalyse!I98=1,VLOOKUP(I$5,Kruistabel!$B$6:$F$9,MATCH($C98,Kruistabel!$C$5:$F$5,0)+1,FALSE)+MIN(Kruistabel!$C$15,IF($D98="Ja",Kruistabel!$C$13,0)+IF(I$6="Ja",Kruistabel!$C$14,0)),"")</f>
        <v>52</v>
      </c>
      <c r="J98" s="326">
        <f>IF(Plananalyse!J98=1,VLOOKUP(J$5,Kruistabel!$B$6:$F$9,MATCH($C98,Kruistabel!$C$5:$F$5,0)+1,FALSE)+MIN(Kruistabel!$C$15,IF($D98="Ja",Kruistabel!$C$13,0)+IF(J$6="Ja",Kruistabel!$C$14,0)),"")</f>
        <v>32</v>
      </c>
      <c r="K98" s="326">
        <f>IF(Plananalyse!K98=1,VLOOKUP(K$5,Kruistabel!$B$6:$F$9,MATCH($C98,Kruistabel!$C$5:$F$5,0)+1,FALSE)+MIN(Kruistabel!$C$15,IF($D98="Ja",Kruistabel!$C$13,0)+IF(K$6="Ja",Kruistabel!$C$14,0)),"")</f>
        <v>32</v>
      </c>
      <c r="L98" s="326">
        <f>IF(Plananalyse!L98=1,VLOOKUP(L$5,Kruistabel!$B$6:$F$9,MATCH($C98,Kruistabel!$C$5:$F$5,0)+1,FALSE)+MIN(Kruistabel!$C$15,IF($D98="Ja",Kruistabel!$C$13,0)+IF(L$6="Ja",Kruistabel!$C$14,0)),"")</f>
        <v>32</v>
      </c>
      <c r="M98" s="326">
        <f>IF(Plananalyse!M98=1,VLOOKUP(M$5,Kruistabel!$B$6:$F$9,MATCH($C98,Kruistabel!$C$5:$F$5,0)+1,FALSE)+MIN(Kruistabel!$C$15,IF($D98="Ja",Kruistabel!$C$13,0)+IF(M$6="Ja",Kruistabel!$C$14,0)),"")</f>
        <v>56</v>
      </c>
      <c r="N98" s="326">
        <f>IF(Plananalyse!N98=1,VLOOKUP(N$5,Kruistabel!$B$6:$F$9,MATCH($C98,Kruistabel!$C$5:$F$5,0)+1,FALSE)+MIN(Kruistabel!$C$15,IF($D98="Ja",Kruistabel!$C$13,0)+IF(N$6="Ja",Kruistabel!$C$14,0)),"")</f>
        <v>56</v>
      </c>
      <c r="O98" s="326">
        <f>IF(Plananalyse!O98=1,VLOOKUP(O$5,Kruistabel!$B$6:$F$9,MATCH($C98,Kruistabel!$C$5:$F$5,0)+1,FALSE)+MIN(Kruistabel!$C$15,IF($D98="Ja",Kruistabel!$C$13,0)+IF(O$6="Ja",Kruistabel!$C$14,0)),"")</f>
        <v>56</v>
      </c>
      <c r="P98" s="326">
        <f>IF(Plananalyse!P98=1,VLOOKUP(P$5,Kruistabel!$B$6:$F$9,MATCH($C98,Kruistabel!$C$5:$F$5,0)+1,FALSE)+MIN(Kruistabel!$C$15,IF($D98="Ja",Kruistabel!$C$13,0)+IF(P$6="Ja",Kruistabel!$C$14,0)),"")</f>
        <v>60</v>
      </c>
      <c r="Q98" s="326">
        <f>IF(Plananalyse!Q98=1,VLOOKUP(Q$5,Kruistabel!$B$6:$F$9,MATCH($C98,Kruistabel!$C$5:$F$5,0)+1,FALSE)+MIN(Kruistabel!$C$15,IF($D98="Ja",Kruistabel!$C$13,0)+IF(Q$6="Ja",Kruistabel!$C$14,0)),"")</f>
        <v>52</v>
      </c>
      <c r="R98" s="326">
        <f>IF(Plananalyse!R98=1,VLOOKUP(R$5,Kruistabel!$B$6:$F$9,MATCH($C98,Kruistabel!$C$5:$F$5,0)+1,FALSE)+MIN(Kruistabel!$C$15,IF($D98="Ja",Kruistabel!$C$13,0)+IF(R$6="Ja",Kruistabel!$C$14,0)),"")</f>
        <v>56</v>
      </c>
      <c r="S98" s="326">
        <f>IF(Plananalyse!S98=1,VLOOKUP(S$5,Kruistabel!$B$6:$F$9,MATCH($C98,Kruistabel!$C$5:$F$5,0)+1,FALSE)+MIN(Kruistabel!$C$15,IF($D98="Ja",Kruistabel!$C$13,0)+IF(S$6="Ja",Kruistabel!$C$14,0)),"")</f>
        <v>32</v>
      </c>
      <c r="T98" s="326">
        <f>IF(Plananalyse!T98=1,VLOOKUP(T$5,Kruistabel!$B$6:$F$9,MATCH($C98,Kruistabel!$C$5:$F$5,0)+1,FALSE)+MIN(Kruistabel!$C$15,IF($D98="Ja",Kruistabel!$C$13,0)+IF(T$6="Ja",Kruistabel!$C$14,0)),"")</f>
        <v>32</v>
      </c>
      <c r="U98" s="326">
        <f>IF(Plananalyse!U98=1,VLOOKUP(U$5,Kruistabel!$B$6:$F$9,MATCH($C98,Kruistabel!$C$5:$F$5,0)+1,FALSE)+MIN(Kruistabel!$C$15,IF($D98="Ja",Kruistabel!$C$13,0)+IF(U$6="Ja",Kruistabel!$C$14,0)),"")</f>
        <v>32</v>
      </c>
      <c r="V98" s="326">
        <f>IF(Plananalyse!V98=1,VLOOKUP(V$5,Kruistabel!$B$6:$F$9,MATCH($C98,Kruistabel!$C$5:$F$5,0)+1,FALSE)+MIN(Kruistabel!$C$15,IF($D98="Ja",Kruistabel!$C$13,0)+IF(V$6="Ja",Kruistabel!$C$14,0)),"")</f>
        <v>32</v>
      </c>
      <c r="W98" s="326">
        <f>IF(Plananalyse!W98=1,VLOOKUP(W$5,Kruistabel!$B$6:$F$9,MATCH($C98,Kruistabel!$C$5:$F$5,0)+1,FALSE)+MIN(Kruistabel!$C$15,IF($D98="Ja",Kruistabel!$C$13,0)+IF(W$6="Ja",Kruistabel!$C$14,0)),"")</f>
        <v>32</v>
      </c>
      <c r="X98" s="326">
        <f>IF(Plananalyse!X98=1,VLOOKUP(X$5,Kruistabel!$B$6:$F$9,MATCH($C98,Kruistabel!$C$5:$F$5,0)+1,FALSE)+MIN(Kruistabel!$C$15,IF($D98="Ja",Kruistabel!$C$13,0)+IF(X$6="Ja",Kruistabel!$C$14,0)),"")</f>
        <v>32</v>
      </c>
      <c r="Y98" s="326">
        <f>IF(Plananalyse!Y98=1,VLOOKUP(Y$5,Kruistabel!$B$6:$F$9,MATCH($C98,Kruistabel!$C$5:$F$5,0)+1,FALSE)+MIN(Kruistabel!$C$15,IF($D98="Ja",Kruistabel!$C$13,0)+IF(Y$6="Ja",Kruistabel!$C$14,0)),"")</f>
        <v>52</v>
      </c>
      <c r="Z98" s="326">
        <f>IF(Plananalyse!Z98=1,VLOOKUP(Z$5,Kruistabel!$B$6:$F$9,MATCH($C98,Kruistabel!$C$5:$F$5,0)+1,FALSE)+MIN(Kruistabel!$C$15,IF($D98="Ja",Kruistabel!$C$13,0)+IF(Z$6="Ja",Kruistabel!$C$14,0)),"")</f>
        <v>32</v>
      </c>
      <c r="AA98" s="326">
        <f>IF(Plananalyse!AA98=1,VLOOKUP(AA$5,Kruistabel!$B$6:$F$9,MATCH($C98,Kruistabel!$C$5:$F$5,0)+1,FALSE)+MIN(Kruistabel!$C$15,IF($D98="Ja",Kruistabel!$C$13,0)+IF(AA$6="Ja",Kruistabel!$C$14,0)),"")</f>
        <v>32</v>
      </c>
      <c r="AB98" s="326">
        <f>IF(Plananalyse!AB98=1,VLOOKUP(AB$5,Kruistabel!$B$6:$F$9,MATCH($C98,Kruistabel!$C$5:$F$5,0)+1,FALSE)+MIN(Kruistabel!$C$15,IF($D98="Ja",Kruistabel!$C$13,0)+IF(AB$6="Ja",Kruistabel!$C$14,0)),"")</f>
        <v>32</v>
      </c>
      <c r="AC98" s="326">
        <f>IF(Plananalyse!AC98=1,VLOOKUP(AC$5,Kruistabel!$B$6:$F$9,MATCH($C98,Kruistabel!$C$5:$F$5,0)+1,FALSE)+MIN(Kruistabel!$C$15,IF($D98="Ja",Kruistabel!$C$13,0)+IF(AC$6="Ja",Kruistabel!$C$14,0)),"")</f>
        <v>32</v>
      </c>
      <c r="AD98" s="326">
        <f>IF(Plananalyse!AD98=1,VLOOKUP(AD$5,Kruistabel!$B$6:$F$9,MATCH($C98,Kruistabel!$C$5:$F$5,0)+1,FALSE)+MIN(Kruistabel!$C$15,IF($D98="Ja",Kruistabel!$C$13,0)+IF(AD$6="Ja",Kruistabel!$C$14,0)),"")</f>
        <v>32</v>
      </c>
      <c r="AE98" s="326">
        <f>IF(Plananalyse!AE98=1,VLOOKUP(AE$5,Kruistabel!$B$6:$F$9,MATCH($C98,Kruistabel!$C$5:$F$5,0)+1,FALSE)+MIN(Kruistabel!$C$15,IF($D98="Ja",Kruistabel!$C$13,0)+IF(AE$6="Ja",Kruistabel!$C$14,0)),"")</f>
        <v>32</v>
      </c>
      <c r="AF98" s="326">
        <f>IF(Plananalyse!AF98=1,VLOOKUP(AF$5,Kruistabel!$B$6:$F$9,MATCH($C98,Kruistabel!$C$5:$F$5,0)+1,FALSE)+MIN(Kruistabel!$C$15,IF($D98="Ja",Kruistabel!$C$13,0)+IF(AF$6="Ja",Kruistabel!$C$14,0)),"")</f>
        <v>32</v>
      </c>
      <c r="AG98" s="326">
        <f>IF(Plananalyse!AG98=1,VLOOKUP(AG$5,Kruistabel!$B$6:$F$9,MATCH($C98,Kruistabel!$C$5:$F$5,0)+1,FALSE)+MIN(Kruistabel!$C$15,IF($D98="Ja",Kruistabel!$C$13,0)+IF(AG$6="Ja",Kruistabel!$C$14,0)),"")</f>
        <v>32</v>
      </c>
      <c r="AH98" s="326">
        <f>IF(Plananalyse!AH98=1,VLOOKUP(AH$5,Kruistabel!$B$6:$F$9,MATCH($C98,Kruistabel!$C$5:$F$5,0)+1,FALSE)+MIN(Kruistabel!$C$15,IF($D98="Ja",Kruistabel!$C$13,0)+IF(AH$6="Ja",Kruistabel!$C$14,0)),"")</f>
        <v>32</v>
      </c>
      <c r="AI98" s="326">
        <f>IF(Plananalyse!AI98=1,VLOOKUP(AI$5,Kruistabel!$B$6:$F$9,MATCH($C98,Kruistabel!$C$5:$F$5,0)+1,FALSE)+MIN(Kruistabel!$C$15,IF($D98="Ja",Kruistabel!$C$13,0)+IF(AI$6="Ja",Kruistabel!$C$14,0)),"")</f>
        <v>32</v>
      </c>
      <c r="AJ98" s="326">
        <f>IF(Plananalyse!AJ98=1,VLOOKUP(AJ$5,Kruistabel!$B$6:$F$9,MATCH($C98,Kruistabel!$C$5:$F$5,0)+1,FALSE)+MIN(Kruistabel!$C$15,IF($D98="Ja",Kruistabel!$C$13,0)+IF(AJ$6="Ja",Kruistabel!$C$14,0)),"")</f>
        <v>32</v>
      </c>
      <c r="AK98" s="326">
        <f>IF(Plananalyse!AK98=1,VLOOKUP(AK$5,Kruistabel!$B$6:$F$9,MATCH($C98,Kruistabel!$C$5:$F$5,0)+1,FALSE)+MIN(Kruistabel!$C$15,IF($D98="Ja",Kruistabel!$C$13,0)+IF(AK$6="Ja",Kruistabel!$C$14,0)),"")</f>
        <v>54</v>
      </c>
      <c r="AL98" s="326">
        <f>IF(Plananalyse!AL98=1,VLOOKUP(AL$5,Kruistabel!$B$6:$F$9,MATCH($C98,Kruistabel!$C$5:$F$5,0)+1,FALSE)+MIN(Kruistabel!$C$15,IF($D98="Ja",Kruistabel!$C$13,0)+IF(AL$6="Ja",Kruistabel!$C$14,0)),"")</f>
        <v>32</v>
      </c>
      <c r="AM98" s="326">
        <f>IF(Plananalyse!AM98=1,VLOOKUP(AM$5,Kruistabel!$B$6:$F$9,MATCH($C98,Kruistabel!$C$5:$F$5,0)+1,FALSE)+MIN(Kruistabel!$C$15,IF($D98="Ja",Kruistabel!$C$13,0)+IF(AM$6="Ja",Kruistabel!$C$14,0)),"")</f>
        <v>32</v>
      </c>
      <c r="AN98" s="327"/>
      <c r="AO98" s="326">
        <f>IF(Plananalyse!AO98=1,VLOOKUP(AO$5,Kruistabel!$B$6:$F$9,MATCH($C98,Kruistabel!$C$5:$F$5,0)+1,FALSE)+MIN(Kruistabel!$C$15,IF($D98="Ja",Kruistabel!$C$13,0)+IF(AO$6="Ja",Kruistabel!$C$14,0)),"")</f>
        <v>54</v>
      </c>
      <c r="AP98" s="326">
        <f>IF(Plananalyse!AP98=1,VLOOKUP(AP$5,Kruistabel!$B$6:$F$9,MATCH($C98,Kruistabel!$C$5:$F$5,0)+1,FALSE)+MIN(Kruistabel!$C$15,IF($D98="Ja",Kruistabel!$C$13,0)+IF(AP$6="Ja",Kruistabel!$C$14,0)),"")</f>
        <v>54</v>
      </c>
      <c r="AQ98" s="326">
        <f>IF(Plananalyse!AQ98=1,VLOOKUP(AQ$5,Kruistabel!$B$6:$F$9,MATCH($C98,Kruistabel!$C$5:$F$5,0)+1,FALSE)+MIN(Kruistabel!$C$15,IF($D98="Ja",Kruistabel!$C$13,0)+IF(AQ$6="Ja",Kruistabel!$C$14,0)),"")</f>
        <v>54</v>
      </c>
      <c r="AR98" s="326">
        <f>IF(Plananalyse!AR98=1,VLOOKUP(AR$5,Kruistabel!$B$6:$F$9,MATCH($C98,Kruistabel!$C$5:$F$5,0)+1,FALSE)+MIN(Kruistabel!$C$15,IF($D98="Ja",Kruistabel!$C$13,0)+IF(AR$6="Ja",Kruistabel!$C$14,0)),"")</f>
        <v>58</v>
      </c>
      <c r="AS98" s="326">
        <f>IF(Plananalyse!AS98=1,VLOOKUP(AS$5,Kruistabel!$B$6:$F$9,MATCH($C98,Kruistabel!$C$5:$F$5,0)+1,FALSE)+MIN(Kruistabel!$C$15,IF($D98="Ja",Kruistabel!$C$13,0)+IF(AS$6="Ja",Kruistabel!$C$14,0)),"")</f>
        <v>54</v>
      </c>
      <c r="AT98" s="326">
        <f>IF(Plananalyse!AT98=1,VLOOKUP(AT$5,Kruistabel!$B$6:$F$9,MATCH($C98,Kruistabel!$C$5:$F$5,0)+1,FALSE)+MIN(Kruistabel!$C$15,IF($D98="Ja",Kruistabel!$C$13,0)+IF(AT$6="Ja",Kruistabel!$C$14,0)),"")</f>
        <v>58</v>
      </c>
      <c r="AU98" s="326">
        <f>IF(Plananalyse!AU98=1,VLOOKUP(AU$5,Kruistabel!$B$6:$F$9,MATCH($C98,Kruistabel!$C$5:$F$5,0)+1,FALSE)+MIN(Kruistabel!$C$15,IF($D98="Ja",Kruistabel!$C$13,0)+IF(AU$6="Ja",Kruistabel!$C$14,0)),"")</f>
        <v>32</v>
      </c>
      <c r="AV98" s="326">
        <f>IF(Plananalyse!AV98=1,VLOOKUP(AV$5,Kruistabel!$B$6:$F$9,MATCH($C98,Kruistabel!$C$5:$F$5,0)+1,FALSE)+MIN(Kruistabel!$C$15,IF($D98="Ja",Kruistabel!$C$13,0)+IF(AV$6="Ja",Kruistabel!$C$14,0)),"")</f>
        <v>54</v>
      </c>
      <c r="AW98" s="326">
        <f>IF(Plananalyse!AW98=1,VLOOKUP(AW$5,Kruistabel!$B$6:$F$9,MATCH($C98,Kruistabel!$C$5:$F$5,0)+1,FALSE)+MIN(Kruistabel!$C$15,IF($D98="Ja",Kruistabel!$C$13,0)+IF(AW$6="Ja",Kruistabel!$C$14,0)),"")</f>
        <v>32</v>
      </c>
      <c r="AX98" s="326">
        <f>IF(Plananalyse!AX98=1,VLOOKUP(AX$5,Kruistabel!$B$6:$F$9,MATCH($C98,Kruistabel!$C$5:$F$5,0)+1,FALSE)+MIN(Kruistabel!$C$15,IF($D98="Ja",Kruistabel!$C$13,0)+IF(AX$6="Ja",Kruistabel!$C$14,0)),"")</f>
        <v>32</v>
      </c>
      <c r="AY98" s="327"/>
      <c r="AZ98" s="326">
        <f>IF(Plananalyse!AZ98=1,VLOOKUP(AZ$5,Kruistabel!$B$6:$F$9,MATCH($C98,Kruistabel!$C$5:$F$5,0)+1,FALSE)+MIN(Kruistabel!$C$15,IF($D98="Ja",Kruistabel!$C$13,0)+IF(AZ$6="Ja",Kruistabel!$C$14,0)),"")</f>
        <v>32</v>
      </c>
      <c r="BA98" s="326">
        <f>IF(Plananalyse!BA98=1,VLOOKUP(BA$5,Kruistabel!$B$6:$F$9,MATCH($C98,Kruistabel!$C$5:$F$5,0)+1,FALSE)+MIN(Kruistabel!$C$15,IF($D98="Ja",Kruistabel!$C$13,0)+IF(BA$6="Ja",Kruistabel!$C$14,0)),"")</f>
        <v>32</v>
      </c>
      <c r="BB98" s="326">
        <f>IF(Plananalyse!BB98=1,VLOOKUP(BB$5,Kruistabel!$B$6:$F$9,MATCH($C98,Kruistabel!$C$5:$F$5,0)+1,FALSE)+MIN(Kruistabel!$C$15,IF($D98="Ja",Kruistabel!$C$13,0)+IF(BB$6="Ja",Kruistabel!$C$14,0)),"")</f>
        <v>52</v>
      </c>
      <c r="BC98" s="326">
        <f>IF(Plananalyse!BC98=1,VLOOKUP(BC$5,Kruistabel!$B$6:$F$9,MATCH($C98,Kruistabel!$C$5:$F$5,0)+1,FALSE)+MIN(Kruistabel!$C$15,IF($D98="Ja",Kruistabel!$C$13,0)+IF(BC$6="Ja",Kruistabel!$C$14,0)),"")</f>
        <v>52</v>
      </c>
      <c r="BD98" s="326">
        <f>IF(Plananalyse!BD98=1,VLOOKUP(BD$5,Kruistabel!$B$6:$F$9,MATCH($C98,Kruistabel!$C$5:$F$5,0)+1,FALSE)+MIN(Kruistabel!$C$15,IF($D98="Ja",Kruistabel!$C$13,0)+IF(BD$6="Ja",Kruistabel!$C$14,0)),"")</f>
        <v>32</v>
      </c>
      <c r="BE98" s="326">
        <f>IF(Plananalyse!BE98=1,VLOOKUP(BE$5,Kruistabel!$B$6:$F$9,MATCH($C98,Kruistabel!$C$5:$F$5,0)+1,FALSE)+MIN(Kruistabel!$C$15,IF($D98="Ja",Kruistabel!$C$13,0)+IF(BE$6="Ja",Kruistabel!$C$14,0)),"")</f>
        <v>32</v>
      </c>
      <c r="BF98" s="326">
        <f>IF(Plananalyse!BF98=1,VLOOKUP(BF$5,Kruistabel!$B$6:$F$9,MATCH($C98,Kruistabel!$C$5:$F$5,0)+1,FALSE)+MIN(Kruistabel!$C$15,IF($D98="Ja",Kruistabel!$C$13,0)+IF(BF$6="Ja",Kruistabel!$C$14,0)),"")</f>
        <v>32</v>
      </c>
      <c r="BG98" s="326">
        <f>IF(Plananalyse!BG98=1,VLOOKUP(BG$5,Kruistabel!$B$6:$F$9,MATCH($C98,Kruistabel!$C$5:$F$5,0)+1,FALSE)+MIN(Kruistabel!$C$15,IF($D98="Ja",Kruistabel!$C$13,0)+IF(BG$6="Ja",Kruistabel!$C$14,0)),"")</f>
        <v>32</v>
      </c>
      <c r="BH98" s="326">
        <f>IF(Plananalyse!BH98=1,VLOOKUP(BH$5,Kruistabel!$B$6:$F$9,MATCH($C98,Kruistabel!$C$5:$F$5,0)+1,FALSE)+MIN(Kruistabel!$C$15,IF($D98="Ja",Kruistabel!$C$13,0)+IF(BH$6="Ja",Kruistabel!$C$14,0)),"")</f>
        <v>32</v>
      </c>
      <c r="BI98" s="327"/>
      <c r="BJ98" s="326" t="e">
        <f>IF(Plananalyse!BJ98=1,VLOOKUP(BJ$5,Kruistabel!$B$6:$F$9,MATCH($C98,Kruistabel!$C$5:$F$5,0)+1,FALSE)+MIN(Kruistabel!$C$15,IF($D98="Ja",Kruistabel!$C$13,0)+IF(BJ$6="Ja",Kruistabel!$C$14,0)),"")</f>
        <v>#N/A</v>
      </c>
      <c r="BK98" s="326" t="e">
        <f>IF(Plananalyse!BK98=1,VLOOKUP(BK$5,Kruistabel!$B$6:$F$9,MATCH($C98,Kruistabel!$C$5:$F$5,0)+1,FALSE)+MIN(Kruistabel!$C$15,IF($D98="Ja",Kruistabel!$C$13,0)+IF(BK$6="Ja",Kruistabel!$C$14,0)),"")</f>
        <v>#N/A</v>
      </c>
      <c r="BL98" s="326" t="e">
        <f>IF(Plananalyse!BL98=1,VLOOKUP(BL$5,Kruistabel!$B$6:$F$9,MATCH($C98,Kruistabel!$C$5:$F$5,0)+1,FALSE)+MIN(Kruistabel!$C$15,IF($D98="Ja",Kruistabel!$C$13,0)+IF(BL$6="Ja",Kruistabel!$C$14,0)),"")</f>
        <v>#N/A</v>
      </c>
      <c r="BM98" s="326" t="e">
        <f>IF(Plananalyse!BM98=1,VLOOKUP(BM$5,Kruistabel!$B$6:$F$9,MATCH($C98,Kruistabel!$C$5:$F$5,0)+1,FALSE)+MIN(Kruistabel!$C$15,IF($D98="Ja",Kruistabel!$C$13,0)+IF(BM$6="Ja",Kruistabel!$C$14,0)),"")</f>
        <v>#N/A</v>
      </c>
      <c r="BN98" s="326" t="e">
        <f>IF(Plananalyse!BN98=1,VLOOKUP(BN$5,Kruistabel!$B$6:$F$9,MATCH($C98,Kruistabel!$C$5:$F$5,0)+1,FALSE)+MIN(Kruistabel!$C$15,IF($D98="Ja",Kruistabel!$C$13,0)+IF(BN$6="Ja",Kruistabel!$C$14,0)),"")</f>
        <v>#N/A</v>
      </c>
      <c r="BO98" s="326" t="e">
        <f>IF(Plananalyse!BO98=1,VLOOKUP(BO$5,Kruistabel!$B$6:$F$9,MATCH($C98,Kruistabel!$C$5:$F$5,0)+1,FALSE)+MIN(Kruistabel!$C$15,IF($D98="Ja",Kruistabel!$C$13,0)+IF(BO$6="Ja",Kruistabel!$C$14,0)),"")</f>
        <v>#N/A</v>
      </c>
      <c r="BP98" s="326" t="e">
        <f>IF(Plananalyse!BP98=1,VLOOKUP(BP$5,Kruistabel!$B$6:$F$9,MATCH($C98,Kruistabel!$C$5:$F$5,0)+1,FALSE)+MIN(Kruistabel!$C$15,IF($D98="Ja",Kruistabel!$C$13,0)+IF(BP$6="Ja",Kruistabel!$C$14,0)),"")</f>
        <v>#N/A</v>
      </c>
      <c r="BQ98" s="326" t="e">
        <f>IF(Plananalyse!BQ98=1,VLOOKUP(BQ$5,Kruistabel!$B$6:$F$9,MATCH($C98,Kruistabel!$C$5:$F$5,0)+1,FALSE)+MIN(Kruistabel!$C$15,IF($D98="Ja",Kruistabel!$C$13,0)+IF(BQ$6="Ja",Kruistabel!$C$14,0)),"")</f>
        <v>#N/A</v>
      </c>
      <c r="BR98" s="326" t="e">
        <f>IF(Plananalyse!BR98=1,VLOOKUP(BR$5,Kruistabel!$B$6:$F$9,MATCH($C98,Kruistabel!$C$5:$F$5,0)+1,FALSE)+MIN(Kruistabel!$C$15,IF($D98="Ja",Kruistabel!$C$13,0)+IF(BR$6="Ja",Kruistabel!$C$14,0)),"")</f>
        <v>#REF!</v>
      </c>
      <c r="BS98" s="326" t="e">
        <f>IF(Plananalyse!BS98=1,VLOOKUP(BS$5,Kruistabel!$B$6:$F$9,MATCH($C98,Kruistabel!$C$5:$F$5,0)+1,FALSE)+MIN(Kruistabel!$C$15,IF($D98="Ja",Kruistabel!$C$13,0)+IF(BS$6="Ja",Kruistabel!$C$14,0)),"")</f>
        <v>#REF!</v>
      </c>
      <c r="BT98" s="65"/>
      <c r="BU98" s="231">
        <f>IF(Plananalyse!BU98=1,VLOOKUP(BU$5,Kruistabel!$B$6:$F$9,MATCH($C98,Kruistabel!$C$5:$F$5,0)+1,FALSE)+MIN(Kruistabel!$C$15,IF($D98="Ja",Kruistabel!$C$13,0)+IF(BU$6="Ja",Kruistabel!$C$14,0)),"")</f>
        <v>32</v>
      </c>
      <c r="BV98" s="326">
        <f>IF(Plananalyse!BV98=1,VLOOKUP(BV$5,Kruistabel!$B$6:$F$9,MATCH($C98,Kruistabel!$C$5:$F$5,0)+1,FALSE)+MIN(Kruistabel!$C$15,IF($D98="Ja",Kruistabel!$C$13,0)+IF(BV$6="Ja",Kruistabel!$C$14,0)),"")</f>
        <v>56</v>
      </c>
      <c r="BW98" s="326">
        <f>IF(Plananalyse!BW98=1,VLOOKUP(BW$5,Kruistabel!$B$6:$F$9,MATCH($C98,Kruistabel!$C$5:$F$5,0)+1,FALSE)+MIN(Kruistabel!$C$15,IF($D98="Ja",Kruistabel!$C$13,0)+IF(BW$6="Ja",Kruistabel!$C$14,0)),"")</f>
        <v>32</v>
      </c>
      <c r="BX98" s="326">
        <f>IF(Plananalyse!BX98=1,VLOOKUP(BX$5,Kruistabel!$B$6:$F$9,MATCH($C98,Kruistabel!$C$5:$F$5,0)+1,FALSE)+MIN(Kruistabel!$C$15,IF($D98="Ja",Kruistabel!$C$13,0)+IF(BX$6="Ja",Kruistabel!$C$14,0)),"")</f>
        <v>32</v>
      </c>
      <c r="BY98" s="327"/>
      <c r="BZ98" s="326" t="e">
        <f>IF(Plananalyse!BZ98=1,VLOOKUP(BZ$5,Kruistabel!$B$6:$F$9,MATCH($C98,Kruistabel!$C$5:$F$5,0)+1,FALSE)+MIN(Kruistabel!$C$15,IF($D98="Ja",Kruistabel!$C$13,0)+IF(BZ$6="Ja",Kruistabel!$C$14,0)),"")</f>
        <v>#N/A</v>
      </c>
      <c r="CA98" s="326" t="e">
        <f>IF(Plananalyse!CA98=1,VLOOKUP(CA$5,Kruistabel!$B$6:$F$9,MATCH($C98,Kruistabel!$C$5:$F$5,0)+1,FALSE)+MIN(Kruistabel!$C$15,IF($D98="Ja",Kruistabel!$C$13,0)+IF(CA$6="Ja",Kruistabel!$C$14,0)),"")</f>
        <v>#N/A</v>
      </c>
      <c r="CB98" s="326" t="e">
        <f>IF(Plananalyse!CB98=1,VLOOKUP(CB$5,Kruistabel!$B$6:$F$9,MATCH($C98,Kruistabel!$C$5:$F$5,0)+1,FALSE)+MIN(Kruistabel!$C$15,IF($D98="Ja",Kruistabel!$C$13,0)+IF(CB$6="Ja",Kruistabel!$C$14,0)),"")</f>
        <v>#N/A</v>
      </c>
      <c r="CC98" s="326" t="e">
        <f>IF(Plananalyse!CC98=1,VLOOKUP(CC$5,Kruistabel!$B$6:$F$9,MATCH($C98,Kruistabel!$C$5:$F$5,0)+1,FALSE)+MIN(Kruistabel!$C$15,IF($D98="Ja",Kruistabel!$C$13,0)+IF(CC$6="Ja",Kruistabel!$C$14,0)),"")</f>
        <v>#N/A</v>
      </c>
      <c r="CD98" s="326" t="e">
        <f>IF(Plananalyse!CD98=1,VLOOKUP(CD$5,Kruistabel!$B$6:$F$9,MATCH($C98,Kruistabel!$C$5:$F$5,0)+1,FALSE)+MIN(Kruistabel!$C$15,IF($D98="Ja",Kruistabel!$C$13,0)+IF(CD$6="Ja",Kruistabel!$C$14,0)),"")</f>
        <v>#N/A</v>
      </c>
      <c r="CE98" s="326" t="e">
        <f>IF(Plananalyse!CE98=1,VLOOKUP(CE$5,Kruistabel!$B$6:$F$9,MATCH($C98,Kruistabel!$C$5:$F$5,0)+1,FALSE)+MIN(Kruistabel!$C$15,IF($D98="Ja",Kruistabel!$C$13,0)+IF(CE$6="Ja",Kruistabel!$C$14,0)),"")</f>
        <v>#N/A</v>
      </c>
      <c r="CF98" s="326" t="e">
        <f>IF(Plananalyse!CF98=1,VLOOKUP(CF$5,Kruistabel!$B$6:$F$9,MATCH($C98,Kruistabel!$C$5:$F$5,0)+1,FALSE)+MIN(Kruistabel!$C$15,IF($D98="Ja",Kruistabel!$C$13,0)+IF(CF$6="Ja",Kruistabel!$C$14,0)),"")</f>
        <v>#N/A</v>
      </c>
      <c r="CG98" s="326" t="e">
        <f>IF(Plananalyse!CG98=1,VLOOKUP(CG$5,Kruistabel!$B$6:$F$9,MATCH($C98,Kruistabel!$C$5:$F$5,0)+1,FALSE)+MIN(Kruistabel!$C$15,IF($D98="Ja",Kruistabel!$C$13,0)+IF(CG$6="Ja",Kruistabel!$C$14,0)),"")</f>
        <v>#REF!</v>
      </c>
      <c r="CH98" s="326" t="e">
        <f>IF(Plananalyse!CH98=1,VLOOKUP(CH$5,Kruistabel!$B$6:$F$9,MATCH($C98,Kruistabel!$C$5:$F$5,0)+1,FALSE)+MIN(Kruistabel!$C$15,IF($D98="Ja",Kruistabel!$C$13,0)+IF(CH$6="Ja",Kruistabel!$C$14,0)),"")</f>
        <v>#REF!</v>
      </c>
      <c r="CI98" s="65"/>
      <c r="CJ98" s="326">
        <f>IF(Plananalyse!CJ98=1,VLOOKUP(CJ$5,Kruistabel!$B$6:$F$9,MATCH($C98,Kruistabel!$C$5:$F$5,0)+1,FALSE)+MIN(Kruistabel!$C$15,IF($D98="Ja",Kruistabel!$C$13,0)+IF(CJ$6="Ja",Kruistabel!$C$14,0)),"")</f>
        <v>56</v>
      </c>
      <c r="CK98" s="326">
        <f>IF(Plananalyse!CK98=1,VLOOKUP(CK$5,Kruistabel!$B$6:$F$9,MATCH($C98,Kruistabel!$C$5:$F$5,0)+1,FALSE)+MIN(Kruistabel!$C$15,IF($D98="Ja",Kruistabel!$C$13,0)+IF(CK$6="Ja",Kruistabel!$C$14,0)),"")</f>
        <v>56</v>
      </c>
      <c r="CL98" s="326">
        <f>IF(Plananalyse!CL98=1,VLOOKUP(CL$5,Kruistabel!$B$6:$F$9,MATCH($C98,Kruistabel!$C$5:$F$5,0)+1,FALSE)+MIN(Kruistabel!$C$15,IF($D98="Ja",Kruistabel!$C$13,0)+IF(CL$6="Ja",Kruistabel!$C$14,0)),"")</f>
        <v>32</v>
      </c>
      <c r="CM98" s="326">
        <f>IF(Plananalyse!CM98=1,VLOOKUP(CM$5,Kruistabel!$B$6:$F$9,MATCH($C98,Kruistabel!$C$5:$F$5,0)+1,FALSE)+MIN(Kruistabel!$C$15,IF($D98="Ja",Kruistabel!$C$13,0)+IF(CM$6="Ja",Kruistabel!$C$14,0)),"")</f>
        <v>60</v>
      </c>
      <c r="CN98" s="326">
        <f ca="1">IF(Plananalyse!CN98=1,VLOOKUP(CN$5,Kruistabel!$B$6:$F$9,MATCH($C98,Kruistabel!$C$5:$F$5,0)+1,FALSE)+MIN(Kruistabel!$C$15,IF($D98="Ja",Kruistabel!$C$13,0)+IF(CN$6="Ja",Kruistabel!$C$14,0)),"")</f>
        <v>60</v>
      </c>
      <c r="CO98" s="326">
        <f ca="1">IF(Plananalyse!CO98=1,VLOOKUP(CO$5,Kruistabel!$B$6:$F$9,MATCH($C98,Kruistabel!$C$5:$F$5,0)+1,FALSE)+MIN(Kruistabel!$C$15,IF($D98="Ja",Kruistabel!$C$13,0)+IF(CO$6="Ja",Kruistabel!$C$14,0)),"")</f>
        <v>52</v>
      </c>
      <c r="CP98" s="326">
        <f ca="1">IF(Plananalyse!CP98=1,VLOOKUP(CP$5,Kruistabel!$B$6:$F$9,MATCH($C98,Kruistabel!$C$5:$F$5,0)+1,FALSE)+MIN(Kruistabel!$C$15,IF($D98="Ja",Kruistabel!$C$13,0)+IF(CP$6="Ja",Kruistabel!$C$14,0)),"")</f>
        <v>56</v>
      </c>
      <c r="CQ98" s="326">
        <f ca="1">IF(Plananalyse!CQ98=1,VLOOKUP(CQ$5,Kruistabel!$B$6:$F$9,MATCH($C98,Kruistabel!$C$5:$F$5,0)+1,FALSE)+MIN(Kruistabel!$C$15,IF($D98="Ja",Kruistabel!$C$13,0)+IF(CQ$6="Ja",Kruistabel!$C$14,0)),"")</f>
        <v>52</v>
      </c>
      <c r="CR98" s="326">
        <f ca="1">IF(Plananalyse!CR98=1,VLOOKUP(CR$5,Kruistabel!$B$6:$F$9,MATCH($C98,Kruistabel!$C$5:$F$5,0)+1,FALSE)+MIN(Kruistabel!$C$15,IF($D98="Ja",Kruistabel!$C$13,0)+IF(CR$6="Ja",Kruistabel!$C$14,0)),"")</f>
        <v>54</v>
      </c>
      <c r="CS98" s="326">
        <f ca="1">IF(Plananalyse!CS98=1,VLOOKUP(CS$5,Kruistabel!$B$6:$F$9,MATCH($C98,Kruistabel!$C$5:$F$5,0)+1,FALSE)+MIN(Kruistabel!$C$15,IF($D98="Ja",Kruistabel!$C$13,0)+IF(CS$6="Ja",Kruistabel!$C$14,0)),"")</f>
        <v>56</v>
      </c>
      <c r="CT98" s="326">
        <f ca="1">IF(Plananalyse!CT98=1,VLOOKUP(CT$5,Kruistabel!$B$6:$F$9,MATCH($C98,Kruistabel!$C$5:$F$5,0)+1,FALSE)+MIN(Kruistabel!$C$15,IF($D98="Ja",Kruistabel!$C$13,0)+IF(CT$6="Ja",Kruistabel!$C$14,0)),"")</f>
        <v>56</v>
      </c>
      <c r="CU98" s="326">
        <f ca="1">IF(Plananalyse!CU98=1,VLOOKUP(CU$5,Kruistabel!$B$6:$F$9,MATCH($C98,Kruistabel!$C$5:$F$5,0)+1,FALSE)+MIN(Kruistabel!$C$15,IF($D98="Ja",Kruistabel!$C$13,0)+IF(CU$6="Ja",Kruistabel!$C$14,0)),"")</f>
        <v>52</v>
      </c>
      <c r="CV98" s="326">
        <f ca="1">IF(Plananalyse!CV98=1,VLOOKUP(CV$5,Kruistabel!$B$6:$F$9,MATCH($C98,Kruistabel!$C$5:$F$5,0)+1,FALSE)+MIN(Kruistabel!$C$15,IF($D98="Ja",Kruistabel!$C$13,0)+IF(CV$6="Ja",Kruistabel!$C$14,0)),"")</f>
        <v>52</v>
      </c>
      <c r="CW98" s="326">
        <f ca="1">IF(Plananalyse!CW98=1,VLOOKUP(CW$5,Kruistabel!$B$6:$F$9,MATCH($C98,Kruistabel!$C$5:$F$5,0)+1,FALSE)+MIN(Kruistabel!$C$15,IF($D98="Ja",Kruistabel!$C$13,0)+IF(CW$6="Ja",Kruistabel!$C$14,0)),"")</f>
        <v>56</v>
      </c>
      <c r="CX98" s="326">
        <f ca="1">IF(Plananalyse!CX98=1,VLOOKUP(CX$5,Kruistabel!$B$6:$F$9,MATCH($C98,Kruistabel!$C$5:$F$5,0)+1,FALSE)+MIN(Kruistabel!$C$15,IF($D98="Ja",Kruistabel!$C$13,0)+IF(CX$6="Ja",Kruistabel!$C$14,0)),"")</f>
        <v>32</v>
      </c>
      <c r="CY98" s="326">
        <f ca="1">IF(Plananalyse!CY98=1,VLOOKUP(CY$5,Kruistabel!$B$6:$F$9,MATCH($C98,Kruistabel!$C$5:$F$5,0)+1,FALSE)+MIN(Kruistabel!$C$15,IF($D98="Ja",Kruistabel!$C$13,0)+IF(CY$6="Ja",Kruistabel!$C$14,0)),"")</f>
        <v>52</v>
      </c>
      <c r="CZ98" s="326">
        <f ca="1">IF(Plananalyse!CZ98=1,VLOOKUP(CZ$5,Kruistabel!$B$6:$F$9,MATCH($C98,Kruistabel!$C$5:$F$5,0)+1,FALSE)+MIN(Kruistabel!$C$15,IF($D98="Ja",Kruistabel!$C$13,0)+IF(CZ$6="Ja",Kruistabel!$C$14,0)),"")</f>
        <v>52</v>
      </c>
      <c r="DA98" s="326">
        <f ca="1">IF(Plananalyse!DA98=1,VLOOKUP(DA$5,Kruistabel!$B$6:$F$9,MATCH($C98,Kruistabel!$C$5:$F$5,0)+1,FALSE)+MIN(Kruistabel!$C$15,IF($D98="Ja",Kruistabel!$C$13,0)+IF(DA$6="Ja",Kruistabel!$C$14,0)),"")</f>
        <v>52</v>
      </c>
      <c r="DB98" s="326">
        <f ca="1">IF(Plananalyse!DB98=1,VLOOKUP(DB$5,Kruistabel!$B$6:$F$9,MATCH($C98,Kruistabel!$C$5:$F$5,0)+1,FALSE)+MIN(Kruistabel!$C$15,IF($D98="Ja",Kruistabel!$C$13,0)+IF(DB$6="Ja",Kruistabel!$C$14,0)),"")</f>
        <v>32</v>
      </c>
      <c r="DC98" s="326">
        <f ca="1">IF(Plananalyse!DC98=1,VLOOKUP(DC$5,Kruistabel!$B$6:$F$9,MATCH($C98,Kruistabel!$C$5:$F$5,0)+1,FALSE)+MIN(Kruistabel!$C$15,IF($D98="Ja",Kruistabel!$C$13,0)+IF(DC$6="Ja",Kruistabel!$C$14,0)),"")</f>
        <v>32</v>
      </c>
      <c r="DD98" s="327"/>
      <c r="DE98" s="326" t="e">
        <f ca="1">IF(Plananalyse!DE98=1,VLOOKUP(DE$5,Kruistabel!$B$6:$F$9,MATCH($C98,Kruistabel!$C$5:$F$5,0)+1,FALSE)+MIN(Kruistabel!$C$15,IF($D98="Ja",Kruistabel!$C$13,0)+IF(DE$6="Ja",Kruistabel!$C$14,0)),"")</f>
        <v>#N/A</v>
      </c>
      <c r="DF98" s="326" t="e">
        <f ca="1">IF(Plananalyse!DF98=1,VLOOKUP(DF$5,Kruistabel!$B$6:$F$9,MATCH($C98,Kruistabel!$C$5:$F$5,0)+1,FALSE)+MIN(Kruistabel!$C$15,IF($D98="Ja",Kruistabel!$C$13,0)+IF(DF$6="Ja",Kruistabel!$C$14,0)),"")</f>
        <v>#N/A</v>
      </c>
      <c r="DG98" s="326" t="e">
        <f ca="1">IF(Plananalyse!DG98=1,VLOOKUP(DG$5,Kruistabel!$B$6:$F$9,MATCH($C98,Kruistabel!$C$5:$F$5,0)+1,FALSE)+MIN(Kruistabel!$C$15,IF($D98="Ja",Kruistabel!$C$13,0)+IF(DG$6="Ja",Kruistabel!$C$14,0)),"")</f>
        <v>#N/A</v>
      </c>
      <c r="DH98" s="326" t="e">
        <f ca="1">IF(Plananalyse!DH98=1,VLOOKUP(DH$5,Kruistabel!$B$6:$F$9,MATCH($C98,Kruistabel!$C$5:$F$5,0)+1,FALSE)+MIN(Kruistabel!$C$15,IF($D98="Ja",Kruistabel!$C$13,0)+IF(DH$6="Ja",Kruistabel!$C$14,0)),"")</f>
        <v>#N/A</v>
      </c>
      <c r="DI98" s="326" t="e">
        <f ca="1">IF(Plananalyse!DI98=1,VLOOKUP(DI$5,Kruistabel!$B$6:$F$9,MATCH($C98,Kruistabel!$C$5:$F$5,0)+1,FALSE)+MIN(Kruistabel!$C$15,IF($D98="Ja",Kruistabel!$C$13,0)+IF(DI$6="Ja",Kruistabel!$C$14,0)),"")</f>
        <v>#N/A</v>
      </c>
      <c r="DJ98" s="326" t="e">
        <f ca="1">IF(Plananalyse!DJ98=1,VLOOKUP(DJ$5,Kruistabel!$B$6:$F$9,MATCH($C98,Kruistabel!$C$5:$F$5,0)+1,FALSE)+MIN(Kruistabel!$C$15,IF($D98="Ja",Kruistabel!$C$13,0)+IF(DJ$6="Ja",Kruistabel!$C$14,0)),"")</f>
        <v>#N/A</v>
      </c>
      <c r="DK98" s="326" t="e">
        <f ca="1">IF(Plananalyse!DK98=1,VLOOKUP(DK$5,Kruistabel!$B$6:$F$9,MATCH($C98,Kruistabel!$C$5:$F$5,0)+1,FALSE)+MIN(Kruistabel!$C$15,IF($D98="Ja",Kruistabel!$C$13,0)+IF(DK$6="Ja",Kruistabel!$C$14,0)),"")</f>
        <v>#REF!</v>
      </c>
      <c r="DL98" s="326" t="e">
        <f ca="1">IF(Plananalyse!DL98=1,VLOOKUP(DL$5,Kruistabel!$B$6:$F$9,MATCH($C98,Kruistabel!$C$5:$F$5,0)+1,FALSE)+MIN(Kruistabel!$C$15,IF($D98="Ja",Kruistabel!$C$13,0)+IF(DL$6="Ja",Kruistabel!$C$14,0)),"")</f>
        <v>#REF!</v>
      </c>
      <c r="DM98" s="327"/>
      <c r="DN98" s="326" t="e">
        <f ca="1">IF(Plananalyse!DN98=1,VLOOKUP(DN$5,Kruistabel!$B$6:$F$9,MATCH($C98,Kruistabel!$C$5:$F$5,0)+1,FALSE)+MIN(Kruistabel!$C$15,IF($D98="Ja",Kruistabel!$C$13,0)+IF(DN$6="Ja",Kruistabel!$C$14,0)),"")</f>
        <v>#N/A</v>
      </c>
      <c r="DO98" s="326" t="e">
        <f ca="1">IF(Plananalyse!DO98=1,VLOOKUP(DO$5,Kruistabel!$B$6:$F$9,MATCH($C98,Kruistabel!$C$5:$F$5,0)+1,FALSE)+MIN(Kruistabel!$C$15,IF($D98="Ja",Kruistabel!$C$13,0)+IF(DO$6="Ja",Kruistabel!$C$14,0)),"")</f>
        <v>#N/A</v>
      </c>
      <c r="DP98" s="326" t="e">
        <f ca="1">IF(Plananalyse!DP98=1,VLOOKUP(DP$5,Kruistabel!$B$6:$F$9,MATCH($C98,Kruistabel!$C$5:$F$5,0)+1,FALSE)+MIN(Kruistabel!$C$15,IF($D98="Ja",Kruistabel!$C$13,0)+IF(DP$6="Ja",Kruistabel!$C$14,0)),"")</f>
        <v>#N/A</v>
      </c>
      <c r="DQ98" s="326" t="e">
        <f ca="1">IF(Plananalyse!DQ98=1,VLOOKUP(DQ$5,Kruistabel!$B$6:$F$9,MATCH($C98,Kruistabel!$C$5:$F$5,0)+1,FALSE)+MIN(Kruistabel!$C$15,IF($D98="Ja",Kruistabel!$C$13,0)+IF(DQ$6="Ja",Kruistabel!$C$14,0)),"")</f>
        <v>#N/A</v>
      </c>
      <c r="DR98" s="326" t="e">
        <f ca="1">IF(Plananalyse!DR98=1,VLOOKUP(DR$5,Kruistabel!$B$6:$F$9,MATCH($C98,Kruistabel!$C$5:$F$5,0)+1,FALSE)+MIN(Kruistabel!$C$15,IF($D98="Ja",Kruistabel!$C$13,0)+IF(DR$6="Ja",Kruistabel!$C$14,0)),"")</f>
        <v>#N/A</v>
      </c>
      <c r="DS98" s="326" t="e">
        <f ca="1">IF(Plananalyse!DS98=1,VLOOKUP(DS$5,Kruistabel!$B$6:$F$9,MATCH($C98,Kruistabel!$C$5:$F$5,0)+1,FALSE)+MIN(Kruistabel!$C$15,IF($D98="Ja",Kruistabel!$C$13,0)+IF(DS$6="Ja",Kruistabel!$C$14,0)),"")</f>
        <v>#N/A</v>
      </c>
      <c r="DT98" s="326" t="e">
        <f ca="1">IF(Plananalyse!DT98=1,VLOOKUP(DT$5,Kruistabel!$B$6:$F$9,MATCH($C98,Kruistabel!$C$5:$F$5,0)+1,FALSE)+MIN(Kruistabel!$C$15,IF($D98="Ja",Kruistabel!$C$13,0)+IF(DT$6="Ja",Kruistabel!$C$14,0)),"")</f>
        <v>#N/A</v>
      </c>
      <c r="DU98" s="326" t="e">
        <f ca="1">IF(Plananalyse!DU98=1,VLOOKUP(DU$5,Kruistabel!$B$6:$F$9,MATCH($C98,Kruistabel!$C$5:$F$5,0)+1,FALSE)+MIN(Kruistabel!$C$15,IF($D98="Ja",Kruistabel!$C$13,0)+IF(DU$6="Ja",Kruistabel!$C$14,0)),"")</f>
        <v>#N/A</v>
      </c>
      <c r="DV98" s="326" t="e">
        <f ca="1">IF(Plananalyse!DV98=1,VLOOKUP(DV$5,Kruistabel!$B$6:$F$9,MATCH($C98,Kruistabel!$C$5:$F$5,0)+1,FALSE)+MIN(Kruistabel!$C$15,IF($D98="Ja",Kruistabel!$C$13,0)+IF(DV$6="Ja",Kruistabel!$C$14,0)),"")</f>
        <v>#N/A</v>
      </c>
      <c r="DW98" s="326" t="e">
        <f ca="1">IF(Plananalyse!DW98=1,VLOOKUP(DW$5,Kruistabel!$B$6:$F$9,MATCH($C98,Kruistabel!$C$5:$F$5,0)+1,FALSE)+MIN(Kruistabel!$C$15,IF($D98="Ja",Kruistabel!$C$13,0)+IF(DW$6="Ja",Kruistabel!$C$14,0)),"")</f>
        <v>#REF!</v>
      </c>
      <c r="DX98" s="326" t="e">
        <f ca="1">IF(Plananalyse!DX98=1,VLOOKUP(DX$5,Kruistabel!$B$6:$F$9,MATCH($C98,Kruistabel!$C$5:$F$5,0)+1,FALSE)+MIN(Kruistabel!$C$15,IF($D98="Ja",Kruistabel!$C$13,0)+IF(DX$6="Ja",Kruistabel!$C$14,0)),"")</f>
        <v>#REF!</v>
      </c>
      <c r="DY98" s="327"/>
      <c r="DZ98" s="326" t="e">
        <f ca="1">IF(Plananalyse!DZ98=1,VLOOKUP(DZ$5,Kruistabel!$B$6:$F$9,MATCH($C98,Kruistabel!$C$5:$F$5,0)+1,FALSE)+MIN(Kruistabel!$C$15,IF($D98="Ja",Kruistabel!$C$13,0)+IF(DZ$6="Ja",Kruistabel!$C$14,0)),"")</f>
        <v>#N/A</v>
      </c>
      <c r="EA98" s="326" t="e">
        <f ca="1">IF(Plananalyse!EA98=1,VLOOKUP(EA$5,Kruistabel!$B$6:$F$9,MATCH($C98,Kruistabel!$C$5:$F$5,0)+1,FALSE)+MIN(Kruistabel!$C$15,IF($D98="Ja",Kruistabel!$C$13,0)+IF(EA$6="Ja",Kruistabel!$C$14,0)),"")</f>
        <v>#N/A</v>
      </c>
      <c r="EB98" s="326" t="e">
        <f ca="1">IF(Plananalyse!EB98=1,VLOOKUP(EB$5,Kruistabel!$B$6:$F$9,MATCH($C98,Kruistabel!$C$5:$F$5,0)+1,FALSE)+MIN(Kruistabel!$C$15,IF($D98="Ja",Kruistabel!$C$13,0)+IF(EB$6="Ja",Kruistabel!$C$14,0)),"")</f>
        <v>#REF!</v>
      </c>
      <c r="EC98" s="326" t="e">
        <f ca="1">IF(Plananalyse!EC98=1,VLOOKUP(EC$5,Kruistabel!$B$6:$F$9,MATCH($C98,Kruistabel!$C$5:$F$5,0)+1,FALSE)+MIN(Kruistabel!$C$15,IF($D98="Ja",Kruistabel!$C$13,0)+IF(EC$6="Ja",Kruistabel!$C$14,0)),"")</f>
        <v>#REF!</v>
      </c>
      <c r="ED98" s="327"/>
      <c r="EE98" s="326" t="e">
        <f ca="1">IF(Plananalyse!EE98=1,VLOOKUP(EE$5,Kruistabel!$B$6:$F$9,MATCH($C98,Kruistabel!$C$5:$F$5,0)+1,FALSE)+MIN(Kruistabel!$C$15,IF($D98="Ja",Kruistabel!$C$13,0)+IF(EE$6="Ja",Kruistabel!$C$14,0)),"")</f>
        <v>#N/A</v>
      </c>
      <c r="EF98" s="326" t="e">
        <f ca="1">IF(Plananalyse!EF98=1,VLOOKUP(EF$5,Kruistabel!$B$6:$F$9,MATCH($C98,Kruistabel!$C$5:$F$5,0)+1,FALSE)+MIN(Kruistabel!$C$15,IF($D98="Ja",Kruistabel!$C$13,0)+IF(EF$6="Ja",Kruistabel!$C$14,0)),"")</f>
        <v>#N/A</v>
      </c>
      <c r="EG98" s="326" t="e">
        <f ca="1">IF(Plananalyse!EG98=1,VLOOKUP(EG$5,Kruistabel!$B$6:$F$9,MATCH($C98,Kruistabel!$C$5:$F$5,0)+1,FALSE)+MIN(Kruistabel!$C$15,IF($D98="Ja",Kruistabel!$C$13,0)+IF(EG$6="Ja",Kruistabel!$C$14,0)),"")</f>
        <v>#N/A</v>
      </c>
      <c r="EH98" s="326" t="e">
        <f ca="1">IF(Plananalyse!EH98=1,VLOOKUP(EH$5,Kruistabel!$B$6:$F$9,MATCH($C98,Kruistabel!$C$5:$F$5,0)+1,FALSE)+MIN(Kruistabel!$C$15,IF($D98="Ja",Kruistabel!$C$13,0)+IF(EH$6="Ja",Kruistabel!$C$14,0)),"")</f>
        <v>#REF!</v>
      </c>
      <c r="EI98" s="326" t="e">
        <f ca="1">IF(Plananalyse!EI98=1,VLOOKUP(EI$5,Kruistabel!$B$6:$F$9,MATCH($C98,Kruistabel!$C$5:$F$5,0)+1,FALSE)+MIN(Kruistabel!$C$15,IF($D98="Ja",Kruistabel!$C$13,0)+IF(EI$6="Ja",Kruistabel!$C$14,0)),"")</f>
        <v>#REF!</v>
      </c>
      <c r="EJ98" s="331" t="str">
        <f>IF(Plananalyse!EJ98=1,VLOOKUP(EJ$5,Kruistabel!$B$6:$F$9,MATCH($C98,Kruistabel!$C$5:$F$5,0)+1,FALSE)+MIN(Kruistabel!$C$15,IF($D98="Ja",Kruistabel!$C$13,0)+IF(EJ$6="Ja",Kruistabel!$C$14,0)),"")</f>
        <v/>
      </c>
      <c r="EK98" s="164"/>
      <c r="EL98" s="164"/>
      <c r="EM98" s="164"/>
      <c r="EN98" s="164"/>
    </row>
    <row r="99" spans="2:144">
      <c r="B99" s="337" t="s">
        <v>195</v>
      </c>
      <c r="C99" s="160" t="str">
        <f>_xlfn.IFNA(VLOOKUP($B99,Classificatietabel!$B$6:$I$91,C$7,FALSE),"")</f>
        <v>hoog</v>
      </c>
      <c r="D99" s="160" t="str">
        <f>_xlfn.IFNA(VLOOKUP($B99,Classificatietabel!$B$6:$I$91,D$7,FALSE),"")</f>
        <v>neen</v>
      </c>
      <c r="E99" s="119">
        <f>IF(AND(D99="laag",$D$3=1),0,_xlfn.IFNA(IF(VLOOKUP($B99,Classificatietabel!$B$6:$H$91,$E$5,FALSE)="Ja",1,0),""))</f>
        <v>1</v>
      </c>
      <c r="F99" s="163"/>
      <c r="G99" s="326">
        <f>IF(Plananalyse!G99=1,VLOOKUP(G$5,Kruistabel!$B$6:$F$9,MATCH($C99,Kruistabel!$C$5:$F$5,0)+1,FALSE)+MIN(Kruistabel!$C$15,IF($D99="Ja",Kruistabel!$C$13,0)+IF(G$6="Ja",Kruistabel!$C$14,0)),"")</f>
        <v>32</v>
      </c>
      <c r="H99" s="326">
        <f>IF(Plananalyse!H99=1,VLOOKUP(H$5,Kruistabel!$B$6:$F$9,MATCH($C99,Kruistabel!$C$5:$F$5,0)+1,FALSE)+MIN(Kruistabel!$C$15,IF($D99="Ja",Kruistabel!$C$13,0)+IF(H$6="Ja",Kruistabel!$C$14,0)),"")</f>
        <v>32</v>
      </c>
      <c r="I99" s="326">
        <f>IF(Plananalyse!I99=1,VLOOKUP(I$5,Kruistabel!$B$6:$F$9,MATCH($C99,Kruistabel!$C$5:$F$5,0)+1,FALSE)+MIN(Kruistabel!$C$15,IF($D99="Ja",Kruistabel!$C$13,0)+IF(I$6="Ja",Kruistabel!$C$14,0)),"")</f>
        <v>44</v>
      </c>
      <c r="J99" s="326">
        <f>IF(Plananalyse!J99=1,VLOOKUP(J$5,Kruistabel!$B$6:$F$9,MATCH($C99,Kruistabel!$C$5:$F$5,0)+1,FALSE)+MIN(Kruistabel!$C$15,IF($D99="Ja",Kruistabel!$C$13,0)+IF(J$6="Ja",Kruistabel!$C$14,0)),"")</f>
        <v>32</v>
      </c>
      <c r="K99" s="326">
        <f>IF(Plananalyse!K99=1,VLOOKUP(K$5,Kruistabel!$B$6:$F$9,MATCH($C99,Kruistabel!$C$5:$F$5,0)+1,FALSE)+MIN(Kruistabel!$C$15,IF($D99="Ja",Kruistabel!$C$13,0)+IF(K$6="Ja",Kruistabel!$C$14,0)),"")</f>
        <v>32</v>
      </c>
      <c r="L99" s="326">
        <f>IF(Plananalyse!L99=1,VLOOKUP(L$5,Kruistabel!$B$6:$F$9,MATCH($C99,Kruistabel!$C$5:$F$5,0)+1,FALSE)+MIN(Kruistabel!$C$15,IF($D99="Ja",Kruistabel!$C$13,0)+IF(L$6="Ja",Kruistabel!$C$14,0)),"")</f>
        <v>32</v>
      </c>
      <c r="M99" s="326">
        <f>IF(Plananalyse!M99=1,VLOOKUP(M$5,Kruistabel!$B$6:$F$9,MATCH($C99,Kruistabel!$C$5:$F$5,0)+1,FALSE)+MIN(Kruistabel!$C$15,IF($D99="Ja",Kruistabel!$C$13,0)+IF(M$6="Ja",Kruistabel!$C$14,0)),"")</f>
        <v>48</v>
      </c>
      <c r="N99" s="326">
        <f>IF(Plananalyse!N99=1,VLOOKUP(N$5,Kruistabel!$B$6:$F$9,MATCH($C99,Kruistabel!$C$5:$F$5,0)+1,FALSE)+MIN(Kruistabel!$C$15,IF($D99="Ja",Kruistabel!$C$13,0)+IF(N$6="Ja",Kruistabel!$C$14,0)),"")</f>
        <v>48</v>
      </c>
      <c r="O99" s="326">
        <f>IF(Plananalyse!O99=1,VLOOKUP(O$5,Kruistabel!$B$6:$F$9,MATCH($C99,Kruistabel!$C$5:$F$5,0)+1,FALSE)+MIN(Kruistabel!$C$15,IF($D99="Ja",Kruistabel!$C$13,0)+IF(O$6="Ja",Kruistabel!$C$14,0)),"")</f>
        <v>48</v>
      </c>
      <c r="P99" s="326">
        <f>IF(Plananalyse!P99=1,VLOOKUP(P$5,Kruistabel!$B$6:$F$9,MATCH($C99,Kruistabel!$C$5:$F$5,0)+1,FALSE)+MIN(Kruistabel!$C$15,IF($D99="Ja",Kruistabel!$C$13,0)+IF(P$6="Ja",Kruistabel!$C$14,0)),"")</f>
        <v>52</v>
      </c>
      <c r="Q99" s="326">
        <f>IF(Plananalyse!Q99=1,VLOOKUP(Q$5,Kruistabel!$B$6:$F$9,MATCH($C99,Kruistabel!$C$5:$F$5,0)+1,FALSE)+MIN(Kruistabel!$C$15,IF($D99="Ja",Kruistabel!$C$13,0)+IF(Q$6="Ja",Kruistabel!$C$14,0)),"")</f>
        <v>44</v>
      </c>
      <c r="R99" s="326">
        <f>IF(Plananalyse!R99=1,VLOOKUP(R$5,Kruistabel!$B$6:$F$9,MATCH($C99,Kruistabel!$C$5:$F$5,0)+1,FALSE)+MIN(Kruistabel!$C$15,IF($D99="Ja",Kruistabel!$C$13,0)+IF(R$6="Ja",Kruistabel!$C$14,0)),"")</f>
        <v>48</v>
      </c>
      <c r="S99" s="326">
        <f>IF(Plananalyse!S99=1,VLOOKUP(S$5,Kruistabel!$B$6:$F$9,MATCH($C99,Kruistabel!$C$5:$F$5,0)+1,FALSE)+MIN(Kruistabel!$C$15,IF($D99="Ja",Kruistabel!$C$13,0)+IF(S$6="Ja",Kruistabel!$C$14,0)),"")</f>
        <v>32</v>
      </c>
      <c r="T99" s="326">
        <f>IF(Plananalyse!T99=1,VLOOKUP(T$5,Kruistabel!$B$6:$F$9,MATCH($C99,Kruistabel!$C$5:$F$5,0)+1,FALSE)+MIN(Kruistabel!$C$15,IF($D99="Ja",Kruistabel!$C$13,0)+IF(T$6="Ja",Kruistabel!$C$14,0)),"")</f>
        <v>32</v>
      </c>
      <c r="U99" s="326">
        <f>IF(Plananalyse!U99=1,VLOOKUP(U$5,Kruistabel!$B$6:$F$9,MATCH($C99,Kruistabel!$C$5:$F$5,0)+1,FALSE)+MIN(Kruistabel!$C$15,IF($D99="Ja",Kruistabel!$C$13,0)+IF(U$6="Ja",Kruistabel!$C$14,0)),"")</f>
        <v>32</v>
      </c>
      <c r="V99" s="326">
        <f>IF(Plananalyse!V99=1,VLOOKUP(V$5,Kruistabel!$B$6:$F$9,MATCH($C99,Kruistabel!$C$5:$F$5,0)+1,FALSE)+MIN(Kruistabel!$C$15,IF($D99="Ja",Kruistabel!$C$13,0)+IF(V$6="Ja",Kruistabel!$C$14,0)),"")</f>
        <v>32</v>
      </c>
      <c r="W99" s="326">
        <f>IF(Plananalyse!W99=1,VLOOKUP(W$5,Kruistabel!$B$6:$F$9,MATCH($C99,Kruistabel!$C$5:$F$5,0)+1,FALSE)+MIN(Kruistabel!$C$15,IF($D99="Ja",Kruistabel!$C$13,0)+IF(W$6="Ja",Kruistabel!$C$14,0)),"")</f>
        <v>32</v>
      </c>
      <c r="X99" s="326">
        <f>IF(Plananalyse!X99=1,VLOOKUP(X$5,Kruistabel!$B$6:$F$9,MATCH($C99,Kruistabel!$C$5:$F$5,0)+1,FALSE)+MIN(Kruistabel!$C$15,IF($D99="Ja",Kruistabel!$C$13,0)+IF(X$6="Ja",Kruistabel!$C$14,0)),"")</f>
        <v>32</v>
      </c>
      <c r="Y99" s="326">
        <f>IF(Plananalyse!Y99=1,VLOOKUP(Y$5,Kruistabel!$B$6:$F$9,MATCH($C99,Kruistabel!$C$5:$F$5,0)+1,FALSE)+MIN(Kruistabel!$C$15,IF($D99="Ja",Kruistabel!$C$13,0)+IF(Y$6="Ja",Kruistabel!$C$14,0)),"")</f>
        <v>44</v>
      </c>
      <c r="Z99" s="326">
        <f>IF(Plananalyse!Z99=1,VLOOKUP(Z$5,Kruistabel!$B$6:$F$9,MATCH($C99,Kruistabel!$C$5:$F$5,0)+1,FALSE)+MIN(Kruistabel!$C$15,IF($D99="Ja",Kruistabel!$C$13,0)+IF(Z$6="Ja",Kruistabel!$C$14,0)),"")</f>
        <v>32</v>
      </c>
      <c r="AA99" s="326">
        <f>IF(Plananalyse!AA99=1,VLOOKUP(AA$5,Kruistabel!$B$6:$F$9,MATCH($C99,Kruistabel!$C$5:$F$5,0)+1,FALSE)+MIN(Kruistabel!$C$15,IF($D99="Ja",Kruistabel!$C$13,0)+IF(AA$6="Ja",Kruistabel!$C$14,0)),"")</f>
        <v>32</v>
      </c>
      <c r="AB99" s="326">
        <f>IF(Plananalyse!AB99=1,VLOOKUP(AB$5,Kruistabel!$B$6:$F$9,MATCH($C99,Kruistabel!$C$5:$F$5,0)+1,FALSE)+MIN(Kruistabel!$C$15,IF($D99="Ja",Kruistabel!$C$13,0)+IF(AB$6="Ja",Kruistabel!$C$14,0)),"")</f>
        <v>32</v>
      </c>
      <c r="AC99" s="326">
        <f>IF(Plananalyse!AC99=1,VLOOKUP(AC$5,Kruistabel!$B$6:$F$9,MATCH($C99,Kruistabel!$C$5:$F$5,0)+1,FALSE)+MIN(Kruistabel!$C$15,IF($D99="Ja",Kruistabel!$C$13,0)+IF(AC$6="Ja",Kruistabel!$C$14,0)),"")</f>
        <v>32</v>
      </c>
      <c r="AD99" s="326">
        <f>IF(Plananalyse!AD99=1,VLOOKUP(AD$5,Kruistabel!$B$6:$F$9,MATCH($C99,Kruistabel!$C$5:$F$5,0)+1,FALSE)+MIN(Kruistabel!$C$15,IF($D99="Ja",Kruistabel!$C$13,0)+IF(AD$6="Ja",Kruistabel!$C$14,0)),"")</f>
        <v>32</v>
      </c>
      <c r="AE99" s="326">
        <f>IF(Plananalyse!AE99=1,VLOOKUP(AE$5,Kruistabel!$B$6:$F$9,MATCH($C99,Kruistabel!$C$5:$F$5,0)+1,FALSE)+MIN(Kruistabel!$C$15,IF($D99="Ja",Kruistabel!$C$13,0)+IF(AE$6="Ja",Kruistabel!$C$14,0)),"")</f>
        <v>32</v>
      </c>
      <c r="AF99" s="326">
        <f>IF(Plananalyse!AF99=1,VLOOKUP(AF$5,Kruistabel!$B$6:$F$9,MATCH($C99,Kruistabel!$C$5:$F$5,0)+1,FALSE)+MIN(Kruistabel!$C$15,IF($D99="Ja",Kruistabel!$C$13,0)+IF(AF$6="Ja",Kruistabel!$C$14,0)),"")</f>
        <v>32</v>
      </c>
      <c r="AG99" s="326">
        <f>IF(Plananalyse!AG99=1,VLOOKUP(AG$5,Kruistabel!$B$6:$F$9,MATCH($C99,Kruistabel!$C$5:$F$5,0)+1,FALSE)+MIN(Kruistabel!$C$15,IF($D99="Ja",Kruistabel!$C$13,0)+IF(AG$6="Ja",Kruistabel!$C$14,0)),"")</f>
        <v>32</v>
      </c>
      <c r="AH99" s="326">
        <f>IF(Plananalyse!AH99=1,VLOOKUP(AH$5,Kruistabel!$B$6:$F$9,MATCH($C99,Kruistabel!$C$5:$F$5,0)+1,FALSE)+MIN(Kruistabel!$C$15,IF($D99="Ja",Kruistabel!$C$13,0)+IF(AH$6="Ja",Kruistabel!$C$14,0)),"")</f>
        <v>32</v>
      </c>
      <c r="AI99" s="326">
        <f>IF(Plananalyse!AI99=1,VLOOKUP(AI$5,Kruistabel!$B$6:$F$9,MATCH($C99,Kruistabel!$C$5:$F$5,0)+1,FALSE)+MIN(Kruistabel!$C$15,IF($D99="Ja",Kruistabel!$C$13,0)+IF(AI$6="Ja",Kruistabel!$C$14,0)),"")</f>
        <v>32</v>
      </c>
      <c r="AJ99" s="326">
        <f>IF(Plananalyse!AJ99=1,VLOOKUP(AJ$5,Kruistabel!$B$6:$F$9,MATCH($C99,Kruistabel!$C$5:$F$5,0)+1,FALSE)+MIN(Kruistabel!$C$15,IF($D99="Ja",Kruistabel!$C$13,0)+IF(AJ$6="Ja",Kruistabel!$C$14,0)),"")</f>
        <v>32</v>
      </c>
      <c r="AK99" s="326">
        <f>IF(Plananalyse!AK99=1,VLOOKUP(AK$5,Kruistabel!$B$6:$F$9,MATCH($C99,Kruistabel!$C$5:$F$5,0)+1,FALSE)+MIN(Kruistabel!$C$15,IF($D99="Ja",Kruistabel!$C$13,0)+IF(AK$6="Ja",Kruistabel!$C$14,0)),"")</f>
        <v>46</v>
      </c>
      <c r="AL99" s="326">
        <f>IF(Plananalyse!AL99=1,VLOOKUP(AL$5,Kruistabel!$B$6:$F$9,MATCH($C99,Kruistabel!$C$5:$F$5,0)+1,FALSE)+MIN(Kruistabel!$C$15,IF($D99="Ja",Kruistabel!$C$13,0)+IF(AL$6="Ja",Kruistabel!$C$14,0)),"")</f>
        <v>32</v>
      </c>
      <c r="AM99" s="326">
        <f>IF(Plananalyse!AM99=1,VLOOKUP(AM$5,Kruistabel!$B$6:$F$9,MATCH($C99,Kruistabel!$C$5:$F$5,0)+1,FALSE)+MIN(Kruistabel!$C$15,IF($D99="Ja",Kruistabel!$C$13,0)+IF(AM$6="Ja",Kruistabel!$C$14,0)),"")</f>
        <v>32</v>
      </c>
      <c r="AN99" s="327"/>
      <c r="AO99" s="326">
        <f>IF(Plananalyse!AO99=1,VLOOKUP(AO$5,Kruistabel!$B$6:$F$9,MATCH($C99,Kruistabel!$C$5:$F$5,0)+1,FALSE)+MIN(Kruistabel!$C$15,IF($D99="Ja",Kruistabel!$C$13,0)+IF(AO$6="Ja",Kruistabel!$C$14,0)),"")</f>
        <v>46</v>
      </c>
      <c r="AP99" s="326">
        <f>IF(Plananalyse!AP99=1,VLOOKUP(AP$5,Kruistabel!$B$6:$F$9,MATCH($C99,Kruistabel!$C$5:$F$5,0)+1,FALSE)+MIN(Kruistabel!$C$15,IF($D99="Ja",Kruistabel!$C$13,0)+IF(AP$6="Ja",Kruistabel!$C$14,0)),"")</f>
        <v>46</v>
      </c>
      <c r="AQ99" s="326">
        <f>IF(Plananalyse!AQ99=1,VLOOKUP(AQ$5,Kruistabel!$B$6:$F$9,MATCH($C99,Kruistabel!$C$5:$F$5,0)+1,FALSE)+MIN(Kruistabel!$C$15,IF($D99="Ja",Kruistabel!$C$13,0)+IF(AQ$6="Ja",Kruistabel!$C$14,0)),"")</f>
        <v>46</v>
      </c>
      <c r="AR99" s="326">
        <f>IF(Plananalyse!AR99=1,VLOOKUP(AR$5,Kruistabel!$B$6:$F$9,MATCH($C99,Kruistabel!$C$5:$F$5,0)+1,FALSE)+MIN(Kruistabel!$C$15,IF($D99="Ja",Kruistabel!$C$13,0)+IF(AR$6="Ja",Kruistabel!$C$14,0)),"")</f>
        <v>50</v>
      </c>
      <c r="AS99" s="326">
        <f>IF(Plananalyse!AS99=1,VLOOKUP(AS$5,Kruistabel!$B$6:$F$9,MATCH($C99,Kruistabel!$C$5:$F$5,0)+1,FALSE)+MIN(Kruistabel!$C$15,IF($D99="Ja",Kruistabel!$C$13,0)+IF(AS$6="Ja",Kruistabel!$C$14,0)),"")</f>
        <v>46</v>
      </c>
      <c r="AT99" s="326">
        <f>IF(Plananalyse!AT99=1,VLOOKUP(AT$5,Kruistabel!$B$6:$F$9,MATCH($C99,Kruistabel!$C$5:$F$5,0)+1,FALSE)+MIN(Kruistabel!$C$15,IF($D99="Ja",Kruistabel!$C$13,0)+IF(AT$6="Ja",Kruistabel!$C$14,0)),"")</f>
        <v>50</v>
      </c>
      <c r="AU99" s="326">
        <f>IF(Plananalyse!AU99=1,VLOOKUP(AU$5,Kruistabel!$B$6:$F$9,MATCH($C99,Kruistabel!$C$5:$F$5,0)+1,FALSE)+MIN(Kruistabel!$C$15,IF($D99="Ja",Kruistabel!$C$13,0)+IF(AU$6="Ja",Kruistabel!$C$14,0)),"")</f>
        <v>32</v>
      </c>
      <c r="AV99" s="326">
        <f>IF(Plananalyse!AV99=1,VLOOKUP(AV$5,Kruistabel!$B$6:$F$9,MATCH($C99,Kruistabel!$C$5:$F$5,0)+1,FALSE)+MIN(Kruistabel!$C$15,IF($D99="Ja",Kruistabel!$C$13,0)+IF(AV$6="Ja",Kruistabel!$C$14,0)),"")</f>
        <v>46</v>
      </c>
      <c r="AW99" s="326">
        <f>IF(Plananalyse!AW99=1,VLOOKUP(AW$5,Kruistabel!$B$6:$F$9,MATCH($C99,Kruistabel!$C$5:$F$5,0)+1,FALSE)+MIN(Kruistabel!$C$15,IF($D99="Ja",Kruistabel!$C$13,0)+IF(AW$6="Ja",Kruistabel!$C$14,0)),"")</f>
        <v>32</v>
      </c>
      <c r="AX99" s="326">
        <f>IF(Plananalyse!AX99=1,VLOOKUP(AX$5,Kruistabel!$B$6:$F$9,MATCH($C99,Kruistabel!$C$5:$F$5,0)+1,FALSE)+MIN(Kruistabel!$C$15,IF($D99="Ja",Kruistabel!$C$13,0)+IF(AX$6="Ja",Kruistabel!$C$14,0)),"")</f>
        <v>32</v>
      </c>
      <c r="AY99" s="327"/>
      <c r="AZ99" s="326">
        <f>IF(Plananalyse!AZ99=1,VLOOKUP(AZ$5,Kruistabel!$B$6:$F$9,MATCH($C99,Kruistabel!$C$5:$F$5,0)+1,FALSE)+MIN(Kruistabel!$C$15,IF($D99="Ja",Kruistabel!$C$13,0)+IF(AZ$6="Ja",Kruistabel!$C$14,0)),"")</f>
        <v>32</v>
      </c>
      <c r="BA99" s="326">
        <f>IF(Plananalyse!BA99=1,VLOOKUP(BA$5,Kruistabel!$B$6:$F$9,MATCH($C99,Kruistabel!$C$5:$F$5,0)+1,FALSE)+MIN(Kruistabel!$C$15,IF($D99="Ja",Kruistabel!$C$13,0)+IF(BA$6="Ja",Kruistabel!$C$14,0)),"")</f>
        <v>32</v>
      </c>
      <c r="BB99" s="326">
        <f>IF(Plananalyse!BB99=1,VLOOKUP(BB$5,Kruistabel!$B$6:$F$9,MATCH($C99,Kruistabel!$C$5:$F$5,0)+1,FALSE)+MIN(Kruistabel!$C$15,IF($D99="Ja",Kruistabel!$C$13,0)+IF(BB$6="Ja",Kruistabel!$C$14,0)),"")</f>
        <v>44</v>
      </c>
      <c r="BC99" s="326">
        <f>IF(Plananalyse!BC99=1,VLOOKUP(BC$5,Kruistabel!$B$6:$F$9,MATCH($C99,Kruistabel!$C$5:$F$5,0)+1,FALSE)+MIN(Kruistabel!$C$15,IF($D99="Ja",Kruistabel!$C$13,0)+IF(BC$6="Ja",Kruistabel!$C$14,0)),"")</f>
        <v>44</v>
      </c>
      <c r="BD99" s="326">
        <f>IF(Plananalyse!BD99=1,VLOOKUP(BD$5,Kruistabel!$B$6:$F$9,MATCH($C99,Kruistabel!$C$5:$F$5,0)+1,FALSE)+MIN(Kruistabel!$C$15,IF($D99="Ja",Kruistabel!$C$13,0)+IF(BD$6="Ja",Kruistabel!$C$14,0)),"")</f>
        <v>32</v>
      </c>
      <c r="BE99" s="326">
        <f>IF(Plananalyse!BE99=1,VLOOKUP(BE$5,Kruistabel!$B$6:$F$9,MATCH($C99,Kruistabel!$C$5:$F$5,0)+1,FALSE)+MIN(Kruistabel!$C$15,IF($D99="Ja",Kruistabel!$C$13,0)+IF(BE$6="Ja",Kruistabel!$C$14,0)),"")</f>
        <v>32</v>
      </c>
      <c r="BF99" s="326">
        <f>IF(Plananalyse!BF99=1,VLOOKUP(BF$5,Kruistabel!$B$6:$F$9,MATCH($C99,Kruistabel!$C$5:$F$5,0)+1,FALSE)+MIN(Kruistabel!$C$15,IF($D99="Ja",Kruistabel!$C$13,0)+IF(BF$6="Ja",Kruistabel!$C$14,0)),"")</f>
        <v>32</v>
      </c>
      <c r="BG99" s="326">
        <f>IF(Plananalyse!BG99=1,VLOOKUP(BG$5,Kruistabel!$B$6:$F$9,MATCH($C99,Kruistabel!$C$5:$F$5,0)+1,FALSE)+MIN(Kruistabel!$C$15,IF($D99="Ja",Kruistabel!$C$13,0)+IF(BG$6="Ja",Kruistabel!$C$14,0)),"")</f>
        <v>32</v>
      </c>
      <c r="BH99" s="326">
        <f>IF(Plananalyse!BH99=1,VLOOKUP(BH$5,Kruistabel!$B$6:$F$9,MATCH($C99,Kruistabel!$C$5:$F$5,0)+1,FALSE)+MIN(Kruistabel!$C$15,IF($D99="Ja",Kruistabel!$C$13,0)+IF(BH$6="Ja",Kruistabel!$C$14,0)),"")</f>
        <v>32</v>
      </c>
      <c r="BI99" s="327"/>
      <c r="BJ99" s="326" t="e">
        <f>IF(Plananalyse!BJ99=1,VLOOKUP(BJ$5,Kruistabel!$B$6:$F$9,MATCH($C99,Kruistabel!$C$5:$F$5,0)+1,FALSE)+MIN(Kruistabel!$C$15,IF($D99="Ja",Kruistabel!$C$13,0)+IF(BJ$6="Ja",Kruistabel!$C$14,0)),"")</f>
        <v>#N/A</v>
      </c>
      <c r="BK99" s="326" t="e">
        <f>IF(Plananalyse!BK99=1,VLOOKUP(BK$5,Kruistabel!$B$6:$F$9,MATCH($C99,Kruistabel!$C$5:$F$5,0)+1,FALSE)+MIN(Kruistabel!$C$15,IF($D99="Ja",Kruistabel!$C$13,0)+IF(BK$6="Ja",Kruistabel!$C$14,0)),"")</f>
        <v>#N/A</v>
      </c>
      <c r="BL99" s="326" t="e">
        <f>IF(Plananalyse!BL99=1,VLOOKUP(BL$5,Kruistabel!$B$6:$F$9,MATCH($C99,Kruistabel!$C$5:$F$5,0)+1,FALSE)+MIN(Kruistabel!$C$15,IF($D99="Ja",Kruistabel!$C$13,0)+IF(BL$6="Ja",Kruistabel!$C$14,0)),"")</f>
        <v>#N/A</v>
      </c>
      <c r="BM99" s="326" t="e">
        <f>IF(Plananalyse!BM99=1,VLOOKUP(BM$5,Kruistabel!$B$6:$F$9,MATCH($C99,Kruistabel!$C$5:$F$5,0)+1,FALSE)+MIN(Kruistabel!$C$15,IF($D99="Ja",Kruistabel!$C$13,0)+IF(BM$6="Ja",Kruistabel!$C$14,0)),"")</f>
        <v>#N/A</v>
      </c>
      <c r="BN99" s="326" t="e">
        <f>IF(Plananalyse!BN99=1,VLOOKUP(BN$5,Kruistabel!$B$6:$F$9,MATCH($C99,Kruistabel!$C$5:$F$5,0)+1,FALSE)+MIN(Kruistabel!$C$15,IF($D99="Ja",Kruistabel!$C$13,0)+IF(BN$6="Ja",Kruistabel!$C$14,0)),"")</f>
        <v>#N/A</v>
      </c>
      <c r="BO99" s="326" t="e">
        <f>IF(Plananalyse!BO99=1,VLOOKUP(BO$5,Kruistabel!$B$6:$F$9,MATCH($C99,Kruistabel!$C$5:$F$5,0)+1,FALSE)+MIN(Kruistabel!$C$15,IF($D99="Ja",Kruistabel!$C$13,0)+IF(BO$6="Ja",Kruistabel!$C$14,0)),"")</f>
        <v>#N/A</v>
      </c>
      <c r="BP99" s="326" t="e">
        <f>IF(Plananalyse!BP99=1,VLOOKUP(BP$5,Kruistabel!$B$6:$F$9,MATCH($C99,Kruistabel!$C$5:$F$5,0)+1,FALSE)+MIN(Kruistabel!$C$15,IF($D99="Ja",Kruistabel!$C$13,0)+IF(BP$6="Ja",Kruistabel!$C$14,0)),"")</f>
        <v>#N/A</v>
      </c>
      <c r="BQ99" s="326" t="e">
        <f>IF(Plananalyse!BQ99=1,VLOOKUP(BQ$5,Kruistabel!$B$6:$F$9,MATCH($C99,Kruistabel!$C$5:$F$5,0)+1,FALSE)+MIN(Kruistabel!$C$15,IF($D99="Ja",Kruistabel!$C$13,0)+IF(BQ$6="Ja",Kruistabel!$C$14,0)),"")</f>
        <v>#N/A</v>
      </c>
      <c r="BR99" s="326" t="e">
        <f>IF(Plananalyse!BR99=1,VLOOKUP(BR$5,Kruistabel!$B$6:$F$9,MATCH($C99,Kruistabel!$C$5:$F$5,0)+1,FALSE)+MIN(Kruistabel!$C$15,IF($D99="Ja",Kruistabel!$C$13,0)+IF(BR$6="Ja",Kruistabel!$C$14,0)),"")</f>
        <v>#REF!</v>
      </c>
      <c r="BS99" s="326" t="e">
        <f>IF(Plananalyse!BS99=1,VLOOKUP(BS$5,Kruistabel!$B$6:$F$9,MATCH($C99,Kruistabel!$C$5:$F$5,0)+1,FALSE)+MIN(Kruistabel!$C$15,IF($D99="Ja",Kruistabel!$C$13,0)+IF(BS$6="Ja",Kruistabel!$C$14,0)),"")</f>
        <v>#REF!</v>
      </c>
      <c r="BT99" s="65"/>
      <c r="BU99" s="231">
        <f>IF(Plananalyse!BU99=1,VLOOKUP(BU$5,Kruistabel!$B$6:$F$9,MATCH($C99,Kruistabel!$C$5:$F$5,0)+1,FALSE)+MIN(Kruistabel!$C$15,IF($D99="Ja",Kruistabel!$C$13,0)+IF(BU$6="Ja",Kruistabel!$C$14,0)),"")</f>
        <v>32</v>
      </c>
      <c r="BV99" s="326">
        <f>IF(Plananalyse!BV99=1,VLOOKUP(BV$5,Kruistabel!$B$6:$F$9,MATCH($C99,Kruistabel!$C$5:$F$5,0)+1,FALSE)+MIN(Kruistabel!$C$15,IF($D99="Ja",Kruistabel!$C$13,0)+IF(BV$6="Ja",Kruistabel!$C$14,0)),"")</f>
        <v>48</v>
      </c>
      <c r="BW99" s="326">
        <f>IF(Plananalyse!BW99=1,VLOOKUP(BW$5,Kruistabel!$B$6:$F$9,MATCH($C99,Kruistabel!$C$5:$F$5,0)+1,FALSE)+MIN(Kruistabel!$C$15,IF($D99="Ja",Kruistabel!$C$13,0)+IF(BW$6="Ja",Kruistabel!$C$14,0)),"")</f>
        <v>32</v>
      </c>
      <c r="BX99" s="326">
        <f>IF(Plananalyse!BX99=1,VLOOKUP(BX$5,Kruistabel!$B$6:$F$9,MATCH($C99,Kruistabel!$C$5:$F$5,0)+1,FALSE)+MIN(Kruistabel!$C$15,IF($D99="Ja",Kruistabel!$C$13,0)+IF(BX$6="Ja",Kruistabel!$C$14,0)),"")</f>
        <v>32</v>
      </c>
      <c r="BY99" s="327"/>
      <c r="BZ99" s="326" t="e">
        <f>IF(Plananalyse!BZ99=1,VLOOKUP(BZ$5,Kruistabel!$B$6:$F$9,MATCH($C99,Kruistabel!$C$5:$F$5,0)+1,FALSE)+MIN(Kruistabel!$C$15,IF($D99="Ja",Kruistabel!$C$13,0)+IF(BZ$6="Ja",Kruistabel!$C$14,0)),"")</f>
        <v>#N/A</v>
      </c>
      <c r="CA99" s="326" t="e">
        <f>IF(Plananalyse!CA99=1,VLOOKUP(CA$5,Kruistabel!$B$6:$F$9,MATCH($C99,Kruistabel!$C$5:$F$5,0)+1,FALSE)+MIN(Kruistabel!$C$15,IF($D99="Ja",Kruistabel!$C$13,0)+IF(CA$6="Ja",Kruistabel!$C$14,0)),"")</f>
        <v>#N/A</v>
      </c>
      <c r="CB99" s="326" t="e">
        <f>IF(Plananalyse!CB99=1,VLOOKUP(CB$5,Kruistabel!$B$6:$F$9,MATCH($C99,Kruistabel!$C$5:$F$5,0)+1,FALSE)+MIN(Kruistabel!$C$15,IF($D99="Ja",Kruistabel!$C$13,0)+IF(CB$6="Ja",Kruistabel!$C$14,0)),"")</f>
        <v>#N/A</v>
      </c>
      <c r="CC99" s="326" t="e">
        <f>IF(Plananalyse!CC99=1,VLOOKUP(CC$5,Kruistabel!$B$6:$F$9,MATCH($C99,Kruistabel!$C$5:$F$5,0)+1,FALSE)+MIN(Kruistabel!$C$15,IF($D99="Ja",Kruistabel!$C$13,0)+IF(CC$6="Ja",Kruistabel!$C$14,0)),"")</f>
        <v>#N/A</v>
      </c>
      <c r="CD99" s="326" t="e">
        <f>IF(Plananalyse!CD99=1,VLOOKUP(CD$5,Kruistabel!$B$6:$F$9,MATCH($C99,Kruistabel!$C$5:$F$5,0)+1,FALSE)+MIN(Kruistabel!$C$15,IF($D99="Ja",Kruistabel!$C$13,0)+IF(CD$6="Ja",Kruistabel!$C$14,0)),"")</f>
        <v>#N/A</v>
      </c>
      <c r="CE99" s="326" t="e">
        <f>IF(Plananalyse!CE99=1,VLOOKUP(CE$5,Kruistabel!$B$6:$F$9,MATCH($C99,Kruistabel!$C$5:$F$5,0)+1,FALSE)+MIN(Kruistabel!$C$15,IF($D99="Ja",Kruistabel!$C$13,0)+IF(CE$6="Ja",Kruistabel!$C$14,0)),"")</f>
        <v>#N/A</v>
      </c>
      <c r="CF99" s="326" t="e">
        <f>IF(Plananalyse!CF99=1,VLOOKUP(CF$5,Kruistabel!$B$6:$F$9,MATCH($C99,Kruistabel!$C$5:$F$5,0)+1,FALSE)+MIN(Kruistabel!$C$15,IF($D99="Ja",Kruistabel!$C$13,0)+IF(CF$6="Ja",Kruistabel!$C$14,0)),"")</f>
        <v>#N/A</v>
      </c>
      <c r="CG99" s="326" t="e">
        <f>IF(Plananalyse!CG99=1,VLOOKUP(CG$5,Kruistabel!$B$6:$F$9,MATCH($C99,Kruistabel!$C$5:$F$5,0)+1,FALSE)+MIN(Kruistabel!$C$15,IF($D99="Ja",Kruistabel!$C$13,0)+IF(CG$6="Ja",Kruistabel!$C$14,0)),"")</f>
        <v>#REF!</v>
      </c>
      <c r="CH99" s="326" t="e">
        <f>IF(Plananalyse!CH99=1,VLOOKUP(CH$5,Kruistabel!$B$6:$F$9,MATCH($C99,Kruistabel!$C$5:$F$5,0)+1,FALSE)+MIN(Kruistabel!$C$15,IF($D99="Ja",Kruistabel!$C$13,0)+IF(CH$6="Ja",Kruistabel!$C$14,0)),"")</f>
        <v>#REF!</v>
      </c>
      <c r="CI99" s="65"/>
      <c r="CJ99" s="326">
        <f>IF(Plananalyse!CJ99=1,VLOOKUP(CJ$5,Kruistabel!$B$6:$F$9,MATCH($C99,Kruistabel!$C$5:$F$5,0)+1,FALSE)+MIN(Kruistabel!$C$15,IF($D99="Ja",Kruistabel!$C$13,0)+IF(CJ$6="Ja",Kruistabel!$C$14,0)),"")</f>
        <v>48</v>
      </c>
      <c r="CK99" s="326">
        <f>IF(Plananalyse!CK99=1,VLOOKUP(CK$5,Kruistabel!$B$6:$F$9,MATCH($C99,Kruistabel!$C$5:$F$5,0)+1,FALSE)+MIN(Kruistabel!$C$15,IF($D99="Ja",Kruistabel!$C$13,0)+IF(CK$6="Ja",Kruistabel!$C$14,0)),"")</f>
        <v>48</v>
      </c>
      <c r="CL99" s="326">
        <f>IF(Plananalyse!CL99=1,VLOOKUP(CL$5,Kruistabel!$B$6:$F$9,MATCH($C99,Kruistabel!$C$5:$F$5,0)+1,FALSE)+MIN(Kruistabel!$C$15,IF($D99="Ja",Kruistabel!$C$13,0)+IF(CL$6="Ja",Kruistabel!$C$14,0)),"")</f>
        <v>32</v>
      </c>
      <c r="CM99" s="326">
        <f>IF(Plananalyse!CM99=1,VLOOKUP(CM$5,Kruistabel!$B$6:$F$9,MATCH($C99,Kruistabel!$C$5:$F$5,0)+1,FALSE)+MIN(Kruistabel!$C$15,IF($D99="Ja",Kruistabel!$C$13,0)+IF(CM$6="Ja",Kruistabel!$C$14,0)),"")</f>
        <v>52</v>
      </c>
      <c r="CN99" s="326">
        <f>IF(Plananalyse!CN99=1,VLOOKUP(CN$5,Kruistabel!$B$6:$F$9,MATCH($C99,Kruistabel!$C$5:$F$5,0)+1,FALSE)+MIN(Kruistabel!$C$15,IF($D99="Ja",Kruistabel!$C$13,0)+IF(CN$6="Ja",Kruistabel!$C$14,0)),"")</f>
        <v>52</v>
      </c>
      <c r="CO99" s="326">
        <f ca="1">IF(Plananalyse!CO99=1,VLOOKUP(CO$5,Kruistabel!$B$6:$F$9,MATCH($C99,Kruistabel!$C$5:$F$5,0)+1,FALSE)+MIN(Kruistabel!$C$15,IF($D99="Ja",Kruistabel!$C$13,0)+IF(CO$6="Ja",Kruistabel!$C$14,0)),"")</f>
        <v>44</v>
      </c>
      <c r="CP99" s="326">
        <f ca="1">IF(Plananalyse!CP99=1,VLOOKUP(CP$5,Kruistabel!$B$6:$F$9,MATCH($C99,Kruistabel!$C$5:$F$5,0)+1,FALSE)+MIN(Kruistabel!$C$15,IF($D99="Ja",Kruistabel!$C$13,0)+IF(CP$6="Ja",Kruistabel!$C$14,0)),"")</f>
        <v>48</v>
      </c>
      <c r="CQ99" s="326">
        <f ca="1">IF(Plananalyse!CQ99=1,VLOOKUP(CQ$5,Kruistabel!$B$6:$F$9,MATCH($C99,Kruistabel!$C$5:$F$5,0)+1,FALSE)+MIN(Kruistabel!$C$15,IF($D99="Ja",Kruistabel!$C$13,0)+IF(CQ$6="Ja",Kruistabel!$C$14,0)),"")</f>
        <v>44</v>
      </c>
      <c r="CR99" s="326">
        <f ca="1">IF(Plananalyse!CR99=1,VLOOKUP(CR$5,Kruistabel!$B$6:$F$9,MATCH($C99,Kruistabel!$C$5:$F$5,0)+1,FALSE)+MIN(Kruistabel!$C$15,IF($D99="Ja",Kruistabel!$C$13,0)+IF(CR$6="Ja",Kruistabel!$C$14,0)),"")</f>
        <v>46</v>
      </c>
      <c r="CS99" s="326">
        <f ca="1">IF(Plananalyse!CS99=1,VLOOKUP(CS$5,Kruistabel!$B$6:$F$9,MATCH($C99,Kruistabel!$C$5:$F$5,0)+1,FALSE)+MIN(Kruistabel!$C$15,IF($D99="Ja",Kruistabel!$C$13,0)+IF(CS$6="Ja",Kruistabel!$C$14,0)),"")</f>
        <v>48</v>
      </c>
      <c r="CT99" s="326">
        <f ca="1">IF(Plananalyse!CT99=1,VLOOKUP(CT$5,Kruistabel!$B$6:$F$9,MATCH($C99,Kruistabel!$C$5:$F$5,0)+1,FALSE)+MIN(Kruistabel!$C$15,IF($D99="Ja",Kruistabel!$C$13,0)+IF(CT$6="Ja",Kruistabel!$C$14,0)),"")</f>
        <v>48</v>
      </c>
      <c r="CU99" s="326">
        <f ca="1">IF(Plananalyse!CU99=1,VLOOKUP(CU$5,Kruistabel!$B$6:$F$9,MATCH($C99,Kruistabel!$C$5:$F$5,0)+1,FALSE)+MIN(Kruistabel!$C$15,IF($D99="Ja",Kruistabel!$C$13,0)+IF(CU$6="Ja",Kruistabel!$C$14,0)),"")</f>
        <v>44</v>
      </c>
      <c r="CV99" s="326">
        <f ca="1">IF(Plananalyse!CV99=1,VLOOKUP(CV$5,Kruistabel!$B$6:$F$9,MATCH($C99,Kruistabel!$C$5:$F$5,0)+1,FALSE)+MIN(Kruistabel!$C$15,IF($D99="Ja",Kruistabel!$C$13,0)+IF(CV$6="Ja",Kruistabel!$C$14,0)),"")</f>
        <v>44</v>
      </c>
      <c r="CW99" s="326">
        <f ca="1">IF(Plananalyse!CW99=1,VLOOKUP(CW$5,Kruistabel!$B$6:$F$9,MATCH($C99,Kruistabel!$C$5:$F$5,0)+1,FALSE)+MIN(Kruistabel!$C$15,IF($D99="Ja",Kruistabel!$C$13,0)+IF(CW$6="Ja",Kruistabel!$C$14,0)),"")</f>
        <v>48</v>
      </c>
      <c r="CX99" s="326">
        <f ca="1">IF(Plananalyse!CX99=1,VLOOKUP(CX$5,Kruistabel!$B$6:$F$9,MATCH($C99,Kruistabel!$C$5:$F$5,0)+1,FALSE)+MIN(Kruistabel!$C$15,IF($D99="Ja",Kruistabel!$C$13,0)+IF(CX$6="Ja",Kruistabel!$C$14,0)),"")</f>
        <v>32</v>
      </c>
      <c r="CY99" s="326">
        <f ca="1">IF(Plananalyse!CY99=1,VLOOKUP(CY$5,Kruistabel!$B$6:$F$9,MATCH($C99,Kruistabel!$C$5:$F$5,0)+1,FALSE)+MIN(Kruistabel!$C$15,IF($D99="Ja",Kruistabel!$C$13,0)+IF(CY$6="Ja",Kruistabel!$C$14,0)),"")</f>
        <v>44</v>
      </c>
      <c r="CZ99" s="326">
        <f ca="1">IF(Plananalyse!CZ99=1,VLOOKUP(CZ$5,Kruistabel!$B$6:$F$9,MATCH($C99,Kruistabel!$C$5:$F$5,0)+1,FALSE)+MIN(Kruistabel!$C$15,IF($D99="Ja",Kruistabel!$C$13,0)+IF(CZ$6="Ja",Kruistabel!$C$14,0)),"")</f>
        <v>44</v>
      </c>
      <c r="DA99" s="326">
        <f ca="1">IF(Plananalyse!DA99=1,VLOOKUP(DA$5,Kruistabel!$B$6:$F$9,MATCH($C99,Kruistabel!$C$5:$F$5,0)+1,FALSE)+MIN(Kruistabel!$C$15,IF($D99="Ja",Kruistabel!$C$13,0)+IF(DA$6="Ja",Kruistabel!$C$14,0)),"")</f>
        <v>44</v>
      </c>
      <c r="DB99" s="326">
        <f ca="1">IF(Plananalyse!DB99=1,VLOOKUP(DB$5,Kruistabel!$B$6:$F$9,MATCH($C99,Kruistabel!$C$5:$F$5,0)+1,FALSE)+MIN(Kruistabel!$C$15,IF($D99="Ja",Kruistabel!$C$13,0)+IF(DB$6="Ja",Kruistabel!$C$14,0)),"")</f>
        <v>32</v>
      </c>
      <c r="DC99" s="326">
        <f ca="1">IF(Plananalyse!DC99=1,VLOOKUP(DC$5,Kruistabel!$B$6:$F$9,MATCH($C99,Kruistabel!$C$5:$F$5,0)+1,FALSE)+MIN(Kruistabel!$C$15,IF($D99="Ja",Kruistabel!$C$13,0)+IF(DC$6="Ja",Kruistabel!$C$14,0)),"")</f>
        <v>32</v>
      </c>
      <c r="DD99" s="327"/>
      <c r="DE99" s="326" t="e">
        <f ca="1">IF(Plananalyse!DE99=1,VLOOKUP(DE$5,Kruistabel!$B$6:$F$9,MATCH($C99,Kruistabel!$C$5:$F$5,0)+1,FALSE)+MIN(Kruistabel!$C$15,IF($D99="Ja",Kruistabel!$C$13,0)+IF(DE$6="Ja",Kruistabel!$C$14,0)),"")</f>
        <v>#N/A</v>
      </c>
      <c r="DF99" s="326" t="e">
        <f ca="1">IF(Plananalyse!DF99=1,VLOOKUP(DF$5,Kruistabel!$B$6:$F$9,MATCH($C99,Kruistabel!$C$5:$F$5,0)+1,FALSE)+MIN(Kruistabel!$C$15,IF($D99="Ja",Kruistabel!$C$13,0)+IF(DF$6="Ja",Kruistabel!$C$14,0)),"")</f>
        <v>#N/A</v>
      </c>
      <c r="DG99" s="326" t="e">
        <f ca="1">IF(Plananalyse!DG99=1,VLOOKUP(DG$5,Kruistabel!$B$6:$F$9,MATCH($C99,Kruistabel!$C$5:$F$5,0)+1,FALSE)+MIN(Kruistabel!$C$15,IF($D99="Ja",Kruistabel!$C$13,0)+IF(DG$6="Ja",Kruistabel!$C$14,0)),"")</f>
        <v>#N/A</v>
      </c>
      <c r="DH99" s="326" t="e">
        <f ca="1">IF(Plananalyse!DH99=1,VLOOKUP(DH$5,Kruistabel!$B$6:$F$9,MATCH($C99,Kruistabel!$C$5:$F$5,0)+1,FALSE)+MIN(Kruistabel!$C$15,IF($D99="Ja",Kruistabel!$C$13,0)+IF(DH$6="Ja",Kruistabel!$C$14,0)),"")</f>
        <v>#N/A</v>
      </c>
      <c r="DI99" s="326" t="e">
        <f ca="1">IF(Plananalyse!DI99=1,VLOOKUP(DI$5,Kruistabel!$B$6:$F$9,MATCH($C99,Kruistabel!$C$5:$F$5,0)+1,FALSE)+MIN(Kruistabel!$C$15,IF($D99="Ja",Kruistabel!$C$13,0)+IF(DI$6="Ja",Kruistabel!$C$14,0)),"")</f>
        <v>#N/A</v>
      </c>
      <c r="DJ99" s="326" t="e">
        <f ca="1">IF(Plananalyse!DJ99=1,VLOOKUP(DJ$5,Kruistabel!$B$6:$F$9,MATCH($C99,Kruistabel!$C$5:$F$5,0)+1,FALSE)+MIN(Kruistabel!$C$15,IF($D99="Ja",Kruistabel!$C$13,0)+IF(DJ$6="Ja",Kruistabel!$C$14,0)),"")</f>
        <v>#N/A</v>
      </c>
      <c r="DK99" s="326" t="e">
        <f ca="1">IF(Plananalyse!DK99=1,VLOOKUP(DK$5,Kruistabel!$B$6:$F$9,MATCH($C99,Kruistabel!$C$5:$F$5,0)+1,FALSE)+MIN(Kruistabel!$C$15,IF($D99="Ja",Kruistabel!$C$13,0)+IF(DK$6="Ja",Kruistabel!$C$14,0)),"")</f>
        <v>#REF!</v>
      </c>
      <c r="DL99" s="326" t="e">
        <f ca="1">IF(Plananalyse!DL99=1,VLOOKUP(DL$5,Kruistabel!$B$6:$F$9,MATCH($C99,Kruistabel!$C$5:$F$5,0)+1,FALSE)+MIN(Kruistabel!$C$15,IF($D99="Ja",Kruistabel!$C$13,0)+IF(DL$6="Ja",Kruistabel!$C$14,0)),"")</f>
        <v>#REF!</v>
      </c>
      <c r="DM99" s="327"/>
      <c r="DN99" s="326" t="e">
        <f ca="1">IF(Plananalyse!DN99=1,VLOOKUP(DN$5,Kruistabel!$B$6:$F$9,MATCH($C99,Kruistabel!$C$5:$F$5,0)+1,FALSE)+MIN(Kruistabel!$C$15,IF($D99="Ja",Kruistabel!$C$13,0)+IF(DN$6="Ja",Kruistabel!$C$14,0)),"")</f>
        <v>#N/A</v>
      </c>
      <c r="DO99" s="326" t="e">
        <f ca="1">IF(Plananalyse!DO99=1,VLOOKUP(DO$5,Kruistabel!$B$6:$F$9,MATCH($C99,Kruistabel!$C$5:$F$5,0)+1,FALSE)+MIN(Kruistabel!$C$15,IF($D99="Ja",Kruistabel!$C$13,0)+IF(DO$6="Ja",Kruistabel!$C$14,0)),"")</f>
        <v>#N/A</v>
      </c>
      <c r="DP99" s="326" t="e">
        <f ca="1">IF(Plananalyse!DP99=1,VLOOKUP(DP$5,Kruistabel!$B$6:$F$9,MATCH($C99,Kruistabel!$C$5:$F$5,0)+1,FALSE)+MIN(Kruistabel!$C$15,IF($D99="Ja",Kruistabel!$C$13,0)+IF(DP$6="Ja",Kruistabel!$C$14,0)),"")</f>
        <v>#N/A</v>
      </c>
      <c r="DQ99" s="326" t="e">
        <f ca="1">IF(Plananalyse!DQ99=1,VLOOKUP(DQ$5,Kruistabel!$B$6:$F$9,MATCH($C99,Kruistabel!$C$5:$F$5,0)+1,FALSE)+MIN(Kruistabel!$C$15,IF($D99="Ja",Kruistabel!$C$13,0)+IF(DQ$6="Ja",Kruistabel!$C$14,0)),"")</f>
        <v>#N/A</v>
      </c>
      <c r="DR99" s="326" t="e">
        <f ca="1">IF(Plananalyse!DR99=1,VLOOKUP(DR$5,Kruistabel!$B$6:$F$9,MATCH($C99,Kruistabel!$C$5:$F$5,0)+1,FALSE)+MIN(Kruistabel!$C$15,IF($D99="Ja",Kruistabel!$C$13,0)+IF(DR$6="Ja",Kruistabel!$C$14,0)),"")</f>
        <v>#N/A</v>
      </c>
      <c r="DS99" s="326" t="e">
        <f ca="1">IF(Plananalyse!DS99=1,VLOOKUP(DS$5,Kruistabel!$B$6:$F$9,MATCH($C99,Kruistabel!$C$5:$F$5,0)+1,FALSE)+MIN(Kruistabel!$C$15,IF($D99="Ja",Kruistabel!$C$13,0)+IF(DS$6="Ja",Kruistabel!$C$14,0)),"")</f>
        <v>#N/A</v>
      </c>
      <c r="DT99" s="326" t="e">
        <f ca="1">IF(Plananalyse!DT99=1,VLOOKUP(DT$5,Kruistabel!$B$6:$F$9,MATCH($C99,Kruistabel!$C$5:$F$5,0)+1,FALSE)+MIN(Kruistabel!$C$15,IF($D99="Ja",Kruistabel!$C$13,0)+IF(DT$6="Ja",Kruistabel!$C$14,0)),"")</f>
        <v>#N/A</v>
      </c>
      <c r="DU99" s="326" t="e">
        <f ca="1">IF(Plananalyse!DU99=1,VLOOKUP(DU$5,Kruistabel!$B$6:$F$9,MATCH($C99,Kruistabel!$C$5:$F$5,0)+1,FALSE)+MIN(Kruistabel!$C$15,IF($D99="Ja",Kruistabel!$C$13,0)+IF(DU$6="Ja",Kruistabel!$C$14,0)),"")</f>
        <v>#N/A</v>
      </c>
      <c r="DV99" s="326" t="e">
        <f ca="1">IF(Plananalyse!DV99=1,VLOOKUP(DV$5,Kruistabel!$B$6:$F$9,MATCH($C99,Kruistabel!$C$5:$F$5,0)+1,FALSE)+MIN(Kruistabel!$C$15,IF($D99="Ja",Kruistabel!$C$13,0)+IF(DV$6="Ja",Kruistabel!$C$14,0)),"")</f>
        <v>#N/A</v>
      </c>
      <c r="DW99" s="326" t="e">
        <f ca="1">IF(Plananalyse!DW99=1,VLOOKUP(DW$5,Kruistabel!$B$6:$F$9,MATCH($C99,Kruistabel!$C$5:$F$5,0)+1,FALSE)+MIN(Kruistabel!$C$15,IF($D99="Ja",Kruistabel!$C$13,0)+IF(DW$6="Ja",Kruistabel!$C$14,0)),"")</f>
        <v>#REF!</v>
      </c>
      <c r="DX99" s="326" t="e">
        <f ca="1">IF(Plananalyse!DX99=1,VLOOKUP(DX$5,Kruistabel!$B$6:$F$9,MATCH($C99,Kruistabel!$C$5:$F$5,0)+1,FALSE)+MIN(Kruistabel!$C$15,IF($D99="Ja",Kruistabel!$C$13,0)+IF(DX$6="Ja",Kruistabel!$C$14,0)),"")</f>
        <v>#REF!</v>
      </c>
      <c r="DY99" s="327"/>
      <c r="DZ99" s="326" t="e">
        <f ca="1">IF(Plananalyse!DZ99=1,VLOOKUP(DZ$5,Kruistabel!$B$6:$F$9,MATCH($C99,Kruistabel!$C$5:$F$5,0)+1,FALSE)+MIN(Kruistabel!$C$15,IF($D99="Ja",Kruistabel!$C$13,0)+IF(DZ$6="Ja",Kruistabel!$C$14,0)),"")</f>
        <v>#N/A</v>
      </c>
      <c r="EA99" s="326" t="e">
        <f ca="1">IF(Plananalyse!EA99=1,VLOOKUP(EA$5,Kruistabel!$B$6:$F$9,MATCH($C99,Kruistabel!$C$5:$F$5,0)+1,FALSE)+MIN(Kruistabel!$C$15,IF($D99="Ja",Kruistabel!$C$13,0)+IF(EA$6="Ja",Kruistabel!$C$14,0)),"")</f>
        <v>#N/A</v>
      </c>
      <c r="EB99" s="326" t="e">
        <f ca="1">IF(Plananalyse!EB99=1,VLOOKUP(EB$5,Kruistabel!$B$6:$F$9,MATCH($C99,Kruistabel!$C$5:$F$5,0)+1,FALSE)+MIN(Kruistabel!$C$15,IF($D99="Ja",Kruistabel!$C$13,0)+IF(EB$6="Ja",Kruistabel!$C$14,0)),"")</f>
        <v>#REF!</v>
      </c>
      <c r="EC99" s="326" t="e">
        <f ca="1">IF(Plananalyse!EC99=1,VLOOKUP(EC$5,Kruistabel!$B$6:$F$9,MATCH($C99,Kruistabel!$C$5:$F$5,0)+1,FALSE)+MIN(Kruistabel!$C$15,IF($D99="Ja",Kruistabel!$C$13,0)+IF(EC$6="Ja",Kruistabel!$C$14,0)),"")</f>
        <v>#REF!</v>
      </c>
      <c r="ED99" s="327"/>
      <c r="EE99" s="326" t="e">
        <f ca="1">IF(Plananalyse!EE99=1,VLOOKUP(EE$5,Kruistabel!$B$6:$F$9,MATCH($C99,Kruistabel!$C$5:$F$5,0)+1,FALSE)+MIN(Kruistabel!$C$15,IF($D99="Ja",Kruistabel!$C$13,0)+IF(EE$6="Ja",Kruistabel!$C$14,0)),"")</f>
        <v>#N/A</v>
      </c>
      <c r="EF99" s="326" t="e">
        <f ca="1">IF(Plananalyse!EF99=1,VLOOKUP(EF$5,Kruistabel!$B$6:$F$9,MATCH($C99,Kruistabel!$C$5:$F$5,0)+1,FALSE)+MIN(Kruistabel!$C$15,IF($D99="Ja",Kruistabel!$C$13,0)+IF(EF$6="Ja",Kruistabel!$C$14,0)),"")</f>
        <v>#N/A</v>
      </c>
      <c r="EG99" s="326" t="e">
        <f ca="1">IF(Plananalyse!EG99=1,VLOOKUP(EG$5,Kruistabel!$B$6:$F$9,MATCH($C99,Kruistabel!$C$5:$F$5,0)+1,FALSE)+MIN(Kruistabel!$C$15,IF($D99="Ja",Kruistabel!$C$13,0)+IF(EG$6="Ja",Kruistabel!$C$14,0)),"")</f>
        <v>#N/A</v>
      </c>
      <c r="EH99" s="326" t="e">
        <f ca="1">IF(Plananalyse!EH99=1,VLOOKUP(EH$5,Kruistabel!$B$6:$F$9,MATCH($C99,Kruistabel!$C$5:$F$5,0)+1,FALSE)+MIN(Kruistabel!$C$15,IF($D99="Ja",Kruistabel!$C$13,0)+IF(EH$6="Ja",Kruistabel!$C$14,0)),"")</f>
        <v>#REF!</v>
      </c>
      <c r="EI99" s="326" t="e">
        <f ca="1">IF(Plananalyse!EI99=1,VLOOKUP(EI$5,Kruistabel!$B$6:$F$9,MATCH($C99,Kruistabel!$C$5:$F$5,0)+1,FALSE)+MIN(Kruistabel!$C$15,IF($D99="Ja",Kruistabel!$C$13,0)+IF(EI$6="Ja",Kruistabel!$C$14,0)),"")</f>
        <v>#REF!</v>
      </c>
      <c r="EJ99" s="331" t="str">
        <f>IF(Plananalyse!EJ99=1,VLOOKUP(EJ$5,Kruistabel!$B$6:$F$9,MATCH($C99,Kruistabel!$C$5:$F$5,0)+1,FALSE)+MIN(Kruistabel!$C$15,IF($D99="Ja",Kruistabel!$C$13,0)+IF(EJ$6="Ja",Kruistabel!$C$14,0)),"")</f>
        <v/>
      </c>
      <c r="EK99" s="164"/>
      <c r="EL99" s="164"/>
      <c r="EM99" s="164"/>
      <c r="EN99" s="164"/>
    </row>
    <row r="100" spans="2:144">
      <c r="B100" s="337" t="s">
        <v>197</v>
      </c>
      <c r="C100" s="160" t="str">
        <f>_xlfn.IFNA(VLOOKUP($B100,Classificatietabel!$B$6:$I$91,C$7,FALSE),"")</f>
        <v>hoog</v>
      </c>
      <c r="D100" s="160" t="str">
        <f>_xlfn.IFNA(VLOOKUP($B100,Classificatietabel!$B$6:$I$91,D$7,FALSE),"")</f>
        <v>neen</v>
      </c>
      <c r="E100" s="119">
        <f>IF(AND(D100="laag",$D$3=1),0,_xlfn.IFNA(IF(VLOOKUP($B100,Classificatietabel!$B$6:$H$91,$E$5,FALSE)="Ja",1,0),""))</f>
        <v>1</v>
      </c>
      <c r="F100" s="163"/>
      <c r="G100" s="326">
        <f>IF(Plananalyse!G100=1,VLOOKUP(G$5,Kruistabel!$B$6:$F$9,MATCH($C100,Kruistabel!$C$5:$F$5,0)+1,FALSE)+MIN(Kruistabel!$C$15,IF($D100="Ja",Kruistabel!$C$13,0)+IF(G$6="Ja",Kruistabel!$C$14,0)),"")</f>
        <v>32</v>
      </c>
      <c r="H100" s="326">
        <f>IF(Plananalyse!H100=1,VLOOKUP(H$5,Kruistabel!$B$6:$F$9,MATCH($C100,Kruistabel!$C$5:$F$5,0)+1,FALSE)+MIN(Kruistabel!$C$15,IF($D100="Ja",Kruistabel!$C$13,0)+IF(H$6="Ja",Kruistabel!$C$14,0)),"")</f>
        <v>32</v>
      </c>
      <c r="I100" s="326">
        <f>IF(Plananalyse!I100=1,VLOOKUP(I$5,Kruistabel!$B$6:$F$9,MATCH($C100,Kruistabel!$C$5:$F$5,0)+1,FALSE)+MIN(Kruistabel!$C$15,IF($D100="Ja",Kruistabel!$C$13,0)+IF(I$6="Ja",Kruistabel!$C$14,0)),"")</f>
        <v>44</v>
      </c>
      <c r="J100" s="326">
        <f>IF(Plananalyse!J100=1,VLOOKUP(J$5,Kruistabel!$B$6:$F$9,MATCH($C100,Kruistabel!$C$5:$F$5,0)+1,FALSE)+MIN(Kruistabel!$C$15,IF($D100="Ja",Kruistabel!$C$13,0)+IF(J$6="Ja",Kruistabel!$C$14,0)),"")</f>
        <v>32</v>
      </c>
      <c r="K100" s="326">
        <f>IF(Plananalyse!K100=1,VLOOKUP(K$5,Kruistabel!$B$6:$F$9,MATCH($C100,Kruistabel!$C$5:$F$5,0)+1,FALSE)+MIN(Kruistabel!$C$15,IF($D100="Ja",Kruistabel!$C$13,0)+IF(K$6="Ja",Kruistabel!$C$14,0)),"")</f>
        <v>32</v>
      </c>
      <c r="L100" s="326">
        <f>IF(Plananalyse!L100=1,VLOOKUP(L$5,Kruistabel!$B$6:$F$9,MATCH($C100,Kruistabel!$C$5:$F$5,0)+1,FALSE)+MIN(Kruistabel!$C$15,IF($D100="Ja",Kruistabel!$C$13,0)+IF(L$6="Ja",Kruistabel!$C$14,0)),"")</f>
        <v>32</v>
      </c>
      <c r="M100" s="326">
        <f>IF(Plananalyse!M100=1,VLOOKUP(M$5,Kruistabel!$B$6:$F$9,MATCH($C100,Kruistabel!$C$5:$F$5,0)+1,FALSE)+MIN(Kruistabel!$C$15,IF($D100="Ja",Kruistabel!$C$13,0)+IF(M$6="Ja",Kruistabel!$C$14,0)),"")</f>
        <v>48</v>
      </c>
      <c r="N100" s="326">
        <f>IF(Plananalyse!N100=1,VLOOKUP(N$5,Kruistabel!$B$6:$F$9,MATCH($C100,Kruistabel!$C$5:$F$5,0)+1,FALSE)+MIN(Kruistabel!$C$15,IF($D100="Ja",Kruistabel!$C$13,0)+IF(N$6="Ja",Kruistabel!$C$14,0)),"")</f>
        <v>48</v>
      </c>
      <c r="O100" s="326">
        <f>IF(Plananalyse!O100=1,VLOOKUP(O$5,Kruistabel!$B$6:$F$9,MATCH($C100,Kruistabel!$C$5:$F$5,0)+1,FALSE)+MIN(Kruistabel!$C$15,IF($D100="Ja",Kruistabel!$C$13,0)+IF(O$6="Ja",Kruistabel!$C$14,0)),"")</f>
        <v>48</v>
      </c>
      <c r="P100" s="326">
        <f>IF(Plananalyse!P100=1,VLOOKUP(P$5,Kruistabel!$B$6:$F$9,MATCH($C100,Kruistabel!$C$5:$F$5,0)+1,FALSE)+MIN(Kruistabel!$C$15,IF($D100="Ja",Kruistabel!$C$13,0)+IF(P$6="Ja",Kruistabel!$C$14,0)),"")</f>
        <v>52</v>
      </c>
      <c r="Q100" s="326">
        <f>IF(Plananalyse!Q100=1,VLOOKUP(Q$5,Kruistabel!$B$6:$F$9,MATCH($C100,Kruistabel!$C$5:$F$5,0)+1,FALSE)+MIN(Kruistabel!$C$15,IF($D100="Ja",Kruistabel!$C$13,0)+IF(Q$6="Ja",Kruistabel!$C$14,0)),"")</f>
        <v>44</v>
      </c>
      <c r="R100" s="326">
        <f>IF(Plananalyse!R100=1,VLOOKUP(R$5,Kruistabel!$B$6:$F$9,MATCH($C100,Kruistabel!$C$5:$F$5,0)+1,FALSE)+MIN(Kruistabel!$C$15,IF($D100="Ja",Kruistabel!$C$13,0)+IF(R$6="Ja",Kruistabel!$C$14,0)),"")</f>
        <v>48</v>
      </c>
      <c r="S100" s="326">
        <f>IF(Plananalyse!S100=1,VLOOKUP(S$5,Kruistabel!$B$6:$F$9,MATCH($C100,Kruistabel!$C$5:$F$5,0)+1,FALSE)+MIN(Kruistabel!$C$15,IF($D100="Ja",Kruistabel!$C$13,0)+IF(S$6="Ja",Kruistabel!$C$14,0)),"")</f>
        <v>32</v>
      </c>
      <c r="T100" s="326">
        <f>IF(Plananalyse!T100=1,VLOOKUP(T$5,Kruistabel!$B$6:$F$9,MATCH($C100,Kruistabel!$C$5:$F$5,0)+1,FALSE)+MIN(Kruistabel!$C$15,IF($D100="Ja",Kruistabel!$C$13,0)+IF(T$6="Ja",Kruistabel!$C$14,0)),"")</f>
        <v>32</v>
      </c>
      <c r="U100" s="326">
        <f>IF(Plananalyse!U100=1,VLOOKUP(U$5,Kruistabel!$B$6:$F$9,MATCH($C100,Kruistabel!$C$5:$F$5,0)+1,FALSE)+MIN(Kruistabel!$C$15,IF($D100="Ja",Kruistabel!$C$13,0)+IF(U$6="Ja",Kruistabel!$C$14,0)),"")</f>
        <v>32</v>
      </c>
      <c r="V100" s="326">
        <f>IF(Plananalyse!V100=1,VLOOKUP(V$5,Kruistabel!$B$6:$F$9,MATCH($C100,Kruistabel!$C$5:$F$5,0)+1,FALSE)+MIN(Kruistabel!$C$15,IF($D100="Ja",Kruistabel!$C$13,0)+IF(V$6="Ja",Kruistabel!$C$14,0)),"")</f>
        <v>32</v>
      </c>
      <c r="W100" s="326">
        <f>IF(Plananalyse!W100=1,VLOOKUP(W$5,Kruistabel!$B$6:$F$9,MATCH($C100,Kruistabel!$C$5:$F$5,0)+1,FALSE)+MIN(Kruistabel!$C$15,IF($D100="Ja",Kruistabel!$C$13,0)+IF(W$6="Ja",Kruistabel!$C$14,0)),"")</f>
        <v>32</v>
      </c>
      <c r="X100" s="326">
        <f>IF(Plananalyse!X100=1,VLOOKUP(X$5,Kruistabel!$B$6:$F$9,MATCH($C100,Kruistabel!$C$5:$F$5,0)+1,FALSE)+MIN(Kruistabel!$C$15,IF($D100="Ja",Kruistabel!$C$13,0)+IF(X$6="Ja",Kruistabel!$C$14,0)),"")</f>
        <v>32</v>
      </c>
      <c r="Y100" s="326">
        <f>IF(Plananalyse!Y100=1,VLOOKUP(Y$5,Kruistabel!$B$6:$F$9,MATCH($C100,Kruistabel!$C$5:$F$5,0)+1,FALSE)+MIN(Kruistabel!$C$15,IF($D100="Ja",Kruistabel!$C$13,0)+IF(Y$6="Ja",Kruistabel!$C$14,0)),"")</f>
        <v>44</v>
      </c>
      <c r="Z100" s="326">
        <f>IF(Plananalyse!Z100=1,VLOOKUP(Z$5,Kruistabel!$B$6:$F$9,MATCH($C100,Kruistabel!$C$5:$F$5,0)+1,FALSE)+MIN(Kruistabel!$C$15,IF($D100="Ja",Kruistabel!$C$13,0)+IF(Z$6="Ja",Kruistabel!$C$14,0)),"")</f>
        <v>32</v>
      </c>
      <c r="AA100" s="326">
        <f>IF(Plananalyse!AA100=1,VLOOKUP(AA$5,Kruistabel!$B$6:$F$9,MATCH($C100,Kruistabel!$C$5:$F$5,0)+1,FALSE)+MIN(Kruistabel!$C$15,IF($D100="Ja",Kruistabel!$C$13,0)+IF(AA$6="Ja",Kruistabel!$C$14,0)),"")</f>
        <v>32</v>
      </c>
      <c r="AB100" s="326">
        <f>IF(Plananalyse!AB100=1,VLOOKUP(AB$5,Kruistabel!$B$6:$F$9,MATCH($C100,Kruistabel!$C$5:$F$5,0)+1,FALSE)+MIN(Kruistabel!$C$15,IF($D100="Ja",Kruistabel!$C$13,0)+IF(AB$6="Ja",Kruistabel!$C$14,0)),"")</f>
        <v>32</v>
      </c>
      <c r="AC100" s="326">
        <f>IF(Plananalyse!AC100=1,VLOOKUP(AC$5,Kruistabel!$B$6:$F$9,MATCH($C100,Kruistabel!$C$5:$F$5,0)+1,FALSE)+MIN(Kruistabel!$C$15,IF($D100="Ja",Kruistabel!$C$13,0)+IF(AC$6="Ja",Kruistabel!$C$14,0)),"")</f>
        <v>32</v>
      </c>
      <c r="AD100" s="326">
        <f>IF(Plananalyse!AD100=1,VLOOKUP(AD$5,Kruistabel!$B$6:$F$9,MATCH($C100,Kruistabel!$C$5:$F$5,0)+1,FALSE)+MIN(Kruistabel!$C$15,IF($D100="Ja",Kruistabel!$C$13,0)+IF(AD$6="Ja",Kruistabel!$C$14,0)),"")</f>
        <v>32</v>
      </c>
      <c r="AE100" s="326">
        <f>IF(Plananalyse!AE100=1,VLOOKUP(AE$5,Kruistabel!$B$6:$F$9,MATCH($C100,Kruistabel!$C$5:$F$5,0)+1,FALSE)+MIN(Kruistabel!$C$15,IF($D100="Ja",Kruistabel!$C$13,0)+IF(AE$6="Ja",Kruistabel!$C$14,0)),"")</f>
        <v>32</v>
      </c>
      <c r="AF100" s="326">
        <f>IF(Plananalyse!AF100=1,VLOOKUP(AF$5,Kruistabel!$B$6:$F$9,MATCH($C100,Kruistabel!$C$5:$F$5,0)+1,FALSE)+MIN(Kruistabel!$C$15,IF($D100="Ja",Kruistabel!$C$13,0)+IF(AF$6="Ja",Kruistabel!$C$14,0)),"")</f>
        <v>32</v>
      </c>
      <c r="AG100" s="326">
        <f>IF(Plananalyse!AG100=1,VLOOKUP(AG$5,Kruistabel!$B$6:$F$9,MATCH($C100,Kruistabel!$C$5:$F$5,0)+1,FALSE)+MIN(Kruistabel!$C$15,IF($D100="Ja",Kruistabel!$C$13,0)+IF(AG$6="Ja",Kruistabel!$C$14,0)),"")</f>
        <v>32</v>
      </c>
      <c r="AH100" s="326">
        <f>IF(Plananalyse!AH100=1,VLOOKUP(AH$5,Kruistabel!$B$6:$F$9,MATCH($C100,Kruistabel!$C$5:$F$5,0)+1,FALSE)+MIN(Kruistabel!$C$15,IF($D100="Ja",Kruistabel!$C$13,0)+IF(AH$6="Ja",Kruistabel!$C$14,0)),"")</f>
        <v>32</v>
      </c>
      <c r="AI100" s="326">
        <f>IF(Plananalyse!AI100=1,VLOOKUP(AI$5,Kruistabel!$B$6:$F$9,MATCH($C100,Kruistabel!$C$5:$F$5,0)+1,FALSE)+MIN(Kruistabel!$C$15,IF($D100="Ja",Kruistabel!$C$13,0)+IF(AI$6="Ja",Kruistabel!$C$14,0)),"")</f>
        <v>32</v>
      </c>
      <c r="AJ100" s="326">
        <f>IF(Plananalyse!AJ100=1,VLOOKUP(AJ$5,Kruistabel!$B$6:$F$9,MATCH($C100,Kruistabel!$C$5:$F$5,0)+1,FALSE)+MIN(Kruistabel!$C$15,IF($D100="Ja",Kruistabel!$C$13,0)+IF(AJ$6="Ja",Kruistabel!$C$14,0)),"")</f>
        <v>32</v>
      </c>
      <c r="AK100" s="326">
        <f>IF(Plananalyse!AK100=1,VLOOKUP(AK$5,Kruistabel!$B$6:$F$9,MATCH($C100,Kruistabel!$C$5:$F$5,0)+1,FALSE)+MIN(Kruistabel!$C$15,IF($D100="Ja",Kruistabel!$C$13,0)+IF(AK$6="Ja",Kruistabel!$C$14,0)),"")</f>
        <v>46</v>
      </c>
      <c r="AL100" s="326">
        <f>IF(Plananalyse!AL100=1,VLOOKUP(AL$5,Kruistabel!$B$6:$F$9,MATCH($C100,Kruistabel!$C$5:$F$5,0)+1,FALSE)+MIN(Kruistabel!$C$15,IF($D100="Ja",Kruistabel!$C$13,0)+IF(AL$6="Ja",Kruistabel!$C$14,0)),"")</f>
        <v>32</v>
      </c>
      <c r="AM100" s="326">
        <f>IF(Plananalyse!AM100=1,VLOOKUP(AM$5,Kruistabel!$B$6:$F$9,MATCH($C100,Kruistabel!$C$5:$F$5,0)+1,FALSE)+MIN(Kruistabel!$C$15,IF($D100="Ja",Kruistabel!$C$13,0)+IF(AM$6="Ja",Kruistabel!$C$14,0)),"")</f>
        <v>32</v>
      </c>
      <c r="AN100" s="327"/>
      <c r="AO100" s="326">
        <f>IF(Plananalyse!AO100=1,VLOOKUP(AO$5,Kruistabel!$B$6:$F$9,MATCH($C100,Kruistabel!$C$5:$F$5,0)+1,FALSE)+MIN(Kruistabel!$C$15,IF($D100="Ja",Kruistabel!$C$13,0)+IF(AO$6="Ja",Kruistabel!$C$14,0)),"")</f>
        <v>46</v>
      </c>
      <c r="AP100" s="326">
        <f>IF(Plananalyse!AP100=1,VLOOKUP(AP$5,Kruistabel!$B$6:$F$9,MATCH($C100,Kruistabel!$C$5:$F$5,0)+1,FALSE)+MIN(Kruistabel!$C$15,IF($D100="Ja",Kruistabel!$C$13,0)+IF(AP$6="Ja",Kruistabel!$C$14,0)),"")</f>
        <v>46</v>
      </c>
      <c r="AQ100" s="326">
        <f>IF(Plananalyse!AQ100=1,VLOOKUP(AQ$5,Kruistabel!$B$6:$F$9,MATCH($C100,Kruistabel!$C$5:$F$5,0)+1,FALSE)+MIN(Kruistabel!$C$15,IF($D100="Ja",Kruistabel!$C$13,0)+IF(AQ$6="Ja",Kruistabel!$C$14,0)),"")</f>
        <v>46</v>
      </c>
      <c r="AR100" s="326">
        <f>IF(Plananalyse!AR100=1,VLOOKUP(AR$5,Kruistabel!$B$6:$F$9,MATCH($C100,Kruistabel!$C$5:$F$5,0)+1,FALSE)+MIN(Kruistabel!$C$15,IF($D100="Ja",Kruistabel!$C$13,0)+IF(AR$6="Ja",Kruistabel!$C$14,0)),"")</f>
        <v>50</v>
      </c>
      <c r="AS100" s="326">
        <f>IF(Plananalyse!AS100=1,VLOOKUP(AS$5,Kruistabel!$B$6:$F$9,MATCH($C100,Kruistabel!$C$5:$F$5,0)+1,FALSE)+MIN(Kruistabel!$C$15,IF($D100="Ja",Kruistabel!$C$13,0)+IF(AS$6="Ja",Kruistabel!$C$14,0)),"")</f>
        <v>46</v>
      </c>
      <c r="AT100" s="326">
        <f>IF(Plananalyse!AT100=1,VLOOKUP(AT$5,Kruistabel!$B$6:$F$9,MATCH($C100,Kruistabel!$C$5:$F$5,0)+1,FALSE)+MIN(Kruistabel!$C$15,IF($D100="Ja",Kruistabel!$C$13,0)+IF(AT$6="Ja",Kruistabel!$C$14,0)),"")</f>
        <v>50</v>
      </c>
      <c r="AU100" s="326">
        <f>IF(Plananalyse!AU100=1,VLOOKUP(AU$5,Kruistabel!$B$6:$F$9,MATCH($C100,Kruistabel!$C$5:$F$5,0)+1,FALSE)+MIN(Kruistabel!$C$15,IF($D100="Ja",Kruistabel!$C$13,0)+IF(AU$6="Ja",Kruistabel!$C$14,0)),"")</f>
        <v>32</v>
      </c>
      <c r="AV100" s="326">
        <f>IF(Plananalyse!AV100=1,VLOOKUP(AV$5,Kruistabel!$B$6:$F$9,MATCH($C100,Kruistabel!$C$5:$F$5,0)+1,FALSE)+MIN(Kruistabel!$C$15,IF($D100="Ja",Kruistabel!$C$13,0)+IF(AV$6="Ja",Kruistabel!$C$14,0)),"")</f>
        <v>46</v>
      </c>
      <c r="AW100" s="326">
        <f>IF(Plananalyse!AW100=1,VLOOKUP(AW$5,Kruistabel!$B$6:$F$9,MATCH($C100,Kruistabel!$C$5:$F$5,0)+1,FALSE)+MIN(Kruistabel!$C$15,IF($D100="Ja",Kruistabel!$C$13,0)+IF(AW$6="Ja",Kruistabel!$C$14,0)),"")</f>
        <v>32</v>
      </c>
      <c r="AX100" s="326">
        <f>IF(Plananalyse!AX100=1,VLOOKUP(AX$5,Kruistabel!$B$6:$F$9,MATCH($C100,Kruistabel!$C$5:$F$5,0)+1,FALSE)+MIN(Kruistabel!$C$15,IF($D100="Ja",Kruistabel!$C$13,0)+IF(AX$6="Ja",Kruistabel!$C$14,0)),"")</f>
        <v>32</v>
      </c>
      <c r="AY100" s="327"/>
      <c r="AZ100" s="326">
        <f>IF(Plananalyse!AZ100=1,VLOOKUP(AZ$5,Kruistabel!$B$6:$F$9,MATCH($C100,Kruistabel!$C$5:$F$5,0)+1,FALSE)+MIN(Kruistabel!$C$15,IF($D100="Ja",Kruistabel!$C$13,0)+IF(AZ$6="Ja",Kruistabel!$C$14,0)),"")</f>
        <v>32</v>
      </c>
      <c r="BA100" s="326">
        <f>IF(Plananalyse!BA100=1,VLOOKUP(BA$5,Kruistabel!$B$6:$F$9,MATCH($C100,Kruistabel!$C$5:$F$5,0)+1,FALSE)+MIN(Kruistabel!$C$15,IF($D100="Ja",Kruistabel!$C$13,0)+IF(BA$6="Ja",Kruistabel!$C$14,0)),"")</f>
        <v>32</v>
      </c>
      <c r="BB100" s="326">
        <f>IF(Plananalyse!BB100=1,VLOOKUP(BB$5,Kruistabel!$B$6:$F$9,MATCH($C100,Kruistabel!$C$5:$F$5,0)+1,FALSE)+MIN(Kruistabel!$C$15,IF($D100="Ja",Kruistabel!$C$13,0)+IF(BB$6="Ja",Kruistabel!$C$14,0)),"")</f>
        <v>44</v>
      </c>
      <c r="BC100" s="326">
        <f>IF(Plananalyse!BC100=1,VLOOKUP(BC$5,Kruistabel!$B$6:$F$9,MATCH($C100,Kruistabel!$C$5:$F$5,0)+1,FALSE)+MIN(Kruistabel!$C$15,IF($D100="Ja",Kruistabel!$C$13,0)+IF(BC$6="Ja",Kruistabel!$C$14,0)),"")</f>
        <v>44</v>
      </c>
      <c r="BD100" s="326">
        <f>IF(Plananalyse!BD100=1,VLOOKUP(BD$5,Kruistabel!$B$6:$F$9,MATCH($C100,Kruistabel!$C$5:$F$5,0)+1,FALSE)+MIN(Kruistabel!$C$15,IF($D100="Ja",Kruistabel!$C$13,0)+IF(BD$6="Ja",Kruistabel!$C$14,0)),"")</f>
        <v>32</v>
      </c>
      <c r="BE100" s="326">
        <f>IF(Plananalyse!BE100=1,VLOOKUP(BE$5,Kruistabel!$B$6:$F$9,MATCH($C100,Kruistabel!$C$5:$F$5,0)+1,FALSE)+MIN(Kruistabel!$C$15,IF($D100="Ja",Kruistabel!$C$13,0)+IF(BE$6="Ja",Kruistabel!$C$14,0)),"")</f>
        <v>32</v>
      </c>
      <c r="BF100" s="326">
        <f>IF(Plananalyse!BF100=1,VLOOKUP(BF$5,Kruistabel!$B$6:$F$9,MATCH($C100,Kruistabel!$C$5:$F$5,0)+1,FALSE)+MIN(Kruistabel!$C$15,IF($D100="Ja",Kruistabel!$C$13,0)+IF(BF$6="Ja",Kruistabel!$C$14,0)),"")</f>
        <v>32</v>
      </c>
      <c r="BG100" s="326">
        <f>IF(Plananalyse!BG100=1,VLOOKUP(BG$5,Kruistabel!$B$6:$F$9,MATCH($C100,Kruistabel!$C$5:$F$5,0)+1,FALSE)+MIN(Kruistabel!$C$15,IF($D100="Ja",Kruistabel!$C$13,0)+IF(BG$6="Ja",Kruistabel!$C$14,0)),"")</f>
        <v>32</v>
      </c>
      <c r="BH100" s="326">
        <f>IF(Plananalyse!BH100=1,VLOOKUP(BH$5,Kruistabel!$B$6:$F$9,MATCH($C100,Kruistabel!$C$5:$F$5,0)+1,FALSE)+MIN(Kruistabel!$C$15,IF($D100="Ja",Kruistabel!$C$13,0)+IF(BH$6="Ja",Kruistabel!$C$14,0)),"")</f>
        <v>32</v>
      </c>
      <c r="BI100" s="327"/>
      <c r="BJ100" s="326" t="e">
        <f>IF(Plananalyse!BJ100=1,VLOOKUP(BJ$5,Kruistabel!$B$6:$F$9,MATCH($C100,Kruistabel!$C$5:$F$5,0)+1,FALSE)+MIN(Kruistabel!$C$15,IF($D100="Ja",Kruistabel!$C$13,0)+IF(BJ$6="Ja",Kruistabel!$C$14,0)),"")</f>
        <v>#N/A</v>
      </c>
      <c r="BK100" s="326" t="e">
        <f>IF(Plananalyse!BK100=1,VLOOKUP(BK$5,Kruistabel!$B$6:$F$9,MATCH($C100,Kruistabel!$C$5:$F$5,0)+1,FALSE)+MIN(Kruistabel!$C$15,IF($D100="Ja",Kruistabel!$C$13,0)+IF(BK$6="Ja",Kruistabel!$C$14,0)),"")</f>
        <v>#N/A</v>
      </c>
      <c r="BL100" s="326" t="e">
        <f>IF(Plananalyse!BL100=1,VLOOKUP(BL$5,Kruistabel!$B$6:$F$9,MATCH($C100,Kruistabel!$C$5:$F$5,0)+1,FALSE)+MIN(Kruistabel!$C$15,IF($D100="Ja",Kruistabel!$C$13,0)+IF(BL$6="Ja",Kruistabel!$C$14,0)),"")</f>
        <v>#N/A</v>
      </c>
      <c r="BM100" s="326" t="e">
        <f>IF(Plananalyse!BM100=1,VLOOKUP(BM$5,Kruistabel!$B$6:$F$9,MATCH($C100,Kruistabel!$C$5:$F$5,0)+1,FALSE)+MIN(Kruistabel!$C$15,IF($D100="Ja",Kruistabel!$C$13,0)+IF(BM$6="Ja",Kruistabel!$C$14,0)),"")</f>
        <v>#N/A</v>
      </c>
      <c r="BN100" s="326" t="e">
        <f>IF(Plananalyse!BN100=1,VLOOKUP(BN$5,Kruistabel!$B$6:$F$9,MATCH($C100,Kruistabel!$C$5:$F$5,0)+1,FALSE)+MIN(Kruistabel!$C$15,IF($D100="Ja",Kruistabel!$C$13,0)+IF(BN$6="Ja",Kruistabel!$C$14,0)),"")</f>
        <v>#N/A</v>
      </c>
      <c r="BO100" s="326" t="e">
        <f>IF(Plananalyse!BO100=1,VLOOKUP(BO$5,Kruistabel!$B$6:$F$9,MATCH($C100,Kruistabel!$C$5:$F$5,0)+1,FALSE)+MIN(Kruistabel!$C$15,IF($D100="Ja",Kruistabel!$C$13,0)+IF(BO$6="Ja",Kruistabel!$C$14,0)),"")</f>
        <v>#N/A</v>
      </c>
      <c r="BP100" s="326" t="e">
        <f>IF(Plananalyse!BP100=1,VLOOKUP(BP$5,Kruistabel!$B$6:$F$9,MATCH($C100,Kruistabel!$C$5:$F$5,0)+1,FALSE)+MIN(Kruistabel!$C$15,IF($D100="Ja",Kruistabel!$C$13,0)+IF(BP$6="Ja",Kruistabel!$C$14,0)),"")</f>
        <v>#N/A</v>
      </c>
      <c r="BQ100" s="326" t="e">
        <f>IF(Plananalyse!BQ100=1,VLOOKUP(BQ$5,Kruistabel!$B$6:$F$9,MATCH($C100,Kruistabel!$C$5:$F$5,0)+1,FALSE)+MIN(Kruistabel!$C$15,IF($D100="Ja",Kruistabel!$C$13,0)+IF(BQ$6="Ja",Kruistabel!$C$14,0)),"")</f>
        <v>#N/A</v>
      </c>
      <c r="BR100" s="326" t="e">
        <f>IF(Plananalyse!BR100=1,VLOOKUP(BR$5,Kruistabel!$B$6:$F$9,MATCH($C100,Kruistabel!$C$5:$F$5,0)+1,FALSE)+MIN(Kruistabel!$C$15,IF($D100="Ja",Kruistabel!$C$13,0)+IF(BR$6="Ja",Kruistabel!$C$14,0)),"")</f>
        <v>#REF!</v>
      </c>
      <c r="BS100" s="326" t="e">
        <f>IF(Plananalyse!BS100=1,VLOOKUP(BS$5,Kruistabel!$B$6:$F$9,MATCH($C100,Kruistabel!$C$5:$F$5,0)+1,FALSE)+MIN(Kruistabel!$C$15,IF($D100="Ja",Kruistabel!$C$13,0)+IF(BS$6="Ja",Kruistabel!$C$14,0)),"")</f>
        <v>#REF!</v>
      </c>
      <c r="BT100" s="65"/>
      <c r="BU100" s="231">
        <f>IF(Plananalyse!BU100=1,VLOOKUP(BU$5,Kruistabel!$B$6:$F$9,MATCH($C100,Kruistabel!$C$5:$F$5,0)+1,FALSE)+MIN(Kruistabel!$C$15,IF($D100="Ja",Kruistabel!$C$13,0)+IF(BU$6="Ja",Kruistabel!$C$14,0)),"")</f>
        <v>32</v>
      </c>
      <c r="BV100" s="326">
        <f>IF(Plananalyse!BV100=1,VLOOKUP(BV$5,Kruistabel!$B$6:$F$9,MATCH($C100,Kruistabel!$C$5:$F$5,0)+1,FALSE)+MIN(Kruistabel!$C$15,IF($D100="Ja",Kruistabel!$C$13,0)+IF(BV$6="Ja",Kruistabel!$C$14,0)),"")</f>
        <v>48</v>
      </c>
      <c r="BW100" s="326">
        <f>IF(Plananalyse!BW100=1,VLOOKUP(BW$5,Kruistabel!$B$6:$F$9,MATCH($C100,Kruistabel!$C$5:$F$5,0)+1,FALSE)+MIN(Kruistabel!$C$15,IF($D100="Ja",Kruistabel!$C$13,0)+IF(BW$6="Ja",Kruistabel!$C$14,0)),"")</f>
        <v>32</v>
      </c>
      <c r="BX100" s="326">
        <f>IF(Plananalyse!BX100=1,VLOOKUP(BX$5,Kruistabel!$B$6:$F$9,MATCH($C100,Kruistabel!$C$5:$F$5,0)+1,FALSE)+MIN(Kruistabel!$C$15,IF($D100="Ja",Kruistabel!$C$13,0)+IF(BX$6="Ja",Kruistabel!$C$14,0)),"")</f>
        <v>32</v>
      </c>
      <c r="BY100" s="327"/>
      <c r="BZ100" s="326" t="e">
        <f>IF(Plananalyse!BZ100=1,VLOOKUP(BZ$5,Kruistabel!$B$6:$F$9,MATCH($C100,Kruistabel!$C$5:$F$5,0)+1,FALSE)+MIN(Kruistabel!$C$15,IF($D100="Ja",Kruistabel!$C$13,0)+IF(BZ$6="Ja",Kruistabel!$C$14,0)),"")</f>
        <v>#N/A</v>
      </c>
      <c r="CA100" s="326" t="e">
        <f>IF(Plananalyse!CA100=1,VLOOKUP(CA$5,Kruistabel!$B$6:$F$9,MATCH($C100,Kruistabel!$C$5:$F$5,0)+1,FALSE)+MIN(Kruistabel!$C$15,IF($D100="Ja",Kruistabel!$C$13,0)+IF(CA$6="Ja",Kruistabel!$C$14,0)),"")</f>
        <v>#N/A</v>
      </c>
      <c r="CB100" s="326" t="e">
        <f>IF(Plananalyse!CB100=1,VLOOKUP(CB$5,Kruistabel!$B$6:$F$9,MATCH($C100,Kruistabel!$C$5:$F$5,0)+1,FALSE)+MIN(Kruistabel!$C$15,IF($D100="Ja",Kruistabel!$C$13,0)+IF(CB$6="Ja",Kruistabel!$C$14,0)),"")</f>
        <v>#N/A</v>
      </c>
      <c r="CC100" s="326" t="e">
        <f>IF(Plananalyse!CC100=1,VLOOKUP(CC$5,Kruistabel!$B$6:$F$9,MATCH($C100,Kruistabel!$C$5:$F$5,0)+1,FALSE)+MIN(Kruistabel!$C$15,IF($D100="Ja",Kruistabel!$C$13,0)+IF(CC$6="Ja",Kruistabel!$C$14,0)),"")</f>
        <v>#N/A</v>
      </c>
      <c r="CD100" s="326" t="e">
        <f>IF(Plananalyse!CD100=1,VLOOKUP(CD$5,Kruistabel!$B$6:$F$9,MATCH($C100,Kruistabel!$C$5:$F$5,0)+1,FALSE)+MIN(Kruistabel!$C$15,IF($D100="Ja",Kruistabel!$C$13,0)+IF(CD$6="Ja",Kruistabel!$C$14,0)),"")</f>
        <v>#N/A</v>
      </c>
      <c r="CE100" s="326" t="e">
        <f>IF(Plananalyse!CE100=1,VLOOKUP(CE$5,Kruistabel!$B$6:$F$9,MATCH($C100,Kruistabel!$C$5:$F$5,0)+1,FALSE)+MIN(Kruistabel!$C$15,IF($D100="Ja",Kruistabel!$C$13,0)+IF(CE$6="Ja",Kruistabel!$C$14,0)),"")</f>
        <v>#N/A</v>
      </c>
      <c r="CF100" s="326" t="e">
        <f>IF(Plananalyse!CF100=1,VLOOKUP(CF$5,Kruistabel!$B$6:$F$9,MATCH($C100,Kruistabel!$C$5:$F$5,0)+1,FALSE)+MIN(Kruistabel!$C$15,IF($D100="Ja",Kruistabel!$C$13,0)+IF(CF$6="Ja",Kruistabel!$C$14,0)),"")</f>
        <v>#N/A</v>
      </c>
      <c r="CG100" s="326" t="e">
        <f>IF(Plananalyse!CG100=1,VLOOKUP(CG$5,Kruistabel!$B$6:$F$9,MATCH($C100,Kruistabel!$C$5:$F$5,0)+1,FALSE)+MIN(Kruistabel!$C$15,IF($D100="Ja",Kruistabel!$C$13,0)+IF(CG$6="Ja",Kruistabel!$C$14,0)),"")</f>
        <v>#REF!</v>
      </c>
      <c r="CH100" s="326" t="e">
        <f>IF(Plananalyse!CH100=1,VLOOKUP(CH$5,Kruistabel!$B$6:$F$9,MATCH($C100,Kruistabel!$C$5:$F$5,0)+1,FALSE)+MIN(Kruistabel!$C$15,IF($D100="Ja",Kruistabel!$C$13,0)+IF(CH$6="Ja",Kruistabel!$C$14,0)),"")</f>
        <v>#REF!</v>
      </c>
      <c r="CI100" s="65"/>
      <c r="CJ100" s="326">
        <f>IF(Plananalyse!CJ100=1,VLOOKUP(CJ$5,Kruistabel!$B$6:$F$9,MATCH($C100,Kruistabel!$C$5:$F$5,0)+1,FALSE)+MIN(Kruistabel!$C$15,IF($D100="Ja",Kruistabel!$C$13,0)+IF(CJ$6="Ja",Kruistabel!$C$14,0)),"")</f>
        <v>48</v>
      </c>
      <c r="CK100" s="326">
        <f>IF(Plananalyse!CK100=1,VLOOKUP(CK$5,Kruistabel!$B$6:$F$9,MATCH($C100,Kruistabel!$C$5:$F$5,0)+1,FALSE)+MIN(Kruistabel!$C$15,IF($D100="Ja",Kruistabel!$C$13,0)+IF(CK$6="Ja",Kruistabel!$C$14,0)),"")</f>
        <v>48</v>
      </c>
      <c r="CL100" s="326">
        <f>IF(Plananalyse!CL100=1,VLOOKUP(CL$5,Kruistabel!$B$6:$F$9,MATCH($C100,Kruistabel!$C$5:$F$5,0)+1,FALSE)+MIN(Kruistabel!$C$15,IF($D100="Ja",Kruistabel!$C$13,0)+IF(CL$6="Ja",Kruistabel!$C$14,0)),"")</f>
        <v>32</v>
      </c>
      <c r="CM100" s="326">
        <f>IF(Plananalyse!CM100=1,VLOOKUP(CM$5,Kruistabel!$B$6:$F$9,MATCH($C100,Kruistabel!$C$5:$F$5,0)+1,FALSE)+MIN(Kruistabel!$C$15,IF($D100="Ja",Kruistabel!$C$13,0)+IF(CM$6="Ja",Kruistabel!$C$14,0)),"")</f>
        <v>52</v>
      </c>
      <c r="CN100" s="326">
        <f>IF(Plananalyse!CN100=1,VLOOKUP(CN$5,Kruistabel!$B$6:$F$9,MATCH($C100,Kruistabel!$C$5:$F$5,0)+1,FALSE)+MIN(Kruistabel!$C$15,IF($D100="Ja",Kruistabel!$C$13,0)+IF(CN$6="Ja",Kruistabel!$C$14,0)),"")</f>
        <v>52</v>
      </c>
      <c r="CO100" s="326">
        <f>IF(Plananalyse!CO100=1,VLOOKUP(CO$5,Kruistabel!$B$6:$F$9,MATCH($C100,Kruistabel!$C$5:$F$5,0)+1,FALSE)+MIN(Kruistabel!$C$15,IF($D100="Ja",Kruistabel!$C$13,0)+IF(CO$6="Ja",Kruistabel!$C$14,0)),"")</f>
        <v>44</v>
      </c>
      <c r="CP100" s="326">
        <f ca="1">IF(Plananalyse!CP100=1,VLOOKUP(CP$5,Kruistabel!$B$6:$F$9,MATCH($C100,Kruistabel!$C$5:$F$5,0)+1,FALSE)+MIN(Kruistabel!$C$15,IF($D100="Ja",Kruistabel!$C$13,0)+IF(CP$6="Ja",Kruistabel!$C$14,0)),"")</f>
        <v>48</v>
      </c>
      <c r="CQ100" s="326">
        <f ca="1">IF(Plananalyse!CQ100=1,VLOOKUP(CQ$5,Kruistabel!$B$6:$F$9,MATCH($C100,Kruistabel!$C$5:$F$5,0)+1,FALSE)+MIN(Kruistabel!$C$15,IF($D100="Ja",Kruistabel!$C$13,0)+IF(CQ$6="Ja",Kruistabel!$C$14,0)),"")</f>
        <v>44</v>
      </c>
      <c r="CR100" s="326">
        <f ca="1">IF(Plananalyse!CR100=1,VLOOKUP(CR$5,Kruistabel!$B$6:$F$9,MATCH($C100,Kruistabel!$C$5:$F$5,0)+1,FALSE)+MIN(Kruistabel!$C$15,IF($D100="Ja",Kruistabel!$C$13,0)+IF(CR$6="Ja",Kruistabel!$C$14,0)),"")</f>
        <v>46</v>
      </c>
      <c r="CS100" s="326">
        <f ca="1">IF(Plananalyse!CS100=1,VLOOKUP(CS$5,Kruistabel!$B$6:$F$9,MATCH($C100,Kruistabel!$C$5:$F$5,0)+1,FALSE)+MIN(Kruistabel!$C$15,IF($D100="Ja",Kruistabel!$C$13,0)+IF(CS$6="Ja",Kruistabel!$C$14,0)),"")</f>
        <v>48</v>
      </c>
      <c r="CT100" s="326">
        <f ca="1">IF(Plananalyse!CT100=1,VLOOKUP(CT$5,Kruistabel!$B$6:$F$9,MATCH($C100,Kruistabel!$C$5:$F$5,0)+1,FALSE)+MIN(Kruistabel!$C$15,IF($D100="Ja",Kruistabel!$C$13,0)+IF(CT$6="Ja",Kruistabel!$C$14,0)),"")</f>
        <v>48</v>
      </c>
      <c r="CU100" s="326">
        <f ca="1">IF(Plananalyse!CU100=1,VLOOKUP(CU$5,Kruistabel!$B$6:$F$9,MATCH($C100,Kruistabel!$C$5:$F$5,0)+1,FALSE)+MIN(Kruistabel!$C$15,IF($D100="Ja",Kruistabel!$C$13,0)+IF(CU$6="Ja",Kruistabel!$C$14,0)),"")</f>
        <v>44</v>
      </c>
      <c r="CV100" s="326">
        <f ca="1">IF(Plananalyse!CV100=1,VLOOKUP(CV$5,Kruistabel!$B$6:$F$9,MATCH($C100,Kruistabel!$C$5:$F$5,0)+1,FALSE)+MIN(Kruistabel!$C$15,IF($D100="Ja",Kruistabel!$C$13,0)+IF(CV$6="Ja",Kruistabel!$C$14,0)),"")</f>
        <v>44</v>
      </c>
      <c r="CW100" s="326">
        <f ca="1">IF(Plananalyse!CW100=1,VLOOKUP(CW$5,Kruistabel!$B$6:$F$9,MATCH($C100,Kruistabel!$C$5:$F$5,0)+1,FALSE)+MIN(Kruistabel!$C$15,IF($D100="Ja",Kruistabel!$C$13,0)+IF(CW$6="Ja",Kruistabel!$C$14,0)),"")</f>
        <v>48</v>
      </c>
      <c r="CX100" s="326">
        <f ca="1">IF(Plananalyse!CX100=1,VLOOKUP(CX$5,Kruistabel!$B$6:$F$9,MATCH($C100,Kruistabel!$C$5:$F$5,0)+1,FALSE)+MIN(Kruistabel!$C$15,IF($D100="Ja",Kruistabel!$C$13,0)+IF(CX$6="Ja",Kruistabel!$C$14,0)),"")</f>
        <v>32</v>
      </c>
      <c r="CY100" s="326">
        <f ca="1">IF(Plananalyse!CY100=1,VLOOKUP(CY$5,Kruistabel!$B$6:$F$9,MATCH($C100,Kruistabel!$C$5:$F$5,0)+1,FALSE)+MIN(Kruistabel!$C$15,IF($D100="Ja",Kruistabel!$C$13,0)+IF(CY$6="Ja",Kruistabel!$C$14,0)),"")</f>
        <v>44</v>
      </c>
      <c r="CZ100" s="326">
        <f ca="1">IF(Plananalyse!CZ100=1,VLOOKUP(CZ$5,Kruistabel!$B$6:$F$9,MATCH($C100,Kruistabel!$C$5:$F$5,0)+1,FALSE)+MIN(Kruistabel!$C$15,IF($D100="Ja",Kruistabel!$C$13,0)+IF(CZ$6="Ja",Kruistabel!$C$14,0)),"")</f>
        <v>44</v>
      </c>
      <c r="DA100" s="326">
        <f ca="1">IF(Plananalyse!DA100=1,VLOOKUP(DA$5,Kruistabel!$B$6:$F$9,MATCH($C100,Kruistabel!$C$5:$F$5,0)+1,FALSE)+MIN(Kruistabel!$C$15,IF($D100="Ja",Kruistabel!$C$13,0)+IF(DA$6="Ja",Kruistabel!$C$14,0)),"")</f>
        <v>44</v>
      </c>
      <c r="DB100" s="326">
        <f ca="1">IF(Plananalyse!DB100=1,VLOOKUP(DB$5,Kruistabel!$B$6:$F$9,MATCH($C100,Kruistabel!$C$5:$F$5,0)+1,FALSE)+MIN(Kruistabel!$C$15,IF($D100="Ja",Kruistabel!$C$13,0)+IF(DB$6="Ja",Kruistabel!$C$14,0)),"")</f>
        <v>32</v>
      </c>
      <c r="DC100" s="326">
        <f ca="1">IF(Plananalyse!DC100=1,VLOOKUP(DC$5,Kruistabel!$B$6:$F$9,MATCH($C100,Kruistabel!$C$5:$F$5,0)+1,FALSE)+MIN(Kruistabel!$C$15,IF($D100="Ja",Kruistabel!$C$13,0)+IF(DC$6="Ja",Kruistabel!$C$14,0)),"")</f>
        <v>32</v>
      </c>
      <c r="DD100" s="327"/>
      <c r="DE100" s="326" t="e">
        <f ca="1">IF(Plananalyse!DE100=1,VLOOKUP(DE$5,Kruistabel!$B$6:$F$9,MATCH($C100,Kruistabel!$C$5:$F$5,0)+1,FALSE)+MIN(Kruistabel!$C$15,IF($D100="Ja",Kruistabel!$C$13,0)+IF(DE$6="Ja",Kruistabel!$C$14,0)),"")</f>
        <v>#N/A</v>
      </c>
      <c r="DF100" s="326" t="e">
        <f ca="1">IF(Plananalyse!DF100=1,VLOOKUP(DF$5,Kruistabel!$B$6:$F$9,MATCH($C100,Kruistabel!$C$5:$F$5,0)+1,FALSE)+MIN(Kruistabel!$C$15,IF($D100="Ja",Kruistabel!$C$13,0)+IF(DF$6="Ja",Kruistabel!$C$14,0)),"")</f>
        <v>#N/A</v>
      </c>
      <c r="DG100" s="326" t="e">
        <f ca="1">IF(Plananalyse!DG100=1,VLOOKUP(DG$5,Kruistabel!$B$6:$F$9,MATCH($C100,Kruistabel!$C$5:$F$5,0)+1,FALSE)+MIN(Kruistabel!$C$15,IF($D100="Ja",Kruistabel!$C$13,0)+IF(DG$6="Ja",Kruistabel!$C$14,0)),"")</f>
        <v>#N/A</v>
      </c>
      <c r="DH100" s="326" t="e">
        <f ca="1">IF(Plananalyse!DH100=1,VLOOKUP(DH$5,Kruistabel!$B$6:$F$9,MATCH($C100,Kruistabel!$C$5:$F$5,0)+1,FALSE)+MIN(Kruistabel!$C$15,IF($D100="Ja",Kruistabel!$C$13,0)+IF(DH$6="Ja",Kruistabel!$C$14,0)),"")</f>
        <v>#N/A</v>
      </c>
      <c r="DI100" s="326" t="e">
        <f ca="1">IF(Plananalyse!DI100=1,VLOOKUP(DI$5,Kruistabel!$B$6:$F$9,MATCH($C100,Kruistabel!$C$5:$F$5,0)+1,FALSE)+MIN(Kruistabel!$C$15,IF($D100="Ja",Kruistabel!$C$13,0)+IF(DI$6="Ja",Kruistabel!$C$14,0)),"")</f>
        <v>#N/A</v>
      </c>
      <c r="DJ100" s="326" t="e">
        <f ca="1">IF(Plananalyse!DJ100=1,VLOOKUP(DJ$5,Kruistabel!$B$6:$F$9,MATCH($C100,Kruistabel!$C$5:$F$5,0)+1,FALSE)+MIN(Kruistabel!$C$15,IF($D100="Ja",Kruistabel!$C$13,0)+IF(DJ$6="Ja",Kruistabel!$C$14,0)),"")</f>
        <v>#N/A</v>
      </c>
      <c r="DK100" s="326" t="e">
        <f ca="1">IF(Plananalyse!DK100=1,VLOOKUP(DK$5,Kruistabel!$B$6:$F$9,MATCH($C100,Kruistabel!$C$5:$F$5,0)+1,FALSE)+MIN(Kruistabel!$C$15,IF($D100="Ja",Kruistabel!$C$13,0)+IF(DK$6="Ja",Kruistabel!$C$14,0)),"")</f>
        <v>#REF!</v>
      </c>
      <c r="DL100" s="326" t="e">
        <f ca="1">IF(Plananalyse!DL100=1,VLOOKUP(DL$5,Kruistabel!$B$6:$F$9,MATCH($C100,Kruistabel!$C$5:$F$5,0)+1,FALSE)+MIN(Kruistabel!$C$15,IF($D100="Ja",Kruistabel!$C$13,0)+IF(DL$6="Ja",Kruistabel!$C$14,0)),"")</f>
        <v>#REF!</v>
      </c>
      <c r="DM100" s="327"/>
      <c r="DN100" s="326" t="e">
        <f ca="1">IF(Plananalyse!DN100=1,VLOOKUP(DN$5,Kruistabel!$B$6:$F$9,MATCH($C100,Kruistabel!$C$5:$F$5,0)+1,FALSE)+MIN(Kruistabel!$C$15,IF($D100="Ja",Kruistabel!$C$13,0)+IF(DN$6="Ja",Kruistabel!$C$14,0)),"")</f>
        <v>#N/A</v>
      </c>
      <c r="DO100" s="326" t="e">
        <f ca="1">IF(Plananalyse!DO100=1,VLOOKUP(DO$5,Kruistabel!$B$6:$F$9,MATCH($C100,Kruistabel!$C$5:$F$5,0)+1,FALSE)+MIN(Kruistabel!$C$15,IF($D100="Ja",Kruistabel!$C$13,0)+IF(DO$6="Ja",Kruistabel!$C$14,0)),"")</f>
        <v>#N/A</v>
      </c>
      <c r="DP100" s="326" t="e">
        <f ca="1">IF(Plananalyse!DP100=1,VLOOKUP(DP$5,Kruistabel!$B$6:$F$9,MATCH($C100,Kruistabel!$C$5:$F$5,0)+1,FALSE)+MIN(Kruistabel!$C$15,IF($D100="Ja",Kruistabel!$C$13,0)+IF(DP$6="Ja",Kruistabel!$C$14,0)),"")</f>
        <v>#N/A</v>
      </c>
      <c r="DQ100" s="326" t="e">
        <f ca="1">IF(Plananalyse!DQ100=1,VLOOKUP(DQ$5,Kruistabel!$B$6:$F$9,MATCH($C100,Kruistabel!$C$5:$F$5,0)+1,FALSE)+MIN(Kruistabel!$C$15,IF($D100="Ja",Kruistabel!$C$13,0)+IF(DQ$6="Ja",Kruistabel!$C$14,0)),"")</f>
        <v>#N/A</v>
      </c>
      <c r="DR100" s="326" t="e">
        <f ca="1">IF(Plananalyse!DR100=1,VLOOKUP(DR$5,Kruistabel!$B$6:$F$9,MATCH($C100,Kruistabel!$C$5:$F$5,0)+1,FALSE)+MIN(Kruistabel!$C$15,IF($D100="Ja",Kruistabel!$C$13,0)+IF(DR$6="Ja",Kruistabel!$C$14,0)),"")</f>
        <v>#N/A</v>
      </c>
      <c r="DS100" s="326" t="e">
        <f ca="1">IF(Plananalyse!DS100=1,VLOOKUP(DS$5,Kruistabel!$B$6:$F$9,MATCH($C100,Kruistabel!$C$5:$F$5,0)+1,FALSE)+MIN(Kruistabel!$C$15,IF($D100="Ja",Kruistabel!$C$13,0)+IF(DS$6="Ja",Kruistabel!$C$14,0)),"")</f>
        <v>#N/A</v>
      </c>
      <c r="DT100" s="326" t="e">
        <f ca="1">IF(Plananalyse!DT100=1,VLOOKUP(DT$5,Kruistabel!$B$6:$F$9,MATCH($C100,Kruistabel!$C$5:$F$5,0)+1,FALSE)+MIN(Kruistabel!$C$15,IF($D100="Ja",Kruistabel!$C$13,0)+IF(DT$6="Ja",Kruistabel!$C$14,0)),"")</f>
        <v>#N/A</v>
      </c>
      <c r="DU100" s="326" t="e">
        <f ca="1">IF(Plananalyse!DU100=1,VLOOKUP(DU$5,Kruistabel!$B$6:$F$9,MATCH($C100,Kruistabel!$C$5:$F$5,0)+1,FALSE)+MIN(Kruistabel!$C$15,IF($D100="Ja",Kruistabel!$C$13,0)+IF(DU$6="Ja",Kruistabel!$C$14,0)),"")</f>
        <v>#N/A</v>
      </c>
      <c r="DV100" s="326" t="e">
        <f ca="1">IF(Plananalyse!DV100=1,VLOOKUP(DV$5,Kruistabel!$B$6:$F$9,MATCH($C100,Kruistabel!$C$5:$F$5,0)+1,FALSE)+MIN(Kruistabel!$C$15,IF($D100="Ja",Kruistabel!$C$13,0)+IF(DV$6="Ja",Kruistabel!$C$14,0)),"")</f>
        <v>#N/A</v>
      </c>
      <c r="DW100" s="326" t="e">
        <f ca="1">IF(Plananalyse!DW100=1,VLOOKUP(DW$5,Kruistabel!$B$6:$F$9,MATCH($C100,Kruistabel!$C$5:$F$5,0)+1,FALSE)+MIN(Kruistabel!$C$15,IF($D100="Ja",Kruistabel!$C$13,0)+IF(DW$6="Ja",Kruistabel!$C$14,0)),"")</f>
        <v>#REF!</v>
      </c>
      <c r="DX100" s="326" t="e">
        <f ca="1">IF(Plananalyse!DX100=1,VLOOKUP(DX$5,Kruistabel!$B$6:$F$9,MATCH($C100,Kruistabel!$C$5:$F$5,0)+1,FALSE)+MIN(Kruistabel!$C$15,IF($D100="Ja",Kruistabel!$C$13,0)+IF(DX$6="Ja",Kruistabel!$C$14,0)),"")</f>
        <v>#REF!</v>
      </c>
      <c r="DY100" s="327"/>
      <c r="DZ100" s="326" t="e">
        <f ca="1">IF(Plananalyse!DZ100=1,VLOOKUP(DZ$5,Kruistabel!$B$6:$F$9,MATCH($C100,Kruistabel!$C$5:$F$5,0)+1,FALSE)+MIN(Kruistabel!$C$15,IF($D100="Ja",Kruistabel!$C$13,0)+IF(DZ$6="Ja",Kruistabel!$C$14,0)),"")</f>
        <v>#N/A</v>
      </c>
      <c r="EA100" s="326" t="e">
        <f ca="1">IF(Plananalyse!EA100=1,VLOOKUP(EA$5,Kruistabel!$B$6:$F$9,MATCH($C100,Kruistabel!$C$5:$F$5,0)+1,FALSE)+MIN(Kruistabel!$C$15,IF($D100="Ja",Kruistabel!$C$13,0)+IF(EA$6="Ja",Kruistabel!$C$14,0)),"")</f>
        <v>#N/A</v>
      </c>
      <c r="EB100" s="326" t="e">
        <f ca="1">IF(Plananalyse!EB100=1,VLOOKUP(EB$5,Kruistabel!$B$6:$F$9,MATCH($C100,Kruistabel!$C$5:$F$5,0)+1,FALSE)+MIN(Kruistabel!$C$15,IF($D100="Ja",Kruistabel!$C$13,0)+IF(EB$6="Ja",Kruistabel!$C$14,0)),"")</f>
        <v>#REF!</v>
      </c>
      <c r="EC100" s="326" t="e">
        <f ca="1">IF(Plananalyse!EC100=1,VLOOKUP(EC$5,Kruistabel!$B$6:$F$9,MATCH($C100,Kruistabel!$C$5:$F$5,0)+1,FALSE)+MIN(Kruistabel!$C$15,IF($D100="Ja",Kruistabel!$C$13,0)+IF(EC$6="Ja",Kruistabel!$C$14,0)),"")</f>
        <v>#REF!</v>
      </c>
      <c r="ED100" s="327"/>
      <c r="EE100" s="326" t="e">
        <f ca="1">IF(Plananalyse!EE100=1,VLOOKUP(EE$5,Kruistabel!$B$6:$F$9,MATCH($C100,Kruistabel!$C$5:$F$5,0)+1,FALSE)+MIN(Kruistabel!$C$15,IF($D100="Ja",Kruistabel!$C$13,0)+IF(EE$6="Ja",Kruistabel!$C$14,0)),"")</f>
        <v>#N/A</v>
      </c>
      <c r="EF100" s="326" t="e">
        <f ca="1">IF(Plananalyse!EF100=1,VLOOKUP(EF$5,Kruistabel!$B$6:$F$9,MATCH($C100,Kruistabel!$C$5:$F$5,0)+1,FALSE)+MIN(Kruistabel!$C$15,IF($D100="Ja",Kruistabel!$C$13,0)+IF(EF$6="Ja",Kruistabel!$C$14,0)),"")</f>
        <v>#N/A</v>
      </c>
      <c r="EG100" s="326" t="e">
        <f ca="1">IF(Plananalyse!EG100=1,VLOOKUP(EG$5,Kruistabel!$B$6:$F$9,MATCH($C100,Kruistabel!$C$5:$F$5,0)+1,FALSE)+MIN(Kruistabel!$C$15,IF($D100="Ja",Kruistabel!$C$13,0)+IF(EG$6="Ja",Kruistabel!$C$14,0)),"")</f>
        <v>#N/A</v>
      </c>
      <c r="EH100" s="326" t="e">
        <f ca="1">IF(Plananalyse!EH100=1,VLOOKUP(EH$5,Kruistabel!$B$6:$F$9,MATCH($C100,Kruistabel!$C$5:$F$5,0)+1,FALSE)+MIN(Kruistabel!$C$15,IF($D100="Ja",Kruistabel!$C$13,0)+IF(EH$6="Ja",Kruistabel!$C$14,0)),"")</f>
        <v>#REF!</v>
      </c>
      <c r="EI100" s="326" t="e">
        <f ca="1">IF(Plananalyse!EI100=1,VLOOKUP(EI$5,Kruistabel!$B$6:$F$9,MATCH($C100,Kruistabel!$C$5:$F$5,0)+1,FALSE)+MIN(Kruistabel!$C$15,IF($D100="Ja",Kruistabel!$C$13,0)+IF(EI$6="Ja",Kruistabel!$C$14,0)),"")</f>
        <v>#REF!</v>
      </c>
      <c r="EJ100" s="331" t="str">
        <f>IF(Plananalyse!EJ100=1,VLOOKUP(EJ$5,Kruistabel!$B$6:$F$9,MATCH($C100,Kruistabel!$C$5:$F$5,0)+1,FALSE)+MIN(Kruistabel!$C$15,IF($D100="Ja",Kruistabel!$C$13,0)+IF(EJ$6="Ja",Kruistabel!$C$14,0)),"")</f>
        <v/>
      </c>
      <c r="EK100" s="164"/>
      <c r="EL100" s="164"/>
      <c r="EM100" s="164"/>
      <c r="EN100" s="164"/>
    </row>
    <row r="101" spans="2:144">
      <c r="B101" s="337" t="s">
        <v>199</v>
      </c>
      <c r="C101" s="160" t="str">
        <f>_xlfn.IFNA(VLOOKUP($B101,Classificatietabel!$B$6:$I$91,C$7,FALSE),"")</f>
        <v>normaal</v>
      </c>
      <c r="D101" s="160" t="str">
        <f>_xlfn.IFNA(VLOOKUP($B101,Classificatietabel!$B$6:$I$91,D$7,FALSE),"")</f>
        <v>neen</v>
      </c>
      <c r="E101" s="119">
        <f>IF(AND(D101="laag",$D$3=1),0,_xlfn.IFNA(IF(VLOOKUP($B101,Classificatietabel!$B$6:$H$91,$E$5,FALSE)="Ja",1,0),""))</f>
        <v>1</v>
      </c>
      <c r="F101" s="163"/>
      <c r="G101" s="326">
        <f>IF(Plananalyse!G101=1,VLOOKUP(G$5,Kruistabel!$B$6:$F$9,MATCH($C101,Kruistabel!$C$5:$F$5,0)+1,FALSE)+MIN(Kruistabel!$C$15,IF($D101="Ja",Kruistabel!$C$13,0)+IF(G$6="Ja",Kruistabel!$C$14,0)),"")</f>
        <v>28</v>
      </c>
      <c r="H101" s="326">
        <f>IF(Plananalyse!H101=1,VLOOKUP(H$5,Kruistabel!$B$6:$F$9,MATCH($C101,Kruistabel!$C$5:$F$5,0)+1,FALSE)+MIN(Kruistabel!$C$15,IF($D101="Ja",Kruistabel!$C$13,0)+IF(H$6="Ja",Kruistabel!$C$14,0)),"")</f>
        <v>28</v>
      </c>
      <c r="I101" s="326">
        <f>IF(Plananalyse!I101=1,VLOOKUP(I$5,Kruistabel!$B$6:$F$9,MATCH($C101,Kruistabel!$C$5:$F$5,0)+1,FALSE)+MIN(Kruistabel!$C$15,IF($D101="Ja",Kruistabel!$C$13,0)+IF(I$6="Ja",Kruistabel!$C$14,0)),"")</f>
        <v>40</v>
      </c>
      <c r="J101" s="326">
        <f>IF(Plananalyse!J101=1,VLOOKUP(J$5,Kruistabel!$B$6:$F$9,MATCH($C101,Kruistabel!$C$5:$F$5,0)+1,FALSE)+MIN(Kruistabel!$C$15,IF($D101="Ja",Kruistabel!$C$13,0)+IF(J$6="Ja",Kruistabel!$C$14,0)),"")</f>
        <v>28</v>
      </c>
      <c r="K101" s="326">
        <f>IF(Plananalyse!K101=1,VLOOKUP(K$5,Kruistabel!$B$6:$F$9,MATCH($C101,Kruistabel!$C$5:$F$5,0)+1,FALSE)+MIN(Kruistabel!$C$15,IF($D101="Ja",Kruistabel!$C$13,0)+IF(K$6="Ja",Kruistabel!$C$14,0)),"")</f>
        <v>28</v>
      </c>
      <c r="L101" s="326">
        <f>IF(Plananalyse!L101=1,VLOOKUP(L$5,Kruistabel!$B$6:$F$9,MATCH($C101,Kruistabel!$C$5:$F$5,0)+1,FALSE)+MIN(Kruistabel!$C$15,IF($D101="Ja",Kruistabel!$C$13,0)+IF(L$6="Ja",Kruistabel!$C$14,0)),"")</f>
        <v>28</v>
      </c>
      <c r="M101" s="326">
        <f>IF(Plananalyse!M101=1,VLOOKUP(M$5,Kruistabel!$B$6:$F$9,MATCH($C101,Kruistabel!$C$5:$F$5,0)+1,FALSE)+MIN(Kruistabel!$C$15,IF($D101="Ja",Kruistabel!$C$13,0)+IF(M$6="Ja",Kruistabel!$C$14,0)),"")</f>
        <v>44</v>
      </c>
      <c r="N101" s="326">
        <f>IF(Plananalyse!N101=1,VLOOKUP(N$5,Kruistabel!$B$6:$F$9,MATCH($C101,Kruistabel!$C$5:$F$5,0)+1,FALSE)+MIN(Kruistabel!$C$15,IF($D101="Ja",Kruistabel!$C$13,0)+IF(N$6="Ja",Kruistabel!$C$14,0)),"")</f>
        <v>44</v>
      </c>
      <c r="O101" s="326">
        <f>IF(Plananalyse!O101=1,VLOOKUP(O$5,Kruistabel!$B$6:$F$9,MATCH($C101,Kruistabel!$C$5:$F$5,0)+1,FALSE)+MIN(Kruistabel!$C$15,IF($D101="Ja",Kruistabel!$C$13,0)+IF(O$6="Ja",Kruistabel!$C$14,0)),"")</f>
        <v>44</v>
      </c>
      <c r="P101" s="326">
        <f>IF(Plananalyse!P101=1,VLOOKUP(P$5,Kruistabel!$B$6:$F$9,MATCH($C101,Kruistabel!$C$5:$F$5,0)+1,FALSE)+MIN(Kruistabel!$C$15,IF($D101="Ja",Kruistabel!$C$13,0)+IF(P$6="Ja",Kruistabel!$C$14,0)),"")</f>
        <v>48</v>
      </c>
      <c r="Q101" s="326">
        <f>IF(Plananalyse!Q101=1,VLOOKUP(Q$5,Kruistabel!$B$6:$F$9,MATCH($C101,Kruistabel!$C$5:$F$5,0)+1,FALSE)+MIN(Kruistabel!$C$15,IF($D101="Ja",Kruistabel!$C$13,0)+IF(Q$6="Ja",Kruistabel!$C$14,0)),"")</f>
        <v>40</v>
      </c>
      <c r="R101" s="326">
        <f>IF(Plananalyse!R101=1,VLOOKUP(R$5,Kruistabel!$B$6:$F$9,MATCH($C101,Kruistabel!$C$5:$F$5,0)+1,FALSE)+MIN(Kruistabel!$C$15,IF($D101="Ja",Kruistabel!$C$13,0)+IF(R$6="Ja",Kruistabel!$C$14,0)),"")</f>
        <v>44</v>
      </c>
      <c r="S101" s="326">
        <f>IF(Plananalyse!S101=1,VLOOKUP(S$5,Kruistabel!$B$6:$F$9,MATCH($C101,Kruistabel!$C$5:$F$5,0)+1,FALSE)+MIN(Kruistabel!$C$15,IF($D101="Ja",Kruistabel!$C$13,0)+IF(S$6="Ja",Kruistabel!$C$14,0)),"")</f>
        <v>28</v>
      </c>
      <c r="T101" s="326">
        <f>IF(Plananalyse!T101=1,VLOOKUP(T$5,Kruistabel!$B$6:$F$9,MATCH($C101,Kruistabel!$C$5:$F$5,0)+1,FALSE)+MIN(Kruistabel!$C$15,IF($D101="Ja",Kruistabel!$C$13,0)+IF(T$6="Ja",Kruistabel!$C$14,0)),"")</f>
        <v>28</v>
      </c>
      <c r="U101" s="326">
        <f>IF(Plananalyse!U101=1,VLOOKUP(U$5,Kruistabel!$B$6:$F$9,MATCH($C101,Kruistabel!$C$5:$F$5,0)+1,FALSE)+MIN(Kruistabel!$C$15,IF($D101="Ja",Kruistabel!$C$13,0)+IF(U$6="Ja",Kruistabel!$C$14,0)),"")</f>
        <v>28</v>
      </c>
      <c r="V101" s="326">
        <f>IF(Plananalyse!V101=1,VLOOKUP(V$5,Kruistabel!$B$6:$F$9,MATCH($C101,Kruistabel!$C$5:$F$5,0)+1,FALSE)+MIN(Kruistabel!$C$15,IF($D101="Ja",Kruistabel!$C$13,0)+IF(V$6="Ja",Kruistabel!$C$14,0)),"")</f>
        <v>28</v>
      </c>
      <c r="W101" s="326">
        <f>IF(Plananalyse!W101=1,VLOOKUP(W$5,Kruistabel!$B$6:$F$9,MATCH($C101,Kruistabel!$C$5:$F$5,0)+1,FALSE)+MIN(Kruistabel!$C$15,IF($D101="Ja",Kruistabel!$C$13,0)+IF(W$6="Ja",Kruistabel!$C$14,0)),"")</f>
        <v>28</v>
      </c>
      <c r="X101" s="326">
        <f>IF(Plananalyse!X101=1,VLOOKUP(X$5,Kruistabel!$B$6:$F$9,MATCH($C101,Kruistabel!$C$5:$F$5,0)+1,FALSE)+MIN(Kruistabel!$C$15,IF($D101="Ja",Kruistabel!$C$13,0)+IF(X$6="Ja",Kruistabel!$C$14,0)),"")</f>
        <v>28</v>
      </c>
      <c r="Y101" s="326">
        <f>IF(Plananalyse!Y101=1,VLOOKUP(Y$5,Kruistabel!$B$6:$F$9,MATCH($C101,Kruistabel!$C$5:$F$5,0)+1,FALSE)+MIN(Kruistabel!$C$15,IF($D101="Ja",Kruistabel!$C$13,0)+IF(Y$6="Ja",Kruistabel!$C$14,0)),"")</f>
        <v>40</v>
      </c>
      <c r="Z101" s="326">
        <f>IF(Plananalyse!Z101=1,VLOOKUP(Z$5,Kruistabel!$B$6:$F$9,MATCH($C101,Kruistabel!$C$5:$F$5,0)+1,FALSE)+MIN(Kruistabel!$C$15,IF($D101="Ja",Kruistabel!$C$13,0)+IF(Z$6="Ja",Kruistabel!$C$14,0)),"")</f>
        <v>28</v>
      </c>
      <c r="AA101" s="326">
        <f>IF(Plananalyse!AA101=1,VLOOKUP(AA$5,Kruistabel!$B$6:$F$9,MATCH($C101,Kruistabel!$C$5:$F$5,0)+1,FALSE)+MIN(Kruistabel!$C$15,IF($D101="Ja",Kruistabel!$C$13,0)+IF(AA$6="Ja",Kruistabel!$C$14,0)),"")</f>
        <v>28</v>
      </c>
      <c r="AB101" s="326">
        <f>IF(Plananalyse!AB101=1,VLOOKUP(AB$5,Kruistabel!$B$6:$F$9,MATCH($C101,Kruistabel!$C$5:$F$5,0)+1,FALSE)+MIN(Kruistabel!$C$15,IF($D101="Ja",Kruistabel!$C$13,0)+IF(AB$6="Ja",Kruistabel!$C$14,0)),"")</f>
        <v>28</v>
      </c>
      <c r="AC101" s="326">
        <f>IF(Plananalyse!AC101=1,VLOOKUP(AC$5,Kruistabel!$B$6:$F$9,MATCH($C101,Kruistabel!$C$5:$F$5,0)+1,FALSE)+MIN(Kruistabel!$C$15,IF($D101="Ja",Kruistabel!$C$13,0)+IF(AC$6="Ja",Kruistabel!$C$14,0)),"")</f>
        <v>28</v>
      </c>
      <c r="AD101" s="326">
        <f>IF(Plananalyse!AD101=1,VLOOKUP(AD$5,Kruistabel!$B$6:$F$9,MATCH($C101,Kruistabel!$C$5:$F$5,0)+1,FALSE)+MIN(Kruistabel!$C$15,IF($D101="Ja",Kruistabel!$C$13,0)+IF(AD$6="Ja",Kruistabel!$C$14,0)),"")</f>
        <v>28</v>
      </c>
      <c r="AE101" s="326">
        <f>IF(Plananalyse!AE101=1,VLOOKUP(AE$5,Kruistabel!$B$6:$F$9,MATCH($C101,Kruistabel!$C$5:$F$5,0)+1,FALSE)+MIN(Kruistabel!$C$15,IF($D101="Ja",Kruistabel!$C$13,0)+IF(AE$6="Ja",Kruistabel!$C$14,0)),"")</f>
        <v>28</v>
      </c>
      <c r="AF101" s="326">
        <f>IF(Plananalyse!AF101=1,VLOOKUP(AF$5,Kruistabel!$B$6:$F$9,MATCH($C101,Kruistabel!$C$5:$F$5,0)+1,FALSE)+MIN(Kruistabel!$C$15,IF($D101="Ja",Kruistabel!$C$13,0)+IF(AF$6="Ja",Kruistabel!$C$14,0)),"")</f>
        <v>28</v>
      </c>
      <c r="AG101" s="326">
        <f>IF(Plananalyse!AG101=1,VLOOKUP(AG$5,Kruistabel!$B$6:$F$9,MATCH($C101,Kruistabel!$C$5:$F$5,0)+1,FALSE)+MIN(Kruistabel!$C$15,IF($D101="Ja",Kruistabel!$C$13,0)+IF(AG$6="Ja",Kruistabel!$C$14,0)),"")</f>
        <v>28</v>
      </c>
      <c r="AH101" s="326">
        <f>IF(Plananalyse!AH101=1,VLOOKUP(AH$5,Kruistabel!$B$6:$F$9,MATCH($C101,Kruistabel!$C$5:$F$5,0)+1,FALSE)+MIN(Kruistabel!$C$15,IF($D101="Ja",Kruistabel!$C$13,0)+IF(AH$6="Ja",Kruistabel!$C$14,0)),"")</f>
        <v>28</v>
      </c>
      <c r="AI101" s="326">
        <f>IF(Plananalyse!AI101=1,VLOOKUP(AI$5,Kruistabel!$B$6:$F$9,MATCH($C101,Kruistabel!$C$5:$F$5,0)+1,FALSE)+MIN(Kruistabel!$C$15,IF($D101="Ja",Kruistabel!$C$13,0)+IF(AI$6="Ja",Kruistabel!$C$14,0)),"")</f>
        <v>28</v>
      </c>
      <c r="AJ101" s="326">
        <f>IF(Plananalyse!AJ101=1,VLOOKUP(AJ$5,Kruistabel!$B$6:$F$9,MATCH($C101,Kruistabel!$C$5:$F$5,0)+1,FALSE)+MIN(Kruistabel!$C$15,IF($D101="Ja",Kruistabel!$C$13,0)+IF(AJ$6="Ja",Kruistabel!$C$14,0)),"")</f>
        <v>28</v>
      </c>
      <c r="AK101" s="326">
        <f>IF(Plananalyse!AK101=1,VLOOKUP(AK$5,Kruistabel!$B$6:$F$9,MATCH($C101,Kruistabel!$C$5:$F$5,0)+1,FALSE)+MIN(Kruistabel!$C$15,IF($D101="Ja",Kruistabel!$C$13,0)+IF(AK$6="Ja",Kruistabel!$C$14,0)),"")</f>
        <v>42</v>
      </c>
      <c r="AL101" s="326">
        <f>IF(Plananalyse!AL101=1,VLOOKUP(AL$5,Kruistabel!$B$6:$F$9,MATCH($C101,Kruistabel!$C$5:$F$5,0)+1,FALSE)+MIN(Kruistabel!$C$15,IF($D101="Ja",Kruistabel!$C$13,0)+IF(AL$6="Ja",Kruistabel!$C$14,0)),"")</f>
        <v>28</v>
      </c>
      <c r="AM101" s="326">
        <f>IF(Plananalyse!AM101=1,VLOOKUP(AM$5,Kruistabel!$B$6:$F$9,MATCH($C101,Kruistabel!$C$5:$F$5,0)+1,FALSE)+MIN(Kruistabel!$C$15,IF($D101="Ja",Kruistabel!$C$13,0)+IF(AM$6="Ja",Kruistabel!$C$14,0)),"")</f>
        <v>28</v>
      </c>
      <c r="AN101" s="327"/>
      <c r="AO101" s="326">
        <f>IF(Plananalyse!AO101=1,VLOOKUP(AO$5,Kruistabel!$B$6:$F$9,MATCH($C101,Kruistabel!$C$5:$F$5,0)+1,FALSE)+MIN(Kruistabel!$C$15,IF($D101="Ja",Kruistabel!$C$13,0)+IF(AO$6="Ja",Kruistabel!$C$14,0)),"")</f>
        <v>42</v>
      </c>
      <c r="AP101" s="326">
        <f>IF(Plananalyse!AP101=1,VLOOKUP(AP$5,Kruistabel!$B$6:$F$9,MATCH($C101,Kruistabel!$C$5:$F$5,0)+1,FALSE)+MIN(Kruistabel!$C$15,IF($D101="Ja",Kruistabel!$C$13,0)+IF(AP$6="Ja",Kruistabel!$C$14,0)),"")</f>
        <v>42</v>
      </c>
      <c r="AQ101" s="326">
        <f>IF(Plananalyse!AQ101=1,VLOOKUP(AQ$5,Kruistabel!$B$6:$F$9,MATCH($C101,Kruistabel!$C$5:$F$5,0)+1,FALSE)+MIN(Kruistabel!$C$15,IF($D101="Ja",Kruistabel!$C$13,0)+IF(AQ$6="Ja",Kruistabel!$C$14,0)),"")</f>
        <v>42</v>
      </c>
      <c r="AR101" s="326">
        <f>IF(Plananalyse!AR101=1,VLOOKUP(AR$5,Kruistabel!$B$6:$F$9,MATCH($C101,Kruistabel!$C$5:$F$5,0)+1,FALSE)+MIN(Kruistabel!$C$15,IF($D101="Ja",Kruistabel!$C$13,0)+IF(AR$6="Ja",Kruistabel!$C$14,0)),"")</f>
        <v>46</v>
      </c>
      <c r="AS101" s="326">
        <f>IF(Plananalyse!AS101=1,VLOOKUP(AS$5,Kruistabel!$B$6:$F$9,MATCH($C101,Kruistabel!$C$5:$F$5,0)+1,FALSE)+MIN(Kruistabel!$C$15,IF($D101="Ja",Kruistabel!$C$13,0)+IF(AS$6="Ja",Kruistabel!$C$14,0)),"")</f>
        <v>42</v>
      </c>
      <c r="AT101" s="326">
        <f>IF(Plananalyse!AT101=1,VLOOKUP(AT$5,Kruistabel!$B$6:$F$9,MATCH($C101,Kruistabel!$C$5:$F$5,0)+1,FALSE)+MIN(Kruistabel!$C$15,IF($D101="Ja",Kruistabel!$C$13,0)+IF(AT$6="Ja",Kruistabel!$C$14,0)),"")</f>
        <v>46</v>
      </c>
      <c r="AU101" s="326">
        <f>IF(Plananalyse!AU101=1,VLOOKUP(AU$5,Kruistabel!$B$6:$F$9,MATCH($C101,Kruistabel!$C$5:$F$5,0)+1,FALSE)+MIN(Kruistabel!$C$15,IF($D101="Ja",Kruistabel!$C$13,0)+IF(AU$6="Ja",Kruistabel!$C$14,0)),"")</f>
        <v>28</v>
      </c>
      <c r="AV101" s="326">
        <f>IF(Plananalyse!AV101=1,VLOOKUP(AV$5,Kruistabel!$B$6:$F$9,MATCH($C101,Kruistabel!$C$5:$F$5,0)+1,FALSE)+MIN(Kruistabel!$C$15,IF($D101="Ja",Kruistabel!$C$13,0)+IF(AV$6="Ja",Kruistabel!$C$14,0)),"")</f>
        <v>42</v>
      </c>
      <c r="AW101" s="326">
        <f>IF(Plananalyse!AW101=1,VLOOKUP(AW$5,Kruistabel!$B$6:$F$9,MATCH($C101,Kruistabel!$C$5:$F$5,0)+1,FALSE)+MIN(Kruistabel!$C$15,IF($D101="Ja",Kruistabel!$C$13,0)+IF(AW$6="Ja",Kruistabel!$C$14,0)),"")</f>
        <v>28</v>
      </c>
      <c r="AX101" s="326">
        <f>IF(Plananalyse!AX101=1,VLOOKUP(AX$5,Kruistabel!$B$6:$F$9,MATCH($C101,Kruistabel!$C$5:$F$5,0)+1,FALSE)+MIN(Kruistabel!$C$15,IF($D101="Ja",Kruistabel!$C$13,0)+IF(AX$6="Ja",Kruistabel!$C$14,0)),"")</f>
        <v>28</v>
      </c>
      <c r="AY101" s="327"/>
      <c r="AZ101" s="326">
        <f>IF(Plananalyse!AZ101=1,VLOOKUP(AZ$5,Kruistabel!$B$6:$F$9,MATCH($C101,Kruistabel!$C$5:$F$5,0)+1,FALSE)+MIN(Kruistabel!$C$15,IF($D101="Ja",Kruistabel!$C$13,0)+IF(AZ$6="Ja",Kruistabel!$C$14,0)),"")</f>
        <v>28</v>
      </c>
      <c r="BA101" s="326">
        <f>IF(Plananalyse!BA101=1,VLOOKUP(BA$5,Kruistabel!$B$6:$F$9,MATCH($C101,Kruistabel!$C$5:$F$5,0)+1,FALSE)+MIN(Kruistabel!$C$15,IF($D101="Ja",Kruistabel!$C$13,0)+IF(BA$6="Ja",Kruistabel!$C$14,0)),"")</f>
        <v>28</v>
      </c>
      <c r="BB101" s="326">
        <f>IF(Plananalyse!BB101=1,VLOOKUP(BB$5,Kruistabel!$B$6:$F$9,MATCH($C101,Kruistabel!$C$5:$F$5,0)+1,FALSE)+MIN(Kruistabel!$C$15,IF($D101="Ja",Kruistabel!$C$13,0)+IF(BB$6="Ja",Kruistabel!$C$14,0)),"")</f>
        <v>40</v>
      </c>
      <c r="BC101" s="326">
        <f>IF(Plananalyse!BC101=1,VLOOKUP(BC$5,Kruistabel!$B$6:$F$9,MATCH($C101,Kruistabel!$C$5:$F$5,0)+1,FALSE)+MIN(Kruistabel!$C$15,IF($D101="Ja",Kruistabel!$C$13,0)+IF(BC$6="Ja",Kruistabel!$C$14,0)),"")</f>
        <v>40</v>
      </c>
      <c r="BD101" s="326">
        <f>IF(Plananalyse!BD101=1,VLOOKUP(BD$5,Kruistabel!$B$6:$F$9,MATCH($C101,Kruistabel!$C$5:$F$5,0)+1,FALSE)+MIN(Kruistabel!$C$15,IF($D101="Ja",Kruistabel!$C$13,0)+IF(BD$6="Ja",Kruistabel!$C$14,0)),"")</f>
        <v>28</v>
      </c>
      <c r="BE101" s="326">
        <f>IF(Plananalyse!BE101=1,VLOOKUP(BE$5,Kruistabel!$B$6:$F$9,MATCH($C101,Kruistabel!$C$5:$F$5,0)+1,FALSE)+MIN(Kruistabel!$C$15,IF($D101="Ja",Kruistabel!$C$13,0)+IF(BE$6="Ja",Kruistabel!$C$14,0)),"")</f>
        <v>28</v>
      </c>
      <c r="BF101" s="326">
        <f>IF(Plananalyse!BF101=1,VLOOKUP(BF$5,Kruistabel!$B$6:$F$9,MATCH($C101,Kruistabel!$C$5:$F$5,0)+1,FALSE)+MIN(Kruistabel!$C$15,IF($D101="Ja",Kruistabel!$C$13,0)+IF(BF$6="Ja",Kruistabel!$C$14,0)),"")</f>
        <v>28</v>
      </c>
      <c r="BG101" s="326">
        <f>IF(Plananalyse!BG101=1,VLOOKUP(BG$5,Kruistabel!$B$6:$F$9,MATCH($C101,Kruistabel!$C$5:$F$5,0)+1,FALSE)+MIN(Kruistabel!$C$15,IF($D101="Ja",Kruistabel!$C$13,0)+IF(BG$6="Ja",Kruistabel!$C$14,0)),"")</f>
        <v>28</v>
      </c>
      <c r="BH101" s="326">
        <f>IF(Plananalyse!BH101=1,VLOOKUP(BH$5,Kruistabel!$B$6:$F$9,MATCH($C101,Kruistabel!$C$5:$F$5,0)+1,FALSE)+MIN(Kruistabel!$C$15,IF($D101="Ja",Kruistabel!$C$13,0)+IF(BH$6="Ja",Kruistabel!$C$14,0)),"")</f>
        <v>28</v>
      </c>
      <c r="BI101" s="327"/>
      <c r="BJ101" s="326" t="e">
        <f>IF(Plananalyse!BJ101=1,VLOOKUP(BJ$5,Kruistabel!$B$6:$F$9,MATCH($C101,Kruistabel!$C$5:$F$5,0)+1,FALSE)+MIN(Kruistabel!$C$15,IF($D101="Ja",Kruistabel!$C$13,0)+IF(BJ$6="Ja",Kruistabel!$C$14,0)),"")</f>
        <v>#N/A</v>
      </c>
      <c r="BK101" s="326" t="e">
        <f>IF(Plananalyse!BK101=1,VLOOKUP(BK$5,Kruistabel!$B$6:$F$9,MATCH($C101,Kruistabel!$C$5:$F$5,0)+1,FALSE)+MIN(Kruistabel!$C$15,IF($D101="Ja",Kruistabel!$C$13,0)+IF(BK$6="Ja",Kruistabel!$C$14,0)),"")</f>
        <v>#N/A</v>
      </c>
      <c r="BL101" s="326" t="e">
        <f>IF(Plananalyse!BL101=1,VLOOKUP(BL$5,Kruistabel!$B$6:$F$9,MATCH($C101,Kruistabel!$C$5:$F$5,0)+1,FALSE)+MIN(Kruistabel!$C$15,IF($D101="Ja",Kruistabel!$C$13,0)+IF(BL$6="Ja",Kruistabel!$C$14,0)),"")</f>
        <v>#N/A</v>
      </c>
      <c r="BM101" s="326" t="e">
        <f>IF(Plananalyse!BM101=1,VLOOKUP(BM$5,Kruistabel!$B$6:$F$9,MATCH($C101,Kruistabel!$C$5:$F$5,0)+1,FALSE)+MIN(Kruistabel!$C$15,IF($D101="Ja",Kruistabel!$C$13,0)+IF(BM$6="Ja",Kruistabel!$C$14,0)),"")</f>
        <v>#N/A</v>
      </c>
      <c r="BN101" s="326" t="e">
        <f>IF(Plananalyse!BN101=1,VLOOKUP(BN$5,Kruistabel!$B$6:$F$9,MATCH($C101,Kruistabel!$C$5:$F$5,0)+1,FALSE)+MIN(Kruistabel!$C$15,IF($D101="Ja",Kruistabel!$C$13,0)+IF(BN$6="Ja",Kruistabel!$C$14,0)),"")</f>
        <v>#N/A</v>
      </c>
      <c r="BO101" s="326" t="e">
        <f>IF(Plananalyse!BO101=1,VLOOKUP(BO$5,Kruistabel!$B$6:$F$9,MATCH($C101,Kruistabel!$C$5:$F$5,0)+1,FALSE)+MIN(Kruistabel!$C$15,IF($D101="Ja",Kruistabel!$C$13,0)+IF(BO$6="Ja",Kruistabel!$C$14,0)),"")</f>
        <v>#N/A</v>
      </c>
      <c r="BP101" s="326" t="e">
        <f>IF(Plananalyse!BP101=1,VLOOKUP(BP$5,Kruistabel!$B$6:$F$9,MATCH($C101,Kruistabel!$C$5:$F$5,0)+1,FALSE)+MIN(Kruistabel!$C$15,IF($D101="Ja",Kruistabel!$C$13,0)+IF(BP$6="Ja",Kruistabel!$C$14,0)),"")</f>
        <v>#N/A</v>
      </c>
      <c r="BQ101" s="326" t="e">
        <f>IF(Plananalyse!BQ101=1,VLOOKUP(BQ$5,Kruistabel!$B$6:$F$9,MATCH($C101,Kruistabel!$C$5:$F$5,0)+1,FALSE)+MIN(Kruistabel!$C$15,IF($D101="Ja",Kruistabel!$C$13,0)+IF(BQ$6="Ja",Kruistabel!$C$14,0)),"")</f>
        <v>#N/A</v>
      </c>
      <c r="BR101" s="326" t="e">
        <f>IF(Plananalyse!BR101=1,VLOOKUP(BR$5,Kruistabel!$B$6:$F$9,MATCH($C101,Kruistabel!$C$5:$F$5,0)+1,FALSE)+MIN(Kruistabel!$C$15,IF($D101="Ja",Kruistabel!$C$13,0)+IF(BR$6="Ja",Kruistabel!$C$14,0)),"")</f>
        <v>#REF!</v>
      </c>
      <c r="BS101" s="326" t="e">
        <f>IF(Plananalyse!BS101=1,VLOOKUP(BS$5,Kruistabel!$B$6:$F$9,MATCH($C101,Kruistabel!$C$5:$F$5,0)+1,FALSE)+MIN(Kruistabel!$C$15,IF($D101="Ja",Kruistabel!$C$13,0)+IF(BS$6="Ja",Kruistabel!$C$14,0)),"")</f>
        <v>#REF!</v>
      </c>
      <c r="BT101" s="65"/>
      <c r="BU101" s="231">
        <f>IF(Plananalyse!BU101=1,VLOOKUP(BU$5,Kruistabel!$B$6:$F$9,MATCH($C101,Kruistabel!$C$5:$F$5,0)+1,FALSE)+MIN(Kruistabel!$C$15,IF($D101="Ja",Kruistabel!$C$13,0)+IF(BU$6="Ja",Kruistabel!$C$14,0)),"")</f>
        <v>28</v>
      </c>
      <c r="BV101" s="326">
        <f>IF(Plananalyse!BV101=1,VLOOKUP(BV$5,Kruistabel!$B$6:$F$9,MATCH($C101,Kruistabel!$C$5:$F$5,0)+1,FALSE)+MIN(Kruistabel!$C$15,IF($D101="Ja",Kruistabel!$C$13,0)+IF(BV$6="Ja",Kruistabel!$C$14,0)),"")</f>
        <v>44</v>
      </c>
      <c r="BW101" s="326">
        <f>IF(Plananalyse!BW101=1,VLOOKUP(BW$5,Kruistabel!$B$6:$F$9,MATCH($C101,Kruistabel!$C$5:$F$5,0)+1,FALSE)+MIN(Kruistabel!$C$15,IF($D101="Ja",Kruistabel!$C$13,0)+IF(BW$6="Ja",Kruistabel!$C$14,0)),"")</f>
        <v>28</v>
      </c>
      <c r="BX101" s="326">
        <f>IF(Plananalyse!BX101=1,VLOOKUP(BX$5,Kruistabel!$B$6:$F$9,MATCH($C101,Kruistabel!$C$5:$F$5,0)+1,FALSE)+MIN(Kruistabel!$C$15,IF($D101="Ja",Kruistabel!$C$13,0)+IF(BX$6="Ja",Kruistabel!$C$14,0)),"")</f>
        <v>28</v>
      </c>
      <c r="BY101" s="327"/>
      <c r="BZ101" s="326" t="e">
        <f>IF(Plananalyse!BZ101=1,VLOOKUP(BZ$5,Kruistabel!$B$6:$F$9,MATCH($C101,Kruistabel!$C$5:$F$5,0)+1,FALSE)+MIN(Kruistabel!$C$15,IF($D101="Ja",Kruistabel!$C$13,0)+IF(BZ$6="Ja",Kruistabel!$C$14,0)),"")</f>
        <v>#N/A</v>
      </c>
      <c r="CA101" s="326" t="e">
        <f>IF(Plananalyse!CA101=1,VLOOKUP(CA$5,Kruistabel!$B$6:$F$9,MATCH($C101,Kruistabel!$C$5:$F$5,0)+1,FALSE)+MIN(Kruistabel!$C$15,IF($D101="Ja",Kruistabel!$C$13,0)+IF(CA$6="Ja",Kruistabel!$C$14,0)),"")</f>
        <v>#N/A</v>
      </c>
      <c r="CB101" s="326" t="e">
        <f>IF(Plananalyse!CB101=1,VLOOKUP(CB$5,Kruistabel!$B$6:$F$9,MATCH($C101,Kruistabel!$C$5:$F$5,0)+1,FALSE)+MIN(Kruistabel!$C$15,IF($D101="Ja",Kruistabel!$C$13,0)+IF(CB$6="Ja",Kruistabel!$C$14,0)),"")</f>
        <v>#N/A</v>
      </c>
      <c r="CC101" s="326" t="e">
        <f>IF(Plananalyse!CC101=1,VLOOKUP(CC$5,Kruistabel!$B$6:$F$9,MATCH($C101,Kruistabel!$C$5:$F$5,0)+1,FALSE)+MIN(Kruistabel!$C$15,IF($D101="Ja",Kruistabel!$C$13,0)+IF(CC$6="Ja",Kruistabel!$C$14,0)),"")</f>
        <v>#N/A</v>
      </c>
      <c r="CD101" s="326" t="e">
        <f>IF(Plananalyse!CD101=1,VLOOKUP(CD$5,Kruistabel!$B$6:$F$9,MATCH($C101,Kruistabel!$C$5:$F$5,0)+1,FALSE)+MIN(Kruistabel!$C$15,IF($D101="Ja",Kruistabel!$C$13,0)+IF(CD$6="Ja",Kruistabel!$C$14,0)),"")</f>
        <v>#N/A</v>
      </c>
      <c r="CE101" s="326" t="e">
        <f>IF(Plananalyse!CE101=1,VLOOKUP(CE$5,Kruistabel!$B$6:$F$9,MATCH($C101,Kruistabel!$C$5:$F$5,0)+1,FALSE)+MIN(Kruistabel!$C$15,IF($D101="Ja",Kruistabel!$C$13,0)+IF(CE$6="Ja",Kruistabel!$C$14,0)),"")</f>
        <v>#N/A</v>
      </c>
      <c r="CF101" s="326" t="e">
        <f>IF(Plananalyse!CF101=1,VLOOKUP(CF$5,Kruistabel!$B$6:$F$9,MATCH($C101,Kruistabel!$C$5:$F$5,0)+1,FALSE)+MIN(Kruistabel!$C$15,IF($D101="Ja",Kruistabel!$C$13,0)+IF(CF$6="Ja",Kruistabel!$C$14,0)),"")</f>
        <v>#N/A</v>
      </c>
      <c r="CG101" s="326" t="e">
        <f>IF(Plananalyse!CG101=1,VLOOKUP(CG$5,Kruistabel!$B$6:$F$9,MATCH($C101,Kruistabel!$C$5:$F$5,0)+1,FALSE)+MIN(Kruistabel!$C$15,IF($D101="Ja",Kruistabel!$C$13,0)+IF(CG$6="Ja",Kruistabel!$C$14,0)),"")</f>
        <v>#REF!</v>
      </c>
      <c r="CH101" s="326" t="e">
        <f>IF(Plananalyse!CH101=1,VLOOKUP(CH$5,Kruistabel!$B$6:$F$9,MATCH($C101,Kruistabel!$C$5:$F$5,0)+1,FALSE)+MIN(Kruistabel!$C$15,IF($D101="Ja",Kruistabel!$C$13,0)+IF(CH$6="Ja",Kruistabel!$C$14,0)),"")</f>
        <v>#REF!</v>
      </c>
      <c r="CI101" s="65"/>
      <c r="CJ101" s="326">
        <f>IF(Plananalyse!CJ101=1,VLOOKUP(CJ$5,Kruistabel!$B$6:$F$9,MATCH($C101,Kruistabel!$C$5:$F$5,0)+1,FALSE)+MIN(Kruistabel!$C$15,IF($D101="Ja",Kruistabel!$C$13,0)+IF(CJ$6="Ja",Kruistabel!$C$14,0)),"")</f>
        <v>44</v>
      </c>
      <c r="CK101" s="326">
        <f>IF(Plananalyse!CK101=1,VLOOKUP(CK$5,Kruistabel!$B$6:$F$9,MATCH($C101,Kruistabel!$C$5:$F$5,0)+1,FALSE)+MIN(Kruistabel!$C$15,IF($D101="Ja",Kruistabel!$C$13,0)+IF(CK$6="Ja",Kruistabel!$C$14,0)),"")</f>
        <v>44</v>
      </c>
      <c r="CL101" s="326">
        <f>IF(Plananalyse!CL101=1,VLOOKUP(CL$5,Kruistabel!$B$6:$F$9,MATCH($C101,Kruistabel!$C$5:$F$5,0)+1,FALSE)+MIN(Kruistabel!$C$15,IF($D101="Ja",Kruistabel!$C$13,0)+IF(CL$6="Ja",Kruistabel!$C$14,0)),"")</f>
        <v>28</v>
      </c>
      <c r="CM101" s="326">
        <f>IF(Plananalyse!CM101=1,VLOOKUP(CM$5,Kruistabel!$B$6:$F$9,MATCH($C101,Kruistabel!$C$5:$F$5,0)+1,FALSE)+MIN(Kruistabel!$C$15,IF($D101="Ja",Kruistabel!$C$13,0)+IF(CM$6="Ja",Kruistabel!$C$14,0)),"")</f>
        <v>48</v>
      </c>
      <c r="CN101" s="326">
        <f>IF(Plananalyse!CN101=1,VLOOKUP(CN$5,Kruistabel!$B$6:$F$9,MATCH($C101,Kruistabel!$C$5:$F$5,0)+1,FALSE)+MIN(Kruistabel!$C$15,IF($D101="Ja",Kruistabel!$C$13,0)+IF(CN$6="Ja",Kruistabel!$C$14,0)),"")</f>
        <v>48</v>
      </c>
      <c r="CO101" s="326">
        <f>IF(Plananalyse!CO101=1,VLOOKUP(CO$5,Kruistabel!$B$6:$F$9,MATCH($C101,Kruistabel!$C$5:$F$5,0)+1,FALSE)+MIN(Kruistabel!$C$15,IF($D101="Ja",Kruistabel!$C$13,0)+IF(CO$6="Ja",Kruistabel!$C$14,0)),"")</f>
        <v>40</v>
      </c>
      <c r="CP101" s="326">
        <f>IF(Plananalyse!CP101=1,VLOOKUP(CP$5,Kruistabel!$B$6:$F$9,MATCH($C101,Kruistabel!$C$5:$F$5,0)+1,FALSE)+MIN(Kruistabel!$C$15,IF($D101="Ja",Kruistabel!$C$13,0)+IF(CP$6="Ja",Kruistabel!$C$14,0)),"")</f>
        <v>44</v>
      </c>
      <c r="CQ101" s="326">
        <f ca="1">IF(Plananalyse!CQ101=1,VLOOKUP(CQ$5,Kruistabel!$B$6:$F$9,MATCH($C101,Kruistabel!$C$5:$F$5,0)+1,FALSE)+MIN(Kruistabel!$C$15,IF($D101="Ja",Kruistabel!$C$13,0)+IF(CQ$6="Ja",Kruistabel!$C$14,0)),"")</f>
        <v>40</v>
      </c>
      <c r="CR101" s="326">
        <f ca="1">IF(Plananalyse!CR101=1,VLOOKUP(CR$5,Kruistabel!$B$6:$F$9,MATCH($C101,Kruistabel!$C$5:$F$5,0)+1,FALSE)+MIN(Kruistabel!$C$15,IF($D101="Ja",Kruistabel!$C$13,0)+IF(CR$6="Ja",Kruistabel!$C$14,0)),"")</f>
        <v>42</v>
      </c>
      <c r="CS101" s="326">
        <f ca="1">IF(Plananalyse!CS101=1,VLOOKUP(CS$5,Kruistabel!$B$6:$F$9,MATCH($C101,Kruistabel!$C$5:$F$5,0)+1,FALSE)+MIN(Kruistabel!$C$15,IF($D101="Ja",Kruistabel!$C$13,0)+IF(CS$6="Ja",Kruistabel!$C$14,0)),"")</f>
        <v>44</v>
      </c>
      <c r="CT101" s="326">
        <f ca="1">IF(Plananalyse!CT101=1,VLOOKUP(CT$5,Kruistabel!$B$6:$F$9,MATCH($C101,Kruistabel!$C$5:$F$5,0)+1,FALSE)+MIN(Kruistabel!$C$15,IF($D101="Ja",Kruistabel!$C$13,0)+IF(CT$6="Ja",Kruistabel!$C$14,0)),"")</f>
        <v>44</v>
      </c>
      <c r="CU101" s="326">
        <f ca="1">IF(Plananalyse!CU101=1,VLOOKUP(CU$5,Kruistabel!$B$6:$F$9,MATCH($C101,Kruistabel!$C$5:$F$5,0)+1,FALSE)+MIN(Kruistabel!$C$15,IF($D101="Ja",Kruistabel!$C$13,0)+IF(CU$6="Ja",Kruistabel!$C$14,0)),"")</f>
        <v>40</v>
      </c>
      <c r="CV101" s="326">
        <f ca="1">IF(Plananalyse!CV101=1,VLOOKUP(CV$5,Kruistabel!$B$6:$F$9,MATCH($C101,Kruistabel!$C$5:$F$5,0)+1,FALSE)+MIN(Kruistabel!$C$15,IF($D101="Ja",Kruistabel!$C$13,0)+IF(CV$6="Ja",Kruistabel!$C$14,0)),"")</f>
        <v>40</v>
      </c>
      <c r="CW101" s="326">
        <f ca="1">IF(Plananalyse!CW101=1,VLOOKUP(CW$5,Kruistabel!$B$6:$F$9,MATCH($C101,Kruistabel!$C$5:$F$5,0)+1,FALSE)+MIN(Kruistabel!$C$15,IF($D101="Ja",Kruistabel!$C$13,0)+IF(CW$6="Ja",Kruistabel!$C$14,0)),"")</f>
        <v>44</v>
      </c>
      <c r="CX101" s="326">
        <f ca="1">IF(Plananalyse!CX101=1,VLOOKUP(CX$5,Kruistabel!$B$6:$F$9,MATCH($C101,Kruistabel!$C$5:$F$5,0)+1,FALSE)+MIN(Kruistabel!$C$15,IF($D101="Ja",Kruistabel!$C$13,0)+IF(CX$6="Ja",Kruistabel!$C$14,0)),"")</f>
        <v>28</v>
      </c>
      <c r="CY101" s="326">
        <f ca="1">IF(Plananalyse!CY101=1,VLOOKUP(CY$5,Kruistabel!$B$6:$F$9,MATCH($C101,Kruistabel!$C$5:$F$5,0)+1,FALSE)+MIN(Kruistabel!$C$15,IF($D101="Ja",Kruistabel!$C$13,0)+IF(CY$6="Ja",Kruistabel!$C$14,0)),"")</f>
        <v>40</v>
      </c>
      <c r="CZ101" s="326">
        <f ca="1">IF(Plananalyse!CZ101=1,VLOOKUP(CZ$5,Kruistabel!$B$6:$F$9,MATCH($C101,Kruistabel!$C$5:$F$5,0)+1,FALSE)+MIN(Kruistabel!$C$15,IF($D101="Ja",Kruistabel!$C$13,0)+IF(CZ$6="Ja",Kruistabel!$C$14,0)),"")</f>
        <v>40</v>
      </c>
      <c r="DA101" s="326">
        <f ca="1">IF(Plananalyse!DA101=1,VLOOKUP(DA$5,Kruistabel!$B$6:$F$9,MATCH($C101,Kruistabel!$C$5:$F$5,0)+1,FALSE)+MIN(Kruistabel!$C$15,IF($D101="Ja",Kruistabel!$C$13,0)+IF(DA$6="Ja",Kruistabel!$C$14,0)),"")</f>
        <v>40</v>
      </c>
      <c r="DB101" s="326">
        <f ca="1">IF(Plananalyse!DB101=1,VLOOKUP(DB$5,Kruistabel!$B$6:$F$9,MATCH($C101,Kruistabel!$C$5:$F$5,0)+1,FALSE)+MIN(Kruistabel!$C$15,IF($D101="Ja",Kruistabel!$C$13,0)+IF(DB$6="Ja",Kruistabel!$C$14,0)),"")</f>
        <v>28</v>
      </c>
      <c r="DC101" s="326">
        <f ca="1">IF(Plananalyse!DC101=1,VLOOKUP(DC$5,Kruistabel!$B$6:$F$9,MATCH($C101,Kruistabel!$C$5:$F$5,0)+1,FALSE)+MIN(Kruistabel!$C$15,IF($D101="Ja",Kruistabel!$C$13,0)+IF(DC$6="Ja",Kruistabel!$C$14,0)),"")</f>
        <v>28</v>
      </c>
      <c r="DD101" s="327"/>
      <c r="DE101" s="326" t="e">
        <f ca="1">IF(Plananalyse!DE101=1,VLOOKUP(DE$5,Kruistabel!$B$6:$F$9,MATCH($C101,Kruistabel!$C$5:$F$5,0)+1,FALSE)+MIN(Kruistabel!$C$15,IF($D101="Ja",Kruistabel!$C$13,0)+IF(DE$6="Ja",Kruistabel!$C$14,0)),"")</f>
        <v>#N/A</v>
      </c>
      <c r="DF101" s="326" t="e">
        <f ca="1">IF(Plananalyse!DF101=1,VLOOKUP(DF$5,Kruistabel!$B$6:$F$9,MATCH($C101,Kruistabel!$C$5:$F$5,0)+1,FALSE)+MIN(Kruistabel!$C$15,IF($D101="Ja",Kruistabel!$C$13,0)+IF(DF$6="Ja",Kruistabel!$C$14,0)),"")</f>
        <v>#N/A</v>
      </c>
      <c r="DG101" s="326" t="e">
        <f ca="1">IF(Plananalyse!DG101=1,VLOOKUP(DG$5,Kruistabel!$B$6:$F$9,MATCH($C101,Kruistabel!$C$5:$F$5,0)+1,FALSE)+MIN(Kruistabel!$C$15,IF($D101="Ja",Kruistabel!$C$13,0)+IF(DG$6="Ja",Kruistabel!$C$14,0)),"")</f>
        <v>#N/A</v>
      </c>
      <c r="DH101" s="326" t="e">
        <f ca="1">IF(Plananalyse!DH101=1,VLOOKUP(DH$5,Kruistabel!$B$6:$F$9,MATCH($C101,Kruistabel!$C$5:$F$5,0)+1,FALSE)+MIN(Kruistabel!$C$15,IF($D101="Ja",Kruistabel!$C$13,0)+IF(DH$6="Ja",Kruistabel!$C$14,0)),"")</f>
        <v>#N/A</v>
      </c>
      <c r="DI101" s="326" t="e">
        <f ca="1">IF(Plananalyse!DI101=1,VLOOKUP(DI$5,Kruistabel!$B$6:$F$9,MATCH($C101,Kruistabel!$C$5:$F$5,0)+1,FALSE)+MIN(Kruistabel!$C$15,IF($D101="Ja",Kruistabel!$C$13,0)+IF(DI$6="Ja",Kruistabel!$C$14,0)),"")</f>
        <v>#N/A</v>
      </c>
      <c r="DJ101" s="326" t="e">
        <f ca="1">IF(Plananalyse!DJ101=1,VLOOKUP(DJ$5,Kruistabel!$B$6:$F$9,MATCH($C101,Kruistabel!$C$5:$F$5,0)+1,FALSE)+MIN(Kruistabel!$C$15,IF($D101="Ja",Kruistabel!$C$13,0)+IF(DJ$6="Ja",Kruistabel!$C$14,0)),"")</f>
        <v>#N/A</v>
      </c>
      <c r="DK101" s="326" t="e">
        <f ca="1">IF(Plananalyse!DK101=1,VLOOKUP(DK$5,Kruistabel!$B$6:$F$9,MATCH($C101,Kruistabel!$C$5:$F$5,0)+1,FALSE)+MIN(Kruistabel!$C$15,IF($D101="Ja",Kruistabel!$C$13,0)+IF(DK$6="Ja",Kruistabel!$C$14,0)),"")</f>
        <v>#REF!</v>
      </c>
      <c r="DL101" s="326" t="e">
        <f ca="1">IF(Plananalyse!DL101=1,VLOOKUP(DL$5,Kruistabel!$B$6:$F$9,MATCH($C101,Kruistabel!$C$5:$F$5,0)+1,FALSE)+MIN(Kruistabel!$C$15,IF($D101="Ja",Kruistabel!$C$13,0)+IF(DL$6="Ja",Kruistabel!$C$14,0)),"")</f>
        <v>#REF!</v>
      </c>
      <c r="DM101" s="327"/>
      <c r="DN101" s="326" t="e">
        <f ca="1">IF(Plananalyse!DN101=1,VLOOKUP(DN$5,Kruistabel!$B$6:$F$9,MATCH($C101,Kruistabel!$C$5:$F$5,0)+1,FALSE)+MIN(Kruistabel!$C$15,IF($D101="Ja",Kruistabel!$C$13,0)+IF(DN$6="Ja",Kruistabel!$C$14,0)),"")</f>
        <v>#N/A</v>
      </c>
      <c r="DO101" s="326" t="e">
        <f ca="1">IF(Plananalyse!DO101=1,VLOOKUP(DO$5,Kruistabel!$B$6:$F$9,MATCH($C101,Kruistabel!$C$5:$F$5,0)+1,FALSE)+MIN(Kruistabel!$C$15,IF($D101="Ja",Kruistabel!$C$13,0)+IF(DO$6="Ja",Kruistabel!$C$14,0)),"")</f>
        <v>#N/A</v>
      </c>
      <c r="DP101" s="326" t="e">
        <f ca="1">IF(Plananalyse!DP101=1,VLOOKUP(DP$5,Kruistabel!$B$6:$F$9,MATCH($C101,Kruistabel!$C$5:$F$5,0)+1,FALSE)+MIN(Kruistabel!$C$15,IF($D101="Ja",Kruistabel!$C$13,0)+IF(DP$6="Ja",Kruistabel!$C$14,0)),"")</f>
        <v>#N/A</v>
      </c>
      <c r="DQ101" s="326" t="e">
        <f ca="1">IF(Plananalyse!DQ101=1,VLOOKUP(DQ$5,Kruistabel!$B$6:$F$9,MATCH($C101,Kruistabel!$C$5:$F$5,0)+1,FALSE)+MIN(Kruistabel!$C$15,IF($D101="Ja",Kruistabel!$C$13,0)+IF(DQ$6="Ja",Kruistabel!$C$14,0)),"")</f>
        <v>#N/A</v>
      </c>
      <c r="DR101" s="326" t="e">
        <f ca="1">IF(Plananalyse!DR101=1,VLOOKUP(DR$5,Kruistabel!$B$6:$F$9,MATCH($C101,Kruistabel!$C$5:$F$5,0)+1,FALSE)+MIN(Kruistabel!$C$15,IF($D101="Ja",Kruistabel!$C$13,0)+IF(DR$6="Ja",Kruistabel!$C$14,0)),"")</f>
        <v>#N/A</v>
      </c>
      <c r="DS101" s="326" t="e">
        <f ca="1">IF(Plananalyse!DS101=1,VLOOKUP(DS$5,Kruistabel!$B$6:$F$9,MATCH($C101,Kruistabel!$C$5:$F$5,0)+1,FALSE)+MIN(Kruistabel!$C$15,IF($D101="Ja",Kruistabel!$C$13,0)+IF(DS$6="Ja",Kruistabel!$C$14,0)),"")</f>
        <v>#N/A</v>
      </c>
      <c r="DT101" s="326" t="e">
        <f ca="1">IF(Plananalyse!DT101=1,VLOOKUP(DT$5,Kruistabel!$B$6:$F$9,MATCH($C101,Kruistabel!$C$5:$F$5,0)+1,FALSE)+MIN(Kruistabel!$C$15,IF($D101="Ja",Kruistabel!$C$13,0)+IF(DT$6="Ja",Kruistabel!$C$14,0)),"")</f>
        <v>#N/A</v>
      </c>
      <c r="DU101" s="326" t="e">
        <f ca="1">IF(Plananalyse!DU101=1,VLOOKUP(DU$5,Kruistabel!$B$6:$F$9,MATCH($C101,Kruistabel!$C$5:$F$5,0)+1,FALSE)+MIN(Kruistabel!$C$15,IF($D101="Ja",Kruistabel!$C$13,0)+IF(DU$6="Ja",Kruistabel!$C$14,0)),"")</f>
        <v>#N/A</v>
      </c>
      <c r="DV101" s="326" t="e">
        <f ca="1">IF(Plananalyse!DV101=1,VLOOKUP(DV$5,Kruistabel!$B$6:$F$9,MATCH($C101,Kruistabel!$C$5:$F$5,0)+1,FALSE)+MIN(Kruistabel!$C$15,IF($D101="Ja",Kruistabel!$C$13,0)+IF(DV$6="Ja",Kruistabel!$C$14,0)),"")</f>
        <v>#N/A</v>
      </c>
      <c r="DW101" s="326" t="e">
        <f ca="1">IF(Plananalyse!DW101=1,VLOOKUP(DW$5,Kruistabel!$B$6:$F$9,MATCH($C101,Kruistabel!$C$5:$F$5,0)+1,FALSE)+MIN(Kruistabel!$C$15,IF($D101="Ja",Kruistabel!$C$13,0)+IF(DW$6="Ja",Kruistabel!$C$14,0)),"")</f>
        <v>#REF!</v>
      </c>
      <c r="DX101" s="326" t="e">
        <f ca="1">IF(Plananalyse!DX101=1,VLOOKUP(DX$5,Kruistabel!$B$6:$F$9,MATCH($C101,Kruistabel!$C$5:$F$5,0)+1,FALSE)+MIN(Kruistabel!$C$15,IF($D101="Ja",Kruistabel!$C$13,0)+IF(DX$6="Ja",Kruistabel!$C$14,0)),"")</f>
        <v>#REF!</v>
      </c>
      <c r="DY101" s="327"/>
      <c r="DZ101" s="326" t="e">
        <f ca="1">IF(Plananalyse!DZ101=1,VLOOKUP(DZ$5,Kruistabel!$B$6:$F$9,MATCH($C101,Kruistabel!$C$5:$F$5,0)+1,FALSE)+MIN(Kruistabel!$C$15,IF($D101="Ja",Kruistabel!$C$13,0)+IF(DZ$6="Ja",Kruistabel!$C$14,0)),"")</f>
        <v>#N/A</v>
      </c>
      <c r="EA101" s="326" t="e">
        <f ca="1">IF(Plananalyse!EA101=1,VLOOKUP(EA$5,Kruistabel!$B$6:$F$9,MATCH($C101,Kruistabel!$C$5:$F$5,0)+1,FALSE)+MIN(Kruistabel!$C$15,IF($D101="Ja",Kruistabel!$C$13,0)+IF(EA$6="Ja",Kruistabel!$C$14,0)),"")</f>
        <v>#N/A</v>
      </c>
      <c r="EB101" s="326" t="e">
        <f ca="1">IF(Plananalyse!EB101=1,VLOOKUP(EB$5,Kruistabel!$B$6:$F$9,MATCH($C101,Kruistabel!$C$5:$F$5,0)+1,FALSE)+MIN(Kruistabel!$C$15,IF($D101="Ja",Kruistabel!$C$13,0)+IF(EB$6="Ja",Kruistabel!$C$14,0)),"")</f>
        <v>#REF!</v>
      </c>
      <c r="EC101" s="326" t="e">
        <f ca="1">IF(Plananalyse!EC101=1,VLOOKUP(EC$5,Kruistabel!$B$6:$F$9,MATCH($C101,Kruistabel!$C$5:$F$5,0)+1,FALSE)+MIN(Kruistabel!$C$15,IF($D101="Ja",Kruistabel!$C$13,0)+IF(EC$6="Ja",Kruistabel!$C$14,0)),"")</f>
        <v>#REF!</v>
      </c>
      <c r="ED101" s="327"/>
      <c r="EE101" s="326" t="e">
        <f ca="1">IF(Plananalyse!EE101=1,VLOOKUP(EE$5,Kruistabel!$B$6:$F$9,MATCH($C101,Kruistabel!$C$5:$F$5,0)+1,FALSE)+MIN(Kruistabel!$C$15,IF($D101="Ja",Kruistabel!$C$13,0)+IF(EE$6="Ja",Kruistabel!$C$14,0)),"")</f>
        <v>#N/A</v>
      </c>
      <c r="EF101" s="326" t="e">
        <f ca="1">IF(Plananalyse!EF101=1,VLOOKUP(EF$5,Kruistabel!$B$6:$F$9,MATCH($C101,Kruistabel!$C$5:$F$5,0)+1,FALSE)+MIN(Kruistabel!$C$15,IF($D101="Ja",Kruistabel!$C$13,0)+IF(EF$6="Ja",Kruistabel!$C$14,0)),"")</f>
        <v>#N/A</v>
      </c>
      <c r="EG101" s="326" t="e">
        <f ca="1">IF(Plananalyse!EG101=1,VLOOKUP(EG$5,Kruistabel!$B$6:$F$9,MATCH($C101,Kruistabel!$C$5:$F$5,0)+1,FALSE)+MIN(Kruistabel!$C$15,IF($D101="Ja",Kruistabel!$C$13,0)+IF(EG$6="Ja",Kruistabel!$C$14,0)),"")</f>
        <v>#N/A</v>
      </c>
      <c r="EH101" s="326" t="e">
        <f ca="1">IF(Plananalyse!EH101=1,VLOOKUP(EH$5,Kruistabel!$B$6:$F$9,MATCH($C101,Kruistabel!$C$5:$F$5,0)+1,FALSE)+MIN(Kruistabel!$C$15,IF($D101="Ja",Kruistabel!$C$13,0)+IF(EH$6="Ja",Kruistabel!$C$14,0)),"")</f>
        <v>#REF!</v>
      </c>
      <c r="EI101" s="326" t="e">
        <f ca="1">IF(Plananalyse!EI101=1,VLOOKUP(EI$5,Kruistabel!$B$6:$F$9,MATCH($C101,Kruistabel!$C$5:$F$5,0)+1,FALSE)+MIN(Kruistabel!$C$15,IF($D101="Ja",Kruistabel!$C$13,0)+IF(EI$6="Ja",Kruistabel!$C$14,0)),"")</f>
        <v>#REF!</v>
      </c>
      <c r="EJ101" s="331" t="str">
        <f>IF(Plananalyse!EJ101=1,VLOOKUP(EJ$5,Kruistabel!$B$6:$F$9,MATCH($C101,Kruistabel!$C$5:$F$5,0)+1,FALSE)+MIN(Kruistabel!$C$15,IF($D101="Ja",Kruistabel!$C$13,0)+IF(EJ$6="Ja",Kruistabel!$C$14,0)),"")</f>
        <v/>
      </c>
      <c r="EK101" s="164"/>
      <c r="EL101" s="164"/>
      <c r="EM101" s="164"/>
      <c r="EN101" s="164"/>
    </row>
    <row r="102" spans="2:144">
      <c r="B102" s="337" t="s">
        <v>201</v>
      </c>
      <c r="C102" s="160" t="str">
        <f>_xlfn.IFNA(VLOOKUP($B102,Classificatietabel!$B$6:$I$91,C$7,FALSE),"")</f>
        <v>zeer hoog</v>
      </c>
      <c r="D102" s="160" t="str">
        <f>_xlfn.IFNA(VLOOKUP($B102,Classificatietabel!$B$6:$I$91,D$7,FALSE),"")</f>
        <v>neen</v>
      </c>
      <c r="E102" s="119">
        <f>IF(AND(D102="laag",$D$3=1),0,_xlfn.IFNA(IF(VLOOKUP($B102,Classificatietabel!$B$6:$H$91,$E$5,FALSE)="Ja",1,0),""))</f>
        <v>1</v>
      </c>
      <c r="F102" s="163"/>
      <c r="G102" s="326">
        <f>IF(Plananalyse!G102=1,VLOOKUP(G$5,Kruistabel!$B$6:$F$9,MATCH($C102,Kruistabel!$C$5:$F$5,0)+1,FALSE)+MIN(Kruistabel!$C$15,IF($D102="Ja",Kruistabel!$C$13,0)+IF(G$6="Ja",Kruistabel!$C$14,0)),"")</f>
        <v>32</v>
      </c>
      <c r="H102" s="326">
        <f>IF(Plananalyse!H102=1,VLOOKUP(H$5,Kruistabel!$B$6:$F$9,MATCH($C102,Kruistabel!$C$5:$F$5,0)+1,FALSE)+MIN(Kruistabel!$C$15,IF($D102="Ja",Kruistabel!$C$13,0)+IF(H$6="Ja",Kruistabel!$C$14,0)),"")</f>
        <v>32</v>
      </c>
      <c r="I102" s="326">
        <f>IF(Plananalyse!I102=1,VLOOKUP(I$5,Kruistabel!$B$6:$F$9,MATCH($C102,Kruistabel!$C$5:$F$5,0)+1,FALSE)+MIN(Kruistabel!$C$15,IF($D102="Ja",Kruistabel!$C$13,0)+IF(I$6="Ja",Kruistabel!$C$14,0)),"")</f>
        <v>52</v>
      </c>
      <c r="J102" s="326">
        <f>IF(Plananalyse!J102=1,VLOOKUP(J$5,Kruistabel!$B$6:$F$9,MATCH($C102,Kruistabel!$C$5:$F$5,0)+1,FALSE)+MIN(Kruistabel!$C$15,IF($D102="Ja",Kruistabel!$C$13,0)+IF(J$6="Ja",Kruistabel!$C$14,0)),"")</f>
        <v>32</v>
      </c>
      <c r="K102" s="326">
        <f>IF(Plananalyse!K102=1,VLOOKUP(K$5,Kruistabel!$B$6:$F$9,MATCH($C102,Kruistabel!$C$5:$F$5,0)+1,FALSE)+MIN(Kruistabel!$C$15,IF($D102="Ja",Kruistabel!$C$13,0)+IF(K$6="Ja",Kruistabel!$C$14,0)),"")</f>
        <v>32</v>
      </c>
      <c r="L102" s="326">
        <f>IF(Plananalyse!L102=1,VLOOKUP(L$5,Kruistabel!$B$6:$F$9,MATCH($C102,Kruistabel!$C$5:$F$5,0)+1,FALSE)+MIN(Kruistabel!$C$15,IF($D102="Ja",Kruistabel!$C$13,0)+IF(L$6="Ja",Kruistabel!$C$14,0)),"")</f>
        <v>32</v>
      </c>
      <c r="M102" s="326">
        <f>IF(Plananalyse!M102=1,VLOOKUP(M$5,Kruistabel!$B$6:$F$9,MATCH($C102,Kruistabel!$C$5:$F$5,0)+1,FALSE)+MIN(Kruistabel!$C$15,IF($D102="Ja",Kruistabel!$C$13,0)+IF(M$6="Ja",Kruistabel!$C$14,0)),"")</f>
        <v>56</v>
      </c>
      <c r="N102" s="326">
        <f>IF(Plananalyse!N102=1,VLOOKUP(N$5,Kruistabel!$B$6:$F$9,MATCH($C102,Kruistabel!$C$5:$F$5,0)+1,FALSE)+MIN(Kruistabel!$C$15,IF($D102="Ja",Kruistabel!$C$13,0)+IF(N$6="Ja",Kruistabel!$C$14,0)),"")</f>
        <v>56</v>
      </c>
      <c r="O102" s="326">
        <f>IF(Plananalyse!O102=1,VLOOKUP(O$5,Kruistabel!$B$6:$F$9,MATCH($C102,Kruistabel!$C$5:$F$5,0)+1,FALSE)+MIN(Kruistabel!$C$15,IF($D102="Ja",Kruistabel!$C$13,0)+IF(O$6="Ja",Kruistabel!$C$14,0)),"")</f>
        <v>56</v>
      </c>
      <c r="P102" s="326">
        <f>IF(Plananalyse!P102=1,VLOOKUP(P$5,Kruistabel!$B$6:$F$9,MATCH($C102,Kruistabel!$C$5:$F$5,0)+1,FALSE)+MIN(Kruistabel!$C$15,IF($D102="Ja",Kruistabel!$C$13,0)+IF(P$6="Ja",Kruistabel!$C$14,0)),"")</f>
        <v>60</v>
      </c>
      <c r="Q102" s="326">
        <f>IF(Plananalyse!Q102=1,VLOOKUP(Q$5,Kruistabel!$B$6:$F$9,MATCH($C102,Kruistabel!$C$5:$F$5,0)+1,FALSE)+MIN(Kruistabel!$C$15,IF($D102="Ja",Kruistabel!$C$13,0)+IF(Q$6="Ja",Kruistabel!$C$14,0)),"")</f>
        <v>52</v>
      </c>
      <c r="R102" s="326">
        <f>IF(Plananalyse!R102=1,VLOOKUP(R$5,Kruistabel!$B$6:$F$9,MATCH($C102,Kruistabel!$C$5:$F$5,0)+1,FALSE)+MIN(Kruistabel!$C$15,IF($D102="Ja",Kruistabel!$C$13,0)+IF(R$6="Ja",Kruistabel!$C$14,0)),"")</f>
        <v>56</v>
      </c>
      <c r="S102" s="326">
        <f>IF(Plananalyse!S102=1,VLOOKUP(S$5,Kruistabel!$B$6:$F$9,MATCH($C102,Kruistabel!$C$5:$F$5,0)+1,FALSE)+MIN(Kruistabel!$C$15,IF($D102="Ja",Kruistabel!$C$13,0)+IF(S$6="Ja",Kruistabel!$C$14,0)),"")</f>
        <v>32</v>
      </c>
      <c r="T102" s="326">
        <f>IF(Plananalyse!T102=1,VLOOKUP(T$5,Kruistabel!$B$6:$F$9,MATCH($C102,Kruistabel!$C$5:$F$5,0)+1,FALSE)+MIN(Kruistabel!$C$15,IF($D102="Ja",Kruistabel!$C$13,0)+IF(T$6="Ja",Kruistabel!$C$14,0)),"")</f>
        <v>32</v>
      </c>
      <c r="U102" s="326">
        <f>IF(Plananalyse!U102=1,VLOOKUP(U$5,Kruistabel!$B$6:$F$9,MATCH($C102,Kruistabel!$C$5:$F$5,0)+1,FALSE)+MIN(Kruistabel!$C$15,IF($D102="Ja",Kruistabel!$C$13,0)+IF(U$6="Ja",Kruistabel!$C$14,0)),"")</f>
        <v>32</v>
      </c>
      <c r="V102" s="326">
        <f>IF(Plananalyse!V102=1,VLOOKUP(V$5,Kruistabel!$B$6:$F$9,MATCH($C102,Kruistabel!$C$5:$F$5,0)+1,FALSE)+MIN(Kruistabel!$C$15,IF($D102="Ja",Kruistabel!$C$13,0)+IF(V$6="Ja",Kruistabel!$C$14,0)),"")</f>
        <v>32</v>
      </c>
      <c r="W102" s="326">
        <f>IF(Plananalyse!W102=1,VLOOKUP(W$5,Kruistabel!$B$6:$F$9,MATCH($C102,Kruistabel!$C$5:$F$5,0)+1,FALSE)+MIN(Kruistabel!$C$15,IF($D102="Ja",Kruistabel!$C$13,0)+IF(W$6="Ja",Kruistabel!$C$14,0)),"")</f>
        <v>32</v>
      </c>
      <c r="X102" s="326">
        <f>IF(Plananalyse!X102=1,VLOOKUP(X$5,Kruistabel!$B$6:$F$9,MATCH($C102,Kruistabel!$C$5:$F$5,0)+1,FALSE)+MIN(Kruistabel!$C$15,IF($D102="Ja",Kruistabel!$C$13,0)+IF(X$6="Ja",Kruistabel!$C$14,0)),"")</f>
        <v>32</v>
      </c>
      <c r="Y102" s="326">
        <f>IF(Plananalyse!Y102=1,VLOOKUP(Y$5,Kruistabel!$B$6:$F$9,MATCH($C102,Kruistabel!$C$5:$F$5,0)+1,FALSE)+MIN(Kruistabel!$C$15,IF($D102="Ja",Kruistabel!$C$13,0)+IF(Y$6="Ja",Kruistabel!$C$14,0)),"")</f>
        <v>52</v>
      </c>
      <c r="Z102" s="326">
        <f>IF(Plananalyse!Z102=1,VLOOKUP(Z$5,Kruistabel!$B$6:$F$9,MATCH($C102,Kruistabel!$C$5:$F$5,0)+1,FALSE)+MIN(Kruistabel!$C$15,IF($D102="Ja",Kruistabel!$C$13,0)+IF(Z$6="Ja",Kruistabel!$C$14,0)),"")</f>
        <v>32</v>
      </c>
      <c r="AA102" s="326">
        <f>IF(Plananalyse!AA102=1,VLOOKUP(AA$5,Kruistabel!$B$6:$F$9,MATCH($C102,Kruistabel!$C$5:$F$5,0)+1,FALSE)+MIN(Kruistabel!$C$15,IF($D102="Ja",Kruistabel!$C$13,0)+IF(AA$6="Ja",Kruistabel!$C$14,0)),"")</f>
        <v>32</v>
      </c>
      <c r="AB102" s="326">
        <f>IF(Plananalyse!AB102=1,VLOOKUP(AB$5,Kruistabel!$B$6:$F$9,MATCH($C102,Kruistabel!$C$5:$F$5,0)+1,FALSE)+MIN(Kruistabel!$C$15,IF($D102="Ja",Kruistabel!$C$13,0)+IF(AB$6="Ja",Kruistabel!$C$14,0)),"")</f>
        <v>32</v>
      </c>
      <c r="AC102" s="326">
        <f>IF(Plananalyse!AC102=1,VLOOKUP(AC$5,Kruistabel!$B$6:$F$9,MATCH($C102,Kruistabel!$C$5:$F$5,0)+1,FALSE)+MIN(Kruistabel!$C$15,IF($D102="Ja",Kruistabel!$C$13,0)+IF(AC$6="Ja",Kruistabel!$C$14,0)),"")</f>
        <v>32</v>
      </c>
      <c r="AD102" s="326">
        <f>IF(Plananalyse!AD102=1,VLOOKUP(AD$5,Kruistabel!$B$6:$F$9,MATCH($C102,Kruistabel!$C$5:$F$5,0)+1,FALSE)+MIN(Kruistabel!$C$15,IF($D102="Ja",Kruistabel!$C$13,0)+IF(AD$6="Ja",Kruistabel!$C$14,0)),"")</f>
        <v>32</v>
      </c>
      <c r="AE102" s="326">
        <f>IF(Plananalyse!AE102=1,VLOOKUP(AE$5,Kruistabel!$B$6:$F$9,MATCH($C102,Kruistabel!$C$5:$F$5,0)+1,FALSE)+MIN(Kruistabel!$C$15,IF($D102="Ja",Kruistabel!$C$13,0)+IF(AE$6="Ja",Kruistabel!$C$14,0)),"")</f>
        <v>32</v>
      </c>
      <c r="AF102" s="326">
        <f>IF(Plananalyse!AF102=1,VLOOKUP(AF$5,Kruistabel!$B$6:$F$9,MATCH($C102,Kruistabel!$C$5:$F$5,0)+1,FALSE)+MIN(Kruistabel!$C$15,IF($D102="Ja",Kruistabel!$C$13,0)+IF(AF$6="Ja",Kruistabel!$C$14,0)),"")</f>
        <v>32</v>
      </c>
      <c r="AG102" s="326">
        <f>IF(Plananalyse!AG102=1,VLOOKUP(AG$5,Kruistabel!$B$6:$F$9,MATCH($C102,Kruistabel!$C$5:$F$5,0)+1,FALSE)+MIN(Kruistabel!$C$15,IF($D102="Ja",Kruistabel!$C$13,0)+IF(AG$6="Ja",Kruistabel!$C$14,0)),"")</f>
        <v>32</v>
      </c>
      <c r="AH102" s="326">
        <f>IF(Plananalyse!AH102=1,VLOOKUP(AH$5,Kruistabel!$B$6:$F$9,MATCH($C102,Kruistabel!$C$5:$F$5,0)+1,FALSE)+MIN(Kruistabel!$C$15,IF($D102="Ja",Kruistabel!$C$13,0)+IF(AH$6="Ja",Kruistabel!$C$14,0)),"")</f>
        <v>32</v>
      </c>
      <c r="AI102" s="326">
        <f>IF(Plananalyse!AI102=1,VLOOKUP(AI$5,Kruistabel!$B$6:$F$9,MATCH($C102,Kruistabel!$C$5:$F$5,0)+1,FALSE)+MIN(Kruistabel!$C$15,IF($D102="Ja",Kruistabel!$C$13,0)+IF(AI$6="Ja",Kruistabel!$C$14,0)),"")</f>
        <v>32</v>
      </c>
      <c r="AJ102" s="326">
        <f>IF(Plananalyse!AJ102=1,VLOOKUP(AJ$5,Kruistabel!$B$6:$F$9,MATCH($C102,Kruistabel!$C$5:$F$5,0)+1,FALSE)+MIN(Kruistabel!$C$15,IF($D102="Ja",Kruistabel!$C$13,0)+IF(AJ$6="Ja",Kruistabel!$C$14,0)),"")</f>
        <v>32</v>
      </c>
      <c r="AK102" s="326">
        <f>IF(Plananalyse!AK102=1,VLOOKUP(AK$5,Kruistabel!$B$6:$F$9,MATCH($C102,Kruistabel!$C$5:$F$5,0)+1,FALSE)+MIN(Kruistabel!$C$15,IF($D102="Ja",Kruistabel!$C$13,0)+IF(AK$6="Ja",Kruistabel!$C$14,0)),"")</f>
        <v>54</v>
      </c>
      <c r="AL102" s="326">
        <f>IF(Plananalyse!AL102=1,VLOOKUP(AL$5,Kruistabel!$B$6:$F$9,MATCH($C102,Kruistabel!$C$5:$F$5,0)+1,FALSE)+MIN(Kruistabel!$C$15,IF($D102="Ja",Kruistabel!$C$13,0)+IF(AL$6="Ja",Kruistabel!$C$14,0)),"")</f>
        <v>32</v>
      </c>
      <c r="AM102" s="326">
        <f>IF(Plananalyse!AM102=1,VLOOKUP(AM$5,Kruistabel!$B$6:$F$9,MATCH($C102,Kruistabel!$C$5:$F$5,0)+1,FALSE)+MIN(Kruistabel!$C$15,IF($D102="Ja",Kruistabel!$C$13,0)+IF(AM$6="Ja",Kruistabel!$C$14,0)),"")</f>
        <v>32</v>
      </c>
      <c r="AN102" s="327"/>
      <c r="AO102" s="326">
        <f>IF(Plananalyse!AO102=1,VLOOKUP(AO$5,Kruistabel!$B$6:$F$9,MATCH($C102,Kruistabel!$C$5:$F$5,0)+1,FALSE)+MIN(Kruistabel!$C$15,IF($D102="Ja",Kruistabel!$C$13,0)+IF(AO$6="Ja",Kruistabel!$C$14,0)),"")</f>
        <v>54</v>
      </c>
      <c r="AP102" s="326">
        <f>IF(Plananalyse!AP102=1,VLOOKUP(AP$5,Kruistabel!$B$6:$F$9,MATCH($C102,Kruistabel!$C$5:$F$5,0)+1,FALSE)+MIN(Kruistabel!$C$15,IF($D102="Ja",Kruistabel!$C$13,0)+IF(AP$6="Ja",Kruistabel!$C$14,0)),"")</f>
        <v>54</v>
      </c>
      <c r="AQ102" s="326">
        <f>IF(Plananalyse!AQ102=1,VLOOKUP(AQ$5,Kruistabel!$B$6:$F$9,MATCH($C102,Kruistabel!$C$5:$F$5,0)+1,FALSE)+MIN(Kruistabel!$C$15,IF($D102="Ja",Kruistabel!$C$13,0)+IF(AQ$6="Ja",Kruistabel!$C$14,0)),"")</f>
        <v>54</v>
      </c>
      <c r="AR102" s="326">
        <f>IF(Plananalyse!AR102=1,VLOOKUP(AR$5,Kruistabel!$B$6:$F$9,MATCH($C102,Kruistabel!$C$5:$F$5,0)+1,FALSE)+MIN(Kruistabel!$C$15,IF($D102="Ja",Kruistabel!$C$13,0)+IF(AR$6="Ja",Kruistabel!$C$14,0)),"")</f>
        <v>58</v>
      </c>
      <c r="AS102" s="326">
        <f>IF(Plananalyse!AS102=1,VLOOKUP(AS$5,Kruistabel!$B$6:$F$9,MATCH($C102,Kruistabel!$C$5:$F$5,0)+1,FALSE)+MIN(Kruistabel!$C$15,IF($D102="Ja",Kruistabel!$C$13,0)+IF(AS$6="Ja",Kruistabel!$C$14,0)),"")</f>
        <v>54</v>
      </c>
      <c r="AT102" s="326">
        <f>IF(Plananalyse!AT102=1,VLOOKUP(AT$5,Kruistabel!$B$6:$F$9,MATCH($C102,Kruistabel!$C$5:$F$5,0)+1,FALSE)+MIN(Kruistabel!$C$15,IF($D102="Ja",Kruistabel!$C$13,0)+IF(AT$6="Ja",Kruistabel!$C$14,0)),"")</f>
        <v>58</v>
      </c>
      <c r="AU102" s="326">
        <f>IF(Plananalyse!AU102=1,VLOOKUP(AU$5,Kruistabel!$B$6:$F$9,MATCH($C102,Kruistabel!$C$5:$F$5,0)+1,FALSE)+MIN(Kruistabel!$C$15,IF($D102="Ja",Kruistabel!$C$13,0)+IF(AU$6="Ja",Kruistabel!$C$14,0)),"")</f>
        <v>32</v>
      </c>
      <c r="AV102" s="326">
        <f>IF(Plananalyse!AV102=1,VLOOKUP(AV$5,Kruistabel!$B$6:$F$9,MATCH($C102,Kruistabel!$C$5:$F$5,0)+1,FALSE)+MIN(Kruistabel!$C$15,IF($D102="Ja",Kruistabel!$C$13,0)+IF(AV$6="Ja",Kruistabel!$C$14,0)),"")</f>
        <v>54</v>
      </c>
      <c r="AW102" s="326">
        <f>IF(Plananalyse!AW102=1,VLOOKUP(AW$5,Kruistabel!$B$6:$F$9,MATCH($C102,Kruistabel!$C$5:$F$5,0)+1,FALSE)+MIN(Kruistabel!$C$15,IF($D102="Ja",Kruistabel!$C$13,0)+IF(AW$6="Ja",Kruistabel!$C$14,0)),"")</f>
        <v>32</v>
      </c>
      <c r="AX102" s="326">
        <f>IF(Plananalyse!AX102=1,VLOOKUP(AX$5,Kruistabel!$B$6:$F$9,MATCH($C102,Kruistabel!$C$5:$F$5,0)+1,FALSE)+MIN(Kruistabel!$C$15,IF($D102="Ja",Kruistabel!$C$13,0)+IF(AX$6="Ja",Kruistabel!$C$14,0)),"")</f>
        <v>32</v>
      </c>
      <c r="AY102" s="327"/>
      <c r="AZ102" s="326">
        <f>IF(Plananalyse!AZ102=1,VLOOKUP(AZ$5,Kruistabel!$B$6:$F$9,MATCH($C102,Kruistabel!$C$5:$F$5,0)+1,FALSE)+MIN(Kruistabel!$C$15,IF($D102="Ja",Kruistabel!$C$13,0)+IF(AZ$6="Ja",Kruistabel!$C$14,0)),"")</f>
        <v>32</v>
      </c>
      <c r="BA102" s="326">
        <f>IF(Plananalyse!BA102=1,VLOOKUP(BA$5,Kruistabel!$B$6:$F$9,MATCH($C102,Kruistabel!$C$5:$F$5,0)+1,FALSE)+MIN(Kruistabel!$C$15,IF($D102="Ja",Kruistabel!$C$13,0)+IF(BA$6="Ja",Kruistabel!$C$14,0)),"")</f>
        <v>32</v>
      </c>
      <c r="BB102" s="326">
        <f>IF(Plananalyse!BB102=1,VLOOKUP(BB$5,Kruistabel!$B$6:$F$9,MATCH($C102,Kruistabel!$C$5:$F$5,0)+1,FALSE)+MIN(Kruistabel!$C$15,IF($D102="Ja",Kruistabel!$C$13,0)+IF(BB$6="Ja",Kruistabel!$C$14,0)),"")</f>
        <v>52</v>
      </c>
      <c r="BC102" s="326">
        <f>IF(Plananalyse!BC102=1,VLOOKUP(BC$5,Kruistabel!$B$6:$F$9,MATCH($C102,Kruistabel!$C$5:$F$5,0)+1,FALSE)+MIN(Kruistabel!$C$15,IF($D102="Ja",Kruistabel!$C$13,0)+IF(BC$6="Ja",Kruistabel!$C$14,0)),"")</f>
        <v>52</v>
      </c>
      <c r="BD102" s="326">
        <f>IF(Plananalyse!BD102=1,VLOOKUP(BD$5,Kruistabel!$B$6:$F$9,MATCH($C102,Kruistabel!$C$5:$F$5,0)+1,FALSE)+MIN(Kruistabel!$C$15,IF($D102="Ja",Kruistabel!$C$13,0)+IF(BD$6="Ja",Kruistabel!$C$14,0)),"")</f>
        <v>32</v>
      </c>
      <c r="BE102" s="326">
        <f>IF(Plananalyse!BE102=1,VLOOKUP(BE$5,Kruistabel!$B$6:$F$9,MATCH($C102,Kruistabel!$C$5:$F$5,0)+1,FALSE)+MIN(Kruistabel!$C$15,IF($D102="Ja",Kruistabel!$C$13,0)+IF(BE$6="Ja",Kruistabel!$C$14,0)),"")</f>
        <v>32</v>
      </c>
      <c r="BF102" s="326">
        <f>IF(Plananalyse!BF102=1,VLOOKUP(BF$5,Kruistabel!$B$6:$F$9,MATCH($C102,Kruistabel!$C$5:$F$5,0)+1,FALSE)+MIN(Kruistabel!$C$15,IF($D102="Ja",Kruistabel!$C$13,0)+IF(BF$6="Ja",Kruistabel!$C$14,0)),"")</f>
        <v>32</v>
      </c>
      <c r="BG102" s="326">
        <f>IF(Plananalyse!BG102=1,VLOOKUP(BG$5,Kruistabel!$B$6:$F$9,MATCH($C102,Kruistabel!$C$5:$F$5,0)+1,FALSE)+MIN(Kruistabel!$C$15,IF($D102="Ja",Kruistabel!$C$13,0)+IF(BG$6="Ja",Kruistabel!$C$14,0)),"")</f>
        <v>32</v>
      </c>
      <c r="BH102" s="326">
        <f>IF(Plananalyse!BH102=1,VLOOKUP(BH$5,Kruistabel!$B$6:$F$9,MATCH($C102,Kruistabel!$C$5:$F$5,0)+1,FALSE)+MIN(Kruistabel!$C$15,IF($D102="Ja",Kruistabel!$C$13,0)+IF(BH$6="Ja",Kruistabel!$C$14,0)),"")</f>
        <v>32</v>
      </c>
      <c r="BI102" s="327"/>
      <c r="BJ102" s="326" t="e">
        <f>IF(Plananalyse!BJ102=1,VLOOKUP(BJ$5,Kruistabel!$B$6:$F$9,MATCH($C102,Kruistabel!$C$5:$F$5,0)+1,FALSE)+MIN(Kruistabel!$C$15,IF($D102="Ja",Kruistabel!$C$13,0)+IF(BJ$6="Ja",Kruistabel!$C$14,0)),"")</f>
        <v>#N/A</v>
      </c>
      <c r="BK102" s="326" t="e">
        <f>IF(Plananalyse!BK102=1,VLOOKUP(BK$5,Kruistabel!$B$6:$F$9,MATCH($C102,Kruistabel!$C$5:$F$5,0)+1,FALSE)+MIN(Kruistabel!$C$15,IF($D102="Ja",Kruistabel!$C$13,0)+IF(BK$6="Ja",Kruistabel!$C$14,0)),"")</f>
        <v>#N/A</v>
      </c>
      <c r="BL102" s="326" t="e">
        <f>IF(Plananalyse!BL102=1,VLOOKUP(BL$5,Kruistabel!$B$6:$F$9,MATCH($C102,Kruistabel!$C$5:$F$5,0)+1,FALSE)+MIN(Kruistabel!$C$15,IF($D102="Ja",Kruistabel!$C$13,0)+IF(BL$6="Ja",Kruistabel!$C$14,0)),"")</f>
        <v>#N/A</v>
      </c>
      <c r="BM102" s="326" t="e">
        <f>IF(Plananalyse!BM102=1,VLOOKUP(BM$5,Kruistabel!$B$6:$F$9,MATCH($C102,Kruistabel!$C$5:$F$5,0)+1,FALSE)+MIN(Kruistabel!$C$15,IF($D102="Ja",Kruistabel!$C$13,0)+IF(BM$6="Ja",Kruistabel!$C$14,0)),"")</f>
        <v>#N/A</v>
      </c>
      <c r="BN102" s="326" t="e">
        <f>IF(Plananalyse!BN102=1,VLOOKUP(BN$5,Kruistabel!$B$6:$F$9,MATCH($C102,Kruistabel!$C$5:$F$5,0)+1,FALSE)+MIN(Kruistabel!$C$15,IF($D102="Ja",Kruistabel!$C$13,0)+IF(BN$6="Ja",Kruistabel!$C$14,0)),"")</f>
        <v>#N/A</v>
      </c>
      <c r="BO102" s="326" t="e">
        <f>IF(Plananalyse!BO102=1,VLOOKUP(BO$5,Kruistabel!$B$6:$F$9,MATCH($C102,Kruistabel!$C$5:$F$5,0)+1,FALSE)+MIN(Kruistabel!$C$15,IF($D102="Ja",Kruistabel!$C$13,0)+IF(BO$6="Ja",Kruistabel!$C$14,0)),"")</f>
        <v>#N/A</v>
      </c>
      <c r="BP102" s="326" t="e">
        <f>IF(Plananalyse!BP102=1,VLOOKUP(BP$5,Kruistabel!$B$6:$F$9,MATCH($C102,Kruistabel!$C$5:$F$5,0)+1,FALSE)+MIN(Kruistabel!$C$15,IF($D102="Ja",Kruistabel!$C$13,0)+IF(BP$6="Ja",Kruistabel!$C$14,0)),"")</f>
        <v>#N/A</v>
      </c>
      <c r="BQ102" s="326" t="e">
        <f>IF(Plananalyse!BQ102=1,VLOOKUP(BQ$5,Kruistabel!$B$6:$F$9,MATCH($C102,Kruistabel!$C$5:$F$5,0)+1,FALSE)+MIN(Kruistabel!$C$15,IF($D102="Ja",Kruistabel!$C$13,0)+IF(BQ$6="Ja",Kruistabel!$C$14,0)),"")</f>
        <v>#N/A</v>
      </c>
      <c r="BR102" s="326" t="e">
        <f>IF(Plananalyse!BR102=1,VLOOKUP(BR$5,Kruistabel!$B$6:$F$9,MATCH($C102,Kruistabel!$C$5:$F$5,0)+1,FALSE)+MIN(Kruistabel!$C$15,IF($D102="Ja",Kruistabel!$C$13,0)+IF(BR$6="Ja",Kruistabel!$C$14,0)),"")</f>
        <v>#REF!</v>
      </c>
      <c r="BS102" s="326" t="e">
        <f>IF(Plananalyse!BS102=1,VLOOKUP(BS$5,Kruistabel!$B$6:$F$9,MATCH($C102,Kruistabel!$C$5:$F$5,0)+1,FALSE)+MIN(Kruistabel!$C$15,IF($D102="Ja",Kruistabel!$C$13,0)+IF(BS$6="Ja",Kruistabel!$C$14,0)),"")</f>
        <v>#REF!</v>
      </c>
      <c r="BT102" s="65"/>
      <c r="BU102" s="231">
        <f>IF(Plananalyse!BU102=1,VLOOKUP(BU$5,Kruistabel!$B$6:$F$9,MATCH($C102,Kruistabel!$C$5:$F$5,0)+1,FALSE)+MIN(Kruistabel!$C$15,IF($D102="Ja",Kruistabel!$C$13,0)+IF(BU$6="Ja",Kruistabel!$C$14,0)),"")</f>
        <v>32</v>
      </c>
      <c r="BV102" s="326">
        <f>IF(Plananalyse!BV102=1,VLOOKUP(BV$5,Kruistabel!$B$6:$F$9,MATCH($C102,Kruistabel!$C$5:$F$5,0)+1,FALSE)+MIN(Kruistabel!$C$15,IF($D102="Ja",Kruistabel!$C$13,0)+IF(BV$6="Ja",Kruistabel!$C$14,0)),"")</f>
        <v>56</v>
      </c>
      <c r="BW102" s="326">
        <f>IF(Plananalyse!BW102=1,VLOOKUP(BW$5,Kruistabel!$B$6:$F$9,MATCH($C102,Kruistabel!$C$5:$F$5,0)+1,FALSE)+MIN(Kruistabel!$C$15,IF($D102="Ja",Kruistabel!$C$13,0)+IF(BW$6="Ja",Kruistabel!$C$14,0)),"")</f>
        <v>32</v>
      </c>
      <c r="BX102" s="326">
        <f>IF(Plananalyse!BX102=1,VLOOKUP(BX$5,Kruistabel!$B$6:$F$9,MATCH($C102,Kruistabel!$C$5:$F$5,0)+1,FALSE)+MIN(Kruistabel!$C$15,IF($D102="Ja",Kruistabel!$C$13,0)+IF(BX$6="Ja",Kruistabel!$C$14,0)),"")</f>
        <v>32</v>
      </c>
      <c r="BY102" s="327"/>
      <c r="BZ102" s="326" t="e">
        <f>IF(Plananalyse!BZ102=1,VLOOKUP(BZ$5,Kruistabel!$B$6:$F$9,MATCH($C102,Kruistabel!$C$5:$F$5,0)+1,FALSE)+MIN(Kruistabel!$C$15,IF($D102="Ja",Kruistabel!$C$13,0)+IF(BZ$6="Ja",Kruistabel!$C$14,0)),"")</f>
        <v>#N/A</v>
      </c>
      <c r="CA102" s="326" t="e">
        <f>IF(Plananalyse!CA102=1,VLOOKUP(CA$5,Kruistabel!$B$6:$F$9,MATCH($C102,Kruistabel!$C$5:$F$5,0)+1,FALSE)+MIN(Kruistabel!$C$15,IF($D102="Ja",Kruistabel!$C$13,0)+IF(CA$6="Ja",Kruistabel!$C$14,0)),"")</f>
        <v>#N/A</v>
      </c>
      <c r="CB102" s="326" t="e">
        <f>IF(Plananalyse!CB102=1,VLOOKUP(CB$5,Kruistabel!$B$6:$F$9,MATCH($C102,Kruistabel!$C$5:$F$5,0)+1,FALSE)+MIN(Kruistabel!$C$15,IF($D102="Ja",Kruistabel!$C$13,0)+IF(CB$6="Ja",Kruistabel!$C$14,0)),"")</f>
        <v>#N/A</v>
      </c>
      <c r="CC102" s="326" t="e">
        <f>IF(Plananalyse!CC102=1,VLOOKUP(CC$5,Kruistabel!$B$6:$F$9,MATCH($C102,Kruistabel!$C$5:$F$5,0)+1,FALSE)+MIN(Kruistabel!$C$15,IF($D102="Ja",Kruistabel!$C$13,0)+IF(CC$6="Ja",Kruistabel!$C$14,0)),"")</f>
        <v>#N/A</v>
      </c>
      <c r="CD102" s="326" t="e">
        <f>IF(Plananalyse!CD102=1,VLOOKUP(CD$5,Kruistabel!$B$6:$F$9,MATCH($C102,Kruistabel!$C$5:$F$5,0)+1,FALSE)+MIN(Kruistabel!$C$15,IF($D102="Ja",Kruistabel!$C$13,0)+IF(CD$6="Ja",Kruistabel!$C$14,0)),"")</f>
        <v>#N/A</v>
      </c>
      <c r="CE102" s="326" t="e">
        <f>IF(Plananalyse!CE102=1,VLOOKUP(CE$5,Kruistabel!$B$6:$F$9,MATCH($C102,Kruistabel!$C$5:$F$5,0)+1,FALSE)+MIN(Kruistabel!$C$15,IF($D102="Ja",Kruistabel!$C$13,0)+IF(CE$6="Ja",Kruistabel!$C$14,0)),"")</f>
        <v>#N/A</v>
      </c>
      <c r="CF102" s="326" t="e">
        <f>IF(Plananalyse!CF102=1,VLOOKUP(CF$5,Kruistabel!$B$6:$F$9,MATCH($C102,Kruistabel!$C$5:$F$5,0)+1,FALSE)+MIN(Kruistabel!$C$15,IF($D102="Ja",Kruistabel!$C$13,0)+IF(CF$6="Ja",Kruistabel!$C$14,0)),"")</f>
        <v>#N/A</v>
      </c>
      <c r="CG102" s="326" t="e">
        <f>IF(Plananalyse!CG102=1,VLOOKUP(CG$5,Kruistabel!$B$6:$F$9,MATCH($C102,Kruistabel!$C$5:$F$5,0)+1,FALSE)+MIN(Kruistabel!$C$15,IF($D102="Ja",Kruistabel!$C$13,0)+IF(CG$6="Ja",Kruistabel!$C$14,0)),"")</f>
        <v>#REF!</v>
      </c>
      <c r="CH102" s="326" t="e">
        <f>IF(Plananalyse!CH102=1,VLOOKUP(CH$5,Kruistabel!$B$6:$F$9,MATCH($C102,Kruistabel!$C$5:$F$5,0)+1,FALSE)+MIN(Kruistabel!$C$15,IF($D102="Ja",Kruistabel!$C$13,0)+IF(CH$6="Ja",Kruistabel!$C$14,0)),"")</f>
        <v>#REF!</v>
      </c>
      <c r="CI102" s="65"/>
      <c r="CJ102" s="326">
        <f>IF(Plananalyse!CJ102=1,VLOOKUP(CJ$5,Kruistabel!$B$6:$F$9,MATCH($C102,Kruistabel!$C$5:$F$5,0)+1,FALSE)+MIN(Kruistabel!$C$15,IF($D102="Ja",Kruistabel!$C$13,0)+IF(CJ$6="Ja",Kruistabel!$C$14,0)),"")</f>
        <v>56</v>
      </c>
      <c r="CK102" s="326">
        <f>IF(Plananalyse!CK102=1,VLOOKUP(CK$5,Kruistabel!$B$6:$F$9,MATCH($C102,Kruistabel!$C$5:$F$5,0)+1,FALSE)+MIN(Kruistabel!$C$15,IF($D102="Ja",Kruistabel!$C$13,0)+IF(CK$6="Ja",Kruistabel!$C$14,0)),"")</f>
        <v>56</v>
      </c>
      <c r="CL102" s="326">
        <f>IF(Plananalyse!CL102=1,VLOOKUP(CL$5,Kruistabel!$B$6:$F$9,MATCH($C102,Kruistabel!$C$5:$F$5,0)+1,FALSE)+MIN(Kruistabel!$C$15,IF($D102="Ja",Kruistabel!$C$13,0)+IF(CL$6="Ja",Kruistabel!$C$14,0)),"")</f>
        <v>32</v>
      </c>
      <c r="CM102" s="326">
        <f>IF(Plananalyse!CM102=1,VLOOKUP(CM$5,Kruistabel!$B$6:$F$9,MATCH($C102,Kruistabel!$C$5:$F$5,0)+1,FALSE)+MIN(Kruistabel!$C$15,IF($D102="Ja",Kruistabel!$C$13,0)+IF(CM$6="Ja",Kruistabel!$C$14,0)),"")</f>
        <v>60</v>
      </c>
      <c r="CN102" s="326">
        <f>IF(Plananalyse!CN102=1,VLOOKUP(CN$5,Kruistabel!$B$6:$F$9,MATCH($C102,Kruistabel!$C$5:$F$5,0)+1,FALSE)+MIN(Kruistabel!$C$15,IF($D102="Ja",Kruistabel!$C$13,0)+IF(CN$6="Ja",Kruistabel!$C$14,0)),"")</f>
        <v>60</v>
      </c>
      <c r="CO102" s="326">
        <f>IF(Plananalyse!CO102=1,VLOOKUP(CO$5,Kruistabel!$B$6:$F$9,MATCH($C102,Kruistabel!$C$5:$F$5,0)+1,FALSE)+MIN(Kruistabel!$C$15,IF($D102="Ja",Kruistabel!$C$13,0)+IF(CO$6="Ja",Kruistabel!$C$14,0)),"")</f>
        <v>52</v>
      </c>
      <c r="CP102" s="326">
        <f>IF(Plananalyse!CP102=1,VLOOKUP(CP$5,Kruistabel!$B$6:$F$9,MATCH($C102,Kruistabel!$C$5:$F$5,0)+1,FALSE)+MIN(Kruistabel!$C$15,IF($D102="Ja",Kruistabel!$C$13,0)+IF(CP$6="Ja",Kruistabel!$C$14,0)),"")</f>
        <v>56</v>
      </c>
      <c r="CQ102" s="326">
        <f>IF(Plananalyse!CQ102=1,VLOOKUP(CQ$5,Kruistabel!$B$6:$F$9,MATCH($C102,Kruistabel!$C$5:$F$5,0)+1,FALSE)+MIN(Kruistabel!$C$15,IF($D102="Ja",Kruistabel!$C$13,0)+IF(CQ$6="Ja",Kruistabel!$C$14,0)),"")</f>
        <v>52</v>
      </c>
      <c r="CR102" s="326">
        <f ca="1">IF(Plananalyse!CR102=1,VLOOKUP(CR$5,Kruistabel!$B$6:$F$9,MATCH($C102,Kruistabel!$C$5:$F$5,0)+1,FALSE)+MIN(Kruistabel!$C$15,IF($D102="Ja",Kruistabel!$C$13,0)+IF(CR$6="Ja",Kruistabel!$C$14,0)),"")</f>
        <v>54</v>
      </c>
      <c r="CS102" s="326">
        <f ca="1">IF(Plananalyse!CS102=1,VLOOKUP(CS$5,Kruistabel!$B$6:$F$9,MATCH($C102,Kruistabel!$C$5:$F$5,0)+1,FALSE)+MIN(Kruistabel!$C$15,IF($D102="Ja",Kruistabel!$C$13,0)+IF(CS$6="Ja",Kruistabel!$C$14,0)),"")</f>
        <v>56</v>
      </c>
      <c r="CT102" s="326">
        <f ca="1">IF(Plananalyse!CT102=1,VLOOKUP(CT$5,Kruistabel!$B$6:$F$9,MATCH($C102,Kruistabel!$C$5:$F$5,0)+1,FALSE)+MIN(Kruistabel!$C$15,IF($D102="Ja",Kruistabel!$C$13,0)+IF(CT$6="Ja",Kruistabel!$C$14,0)),"")</f>
        <v>56</v>
      </c>
      <c r="CU102" s="326">
        <f ca="1">IF(Plananalyse!CU102=1,VLOOKUP(CU$5,Kruistabel!$B$6:$F$9,MATCH($C102,Kruistabel!$C$5:$F$5,0)+1,FALSE)+MIN(Kruistabel!$C$15,IF($D102="Ja",Kruistabel!$C$13,0)+IF(CU$6="Ja",Kruistabel!$C$14,0)),"")</f>
        <v>52</v>
      </c>
      <c r="CV102" s="326">
        <f ca="1">IF(Plananalyse!CV102=1,VLOOKUP(CV$5,Kruistabel!$B$6:$F$9,MATCH($C102,Kruistabel!$C$5:$F$5,0)+1,FALSE)+MIN(Kruistabel!$C$15,IF($D102="Ja",Kruistabel!$C$13,0)+IF(CV$6="Ja",Kruistabel!$C$14,0)),"")</f>
        <v>52</v>
      </c>
      <c r="CW102" s="326">
        <f ca="1">IF(Plananalyse!CW102=1,VLOOKUP(CW$5,Kruistabel!$B$6:$F$9,MATCH($C102,Kruistabel!$C$5:$F$5,0)+1,FALSE)+MIN(Kruistabel!$C$15,IF($D102="Ja",Kruistabel!$C$13,0)+IF(CW$6="Ja",Kruistabel!$C$14,0)),"")</f>
        <v>56</v>
      </c>
      <c r="CX102" s="326">
        <f ca="1">IF(Plananalyse!CX102=1,VLOOKUP(CX$5,Kruistabel!$B$6:$F$9,MATCH($C102,Kruistabel!$C$5:$F$5,0)+1,FALSE)+MIN(Kruistabel!$C$15,IF($D102="Ja",Kruistabel!$C$13,0)+IF(CX$6="Ja",Kruistabel!$C$14,0)),"")</f>
        <v>32</v>
      </c>
      <c r="CY102" s="326">
        <f ca="1">IF(Plananalyse!CY102=1,VLOOKUP(CY$5,Kruistabel!$B$6:$F$9,MATCH($C102,Kruistabel!$C$5:$F$5,0)+1,FALSE)+MIN(Kruistabel!$C$15,IF($D102="Ja",Kruistabel!$C$13,0)+IF(CY$6="Ja",Kruistabel!$C$14,0)),"")</f>
        <v>52</v>
      </c>
      <c r="CZ102" s="326">
        <f ca="1">IF(Plananalyse!CZ102=1,VLOOKUP(CZ$5,Kruistabel!$B$6:$F$9,MATCH($C102,Kruistabel!$C$5:$F$5,0)+1,FALSE)+MIN(Kruistabel!$C$15,IF($D102="Ja",Kruistabel!$C$13,0)+IF(CZ$6="Ja",Kruistabel!$C$14,0)),"")</f>
        <v>52</v>
      </c>
      <c r="DA102" s="326">
        <f ca="1">IF(Plananalyse!DA102=1,VLOOKUP(DA$5,Kruistabel!$B$6:$F$9,MATCH($C102,Kruistabel!$C$5:$F$5,0)+1,FALSE)+MIN(Kruistabel!$C$15,IF($D102="Ja",Kruistabel!$C$13,0)+IF(DA$6="Ja",Kruistabel!$C$14,0)),"")</f>
        <v>52</v>
      </c>
      <c r="DB102" s="326">
        <f ca="1">IF(Plananalyse!DB102=1,VLOOKUP(DB$5,Kruistabel!$B$6:$F$9,MATCH($C102,Kruistabel!$C$5:$F$5,0)+1,FALSE)+MIN(Kruistabel!$C$15,IF($D102="Ja",Kruistabel!$C$13,0)+IF(DB$6="Ja",Kruistabel!$C$14,0)),"")</f>
        <v>32</v>
      </c>
      <c r="DC102" s="326">
        <f ca="1">IF(Plananalyse!DC102=1,VLOOKUP(DC$5,Kruistabel!$B$6:$F$9,MATCH($C102,Kruistabel!$C$5:$F$5,0)+1,FALSE)+MIN(Kruistabel!$C$15,IF($D102="Ja",Kruistabel!$C$13,0)+IF(DC$6="Ja",Kruistabel!$C$14,0)),"")</f>
        <v>32</v>
      </c>
      <c r="DD102" s="327"/>
      <c r="DE102" s="326" t="e">
        <f ca="1">IF(Plananalyse!DE102=1,VLOOKUP(DE$5,Kruistabel!$B$6:$F$9,MATCH($C102,Kruistabel!$C$5:$F$5,0)+1,FALSE)+MIN(Kruistabel!$C$15,IF($D102="Ja",Kruistabel!$C$13,0)+IF(DE$6="Ja",Kruistabel!$C$14,0)),"")</f>
        <v>#N/A</v>
      </c>
      <c r="DF102" s="326" t="e">
        <f ca="1">IF(Plananalyse!DF102=1,VLOOKUP(DF$5,Kruistabel!$B$6:$F$9,MATCH($C102,Kruistabel!$C$5:$F$5,0)+1,FALSE)+MIN(Kruistabel!$C$15,IF($D102="Ja",Kruistabel!$C$13,0)+IF(DF$6="Ja",Kruistabel!$C$14,0)),"")</f>
        <v>#N/A</v>
      </c>
      <c r="DG102" s="326" t="e">
        <f ca="1">IF(Plananalyse!DG102=1,VLOOKUP(DG$5,Kruistabel!$B$6:$F$9,MATCH($C102,Kruistabel!$C$5:$F$5,0)+1,FALSE)+MIN(Kruistabel!$C$15,IF($D102="Ja",Kruistabel!$C$13,0)+IF(DG$6="Ja",Kruistabel!$C$14,0)),"")</f>
        <v>#N/A</v>
      </c>
      <c r="DH102" s="326" t="e">
        <f ca="1">IF(Plananalyse!DH102=1,VLOOKUP(DH$5,Kruistabel!$B$6:$F$9,MATCH($C102,Kruistabel!$C$5:$F$5,0)+1,FALSE)+MIN(Kruistabel!$C$15,IF($D102="Ja",Kruistabel!$C$13,0)+IF(DH$6="Ja",Kruistabel!$C$14,0)),"")</f>
        <v>#N/A</v>
      </c>
      <c r="DI102" s="326" t="e">
        <f ca="1">IF(Plananalyse!DI102=1,VLOOKUP(DI$5,Kruistabel!$B$6:$F$9,MATCH($C102,Kruistabel!$C$5:$F$5,0)+1,FALSE)+MIN(Kruistabel!$C$15,IF($D102="Ja",Kruistabel!$C$13,0)+IF(DI$6="Ja",Kruistabel!$C$14,0)),"")</f>
        <v>#N/A</v>
      </c>
      <c r="DJ102" s="326" t="e">
        <f ca="1">IF(Plananalyse!DJ102=1,VLOOKUP(DJ$5,Kruistabel!$B$6:$F$9,MATCH($C102,Kruistabel!$C$5:$F$5,0)+1,FALSE)+MIN(Kruistabel!$C$15,IF($D102="Ja",Kruistabel!$C$13,0)+IF(DJ$6="Ja",Kruistabel!$C$14,0)),"")</f>
        <v>#N/A</v>
      </c>
      <c r="DK102" s="326" t="e">
        <f ca="1">IF(Plananalyse!DK102=1,VLOOKUP(DK$5,Kruistabel!$B$6:$F$9,MATCH($C102,Kruistabel!$C$5:$F$5,0)+1,FALSE)+MIN(Kruistabel!$C$15,IF($D102="Ja",Kruistabel!$C$13,0)+IF(DK$6="Ja",Kruistabel!$C$14,0)),"")</f>
        <v>#REF!</v>
      </c>
      <c r="DL102" s="326" t="e">
        <f ca="1">IF(Plananalyse!DL102=1,VLOOKUP(DL$5,Kruistabel!$B$6:$F$9,MATCH($C102,Kruistabel!$C$5:$F$5,0)+1,FALSE)+MIN(Kruistabel!$C$15,IF($D102="Ja",Kruistabel!$C$13,0)+IF(DL$6="Ja",Kruistabel!$C$14,0)),"")</f>
        <v>#REF!</v>
      </c>
      <c r="DM102" s="327"/>
      <c r="DN102" s="326" t="e">
        <f ca="1">IF(Plananalyse!DN102=1,VLOOKUP(DN$5,Kruistabel!$B$6:$F$9,MATCH($C102,Kruistabel!$C$5:$F$5,0)+1,FALSE)+MIN(Kruistabel!$C$15,IF($D102="Ja",Kruistabel!$C$13,0)+IF(DN$6="Ja",Kruistabel!$C$14,0)),"")</f>
        <v>#N/A</v>
      </c>
      <c r="DO102" s="326" t="e">
        <f ca="1">IF(Plananalyse!DO102=1,VLOOKUP(DO$5,Kruistabel!$B$6:$F$9,MATCH($C102,Kruistabel!$C$5:$F$5,0)+1,FALSE)+MIN(Kruistabel!$C$15,IF($D102="Ja",Kruistabel!$C$13,0)+IF(DO$6="Ja",Kruistabel!$C$14,0)),"")</f>
        <v>#N/A</v>
      </c>
      <c r="DP102" s="326" t="e">
        <f ca="1">IF(Plananalyse!DP102=1,VLOOKUP(DP$5,Kruistabel!$B$6:$F$9,MATCH($C102,Kruistabel!$C$5:$F$5,0)+1,FALSE)+MIN(Kruistabel!$C$15,IF($D102="Ja",Kruistabel!$C$13,0)+IF(DP$6="Ja",Kruistabel!$C$14,0)),"")</f>
        <v>#N/A</v>
      </c>
      <c r="DQ102" s="326" t="e">
        <f ca="1">IF(Plananalyse!DQ102=1,VLOOKUP(DQ$5,Kruistabel!$B$6:$F$9,MATCH($C102,Kruistabel!$C$5:$F$5,0)+1,FALSE)+MIN(Kruistabel!$C$15,IF($D102="Ja",Kruistabel!$C$13,0)+IF(DQ$6="Ja",Kruistabel!$C$14,0)),"")</f>
        <v>#N/A</v>
      </c>
      <c r="DR102" s="326" t="e">
        <f ca="1">IF(Plananalyse!DR102=1,VLOOKUP(DR$5,Kruistabel!$B$6:$F$9,MATCH($C102,Kruistabel!$C$5:$F$5,0)+1,FALSE)+MIN(Kruistabel!$C$15,IF($D102="Ja",Kruistabel!$C$13,0)+IF(DR$6="Ja",Kruistabel!$C$14,0)),"")</f>
        <v>#N/A</v>
      </c>
      <c r="DS102" s="326" t="e">
        <f ca="1">IF(Plananalyse!DS102=1,VLOOKUP(DS$5,Kruistabel!$B$6:$F$9,MATCH($C102,Kruistabel!$C$5:$F$5,0)+1,FALSE)+MIN(Kruistabel!$C$15,IF($D102="Ja",Kruistabel!$C$13,0)+IF(DS$6="Ja",Kruistabel!$C$14,0)),"")</f>
        <v>#N/A</v>
      </c>
      <c r="DT102" s="326" t="e">
        <f ca="1">IF(Plananalyse!DT102=1,VLOOKUP(DT$5,Kruistabel!$B$6:$F$9,MATCH($C102,Kruistabel!$C$5:$F$5,0)+1,FALSE)+MIN(Kruistabel!$C$15,IF($D102="Ja",Kruistabel!$C$13,0)+IF(DT$6="Ja",Kruistabel!$C$14,0)),"")</f>
        <v>#N/A</v>
      </c>
      <c r="DU102" s="326" t="e">
        <f ca="1">IF(Plananalyse!DU102=1,VLOOKUP(DU$5,Kruistabel!$B$6:$F$9,MATCH($C102,Kruistabel!$C$5:$F$5,0)+1,FALSE)+MIN(Kruistabel!$C$15,IF($D102="Ja",Kruistabel!$C$13,0)+IF(DU$6="Ja",Kruistabel!$C$14,0)),"")</f>
        <v>#N/A</v>
      </c>
      <c r="DV102" s="326" t="e">
        <f ca="1">IF(Plananalyse!DV102=1,VLOOKUP(DV$5,Kruistabel!$B$6:$F$9,MATCH($C102,Kruistabel!$C$5:$F$5,0)+1,FALSE)+MIN(Kruistabel!$C$15,IF($D102="Ja",Kruistabel!$C$13,0)+IF(DV$6="Ja",Kruistabel!$C$14,0)),"")</f>
        <v>#N/A</v>
      </c>
      <c r="DW102" s="326" t="e">
        <f ca="1">IF(Plananalyse!DW102=1,VLOOKUP(DW$5,Kruistabel!$B$6:$F$9,MATCH($C102,Kruistabel!$C$5:$F$5,0)+1,FALSE)+MIN(Kruistabel!$C$15,IF($D102="Ja",Kruistabel!$C$13,0)+IF(DW$6="Ja",Kruistabel!$C$14,0)),"")</f>
        <v>#REF!</v>
      </c>
      <c r="DX102" s="326" t="e">
        <f ca="1">IF(Plananalyse!DX102=1,VLOOKUP(DX$5,Kruistabel!$B$6:$F$9,MATCH($C102,Kruistabel!$C$5:$F$5,0)+1,FALSE)+MIN(Kruistabel!$C$15,IF($D102="Ja",Kruistabel!$C$13,0)+IF(DX$6="Ja",Kruistabel!$C$14,0)),"")</f>
        <v>#REF!</v>
      </c>
      <c r="DY102" s="327"/>
      <c r="DZ102" s="326" t="e">
        <f ca="1">IF(Plananalyse!DZ102=1,VLOOKUP(DZ$5,Kruistabel!$B$6:$F$9,MATCH($C102,Kruistabel!$C$5:$F$5,0)+1,FALSE)+MIN(Kruistabel!$C$15,IF($D102="Ja",Kruistabel!$C$13,0)+IF(DZ$6="Ja",Kruistabel!$C$14,0)),"")</f>
        <v>#N/A</v>
      </c>
      <c r="EA102" s="326" t="e">
        <f ca="1">IF(Plananalyse!EA102=1,VLOOKUP(EA$5,Kruistabel!$B$6:$F$9,MATCH($C102,Kruistabel!$C$5:$F$5,0)+1,FALSE)+MIN(Kruistabel!$C$15,IF($D102="Ja",Kruistabel!$C$13,0)+IF(EA$6="Ja",Kruistabel!$C$14,0)),"")</f>
        <v>#N/A</v>
      </c>
      <c r="EB102" s="326" t="e">
        <f ca="1">IF(Plananalyse!EB102=1,VLOOKUP(EB$5,Kruistabel!$B$6:$F$9,MATCH($C102,Kruistabel!$C$5:$F$5,0)+1,FALSE)+MIN(Kruistabel!$C$15,IF($D102="Ja",Kruistabel!$C$13,0)+IF(EB$6="Ja",Kruistabel!$C$14,0)),"")</f>
        <v>#REF!</v>
      </c>
      <c r="EC102" s="326" t="e">
        <f ca="1">IF(Plananalyse!EC102=1,VLOOKUP(EC$5,Kruistabel!$B$6:$F$9,MATCH($C102,Kruistabel!$C$5:$F$5,0)+1,FALSE)+MIN(Kruistabel!$C$15,IF($D102="Ja",Kruistabel!$C$13,0)+IF(EC$6="Ja",Kruistabel!$C$14,0)),"")</f>
        <v>#REF!</v>
      </c>
      <c r="ED102" s="327"/>
      <c r="EE102" s="326" t="e">
        <f ca="1">IF(Plananalyse!EE102=1,VLOOKUP(EE$5,Kruistabel!$B$6:$F$9,MATCH($C102,Kruistabel!$C$5:$F$5,0)+1,FALSE)+MIN(Kruistabel!$C$15,IF($D102="Ja",Kruistabel!$C$13,0)+IF(EE$6="Ja",Kruistabel!$C$14,0)),"")</f>
        <v>#N/A</v>
      </c>
      <c r="EF102" s="326" t="e">
        <f ca="1">IF(Plananalyse!EF102=1,VLOOKUP(EF$5,Kruistabel!$B$6:$F$9,MATCH($C102,Kruistabel!$C$5:$F$5,0)+1,FALSE)+MIN(Kruistabel!$C$15,IF($D102="Ja",Kruistabel!$C$13,0)+IF(EF$6="Ja",Kruistabel!$C$14,0)),"")</f>
        <v>#N/A</v>
      </c>
      <c r="EG102" s="326" t="e">
        <f ca="1">IF(Plananalyse!EG102=1,VLOOKUP(EG$5,Kruistabel!$B$6:$F$9,MATCH($C102,Kruistabel!$C$5:$F$5,0)+1,FALSE)+MIN(Kruistabel!$C$15,IF($D102="Ja",Kruistabel!$C$13,0)+IF(EG$6="Ja",Kruistabel!$C$14,0)),"")</f>
        <v>#N/A</v>
      </c>
      <c r="EH102" s="326" t="e">
        <f ca="1">IF(Plananalyse!EH102=1,VLOOKUP(EH$5,Kruistabel!$B$6:$F$9,MATCH($C102,Kruistabel!$C$5:$F$5,0)+1,FALSE)+MIN(Kruistabel!$C$15,IF($D102="Ja",Kruistabel!$C$13,0)+IF(EH$6="Ja",Kruistabel!$C$14,0)),"")</f>
        <v>#REF!</v>
      </c>
      <c r="EI102" s="326" t="e">
        <f ca="1">IF(Plananalyse!EI102=1,VLOOKUP(EI$5,Kruistabel!$B$6:$F$9,MATCH($C102,Kruistabel!$C$5:$F$5,0)+1,FALSE)+MIN(Kruistabel!$C$15,IF($D102="Ja",Kruistabel!$C$13,0)+IF(EI$6="Ja",Kruistabel!$C$14,0)),"")</f>
        <v>#REF!</v>
      </c>
      <c r="EJ102" s="331" t="str">
        <f>IF(Plananalyse!EJ102=1,VLOOKUP(EJ$5,Kruistabel!$B$6:$F$9,MATCH($C102,Kruistabel!$C$5:$F$5,0)+1,FALSE)+MIN(Kruistabel!$C$15,IF($D102="Ja",Kruistabel!$C$13,0)+IF(EJ$6="Ja",Kruistabel!$C$14,0)),"")</f>
        <v/>
      </c>
      <c r="EK102" s="164"/>
      <c r="EL102" s="164"/>
      <c r="EM102" s="164"/>
      <c r="EN102" s="164"/>
    </row>
    <row r="103" spans="2:144">
      <c r="B103" s="337" t="s">
        <v>202</v>
      </c>
      <c r="C103" s="160" t="str">
        <f>_xlfn.IFNA(VLOOKUP($B103,Classificatietabel!$B$6:$I$91,C$7,FALSE),"")</f>
        <v>normaal</v>
      </c>
      <c r="D103" s="160" t="str">
        <f>_xlfn.IFNA(VLOOKUP($B103,Classificatietabel!$B$6:$I$91,D$7,FALSE),"")</f>
        <v>neen</v>
      </c>
      <c r="E103" s="119">
        <f>IF(AND(D103="laag",$D$3=1),0,_xlfn.IFNA(IF(VLOOKUP($B103,Classificatietabel!$B$6:$H$91,$E$5,FALSE)="Ja",1,0),""))</f>
        <v>1</v>
      </c>
      <c r="F103" s="163"/>
      <c r="G103" s="326">
        <f>IF(Plananalyse!G103=1,VLOOKUP(G$5,Kruistabel!$B$6:$F$9,MATCH($C103,Kruistabel!$C$5:$F$5,0)+1,FALSE)+MIN(Kruistabel!$C$15,IF($D103="Ja",Kruistabel!$C$13,0)+IF(G$6="Ja",Kruistabel!$C$14,0)),"")</f>
        <v>28</v>
      </c>
      <c r="H103" s="326">
        <f>IF(Plananalyse!H103=1,VLOOKUP(H$5,Kruistabel!$B$6:$F$9,MATCH($C103,Kruistabel!$C$5:$F$5,0)+1,FALSE)+MIN(Kruistabel!$C$15,IF($D103="Ja",Kruistabel!$C$13,0)+IF(H$6="Ja",Kruistabel!$C$14,0)),"")</f>
        <v>28</v>
      </c>
      <c r="I103" s="326">
        <f>IF(Plananalyse!I103=1,VLOOKUP(I$5,Kruistabel!$B$6:$F$9,MATCH($C103,Kruistabel!$C$5:$F$5,0)+1,FALSE)+MIN(Kruistabel!$C$15,IF($D103="Ja",Kruistabel!$C$13,0)+IF(I$6="Ja",Kruistabel!$C$14,0)),"")</f>
        <v>40</v>
      </c>
      <c r="J103" s="326">
        <f>IF(Plananalyse!J103=1,VLOOKUP(J$5,Kruistabel!$B$6:$F$9,MATCH($C103,Kruistabel!$C$5:$F$5,0)+1,FALSE)+MIN(Kruistabel!$C$15,IF($D103="Ja",Kruistabel!$C$13,0)+IF(J$6="Ja",Kruistabel!$C$14,0)),"")</f>
        <v>28</v>
      </c>
      <c r="K103" s="326">
        <f>IF(Plananalyse!K103=1,VLOOKUP(K$5,Kruistabel!$B$6:$F$9,MATCH($C103,Kruistabel!$C$5:$F$5,0)+1,FALSE)+MIN(Kruistabel!$C$15,IF($D103="Ja",Kruistabel!$C$13,0)+IF(K$6="Ja",Kruistabel!$C$14,0)),"")</f>
        <v>28</v>
      </c>
      <c r="L103" s="326">
        <f>IF(Plananalyse!L103=1,VLOOKUP(L$5,Kruistabel!$B$6:$F$9,MATCH($C103,Kruistabel!$C$5:$F$5,0)+1,FALSE)+MIN(Kruistabel!$C$15,IF($D103="Ja",Kruistabel!$C$13,0)+IF(L$6="Ja",Kruistabel!$C$14,0)),"")</f>
        <v>28</v>
      </c>
      <c r="M103" s="326">
        <f>IF(Plananalyse!M103=1,VLOOKUP(M$5,Kruistabel!$B$6:$F$9,MATCH($C103,Kruistabel!$C$5:$F$5,0)+1,FALSE)+MIN(Kruistabel!$C$15,IF($D103="Ja",Kruistabel!$C$13,0)+IF(M$6="Ja",Kruistabel!$C$14,0)),"")</f>
        <v>44</v>
      </c>
      <c r="N103" s="326">
        <f>IF(Plananalyse!N103=1,VLOOKUP(N$5,Kruistabel!$B$6:$F$9,MATCH($C103,Kruistabel!$C$5:$F$5,0)+1,FALSE)+MIN(Kruistabel!$C$15,IF($D103="Ja",Kruistabel!$C$13,0)+IF(N$6="Ja",Kruistabel!$C$14,0)),"")</f>
        <v>44</v>
      </c>
      <c r="O103" s="326">
        <f>IF(Plananalyse!O103=1,VLOOKUP(O$5,Kruistabel!$B$6:$F$9,MATCH($C103,Kruistabel!$C$5:$F$5,0)+1,FALSE)+MIN(Kruistabel!$C$15,IF($D103="Ja",Kruistabel!$C$13,0)+IF(O$6="Ja",Kruistabel!$C$14,0)),"")</f>
        <v>44</v>
      </c>
      <c r="P103" s="326">
        <f>IF(Plananalyse!P103=1,VLOOKUP(P$5,Kruistabel!$B$6:$F$9,MATCH($C103,Kruistabel!$C$5:$F$5,0)+1,FALSE)+MIN(Kruistabel!$C$15,IF($D103="Ja",Kruistabel!$C$13,0)+IF(P$6="Ja",Kruistabel!$C$14,0)),"")</f>
        <v>48</v>
      </c>
      <c r="Q103" s="326">
        <f>IF(Plananalyse!Q103=1,VLOOKUP(Q$5,Kruistabel!$B$6:$F$9,MATCH($C103,Kruistabel!$C$5:$F$5,0)+1,FALSE)+MIN(Kruistabel!$C$15,IF($D103="Ja",Kruistabel!$C$13,0)+IF(Q$6="Ja",Kruistabel!$C$14,0)),"")</f>
        <v>40</v>
      </c>
      <c r="R103" s="326">
        <f>IF(Plananalyse!R103=1,VLOOKUP(R$5,Kruistabel!$B$6:$F$9,MATCH($C103,Kruistabel!$C$5:$F$5,0)+1,FALSE)+MIN(Kruistabel!$C$15,IF($D103="Ja",Kruistabel!$C$13,0)+IF(R$6="Ja",Kruistabel!$C$14,0)),"")</f>
        <v>44</v>
      </c>
      <c r="S103" s="326">
        <f>IF(Plananalyse!S103=1,VLOOKUP(S$5,Kruistabel!$B$6:$F$9,MATCH($C103,Kruistabel!$C$5:$F$5,0)+1,FALSE)+MIN(Kruistabel!$C$15,IF($D103="Ja",Kruistabel!$C$13,0)+IF(S$6="Ja",Kruistabel!$C$14,0)),"")</f>
        <v>28</v>
      </c>
      <c r="T103" s="326">
        <f>IF(Plananalyse!T103=1,VLOOKUP(T$5,Kruistabel!$B$6:$F$9,MATCH($C103,Kruistabel!$C$5:$F$5,0)+1,FALSE)+MIN(Kruistabel!$C$15,IF($D103="Ja",Kruistabel!$C$13,0)+IF(T$6="Ja",Kruistabel!$C$14,0)),"")</f>
        <v>28</v>
      </c>
      <c r="U103" s="326">
        <f>IF(Plananalyse!U103=1,VLOOKUP(U$5,Kruistabel!$B$6:$F$9,MATCH($C103,Kruistabel!$C$5:$F$5,0)+1,FALSE)+MIN(Kruistabel!$C$15,IF($D103="Ja",Kruistabel!$C$13,0)+IF(U$6="Ja",Kruistabel!$C$14,0)),"")</f>
        <v>28</v>
      </c>
      <c r="V103" s="326">
        <f>IF(Plananalyse!V103=1,VLOOKUP(V$5,Kruistabel!$B$6:$F$9,MATCH($C103,Kruistabel!$C$5:$F$5,0)+1,FALSE)+MIN(Kruistabel!$C$15,IF($D103="Ja",Kruistabel!$C$13,0)+IF(V$6="Ja",Kruistabel!$C$14,0)),"")</f>
        <v>28</v>
      </c>
      <c r="W103" s="326">
        <f>IF(Plananalyse!W103=1,VLOOKUP(W$5,Kruistabel!$B$6:$F$9,MATCH($C103,Kruistabel!$C$5:$F$5,0)+1,FALSE)+MIN(Kruistabel!$C$15,IF($D103="Ja",Kruistabel!$C$13,0)+IF(W$6="Ja",Kruistabel!$C$14,0)),"")</f>
        <v>28</v>
      </c>
      <c r="X103" s="326">
        <f>IF(Plananalyse!X103=1,VLOOKUP(X$5,Kruistabel!$B$6:$F$9,MATCH($C103,Kruistabel!$C$5:$F$5,0)+1,FALSE)+MIN(Kruistabel!$C$15,IF($D103="Ja",Kruistabel!$C$13,0)+IF(X$6="Ja",Kruistabel!$C$14,0)),"")</f>
        <v>28</v>
      </c>
      <c r="Y103" s="326">
        <f>IF(Plananalyse!Y103=1,VLOOKUP(Y$5,Kruistabel!$B$6:$F$9,MATCH($C103,Kruistabel!$C$5:$F$5,0)+1,FALSE)+MIN(Kruistabel!$C$15,IF($D103="Ja",Kruistabel!$C$13,0)+IF(Y$6="Ja",Kruistabel!$C$14,0)),"")</f>
        <v>40</v>
      </c>
      <c r="Z103" s="326">
        <f>IF(Plananalyse!Z103=1,VLOOKUP(Z$5,Kruistabel!$B$6:$F$9,MATCH($C103,Kruistabel!$C$5:$F$5,0)+1,FALSE)+MIN(Kruistabel!$C$15,IF($D103="Ja",Kruistabel!$C$13,0)+IF(Z$6="Ja",Kruistabel!$C$14,0)),"")</f>
        <v>28</v>
      </c>
      <c r="AA103" s="326">
        <f>IF(Plananalyse!AA103=1,VLOOKUP(AA$5,Kruistabel!$B$6:$F$9,MATCH($C103,Kruistabel!$C$5:$F$5,0)+1,FALSE)+MIN(Kruistabel!$C$15,IF($D103="Ja",Kruistabel!$C$13,0)+IF(AA$6="Ja",Kruistabel!$C$14,0)),"")</f>
        <v>28</v>
      </c>
      <c r="AB103" s="326">
        <f>IF(Plananalyse!AB103=1,VLOOKUP(AB$5,Kruistabel!$B$6:$F$9,MATCH($C103,Kruistabel!$C$5:$F$5,0)+1,FALSE)+MIN(Kruistabel!$C$15,IF($D103="Ja",Kruistabel!$C$13,0)+IF(AB$6="Ja",Kruistabel!$C$14,0)),"")</f>
        <v>28</v>
      </c>
      <c r="AC103" s="326">
        <f>IF(Plananalyse!AC103=1,VLOOKUP(AC$5,Kruistabel!$B$6:$F$9,MATCH($C103,Kruistabel!$C$5:$F$5,0)+1,FALSE)+MIN(Kruistabel!$C$15,IF($D103="Ja",Kruistabel!$C$13,0)+IF(AC$6="Ja",Kruistabel!$C$14,0)),"")</f>
        <v>28</v>
      </c>
      <c r="AD103" s="326">
        <f>IF(Plananalyse!AD103=1,VLOOKUP(AD$5,Kruistabel!$B$6:$F$9,MATCH($C103,Kruistabel!$C$5:$F$5,0)+1,FALSE)+MIN(Kruistabel!$C$15,IF($D103="Ja",Kruistabel!$C$13,0)+IF(AD$6="Ja",Kruistabel!$C$14,0)),"")</f>
        <v>28</v>
      </c>
      <c r="AE103" s="326">
        <f>IF(Plananalyse!AE103=1,VLOOKUP(AE$5,Kruistabel!$B$6:$F$9,MATCH($C103,Kruistabel!$C$5:$F$5,0)+1,FALSE)+MIN(Kruistabel!$C$15,IF($D103="Ja",Kruistabel!$C$13,0)+IF(AE$6="Ja",Kruistabel!$C$14,0)),"")</f>
        <v>28</v>
      </c>
      <c r="AF103" s="326">
        <f>IF(Plananalyse!AF103=1,VLOOKUP(AF$5,Kruistabel!$B$6:$F$9,MATCH($C103,Kruistabel!$C$5:$F$5,0)+1,FALSE)+MIN(Kruistabel!$C$15,IF($D103="Ja",Kruistabel!$C$13,0)+IF(AF$6="Ja",Kruistabel!$C$14,0)),"")</f>
        <v>28</v>
      </c>
      <c r="AG103" s="326">
        <f>IF(Plananalyse!AG103=1,VLOOKUP(AG$5,Kruistabel!$B$6:$F$9,MATCH($C103,Kruistabel!$C$5:$F$5,0)+1,FALSE)+MIN(Kruistabel!$C$15,IF($D103="Ja",Kruistabel!$C$13,0)+IF(AG$6="Ja",Kruistabel!$C$14,0)),"")</f>
        <v>28</v>
      </c>
      <c r="AH103" s="326">
        <f>IF(Plananalyse!AH103=1,VLOOKUP(AH$5,Kruistabel!$B$6:$F$9,MATCH($C103,Kruistabel!$C$5:$F$5,0)+1,FALSE)+MIN(Kruistabel!$C$15,IF($D103="Ja",Kruistabel!$C$13,0)+IF(AH$6="Ja",Kruistabel!$C$14,0)),"")</f>
        <v>28</v>
      </c>
      <c r="AI103" s="326">
        <f>IF(Plananalyse!AI103=1,VLOOKUP(AI$5,Kruistabel!$B$6:$F$9,MATCH($C103,Kruistabel!$C$5:$F$5,0)+1,FALSE)+MIN(Kruistabel!$C$15,IF($D103="Ja",Kruistabel!$C$13,0)+IF(AI$6="Ja",Kruistabel!$C$14,0)),"")</f>
        <v>28</v>
      </c>
      <c r="AJ103" s="326">
        <f>IF(Plananalyse!AJ103=1,VLOOKUP(AJ$5,Kruistabel!$B$6:$F$9,MATCH($C103,Kruistabel!$C$5:$F$5,0)+1,FALSE)+MIN(Kruistabel!$C$15,IF($D103="Ja",Kruistabel!$C$13,0)+IF(AJ$6="Ja",Kruistabel!$C$14,0)),"")</f>
        <v>28</v>
      </c>
      <c r="AK103" s="326">
        <f>IF(Plananalyse!AK103=1,VLOOKUP(AK$5,Kruistabel!$B$6:$F$9,MATCH($C103,Kruistabel!$C$5:$F$5,0)+1,FALSE)+MIN(Kruistabel!$C$15,IF($D103="Ja",Kruistabel!$C$13,0)+IF(AK$6="Ja",Kruistabel!$C$14,0)),"")</f>
        <v>42</v>
      </c>
      <c r="AL103" s="326">
        <f>IF(Plananalyse!AL103=1,VLOOKUP(AL$5,Kruistabel!$B$6:$F$9,MATCH($C103,Kruistabel!$C$5:$F$5,0)+1,FALSE)+MIN(Kruistabel!$C$15,IF($D103="Ja",Kruistabel!$C$13,0)+IF(AL$6="Ja",Kruistabel!$C$14,0)),"")</f>
        <v>28</v>
      </c>
      <c r="AM103" s="326">
        <f>IF(Plananalyse!AM103=1,VLOOKUP(AM$5,Kruistabel!$B$6:$F$9,MATCH($C103,Kruistabel!$C$5:$F$5,0)+1,FALSE)+MIN(Kruistabel!$C$15,IF($D103="Ja",Kruistabel!$C$13,0)+IF(AM$6="Ja",Kruistabel!$C$14,0)),"")</f>
        <v>28</v>
      </c>
      <c r="AN103" s="327"/>
      <c r="AO103" s="326">
        <f>IF(Plananalyse!AO103=1,VLOOKUP(AO$5,Kruistabel!$B$6:$F$9,MATCH($C103,Kruistabel!$C$5:$F$5,0)+1,FALSE)+MIN(Kruistabel!$C$15,IF($D103="Ja",Kruistabel!$C$13,0)+IF(AO$6="Ja",Kruistabel!$C$14,0)),"")</f>
        <v>42</v>
      </c>
      <c r="AP103" s="326">
        <f>IF(Plananalyse!AP103=1,VLOOKUP(AP$5,Kruistabel!$B$6:$F$9,MATCH($C103,Kruistabel!$C$5:$F$5,0)+1,FALSE)+MIN(Kruistabel!$C$15,IF($D103="Ja",Kruistabel!$C$13,0)+IF(AP$6="Ja",Kruistabel!$C$14,0)),"")</f>
        <v>42</v>
      </c>
      <c r="AQ103" s="326">
        <f>IF(Plananalyse!AQ103=1,VLOOKUP(AQ$5,Kruistabel!$B$6:$F$9,MATCH($C103,Kruistabel!$C$5:$F$5,0)+1,FALSE)+MIN(Kruistabel!$C$15,IF($D103="Ja",Kruistabel!$C$13,0)+IF(AQ$6="Ja",Kruistabel!$C$14,0)),"")</f>
        <v>42</v>
      </c>
      <c r="AR103" s="326">
        <f>IF(Plananalyse!AR103=1,VLOOKUP(AR$5,Kruistabel!$B$6:$F$9,MATCH($C103,Kruistabel!$C$5:$F$5,0)+1,FALSE)+MIN(Kruistabel!$C$15,IF($D103="Ja",Kruistabel!$C$13,0)+IF(AR$6="Ja",Kruistabel!$C$14,0)),"")</f>
        <v>46</v>
      </c>
      <c r="AS103" s="326">
        <f>IF(Plananalyse!AS103=1,VLOOKUP(AS$5,Kruistabel!$B$6:$F$9,MATCH($C103,Kruistabel!$C$5:$F$5,0)+1,FALSE)+MIN(Kruistabel!$C$15,IF($D103="Ja",Kruistabel!$C$13,0)+IF(AS$6="Ja",Kruistabel!$C$14,0)),"")</f>
        <v>42</v>
      </c>
      <c r="AT103" s="326">
        <f>IF(Plananalyse!AT103=1,VLOOKUP(AT$5,Kruistabel!$B$6:$F$9,MATCH($C103,Kruistabel!$C$5:$F$5,0)+1,FALSE)+MIN(Kruistabel!$C$15,IF($D103="Ja",Kruistabel!$C$13,0)+IF(AT$6="Ja",Kruistabel!$C$14,0)),"")</f>
        <v>46</v>
      </c>
      <c r="AU103" s="326">
        <f>IF(Plananalyse!AU103=1,VLOOKUP(AU$5,Kruistabel!$B$6:$F$9,MATCH($C103,Kruistabel!$C$5:$F$5,0)+1,FALSE)+MIN(Kruistabel!$C$15,IF($D103="Ja",Kruistabel!$C$13,0)+IF(AU$6="Ja",Kruistabel!$C$14,0)),"")</f>
        <v>28</v>
      </c>
      <c r="AV103" s="326">
        <f>IF(Plananalyse!AV103=1,VLOOKUP(AV$5,Kruistabel!$B$6:$F$9,MATCH($C103,Kruistabel!$C$5:$F$5,0)+1,FALSE)+MIN(Kruistabel!$C$15,IF($D103="Ja",Kruistabel!$C$13,0)+IF(AV$6="Ja",Kruistabel!$C$14,0)),"")</f>
        <v>42</v>
      </c>
      <c r="AW103" s="326">
        <f>IF(Plananalyse!AW103=1,VLOOKUP(AW$5,Kruistabel!$B$6:$F$9,MATCH($C103,Kruistabel!$C$5:$F$5,0)+1,FALSE)+MIN(Kruistabel!$C$15,IF($D103="Ja",Kruistabel!$C$13,0)+IF(AW$6="Ja",Kruistabel!$C$14,0)),"")</f>
        <v>28</v>
      </c>
      <c r="AX103" s="326">
        <f>IF(Plananalyse!AX103=1,VLOOKUP(AX$5,Kruistabel!$B$6:$F$9,MATCH($C103,Kruistabel!$C$5:$F$5,0)+1,FALSE)+MIN(Kruistabel!$C$15,IF($D103="Ja",Kruistabel!$C$13,0)+IF(AX$6="Ja",Kruistabel!$C$14,0)),"")</f>
        <v>28</v>
      </c>
      <c r="AY103" s="327"/>
      <c r="AZ103" s="326">
        <f>IF(Plananalyse!AZ103=1,VLOOKUP(AZ$5,Kruistabel!$B$6:$F$9,MATCH($C103,Kruistabel!$C$5:$F$5,0)+1,FALSE)+MIN(Kruistabel!$C$15,IF($D103="Ja",Kruistabel!$C$13,0)+IF(AZ$6="Ja",Kruistabel!$C$14,0)),"")</f>
        <v>28</v>
      </c>
      <c r="BA103" s="326">
        <f>IF(Plananalyse!BA103=1,VLOOKUP(BA$5,Kruistabel!$B$6:$F$9,MATCH($C103,Kruistabel!$C$5:$F$5,0)+1,FALSE)+MIN(Kruistabel!$C$15,IF($D103="Ja",Kruistabel!$C$13,0)+IF(BA$6="Ja",Kruistabel!$C$14,0)),"")</f>
        <v>28</v>
      </c>
      <c r="BB103" s="326">
        <f>IF(Plananalyse!BB103=1,VLOOKUP(BB$5,Kruistabel!$B$6:$F$9,MATCH($C103,Kruistabel!$C$5:$F$5,0)+1,FALSE)+MIN(Kruistabel!$C$15,IF($D103="Ja",Kruistabel!$C$13,0)+IF(BB$6="Ja",Kruistabel!$C$14,0)),"")</f>
        <v>40</v>
      </c>
      <c r="BC103" s="326">
        <f>IF(Plananalyse!BC103=1,VLOOKUP(BC$5,Kruistabel!$B$6:$F$9,MATCH($C103,Kruistabel!$C$5:$F$5,0)+1,FALSE)+MIN(Kruistabel!$C$15,IF($D103="Ja",Kruistabel!$C$13,0)+IF(BC$6="Ja",Kruistabel!$C$14,0)),"")</f>
        <v>40</v>
      </c>
      <c r="BD103" s="326">
        <f>IF(Plananalyse!BD103=1,VLOOKUP(BD$5,Kruistabel!$B$6:$F$9,MATCH($C103,Kruistabel!$C$5:$F$5,0)+1,FALSE)+MIN(Kruistabel!$C$15,IF($D103="Ja",Kruistabel!$C$13,0)+IF(BD$6="Ja",Kruistabel!$C$14,0)),"")</f>
        <v>28</v>
      </c>
      <c r="BE103" s="326">
        <f>IF(Plananalyse!BE103=1,VLOOKUP(BE$5,Kruistabel!$B$6:$F$9,MATCH($C103,Kruistabel!$C$5:$F$5,0)+1,FALSE)+MIN(Kruistabel!$C$15,IF($D103="Ja",Kruistabel!$C$13,0)+IF(BE$6="Ja",Kruistabel!$C$14,0)),"")</f>
        <v>28</v>
      </c>
      <c r="BF103" s="326">
        <f>IF(Plananalyse!BF103=1,VLOOKUP(BF$5,Kruistabel!$B$6:$F$9,MATCH($C103,Kruistabel!$C$5:$F$5,0)+1,FALSE)+MIN(Kruistabel!$C$15,IF($D103="Ja",Kruistabel!$C$13,0)+IF(BF$6="Ja",Kruistabel!$C$14,0)),"")</f>
        <v>28</v>
      </c>
      <c r="BG103" s="326">
        <f>IF(Plananalyse!BG103=1,VLOOKUP(BG$5,Kruistabel!$B$6:$F$9,MATCH($C103,Kruistabel!$C$5:$F$5,0)+1,FALSE)+MIN(Kruistabel!$C$15,IF($D103="Ja",Kruistabel!$C$13,0)+IF(BG$6="Ja",Kruistabel!$C$14,0)),"")</f>
        <v>28</v>
      </c>
      <c r="BH103" s="326">
        <f>IF(Plananalyse!BH103=1,VLOOKUP(BH$5,Kruistabel!$B$6:$F$9,MATCH($C103,Kruistabel!$C$5:$F$5,0)+1,FALSE)+MIN(Kruistabel!$C$15,IF($D103="Ja",Kruistabel!$C$13,0)+IF(BH$6="Ja",Kruistabel!$C$14,0)),"")</f>
        <v>28</v>
      </c>
      <c r="BI103" s="327"/>
      <c r="BJ103" s="326" t="e">
        <f>IF(Plananalyse!BJ103=1,VLOOKUP(BJ$5,Kruistabel!$B$6:$F$9,MATCH($C103,Kruistabel!$C$5:$F$5,0)+1,FALSE)+MIN(Kruistabel!$C$15,IF($D103="Ja",Kruistabel!$C$13,0)+IF(BJ$6="Ja",Kruistabel!$C$14,0)),"")</f>
        <v>#N/A</v>
      </c>
      <c r="BK103" s="326" t="e">
        <f>IF(Plananalyse!BK103=1,VLOOKUP(BK$5,Kruistabel!$B$6:$F$9,MATCH($C103,Kruistabel!$C$5:$F$5,0)+1,FALSE)+MIN(Kruistabel!$C$15,IF($D103="Ja",Kruistabel!$C$13,0)+IF(BK$6="Ja",Kruistabel!$C$14,0)),"")</f>
        <v>#N/A</v>
      </c>
      <c r="BL103" s="326" t="e">
        <f>IF(Plananalyse!BL103=1,VLOOKUP(BL$5,Kruistabel!$B$6:$F$9,MATCH($C103,Kruistabel!$C$5:$F$5,0)+1,FALSE)+MIN(Kruistabel!$C$15,IF($D103="Ja",Kruistabel!$C$13,0)+IF(BL$6="Ja",Kruistabel!$C$14,0)),"")</f>
        <v>#N/A</v>
      </c>
      <c r="BM103" s="326" t="e">
        <f>IF(Plananalyse!BM103=1,VLOOKUP(BM$5,Kruistabel!$B$6:$F$9,MATCH($C103,Kruistabel!$C$5:$F$5,0)+1,FALSE)+MIN(Kruistabel!$C$15,IF($D103="Ja",Kruistabel!$C$13,0)+IF(BM$6="Ja",Kruistabel!$C$14,0)),"")</f>
        <v>#N/A</v>
      </c>
      <c r="BN103" s="326" t="e">
        <f>IF(Plananalyse!BN103=1,VLOOKUP(BN$5,Kruistabel!$B$6:$F$9,MATCH($C103,Kruistabel!$C$5:$F$5,0)+1,FALSE)+MIN(Kruistabel!$C$15,IF($D103="Ja",Kruistabel!$C$13,0)+IF(BN$6="Ja",Kruistabel!$C$14,0)),"")</f>
        <v>#N/A</v>
      </c>
      <c r="BO103" s="326" t="e">
        <f>IF(Plananalyse!BO103=1,VLOOKUP(BO$5,Kruistabel!$B$6:$F$9,MATCH($C103,Kruistabel!$C$5:$F$5,0)+1,FALSE)+MIN(Kruistabel!$C$15,IF($D103="Ja",Kruistabel!$C$13,0)+IF(BO$6="Ja",Kruistabel!$C$14,0)),"")</f>
        <v>#N/A</v>
      </c>
      <c r="BP103" s="326" t="e">
        <f>IF(Plananalyse!BP103=1,VLOOKUP(BP$5,Kruistabel!$B$6:$F$9,MATCH($C103,Kruistabel!$C$5:$F$5,0)+1,FALSE)+MIN(Kruistabel!$C$15,IF($D103="Ja",Kruistabel!$C$13,0)+IF(BP$6="Ja",Kruistabel!$C$14,0)),"")</f>
        <v>#N/A</v>
      </c>
      <c r="BQ103" s="326" t="e">
        <f>IF(Plananalyse!BQ103=1,VLOOKUP(BQ$5,Kruistabel!$B$6:$F$9,MATCH($C103,Kruistabel!$C$5:$F$5,0)+1,FALSE)+MIN(Kruistabel!$C$15,IF($D103="Ja",Kruistabel!$C$13,0)+IF(BQ$6="Ja",Kruistabel!$C$14,0)),"")</f>
        <v>#N/A</v>
      </c>
      <c r="BR103" s="326" t="e">
        <f>IF(Plananalyse!BR103=1,VLOOKUP(BR$5,Kruistabel!$B$6:$F$9,MATCH($C103,Kruistabel!$C$5:$F$5,0)+1,FALSE)+MIN(Kruistabel!$C$15,IF($D103="Ja",Kruistabel!$C$13,0)+IF(BR$6="Ja",Kruistabel!$C$14,0)),"")</f>
        <v>#REF!</v>
      </c>
      <c r="BS103" s="326" t="e">
        <f>IF(Plananalyse!BS103=1,VLOOKUP(BS$5,Kruistabel!$B$6:$F$9,MATCH($C103,Kruistabel!$C$5:$F$5,0)+1,FALSE)+MIN(Kruistabel!$C$15,IF($D103="Ja",Kruistabel!$C$13,0)+IF(BS$6="Ja",Kruistabel!$C$14,0)),"")</f>
        <v>#REF!</v>
      </c>
      <c r="BT103" s="65"/>
      <c r="BU103" s="231">
        <f>IF(Plananalyse!BU103=1,VLOOKUP(BU$5,Kruistabel!$B$6:$F$9,MATCH($C103,Kruistabel!$C$5:$F$5,0)+1,FALSE)+MIN(Kruistabel!$C$15,IF($D103="Ja",Kruistabel!$C$13,0)+IF(BU$6="Ja",Kruistabel!$C$14,0)),"")</f>
        <v>28</v>
      </c>
      <c r="BV103" s="326">
        <f>IF(Plananalyse!BV103=1,VLOOKUP(BV$5,Kruistabel!$B$6:$F$9,MATCH($C103,Kruistabel!$C$5:$F$5,0)+1,FALSE)+MIN(Kruistabel!$C$15,IF($D103="Ja",Kruistabel!$C$13,0)+IF(BV$6="Ja",Kruistabel!$C$14,0)),"")</f>
        <v>44</v>
      </c>
      <c r="BW103" s="326">
        <f>IF(Plananalyse!BW103=1,VLOOKUP(BW$5,Kruistabel!$B$6:$F$9,MATCH($C103,Kruistabel!$C$5:$F$5,0)+1,FALSE)+MIN(Kruistabel!$C$15,IF($D103="Ja",Kruistabel!$C$13,0)+IF(BW$6="Ja",Kruistabel!$C$14,0)),"")</f>
        <v>28</v>
      </c>
      <c r="BX103" s="326">
        <f>IF(Plananalyse!BX103=1,VLOOKUP(BX$5,Kruistabel!$B$6:$F$9,MATCH($C103,Kruistabel!$C$5:$F$5,0)+1,FALSE)+MIN(Kruistabel!$C$15,IF($D103="Ja",Kruistabel!$C$13,0)+IF(BX$6="Ja",Kruistabel!$C$14,0)),"")</f>
        <v>28</v>
      </c>
      <c r="BY103" s="327"/>
      <c r="BZ103" s="326" t="e">
        <f>IF(Plananalyse!BZ103=1,VLOOKUP(BZ$5,Kruistabel!$B$6:$F$9,MATCH($C103,Kruistabel!$C$5:$F$5,0)+1,FALSE)+MIN(Kruistabel!$C$15,IF($D103="Ja",Kruistabel!$C$13,0)+IF(BZ$6="Ja",Kruistabel!$C$14,0)),"")</f>
        <v>#N/A</v>
      </c>
      <c r="CA103" s="326" t="e">
        <f>IF(Plananalyse!CA103=1,VLOOKUP(CA$5,Kruistabel!$B$6:$F$9,MATCH($C103,Kruistabel!$C$5:$F$5,0)+1,FALSE)+MIN(Kruistabel!$C$15,IF($D103="Ja",Kruistabel!$C$13,0)+IF(CA$6="Ja",Kruistabel!$C$14,0)),"")</f>
        <v>#N/A</v>
      </c>
      <c r="CB103" s="326" t="e">
        <f>IF(Plananalyse!CB103=1,VLOOKUP(CB$5,Kruistabel!$B$6:$F$9,MATCH($C103,Kruistabel!$C$5:$F$5,0)+1,FALSE)+MIN(Kruistabel!$C$15,IF($D103="Ja",Kruistabel!$C$13,0)+IF(CB$6="Ja",Kruistabel!$C$14,0)),"")</f>
        <v>#N/A</v>
      </c>
      <c r="CC103" s="326" t="e">
        <f>IF(Plananalyse!CC103=1,VLOOKUP(CC$5,Kruistabel!$B$6:$F$9,MATCH($C103,Kruistabel!$C$5:$F$5,0)+1,FALSE)+MIN(Kruistabel!$C$15,IF($D103="Ja",Kruistabel!$C$13,0)+IF(CC$6="Ja",Kruistabel!$C$14,0)),"")</f>
        <v>#N/A</v>
      </c>
      <c r="CD103" s="326" t="e">
        <f>IF(Plananalyse!CD103=1,VLOOKUP(CD$5,Kruistabel!$B$6:$F$9,MATCH($C103,Kruistabel!$C$5:$F$5,0)+1,FALSE)+MIN(Kruistabel!$C$15,IF($D103="Ja",Kruistabel!$C$13,0)+IF(CD$6="Ja",Kruistabel!$C$14,0)),"")</f>
        <v>#N/A</v>
      </c>
      <c r="CE103" s="326" t="e">
        <f>IF(Plananalyse!CE103=1,VLOOKUP(CE$5,Kruistabel!$B$6:$F$9,MATCH($C103,Kruistabel!$C$5:$F$5,0)+1,FALSE)+MIN(Kruistabel!$C$15,IF($D103="Ja",Kruistabel!$C$13,0)+IF(CE$6="Ja",Kruistabel!$C$14,0)),"")</f>
        <v>#N/A</v>
      </c>
      <c r="CF103" s="326" t="e">
        <f>IF(Plananalyse!CF103=1,VLOOKUP(CF$5,Kruistabel!$B$6:$F$9,MATCH($C103,Kruistabel!$C$5:$F$5,0)+1,FALSE)+MIN(Kruistabel!$C$15,IF($D103="Ja",Kruistabel!$C$13,0)+IF(CF$6="Ja",Kruistabel!$C$14,0)),"")</f>
        <v>#N/A</v>
      </c>
      <c r="CG103" s="326" t="e">
        <f>IF(Plananalyse!CG103=1,VLOOKUP(CG$5,Kruistabel!$B$6:$F$9,MATCH($C103,Kruistabel!$C$5:$F$5,0)+1,FALSE)+MIN(Kruistabel!$C$15,IF($D103="Ja",Kruistabel!$C$13,0)+IF(CG$6="Ja",Kruistabel!$C$14,0)),"")</f>
        <v>#REF!</v>
      </c>
      <c r="CH103" s="326" t="e">
        <f>IF(Plananalyse!CH103=1,VLOOKUP(CH$5,Kruistabel!$B$6:$F$9,MATCH($C103,Kruistabel!$C$5:$F$5,0)+1,FALSE)+MIN(Kruistabel!$C$15,IF($D103="Ja",Kruistabel!$C$13,0)+IF(CH$6="Ja",Kruistabel!$C$14,0)),"")</f>
        <v>#REF!</v>
      </c>
      <c r="CI103" s="65"/>
      <c r="CJ103" s="326">
        <f>IF(Plananalyse!CJ103=1,VLOOKUP(CJ$5,Kruistabel!$B$6:$F$9,MATCH($C103,Kruistabel!$C$5:$F$5,0)+1,FALSE)+MIN(Kruistabel!$C$15,IF($D103="Ja",Kruistabel!$C$13,0)+IF(CJ$6="Ja",Kruistabel!$C$14,0)),"")</f>
        <v>44</v>
      </c>
      <c r="CK103" s="326">
        <f>IF(Plananalyse!CK103=1,VLOOKUP(CK$5,Kruistabel!$B$6:$F$9,MATCH($C103,Kruistabel!$C$5:$F$5,0)+1,FALSE)+MIN(Kruistabel!$C$15,IF($D103="Ja",Kruistabel!$C$13,0)+IF(CK$6="Ja",Kruistabel!$C$14,0)),"")</f>
        <v>44</v>
      </c>
      <c r="CL103" s="326">
        <f>IF(Plananalyse!CL103=1,VLOOKUP(CL$5,Kruistabel!$B$6:$F$9,MATCH($C103,Kruistabel!$C$5:$F$5,0)+1,FALSE)+MIN(Kruistabel!$C$15,IF($D103="Ja",Kruistabel!$C$13,0)+IF(CL$6="Ja",Kruistabel!$C$14,0)),"")</f>
        <v>28</v>
      </c>
      <c r="CM103" s="326">
        <f>IF(Plananalyse!CM103=1,VLOOKUP(CM$5,Kruistabel!$B$6:$F$9,MATCH($C103,Kruistabel!$C$5:$F$5,0)+1,FALSE)+MIN(Kruistabel!$C$15,IF($D103="Ja",Kruistabel!$C$13,0)+IF(CM$6="Ja",Kruistabel!$C$14,0)),"")</f>
        <v>48</v>
      </c>
      <c r="CN103" s="326">
        <f>IF(Plananalyse!CN103=1,VLOOKUP(CN$5,Kruistabel!$B$6:$F$9,MATCH($C103,Kruistabel!$C$5:$F$5,0)+1,FALSE)+MIN(Kruistabel!$C$15,IF($D103="Ja",Kruistabel!$C$13,0)+IF(CN$6="Ja",Kruistabel!$C$14,0)),"")</f>
        <v>48</v>
      </c>
      <c r="CO103" s="326">
        <f>IF(Plananalyse!CO103=1,VLOOKUP(CO$5,Kruistabel!$B$6:$F$9,MATCH($C103,Kruistabel!$C$5:$F$5,0)+1,FALSE)+MIN(Kruistabel!$C$15,IF($D103="Ja",Kruistabel!$C$13,0)+IF(CO$6="Ja",Kruistabel!$C$14,0)),"")</f>
        <v>40</v>
      </c>
      <c r="CP103" s="326">
        <f>IF(Plananalyse!CP103=1,VLOOKUP(CP$5,Kruistabel!$B$6:$F$9,MATCH($C103,Kruistabel!$C$5:$F$5,0)+1,FALSE)+MIN(Kruistabel!$C$15,IF($D103="Ja",Kruistabel!$C$13,0)+IF(CP$6="Ja",Kruistabel!$C$14,0)),"")</f>
        <v>44</v>
      </c>
      <c r="CQ103" s="326">
        <f>IF(Plananalyse!CQ103=1,VLOOKUP(CQ$5,Kruistabel!$B$6:$F$9,MATCH($C103,Kruistabel!$C$5:$F$5,0)+1,FALSE)+MIN(Kruistabel!$C$15,IF($D103="Ja",Kruistabel!$C$13,0)+IF(CQ$6="Ja",Kruistabel!$C$14,0)),"")</f>
        <v>40</v>
      </c>
      <c r="CR103" s="326">
        <f>IF(Plananalyse!CR103=1,VLOOKUP(CR$5,Kruistabel!$B$6:$F$9,MATCH($C103,Kruistabel!$C$5:$F$5,0)+1,FALSE)+MIN(Kruistabel!$C$15,IF($D103="Ja",Kruistabel!$C$13,0)+IF(CR$6="Ja",Kruistabel!$C$14,0)),"")</f>
        <v>42</v>
      </c>
      <c r="CS103" s="326">
        <f ca="1">IF(Plananalyse!CS103=1,VLOOKUP(CS$5,Kruistabel!$B$6:$F$9,MATCH($C103,Kruistabel!$C$5:$F$5,0)+1,FALSE)+MIN(Kruistabel!$C$15,IF($D103="Ja",Kruistabel!$C$13,0)+IF(CS$6="Ja",Kruistabel!$C$14,0)),"")</f>
        <v>44</v>
      </c>
      <c r="CT103" s="326">
        <f ca="1">IF(Plananalyse!CT103=1,VLOOKUP(CT$5,Kruistabel!$B$6:$F$9,MATCH($C103,Kruistabel!$C$5:$F$5,0)+1,FALSE)+MIN(Kruistabel!$C$15,IF($D103="Ja",Kruistabel!$C$13,0)+IF(CT$6="Ja",Kruistabel!$C$14,0)),"")</f>
        <v>44</v>
      </c>
      <c r="CU103" s="326">
        <f ca="1">IF(Plananalyse!CU103=1,VLOOKUP(CU$5,Kruistabel!$B$6:$F$9,MATCH($C103,Kruistabel!$C$5:$F$5,0)+1,FALSE)+MIN(Kruistabel!$C$15,IF($D103="Ja",Kruistabel!$C$13,0)+IF(CU$6="Ja",Kruistabel!$C$14,0)),"")</f>
        <v>40</v>
      </c>
      <c r="CV103" s="326">
        <f ca="1">IF(Plananalyse!CV103=1,VLOOKUP(CV$5,Kruistabel!$B$6:$F$9,MATCH($C103,Kruistabel!$C$5:$F$5,0)+1,FALSE)+MIN(Kruistabel!$C$15,IF($D103="Ja",Kruistabel!$C$13,0)+IF(CV$6="Ja",Kruistabel!$C$14,0)),"")</f>
        <v>40</v>
      </c>
      <c r="CW103" s="326">
        <f ca="1">IF(Plananalyse!CW103=1,VLOOKUP(CW$5,Kruistabel!$B$6:$F$9,MATCH($C103,Kruistabel!$C$5:$F$5,0)+1,FALSE)+MIN(Kruistabel!$C$15,IF($D103="Ja",Kruistabel!$C$13,0)+IF(CW$6="Ja",Kruistabel!$C$14,0)),"")</f>
        <v>44</v>
      </c>
      <c r="CX103" s="326">
        <f ca="1">IF(Plananalyse!CX103=1,VLOOKUP(CX$5,Kruistabel!$B$6:$F$9,MATCH($C103,Kruistabel!$C$5:$F$5,0)+1,FALSE)+MIN(Kruistabel!$C$15,IF($D103="Ja",Kruistabel!$C$13,0)+IF(CX$6="Ja",Kruistabel!$C$14,0)),"")</f>
        <v>28</v>
      </c>
      <c r="CY103" s="326">
        <f ca="1">IF(Plananalyse!CY103=1,VLOOKUP(CY$5,Kruistabel!$B$6:$F$9,MATCH($C103,Kruistabel!$C$5:$F$5,0)+1,FALSE)+MIN(Kruistabel!$C$15,IF($D103="Ja",Kruistabel!$C$13,0)+IF(CY$6="Ja",Kruistabel!$C$14,0)),"")</f>
        <v>40</v>
      </c>
      <c r="CZ103" s="326">
        <f ca="1">IF(Plananalyse!CZ103=1,VLOOKUP(CZ$5,Kruistabel!$B$6:$F$9,MATCH($C103,Kruistabel!$C$5:$F$5,0)+1,FALSE)+MIN(Kruistabel!$C$15,IF($D103="Ja",Kruistabel!$C$13,0)+IF(CZ$6="Ja",Kruistabel!$C$14,0)),"")</f>
        <v>40</v>
      </c>
      <c r="DA103" s="326">
        <f ca="1">IF(Plananalyse!DA103=1,VLOOKUP(DA$5,Kruistabel!$B$6:$F$9,MATCH($C103,Kruistabel!$C$5:$F$5,0)+1,FALSE)+MIN(Kruistabel!$C$15,IF($D103="Ja",Kruistabel!$C$13,0)+IF(DA$6="Ja",Kruistabel!$C$14,0)),"")</f>
        <v>40</v>
      </c>
      <c r="DB103" s="326">
        <f ca="1">IF(Plananalyse!DB103=1,VLOOKUP(DB$5,Kruistabel!$B$6:$F$9,MATCH($C103,Kruistabel!$C$5:$F$5,0)+1,FALSE)+MIN(Kruistabel!$C$15,IF($D103="Ja",Kruistabel!$C$13,0)+IF(DB$6="Ja",Kruistabel!$C$14,0)),"")</f>
        <v>28</v>
      </c>
      <c r="DC103" s="326">
        <f ca="1">IF(Plananalyse!DC103=1,VLOOKUP(DC$5,Kruistabel!$B$6:$F$9,MATCH($C103,Kruistabel!$C$5:$F$5,0)+1,FALSE)+MIN(Kruistabel!$C$15,IF($D103="Ja",Kruistabel!$C$13,0)+IF(DC$6="Ja",Kruistabel!$C$14,0)),"")</f>
        <v>28</v>
      </c>
      <c r="DD103" s="327"/>
      <c r="DE103" s="326" t="e">
        <f ca="1">IF(Plananalyse!DE103=1,VLOOKUP(DE$5,Kruistabel!$B$6:$F$9,MATCH($C103,Kruistabel!$C$5:$F$5,0)+1,FALSE)+MIN(Kruistabel!$C$15,IF($D103="Ja",Kruistabel!$C$13,0)+IF(DE$6="Ja",Kruistabel!$C$14,0)),"")</f>
        <v>#N/A</v>
      </c>
      <c r="DF103" s="326" t="e">
        <f ca="1">IF(Plananalyse!DF103=1,VLOOKUP(DF$5,Kruistabel!$B$6:$F$9,MATCH($C103,Kruistabel!$C$5:$F$5,0)+1,FALSE)+MIN(Kruistabel!$C$15,IF($D103="Ja",Kruistabel!$C$13,0)+IF(DF$6="Ja",Kruistabel!$C$14,0)),"")</f>
        <v>#N/A</v>
      </c>
      <c r="DG103" s="326" t="e">
        <f ca="1">IF(Plananalyse!DG103=1,VLOOKUP(DG$5,Kruistabel!$B$6:$F$9,MATCH($C103,Kruistabel!$C$5:$F$5,0)+1,FALSE)+MIN(Kruistabel!$C$15,IF($D103="Ja",Kruistabel!$C$13,0)+IF(DG$6="Ja",Kruistabel!$C$14,0)),"")</f>
        <v>#N/A</v>
      </c>
      <c r="DH103" s="326" t="e">
        <f ca="1">IF(Plananalyse!DH103=1,VLOOKUP(DH$5,Kruistabel!$B$6:$F$9,MATCH($C103,Kruistabel!$C$5:$F$5,0)+1,FALSE)+MIN(Kruistabel!$C$15,IF($D103="Ja",Kruistabel!$C$13,0)+IF(DH$6="Ja",Kruistabel!$C$14,0)),"")</f>
        <v>#N/A</v>
      </c>
      <c r="DI103" s="326" t="e">
        <f ca="1">IF(Plananalyse!DI103=1,VLOOKUP(DI$5,Kruistabel!$B$6:$F$9,MATCH($C103,Kruistabel!$C$5:$F$5,0)+1,FALSE)+MIN(Kruistabel!$C$15,IF($D103="Ja",Kruistabel!$C$13,0)+IF(DI$6="Ja",Kruistabel!$C$14,0)),"")</f>
        <v>#N/A</v>
      </c>
      <c r="DJ103" s="326" t="e">
        <f ca="1">IF(Plananalyse!DJ103=1,VLOOKUP(DJ$5,Kruistabel!$B$6:$F$9,MATCH($C103,Kruistabel!$C$5:$F$5,0)+1,FALSE)+MIN(Kruistabel!$C$15,IF($D103="Ja",Kruistabel!$C$13,0)+IF(DJ$6="Ja",Kruistabel!$C$14,0)),"")</f>
        <v>#N/A</v>
      </c>
      <c r="DK103" s="326" t="e">
        <f ca="1">IF(Plananalyse!DK103=1,VLOOKUP(DK$5,Kruistabel!$B$6:$F$9,MATCH($C103,Kruistabel!$C$5:$F$5,0)+1,FALSE)+MIN(Kruistabel!$C$15,IF($D103="Ja",Kruistabel!$C$13,0)+IF(DK$6="Ja",Kruistabel!$C$14,0)),"")</f>
        <v>#REF!</v>
      </c>
      <c r="DL103" s="326" t="e">
        <f ca="1">IF(Plananalyse!DL103=1,VLOOKUP(DL$5,Kruistabel!$B$6:$F$9,MATCH($C103,Kruistabel!$C$5:$F$5,0)+1,FALSE)+MIN(Kruistabel!$C$15,IF($D103="Ja",Kruistabel!$C$13,0)+IF(DL$6="Ja",Kruistabel!$C$14,0)),"")</f>
        <v>#REF!</v>
      </c>
      <c r="DM103" s="327"/>
      <c r="DN103" s="326" t="e">
        <f ca="1">IF(Plananalyse!DN103=1,VLOOKUP(DN$5,Kruistabel!$B$6:$F$9,MATCH($C103,Kruistabel!$C$5:$F$5,0)+1,FALSE)+MIN(Kruistabel!$C$15,IF($D103="Ja",Kruistabel!$C$13,0)+IF(DN$6="Ja",Kruistabel!$C$14,0)),"")</f>
        <v>#N/A</v>
      </c>
      <c r="DO103" s="326" t="e">
        <f ca="1">IF(Plananalyse!DO103=1,VLOOKUP(DO$5,Kruistabel!$B$6:$F$9,MATCH($C103,Kruistabel!$C$5:$F$5,0)+1,FALSE)+MIN(Kruistabel!$C$15,IF($D103="Ja",Kruistabel!$C$13,0)+IF(DO$6="Ja",Kruistabel!$C$14,0)),"")</f>
        <v>#N/A</v>
      </c>
      <c r="DP103" s="326" t="e">
        <f ca="1">IF(Plananalyse!DP103=1,VLOOKUP(DP$5,Kruistabel!$B$6:$F$9,MATCH($C103,Kruistabel!$C$5:$F$5,0)+1,FALSE)+MIN(Kruistabel!$C$15,IF($D103="Ja",Kruistabel!$C$13,0)+IF(DP$6="Ja",Kruistabel!$C$14,0)),"")</f>
        <v>#N/A</v>
      </c>
      <c r="DQ103" s="326" t="e">
        <f ca="1">IF(Plananalyse!DQ103=1,VLOOKUP(DQ$5,Kruistabel!$B$6:$F$9,MATCH($C103,Kruistabel!$C$5:$F$5,0)+1,FALSE)+MIN(Kruistabel!$C$15,IF($D103="Ja",Kruistabel!$C$13,0)+IF(DQ$6="Ja",Kruistabel!$C$14,0)),"")</f>
        <v>#N/A</v>
      </c>
      <c r="DR103" s="326" t="e">
        <f ca="1">IF(Plananalyse!DR103=1,VLOOKUP(DR$5,Kruistabel!$B$6:$F$9,MATCH($C103,Kruistabel!$C$5:$F$5,0)+1,FALSE)+MIN(Kruistabel!$C$15,IF($D103="Ja",Kruistabel!$C$13,0)+IF(DR$6="Ja",Kruistabel!$C$14,0)),"")</f>
        <v>#N/A</v>
      </c>
      <c r="DS103" s="326" t="e">
        <f ca="1">IF(Plananalyse!DS103=1,VLOOKUP(DS$5,Kruistabel!$B$6:$F$9,MATCH($C103,Kruistabel!$C$5:$F$5,0)+1,FALSE)+MIN(Kruistabel!$C$15,IF($D103="Ja",Kruistabel!$C$13,0)+IF(DS$6="Ja",Kruistabel!$C$14,0)),"")</f>
        <v>#N/A</v>
      </c>
      <c r="DT103" s="326" t="e">
        <f ca="1">IF(Plananalyse!DT103=1,VLOOKUP(DT$5,Kruistabel!$B$6:$F$9,MATCH($C103,Kruistabel!$C$5:$F$5,0)+1,FALSE)+MIN(Kruistabel!$C$15,IF($D103="Ja",Kruistabel!$C$13,0)+IF(DT$6="Ja",Kruistabel!$C$14,0)),"")</f>
        <v>#N/A</v>
      </c>
      <c r="DU103" s="326" t="e">
        <f ca="1">IF(Plananalyse!DU103=1,VLOOKUP(DU$5,Kruistabel!$B$6:$F$9,MATCH($C103,Kruistabel!$C$5:$F$5,0)+1,FALSE)+MIN(Kruistabel!$C$15,IF($D103="Ja",Kruistabel!$C$13,0)+IF(DU$6="Ja",Kruistabel!$C$14,0)),"")</f>
        <v>#N/A</v>
      </c>
      <c r="DV103" s="326" t="e">
        <f ca="1">IF(Plananalyse!DV103=1,VLOOKUP(DV$5,Kruistabel!$B$6:$F$9,MATCH($C103,Kruistabel!$C$5:$F$5,0)+1,FALSE)+MIN(Kruistabel!$C$15,IF($D103="Ja",Kruistabel!$C$13,0)+IF(DV$6="Ja",Kruistabel!$C$14,0)),"")</f>
        <v>#N/A</v>
      </c>
      <c r="DW103" s="326" t="e">
        <f ca="1">IF(Plananalyse!DW103=1,VLOOKUP(DW$5,Kruistabel!$B$6:$F$9,MATCH($C103,Kruistabel!$C$5:$F$5,0)+1,FALSE)+MIN(Kruistabel!$C$15,IF($D103="Ja",Kruistabel!$C$13,0)+IF(DW$6="Ja",Kruistabel!$C$14,0)),"")</f>
        <v>#REF!</v>
      </c>
      <c r="DX103" s="326" t="e">
        <f ca="1">IF(Plananalyse!DX103=1,VLOOKUP(DX$5,Kruistabel!$B$6:$F$9,MATCH($C103,Kruistabel!$C$5:$F$5,0)+1,FALSE)+MIN(Kruistabel!$C$15,IF($D103="Ja",Kruistabel!$C$13,0)+IF(DX$6="Ja",Kruistabel!$C$14,0)),"")</f>
        <v>#REF!</v>
      </c>
      <c r="DY103" s="327"/>
      <c r="DZ103" s="326" t="e">
        <f ca="1">IF(Plananalyse!DZ103=1,VLOOKUP(DZ$5,Kruistabel!$B$6:$F$9,MATCH($C103,Kruistabel!$C$5:$F$5,0)+1,FALSE)+MIN(Kruistabel!$C$15,IF($D103="Ja",Kruistabel!$C$13,0)+IF(DZ$6="Ja",Kruistabel!$C$14,0)),"")</f>
        <v>#N/A</v>
      </c>
      <c r="EA103" s="326" t="e">
        <f ca="1">IF(Plananalyse!EA103=1,VLOOKUP(EA$5,Kruistabel!$B$6:$F$9,MATCH($C103,Kruistabel!$C$5:$F$5,0)+1,FALSE)+MIN(Kruistabel!$C$15,IF($D103="Ja",Kruistabel!$C$13,0)+IF(EA$6="Ja",Kruistabel!$C$14,0)),"")</f>
        <v>#N/A</v>
      </c>
      <c r="EB103" s="326" t="e">
        <f ca="1">IF(Plananalyse!EB103=1,VLOOKUP(EB$5,Kruistabel!$B$6:$F$9,MATCH($C103,Kruistabel!$C$5:$F$5,0)+1,FALSE)+MIN(Kruistabel!$C$15,IF($D103="Ja",Kruistabel!$C$13,0)+IF(EB$6="Ja",Kruistabel!$C$14,0)),"")</f>
        <v>#REF!</v>
      </c>
      <c r="EC103" s="326" t="e">
        <f ca="1">IF(Plananalyse!EC103=1,VLOOKUP(EC$5,Kruistabel!$B$6:$F$9,MATCH($C103,Kruistabel!$C$5:$F$5,0)+1,FALSE)+MIN(Kruistabel!$C$15,IF($D103="Ja",Kruistabel!$C$13,0)+IF(EC$6="Ja",Kruistabel!$C$14,0)),"")</f>
        <v>#REF!</v>
      </c>
      <c r="ED103" s="327"/>
      <c r="EE103" s="326" t="e">
        <f ca="1">IF(Plananalyse!EE103=1,VLOOKUP(EE$5,Kruistabel!$B$6:$F$9,MATCH($C103,Kruistabel!$C$5:$F$5,0)+1,FALSE)+MIN(Kruistabel!$C$15,IF($D103="Ja",Kruistabel!$C$13,0)+IF(EE$6="Ja",Kruistabel!$C$14,0)),"")</f>
        <v>#N/A</v>
      </c>
      <c r="EF103" s="326" t="e">
        <f ca="1">IF(Plananalyse!EF103=1,VLOOKUP(EF$5,Kruistabel!$B$6:$F$9,MATCH($C103,Kruistabel!$C$5:$F$5,0)+1,FALSE)+MIN(Kruistabel!$C$15,IF($D103="Ja",Kruistabel!$C$13,0)+IF(EF$6="Ja",Kruistabel!$C$14,0)),"")</f>
        <v>#N/A</v>
      </c>
      <c r="EG103" s="326" t="e">
        <f ca="1">IF(Plananalyse!EG103=1,VLOOKUP(EG$5,Kruistabel!$B$6:$F$9,MATCH($C103,Kruistabel!$C$5:$F$5,0)+1,FALSE)+MIN(Kruistabel!$C$15,IF($D103="Ja",Kruistabel!$C$13,0)+IF(EG$6="Ja",Kruistabel!$C$14,0)),"")</f>
        <v>#N/A</v>
      </c>
      <c r="EH103" s="326" t="e">
        <f ca="1">IF(Plananalyse!EH103=1,VLOOKUP(EH$5,Kruistabel!$B$6:$F$9,MATCH($C103,Kruistabel!$C$5:$F$5,0)+1,FALSE)+MIN(Kruistabel!$C$15,IF($D103="Ja",Kruistabel!$C$13,0)+IF(EH$6="Ja",Kruistabel!$C$14,0)),"")</f>
        <v>#REF!</v>
      </c>
      <c r="EI103" s="326" t="e">
        <f ca="1">IF(Plananalyse!EI103=1,VLOOKUP(EI$5,Kruistabel!$B$6:$F$9,MATCH($C103,Kruistabel!$C$5:$F$5,0)+1,FALSE)+MIN(Kruistabel!$C$15,IF($D103="Ja",Kruistabel!$C$13,0)+IF(EI$6="Ja",Kruistabel!$C$14,0)),"")</f>
        <v>#REF!</v>
      </c>
      <c r="EJ103" s="331" t="str">
        <f>IF(Plananalyse!EJ103=1,VLOOKUP(EJ$5,Kruistabel!$B$6:$F$9,MATCH($C103,Kruistabel!$C$5:$F$5,0)+1,FALSE)+MIN(Kruistabel!$C$15,IF($D103="Ja",Kruistabel!$C$13,0)+IF(EJ$6="Ja",Kruistabel!$C$14,0)),"")</f>
        <v/>
      </c>
      <c r="EK103" s="164"/>
      <c r="EL103" s="164"/>
      <c r="EM103" s="164"/>
      <c r="EN103" s="164"/>
    </row>
    <row r="104" spans="2:144">
      <c r="B104" s="337" t="s">
        <v>204</v>
      </c>
      <c r="C104" s="160" t="str">
        <f>_xlfn.IFNA(VLOOKUP($B104,Classificatietabel!$B$6:$I$91,C$7,FALSE),"")</f>
        <v>hoog</v>
      </c>
      <c r="D104" s="160" t="str">
        <f>_xlfn.IFNA(VLOOKUP($B104,Classificatietabel!$B$6:$I$91,D$7,FALSE),"")</f>
        <v>neen</v>
      </c>
      <c r="E104" s="119">
        <f>IF(AND(D104="laag",$D$3=1),0,_xlfn.IFNA(IF(VLOOKUP($B104,Classificatietabel!$B$6:$H$91,$E$5,FALSE)="Ja",1,0),""))</f>
        <v>1</v>
      </c>
      <c r="F104" s="163"/>
      <c r="G104" s="326">
        <f>IF(Plananalyse!G104=1,VLOOKUP(G$5,Kruistabel!$B$6:$F$9,MATCH($C104,Kruistabel!$C$5:$F$5,0)+1,FALSE)+MIN(Kruistabel!$C$15,IF($D104="Ja",Kruistabel!$C$13,0)+IF(G$6="Ja",Kruistabel!$C$14,0)),"")</f>
        <v>32</v>
      </c>
      <c r="H104" s="326">
        <f>IF(Plananalyse!H104=1,VLOOKUP(H$5,Kruistabel!$B$6:$F$9,MATCH($C104,Kruistabel!$C$5:$F$5,0)+1,FALSE)+MIN(Kruistabel!$C$15,IF($D104="Ja",Kruistabel!$C$13,0)+IF(H$6="Ja",Kruistabel!$C$14,0)),"")</f>
        <v>32</v>
      </c>
      <c r="I104" s="326">
        <f>IF(Plananalyse!I104=1,VLOOKUP(I$5,Kruistabel!$B$6:$F$9,MATCH($C104,Kruistabel!$C$5:$F$5,0)+1,FALSE)+MIN(Kruistabel!$C$15,IF($D104="Ja",Kruistabel!$C$13,0)+IF(I$6="Ja",Kruistabel!$C$14,0)),"")</f>
        <v>44</v>
      </c>
      <c r="J104" s="326">
        <f>IF(Plananalyse!J104=1,VLOOKUP(J$5,Kruistabel!$B$6:$F$9,MATCH($C104,Kruistabel!$C$5:$F$5,0)+1,FALSE)+MIN(Kruistabel!$C$15,IF($D104="Ja",Kruistabel!$C$13,0)+IF(J$6="Ja",Kruistabel!$C$14,0)),"")</f>
        <v>32</v>
      </c>
      <c r="K104" s="326">
        <f>IF(Plananalyse!K104=1,VLOOKUP(K$5,Kruistabel!$B$6:$F$9,MATCH($C104,Kruistabel!$C$5:$F$5,0)+1,FALSE)+MIN(Kruistabel!$C$15,IF($D104="Ja",Kruistabel!$C$13,0)+IF(K$6="Ja",Kruistabel!$C$14,0)),"")</f>
        <v>32</v>
      </c>
      <c r="L104" s="326">
        <f>IF(Plananalyse!L104=1,VLOOKUP(L$5,Kruistabel!$B$6:$F$9,MATCH($C104,Kruistabel!$C$5:$F$5,0)+1,FALSE)+MIN(Kruistabel!$C$15,IF($D104="Ja",Kruistabel!$C$13,0)+IF(L$6="Ja",Kruistabel!$C$14,0)),"")</f>
        <v>32</v>
      </c>
      <c r="M104" s="326">
        <f>IF(Plananalyse!M104=1,VLOOKUP(M$5,Kruistabel!$B$6:$F$9,MATCH($C104,Kruistabel!$C$5:$F$5,0)+1,FALSE)+MIN(Kruistabel!$C$15,IF($D104="Ja",Kruistabel!$C$13,0)+IF(M$6="Ja",Kruistabel!$C$14,0)),"")</f>
        <v>48</v>
      </c>
      <c r="N104" s="326">
        <f>IF(Plananalyse!N104=1,VLOOKUP(N$5,Kruistabel!$B$6:$F$9,MATCH($C104,Kruistabel!$C$5:$F$5,0)+1,FALSE)+MIN(Kruistabel!$C$15,IF($D104="Ja",Kruistabel!$C$13,0)+IF(N$6="Ja",Kruistabel!$C$14,0)),"")</f>
        <v>48</v>
      </c>
      <c r="O104" s="326">
        <f>IF(Plananalyse!O104=1,VLOOKUP(O$5,Kruistabel!$B$6:$F$9,MATCH($C104,Kruistabel!$C$5:$F$5,0)+1,FALSE)+MIN(Kruistabel!$C$15,IF($D104="Ja",Kruistabel!$C$13,0)+IF(O$6="Ja",Kruistabel!$C$14,0)),"")</f>
        <v>48</v>
      </c>
      <c r="P104" s="326">
        <f>IF(Plananalyse!P104=1,VLOOKUP(P$5,Kruistabel!$B$6:$F$9,MATCH($C104,Kruistabel!$C$5:$F$5,0)+1,FALSE)+MIN(Kruistabel!$C$15,IF($D104="Ja",Kruistabel!$C$13,0)+IF(P$6="Ja",Kruistabel!$C$14,0)),"")</f>
        <v>52</v>
      </c>
      <c r="Q104" s="326">
        <f>IF(Plananalyse!Q104=1,VLOOKUP(Q$5,Kruistabel!$B$6:$F$9,MATCH($C104,Kruistabel!$C$5:$F$5,0)+1,FALSE)+MIN(Kruistabel!$C$15,IF($D104="Ja",Kruistabel!$C$13,0)+IF(Q$6="Ja",Kruistabel!$C$14,0)),"")</f>
        <v>44</v>
      </c>
      <c r="R104" s="326">
        <f>IF(Plananalyse!R104=1,VLOOKUP(R$5,Kruistabel!$B$6:$F$9,MATCH($C104,Kruistabel!$C$5:$F$5,0)+1,FALSE)+MIN(Kruistabel!$C$15,IF($D104="Ja",Kruistabel!$C$13,0)+IF(R$6="Ja",Kruistabel!$C$14,0)),"")</f>
        <v>48</v>
      </c>
      <c r="S104" s="326">
        <f>IF(Plananalyse!S104=1,VLOOKUP(S$5,Kruistabel!$B$6:$F$9,MATCH($C104,Kruistabel!$C$5:$F$5,0)+1,FALSE)+MIN(Kruistabel!$C$15,IF($D104="Ja",Kruistabel!$C$13,0)+IF(S$6="Ja",Kruistabel!$C$14,0)),"")</f>
        <v>32</v>
      </c>
      <c r="T104" s="326">
        <f>IF(Plananalyse!T104=1,VLOOKUP(T$5,Kruistabel!$B$6:$F$9,MATCH($C104,Kruistabel!$C$5:$F$5,0)+1,FALSE)+MIN(Kruistabel!$C$15,IF($D104="Ja",Kruistabel!$C$13,0)+IF(T$6="Ja",Kruistabel!$C$14,0)),"")</f>
        <v>32</v>
      </c>
      <c r="U104" s="326">
        <f>IF(Plananalyse!U104=1,VLOOKUP(U$5,Kruistabel!$B$6:$F$9,MATCH($C104,Kruistabel!$C$5:$F$5,0)+1,FALSE)+MIN(Kruistabel!$C$15,IF($D104="Ja",Kruistabel!$C$13,0)+IF(U$6="Ja",Kruistabel!$C$14,0)),"")</f>
        <v>32</v>
      </c>
      <c r="V104" s="326">
        <f>IF(Plananalyse!V104=1,VLOOKUP(V$5,Kruistabel!$B$6:$F$9,MATCH($C104,Kruistabel!$C$5:$F$5,0)+1,FALSE)+MIN(Kruistabel!$C$15,IF($D104="Ja",Kruistabel!$C$13,0)+IF(V$6="Ja",Kruistabel!$C$14,0)),"")</f>
        <v>32</v>
      </c>
      <c r="W104" s="326">
        <f>IF(Plananalyse!W104=1,VLOOKUP(W$5,Kruistabel!$B$6:$F$9,MATCH($C104,Kruistabel!$C$5:$F$5,0)+1,FALSE)+MIN(Kruistabel!$C$15,IF($D104="Ja",Kruistabel!$C$13,0)+IF(W$6="Ja",Kruistabel!$C$14,0)),"")</f>
        <v>32</v>
      </c>
      <c r="X104" s="326">
        <f>IF(Plananalyse!X104=1,VLOOKUP(X$5,Kruistabel!$B$6:$F$9,MATCH($C104,Kruistabel!$C$5:$F$5,0)+1,FALSE)+MIN(Kruistabel!$C$15,IF($D104="Ja",Kruistabel!$C$13,0)+IF(X$6="Ja",Kruistabel!$C$14,0)),"")</f>
        <v>32</v>
      </c>
      <c r="Y104" s="326">
        <f>IF(Plananalyse!Y104=1,VLOOKUP(Y$5,Kruistabel!$B$6:$F$9,MATCH($C104,Kruistabel!$C$5:$F$5,0)+1,FALSE)+MIN(Kruistabel!$C$15,IF($D104="Ja",Kruistabel!$C$13,0)+IF(Y$6="Ja",Kruistabel!$C$14,0)),"")</f>
        <v>44</v>
      </c>
      <c r="Z104" s="326">
        <f>IF(Plananalyse!Z104=1,VLOOKUP(Z$5,Kruistabel!$B$6:$F$9,MATCH($C104,Kruistabel!$C$5:$F$5,0)+1,FALSE)+MIN(Kruistabel!$C$15,IF($D104="Ja",Kruistabel!$C$13,0)+IF(Z$6="Ja",Kruistabel!$C$14,0)),"")</f>
        <v>32</v>
      </c>
      <c r="AA104" s="326">
        <f>IF(Plananalyse!AA104=1,VLOOKUP(AA$5,Kruistabel!$B$6:$F$9,MATCH($C104,Kruistabel!$C$5:$F$5,0)+1,FALSE)+MIN(Kruistabel!$C$15,IF($D104="Ja",Kruistabel!$C$13,0)+IF(AA$6="Ja",Kruistabel!$C$14,0)),"")</f>
        <v>32</v>
      </c>
      <c r="AB104" s="326">
        <f>IF(Plananalyse!AB104=1,VLOOKUP(AB$5,Kruistabel!$B$6:$F$9,MATCH($C104,Kruistabel!$C$5:$F$5,0)+1,FALSE)+MIN(Kruistabel!$C$15,IF($D104="Ja",Kruistabel!$C$13,0)+IF(AB$6="Ja",Kruistabel!$C$14,0)),"")</f>
        <v>32</v>
      </c>
      <c r="AC104" s="326">
        <f>IF(Plananalyse!AC104=1,VLOOKUP(AC$5,Kruistabel!$B$6:$F$9,MATCH($C104,Kruistabel!$C$5:$F$5,0)+1,FALSE)+MIN(Kruistabel!$C$15,IF($D104="Ja",Kruistabel!$C$13,0)+IF(AC$6="Ja",Kruistabel!$C$14,0)),"")</f>
        <v>32</v>
      </c>
      <c r="AD104" s="326">
        <f>IF(Plananalyse!AD104=1,VLOOKUP(AD$5,Kruistabel!$B$6:$F$9,MATCH($C104,Kruistabel!$C$5:$F$5,0)+1,FALSE)+MIN(Kruistabel!$C$15,IF($D104="Ja",Kruistabel!$C$13,0)+IF(AD$6="Ja",Kruistabel!$C$14,0)),"")</f>
        <v>32</v>
      </c>
      <c r="AE104" s="326">
        <f>IF(Plananalyse!AE104=1,VLOOKUP(AE$5,Kruistabel!$B$6:$F$9,MATCH($C104,Kruistabel!$C$5:$F$5,0)+1,FALSE)+MIN(Kruistabel!$C$15,IF($D104="Ja",Kruistabel!$C$13,0)+IF(AE$6="Ja",Kruistabel!$C$14,0)),"")</f>
        <v>32</v>
      </c>
      <c r="AF104" s="326">
        <f>IF(Plananalyse!AF104=1,VLOOKUP(AF$5,Kruistabel!$B$6:$F$9,MATCH($C104,Kruistabel!$C$5:$F$5,0)+1,FALSE)+MIN(Kruistabel!$C$15,IF($D104="Ja",Kruistabel!$C$13,0)+IF(AF$6="Ja",Kruistabel!$C$14,0)),"")</f>
        <v>32</v>
      </c>
      <c r="AG104" s="326">
        <f>IF(Plananalyse!AG104=1,VLOOKUP(AG$5,Kruistabel!$B$6:$F$9,MATCH($C104,Kruistabel!$C$5:$F$5,0)+1,FALSE)+MIN(Kruistabel!$C$15,IF($D104="Ja",Kruistabel!$C$13,0)+IF(AG$6="Ja",Kruistabel!$C$14,0)),"")</f>
        <v>32</v>
      </c>
      <c r="AH104" s="326">
        <f>IF(Plananalyse!AH104=1,VLOOKUP(AH$5,Kruistabel!$B$6:$F$9,MATCH($C104,Kruistabel!$C$5:$F$5,0)+1,FALSE)+MIN(Kruistabel!$C$15,IF($D104="Ja",Kruistabel!$C$13,0)+IF(AH$6="Ja",Kruistabel!$C$14,0)),"")</f>
        <v>32</v>
      </c>
      <c r="AI104" s="326">
        <f>IF(Plananalyse!AI104=1,VLOOKUP(AI$5,Kruistabel!$B$6:$F$9,MATCH($C104,Kruistabel!$C$5:$F$5,0)+1,FALSE)+MIN(Kruistabel!$C$15,IF($D104="Ja",Kruistabel!$C$13,0)+IF(AI$6="Ja",Kruistabel!$C$14,0)),"")</f>
        <v>32</v>
      </c>
      <c r="AJ104" s="326">
        <f>IF(Plananalyse!AJ104=1,VLOOKUP(AJ$5,Kruistabel!$B$6:$F$9,MATCH($C104,Kruistabel!$C$5:$F$5,0)+1,FALSE)+MIN(Kruistabel!$C$15,IF($D104="Ja",Kruistabel!$C$13,0)+IF(AJ$6="Ja",Kruistabel!$C$14,0)),"")</f>
        <v>32</v>
      </c>
      <c r="AK104" s="326">
        <f>IF(Plananalyse!AK104=1,VLOOKUP(AK$5,Kruistabel!$B$6:$F$9,MATCH($C104,Kruistabel!$C$5:$F$5,0)+1,FALSE)+MIN(Kruistabel!$C$15,IF($D104="Ja",Kruistabel!$C$13,0)+IF(AK$6="Ja",Kruistabel!$C$14,0)),"")</f>
        <v>46</v>
      </c>
      <c r="AL104" s="326">
        <f>IF(Plananalyse!AL104=1,VLOOKUP(AL$5,Kruistabel!$B$6:$F$9,MATCH($C104,Kruistabel!$C$5:$F$5,0)+1,FALSE)+MIN(Kruistabel!$C$15,IF($D104="Ja",Kruistabel!$C$13,0)+IF(AL$6="Ja",Kruistabel!$C$14,0)),"")</f>
        <v>32</v>
      </c>
      <c r="AM104" s="326">
        <f>IF(Plananalyse!AM104=1,VLOOKUP(AM$5,Kruistabel!$B$6:$F$9,MATCH($C104,Kruistabel!$C$5:$F$5,0)+1,FALSE)+MIN(Kruistabel!$C$15,IF($D104="Ja",Kruistabel!$C$13,0)+IF(AM$6="Ja",Kruistabel!$C$14,0)),"")</f>
        <v>32</v>
      </c>
      <c r="AN104" s="327"/>
      <c r="AO104" s="326">
        <f>IF(Plananalyse!AO104=1,VLOOKUP(AO$5,Kruistabel!$B$6:$F$9,MATCH($C104,Kruistabel!$C$5:$F$5,0)+1,FALSE)+MIN(Kruistabel!$C$15,IF($D104="Ja",Kruistabel!$C$13,0)+IF(AO$6="Ja",Kruistabel!$C$14,0)),"")</f>
        <v>46</v>
      </c>
      <c r="AP104" s="326">
        <f>IF(Plananalyse!AP104=1,VLOOKUP(AP$5,Kruistabel!$B$6:$F$9,MATCH($C104,Kruistabel!$C$5:$F$5,0)+1,FALSE)+MIN(Kruistabel!$C$15,IF($D104="Ja",Kruistabel!$C$13,0)+IF(AP$6="Ja",Kruistabel!$C$14,0)),"")</f>
        <v>46</v>
      </c>
      <c r="AQ104" s="326">
        <f>IF(Plananalyse!AQ104=1,VLOOKUP(AQ$5,Kruistabel!$B$6:$F$9,MATCH($C104,Kruistabel!$C$5:$F$5,0)+1,FALSE)+MIN(Kruistabel!$C$15,IF($D104="Ja",Kruistabel!$C$13,0)+IF(AQ$6="Ja",Kruistabel!$C$14,0)),"")</f>
        <v>46</v>
      </c>
      <c r="AR104" s="326">
        <f>IF(Plananalyse!AR104=1,VLOOKUP(AR$5,Kruistabel!$B$6:$F$9,MATCH($C104,Kruistabel!$C$5:$F$5,0)+1,FALSE)+MIN(Kruistabel!$C$15,IF($D104="Ja",Kruistabel!$C$13,0)+IF(AR$6="Ja",Kruistabel!$C$14,0)),"")</f>
        <v>50</v>
      </c>
      <c r="AS104" s="326">
        <f>IF(Plananalyse!AS104=1,VLOOKUP(AS$5,Kruistabel!$B$6:$F$9,MATCH($C104,Kruistabel!$C$5:$F$5,0)+1,FALSE)+MIN(Kruistabel!$C$15,IF($D104="Ja",Kruistabel!$C$13,0)+IF(AS$6="Ja",Kruistabel!$C$14,0)),"")</f>
        <v>46</v>
      </c>
      <c r="AT104" s="326">
        <f>IF(Plananalyse!AT104=1,VLOOKUP(AT$5,Kruistabel!$B$6:$F$9,MATCH($C104,Kruistabel!$C$5:$F$5,0)+1,FALSE)+MIN(Kruistabel!$C$15,IF($D104="Ja",Kruistabel!$C$13,0)+IF(AT$6="Ja",Kruistabel!$C$14,0)),"")</f>
        <v>50</v>
      </c>
      <c r="AU104" s="326">
        <f>IF(Plananalyse!AU104=1,VLOOKUP(AU$5,Kruistabel!$B$6:$F$9,MATCH($C104,Kruistabel!$C$5:$F$5,0)+1,FALSE)+MIN(Kruistabel!$C$15,IF($D104="Ja",Kruistabel!$C$13,0)+IF(AU$6="Ja",Kruistabel!$C$14,0)),"")</f>
        <v>32</v>
      </c>
      <c r="AV104" s="326">
        <f>IF(Plananalyse!AV104=1,VLOOKUP(AV$5,Kruistabel!$B$6:$F$9,MATCH($C104,Kruistabel!$C$5:$F$5,0)+1,FALSE)+MIN(Kruistabel!$C$15,IF($D104="Ja",Kruistabel!$C$13,0)+IF(AV$6="Ja",Kruistabel!$C$14,0)),"")</f>
        <v>46</v>
      </c>
      <c r="AW104" s="326">
        <f>IF(Plananalyse!AW104=1,VLOOKUP(AW$5,Kruistabel!$B$6:$F$9,MATCH($C104,Kruistabel!$C$5:$F$5,0)+1,FALSE)+MIN(Kruistabel!$C$15,IF($D104="Ja",Kruistabel!$C$13,0)+IF(AW$6="Ja",Kruistabel!$C$14,0)),"")</f>
        <v>32</v>
      </c>
      <c r="AX104" s="326">
        <f>IF(Plananalyse!AX104=1,VLOOKUP(AX$5,Kruistabel!$B$6:$F$9,MATCH($C104,Kruistabel!$C$5:$F$5,0)+1,FALSE)+MIN(Kruistabel!$C$15,IF($D104="Ja",Kruistabel!$C$13,0)+IF(AX$6="Ja",Kruistabel!$C$14,0)),"")</f>
        <v>32</v>
      </c>
      <c r="AY104" s="327"/>
      <c r="AZ104" s="326">
        <f>IF(Plananalyse!AZ104=1,VLOOKUP(AZ$5,Kruistabel!$B$6:$F$9,MATCH($C104,Kruistabel!$C$5:$F$5,0)+1,FALSE)+MIN(Kruistabel!$C$15,IF($D104="Ja",Kruistabel!$C$13,0)+IF(AZ$6="Ja",Kruistabel!$C$14,0)),"")</f>
        <v>32</v>
      </c>
      <c r="BA104" s="326">
        <f>IF(Plananalyse!BA104=1,VLOOKUP(BA$5,Kruistabel!$B$6:$F$9,MATCH($C104,Kruistabel!$C$5:$F$5,0)+1,FALSE)+MIN(Kruistabel!$C$15,IF($D104="Ja",Kruistabel!$C$13,0)+IF(BA$6="Ja",Kruistabel!$C$14,0)),"")</f>
        <v>32</v>
      </c>
      <c r="BB104" s="326">
        <f>IF(Plananalyse!BB104=1,VLOOKUP(BB$5,Kruistabel!$B$6:$F$9,MATCH($C104,Kruistabel!$C$5:$F$5,0)+1,FALSE)+MIN(Kruistabel!$C$15,IF($D104="Ja",Kruistabel!$C$13,0)+IF(BB$6="Ja",Kruistabel!$C$14,0)),"")</f>
        <v>44</v>
      </c>
      <c r="BC104" s="326">
        <f>IF(Plananalyse!BC104=1,VLOOKUP(BC$5,Kruistabel!$B$6:$F$9,MATCH($C104,Kruistabel!$C$5:$F$5,0)+1,FALSE)+MIN(Kruistabel!$C$15,IF($D104="Ja",Kruistabel!$C$13,0)+IF(BC$6="Ja",Kruistabel!$C$14,0)),"")</f>
        <v>44</v>
      </c>
      <c r="BD104" s="326">
        <f>IF(Plananalyse!BD104=1,VLOOKUP(BD$5,Kruistabel!$B$6:$F$9,MATCH($C104,Kruistabel!$C$5:$F$5,0)+1,FALSE)+MIN(Kruistabel!$C$15,IF($D104="Ja",Kruistabel!$C$13,0)+IF(BD$6="Ja",Kruistabel!$C$14,0)),"")</f>
        <v>32</v>
      </c>
      <c r="BE104" s="326">
        <f>IF(Plananalyse!BE104=1,VLOOKUP(BE$5,Kruistabel!$B$6:$F$9,MATCH($C104,Kruistabel!$C$5:$F$5,0)+1,FALSE)+MIN(Kruistabel!$C$15,IF($D104="Ja",Kruistabel!$C$13,0)+IF(BE$6="Ja",Kruistabel!$C$14,0)),"")</f>
        <v>32</v>
      </c>
      <c r="BF104" s="326">
        <f>IF(Plananalyse!BF104=1,VLOOKUP(BF$5,Kruistabel!$B$6:$F$9,MATCH($C104,Kruistabel!$C$5:$F$5,0)+1,FALSE)+MIN(Kruistabel!$C$15,IF($D104="Ja",Kruistabel!$C$13,0)+IF(BF$6="Ja",Kruistabel!$C$14,0)),"")</f>
        <v>32</v>
      </c>
      <c r="BG104" s="326">
        <f>IF(Plananalyse!BG104=1,VLOOKUP(BG$5,Kruistabel!$B$6:$F$9,MATCH($C104,Kruistabel!$C$5:$F$5,0)+1,FALSE)+MIN(Kruistabel!$C$15,IF($D104="Ja",Kruistabel!$C$13,0)+IF(BG$6="Ja",Kruistabel!$C$14,0)),"")</f>
        <v>32</v>
      </c>
      <c r="BH104" s="326">
        <f>IF(Plananalyse!BH104=1,VLOOKUP(BH$5,Kruistabel!$B$6:$F$9,MATCH($C104,Kruistabel!$C$5:$F$5,0)+1,FALSE)+MIN(Kruistabel!$C$15,IF($D104="Ja",Kruistabel!$C$13,0)+IF(BH$6="Ja",Kruistabel!$C$14,0)),"")</f>
        <v>32</v>
      </c>
      <c r="BI104" s="327"/>
      <c r="BJ104" s="326" t="e">
        <f>IF(Plananalyse!BJ104=1,VLOOKUP(BJ$5,Kruistabel!$B$6:$F$9,MATCH($C104,Kruistabel!$C$5:$F$5,0)+1,FALSE)+MIN(Kruistabel!$C$15,IF($D104="Ja",Kruistabel!$C$13,0)+IF(BJ$6="Ja",Kruistabel!$C$14,0)),"")</f>
        <v>#N/A</v>
      </c>
      <c r="BK104" s="326" t="e">
        <f>IF(Plananalyse!BK104=1,VLOOKUP(BK$5,Kruistabel!$B$6:$F$9,MATCH($C104,Kruistabel!$C$5:$F$5,0)+1,FALSE)+MIN(Kruistabel!$C$15,IF($D104="Ja",Kruistabel!$C$13,0)+IF(BK$6="Ja",Kruistabel!$C$14,0)),"")</f>
        <v>#N/A</v>
      </c>
      <c r="BL104" s="326" t="e">
        <f>IF(Plananalyse!BL104=1,VLOOKUP(BL$5,Kruistabel!$B$6:$F$9,MATCH($C104,Kruistabel!$C$5:$F$5,0)+1,FALSE)+MIN(Kruistabel!$C$15,IF($D104="Ja",Kruistabel!$C$13,0)+IF(BL$6="Ja",Kruistabel!$C$14,0)),"")</f>
        <v>#N/A</v>
      </c>
      <c r="BM104" s="326" t="e">
        <f>IF(Plananalyse!BM104=1,VLOOKUP(BM$5,Kruistabel!$B$6:$F$9,MATCH($C104,Kruistabel!$C$5:$F$5,0)+1,FALSE)+MIN(Kruistabel!$C$15,IF($D104="Ja",Kruistabel!$C$13,0)+IF(BM$6="Ja",Kruistabel!$C$14,0)),"")</f>
        <v>#N/A</v>
      </c>
      <c r="BN104" s="326" t="e">
        <f>IF(Plananalyse!BN104=1,VLOOKUP(BN$5,Kruistabel!$B$6:$F$9,MATCH($C104,Kruistabel!$C$5:$F$5,0)+1,FALSE)+MIN(Kruistabel!$C$15,IF($D104="Ja",Kruistabel!$C$13,0)+IF(BN$6="Ja",Kruistabel!$C$14,0)),"")</f>
        <v>#N/A</v>
      </c>
      <c r="BO104" s="326" t="e">
        <f>IF(Plananalyse!BO104=1,VLOOKUP(BO$5,Kruistabel!$B$6:$F$9,MATCH($C104,Kruistabel!$C$5:$F$5,0)+1,FALSE)+MIN(Kruistabel!$C$15,IF($D104="Ja",Kruistabel!$C$13,0)+IF(BO$6="Ja",Kruistabel!$C$14,0)),"")</f>
        <v>#N/A</v>
      </c>
      <c r="BP104" s="326" t="e">
        <f>IF(Plananalyse!BP104=1,VLOOKUP(BP$5,Kruistabel!$B$6:$F$9,MATCH($C104,Kruistabel!$C$5:$F$5,0)+1,FALSE)+MIN(Kruistabel!$C$15,IF($D104="Ja",Kruistabel!$C$13,0)+IF(BP$6="Ja",Kruistabel!$C$14,0)),"")</f>
        <v>#N/A</v>
      </c>
      <c r="BQ104" s="326" t="e">
        <f>IF(Plananalyse!BQ104=1,VLOOKUP(BQ$5,Kruistabel!$B$6:$F$9,MATCH($C104,Kruistabel!$C$5:$F$5,0)+1,FALSE)+MIN(Kruistabel!$C$15,IF($D104="Ja",Kruistabel!$C$13,0)+IF(BQ$6="Ja",Kruistabel!$C$14,0)),"")</f>
        <v>#N/A</v>
      </c>
      <c r="BR104" s="326" t="e">
        <f>IF(Plananalyse!BR104=1,VLOOKUP(BR$5,Kruistabel!$B$6:$F$9,MATCH($C104,Kruistabel!$C$5:$F$5,0)+1,FALSE)+MIN(Kruistabel!$C$15,IF($D104="Ja",Kruistabel!$C$13,0)+IF(BR$6="Ja",Kruistabel!$C$14,0)),"")</f>
        <v>#REF!</v>
      </c>
      <c r="BS104" s="326" t="e">
        <f>IF(Plananalyse!BS104=1,VLOOKUP(BS$5,Kruistabel!$B$6:$F$9,MATCH($C104,Kruistabel!$C$5:$F$5,0)+1,FALSE)+MIN(Kruistabel!$C$15,IF($D104="Ja",Kruistabel!$C$13,0)+IF(BS$6="Ja",Kruistabel!$C$14,0)),"")</f>
        <v>#REF!</v>
      </c>
      <c r="BT104" s="65"/>
      <c r="BU104" s="231">
        <f>IF(Plananalyse!BU104=1,VLOOKUP(BU$5,Kruistabel!$B$6:$F$9,MATCH($C104,Kruistabel!$C$5:$F$5,0)+1,FALSE)+MIN(Kruistabel!$C$15,IF($D104="Ja",Kruistabel!$C$13,0)+IF(BU$6="Ja",Kruistabel!$C$14,0)),"")</f>
        <v>32</v>
      </c>
      <c r="BV104" s="326">
        <f>IF(Plananalyse!BV104=1,VLOOKUP(BV$5,Kruistabel!$B$6:$F$9,MATCH($C104,Kruistabel!$C$5:$F$5,0)+1,FALSE)+MIN(Kruistabel!$C$15,IF($D104="Ja",Kruistabel!$C$13,0)+IF(BV$6="Ja",Kruistabel!$C$14,0)),"")</f>
        <v>48</v>
      </c>
      <c r="BW104" s="326">
        <f>IF(Plananalyse!BW104=1,VLOOKUP(BW$5,Kruistabel!$B$6:$F$9,MATCH($C104,Kruistabel!$C$5:$F$5,0)+1,FALSE)+MIN(Kruistabel!$C$15,IF($D104="Ja",Kruistabel!$C$13,0)+IF(BW$6="Ja",Kruistabel!$C$14,0)),"")</f>
        <v>32</v>
      </c>
      <c r="BX104" s="326">
        <f>IF(Plananalyse!BX104=1,VLOOKUP(BX$5,Kruistabel!$B$6:$F$9,MATCH($C104,Kruistabel!$C$5:$F$5,0)+1,FALSE)+MIN(Kruistabel!$C$15,IF($D104="Ja",Kruistabel!$C$13,0)+IF(BX$6="Ja",Kruistabel!$C$14,0)),"")</f>
        <v>32</v>
      </c>
      <c r="BY104" s="327"/>
      <c r="BZ104" s="326" t="e">
        <f>IF(Plananalyse!BZ104=1,VLOOKUP(BZ$5,Kruistabel!$B$6:$F$9,MATCH($C104,Kruistabel!$C$5:$F$5,0)+1,FALSE)+MIN(Kruistabel!$C$15,IF($D104="Ja",Kruistabel!$C$13,0)+IF(BZ$6="Ja",Kruistabel!$C$14,0)),"")</f>
        <v>#N/A</v>
      </c>
      <c r="CA104" s="326" t="e">
        <f>IF(Plananalyse!CA104=1,VLOOKUP(CA$5,Kruistabel!$B$6:$F$9,MATCH($C104,Kruistabel!$C$5:$F$5,0)+1,FALSE)+MIN(Kruistabel!$C$15,IF($D104="Ja",Kruistabel!$C$13,0)+IF(CA$6="Ja",Kruistabel!$C$14,0)),"")</f>
        <v>#N/A</v>
      </c>
      <c r="CB104" s="326" t="e">
        <f>IF(Plananalyse!CB104=1,VLOOKUP(CB$5,Kruistabel!$B$6:$F$9,MATCH($C104,Kruistabel!$C$5:$F$5,0)+1,FALSE)+MIN(Kruistabel!$C$15,IF($D104="Ja",Kruistabel!$C$13,0)+IF(CB$6="Ja",Kruistabel!$C$14,0)),"")</f>
        <v>#N/A</v>
      </c>
      <c r="CC104" s="326" t="e">
        <f>IF(Plananalyse!CC104=1,VLOOKUP(CC$5,Kruistabel!$B$6:$F$9,MATCH($C104,Kruistabel!$C$5:$F$5,0)+1,FALSE)+MIN(Kruistabel!$C$15,IF($D104="Ja",Kruistabel!$C$13,0)+IF(CC$6="Ja",Kruistabel!$C$14,0)),"")</f>
        <v>#N/A</v>
      </c>
      <c r="CD104" s="326" t="e">
        <f>IF(Plananalyse!CD104=1,VLOOKUP(CD$5,Kruistabel!$B$6:$F$9,MATCH($C104,Kruistabel!$C$5:$F$5,0)+1,FALSE)+MIN(Kruistabel!$C$15,IF($D104="Ja",Kruistabel!$C$13,0)+IF(CD$6="Ja",Kruistabel!$C$14,0)),"")</f>
        <v>#N/A</v>
      </c>
      <c r="CE104" s="326" t="e">
        <f>IF(Plananalyse!CE104=1,VLOOKUP(CE$5,Kruistabel!$B$6:$F$9,MATCH($C104,Kruistabel!$C$5:$F$5,0)+1,FALSE)+MIN(Kruistabel!$C$15,IF($D104="Ja",Kruistabel!$C$13,0)+IF(CE$6="Ja",Kruistabel!$C$14,0)),"")</f>
        <v>#N/A</v>
      </c>
      <c r="CF104" s="326" t="e">
        <f>IF(Plananalyse!CF104=1,VLOOKUP(CF$5,Kruistabel!$B$6:$F$9,MATCH($C104,Kruistabel!$C$5:$F$5,0)+1,FALSE)+MIN(Kruistabel!$C$15,IF($D104="Ja",Kruistabel!$C$13,0)+IF(CF$6="Ja",Kruistabel!$C$14,0)),"")</f>
        <v>#N/A</v>
      </c>
      <c r="CG104" s="326" t="e">
        <f>IF(Plananalyse!CG104=1,VLOOKUP(CG$5,Kruistabel!$B$6:$F$9,MATCH($C104,Kruistabel!$C$5:$F$5,0)+1,FALSE)+MIN(Kruistabel!$C$15,IF($D104="Ja",Kruistabel!$C$13,0)+IF(CG$6="Ja",Kruistabel!$C$14,0)),"")</f>
        <v>#REF!</v>
      </c>
      <c r="CH104" s="326" t="e">
        <f>IF(Plananalyse!CH104=1,VLOOKUP(CH$5,Kruistabel!$B$6:$F$9,MATCH($C104,Kruistabel!$C$5:$F$5,0)+1,FALSE)+MIN(Kruistabel!$C$15,IF($D104="Ja",Kruistabel!$C$13,0)+IF(CH$6="Ja",Kruistabel!$C$14,0)),"")</f>
        <v>#REF!</v>
      </c>
      <c r="CI104" s="65"/>
      <c r="CJ104" s="326">
        <f>IF(Plananalyse!CJ104=1,VLOOKUP(CJ$5,Kruistabel!$B$6:$F$9,MATCH($C104,Kruistabel!$C$5:$F$5,0)+1,FALSE)+MIN(Kruistabel!$C$15,IF($D104="Ja",Kruistabel!$C$13,0)+IF(CJ$6="Ja",Kruistabel!$C$14,0)),"")</f>
        <v>48</v>
      </c>
      <c r="CK104" s="326">
        <f>IF(Plananalyse!CK104=1,VLOOKUP(CK$5,Kruistabel!$B$6:$F$9,MATCH($C104,Kruistabel!$C$5:$F$5,0)+1,FALSE)+MIN(Kruistabel!$C$15,IF($D104="Ja",Kruistabel!$C$13,0)+IF(CK$6="Ja",Kruistabel!$C$14,0)),"")</f>
        <v>48</v>
      </c>
      <c r="CL104" s="326">
        <f>IF(Plananalyse!CL104=1,VLOOKUP(CL$5,Kruistabel!$B$6:$F$9,MATCH($C104,Kruistabel!$C$5:$F$5,0)+1,FALSE)+MIN(Kruistabel!$C$15,IF($D104="Ja",Kruistabel!$C$13,0)+IF(CL$6="Ja",Kruistabel!$C$14,0)),"")</f>
        <v>32</v>
      </c>
      <c r="CM104" s="326">
        <f>IF(Plananalyse!CM104=1,VLOOKUP(CM$5,Kruistabel!$B$6:$F$9,MATCH($C104,Kruistabel!$C$5:$F$5,0)+1,FALSE)+MIN(Kruistabel!$C$15,IF($D104="Ja",Kruistabel!$C$13,0)+IF(CM$6="Ja",Kruistabel!$C$14,0)),"")</f>
        <v>52</v>
      </c>
      <c r="CN104" s="326">
        <f>IF(Plananalyse!CN104=1,VLOOKUP(CN$5,Kruistabel!$B$6:$F$9,MATCH($C104,Kruistabel!$C$5:$F$5,0)+1,FALSE)+MIN(Kruistabel!$C$15,IF($D104="Ja",Kruistabel!$C$13,0)+IF(CN$6="Ja",Kruistabel!$C$14,0)),"")</f>
        <v>52</v>
      </c>
      <c r="CO104" s="326">
        <f>IF(Plananalyse!CO104=1,VLOOKUP(CO$5,Kruistabel!$B$6:$F$9,MATCH($C104,Kruistabel!$C$5:$F$5,0)+1,FALSE)+MIN(Kruistabel!$C$15,IF($D104="Ja",Kruistabel!$C$13,0)+IF(CO$6="Ja",Kruistabel!$C$14,0)),"")</f>
        <v>44</v>
      </c>
      <c r="CP104" s="326">
        <f>IF(Plananalyse!CP104=1,VLOOKUP(CP$5,Kruistabel!$B$6:$F$9,MATCH($C104,Kruistabel!$C$5:$F$5,0)+1,FALSE)+MIN(Kruistabel!$C$15,IF($D104="Ja",Kruistabel!$C$13,0)+IF(CP$6="Ja",Kruistabel!$C$14,0)),"")</f>
        <v>48</v>
      </c>
      <c r="CQ104" s="326">
        <f>IF(Plananalyse!CQ104=1,VLOOKUP(CQ$5,Kruistabel!$B$6:$F$9,MATCH($C104,Kruistabel!$C$5:$F$5,0)+1,FALSE)+MIN(Kruistabel!$C$15,IF($D104="Ja",Kruistabel!$C$13,0)+IF(CQ$6="Ja",Kruistabel!$C$14,0)),"")</f>
        <v>44</v>
      </c>
      <c r="CR104" s="326">
        <f>IF(Plananalyse!CR104=1,VLOOKUP(CR$5,Kruistabel!$B$6:$F$9,MATCH($C104,Kruistabel!$C$5:$F$5,0)+1,FALSE)+MIN(Kruistabel!$C$15,IF($D104="Ja",Kruistabel!$C$13,0)+IF(CR$6="Ja",Kruistabel!$C$14,0)),"")</f>
        <v>46</v>
      </c>
      <c r="CS104" s="326">
        <f>IF(Plananalyse!CS104=1,VLOOKUP(CS$5,Kruistabel!$B$6:$F$9,MATCH($C104,Kruistabel!$C$5:$F$5,0)+1,FALSE)+MIN(Kruistabel!$C$15,IF($D104="Ja",Kruistabel!$C$13,0)+IF(CS$6="Ja",Kruistabel!$C$14,0)),"")</f>
        <v>48</v>
      </c>
      <c r="CT104" s="326">
        <f ca="1">IF(Plananalyse!CT104=1,VLOOKUP(CT$5,Kruistabel!$B$6:$F$9,MATCH($C104,Kruistabel!$C$5:$F$5,0)+1,FALSE)+MIN(Kruistabel!$C$15,IF($D104="Ja",Kruistabel!$C$13,0)+IF(CT$6="Ja",Kruistabel!$C$14,0)),"")</f>
        <v>48</v>
      </c>
      <c r="CU104" s="326">
        <f ca="1">IF(Plananalyse!CU104=1,VLOOKUP(CU$5,Kruistabel!$B$6:$F$9,MATCH($C104,Kruistabel!$C$5:$F$5,0)+1,FALSE)+MIN(Kruistabel!$C$15,IF($D104="Ja",Kruistabel!$C$13,0)+IF(CU$6="Ja",Kruistabel!$C$14,0)),"")</f>
        <v>44</v>
      </c>
      <c r="CV104" s="326">
        <f ca="1">IF(Plananalyse!CV104=1,VLOOKUP(CV$5,Kruistabel!$B$6:$F$9,MATCH($C104,Kruistabel!$C$5:$F$5,0)+1,FALSE)+MIN(Kruistabel!$C$15,IF($D104="Ja",Kruistabel!$C$13,0)+IF(CV$6="Ja",Kruistabel!$C$14,0)),"")</f>
        <v>44</v>
      </c>
      <c r="CW104" s="326">
        <f ca="1">IF(Plananalyse!CW104=1,VLOOKUP(CW$5,Kruistabel!$B$6:$F$9,MATCH($C104,Kruistabel!$C$5:$F$5,0)+1,FALSE)+MIN(Kruistabel!$C$15,IF($D104="Ja",Kruistabel!$C$13,0)+IF(CW$6="Ja",Kruistabel!$C$14,0)),"")</f>
        <v>48</v>
      </c>
      <c r="CX104" s="326">
        <f ca="1">IF(Plananalyse!CX104=1,VLOOKUP(CX$5,Kruistabel!$B$6:$F$9,MATCH($C104,Kruistabel!$C$5:$F$5,0)+1,FALSE)+MIN(Kruistabel!$C$15,IF($D104="Ja",Kruistabel!$C$13,0)+IF(CX$6="Ja",Kruistabel!$C$14,0)),"")</f>
        <v>32</v>
      </c>
      <c r="CY104" s="326">
        <f ca="1">IF(Plananalyse!CY104=1,VLOOKUP(CY$5,Kruistabel!$B$6:$F$9,MATCH($C104,Kruistabel!$C$5:$F$5,0)+1,FALSE)+MIN(Kruistabel!$C$15,IF($D104="Ja",Kruistabel!$C$13,0)+IF(CY$6="Ja",Kruistabel!$C$14,0)),"")</f>
        <v>44</v>
      </c>
      <c r="CZ104" s="326">
        <f ca="1">IF(Plananalyse!CZ104=1,VLOOKUP(CZ$5,Kruistabel!$B$6:$F$9,MATCH($C104,Kruistabel!$C$5:$F$5,0)+1,FALSE)+MIN(Kruistabel!$C$15,IF($D104="Ja",Kruistabel!$C$13,0)+IF(CZ$6="Ja",Kruistabel!$C$14,0)),"")</f>
        <v>44</v>
      </c>
      <c r="DA104" s="326">
        <f ca="1">IF(Plananalyse!DA104=1,VLOOKUP(DA$5,Kruistabel!$B$6:$F$9,MATCH($C104,Kruistabel!$C$5:$F$5,0)+1,FALSE)+MIN(Kruistabel!$C$15,IF($D104="Ja",Kruistabel!$C$13,0)+IF(DA$6="Ja",Kruistabel!$C$14,0)),"")</f>
        <v>44</v>
      </c>
      <c r="DB104" s="326">
        <f ca="1">IF(Plananalyse!DB104=1,VLOOKUP(DB$5,Kruistabel!$B$6:$F$9,MATCH($C104,Kruistabel!$C$5:$F$5,0)+1,FALSE)+MIN(Kruistabel!$C$15,IF($D104="Ja",Kruistabel!$C$13,0)+IF(DB$6="Ja",Kruistabel!$C$14,0)),"")</f>
        <v>32</v>
      </c>
      <c r="DC104" s="326">
        <f ca="1">IF(Plananalyse!DC104=1,VLOOKUP(DC$5,Kruistabel!$B$6:$F$9,MATCH($C104,Kruistabel!$C$5:$F$5,0)+1,FALSE)+MIN(Kruistabel!$C$15,IF($D104="Ja",Kruistabel!$C$13,0)+IF(DC$6="Ja",Kruistabel!$C$14,0)),"")</f>
        <v>32</v>
      </c>
      <c r="DD104" s="327"/>
      <c r="DE104" s="326" t="e">
        <f ca="1">IF(Plananalyse!DE104=1,VLOOKUP(DE$5,Kruistabel!$B$6:$F$9,MATCH($C104,Kruistabel!$C$5:$F$5,0)+1,FALSE)+MIN(Kruistabel!$C$15,IF($D104="Ja",Kruistabel!$C$13,0)+IF(DE$6="Ja",Kruistabel!$C$14,0)),"")</f>
        <v>#N/A</v>
      </c>
      <c r="DF104" s="326" t="e">
        <f ca="1">IF(Plananalyse!DF104=1,VLOOKUP(DF$5,Kruistabel!$B$6:$F$9,MATCH($C104,Kruistabel!$C$5:$F$5,0)+1,FALSE)+MIN(Kruistabel!$C$15,IF($D104="Ja",Kruistabel!$C$13,0)+IF(DF$6="Ja",Kruistabel!$C$14,0)),"")</f>
        <v>#N/A</v>
      </c>
      <c r="DG104" s="326" t="e">
        <f ca="1">IF(Plananalyse!DG104=1,VLOOKUP(DG$5,Kruistabel!$B$6:$F$9,MATCH($C104,Kruistabel!$C$5:$F$5,0)+1,FALSE)+MIN(Kruistabel!$C$15,IF($D104="Ja",Kruistabel!$C$13,0)+IF(DG$6="Ja",Kruistabel!$C$14,0)),"")</f>
        <v>#N/A</v>
      </c>
      <c r="DH104" s="326" t="e">
        <f ca="1">IF(Plananalyse!DH104=1,VLOOKUP(DH$5,Kruistabel!$B$6:$F$9,MATCH($C104,Kruistabel!$C$5:$F$5,0)+1,FALSE)+MIN(Kruistabel!$C$15,IF($D104="Ja",Kruistabel!$C$13,0)+IF(DH$6="Ja",Kruistabel!$C$14,0)),"")</f>
        <v>#N/A</v>
      </c>
      <c r="DI104" s="326" t="e">
        <f ca="1">IF(Plananalyse!DI104=1,VLOOKUP(DI$5,Kruistabel!$B$6:$F$9,MATCH($C104,Kruistabel!$C$5:$F$5,0)+1,FALSE)+MIN(Kruistabel!$C$15,IF($D104="Ja",Kruistabel!$C$13,0)+IF(DI$6="Ja",Kruistabel!$C$14,0)),"")</f>
        <v>#N/A</v>
      </c>
      <c r="DJ104" s="326" t="e">
        <f ca="1">IF(Plananalyse!DJ104=1,VLOOKUP(DJ$5,Kruistabel!$B$6:$F$9,MATCH($C104,Kruistabel!$C$5:$F$5,0)+1,FALSE)+MIN(Kruistabel!$C$15,IF($D104="Ja",Kruistabel!$C$13,0)+IF(DJ$6="Ja",Kruistabel!$C$14,0)),"")</f>
        <v>#N/A</v>
      </c>
      <c r="DK104" s="326" t="e">
        <f ca="1">IF(Plananalyse!DK104=1,VLOOKUP(DK$5,Kruistabel!$B$6:$F$9,MATCH($C104,Kruistabel!$C$5:$F$5,0)+1,FALSE)+MIN(Kruistabel!$C$15,IF($D104="Ja",Kruistabel!$C$13,0)+IF(DK$6="Ja",Kruistabel!$C$14,0)),"")</f>
        <v>#REF!</v>
      </c>
      <c r="DL104" s="326" t="e">
        <f ca="1">IF(Plananalyse!DL104=1,VLOOKUP(DL$5,Kruistabel!$B$6:$F$9,MATCH($C104,Kruistabel!$C$5:$F$5,0)+1,FALSE)+MIN(Kruistabel!$C$15,IF($D104="Ja",Kruistabel!$C$13,0)+IF(DL$6="Ja",Kruistabel!$C$14,0)),"")</f>
        <v>#REF!</v>
      </c>
      <c r="DM104" s="327"/>
      <c r="DN104" s="326" t="e">
        <f ca="1">IF(Plananalyse!DN104=1,VLOOKUP(DN$5,Kruistabel!$B$6:$F$9,MATCH($C104,Kruistabel!$C$5:$F$5,0)+1,FALSE)+MIN(Kruistabel!$C$15,IF($D104="Ja",Kruistabel!$C$13,0)+IF(DN$6="Ja",Kruistabel!$C$14,0)),"")</f>
        <v>#N/A</v>
      </c>
      <c r="DO104" s="326" t="e">
        <f ca="1">IF(Plananalyse!DO104=1,VLOOKUP(DO$5,Kruistabel!$B$6:$F$9,MATCH($C104,Kruistabel!$C$5:$F$5,0)+1,FALSE)+MIN(Kruistabel!$C$15,IF($D104="Ja",Kruistabel!$C$13,0)+IF(DO$6="Ja",Kruistabel!$C$14,0)),"")</f>
        <v>#N/A</v>
      </c>
      <c r="DP104" s="326" t="e">
        <f ca="1">IF(Plananalyse!DP104=1,VLOOKUP(DP$5,Kruistabel!$B$6:$F$9,MATCH($C104,Kruistabel!$C$5:$F$5,0)+1,FALSE)+MIN(Kruistabel!$C$15,IF($D104="Ja",Kruistabel!$C$13,0)+IF(DP$6="Ja",Kruistabel!$C$14,0)),"")</f>
        <v>#N/A</v>
      </c>
      <c r="DQ104" s="326" t="e">
        <f ca="1">IF(Plananalyse!DQ104=1,VLOOKUP(DQ$5,Kruistabel!$B$6:$F$9,MATCH($C104,Kruistabel!$C$5:$F$5,0)+1,FALSE)+MIN(Kruistabel!$C$15,IF($D104="Ja",Kruistabel!$C$13,0)+IF(DQ$6="Ja",Kruistabel!$C$14,0)),"")</f>
        <v>#N/A</v>
      </c>
      <c r="DR104" s="326" t="e">
        <f ca="1">IF(Plananalyse!DR104=1,VLOOKUP(DR$5,Kruistabel!$B$6:$F$9,MATCH($C104,Kruistabel!$C$5:$F$5,0)+1,FALSE)+MIN(Kruistabel!$C$15,IF($D104="Ja",Kruistabel!$C$13,0)+IF(DR$6="Ja",Kruistabel!$C$14,0)),"")</f>
        <v>#N/A</v>
      </c>
      <c r="DS104" s="326" t="e">
        <f ca="1">IF(Plananalyse!DS104=1,VLOOKUP(DS$5,Kruistabel!$B$6:$F$9,MATCH($C104,Kruistabel!$C$5:$F$5,0)+1,FALSE)+MIN(Kruistabel!$C$15,IF($D104="Ja",Kruistabel!$C$13,0)+IF(DS$6="Ja",Kruistabel!$C$14,0)),"")</f>
        <v>#N/A</v>
      </c>
      <c r="DT104" s="326" t="e">
        <f ca="1">IF(Plananalyse!DT104=1,VLOOKUP(DT$5,Kruistabel!$B$6:$F$9,MATCH($C104,Kruistabel!$C$5:$F$5,0)+1,FALSE)+MIN(Kruistabel!$C$15,IF($D104="Ja",Kruistabel!$C$13,0)+IF(DT$6="Ja",Kruistabel!$C$14,0)),"")</f>
        <v>#N/A</v>
      </c>
      <c r="DU104" s="326" t="e">
        <f ca="1">IF(Plananalyse!DU104=1,VLOOKUP(DU$5,Kruistabel!$B$6:$F$9,MATCH($C104,Kruistabel!$C$5:$F$5,0)+1,FALSE)+MIN(Kruistabel!$C$15,IF($D104="Ja",Kruistabel!$C$13,0)+IF(DU$6="Ja",Kruistabel!$C$14,0)),"")</f>
        <v>#N/A</v>
      </c>
      <c r="DV104" s="326" t="e">
        <f ca="1">IF(Plananalyse!DV104=1,VLOOKUP(DV$5,Kruistabel!$B$6:$F$9,MATCH($C104,Kruistabel!$C$5:$F$5,0)+1,FALSE)+MIN(Kruistabel!$C$15,IF($D104="Ja",Kruistabel!$C$13,0)+IF(DV$6="Ja",Kruistabel!$C$14,0)),"")</f>
        <v>#N/A</v>
      </c>
      <c r="DW104" s="326" t="e">
        <f ca="1">IF(Plananalyse!DW104=1,VLOOKUP(DW$5,Kruistabel!$B$6:$F$9,MATCH($C104,Kruistabel!$C$5:$F$5,0)+1,FALSE)+MIN(Kruistabel!$C$15,IF($D104="Ja",Kruistabel!$C$13,0)+IF(DW$6="Ja",Kruistabel!$C$14,0)),"")</f>
        <v>#REF!</v>
      </c>
      <c r="DX104" s="326" t="e">
        <f ca="1">IF(Plananalyse!DX104=1,VLOOKUP(DX$5,Kruistabel!$B$6:$F$9,MATCH($C104,Kruistabel!$C$5:$F$5,0)+1,FALSE)+MIN(Kruistabel!$C$15,IF($D104="Ja",Kruistabel!$C$13,0)+IF(DX$6="Ja",Kruistabel!$C$14,0)),"")</f>
        <v>#REF!</v>
      </c>
      <c r="DY104" s="327"/>
      <c r="DZ104" s="326" t="e">
        <f ca="1">IF(Plananalyse!DZ104=1,VLOOKUP(DZ$5,Kruistabel!$B$6:$F$9,MATCH($C104,Kruistabel!$C$5:$F$5,0)+1,FALSE)+MIN(Kruistabel!$C$15,IF($D104="Ja",Kruistabel!$C$13,0)+IF(DZ$6="Ja",Kruistabel!$C$14,0)),"")</f>
        <v>#N/A</v>
      </c>
      <c r="EA104" s="326" t="e">
        <f ca="1">IF(Plananalyse!EA104=1,VLOOKUP(EA$5,Kruistabel!$B$6:$F$9,MATCH($C104,Kruistabel!$C$5:$F$5,0)+1,FALSE)+MIN(Kruistabel!$C$15,IF($D104="Ja",Kruistabel!$C$13,0)+IF(EA$6="Ja",Kruistabel!$C$14,0)),"")</f>
        <v>#N/A</v>
      </c>
      <c r="EB104" s="326" t="e">
        <f ca="1">IF(Plananalyse!EB104=1,VLOOKUP(EB$5,Kruistabel!$B$6:$F$9,MATCH($C104,Kruistabel!$C$5:$F$5,0)+1,FALSE)+MIN(Kruistabel!$C$15,IF($D104="Ja",Kruistabel!$C$13,0)+IF(EB$6="Ja",Kruistabel!$C$14,0)),"")</f>
        <v>#REF!</v>
      </c>
      <c r="EC104" s="326" t="e">
        <f ca="1">IF(Plananalyse!EC104=1,VLOOKUP(EC$5,Kruistabel!$B$6:$F$9,MATCH($C104,Kruistabel!$C$5:$F$5,0)+1,FALSE)+MIN(Kruistabel!$C$15,IF($D104="Ja",Kruistabel!$C$13,0)+IF(EC$6="Ja",Kruistabel!$C$14,0)),"")</f>
        <v>#REF!</v>
      </c>
      <c r="ED104" s="327"/>
      <c r="EE104" s="326" t="e">
        <f ca="1">IF(Plananalyse!EE104=1,VLOOKUP(EE$5,Kruistabel!$B$6:$F$9,MATCH($C104,Kruistabel!$C$5:$F$5,0)+1,FALSE)+MIN(Kruistabel!$C$15,IF($D104="Ja",Kruistabel!$C$13,0)+IF(EE$6="Ja",Kruistabel!$C$14,0)),"")</f>
        <v>#N/A</v>
      </c>
      <c r="EF104" s="326" t="e">
        <f ca="1">IF(Plananalyse!EF104=1,VLOOKUP(EF$5,Kruistabel!$B$6:$F$9,MATCH($C104,Kruistabel!$C$5:$F$5,0)+1,FALSE)+MIN(Kruistabel!$C$15,IF($D104="Ja",Kruistabel!$C$13,0)+IF(EF$6="Ja",Kruistabel!$C$14,0)),"")</f>
        <v>#N/A</v>
      </c>
      <c r="EG104" s="326" t="e">
        <f ca="1">IF(Plananalyse!EG104=1,VLOOKUP(EG$5,Kruistabel!$B$6:$F$9,MATCH($C104,Kruistabel!$C$5:$F$5,0)+1,FALSE)+MIN(Kruistabel!$C$15,IF($D104="Ja",Kruistabel!$C$13,0)+IF(EG$6="Ja",Kruistabel!$C$14,0)),"")</f>
        <v>#N/A</v>
      </c>
      <c r="EH104" s="326" t="e">
        <f ca="1">IF(Plananalyse!EH104=1,VLOOKUP(EH$5,Kruistabel!$B$6:$F$9,MATCH($C104,Kruistabel!$C$5:$F$5,0)+1,FALSE)+MIN(Kruistabel!$C$15,IF($D104="Ja",Kruistabel!$C$13,0)+IF(EH$6="Ja",Kruistabel!$C$14,0)),"")</f>
        <v>#REF!</v>
      </c>
      <c r="EI104" s="326" t="e">
        <f ca="1">IF(Plananalyse!EI104=1,VLOOKUP(EI$5,Kruistabel!$B$6:$F$9,MATCH($C104,Kruistabel!$C$5:$F$5,0)+1,FALSE)+MIN(Kruistabel!$C$15,IF($D104="Ja",Kruistabel!$C$13,0)+IF(EI$6="Ja",Kruistabel!$C$14,0)),"")</f>
        <v>#REF!</v>
      </c>
      <c r="EJ104" s="331" t="str">
        <f>IF(Plananalyse!EJ104=1,VLOOKUP(EJ$5,Kruistabel!$B$6:$F$9,MATCH($C104,Kruistabel!$C$5:$F$5,0)+1,FALSE)+MIN(Kruistabel!$C$15,IF($D104="Ja",Kruistabel!$C$13,0)+IF(EJ$6="Ja",Kruistabel!$C$14,0)),"")</f>
        <v/>
      </c>
      <c r="EK104" s="164"/>
      <c r="EL104" s="164"/>
      <c r="EM104" s="164"/>
      <c r="EN104" s="164"/>
    </row>
    <row r="105" spans="2:144">
      <c r="B105" s="337" t="s">
        <v>206</v>
      </c>
      <c r="C105" s="160" t="str">
        <f>_xlfn.IFNA(VLOOKUP($B105,Classificatietabel!$B$6:$I$91,C$7,FALSE),"")</f>
        <v>normaal</v>
      </c>
      <c r="D105" s="160" t="str">
        <f>_xlfn.IFNA(VLOOKUP($B105,Classificatietabel!$B$6:$I$91,D$7,FALSE),"")</f>
        <v>neen</v>
      </c>
      <c r="E105" s="119">
        <f>IF(AND(D105="laag",$D$3=1),0,_xlfn.IFNA(IF(VLOOKUP($B105,Classificatietabel!$B$6:$H$91,$E$5,FALSE)="Ja",1,0),""))</f>
        <v>1</v>
      </c>
      <c r="F105" s="163"/>
      <c r="G105" s="326">
        <f>IF(Plananalyse!G105=1,VLOOKUP(G$5,Kruistabel!$B$6:$F$9,MATCH($C105,Kruistabel!$C$5:$F$5,0)+1,FALSE)+MIN(Kruistabel!$C$15,IF($D105="Ja",Kruistabel!$C$13,0)+IF(G$6="Ja",Kruistabel!$C$14,0)),"")</f>
        <v>28</v>
      </c>
      <c r="H105" s="326">
        <f>IF(Plananalyse!H105=1,VLOOKUP(H$5,Kruistabel!$B$6:$F$9,MATCH($C105,Kruistabel!$C$5:$F$5,0)+1,FALSE)+MIN(Kruistabel!$C$15,IF($D105="Ja",Kruistabel!$C$13,0)+IF(H$6="Ja",Kruistabel!$C$14,0)),"")</f>
        <v>28</v>
      </c>
      <c r="I105" s="326">
        <f>IF(Plananalyse!I105=1,VLOOKUP(I$5,Kruistabel!$B$6:$F$9,MATCH($C105,Kruistabel!$C$5:$F$5,0)+1,FALSE)+MIN(Kruistabel!$C$15,IF($D105="Ja",Kruistabel!$C$13,0)+IF(I$6="Ja",Kruistabel!$C$14,0)),"")</f>
        <v>40</v>
      </c>
      <c r="J105" s="326">
        <f>IF(Plananalyse!J105=1,VLOOKUP(J$5,Kruistabel!$B$6:$F$9,MATCH($C105,Kruistabel!$C$5:$F$5,0)+1,FALSE)+MIN(Kruistabel!$C$15,IF($D105="Ja",Kruistabel!$C$13,0)+IF(J$6="Ja",Kruistabel!$C$14,0)),"")</f>
        <v>28</v>
      </c>
      <c r="K105" s="326">
        <f>IF(Plananalyse!K105=1,VLOOKUP(K$5,Kruistabel!$B$6:$F$9,MATCH($C105,Kruistabel!$C$5:$F$5,0)+1,FALSE)+MIN(Kruistabel!$C$15,IF($D105="Ja",Kruistabel!$C$13,0)+IF(K$6="Ja",Kruistabel!$C$14,0)),"")</f>
        <v>28</v>
      </c>
      <c r="L105" s="326">
        <f>IF(Plananalyse!L105=1,VLOOKUP(L$5,Kruistabel!$B$6:$F$9,MATCH($C105,Kruistabel!$C$5:$F$5,0)+1,FALSE)+MIN(Kruistabel!$C$15,IF($D105="Ja",Kruistabel!$C$13,0)+IF(L$6="Ja",Kruistabel!$C$14,0)),"")</f>
        <v>28</v>
      </c>
      <c r="M105" s="326">
        <f>IF(Plananalyse!M105=1,VLOOKUP(M$5,Kruistabel!$B$6:$F$9,MATCH($C105,Kruistabel!$C$5:$F$5,0)+1,FALSE)+MIN(Kruistabel!$C$15,IF($D105="Ja",Kruistabel!$C$13,0)+IF(M$6="Ja",Kruistabel!$C$14,0)),"")</f>
        <v>44</v>
      </c>
      <c r="N105" s="326">
        <f>IF(Plananalyse!N105=1,VLOOKUP(N$5,Kruistabel!$B$6:$F$9,MATCH($C105,Kruistabel!$C$5:$F$5,0)+1,FALSE)+MIN(Kruistabel!$C$15,IF($D105="Ja",Kruistabel!$C$13,0)+IF(N$6="Ja",Kruistabel!$C$14,0)),"")</f>
        <v>44</v>
      </c>
      <c r="O105" s="326">
        <f>IF(Plananalyse!O105=1,VLOOKUP(O$5,Kruistabel!$B$6:$F$9,MATCH($C105,Kruistabel!$C$5:$F$5,0)+1,FALSE)+MIN(Kruistabel!$C$15,IF($D105="Ja",Kruistabel!$C$13,0)+IF(O$6="Ja",Kruistabel!$C$14,0)),"")</f>
        <v>44</v>
      </c>
      <c r="P105" s="326">
        <f>IF(Plananalyse!P105=1,VLOOKUP(P$5,Kruistabel!$B$6:$F$9,MATCH($C105,Kruistabel!$C$5:$F$5,0)+1,FALSE)+MIN(Kruistabel!$C$15,IF($D105="Ja",Kruistabel!$C$13,0)+IF(P$6="Ja",Kruistabel!$C$14,0)),"")</f>
        <v>48</v>
      </c>
      <c r="Q105" s="326">
        <f>IF(Plananalyse!Q105=1,VLOOKUP(Q$5,Kruistabel!$B$6:$F$9,MATCH($C105,Kruistabel!$C$5:$F$5,0)+1,FALSE)+MIN(Kruistabel!$C$15,IF($D105="Ja",Kruistabel!$C$13,0)+IF(Q$6="Ja",Kruistabel!$C$14,0)),"")</f>
        <v>40</v>
      </c>
      <c r="R105" s="326">
        <f>IF(Plananalyse!R105=1,VLOOKUP(R$5,Kruistabel!$B$6:$F$9,MATCH($C105,Kruistabel!$C$5:$F$5,0)+1,FALSE)+MIN(Kruistabel!$C$15,IF($D105="Ja",Kruistabel!$C$13,0)+IF(R$6="Ja",Kruistabel!$C$14,0)),"")</f>
        <v>44</v>
      </c>
      <c r="S105" s="326">
        <f>IF(Plananalyse!S105=1,VLOOKUP(S$5,Kruistabel!$B$6:$F$9,MATCH($C105,Kruistabel!$C$5:$F$5,0)+1,FALSE)+MIN(Kruistabel!$C$15,IF($D105="Ja",Kruistabel!$C$13,0)+IF(S$6="Ja",Kruistabel!$C$14,0)),"")</f>
        <v>28</v>
      </c>
      <c r="T105" s="326">
        <f>IF(Plananalyse!T105=1,VLOOKUP(T$5,Kruistabel!$B$6:$F$9,MATCH($C105,Kruistabel!$C$5:$F$5,0)+1,FALSE)+MIN(Kruistabel!$C$15,IF($D105="Ja",Kruistabel!$C$13,0)+IF(T$6="Ja",Kruistabel!$C$14,0)),"")</f>
        <v>28</v>
      </c>
      <c r="U105" s="326">
        <f>IF(Plananalyse!U105=1,VLOOKUP(U$5,Kruistabel!$B$6:$F$9,MATCH($C105,Kruistabel!$C$5:$F$5,0)+1,FALSE)+MIN(Kruistabel!$C$15,IF($D105="Ja",Kruistabel!$C$13,0)+IF(U$6="Ja",Kruistabel!$C$14,0)),"")</f>
        <v>28</v>
      </c>
      <c r="V105" s="326">
        <f>IF(Plananalyse!V105=1,VLOOKUP(V$5,Kruistabel!$B$6:$F$9,MATCH($C105,Kruistabel!$C$5:$F$5,0)+1,FALSE)+MIN(Kruistabel!$C$15,IF($D105="Ja",Kruistabel!$C$13,0)+IF(V$6="Ja",Kruistabel!$C$14,0)),"")</f>
        <v>28</v>
      </c>
      <c r="W105" s="326">
        <f>IF(Plananalyse!W105=1,VLOOKUP(W$5,Kruistabel!$B$6:$F$9,MATCH($C105,Kruistabel!$C$5:$F$5,0)+1,FALSE)+MIN(Kruistabel!$C$15,IF($D105="Ja",Kruistabel!$C$13,0)+IF(W$6="Ja",Kruistabel!$C$14,0)),"")</f>
        <v>28</v>
      </c>
      <c r="X105" s="326">
        <f>IF(Plananalyse!X105=1,VLOOKUP(X$5,Kruistabel!$B$6:$F$9,MATCH($C105,Kruistabel!$C$5:$F$5,0)+1,FALSE)+MIN(Kruistabel!$C$15,IF($D105="Ja",Kruistabel!$C$13,0)+IF(X$6="Ja",Kruistabel!$C$14,0)),"")</f>
        <v>28</v>
      </c>
      <c r="Y105" s="326">
        <f>IF(Plananalyse!Y105=1,VLOOKUP(Y$5,Kruistabel!$B$6:$F$9,MATCH($C105,Kruistabel!$C$5:$F$5,0)+1,FALSE)+MIN(Kruistabel!$C$15,IF($D105="Ja",Kruistabel!$C$13,0)+IF(Y$6="Ja",Kruistabel!$C$14,0)),"")</f>
        <v>40</v>
      </c>
      <c r="Z105" s="326">
        <f>IF(Plananalyse!Z105=1,VLOOKUP(Z$5,Kruistabel!$B$6:$F$9,MATCH($C105,Kruistabel!$C$5:$F$5,0)+1,FALSE)+MIN(Kruistabel!$C$15,IF($D105="Ja",Kruistabel!$C$13,0)+IF(Z$6="Ja",Kruistabel!$C$14,0)),"")</f>
        <v>28</v>
      </c>
      <c r="AA105" s="326">
        <f>IF(Plananalyse!AA105=1,VLOOKUP(AA$5,Kruistabel!$B$6:$F$9,MATCH($C105,Kruistabel!$C$5:$F$5,0)+1,FALSE)+MIN(Kruistabel!$C$15,IF($D105="Ja",Kruistabel!$C$13,0)+IF(AA$6="Ja",Kruistabel!$C$14,0)),"")</f>
        <v>28</v>
      </c>
      <c r="AB105" s="326">
        <f>IF(Plananalyse!AB105=1,VLOOKUP(AB$5,Kruistabel!$B$6:$F$9,MATCH($C105,Kruistabel!$C$5:$F$5,0)+1,FALSE)+MIN(Kruistabel!$C$15,IF($D105="Ja",Kruistabel!$C$13,0)+IF(AB$6="Ja",Kruistabel!$C$14,0)),"")</f>
        <v>28</v>
      </c>
      <c r="AC105" s="326">
        <f>IF(Plananalyse!AC105=1,VLOOKUP(AC$5,Kruistabel!$B$6:$F$9,MATCH($C105,Kruistabel!$C$5:$F$5,0)+1,FALSE)+MIN(Kruistabel!$C$15,IF($D105="Ja",Kruistabel!$C$13,0)+IF(AC$6="Ja",Kruistabel!$C$14,0)),"")</f>
        <v>28</v>
      </c>
      <c r="AD105" s="326">
        <f>IF(Plananalyse!AD105=1,VLOOKUP(AD$5,Kruistabel!$B$6:$F$9,MATCH($C105,Kruistabel!$C$5:$F$5,0)+1,FALSE)+MIN(Kruistabel!$C$15,IF($D105="Ja",Kruistabel!$C$13,0)+IF(AD$6="Ja",Kruistabel!$C$14,0)),"")</f>
        <v>28</v>
      </c>
      <c r="AE105" s="326">
        <f>IF(Plananalyse!AE105=1,VLOOKUP(AE$5,Kruistabel!$B$6:$F$9,MATCH($C105,Kruistabel!$C$5:$F$5,0)+1,FALSE)+MIN(Kruistabel!$C$15,IF($D105="Ja",Kruistabel!$C$13,0)+IF(AE$6="Ja",Kruistabel!$C$14,0)),"")</f>
        <v>28</v>
      </c>
      <c r="AF105" s="326">
        <f>IF(Plananalyse!AF105=1,VLOOKUP(AF$5,Kruistabel!$B$6:$F$9,MATCH($C105,Kruistabel!$C$5:$F$5,0)+1,FALSE)+MIN(Kruistabel!$C$15,IF($D105="Ja",Kruistabel!$C$13,0)+IF(AF$6="Ja",Kruistabel!$C$14,0)),"")</f>
        <v>28</v>
      </c>
      <c r="AG105" s="326">
        <f>IF(Plananalyse!AG105=1,VLOOKUP(AG$5,Kruistabel!$B$6:$F$9,MATCH($C105,Kruistabel!$C$5:$F$5,0)+1,FALSE)+MIN(Kruistabel!$C$15,IF($D105="Ja",Kruistabel!$C$13,0)+IF(AG$6="Ja",Kruistabel!$C$14,0)),"")</f>
        <v>28</v>
      </c>
      <c r="AH105" s="326">
        <f>IF(Plananalyse!AH105=1,VLOOKUP(AH$5,Kruistabel!$B$6:$F$9,MATCH($C105,Kruistabel!$C$5:$F$5,0)+1,FALSE)+MIN(Kruistabel!$C$15,IF($D105="Ja",Kruistabel!$C$13,0)+IF(AH$6="Ja",Kruistabel!$C$14,0)),"")</f>
        <v>28</v>
      </c>
      <c r="AI105" s="326">
        <f>IF(Plananalyse!AI105=1,VLOOKUP(AI$5,Kruistabel!$B$6:$F$9,MATCH($C105,Kruistabel!$C$5:$F$5,0)+1,FALSE)+MIN(Kruistabel!$C$15,IF($D105="Ja",Kruistabel!$C$13,0)+IF(AI$6="Ja",Kruistabel!$C$14,0)),"")</f>
        <v>28</v>
      </c>
      <c r="AJ105" s="326">
        <f>IF(Plananalyse!AJ105=1,VLOOKUP(AJ$5,Kruistabel!$B$6:$F$9,MATCH($C105,Kruistabel!$C$5:$F$5,0)+1,FALSE)+MIN(Kruistabel!$C$15,IF($D105="Ja",Kruistabel!$C$13,0)+IF(AJ$6="Ja",Kruistabel!$C$14,0)),"")</f>
        <v>28</v>
      </c>
      <c r="AK105" s="326">
        <f>IF(Plananalyse!AK105=1,VLOOKUP(AK$5,Kruistabel!$B$6:$F$9,MATCH($C105,Kruistabel!$C$5:$F$5,0)+1,FALSE)+MIN(Kruistabel!$C$15,IF($D105="Ja",Kruistabel!$C$13,0)+IF(AK$6="Ja",Kruistabel!$C$14,0)),"")</f>
        <v>42</v>
      </c>
      <c r="AL105" s="326">
        <f>IF(Plananalyse!AL105=1,VLOOKUP(AL$5,Kruistabel!$B$6:$F$9,MATCH($C105,Kruistabel!$C$5:$F$5,0)+1,FALSE)+MIN(Kruistabel!$C$15,IF($D105="Ja",Kruistabel!$C$13,0)+IF(AL$6="Ja",Kruistabel!$C$14,0)),"")</f>
        <v>28</v>
      </c>
      <c r="AM105" s="326">
        <f>IF(Plananalyse!AM105=1,VLOOKUP(AM$5,Kruistabel!$B$6:$F$9,MATCH($C105,Kruistabel!$C$5:$F$5,0)+1,FALSE)+MIN(Kruistabel!$C$15,IF($D105="Ja",Kruistabel!$C$13,0)+IF(AM$6="Ja",Kruistabel!$C$14,0)),"")</f>
        <v>28</v>
      </c>
      <c r="AN105" s="327"/>
      <c r="AO105" s="326">
        <f>IF(Plananalyse!AO105=1,VLOOKUP(AO$5,Kruistabel!$B$6:$F$9,MATCH($C105,Kruistabel!$C$5:$F$5,0)+1,FALSE)+MIN(Kruistabel!$C$15,IF($D105="Ja",Kruistabel!$C$13,0)+IF(AO$6="Ja",Kruistabel!$C$14,0)),"")</f>
        <v>42</v>
      </c>
      <c r="AP105" s="326">
        <f>IF(Plananalyse!AP105=1,VLOOKUP(AP$5,Kruistabel!$B$6:$F$9,MATCH($C105,Kruistabel!$C$5:$F$5,0)+1,FALSE)+MIN(Kruistabel!$C$15,IF($D105="Ja",Kruistabel!$C$13,0)+IF(AP$6="Ja",Kruistabel!$C$14,0)),"")</f>
        <v>42</v>
      </c>
      <c r="AQ105" s="326">
        <f>IF(Plananalyse!AQ105=1,VLOOKUP(AQ$5,Kruistabel!$B$6:$F$9,MATCH($C105,Kruistabel!$C$5:$F$5,0)+1,FALSE)+MIN(Kruistabel!$C$15,IF($D105="Ja",Kruistabel!$C$13,0)+IF(AQ$6="Ja",Kruistabel!$C$14,0)),"")</f>
        <v>42</v>
      </c>
      <c r="AR105" s="326">
        <f>IF(Plananalyse!AR105=1,VLOOKUP(AR$5,Kruistabel!$B$6:$F$9,MATCH($C105,Kruistabel!$C$5:$F$5,0)+1,FALSE)+MIN(Kruistabel!$C$15,IF($D105="Ja",Kruistabel!$C$13,0)+IF(AR$6="Ja",Kruistabel!$C$14,0)),"")</f>
        <v>46</v>
      </c>
      <c r="AS105" s="326">
        <f>IF(Plananalyse!AS105=1,VLOOKUP(AS$5,Kruistabel!$B$6:$F$9,MATCH($C105,Kruistabel!$C$5:$F$5,0)+1,FALSE)+MIN(Kruistabel!$C$15,IF($D105="Ja",Kruistabel!$C$13,0)+IF(AS$6="Ja",Kruistabel!$C$14,0)),"")</f>
        <v>42</v>
      </c>
      <c r="AT105" s="326">
        <f>IF(Plananalyse!AT105=1,VLOOKUP(AT$5,Kruistabel!$B$6:$F$9,MATCH($C105,Kruistabel!$C$5:$F$5,0)+1,FALSE)+MIN(Kruistabel!$C$15,IF($D105="Ja",Kruistabel!$C$13,0)+IF(AT$6="Ja",Kruistabel!$C$14,0)),"")</f>
        <v>46</v>
      </c>
      <c r="AU105" s="326">
        <f>IF(Plananalyse!AU105=1,VLOOKUP(AU$5,Kruistabel!$B$6:$F$9,MATCH($C105,Kruistabel!$C$5:$F$5,0)+1,FALSE)+MIN(Kruistabel!$C$15,IF($D105="Ja",Kruistabel!$C$13,0)+IF(AU$6="Ja",Kruistabel!$C$14,0)),"")</f>
        <v>28</v>
      </c>
      <c r="AV105" s="326">
        <f>IF(Plananalyse!AV105=1,VLOOKUP(AV$5,Kruistabel!$B$6:$F$9,MATCH($C105,Kruistabel!$C$5:$F$5,0)+1,FALSE)+MIN(Kruistabel!$C$15,IF($D105="Ja",Kruistabel!$C$13,0)+IF(AV$6="Ja",Kruistabel!$C$14,0)),"")</f>
        <v>42</v>
      </c>
      <c r="AW105" s="326">
        <f>IF(Plananalyse!AW105=1,VLOOKUP(AW$5,Kruistabel!$B$6:$F$9,MATCH($C105,Kruistabel!$C$5:$F$5,0)+1,FALSE)+MIN(Kruistabel!$C$15,IF($D105="Ja",Kruistabel!$C$13,0)+IF(AW$6="Ja",Kruistabel!$C$14,0)),"")</f>
        <v>28</v>
      </c>
      <c r="AX105" s="326">
        <f>IF(Plananalyse!AX105=1,VLOOKUP(AX$5,Kruistabel!$B$6:$F$9,MATCH($C105,Kruistabel!$C$5:$F$5,0)+1,FALSE)+MIN(Kruistabel!$C$15,IF($D105="Ja",Kruistabel!$C$13,0)+IF(AX$6="Ja",Kruistabel!$C$14,0)),"")</f>
        <v>28</v>
      </c>
      <c r="AY105" s="327"/>
      <c r="AZ105" s="326">
        <f>IF(Plananalyse!AZ105=1,VLOOKUP(AZ$5,Kruistabel!$B$6:$F$9,MATCH($C105,Kruistabel!$C$5:$F$5,0)+1,FALSE)+MIN(Kruistabel!$C$15,IF($D105="Ja",Kruistabel!$C$13,0)+IF(AZ$6="Ja",Kruistabel!$C$14,0)),"")</f>
        <v>28</v>
      </c>
      <c r="BA105" s="326">
        <f>IF(Plananalyse!BA105=1,VLOOKUP(BA$5,Kruistabel!$B$6:$F$9,MATCH($C105,Kruistabel!$C$5:$F$5,0)+1,FALSE)+MIN(Kruistabel!$C$15,IF($D105="Ja",Kruistabel!$C$13,0)+IF(BA$6="Ja",Kruistabel!$C$14,0)),"")</f>
        <v>28</v>
      </c>
      <c r="BB105" s="326">
        <f>IF(Plananalyse!BB105=1,VLOOKUP(BB$5,Kruistabel!$B$6:$F$9,MATCH($C105,Kruistabel!$C$5:$F$5,0)+1,FALSE)+MIN(Kruistabel!$C$15,IF($D105="Ja",Kruistabel!$C$13,0)+IF(BB$6="Ja",Kruistabel!$C$14,0)),"")</f>
        <v>40</v>
      </c>
      <c r="BC105" s="326">
        <f>IF(Plananalyse!BC105=1,VLOOKUP(BC$5,Kruistabel!$B$6:$F$9,MATCH($C105,Kruistabel!$C$5:$F$5,0)+1,FALSE)+MIN(Kruistabel!$C$15,IF($D105="Ja",Kruistabel!$C$13,0)+IF(BC$6="Ja",Kruistabel!$C$14,0)),"")</f>
        <v>40</v>
      </c>
      <c r="BD105" s="326">
        <f>IF(Plananalyse!BD105=1,VLOOKUP(BD$5,Kruistabel!$B$6:$F$9,MATCH($C105,Kruistabel!$C$5:$F$5,0)+1,FALSE)+MIN(Kruistabel!$C$15,IF($D105="Ja",Kruistabel!$C$13,0)+IF(BD$6="Ja",Kruistabel!$C$14,0)),"")</f>
        <v>28</v>
      </c>
      <c r="BE105" s="326">
        <f>IF(Plananalyse!BE105=1,VLOOKUP(BE$5,Kruistabel!$B$6:$F$9,MATCH($C105,Kruistabel!$C$5:$F$5,0)+1,FALSE)+MIN(Kruistabel!$C$15,IF($D105="Ja",Kruistabel!$C$13,0)+IF(BE$6="Ja",Kruistabel!$C$14,0)),"")</f>
        <v>28</v>
      </c>
      <c r="BF105" s="326">
        <f>IF(Plananalyse!BF105=1,VLOOKUP(BF$5,Kruistabel!$B$6:$F$9,MATCH($C105,Kruistabel!$C$5:$F$5,0)+1,FALSE)+MIN(Kruistabel!$C$15,IF($D105="Ja",Kruistabel!$C$13,0)+IF(BF$6="Ja",Kruistabel!$C$14,0)),"")</f>
        <v>28</v>
      </c>
      <c r="BG105" s="326">
        <f>IF(Plananalyse!BG105=1,VLOOKUP(BG$5,Kruistabel!$B$6:$F$9,MATCH($C105,Kruistabel!$C$5:$F$5,0)+1,FALSE)+MIN(Kruistabel!$C$15,IF($D105="Ja",Kruistabel!$C$13,0)+IF(BG$6="Ja",Kruistabel!$C$14,0)),"")</f>
        <v>28</v>
      </c>
      <c r="BH105" s="326">
        <f>IF(Plananalyse!BH105=1,VLOOKUP(BH$5,Kruistabel!$B$6:$F$9,MATCH($C105,Kruistabel!$C$5:$F$5,0)+1,FALSE)+MIN(Kruistabel!$C$15,IF($D105="Ja",Kruistabel!$C$13,0)+IF(BH$6="Ja",Kruistabel!$C$14,0)),"")</f>
        <v>28</v>
      </c>
      <c r="BI105" s="327"/>
      <c r="BJ105" s="326" t="e">
        <f>IF(Plananalyse!BJ105=1,VLOOKUP(BJ$5,Kruistabel!$B$6:$F$9,MATCH($C105,Kruistabel!$C$5:$F$5,0)+1,FALSE)+MIN(Kruistabel!$C$15,IF($D105="Ja",Kruistabel!$C$13,0)+IF(BJ$6="Ja",Kruistabel!$C$14,0)),"")</f>
        <v>#N/A</v>
      </c>
      <c r="BK105" s="326" t="e">
        <f>IF(Plananalyse!BK105=1,VLOOKUP(BK$5,Kruistabel!$B$6:$F$9,MATCH($C105,Kruistabel!$C$5:$F$5,0)+1,FALSE)+MIN(Kruistabel!$C$15,IF($D105="Ja",Kruistabel!$C$13,0)+IF(BK$6="Ja",Kruistabel!$C$14,0)),"")</f>
        <v>#N/A</v>
      </c>
      <c r="BL105" s="326" t="e">
        <f>IF(Plananalyse!BL105=1,VLOOKUP(BL$5,Kruistabel!$B$6:$F$9,MATCH($C105,Kruistabel!$C$5:$F$5,0)+1,FALSE)+MIN(Kruistabel!$C$15,IF($D105="Ja",Kruistabel!$C$13,0)+IF(BL$6="Ja",Kruistabel!$C$14,0)),"")</f>
        <v>#N/A</v>
      </c>
      <c r="BM105" s="326" t="e">
        <f>IF(Plananalyse!BM105=1,VLOOKUP(BM$5,Kruistabel!$B$6:$F$9,MATCH($C105,Kruistabel!$C$5:$F$5,0)+1,FALSE)+MIN(Kruistabel!$C$15,IF($D105="Ja",Kruistabel!$C$13,0)+IF(BM$6="Ja",Kruistabel!$C$14,0)),"")</f>
        <v>#N/A</v>
      </c>
      <c r="BN105" s="326" t="e">
        <f>IF(Plananalyse!BN105=1,VLOOKUP(BN$5,Kruistabel!$B$6:$F$9,MATCH($C105,Kruistabel!$C$5:$F$5,0)+1,FALSE)+MIN(Kruistabel!$C$15,IF($D105="Ja",Kruistabel!$C$13,0)+IF(BN$6="Ja",Kruistabel!$C$14,0)),"")</f>
        <v>#N/A</v>
      </c>
      <c r="BO105" s="326" t="e">
        <f>IF(Plananalyse!BO105=1,VLOOKUP(BO$5,Kruistabel!$B$6:$F$9,MATCH($C105,Kruistabel!$C$5:$F$5,0)+1,FALSE)+MIN(Kruistabel!$C$15,IF($D105="Ja",Kruistabel!$C$13,0)+IF(BO$6="Ja",Kruistabel!$C$14,0)),"")</f>
        <v>#N/A</v>
      </c>
      <c r="BP105" s="326" t="e">
        <f>IF(Plananalyse!BP105=1,VLOOKUP(BP$5,Kruistabel!$B$6:$F$9,MATCH($C105,Kruistabel!$C$5:$F$5,0)+1,FALSE)+MIN(Kruistabel!$C$15,IF($D105="Ja",Kruistabel!$C$13,0)+IF(BP$6="Ja",Kruistabel!$C$14,0)),"")</f>
        <v>#N/A</v>
      </c>
      <c r="BQ105" s="326" t="e">
        <f>IF(Plananalyse!BQ105=1,VLOOKUP(BQ$5,Kruistabel!$B$6:$F$9,MATCH($C105,Kruistabel!$C$5:$F$5,0)+1,FALSE)+MIN(Kruistabel!$C$15,IF($D105="Ja",Kruistabel!$C$13,0)+IF(BQ$6="Ja",Kruistabel!$C$14,0)),"")</f>
        <v>#N/A</v>
      </c>
      <c r="BR105" s="326" t="e">
        <f>IF(Plananalyse!BR105=1,VLOOKUP(BR$5,Kruistabel!$B$6:$F$9,MATCH($C105,Kruistabel!$C$5:$F$5,0)+1,FALSE)+MIN(Kruistabel!$C$15,IF($D105="Ja",Kruistabel!$C$13,0)+IF(BR$6="Ja",Kruistabel!$C$14,0)),"")</f>
        <v>#REF!</v>
      </c>
      <c r="BS105" s="326" t="e">
        <f>IF(Plananalyse!BS105=1,VLOOKUP(BS$5,Kruistabel!$B$6:$F$9,MATCH($C105,Kruistabel!$C$5:$F$5,0)+1,FALSE)+MIN(Kruistabel!$C$15,IF($D105="Ja",Kruistabel!$C$13,0)+IF(BS$6="Ja",Kruistabel!$C$14,0)),"")</f>
        <v>#REF!</v>
      </c>
      <c r="BT105" s="65"/>
      <c r="BU105" s="231">
        <f>IF(Plananalyse!BU105=1,VLOOKUP(BU$5,Kruistabel!$B$6:$F$9,MATCH($C105,Kruistabel!$C$5:$F$5,0)+1,FALSE)+MIN(Kruistabel!$C$15,IF($D105="Ja",Kruistabel!$C$13,0)+IF(BU$6="Ja",Kruistabel!$C$14,0)),"")</f>
        <v>28</v>
      </c>
      <c r="BV105" s="326">
        <f>IF(Plananalyse!BV105=1,VLOOKUP(BV$5,Kruistabel!$B$6:$F$9,MATCH($C105,Kruistabel!$C$5:$F$5,0)+1,FALSE)+MIN(Kruistabel!$C$15,IF($D105="Ja",Kruistabel!$C$13,0)+IF(BV$6="Ja",Kruistabel!$C$14,0)),"")</f>
        <v>44</v>
      </c>
      <c r="BW105" s="326">
        <f>IF(Plananalyse!BW105=1,VLOOKUP(BW$5,Kruistabel!$B$6:$F$9,MATCH($C105,Kruistabel!$C$5:$F$5,0)+1,FALSE)+MIN(Kruistabel!$C$15,IF($D105="Ja",Kruistabel!$C$13,0)+IF(BW$6="Ja",Kruistabel!$C$14,0)),"")</f>
        <v>28</v>
      </c>
      <c r="BX105" s="326">
        <f>IF(Plananalyse!BX105=1,VLOOKUP(BX$5,Kruistabel!$B$6:$F$9,MATCH($C105,Kruistabel!$C$5:$F$5,0)+1,FALSE)+MIN(Kruistabel!$C$15,IF($D105="Ja",Kruistabel!$C$13,0)+IF(BX$6="Ja",Kruistabel!$C$14,0)),"")</f>
        <v>28</v>
      </c>
      <c r="BY105" s="327"/>
      <c r="BZ105" s="326" t="e">
        <f>IF(Plananalyse!BZ105=1,VLOOKUP(BZ$5,Kruistabel!$B$6:$F$9,MATCH($C105,Kruistabel!$C$5:$F$5,0)+1,FALSE)+MIN(Kruistabel!$C$15,IF($D105="Ja",Kruistabel!$C$13,0)+IF(BZ$6="Ja",Kruistabel!$C$14,0)),"")</f>
        <v>#N/A</v>
      </c>
      <c r="CA105" s="326" t="e">
        <f>IF(Plananalyse!CA105=1,VLOOKUP(CA$5,Kruistabel!$B$6:$F$9,MATCH($C105,Kruistabel!$C$5:$F$5,0)+1,FALSE)+MIN(Kruistabel!$C$15,IF($D105="Ja",Kruistabel!$C$13,0)+IF(CA$6="Ja",Kruistabel!$C$14,0)),"")</f>
        <v>#N/A</v>
      </c>
      <c r="CB105" s="326" t="e">
        <f>IF(Plananalyse!CB105=1,VLOOKUP(CB$5,Kruistabel!$B$6:$F$9,MATCH($C105,Kruistabel!$C$5:$F$5,0)+1,FALSE)+MIN(Kruistabel!$C$15,IF($D105="Ja",Kruistabel!$C$13,0)+IF(CB$6="Ja",Kruistabel!$C$14,0)),"")</f>
        <v>#N/A</v>
      </c>
      <c r="CC105" s="326" t="e">
        <f>IF(Plananalyse!CC105=1,VLOOKUP(CC$5,Kruistabel!$B$6:$F$9,MATCH($C105,Kruistabel!$C$5:$F$5,0)+1,FALSE)+MIN(Kruistabel!$C$15,IF($D105="Ja",Kruistabel!$C$13,0)+IF(CC$6="Ja",Kruistabel!$C$14,0)),"")</f>
        <v>#N/A</v>
      </c>
      <c r="CD105" s="326" t="e">
        <f>IF(Plananalyse!CD105=1,VLOOKUP(CD$5,Kruistabel!$B$6:$F$9,MATCH($C105,Kruistabel!$C$5:$F$5,0)+1,FALSE)+MIN(Kruistabel!$C$15,IF($D105="Ja",Kruistabel!$C$13,0)+IF(CD$6="Ja",Kruistabel!$C$14,0)),"")</f>
        <v>#N/A</v>
      </c>
      <c r="CE105" s="326" t="e">
        <f>IF(Plananalyse!CE105=1,VLOOKUP(CE$5,Kruistabel!$B$6:$F$9,MATCH($C105,Kruistabel!$C$5:$F$5,0)+1,FALSE)+MIN(Kruistabel!$C$15,IF($D105="Ja",Kruistabel!$C$13,0)+IF(CE$6="Ja",Kruistabel!$C$14,0)),"")</f>
        <v>#N/A</v>
      </c>
      <c r="CF105" s="326" t="e">
        <f>IF(Plananalyse!CF105=1,VLOOKUP(CF$5,Kruistabel!$B$6:$F$9,MATCH($C105,Kruistabel!$C$5:$F$5,0)+1,FALSE)+MIN(Kruistabel!$C$15,IF($D105="Ja",Kruistabel!$C$13,0)+IF(CF$6="Ja",Kruistabel!$C$14,0)),"")</f>
        <v>#N/A</v>
      </c>
      <c r="CG105" s="326" t="e">
        <f>IF(Plananalyse!CG105=1,VLOOKUP(CG$5,Kruistabel!$B$6:$F$9,MATCH($C105,Kruistabel!$C$5:$F$5,0)+1,FALSE)+MIN(Kruistabel!$C$15,IF($D105="Ja",Kruistabel!$C$13,0)+IF(CG$6="Ja",Kruistabel!$C$14,0)),"")</f>
        <v>#REF!</v>
      </c>
      <c r="CH105" s="326" t="e">
        <f>IF(Plananalyse!CH105=1,VLOOKUP(CH$5,Kruistabel!$B$6:$F$9,MATCH($C105,Kruistabel!$C$5:$F$5,0)+1,FALSE)+MIN(Kruistabel!$C$15,IF($D105="Ja",Kruistabel!$C$13,0)+IF(CH$6="Ja",Kruistabel!$C$14,0)),"")</f>
        <v>#REF!</v>
      </c>
      <c r="CI105" s="65"/>
      <c r="CJ105" s="326">
        <f>IF(Plananalyse!CJ105=1,VLOOKUP(CJ$5,Kruistabel!$B$6:$F$9,MATCH($C105,Kruistabel!$C$5:$F$5,0)+1,FALSE)+MIN(Kruistabel!$C$15,IF($D105="Ja",Kruistabel!$C$13,0)+IF(CJ$6="Ja",Kruistabel!$C$14,0)),"")</f>
        <v>44</v>
      </c>
      <c r="CK105" s="326">
        <f>IF(Plananalyse!CK105=1,VLOOKUP(CK$5,Kruistabel!$B$6:$F$9,MATCH($C105,Kruistabel!$C$5:$F$5,0)+1,FALSE)+MIN(Kruistabel!$C$15,IF($D105="Ja",Kruistabel!$C$13,0)+IF(CK$6="Ja",Kruistabel!$C$14,0)),"")</f>
        <v>44</v>
      </c>
      <c r="CL105" s="326">
        <f>IF(Plananalyse!CL105=1,VLOOKUP(CL$5,Kruistabel!$B$6:$F$9,MATCH($C105,Kruistabel!$C$5:$F$5,0)+1,FALSE)+MIN(Kruistabel!$C$15,IF($D105="Ja",Kruistabel!$C$13,0)+IF(CL$6="Ja",Kruistabel!$C$14,0)),"")</f>
        <v>28</v>
      </c>
      <c r="CM105" s="326">
        <f>IF(Plananalyse!CM105=1,VLOOKUP(CM$5,Kruistabel!$B$6:$F$9,MATCH($C105,Kruistabel!$C$5:$F$5,0)+1,FALSE)+MIN(Kruistabel!$C$15,IF($D105="Ja",Kruistabel!$C$13,0)+IF(CM$6="Ja",Kruistabel!$C$14,0)),"")</f>
        <v>48</v>
      </c>
      <c r="CN105" s="326">
        <f>IF(Plananalyse!CN105=1,VLOOKUP(CN$5,Kruistabel!$B$6:$F$9,MATCH($C105,Kruistabel!$C$5:$F$5,0)+1,FALSE)+MIN(Kruistabel!$C$15,IF($D105="Ja",Kruistabel!$C$13,0)+IF(CN$6="Ja",Kruistabel!$C$14,0)),"")</f>
        <v>48</v>
      </c>
      <c r="CO105" s="326">
        <f>IF(Plananalyse!CO105=1,VLOOKUP(CO$5,Kruistabel!$B$6:$F$9,MATCH($C105,Kruistabel!$C$5:$F$5,0)+1,FALSE)+MIN(Kruistabel!$C$15,IF($D105="Ja",Kruistabel!$C$13,0)+IF(CO$6="Ja",Kruistabel!$C$14,0)),"")</f>
        <v>40</v>
      </c>
      <c r="CP105" s="326">
        <f>IF(Plananalyse!CP105=1,VLOOKUP(CP$5,Kruistabel!$B$6:$F$9,MATCH($C105,Kruistabel!$C$5:$F$5,0)+1,FALSE)+MIN(Kruistabel!$C$15,IF($D105="Ja",Kruistabel!$C$13,0)+IF(CP$6="Ja",Kruistabel!$C$14,0)),"")</f>
        <v>44</v>
      </c>
      <c r="CQ105" s="326">
        <f>IF(Plananalyse!CQ105=1,VLOOKUP(CQ$5,Kruistabel!$B$6:$F$9,MATCH($C105,Kruistabel!$C$5:$F$5,0)+1,FALSE)+MIN(Kruistabel!$C$15,IF($D105="Ja",Kruistabel!$C$13,0)+IF(CQ$6="Ja",Kruistabel!$C$14,0)),"")</f>
        <v>40</v>
      </c>
      <c r="CR105" s="326">
        <f>IF(Plananalyse!CR105=1,VLOOKUP(CR$5,Kruistabel!$B$6:$F$9,MATCH($C105,Kruistabel!$C$5:$F$5,0)+1,FALSE)+MIN(Kruistabel!$C$15,IF($D105="Ja",Kruistabel!$C$13,0)+IF(CR$6="Ja",Kruistabel!$C$14,0)),"")</f>
        <v>42</v>
      </c>
      <c r="CS105" s="326">
        <f>IF(Plananalyse!CS105=1,VLOOKUP(CS$5,Kruistabel!$B$6:$F$9,MATCH($C105,Kruistabel!$C$5:$F$5,0)+1,FALSE)+MIN(Kruistabel!$C$15,IF($D105="Ja",Kruistabel!$C$13,0)+IF(CS$6="Ja",Kruistabel!$C$14,0)),"")</f>
        <v>44</v>
      </c>
      <c r="CT105" s="326">
        <f>IF(Plananalyse!CT105=1,VLOOKUP(CT$5,Kruistabel!$B$6:$F$9,MATCH($C105,Kruistabel!$C$5:$F$5,0)+1,FALSE)+MIN(Kruistabel!$C$15,IF($D105="Ja",Kruistabel!$C$13,0)+IF(CT$6="Ja",Kruistabel!$C$14,0)),"")</f>
        <v>44</v>
      </c>
      <c r="CU105" s="326">
        <f ca="1">IF(Plananalyse!CU105=1,VLOOKUP(CU$5,Kruistabel!$B$6:$F$9,MATCH($C105,Kruistabel!$C$5:$F$5,0)+1,FALSE)+MIN(Kruistabel!$C$15,IF($D105="Ja",Kruistabel!$C$13,0)+IF(CU$6="Ja",Kruistabel!$C$14,0)),"")</f>
        <v>40</v>
      </c>
      <c r="CV105" s="326">
        <f ca="1">IF(Plananalyse!CV105=1,VLOOKUP(CV$5,Kruistabel!$B$6:$F$9,MATCH($C105,Kruistabel!$C$5:$F$5,0)+1,FALSE)+MIN(Kruistabel!$C$15,IF($D105="Ja",Kruistabel!$C$13,0)+IF(CV$6="Ja",Kruistabel!$C$14,0)),"")</f>
        <v>40</v>
      </c>
      <c r="CW105" s="326">
        <f ca="1">IF(Plananalyse!CW105=1,VLOOKUP(CW$5,Kruistabel!$B$6:$F$9,MATCH($C105,Kruistabel!$C$5:$F$5,0)+1,FALSE)+MIN(Kruistabel!$C$15,IF($D105="Ja",Kruistabel!$C$13,0)+IF(CW$6="Ja",Kruistabel!$C$14,0)),"")</f>
        <v>44</v>
      </c>
      <c r="CX105" s="326">
        <f ca="1">IF(Plananalyse!CX105=1,VLOOKUP(CX$5,Kruistabel!$B$6:$F$9,MATCH($C105,Kruistabel!$C$5:$F$5,0)+1,FALSE)+MIN(Kruistabel!$C$15,IF($D105="Ja",Kruistabel!$C$13,0)+IF(CX$6="Ja",Kruistabel!$C$14,0)),"")</f>
        <v>28</v>
      </c>
      <c r="CY105" s="326">
        <f ca="1">IF(Plananalyse!CY105=1,VLOOKUP(CY$5,Kruistabel!$B$6:$F$9,MATCH($C105,Kruistabel!$C$5:$F$5,0)+1,FALSE)+MIN(Kruistabel!$C$15,IF($D105="Ja",Kruistabel!$C$13,0)+IF(CY$6="Ja",Kruistabel!$C$14,0)),"")</f>
        <v>40</v>
      </c>
      <c r="CZ105" s="326">
        <f ca="1">IF(Plananalyse!CZ105=1,VLOOKUP(CZ$5,Kruistabel!$B$6:$F$9,MATCH($C105,Kruistabel!$C$5:$F$5,0)+1,FALSE)+MIN(Kruistabel!$C$15,IF($D105="Ja",Kruistabel!$C$13,0)+IF(CZ$6="Ja",Kruistabel!$C$14,0)),"")</f>
        <v>40</v>
      </c>
      <c r="DA105" s="326">
        <f ca="1">IF(Plananalyse!DA105=1,VLOOKUP(DA$5,Kruistabel!$B$6:$F$9,MATCH($C105,Kruistabel!$C$5:$F$5,0)+1,FALSE)+MIN(Kruistabel!$C$15,IF($D105="Ja",Kruistabel!$C$13,0)+IF(DA$6="Ja",Kruistabel!$C$14,0)),"")</f>
        <v>40</v>
      </c>
      <c r="DB105" s="326">
        <f ca="1">IF(Plananalyse!DB105=1,VLOOKUP(DB$5,Kruistabel!$B$6:$F$9,MATCH($C105,Kruistabel!$C$5:$F$5,0)+1,FALSE)+MIN(Kruistabel!$C$15,IF($D105="Ja",Kruistabel!$C$13,0)+IF(DB$6="Ja",Kruistabel!$C$14,0)),"")</f>
        <v>28</v>
      </c>
      <c r="DC105" s="326">
        <f ca="1">IF(Plananalyse!DC105=1,VLOOKUP(DC$5,Kruistabel!$B$6:$F$9,MATCH($C105,Kruistabel!$C$5:$F$5,0)+1,FALSE)+MIN(Kruistabel!$C$15,IF($D105="Ja",Kruistabel!$C$13,0)+IF(DC$6="Ja",Kruistabel!$C$14,0)),"")</f>
        <v>28</v>
      </c>
      <c r="DD105" s="327"/>
      <c r="DE105" s="326" t="e">
        <f ca="1">IF(Plananalyse!DE105=1,VLOOKUP(DE$5,Kruistabel!$B$6:$F$9,MATCH($C105,Kruistabel!$C$5:$F$5,0)+1,FALSE)+MIN(Kruistabel!$C$15,IF($D105="Ja",Kruistabel!$C$13,0)+IF(DE$6="Ja",Kruistabel!$C$14,0)),"")</f>
        <v>#N/A</v>
      </c>
      <c r="DF105" s="326" t="e">
        <f ca="1">IF(Plananalyse!DF105=1,VLOOKUP(DF$5,Kruistabel!$B$6:$F$9,MATCH($C105,Kruistabel!$C$5:$F$5,0)+1,FALSE)+MIN(Kruistabel!$C$15,IF($D105="Ja",Kruistabel!$C$13,0)+IF(DF$6="Ja",Kruistabel!$C$14,0)),"")</f>
        <v>#N/A</v>
      </c>
      <c r="DG105" s="326" t="e">
        <f ca="1">IF(Plananalyse!DG105=1,VLOOKUP(DG$5,Kruistabel!$B$6:$F$9,MATCH($C105,Kruistabel!$C$5:$F$5,0)+1,FALSE)+MIN(Kruistabel!$C$15,IF($D105="Ja",Kruistabel!$C$13,0)+IF(DG$6="Ja",Kruistabel!$C$14,0)),"")</f>
        <v>#N/A</v>
      </c>
      <c r="DH105" s="326" t="e">
        <f ca="1">IF(Plananalyse!DH105=1,VLOOKUP(DH$5,Kruistabel!$B$6:$F$9,MATCH($C105,Kruistabel!$C$5:$F$5,0)+1,FALSE)+MIN(Kruistabel!$C$15,IF($D105="Ja",Kruistabel!$C$13,0)+IF(DH$6="Ja",Kruistabel!$C$14,0)),"")</f>
        <v>#N/A</v>
      </c>
      <c r="DI105" s="326" t="e">
        <f ca="1">IF(Plananalyse!DI105=1,VLOOKUP(DI$5,Kruistabel!$B$6:$F$9,MATCH($C105,Kruistabel!$C$5:$F$5,0)+1,FALSE)+MIN(Kruistabel!$C$15,IF($D105="Ja",Kruistabel!$C$13,0)+IF(DI$6="Ja",Kruistabel!$C$14,0)),"")</f>
        <v>#N/A</v>
      </c>
      <c r="DJ105" s="326" t="e">
        <f ca="1">IF(Plananalyse!DJ105=1,VLOOKUP(DJ$5,Kruistabel!$B$6:$F$9,MATCH($C105,Kruistabel!$C$5:$F$5,0)+1,FALSE)+MIN(Kruistabel!$C$15,IF($D105="Ja",Kruistabel!$C$13,0)+IF(DJ$6="Ja",Kruistabel!$C$14,0)),"")</f>
        <v>#N/A</v>
      </c>
      <c r="DK105" s="326" t="e">
        <f ca="1">IF(Plananalyse!DK105=1,VLOOKUP(DK$5,Kruistabel!$B$6:$F$9,MATCH($C105,Kruistabel!$C$5:$F$5,0)+1,FALSE)+MIN(Kruistabel!$C$15,IF($D105="Ja",Kruistabel!$C$13,0)+IF(DK$6="Ja",Kruistabel!$C$14,0)),"")</f>
        <v>#REF!</v>
      </c>
      <c r="DL105" s="326" t="e">
        <f ca="1">IF(Plananalyse!DL105=1,VLOOKUP(DL$5,Kruistabel!$B$6:$F$9,MATCH($C105,Kruistabel!$C$5:$F$5,0)+1,FALSE)+MIN(Kruistabel!$C$15,IF($D105="Ja",Kruistabel!$C$13,0)+IF(DL$6="Ja",Kruistabel!$C$14,0)),"")</f>
        <v>#REF!</v>
      </c>
      <c r="DM105" s="327"/>
      <c r="DN105" s="326" t="e">
        <f ca="1">IF(Plananalyse!DN105=1,VLOOKUP(DN$5,Kruistabel!$B$6:$F$9,MATCH($C105,Kruistabel!$C$5:$F$5,0)+1,FALSE)+MIN(Kruistabel!$C$15,IF($D105="Ja",Kruistabel!$C$13,0)+IF(DN$6="Ja",Kruistabel!$C$14,0)),"")</f>
        <v>#N/A</v>
      </c>
      <c r="DO105" s="326" t="e">
        <f ca="1">IF(Plananalyse!DO105=1,VLOOKUP(DO$5,Kruistabel!$B$6:$F$9,MATCH($C105,Kruistabel!$C$5:$F$5,0)+1,FALSE)+MIN(Kruistabel!$C$15,IF($D105="Ja",Kruistabel!$C$13,0)+IF(DO$6="Ja",Kruistabel!$C$14,0)),"")</f>
        <v>#N/A</v>
      </c>
      <c r="DP105" s="326" t="e">
        <f ca="1">IF(Plananalyse!DP105=1,VLOOKUP(DP$5,Kruistabel!$B$6:$F$9,MATCH($C105,Kruistabel!$C$5:$F$5,0)+1,FALSE)+MIN(Kruistabel!$C$15,IF($D105="Ja",Kruistabel!$C$13,0)+IF(DP$6="Ja",Kruistabel!$C$14,0)),"")</f>
        <v>#N/A</v>
      </c>
      <c r="DQ105" s="326" t="e">
        <f ca="1">IF(Plananalyse!DQ105=1,VLOOKUP(DQ$5,Kruistabel!$B$6:$F$9,MATCH($C105,Kruistabel!$C$5:$F$5,0)+1,FALSE)+MIN(Kruistabel!$C$15,IF($D105="Ja",Kruistabel!$C$13,0)+IF(DQ$6="Ja",Kruistabel!$C$14,0)),"")</f>
        <v>#N/A</v>
      </c>
      <c r="DR105" s="326" t="e">
        <f ca="1">IF(Plananalyse!DR105=1,VLOOKUP(DR$5,Kruistabel!$B$6:$F$9,MATCH($C105,Kruistabel!$C$5:$F$5,0)+1,FALSE)+MIN(Kruistabel!$C$15,IF($D105="Ja",Kruistabel!$C$13,0)+IF(DR$6="Ja",Kruistabel!$C$14,0)),"")</f>
        <v>#N/A</v>
      </c>
      <c r="DS105" s="326" t="e">
        <f ca="1">IF(Plananalyse!DS105=1,VLOOKUP(DS$5,Kruistabel!$B$6:$F$9,MATCH($C105,Kruistabel!$C$5:$F$5,0)+1,FALSE)+MIN(Kruistabel!$C$15,IF($D105="Ja",Kruistabel!$C$13,0)+IF(DS$6="Ja",Kruistabel!$C$14,0)),"")</f>
        <v>#N/A</v>
      </c>
      <c r="DT105" s="326" t="e">
        <f ca="1">IF(Plananalyse!DT105=1,VLOOKUP(DT$5,Kruistabel!$B$6:$F$9,MATCH($C105,Kruistabel!$C$5:$F$5,0)+1,FALSE)+MIN(Kruistabel!$C$15,IF($D105="Ja",Kruistabel!$C$13,0)+IF(DT$6="Ja",Kruistabel!$C$14,0)),"")</f>
        <v>#N/A</v>
      </c>
      <c r="DU105" s="326" t="e">
        <f ca="1">IF(Plananalyse!DU105=1,VLOOKUP(DU$5,Kruistabel!$B$6:$F$9,MATCH($C105,Kruistabel!$C$5:$F$5,0)+1,FALSE)+MIN(Kruistabel!$C$15,IF($D105="Ja",Kruistabel!$C$13,0)+IF(DU$6="Ja",Kruistabel!$C$14,0)),"")</f>
        <v>#N/A</v>
      </c>
      <c r="DV105" s="326" t="e">
        <f ca="1">IF(Plananalyse!DV105=1,VLOOKUP(DV$5,Kruistabel!$B$6:$F$9,MATCH($C105,Kruistabel!$C$5:$F$5,0)+1,FALSE)+MIN(Kruistabel!$C$15,IF($D105="Ja",Kruistabel!$C$13,0)+IF(DV$6="Ja",Kruistabel!$C$14,0)),"")</f>
        <v>#N/A</v>
      </c>
      <c r="DW105" s="326" t="e">
        <f ca="1">IF(Plananalyse!DW105=1,VLOOKUP(DW$5,Kruistabel!$B$6:$F$9,MATCH($C105,Kruistabel!$C$5:$F$5,0)+1,FALSE)+MIN(Kruistabel!$C$15,IF($D105="Ja",Kruistabel!$C$13,0)+IF(DW$6="Ja",Kruistabel!$C$14,0)),"")</f>
        <v>#REF!</v>
      </c>
      <c r="DX105" s="326" t="e">
        <f ca="1">IF(Plananalyse!DX105=1,VLOOKUP(DX$5,Kruistabel!$B$6:$F$9,MATCH($C105,Kruistabel!$C$5:$F$5,0)+1,FALSE)+MIN(Kruistabel!$C$15,IF($D105="Ja",Kruistabel!$C$13,0)+IF(DX$6="Ja",Kruistabel!$C$14,0)),"")</f>
        <v>#REF!</v>
      </c>
      <c r="DY105" s="327"/>
      <c r="DZ105" s="326" t="e">
        <f ca="1">IF(Plananalyse!DZ105=1,VLOOKUP(DZ$5,Kruistabel!$B$6:$F$9,MATCH($C105,Kruistabel!$C$5:$F$5,0)+1,FALSE)+MIN(Kruistabel!$C$15,IF($D105="Ja",Kruistabel!$C$13,0)+IF(DZ$6="Ja",Kruistabel!$C$14,0)),"")</f>
        <v>#N/A</v>
      </c>
      <c r="EA105" s="326" t="e">
        <f ca="1">IF(Plananalyse!EA105=1,VLOOKUP(EA$5,Kruistabel!$B$6:$F$9,MATCH($C105,Kruistabel!$C$5:$F$5,0)+1,FALSE)+MIN(Kruistabel!$C$15,IF($D105="Ja",Kruistabel!$C$13,0)+IF(EA$6="Ja",Kruistabel!$C$14,0)),"")</f>
        <v>#N/A</v>
      </c>
      <c r="EB105" s="326" t="e">
        <f ca="1">IF(Plananalyse!EB105=1,VLOOKUP(EB$5,Kruistabel!$B$6:$F$9,MATCH($C105,Kruistabel!$C$5:$F$5,0)+1,FALSE)+MIN(Kruistabel!$C$15,IF($D105="Ja",Kruistabel!$C$13,0)+IF(EB$6="Ja",Kruistabel!$C$14,0)),"")</f>
        <v>#REF!</v>
      </c>
      <c r="EC105" s="326" t="e">
        <f ca="1">IF(Plananalyse!EC105=1,VLOOKUP(EC$5,Kruistabel!$B$6:$F$9,MATCH($C105,Kruistabel!$C$5:$F$5,0)+1,FALSE)+MIN(Kruistabel!$C$15,IF($D105="Ja",Kruistabel!$C$13,0)+IF(EC$6="Ja",Kruistabel!$C$14,0)),"")</f>
        <v>#REF!</v>
      </c>
      <c r="ED105" s="327"/>
      <c r="EE105" s="326" t="e">
        <f ca="1">IF(Plananalyse!EE105=1,VLOOKUP(EE$5,Kruistabel!$B$6:$F$9,MATCH($C105,Kruistabel!$C$5:$F$5,0)+1,FALSE)+MIN(Kruistabel!$C$15,IF($D105="Ja",Kruistabel!$C$13,0)+IF(EE$6="Ja",Kruistabel!$C$14,0)),"")</f>
        <v>#N/A</v>
      </c>
      <c r="EF105" s="326" t="e">
        <f ca="1">IF(Plananalyse!EF105=1,VLOOKUP(EF$5,Kruistabel!$B$6:$F$9,MATCH($C105,Kruistabel!$C$5:$F$5,0)+1,FALSE)+MIN(Kruistabel!$C$15,IF($D105="Ja",Kruistabel!$C$13,0)+IF(EF$6="Ja",Kruistabel!$C$14,0)),"")</f>
        <v>#N/A</v>
      </c>
      <c r="EG105" s="326" t="e">
        <f ca="1">IF(Plananalyse!EG105=1,VLOOKUP(EG$5,Kruistabel!$B$6:$F$9,MATCH($C105,Kruistabel!$C$5:$F$5,0)+1,FALSE)+MIN(Kruistabel!$C$15,IF($D105="Ja",Kruistabel!$C$13,0)+IF(EG$6="Ja",Kruistabel!$C$14,0)),"")</f>
        <v>#N/A</v>
      </c>
      <c r="EH105" s="326" t="e">
        <f ca="1">IF(Plananalyse!EH105=1,VLOOKUP(EH$5,Kruistabel!$B$6:$F$9,MATCH($C105,Kruistabel!$C$5:$F$5,0)+1,FALSE)+MIN(Kruistabel!$C$15,IF($D105="Ja",Kruistabel!$C$13,0)+IF(EH$6="Ja",Kruistabel!$C$14,0)),"")</f>
        <v>#REF!</v>
      </c>
      <c r="EI105" s="326" t="e">
        <f ca="1">IF(Plananalyse!EI105=1,VLOOKUP(EI$5,Kruistabel!$B$6:$F$9,MATCH($C105,Kruistabel!$C$5:$F$5,0)+1,FALSE)+MIN(Kruistabel!$C$15,IF($D105="Ja",Kruistabel!$C$13,0)+IF(EI$6="Ja",Kruistabel!$C$14,0)),"")</f>
        <v>#REF!</v>
      </c>
      <c r="EJ105" s="331" t="str">
        <f>IF(Plananalyse!EJ105=1,VLOOKUP(EJ$5,Kruistabel!$B$6:$F$9,MATCH($C105,Kruistabel!$C$5:$F$5,0)+1,FALSE)+MIN(Kruistabel!$C$15,IF($D105="Ja",Kruistabel!$C$13,0)+IF(EJ$6="Ja",Kruistabel!$C$14,0)),"")</f>
        <v/>
      </c>
      <c r="EK105" s="164"/>
      <c r="EL105" s="164"/>
      <c r="EM105" s="164"/>
      <c r="EN105" s="164"/>
    </row>
    <row r="106" spans="2:144">
      <c r="B106" s="337" t="s">
        <v>208</v>
      </c>
      <c r="C106" s="160" t="str">
        <f>_xlfn.IFNA(VLOOKUP($B106,Classificatietabel!$B$6:$I$91,C$7,FALSE),"")</f>
        <v>hoog</v>
      </c>
      <c r="D106" s="160" t="str">
        <f>_xlfn.IFNA(VLOOKUP($B106,Classificatietabel!$B$6:$I$91,D$7,FALSE),"")</f>
        <v>neen</v>
      </c>
      <c r="E106" s="119">
        <f>IF(AND(D106="laag",$D$3=1),0,_xlfn.IFNA(IF(VLOOKUP($B106,Classificatietabel!$B$6:$H$91,$E$5,FALSE)="Ja",1,0),""))</f>
        <v>1</v>
      </c>
      <c r="F106" s="163"/>
      <c r="G106" s="326">
        <f>IF(Plananalyse!G106=1,VLOOKUP(G$5,Kruistabel!$B$6:$F$9,MATCH($C106,Kruistabel!$C$5:$F$5,0)+1,FALSE)+MIN(Kruistabel!$C$15,IF($D106="Ja",Kruistabel!$C$13,0)+IF(G$6="Ja",Kruistabel!$C$14,0)),"")</f>
        <v>32</v>
      </c>
      <c r="H106" s="326">
        <f>IF(Plananalyse!H106=1,VLOOKUP(H$5,Kruistabel!$B$6:$F$9,MATCH($C106,Kruistabel!$C$5:$F$5,0)+1,FALSE)+MIN(Kruistabel!$C$15,IF($D106="Ja",Kruistabel!$C$13,0)+IF(H$6="Ja",Kruistabel!$C$14,0)),"")</f>
        <v>32</v>
      </c>
      <c r="I106" s="326">
        <f>IF(Plananalyse!I106=1,VLOOKUP(I$5,Kruistabel!$B$6:$F$9,MATCH($C106,Kruistabel!$C$5:$F$5,0)+1,FALSE)+MIN(Kruistabel!$C$15,IF($D106="Ja",Kruistabel!$C$13,0)+IF(I$6="Ja",Kruistabel!$C$14,0)),"")</f>
        <v>44</v>
      </c>
      <c r="J106" s="326">
        <f>IF(Plananalyse!J106=1,VLOOKUP(J$5,Kruistabel!$B$6:$F$9,MATCH($C106,Kruistabel!$C$5:$F$5,0)+1,FALSE)+MIN(Kruistabel!$C$15,IF($D106="Ja",Kruistabel!$C$13,0)+IF(J$6="Ja",Kruistabel!$C$14,0)),"")</f>
        <v>32</v>
      </c>
      <c r="K106" s="326">
        <f>IF(Plananalyse!K106=1,VLOOKUP(K$5,Kruistabel!$B$6:$F$9,MATCH($C106,Kruistabel!$C$5:$F$5,0)+1,FALSE)+MIN(Kruistabel!$C$15,IF($D106="Ja",Kruistabel!$C$13,0)+IF(K$6="Ja",Kruistabel!$C$14,0)),"")</f>
        <v>32</v>
      </c>
      <c r="L106" s="326">
        <f>IF(Plananalyse!L106=1,VLOOKUP(L$5,Kruistabel!$B$6:$F$9,MATCH($C106,Kruistabel!$C$5:$F$5,0)+1,FALSE)+MIN(Kruistabel!$C$15,IF($D106="Ja",Kruistabel!$C$13,0)+IF(L$6="Ja",Kruistabel!$C$14,0)),"")</f>
        <v>32</v>
      </c>
      <c r="M106" s="326">
        <f>IF(Plananalyse!M106=1,VLOOKUP(M$5,Kruistabel!$B$6:$F$9,MATCH($C106,Kruistabel!$C$5:$F$5,0)+1,FALSE)+MIN(Kruistabel!$C$15,IF($D106="Ja",Kruistabel!$C$13,0)+IF(M$6="Ja",Kruistabel!$C$14,0)),"")</f>
        <v>48</v>
      </c>
      <c r="N106" s="326">
        <f>IF(Plananalyse!N106=1,VLOOKUP(N$5,Kruistabel!$B$6:$F$9,MATCH($C106,Kruistabel!$C$5:$F$5,0)+1,FALSE)+MIN(Kruistabel!$C$15,IF($D106="Ja",Kruistabel!$C$13,0)+IF(N$6="Ja",Kruistabel!$C$14,0)),"")</f>
        <v>48</v>
      </c>
      <c r="O106" s="326">
        <f>IF(Plananalyse!O106=1,VLOOKUP(O$5,Kruistabel!$B$6:$F$9,MATCH($C106,Kruistabel!$C$5:$F$5,0)+1,FALSE)+MIN(Kruistabel!$C$15,IF($D106="Ja",Kruistabel!$C$13,0)+IF(O$6="Ja",Kruistabel!$C$14,0)),"")</f>
        <v>48</v>
      </c>
      <c r="P106" s="326">
        <f>IF(Plananalyse!P106=1,VLOOKUP(P$5,Kruistabel!$B$6:$F$9,MATCH($C106,Kruistabel!$C$5:$F$5,0)+1,FALSE)+MIN(Kruistabel!$C$15,IF($D106="Ja",Kruistabel!$C$13,0)+IF(P$6="Ja",Kruistabel!$C$14,0)),"")</f>
        <v>52</v>
      </c>
      <c r="Q106" s="326">
        <f>IF(Plananalyse!Q106=1,VLOOKUP(Q$5,Kruistabel!$B$6:$F$9,MATCH($C106,Kruistabel!$C$5:$F$5,0)+1,FALSE)+MIN(Kruistabel!$C$15,IF($D106="Ja",Kruistabel!$C$13,0)+IF(Q$6="Ja",Kruistabel!$C$14,0)),"")</f>
        <v>44</v>
      </c>
      <c r="R106" s="326">
        <f>IF(Plananalyse!R106=1,VLOOKUP(R$5,Kruistabel!$B$6:$F$9,MATCH($C106,Kruistabel!$C$5:$F$5,0)+1,FALSE)+MIN(Kruistabel!$C$15,IF($D106="Ja",Kruistabel!$C$13,0)+IF(R$6="Ja",Kruistabel!$C$14,0)),"")</f>
        <v>48</v>
      </c>
      <c r="S106" s="326">
        <f>IF(Plananalyse!S106=1,VLOOKUP(S$5,Kruistabel!$B$6:$F$9,MATCH($C106,Kruistabel!$C$5:$F$5,0)+1,FALSE)+MIN(Kruistabel!$C$15,IF($D106="Ja",Kruistabel!$C$13,0)+IF(S$6="Ja",Kruistabel!$C$14,0)),"")</f>
        <v>32</v>
      </c>
      <c r="T106" s="326">
        <f>IF(Plananalyse!T106=1,VLOOKUP(T$5,Kruistabel!$B$6:$F$9,MATCH($C106,Kruistabel!$C$5:$F$5,0)+1,FALSE)+MIN(Kruistabel!$C$15,IF($D106="Ja",Kruistabel!$C$13,0)+IF(T$6="Ja",Kruistabel!$C$14,0)),"")</f>
        <v>32</v>
      </c>
      <c r="U106" s="326">
        <f>IF(Plananalyse!U106=1,VLOOKUP(U$5,Kruistabel!$B$6:$F$9,MATCH($C106,Kruistabel!$C$5:$F$5,0)+1,FALSE)+MIN(Kruistabel!$C$15,IF($D106="Ja",Kruistabel!$C$13,0)+IF(U$6="Ja",Kruistabel!$C$14,0)),"")</f>
        <v>32</v>
      </c>
      <c r="V106" s="326">
        <f>IF(Plananalyse!V106=1,VLOOKUP(V$5,Kruistabel!$B$6:$F$9,MATCH($C106,Kruistabel!$C$5:$F$5,0)+1,FALSE)+MIN(Kruistabel!$C$15,IF($D106="Ja",Kruistabel!$C$13,0)+IF(V$6="Ja",Kruistabel!$C$14,0)),"")</f>
        <v>32</v>
      </c>
      <c r="W106" s="326">
        <f>IF(Plananalyse!W106=1,VLOOKUP(W$5,Kruistabel!$B$6:$F$9,MATCH($C106,Kruistabel!$C$5:$F$5,0)+1,FALSE)+MIN(Kruistabel!$C$15,IF($D106="Ja",Kruistabel!$C$13,0)+IF(W$6="Ja",Kruistabel!$C$14,0)),"")</f>
        <v>32</v>
      </c>
      <c r="X106" s="326">
        <f>IF(Plananalyse!X106=1,VLOOKUP(X$5,Kruistabel!$B$6:$F$9,MATCH($C106,Kruistabel!$C$5:$F$5,0)+1,FALSE)+MIN(Kruistabel!$C$15,IF($D106="Ja",Kruistabel!$C$13,0)+IF(X$6="Ja",Kruistabel!$C$14,0)),"")</f>
        <v>32</v>
      </c>
      <c r="Y106" s="326">
        <f>IF(Plananalyse!Y106=1,VLOOKUP(Y$5,Kruistabel!$B$6:$F$9,MATCH($C106,Kruistabel!$C$5:$F$5,0)+1,FALSE)+MIN(Kruistabel!$C$15,IF($D106="Ja",Kruistabel!$C$13,0)+IF(Y$6="Ja",Kruistabel!$C$14,0)),"")</f>
        <v>44</v>
      </c>
      <c r="Z106" s="326">
        <f>IF(Plananalyse!Z106=1,VLOOKUP(Z$5,Kruistabel!$B$6:$F$9,MATCH($C106,Kruistabel!$C$5:$F$5,0)+1,FALSE)+MIN(Kruistabel!$C$15,IF($D106="Ja",Kruistabel!$C$13,0)+IF(Z$6="Ja",Kruistabel!$C$14,0)),"")</f>
        <v>32</v>
      </c>
      <c r="AA106" s="326">
        <f>IF(Plananalyse!AA106=1,VLOOKUP(AA$5,Kruistabel!$B$6:$F$9,MATCH($C106,Kruistabel!$C$5:$F$5,0)+1,FALSE)+MIN(Kruistabel!$C$15,IF($D106="Ja",Kruistabel!$C$13,0)+IF(AA$6="Ja",Kruistabel!$C$14,0)),"")</f>
        <v>32</v>
      </c>
      <c r="AB106" s="326">
        <f>IF(Plananalyse!AB106=1,VLOOKUP(AB$5,Kruistabel!$B$6:$F$9,MATCH($C106,Kruistabel!$C$5:$F$5,0)+1,FALSE)+MIN(Kruistabel!$C$15,IF($D106="Ja",Kruistabel!$C$13,0)+IF(AB$6="Ja",Kruistabel!$C$14,0)),"")</f>
        <v>32</v>
      </c>
      <c r="AC106" s="326">
        <f>IF(Plananalyse!AC106=1,VLOOKUP(AC$5,Kruistabel!$B$6:$F$9,MATCH($C106,Kruistabel!$C$5:$F$5,0)+1,FALSE)+MIN(Kruistabel!$C$15,IF($D106="Ja",Kruistabel!$C$13,0)+IF(AC$6="Ja",Kruistabel!$C$14,0)),"")</f>
        <v>32</v>
      </c>
      <c r="AD106" s="326">
        <f>IF(Plananalyse!AD106=1,VLOOKUP(AD$5,Kruistabel!$B$6:$F$9,MATCH($C106,Kruistabel!$C$5:$F$5,0)+1,FALSE)+MIN(Kruistabel!$C$15,IF($D106="Ja",Kruistabel!$C$13,0)+IF(AD$6="Ja",Kruistabel!$C$14,0)),"")</f>
        <v>32</v>
      </c>
      <c r="AE106" s="326">
        <f>IF(Plananalyse!AE106=1,VLOOKUP(AE$5,Kruistabel!$B$6:$F$9,MATCH($C106,Kruistabel!$C$5:$F$5,0)+1,FALSE)+MIN(Kruistabel!$C$15,IF($D106="Ja",Kruistabel!$C$13,0)+IF(AE$6="Ja",Kruistabel!$C$14,0)),"")</f>
        <v>32</v>
      </c>
      <c r="AF106" s="326">
        <f>IF(Plananalyse!AF106=1,VLOOKUP(AF$5,Kruistabel!$B$6:$F$9,MATCH($C106,Kruistabel!$C$5:$F$5,0)+1,FALSE)+MIN(Kruistabel!$C$15,IF($D106="Ja",Kruistabel!$C$13,0)+IF(AF$6="Ja",Kruistabel!$C$14,0)),"")</f>
        <v>32</v>
      </c>
      <c r="AG106" s="326">
        <f>IF(Plananalyse!AG106=1,VLOOKUP(AG$5,Kruistabel!$B$6:$F$9,MATCH($C106,Kruistabel!$C$5:$F$5,0)+1,FALSE)+MIN(Kruistabel!$C$15,IF($D106="Ja",Kruistabel!$C$13,0)+IF(AG$6="Ja",Kruistabel!$C$14,0)),"")</f>
        <v>32</v>
      </c>
      <c r="AH106" s="326">
        <f>IF(Plananalyse!AH106=1,VLOOKUP(AH$5,Kruistabel!$B$6:$F$9,MATCH($C106,Kruistabel!$C$5:$F$5,0)+1,FALSE)+MIN(Kruistabel!$C$15,IF($D106="Ja",Kruistabel!$C$13,0)+IF(AH$6="Ja",Kruistabel!$C$14,0)),"")</f>
        <v>32</v>
      </c>
      <c r="AI106" s="326">
        <f>IF(Plananalyse!AI106=1,VLOOKUP(AI$5,Kruistabel!$B$6:$F$9,MATCH($C106,Kruistabel!$C$5:$F$5,0)+1,FALSE)+MIN(Kruistabel!$C$15,IF($D106="Ja",Kruistabel!$C$13,0)+IF(AI$6="Ja",Kruistabel!$C$14,0)),"")</f>
        <v>32</v>
      </c>
      <c r="AJ106" s="326">
        <f>IF(Plananalyse!AJ106=1,VLOOKUP(AJ$5,Kruistabel!$B$6:$F$9,MATCH($C106,Kruistabel!$C$5:$F$5,0)+1,FALSE)+MIN(Kruistabel!$C$15,IF($D106="Ja",Kruistabel!$C$13,0)+IF(AJ$6="Ja",Kruistabel!$C$14,0)),"")</f>
        <v>32</v>
      </c>
      <c r="AK106" s="326">
        <f>IF(Plananalyse!AK106=1,VLOOKUP(AK$5,Kruistabel!$B$6:$F$9,MATCH($C106,Kruistabel!$C$5:$F$5,0)+1,FALSE)+MIN(Kruistabel!$C$15,IF($D106="Ja",Kruistabel!$C$13,0)+IF(AK$6="Ja",Kruistabel!$C$14,0)),"")</f>
        <v>46</v>
      </c>
      <c r="AL106" s="326">
        <f>IF(Plananalyse!AL106=1,VLOOKUP(AL$5,Kruistabel!$B$6:$F$9,MATCH($C106,Kruistabel!$C$5:$F$5,0)+1,FALSE)+MIN(Kruistabel!$C$15,IF($D106="Ja",Kruistabel!$C$13,0)+IF(AL$6="Ja",Kruistabel!$C$14,0)),"")</f>
        <v>32</v>
      </c>
      <c r="AM106" s="326">
        <f>IF(Plananalyse!AM106=1,VLOOKUP(AM$5,Kruistabel!$B$6:$F$9,MATCH($C106,Kruistabel!$C$5:$F$5,0)+1,FALSE)+MIN(Kruistabel!$C$15,IF($D106="Ja",Kruistabel!$C$13,0)+IF(AM$6="Ja",Kruistabel!$C$14,0)),"")</f>
        <v>32</v>
      </c>
      <c r="AN106" s="327"/>
      <c r="AO106" s="326">
        <f>IF(Plananalyse!AO106=1,VLOOKUP(AO$5,Kruistabel!$B$6:$F$9,MATCH($C106,Kruistabel!$C$5:$F$5,0)+1,FALSE)+MIN(Kruistabel!$C$15,IF($D106="Ja",Kruistabel!$C$13,0)+IF(AO$6="Ja",Kruistabel!$C$14,0)),"")</f>
        <v>46</v>
      </c>
      <c r="AP106" s="326">
        <f>IF(Plananalyse!AP106=1,VLOOKUP(AP$5,Kruistabel!$B$6:$F$9,MATCH($C106,Kruistabel!$C$5:$F$5,0)+1,FALSE)+MIN(Kruistabel!$C$15,IF($D106="Ja",Kruistabel!$C$13,0)+IF(AP$6="Ja",Kruistabel!$C$14,0)),"")</f>
        <v>46</v>
      </c>
      <c r="AQ106" s="326">
        <f>IF(Plananalyse!AQ106=1,VLOOKUP(AQ$5,Kruistabel!$B$6:$F$9,MATCH($C106,Kruistabel!$C$5:$F$5,0)+1,FALSE)+MIN(Kruistabel!$C$15,IF($D106="Ja",Kruistabel!$C$13,0)+IF(AQ$6="Ja",Kruistabel!$C$14,0)),"")</f>
        <v>46</v>
      </c>
      <c r="AR106" s="326">
        <f>IF(Plananalyse!AR106=1,VLOOKUP(AR$5,Kruistabel!$B$6:$F$9,MATCH($C106,Kruistabel!$C$5:$F$5,0)+1,FALSE)+MIN(Kruistabel!$C$15,IF($D106="Ja",Kruistabel!$C$13,0)+IF(AR$6="Ja",Kruistabel!$C$14,0)),"")</f>
        <v>50</v>
      </c>
      <c r="AS106" s="326">
        <f>IF(Plananalyse!AS106=1,VLOOKUP(AS$5,Kruistabel!$B$6:$F$9,MATCH($C106,Kruistabel!$C$5:$F$5,0)+1,FALSE)+MIN(Kruistabel!$C$15,IF($D106="Ja",Kruistabel!$C$13,0)+IF(AS$6="Ja",Kruistabel!$C$14,0)),"")</f>
        <v>46</v>
      </c>
      <c r="AT106" s="326">
        <f>IF(Plananalyse!AT106=1,VLOOKUP(AT$5,Kruistabel!$B$6:$F$9,MATCH($C106,Kruistabel!$C$5:$F$5,0)+1,FALSE)+MIN(Kruistabel!$C$15,IF($D106="Ja",Kruistabel!$C$13,0)+IF(AT$6="Ja",Kruistabel!$C$14,0)),"")</f>
        <v>50</v>
      </c>
      <c r="AU106" s="326">
        <f>IF(Plananalyse!AU106=1,VLOOKUP(AU$5,Kruistabel!$B$6:$F$9,MATCH($C106,Kruistabel!$C$5:$F$5,0)+1,FALSE)+MIN(Kruistabel!$C$15,IF($D106="Ja",Kruistabel!$C$13,0)+IF(AU$6="Ja",Kruistabel!$C$14,0)),"")</f>
        <v>32</v>
      </c>
      <c r="AV106" s="326">
        <f>IF(Plananalyse!AV106=1,VLOOKUP(AV$5,Kruistabel!$B$6:$F$9,MATCH($C106,Kruistabel!$C$5:$F$5,0)+1,FALSE)+MIN(Kruistabel!$C$15,IF($D106="Ja",Kruistabel!$C$13,0)+IF(AV$6="Ja",Kruistabel!$C$14,0)),"")</f>
        <v>46</v>
      </c>
      <c r="AW106" s="326">
        <f>IF(Plananalyse!AW106=1,VLOOKUP(AW$5,Kruistabel!$B$6:$F$9,MATCH($C106,Kruistabel!$C$5:$F$5,0)+1,FALSE)+MIN(Kruistabel!$C$15,IF($D106="Ja",Kruistabel!$C$13,0)+IF(AW$6="Ja",Kruistabel!$C$14,0)),"")</f>
        <v>32</v>
      </c>
      <c r="AX106" s="326">
        <f>IF(Plananalyse!AX106=1,VLOOKUP(AX$5,Kruistabel!$B$6:$F$9,MATCH($C106,Kruistabel!$C$5:$F$5,0)+1,FALSE)+MIN(Kruistabel!$C$15,IF($D106="Ja",Kruistabel!$C$13,0)+IF(AX$6="Ja",Kruistabel!$C$14,0)),"")</f>
        <v>32</v>
      </c>
      <c r="AY106" s="327"/>
      <c r="AZ106" s="326">
        <f>IF(Plananalyse!AZ106=1,VLOOKUP(AZ$5,Kruistabel!$B$6:$F$9,MATCH($C106,Kruistabel!$C$5:$F$5,0)+1,FALSE)+MIN(Kruistabel!$C$15,IF($D106="Ja",Kruistabel!$C$13,0)+IF(AZ$6="Ja",Kruistabel!$C$14,0)),"")</f>
        <v>32</v>
      </c>
      <c r="BA106" s="326">
        <f>IF(Plananalyse!BA106=1,VLOOKUP(BA$5,Kruistabel!$B$6:$F$9,MATCH($C106,Kruistabel!$C$5:$F$5,0)+1,FALSE)+MIN(Kruistabel!$C$15,IF($D106="Ja",Kruistabel!$C$13,0)+IF(BA$6="Ja",Kruistabel!$C$14,0)),"")</f>
        <v>32</v>
      </c>
      <c r="BB106" s="326">
        <f>IF(Plananalyse!BB106=1,VLOOKUP(BB$5,Kruistabel!$B$6:$F$9,MATCH($C106,Kruistabel!$C$5:$F$5,0)+1,FALSE)+MIN(Kruistabel!$C$15,IF($D106="Ja",Kruistabel!$C$13,0)+IF(BB$6="Ja",Kruistabel!$C$14,0)),"")</f>
        <v>44</v>
      </c>
      <c r="BC106" s="326">
        <f>IF(Plananalyse!BC106=1,VLOOKUP(BC$5,Kruistabel!$B$6:$F$9,MATCH($C106,Kruistabel!$C$5:$F$5,0)+1,FALSE)+MIN(Kruistabel!$C$15,IF($D106="Ja",Kruistabel!$C$13,0)+IF(BC$6="Ja",Kruistabel!$C$14,0)),"")</f>
        <v>44</v>
      </c>
      <c r="BD106" s="326">
        <f>IF(Plananalyse!BD106=1,VLOOKUP(BD$5,Kruistabel!$B$6:$F$9,MATCH($C106,Kruistabel!$C$5:$F$5,0)+1,FALSE)+MIN(Kruistabel!$C$15,IF($D106="Ja",Kruistabel!$C$13,0)+IF(BD$6="Ja",Kruistabel!$C$14,0)),"")</f>
        <v>32</v>
      </c>
      <c r="BE106" s="326">
        <f>IF(Plananalyse!BE106=1,VLOOKUP(BE$5,Kruistabel!$B$6:$F$9,MATCH($C106,Kruistabel!$C$5:$F$5,0)+1,FALSE)+MIN(Kruistabel!$C$15,IF($D106="Ja",Kruistabel!$C$13,0)+IF(BE$6="Ja",Kruistabel!$C$14,0)),"")</f>
        <v>32</v>
      </c>
      <c r="BF106" s="326">
        <f>IF(Plananalyse!BF106=1,VLOOKUP(BF$5,Kruistabel!$B$6:$F$9,MATCH($C106,Kruistabel!$C$5:$F$5,0)+1,FALSE)+MIN(Kruistabel!$C$15,IF($D106="Ja",Kruistabel!$C$13,0)+IF(BF$6="Ja",Kruistabel!$C$14,0)),"")</f>
        <v>32</v>
      </c>
      <c r="BG106" s="326">
        <f>IF(Plananalyse!BG106=1,VLOOKUP(BG$5,Kruistabel!$B$6:$F$9,MATCH($C106,Kruistabel!$C$5:$F$5,0)+1,FALSE)+MIN(Kruistabel!$C$15,IF($D106="Ja",Kruistabel!$C$13,0)+IF(BG$6="Ja",Kruistabel!$C$14,0)),"")</f>
        <v>32</v>
      </c>
      <c r="BH106" s="326">
        <f>IF(Plananalyse!BH106=1,VLOOKUP(BH$5,Kruistabel!$B$6:$F$9,MATCH($C106,Kruistabel!$C$5:$F$5,0)+1,FALSE)+MIN(Kruistabel!$C$15,IF($D106="Ja",Kruistabel!$C$13,0)+IF(BH$6="Ja",Kruistabel!$C$14,0)),"")</f>
        <v>32</v>
      </c>
      <c r="BI106" s="327"/>
      <c r="BJ106" s="326" t="e">
        <f>IF(Plananalyse!BJ106=1,VLOOKUP(BJ$5,Kruistabel!$B$6:$F$9,MATCH($C106,Kruistabel!$C$5:$F$5,0)+1,FALSE)+MIN(Kruistabel!$C$15,IF($D106="Ja",Kruistabel!$C$13,0)+IF(BJ$6="Ja",Kruistabel!$C$14,0)),"")</f>
        <v>#N/A</v>
      </c>
      <c r="BK106" s="326" t="e">
        <f>IF(Plananalyse!BK106=1,VLOOKUP(BK$5,Kruistabel!$B$6:$F$9,MATCH($C106,Kruistabel!$C$5:$F$5,0)+1,FALSE)+MIN(Kruistabel!$C$15,IF($D106="Ja",Kruistabel!$C$13,0)+IF(BK$6="Ja",Kruistabel!$C$14,0)),"")</f>
        <v>#N/A</v>
      </c>
      <c r="BL106" s="326" t="e">
        <f>IF(Plananalyse!BL106=1,VLOOKUP(BL$5,Kruistabel!$B$6:$F$9,MATCH($C106,Kruistabel!$C$5:$F$5,0)+1,FALSE)+MIN(Kruistabel!$C$15,IF($D106="Ja",Kruistabel!$C$13,0)+IF(BL$6="Ja",Kruistabel!$C$14,0)),"")</f>
        <v>#N/A</v>
      </c>
      <c r="BM106" s="326" t="e">
        <f>IF(Plananalyse!BM106=1,VLOOKUP(BM$5,Kruistabel!$B$6:$F$9,MATCH($C106,Kruistabel!$C$5:$F$5,0)+1,FALSE)+MIN(Kruistabel!$C$15,IF($D106="Ja",Kruistabel!$C$13,0)+IF(BM$6="Ja",Kruistabel!$C$14,0)),"")</f>
        <v>#N/A</v>
      </c>
      <c r="BN106" s="326" t="e">
        <f>IF(Plananalyse!BN106=1,VLOOKUP(BN$5,Kruistabel!$B$6:$F$9,MATCH($C106,Kruistabel!$C$5:$F$5,0)+1,FALSE)+MIN(Kruistabel!$C$15,IF($D106="Ja",Kruistabel!$C$13,0)+IF(BN$6="Ja",Kruistabel!$C$14,0)),"")</f>
        <v>#N/A</v>
      </c>
      <c r="BO106" s="326" t="e">
        <f>IF(Plananalyse!BO106=1,VLOOKUP(BO$5,Kruistabel!$B$6:$F$9,MATCH($C106,Kruistabel!$C$5:$F$5,0)+1,FALSE)+MIN(Kruistabel!$C$15,IF($D106="Ja",Kruistabel!$C$13,0)+IF(BO$6="Ja",Kruistabel!$C$14,0)),"")</f>
        <v>#N/A</v>
      </c>
      <c r="BP106" s="326" t="e">
        <f>IF(Plananalyse!BP106=1,VLOOKUP(BP$5,Kruistabel!$B$6:$F$9,MATCH($C106,Kruistabel!$C$5:$F$5,0)+1,FALSE)+MIN(Kruistabel!$C$15,IF($D106="Ja",Kruistabel!$C$13,0)+IF(BP$6="Ja",Kruistabel!$C$14,0)),"")</f>
        <v>#N/A</v>
      </c>
      <c r="BQ106" s="326" t="e">
        <f>IF(Plananalyse!BQ106=1,VLOOKUP(BQ$5,Kruistabel!$B$6:$F$9,MATCH($C106,Kruistabel!$C$5:$F$5,0)+1,FALSE)+MIN(Kruistabel!$C$15,IF($D106="Ja",Kruistabel!$C$13,0)+IF(BQ$6="Ja",Kruistabel!$C$14,0)),"")</f>
        <v>#N/A</v>
      </c>
      <c r="BR106" s="326" t="e">
        <f>IF(Plananalyse!BR106=1,VLOOKUP(BR$5,Kruistabel!$B$6:$F$9,MATCH($C106,Kruistabel!$C$5:$F$5,0)+1,FALSE)+MIN(Kruistabel!$C$15,IF($D106="Ja",Kruistabel!$C$13,0)+IF(BR$6="Ja",Kruistabel!$C$14,0)),"")</f>
        <v>#REF!</v>
      </c>
      <c r="BS106" s="326" t="e">
        <f>IF(Plananalyse!BS106=1,VLOOKUP(BS$5,Kruistabel!$B$6:$F$9,MATCH($C106,Kruistabel!$C$5:$F$5,0)+1,FALSE)+MIN(Kruistabel!$C$15,IF($D106="Ja",Kruistabel!$C$13,0)+IF(BS$6="Ja",Kruistabel!$C$14,0)),"")</f>
        <v>#REF!</v>
      </c>
      <c r="BT106" s="65"/>
      <c r="BU106" s="231">
        <f>IF(Plananalyse!BU106=1,VLOOKUP(BU$5,Kruistabel!$B$6:$F$9,MATCH($C106,Kruistabel!$C$5:$F$5,0)+1,FALSE)+MIN(Kruistabel!$C$15,IF($D106="Ja",Kruistabel!$C$13,0)+IF(BU$6="Ja",Kruistabel!$C$14,0)),"")</f>
        <v>32</v>
      </c>
      <c r="BV106" s="326">
        <f>IF(Plananalyse!BV106=1,VLOOKUP(BV$5,Kruistabel!$B$6:$F$9,MATCH($C106,Kruistabel!$C$5:$F$5,0)+1,FALSE)+MIN(Kruistabel!$C$15,IF($D106="Ja",Kruistabel!$C$13,0)+IF(BV$6="Ja",Kruistabel!$C$14,0)),"")</f>
        <v>48</v>
      </c>
      <c r="BW106" s="326">
        <f>IF(Plananalyse!BW106=1,VLOOKUP(BW$5,Kruistabel!$B$6:$F$9,MATCH($C106,Kruistabel!$C$5:$F$5,0)+1,FALSE)+MIN(Kruistabel!$C$15,IF($D106="Ja",Kruistabel!$C$13,0)+IF(BW$6="Ja",Kruistabel!$C$14,0)),"")</f>
        <v>32</v>
      </c>
      <c r="BX106" s="326">
        <f>IF(Plananalyse!BX106=1,VLOOKUP(BX$5,Kruistabel!$B$6:$F$9,MATCH($C106,Kruistabel!$C$5:$F$5,0)+1,FALSE)+MIN(Kruistabel!$C$15,IF($D106="Ja",Kruistabel!$C$13,0)+IF(BX$6="Ja",Kruistabel!$C$14,0)),"")</f>
        <v>32</v>
      </c>
      <c r="BY106" s="327"/>
      <c r="BZ106" s="326" t="e">
        <f>IF(Plananalyse!BZ106=1,VLOOKUP(BZ$5,Kruistabel!$B$6:$F$9,MATCH($C106,Kruistabel!$C$5:$F$5,0)+1,FALSE)+MIN(Kruistabel!$C$15,IF($D106="Ja",Kruistabel!$C$13,0)+IF(BZ$6="Ja",Kruistabel!$C$14,0)),"")</f>
        <v>#N/A</v>
      </c>
      <c r="CA106" s="326" t="e">
        <f>IF(Plananalyse!CA106=1,VLOOKUP(CA$5,Kruistabel!$B$6:$F$9,MATCH($C106,Kruistabel!$C$5:$F$5,0)+1,FALSE)+MIN(Kruistabel!$C$15,IF($D106="Ja",Kruistabel!$C$13,0)+IF(CA$6="Ja",Kruistabel!$C$14,0)),"")</f>
        <v>#N/A</v>
      </c>
      <c r="CB106" s="326" t="e">
        <f>IF(Plananalyse!CB106=1,VLOOKUP(CB$5,Kruistabel!$B$6:$F$9,MATCH($C106,Kruistabel!$C$5:$F$5,0)+1,FALSE)+MIN(Kruistabel!$C$15,IF($D106="Ja",Kruistabel!$C$13,0)+IF(CB$6="Ja",Kruistabel!$C$14,0)),"")</f>
        <v>#N/A</v>
      </c>
      <c r="CC106" s="326" t="e">
        <f>IF(Plananalyse!CC106=1,VLOOKUP(CC$5,Kruistabel!$B$6:$F$9,MATCH($C106,Kruistabel!$C$5:$F$5,0)+1,FALSE)+MIN(Kruistabel!$C$15,IF($D106="Ja",Kruistabel!$C$13,0)+IF(CC$6="Ja",Kruistabel!$C$14,0)),"")</f>
        <v>#N/A</v>
      </c>
      <c r="CD106" s="326" t="e">
        <f>IF(Plananalyse!CD106=1,VLOOKUP(CD$5,Kruistabel!$B$6:$F$9,MATCH($C106,Kruistabel!$C$5:$F$5,0)+1,FALSE)+MIN(Kruistabel!$C$15,IF($D106="Ja",Kruistabel!$C$13,0)+IF(CD$6="Ja",Kruistabel!$C$14,0)),"")</f>
        <v>#N/A</v>
      </c>
      <c r="CE106" s="326" t="e">
        <f>IF(Plananalyse!CE106=1,VLOOKUP(CE$5,Kruistabel!$B$6:$F$9,MATCH($C106,Kruistabel!$C$5:$F$5,0)+1,FALSE)+MIN(Kruistabel!$C$15,IF($D106="Ja",Kruistabel!$C$13,0)+IF(CE$6="Ja",Kruistabel!$C$14,0)),"")</f>
        <v>#N/A</v>
      </c>
      <c r="CF106" s="326" t="e">
        <f>IF(Plananalyse!CF106=1,VLOOKUP(CF$5,Kruistabel!$B$6:$F$9,MATCH($C106,Kruistabel!$C$5:$F$5,0)+1,FALSE)+MIN(Kruistabel!$C$15,IF($D106="Ja",Kruistabel!$C$13,0)+IF(CF$6="Ja",Kruistabel!$C$14,0)),"")</f>
        <v>#N/A</v>
      </c>
      <c r="CG106" s="326" t="e">
        <f>IF(Plananalyse!CG106=1,VLOOKUP(CG$5,Kruistabel!$B$6:$F$9,MATCH($C106,Kruistabel!$C$5:$F$5,0)+1,FALSE)+MIN(Kruistabel!$C$15,IF($D106="Ja",Kruistabel!$C$13,0)+IF(CG$6="Ja",Kruistabel!$C$14,0)),"")</f>
        <v>#REF!</v>
      </c>
      <c r="CH106" s="326" t="e">
        <f>IF(Plananalyse!CH106=1,VLOOKUP(CH$5,Kruistabel!$B$6:$F$9,MATCH($C106,Kruistabel!$C$5:$F$5,0)+1,FALSE)+MIN(Kruistabel!$C$15,IF($D106="Ja",Kruistabel!$C$13,0)+IF(CH$6="Ja",Kruistabel!$C$14,0)),"")</f>
        <v>#REF!</v>
      </c>
      <c r="CI106" s="65"/>
      <c r="CJ106" s="326">
        <f>IF(Plananalyse!CJ106=1,VLOOKUP(CJ$5,Kruistabel!$B$6:$F$9,MATCH($C106,Kruistabel!$C$5:$F$5,0)+1,FALSE)+MIN(Kruistabel!$C$15,IF($D106="Ja",Kruistabel!$C$13,0)+IF(CJ$6="Ja",Kruistabel!$C$14,0)),"")</f>
        <v>48</v>
      </c>
      <c r="CK106" s="326">
        <f>IF(Plananalyse!CK106=1,VLOOKUP(CK$5,Kruistabel!$B$6:$F$9,MATCH($C106,Kruistabel!$C$5:$F$5,0)+1,FALSE)+MIN(Kruistabel!$C$15,IF($D106="Ja",Kruistabel!$C$13,0)+IF(CK$6="Ja",Kruistabel!$C$14,0)),"")</f>
        <v>48</v>
      </c>
      <c r="CL106" s="326">
        <f>IF(Plananalyse!CL106=1,VLOOKUP(CL$5,Kruistabel!$B$6:$F$9,MATCH($C106,Kruistabel!$C$5:$F$5,0)+1,FALSE)+MIN(Kruistabel!$C$15,IF($D106="Ja",Kruistabel!$C$13,0)+IF(CL$6="Ja",Kruistabel!$C$14,0)),"")</f>
        <v>32</v>
      </c>
      <c r="CM106" s="326">
        <f>IF(Plananalyse!CM106=1,VLOOKUP(CM$5,Kruistabel!$B$6:$F$9,MATCH($C106,Kruistabel!$C$5:$F$5,0)+1,FALSE)+MIN(Kruistabel!$C$15,IF($D106="Ja",Kruistabel!$C$13,0)+IF(CM$6="Ja",Kruistabel!$C$14,0)),"")</f>
        <v>52</v>
      </c>
      <c r="CN106" s="326">
        <f>IF(Plananalyse!CN106=1,VLOOKUP(CN$5,Kruistabel!$B$6:$F$9,MATCH($C106,Kruistabel!$C$5:$F$5,0)+1,FALSE)+MIN(Kruistabel!$C$15,IF($D106="Ja",Kruistabel!$C$13,0)+IF(CN$6="Ja",Kruistabel!$C$14,0)),"")</f>
        <v>52</v>
      </c>
      <c r="CO106" s="326">
        <f>IF(Plananalyse!CO106=1,VLOOKUP(CO$5,Kruistabel!$B$6:$F$9,MATCH($C106,Kruistabel!$C$5:$F$5,0)+1,FALSE)+MIN(Kruistabel!$C$15,IF($D106="Ja",Kruistabel!$C$13,0)+IF(CO$6="Ja",Kruistabel!$C$14,0)),"")</f>
        <v>44</v>
      </c>
      <c r="CP106" s="326">
        <f>IF(Plananalyse!CP106=1,VLOOKUP(CP$5,Kruistabel!$B$6:$F$9,MATCH($C106,Kruistabel!$C$5:$F$5,0)+1,FALSE)+MIN(Kruistabel!$C$15,IF($D106="Ja",Kruistabel!$C$13,0)+IF(CP$6="Ja",Kruistabel!$C$14,0)),"")</f>
        <v>48</v>
      </c>
      <c r="CQ106" s="326">
        <f>IF(Plananalyse!CQ106=1,VLOOKUP(CQ$5,Kruistabel!$B$6:$F$9,MATCH($C106,Kruistabel!$C$5:$F$5,0)+1,FALSE)+MIN(Kruistabel!$C$15,IF($D106="Ja",Kruistabel!$C$13,0)+IF(CQ$6="Ja",Kruistabel!$C$14,0)),"")</f>
        <v>44</v>
      </c>
      <c r="CR106" s="326">
        <f>IF(Plananalyse!CR106=1,VLOOKUP(CR$5,Kruistabel!$B$6:$F$9,MATCH($C106,Kruistabel!$C$5:$F$5,0)+1,FALSE)+MIN(Kruistabel!$C$15,IF($D106="Ja",Kruistabel!$C$13,0)+IF(CR$6="Ja",Kruistabel!$C$14,0)),"")</f>
        <v>46</v>
      </c>
      <c r="CS106" s="326">
        <f>IF(Plananalyse!CS106=1,VLOOKUP(CS$5,Kruistabel!$B$6:$F$9,MATCH($C106,Kruistabel!$C$5:$F$5,0)+1,FALSE)+MIN(Kruistabel!$C$15,IF($D106="Ja",Kruistabel!$C$13,0)+IF(CS$6="Ja",Kruistabel!$C$14,0)),"")</f>
        <v>48</v>
      </c>
      <c r="CT106" s="326">
        <f>IF(Plananalyse!CT106=1,VLOOKUP(CT$5,Kruistabel!$B$6:$F$9,MATCH($C106,Kruistabel!$C$5:$F$5,0)+1,FALSE)+MIN(Kruistabel!$C$15,IF($D106="Ja",Kruistabel!$C$13,0)+IF(CT$6="Ja",Kruistabel!$C$14,0)),"")</f>
        <v>48</v>
      </c>
      <c r="CU106" s="326">
        <f>IF(Plananalyse!CU106=1,VLOOKUP(CU$5,Kruistabel!$B$6:$F$9,MATCH($C106,Kruistabel!$C$5:$F$5,0)+1,FALSE)+MIN(Kruistabel!$C$15,IF($D106="Ja",Kruistabel!$C$13,0)+IF(CU$6="Ja",Kruistabel!$C$14,0)),"")</f>
        <v>44</v>
      </c>
      <c r="CV106" s="326">
        <f ca="1">IF(Plananalyse!CV106=1,VLOOKUP(CV$5,Kruistabel!$B$6:$F$9,MATCH($C106,Kruistabel!$C$5:$F$5,0)+1,FALSE)+MIN(Kruistabel!$C$15,IF($D106="Ja",Kruistabel!$C$13,0)+IF(CV$6="Ja",Kruistabel!$C$14,0)),"")</f>
        <v>44</v>
      </c>
      <c r="CW106" s="326">
        <f ca="1">IF(Plananalyse!CW106=1,VLOOKUP(CW$5,Kruistabel!$B$6:$F$9,MATCH($C106,Kruistabel!$C$5:$F$5,0)+1,FALSE)+MIN(Kruistabel!$C$15,IF($D106="Ja",Kruistabel!$C$13,0)+IF(CW$6="Ja",Kruistabel!$C$14,0)),"")</f>
        <v>48</v>
      </c>
      <c r="CX106" s="326">
        <f ca="1">IF(Plananalyse!CX106=1,VLOOKUP(CX$5,Kruistabel!$B$6:$F$9,MATCH($C106,Kruistabel!$C$5:$F$5,0)+1,FALSE)+MIN(Kruistabel!$C$15,IF($D106="Ja",Kruistabel!$C$13,0)+IF(CX$6="Ja",Kruistabel!$C$14,0)),"")</f>
        <v>32</v>
      </c>
      <c r="CY106" s="326">
        <f ca="1">IF(Plananalyse!CY106=1,VLOOKUP(CY$5,Kruistabel!$B$6:$F$9,MATCH($C106,Kruistabel!$C$5:$F$5,0)+1,FALSE)+MIN(Kruistabel!$C$15,IF($D106="Ja",Kruistabel!$C$13,0)+IF(CY$6="Ja",Kruistabel!$C$14,0)),"")</f>
        <v>44</v>
      </c>
      <c r="CZ106" s="326">
        <f ca="1">IF(Plananalyse!CZ106=1,VLOOKUP(CZ$5,Kruistabel!$B$6:$F$9,MATCH($C106,Kruistabel!$C$5:$F$5,0)+1,FALSE)+MIN(Kruistabel!$C$15,IF($D106="Ja",Kruistabel!$C$13,0)+IF(CZ$6="Ja",Kruistabel!$C$14,0)),"")</f>
        <v>44</v>
      </c>
      <c r="DA106" s="326">
        <f ca="1">IF(Plananalyse!DA106=1,VLOOKUP(DA$5,Kruistabel!$B$6:$F$9,MATCH($C106,Kruistabel!$C$5:$F$5,0)+1,FALSE)+MIN(Kruistabel!$C$15,IF($D106="Ja",Kruistabel!$C$13,0)+IF(DA$6="Ja",Kruistabel!$C$14,0)),"")</f>
        <v>44</v>
      </c>
      <c r="DB106" s="326">
        <f ca="1">IF(Plananalyse!DB106=1,VLOOKUP(DB$5,Kruistabel!$B$6:$F$9,MATCH($C106,Kruistabel!$C$5:$F$5,0)+1,FALSE)+MIN(Kruistabel!$C$15,IF($D106="Ja",Kruistabel!$C$13,0)+IF(DB$6="Ja",Kruistabel!$C$14,0)),"")</f>
        <v>32</v>
      </c>
      <c r="DC106" s="326">
        <f ca="1">IF(Plananalyse!DC106=1,VLOOKUP(DC$5,Kruistabel!$B$6:$F$9,MATCH($C106,Kruistabel!$C$5:$F$5,0)+1,FALSE)+MIN(Kruistabel!$C$15,IF($D106="Ja",Kruistabel!$C$13,0)+IF(DC$6="Ja",Kruistabel!$C$14,0)),"")</f>
        <v>32</v>
      </c>
      <c r="DD106" s="327"/>
      <c r="DE106" s="326" t="e">
        <f ca="1">IF(Plananalyse!DE106=1,VLOOKUP(DE$5,Kruistabel!$B$6:$F$9,MATCH($C106,Kruistabel!$C$5:$F$5,0)+1,FALSE)+MIN(Kruistabel!$C$15,IF($D106="Ja",Kruistabel!$C$13,0)+IF(DE$6="Ja",Kruistabel!$C$14,0)),"")</f>
        <v>#N/A</v>
      </c>
      <c r="DF106" s="326" t="e">
        <f ca="1">IF(Plananalyse!DF106=1,VLOOKUP(DF$5,Kruistabel!$B$6:$F$9,MATCH($C106,Kruistabel!$C$5:$F$5,0)+1,FALSE)+MIN(Kruistabel!$C$15,IF($D106="Ja",Kruistabel!$C$13,0)+IF(DF$6="Ja",Kruistabel!$C$14,0)),"")</f>
        <v>#N/A</v>
      </c>
      <c r="DG106" s="326" t="e">
        <f ca="1">IF(Plananalyse!DG106=1,VLOOKUP(DG$5,Kruistabel!$B$6:$F$9,MATCH($C106,Kruistabel!$C$5:$F$5,0)+1,FALSE)+MIN(Kruistabel!$C$15,IF($D106="Ja",Kruistabel!$C$13,0)+IF(DG$6="Ja",Kruistabel!$C$14,0)),"")</f>
        <v>#N/A</v>
      </c>
      <c r="DH106" s="326" t="e">
        <f ca="1">IF(Plananalyse!DH106=1,VLOOKUP(DH$5,Kruistabel!$B$6:$F$9,MATCH($C106,Kruistabel!$C$5:$F$5,0)+1,FALSE)+MIN(Kruistabel!$C$15,IF($D106="Ja",Kruistabel!$C$13,0)+IF(DH$6="Ja",Kruistabel!$C$14,0)),"")</f>
        <v>#N/A</v>
      </c>
      <c r="DI106" s="326" t="e">
        <f ca="1">IF(Plananalyse!DI106=1,VLOOKUP(DI$5,Kruistabel!$B$6:$F$9,MATCH($C106,Kruistabel!$C$5:$F$5,0)+1,FALSE)+MIN(Kruistabel!$C$15,IF($D106="Ja",Kruistabel!$C$13,0)+IF(DI$6="Ja",Kruistabel!$C$14,0)),"")</f>
        <v>#N/A</v>
      </c>
      <c r="DJ106" s="326" t="e">
        <f ca="1">IF(Plananalyse!DJ106=1,VLOOKUP(DJ$5,Kruistabel!$B$6:$F$9,MATCH($C106,Kruistabel!$C$5:$F$5,0)+1,FALSE)+MIN(Kruistabel!$C$15,IF($D106="Ja",Kruistabel!$C$13,0)+IF(DJ$6="Ja",Kruistabel!$C$14,0)),"")</f>
        <v>#N/A</v>
      </c>
      <c r="DK106" s="326" t="e">
        <f ca="1">IF(Plananalyse!DK106=1,VLOOKUP(DK$5,Kruistabel!$B$6:$F$9,MATCH($C106,Kruistabel!$C$5:$F$5,0)+1,FALSE)+MIN(Kruistabel!$C$15,IF($D106="Ja",Kruistabel!$C$13,0)+IF(DK$6="Ja",Kruistabel!$C$14,0)),"")</f>
        <v>#REF!</v>
      </c>
      <c r="DL106" s="326" t="e">
        <f ca="1">IF(Plananalyse!DL106=1,VLOOKUP(DL$5,Kruistabel!$B$6:$F$9,MATCH($C106,Kruistabel!$C$5:$F$5,0)+1,FALSE)+MIN(Kruistabel!$C$15,IF($D106="Ja",Kruistabel!$C$13,0)+IF(DL$6="Ja",Kruistabel!$C$14,0)),"")</f>
        <v>#REF!</v>
      </c>
      <c r="DM106" s="327"/>
      <c r="DN106" s="326" t="e">
        <f ca="1">IF(Plananalyse!DN106=1,VLOOKUP(DN$5,Kruistabel!$B$6:$F$9,MATCH($C106,Kruistabel!$C$5:$F$5,0)+1,FALSE)+MIN(Kruistabel!$C$15,IF($D106="Ja",Kruistabel!$C$13,0)+IF(DN$6="Ja",Kruistabel!$C$14,0)),"")</f>
        <v>#N/A</v>
      </c>
      <c r="DO106" s="326" t="e">
        <f ca="1">IF(Plananalyse!DO106=1,VLOOKUP(DO$5,Kruistabel!$B$6:$F$9,MATCH($C106,Kruistabel!$C$5:$F$5,0)+1,FALSE)+MIN(Kruistabel!$C$15,IF($D106="Ja",Kruistabel!$C$13,0)+IF(DO$6="Ja",Kruistabel!$C$14,0)),"")</f>
        <v>#N/A</v>
      </c>
      <c r="DP106" s="326" t="e">
        <f ca="1">IF(Plananalyse!DP106=1,VLOOKUP(DP$5,Kruistabel!$B$6:$F$9,MATCH($C106,Kruistabel!$C$5:$F$5,0)+1,FALSE)+MIN(Kruistabel!$C$15,IF($D106="Ja",Kruistabel!$C$13,0)+IF(DP$6="Ja",Kruistabel!$C$14,0)),"")</f>
        <v>#N/A</v>
      </c>
      <c r="DQ106" s="326" t="e">
        <f ca="1">IF(Plananalyse!DQ106=1,VLOOKUP(DQ$5,Kruistabel!$B$6:$F$9,MATCH($C106,Kruistabel!$C$5:$F$5,0)+1,FALSE)+MIN(Kruistabel!$C$15,IF($D106="Ja",Kruistabel!$C$13,0)+IF(DQ$6="Ja",Kruistabel!$C$14,0)),"")</f>
        <v>#N/A</v>
      </c>
      <c r="DR106" s="326" t="e">
        <f ca="1">IF(Plananalyse!DR106=1,VLOOKUP(DR$5,Kruistabel!$B$6:$F$9,MATCH($C106,Kruistabel!$C$5:$F$5,0)+1,FALSE)+MIN(Kruistabel!$C$15,IF($D106="Ja",Kruistabel!$C$13,0)+IF(DR$6="Ja",Kruistabel!$C$14,0)),"")</f>
        <v>#N/A</v>
      </c>
      <c r="DS106" s="326" t="e">
        <f ca="1">IF(Plananalyse!DS106=1,VLOOKUP(DS$5,Kruistabel!$B$6:$F$9,MATCH($C106,Kruistabel!$C$5:$F$5,0)+1,FALSE)+MIN(Kruistabel!$C$15,IF($D106="Ja",Kruistabel!$C$13,0)+IF(DS$6="Ja",Kruistabel!$C$14,0)),"")</f>
        <v>#N/A</v>
      </c>
      <c r="DT106" s="326" t="e">
        <f ca="1">IF(Plananalyse!DT106=1,VLOOKUP(DT$5,Kruistabel!$B$6:$F$9,MATCH($C106,Kruistabel!$C$5:$F$5,0)+1,FALSE)+MIN(Kruistabel!$C$15,IF($D106="Ja",Kruistabel!$C$13,0)+IF(DT$6="Ja",Kruistabel!$C$14,0)),"")</f>
        <v>#N/A</v>
      </c>
      <c r="DU106" s="326" t="e">
        <f ca="1">IF(Plananalyse!DU106=1,VLOOKUP(DU$5,Kruistabel!$B$6:$F$9,MATCH($C106,Kruistabel!$C$5:$F$5,0)+1,FALSE)+MIN(Kruistabel!$C$15,IF($D106="Ja",Kruistabel!$C$13,0)+IF(DU$6="Ja",Kruistabel!$C$14,0)),"")</f>
        <v>#N/A</v>
      </c>
      <c r="DV106" s="326" t="e">
        <f ca="1">IF(Plananalyse!DV106=1,VLOOKUP(DV$5,Kruistabel!$B$6:$F$9,MATCH($C106,Kruistabel!$C$5:$F$5,0)+1,FALSE)+MIN(Kruistabel!$C$15,IF($D106="Ja",Kruistabel!$C$13,0)+IF(DV$6="Ja",Kruistabel!$C$14,0)),"")</f>
        <v>#N/A</v>
      </c>
      <c r="DW106" s="326" t="e">
        <f ca="1">IF(Plananalyse!DW106=1,VLOOKUP(DW$5,Kruistabel!$B$6:$F$9,MATCH($C106,Kruistabel!$C$5:$F$5,0)+1,FALSE)+MIN(Kruistabel!$C$15,IF($D106="Ja",Kruistabel!$C$13,0)+IF(DW$6="Ja",Kruistabel!$C$14,0)),"")</f>
        <v>#REF!</v>
      </c>
      <c r="DX106" s="326" t="e">
        <f ca="1">IF(Plananalyse!DX106=1,VLOOKUP(DX$5,Kruistabel!$B$6:$F$9,MATCH($C106,Kruistabel!$C$5:$F$5,0)+1,FALSE)+MIN(Kruistabel!$C$15,IF($D106="Ja",Kruistabel!$C$13,0)+IF(DX$6="Ja",Kruistabel!$C$14,0)),"")</f>
        <v>#REF!</v>
      </c>
      <c r="DY106" s="327"/>
      <c r="DZ106" s="326" t="e">
        <f ca="1">IF(Plananalyse!DZ106=1,VLOOKUP(DZ$5,Kruistabel!$B$6:$F$9,MATCH($C106,Kruistabel!$C$5:$F$5,0)+1,FALSE)+MIN(Kruistabel!$C$15,IF($D106="Ja",Kruistabel!$C$13,0)+IF(DZ$6="Ja",Kruistabel!$C$14,0)),"")</f>
        <v>#N/A</v>
      </c>
      <c r="EA106" s="326" t="e">
        <f ca="1">IF(Plananalyse!EA106=1,VLOOKUP(EA$5,Kruistabel!$B$6:$F$9,MATCH($C106,Kruistabel!$C$5:$F$5,0)+1,FALSE)+MIN(Kruistabel!$C$15,IF($D106="Ja",Kruistabel!$C$13,0)+IF(EA$6="Ja",Kruistabel!$C$14,0)),"")</f>
        <v>#N/A</v>
      </c>
      <c r="EB106" s="326" t="e">
        <f ca="1">IF(Plananalyse!EB106=1,VLOOKUP(EB$5,Kruistabel!$B$6:$F$9,MATCH($C106,Kruistabel!$C$5:$F$5,0)+1,FALSE)+MIN(Kruistabel!$C$15,IF($D106="Ja",Kruistabel!$C$13,0)+IF(EB$6="Ja",Kruistabel!$C$14,0)),"")</f>
        <v>#REF!</v>
      </c>
      <c r="EC106" s="326" t="e">
        <f ca="1">IF(Plananalyse!EC106=1,VLOOKUP(EC$5,Kruistabel!$B$6:$F$9,MATCH($C106,Kruistabel!$C$5:$F$5,0)+1,FALSE)+MIN(Kruistabel!$C$15,IF($D106="Ja",Kruistabel!$C$13,0)+IF(EC$6="Ja",Kruistabel!$C$14,0)),"")</f>
        <v>#REF!</v>
      </c>
      <c r="ED106" s="327"/>
      <c r="EE106" s="326" t="e">
        <f ca="1">IF(Plananalyse!EE106=1,VLOOKUP(EE$5,Kruistabel!$B$6:$F$9,MATCH($C106,Kruistabel!$C$5:$F$5,0)+1,FALSE)+MIN(Kruistabel!$C$15,IF($D106="Ja",Kruistabel!$C$13,0)+IF(EE$6="Ja",Kruistabel!$C$14,0)),"")</f>
        <v>#N/A</v>
      </c>
      <c r="EF106" s="326" t="e">
        <f ca="1">IF(Plananalyse!EF106=1,VLOOKUP(EF$5,Kruistabel!$B$6:$F$9,MATCH($C106,Kruistabel!$C$5:$F$5,0)+1,FALSE)+MIN(Kruistabel!$C$15,IF($D106="Ja",Kruistabel!$C$13,0)+IF(EF$6="Ja",Kruistabel!$C$14,0)),"")</f>
        <v>#N/A</v>
      </c>
      <c r="EG106" s="326" t="e">
        <f ca="1">IF(Plananalyse!EG106=1,VLOOKUP(EG$5,Kruistabel!$B$6:$F$9,MATCH($C106,Kruistabel!$C$5:$F$5,0)+1,FALSE)+MIN(Kruistabel!$C$15,IF($D106="Ja",Kruistabel!$C$13,0)+IF(EG$6="Ja",Kruistabel!$C$14,0)),"")</f>
        <v>#N/A</v>
      </c>
      <c r="EH106" s="326" t="e">
        <f ca="1">IF(Plananalyse!EH106=1,VLOOKUP(EH$5,Kruistabel!$B$6:$F$9,MATCH($C106,Kruistabel!$C$5:$F$5,0)+1,FALSE)+MIN(Kruistabel!$C$15,IF($D106="Ja",Kruistabel!$C$13,0)+IF(EH$6="Ja",Kruistabel!$C$14,0)),"")</f>
        <v>#REF!</v>
      </c>
      <c r="EI106" s="326" t="e">
        <f ca="1">IF(Plananalyse!EI106=1,VLOOKUP(EI$5,Kruistabel!$B$6:$F$9,MATCH($C106,Kruistabel!$C$5:$F$5,0)+1,FALSE)+MIN(Kruistabel!$C$15,IF($D106="Ja",Kruistabel!$C$13,0)+IF(EI$6="Ja",Kruistabel!$C$14,0)),"")</f>
        <v>#REF!</v>
      </c>
      <c r="EJ106" s="331" t="str">
        <f>IF(Plananalyse!EJ106=1,VLOOKUP(EJ$5,Kruistabel!$B$6:$F$9,MATCH($C106,Kruistabel!$C$5:$F$5,0)+1,FALSE)+MIN(Kruistabel!$C$15,IF($D106="Ja",Kruistabel!$C$13,0)+IF(EJ$6="Ja",Kruistabel!$C$14,0)),"")</f>
        <v/>
      </c>
      <c r="EK106" s="164"/>
      <c r="EL106" s="164"/>
      <c r="EM106" s="164"/>
      <c r="EN106" s="164"/>
    </row>
    <row r="107" spans="2:144">
      <c r="B107" s="337" t="s">
        <v>209</v>
      </c>
      <c r="C107" s="160" t="str">
        <f>_xlfn.IFNA(VLOOKUP($B107,Classificatietabel!$B$6:$I$91,C$7,FALSE),"")</f>
        <v>normaal</v>
      </c>
      <c r="D107" s="160" t="str">
        <f>_xlfn.IFNA(VLOOKUP($B107,Classificatietabel!$B$6:$I$91,D$7,FALSE),"")</f>
        <v>neen</v>
      </c>
      <c r="E107" s="119">
        <f>IF(AND(D107="laag",$D$3=1),0,_xlfn.IFNA(IF(VLOOKUP($B107,Classificatietabel!$B$6:$H$91,$E$5,FALSE)="Ja",1,0),""))</f>
        <v>1</v>
      </c>
      <c r="F107" s="163"/>
      <c r="G107" s="326">
        <f>IF(Plananalyse!G107=1,VLOOKUP(G$5,Kruistabel!$B$6:$F$9,MATCH($C107,Kruistabel!$C$5:$F$5,0)+1,FALSE)+MIN(Kruistabel!$C$15,IF($D107="Ja",Kruistabel!$C$13,0)+IF(G$6="Ja",Kruistabel!$C$14,0)),"")</f>
        <v>28</v>
      </c>
      <c r="H107" s="326">
        <f>IF(Plananalyse!H107=1,VLOOKUP(H$5,Kruistabel!$B$6:$F$9,MATCH($C107,Kruistabel!$C$5:$F$5,0)+1,FALSE)+MIN(Kruistabel!$C$15,IF($D107="Ja",Kruistabel!$C$13,0)+IF(H$6="Ja",Kruistabel!$C$14,0)),"")</f>
        <v>28</v>
      </c>
      <c r="I107" s="326">
        <f>IF(Plananalyse!I107=1,VLOOKUP(I$5,Kruistabel!$B$6:$F$9,MATCH($C107,Kruistabel!$C$5:$F$5,0)+1,FALSE)+MIN(Kruistabel!$C$15,IF($D107="Ja",Kruistabel!$C$13,0)+IF(I$6="Ja",Kruistabel!$C$14,0)),"")</f>
        <v>40</v>
      </c>
      <c r="J107" s="326">
        <f>IF(Plananalyse!J107=1,VLOOKUP(J$5,Kruistabel!$B$6:$F$9,MATCH($C107,Kruistabel!$C$5:$F$5,0)+1,FALSE)+MIN(Kruistabel!$C$15,IF($D107="Ja",Kruistabel!$C$13,0)+IF(J$6="Ja",Kruistabel!$C$14,0)),"")</f>
        <v>28</v>
      </c>
      <c r="K107" s="326">
        <f>IF(Plananalyse!K107=1,VLOOKUP(K$5,Kruistabel!$B$6:$F$9,MATCH($C107,Kruistabel!$C$5:$F$5,0)+1,FALSE)+MIN(Kruistabel!$C$15,IF($D107="Ja",Kruistabel!$C$13,0)+IF(K$6="Ja",Kruistabel!$C$14,0)),"")</f>
        <v>28</v>
      </c>
      <c r="L107" s="326">
        <f>IF(Plananalyse!L107=1,VLOOKUP(L$5,Kruistabel!$B$6:$F$9,MATCH($C107,Kruistabel!$C$5:$F$5,0)+1,FALSE)+MIN(Kruistabel!$C$15,IF($D107="Ja",Kruistabel!$C$13,0)+IF(L$6="Ja",Kruistabel!$C$14,0)),"")</f>
        <v>28</v>
      </c>
      <c r="M107" s="326">
        <f>IF(Plananalyse!M107=1,VLOOKUP(M$5,Kruistabel!$B$6:$F$9,MATCH($C107,Kruistabel!$C$5:$F$5,0)+1,FALSE)+MIN(Kruistabel!$C$15,IF($D107="Ja",Kruistabel!$C$13,0)+IF(M$6="Ja",Kruistabel!$C$14,0)),"")</f>
        <v>44</v>
      </c>
      <c r="N107" s="326">
        <f>IF(Plananalyse!N107=1,VLOOKUP(N$5,Kruistabel!$B$6:$F$9,MATCH($C107,Kruistabel!$C$5:$F$5,0)+1,FALSE)+MIN(Kruistabel!$C$15,IF($D107="Ja",Kruistabel!$C$13,0)+IF(N$6="Ja",Kruistabel!$C$14,0)),"")</f>
        <v>44</v>
      </c>
      <c r="O107" s="326">
        <f>IF(Plananalyse!O107=1,VLOOKUP(O$5,Kruistabel!$B$6:$F$9,MATCH($C107,Kruistabel!$C$5:$F$5,0)+1,FALSE)+MIN(Kruistabel!$C$15,IF($D107="Ja",Kruistabel!$C$13,0)+IF(O$6="Ja",Kruistabel!$C$14,0)),"")</f>
        <v>44</v>
      </c>
      <c r="P107" s="326">
        <f>IF(Plananalyse!P107=1,VLOOKUP(P$5,Kruistabel!$B$6:$F$9,MATCH($C107,Kruistabel!$C$5:$F$5,0)+1,FALSE)+MIN(Kruistabel!$C$15,IF($D107="Ja",Kruistabel!$C$13,0)+IF(P$6="Ja",Kruistabel!$C$14,0)),"")</f>
        <v>48</v>
      </c>
      <c r="Q107" s="326">
        <f>IF(Plananalyse!Q107=1,VLOOKUP(Q$5,Kruistabel!$B$6:$F$9,MATCH($C107,Kruistabel!$C$5:$F$5,0)+1,FALSE)+MIN(Kruistabel!$C$15,IF($D107="Ja",Kruistabel!$C$13,0)+IF(Q$6="Ja",Kruistabel!$C$14,0)),"")</f>
        <v>40</v>
      </c>
      <c r="R107" s="326">
        <f>IF(Plananalyse!R107=1,VLOOKUP(R$5,Kruistabel!$B$6:$F$9,MATCH($C107,Kruistabel!$C$5:$F$5,0)+1,FALSE)+MIN(Kruistabel!$C$15,IF($D107="Ja",Kruistabel!$C$13,0)+IF(R$6="Ja",Kruistabel!$C$14,0)),"")</f>
        <v>44</v>
      </c>
      <c r="S107" s="326">
        <f>IF(Plananalyse!S107=1,VLOOKUP(S$5,Kruistabel!$B$6:$F$9,MATCH($C107,Kruistabel!$C$5:$F$5,0)+1,FALSE)+MIN(Kruistabel!$C$15,IF($D107="Ja",Kruistabel!$C$13,0)+IF(S$6="Ja",Kruistabel!$C$14,0)),"")</f>
        <v>28</v>
      </c>
      <c r="T107" s="326">
        <f>IF(Plananalyse!T107=1,VLOOKUP(T$5,Kruistabel!$B$6:$F$9,MATCH($C107,Kruistabel!$C$5:$F$5,0)+1,FALSE)+MIN(Kruistabel!$C$15,IF($D107="Ja",Kruistabel!$C$13,0)+IF(T$6="Ja",Kruistabel!$C$14,0)),"")</f>
        <v>28</v>
      </c>
      <c r="U107" s="326">
        <f>IF(Plananalyse!U107=1,VLOOKUP(U$5,Kruistabel!$B$6:$F$9,MATCH($C107,Kruistabel!$C$5:$F$5,0)+1,FALSE)+MIN(Kruistabel!$C$15,IF($D107="Ja",Kruistabel!$C$13,0)+IF(U$6="Ja",Kruistabel!$C$14,0)),"")</f>
        <v>28</v>
      </c>
      <c r="V107" s="326">
        <f>IF(Plananalyse!V107=1,VLOOKUP(V$5,Kruistabel!$B$6:$F$9,MATCH($C107,Kruistabel!$C$5:$F$5,0)+1,FALSE)+MIN(Kruistabel!$C$15,IF($D107="Ja",Kruistabel!$C$13,0)+IF(V$6="Ja",Kruistabel!$C$14,0)),"")</f>
        <v>28</v>
      </c>
      <c r="W107" s="326">
        <f>IF(Plananalyse!W107=1,VLOOKUP(W$5,Kruistabel!$B$6:$F$9,MATCH($C107,Kruistabel!$C$5:$F$5,0)+1,FALSE)+MIN(Kruistabel!$C$15,IF($D107="Ja",Kruistabel!$C$13,0)+IF(W$6="Ja",Kruistabel!$C$14,0)),"")</f>
        <v>28</v>
      </c>
      <c r="X107" s="326">
        <f>IF(Plananalyse!X107=1,VLOOKUP(X$5,Kruistabel!$B$6:$F$9,MATCH($C107,Kruistabel!$C$5:$F$5,0)+1,FALSE)+MIN(Kruistabel!$C$15,IF($D107="Ja",Kruistabel!$C$13,0)+IF(X$6="Ja",Kruistabel!$C$14,0)),"")</f>
        <v>28</v>
      </c>
      <c r="Y107" s="326">
        <f>IF(Plananalyse!Y107=1,VLOOKUP(Y$5,Kruistabel!$B$6:$F$9,MATCH($C107,Kruistabel!$C$5:$F$5,0)+1,FALSE)+MIN(Kruistabel!$C$15,IF($D107="Ja",Kruistabel!$C$13,0)+IF(Y$6="Ja",Kruistabel!$C$14,0)),"")</f>
        <v>40</v>
      </c>
      <c r="Z107" s="326">
        <f>IF(Plananalyse!Z107=1,VLOOKUP(Z$5,Kruistabel!$B$6:$F$9,MATCH($C107,Kruistabel!$C$5:$F$5,0)+1,FALSE)+MIN(Kruistabel!$C$15,IF($D107="Ja",Kruistabel!$C$13,0)+IF(Z$6="Ja",Kruistabel!$C$14,0)),"")</f>
        <v>28</v>
      </c>
      <c r="AA107" s="326">
        <f>IF(Plananalyse!AA107=1,VLOOKUP(AA$5,Kruistabel!$B$6:$F$9,MATCH($C107,Kruistabel!$C$5:$F$5,0)+1,FALSE)+MIN(Kruistabel!$C$15,IF($D107="Ja",Kruistabel!$C$13,0)+IF(AA$6="Ja",Kruistabel!$C$14,0)),"")</f>
        <v>28</v>
      </c>
      <c r="AB107" s="326">
        <f>IF(Plananalyse!AB107=1,VLOOKUP(AB$5,Kruistabel!$B$6:$F$9,MATCH($C107,Kruistabel!$C$5:$F$5,0)+1,FALSE)+MIN(Kruistabel!$C$15,IF($D107="Ja",Kruistabel!$C$13,0)+IF(AB$6="Ja",Kruistabel!$C$14,0)),"")</f>
        <v>28</v>
      </c>
      <c r="AC107" s="326">
        <f>IF(Plananalyse!AC107=1,VLOOKUP(AC$5,Kruistabel!$B$6:$F$9,MATCH($C107,Kruistabel!$C$5:$F$5,0)+1,FALSE)+MIN(Kruistabel!$C$15,IF($D107="Ja",Kruistabel!$C$13,0)+IF(AC$6="Ja",Kruistabel!$C$14,0)),"")</f>
        <v>28</v>
      </c>
      <c r="AD107" s="326">
        <f>IF(Plananalyse!AD107=1,VLOOKUP(AD$5,Kruistabel!$B$6:$F$9,MATCH($C107,Kruistabel!$C$5:$F$5,0)+1,FALSE)+MIN(Kruistabel!$C$15,IF($D107="Ja",Kruistabel!$C$13,0)+IF(AD$6="Ja",Kruistabel!$C$14,0)),"")</f>
        <v>28</v>
      </c>
      <c r="AE107" s="326">
        <f>IF(Plananalyse!AE107=1,VLOOKUP(AE$5,Kruistabel!$B$6:$F$9,MATCH($C107,Kruistabel!$C$5:$F$5,0)+1,FALSE)+MIN(Kruistabel!$C$15,IF($D107="Ja",Kruistabel!$C$13,0)+IF(AE$6="Ja",Kruistabel!$C$14,0)),"")</f>
        <v>28</v>
      </c>
      <c r="AF107" s="326">
        <f>IF(Plananalyse!AF107=1,VLOOKUP(AF$5,Kruistabel!$B$6:$F$9,MATCH($C107,Kruistabel!$C$5:$F$5,0)+1,FALSE)+MIN(Kruistabel!$C$15,IF($D107="Ja",Kruistabel!$C$13,0)+IF(AF$6="Ja",Kruistabel!$C$14,0)),"")</f>
        <v>28</v>
      </c>
      <c r="AG107" s="326">
        <f>IF(Plananalyse!AG107=1,VLOOKUP(AG$5,Kruistabel!$B$6:$F$9,MATCH($C107,Kruistabel!$C$5:$F$5,0)+1,FALSE)+MIN(Kruistabel!$C$15,IF($D107="Ja",Kruistabel!$C$13,0)+IF(AG$6="Ja",Kruistabel!$C$14,0)),"")</f>
        <v>28</v>
      </c>
      <c r="AH107" s="326">
        <f>IF(Plananalyse!AH107=1,VLOOKUP(AH$5,Kruistabel!$B$6:$F$9,MATCH($C107,Kruistabel!$C$5:$F$5,0)+1,FALSE)+MIN(Kruistabel!$C$15,IF($D107="Ja",Kruistabel!$C$13,0)+IF(AH$6="Ja",Kruistabel!$C$14,0)),"")</f>
        <v>28</v>
      </c>
      <c r="AI107" s="326">
        <f>IF(Plananalyse!AI107=1,VLOOKUP(AI$5,Kruistabel!$B$6:$F$9,MATCH($C107,Kruistabel!$C$5:$F$5,0)+1,FALSE)+MIN(Kruistabel!$C$15,IF($D107="Ja",Kruistabel!$C$13,0)+IF(AI$6="Ja",Kruistabel!$C$14,0)),"")</f>
        <v>28</v>
      </c>
      <c r="AJ107" s="326">
        <f>IF(Plananalyse!AJ107=1,VLOOKUP(AJ$5,Kruistabel!$B$6:$F$9,MATCH($C107,Kruistabel!$C$5:$F$5,0)+1,FALSE)+MIN(Kruistabel!$C$15,IF($D107="Ja",Kruistabel!$C$13,0)+IF(AJ$6="Ja",Kruistabel!$C$14,0)),"")</f>
        <v>28</v>
      </c>
      <c r="AK107" s="326">
        <f>IF(Plananalyse!AK107=1,VLOOKUP(AK$5,Kruistabel!$B$6:$F$9,MATCH($C107,Kruistabel!$C$5:$F$5,0)+1,FALSE)+MIN(Kruistabel!$C$15,IF($D107="Ja",Kruistabel!$C$13,0)+IF(AK$6="Ja",Kruistabel!$C$14,0)),"")</f>
        <v>42</v>
      </c>
      <c r="AL107" s="326">
        <f>IF(Plananalyse!AL107=1,VLOOKUP(AL$5,Kruistabel!$B$6:$F$9,MATCH($C107,Kruistabel!$C$5:$F$5,0)+1,FALSE)+MIN(Kruistabel!$C$15,IF($D107="Ja",Kruistabel!$C$13,0)+IF(AL$6="Ja",Kruistabel!$C$14,0)),"")</f>
        <v>28</v>
      </c>
      <c r="AM107" s="326">
        <f>IF(Plananalyse!AM107=1,VLOOKUP(AM$5,Kruistabel!$B$6:$F$9,MATCH($C107,Kruistabel!$C$5:$F$5,0)+1,FALSE)+MIN(Kruistabel!$C$15,IF($D107="Ja",Kruistabel!$C$13,0)+IF(AM$6="Ja",Kruistabel!$C$14,0)),"")</f>
        <v>28</v>
      </c>
      <c r="AN107" s="327"/>
      <c r="AO107" s="326">
        <f>IF(Plananalyse!AO107=1,VLOOKUP(AO$5,Kruistabel!$B$6:$F$9,MATCH($C107,Kruistabel!$C$5:$F$5,0)+1,FALSE)+MIN(Kruistabel!$C$15,IF($D107="Ja",Kruistabel!$C$13,0)+IF(AO$6="Ja",Kruistabel!$C$14,0)),"")</f>
        <v>42</v>
      </c>
      <c r="AP107" s="326">
        <f>IF(Plananalyse!AP107=1,VLOOKUP(AP$5,Kruistabel!$B$6:$F$9,MATCH($C107,Kruistabel!$C$5:$F$5,0)+1,FALSE)+MIN(Kruistabel!$C$15,IF($D107="Ja",Kruistabel!$C$13,0)+IF(AP$6="Ja",Kruistabel!$C$14,0)),"")</f>
        <v>42</v>
      </c>
      <c r="AQ107" s="326">
        <f>IF(Plananalyse!AQ107=1,VLOOKUP(AQ$5,Kruistabel!$B$6:$F$9,MATCH($C107,Kruistabel!$C$5:$F$5,0)+1,FALSE)+MIN(Kruistabel!$C$15,IF($D107="Ja",Kruistabel!$C$13,0)+IF(AQ$6="Ja",Kruistabel!$C$14,0)),"")</f>
        <v>42</v>
      </c>
      <c r="AR107" s="326">
        <f>IF(Plananalyse!AR107=1,VLOOKUP(AR$5,Kruistabel!$B$6:$F$9,MATCH($C107,Kruistabel!$C$5:$F$5,0)+1,FALSE)+MIN(Kruistabel!$C$15,IF($D107="Ja",Kruistabel!$C$13,0)+IF(AR$6="Ja",Kruistabel!$C$14,0)),"")</f>
        <v>46</v>
      </c>
      <c r="AS107" s="326">
        <f>IF(Plananalyse!AS107=1,VLOOKUP(AS$5,Kruistabel!$B$6:$F$9,MATCH($C107,Kruistabel!$C$5:$F$5,0)+1,FALSE)+MIN(Kruistabel!$C$15,IF($D107="Ja",Kruistabel!$C$13,0)+IF(AS$6="Ja",Kruistabel!$C$14,0)),"")</f>
        <v>42</v>
      </c>
      <c r="AT107" s="326">
        <f>IF(Plananalyse!AT107=1,VLOOKUP(AT$5,Kruistabel!$B$6:$F$9,MATCH($C107,Kruistabel!$C$5:$F$5,0)+1,FALSE)+MIN(Kruistabel!$C$15,IF($D107="Ja",Kruistabel!$C$13,0)+IF(AT$6="Ja",Kruistabel!$C$14,0)),"")</f>
        <v>46</v>
      </c>
      <c r="AU107" s="326">
        <f>IF(Plananalyse!AU107=1,VLOOKUP(AU$5,Kruistabel!$B$6:$F$9,MATCH($C107,Kruistabel!$C$5:$F$5,0)+1,FALSE)+MIN(Kruistabel!$C$15,IF($D107="Ja",Kruistabel!$C$13,0)+IF(AU$6="Ja",Kruistabel!$C$14,0)),"")</f>
        <v>28</v>
      </c>
      <c r="AV107" s="326">
        <f>IF(Plananalyse!AV107=1,VLOOKUP(AV$5,Kruistabel!$B$6:$F$9,MATCH($C107,Kruistabel!$C$5:$F$5,0)+1,FALSE)+MIN(Kruistabel!$C$15,IF($D107="Ja",Kruistabel!$C$13,0)+IF(AV$6="Ja",Kruistabel!$C$14,0)),"")</f>
        <v>42</v>
      </c>
      <c r="AW107" s="326">
        <f>IF(Plananalyse!AW107=1,VLOOKUP(AW$5,Kruistabel!$B$6:$F$9,MATCH($C107,Kruistabel!$C$5:$F$5,0)+1,FALSE)+MIN(Kruistabel!$C$15,IF($D107="Ja",Kruistabel!$C$13,0)+IF(AW$6="Ja",Kruistabel!$C$14,0)),"")</f>
        <v>28</v>
      </c>
      <c r="AX107" s="326">
        <f>IF(Plananalyse!AX107=1,VLOOKUP(AX$5,Kruistabel!$B$6:$F$9,MATCH($C107,Kruistabel!$C$5:$F$5,0)+1,FALSE)+MIN(Kruistabel!$C$15,IF($D107="Ja",Kruistabel!$C$13,0)+IF(AX$6="Ja",Kruistabel!$C$14,0)),"")</f>
        <v>28</v>
      </c>
      <c r="AY107" s="327"/>
      <c r="AZ107" s="326">
        <f>IF(Plananalyse!AZ107=1,VLOOKUP(AZ$5,Kruistabel!$B$6:$F$9,MATCH($C107,Kruistabel!$C$5:$F$5,0)+1,FALSE)+MIN(Kruistabel!$C$15,IF($D107="Ja",Kruistabel!$C$13,0)+IF(AZ$6="Ja",Kruistabel!$C$14,0)),"")</f>
        <v>28</v>
      </c>
      <c r="BA107" s="326">
        <f>IF(Plananalyse!BA107=1,VLOOKUP(BA$5,Kruistabel!$B$6:$F$9,MATCH($C107,Kruistabel!$C$5:$F$5,0)+1,FALSE)+MIN(Kruistabel!$C$15,IF($D107="Ja",Kruistabel!$C$13,0)+IF(BA$6="Ja",Kruistabel!$C$14,0)),"")</f>
        <v>28</v>
      </c>
      <c r="BB107" s="326">
        <f>IF(Plananalyse!BB107=1,VLOOKUP(BB$5,Kruistabel!$B$6:$F$9,MATCH($C107,Kruistabel!$C$5:$F$5,0)+1,FALSE)+MIN(Kruistabel!$C$15,IF($D107="Ja",Kruistabel!$C$13,0)+IF(BB$6="Ja",Kruistabel!$C$14,0)),"")</f>
        <v>40</v>
      </c>
      <c r="BC107" s="326">
        <f>IF(Plananalyse!BC107=1,VLOOKUP(BC$5,Kruistabel!$B$6:$F$9,MATCH($C107,Kruistabel!$C$5:$F$5,0)+1,FALSE)+MIN(Kruistabel!$C$15,IF($D107="Ja",Kruistabel!$C$13,0)+IF(BC$6="Ja",Kruistabel!$C$14,0)),"")</f>
        <v>40</v>
      </c>
      <c r="BD107" s="326">
        <f>IF(Plananalyse!BD107=1,VLOOKUP(BD$5,Kruistabel!$B$6:$F$9,MATCH($C107,Kruistabel!$C$5:$F$5,0)+1,FALSE)+MIN(Kruistabel!$C$15,IF($D107="Ja",Kruistabel!$C$13,0)+IF(BD$6="Ja",Kruistabel!$C$14,0)),"")</f>
        <v>28</v>
      </c>
      <c r="BE107" s="326">
        <f>IF(Plananalyse!BE107=1,VLOOKUP(BE$5,Kruistabel!$B$6:$F$9,MATCH($C107,Kruistabel!$C$5:$F$5,0)+1,FALSE)+MIN(Kruistabel!$C$15,IF($D107="Ja",Kruistabel!$C$13,0)+IF(BE$6="Ja",Kruistabel!$C$14,0)),"")</f>
        <v>28</v>
      </c>
      <c r="BF107" s="326">
        <f>IF(Plananalyse!BF107=1,VLOOKUP(BF$5,Kruistabel!$B$6:$F$9,MATCH($C107,Kruistabel!$C$5:$F$5,0)+1,FALSE)+MIN(Kruistabel!$C$15,IF($D107="Ja",Kruistabel!$C$13,0)+IF(BF$6="Ja",Kruistabel!$C$14,0)),"")</f>
        <v>28</v>
      </c>
      <c r="BG107" s="326">
        <f>IF(Plananalyse!BG107=1,VLOOKUP(BG$5,Kruistabel!$B$6:$F$9,MATCH($C107,Kruistabel!$C$5:$F$5,0)+1,FALSE)+MIN(Kruistabel!$C$15,IF($D107="Ja",Kruistabel!$C$13,0)+IF(BG$6="Ja",Kruistabel!$C$14,0)),"")</f>
        <v>28</v>
      </c>
      <c r="BH107" s="326">
        <f>IF(Plananalyse!BH107=1,VLOOKUP(BH$5,Kruistabel!$B$6:$F$9,MATCH($C107,Kruistabel!$C$5:$F$5,0)+1,FALSE)+MIN(Kruistabel!$C$15,IF($D107="Ja",Kruistabel!$C$13,0)+IF(BH$6="Ja",Kruistabel!$C$14,0)),"")</f>
        <v>28</v>
      </c>
      <c r="BI107" s="327"/>
      <c r="BJ107" s="326" t="e">
        <f>IF(Plananalyse!BJ107=1,VLOOKUP(BJ$5,Kruistabel!$B$6:$F$9,MATCH($C107,Kruistabel!$C$5:$F$5,0)+1,FALSE)+MIN(Kruistabel!$C$15,IF($D107="Ja",Kruistabel!$C$13,0)+IF(BJ$6="Ja",Kruistabel!$C$14,0)),"")</f>
        <v>#N/A</v>
      </c>
      <c r="BK107" s="326" t="e">
        <f>IF(Plananalyse!BK107=1,VLOOKUP(BK$5,Kruistabel!$B$6:$F$9,MATCH($C107,Kruistabel!$C$5:$F$5,0)+1,FALSE)+MIN(Kruistabel!$C$15,IF($D107="Ja",Kruistabel!$C$13,0)+IF(BK$6="Ja",Kruistabel!$C$14,0)),"")</f>
        <v>#N/A</v>
      </c>
      <c r="BL107" s="326" t="e">
        <f>IF(Plananalyse!BL107=1,VLOOKUP(BL$5,Kruistabel!$B$6:$F$9,MATCH($C107,Kruistabel!$C$5:$F$5,0)+1,FALSE)+MIN(Kruistabel!$C$15,IF($D107="Ja",Kruistabel!$C$13,0)+IF(BL$6="Ja",Kruistabel!$C$14,0)),"")</f>
        <v>#N/A</v>
      </c>
      <c r="BM107" s="326" t="e">
        <f>IF(Plananalyse!BM107=1,VLOOKUP(BM$5,Kruistabel!$B$6:$F$9,MATCH($C107,Kruistabel!$C$5:$F$5,0)+1,FALSE)+MIN(Kruistabel!$C$15,IF($D107="Ja",Kruistabel!$C$13,0)+IF(BM$6="Ja",Kruistabel!$C$14,0)),"")</f>
        <v>#N/A</v>
      </c>
      <c r="BN107" s="326" t="e">
        <f>IF(Plananalyse!BN107=1,VLOOKUP(BN$5,Kruistabel!$B$6:$F$9,MATCH($C107,Kruistabel!$C$5:$F$5,0)+1,FALSE)+MIN(Kruistabel!$C$15,IF($D107="Ja",Kruistabel!$C$13,0)+IF(BN$6="Ja",Kruistabel!$C$14,0)),"")</f>
        <v>#N/A</v>
      </c>
      <c r="BO107" s="326" t="e">
        <f>IF(Plananalyse!BO107=1,VLOOKUP(BO$5,Kruistabel!$B$6:$F$9,MATCH($C107,Kruistabel!$C$5:$F$5,0)+1,FALSE)+MIN(Kruistabel!$C$15,IF($D107="Ja",Kruistabel!$C$13,0)+IF(BO$6="Ja",Kruistabel!$C$14,0)),"")</f>
        <v>#N/A</v>
      </c>
      <c r="BP107" s="326" t="e">
        <f>IF(Plananalyse!BP107=1,VLOOKUP(BP$5,Kruistabel!$B$6:$F$9,MATCH($C107,Kruistabel!$C$5:$F$5,0)+1,FALSE)+MIN(Kruistabel!$C$15,IF($D107="Ja",Kruistabel!$C$13,0)+IF(BP$6="Ja",Kruistabel!$C$14,0)),"")</f>
        <v>#N/A</v>
      </c>
      <c r="BQ107" s="326" t="e">
        <f>IF(Plananalyse!BQ107=1,VLOOKUP(BQ$5,Kruistabel!$B$6:$F$9,MATCH($C107,Kruistabel!$C$5:$F$5,0)+1,FALSE)+MIN(Kruistabel!$C$15,IF($D107="Ja",Kruistabel!$C$13,0)+IF(BQ$6="Ja",Kruistabel!$C$14,0)),"")</f>
        <v>#N/A</v>
      </c>
      <c r="BR107" s="326" t="e">
        <f>IF(Plananalyse!BR107=1,VLOOKUP(BR$5,Kruistabel!$B$6:$F$9,MATCH($C107,Kruistabel!$C$5:$F$5,0)+1,FALSE)+MIN(Kruistabel!$C$15,IF($D107="Ja",Kruistabel!$C$13,0)+IF(BR$6="Ja",Kruistabel!$C$14,0)),"")</f>
        <v>#REF!</v>
      </c>
      <c r="BS107" s="326" t="e">
        <f>IF(Plananalyse!BS107=1,VLOOKUP(BS$5,Kruistabel!$B$6:$F$9,MATCH($C107,Kruistabel!$C$5:$F$5,0)+1,FALSE)+MIN(Kruistabel!$C$15,IF($D107="Ja",Kruistabel!$C$13,0)+IF(BS$6="Ja",Kruistabel!$C$14,0)),"")</f>
        <v>#REF!</v>
      </c>
      <c r="BT107" s="65"/>
      <c r="BU107" s="231">
        <f>IF(Plananalyse!BU107=1,VLOOKUP(BU$5,Kruistabel!$B$6:$F$9,MATCH($C107,Kruistabel!$C$5:$F$5,0)+1,FALSE)+MIN(Kruistabel!$C$15,IF($D107="Ja",Kruistabel!$C$13,0)+IF(BU$6="Ja",Kruistabel!$C$14,0)),"")</f>
        <v>28</v>
      </c>
      <c r="BV107" s="326">
        <f>IF(Plananalyse!BV107=1,VLOOKUP(BV$5,Kruistabel!$B$6:$F$9,MATCH($C107,Kruistabel!$C$5:$F$5,0)+1,FALSE)+MIN(Kruistabel!$C$15,IF($D107="Ja",Kruistabel!$C$13,0)+IF(BV$6="Ja",Kruistabel!$C$14,0)),"")</f>
        <v>44</v>
      </c>
      <c r="BW107" s="326">
        <f>IF(Plananalyse!BW107=1,VLOOKUP(BW$5,Kruistabel!$B$6:$F$9,MATCH($C107,Kruistabel!$C$5:$F$5,0)+1,FALSE)+MIN(Kruistabel!$C$15,IF($D107="Ja",Kruistabel!$C$13,0)+IF(BW$6="Ja",Kruistabel!$C$14,0)),"")</f>
        <v>28</v>
      </c>
      <c r="BX107" s="326">
        <f>IF(Plananalyse!BX107=1,VLOOKUP(BX$5,Kruistabel!$B$6:$F$9,MATCH($C107,Kruistabel!$C$5:$F$5,0)+1,FALSE)+MIN(Kruistabel!$C$15,IF($D107="Ja",Kruistabel!$C$13,0)+IF(BX$6="Ja",Kruistabel!$C$14,0)),"")</f>
        <v>28</v>
      </c>
      <c r="BY107" s="327"/>
      <c r="BZ107" s="326" t="e">
        <f>IF(Plananalyse!BZ107=1,VLOOKUP(BZ$5,Kruistabel!$B$6:$F$9,MATCH($C107,Kruistabel!$C$5:$F$5,0)+1,FALSE)+MIN(Kruistabel!$C$15,IF($D107="Ja",Kruistabel!$C$13,0)+IF(BZ$6="Ja",Kruistabel!$C$14,0)),"")</f>
        <v>#N/A</v>
      </c>
      <c r="CA107" s="326" t="e">
        <f>IF(Plananalyse!CA107=1,VLOOKUP(CA$5,Kruistabel!$B$6:$F$9,MATCH($C107,Kruistabel!$C$5:$F$5,0)+1,FALSE)+MIN(Kruistabel!$C$15,IF($D107="Ja",Kruistabel!$C$13,0)+IF(CA$6="Ja",Kruistabel!$C$14,0)),"")</f>
        <v>#N/A</v>
      </c>
      <c r="CB107" s="326" t="e">
        <f>IF(Plananalyse!CB107=1,VLOOKUP(CB$5,Kruistabel!$B$6:$F$9,MATCH($C107,Kruistabel!$C$5:$F$5,0)+1,FALSE)+MIN(Kruistabel!$C$15,IF($D107="Ja",Kruistabel!$C$13,0)+IF(CB$6="Ja",Kruistabel!$C$14,0)),"")</f>
        <v>#N/A</v>
      </c>
      <c r="CC107" s="326" t="e">
        <f>IF(Plananalyse!CC107=1,VLOOKUP(CC$5,Kruistabel!$B$6:$F$9,MATCH($C107,Kruistabel!$C$5:$F$5,0)+1,FALSE)+MIN(Kruistabel!$C$15,IF($D107="Ja",Kruistabel!$C$13,0)+IF(CC$6="Ja",Kruistabel!$C$14,0)),"")</f>
        <v>#N/A</v>
      </c>
      <c r="CD107" s="326" t="e">
        <f>IF(Plananalyse!CD107=1,VLOOKUP(CD$5,Kruistabel!$B$6:$F$9,MATCH($C107,Kruistabel!$C$5:$F$5,0)+1,FALSE)+MIN(Kruistabel!$C$15,IF($D107="Ja",Kruistabel!$C$13,0)+IF(CD$6="Ja",Kruistabel!$C$14,0)),"")</f>
        <v>#N/A</v>
      </c>
      <c r="CE107" s="326" t="e">
        <f>IF(Plananalyse!CE107=1,VLOOKUP(CE$5,Kruistabel!$B$6:$F$9,MATCH($C107,Kruistabel!$C$5:$F$5,0)+1,FALSE)+MIN(Kruistabel!$C$15,IF($D107="Ja",Kruistabel!$C$13,0)+IF(CE$6="Ja",Kruistabel!$C$14,0)),"")</f>
        <v>#N/A</v>
      </c>
      <c r="CF107" s="326" t="e">
        <f>IF(Plananalyse!CF107=1,VLOOKUP(CF$5,Kruistabel!$B$6:$F$9,MATCH($C107,Kruistabel!$C$5:$F$5,0)+1,FALSE)+MIN(Kruistabel!$C$15,IF($D107="Ja",Kruistabel!$C$13,0)+IF(CF$6="Ja",Kruistabel!$C$14,0)),"")</f>
        <v>#N/A</v>
      </c>
      <c r="CG107" s="326" t="e">
        <f>IF(Plananalyse!CG107=1,VLOOKUP(CG$5,Kruistabel!$B$6:$F$9,MATCH($C107,Kruistabel!$C$5:$F$5,0)+1,FALSE)+MIN(Kruistabel!$C$15,IF($D107="Ja",Kruistabel!$C$13,0)+IF(CG$6="Ja",Kruistabel!$C$14,0)),"")</f>
        <v>#REF!</v>
      </c>
      <c r="CH107" s="326" t="e">
        <f>IF(Plananalyse!CH107=1,VLOOKUP(CH$5,Kruistabel!$B$6:$F$9,MATCH($C107,Kruistabel!$C$5:$F$5,0)+1,FALSE)+MIN(Kruistabel!$C$15,IF($D107="Ja",Kruistabel!$C$13,0)+IF(CH$6="Ja",Kruistabel!$C$14,0)),"")</f>
        <v>#REF!</v>
      </c>
      <c r="CI107" s="65"/>
      <c r="CJ107" s="326">
        <f>IF(Plananalyse!CJ107=1,VLOOKUP(CJ$5,Kruistabel!$B$6:$F$9,MATCH($C107,Kruistabel!$C$5:$F$5,0)+1,FALSE)+MIN(Kruistabel!$C$15,IF($D107="Ja",Kruistabel!$C$13,0)+IF(CJ$6="Ja",Kruistabel!$C$14,0)),"")</f>
        <v>44</v>
      </c>
      <c r="CK107" s="326">
        <f>IF(Plananalyse!CK107=1,VLOOKUP(CK$5,Kruistabel!$B$6:$F$9,MATCH($C107,Kruistabel!$C$5:$F$5,0)+1,FALSE)+MIN(Kruistabel!$C$15,IF($D107="Ja",Kruistabel!$C$13,0)+IF(CK$6="Ja",Kruistabel!$C$14,0)),"")</f>
        <v>44</v>
      </c>
      <c r="CL107" s="326">
        <f>IF(Plananalyse!CL107=1,VLOOKUP(CL$5,Kruistabel!$B$6:$F$9,MATCH($C107,Kruistabel!$C$5:$F$5,0)+1,FALSE)+MIN(Kruistabel!$C$15,IF($D107="Ja",Kruistabel!$C$13,0)+IF(CL$6="Ja",Kruistabel!$C$14,0)),"")</f>
        <v>28</v>
      </c>
      <c r="CM107" s="326">
        <f>IF(Plananalyse!CM107=1,VLOOKUP(CM$5,Kruistabel!$B$6:$F$9,MATCH($C107,Kruistabel!$C$5:$F$5,0)+1,FALSE)+MIN(Kruistabel!$C$15,IF($D107="Ja",Kruistabel!$C$13,0)+IF(CM$6="Ja",Kruistabel!$C$14,0)),"")</f>
        <v>48</v>
      </c>
      <c r="CN107" s="326">
        <f>IF(Plananalyse!CN107=1,VLOOKUP(CN$5,Kruistabel!$B$6:$F$9,MATCH($C107,Kruistabel!$C$5:$F$5,0)+1,FALSE)+MIN(Kruistabel!$C$15,IF($D107="Ja",Kruistabel!$C$13,0)+IF(CN$6="Ja",Kruistabel!$C$14,0)),"")</f>
        <v>48</v>
      </c>
      <c r="CO107" s="326">
        <f>IF(Plananalyse!CO107=1,VLOOKUP(CO$5,Kruistabel!$B$6:$F$9,MATCH($C107,Kruistabel!$C$5:$F$5,0)+1,FALSE)+MIN(Kruistabel!$C$15,IF($D107="Ja",Kruistabel!$C$13,0)+IF(CO$6="Ja",Kruistabel!$C$14,0)),"")</f>
        <v>40</v>
      </c>
      <c r="CP107" s="326">
        <f>IF(Plananalyse!CP107=1,VLOOKUP(CP$5,Kruistabel!$B$6:$F$9,MATCH($C107,Kruistabel!$C$5:$F$5,0)+1,FALSE)+MIN(Kruistabel!$C$15,IF($D107="Ja",Kruistabel!$C$13,0)+IF(CP$6="Ja",Kruistabel!$C$14,0)),"")</f>
        <v>44</v>
      </c>
      <c r="CQ107" s="326">
        <f>IF(Plananalyse!CQ107=1,VLOOKUP(CQ$5,Kruistabel!$B$6:$F$9,MATCH($C107,Kruistabel!$C$5:$F$5,0)+1,FALSE)+MIN(Kruistabel!$C$15,IF($D107="Ja",Kruistabel!$C$13,0)+IF(CQ$6="Ja",Kruistabel!$C$14,0)),"")</f>
        <v>40</v>
      </c>
      <c r="CR107" s="326">
        <f>IF(Plananalyse!CR107=1,VLOOKUP(CR$5,Kruistabel!$B$6:$F$9,MATCH($C107,Kruistabel!$C$5:$F$5,0)+1,FALSE)+MIN(Kruistabel!$C$15,IF($D107="Ja",Kruistabel!$C$13,0)+IF(CR$6="Ja",Kruistabel!$C$14,0)),"")</f>
        <v>42</v>
      </c>
      <c r="CS107" s="326">
        <f>IF(Plananalyse!CS107=1,VLOOKUP(CS$5,Kruistabel!$B$6:$F$9,MATCH($C107,Kruistabel!$C$5:$F$5,0)+1,FALSE)+MIN(Kruistabel!$C$15,IF($D107="Ja",Kruistabel!$C$13,0)+IF(CS$6="Ja",Kruistabel!$C$14,0)),"")</f>
        <v>44</v>
      </c>
      <c r="CT107" s="326">
        <f>IF(Plananalyse!CT107=1,VLOOKUP(CT$5,Kruistabel!$B$6:$F$9,MATCH($C107,Kruistabel!$C$5:$F$5,0)+1,FALSE)+MIN(Kruistabel!$C$15,IF($D107="Ja",Kruistabel!$C$13,0)+IF(CT$6="Ja",Kruistabel!$C$14,0)),"")</f>
        <v>44</v>
      </c>
      <c r="CU107" s="326">
        <f>IF(Plananalyse!CU107=1,VLOOKUP(CU$5,Kruistabel!$B$6:$F$9,MATCH($C107,Kruistabel!$C$5:$F$5,0)+1,FALSE)+MIN(Kruistabel!$C$15,IF($D107="Ja",Kruistabel!$C$13,0)+IF(CU$6="Ja",Kruistabel!$C$14,0)),"")</f>
        <v>40</v>
      </c>
      <c r="CV107" s="326">
        <f>IF(Plananalyse!CV107=1,VLOOKUP(CV$5,Kruistabel!$B$6:$F$9,MATCH($C107,Kruistabel!$C$5:$F$5,0)+1,FALSE)+MIN(Kruistabel!$C$15,IF($D107="Ja",Kruistabel!$C$13,0)+IF(CV$6="Ja",Kruistabel!$C$14,0)),"")</f>
        <v>40</v>
      </c>
      <c r="CW107" s="326">
        <f ca="1">IF(Plananalyse!CW107=1,VLOOKUP(CW$5,Kruistabel!$B$6:$F$9,MATCH($C107,Kruistabel!$C$5:$F$5,0)+1,FALSE)+MIN(Kruistabel!$C$15,IF($D107="Ja",Kruistabel!$C$13,0)+IF(CW$6="Ja",Kruistabel!$C$14,0)),"")</f>
        <v>44</v>
      </c>
      <c r="CX107" s="326">
        <f ca="1">IF(Plananalyse!CX107=1,VLOOKUP(CX$5,Kruistabel!$B$6:$F$9,MATCH($C107,Kruistabel!$C$5:$F$5,0)+1,FALSE)+MIN(Kruistabel!$C$15,IF($D107="Ja",Kruistabel!$C$13,0)+IF(CX$6="Ja",Kruistabel!$C$14,0)),"")</f>
        <v>28</v>
      </c>
      <c r="CY107" s="326">
        <f ca="1">IF(Plananalyse!CY107=1,VLOOKUP(CY$5,Kruistabel!$B$6:$F$9,MATCH($C107,Kruistabel!$C$5:$F$5,0)+1,FALSE)+MIN(Kruistabel!$C$15,IF($D107="Ja",Kruistabel!$C$13,0)+IF(CY$6="Ja",Kruistabel!$C$14,0)),"")</f>
        <v>40</v>
      </c>
      <c r="CZ107" s="326">
        <f ca="1">IF(Plananalyse!CZ107=1,VLOOKUP(CZ$5,Kruistabel!$B$6:$F$9,MATCH($C107,Kruistabel!$C$5:$F$5,0)+1,FALSE)+MIN(Kruistabel!$C$15,IF($D107="Ja",Kruistabel!$C$13,0)+IF(CZ$6="Ja",Kruistabel!$C$14,0)),"")</f>
        <v>40</v>
      </c>
      <c r="DA107" s="326">
        <f ca="1">IF(Plananalyse!DA107=1,VLOOKUP(DA$5,Kruistabel!$B$6:$F$9,MATCH($C107,Kruistabel!$C$5:$F$5,0)+1,FALSE)+MIN(Kruistabel!$C$15,IF($D107="Ja",Kruistabel!$C$13,0)+IF(DA$6="Ja",Kruistabel!$C$14,0)),"")</f>
        <v>40</v>
      </c>
      <c r="DB107" s="326">
        <f ca="1">IF(Plananalyse!DB107=1,VLOOKUP(DB$5,Kruistabel!$B$6:$F$9,MATCH($C107,Kruistabel!$C$5:$F$5,0)+1,FALSE)+MIN(Kruistabel!$C$15,IF($D107="Ja",Kruistabel!$C$13,0)+IF(DB$6="Ja",Kruistabel!$C$14,0)),"")</f>
        <v>28</v>
      </c>
      <c r="DC107" s="326">
        <f ca="1">IF(Plananalyse!DC107=1,VLOOKUP(DC$5,Kruistabel!$B$6:$F$9,MATCH($C107,Kruistabel!$C$5:$F$5,0)+1,FALSE)+MIN(Kruistabel!$C$15,IF($D107="Ja",Kruistabel!$C$13,0)+IF(DC$6="Ja",Kruistabel!$C$14,0)),"")</f>
        <v>28</v>
      </c>
      <c r="DD107" s="327"/>
      <c r="DE107" s="326" t="e">
        <f ca="1">IF(Plananalyse!DE107=1,VLOOKUP(DE$5,Kruistabel!$B$6:$F$9,MATCH($C107,Kruistabel!$C$5:$F$5,0)+1,FALSE)+MIN(Kruistabel!$C$15,IF($D107="Ja",Kruistabel!$C$13,0)+IF(DE$6="Ja",Kruistabel!$C$14,0)),"")</f>
        <v>#N/A</v>
      </c>
      <c r="DF107" s="326" t="e">
        <f ca="1">IF(Plananalyse!DF107=1,VLOOKUP(DF$5,Kruistabel!$B$6:$F$9,MATCH($C107,Kruistabel!$C$5:$F$5,0)+1,FALSE)+MIN(Kruistabel!$C$15,IF($D107="Ja",Kruistabel!$C$13,0)+IF(DF$6="Ja",Kruistabel!$C$14,0)),"")</f>
        <v>#N/A</v>
      </c>
      <c r="DG107" s="326" t="e">
        <f ca="1">IF(Plananalyse!DG107=1,VLOOKUP(DG$5,Kruistabel!$B$6:$F$9,MATCH($C107,Kruistabel!$C$5:$F$5,0)+1,FALSE)+MIN(Kruistabel!$C$15,IF($D107="Ja",Kruistabel!$C$13,0)+IF(DG$6="Ja",Kruistabel!$C$14,0)),"")</f>
        <v>#N/A</v>
      </c>
      <c r="DH107" s="326" t="e">
        <f ca="1">IF(Plananalyse!DH107=1,VLOOKUP(DH$5,Kruistabel!$B$6:$F$9,MATCH($C107,Kruistabel!$C$5:$F$5,0)+1,FALSE)+MIN(Kruistabel!$C$15,IF($D107="Ja",Kruistabel!$C$13,0)+IF(DH$6="Ja",Kruistabel!$C$14,0)),"")</f>
        <v>#N/A</v>
      </c>
      <c r="DI107" s="326" t="e">
        <f ca="1">IF(Plananalyse!DI107=1,VLOOKUP(DI$5,Kruistabel!$B$6:$F$9,MATCH($C107,Kruistabel!$C$5:$F$5,0)+1,FALSE)+MIN(Kruistabel!$C$15,IF($D107="Ja",Kruistabel!$C$13,0)+IF(DI$6="Ja",Kruistabel!$C$14,0)),"")</f>
        <v>#N/A</v>
      </c>
      <c r="DJ107" s="326" t="e">
        <f ca="1">IF(Plananalyse!DJ107=1,VLOOKUP(DJ$5,Kruistabel!$B$6:$F$9,MATCH($C107,Kruistabel!$C$5:$F$5,0)+1,FALSE)+MIN(Kruistabel!$C$15,IF($D107="Ja",Kruistabel!$C$13,0)+IF(DJ$6="Ja",Kruistabel!$C$14,0)),"")</f>
        <v>#N/A</v>
      </c>
      <c r="DK107" s="326" t="e">
        <f ca="1">IF(Plananalyse!DK107=1,VLOOKUP(DK$5,Kruistabel!$B$6:$F$9,MATCH($C107,Kruistabel!$C$5:$F$5,0)+1,FALSE)+MIN(Kruistabel!$C$15,IF($D107="Ja",Kruistabel!$C$13,0)+IF(DK$6="Ja",Kruistabel!$C$14,0)),"")</f>
        <v>#REF!</v>
      </c>
      <c r="DL107" s="326" t="e">
        <f ca="1">IF(Plananalyse!DL107=1,VLOOKUP(DL$5,Kruistabel!$B$6:$F$9,MATCH($C107,Kruistabel!$C$5:$F$5,0)+1,FALSE)+MIN(Kruistabel!$C$15,IF($D107="Ja",Kruistabel!$C$13,0)+IF(DL$6="Ja",Kruistabel!$C$14,0)),"")</f>
        <v>#REF!</v>
      </c>
      <c r="DM107" s="327"/>
      <c r="DN107" s="326" t="e">
        <f ca="1">IF(Plananalyse!DN107=1,VLOOKUP(DN$5,Kruistabel!$B$6:$F$9,MATCH($C107,Kruistabel!$C$5:$F$5,0)+1,FALSE)+MIN(Kruistabel!$C$15,IF($D107="Ja",Kruistabel!$C$13,0)+IF(DN$6="Ja",Kruistabel!$C$14,0)),"")</f>
        <v>#N/A</v>
      </c>
      <c r="DO107" s="326" t="e">
        <f ca="1">IF(Plananalyse!DO107=1,VLOOKUP(DO$5,Kruistabel!$B$6:$F$9,MATCH($C107,Kruistabel!$C$5:$F$5,0)+1,FALSE)+MIN(Kruistabel!$C$15,IF($D107="Ja",Kruistabel!$C$13,0)+IF(DO$6="Ja",Kruistabel!$C$14,0)),"")</f>
        <v>#N/A</v>
      </c>
      <c r="DP107" s="326" t="e">
        <f ca="1">IF(Plananalyse!DP107=1,VLOOKUP(DP$5,Kruistabel!$B$6:$F$9,MATCH($C107,Kruistabel!$C$5:$F$5,0)+1,FALSE)+MIN(Kruistabel!$C$15,IF($D107="Ja",Kruistabel!$C$13,0)+IF(DP$6="Ja",Kruistabel!$C$14,0)),"")</f>
        <v>#N/A</v>
      </c>
      <c r="DQ107" s="326" t="e">
        <f ca="1">IF(Plananalyse!DQ107=1,VLOOKUP(DQ$5,Kruistabel!$B$6:$F$9,MATCH($C107,Kruistabel!$C$5:$F$5,0)+1,FALSE)+MIN(Kruistabel!$C$15,IF($D107="Ja",Kruistabel!$C$13,0)+IF(DQ$6="Ja",Kruistabel!$C$14,0)),"")</f>
        <v>#N/A</v>
      </c>
      <c r="DR107" s="326" t="e">
        <f ca="1">IF(Plananalyse!DR107=1,VLOOKUP(DR$5,Kruistabel!$B$6:$F$9,MATCH($C107,Kruistabel!$C$5:$F$5,0)+1,FALSE)+MIN(Kruistabel!$C$15,IF($D107="Ja",Kruistabel!$C$13,0)+IF(DR$6="Ja",Kruistabel!$C$14,0)),"")</f>
        <v>#N/A</v>
      </c>
      <c r="DS107" s="326" t="e">
        <f ca="1">IF(Plananalyse!DS107=1,VLOOKUP(DS$5,Kruistabel!$B$6:$F$9,MATCH($C107,Kruistabel!$C$5:$F$5,0)+1,FALSE)+MIN(Kruistabel!$C$15,IF($D107="Ja",Kruistabel!$C$13,0)+IF(DS$6="Ja",Kruistabel!$C$14,0)),"")</f>
        <v>#N/A</v>
      </c>
      <c r="DT107" s="326" t="e">
        <f ca="1">IF(Plananalyse!DT107=1,VLOOKUP(DT$5,Kruistabel!$B$6:$F$9,MATCH($C107,Kruistabel!$C$5:$F$5,0)+1,FALSE)+MIN(Kruistabel!$C$15,IF($D107="Ja",Kruistabel!$C$13,0)+IF(DT$6="Ja",Kruistabel!$C$14,0)),"")</f>
        <v>#N/A</v>
      </c>
      <c r="DU107" s="326" t="e">
        <f ca="1">IF(Plananalyse!DU107=1,VLOOKUP(DU$5,Kruistabel!$B$6:$F$9,MATCH($C107,Kruistabel!$C$5:$F$5,0)+1,FALSE)+MIN(Kruistabel!$C$15,IF($D107="Ja",Kruistabel!$C$13,0)+IF(DU$6="Ja",Kruistabel!$C$14,0)),"")</f>
        <v>#N/A</v>
      </c>
      <c r="DV107" s="326" t="e">
        <f ca="1">IF(Plananalyse!DV107=1,VLOOKUP(DV$5,Kruistabel!$B$6:$F$9,MATCH($C107,Kruistabel!$C$5:$F$5,0)+1,FALSE)+MIN(Kruistabel!$C$15,IF($D107="Ja",Kruistabel!$C$13,0)+IF(DV$6="Ja",Kruistabel!$C$14,0)),"")</f>
        <v>#N/A</v>
      </c>
      <c r="DW107" s="326" t="e">
        <f ca="1">IF(Plananalyse!DW107=1,VLOOKUP(DW$5,Kruistabel!$B$6:$F$9,MATCH($C107,Kruistabel!$C$5:$F$5,0)+1,FALSE)+MIN(Kruistabel!$C$15,IF($D107="Ja",Kruistabel!$C$13,0)+IF(DW$6="Ja",Kruistabel!$C$14,0)),"")</f>
        <v>#REF!</v>
      </c>
      <c r="DX107" s="326" t="e">
        <f ca="1">IF(Plananalyse!DX107=1,VLOOKUP(DX$5,Kruistabel!$B$6:$F$9,MATCH($C107,Kruistabel!$C$5:$F$5,0)+1,FALSE)+MIN(Kruistabel!$C$15,IF($D107="Ja",Kruistabel!$C$13,0)+IF(DX$6="Ja",Kruistabel!$C$14,0)),"")</f>
        <v>#REF!</v>
      </c>
      <c r="DY107" s="327"/>
      <c r="DZ107" s="326" t="e">
        <f ca="1">IF(Plananalyse!DZ107=1,VLOOKUP(DZ$5,Kruistabel!$B$6:$F$9,MATCH($C107,Kruistabel!$C$5:$F$5,0)+1,FALSE)+MIN(Kruistabel!$C$15,IF($D107="Ja",Kruistabel!$C$13,0)+IF(DZ$6="Ja",Kruistabel!$C$14,0)),"")</f>
        <v>#N/A</v>
      </c>
      <c r="EA107" s="326" t="e">
        <f ca="1">IF(Plananalyse!EA107=1,VLOOKUP(EA$5,Kruistabel!$B$6:$F$9,MATCH($C107,Kruistabel!$C$5:$F$5,0)+1,FALSE)+MIN(Kruistabel!$C$15,IF($D107="Ja",Kruistabel!$C$13,0)+IF(EA$6="Ja",Kruistabel!$C$14,0)),"")</f>
        <v>#N/A</v>
      </c>
      <c r="EB107" s="326" t="e">
        <f ca="1">IF(Plananalyse!EB107=1,VLOOKUP(EB$5,Kruistabel!$B$6:$F$9,MATCH($C107,Kruistabel!$C$5:$F$5,0)+1,FALSE)+MIN(Kruistabel!$C$15,IF($D107="Ja",Kruistabel!$C$13,0)+IF(EB$6="Ja",Kruistabel!$C$14,0)),"")</f>
        <v>#REF!</v>
      </c>
      <c r="EC107" s="326" t="e">
        <f ca="1">IF(Plananalyse!EC107=1,VLOOKUP(EC$5,Kruistabel!$B$6:$F$9,MATCH($C107,Kruistabel!$C$5:$F$5,0)+1,FALSE)+MIN(Kruistabel!$C$15,IF($D107="Ja",Kruistabel!$C$13,0)+IF(EC$6="Ja",Kruistabel!$C$14,0)),"")</f>
        <v>#REF!</v>
      </c>
      <c r="ED107" s="327"/>
      <c r="EE107" s="326" t="e">
        <f ca="1">IF(Plananalyse!EE107=1,VLOOKUP(EE$5,Kruistabel!$B$6:$F$9,MATCH($C107,Kruistabel!$C$5:$F$5,0)+1,FALSE)+MIN(Kruistabel!$C$15,IF($D107="Ja",Kruistabel!$C$13,0)+IF(EE$6="Ja",Kruistabel!$C$14,0)),"")</f>
        <v>#N/A</v>
      </c>
      <c r="EF107" s="326" t="e">
        <f ca="1">IF(Plananalyse!EF107=1,VLOOKUP(EF$5,Kruistabel!$B$6:$F$9,MATCH($C107,Kruistabel!$C$5:$F$5,0)+1,FALSE)+MIN(Kruistabel!$C$15,IF($D107="Ja",Kruistabel!$C$13,0)+IF(EF$6="Ja",Kruistabel!$C$14,0)),"")</f>
        <v>#N/A</v>
      </c>
      <c r="EG107" s="326" t="e">
        <f ca="1">IF(Plananalyse!EG107=1,VLOOKUP(EG$5,Kruistabel!$B$6:$F$9,MATCH($C107,Kruistabel!$C$5:$F$5,0)+1,FALSE)+MIN(Kruistabel!$C$15,IF($D107="Ja",Kruistabel!$C$13,0)+IF(EG$6="Ja",Kruistabel!$C$14,0)),"")</f>
        <v>#N/A</v>
      </c>
      <c r="EH107" s="326" t="e">
        <f ca="1">IF(Plananalyse!EH107=1,VLOOKUP(EH$5,Kruistabel!$B$6:$F$9,MATCH($C107,Kruistabel!$C$5:$F$5,0)+1,FALSE)+MIN(Kruistabel!$C$15,IF($D107="Ja",Kruistabel!$C$13,0)+IF(EH$6="Ja",Kruistabel!$C$14,0)),"")</f>
        <v>#REF!</v>
      </c>
      <c r="EI107" s="326" t="e">
        <f ca="1">IF(Plananalyse!EI107=1,VLOOKUP(EI$5,Kruistabel!$B$6:$F$9,MATCH($C107,Kruistabel!$C$5:$F$5,0)+1,FALSE)+MIN(Kruistabel!$C$15,IF($D107="Ja",Kruistabel!$C$13,0)+IF(EI$6="Ja",Kruistabel!$C$14,0)),"")</f>
        <v>#REF!</v>
      </c>
      <c r="EJ107" s="331" t="str">
        <f>IF(Plananalyse!EJ107=1,VLOOKUP(EJ$5,Kruistabel!$B$6:$F$9,MATCH($C107,Kruistabel!$C$5:$F$5,0)+1,FALSE)+MIN(Kruistabel!$C$15,IF($D107="Ja",Kruistabel!$C$13,0)+IF(EJ$6="Ja",Kruistabel!$C$14,0)),"")</f>
        <v/>
      </c>
      <c r="EK107" s="164"/>
      <c r="EL107" s="164"/>
      <c r="EM107" s="164"/>
      <c r="EN107" s="164"/>
    </row>
    <row r="108" spans="2:144">
      <c r="B108" s="337" t="s">
        <v>210</v>
      </c>
      <c r="C108" s="160" t="str">
        <f>_xlfn.IFNA(VLOOKUP($B108,Classificatietabel!$B$6:$I$91,C$7,FALSE),"")</f>
        <v>normaal</v>
      </c>
      <c r="D108" s="160" t="str">
        <f>_xlfn.IFNA(VLOOKUP($B108,Classificatietabel!$B$6:$I$91,D$7,FALSE),"")</f>
        <v>neen</v>
      </c>
      <c r="E108" s="119">
        <f>IF(AND(D108="laag",$D$3=1),0,_xlfn.IFNA(IF(VLOOKUP($B108,Classificatietabel!$B$6:$H$91,$E$5,FALSE)="Ja",1,0),""))</f>
        <v>1</v>
      </c>
      <c r="F108" s="163"/>
      <c r="G108" s="326">
        <f>IF(Plananalyse!G108=1,VLOOKUP(G$5,Kruistabel!$B$6:$F$9,MATCH($C108,Kruistabel!$C$5:$F$5,0)+1,FALSE)+MIN(Kruistabel!$C$15,IF($D108="Ja",Kruistabel!$C$13,0)+IF(G$6="Ja",Kruistabel!$C$14,0)),"")</f>
        <v>28</v>
      </c>
      <c r="H108" s="326">
        <f>IF(Plananalyse!H108=1,VLOOKUP(H$5,Kruistabel!$B$6:$F$9,MATCH($C108,Kruistabel!$C$5:$F$5,0)+1,FALSE)+MIN(Kruistabel!$C$15,IF($D108="Ja",Kruistabel!$C$13,0)+IF(H$6="Ja",Kruistabel!$C$14,0)),"")</f>
        <v>28</v>
      </c>
      <c r="I108" s="326">
        <f>IF(Plananalyse!I108=1,VLOOKUP(I$5,Kruistabel!$B$6:$F$9,MATCH($C108,Kruistabel!$C$5:$F$5,0)+1,FALSE)+MIN(Kruistabel!$C$15,IF($D108="Ja",Kruistabel!$C$13,0)+IF(I$6="Ja",Kruistabel!$C$14,0)),"")</f>
        <v>40</v>
      </c>
      <c r="J108" s="326">
        <f>IF(Plananalyse!J108=1,VLOOKUP(J$5,Kruistabel!$B$6:$F$9,MATCH($C108,Kruistabel!$C$5:$F$5,0)+1,FALSE)+MIN(Kruistabel!$C$15,IF($D108="Ja",Kruistabel!$C$13,0)+IF(J$6="Ja",Kruistabel!$C$14,0)),"")</f>
        <v>28</v>
      </c>
      <c r="K108" s="326">
        <f>IF(Plananalyse!K108=1,VLOOKUP(K$5,Kruistabel!$B$6:$F$9,MATCH($C108,Kruistabel!$C$5:$F$5,0)+1,FALSE)+MIN(Kruistabel!$C$15,IF($D108="Ja",Kruistabel!$C$13,0)+IF(K$6="Ja",Kruistabel!$C$14,0)),"")</f>
        <v>28</v>
      </c>
      <c r="L108" s="326">
        <f>IF(Plananalyse!L108=1,VLOOKUP(L$5,Kruistabel!$B$6:$F$9,MATCH($C108,Kruistabel!$C$5:$F$5,0)+1,FALSE)+MIN(Kruistabel!$C$15,IF($D108="Ja",Kruistabel!$C$13,0)+IF(L$6="Ja",Kruistabel!$C$14,0)),"")</f>
        <v>28</v>
      </c>
      <c r="M108" s="326">
        <f>IF(Plananalyse!M108=1,VLOOKUP(M$5,Kruistabel!$B$6:$F$9,MATCH($C108,Kruistabel!$C$5:$F$5,0)+1,FALSE)+MIN(Kruistabel!$C$15,IF($D108="Ja",Kruistabel!$C$13,0)+IF(M$6="Ja",Kruistabel!$C$14,0)),"")</f>
        <v>44</v>
      </c>
      <c r="N108" s="326">
        <f>IF(Plananalyse!N108=1,VLOOKUP(N$5,Kruistabel!$B$6:$F$9,MATCH($C108,Kruistabel!$C$5:$F$5,0)+1,FALSE)+MIN(Kruistabel!$C$15,IF($D108="Ja",Kruistabel!$C$13,0)+IF(N$6="Ja",Kruistabel!$C$14,0)),"")</f>
        <v>44</v>
      </c>
      <c r="O108" s="326">
        <f>IF(Plananalyse!O108=1,VLOOKUP(O$5,Kruistabel!$B$6:$F$9,MATCH($C108,Kruistabel!$C$5:$F$5,0)+1,FALSE)+MIN(Kruistabel!$C$15,IF($D108="Ja",Kruistabel!$C$13,0)+IF(O$6="Ja",Kruistabel!$C$14,0)),"")</f>
        <v>44</v>
      </c>
      <c r="P108" s="326">
        <f>IF(Plananalyse!P108=1,VLOOKUP(P$5,Kruistabel!$B$6:$F$9,MATCH($C108,Kruistabel!$C$5:$F$5,0)+1,FALSE)+MIN(Kruistabel!$C$15,IF($D108="Ja",Kruistabel!$C$13,0)+IF(P$6="Ja",Kruistabel!$C$14,0)),"")</f>
        <v>48</v>
      </c>
      <c r="Q108" s="326">
        <f>IF(Plananalyse!Q108=1,VLOOKUP(Q$5,Kruistabel!$B$6:$F$9,MATCH($C108,Kruistabel!$C$5:$F$5,0)+1,FALSE)+MIN(Kruistabel!$C$15,IF($D108="Ja",Kruistabel!$C$13,0)+IF(Q$6="Ja",Kruistabel!$C$14,0)),"")</f>
        <v>40</v>
      </c>
      <c r="R108" s="326">
        <f>IF(Plananalyse!R108=1,VLOOKUP(R$5,Kruistabel!$B$6:$F$9,MATCH($C108,Kruistabel!$C$5:$F$5,0)+1,FALSE)+MIN(Kruistabel!$C$15,IF($D108="Ja",Kruistabel!$C$13,0)+IF(R$6="Ja",Kruistabel!$C$14,0)),"")</f>
        <v>44</v>
      </c>
      <c r="S108" s="326">
        <f>IF(Plananalyse!S108=1,VLOOKUP(S$5,Kruistabel!$B$6:$F$9,MATCH($C108,Kruistabel!$C$5:$F$5,0)+1,FALSE)+MIN(Kruistabel!$C$15,IF($D108="Ja",Kruistabel!$C$13,0)+IF(S$6="Ja",Kruistabel!$C$14,0)),"")</f>
        <v>28</v>
      </c>
      <c r="T108" s="326">
        <f>IF(Plananalyse!T108=1,VLOOKUP(T$5,Kruistabel!$B$6:$F$9,MATCH($C108,Kruistabel!$C$5:$F$5,0)+1,FALSE)+MIN(Kruistabel!$C$15,IF($D108="Ja",Kruistabel!$C$13,0)+IF(T$6="Ja",Kruistabel!$C$14,0)),"")</f>
        <v>28</v>
      </c>
      <c r="U108" s="326">
        <f>IF(Plananalyse!U108=1,VLOOKUP(U$5,Kruistabel!$B$6:$F$9,MATCH($C108,Kruistabel!$C$5:$F$5,0)+1,FALSE)+MIN(Kruistabel!$C$15,IF($D108="Ja",Kruistabel!$C$13,0)+IF(U$6="Ja",Kruistabel!$C$14,0)),"")</f>
        <v>28</v>
      </c>
      <c r="V108" s="326">
        <f>IF(Plananalyse!V108=1,VLOOKUP(V$5,Kruistabel!$B$6:$F$9,MATCH($C108,Kruistabel!$C$5:$F$5,0)+1,FALSE)+MIN(Kruistabel!$C$15,IF($D108="Ja",Kruistabel!$C$13,0)+IF(V$6="Ja",Kruistabel!$C$14,0)),"")</f>
        <v>28</v>
      </c>
      <c r="W108" s="326">
        <f>IF(Plananalyse!W108=1,VLOOKUP(W$5,Kruistabel!$B$6:$F$9,MATCH($C108,Kruistabel!$C$5:$F$5,0)+1,FALSE)+MIN(Kruistabel!$C$15,IF($D108="Ja",Kruistabel!$C$13,0)+IF(W$6="Ja",Kruistabel!$C$14,0)),"")</f>
        <v>28</v>
      </c>
      <c r="X108" s="326">
        <f>IF(Plananalyse!X108=1,VLOOKUP(X$5,Kruistabel!$B$6:$F$9,MATCH($C108,Kruistabel!$C$5:$F$5,0)+1,FALSE)+MIN(Kruistabel!$C$15,IF($D108="Ja",Kruistabel!$C$13,0)+IF(X$6="Ja",Kruistabel!$C$14,0)),"")</f>
        <v>28</v>
      </c>
      <c r="Y108" s="326">
        <f>IF(Plananalyse!Y108=1,VLOOKUP(Y$5,Kruistabel!$B$6:$F$9,MATCH($C108,Kruistabel!$C$5:$F$5,0)+1,FALSE)+MIN(Kruistabel!$C$15,IF($D108="Ja",Kruistabel!$C$13,0)+IF(Y$6="Ja",Kruistabel!$C$14,0)),"")</f>
        <v>40</v>
      </c>
      <c r="Z108" s="326">
        <f>IF(Plananalyse!Z108=1,VLOOKUP(Z$5,Kruistabel!$B$6:$F$9,MATCH($C108,Kruistabel!$C$5:$F$5,0)+1,FALSE)+MIN(Kruistabel!$C$15,IF($D108="Ja",Kruistabel!$C$13,0)+IF(Z$6="Ja",Kruistabel!$C$14,0)),"")</f>
        <v>28</v>
      </c>
      <c r="AA108" s="326">
        <f>IF(Plananalyse!AA108=1,VLOOKUP(AA$5,Kruistabel!$B$6:$F$9,MATCH($C108,Kruistabel!$C$5:$F$5,0)+1,FALSE)+MIN(Kruistabel!$C$15,IF($D108="Ja",Kruistabel!$C$13,0)+IF(AA$6="Ja",Kruistabel!$C$14,0)),"")</f>
        <v>28</v>
      </c>
      <c r="AB108" s="326">
        <f>IF(Plananalyse!AB108=1,VLOOKUP(AB$5,Kruistabel!$B$6:$F$9,MATCH($C108,Kruistabel!$C$5:$F$5,0)+1,FALSE)+MIN(Kruistabel!$C$15,IF($D108="Ja",Kruistabel!$C$13,0)+IF(AB$6="Ja",Kruistabel!$C$14,0)),"")</f>
        <v>28</v>
      </c>
      <c r="AC108" s="326">
        <f>IF(Plananalyse!AC108=1,VLOOKUP(AC$5,Kruistabel!$B$6:$F$9,MATCH($C108,Kruistabel!$C$5:$F$5,0)+1,FALSE)+MIN(Kruistabel!$C$15,IF($D108="Ja",Kruistabel!$C$13,0)+IF(AC$6="Ja",Kruistabel!$C$14,0)),"")</f>
        <v>28</v>
      </c>
      <c r="AD108" s="326">
        <f>IF(Plananalyse!AD108=1,VLOOKUP(AD$5,Kruistabel!$B$6:$F$9,MATCH($C108,Kruistabel!$C$5:$F$5,0)+1,FALSE)+MIN(Kruistabel!$C$15,IF($D108="Ja",Kruistabel!$C$13,0)+IF(AD$6="Ja",Kruistabel!$C$14,0)),"")</f>
        <v>28</v>
      </c>
      <c r="AE108" s="326">
        <f>IF(Plananalyse!AE108=1,VLOOKUP(AE$5,Kruistabel!$B$6:$F$9,MATCH($C108,Kruistabel!$C$5:$F$5,0)+1,FALSE)+MIN(Kruistabel!$C$15,IF($D108="Ja",Kruistabel!$C$13,0)+IF(AE$6="Ja",Kruistabel!$C$14,0)),"")</f>
        <v>28</v>
      </c>
      <c r="AF108" s="326">
        <f>IF(Plananalyse!AF108=1,VLOOKUP(AF$5,Kruistabel!$B$6:$F$9,MATCH($C108,Kruistabel!$C$5:$F$5,0)+1,FALSE)+MIN(Kruistabel!$C$15,IF($D108="Ja",Kruistabel!$C$13,0)+IF(AF$6="Ja",Kruistabel!$C$14,0)),"")</f>
        <v>28</v>
      </c>
      <c r="AG108" s="326">
        <f>IF(Plananalyse!AG108=1,VLOOKUP(AG$5,Kruistabel!$B$6:$F$9,MATCH($C108,Kruistabel!$C$5:$F$5,0)+1,FALSE)+MIN(Kruistabel!$C$15,IF($D108="Ja",Kruistabel!$C$13,0)+IF(AG$6="Ja",Kruistabel!$C$14,0)),"")</f>
        <v>28</v>
      </c>
      <c r="AH108" s="326">
        <f>IF(Plananalyse!AH108=1,VLOOKUP(AH$5,Kruistabel!$B$6:$F$9,MATCH($C108,Kruistabel!$C$5:$F$5,0)+1,FALSE)+MIN(Kruistabel!$C$15,IF($D108="Ja",Kruistabel!$C$13,0)+IF(AH$6="Ja",Kruistabel!$C$14,0)),"")</f>
        <v>28</v>
      </c>
      <c r="AI108" s="326">
        <f>IF(Plananalyse!AI108=1,VLOOKUP(AI$5,Kruistabel!$B$6:$F$9,MATCH($C108,Kruistabel!$C$5:$F$5,0)+1,FALSE)+MIN(Kruistabel!$C$15,IF($D108="Ja",Kruistabel!$C$13,0)+IF(AI$6="Ja",Kruistabel!$C$14,0)),"")</f>
        <v>28</v>
      </c>
      <c r="AJ108" s="326">
        <f>IF(Plananalyse!AJ108=1,VLOOKUP(AJ$5,Kruistabel!$B$6:$F$9,MATCH($C108,Kruistabel!$C$5:$F$5,0)+1,FALSE)+MIN(Kruistabel!$C$15,IF($D108="Ja",Kruistabel!$C$13,0)+IF(AJ$6="Ja",Kruistabel!$C$14,0)),"")</f>
        <v>28</v>
      </c>
      <c r="AK108" s="326">
        <f>IF(Plananalyse!AK108=1,VLOOKUP(AK$5,Kruistabel!$B$6:$F$9,MATCH($C108,Kruistabel!$C$5:$F$5,0)+1,FALSE)+MIN(Kruistabel!$C$15,IF($D108="Ja",Kruistabel!$C$13,0)+IF(AK$6="Ja",Kruistabel!$C$14,0)),"")</f>
        <v>42</v>
      </c>
      <c r="AL108" s="326">
        <f>IF(Plananalyse!AL108=1,VLOOKUP(AL$5,Kruistabel!$B$6:$F$9,MATCH($C108,Kruistabel!$C$5:$F$5,0)+1,FALSE)+MIN(Kruistabel!$C$15,IF($D108="Ja",Kruistabel!$C$13,0)+IF(AL$6="Ja",Kruistabel!$C$14,0)),"")</f>
        <v>28</v>
      </c>
      <c r="AM108" s="326">
        <f>IF(Plananalyse!AM108=1,VLOOKUP(AM$5,Kruistabel!$B$6:$F$9,MATCH($C108,Kruistabel!$C$5:$F$5,0)+1,FALSE)+MIN(Kruistabel!$C$15,IF($D108="Ja",Kruistabel!$C$13,0)+IF(AM$6="Ja",Kruistabel!$C$14,0)),"")</f>
        <v>28</v>
      </c>
      <c r="AN108" s="327"/>
      <c r="AO108" s="326">
        <f>IF(Plananalyse!AO108=1,VLOOKUP(AO$5,Kruistabel!$B$6:$F$9,MATCH($C108,Kruistabel!$C$5:$F$5,0)+1,FALSE)+MIN(Kruistabel!$C$15,IF($D108="Ja",Kruistabel!$C$13,0)+IF(AO$6="Ja",Kruistabel!$C$14,0)),"")</f>
        <v>42</v>
      </c>
      <c r="AP108" s="326">
        <f>IF(Plananalyse!AP108=1,VLOOKUP(AP$5,Kruistabel!$B$6:$F$9,MATCH($C108,Kruistabel!$C$5:$F$5,0)+1,FALSE)+MIN(Kruistabel!$C$15,IF($D108="Ja",Kruistabel!$C$13,0)+IF(AP$6="Ja",Kruistabel!$C$14,0)),"")</f>
        <v>42</v>
      </c>
      <c r="AQ108" s="326">
        <f>IF(Plananalyse!AQ108=1,VLOOKUP(AQ$5,Kruistabel!$B$6:$F$9,MATCH($C108,Kruistabel!$C$5:$F$5,0)+1,FALSE)+MIN(Kruistabel!$C$15,IF($D108="Ja",Kruistabel!$C$13,0)+IF(AQ$6="Ja",Kruistabel!$C$14,0)),"")</f>
        <v>42</v>
      </c>
      <c r="AR108" s="326">
        <f>IF(Plananalyse!AR108=1,VLOOKUP(AR$5,Kruistabel!$B$6:$F$9,MATCH($C108,Kruistabel!$C$5:$F$5,0)+1,FALSE)+MIN(Kruistabel!$C$15,IF($D108="Ja",Kruistabel!$C$13,0)+IF(AR$6="Ja",Kruistabel!$C$14,0)),"")</f>
        <v>46</v>
      </c>
      <c r="AS108" s="326">
        <f>IF(Plananalyse!AS108=1,VLOOKUP(AS$5,Kruistabel!$B$6:$F$9,MATCH($C108,Kruistabel!$C$5:$F$5,0)+1,FALSE)+MIN(Kruistabel!$C$15,IF($D108="Ja",Kruistabel!$C$13,0)+IF(AS$6="Ja",Kruistabel!$C$14,0)),"")</f>
        <v>42</v>
      </c>
      <c r="AT108" s="326">
        <f>IF(Plananalyse!AT108=1,VLOOKUP(AT$5,Kruistabel!$B$6:$F$9,MATCH($C108,Kruistabel!$C$5:$F$5,0)+1,FALSE)+MIN(Kruistabel!$C$15,IF($D108="Ja",Kruistabel!$C$13,0)+IF(AT$6="Ja",Kruistabel!$C$14,0)),"")</f>
        <v>46</v>
      </c>
      <c r="AU108" s="326">
        <f>IF(Plananalyse!AU108=1,VLOOKUP(AU$5,Kruistabel!$B$6:$F$9,MATCH($C108,Kruistabel!$C$5:$F$5,0)+1,FALSE)+MIN(Kruistabel!$C$15,IF($D108="Ja",Kruistabel!$C$13,0)+IF(AU$6="Ja",Kruistabel!$C$14,0)),"")</f>
        <v>28</v>
      </c>
      <c r="AV108" s="326">
        <f>IF(Plananalyse!AV108=1,VLOOKUP(AV$5,Kruistabel!$B$6:$F$9,MATCH($C108,Kruistabel!$C$5:$F$5,0)+1,FALSE)+MIN(Kruistabel!$C$15,IF($D108="Ja",Kruistabel!$C$13,0)+IF(AV$6="Ja",Kruistabel!$C$14,0)),"")</f>
        <v>42</v>
      </c>
      <c r="AW108" s="326">
        <f>IF(Plananalyse!AW108=1,VLOOKUP(AW$5,Kruistabel!$B$6:$F$9,MATCH($C108,Kruistabel!$C$5:$F$5,0)+1,FALSE)+MIN(Kruistabel!$C$15,IF($D108="Ja",Kruistabel!$C$13,0)+IF(AW$6="Ja",Kruistabel!$C$14,0)),"")</f>
        <v>28</v>
      </c>
      <c r="AX108" s="326">
        <f>IF(Plananalyse!AX108=1,VLOOKUP(AX$5,Kruistabel!$B$6:$F$9,MATCH($C108,Kruistabel!$C$5:$F$5,0)+1,FALSE)+MIN(Kruistabel!$C$15,IF($D108="Ja",Kruistabel!$C$13,0)+IF(AX$6="Ja",Kruistabel!$C$14,0)),"")</f>
        <v>28</v>
      </c>
      <c r="AY108" s="327"/>
      <c r="AZ108" s="326">
        <f>IF(Plananalyse!AZ108=1,VLOOKUP(AZ$5,Kruistabel!$B$6:$F$9,MATCH($C108,Kruistabel!$C$5:$F$5,0)+1,FALSE)+MIN(Kruistabel!$C$15,IF($D108="Ja",Kruistabel!$C$13,0)+IF(AZ$6="Ja",Kruistabel!$C$14,0)),"")</f>
        <v>28</v>
      </c>
      <c r="BA108" s="326">
        <f>IF(Plananalyse!BA108=1,VLOOKUP(BA$5,Kruistabel!$B$6:$F$9,MATCH($C108,Kruistabel!$C$5:$F$5,0)+1,FALSE)+MIN(Kruistabel!$C$15,IF($D108="Ja",Kruistabel!$C$13,0)+IF(BA$6="Ja",Kruistabel!$C$14,0)),"")</f>
        <v>28</v>
      </c>
      <c r="BB108" s="326">
        <f>IF(Plananalyse!BB108=1,VLOOKUP(BB$5,Kruistabel!$B$6:$F$9,MATCH($C108,Kruistabel!$C$5:$F$5,0)+1,FALSE)+MIN(Kruistabel!$C$15,IF($D108="Ja",Kruistabel!$C$13,0)+IF(BB$6="Ja",Kruistabel!$C$14,0)),"")</f>
        <v>40</v>
      </c>
      <c r="BC108" s="326">
        <f>IF(Plananalyse!BC108=1,VLOOKUP(BC$5,Kruistabel!$B$6:$F$9,MATCH($C108,Kruistabel!$C$5:$F$5,0)+1,FALSE)+MIN(Kruistabel!$C$15,IF($D108="Ja",Kruistabel!$C$13,0)+IF(BC$6="Ja",Kruistabel!$C$14,0)),"")</f>
        <v>40</v>
      </c>
      <c r="BD108" s="326">
        <f>IF(Plananalyse!BD108=1,VLOOKUP(BD$5,Kruistabel!$B$6:$F$9,MATCH($C108,Kruistabel!$C$5:$F$5,0)+1,FALSE)+MIN(Kruistabel!$C$15,IF($D108="Ja",Kruistabel!$C$13,0)+IF(BD$6="Ja",Kruistabel!$C$14,0)),"")</f>
        <v>28</v>
      </c>
      <c r="BE108" s="326">
        <f>IF(Plananalyse!BE108=1,VLOOKUP(BE$5,Kruistabel!$B$6:$F$9,MATCH($C108,Kruistabel!$C$5:$F$5,0)+1,FALSE)+MIN(Kruistabel!$C$15,IF($D108="Ja",Kruistabel!$C$13,0)+IF(BE$6="Ja",Kruistabel!$C$14,0)),"")</f>
        <v>28</v>
      </c>
      <c r="BF108" s="326">
        <f>IF(Plananalyse!BF108=1,VLOOKUP(BF$5,Kruistabel!$B$6:$F$9,MATCH($C108,Kruistabel!$C$5:$F$5,0)+1,FALSE)+MIN(Kruistabel!$C$15,IF($D108="Ja",Kruistabel!$C$13,0)+IF(BF$6="Ja",Kruistabel!$C$14,0)),"")</f>
        <v>28</v>
      </c>
      <c r="BG108" s="326">
        <f>IF(Plananalyse!BG108=1,VLOOKUP(BG$5,Kruistabel!$B$6:$F$9,MATCH($C108,Kruistabel!$C$5:$F$5,0)+1,FALSE)+MIN(Kruistabel!$C$15,IF($D108="Ja",Kruistabel!$C$13,0)+IF(BG$6="Ja",Kruistabel!$C$14,0)),"")</f>
        <v>28</v>
      </c>
      <c r="BH108" s="326">
        <f>IF(Plananalyse!BH108=1,VLOOKUP(BH$5,Kruistabel!$B$6:$F$9,MATCH($C108,Kruistabel!$C$5:$F$5,0)+1,FALSE)+MIN(Kruistabel!$C$15,IF($D108="Ja",Kruistabel!$C$13,0)+IF(BH$6="Ja",Kruistabel!$C$14,0)),"")</f>
        <v>28</v>
      </c>
      <c r="BI108" s="327"/>
      <c r="BJ108" s="326" t="e">
        <f>IF(Plananalyse!BJ108=1,VLOOKUP(BJ$5,Kruistabel!$B$6:$F$9,MATCH($C108,Kruistabel!$C$5:$F$5,0)+1,FALSE)+MIN(Kruistabel!$C$15,IF($D108="Ja",Kruistabel!$C$13,0)+IF(BJ$6="Ja",Kruistabel!$C$14,0)),"")</f>
        <v>#N/A</v>
      </c>
      <c r="BK108" s="326" t="e">
        <f>IF(Plananalyse!BK108=1,VLOOKUP(BK$5,Kruistabel!$B$6:$F$9,MATCH($C108,Kruistabel!$C$5:$F$5,0)+1,FALSE)+MIN(Kruistabel!$C$15,IF($D108="Ja",Kruistabel!$C$13,0)+IF(BK$6="Ja",Kruistabel!$C$14,0)),"")</f>
        <v>#N/A</v>
      </c>
      <c r="BL108" s="326" t="e">
        <f>IF(Plananalyse!BL108=1,VLOOKUP(BL$5,Kruistabel!$B$6:$F$9,MATCH($C108,Kruistabel!$C$5:$F$5,0)+1,FALSE)+MIN(Kruistabel!$C$15,IF($D108="Ja",Kruistabel!$C$13,0)+IF(BL$6="Ja",Kruistabel!$C$14,0)),"")</f>
        <v>#N/A</v>
      </c>
      <c r="BM108" s="326" t="e">
        <f>IF(Plananalyse!BM108=1,VLOOKUP(BM$5,Kruistabel!$B$6:$F$9,MATCH($C108,Kruistabel!$C$5:$F$5,0)+1,FALSE)+MIN(Kruistabel!$C$15,IF($D108="Ja",Kruistabel!$C$13,0)+IF(BM$6="Ja",Kruistabel!$C$14,0)),"")</f>
        <v>#N/A</v>
      </c>
      <c r="BN108" s="326" t="e">
        <f>IF(Plananalyse!BN108=1,VLOOKUP(BN$5,Kruistabel!$B$6:$F$9,MATCH($C108,Kruistabel!$C$5:$F$5,0)+1,FALSE)+MIN(Kruistabel!$C$15,IF($D108="Ja",Kruistabel!$C$13,0)+IF(BN$6="Ja",Kruistabel!$C$14,0)),"")</f>
        <v>#N/A</v>
      </c>
      <c r="BO108" s="326" t="e">
        <f>IF(Plananalyse!BO108=1,VLOOKUP(BO$5,Kruistabel!$B$6:$F$9,MATCH($C108,Kruistabel!$C$5:$F$5,0)+1,FALSE)+MIN(Kruistabel!$C$15,IF($D108="Ja",Kruistabel!$C$13,0)+IF(BO$6="Ja",Kruistabel!$C$14,0)),"")</f>
        <v>#N/A</v>
      </c>
      <c r="BP108" s="326" t="e">
        <f>IF(Plananalyse!BP108=1,VLOOKUP(BP$5,Kruistabel!$B$6:$F$9,MATCH($C108,Kruistabel!$C$5:$F$5,0)+1,FALSE)+MIN(Kruistabel!$C$15,IF($D108="Ja",Kruistabel!$C$13,0)+IF(BP$6="Ja",Kruistabel!$C$14,0)),"")</f>
        <v>#N/A</v>
      </c>
      <c r="BQ108" s="326" t="e">
        <f>IF(Plananalyse!BQ108=1,VLOOKUP(BQ$5,Kruistabel!$B$6:$F$9,MATCH($C108,Kruistabel!$C$5:$F$5,0)+1,FALSE)+MIN(Kruistabel!$C$15,IF($D108="Ja",Kruistabel!$C$13,0)+IF(BQ$6="Ja",Kruistabel!$C$14,0)),"")</f>
        <v>#N/A</v>
      </c>
      <c r="BR108" s="326" t="e">
        <f>IF(Plananalyse!BR108=1,VLOOKUP(BR$5,Kruistabel!$B$6:$F$9,MATCH($C108,Kruistabel!$C$5:$F$5,0)+1,FALSE)+MIN(Kruistabel!$C$15,IF($D108="Ja",Kruistabel!$C$13,0)+IF(BR$6="Ja",Kruistabel!$C$14,0)),"")</f>
        <v>#REF!</v>
      </c>
      <c r="BS108" s="326" t="e">
        <f>IF(Plananalyse!BS108=1,VLOOKUP(BS$5,Kruistabel!$B$6:$F$9,MATCH($C108,Kruistabel!$C$5:$F$5,0)+1,FALSE)+MIN(Kruistabel!$C$15,IF($D108="Ja",Kruistabel!$C$13,0)+IF(BS$6="Ja",Kruistabel!$C$14,0)),"")</f>
        <v>#REF!</v>
      </c>
      <c r="BT108" s="65"/>
      <c r="BU108" s="231">
        <f>IF(Plananalyse!BU108=1,VLOOKUP(BU$5,Kruistabel!$B$6:$F$9,MATCH($C108,Kruistabel!$C$5:$F$5,0)+1,FALSE)+MIN(Kruistabel!$C$15,IF($D108="Ja",Kruistabel!$C$13,0)+IF(BU$6="Ja",Kruistabel!$C$14,0)),"")</f>
        <v>28</v>
      </c>
      <c r="BV108" s="326">
        <f>IF(Plananalyse!BV108=1,VLOOKUP(BV$5,Kruistabel!$B$6:$F$9,MATCH($C108,Kruistabel!$C$5:$F$5,0)+1,FALSE)+MIN(Kruistabel!$C$15,IF($D108="Ja",Kruistabel!$C$13,0)+IF(BV$6="Ja",Kruistabel!$C$14,0)),"")</f>
        <v>44</v>
      </c>
      <c r="BW108" s="326">
        <f>IF(Plananalyse!BW108=1,VLOOKUP(BW$5,Kruistabel!$B$6:$F$9,MATCH($C108,Kruistabel!$C$5:$F$5,0)+1,FALSE)+MIN(Kruistabel!$C$15,IF($D108="Ja",Kruistabel!$C$13,0)+IF(BW$6="Ja",Kruistabel!$C$14,0)),"")</f>
        <v>28</v>
      </c>
      <c r="BX108" s="326">
        <f>IF(Plananalyse!BX108=1,VLOOKUP(BX$5,Kruistabel!$B$6:$F$9,MATCH($C108,Kruistabel!$C$5:$F$5,0)+1,FALSE)+MIN(Kruistabel!$C$15,IF($D108="Ja",Kruistabel!$C$13,0)+IF(BX$6="Ja",Kruistabel!$C$14,0)),"")</f>
        <v>28</v>
      </c>
      <c r="BY108" s="327"/>
      <c r="BZ108" s="326" t="e">
        <f>IF(Plananalyse!BZ108=1,VLOOKUP(BZ$5,Kruistabel!$B$6:$F$9,MATCH($C108,Kruistabel!$C$5:$F$5,0)+1,FALSE)+MIN(Kruistabel!$C$15,IF($D108="Ja",Kruistabel!$C$13,0)+IF(BZ$6="Ja",Kruistabel!$C$14,0)),"")</f>
        <v>#N/A</v>
      </c>
      <c r="CA108" s="326" t="e">
        <f>IF(Plananalyse!CA108=1,VLOOKUP(CA$5,Kruistabel!$B$6:$F$9,MATCH($C108,Kruistabel!$C$5:$F$5,0)+1,FALSE)+MIN(Kruistabel!$C$15,IF($D108="Ja",Kruistabel!$C$13,0)+IF(CA$6="Ja",Kruistabel!$C$14,0)),"")</f>
        <v>#N/A</v>
      </c>
      <c r="CB108" s="326" t="e">
        <f>IF(Plananalyse!CB108=1,VLOOKUP(CB$5,Kruistabel!$B$6:$F$9,MATCH($C108,Kruistabel!$C$5:$F$5,0)+1,FALSE)+MIN(Kruistabel!$C$15,IF($D108="Ja",Kruistabel!$C$13,0)+IF(CB$6="Ja",Kruistabel!$C$14,0)),"")</f>
        <v>#N/A</v>
      </c>
      <c r="CC108" s="326" t="e">
        <f>IF(Plananalyse!CC108=1,VLOOKUP(CC$5,Kruistabel!$B$6:$F$9,MATCH($C108,Kruistabel!$C$5:$F$5,0)+1,FALSE)+MIN(Kruistabel!$C$15,IF($D108="Ja",Kruistabel!$C$13,0)+IF(CC$6="Ja",Kruistabel!$C$14,0)),"")</f>
        <v>#N/A</v>
      </c>
      <c r="CD108" s="326" t="e">
        <f>IF(Plananalyse!CD108=1,VLOOKUP(CD$5,Kruistabel!$B$6:$F$9,MATCH($C108,Kruistabel!$C$5:$F$5,0)+1,FALSE)+MIN(Kruistabel!$C$15,IF($D108="Ja",Kruistabel!$C$13,0)+IF(CD$6="Ja",Kruistabel!$C$14,0)),"")</f>
        <v>#N/A</v>
      </c>
      <c r="CE108" s="326" t="e">
        <f>IF(Plananalyse!CE108=1,VLOOKUP(CE$5,Kruistabel!$B$6:$F$9,MATCH($C108,Kruistabel!$C$5:$F$5,0)+1,FALSE)+MIN(Kruistabel!$C$15,IF($D108="Ja",Kruistabel!$C$13,0)+IF(CE$6="Ja",Kruistabel!$C$14,0)),"")</f>
        <v>#N/A</v>
      </c>
      <c r="CF108" s="326" t="e">
        <f>IF(Plananalyse!CF108=1,VLOOKUP(CF$5,Kruistabel!$B$6:$F$9,MATCH($C108,Kruistabel!$C$5:$F$5,0)+1,FALSE)+MIN(Kruistabel!$C$15,IF($D108="Ja",Kruistabel!$C$13,0)+IF(CF$6="Ja",Kruistabel!$C$14,0)),"")</f>
        <v>#N/A</v>
      </c>
      <c r="CG108" s="326" t="e">
        <f>IF(Plananalyse!CG108=1,VLOOKUP(CG$5,Kruistabel!$B$6:$F$9,MATCH($C108,Kruistabel!$C$5:$F$5,0)+1,FALSE)+MIN(Kruistabel!$C$15,IF($D108="Ja",Kruistabel!$C$13,0)+IF(CG$6="Ja",Kruistabel!$C$14,0)),"")</f>
        <v>#REF!</v>
      </c>
      <c r="CH108" s="326" t="e">
        <f>IF(Plananalyse!CH108=1,VLOOKUP(CH$5,Kruistabel!$B$6:$F$9,MATCH($C108,Kruistabel!$C$5:$F$5,0)+1,FALSE)+MIN(Kruistabel!$C$15,IF($D108="Ja",Kruistabel!$C$13,0)+IF(CH$6="Ja",Kruistabel!$C$14,0)),"")</f>
        <v>#REF!</v>
      </c>
      <c r="CI108" s="65"/>
      <c r="CJ108" s="326">
        <f>IF(Plananalyse!CJ108=1,VLOOKUP(CJ$5,Kruistabel!$B$6:$F$9,MATCH($C108,Kruistabel!$C$5:$F$5,0)+1,FALSE)+MIN(Kruistabel!$C$15,IF($D108="Ja",Kruistabel!$C$13,0)+IF(CJ$6="Ja",Kruistabel!$C$14,0)),"")</f>
        <v>44</v>
      </c>
      <c r="CK108" s="326">
        <f>IF(Plananalyse!CK108=1,VLOOKUP(CK$5,Kruistabel!$B$6:$F$9,MATCH($C108,Kruistabel!$C$5:$F$5,0)+1,FALSE)+MIN(Kruistabel!$C$15,IF($D108="Ja",Kruistabel!$C$13,0)+IF(CK$6="Ja",Kruistabel!$C$14,0)),"")</f>
        <v>44</v>
      </c>
      <c r="CL108" s="326">
        <f>IF(Plananalyse!CL108=1,VLOOKUP(CL$5,Kruistabel!$B$6:$F$9,MATCH($C108,Kruistabel!$C$5:$F$5,0)+1,FALSE)+MIN(Kruistabel!$C$15,IF($D108="Ja",Kruistabel!$C$13,0)+IF(CL$6="Ja",Kruistabel!$C$14,0)),"")</f>
        <v>28</v>
      </c>
      <c r="CM108" s="326">
        <f>IF(Plananalyse!CM108=1,VLOOKUP(CM$5,Kruistabel!$B$6:$F$9,MATCH($C108,Kruistabel!$C$5:$F$5,0)+1,FALSE)+MIN(Kruistabel!$C$15,IF($D108="Ja",Kruistabel!$C$13,0)+IF(CM$6="Ja",Kruistabel!$C$14,0)),"")</f>
        <v>48</v>
      </c>
      <c r="CN108" s="326">
        <f>IF(Plananalyse!CN108=1,VLOOKUP(CN$5,Kruistabel!$B$6:$F$9,MATCH($C108,Kruistabel!$C$5:$F$5,0)+1,FALSE)+MIN(Kruistabel!$C$15,IF($D108="Ja",Kruistabel!$C$13,0)+IF(CN$6="Ja",Kruistabel!$C$14,0)),"")</f>
        <v>48</v>
      </c>
      <c r="CO108" s="326">
        <f>IF(Plananalyse!CO108=1,VLOOKUP(CO$5,Kruistabel!$B$6:$F$9,MATCH($C108,Kruistabel!$C$5:$F$5,0)+1,FALSE)+MIN(Kruistabel!$C$15,IF($D108="Ja",Kruistabel!$C$13,0)+IF(CO$6="Ja",Kruistabel!$C$14,0)),"")</f>
        <v>40</v>
      </c>
      <c r="CP108" s="326">
        <f>IF(Plananalyse!CP108=1,VLOOKUP(CP$5,Kruistabel!$B$6:$F$9,MATCH($C108,Kruistabel!$C$5:$F$5,0)+1,FALSE)+MIN(Kruistabel!$C$15,IF($D108="Ja",Kruistabel!$C$13,0)+IF(CP$6="Ja",Kruistabel!$C$14,0)),"")</f>
        <v>44</v>
      </c>
      <c r="CQ108" s="326">
        <f>IF(Plananalyse!CQ108=1,VLOOKUP(CQ$5,Kruistabel!$B$6:$F$9,MATCH($C108,Kruistabel!$C$5:$F$5,0)+1,FALSE)+MIN(Kruistabel!$C$15,IF($D108="Ja",Kruistabel!$C$13,0)+IF(CQ$6="Ja",Kruistabel!$C$14,0)),"")</f>
        <v>40</v>
      </c>
      <c r="CR108" s="326">
        <f>IF(Plananalyse!CR108=1,VLOOKUP(CR$5,Kruistabel!$B$6:$F$9,MATCH($C108,Kruistabel!$C$5:$F$5,0)+1,FALSE)+MIN(Kruistabel!$C$15,IF($D108="Ja",Kruistabel!$C$13,0)+IF(CR$6="Ja",Kruistabel!$C$14,0)),"")</f>
        <v>42</v>
      </c>
      <c r="CS108" s="326">
        <f>IF(Plananalyse!CS108=1,VLOOKUP(CS$5,Kruistabel!$B$6:$F$9,MATCH($C108,Kruistabel!$C$5:$F$5,0)+1,FALSE)+MIN(Kruistabel!$C$15,IF($D108="Ja",Kruistabel!$C$13,0)+IF(CS$6="Ja",Kruistabel!$C$14,0)),"")</f>
        <v>44</v>
      </c>
      <c r="CT108" s="326">
        <f>IF(Plananalyse!CT108=1,VLOOKUP(CT$5,Kruistabel!$B$6:$F$9,MATCH($C108,Kruistabel!$C$5:$F$5,0)+1,FALSE)+MIN(Kruistabel!$C$15,IF($D108="Ja",Kruistabel!$C$13,0)+IF(CT$6="Ja",Kruistabel!$C$14,0)),"")</f>
        <v>44</v>
      </c>
      <c r="CU108" s="326">
        <f>IF(Plananalyse!CU108=1,VLOOKUP(CU$5,Kruistabel!$B$6:$F$9,MATCH($C108,Kruistabel!$C$5:$F$5,0)+1,FALSE)+MIN(Kruistabel!$C$15,IF($D108="Ja",Kruistabel!$C$13,0)+IF(CU$6="Ja",Kruistabel!$C$14,0)),"")</f>
        <v>40</v>
      </c>
      <c r="CV108" s="326">
        <f>IF(Plananalyse!CV108=1,VLOOKUP(CV$5,Kruistabel!$B$6:$F$9,MATCH($C108,Kruistabel!$C$5:$F$5,0)+1,FALSE)+MIN(Kruistabel!$C$15,IF($D108="Ja",Kruistabel!$C$13,0)+IF(CV$6="Ja",Kruistabel!$C$14,0)),"")</f>
        <v>40</v>
      </c>
      <c r="CW108" s="326">
        <f>IF(Plananalyse!CW108=1,VLOOKUP(CW$5,Kruistabel!$B$6:$F$9,MATCH($C108,Kruistabel!$C$5:$F$5,0)+1,FALSE)+MIN(Kruistabel!$C$15,IF($D108="Ja",Kruistabel!$C$13,0)+IF(CW$6="Ja",Kruistabel!$C$14,0)),"")</f>
        <v>44</v>
      </c>
      <c r="CX108" s="326">
        <f ca="1">IF(Plananalyse!CX108=1,VLOOKUP(CX$5,Kruistabel!$B$6:$F$9,MATCH($C108,Kruistabel!$C$5:$F$5,0)+1,FALSE)+MIN(Kruistabel!$C$15,IF($D108="Ja",Kruistabel!$C$13,0)+IF(CX$6="Ja",Kruistabel!$C$14,0)),"")</f>
        <v>28</v>
      </c>
      <c r="CY108" s="326">
        <f ca="1">IF(Plananalyse!CY108=1,VLOOKUP(CY$5,Kruistabel!$B$6:$F$9,MATCH($C108,Kruistabel!$C$5:$F$5,0)+1,FALSE)+MIN(Kruistabel!$C$15,IF($D108="Ja",Kruistabel!$C$13,0)+IF(CY$6="Ja",Kruistabel!$C$14,0)),"")</f>
        <v>40</v>
      </c>
      <c r="CZ108" s="326">
        <f ca="1">IF(Plananalyse!CZ108=1,VLOOKUP(CZ$5,Kruistabel!$B$6:$F$9,MATCH($C108,Kruistabel!$C$5:$F$5,0)+1,FALSE)+MIN(Kruistabel!$C$15,IF($D108="Ja",Kruistabel!$C$13,0)+IF(CZ$6="Ja",Kruistabel!$C$14,0)),"")</f>
        <v>40</v>
      </c>
      <c r="DA108" s="326">
        <f ca="1">IF(Plananalyse!DA108=1,VLOOKUP(DA$5,Kruistabel!$B$6:$F$9,MATCH($C108,Kruistabel!$C$5:$F$5,0)+1,FALSE)+MIN(Kruistabel!$C$15,IF($D108="Ja",Kruistabel!$C$13,0)+IF(DA$6="Ja",Kruistabel!$C$14,0)),"")</f>
        <v>40</v>
      </c>
      <c r="DB108" s="326">
        <f ca="1">IF(Plananalyse!DB108=1,VLOOKUP(DB$5,Kruistabel!$B$6:$F$9,MATCH($C108,Kruistabel!$C$5:$F$5,0)+1,FALSE)+MIN(Kruistabel!$C$15,IF($D108="Ja",Kruistabel!$C$13,0)+IF(DB$6="Ja",Kruistabel!$C$14,0)),"")</f>
        <v>28</v>
      </c>
      <c r="DC108" s="326">
        <f ca="1">IF(Plananalyse!DC108=1,VLOOKUP(DC$5,Kruistabel!$B$6:$F$9,MATCH($C108,Kruistabel!$C$5:$F$5,0)+1,FALSE)+MIN(Kruistabel!$C$15,IF($D108="Ja",Kruistabel!$C$13,0)+IF(DC$6="Ja",Kruistabel!$C$14,0)),"")</f>
        <v>28</v>
      </c>
      <c r="DD108" s="327"/>
      <c r="DE108" s="326" t="e">
        <f ca="1">IF(Plananalyse!DE108=1,VLOOKUP(DE$5,Kruistabel!$B$6:$F$9,MATCH($C108,Kruistabel!$C$5:$F$5,0)+1,FALSE)+MIN(Kruistabel!$C$15,IF($D108="Ja",Kruistabel!$C$13,0)+IF(DE$6="Ja",Kruistabel!$C$14,0)),"")</f>
        <v>#N/A</v>
      </c>
      <c r="DF108" s="326" t="e">
        <f ca="1">IF(Plananalyse!DF108=1,VLOOKUP(DF$5,Kruistabel!$B$6:$F$9,MATCH($C108,Kruistabel!$C$5:$F$5,0)+1,FALSE)+MIN(Kruistabel!$C$15,IF($D108="Ja",Kruistabel!$C$13,0)+IF(DF$6="Ja",Kruistabel!$C$14,0)),"")</f>
        <v>#N/A</v>
      </c>
      <c r="DG108" s="326" t="e">
        <f ca="1">IF(Plananalyse!DG108=1,VLOOKUP(DG$5,Kruistabel!$B$6:$F$9,MATCH($C108,Kruistabel!$C$5:$F$5,0)+1,FALSE)+MIN(Kruistabel!$C$15,IF($D108="Ja",Kruistabel!$C$13,0)+IF(DG$6="Ja",Kruistabel!$C$14,0)),"")</f>
        <v>#N/A</v>
      </c>
      <c r="DH108" s="326" t="e">
        <f ca="1">IF(Plananalyse!DH108=1,VLOOKUP(DH$5,Kruistabel!$B$6:$F$9,MATCH($C108,Kruistabel!$C$5:$F$5,0)+1,FALSE)+MIN(Kruistabel!$C$15,IF($D108="Ja",Kruistabel!$C$13,0)+IF(DH$6="Ja",Kruistabel!$C$14,0)),"")</f>
        <v>#N/A</v>
      </c>
      <c r="DI108" s="326" t="e">
        <f ca="1">IF(Plananalyse!DI108=1,VLOOKUP(DI$5,Kruistabel!$B$6:$F$9,MATCH($C108,Kruistabel!$C$5:$F$5,0)+1,FALSE)+MIN(Kruistabel!$C$15,IF($D108="Ja",Kruistabel!$C$13,0)+IF(DI$6="Ja",Kruistabel!$C$14,0)),"")</f>
        <v>#N/A</v>
      </c>
      <c r="DJ108" s="326" t="e">
        <f ca="1">IF(Plananalyse!DJ108=1,VLOOKUP(DJ$5,Kruistabel!$B$6:$F$9,MATCH($C108,Kruistabel!$C$5:$F$5,0)+1,FALSE)+MIN(Kruistabel!$C$15,IF($D108="Ja",Kruistabel!$C$13,0)+IF(DJ$6="Ja",Kruistabel!$C$14,0)),"")</f>
        <v>#N/A</v>
      </c>
      <c r="DK108" s="326" t="e">
        <f ca="1">IF(Plananalyse!DK108=1,VLOOKUP(DK$5,Kruistabel!$B$6:$F$9,MATCH($C108,Kruistabel!$C$5:$F$5,0)+1,FALSE)+MIN(Kruistabel!$C$15,IF($D108="Ja",Kruistabel!$C$13,0)+IF(DK$6="Ja",Kruistabel!$C$14,0)),"")</f>
        <v>#REF!</v>
      </c>
      <c r="DL108" s="326" t="e">
        <f ca="1">IF(Plananalyse!DL108=1,VLOOKUP(DL$5,Kruistabel!$B$6:$F$9,MATCH($C108,Kruistabel!$C$5:$F$5,0)+1,FALSE)+MIN(Kruistabel!$C$15,IF($D108="Ja",Kruistabel!$C$13,0)+IF(DL$6="Ja",Kruistabel!$C$14,0)),"")</f>
        <v>#REF!</v>
      </c>
      <c r="DM108" s="327"/>
      <c r="DN108" s="326" t="e">
        <f ca="1">IF(Plananalyse!DN108=1,VLOOKUP(DN$5,Kruistabel!$B$6:$F$9,MATCH($C108,Kruistabel!$C$5:$F$5,0)+1,FALSE)+MIN(Kruistabel!$C$15,IF($D108="Ja",Kruistabel!$C$13,0)+IF(DN$6="Ja",Kruistabel!$C$14,0)),"")</f>
        <v>#N/A</v>
      </c>
      <c r="DO108" s="326" t="e">
        <f ca="1">IF(Plananalyse!DO108=1,VLOOKUP(DO$5,Kruistabel!$B$6:$F$9,MATCH($C108,Kruistabel!$C$5:$F$5,0)+1,FALSE)+MIN(Kruistabel!$C$15,IF($D108="Ja",Kruistabel!$C$13,0)+IF(DO$6="Ja",Kruistabel!$C$14,0)),"")</f>
        <v>#N/A</v>
      </c>
      <c r="DP108" s="326" t="e">
        <f ca="1">IF(Plananalyse!DP108=1,VLOOKUP(DP$5,Kruistabel!$B$6:$F$9,MATCH($C108,Kruistabel!$C$5:$F$5,0)+1,FALSE)+MIN(Kruistabel!$C$15,IF($D108="Ja",Kruistabel!$C$13,0)+IF(DP$6="Ja",Kruistabel!$C$14,0)),"")</f>
        <v>#N/A</v>
      </c>
      <c r="DQ108" s="326" t="e">
        <f ca="1">IF(Plananalyse!DQ108=1,VLOOKUP(DQ$5,Kruistabel!$B$6:$F$9,MATCH($C108,Kruistabel!$C$5:$F$5,0)+1,FALSE)+MIN(Kruistabel!$C$15,IF($D108="Ja",Kruistabel!$C$13,0)+IF(DQ$6="Ja",Kruistabel!$C$14,0)),"")</f>
        <v>#N/A</v>
      </c>
      <c r="DR108" s="326" t="e">
        <f ca="1">IF(Plananalyse!DR108=1,VLOOKUP(DR$5,Kruistabel!$B$6:$F$9,MATCH($C108,Kruistabel!$C$5:$F$5,0)+1,FALSE)+MIN(Kruistabel!$C$15,IF($D108="Ja",Kruistabel!$C$13,0)+IF(DR$6="Ja",Kruistabel!$C$14,0)),"")</f>
        <v>#N/A</v>
      </c>
      <c r="DS108" s="326" t="e">
        <f ca="1">IF(Plananalyse!DS108=1,VLOOKUP(DS$5,Kruistabel!$B$6:$F$9,MATCH($C108,Kruistabel!$C$5:$F$5,0)+1,FALSE)+MIN(Kruistabel!$C$15,IF($D108="Ja",Kruistabel!$C$13,0)+IF(DS$6="Ja",Kruistabel!$C$14,0)),"")</f>
        <v>#N/A</v>
      </c>
      <c r="DT108" s="326" t="e">
        <f ca="1">IF(Plananalyse!DT108=1,VLOOKUP(DT$5,Kruistabel!$B$6:$F$9,MATCH($C108,Kruistabel!$C$5:$F$5,0)+1,FALSE)+MIN(Kruistabel!$C$15,IF($D108="Ja",Kruistabel!$C$13,0)+IF(DT$6="Ja",Kruistabel!$C$14,0)),"")</f>
        <v>#N/A</v>
      </c>
      <c r="DU108" s="326" t="e">
        <f ca="1">IF(Plananalyse!DU108=1,VLOOKUP(DU$5,Kruistabel!$B$6:$F$9,MATCH($C108,Kruistabel!$C$5:$F$5,0)+1,FALSE)+MIN(Kruistabel!$C$15,IF($D108="Ja",Kruistabel!$C$13,0)+IF(DU$6="Ja",Kruistabel!$C$14,0)),"")</f>
        <v>#N/A</v>
      </c>
      <c r="DV108" s="326" t="e">
        <f ca="1">IF(Plananalyse!DV108=1,VLOOKUP(DV$5,Kruistabel!$B$6:$F$9,MATCH($C108,Kruistabel!$C$5:$F$5,0)+1,FALSE)+MIN(Kruistabel!$C$15,IF($D108="Ja",Kruistabel!$C$13,0)+IF(DV$6="Ja",Kruistabel!$C$14,0)),"")</f>
        <v>#N/A</v>
      </c>
      <c r="DW108" s="326" t="e">
        <f ca="1">IF(Plananalyse!DW108=1,VLOOKUP(DW$5,Kruistabel!$B$6:$F$9,MATCH($C108,Kruistabel!$C$5:$F$5,0)+1,FALSE)+MIN(Kruistabel!$C$15,IF($D108="Ja",Kruistabel!$C$13,0)+IF(DW$6="Ja",Kruistabel!$C$14,0)),"")</f>
        <v>#REF!</v>
      </c>
      <c r="DX108" s="326" t="e">
        <f ca="1">IF(Plananalyse!DX108=1,VLOOKUP(DX$5,Kruistabel!$B$6:$F$9,MATCH($C108,Kruistabel!$C$5:$F$5,0)+1,FALSE)+MIN(Kruistabel!$C$15,IF($D108="Ja",Kruistabel!$C$13,0)+IF(DX$6="Ja",Kruistabel!$C$14,0)),"")</f>
        <v>#REF!</v>
      </c>
      <c r="DY108" s="327"/>
      <c r="DZ108" s="326" t="e">
        <f ca="1">IF(Plananalyse!DZ108=1,VLOOKUP(DZ$5,Kruistabel!$B$6:$F$9,MATCH($C108,Kruistabel!$C$5:$F$5,0)+1,FALSE)+MIN(Kruistabel!$C$15,IF($D108="Ja",Kruistabel!$C$13,0)+IF(DZ$6="Ja",Kruistabel!$C$14,0)),"")</f>
        <v>#N/A</v>
      </c>
      <c r="EA108" s="326" t="e">
        <f ca="1">IF(Plananalyse!EA108=1,VLOOKUP(EA$5,Kruistabel!$B$6:$F$9,MATCH($C108,Kruistabel!$C$5:$F$5,0)+1,FALSE)+MIN(Kruistabel!$C$15,IF($D108="Ja",Kruistabel!$C$13,0)+IF(EA$6="Ja",Kruistabel!$C$14,0)),"")</f>
        <v>#N/A</v>
      </c>
      <c r="EB108" s="326" t="e">
        <f ca="1">IF(Plananalyse!EB108=1,VLOOKUP(EB$5,Kruistabel!$B$6:$F$9,MATCH($C108,Kruistabel!$C$5:$F$5,0)+1,FALSE)+MIN(Kruistabel!$C$15,IF($D108="Ja",Kruistabel!$C$13,0)+IF(EB$6="Ja",Kruistabel!$C$14,0)),"")</f>
        <v>#REF!</v>
      </c>
      <c r="EC108" s="326" t="e">
        <f ca="1">IF(Plananalyse!EC108=1,VLOOKUP(EC$5,Kruistabel!$B$6:$F$9,MATCH($C108,Kruistabel!$C$5:$F$5,0)+1,FALSE)+MIN(Kruistabel!$C$15,IF($D108="Ja",Kruistabel!$C$13,0)+IF(EC$6="Ja",Kruistabel!$C$14,0)),"")</f>
        <v>#REF!</v>
      </c>
      <c r="ED108" s="327"/>
      <c r="EE108" s="326" t="e">
        <f ca="1">IF(Plananalyse!EE108=1,VLOOKUP(EE$5,Kruistabel!$B$6:$F$9,MATCH($C108,Kruistabel!$C$5:$F$5,0)+1,FALSE)+MIN(Kruistabel!$C$15,IF($D108="Ja",Kruistabel!$C$13,0)+IF(EE$6="Ja",Kruistabel!$C$14,0)),"")</f>
        <v>#N/A</v>
      </c>
      <c r="EF108" s="326" t="e">
        <f ca="1">IF(Plananalyse!EF108=1,VLOOKUP(EF$5,Kruistabel!$B$6:$F$9,MATCH($C108,Kruistabel!$C$5:$F$5,0)+1,FALSE)+MIN(Kruistabel!$C$15,IF($D108="Ja",Kruistabel!$C$13,0)+IF(EF$6="Ja",Kruistabel!$C$14,0)),"")</f>
        <v>#N/A</v>
      </c>
      <c r="EG108" s="326" t="e">
        <f ca="1">IF(Plananalyse!EG108=1,VLOOKUP(EG$5,Kruistabel!$B$6:$F$9,MATCH($C108,Kruistabel!$C$5:$F$5,0)+1,FALSE)+MIN(Kruistabel!$C$15,IF($D108="Ja",Kruistabel!$C$13,0)+IF(EG$6="Ja",Kruistabel!$C$14,0)),"")</f>
        <v>#N/A</v>
      </c>
      <c r="EH108" s="326" t="e">
        <f ca="1">IF(Plananalyse!EH108=1,VLOOKUP(EH$5,Kruistabel!$B$6:$F$9,MATCH($C108,Kruistabel!$C$5:$F$5,0)+1,FALSE)+MIN(Kruistabel!$C$15,IF($D108="Ja",Kruistabel!$C$13,0)+IF(EH$6="Ja",Kruistabel!$C$14,0)),"")</f>
        <v>#REF!</v>
      </c>
      <c r="EI108" s="326" t="e">
        <f ca="1">IF(Plananalyse!EI108=1,VLOOKUP(EI$5,Kruistabel!$B$6:$F$9,MATCH($C108,Kruistabel!$C$5:$F$5,0)+1,FALSE)+MIN(Kruistabel!$C$15,IF($D108="Ja",Kruistabel!$C$13,0)+IF(EI$6="Ja",Kruistabel!$C$14,0)),"")</f>
        <v>#REF!</v>
      </c>
      <c r="EJ108" s="331" t="str">
        <f>IF(Plananalyse!EJ108=1,VLOOKUP(EJ$5,Kruistabel!$B$6:$F$9,MATCH($C108,Kruistabel!$C$5:$F$5,0)+1,FALSE)+MIN(Kruistabel!$C$15,IF($D108="Ja",Kruistabel!$C$13,0)+IF(EJ$6="Ja",Kruistabel!$C$14,0)),"")</f>
        <v/>
      </c>
      <c r="EK108" s="164"/>
      <c r="EL108" s="164"/>
      <c r="EM108" s="164"/>
      <c r="EN108" s="164"/>
    </row>
    <row r="109" spans="2:144">
      <c r="B109" s="337" t="s">
        <v>212</v>
      </c>
      <c r="C109" s="160" t="str">
        <f>_xlfn.IFNA(VLOOKUP($B109,Classificatietabel!$B$6:$I$91,C$7,FALSE),"")</f>
        <v>normaal</v>
      </c>
      <c r="D109" s="160" t="str">
        <f>_xlfn.IFNA(VLOOKUP($B109,Classificatietabel!$B$6:$I$91,D$7,FALSE),"")</f>
        <v>neen</v>
      </c>
      <c r="E109" s="119">
        <f>IF(AND(D109="laag",$D$3=1),0,_xlfn.IFNA(IF(VLOOKUP($B109,Classificatietabel!$B$6:$H$91,$E$5,FALSE)="Ja",1,0),""))</f>
        <v>1</v>
      </c>
      <c r="F109" s="163"/>
      <c r="G109" s="326">
        <f>IF(Plananalyse!G109=1,VLOOKUP(G$5,Kruistabel!$B$6:$F$9,MATCH($C109,Kruistabel!$C$5:$F$5,0)+1,FALSE)+MIN(Kruistabel!$C$15,IF($D109="Ja",Kruistabel!$C$13,0)+IF(G$6="Ja",Kruistabel!$C$14,0)),"")</f>
        <v>28</v>
      </c>
      <c r="H109" s="326">
        <f>IF(Plananalyse!H109=1,VLOOKUP(H$5,Kruistabel!$B$6:$F$9,MATCH($C109,Kruistabel!$C$5:$F$5,0)+1,FALSE)+MIN(Kruistabel!$C$15,IF($D109="Ja",Kruistabel!$C$13,0)+IF(H$6="Ja",Kruistabel!$C$14,0)),"")</f>
        <v>28</v>
      </c>
      <c r="I109" s="326">
        <f>IF(Plananalyse!I109=1,VLOOKUP(I$5,Kruistabel!$B$6:$F$9,MATCH($C109,Kruistabel!$C$5:$F$5,0)+1,FALSE)+MIN(Kruistabel!$C$15,IF($D109="Ja",Kruistabel!$C$13,0)+IF(I$6="Ja",Kruistabel!$C$14,0)),"")</f>
        <v>40</v>
      </c>
      <c r="J109" s="326">
        <f>IF(Plananalyse!J109=1,VLOOKUP(J$5,Kruistabel!$B$6:$F$9,MATCH($C109,Kruistabel!$C$5:$F$5,0)+1,FALSE)+MIN(Kruistabel!$C$15,IF($D109="Ja",Kruistabel!$C$13,0)+IF(J$6="Ja",Kruistabel!$C$14,0)),"")</f>
        <v>28</v>
      </c>
      <c r="K109" s="326">
        <f>IF(Plananalyse!K109=1,VLOOKUP(K$5,Kruistabel!$B$6:$F$9,MATCH($C109,Kruistabel!$C$5:$F$5,0)+1,FALSE)+MIN(Kruistabel!$C$15,IF($D109="Ja",Kruistabel!$C$13,0)+IF(K$6="Ja",Kruistabel!$C$14,0)),"")</f>
        <v>28</v>
      </c>
      <c r="L109" s="326">
        <f>IF(Plananalyse!L109=1,VLOOKUP(L$5,Kruistabel!$B$6:$F$9,MATCH($C109,Kruistabel!$C$5:$F$5,0)+1,FALSE)+MIN(Kruistabel!$C$15,IF($D109="Ja",Kruistabel!$C$13,0)+IF(L$6="Ja",Kruistabel!$C$14,0)),"")</f>
        <v>28</v>
      </c>
      <c r="M109" s="326">
        <f>IF(Plananalyse!M109=1,VLOOKUP(M$5,Kruistabel!$B$6:$F$9,MATCH($C109,Kruistabel!$C$5:$F$5,0)+1,FALSE)+MIN(Kruistabel!$C$15,IF($D109="Ja",Kruistabel!$C$13,0)+IF(M$6="Ja",Kruistabel!$C$14,0)),"")</f>
        <v>44</v>
      </c>
      <c r="N109" s="326">
        <f>IF(Plananalyse!N109=1,VLOOKUP(N$5,Kruistabel!$B$6:$F$9,MATCH($C109,Kruistabel!$C$5:$F$5,0)+1,FALSE)+MIN(Kruistabel!$C$15,IF($D109="Ja",Kruistabel!$C$13,0)+IF(N$6="Ja",Kruistabel!$C$14,0)),"")</f>
        <v>44</v>
      </c>
      <c r="O109" s="326">
        <f>IF(Plananalyse!O109=1,VLOOKUP(O$5,Kruistabel!$B$6:$F$9,MATCH($C109,Kruistabel!$C$5:$F$5,0)+1,FALSE)+MIN(Kruistabel!$C$15,IF($D109="Ja",Kruistabel!$C$13,0)+IF(O$6="Ja",Kruistabel!$C$14,0)),"")</f>
        <v>44</v>
      </c>
      <c r="P109" s="326">
        <f>IF(Plananalyse!P109=1,VLOOKUP(P$5,Kruistabel!$B$6:$F$9,MATCH($C109,Kruistabel!$C$5:$F$5,0)+1,FALSE)+MIN(Kruistabel!$C$15,IF($D109="Ja",Kruistabel!$C$13,0)+IF(P$6="Ja",Kruistabel!$C$14,0)),"")</f>
        <v>48</v>
      </c>
      <c r="Q109" s="326">
        <f>IF(Plananalyse!Q109=1,VLOOKUP(Q$5,Kruistabel!$B$6:$F$9,MATCH($C109,Kruistabel!$C$5:$F$5,0)+1,FALSE)+MIN(Kruistabel!$C$15,IF($D109="Ja",Kruistabel!$C$13,0)+IF(Q$6="Ja",Kruistabel!$C$14,0)),"")</f>
        <v>40</v>
      </c>
      <c r="R109" s="326">
        <f>IF(Plananalyse!R109=1,VLOOKUP(R$5,Kruistabel!$B$6:$F$9,MATCH($C109,Kruistabel!$C$5:$F$5,0)+1,FALSE)+MIN(Kruistabel!$C$15,IF($D109="Ja",Kruistabel!$C$13,0)+IF(R$6="Ja",Kruistabel!$C$14,0)),"")</f>
        <v>44</v>
      </c>
      <c r="S109" s="326">
        <f>IF(Plananalyse!S109=1,VLOOKUP(S$5,Kruistabel!$B$6:$F$9,MATCH($C109,Kruistabel!$C$5:$F$5,0)+1,FALSE)+MIN(Kruistabel!$C$15,IF($D109="Ja",Kruistabel!$C$13,0)+IF(S$6="Ja",Kruistabel!$C$14,0)),"")</f>
        <v>28</v>
      </c>
      <c r="T109" s="326">
        <f>IF(Plananalyse!T109=1,VLOOKUP(T$5,Kruistabel!$B$6:$F$9,MATCH($C109,Kruistabel!$C$5:$F$5,0)+1,FALSE)+MIN(Kruistabel!$C$15,IF($D109="Ja",Kruistabel!$C$13,0)+IF(T$6="Ja",Kruistabel!$C$14,0)),"")</f>
        <v>28</v>
      </c>
      <c r="U109" s="326">
        <f>IF(Plananalyse!U109=1,VLOOKUP(U$5,Kruistabel!$B$6:$F$9,MATCH($C109,Kruistabel!$C$5:$F$5,0)+1,FALSE)+MIN(Kruistabel!$C$15,IF($D109="Ja",Kruistabel!$C$13,0)+IF(U$6="Ja",Kruistabel!$C$14,0)),"")</f>
        <v>28</v>
      </c>
      <c r="V109" s="326">
        <f>IF(Plananalyse!V109=1,VLOOKUP(V$5,Kruistabel!$B$6:$F$9,MATCH($C109,Kruistabel!$C$5:$F$5,0)+1,FALSE)+MIN(Kruistabel!$C$15,IF($D109="Ja",Kruistabel!$C$13,0)+IF(V$6="Ja",Kruistabel!$C$14,0)),"")</f>
        <v>28</v>
      </c>
      <c r="W109" s="326">
        <f>IF(Plananalyse!W109=1,VLOOKUP(W$5,Kruistabel!$B$6:$F$9,MATCH($C109,Kruistabel!$C$5:$F$5,0)+1,FALSE)+MIN(Kruistabel!$C$15,IF($D109="Ja",Kruistabel!$C$13,0)+IF(W$6="Ja",Kruistabel!$C$14,0)),"")</f>
        <v>28</v>
      </c>
      <c r="X109" s="326">
        <f>IF(Plananalyse!X109=1,VLOOKUP(X$5,Kruistabel!$B$6:$F$9,MATCH($C109,Kruistabel!$C$5:$F$5,0)+1,FALSE)+MIN(Kruistabel!$C$15,IF($D109="Ja",Kruistabel!$C$13,0)+IF(X$6="Ja",Kruistabel!$C$14,0)),"")</f>
        <v>28</v>
      </c>
      <c r="Y109" s="326">
        <f>IF(Plananalyse!Y109=1,VLOOKUP(Y$5,Kruistabel!$B$6:$F$9,MATCH($C109,Kruistabel!$C$5:$F$5,0)+1,FALSE)+MIN(Kruistabel!$C$15,IF($D109="Ja",Kruistabel!$C$13,0)+IF(Y$6="Ja",Kruistabel!$C$14,0)),"")</f>
        <v>40</v>
      </c>
      <c r="Z109" s="326">
        <f>IF(Plananalyse!Z109=1,VLOOKUP(Z$5,Kruistabel!$B$6:$F$9,MATCH($C109,Kruistabel!$C$5:$F$5,0)+1,FALSE)+MIN(Kruistabel!$C$15,IF($D109="Ja",Kruistabel!$C$13,0)+IF(Z$6="Ja",Kruistabel!$C$14,0)),"")</f>
        <v>28</v>
      </c>
      <c r="AA109" s="326">
        <f>IF(Plananalyse!AA109=1,VLOOKUP(AA$5,Kruistabel!$B$6:$F$9,MATCH($C109,Kruistabel!$C$5:$F$5,0)+1,FALSE)+MIN(Kruistabel!$C$15,IF($D109="Ja",Kruistabel!$C$13,0)+IF(AA$6="Ja",Kruistabel!$C$14,0)),"")</f>
        <v>28</v>
      </c>
      <c r="AB109" s="326">
        <f>IF(Plananalyse!AB109=1,VLOOKUP(AB$5,Kruistabel!$B$6:$F$9,MATCH($C109,Kruistabel!$C$5:$F$5,0)+1,FALSE)+MIN(Kruistabel!$C$15,IF($D109="Ja",Kruistabel!$C$13,0)+IF(AB$6="Ja",Kruistabel!$C$14,0)),"")</f>
        <v>28</v>
      </c>
      <c r="AC109" s="326">
        <f>IF(Plananalyse!AC109=1,VLOOKUP(AC$5,Kruistabel!$B$6:$F$9,MATCH($C109,Kruistabel!$C$5:$F$5,0)+1,FALSE)+MIN(Kruistabel!$C$15,IF($D109="Ja",Kruistabel!$C$13,0)+IF(AC$6="Ja",Kruistabel!$C$14,0)),"")</f>
        <v>28</v>
      </c>
      <c r="AD109" s="326">
        <f>IF(Plananalyse!AD109=1,VLOOKUP(AD$5,Kruistabel!$B$6:$F$9,MATCH($C109,Kruistabel!$C$5:$F$5,0)+1,FALSE)+MIN(Kruistabel!$C$15,IF($D109="Ja",Kruistabel!$C$13,0)+IF(AD$6="Ja",Kruistabel!$C$14,0)),"")</f>
        <v>28</v>
      </c>
      <c r="AE109" s="326">
        <f>IF(Plananalyse!AE109=1,VLOOKUP(AE$5,Kruistabel!$B$6:$F$9,MATCH($C109,Kruistabel!$C$5:$F$5,0)+1,FALSE)+MIN(Kruistabel!$C$15,IF($D109="Ja",Kruistabel!$C$13,0)+IF(AE$6="Ja",Kruistabel!$C$14,0)),"")</f>
        <v>28</v>
      </c>
      <c r="AF109" s="326">
        <f>IF(Plananalyse!AF109=1,VLOOKUP(AF$5,Kruistabel!$B$6:$F$9,MATCH($C109,Kruistabel!$C$5:$F$5,0)+1,FALSE)+MIN(Kruistabel!$C$15,IF($D109="Ja",Kruistabel!$C$13,0)+IF(AF$6="Ja",Kruistabel!$C$14,0)),"")</f>
        <v>28</v>
      </c>
      <c r="AG109" s="326">
        <f>IF(Plananalyse!AG109=1,VLOOKUP(AG$5,Kruistabel!$B$6:$F$9,MATCH($C109,Kruistabel!$C$5:$F$5,0)+1,FALSE)+MIN(Kruistabel!$C$15,IF($D109="Ja",Kruistabel!$C$13,0)+IF(AG$6="Ja",Kruistabel!$C$14,0)),"")</f>
        <v>28</v>
      </c>
      <c r="AH109" s="326">
        <f>IF(Plananalyse!AH109=1,VLOOKUP(AH$5,Kruistabel!$B$6:$F$9,MATCH($C109,Kruistabel!$C$5:$F$5,0)+1,FALSE)+MIN(Kruistabel!$C$15,IF($D109="Ja",Kruistabel!$C$13,0)+IF(AH$6="Ja",Kruistabel!$C$14,0)),"")</f>
        <v>28</v>
      </c>
      <c r="AI109" s="326">
        <f>IF(Plananalyse!AI109=1,VLOOKUP(AI$5,Kruistabel!$B$6:$F$9,MATCH($C109,Kruistabel!$C$5:$F$5,0)+1,FALSE)+MIN(Kruistabel!$C$15,IF($D109="Ja",Kruistabel!$C$13,0)+IF(AI$6="Ja",Kruistabel!$C$14,0)),"")</f>
        <v>28</v>
      </c>
      <c r="AJ109" s="326">
        <f>IF(Plananalyse!AJ109=1,VLOOKUP(AJ$5,Kruistabel!$B$6:$F$9,MATCH($C109,Kruistabel!$C$5:$F$5,0)+1,FALSE)+MIN(Kruistabel!$C$15,IF($D109="Ja",Kruistabel!$C$13,0)+IF(AJ$6="Ja",Kruistabel!$C$14,0)),"")</f>
        <v>28</v>
      </c>
      <c r="AK109" s="326">
        <f>IF(Plananalyse!AK109=1,VLOOKUP(AK$5,Kruistabel!$B$6:$F$9,MATCH($C109,Kruistabel!$C$5:$F$5,0)+1,FALSE)+MIN(Kruistabel!$C$15,IF($D109="Ja",Kruistabel!$C$13,0)+IF(AK$6="Ja",Kruistabel!$C$14,0)),"")</f>
        <v>42</v>
      </c>
      <c r="AL109" s="326">
        <f>IF(Plananalyse!AL109=1,VLOOKUP(AL$5,Kruistabel!$B$6:$F$9,MATCH($C109,Kruistabel!$C$5:$F$5,0)+1,FALSE)+MIN(Kruistabel!$C$15,IF($D109="Ja",Kruistabel!$C$13,0)+IF(AL$6="Ja",Kruistabel!$C$14,0)),"")</f>
        <v>28</v>
      </c>
      <c r="AM109" s="326">
        <f>IF(Plananalyse!AM109=1,VLOOKUP(AM$5,Kruistabel!$B$6:$F$9,MATCH($C109,Kruistabel!$C$5:$F$5,0)+1,FALSE)+MIN(Kruistabel!$C$15,IF($D109="Ja",Kruistabel!$C$13,0)+IF(AM$6="Ja",Kruistabel!$C$14,0)),"")</f>
        <v>28</v>
      </c>
      <c r="AN109" s="327"/>
      <c r="AO109" s="326">
        <f>IF(Plananalyse!AO109=1,VLOOKUP(AO$5,Kruistabel!$B$6:$F$9,MATCH($C109,Kruistabel!$C$5:$F$5,0)+1,FALSE)+MIN(Kruistabel!$C$15,IF($D109="Ja",Kruistabel!$C$13,0)+IF(AO$6="Ja",Kruistabel!$C$14,0)),"")</f>
        <v>42</v>
      </c>
      <c r="AP109" s="326">
        <f>IF(Plananalyse!AP109=1,VLOOKUP(AP$5,Kruistabel!$B$6:$F$9,MATCH($C109,Kruistabel!$C$5:$F$5,0)+1,FALSE)+MIN(Kruistabel!$C$15,IF($D109="Ja",Kruistabel!$C$13,0)+IF(AP$6="Ja",Kruistabel!$C$14,0)),"")</f>
        <v>42</v>
      </c>
      <c r="AQ109" s="326">
        <f>IF(Plananalyse!AQ109=1,VLOOKUP(AQ$5,Kruistabel!$B$6:$F$9,MATCH($C109,Kruistabel!$C$5:$F$5,0)+1,FALSE)+MIN(Kruistabel!$C$15,IF($D109="Ja",Kruistabel!$C$13,0)+IF(AQ$6="Ja",Kruistabel!$C$14,0)),"")</f>
        <v>42</v>
      </c>
      <c r="AR109" s="326">
        <f>IF(Plananalyse!AR109=1,VLOOKUP(AR$5,Kruistabel!$B$6:$F$9,MATCH($C109,Kruistabel!$C$5:$F$5,0)+1,FALSE)+MIN(Kruistabel!$C$15,IF($D109="Ja",Kruistabel!$C$13,0)+IF(AR$6="Ja",Kruistabel!$C$14,0)),"")</f>
        <v>46</v>
      </c>
      <c r="AS109" s="326">
        <f>IF(Plananalyse!AS109=1,VLOOKUP(AS$5,Kruistabel!$B$6:$F$9,MATCH($C109,Kruistabel!$C$5:$F$5,0)+1,FALSE)+MIN(Kruistabel!$C$15,IF($D109="Ja",Kruistabel!$C$13,0)+IF(AS$6="Ja",Kruistabel!$C$14,0)),"")</f>
        <v>42</v>
      </c>
      <c r="AT109" s="326">
        <f>IF(Plananalyse!AT109=1,VLOOKUP(AT$5,Kruistabel!$B$6:$F$9,MATCH($C109,Kruistabel!$C$5:$F$5,0)+1,FALSE)+MIN(Kruistabel!$C$15,IF($D109="Ja",Kruistabel!$C$13,0)+IF(AT$6="Ja",Kruistabel!$C$14,0)),"")</f>
        <v>46</v>
      </c>
      <c r="AU109" s="326">
        <f>IF(Plananalyse!AU109=1,VLOOKUP(AU$5,Kruistabel!$B$6:$F$9,MATCH($C109,Kruistabel!$C$5:$F$5,0)+1,FALSE)+MIN(Kruistabel!$C$15,IF($D109="Ja",Kruistabel!$C$13,0)+IF(AU$6="Ja",Kruistabel!$C$14,0)),"")</f>
        <v>28</v>
      </c>
      <c r="AV109" s="326">
        <f>IF(Plananalyse!AV109=1,VLOOKUP(AV$5,Kruistabel!$B$6:$F$9,MATCH($C109,Kruistabel!$C$5:$F$5,0)+1,FALSE)+MIN(Kruistabel!$C$15,IF($D109="Ja",Kruistabel!$C$13,0)+IF(AV$6="Ja",Kruistabel!$C$14,0)),"")</f>
        <v>42</v>
      </c>
      <c r="AW109" s="326">
        <f>IF(Plananalyse!AW109=1,VLOOKUP(AW$5,Kruistabel!$B$6:$F$9,MATCH($C109,Kruistabel!$C$5:$F$5,0)+1,FALSE)+MIN(Kruistabel!$C$15,IF($D109="Ja",Kruistabel!$C$13,0)+IF(AW$6="Ja",Kruistabel!$C$14,0)),"")</f>
        <v>28</v>
      </c>
      <c r="AX109" s="326">
        <f>IF(Plananalyse!AX109=1,VLOOKUP(AX$5,Kruistabel!$B$6:$F$9,MATCH($C109,Kruistabel!$C$5:$F$5,0)+1,FALSE)+MIN(Kruistabel!$C$15,IF($D109="Ja",Kruistabel!$C$13,0)+IF(AX$6="Ja",Kruistabel!$C$14,0)),"")</f>
        <v>28</v>
      </c>
      <c r="AY109" s="327"/>
      <c r="AZ109" s="326">
        <f>IF(Plananalyse!AZ109=1,VLOOKUP(AZ$5,Kruistabel!$B$6:$F$9,MATCH($C109,Kruistabel!$C$5:$F$5,0)+1,FALSE)+MIN(Kruistabel!$C$15,IF($D109="Ja",Kruistabel!$C$13,0)+IF(AZ$6="Ja",Kruistabel!$C$14,0)),"")</f>
        <v>28</v>
      </c>
      <c r="BA109" s="326">
        <f>IF(Plananalyse!BA109=1,VLOOKUP(BA$5,Kruistabel!$B$6:$F$9,MATCH($C109,Kruistabel!$C$5:$F$5,0)+1,FALSE)+MIN(Kruistabel!$C$15,IF($D109="Ja",Kruistabel!$C$13,0)+IF(BA$6="Ja",Kruistabel!$C$14,0)),"")</f>
        <v>28</v>
      </c>
      <c r="BB109" s="326">
        <f>IF(Plananalyse!BB109=1,VLOOKUP(BB$5,Kruistabel!$B$6:$F$9,MATCH($C109,Kruistabel!$C$5:$F$5,0)+1,FALSE)+MIN(Kruistabel!$C$15,IF($D109="Ja",Kruistabel!$C$13,0)+IF(BB$6="Ja",Kruistabel!$C$14,0)),"")</f>
        <v>40</v>
      </c>
      <c r="BC109" s="326">
        <f>IF(Plananalyse!BC109=1,VLOOKUP(BC$5,Kruistabel!$B$6:$F$9,MATCH($C109,Kruistabel!$C$5:$F$5,0)+1,FALSE)+MIN(Kruistabel!$C$15,IF($D109="Ja",Kruistabel!$C$13,0)+IF(BC$6="Ja",Kruistabel!$C$14,0)),"")</f>
        <v>40</v>
      </c>
      <c r="BD109" s="326">
        <f>IF(Plananalyse!BD109=1,VLOOKUP(BD$5,Kruistabel!$B$6:$F$9,MATCH($C109,Kruistabel!$C$5:$F$5,0)+1,FALSE)+MIN(Kruistabel!$C$15,IF($D109="Ja",Kruistabel!$C$13,0)+IF(BD$6="Ja",Kruistabel!$C$14,0)),"")</f>
        <v>28</v>
      </c>
      <c r="BE109" s="326">
        <f>IF(Plananalyse!BE109=1,VLOOKUP(BE$5,Kruistabel!$B$6:$F$9,MATCH($C109,Kruistabel!$C$5:$F$5,0)+1,FALSE)+MIN(Kruistabel!$C$15,IF($D109="Ja",Kruistabel!$C$13,0)+IF(BE$6="Ja",Kruistabel!$C$14,0)),"")</f>
        <v>28</v>
      </c>
      <c r="BF109" s="326">
        <f>IF(Plananalyse!BF109=1,VLOOKUP(BF$5,Kruistabel!$B$6:$F$9,MATCH($C109,Kruistabel!$C$5:$F$5,0)+1,FALSE)+MIN(Kruistabel!$C$15,IF($D109="Ja",Kruistabel!$C$13,0)+IF(BF$6="Ja",Kruistabel!$C$14,0)),"")</f>
        <v>28</v>
      </c>
      <c r="BG109" s="326">
        <f>IF(Plananalyse!BG109=1,VLOOKUP(BG$5,Kruistabel!$B$6:$F$9,MATCH($C109,Kruistabel!$C$5:$F$5,0)+1,FALSE)+MIN(Kruistabel!$C$15,IF($D109="Ja",Kruistabel!$C$13,0)+IF(BG$6="Ja",Kruistabel!$C$14,0)),"")</f>
        <v>28</v>
      </c>
      <c r="BH109" s="326">
        <f>IF(Plananalyse!BH109=1,VLOOKUP(BH$5,Kruistabel!$B$6:$F$9,MATCH($C109,Kruistabel!$C$5:$F$5,0)+1,FALSE)+MIN(Kruistabel!$C$15,IF($D109="Ja",Kruistabel!$C$13,0)+IF(BH$6="Ja",Kruistabel!$C$14,0)),"")</f>
        <v>28</v>
      </c>
      <c r="BI109" s="327"/>
      <c r="BJ109" s="326" t="e">
        <f>IF(Plananalyse!BJ109=1,VLOOKUP(BJ$5,Kruistabel!$B$6:$F$9,MATCH($C109,Kruistabel!$C$5:$F$5,0)+1,FALSE)+MIN(Kruistabel!$C$15,IF($D109="Ja",Kruistabel!$C$13,0)+IF(BJ$6="Ja",Kruistabel!$C$14,0)),"")</f>
        <v>#N/A</v>
      </c>
      <c r="BK109" s="326" t="e">
        <f>IF(Plananalyse!BK109=1,VLOOKUP(BK$5,Kruistabel!$B$6:$F$9,MATCH($C109,Kruistabel!$C$5:$F$5,0)+1,FALSE)+MIN(Kruistabel!$C$15,IF($D109="Ja",Kruistabel!$C$13,0)+IF(BK$6="Ja",Kruistabel!$C$14,0)),"")</f>
        <v>#N/A</v>
      </c>
      <c r="BL109" s="326" t="e">
        <f>IF(Plananalyse!BL109=1,VLOOKUP(BL$5,Kruistabel!$B$6:$F$9,MATCH($C109,Kruistabel!$C$5:$F$5,0)+1,FALSE)+MIN(Kruistabel!$C$15,IF($D109="Ja",Kruistabel!$C$13,0)+IF(BL$6="Ja",Kruistabel!$C$14,0)),"")</f>
        <v>#N/A</v>
      </c>
      <c r="BM109" s="326" t="e">
        <f>IF(Plananalyse!BM109=1,VLOOKUP(BM$5,Kruistabel!$B$6:$F$9,MATCH($C109,Kruistabel!$C$5:$F$5,0)+1,FALSE)+MIN(Kruistabel!$C$15,IF($D109="Ja",Kruistabel!$C$13,0)+IF(BM$6="Ja",Kruistabel!$C$14,0)),"")</f>
        <v>#N/A</v>
      </c>
      <c r="BN109" s="326" t="e">
        <f>IF(Plananalyse!BN109=1,VLOOKUP(BN$5,Kruistabel!$B$6:$F$9,MATCH($C109,Kruistabel!$C$5:$F$5,0)+1,FALSE)+MIN(Kruistabel!$C$15,IF($D109="Ja",Kruistabel!$C$13,0)+IF(BN$6="Ja",Kruistabel!$C$14,0)),"")</f>
        <v>#N/A</v>
      </c>
      <c r="BO109" s="326" t="e">
        <f>IF(Plananalyse!BO109=1,VLOOKUP(BO$5,Kruistabel!$B$6:$F$9,MATCH($C109,Kruistabel!$C$5:$F$5,0)+1,FALSE)+MIN(Kruistabel!$C$15,IF($D109="Ja",Kruistabel!$C$13,0)+IF(BO$6="Ja",Kruistabel!$C$14,0)),"")</f>
        <v>#N/A</v>
      </c>
      <c r="BP109" s="326" t="e">
        <f>IF(Plananalyse!BP109=1,VLOOKUP(BP$5,Kruistabel!$B$6:$F$9,MATCH($C109,Kruistabel!$C$5:$F$5,0)+1,FALSE)+MIN(Kruistabel!$C$15,IF($D109="Ja",Kruistabel!$C$13,0)+IF(BP$6="Ja",Kruistabel!$C$14,0)),"")</f>
        <v>#N/A</v>
      </c>
      <c r="BQ109" s="326" t="e">
        <f>IF(Plananalyse!BQ109=1,VLOOKUP(BQ$5,Kruistabel!$B$6:$F$9,MATCH($C109,Kruistabel!$C$5:$F$5,0)+1,FALSE)+MIN(Kruistabel!$C$15,IF($D109="Ja",Kruistabel!$C$13,0)+IF(BQ$6="Ja",Kruistabel!$C$14,0)),"")</f>
        <v>#N/A</v>
      </c>
      <c r="BR109" s="326" t="e">
        <f>IF(Plananalyse!BR109=1,VLOOKUP(BR$5,Kruistabel!$B$6:$F$9,MATCH($C109,Kruistabel!$C$5:$F$5,0)+1,FALSE)+MIN(Kruistabel!$C$15,IF($D109="Ja",Kruistabel!$C$13,0)+IF(BR$6="Ja",Kruistabel!$C$14,0)),"")</f>
        <v>#REF!</v>
      </c>
      <c r="BS109" s="326" t="e">
        <f>IF(Plananalyse!BS109=1,VLOOKUP(BS$5,Kruistabel!$B$6:$F$9,MATCH($C109,Kruistabel!$C$5:$F$5,0)+1,FALSE)+MIN(Kruistabel!$C$15,IF($D109="Ja",Kruistabel!$C$13,0)+IF(BS$6="Ja",Kruistabel!$C$14,0)),"")</f>
        <v>#REF!</v>
      </c>
      <c r="BT109" s="65"/>
      <c r="BU109" s="231">
        <f>IF(Plananalyse!BU109=1,VLOOKUP(BU$5,Kruistabel!$B$6:$F$9,MATCH($C109,Kruistabel!$C$5:$F$5,0)+1,FALSE)+MIN(Kruistabel!$C$15,IF($D109="Ja",Kruistabel!$C$13,0)+IF(BU$6="Ja",Kruistabel!$C$14,0)),"")</f>
        <v>28</v>
      </c>
      <c r="BV109" s="326">
        <f>IF(Plananalyse!BV109=1,VLOOKUP(BV$5,Kruistabel!$B$6:$F$9,MATCH($C109,Kruistabel!$C$5:$F$5,0)+1,FALSE)+MIN(Kruistabel!$C$15,IF($D109="Ja",Kruistabel!$C$13,0)+IF(BV$6="Ja",Kruistabel!$C$14,0)),"")</f>
        <v>44</v>
      </c>
      <c r="BW109" s="326">
        <f>IF(Plananalyse!BW109=1,VLOOKUP(BW$5,Kruistabel!$B$6:$F$9,MATCH($C109,Kruistabel!$C$5:$F$5,0)+1,FALSE)+MIN(Kruistabel!$C$15,IF($D109="Ja",Kruistabel!$C$13,0)+IF(BW$6="Ja",Kruistabel!$C$14,0)),"")</f>
        <v>28</v>
      </c>
      <c r="BX109" s="326">
        <f>IF(Plananalyse!BX109=1,VLOOKUP(BX$5,Kruistabel!$B$6:$F$9,MATCH($C109,Kruistabel!$C$5:$F$5,0)+1,FALSE)+MIN(Kruistabel!$C$15,IF($D109="Ja",Kruistabel!$C$13,0)+IF(BX$6="Ja",Kruistabel!$C$14,0)),"")</f>
        <v>28</v>
      </c>
      <c r="BY109" s="327"/>
      <c r="BZ109" s="326" t="e">
        <f>IF(Plananalyse!BZ109=1,VLOOKUP(BZ$5,Kruistabel!$B$6:$F$9,MATCH($C109,Kruistabel!$C$5:$F$5,0)+1,FALSE)+MIN(Kruistabel!$C$15,IF($D109="Ja",Kruistabel!$C$13,0)+IF(BZ$6="Ja",Kruistabel!$C$14,0)),"")</f>
        <v>#N/A</v>
      </c>
      <c r="CA109" s="326" t="e">
        <f>IF(Plananalyse!CA109=1,VLOOKUP(CA$5,Kruistabel!$B$6:$F$9,MATCH($C109,Kruistabel!$C$5:$F$5,0)+1,FALSE)+MIN(Kruistabel!$C$15,IF($D109="Ja",Kruistabel!$C$13,0)+IF(CA$6="Ja",Kruistabel!$C$14,0)),"")</f>
        <v>#N/A</v>
      </c>
      <c r="CB109" s="326" t="e">
        <f>IF(Plananalyse!CB109=1,VLOOKUP(CB$5,Kruistabel!$B$6:$F$9,MATCH($C109,Kruistabel!$C$5:$F$5,0)+1,FALSE)+MIN(Kruistabel!$C$15,IF($D109="Ja",Kruistabel!$C$13,0)+IF(CB$6="Ja",Kruistabel!$C$14,0)),"")</f>
        <v>#N/A</v>
      </c>
      <c r="CC109" s="326" t="e">
        <f>IF(Plananalyse!CC109=1,VLOOKUP(CC$5,Kruistabel!$B$6:$F$9,MATCH($C109,Kruistabel!$C$5:$F$5,0)+1,FALSE)+MIN(Kruistabel!$C$15,IF($D109="Ja",Kruistabel!$C$13,0)+IF(CC$6="Ja",Kruistabel!$C$14,0)),"")</f>
        <v>#N/A</v>
      </c>
      <c r="CD109" s="326" t="e">
        <f>IF(Plananalyse!CD109=1,VLOOKUP(CD$5,Kruistabel!$B$6:$F$9,MATCH($C109,Kruistabel!$C$5:$F$5,0)+1,FALSE)+MIN(Kruistabel!$C$15,IF($D109="Ja",Kruistabel!$C$13,0)+IF(CD$6="Ja",Kruistabel!$C$14,0)),"")</f>
        <v>#N/A</v>
      </c>
      <c r="CE109" s="326" t="e">
        <f>IF(Plananalyse!CE109=1,VLOOKUP(CE$5,Kruistabel!$B$6:$F$9,MATCH($C109,Kruistabel!$C$5:$F$5,0)+1,FALSE)+MIN(Kruistabel!$C$15,IF($D109="Ja",Kruistabel!$C$13,0)+IF(CE$6="Ja",Kruistabel!$C$14,0)),"")</f>
        <v>#N/A</v>
      </c>
      <c r="CF109" s="326" t="e">
        <f>IF(Plananalyse!CF109=1,VLOOKUP(CF$5,Kruistabel!$B$6:$F$9,MATCH($C109,Kruistabel!$C$5:$F$5,0)+1,FALSE)+MIN(Kruistabel!$C$15,IF($D109="Ja",Kruistabel!$C$13,0)+IF(CF$6="Ja",Kruistabel!$C$14,0)),"")</f>
        <v>#N/A</v>
      </c>
      <c r="CG109" s="326" t="e">
        <f>IF(Plananalyse!CG109=1,VLOOKUP(CG$5,Kruistabel!$B$6:$F$9,MATCH($C109,Kruistabel!$C$5:$F$5,0)+1,FALSE)+MIN(Kruistabel!$C$15,IF($D109="Ja",Kruistabel!$C$13,0)+IF(CG$6="Ja",Kruistabel!$C$14,0)),"")</f>
        <v>#REF!</v>
      </c>
      <c r="CH109" s="326" t="e">
        <f>IF(Plananalyse!CH109=1,VLOOKUP(CH$5,Kruistabel!$B$6:$F$9,MATCH($C109,Kruistabel!$C$5:$F$5,0)+1,FALSE)+MIN(Kruistabel!$C$15,IF($D109="Ja",Kruistabel!$C$13,0)+IF(CH$6="Ja",Kruistabel!$C$14,0)),"")</f>
        <v>#REF!</v>
      </c>
      <c r="CI109" s="65"/>
      <c r="CJ109" s="326">
        <f>IF(Plananalyse!CJ109=1,VLOOKUP(CJ$5,Kruistabel!$B$6:$F$9,MATCH($C109,Kruistabel!$C$5:$F$5,0)+1,FALSE)+MIN(Kruistabel!$C$15,IF($D109="Ja",Kruistabel!$C$13,0)+IF(CJ$6="Ja",Kruistabel!$C$14,0)),"")</f>
        <v>44</v>
      </c>
      <c r="CK109" s="326">
        <f>IF(Plananalyse!CK109=1,VLOOKUP(CK$5,Kruistabel!$B$6:$F$9,MATCH($C109,Kruistabel!$C$5:$F$5,0)+1,FALSE)+MIN(Kruistabel!$C$15,IF($D109="Ja",Kruistabel!$C$13,0)+IF(CK$6="Ja",Kruistabel!$C$14,0)),"")</f>
        <v>44</v>
      </c>
      <c r="CL109" s="326">
        <f>IF(Plananalyse!CL109=1,VLOOKUP(CL$5,Kruistabel!$B$6:$F$9,MATCH($C109,Kruistabel!$C$5:$F$5,0)+1,FALSE)+MIN(Kruistabel!$C$15,IF($D109="Ja",Kruistabel!$C$13,0)+IF(CL$6="Ja",Kruistabel!$C$14,0)),"")</f>
        <v>28</v>
      </c>
      <c r="CM109" s="326">
        <f>IF(Plananalyse!CM109=1,VLOOKUP(CM$5,Kruistabel!$B$6:$F$9,MATCH($C109,Kruistabel!$C$5:$F$5,0)+1,FALSE)+MIN(Kruistabel!$C$15,IF($D109="Ja",Kruistabel!$C$13,0)+IF(CM$6="Ja",Kruistabel!$C$14,0)),"")</f>
        <v>48</v>
      </c>
      <c r="CN109" s="326">
        <f>IF(Plananalyse!CN109=1,VLOOKUP(CN$5,Kruistabel!$B$6:$F$9,MATCH($C109,Kruistabel!$C$5:$F$5,0)+1,FALSE)+MIN(Kruistabel!$C$15,IF($D109="Ja",Kruistabel!$C$13,0)+IF(CN$6="Ja",Kruistabel!$C$14,0)),"")</f>
        <v>48</v>
      </c>
      <c r="CO109" s="326">
        <f>IF(Plananalyse!CO109=1,VLOOKUP(CO$5,Kruistabel!$B$6:$F$9,MATCH($C109,Kruistabel!$C$5:$F$5,0)+1,FALSE)+MIN(Kruistabel!$C$15,IF($D109="Ja",Kruistabel!$C$13,0)+IF(CO$6="Ja",Kruistabel!$C$14,0)),"")</f>
        <v>40</v>
      </c>
      <c r="CP109" s="326">
        <f>IF(Plananalyse!CP109=1,VLOOKUP(CP$5,Kruistabel!$B$6:$F$9,MATCH($C109,Kruistabel!$C$5:$F$5,0)+1,FALSE)+MIN(Kruistabel!$C$15,IF($D109="Ja",Kruistabel!$C$13,0)+IF(CP$6="Ja",Kruistabel!$C$14,0)),"")</f>
        <v>44</v>
      </c>
      <c r="CQ109" s="326">
        <f>IF(Plananalyse!CQ109=1,VLOOKUP(CQ$5,Kruistabel!$B$6:$F$9,MATCH($C109,Kruistabel!$C$5:$F$5,0)+1,FALSE)+MIN(Kruistabel!$C$15,IF($D109="Ja",Kruistabel!$C$13,0)+IF(CQ$6="Ja",Kruistabel!$C$14,0)),"")</f>
        <v>40</v>
      </c>
      <c r="CR109" s="326">
        <f>IF(Plananalyse!CR109=1,VLOOKUP(CR$5,Kruistabel!$B$6:$F$9,MATCH($C109,Kruistabel!$C$5:$F$5,0)+1,FALSE)+MIN(Kruistabel!$C$15,IF($D109="Ja",Kruistabel!$C$13,0)+IF(CR$6="Ja",Kruistabel!$C$14,0)),"")</f>
        <v>42</v>
      </c>
      <c r="CS109" s="326">
        <f>IF(Plananalyse!CS109=1,VLOOKUP(CS$5,Kruistabel!$B$6:$F$9,MATCH($C109,Kruistabel!$C$5:$F$5,0)+1,FALSE)+MIN(Kruistabel!$C$15,IF($D109="Ja",Kruistabel!$C$13,0)+IF(CS$6="Ja",Kruistabel!$C$14,0)),"")</f>
        <v>44</v>
      </c>
      <c r="CT109" s="326">
        <f>IF(Plananalyse!CT109=1,VLOOKUP(CT$5,Kruistabel!$B$6:$F$9,MATCH($C109,Kruistabel!$C$5:$F$5,0)+1,FALSE)+MIN(Kruistabel!$C$15,IF($D109="Ja",Kruistabel!$C$13,0)+IF(CT$6="Ja",Kruistabel!$C$14,0)),"")</f>
        <v>44</v>
      </c>
      <c r="CU109" s="326">
        <f>IF(Plananalyse!CU109=1,VLOOKUP(CU$5,Kruistabel!$B$6:$F$9,MATCH($C109,Kruistabel!$C$5:$F$5,0)+1,FALSE)+MIN(Kruistabel!$C$15,IF($D109="Ja",Kruistabel!$C$13,0)+IF(CU$6="Ja",Kruistabel!$C$14,0)),"")</f>
        <v>40</v>
      </c>
      <c r="CV109" s="326">
        <f>IF(Plananalyse!CV109=1,VLOOKUP(CV$5,Kruistabel!$B$6:$F$9,MATCH($C109,Kruistabel!$C$5:$F$5,0)+1,FALSE)+MIN(Kruistabel!$C$15,IF($D109="Ja",Kruistabel!$C$13,0)+IF(CV$6="Ja",Kruistabel!$C$14,0)),"")</f>
        <v>40</v>
      </c>
      <c r="CW109" s="326">
        <f>IF(Plananalyse!CW109=1,VLOOKUP(CW$5,Kruistabel!$B$6:$F$9,MATCH($C109,Kruistabel!$C$5:$F$5,0)+1,FALSE)+MIN(Kruistabel!$C$15,IF($D109="Ja",Kruistabel!$C$13,0)+IF(CW$6="Ja",Kruistabel!$C$14,0)),"")</f>
        <v>44</v>
      </c>
      <c r="CX109" s="326">
        <f>IF(Plananalyse!CX109=1,VLOOKUP(CX$5,Kruistabel!$B$6:$F$9,MATCH($C109,Kruistabel!$C$5:$F$5,0)+1,FALSE)+MIN(Kruistabel!$C$15,IF($D109="Ja",Kruistabel!$C$13,0)+IF(CX$6="Ja",Kruistabel!$C$14,0)),"")</f>
        <v>28</v>
      </c>
      <c r="CY109" s="326">
        <f ca="1">IF(Plananalyse!CY109=1,VLOOKUP(CY$5,Kruistabel!$B$6:$F$9,MATCH($C109,Kruistabel!$C$5:$F$5,0)+1,FALSE)+MIN(Kruistabel!$C$15,IF($D109="Ja",Kruistabel!$C$13,0)+IF(CY$6="Ja",Kruistabel!$C$14,0)),"")</f>
        <v>40</v>
      </c>
      <c r="CZ109" s="326">
        <f ca="1">IF(Plananalyse!CZ109=1,VLOOKUP(CZ$5,Kruistabel!$B$6:$F$9,MATCH($C109,Kruistabel!$C$5:$F$5,0)+1,FALSE)+MIN(Kruistabel!$C$15,IF($D109="Ja",Kruistabel!$C$13,0)+IF(CZ$6="Ja",Kruistabel!$C$14,0)),"")</f>
        <v>40</v>
      </c>
      <c r="DA109" s="326">
        <f ca="1">IF(Plananalyse!DA109=1,VLOOKUP(DA$5,Kruistabel!$B$6:$F$9,MATCH($C109,Kruistabel!$C$5:$F$5,0)+1,FALSE)+MIN(Kruistabel!$C$15,IF($D109="Ja",Kruistabel!$C$13,0)+IF(DA$6="Ja",Kruistabel!$C$14,0)),"")</f>
        <v>40</v>
      </c>
      <c r="DB109" s="326">
        <f ca="1">IF(Plananalyse!DB109=1,VLOOKUP(DB$5,Kruistabel!$B$6:$F$9,MATCH($C109,Kruistabel!$C$5:$F$5,0)+1,FALSE)+MIN(Kruistabel!$C$15,IF($D109="Ja",Kruistabel!$C$13,0)+IF(DB$6="Ja",Kruistabel!$C$14,0)),"")</f>
        <v>28</v>
      </c>
      <c r="DC109" s="326">
        <f ca="1">IF(Plananalyse!DC109=1,VLOOKUP(DC$5,Kruistabel!$B$6:$F$9,MATCH($C109,Kruistabel!$C$5:$F$5,0)+1,FALSE)+MIN(Kruistabel!$C$15,IF($D109="Ja",Kruistabel!$C$13,0)+IF(DC$6="Ja",Kruistabel!$C$14,0)),"")</f>
        <v>28</v>
      </c>
      <c r="DD109" s="327"/>
      <c r="DE109" s="326" t="e">
        <f ca="1">IF(Plananalyse!DE109=1,VLOOKUP(DE$5,Kruistabel!$B$6:$F$9,MATCH($C109,Kruistabel!$C$5:$F$5,0)+1,FALSE)+MIN(Kruistabel!$C$15,IF($D109="Ja",Kruistabel!$C$13,0)+IF(DE$6="Ja",Kruistabel!$C$14,0)),"")</f>
        <v>#N/A</v>
      </c>
      <c r="DF109" s="326" t="e">
        <f ca="1">IF(Plananalyse!DF109=1,VLOOKUP(DF$5,Kruistabel!$B$6:$F$9,MATCH($C109,Kruistabel!$C$5:$F$5,0)+1,FALSE)+MIN(Kruistabel!$C$15,IF($D109="Ja",Kruistabel!$C$13,0)+IF(DF$6="Ja",Kruistabel!$C$14,0)),"")</f>
        <v>#N/A</v>
      </c>
      <c r="DG109" s="326" t="e">
        <f ca="1">IF(Plananalyse!DG109=1,VLOOKUP(DG$5,Kruistabel!$B$6:$F$9,MATCH($C109,Kruistabel!$C$5:$F$5,0)+1,FALSE)+MIN(Kruistabel!$C$15,IF($D109="Ja",Kruistabel!$C$13,0)+IF(DG$6="Ja",Kruistabel!$C$14,0)),"")</f>
        <v>#N/A</v>
      </c>
      <c r="DH109" s="326" t="e">
        <f ca="1">IF(Plananalyse!DH109=1,VLOOKUP(DH$5,Kruistabel!$B$6:$F$9,MATCH($C109,Kruistabel!$C$5:$F$5,0)+1,FALSE)+MIN(Kruistabel!$C$15,IF($D109="Ja",Kruistabel!$C$13,0)+IF(DH$6="Ja",Kruistabel!$C$14,0)),"")</f>
        <v>#N/A</v>
      </c>
      <c r="DI109" s="326" t="e">
        <f ca="1">IF(Plananalyse!DI109=1,VLOOKUP(DI$5,Kruistabel!$B$6:$F$9,MATCH($C109,Kruistabel!$C$5:$F$5,0)+1,FALSE)+MIN(Kruistabel!$C$15,IF($D109="Ja",Kruistabel!$C$13,0)+IF(DI$6="Ja",Kruistabel!$C$14,0)),"")</f>
        <v>#N/A</v>
      </c>
      <c r="DJ109" s="326" t="e">
        <f ca="1">IF(Plananalyse!DJ109=1,VLOOKUP(DJ$5,Kruistabel!$B$6:$F$9,MATCH($C109,Kruistabel!$C$5:$F$5,0)+1,FALSE)+MIN(Kruistabel!$C$15,IF($D109="Ja",Kruistabel!$C$13,0)+IF(DJ$6="Ja",Kruistabel!$C$14,0)),"")</f>
        <v>#N/A</v>
      </c>
      <c r="DK109" s="326" t="e">
        <f ca="1">IF(Plananalyse!DK109=1,VLOOKUP(DK$5,Kruistabel!$B$6:$F$9,MATCH($C109,Kruistabel!$C$5:$F$5,0)+1,FALSE)+MIN(Kruistabel!$C$15,IF($D109="Ja",Kruistabel!$C$13,0)+IF(DK$6="Ja",Kruistabel!$C$14,0)),"")</f>
        <v>#REF!</v>
      </c>
      <c r="DL109" s="326" t="e">
        <f ca="1">IF(Plananalyse!DL109=1,VLOOKUP(DL$5,Kruistabel!$B$6:$F$9,MATCH($C109,Kruistabel!$C$5:$F$5,0)+1,FALSE)+MIN(Kruistabel!$C$15,IF($D109="Ja",Kruistabel!$C$13,0)+IF(DL$6="Ja",Kruistabel!$C$14,0)),"")</f>
        <v>#REF!</v>
      </c>
      <c r="DM109" s="327"/>
      <c r="DN109" s="326" t="e">
        <f ca="1">IF(Plananalyse!DN109=1,VLOOKUP(DN$5,Kruistabel!$B$6:$F$9,MATCH($C109,Kruistabel!$C$5:$F$5,0)+1,FALSE)+MIN(Kruistabel!$C$15,IF($D109="Ja",Kruistabel!$C$13,0)+IF(DN$6="Ja",Kruistabel!$C$14,0)),"")</f>
        <v>#N/A</v>
      </c>
      <c r="DO109" s="326" t="e">
        <f ca="1">IF(Plananalyse!DO109=1,VLOOKUP(DO$5,Kruistabel!$B$6:$F$9,MATCH($C109,Kruistabel!$C$5:$F$5,0)+1,FALSE)+MIN(Kruistabel!$C$15,IF($D109="Ja",Kruistabel!$C$13,0)+IF(DO$6="Ja",Kruistabel!$C$14,0)),"")</f>
        <v>#N/A</v>
      </c>
      <c r="DP109" s="326" t="e">
        <f ca="1">IF(Plananalyse!DP109=1,VLOOKUP(DP$5,Kruistabel!$B$6:$F$9,MATCH($C109,Kruistabel!$C$5:$F$5,0)+1,FALSE)+MIN(Kruistabel!$C$15,IF($D109="Ja",Kruistabel!$C$13,0)+IF(DP$6="Ja",Kruistabel!$C$14,0)),"")</f>
        <v>#N/A</v>
      </c>
      <c r="DQ109" s="326" t="e">
        <f ca="1">IF(Plananalyse!DQ109=1,VLOOKUP(DQ$5,Kruistabel!$B$6:$F$9,MATCH($C109,Kruistabel!$C$5:$F$5,0)+1,FALSE)+MIN(Kruistabel!$C$15,IF($D109="Ja",Kruistabel!$C$13,0)+IF(DQ$6="Ja",Kruistabel!$C$14,0)),"")</f>
        <v>#N/A</v>
      </c>
      <c r="DR109" s="326" t="e">
        <f ca="1">IF(Plananalyse!DR109=1,VLOOKUP(DR$5,Kruistabel!$B$6:$F$9,MATCH($C109,Kruistabel!$C$5:$F$5,0)+1,FALSE)+MIN(Kruistabel!$C$15,IF($D109="Ja",Kruistabel!$C$13,0)+IF(DR$6="Ja",Kruistabel!$C$14,0)),"")</f>
        <v>#N/A</v>
      </c>
      <c r="DS109" s="326" t="e">
        <f ca="1">IF(Plananalyse!DS109=1,VLOOKUP(DS$5,Kruistabel!$B$6:$F$9,MATCH($C109,Kruistabel!$C$5:$F$5,0)+1,FALSE)+MIN(Kruistabel!$C$15,IF($D109="Ja",Kruistabel!$C$13,0)+IF(DS$6="Ja",Kruistabel!$C$14,0)),"")</f>
        <v>#N/A</v>
      </c>
      <c r="DT109" s="326" t="e">
        <f ca="1">IF(Plananalyse!DT109=1,VLOOKUP(DT$5,Kruistabel!$B$6:$F$9,MATCH($C109,Kruistabel!$C$5:$F$5,0)+1,FALSE)+MIN(Kruistabel!$C$15,IF($D109="Ja",Kruistabel!$C$13,0)+IF(DT$6="Ja",Kruistabel!$C$14,0)),"")</f>
        <v>#N/A</v>
      </c>
      <c r="DU109" s="326" t="e">
        <f ca="1">IF(Plananalyse!DU109=1,VLOOKUP(DU$5,Kruistabel!$B$6:$F$9,MATCH($C109,Kruistabel!$C$5:$F$5,0)+1,FALSE)+MIN(Kruistabel!$C$15,IF($D109="Ja",Kruistabel!$C$13,0)+IF(DU$6="Ja",Kruistabel!$C$14,0)),"")</f>
        <v>#N/A</v>
      </c>
      <c r="DV109" s="326" t="e">
        <f ca="1">IF(Plananalyse!DV109=1,VLOOKUP(DV$5,Kruistabel!$B$6:$F$9,MATCH($C109,Kruistabel!$C$5:$F$5,0)+1,FALSE)+MIN(Kruistabel!$C$15,IF($D109="Ja",Kruistabel!$C$13,0)+IF(DV$6="Ja",Kruistabel!$C$14,0)),"")</f>
        <v>#N/A</v>
      </c>
      <c r="DW109" s="326" t="e">
        <f ca="1">IF(Plananalyse!DW109=1,VLOOKUP(DW$5,Kruistabel!$B$6:$F$9,MATCH($C109,Kruistabel!$C$5:$F$5,0)+1,FALSE)+MIN(Kruistabel!$C$15,IF($D109="Ja",Kruistabel!$C$13,0)+IF(DW$6="Ja",Kruistabel!$C$14,0)),"")</f>
        <v>#REF!</v>
      </c>
      <c r="DX109" s="326" t="e">
        <f ca="1">IF(Plananalyse!DX109=1,VLOOKUP(DX$5,Kruistabel!$B$6:$F$9,MATCH($C109,Kruistabel!$C$5:$F$5,0)+1,FALSE)+MIN(Kruistabel!$C$15,IF($D109="Ja",Kruistabel!$C$13,0)+IF(DX$6="Ja",Kruistabel!$C$14,0)),"")</f>
        <v>#REF!</v>
      </c>
      <c r="DY109" s="327"/>
      <c r="DZ109" s="326" t="e">
        <f ca="1">IF(Plananalyse!DZ109=1,VLOOKUP(DZ$5,Kruistabel!$B$6:$F$9,MATCH($C109,Kruistabel!$C$5:$F$5,0)+1,FALSE)+MIN(Kruistabel!$C$15,IF($D109="Ja",Kruistabel!$C$13,0)+IF(DZ$6="Ja",Kruistabel!$C$14,0)),"")</f>
        <v>#N/A</v>
      </c>
      <c r="EA109" s="326" t="e">
        <f ca="1">IF(Plananalyse!EA109=1,VLOOKUP(EA$5,Kruistabel!$B$6:$F$9,MATCH($C109,Kruistabel!$C$5:$F$5,0)+1,FALSE)+MIN(Kruistabel!$C$15,IF($D109="Ja",Kruistabel!$C$13,0)+IF(EA$6="Ja",Kruistabel!$C$14,0)),"")</f>
        <v>#N/A</v>
      </c>
      <c r="EB109" s="326" t="e">
        <f ca="1">IF(Plananalyse!EB109=1,VLOOKUP(EB$5,Kruistabel!$B$6:$F$9,MATCH($C109,Kruistabel!$C$5:$F$5,0)+1,FALSE)+MIN(Kruistabel!$C$15,IF($D109="Ja",Kruistabel!$C$13,0)+IF(EB$6="Ja",Kruistabel!$C$14,0)),"")</f>
        <v>#REF!</v>
      </c>
      <c r="EC109" s="326" t="e">
        <f ca="1">IF(Plananalyse!EC109=1,VLOOKUP(EC$5,Kruistabel!$B$6:$F$9,MATCH($C109,Kruistabel!$C$5:$F$5,0)+1,FALSE)+MIN(Kruistabel!$C$15,IF($D109="Ja",Kruistabel!$C$13,0)+IF(EC$6="Ja",Kruistabel!$C$14,0)),"")</f>
        <v>#REF!</v>
      </c>
      <c r="ED109" s="327"/>
      <c r="EE109" s="326" t="e">
        <f ca="1">IF(Plananalyse!EE109=1,VLOOKUP(EE$5,Kruistabel!$B$6:$F$9,MATCH($C109,Kruistabel!$C$5:$F$5,0)+1,FALSE)+MIN(Kruistabel!$C$15,IF($D109="Ja",Kruistabel!$C$13,0)+IF(EE$6="Ja",Kruistabel!$C$14,0)),"")</f>
        <v>#N/A</v>
      </c>
      <c r="EF109" s="326" t="e">
        <f ca="1">IF(Plananalyse!EF109=1,VLOOKUP(EF$5,Kruistabel!$B$6:$F$9,MATCH($C109,Kruistabel!$C$5:$F$5,0)+1,FALSE)+MIN(Kruistabel!$C$15,IF($D109="Ja",Kruistabel!$C$13,0)+IF(EF$6="Ja",Kruistabel!$C$14,0)),"")</f>
        <v>#N/A</v>
      </c>
      <c r="EG109" s="326" t="e">
        <f ca="1">IF(Plananalyse!EG109=1,VLOOKUP(EG$5,Kruistabel!$B$6:$F$9,MATCH($C109,Kruistabel!$C$5:$F$5,0)+1,FALSE)+MIN(Kruistabel!$C$15,IF($D109="Ja",Kruistabel!$C$13,0)+IF(EG$6="Ja",Kruistabel!$C$14,0)),"")</f>
        <v>#N/A</v>
      </c>
      <c r="EH109" s="326" t="e">
        <f ca="1">IF(Plananalyse!EH109=1,VLOOKUP(EH$5,Kruistabel!$B$6:$F$9,MATCH($C109,Kruistabel!$C$5:$F$5,0)+1,FALSE)+MIN(Kruistabel!$C$15,IF($D109="Ja",Kruistabel!$C$13,0)+IF(EH$6="Ja",Kruistabel!$C$14,0)),"")</f>
        <v>#REF!</v>
      </c>
      <c r="EI109" s="326" t="e">
        <f ca="1">IF(Plananalyse!EI109=1,VLOOKUP(EI$5,Kruistabel!$B$6:$F$9,MATCH($C109,Kruistabel!$C$5:$F$5,0)+1,FALSE)+MIN(Kruistabel!$C$15,IF($D109="Ja",Kruistabel!$C$13,0)+IF(EI$6="Ja",Kruistabel!$C$14,0)),"")</f>
        <v>#REF!</v>
      </c>
      <c r="EJ109" s="331" t="str">
        <f>IF(Plananalyse!EJ109=1,VLOOKUP(EJ$5,Kruistabel!$B$6:$F$9,MATCH($C109,Kruistabel!$C$5:$F$5,0)+1,FALSE)+MIN(Kruistabel!$C$15,IF($D109="Ja",Kruistabel!$C$13,0)+IF(EJ$6="Ja",Kruistabel!$C$14,0)),"")</f>
        <v/>
      </c>
      <c r="EK109" s="164"/>
      <c r="EL109" s="164"/>
      <c r="EM109" s="164"/>
      <c r="EN109" s="164"/>
    </row>
    <row r="110" spans="2:144">
      <c r="B110" s="337" t="s">
        <v>213</v>
      </c>
      <c r="C110" s="160" t="str">
        <f>_xlfn.IFNA(VLOOKUP($B110,Classificatietabel!$B$6:$I$91,C$7,FALSE),"")</f>
        <v>hoog</v>
      </c>
      <c r="D110" s="160" t="str">
        <f>_xlfn.IFNA(VLOOKUP($B110,Classificatietabel!$B$6:$I$91,D$7,FALSE),"")</f>
        <v>neen</v>
      </c>
      <c r="E110" s="119">
        <f>IF(AND(D110="laag",$D$3=1),0,_xlfn.IFNA(IF(VLOOKUP($B110,Classificatietabel!$B$6:$H$91,$E$5,FALSE)="Ja",1,0),""))</f>
        <v>1</v>
      </c>
      <c r="F110" s="163"/>
      <c r="G110" s="326">
        <f>IF(Plananalyse!G110=1,VLOOKUP(G$5,Kruistabel!$B$6:$F$9,MATCH($C110,Kruistabel!$C$5:$F$5,0)+1,FALSE)+MIN(Kruistabel!$C$15,IF($D110="Ja",Kruistabel!$C$13,0)+IF(G$6="Ja",Kruistabel!$C$14,0)),"")</f>
        <v>32</v>
      </c>
      <c r="H110" s="326">
        <f>IF(Plananalyse!H110=1,VLOOKUP(H$5,Kruistabel!$B$6:$F$9,MATCH($C110,Kruistabel!$C$5:$F$5,0)+1,FALSE)+MIN(Kruistabel!$C$15,IF($D110="Ja",Kruistabel!$C$13,0)+IF(H$6="Ja",Kruistabel!$C$14,0)),"")</f>
        <v>32</v>
      </c>
      <c r="I110" s="326">
        <f>IF(Plananalyse!I110=1,VLOOKUP(I$5,Kruistabel!$B$6:$F$9,MATCH($C110,Kruistabel!$C$5:$F$5,0)+1,FALSE)+MIN(Kruistabel!$C$15,IF($D110="Ja",Kruistabel!$C$13,0)+IF(I$6="Ja",Kruistabel!$C$14,0)),"")</f>
        <v>44</v>
      </c>
      <c r="J110" s="326">
        <f>IF(Plananalyse!J110=1,VLOOKUP(J$5,Kruistabel!$B$6:$F$9,MATCH($C110,Kruistabel!$C$5:$F$5,0)+1,FALSE)+MIN(Kruistabel!$C$15,IF($D110="Ja",Kruistabel!$C$13,0)+IF(J$6="Ja",Kruistabel!$C$14,0)),"")</f>
        <v>32</v>
      </c>
      <c r="K110" s="326">
        <f>IF(Plananalyse!K110=1,VLOOKUP(K$5,Kruistabel!$B$6:$F$9,MATCH($C110,Kruistabel!$C$5:$F$5,0)+1,FALSE)+MIN(Kruistabel!$C$15,IF($D110="Ja",Kruistabel!$C$13,0)+IF(K$6="Ja",Kruistabel!$C$14,0)),"")</f>
        <v>32</v>
      </c>
      <c r="L110" s="326">
        <f>IF(Plananalyse!L110=1,VLOOKUP(L$5,Kruistabel!$B$6:$F$9,MATCH($C110,Kruistabel!$C$5:$F$5,0)+1,FALSE)+MIN(Kruistabel!$C$15,IF($D110="Ja",Kruistabel!$C$13,0)+IF(L$6="Ja",Kruistabel!$C$14,0)),"")</f>
        <v>32</v>
      </c>
      <c r="M110" s="326">
        <f>IF(Plananalyse!M110=1,VLOOKUP(M$5,Kruistabel!$B$6:$F$9,MATCH($C110,Kruistabel!$C$5:$F$5,0)+1,FALSE)+MIN(Kruistabel!$C$15,IF($D110="Ja",Kruistabel!$C$13,0)+IF(M$6="Ja",Kruistabel!$C$14,0)),"")</f>
        <v>48</v>
      </c>
      <c r="N110" s="326">
        <f>IF(Plananalyse!N110=1,VLOOKUP(N$5,Kruistabel!$B$6:$F$9,MATCH($C110,Kruistabel!$C$5:$F$5,0)+1,FALSE)+MIN(Kruistabel!$C$15,IF($D110="Ja",Kruistabel!$C$13,0)+IF(N$6="Ja",Kruistabel!$C$14,0)),"")</f>
        <v>48</v>
      </c>
      <c r="O110" s="326">
        <f>IF(Plananalyse!O110=1,VLOOKUP(O$5,Kruistabel!$B$6:$F$9,MATCH($C110,Kruistabel!$C$5:$F$5,0)+1,FALSE)+MIN(Kruistabel!$C$15,IF($D110="Ja",Kruistabel!$C$13,0)+IF(O$6="Ja",Kruistabel!$C$14,0)),"")</f>
        <v>48</v>
      </c>
      <c r="P110" s="326">
        <f>IF(Plananalyse!P110=1,VLOOKUP(P$5,Kruistabel!$B$6:$F$9,MATCH($C110,Kruistabel!$C$5:$F$5,0)+1,FALSE)+MIN(Kruistabel!$C$15,IF($D110="Ja",Kruistabel!$C$13,0)+IF(P$6="Ja",Kruistabel!$C$14,0)),"")</f>
        <v>52</v>
      </c>
      <c r="Q110" s="326">
        <f>IF(Plananalyse!Q110=1,VLOOKUP(Q$5,Kruistabel!$B$6:$F$9,MATCH($C110,Kruistabel!$C$5:$F$5,0)+1,FALSE)+MIN(Kruistabel!$C$15,IF($D110="Ja",Kruistabel!$C$13,0)+IF(Q$6="Ja",Kruistabel!$C$14,0)),"")</f>
        <v>44</v>
      </c>
      <c r="R110" s="326">
        <f>IF(Plananalyse!R110=1,VLOOKUP(R$5,Kruistabel!$B$6:$F$9,MATCH($C110,Kruistabel!$C$5:$F$5,0)+1,FALSE)+MIN(Kruistabel!$C$15,IF($D110="Ja",Kruistabel!$C$13,0)+IF(R$6="Ja",Kruistabel!$C$14,0)),"")</f>
        <v>48</v>
      </c>
      <c r="S110" s="326">
        <f>IF(Plananalyse!S110=1,VLOOKUP(S$5,Kruistabel!$B$6:$F$9,MATCH($C110,Kruistabel!$C$5:$F$5,0)+1,FALSE)+MIN(Kruistabel!$C$15,IF($D110="Ja",Kruistabel!$C$13,0)+IF(S$6="Ja",Kruistabel!$C$14,0)),"")</f>
        <v>32</v>
      </c>
      <c r="T110" s="326">
        <f>IF(Plananalyse!T110=1,VLOOKUP(T$5,Kruistabel!$B$6:$F$9,MATCH($C110,Kruistabel!$C$5:$F$5,0)+1,FALSE)+MIN(Kruistabel!$C$15,IF($D110="Ja",Kruistabel!$C$13,0)+IF(T$6="Ja",Kruistabel!$C$14,0)),"")</f>
        <v>32</v>
      </c>
      <c r="U110" s="326">
        <f>IF(Plananalyse!U110=1,VLOOKUP(U$5,Kruistabel!$B$6:$F$9,MATCH($C110,Kruistabel!$C$5:$F$5,0)+1,FALSE)+MIN(Kruistabel!$C$15,IF($D110="Ja",Kruistabel!$C$13,0)+IF(U$6="Ja",Kruistabel!$C$14,0)),"")</f>
        <v>32</v>
      </c>
      <c r="V110" s="326">
        <f>IF(Plananalyse!V110=1,VLOOKUP(V$5,Kruistabel!$B$6:$F$9,MATCH($C110,Kruistabel!$C$5:$F$5,0)+1,FALSE)+MIN(Kruistabel!$C$15,IF($D110="Ja",Kruistabel!$C$13,0)+IF(V$6="Ja",Kruistabel!$C$14,0)),"")</f>
        <v>32</v>
      </c>
      <c r="W110" s="326">
        <f>IF(Plananalyse!W110=1,VLOOKUP(W$5,Kruistabel!$B$6:$F$9,MATCH($C110,Kruistabel!$C$5:$F$5,0)+1,FALSE)+MIN(Kruistabel!$C$15,IF($D110="Ja",Kruistabel!$C$13,0)+IF(W$6="Ja",Kruistabel!$C$14,0)),"")</f>
        <v>32</v>
      </c>
      <c r="X110" s="326">
        <f>IF(Plananalyse!X110=1,VLOOKUP(X$5,Kruistabel!$B$6:$F$9,MATCH($C110,Kruistabel!$C$5:$F$5,0)+1,FALSE)+MIN(Kruistabel!$C$15,IF($D110="Ja",Kruistabel!$C$13,0)+IF(X$6="Ja",Kruistabel!$C$14,0)),"")</f>
        <v>32</v>
      </c>
      <c r="Y110" s="326">
        <f>IF(Plananalyse!Y110=1,VLOOKUP(Y$5,Kruistabel!$B$6:$F$9,MATCH($C110,Kruistabel!$C$5:$F$5,0)+1,FALSE)+MIN(Kruistabel!$C$15,IF($D110="Ja",Kruistabel!$C$13,0)+IF(Y$6="Ja",Kruistabel!$C$14,0)),"")</f>
        <v>44</v>
      </c>
      <c r="Z110" s="326">
        <f>IF(Plananalyse!Z110=1,VLOOKUP(Z$5,Kruistabel!$B$6:$F$9,MATCH($C110,Kruistabel!$C$5:$F$5,0)+1,FALSE)+MIN(Kruistabel!$C$15,IF($D110="Ja",Kruistabel!$C$13,0)+IF(Z$6="Ja",Kruistabel!$C$14,0)),"")</f>
        <v>32</v>
      </c>
      <c r="AA110" s="326">
        <f>IF(Plananalyse!AA110=1,VLOOKUP(AA$5,Kruistabel!$B$6:$F$9,MATCH($C110,Kruistabel!$C$5:$F$5,0)+1,FALSE)+MIN(Kruistabel!$C$15,IF($D110="Ja",Kruistabel!$C$13,0)+IF(AA$6="Ja",Kruistabel!$C$14,0)),"")</f>
        <v>32</v>
      </c>
      <c r="AB110" s="326">
        <f>IF(Plananalyse!AB110=1,VLOOKUP(AB$5,Kruistabel!$B$6:$F$9,MATCH($C110,Kruistabel!$C$5:$F$5,0)+1,FALSE)+MIN(Kruistabel!$C$15,IF($D110="Ja",Kruistabel!$C$13,0)+IF(AB$6="Ja",Kruistabel!$C$14,0)),"")</f>
        <v>32</v>
      </c>
      <c r="AC110" s="326">
        <f>IF(Plananalyse!AC110=1,VLOOKUP(AC$5,Kruistabel!$B$6:$F$9,MATCH($C110,Kruistabel!$C$5:$F$5,0)+1,FALSE)+MIN(Kruistabel!$C$15,IF($D110="Ja",Kruistabel!$C$13,0)+IF(AC$6="Ja",Kruistabel!$C$14,0)),"")</f>
        <v>32</v>
      </c>
      <c r="AD110" s="326">
        <f>IF(Plananalyse!AD110=1,VLOOKUP(AD$5,Kruistabel!$B$6:$F$9,MATCH($C110,Kruistabel!$C$5:$F$5,0)+1,FALSE)+MIN(Kruistabel!$C$15,IF($D110="Ja",Kruistabel!$C$13,0)+IF(AD$6="Ja",Kruistabel!$C$14,0)),"")</f>
        <v>32</v>
      </c>
      <c r="AE110" s="326">
        <f>IF(Plananalyse!AE110=1,VLOOKUP(AE$5,Kruistabel!$B$6:$F$9,MATCH($C110,Kruistabel!$C$5:$F$5,0)+1,FALSE)+MIN(Kruistabel!$C$15,IF($D110="Ja",Kruistabel!$C$13,0)+IF(AE$6="Ja",Kruistabel!$C$14,0)),"")</f>
        <v>32</v>
      </c>
      <c r="AF110" s="326">
        <f>IF(Plananalyse!AF110=1,VLOOKUP(AF$5,Kruistabel!$B$6:$F$9,MATCH($C110,Kruistabel!$C$5:$F$5,0)+1,FALSE)+MIN(Kruistabel!$C$15,IF($D110="Ja",Kruistabel!$C$13,0)+IF(AF$6="Ja",Kruistabel!$C$14,0)),"")</f>
        <v>32</v>
      </c>
      <c r="AG110" s="326">
        <f>IF(Plananalyse!AG110=1,VLOOKUP(AG$5,Kruistabel!$B$6:$F$9,MATCH($C110,Kruistabel!$C$5:$F$5,0)+1,FALSE)+MIN(Kruistabel!$C$15,IF($D110="Ja",Kruistabel!$C$13,0)+IF(AG$6="Ja",Kruistabel!$C$14,0)),"")</f>
        <v>32</v>
      </c>
      <c r="AH110" s="326">
        <f>IF(Plananalyse!AH110=1,VLOOKUP(AH$5,Kruistabel!$B$6:$F$9,MATCH($C110,Kruistabel!$C$5:$F$5,0)+1,FALSE)+MIN(Kruistabel!$C$15,IF($D110="Ja",Kruistabel!$C$13,0)+IF(AH$6="Ja",Kruistabel!$C$14,0)),"")</f>
        <v>32</v>
      </c>
      <c r="AI110" s="326">
        <f>IF(Plananalyse!AI110=1,VLOOKUP(AI$5,Kruistabel!$B$6:$F$9,MATCH($C110,Kruistabel!$C$5:$F$5,0)+1,FALSE)+MIN(Kruistabel!$C$15,IF($D110="Ja",Kruistabel!$C$13,0)+IF(AI$6="Ja",Kruistabel!$C$14,0)),"")</f>
        <v>32</v>
      </c>
      <c r="AJ110" s="326">
        <f>IF(Plananalyse!AJ110=1,VLOOKUP(AJ$5,Kruistabel!$B$6:$F$9,MATCH($C110,Kruistabel!$C$5:$F$5,0)+1,FALSE)+MIN(Kruistabel!$C$15,IF($D110="Ja",Kruistabel!$C$13,0)+IF(AJ$6="Ja",Kruistabel!$C$14,0)),"")</f>
        <v>32</v>
      </c>
      <c r="AK110" s="326">
        <f>IF(Plananalyse!AK110=1,VLOOKUP(AK$5,Kruistabel!$B$6:$F$9,MATCH($C110,Kruistabel!$C$5:$F$5,0)+1,FALSE)+MIN(Kruistabel!$C$15,IF($D110="Ja",Kruistabel!$C$13,0)+IF(AK$6="Ja",Kruistabel!$C$14,0)),"")</f>
        <v>46</v>
      </c>
      <c r="AL110" s="326">
        <f>IF(Plananalyse!AL110=1,VLOOKUP(AL$5,Kruistabel!$B$6:$F$9,MATCH($C110,Kruistabel!$C$5:$F$5,0)+1,FALSE)+MIN(Kruistabel!$C$15,IF($D110="Ja",Kruistabel!$C$13,0)+IF(AL$6="Ja",Kruistabel!$C$14,0)),"")</f>
        <v>32</v>
      </c>
      <c r="AM110" s="326">
        <f>IF(Plananalyse!AM110=1,VLOOKUP(AM$5,Kruistabel!$B$6:$F$9,MATCH($C110,Kruistabel!$C$5:$F$5,0)+1,FALSE)+MIN(Kruistabel!$C$15,IF($D110="Ja",Kruistabel!$C$13,0)+IF(AM$6="Ja",Kruistabel!$C$14,0)),"")</f>
        <v>32</v>
      </c>
      <c r="AN110" s="327"/>
      <c r="AO110" s="326">
        <f>IF(Plananalyse!AO110=1,VLOOKUP(AO$5,Kruistabel!$B$6:$F$9,MATCH($C110,Kruistabel!$C$5:$F$5,0)+1,FALSE)+MIN(Kruistabel!$C$15,IF($D110="Ja",Kruistabel!$C$13,0)+IF(AO$6="Ja",Kruistabel!$C$14,0)),"")</f>
        <v>46</v>
      </c>
      <c r="AP110" s="326">
        <f>IF(Plananalyse!AP110=1,VLOOKUP(AP$5,Kruistabel!$B$6:$F$9,MATCH($C110,Kruistabel!$C$5:$F$5,0)+1,FALSE)+MIN(Kruistabel!$C$15,IF($D110="Ja",Kruistabel!$C$13,0)+IF(AP$6="Ja",Kruistabel!$C$14,0)),"")</f>
        <v>46</v>
      </c>
      <c r="AQ110" s="326">
        <f>IF(Plananalyse!AQ110=1,VLOOKUP(AQ$5,Kruistabel!$B$6:$F$9,MATCH($C110,Kruistabel!$C$5:$F$5,0)+1,FALSE)+MIN(Kruistabel!$C$15,IF($D110="Ja",Kruistabel!$C$13,0)+IF(AQ$6="Ja",Kruistabel!$C$14,0)),"")</f>
        <v>46</v>
      </c>
      <c r="AR110" s="326">
        <f>IF(Plananalyse!AR110=1,VLOOKUP(AR$5,Kruistabel!$B$6:$F$9,MATCH($C110,Kruistabel!$C$5:$F$5,0)+1,FALSE)+MIN(Kruistabel!$C$15,IF($D110="Ja",Kruistabel!$C$13,0)+IF(AR$6="Ja",Kruistabel!$C$14,0)),"")</f>
        <v>50</v>
      </c>
      <c r="AS110" s="326">
        <f>IF(Plananalyse!AS110=1,VLOOKUP(AS$5,Kruistabel!$B$6:$F$9,MATCH($C110,Kruistabel!$C$5:$F$5,0)+1,FALSE)+MIN(Kruistabel!$C$15,IF($D110="Ja",Kruistabel!$C$13,0)+IF(AS$6="Ja",Kruistabel!$C$14,0)),"")</f>
        <v>46</v>
      </c>
      <c r="AT110" s="326">
        <f>IF(Plananalyse!AT110=1,VLOOKUP(AT$5,Kruistabel!$B$6:$F$9,MATCH($C110,Kruistabel!$C$5:$F$5,0)+1,FALSE)+MIN(Kruistabel!$C$15,IF($D110="Ja",Kruistabel!$C$13,0)+IF(AT$6="Ja",Kruistabel!$C$14,0)),"")</f>
        <v>50</v>
      </c>
      <c r="AU110" s="326">
        <f>IF(Plananalyse!AU110=1,VLOOKUP(AU$5,Kruistabel!$B$6:$F$9,MATCH($C110,Kruistabel!$C$5:$F$5,0)+1,FALSE)+MIN(Kruistabel!$C$15,IF($D110="Ja",Kruistabel!$C$13,0)+IF(AU$6="Ja",Kruistabel!$C$14,0)),"")</f>
        <v>32</v>
      </c>
      <c r="AV110" s="326">
        <f>IF(Plananalyse!AV110=1,VLOOKUP(AV$5,Kruistabel!$B$6:$F$9,MATCH($C110,Kruistabel!$C$5:$F$5,0)+1,FALSE)+MIN(Kruistabel!$C$15,IF($D110="Ja",Kruistabel!$C$13,0)+IF(AV$6="Ja",Kruistabel!$C$14,0)),"")</f>
        <v>46</v>
      </c>
      <c r="AW110" s="326">
        <f>IF(Plananalyse!AW110=1,VLOOKUP(AW$5,Kruistabel!$B$6:$F$9,MATCH($C110,Kruistabel!$C$5:$F$5,0)+1,FALSE)+MIN(Kruistabel!$C$15,IF($D110="Ja",Kruistabel!$C$13,0)+IF(AW$6="Ja",Kruistabel!$C$14,0)),"")</f>
        <v>32</v>
      </c>
      <c r="AX110" s="326">
        <f>IF(Plananalyse!AX110=1,VLOOKUP(AX$5,Kruistabel!$B$6:$F$9,MATCH($C110,Kruistabel!$C$5:$F$5,0)+1,FALSE)+MIN(Kruistabel!$C$15,IF($D110="Ja",Kruistabel!$C$13,0)+IF(AX$6="Ja",Kruistabel!$C$14,0)),"")</f>
        <v>32</v>
      </c>
      <c r="AY110" s="327"/>
      <c r="AZ110" s="326">
        <f>IF(Plananalyse!AZ110=1,VLOOKUP(AZ$5,Kruistabel!$B$6:$F$9,MATCH($C110,Kruistabel!$C$5:$F$5,0)+1,FALSE)+MIN(Kruistabel!$C$15,IF($D110="Ja",Kruistabel!$C$13,0)+IF(AZ$6="Ja",Kruistabel!$C$14,0)),"")</f>
        <v>32</v>
      </c>
      <c r="BA110" s="326">
        <f>IF(Plananalyse!BA110=1,VLOOKUP(BA$5,Kruistabel!$B$6:$F$9,MATCH($C110,Kruistabel!$C$5:$F$5,0)+1,FALSE)+MIN(Kruistabel!$C$15,IF($D110="Ja",Kruistabel!$C$13,0)+IF(BA$6="Ja",Kruistabel!$C$14,0)),"")</f>
        <v>32</v>
      </c>
      <c r="BB110" s="326">
        <f>IF(Plananalyse!BB110=1,VLOOKUP(BB$5,Kruistabel!$B$6:$F$9,MATCH($C110,Kruistabel!$C$5:$F$5,0)+1,FALSE)+MIN(Kruistabel!$C$15,IF($D110="Ja",Kruistabel!$C$13,0)+IF(BB$6="Ja",Kruistabel!$C$14,0)),"")</f>
        <v>44</v>
      </c>
      <c r="BC110" s="326">
        <f>IF(Plananalyse!BC110=1,VLOOKUP(BC$5,Kruistabel!$B$6:$F$9,MATCH($C110,Kruistabel!$C$5:$F$5,0)+1,FALSE)+MIN(Kruistabel!$C$15,IF($D110="Ja",Kruistabel!$C$13,0)+IF(BC$6="Ja",Kruistabel!$C$14,0)),"")</f>
        <v>44</v>
      </c>
      <c r="BD110" s="326">
        <f>IF(Plananalyse!BD110=1,VLOOKUP(BD$5,Kruistabel!$B$6:$F$9,MATCH($C110,Kruistabel!$C$5:$F$5,0)+1,FALSE)+MIN(Kruistabel!$C$15,IF($D110="Ja",Kruistabel!$C$13,0)+IF(BD$6="Ja",Kruistabel!$C$14,0)),"")</f>
        <v>32</v>
      </c>
      <c r="BE110" s="326">
        <f>IF(Plananalyse!BE110=1,VLOOKUP(BE$5,Kruistabel!$B$6:$F$9,MATCH($C110,Kruistabel!$C$5:$F$5,0)+1,FALSE)+MIN(Kruistabel!$C$15,IF($D110="Ja",Kruistabel!$C$13,0)+IF(BE$6="Ja",Kruistabel!$C$14,0)),"")</f>
        <v>32</v>
      </c>
      <c r="BF110" s="326">
        <f>IF(Plananalyse!BF110=1,VLOOKUP(BF$5,Kruistabel!$B$6:$F$9,MATCH($C110,Kruistabel!$C$5:$F$5,0)+1,FALSE)+MIN(Kruistabel!$C$15,IF($D110="Ja",Kruistabel!$C$13,0)+IF(BF$6="Ja",Kruistabel!$C$14,0)),"")</f>
        <v>32</v>
      </c>
      <c r="BG110" s="326">
        <f>IF(Plananalyse!BG110=1,VLOOKUP(BG$5,Kruistabel!$B$6:$F$9,MATCH($C110,Kruistabel!$C$5:$F$5,0)+1,FALSE)+MIN(Kruistabel!$C$15,IF($D110="Ja",Kruistabel!$C$13,0)+IF(BG$6="Ja",Kruistabel!$C$14,0)),"")</f>
        <v>32</v>
      </c>
      <c r="BH110" s="326">
        <f>IF(Plananalyse!BH110=1,VLOOKUP(BH$5,Kruistabel!$B$6:$F$9,MATCH($C110,Kruistabel!$C$5:$F$5,0)+1,FALSE)+MIN(Kruistabel!$C$15,IF($D110="Ja",Kruistabel!$C$13,0)+IF(BH$6="Ja",Kruistabel!$C$14,0)),"")</f>
        <v>32</v>
      </c>
      <c r="BI110" s="327"/>
      <c r="BJ110" s="326" t="e">
        <f>IF(Plananalyse!BJ110=1,VLOOKUP(BJ$5,Kruistabel!$B$6:$F$9,MATCH($C110,Kruistabel!$C$5:$F$5,0)+1,FALSE)+MIN(Kruistabel!$C$15,IF($D110="Ja",Kruistabel!$C$13,0)+IF(BJ$6="Ja",Kruistabel!$C$14,0)),"")</f>
        <v>#N/A</v>
      </c>
      <c r="BK110" s="326" t="e">
        <f>IF(Plananalyse!BK110=1,VLOOKUP(BK$5,Kruistabel!$B$6:$F$9,MATCH($C110,Kruistabel!$C$5:$F$5,0)+1,FALSE)+MIN(Kruistabel!$C$15,IF($D110="Ja",Kruistabel!$C$13,0)+IF(BK$6="Ja",Kruistabel!$C$14,0)),"")</f>
        <v>#N/A</v>
      </c>
      <c r="BL110" s="326" t="e">
        <f>IF(Plananalyse!BL110=1,VLOOKUP(BL$5,Kruistabel!$B$6:$F$9,MATCH($C110,Kruistabel!$C$5:$F$5,0)+1,FALSE)+MIN(Kruistabel!$C$15,IF($D110="Ja",Kruistabel!$C$13,0)+IF(BL$6="Ja",Kruistabel!$C$14,0)),"")</f>
        <v>#N/A</v>
      </c>
      <c r="BM110" s="326" t="e">
        <f>IF(Plananalyse!BM110=1,VLOOKUP(BM$5,Kruistabel!$B$6:$F$9,MATCH($C110,Kruistabel!$C$5:$F$5,0)+1,FALSE)+MIN(Kruistabel!$C$15,IF($D110="Ja",Kruistabel!$C$13,0)+IF(BM$6="Ja",Kruistabel!$C$14,0)),"")</f>
        <v>#N/A</v>
      </c>
      <c r="BN110" s="326" t="e">
        <f>IF(Plananalyse!BN110=1,VLOOKUP(BN$5,Kruistabel!$B$6:$F$9,MATCH($C110,Kruistabel!$C$5:$F$5,0)+1,FALSE)+MIN(Kruistabel!$C$15,IF($D110="Ja",Kruistabel!$C$13,0)+IF(BN$6="Ja",Kruistabel!$C$14,0)),"")</f>
        <v>#N/A</v>
      </c>
      <c r="BO110" s="326" t="e">
        <f>IF(Plananalyse!BO110=1,VLOOKUP(BO$5,Kruistabel!$B$6:$F$9,MATCH($C110,Kruistabel!$C$5:$F$5,0)+1,FALSE)+MIN(Kruistabel!$C$15,IF($D110="Ja",Kruistabel!$C$13,0)+IF(BO$6="Ja",Kruistabel!$C$14,0)),"")</f>
        <v>#N/A</v>
      </c>
      <c r="BP110" s="326" t="e">
        <f>IF(Plananalyse!BP110=1,VLOOKUP(BP$5,Kruistabel!$B$6:$F$9,MATCH($C110,Kruistabel!$C$5:$F$5,0)+1,FALSE)+MIN(Kruistabel!$C$15,IF($D110="Ja",Kruistabel!$C$13,0)+IF(BP$6="Ja",Kruistabel!$C$14,0)),"")</f>
        <v>#N/A</v>
      </c>
      <c r="BQ110" s="326" t="e">
        <f>IF(Plananalyse!BQ110=1,VLOOKUP(BQ$5,Kruistabel!$B$6:$F$9,MATCH($C110,Kruistabel!$C$5:$F$5,0)+1,FALSE)+MIN(Kruistabel!$C$15,IF($D110="Ja",Kruistabel!$C$13,0)+IF(BQ$6="Ja",Kruistabel!$C$14,0)),"")</f>
        <v>#N/A</v>
      </c>
      <c r="BR110" s="326" t="e">
        <f>IF(Plananalyse!BR110=1,VLOOKUP(BR$5,Kruistabel!$B$6:$F$9,MATCH($C110,Kruistabel!$C$5:$F$5,0)+1,FALSE)+MIN(Kruistabel!$C$15,IF($D110="Ja",Kruistabel!$C$13,0)+IF(BR$6="Ja",Kruistabel!$C$14,0)),"")</f>
        <v>#REF!</v>
      </c>
      <c r="BS110" s="326" t="e">
        <f>IF(Plananalyse!BS110=1,VLOOKUP(BS$5,Kruistabel!$B$6:$F$9,MATCH($C110,Kruistabel!$C$5:$F$5,0)+1,FALSE)+MIN(Kruistabel!$C$15,IF($D110="Ja",Kruistabel!$C$13,0)+IF(BS$6="Ja",Kruistabel!$C$14,0)),"")</f>
        <v>#REF!</v>
      </c>
      <c r="BT110" s="65"/>
      <c r="BU110" s="231">
        <f>IF(Plananalyse!BU110=1,VLOOKUP(BU$5,Kruistabel!$B$6:$F$9,MATCH($C110,Kruistabel!$C$5:$F$5,0)+1,FALSE)+MIN(Kruistabel!$C$15,IF($D110="Ja",Kruistabel!$C$13,0)+IF(BU$6="Ja",Kruistabel!$C$14,0)),"")</f>
        <v>32</v>
      </c>
      <c r="BV110" s="326">
        <f>IF(Plananalyse!BV110=1,VLOOKUP(BV$5,Kruistabel!$B$6:$F$9,MATCH($C110,Kruistabel!$C$5:$F$5,0)+1,FALSE)+MIN(Kruistabel!$C$15,IF($D110="Ja",Kruistabel!$C$13,0)+IF(BV$6="Ja",Kruistabel!$C$14,0)),"")</f>
        <v>48</v>
      </c>
      <c r="BW110" s="326">
        <f>IF(Plananalyse!BW110=1,VLOOKUP(BW$5,Kruistabel!$B$6:$F$9,MATCH($C110,Kruistabel!$C$5:$F$5,0)+1,FALSE)+MIN(Kruistabel!$C$15,IF($D110="Ja",Kruistabel!$C$13,0)+IF(BW$6="Ja",Kruistabel!$C$14,0)),"")</f>
        <v>32</v>
      </c>
      <c r="BX110" s="326">
        <f>IF(Plananalyse!BX110=1,VLOOKUP(BX$5,Kruistabel!$B$6:$F$9,MATCH($C110,Kruistabel!$C$5:$F$5,0)+1,FALSE)+MIN(Kruistabel!$C$15,IF($D110="Ja",Kruistabel!$C$13,0)+IF(BX$6="Ja",Kruistabel!$C$14,0)),"")</f>
        <v>32</v>
      </c>
      <c r="BY110" s="327"/>
      <c r="BZ110" s="326" t="e">
        <f>IF(Plananalyse!BZ110=1,VLOOKUP(BZ$5,Kruistabel!$B$6:$F$9,MATCH($C110,Kruistabel!$C$5:$F$5,0)+1,FALSE)+MIN(Kruistabel!$C$15,IF($D110="Ja",Kruistabel!$C$13,0)+IF(BZ$6="Ja",Kruistabel!$C$14,0)),"")</f>
        <v>#N/A</v>
      </c>
      <c r="CA110" s="326" t="e">
        <f>IF(Plananalyse!CA110=1,VLOOKUP(CA$5,Kruistabel!$B$6:$F$9,MATCH($C110,Kruistabel!$C$5:$F$5,0)+1,FALSE)+MIN(Kruistabel!$C$15,IF($D110="Ja",Kruistabel!$C$13,0)+IF(CA$6="Ja",Kruistabel!$C$14,0)),"")</f>
        <v>#N/A</v>
      </c>
      <c r="CB110" s="326" t="e">
        <f>IF(Plananalyse!CB110=1,VLOOKUP(CB$5,Kruistabel!$B$6:$F$9,MATCH($C110,Kruistabel!$C$5:$F$5,0)+1,FALSE)+MIN(Kruistabel!$C$15,IF($D110="Ja",Kruistabel!$C$13,0)+IF(CB$6="Ja",Kruistabel!$C$14,0)),"")</f>
        <v>#N/A</v>
      </c>
      <c r="CC110" s="326" t="e">
        <f>IF(Plananalyse!CC110=1,VLOOKUP(CC$5,Kruistabel!$B$6:$F$9,MATCH($C110,Kruistabel!$C$5:$F$5,0)+1,FALSE)+MIN(Kruistabel!$C$15,IF($D110="Ja",Kruistabel!$C$13,0)+IF(CC$6="Ja",Kruistabel!$C$14,0)),"")</f>
        <v>#N/A</v>
      </c>
      <c r="CD110" s="326" t="e">
        <f>IF(Plananalyse!CD110=1,VLOOKUP(CD$5,Kruistabel!$B$6:$F$9,MATCH($C110,Kruistabel!$C$5:$F$5,0)+1,FALSE)+MIN(Kruistabel!$C$15,IF($D110="Ja",Kruistabel!$C$13,0)+IF(CD$6="Ja",Kruistabel!$C$14,0)),"")</f>
        <v>#N/A</v>
      </c>
      <c r="CE110" s="326" t="e">
        <f>IF(Plananalyse!CE110=1,VLOOKUP(CE$5,Kruistabel!$B$6:$F$9,MATCH($C110,Kruistabel!$C$5:$F$5,0)+1,FALSE)+MIN(Kruistabel!$C$15,IF($D110="Ja",Kruistabel!$C$13,0)+IF(CE$6="Ja",Kruistabel!$C$14,0)),"")</f>
        <v>#N/A</v>
      </c>
      <c r="CF110" s="326" t="e">
        <f>IF(Plananalyse!CF110=1,VLOOKUP(CF$5,Kruistabel!$B$6:$F$9,MATCH($C110,Kruistabel!$C$5:$F$5,0)+1,FALSE)+MIN(Kruistabel!$C$15,IF($D110="Ja",Kruistabel!$C$13,0)+IF(CF$6="Ja",Kruistabel!$C$14,0)),"")</f>
        <v>#N/A</v>
      </c>
      <c r="CG110" s="326" t="e">
        <f>IF(Plananalyse!CG110=1,VLOOKUP(CG$5,Kruistabel!$B$6:$F$9,MATCH($C110,Kruistabel!$C$5:$F$5,0)+1,FALSE)+MIN(Kruistabel!$C$15,IF($D110="Ja",Kruistabel!$C$13,0)+IF(CG$6="Ja",Kruistabel!$C$14,0)),"")</f>
        <v>#REF!</v>
      </c>
      <c r="CH110" s="326" t="e">
        <f>IF(Plananalyse!CH110=1,VLOOKUP(CH$5,Kruistabel!$B$6:$F$9,MATCH($C110,Kruistabel!$C$5:$F$5,0)+1,FALSE)+MIN(Kruistabel!$C$15,IF($D110="Ja",Kruistabel!$C$13,0)+IF(CH$6="Ja",Kruistabel!$C$14,0)),"")</f>
        <v>#REF!</v>
      </c>
      <c r="CI110" s="65"/>
      <c r="CJ110" s="326">
        <f>IF(Plananalyse!CJ110=1,VLOOKUP(CJ$5,Kruistabel!$B$6:$F$9,MATCH($C110,Kruistabel!$C$5:$F$5,0)+1,FALSE)+MIN(Kruistabel!$C$15,IF($D110="Ja",Kruistabel!$C$13,0)+IF(CJ$6="Ja",Kruistabel!$C$14,0)),"")</f>
        <v>48</v>
      </c>
      <c r="CK110" s="326">
        <f>IF(Plananalyse!CK110=1,VLOOKUP(CK$5,Kruistabel!$B$6:$F$9,MATCH($C110,Kruistabel!$C$5:$F$5,0)+1,FALSE)+MIN(Kruistabel!$C$15,IF($D110="Ja",Kruistabel!$C$13,0)+IF(CK$6="Ja",Kruistabel!$C$14,0)),"")</f>
        <v>48</v>
      </c>
      <c r="CL110" s="326">
        <f>IF(Plananalyse!CL110=1,VLOOKUP(CL$5,Kruistabel!$B$6:$F$9,MATCH($C110,Kruistabel!$C$5:$F$5,0)+1,FALSE)+MIN(Kruistabel!$C$15,IF($D110="Ja",Kruistabel!$C$13,0)+IF(CL$6="Ja",Kruistabel!$C$14,0)),"")</f>
        <v>32</v>
      </c>
      <c r="CM110" s="326">
        <f>IF(Plananalyse!CM110=1,VLOOKUP(CM$5,Kruistabel!$B$6:$F$9,MATCH($C110,Kruistabel!$C$5:$F$5,0)+1,FALSE)+MIN(Kruistabel!$C$15,IF($D110="Ja",Kruistabel!$C$13,0)+IF(CM$6="Ja",Kruistabel!$C$14,0)),"")</f>
        <v>52</v>
      </c>
      <c r="CN110" s="326">
        <f>IF(Plananalyse!CN110=1,VLOOKUP(CN$5,Kruistabel!$B$6:$F$9,MATCH($C110,Kruistabel!$C$5:$F$5,0)+1,FALSE)+MIN(Kruistabel!$C$15,IF($D110="Ja",Kruistabel!$C$13,0)+IF(CN$6="Ja",Kruistabel!$C$14,0)),"")</f>
        <v>52</v>
      </c>
      <c r="CO110" s="326">
        <f>IF(Plananalyse!CO110=1,VLOOKUP(CO$5,Kruistabel!$B$6:$F$9,MATCH($C110,Kruistabel!$C$5:$F$5,0)+1,FALSE)+MIN(Kruistabel!$C$15,IF($D110="Ja",Kruistabel!$C$13,0)+IF(CO$6="Ja",Kruistabel!$C$14,0)),"")</f>
        <v>44</v>
      </c>
      <c r="CP110" s="326">
        <f>IF(Plananalyse!CP110=1,VLOOKUP(CP$5,Kruistabel!$B$6:$F$9,MATCH($C110,Kruistabel!$C$5:$F$5,0)+1,FALSE)+MIN(Kruistabel!$C$15,IF($D110="Ja",Kruistabel!$C$13,0)+IF(CP$6="Ja",Kruistabel!$C$14,0)),"")</f>
        <v>48</v>
      </c>
      <c r="CQ110" s="326">
        <f>IF(Plananalyse!CQ110=1,VLOOKUP(CQ$5,Kruistabel!$B$6:$F$9,MATCH($C110,Kruistabel!$C$5:$F$5,0)+1,FALSE)+MIN(Kruistabel!$C$15,IF($D110="Ja",Kruistabel!$C$13,0)+IF(CQ$6="Ja",Kruistabel!$C$14,0)),"")</f>
        <v>44</v>
      </c>
      <c r="CR110" s="326">
        <f>IF(Plananalyse!CR110=1,VLOOKUP(CR$5,Kruistabel!$B$6:$F$9,MATCH($C110,Kruistabel!$C$5:$F$5,0)+1,FALSE)+MIN(Kruistabel!$C$15,IF($D110="Ja",Kruistabel!$C$13,0)+IF(CR$6="Ja",Kruistabel!$C$14,0)),"")</f>
        <v>46</v>
      </c>
      <c r="CS110" s="326">
        <f>IF(Plananalyse!CS110=1,VLOOKUP(CS$5,Kruistabel!$B$6:$F$9,MATCH($C110,Kruistabel!$C$5:$F$5,0)+1,FALSE)+MIN(Kruistabel!$C$15,IF($D110="Ja",Kruistabel!$C$13,0)+IF(CS$6="Ja",Kruistabel!$C$14,0)),"")</f>
        <v>48</v>
      </c>
      <c r="CT110" s="326">
        <f>IF(Plananalyse!CT110=1,VLOOKUP(CT$5,Kruistabel!$B$6:$F$9,MATCH($C110,Kruistabel!$C$5:$F$5,0)+1,FALSE)+MIN(Kruistabel!$C$15,IF($D110="Ja",Kruistabel!$C$13,0)+IF(CT$6="Ja",Kruistabel!$C$14,0)),"")</f>
        <v>48</v>
      </c>
      <c r="CU110" s="326">
        <f>IF(Plananalyse!CU110=1,VLOOKUP(CU$5,Kruistabel!$B$6:$F$9,MATCH($C110,Kruistabel!$C$5:$F$5,0)+1,FALSE)+MIN(Kruistabel!$C$15,IF($D110="Ja",Kruistabel!$C$13,0)+IF(CU$6="Ja",Kruistabel!$C$14,0)),"")</f>
        <v>44</v>
      </c>
      <c r="CV110" s="326">
        <f>IF(Plananalyse!CV110=1,VLOOKUP(CV$5,Kruistabel!$B$6:$F$9,MATCH($C110,Kruistabel!$C$5:$F$5,0)+1,FALSE)+MIN(Kruistabel!$C$15,IF($D110="Ja",Kruistabel!$C$13,0)+IF(CV$6="Ja",Kruistabel!$C$14,0)),"")</f>
        <v>44</v>
      </c>
      <c r="CW110" s="326">
        <f>IF(Plananalyse!CW110=1,VLOOKUP(CW$5,Kruistabel!$B$6:$F$9,MATCH($C110,Kruistabel!$C$5:$F$5,0)+1,FALSE)+MIN(Kruistabel!$C$15,IF($D110="Ja",Kruistabel!$C$13,0)+IF(CW$6="Ja",Kruistabel!$C$14,0)),"")</f>
        <v>48</v>
      </c>
      <c r="CX110" s="326">
        <f>IF(Plananalyse!CX110=1,VLOOKUP(CX$5,Kruistabel!$B$6:$F$9,MATCH($C110,Kruistabel!$C$5:$F$5,0)+1,FALSE)+MIN(Kruistabel!$C$15,IF($D110="Ja",Kruistabel!$C$13,0)+IF(CX$6="Ja",Kruistabel!$C$14,0)),"")</f>
        <v>32</v>
      </c>
      <c r="CY110" s="326">
        <f>IF(Plananalyse!CY110=1,VLOOKUP(CY$5,Kruistabel!$B$6:$F$9,MATCH($C110,Kruistabel!$C$5:$F$5,0)+1,FALSE)+MIN(Kruistabel!$C$15,IF($D110="Ja",Kruistabel!$C$13,0)+IF(CY$6="Ja",Kruistabel!$C$14,0)),"")</f>
        <v>44</v>
      </c>
      <c r="CZ110" s="326">
        <f ca="1">IF(Plananalyse!CZ110=1,VLOOKUP(CZ$5,Kruistabel!$B$6:$F$9,MATCH($C110,Kruistabel!$C$5:$F$5,0)+1,FALSE)+MIN(Kruistabel!$C$15,IF($D110="Ja",Kruistabel!$C$13,0)+IF(CZ$6="Ja",Kruistabel!$C$14,0)),"")</f>
        <v>44</v>
      </c>
      <c r="DA110" s="326">
        <f ca="1">IF(Plananalyse!DA110=1,VLOOKUP(DA$5,Kruistabel!$B$6:$F$9,MATCH($C110,Kruistabel!$C$5:$F$5,0)+1,FALSE)+MIN(Kruistabel!$C$15,IF($D110="Ja",Kruistabel!$C$13,0)+IF(DA$6="Ja",Kruistabel!$C$14,0)),"")</f>
        <v>44</v>
      </c>
      <c r="DB110" s="326">
        <f ca="1">IF(Plananalyse!DB110=1,VLOOKUP(DB$5,Kruistabel!$B$6:$F$9,MATCH($C110,Kruistabel!$C$5:$F$5,0)+1,FALSE)+MIN(Kruistabel!$C$15,IF($D110="Ja",Kruistabel!$C$13,0)+IF(DB$6="Ja",Kruistabel!$C$14,0)),"")</f>
        <v>32</v>
      </c>
      <c r="DC110" s="326">
        <f ca="1">IF(Plananalyse!DC110=1,VLOOKUP(DC$5,Kruistabel!$B$6:$F$9,MATCH($C110,Kruistabel!$C$5:$F$5,0)+1,FALSE)+MIN(Kruistabel!$C$15,IF($D110="Ja",Kruistabel!$C$13,0)+IF(DC$6="Ja",Kruistabel!$C$14,0)),"")</f>
        <v>32</v>
      </c>
      <c r="DD110" s="327"/>
      <c r="DE110" s="326" t="e">
        <f ca="1">IF(Plananalyse!DE110=1,VLOOKUP(DE$5,Kruistabel!$B$6:$F$9,MATCH($C110,Kruistabel!$C$5:$F$5,0)+1,FALSE)+MIN(Kruistabel!$C$15,IF($D110="Ja",Kruistabel!$C$13,0)+IF(DE$6="Ja",Kruistabel!$C$14,0)),"")</f>
        <v>#N/A</v>
      </c>
      <c r="DF110" s="326" t="e">
        <f ca="1">IF(Plananalyse!DF110=1,VLOOKUP(DF$5,Kruistabel!$B$6:$F$9,MATCH($C110,Kruistabel!$C$5:$F$5,0)+1,FALSE)+MIN(Kruistabel!$C$15,IF($D110="Ja",Kruistabel!$C$13,0)+IF(DF$6="Ja",Kruistabel!$C$14,0)),"")</f>
        <v>#N/A</v>
      </c>
      <c r="DG110" s="326" t="e">
        <f ca="1">IF(Plananalyse!DG110=1,VLOOKUP(DG$5,Kruistabel!$B$6:$F$9,MATCH($C110,Kruistabel!$C$5:$F$5,0)+1,FALSE)+MIN(Kruistabel!$C$15,IF($D110="Ja",Kruistabel!$C$13,0)+IF(DG$6="Ja",Kruistabel!$C$14,0)),"")</f>
        <v>#N/A</v>
      </c>
      <c r="DH110" s="326" t="e">
        <f ca="1">IF(Plananalyse!DH110=1,VLOOKUP(DH$5,Kruistabel!$B$6:$F$9,MATCH($C110,Kruistabel!$C$5:$F$5,0)+1,FALSE)+MIN(Kruistabel!$C$15,IF($D110="Ja",Kruistabel!$C$13,0)+IF(DH$6="Ja",Kruistabel!$C$14,0)),"")</f>
        <v>#N/A</v>
      </c>
      <c r="DI110" s="326" t="e">
        <f ca="1">IF(Plananalyse!DI110=1,VLOOKUP(DI$5,Kruistabel!$B$6:$F$9,MATCH($C110,Kruistabel!$C$5:$F$5,0)+1,FALSE)+MIN(Kruistabel!$C$15,IF($D110="Ja",Kruistabel!$C$13,0)+IF(DI$6="Ja",Kruistabel!$C$14,0)),"")</f>
        <v>#N/A</v>
      </c>
      <c r="DJ110" s="326" t="e">
        <f ca="1">IF(Plananalyse!DJ110=1,VLOOKUP(DJ$5,Kruistabel!$B$6:$F$9,MATCH($C110,Kruistabel!$C$5:$F$5,0)+1,FALSE)+MIN(Kruistabel!$C$15,IF($D110="Ja",Kruistabel!$C$13,0)+IF(DJ$6="Ja",Kruistabel!$C$14,0)),"")</f>
        <v>#N/A</v>
      </c>
      <c r="DK110" s="326" t="e">
        <f ca="1">IF(Plananalyse!DK110=1,VLOOKUP(DK$5,Kruistabel!$B$6:$F$9,MATCH($C110,Kruistabel!$C$5:$F$5,0)+1,FALSE)+MIN(Kruistabel!$C$15,IF($D110="Ja",Kruistabel!$C$13,0)+IF(DK$6="Ja",Kruistabel!$C$14,0)),"")</f>
        <v>#REF!</v>
      </c>
      <c r="DL110" s="326" t="e">
        <f ca="1">IF(Plananalyse!DL110=1,VLOOKUP(DL$5,Kruistabel!$B$6:$F$9,MATCH($C110,Kruistabel!$C$5:$F$5,0)+1,FALSE)+MIN(Kruistabel!$C$15,IF($D110="Ja",Kruistabel!$C$13,0)+IF(DL$6="Ja",Kruistabel!$C$14,0)),"")</f>
        <v>#REF!</v>
      </c>
      <c r="DM110" s="327"/>
      <c r="DN110" s="326" t="e">
        <f ca="1">IF(Plananalyse!DN110=1,VLOOKUP(DN$5,Kruistabel!$B$6:$F$9,MATCH($C110,Kruistabel!$C$5:$F$5,0)+1,FALSE)+MIN(Kruistabel!$C$15,IF($D110="Ja",Kruistabel!$C$13,0)+IF(DN$6="Ja",Kruistabel!$C$14,0)),"")</f>
        <v>#N/A</v>
      </c>
      <c r="DO110" s="326" t="e">
        <f ca="1">IF(Plananalyse!DO110=1,VLOOKUP(DO$5,Kruistabel!$B$6:$F$9,MATCH($C110,Kruistabel!$C$5:$F$5,0)+1,FALSE)+MIN(Kruistabel!$C$15,IF($D110="Ja",Kruistabel!$C$13,0)+IF(DO$6="Ja",Kruistabel!$C$14,0)),"")</f>
        <v>#N/A</v>
      </c>
      <c r="DP110" s="326" t="e">
        <f ca="1">IF(Plananalyse!DP110=1,VLOOKUP(DP$5,Kruistabel!$B$6:$F$9,MATCH($C110,Kruistabel!$C$5:$F$5,0)+1,FALSE)+MIN(Kruistabel!$C$15,IF($D110="Ja",Kruistabel!$C$13,0)+IF(DP$6="Ja",Kruistabel!$C$14,0)),"")</f>
        <v>#N/A</v>
      </c>
      <c r="DQ110" s="326" t="e">
        <f ca="1">IF(Plananalyse!DQ110=1,VLOOKUP(DQ$5,Kruistabel!$B$6:$F$9,MATCH($C110,Kruistabel!$C$5:$F$5,0)+1,FALSE)+MIN(Kruistabel!$C$15,IF($D110="Ja",Kruistabel!$C$13,0)+IF(DQ$6="Ja",Kruistabel!$C$14,0)),"")</f>
        <v>#N/A</v>
      </c>
      <c r="DR110" s="326" t="e">
        <f ca="1">IF(Plananalyse!DR110=1,VLOOKUP(DR$5,Kruistabel!$B$6:$F$9,MATCH($C110,Kruistabel!$C$5:$F$5,0)+1,FALSE)+MIN(Kruistabel!$C$15,IF($D110="Ja",Kruistabel!$C$13,0)+IF(DR$6="Ja",Kruistabel!$C$14,0)),"")</f>
        <v>#N/A</v>
      </c>
      <c r="DS110" s="326" t="e">
        <f ca="1">IF(Plananalyse!DS110=1,VLOOKUP(DS$5,Kruistabel!$B$6:$F$9,MATCH($C110,Kruistabel!$C$5:$F$5,0)+1,FALSE)+MIN(Kruistabel!$C$15,IF($D110="Ja",Kruistabel!$C$13,0)+IF(DS$6="Ja",Kruistabel!$C$14,0)),"")</f>
        <v>#N/A</v>
      </c>
      <c r="DT110" s="326" t="e">
        <f ca="1">IF(Plananalyse!DT110=1,VLOOKUP(DT$5,Kruistabel!$B$6:$F$9,MATCH($C110,Kruistabel!$C$5:$F$5,0)+1,FALSE)+MIN(Kruistabel!$C$15,IF($D110="Ja",Kruistabel!$C$13,0)+IF(DT$6="Ja",Kruistabel!$C$14,0)),"")</f>
        <v>#N/A</v>
      </c>
      <c r="DU110" s="326" t="e">
        <f ca="1">IF(Plananalyse!DU110=1,VLOOKUP(DU$5,Kruistabel!$B$6:$F$9,MATCH($C110,Kruistabel!$C$5:$F$5,0)+1,FALSE)+MIN(Kruistabel!$C$15,IF($D110="Ja",Kruistabel!$C$13,0)+IF(DU$6="Ja",Kruistabel!$C$14,0)),"")</f>
        <v>#N/A</v>
      </c>
      <c r="DV110" s="326" t="e">
        <f ca="1">IF(Plananalyse!DV110=1,VLOOKUP(DV$5,Kruistabel!$B$6:$F$9,MATCH($C110,Kruistabel!$C$5:$F$5,0)+1,FALSE)+MIN(Kruistabel!$C$15,IF($D110="Ja",Kruistabel!$C$13,0)+IF(DV$6="Ja",Kruistabel!$C$14,0)),"")</f>
        <v>#N/A</v>
      </c>
      <c r="DW110" s="326" t="e">
        <f ca="1">IF(Plananalyse!DW110=1,VLOOKUP(DW$5,Kruistabel!$B$6:$F$9,MATCH($C110,Kruistabel!$C$5:$F$5,0)+1,FALSE)+MIN(Kruistabel!$C$15,IF($D110="Ja",Kruistabel!$C$13,0)+IF(DW$6="Ja",Kruistabel!$C$14,0)),"")</f>
        <v>#REF!</v>
      </c>
      <c r="DX110" s="326" t="e">
        <f ca="1">IF(Plananalyse!DX110=1,VLOOKUP(DX$5,Kruistabel!$B$6:$F$9,MATCH($C110,Kruistabel!$C$5:$F$5,0)+1,FALSE)+MIN(Kruistabel!$C$15,IF($D110="Ja",Kruistabel!$C$13,0)+IF(DX$6="Ja",Kruistabel!$C$14,0)),"")</f>
        <v>#REF!</v>
      </c>
      <c r="DY110" s="327"/>
      <c r="DZ110" s="326" t="e">
        <f ca="1">IF(Plananalyse!DZ110=1,VLOOKUP(DZ$5,Kruistabel!$B$6:$F$9,MATCH($C110,Kruistabel!$C$5:$F$5,0)+1,FALSE)+MIN(Kruistabel!$C$15,IF($D110="Ja",Kruistabel!$C$13,0)+IF(DZ$6="Ja",Kruistabel!$C$14,0)),"")</f>
        <v>#N/A</v>
      </c>
      <c r="EA110" s="326" t="e">
        <f ca="1">IF(Plananalyse!EA110=1,VLOOKUP(EA$5,Kruistabel!$B$6:$F$9,MATCH($C110,Kruistabel!$C$5:$F$5,0)+1,FALSE)+MIN(Kruistabel!$C$15,IF($D110="Ja",Kruistabel!$C$13,0)+IF(EA$6="Ja",Kruistabel!$C$14,0)),"")</f>
        <v>#N/A</v>
      </c>
      <c r="EB110" s="326" t="e">
        <f ca="1">IF(Plananalyse!EB110=1,VLOOKUP(EB$5,Kruistabel!$B$6:$F$9,MATCH($C110,Kruistabel!$C$5:$F$5,0)+1,FALSE)+MIN(Kruistabel!$C$15,IF($D110="Ja",Kruistabel!$C$13,0)+IF(EB$6="Ja",Kruistabel!$C$14,0)),"")</f>
        <v>#REF!</v>
      </c>
      <c r="EC110" s="326" t="e">
        <f ca="1">IF(Plananalyse!EC110=1,VLOOKUP(EC$5,Kruistabel!$B$6:$F$9,MATCH($C110,Kruistabel!$C$5:$F$5,0)+1,FALSE)+MIN(Kruistabel!$C$15,IF($D110="Ja",Kruistabel!$C$13,0)+IF(EC$6="Ja",Kruistabel!$C$14,0)),"")</f>
        <v>#REF!</v>
      </c>
      <c r="ED110" s="327"/>
      <c r="EE110" s="326" t="e">
        <f ca="1">IF(Plananalyse!EE110=1,VLOOKUP(EE$5,Kruistabel!$B$6:$F$9,MATCH($C110,Kruistabel!$C$5:$F$5,0)+1,FALSE)+MIN(Kruistabel!$C$15,IF($D110="Ja",Kruistabel!$C$13,0)+IF(EE$6="Ja",Kruistabel!$C$14,0)),"")</f>
        <v>#N/A</v>
      </c>
      <c r="EF110" s="326" t="e">
        <f ca="1">IF(Plananalyse!EF110=1,VLOOKUP(EF$5,Kruistabel!$B$6:$F$9,MATCH($C110,Kruistabel!$C$5:$F$5,0)+1,FALSE)+MIN(Kruistabel!$C$15,IF($D110="Ja",Kruistabel!$C$13,0)+IF(EF$6="Ja",Kruistabel!$C$14,0)),"")</f>
        <v>#N/A</v>
      </c>
      <c r="EG110" s="326" t="e">
        <f ca="1">IF(Plananalyse!EG110=1,VLOOKUP(EG$5,Kruistabel!$B$6:$F$9,MATCH($C110,Kruistabel!$C$5:$F$5,0)+1,FALSE)+MIN(Kruistabel!$C$15,IF($D110="Ja",Kruistabel!$C$13,0)+IF(EG$6="Ja",Kruistabel!$C$14,0)),"")</f>
        <v>#N/A</v>
      </c>
      <c r="EH110" s="326" t="e">
        <f ca="1">IF(Plananalyse!EH110=1,VLOOKUP(EH$5,Kruistabel!$B$6:$F$9,MATCH($C110,Kruistabel!$C$5:$F$5,0)+1,FALSE)+MIN(Kruistabel!$C$15,IF($D110="Ja",Kruistabel!$C$13,0)+IF(EH$6="Ja",Kruistabel!$C$14,0)),"")</f>
        <v>#REF!</v>
      </c>
      <c r="EI110" s="326" t="e">
        <f ca="1">IF(Plananalyse!EI110=1,VLOOKUP(EI$5,Kruistabel!$B$6:$F$9,MATCH($C110,Kruistabel!$C$5:$F$5,0)+1,FALSE)+MIN(Kruistabel!$C$15,IF($D110="Ja",Kruistabel!$C$13,0)+IF(EI$6="Ja",Kruistabel!$C$14,0)),"")</f>
        <v>#REF!</v>
      </c>
      <c r="EJ110" s="331" t="str">
        <f>IF(Plananalyse!EJ110=1,VLOOKUP(EJ$5,Kruistabel!$B$6:$F$9,MATCH($C110,Kruistabel!$C$5:$F$5,0)+1,FALSE)+MIN(Kruistabel!$C$15,IF($D110="Ja",Kruistabel!$C$13,0)+IF(EJ$6="Ja",Kruistabel!$C$14,0)),"")</f>
        <v/>
      </c>
      <c r="EK110" s="164"/>
      <c r="EL110" s="164"/>
      <c r="EM110" s="164"/>
      <c r="EN110" s="164"/>
    </row>
    <row r="111" spans="2:144">
      <c r="B111" s="337" t="s">
        <v>214</v>
      </c>
      <c r="C111" s="160" t="str">
        <f>_xlfn.IFNA(VLOOKUP($B111,Classificatietabel!$B$6:$I$91,C$7,FALSE),"")</f>
        <v>normaal</v>
      </c>
      <c r="D111" s="160" t="str">
        <f>_xlfn.IFNA(VLOOKUP($B111,Classificatietabel!$B$6:$I$91,D$7,FALSE),"")</f>
        <v>neen</v>
      </c>
      <c r="E111" s="119">
        <f>IF(AND(D111="laag",$D$3=1),0,_xlfn.IFNA(IF(VLOOKUP($B111,Classificatietabel!$B$6:$H$91,$E$5,FALSE)="Ja",1,0),""))</f>
        <v>1</v>
      </c>
      <c r="F111" s="163"/>
      <c r="G111" s="326">
        <f>IF(Plananalyse!G111=1,VLOOKUP(G$5,Kruistabel!$B$6:$F$9,MATCH($C111,Kruistabel!$C$5:$F$5,0)+1,FALSE)+MIN(Kruistabel!$C$15,IF($D111="Ja",Kruistabel!$C$13,0)+IF(G$6="Ja",Kruistabel!$C$14,0)),"")</f>
        <v>28</v>
      </c>
      <c r="H111" s="326">
        <f>IF(Plananalyse!H111=1,VLOOKUP(H$5,Kruistabel!$B$6:$F$9,MATCH($C111,Kruistabel!$C$5:$F$5,0)+1,FALSE)+MIN(Kruistabel!$C$15,IF($D111="Ja",Kruistabel!$C$13,0)+IF(H$6="Ja",Kruistabel!$C$14,0)),"")</f>
        <v>28</v>
      </c>
      <c r="I111" s="326">
        <f>IF(Plananalyse!I111=1,VLOOKUP(I$5,Kruistabel!$B$6:$F$9,MATCH($C111,Kruistabel!$C$5:$F$5,0)+1,FALSE)+MIN(Kruistabel!$C$15,IF($D111="Ja",Kruistabel!$C$13,0)+IF(I$6="Ja",Kruistabel!$C$14,0)),"")</f>
        <v>40</v>
      </c>
      <c r="J111" s="326">
        <f>IF(Plananalyse!J111=1,VLOOKUP(J$5,Kruistabel!$B$6:$F$9,MATCH($C111,Kruistabel!$C$5:$F$5,0)+1,FALSE)+MIN(Kruistabel!$C$15,IF($D111="Ja",Kruistabel!$C$13,0)+IF(J$6="Ja",Kruistabel!$C$14,0)),"")</f>
        <v>28</v>
      </c>
      <c r="K111" s="326">
        <f>IF(Plananalyse!K111=1,VLOOKUP(K$5,Kruistabel!$B$6:$F$9,MATCH($C111,Kruistabel!$C$5:$F$5,0)+1,FALSE)+MIN(Kruistabel!$C$15,IF($D111="Ja",Kruistabel!$C$13,0)+IF(K$6="Ja",Kruistabel!$C$14,0)),"")</f>
        <v>28</v>
      </c>
      <c r="L111" s="326">
        <f>IF(Plananalyse!L111=1,VLOOKUP(L$5,Kruistabel!$B$6:$F$9,MATCH($C111,Kruistabel!$C$5:$F$5,0)+1,FALSE)+MIN(Kruistabel!$C$15,IF($D111="Ja",Kruistabel!$C$13,0)+IF(L$6="Ja",Kruistabel!$C$14,0)),"")</f>
        <v>28</v>
      </c>
      <c r="M111" s="326">
        <f>IF(Plananalyse!M111=1,VLOOKUP(M$5,Kruistabel!$B$6:$F$9,MATCH($C111,Kruistabel!$C$5:$F$5,0)+1,FALSE)+MIN(Kruistabel!$C$15,IF($D111="Ja",Kruistabel!$C$13,0)+IF(M$6="Ja",Kruistabel!$C$14,0)),"")</f>
        <v>44</v>
      </c>
      <c r="N111" s="326">
        <f>IF(Plananalyse!N111=1,VLOOKUP(N$5,Kruistabel!$B$6:$F$9,MATCH($C111,Kruistabel!$C$5:$F$5,0)+1,FALSE)+MIN(Kruistabel!$C$15,IF($D111="Ja",Kruistabel!$C$13,0)+IF(N$6="Ja",Kruistabel!$C$14,0)),"")</f>
        <v>44</v>
      </c>
      <c r="O111" s="326">
        <f>IF(Plananalyse!O111=1,VLOOKUP(O$5,Kruistabel!$B$6:$F$9,MATCH($C111,Kruistabel!$C$5:$F$5,0)+1,FALSE)+MIN(Kruistabel!$C$15,IF($D111="Ja",Kruistabel!$C$13,0)+IF(O$6="Ja",Kruistabel!$C$14,0)),"")</f>
        <v>44</v>
      </c>
      <c r="P111" s="326">
        <f>IF(Plananalyse!P111=1,VLOOKUP(P$5,Kruistabel!$B$6:$F$9,MATCH($C111,Kruistabel!$C$5:$F$5,0)+1,FALSE)+MIN(Kruistabel!$C$15,IF($D111="Ja",Kruistabel!$C$13,0)+IF(P$6="Ja",Kruistabel!$C$14,0)),"")</f>
        <v>48</v>
      </c>
      <c r="Q111" s="326">
        <f>IF(Plananalyse!Q111=1,VLOOKUP(Q$5,Kruistabel!$B$6:$F$9,MATCH($C111,Kruistabel!$C$5:$F$5,0)+1,FALSE)+MIN(Kruistabel!$C$15,IF($D111="Ja",Kruistabel!$C$13,0)+IF(Q$6="Ja",Kruistabel!$C$14,0)),"")</f>
        <v>40</v>
      </c>
      <c r="R111" s="326">
        <f>IF(Plananalyse!R111=1,VLOOKUP(R$5,Kruistabel!$B$6:$F$9,MATCH($C111,Kruistabel!$C$5:$F$5,0)+1,FALSE)+MIN(Kruistabel!$C$15,IF($D111="Ja",Kruistabel!$C$13,0)+IF(R$6="Ja",Kruistabel!$C$14,0)),"")</f>
        <v>44</v>
      </c>
      <c r="S111" s="326">
        <f>IF(Plananalyse!S111=1,VLOOKUP(S$5,Kruistabel!$B$6:$F$9,MATCH($C111,Kruistabel!$C$5:$F$5,0)+1,FALSE)+MIN(Kruistabel!$C$15,IF($D111="Ja",Kruistabel!$C$13,0)+IF(S$6="Ja",Kruistabel!$C$14,0)),"")</f>
        <v>28</v>
      </c>
      <c r="T111" s="326">
        <f>IF(Plananalyse!T111=1,VLOOKUP(T$5,Kruistabel!$B$6:$F$9,MATCH($C111,Kruistabel!$C$5:$F$5,0)+1,FALSE)+MIN(Kruistabel!$C$15,IF($D111="Ja",Kruistabel!$C$13,0)+IF(T$6="Ja",Kruistabel!$C$14,0)),"")</f>
        <v>28</v>
      </c>
      <c r="U111" s="326">
        <f>IF(Plananalyse!U111=1,VLOOKUP(U$5,Kruistabel!$B$6:$F$9,MATCH($C111,Kruistabel!$C$5:$F$5,0)+1,FALSE)+MIN(Kruistabel!$C$15,IF($D111="Ja",Kruistabel!$C$13,0)+IF(U$6="Ja",Kruistabel!$C$14,0)),"")</f>
        <v>28</v>
      </c>
      <c r="V111" s="326">
        <f>IF(Plananalyse!V111=1,VLOOKUP(V$5,Kruistabel!$B$6:$F$9,MATCH($C111,Kruistabel!$C$5:$F$5,0)+1,FALSE)+MIN(Kruistabel!$C$15,IF($D111="Ja",Kruistabel!$C$13,0)+IF(V$6="Ja",Kruistabel!$C$14,0)),"")</f>
        <v>28</v>
      </c>
      <c r="W111" s="326">
        <f>IF(Plananalyse!W111=1,VLOOKUP(W$5,Kruistabel!$B$6:$F$9,MATCH($C111,Kruistabel!$C$5:$F$5,0)+1,FALSE)+MIN(Kruistabel!$C$15,IF($D111="Ja",Kruistabel!$C$13,0)+IF(W$6="Ja",Kruistabel!$C$14,0)),"")</f>
        <v>28</v>
      </c>
      <c r="X111" s="326">
        <f>IF(Plananalyse!X111=1,VLOOKUP(X$5,Kruistabel!$B$6:$F$9,MATCH($C111,Kruistabel!$C$5:$F$5,0)+1,FALSE)+MIN(Kruistabel!$C$15,IF($D111="Ja",Kruistabel!$C$13,0)+IF(X$6="Ja",Kruistabel!$C$14,0)),"")</f>
        <v>28</v>
      </c>
      <c r="Y111" s="326">
        <f>IF(Plananalyse!Y111=1,VLOOKUP(Y$5,Kruistabel!$B$6:$F$9,MATCH($C111,Kruistabel!$C$5:$F$5,0)+1,FALSE)+MIN(Kruistabel!$C$15,IF($D111="Ja",Kruistabel!$C$13,0)+IF(Y$6="Ja",Kruistabel!$C$14,0)),"")</f>
        <v>40</v>
      </c>
      <c r="Z111" s="326">
        <f>IF(Plananalyse!Z111=1,VLOOKUP(Z$5,Kruistabel!$B$6:$F$9,MATCH($C111,Kruistabel!$C$5:$F$5,0)+1,FALSE)+MIN(Kruistabel!$C$15,IF($D111="Ja",Kruistabel!$C$13,0)+IF(Z$6="Ja",Kruistabel!$C$14,0)),"")</f>
        <v>28</v>
      </c>
      <c r="AA111" s="326">
        <f>IF(Plananalyse!AA111=1,VLOOKUP(AA$5,Kruistabel!$B$6:$F$9,MATCH($C111,Kruistabel!$C$5:$F$5,0)+1,FALSE)+MIN(Kruistabel!$C$15,IF($D111="Ja",Kruistabel!$C$13,0)+IF(AA$6="Ja",Kruistabel!$C$14,0)),"")</f>
        <v>28</v>
      </c>
      <c r="AB111" s="326">
        <f>IF(Plananalyse!AB111=1,VLOOKUP(AB$5,Kruistabel!$B$6:$F$9,MATCH($C111,Kruistabel!$C$5:$F$5,0)+1,FALSE)+MIN(Kruistabel!$C$15,IF($D111="Ja",Kruistabel!$C$13,0)+IF(AB$6="Ja",Kruistabel!$C$14,0)),"")</f>
        <v>28</v>
      </c>
      <c r="AC111" s="326">
        <f>IF(Plananalyse!AC111=1,VLOOKUP(AC$5,Kruistabel!$B$6:$F$9,MATCH($C111,Kruistabel!$C$5:$F$5,0)+1,FALSE)+MIN(Kruistabel!$C$15,IF($D111="Ja",Kruistabel!$C$13,0)+IF(AC$6="Ja",Kruistabel!$C$14,0)),"")</f>
        <v>28</v>
      </c>
      <c r="AD111" s="326">
        <f>IF(Plananalyse!AD111=1,VLOOKUP(AD$5,Kruistabel!$B$6:$F$9,MATCH($C111,Kruistabel!$C$5:$F$5,0)+1,FALSE)+MIN(Kruistabel!$C$15,IF($D111="Ja",Kruistabel!$C$13,0)+IF(AD$6="Ja",Kruistabel!$C$14,0)),"")</f>
        <v>28</v>
      </c>
      <c r="AE111" s="326">
        <f>IF(Plananalyse!AE111=1,VLOOKUP(AE$5,Kruistabel!$B$6:$F$9,MATCH($C111,Kruistabel!$C$5:$F$5,0)+1,FALSE)+MIN(Kruistabel!$C$15,IF($D111="Ja",Kruistabel!$C$13,0)+IF(AE$6="Ja",Kruistabel!$C$14,0)),"")</f>
        <v>28</v>
      </c>
      <c r="AF111" s="326">
        <f>IF(Plananalyse!AF111=1,VLOOKUP(AF$5,Kruistabel!$B$6:$F$9,MATCH($C111,Kruistabel!$C$5:$F$5,0)+1,FALSE)+MIN(Kruistabel!$C$15,IF($D111="Ja",Kruistabel!$C$13,0)+IF(AF$6="Ja",Kruistabel!$C$14,0)),"")</f>
        <v>28</v>
      </c>
      <c r="AG111" s="326">
        <f>IF(Plananalyse!AG111=1,VLOOKUP(AG$5,Kruistabel!$B$6:$F$9,MATCH($C111,Kruistabel!$C$5:$F$5,0)+1,FALSE)+MIN(Kruistabel!$C$15,IF($D111="Ja",Kruistabel!$C$13,0)+IF(AG$6="Ja",Kruistabel!$C$14,0)),"")</f>
        <v>28</v>
      </c>
      <c r="AH111" s="326">
        <f>IF(Plananalyse!AH111=1,VLOOKUP(AH$5,Kruistabel!$B$6:$F$9,MATCH($C111,Kruistabel!$C$5:$F$5,0)+1,FALSE)+MIN(Kruistabel!$C$15,IF($D111="Ja",Kruistabel!$C$13,0)+IF(AH$6="Ja",Kruistabel!$C$14,0)),"")</f>
        <v>28</v>
      </c>
      <c r="AI111" s="326">
        <f>IF(Plananalyse!AI111=1,VLOOKUP(AI$5,Kruistabel!$B$6:$F$9,MATCH($C111,Kruistabel!$C$5:$F$5,0)+1,FALSE)+MIN(Kruistabel!$C$15,IF($D111="Ja",Kruistabel!$C$13,0)+IF(AI$6="Ja",Kruistabel!$C$14,0)),"")</f>
        <v>28</v>
      </c>
      <c r="AJ111" s="326">
        <f>IF(Plananalyse!AJ111=1,VLOOKUP(AJ$5,Kruistabel!$B$6:$F$9,MATCH($C111,Kruistabel!$C$5:$F$5,0)+1,FALSE)+MIN(Kruistabel!$C$15,IF($D111="Ja",Kruistabel!$C$13,0)+IF(AJ$6="Ja",Kruistabel!$C$14,0)),"")</f>
        <v>28</v>
      </c>
      <c r="AK111" s="326">
        <f>IF(Plananalyse!AK111=1,VLOOKUP(AK$5,Kruistabel!$B$6:$F$9,MATCH($C111,Kruistabel!$C$5:$F$5,0)+1,FALSE)+MIN(Kruistabel!$C$15,IF($D111="Ja",Kruistabel!$C$13,0)+IF(AK$6="Ja",Kruistabel!$C$14,0)),"")</f>
        <v>42</v>
      </c>
      <c r="AL111" s="326">
        <f>IF(Plananalyse!AL111=1,VLOOKUP(AL$5,Kruistabel!$B$6:$F$9,MATCH($C111,Kruistabel!$C$5:$F$5,0)+1,FALSE)+MIN(Kruistabel!$C$15,IF($D111="Ja",Kruistabel!$C$13,0)+IF(AL$6="Ja",Kruistabel!$C$14,0)),"")</f>
        <v>28</v>
      </c>
      <c r="AM111" s="326">
        <f>IF(Plananalyse!AM111=1,VLOOKUP(AM$5,Kruistabel!$B$6:$F$9,MATCH($C111,Kruistabel!$C$5:$F$5,0)+1,FALSE)+MIN(Kruistabel!$C$15,IF($D111="Ja",Kruistabel!$C$13,0)+IF(AM$6="Ja",Kruistabel!$C$14,0)),"")</f>
        <v>28</v>
      </c>
      <c r="AN111" s="327"/>
      <c r="AO111" s="326">
        <f>IF(Plananalyse!AO111=1,VLOOKUP(AO$5,Kruistabel!$B$6:$F$9,MATCH($C111,Kruistabel!$C$5:$F$5,0)+1,FALSE)+MIN(Kruistabel!$C$15,IF($D111="Ja",Kruistabel!$C$13,0)+IF(AO$6="Ja",Kruistabel!$C$14,0)),"")</f>
        <v>42</v>
      </c>
      <c r="AP111" s="326">
        <f>IF(Plananalyse!AP111=1,VLOOKUP(AP$5,Kruistabel!$B$6:$F$9,MATCH($C111,Kruistabel!$C$5:$F$5,0)+1,FALSE)+MIN(Kruistabel!$C$15,IF($D111="Ja",Kruistabel!$C$13,0)+IF(AP$6="Ja",Kruistabel!$C$14,0)),"")</f>
        <v>42</v>
      </c>
      <c r="AQ111" s="326">
        <f>IF(Plananalyse!AQ111=1,VLOOKUP(AQ$5,Kruistabel!$B$6:$F$9,MATCH($C111,Kruistabel!$C$5:$F$5,0)+1,FALSE)+MIN(Kruistabel!$C$15,IF($D111="Ja",Kruistabel!$C$13,0)+IF(AQ$6="Ja",Kruistabel!$C$14,0)),"")</f>
        <v>42</v>
      </c>
      <c r="AR111" s="326">
        <f>IF(Plananalyse!AR111=1,VLOOKUP(AR$5,Kruistabel!$B$6:$F$9,MATCH($C111,Kruistabel!$C$5:$F$5,0)+1,FALSE)+MIN(Kruistabel!$C$15,IF($D111="Ja",Kruistabel!$C$13,0)+IF(AR$6="Ja",Kruistabel!$C$14,0)),"")</f>
        <v>46</v>
      </c>
      <c r="AS111" s="326">
        <f>IF(Plananalyse!AS111=1,VLOOKUP(AS$5,Kruistabel!$B$6:$F$9,MATCH($C111,Kruistabel!$C$5:$F$5,0)+1,FALSE)+MIN(Kruistabel!$C$15,IF($D111="Ja",Kruistabel!$C$13,0)+IF(AS$6="Ja",Kruistabel!$C$14,0)),"")</f>
        <v>42</v>
      </c>
      <c r="AT111" s="326">
        <f>IF(Plananalyse!AT111=1,VLOOKUP(AT$5,Kruistabel!$B$6:$F$9,MATCH($C111,Kruistabel!$C$5:$F$5,0)+1,FALSE)+MIN(Kruistabel!$C$15,IF($D111="Ja",Kruistabel!$C$13,0)+IF(AT$6="Ja",Kruistabel!$C$14,0)),"")</f>
        <v>46</v>
      </c>
      <c r="AU111" s="326">
        <f>IF(Plananalyse!AU111=1,VLOOKUP(AU$5,Kruistabel!$B$6:$F$9,MATCH($C111,Kruistabel!$C$5:$F$5,0)+1,FALSE)+MIN(Kruistabel!$C$15,IF($D111="Ja",Kruistabel!$C$13,0)+IF(AU$6="Ja",Kruistabel!$C$14,0)),"")</f>
        <v>28</v>
      </c>
      <c r="AV111" s="326">
        <f>IF(Plananalyse!AV111=1,VLOOKUP(AV$5,Kruistabel!$B$6:$F$9,MATCH($C111,Kruistabel!$C$5:$F$5,0)+1,FALSE)+MIN(Kruistabel!$C$15,IF($D111="Ja",Kruistabel!$C$13,0)+IF(AV$6="Ja",Kruistabel!$C$14,0)),"")</f>
        <v>42</v>
      </c>
      <c r="AW111" s="326">
        <f>IF(Plananalyse!AW111=1,VLOOKUP(AW$5,Kruistabel!$B$6:$F$9,MATCH($C111,Kruistabel!$C$5:$F$5,0)+1,FALSE)+MIN(Kruistabel!$C$15,IF($D111="Ja",Kruistabel!$C$13,0)+IF(AW$6="Ja",Kruistabel!$C$14,0)),"")</f>
        <v>28</v>
      </c>
      <c r="AX111" s="326">
        <f>IF(Plananalyse!AX111=1,VLOOKUP(AX$5,Kruistabel!$B$6:$F$9,MATCH($C111,Kruistabel!$C$5:$F$5,0)+1,FALSE)+MIN(Kruistabel!$C$15,IF($D111="Ja",Kruistabel!$C$13,0)+IF(AX$6="Ja",Kruistabel!$C$14,0)),"")</f>
        <v>28</v>
      </c>
      <c r="AY111" s="327"/>
      <c r="AZ111" s="326">
        <f>IF(Plananalyse!AZ111=1,VLOOKUP(AZ$5,Kruistabel!$B$6:$F$9,MATCH($C111,Kruistabel!$C$5:$F$5,0)+1,FALSE)+MIN(Kruistabel!$C$15,IF($D111="Ja",Kruistabel!$C$13,0)+IF(AZ$6="Ja",Kruistabel!$C$14,0)),"")</f>
        <v>28</v>
      </c>
      <c r="BA111" s="326">
        <f>IF(Plananalyse!BA111=1,VLOOKUP(BA$5,Kruistabel!$B$6:$F$9,MATCH($C111,Kruistabel!$C$5:$F$5,0)+1,FALSE)+MIN(Kruistabel!$C$15,IF($D111="Ja",Kruistabel!$C$13,0)+IF(BA$6="Ja",Kruistabel!$C$14,0)),"")</f>
        <v>28</v>
      </c>
      <c r="BB111" s="326">
        <f>IF(Plananalyse!BB111=1,VLOOKUP(BB$5,Kruistabel!$B$6:$F$9,MATCH($C111,Kruistabel!$C$5:$F$5,0)+1,FALSE)+MIN(Kruistabel!$C$15,IF($D111="Ja",Kruistabel!$C$13,0)+IF(BB$6="Ja",Kruistabel!$C$14,0)),"")</f>
        <v>40</v>
      </c>
      <c r="BC111" s="326">
        <f>IF(Plananalyse!BC111=1,VLOOKUP(BC$5,Kruistabel!$B$6:$F$9,MATCH($C111,Kruistabel!$C$5:$F$5,0)+1,FALSE)+MIN(Kruistabel!$C$15,IF($D111="Ja",Kruistabel!$C$13,0)+IF(BC$6="Ja",Kruistabel!$C$14,0)),"")</f>
        <v>40</v>
      </c>
      <c r="BD111" s="326">
        <f>IF(Plananalyse!BD111=1,VLOOKUP(BD$5,Kruistabel!$B$6:$F$9,MATCH($C111,Kruistabel!$C$5:$F$5,0)+1,FALSE)+MIN(Kruistabel!$C$15,IF($D111="Ja",Kruistabel!$C$13,0)+IF(BD$6="Ja",Kruistabel!$C$14,0)),"")</f>
        <v>28</v>
      </c>
      <c r="BE111" s="326">
        <f>IF(Plananalyse!BE111=1,VLOOKUP(BE$5,Kruistabel!$B$6:$F$9,MATCH($C111,Kruistabel!$C$5:$F$5,0)+1,FALSE)+MIN(Kruistabel!$C$15,IF($D111="Ja",Kruistabel!$C$13,0)+IF(BE$6="Ja",Kruistabel!$C$14,0)),"")</f>
        <v>28</v>
      </c>
      <c r="BF111" s="326">
        <f>IF(Plananalyse!BF111=1,VLOOKUP(BF$5,Kruistabel!$B$6:$F$9,MATCH($C111,Kruistabel!$C$5:$F$5,0)+1,FALSE)+MIN(Kruistabel!$C$15,IF($D111="Ja",Kruistabel!$C$13,0)+IF(BF$6="Ja",Kruistabel!$C$14,0)),"")</f>
        <v>28</v>
      </c>
      <c r="BG111" s="326">
        <f>IF(Plananalyse!BG111=1,VLOOKUP(BG$5,Kruistabel!$B$6:$F$9,MATCH($C111,Kruistabel!$C$5:$F$5,0)+1,FALSE)+MIN(Kruistabel!$C$15,IF($D111="Ja",Kruistabel!$C$13,0)+IF(BG$6="Ja",Kruistabel!$C$14,0)),"")</f>
        <v>28</v>
      </c>
      <c r="BH111" s="326">
        <f>IF(Plananalyse!BH111=1,VLOOKUP(BH$5,Kruistabel!$B$6:$F$9,MATCH($C111,Kruistabel!$C$5:$F$5,0)+1,FALSE)+MIN(Kruistabel!$C$15,IF($D111="Ja",Kruistabel!$C$13,0)+IF(BH$6="Ja",Kruistabel!$C$14,0)),"")</f>
        <v>28</v>
      </c>
      <c r="BI111" s="327"/>
      <c r="BJ111" s="326" t="e">
        <f>IF(Plananalyse!BJ111=1,VLOOKUP(BJ$5,Kruistabel!$B$6:$F$9,MATCH($C111,Kruistabel!$C$5:$F$5,0)+1,FALSE)+MIN(Kruistabel!$C$15,IF($D111="Ja",Kruistabel!$C$13,0)+IF(BJ$6="Ja",Kruistabel!$C$14,0)),"")</f>
        <v>#N/A</v>
      </c>
      <c r="BK111" s="326" t="e">
        <f>IF(Plananalyse!BK111=1,VLOOKUP(BK$5,Kruistabel!$B$6:$F$9,MATCH($C111,Kruistabel!$C$5:$F$5,0)+1,FALSE)+MIN(Kruistabel!$C$15,IF($D111="Ja",Kruistabel!$C$13,0)+IF(BK$6="Ja",Kruistabel!$C$14,0)),"")</f>
        <v>#N/A</v>
      </c>
      <c r="BL111" s="326" t="e">
        <f>IF(Plananalyse!BL111=1,VLOOKUP(BL$5,Kruistabel!$B$6:$F$9,MATCH($C111,Kruistabel!$C$5:$F$5,0)+1,FALSE)+MIN(Kruistabel!$C$15,IF($D111="Ja",Kruistabel!$C$13,0)+IF(BL$6="Ja",Kruistabel!$C$14,0)),"")</f>
        <v>#N/A</v>
      </c>
      <c r="BM111" s="326" t="e">
        <f>IF(Plananalyse!BM111=1,VLOOKUP(BM$5,Kruistabel!$B$6:$F$9,MATCH($C111,Kruistabel!$C$5:$F$5,0)+1,FALSE)+MIN(Kruistabel!$C$15,IF($D111="Ja",Kruistabel!$C$13,0)+IF(BM$6="Ja",Kruistabel!$C$14,0)),"")</f>
        <v>#N/A</v>
      </c>
      <c r="BN111" s="326" t="e">
        <f>IF(Plananalyse!BN111=1,VLOOKUP(BN$5,Kruistabel!$B$6:$F$9,MATCH($C111,Kruistabel!$C$5:$F$5,0)+1,FALSE)+MIN(Kruistabel!$C$15,IF($D111="Ja",Kruistabel!$C$13,0)+IF(BN$6="Ja",Kruistabel!$C$14,0)),"")</f>
        <v>#N/A</v>
      </c>
      <c r="BO111" s="326" t="e">
        <f>IF(Plananalyse!BO111=1,VLOOKUP(BO$5,Kruistabel!$B$6:$F$9,MATCH($C111,Kruistabel!$C$5:$F$5,0)+1,FALSE)+MIN(Kruistabel!$C$15,IF($D111="Ja",Kruistabel!$C$13,0)+IF(BO$6="Ja",Kruistabel!$C$14,0)),"")</f>
        <v>#N/A</v>
      </c>
      <c r="BP111" s="326" t="e">
        <f>IF(Plananalyse!BP111=1,VLOOKUP(BP$5,Kruistabel!$B$6:$F$9,MATCH($C111,Kruistabel!$C$5:$F$5,0)+1,FALSE)+MIN(Kruistabel!$C$15,IF($D111="Ja",Kruistabel!$C$13,0)+IF(BP$6="Ja",Kruistabel!$C$14,0)),"")</f>
        <v>#N/A</v>
      </c>
      <c r="BQ111" s="326" t="e">
        <f>IF(Plananalyse!BQ111=1,VLOOKUP(BQ$5,Kruistabel!$B$6:$F$9,MATCH($C111,Kruistabel!$C$5:$F$5,0)+1,FALSE)+MIN(Kruistabel!$C$15,IF($D111="Ja",Kruistabel!$C$13,0)+IF(BQ$6="Ja",Kruistabel!$C$14,0)),"")</f>
        <v>#N/A</v>
      </c>
      <c r="BR111" s="326" t="e">
        <f>IF(Plananalyse!BR111=1,VLOOKUP(BR$5,Kruistabel!$B$6:$F$9,MATCH($C111,Kruistabel!$C$5:$F$5,0)+1,FALSE)+MIN(Kruistabel!$C$15,IF($D111="Ja",Kruistabel!$C$13,0)+IF(BR$6="Ja",Kruistabel!$C$14,0)),"")</f>
        <v>#REF!</v>
      </c>
      <c r="BS111" s="326" t="e">
        <f>IF(Plananalyse!BS111=1,VLOOKUP(BS$5,Kruistabel!$B$6:$F$9,MATCH($C111,Kruistabel!$C$5:$F$5,0)+1,FALSE)+MIN(Kruistabel!$C$15,IF($D111="Ja",Kruistabel!$C$13,0)+IF(BS$6="Ja",Kruistabel!$C$14,0)),"")</f>
        <v>#REF!</v>
      </c>
      <c r="BT111" s="65"/>
      <c r="BU111" s="231">
        <f>IF(Plananalyse!BU111=1,VLOOKUP(BU$5,Kruistabel!$B$6:$F$9,MATCH($C111,Kruistabel!$C$5:$F$5,0)+1,FALSE)+MIN(Kruistabel!$C$15,IF($D111="Ja",Kruistabel!$C$13,0)+IF(BU$6="Ja",Kruistabel!$C$14,0)),"")</f>
        <v>28</v>
      </c>
      <c r="BV111" s="326">
        <f>IF(Plananalyse!BV111=1,VLOOKUP(BV$5,Kruistabel!$B$6:$F$9,MATCH($C111,Kruistabel!$C$5:$F$5,0)+1,FALSE)+MIN(Kruistabel!$C$15,IF($D111="Ja",Kruistabel!$C$13,0)+IF(BV$6="Ja",Kruistabel!$C$14,0)),"")</f>
        <v>44</v>
      </c>
      <c r="BW111" s="326">
        <f>IF(Plananalyse!BW111=1,VLOOKUP(BW$5,Kruistabel!$B$6:$F$9,MATCH($C111,Kruistabel!$C$5:$F$5,0)+1,FALSE)+MIN(Kruistabel!$C$15,IF($D111="Ja",Kruistabel!$C$13,0)+IF(BW$6="Ja",Kruistabel!$C$14,0)),"")</f>
        <v>28</v>
      </c>
      <c r="BX111" s="326">
        <f>IF(Plananalyse!BX111=1,VLOOKUP(BX$5,Kruistabel!$B$6:$F$9,MATCH($C111,Kruistabel!$C$5:$F$5,0)+1,FALSE)+MIN(Kruistabel!$C$15,IF($D111="Ja",Kruistabel!$C$13,0)+IF(BX$6="Ja",Kruistabel!$C$14,0)),"")</f>
        <v>28</v>
      </c>
      <c r="BY111" s="327"/>
      <c r="BZ111" s="326" t="e">
        <f>IF(Plananalyse!BZ111=1,VLOOKUP(BZ$5,Kruistabel!$B$6:$F$9,MATCH($C111,Kruistabel!$C$5:$F$5,0)+1,FALSE)+MIN(Kruistabel!$C$15,IF($D111="Ja",Kruistabel!$C$13,0)+IF(BZ$6="Ja",Kruistabel!$C$14,0)),"")</f>
        <v>#N/A</v>
      </c>
      <c r="CA111" s="326" t="e">
        <f>IF(Plananalyse!CA111=1,VLOOKUP(CA$5,Kruistabel!$B$6:$F$9,MATCH($C111,Kruistabel!$C$5:$F$5,0)+1,FALSE)+MIN(Kruistabel!$C$15,IF($D111="Ja",Kruistabel!$C$13,0)+IF(CA$6="Ja",Kruistabel!$C$14,0)),"")</f>
        <v>#N/A</v>
      </c>
      <c r="CB111" s="326" t="e">
        <f>IF(Plananalyse!CB111=1,VLOOKUP(CB$5,Kruistabel!$B$6:$F$9,MATCH($C111,Kruistabel!$C$5:$F$5,0)+1,FALSE)+MIN(Kruistabel!$C$15,IF($D111="Ja",Kruistabel!$C$13,0)+IF(CB$6="Ja",Kruistabel!$C$14,0)),"")</f>
        <v>#N/A</v>
      </c>
      <c r="CC111" s="326" t="e">
        <f>IF(Plananalyse!CC111=1,VLOOKUP(CC$5,Kruistabel!$B$6:$F$9,MATCH($C111,Kruistabel!$C$5:$F$5,0)+1,FALSE)+MIN(Kruistabel!$C$15,IF($D111="Ja",Kruistabel!$C$13,0)+IF(CC$6="Ja",Kruistabel!$C$14,0)),"")</f>
        <v>#N/A</v>
      </c>
      <c r="CD111" s="326" t="e">
        <f>IF(Plananalyse!CD111=1,VLOOKUP(CD$5,Kruistabel!$B$6:$F$9,MATCH($C111,Kruistabel!$C$5:$F$5,0)+1,FALSE)+MIN(Kruistabel!$C$15,IF($D111="Ja",Kruistabel!$C$13,0)+IF(CD$6="Ja",Kruistabel!$C$14,0)),"")</f>
        <v>#N/A</v>
      </c>
      <c r="CE111" s="326" t="e">
        <f>IF(Plananalyse!CE111=1,VLOOKUP(CE$5,Kruistabel!$B$6:$F$9,MATCH($C111,Kruistabel!$C$5:$F$5,0)+1,FALSE)+MIN(Kruistabel!$C$15,IF($D111="Ja",Kruistabel!$C$13,0)+IF(CE$6="Ja",Kruistabel!$C$14,0)),"")</f>
        <v>#N/A</v>
      </c>
      <c r="CF111" s="326" t="e">
        <f>IF(Plananalyse!CF111=1,VLOOKUP(CF$5,Kruistabel!$B$6:$F$9,MATCH($C111,Kruistabel!$C$5:$F$5,0)+1,FALSE)+MIN(Kruistabel!$C$15,IF($D111="Ja",Kruistabel!$C$13,0)+IF(CF$6="Ja",Kruistabel!$C$14,0)),"")</f>
        <v>#N/A</v>
      </c>
      <c r="CG111" s="326" t="e">
        <f>IF(Plananalyse!CG111=1,VLOOKUP(CG$5,Kruistabel!$B$6:$F$9,MATCH($C111,Kruistabel!$C$5:$F$5,0)+1,FALSE)+MIN(Kruistabel!$C$15,IF($D111="Ja",Kruistabel!$C$13,0)+IF(CG$6="Ja",Kruistabel!$C$14,0)),"")</f>
        <v>#REF!</v>
      </c>
      <c r="CH111" s="326" t="e">
        <f>IF(Plananalyse!CH111=1,VLOOKUP(CH$5,Kruistabel!$B$6:$F$9,MATCH($C111,Kruistabel!$C$5:$F$5,0)+1,FALSE)+MIN(Kruistabel!$C$15,IF($D111="Ja",Kruistabel!$C$13,0)+IF(CH$6="Ja",Kruistabel!$C$14,0)),"")</f>
        <v>#REF!</v>
      </c>
      <c r="CI111" s="65"/>
      <c r="CJ111" s="326">
        <f>IF(Plananalyse!CJ111=1,VLOOKUP(CJ$5,Kruistabel!$B$6:$F$9,MATCH($C111,Kruistabel!$C$5:$F$5,0)+1,FALSE)+MIN(Kruistabel!$C$15,IF($D111="Ja",Kruistabel!$C$13,0)+IF(CJ$6="Ja",Kruistabel!$C$14,0)),"")</f>
        <v>44</v>
      </c>
      <c r="CK111" s="326">
        <f>IF(Plananalyse!CK111=1,VLOOKUP(CK$5,Kruistabel!$B$6:$F$9,MATCH($C111,Kruistabel!$C$5:$F$5,0)+1,FALSE)+MIN(Kruistabel!$C$15,IF($D111="Ja",Kruistabel!$C$13,0)+IF(CK$6="Ja",Kruistabel!$C$14,0)),"")</f>
        <v>44</v>
      </c>
      <c r="CL111" s="326">
        <f>IF(Plananalyse!CL111=1,VLOOKUP(CL$5,Kruistabel!$B$6:$F$9,MATCH($C111,Kruistabel!$C$5:$F$5,0)+1,FALSE)+MIN(Kruistabel!$C$15,IF($D111="Ja",Kruistabel!$C$13,0)+IF(CL$6="Ja",Kruistabel!$C$14,0)),"")</f>
        <v>28</v>
      </c>
      <c r="CM111" s="326">
        <f>IF(Plananalyse!CM111=1,VLOOKUP(CM$5,Kruistabel!$B$6:$F$9,MATCH($C111,Kruistabel!$C$5:$F$5,0)+1,FALSE)+MIN(Kruistabel!$C$15,IF($D111="Ja",Kruistabel!$C$13,0)+IF(CM$6="Ja",Kruistabel!$C$14,0)),"")</f>
        <v>48</v>
      </c>
      <c r="CN111" s="326">
        <f>IF(Plananalyse!CN111=1,VLOOKUP(CN$5,Kruistabel!$B$6:$F$9,MATCH($C111,Kruistabel!$C$5:$F$5,0)+1,FALSE)+MIN(Kruistabel!$C$15,IF($D111="Ja",Kruistabel!$C$13,0)+IF(CN$6="Ja",Kruistabel!$C$14,0)),"")</f>
        <v>48</v>
      </c>
      <c r="CO111" s="326">
        <f>IF(Plananalyse!CO111=1,VLOOKUP(CO$5,Kruistabel!$B$6:$F$9,MATCH($C111,Kruistabel!$C$5:$F$5,0)+1,FALSE)+MIN(Kruistabel!$C$15,IF($D111="Ja",Kruistabel!$C$13,0)+IF(CO$6="Ja",Kruistabel!$C$14,0)),"")</f>
        <v>40</v>
      </c>
      <c r="CP111" s="326">
        <f>IF(Plananalyse!CP111=1,VLOOKUP(CP$5,Kruistabel!$B$6:$F$9,MATCH($C111,Kruistabel!$C$5:$F$5,0)+1,FALSE)+MIN(Kruistabel!$C$15,IF($D111="Ja",Kruistabel!$C$13,0)+IF(CP$6="Ja",Kruistabel!$C$14,0)),"")</f>
        <v>44</v>
      </c>
      <c r="CQ111" s="326">
        <f>IF(Plananalyse!CQ111=1,VLOOKUP(CQ$5,Kruistabel!$B$6:$F$9,MATCH($C111,Kruistabel!$C$5:$F$5,0)+1,FALSE)+MIN(Kruistabel!$C$15,IF($D111="Ja",Kruistabel!$C$13,0)+IF(CQ$6="Ja",Kruistabel!$C$14,0)),"")</f>
        <v>40</v>
      </c>
      <c r="CR111" s="326">
        <f>IF(Plananalyse!CR111=1,VLOOKUP(CR$5,Kruistabel!$B$6:$F$9,MATCH($C111,Kruistabel!$C$5:$F$5,0)+1,FALSE)+MIN(Kruistabel!$C$15,IF($D111="Ja",Kruistabel!$C$13,0)+IF(CR$6="Ja",Kruistabel!$C$14,0)),"")</f>
        <v>42</v>
      </c>
      <c r="CS111" s="326">
        <f>IF(Plananalyse!CS111=1,VLOOKUP(CS$5,Kruistabel!$B$6:$F$9,MATCH($C111,Kruistabel!$C$5:$F$5,0)+1,FALSE)+MIN(Kruistabel!$C$15,IF($D111="Ja",Kruistabel!$C$13,0)+IF(CS$6="Ja",Kruistabel!$C$14,0)),"")</f>
        <v>44</v>
      </c>
      <c r="CT111" s="326">
        <f>IF(Plananalyse!CT111=1,VLOOKUP(CT$5,Kruistabel!$B$6:$F$9,MATCH($C111,Kruistabel!$C$5:$F$5,0)+1,FALSE)+MIN(Kruistabel!$C$15,IF($D111="Ja",Kruistabel!$C$13,0)+IF(CT$6="Ja",Kruistabel!$C$14,0)),"")</f>
        <v>44</v>
      </c>
      <c r="CU111" s="326">
        <f>IF(Plananalyse!CU111=1,VLOOKUP(CU$5,Kruistabel!$B$6:$F$9,MATCH($C111,Kruistabel!$C$5:$F$5,0)+1,FALSE)+MIN(Kruistabel!$C$15,IF($D111="Ja",Kruistabel!$C$13,0)+IF(CU$6="Ja",Kruistabel!$C$14,0)),"")</f>
        <v>40</v>
      </c>
      <c r="CV111" s="326">
        <f>IF(Plananalyse!CV111=1,VLOOKUP(CV$5,Kruistabel!$B$6:$F$9,MATCH($C111,Kruistabel!$C$5:$F$5,0)+1,FALSE)+MIN(Kruistabel!$C$15,IF($D111="Ja",Kruistabel!$C$13,0)+IF(CV$6="Ja",Kruistabel!$C$14,0)),"")</f>
        <v>40</v>
      </c>
      <c r="CW111" s="326">
        <f>IF(Plananalyse!CW111=1,VLOOKUP(CW$5,Kruistabel!$B$6:$F$9,MATCH($C111,Kruistabel!$C$5:$F$5,0)+1,FALSE)+MIN(Kruistabel!$C$15,IF($D111="Ja",Kruistabel!$C$13,0)+IF(CW$6="Ja",Kruistabel!$C$14,0)),"")</f>
        <v>44</v>
      </c>
      <c r="CX111" s="326">
        <f>IF(Plananalyse!CX111=1,VLOOKUP(CX$5,Kruistabel!$B$6:$F$9,MATCH($C111,Kruistabel!$C$5:$F$5,0)+1,FALSE)+MIN(Kruistabel!$C$15,IF($D111="Ja",Kruistabel!$C$13,0)+IF(CX$6="Ja",Kruistabel!$C$14,0)),"")</f>
        <v>28</v>
      </c>
      <c r="CY111" s="326">
        <f>IF(Plananalyse!CY111=1,VLOOKUP(CY$5,Kruistabel!$B$6:$F$9,MATCH($C111,Kruistabel!$C$5:$F$5,0)+1,FALSE)+MIN(Kruistabel!$C$15,IF($D111="Ja",Kruistabel!$C$13,0)+IF(CY$6="Ja",Kruistabel!$C$14,0)),"")</f>
        <v>40</v>
      </c>
      <c r="CZ111" s="326">
        <f>IF(Plananalyse!CZ111=1,VLOOKUP(CZ$5,Kruistabel!$B$6:$F$9,MATCH($C111,Kruistabel!$C$5:$F$5,0)+1,FALSE)+MIN(Kruistabel!$C$15,IF($D111="Ja",Kruistabel!$C$13,0)+IF(CZ$6="Ja",Kruistabel!$C$14,0)),"")</f>
        <v>40</v>
      </c>
      <c r="DA111" s="326">
        <f ca="1">IF(Plananalyse!DA111=1,VLOOKUP(DA$5,Kruistabel!$B$6:$F$9,MATCH($C111,Kruistabel!$C$5:$F$5,0)+1,FALSE)+MIN(Kruistabel!$C$15,IF($D111="Ja",Kruistabel!$C$13,0)+IF(DA$6="Ja",Kruistabel!$C$14,0)),"")</f>
        <v>40</v>
      </c>
      <c r="DB111" s="326">
        <f ca="1">IF(Plananalyse!DB111=1,VLOOKUP(DB$5,Kruistabel!$B$6:$F$9,MATCH($C111,Kruistabel!$C$5:$F$5,0)+1,FALSE)+MIN(Kruistabel!$C$15,IF($D111="Ja",Kruistabel!$C$13,0)+IF(DB$6="Ja",Kruistabel!$C$14,0)),"")</f>
        <v>28</v>
      </c>
      <c r="DC111" s="326">
        <f ca="1">IF(Plananalyse!DC111=1,VLOOKUP(DC$5,Kruistabel!$B$6:$F$9,MATCH($C111,Kruistabel!$C$5:$F$5,0)+1,FALSE)+MIN(Kruistabel!$C$15,IF($D111="Ja",Kruistabel!$C$13,0)+IF(DC$6="Ja",Kruistabel!$C$14,0)),"")</f>
        <v>28</v>
      </c>
      <c r="DD111" s="327"/>
      <c r="DE111" s="326" t="e">
        <f ca="1">IF(Plananalyse!DE111=1,VLOOKUP(DE$5,Kruistabel!$B$6:$F$9,MATCH($C111,Kruistabel!$C$5:$F$5,0)+1,FALSE)+MIN(Kruistabel!$C$15,IF($D111="Ja",Kruistabel!$C$13,0)+IF(DE$6="Ja",Kruistabel!$C$14,0)),"")</f>
        <v>#N/A</v>
      </c>
      <c r="DF111" s="326" t="e">
        <f ca="1">IF(Plananalyse!DF111=1,VLOOKUP(DF$5,Kruistabel!$B$6:$F$9,MATCH($C111,Kruistabel!$C$5:$F$5,0)+1,FALSE)+MIN(Kruistabel!$C$15,IF($D111="Ja",Kruistabel!$C$13,0)+IF(DF$6="Ja",Kruistabel!$C$14,0)),"")</f>
        <v>#N/A</v>
      </c>
      <c r="DG111" s="326" t="e">
        <f ca="1">IF(Plananalyse!DG111=1,VLOOKUP(DG$5,Kruistabel!$B$6:$F$9,MATCH($C111,Kruistabel!$C$5:$F$5,0)+1,FALSE)+MIN(Kruistabel!$C$15,IF($D111="Ja",Kruistabel!$C$13,0)+IF(DG$6="Ja",Kruistabel!$C$14,0)),"")</f>
        <v>#N/A</v>
      </c>
      <c r="DH111" s="326" t="e">
        <f ca="1">IF(Plananalyse!DH111=1,VLOOKUP(DH$5,Kruistabel!$B$6:$F$9,MATCH($C111,Kruistabel!$C$5:$F$5,0)+1,FALSE)+MIN(Kruistabel!$C$15,IF($D111="Ja",Kruistabel!$C$13,0)+IF(DH$6="Ja",Kruistabel!$C$14,0)),"")</f>
        <v>#N/A</v>
      </c>
      <c r="DI111" s="326" t="e">
        <f ca="1">IF(Plananalyse!DI111=1,VLOOKUP(DI$5,Kruistabel!$B$6:$F$9,MATCH($C111,Kruistabel!$C$5:$F$5,0)+1,FALSE)+MIN(Kruistabel!$C$15,IF($D111="Ja",Kruistabel!$C$13,0)+IF(DI$6="Ja",Kruistabel!$C$14,0)),"")</f>
        <v>#N/A</v>
      </c>
      <c r="DJ111" s="326" t="e">
        <f ca="1">IF(Plananalyse!DJ111=1,VLOOKUP(DJ$5,Kruistabel!$B$6:$F$9,MATCH($C111,Kruistabel!$C$5:$F$5,0)+1,FALSE)+MIN(Kruistabel!$C$15,IF($D111="Ja",Kruistabel!$C$13,0)+IF(DJ$6="Ja",Kruistabel!$C$14,0)),"")</f>
        <v>#N/A</v>
      </c>
      <c r="DK111" s="326" t="e">
        <f ca="1">IF(Plananalyse!DK111=1,VLOOKUP(DK$5,Kruistabel!$B$6:$F$9,MATCH($C111,Kruistabel!$C$5:$F$5,0)+1,FALSE)+MIN(Kruistabel!$C$15,IF($D111="Ja",Kruistabel!$C$13,0)+IF(DK$6="Ja",Kruistabel!$C$14,0)),"")</f>
        <v>#REF!</v>
      </c>
      <c r="DL111" s="326" t="e">
        <f ca="1">IF(Plananalyse!DL111=1,VLOOKUP(DL$5,Kruistabel!$B$6:$F$9,MATCH($C111,Kruistabel!$C$5:$F$5,0)+1,FALSE)+MIN(Kruistabel!$C$15,IF($D111="Ja",Kruistabel!$C$13,0)+IF(DL$6="Ja",Kruistabel!$C$14,0)),"")</f>
        <v>#REF!</v>
      </c>
      <c r="DM111" s="327"/>
      <c r="DN111" s="326" t="e">
        <f ca="1">IF(Plananalyse!DN111=1,VLOOKUP(DN$5,Kruistabel!$B$6:$F$9,MATCH($C111,Kruistabel!$C$5:$F$5,0)+1,FALSE)+MIN(Kruistabel!$C$15,IF($D111="Ja",Kruistabel!$C$13,0)+IF(DN$6="Ja",Kruistabel!$C$14,0)),"")</f>
        <v>#N/A</v>
      </c>
      <c r="DO111" s="326" t="e">
        <f ca="1">IF(Plananalyse!DO111=1,VLOOKUP(DO$5,Kruistabel!$B$6:$F$9,MATCH($C111,Kruistabel!$C$5:$F$5,0)+1,FALSE)+MIN(Kruistabel!$C$15,IF($D111="Ja",Kruistabel!$C$13,0)+IF(DO$6="Ja",Kruistabel!$C$14,0)),"")</f>
        <v>#N/A</v>
      </c>
      <c r="DP111" s="326" t="e">
        <f ca="1">IF(Plananalyse!DP111=1,VLOOKUP(DP$5,Kruistabel!$B$6:$F$9,MATCH($C111,Kruistabel!$C$5:$F$5,0)+1,FALSE)+MIN(Kruistabel!$C$15,IF($D111="Ja",Kruistabel!$C$13,0)+IF(DP$6="Ja",Kruistabel!$C$14,0)),"")</f>
        <v>#N/A</v>
      </c>
      <c r="DQ111" s="326" t="e">
        <f ca="1">IF(Plananalyse!DQ111=1,VLOOKUP(DQ$5,Kruistabel!$B$6:$F$9,MATCH($C111,Kruistabel!$C$5:$F$5,0)+1,FALSE)+MIN(Kruistabel!$C$15,IF($D111="Ja",Kruistabel!$C$13,0)+IF(DQ$6="Ja",Kruistabel!$C$14,0)),"")</f>
        <v>#N/A</v>
      </c>
      <c r="DR111" s="326" t="e">
        <f ca="1">IF(Plananalyse!DR111=1,VLOOKUP(DR$5,Kruistabel!$B$6:$F$9,MATCH($C111,Kruistabel!$C$5:$F$5,0)+1,FALSE)+MIN(Kruistabel!$C$15,IF($D111="Ja",Kruistabel!$C$13,0)+IF(DR$6="Ja",Kruistabel!$C$14,0)),"")</f>
        <v>#N/A</v>
      </c>
      <c r="DS111" s="326" t="e">
        <f ca="1">IF(Plananalyse!DS111=1,VLOOKUP(DS$5,Kruistabel!$B$6:$F$9,MATCH($C111,Kruistabel!$C$5:$F$5,0)+1,FALSE)+MIN(Kruistabel!$C$15,IF($D111="Ja",Kruistabel!$C$13,0)+IF(DS$6="Ja",Kruistabel!$C$14,0)),"")</f>
        <v>#N/A</v>
      </c>
      <c r="DT111" s="326" t="e">
        <f ca="1">IF(Plananalyse!DT111=1,VLOOKUP(DT$5,Kruistabel!$B$6:$F$9,MATCH($C111,Kruistabel!$C$5:$F$5,0)+1,FALSE)+MIN(Kruistabel!$C$15,IF($D111="Ja",Kruistabel!$C$13,0)+IF(DT$6="Ja",Kruistabel!$C$14,0)),"")</f>
        <v>#N/A</v>
      </c>
      <c r="DU111" s="326" t="e">
        <f ca="1">IF(Plananalyse!DU111=1,VLOOKUP(DU$5,Kruistabel!$B$6:$F$9,MATCH($C111,Kruistabel!$C$5:$F$5,0)+1,FALSE)+MIN(Kruistabel!$C$15,IF($D111="Ja",Kruistabel!$C$13,0)+IF(DU$6="Ja",Kruistabel!$C$14,0)),"")</f>
        <v>#N/A</v>
      </c>
      <c r="DV111" s="326" t="e">
        <f ca="1">IF(Plananalyse!DV111=1,VLOOKUP(DV$5,Kruistabel!$B$6:$F$9,MATCH($C111,Kruistabel!$C$5:$F$5,0)+1,FALSE)+MIN(Kruistabel!$C$15,IF($D111="Ja",Kruistabel!$C$13,0)+IF(DV$6="Ja",Kruistabel!$C$14,0)),"")</f>
        <v>#N/A</v>
      </c>
      <c r="DW111" s="326" t="e">
        <f ca="1">IF(Plananalyse!DW111=1,VLOOKUP(DW$5,Kruistabel!$B$6:$F$9,MATCH($C111,Kruistabel!$C$5:$F$5,0)+1,FALSE)+MIN(Kruistabel!$C$15,IF($D111="Ja",Kruistabel!$C$13,0)+IF(DW$6="Ja",Kruistabel!$C$14,0)),"")</f>
        <v>#REF!</v>
      </c>
      <c r="DX111" s="326" t="e">
        <f ca="1">IF(Plananalyse!DX111=1,VLOOKUP(DX$5,Kruistabel!$B$6:$F$9,MATCH($C111,Kruistabel!$C$5:$F$5,0)+1,FALSE)+MIN(Kruistabel!$C$15,IF($D111="Ja",Kruistabel!$C$13,0)+IF(DX$6="Ja",Kruistabel!$C$14,0)),"")</f>
        <v>#REF!</v>
      </c>
      <c r="DY111" s="327"/>
      <c r="DZ111" s="326" t="e">
        <f ca="1">IF(Plananalyse!DZ111=1,VLOOKUP(DZ$5,Kruistabel!$B$6:$F$9,MATCH($C111,Kruistabel!$C$5:$F$5,0)+1,FALSE)+MIN(Kruistabel!$C$15,IF($D111="Ja",Kruistabel!$C$13,0)+IF(DZ$6="Ja",Kruistabel!$C$14,0)),"")</f>
        <v>#N/A</v>
      </c>
      <c r="EA111" s="326" t="e">
        <f ca="1">IF(Plananalyse!EA111=1,VLOOKUP(EA$5,Kruistabel!$B$6:$F$9,MATCH($C111,Kruistabel!$C$5:$F$5,0)+1,FALSE)+MIN(Kruistabel!$C$15,IF($D111="Ja",Kruistabel!$C$13,0)+IF(EA$6="Ja",Kruistabel!$C$14,0)),"")</f>
        <v>#N/A</v>
      </c>
      <c r="EB111" s="326" t="e">
        <f ca="1">IF(Plananalyse!EB111=1,VLOOKUP(EB$5,Kruistabel!$B$6:$F$9,MATCH($C111,Kruistabel!$C$5:$F$5,0)+1,FALSE)+MIN(Kruistabel!$C$15,IF($D111="Ja",Kruistabel!$C$13,0)+IF(EB$6="Ja",Kruistabel!$C$14,0)),"")</f>
        <v>#REF!</v>
      </c>
      <c r="EC111" s="326" t="e">
        <f ca="1">IF(Plananalyse!EC111=1,VLOOKUP(EC$5,Kruistabel!$B$6:$F$9,MATCH($C111,Kruistabel!$C$5:$F$5,0)+1,FALSE)+MIN(Kruistabel!$C$15,IF($D111="Ja",Kruistabel!$C$13,0)+IF(EC$6="Ja",Kruistabel!$C$14,0)),"")</f>
        <v>#REF!</v>
      </c>
      <c r="ED111" s="327"/>
      <c r="EE111" s="326" t="e">
        <f ca="1">IF(Plananalyse!EE111=1,VLOOKUP(EE$5,Kruistabel!$B$6:$F$9,MATCH($C111,Kruistabel!$C$5:$F$5,0)+1,FALSE)+MIN(Kruistabel!$C$15,IF($D111="Ja",Kruistabel!$C$13,0)+IF(EE$6="Ja",Kruistabel!$C$14,0)),"")</f>
        <v>#N/A</v>
      </c>
      <c r="EF111" s="326" t="e">
        <f ca="1">IF(Plananalyse!EF111=1,VLOOKUP(EF$5,Kruistabel!$B$6:$F$9,MATCH($C111,Kruistabel!$C$5:$F$5,0)+1,FALSE)+MIN(Kruistabel!$C$15,IF($D111="Ja",Kruistabel!$C$13,0)+IF(EF$6="Ja",Kruistabel!$C$14,0)),"")</f>
        <v>#N/A</v>
      </c>
      <c r="EG111" s="326" t="e">
        <f ca="1">IF(Plananalyse!EG111=1,VLOOKUP(EG$5,Kruistabel!$B$6:$F$9,MATCH($C111,Kruistabel!$C$5:$F$5,0)+1,FALSE)+MIN(Kruistabel!$C$15,IF($D111="Ja",Kruistabel!$C$13,0)+IF(EG$6="Ja",Kruistabel!$C$14,0)),"")</f>
        <v>#N/A</v>
      </c>
      <c r="EH111" s="326" t="e">
        <f ca="1">IF(Plananalyse!EH111=1,VLOOKUP(EH$5,Kruistabel!$B$6:$F$9,MATCH($C111,Kruistabel!$C$5:$F$5,0)+1,FALSE)+MIN(Kruistabel!$C$15,IF($D111="Ja",Kruistabel!$C$13,0)+IF(EH$6="Ja",Kruistabel!$C$14,0)),"")</f>
        <v>#REF!</v>
      </c>
      <c r="EI111" s="326" t="e">
        <f ca="1">IF(Plananalyse!EI111=1,VLOOKUP(EI$5,Kruistabel!$B$6:$F$9,MATCH($C111,Kruistabel!$C$5:$F$5,0)+1,FALSE)+MIN(Kruistabel!$C$15,IF($D111="Ja",Kruistabel!$C$13,0)+IF(EI$6="Ja",Kruistabel!$C$14,0)),"")</f>
        <v>#REF!</v>
      </c>
      <c r="EJ111" s="331" t="str">
        <f>IF(Plananalyse!EJ111=1,VLOOKUP(EJ$5,Kruistabel!$B$6:$F$9,MATCH($C111,Kruistabel!$C$5:$F$5,0)+1,FALSE)+MIN(Kruistabel!$C$15,IF($D111="Ja",Kruistabel!$C$13,0)+IF(EJ$6="Ja",Kruistabel!$C$14,0)),"")</f>
        <v/>
      </c>
      <c r="EK111" s="164"/>
      <c r="EL111" s="164"/>
      <c r="EM111" s="164"/>
      <c r="EN111" s="164"/>
    </row>
    <row r="112" spans="2:144">
      <c r="B112" s="337" t="s">
        <v>216</v>
      </c>
      <c r="C112" s="160" t="str">
        <f>_xlfn.IFNA(VLOOKUP($B112,Classificatietabel!$B$6:$I$91,C$7,FALSE),"")</f>
        <v>hoog</v>
      </c>
      <c r="D112" s="160" t="str">
        <f>_xlfn.IFNA(VLOOKUP($B112,Classificatietabel!$B$6:$I$91,D$7,FALSE),"")</f>
        <v>neen</v>
      </c>
      <c r="E112" s="119">
        <f>IF(AND(D112="laag",$D$3=1),0,_xlfn.IFNA(IF(VLOOKUP($B112,Classificatietabel!$B$6:$H$91,$E$5,FALSE)="Ja",1,0),""))</f>
        <v>1</v>
      </c>
      <c r="F112" s="163"/>
      <c r="G112" s="326">
        <f>IF(Plananalyse!G112=1,VLOOKUP(G$5,Kruistabel!$B$6:$F$9,MATCH($C112,Kruistabel!$C$5:$F$5,0)+1,FALSE)+MIN(Kruistabel!$C$15,IF($D112="Ja",Kruistabel!$C$13,0)+IF(G$6="Ja",Kruistabel!$C$14,0)),"")</f>
        <v>32</v>
      </c>
      <c r="H112" s="326">
        <f>IF(Plananalyse!H112=1,VLOOKUP(H$5,Kruistabel!$B$6:$F$9,MATCH($C112,Kruistabel!$C$5:$F$5,0)+1,FALSE)+MIN(Kruistabel!$C$15,IF($D112="Ja",Kruistabel!$C$13,0)+IF(H$6="Ja",Kruistabel!$C$14,0)),"")</f>
        <v>32</v>
      </c>
      <c r="I112" s="326">
        <f>IF(Plananalyse!I112=1,VLOOKUP(I$5,Kruistabel!$B$6:$F$9,MATCH($C112,Kruistabel!$C$5:$F$5,0)+1,FALSE)+MIN(Kruistabel!$C$15,IF($D112="Ja",Kruistabel!$C$13,0)+IF(I$6="Ja",Kruistabel!$C$14,0)),"")</f>
        <v>44</v>
      </c>
      <c r="J112" s="326">
        <f>IF(Plananalyse!J112=1,VLOOKUP(J$5,Kruistabel!$B$6:$F$9,MATCH($C112,Kruistabel!$C$5:$F$5,0)+1,FALSE)+MIN(Kruistabel!$C$15,IF($D112="Ja",Kruistabel!$C$13,0)+IF(J$6="Ja",Kruistabel!$C$14,0)),"")</f>
        <v>32</v>
      </c>
      <c r="K112" s="326">
        <f>IF(Plananalyse!K112=1,VLOOKUP(K$5,Kruistabel!$B$6:$F$9,MATCH($C112,Kruistabel!$C$5:$F$5,0)+1,FALSE)+MIN(Kruistabel!$C$15,IF($D112="Ja",Kruistabel!$C$13,0)+IF(K$6="Ja",Kruistabel!$C$14,0)),"")</f>
        <v>32</v>
      </c>
      <c r="L112" s="326">
        <f>IF(Plananalyse!L112=1,VLOOKUP(L$5,Kruistabel!$B$6:$F$9,MATCH($C112,Kruistabel!$C$5:$F$5,0)+1,FALSE)+MIN(Kruistabel!$C$15,IF($D112="Ja",Kruistabel!$C$13,0)+IF(L$6="Ja",Kruistabel!$C$14,0)),"")</f>
        <v>32</v>
      </c>
      <c r="M112" s="326">
        <f>IF(Plananalyse!M112=1,VLOOKUP(M$5,Kruistabel!$B$6:$F$9,MATCH($C112,Kruistabel!$C$5:$F$5,0)+1,FALSE)+MIN(Kruistabel!$C$15,IF($D112="Ja",Kruistabel!$C$13,0)+IF(M$6="Ja",Kruistabel!$C$14,0)),"")</f>
        <v>48</v>
      </c>
      <c r="N112" s="326">
        <f>IF(Plananalyse!N112=1,VLOOKUP(N$5,Kruistabel!$B$6:$F$9,MATCH($C112,Kruistabel!$C$5:$F$5,0)+1,FALSE)+MIN(Kruistabel!$C$15,IF($D112="Ja",Kruistabel!$C$13,0)+IF(N$6="Ja",Kruistabel!$C$14,0)),"")</f>
        <v>48</v>
      </c>
      <c r="O112" s="326">
        <f>IF(Plananalyse!O112=1,VLOOKUP(O$5,Kruistabel!$B$6:$F$9,MATCH($C112,Kruistabel!$C$5:$F$5,0)+1,FALSE)+MIN(Kruistabel!$C$15,IF($D112="Ja",Kruistabel!$C$13,0)+IF(O$6="Ja",Kruistabel!$C$14,0)),"")</f>
        <v>48</v>
      </c>
      <c r="P112" s="326">
        <f>IF(Plananalyse!P112=1,VLOOKUP(P$5,Kruistabel!$B$6:$F$9,MATCH($C112,Kruistabel!$C$5:$F$5,0)+1,FALSE)+MIN(Kruistabel!$C$15,IF($D112="Ja",Kruistabel!$C$13,0)+IF(P$6="Ja",Kruistabel!$C$14,0)),"")</f>
        <v>52</v>
      </c>
      <c r="Q112" s="326">
        <f>IF(Plananalyse!Q112=1,VLOOKUP(Q$5,Kruistabel!$B$6:$F$9,MATCH($C112,Kruistabel!$C$5:$F$5,0)+1,FALSE)+MIN(Kruistabel!$C$15,IF($D112="Ja",Kruistabel!$C$13,0)+IF(Q$6="Ja",Kruistabel!$C$14,0)),"")</f>
        <v>44</v>
      </c>
      <c r="R112" s="326">
        <f>IF(Plananalyse!R112=1,VLOOKUP(R$5,Kruistabel!$B$6:$F$9,MATCH($C112,Kruistabel!$C$5:$F$5,0)+1,FALSE)+MIN(Kruistabel!$C$15,IF($D112="Ja",Kruistabel!$C$13,0)+IF(R$6="Ja",Kruistabel!$C$14,0)),"")</f>
        <v>48</v>
      </c>
      <c r="S112" s="326">
        <f>IF(Plananalyse!S112=1,VLOOKUP(S$5,Kruistabel!$B$6:$F$9,MATCH($C112,Kruistabel!$C$5:$F$5,0)+1,FALSE)+MIN(Kruistabel!$C$15,IF($D112="Ja",Kruistabel!$C$13,0)+IF(S$6="Ja",Kruistabel!$C$14,0)),"")</f>
        <v>32</v>
      </c>
      <c r="T112" s="326">
        <f>IF(Plananalyse!T112=1,VLOOKUP(T$5,Kruistabel!$B$6:$F$9,MATCH($C112,Kruistabel!$C$5:$F$5,0)+1,FALSE)+MIN(Kruistabel!$C$15,IF($D112="Ja",Kruistabel!$C$13,0)+IF(T$6="Ja",Kruistabel!$C$14,0)),"")</f>
        <v>32</v>
      </c>
      <c r="U112" s="326">
        <f>IF(Plananalyse!U112=1,VLOOKUP(U$5,Kruistabel!$B$6:$F$9,MATCH($C112,Kruistabel!$C$5:$F$5,0)+1,FALSE)+MIN(Kruistabel!$C$15,IF($D112="Ja",Kruistabel!$C$13,0)+IF(U$6="Ja",Kruistabel!$C$14,0)),"")</f>
        <v>32</v>
      </c>
      <c r="V112" s="326">
        <f>IF(Plananalyse!V112=1,VLOOKUP(V$5,Kruistabel!$B$6:$F$9,MATCH($C112,Kruistabel!$C$5:$F$5,0)+1,FALSE)+MIN(Kruistabel!$C$15,IF($D112="Ja",Kruistabel!$C$13,0)+IF(V$6="Ja",Kruistabel!$C$14,0)),"")</f>
        <v>32</v>
      </c>
      <c r="W112" s="326">
        <f>IF(Plananalyse!W112=1,VLOOKUP(W$5,Kruistabel!$B$6:$F$9,MATCH($C112,Kruistabel!$C$5:$F$5,0)+1,FALSE)+MIN(Kruistabel!$C$15,IF($D112="Ja",Kruistabel!$C$13,0)+IF(W$6="Ja",Kruistabel!$C$14,0)),"")</f>
        <v>32</v>
      </c>
      <c r="X112" s="326">
        <f>IF(Plananalyse!X112=1,VLOOKUP(X$5,Kruistabel!$B$6:$F$9,MATCH($C112,Kruistabel!$C$5:$F$5,0)+1,FALSE)+MIN(Kruistabel!$C$15,IF($D112="Ja",Kruistabel!$C$13,0)+IF(X$6="Ja",Kruistabel!$C$14,0)),"")</f>
        <v>32</v>
      </c>
      <c r="Y112" s="326">
        <f>IF(Plananalyse!Y112=1,VLOOKUP(Y$5,Kruistabel!$B$6:$F$9,MATCH($C112,Kruistabel!$C$5:$F$5,0)+1,FALSE)+MIN(Kruistabel!$C$15,IF($D112="Ja",Kruistabel!$C$13,0)+IF(Y$6="Ja",Kruistabel!$C$14,0)),"")</f>
        <v>44</v>
      </c>
      <c r="Z112" s="326">
        <f>IF(Plananalyse!Z112=1,VLOOKUP(Z$5,Kruistabel!$B$6:$F$9,MATCH($C112,Kruistabel!$C$5:$F$5,0)+1,FALSE)+MIN(Kruistabel!$C$15,IF($D112="Ja",Kruistabel!$C$13,0)+IF(Z$6="Ja",Kruistabel!$C$14,0)),"")</f>
        <v>32</v>
      </c>
      <c r="AA112" s="326">
        <f>IF(Plananalyse!AA112=1,VLOOKUP(AA$5,Kruistabel!$B$6:$F$9,MATCH($C112,Kruistabel!$C$5:$F$5,0)+1,FALSE)+MIN(Kruistabel!$C$15,IF($D112="Ja",Kruistabel!$C$13,0)+IF(AA$6="Ja",Kruistabel!$C$14,0)),"")</f>
        <v>32</v>
      </c>
      <c r="AB112" s="326">
        <f>IF(Plananalyse!AB112=1,VLOOKUP(AB$5,Kruistabel!$B$6:$F$9,MATCH($C112,Kruistabel!$C$5:$F$5,0)+1,FALSE)+MIN(Kruistabel!$C$15,IF($D112="Ja",Kruistabel!$C$13,0)+IF(AB$6="Ja",Kruistabel!$C$14,0)),"")</f>
        <v>32</v>
      </c>
      <c r="AC112" s="326">
        <f>IF(Plananalyse!AC112=1,VLOOKUP(AC$5,Kruistabel!$B$6:$F$9,MATCH($C112,Kruistabel!$C$5:$F$5,0)+1,FALSE)+MIN(Kruistabel!$C$15,IF($D112="Ja",Kruistabel!$C$13,0)+IF(AC$6="Ja",Kruistabel!$C$14,0)),"")</f>
        <v>32</v>
      </c>
      <c r="AD112" s="326">
        <f>IF(Plananalyse!AD112=1,VLOOKUP(AD$5,Kruistabel!$B$6:$F$9,MATCH($C112,Kruistabel!$C$5:$F$5,0)+1,FALSE)+MIN(Kruistabel!$C$15,IF($D112="Ja",Kruistabel!$C$13,0)+IF(AD$6="Ja",Kruistabel!$C$14,0)),"")</f>
        <v>32</v>
      </c>
      <c r="AE112" s="326">
        <f>IF(Plananalyse!AE112=1,VLOOKUP(AE$5,Kruistabel!$B$6:$F$9,MATCH($C112,Kruistabel!$C$5:$F$5,0)+1,FALSE)+MIN(Kruistabel!$C$15,IF($D112="Ja",Kruistabel!$C$13,0)+IF(AE$6="Ja",Kruistabel!$C$14,0)),"")</f>
        <v>32</v>
      </c>
      <c r="AF112" s="326">
        <f>IF(Plananalyse!AF112=1,VLOOKUP(AF$5,Kruistabel!$B$6:$F$9,MATCH($C112,Kruistabel!$C$5:$F$5,0)+1,FALSE)+MIN(Kruistabel!$C$15,IF($D112="Ja",Kruistabel!$C$13,0)+IF(AF$6="Ja",Kruistabel!$C$14,0)),"")</f>
        <v>32</v>
      </c>
      <c r="AG112" s="326">
        <f>IF(Plananalyse!AG112=1,VLOOKUP(AG$5,Kruistabel!$B$6:$F$9,MATCH($C112,Kruistabel!$C$5:$F$5,0)+1,FALSE)+MIN(Kruistabel!$C$15,IF($D112="Ja",Kruistabel!$C$13,0)+IF(AG$6="Ja",Kruistabel!$C$14,0)),"")</f>
        <v>32</v>
      </c>
      <c r="AH112" s="326">
        <f>IF(Plananalyse!AH112=1,VLOOKUP(AH$5,Kruistabel!$B$6:$F$9,MATCH($C112,Kruistabel!$C$5:$F$5,0)+1,FALSE)+MIN(Kruistabel!$C$15,IF($D112="Ja",Kruistabel!$C$13,0)+IF(AH$6="Ja",Kruistabel!$C$14,0)),"")</f>
        <v>32</v>
      </c>
      <c r="AI112" s="326">
        <f>IF(Plananalyse!AI112=1,VLOOKUP(AI$5,Kruistabel!$B$6:$F$9,MATCH($C112,Kruistabel!$C$5:$F$5,0)+1,FALSE)+MIN(Kruistabel!$C$15,IF($D112="Ja",Kruistabel!$C$13,0)+IF(AI$6="Ja",Kruistabel!$C$14,0)),"")</f>
        <v>32</v>
      </c>
      <c r="AJ112" s="326">
        <f>IF(Plananalyse!AJ112=1,VLOOKUP(AJ$5,Kruistabel!$B$6:$F$9,MATCH($C112,Kruistabel!$C$5:$F$5,0)+1,FALSE)+MIN(Kruistabel!$C$15,IF($D112="Ja",Kruistabel!$C$13,0)+IF(AJ$6="Ja",Kruistabel!$C$14,0)),"")</f>
        <v>32</v>
      </c>
      <c r="AK112" s="326">
        <f>IF(Plananalyse!AK112=1,VLOOKUP(AK$5,Kruistabel!$B$6:$F$9,MATCH($C112,Kruistabel!$C$5:$F$5,0)+1,FALSE)+MIN(Kruistabel!$C$15,IF($D112="Ja",Kruistabel!$C$13,0)+IF(AK$6="Ja",Kruistabel!$C$14,0)),"")</f>
        <v>46</v>
      </c>
      <c r="AL112" s="326">
        <f>IF(Plananalyse!AL112=1,VLOOKUP(AL$5,Kruistabel!$B$6:$F$9,MATCH($C112,Kruistabel!$C$5:$F$5,0)+1,FALSE)+MIN(Kruistabel!$C$15,IF($D112="Ja",Kruistabel!$C$13,0)+IF(AL$6="Ja",Kruistabel!$C$14,0)),"")</f>
        <v>32</v>
      </c>
      <c r="AM112" s="326">
        <f>IF(Plananalyse!AM112=1,VLOOKUP(AM$5,Kruistabel!$B$6:$F$9,MATCH($C112,Kruistabel!$C$5:$F$5,0)+1,FALSE)+MIN(Kruistabel!$C$15,IF($D112="Ja",Kruistabel!$C$13,0)+IF(AM$6="Ja",Kruistabel!$C$14,0)),"")</f>
        <v>32</v>
      </c>
      <c r="AN112" s="327"/>
      <c r="AO112" s="326">
        <f>IF(Plananalyse!AO112=1,VLOOKUP(AO$5,Kruistabel!$B$6:$F$9,MATCH($C112,Kruistabel!$C$5:$F$5,0)+1,FALSE)+MIN(Kruistabel!$C$15,IF($D112="Ja",Kruistabel!$C$13,0)+IF(AO$6="Ja",Kruistabel!$C$14,0)),"")</f>
        <v>46</v>
      </c>
      <c r="AP112" s="326">
        <f>IF(Plananalyse!AP112=1,VLOOKUP(AP$5,Kruistabel!$B$6:$F$9,MATCH($C112,Kruistabel!$C$5:$F$5,0)+1,FALSE)+MIN(Kruistabel!$C$15,IF($D112="Ja",Kruistabel!$C$13,0)+IF(AP$6="Ja",Kruistabel!$C$14,0)),"")</f>
        <v>46</v>
      </c>
      <c r="AQ112" s="326">
        <f>IF(Plananalyse!AQ112=1,VLOOKUP(AQ$5,Kruistabel!$B$6:$F$9,MATCH($C112,Kruistabel!$C$5:$F$5,0)+1,FALSE)+MIN(Kruistabel!$C$15,IF($D112="Ja",Kruistabel!$C$13,0)+IF(AQ$6="Ja",Kruistabel!$C$14,0)),"")</f>
        <v>46</v>
      </c>
      <c r="AR112" s="326">
        <f>IF(Plananalyse!AR112=1,VLOOKUP(AR$5,Kruistabel!$B$6:$F$9,MATCH($C112,Kruistabel!$C$5:$F$5,0)+1,FALSE)+MIN(Kruistabel!$C$15,IF($D112="Ja",Kruistabel!$C$13,0)+IF(AR$6="Ja",Kruistabel!$C$14,0)),"")</f>
        <v>50</v>
      </c>
      <c r="AS112" s="326">
        <f>IF(Plananalyse!AS112=1,VLOOKUP(AS$5,Kruistabel!$B$6:$F$9,MATCH($C112,Kruistabel!$C$5:$F$5,0)+1,FALSE)+MIN(Kruistabel!$C$15,IF($D112="Ja",Kruistabel!$C$13,0)+IF(AS$6="Ja",Kruistabel!$C$14,0)),"")</f>
        <v>46</v>
      </c>
      <c r="AT112" s="326">
        <f>IF(Plananalyse!AT112=1,VLOOKUP(AT$5,Kruistabel!$B$6:$F$9,MATCH($C112,Kruistabel!$C$5:$F$5,0)+1,FALSE)+MIN(Kruistabel!$C$15,IF($D112="Ja",Kruistabel!$C$13,0)+IF(AT$6="Ja",Kruistabel!$C$14,0)),"")</f>
        <v>50</v>
      </c>
      <c r="AU112" s="326">
        <f>IF(Plananalyse!AU112=1,VLOOKUP(AU$5,Kruistabel!$B$6:$F$9,MATCH($C112,Kruistabel!$C$5:$F$5,0)+1,FALSE)+MIN(Kruistabel!$C$15,IF($D112="Ja",Kruistabel!$C$13,0)+IF(AU$6="Ja",Kruistabel!$C$14,0)),"")</f>
        <v>32</v>
      </c>
      <c r="AV112" s="326">
        <f>IF(Plananalyse!AV112=1,VLOOKUP(AV$5,Kruistabel!$B$6:$F$9,MATCH($C112,Kruistabel!$C$5:$F$5,0)+1,FALSE)+MIN(Kruistabel!$C$15,IF($D112="Ja",Kruistabel!$C$13,0)+IF(AV$6="Ja",Kruistabel!$C$14,0)),"")</f>
        <v>46</v>
      </c>
      <c r="AW112" s="326">
        <f>IF(Plananalyse!AW112=1,VLOOKUP(AW$5,Kruistabel!$B$6:$F$9,MATCH($C112,Kruistabel!$C$5:$F$5,0)+1,FALSE)+MIN(Kruistabel!$C$15,IF($D112="Ja",Kruistabel!$C$13,0)+IF(AW$6="Ja",Kruistabel!$C$14,0)),"")</f>
        <v>32</v>
      </c>
      <c r="AX112" s="326">
        <f>IF(Plananalyse!AX112=1,VLOOKUP(AX$5,Kruistabel!$B$6:$F$9,MATCH($C112,Kruistabel!$C$5:$F$5,0)+1,FALSE)+MIN(Kruistabel!$C$15,IF($D112="Ja",Kruistabel!$C$13,0)+IF(AX$6="Ja",Kruistabel!$C$14,0)),"")</f>
        <v>32</v>
      </c>
      <c r="AY112" s="327"/>
      <c r="AZ112" s="326">
        <f>IF(Plananalyse!AZ112=1,VLOOKUP(AZ$5,Kruistabel!$B$6:$F$9,MATCH($C112,Kruistabel!$C$5:$F$5,0)+1,FALSE)+MIN(Kruistabel!$C$15,IF($D112="Ja",Kruistabel!$C$13,0)+IF(AZ$6="Ja",Kruistabel!$C$14,0)),"")</f>
        <v>32</v>
      </c>
      <c r="BA112" s="326">
        <f>IF(Plananalyse!BA112=1,VLOOKUP(BA$5,Kruistabel!$B$6:$F$9,MATCH($C112,Kruistabel!$C$5:$F$5,0)+1,FALSE)+MIN(Kruistabel!$C$15,IF($D112="Ja",Kruistabel!$C$13,0)+IF(BA$6="Ja",Kruistabel!$C$14,0)),"")</f>
        <v>32</v>
      </c>
      <c r="BB112" s="326">
        <f>IF(Plananalyse!BB112=1,VLOOKUP(BB$5,Kruistabel!$B$6:$F$9,MATCH($C112,Kruistabel!$C$5:$F$5,0)+1,FALSE)+MIN(Kruistabel!$C$15,IF($D112="Ja",Kruistabel!$C$13,0)+IF(BB$6="Ja",Kruistabel!$C$14,0)),"")</f>
        <v>44</v>
      </c>
      <c r="BC112" s="326">
        <f>IF(Plananalyse!BC112=1,VLOOKUP(BC$5,Kruistabel!$B$6:$F$9,MATCH($C112,Kruistabel!$C$5:$F$5,0)+1,FALSE)+MIN(Kruistabel!$C$15,IF($D112="Ja",Kruistabel!$C$13,0)+IF(BC$6="Ja",Kruistabel!$C$14,0)),"")</f>
        <v>44</v>
      </c>
      <c r="BD112" s="326">
        <f>IF(Plananalyse!BD112=1,VLOOKUP(BD$5,Kruistabel!$B$6:$F$9,MATCH($C112,Kruistabel!$C$5:$F$5,0)+1,FALSE)+MIN(Kruistabel!$C$15,IF($D112="Ja",Kruistabel!$C$13,0)+IF(BD$6="Ja",Kruistabel!$C$14,0)),"")</f>
        <v>32</v>
      </c>
      <c r="BE112" s="326">
        <f>IF(Plananalyse!BE112=1,VLOOKUP(BE$5,Kruistabel!$B$6:$F$9,MATCH($C112,Kruistabel!$C$5:$F$5,0)+1,FALSE)+MIN(Kruistabel!$C$15,IF($D112="Ja",Kruistabel!$C$13,0)+IF(BE$6="Ja",Kruistabel!$C$14,0)),"")</f>
        <v>32</v>
      </c>
      <c r="BF112" s="326">
        <f>IF(Plananalyse!BF112=1,VLOOKUP(BF$5,Kruistabel!$B$6:$F$9,MATCH($C112,Kruistabel!$C$5:$F$5,0)+1,FALSE)+MIN(Kruistabel!$C$15,IF($D112="Ja",Kruistabel!$C$13,0)+IF(BF$6="Ja",Kruistabel!$C$14,0)),"")</f>
        <v>32</v>
      </c>
      <c r="BG112" s="326">
        <f>IF(Plananalyse!BG112=1,VLOOKUP(BG$5,Kruistabel!$B$6:$F$9,MATCH($C112,Kruistabel!$C$5:$F$5,0)+1,FALSE)+MIN(Kruistabel!$C$15,IF($D112="Ja",Kruistabel!$C$13,0)+IF(BG$6="Ja",Kruistabel!$C$14,0)),"")</f>
        <v>32</v>
      </c>
      <c r="BH112" s="326">
        <f>IF(Plananalyse!BH112=1,VLOOKUP(BH$5,Kruistabel!$B$6:$F$9,MATCH($C112,Kruistabel!$C$5:$F$5,0)+1,FALSE)+MIN(Kruistabel!$C$15,IF($D112="Ja",Kruistabel!$C$13,0)+IF(BH$6="Ja",Kruistabel!$C$14,0)),"")</f>
        <v>32</v>
      </c>
      <c r="BI112" s="327"/>
      <c r="BJ112" s="326" t="e">
        <f>IF(Plananalyse!BJ112=1,VLOOKUP(BJ$5,Kruistabel!$B$6:$F$9,MATCH($C112,Kruistabel!$C$5:$F$5,0)+1,FALSE)+MIN(Kruistabel!$C$15,IF($D112="Ja",Kruistabel!$C$13,0)+IF(BJ$6="Ja",Kruistabel!$C$14,0)),"")</f>
        <v>#N/A</v>
      </c>
      <c r="BK112" s="326" t="e">
        <f>IF(Plananalyse!BK112=1,VLOOKUP(BK$5,Kruistabel!$B$6:$F$9,MATCH($C112,Kruistabel!$C$5:$F$5,0)+1,FALSE)+MIN(Kruistabel!$C$15,IF($D112="Ja",Kruistabel!$C$13,0)+IF(BK$6="Ja",Kruistabel!$C$14,0)),"")</f>
        <v>#N/A</v>
      </c>
      <c r="BL112" s="326" t="e">
        <f>IF(Plananalyse!BL112=1,VLOOKUP(BL$5,Kruistabel!$B$6:$F$9,MATCH($C112,Kruistabel!$C$5:$F$5,0)+1,FALSE)+MIN(Kruistabel!$C$15,IF($D112="Ja",Kruistabel!$C$13,0)+IF(BL$6="Ja",Kruistabel!$C$14,0)),"")</f>
        <v>#N/A</v>
      </c>
      <c r="BM112" s="326" t="e">
        <f>IF(Plananalyse!BM112=1,VLOOKUP(BM$5,Kruistabel!$B$6:$F$9,MATCH($C112,Kruistabel!$C$5:$F$5,0)+1,FALSE)+MIN(Kruistabel!$C$15,IF($D112="Ja",Kruistabel!$C$13,0)+IF(BM$6="Ja",Kruistabel!$C$14,0)),"")</f>
        <v>#N/A</v>
      </c>
      <c r="BN112" s="326" t="e">
        <f>IF(Plananalyse!BN112=1,VLOOKUP(BN$5,Kruistabel!$B$6:$F$9,MATCH($C112,Kruistabel!$C$5:$F$5,0)+1,FALSE)+MIN(Kruistabel!$C$15,IF($D112="Ja",Kruistabel!$C$13,0)+IF(BN$6="Ja",Kruistabel!$C$14,0)),"")</f>
        <v>#N/A</v>
      </c>
      <c r="BO112" s="326" t="e">
        <f>IF(Plananalyse!BO112=1,VLOOKUP(BO$5,Kruistabel!$B$6:$F$9,MATCH($C112,Kruistabel!$C$5:$F$5,0)+1,FALSE)+MIN(Kruistabel!$C$15,IF($D112="Ja",Kruistabel!$C$13,0)+IF(BO$6="Ja",Kruistabel!$C$14,0)),"")</f>
        <v>#N/A</v>
      </c>
      <c r="BP112" s="326" t="e">
        <f>IF(Plananalyse!BP112=1,VLOOKUP(BP$5,Kruistabel!$B$6:$F$9,MATCH($C112,Kruistabel!$C$5:$F$5,0)+1,FALSE)+MIN(Kruistabel!$C$15,IF($D112="Ja",Kruistabel!$C$13,0)+IF(BP$6="Ja",Kruistabel!$C$14,0)),"")</f>
        <v>#N/A</v>
      </c>
      <c r="BQ112" s="326" t="e">
        <f>IF(Plananalyse!BQ112=1,VLOOKUP(BQ$5,Kruistabel!$B$6:$F$9,MATCH($C112,Kruistabel!$C$5:$F$5,0)+1,FALSE)+MIN(Kruistabel!$C$15,IF($D112="Ja",Kruistabel!$C$13,0)+IF(BQ$6="Ja",Kruistabel!$C$14,0)),"")</f>
        <v>#N/A</v>
      </c>
      <c r="BR112" s="326" t="e">
        <f>IF(Plananalyse!BR112=1,VLOOKUP(BR$5,Kruistabel!$B$6:$F$9,MATCH($C112,Kruistabel!$C$5:$F$5,0)+1,FALSE)+MIN(Kruistabel!$C$15,IF($D112="Ja",Kruistabel!$C$13,0)+IF(BR$6="Ja",Kruistabel!$C$14,0)),"")</f>
        <v>#REF!</v>
      </c>
      <c r="BS112" s="326" t="e">
        <f>IF(Plananalyse!BS112=1,VLOOKUP(BS$5,Kruistabel!$B$6:$F$9,MATCH($C112,Kruistabel!$C$5:$F$5,0)+1,FALSE)+MIN(Kruistabel!$C$15,IF($D112="Ja",Kruistabel!$C$13,0)+IF(BS$6="Ja",Kruistabel!$C$14,0)),"")</f>
        <v>#REF!</v>
      </c>
      <c r="BT112" s="65"/>
      <c r="BU112" s="231">
        <f>IF(Plananalyse!BU112=1,VLOOKUP(BU$5,Kruistabel!$B$6:$F$9,MATCH($C112,Kruistabel!$C$5:$F$5,0)+1,FALSE)+MIN(Kruistabel!$C$15,IF($D112="Ja",Kruistabel!$C$13,0)+IF(BU$6="Ja",Kruistabel!$C$14,0)),"")</f>
        <v>32</v>
      </c>
      <c r="BV112" s="326">
        <f>IF(Plananalyse!BV112=1,VLOOKUP(BV$5,Kruistabel!$B$6:$F$9,MATCH($C112,Kruistabel!$C$5:$F$5,0)+1,FALSE)+MIN(Kruistabel!$C$15,IF($D112="Ja",Kruistabel!$C$13,0)+IF(BV$6="Ja",Kruistabel!$C$14,0)),"")</f>
        <v>48</v>
      </c>
      <c r="BW112" s="326">
        <f>IF(Plananalyse!BW112=1,VLOOKUP(BW$5,Kruistabel!$B$6:$F$9,MATCH($C112,Kruistabel!$C$5:$F$5,0)+1,FALSE)+MIN(Kruistabel!$C$15,IF($D112="Ja",Kruistabel!$C$13,0)+IF(BW$6="Ja",Kruistabel!$C$14,0)),"")</f>
        <v>32</v>
      </c>
      <c r="BX112" s="326">
        <f>IF(Plananalyse!BX112=1,VLOOKUP(BX$5,Kruistabel!$B$6:$F$9,MATCH($C112,Kruistabel!$C$5:$F$5,0)+1,FALSE)+MIN(Kruistabel!$C$15,IF($D112="Ja",Kruistabel!$C$13,0)+IF(BX$6="Ja",Kruistabel!$C$14,0)),"")</f>
        <v>32</v>
      </c>
      <c r="BY112" s="327"/>
      <c r="BZ112" s="326" t="e">
        <f>IF(Plananalyse!BZ112=1,VLOOKUP(BZ$5,Kruistabel!$B$6:$F$9,MATCH($C112,Kruistabel!$C$5:$F$5,0)+1,FALSE)+MIN(Kruistabel!$C$15,IF($D112="Ja",Kruistabel!$C$13,0)+IF(BZ$6="Ja",Kruistabel!$C$14,0)),"")</f>
        <v>#N/A</v>
      </c>
      <c r="CA112" s="326" t="e">
        <f>IF(Plananalyse!CA112=1,VLOOKUP(CA$5,Kruistabel!$B$6:$F$9,MATCH($C112,Kruistabel!$C$5:$F$5,0)+1,FALSE)+MIN(Kruistabel!$C$15,IF($D112="Ja",Kruistabel!$C$13,0)+IF(CA$6="Ja",Kruistabel!$C$14,0)),"")</f>
        <v>#N/A</v>
      </c>
      <c r="CB112" s="326" t="e">
        <f>IF(Plananalyse!CB112=1,VLOOKUP(CB$5,Kruistabel!$B$6:$F$9,MATCH($C112,Kruistabel!$C$5:$F$5,0)+1,FALSE)+MIN(Kruistabel!$C$15,IF($D112="Ja",Kruistabel!$C$13,0)+IF(CB$6="Ja",Kruistabel!$C$14,0)),"")</f>
        <v>#N/A</v>
      </c>
      <c r="CC112" s="326" t="e">
        <f>IF(Plananalyse!CC112=1,VLOOKUP(CC$5,Kruistabel!$B$6:$F$9,MATCH($C112,Kruistabel!$C$5:$F$5,0)+1,FALSE)+MIN(Kruistabel!$C$15,IF($D112="Ja",Kruistabel!$C$13,0)+IF(CC$6="Ja",Kruistabel!$C$14,0)),"")</f>
        <v>#N/A</v>
      </c>
      <c r="CD112" s="326" t="e">
        <f>IF(Plananalyse!CD112=1,VLOOKUP(CD$5,Kruistabel!$B$6:$F$9,MATCH($C112,Kruistabel!$C$5:$F$5,0)+1,FALSE)+MIN(Kruistabel!$C$15,IF($D112="Ja",Kruistabel!$C$13,0)+IF(CD$6="Ja",Kruistabel!$C$14,0)),"")</f>
        <v>#N/A</v>
      </c>
      <c r="CE112" s="326" t="e">
        <f>IF(Plananalyse!CE112=1,VLOOKUP(CE$5,Kruistabel!$B$6:$F$9,MATCH($C112,Kruistabel!$C$5:$F$5,0)+1,FALSE)+MIN(Kruistabel!$C$15,IF($D112="Ja",Kruistabel!$C$13,0)+IF(CE$6="Ja",Kruistabel!$C$14,0)),"")</f>
        <v>#N/A</v>
      </c>
      <c r="CF112" s="326" t="e">
        <f>IF(Plananalyse!CF112=1,VLOOKUP(CF$5,Kruistabel!$B$6:$F$9,MATCH($C112,Kruistabel!$C$5:$F$5,0)+1,FALSE)+MIN(Kruistabel!$C$15,IF($D112="Ja",Kruistabel!$C$13,0)+IF(CF$6="Ja",Kruistabel!$C$14,0)),"")</f>
        <v>#N/A</v>
      </c>
      <c r="CG112" s="326" t="e">
        <f>IF(Plananalyse!CG112=1,VLOOKUP(CG$5,Kruistabel!$B$6:$F$9,MATCH($C112,Kruistabel!$C$5:$F$5,0)+1,FALSE)+MIN(Kruistabel!$C$15,IF($D112="Ja",Kruistabel!$C$13,0)+IF(CG$6="Ja",Kruistabel!$C$14,0)),"")</f>
        <v>#REF!</v>
      </c>
      <c r="CH112" s="326" t="e">
        <f>IF(Plananalyse!CH112=1,VLOOKUP(CH$5,Kruistabel!$B$6:$F$9,MATCH($C112,Kruistabel!$C$5:$F$5,0)+1,FALSE)+MIN(Kruistabel!$C$15,IF($D112="Ja",Kruistabel!$C$13,0)+IF(CH$6="Ja",Kruistabel!$C$14,0)),"")</f>
        <v>#REF!</v>
      </c>
      <c r="CI112" s="65"/>
      <c r="CJ112" s="326">
        <f>IF(Plananalyse!CJ112=1,VLOOKUP(CJ$5,Kruistabel!$B$6:$F$9,MATCH($C112,Kruistabel!$C$5:$F$5,0)+1,FALSE)+MIN(Kruistabel!$C$15,IF($D112="Ja",Kruistabel!$C$13,0)+IF(CJ$6="Ja",Kruistabel!$C$14,0)),"")</f>
        <v>48</v>
      </c>
      <c r="CK112" s="326">
        <f>IF(Plananalyse!CK112=1,VLOOKUP(CK$5,Kruistabel!$B$6:$F$9,MATCH($C112,Kruistabel!$C$5:$F$5,0)+1,FALSE)+MIN(Kruistabel!$C$15,IF($D112="Ja",Kruistabel!$C$13,0)+IF(CK$6="Ja",Kruistabel!$C$14,0)),"")</f>
        <v>48</v>
      </c>
      <c r="CL112" s="326">
        <f>IF(Plananalyse!CL112=1,VLOOKUP(CL$5,Kruistabel!$B$6:$F$9,MATCH($C112,Kruistabel!$C$5:$F$5,0)+1,FALSE)+MIN(Kruistabel!$C$15,IF($D112="Ja",Kruistabel!$C$13,0)+IF(CL$6="Ja",Kruistabel!$C$14,0)),"")</f>
        <v>32</v>
      </c>
      <c r="CM112" s="326">
        <f>IF(Plananalyse!CM112=1,VLOOKUP(CM$5,Kruistabel!$B$6:$F$9,MATCH($C112,Kruistabel!$C$5:$F$5,0)+1,FALSE)+MIN(Kruistabel!$C$15,IF($D112="Ja",Kruistabel!$C$13,0)+IF(CM$6="Ja",Kruistabel!$C$14,0)),"")</f>
        <v>52</v>
      </c>
      <c r="CN112" s="326">
        <f>IF(Plananalyse!CN112=1,VLOOKUP(CN$5,Kruistabel!$B$6:$F$9,MATCH($C112,Kruistabel!$C$5:$F$5,0)+1,FALSE)+MIN(Kruistabel!$C$15,IF($D112="Ja",Kruistabel!$C$13,0)+IF(CN$6="Ja",Kruistabel!$C$14,0)),"")</f>
        <v>52</v>
      </c>
      <c r="CO112" s="326">
        <f>IF(Plananalyse!CO112=1,VLOOKUP(CO$5,Kruistabel!$B$6:$F$9,MATCH($C112,Kruistabel!$C$5:$F$5,0)+1,FALSE)+MIN(Kruistabel!$C$15,IF($D112="Ja",Kruistabel!$C$13,0)+IF(CO$6="Ja",Kruistabel!$C$14,0)),"")</f>
        <v>44</v>
      </c>
      <c r="CP112" s="326">
        <f>IF(Plananalyse!CP112=1,VLOOKUP(CP$5,Kruistabel!$B$6:$F$9,MATCH($C112,Kruistabel!$C$5:$F$5,0)+1,FALSE)+MIN(Kruistabel!$C$15,IF($D112="Ja",Kruistabel!$C$13,0)+IF(CP$6="Ja",Kruistabel!$C$14,0)),"")</f>
        <v>48</v>
      </c>
      <c r="CQ112" s="326">
        <f>IF(Plananalyse!CQ112=1,VLOOKUP(CQ$5,Kruistabel!$B$6:$F$9,MATCH($C112,Kruistabel!$C$5:$F$5,0)+1,FALSE)+MIN(Kruistabel!$C$15,IF($D112="Ja",Kruistabel!$C$13,0)+IF(CQ$6="Ja",Kruistabel!$C$14,0)),"")</f>
        <v>44</v>
      </c>
      <c r="CR112" s="326">
        <f>IF(Plananalyse!CR112=1,VLOOKUP(CR$5,Kruistabel!$B$6:$F$9,MATCH($C112,Kruistabel!$C$5:$F$5,0)+1,FALSE)+MIN(Kruistabel!$C$15,IF($D112="Ja",Kruistabel!$C$13,0)+IF(CR$6="Ja",Kruistabel!$C$14,0)),"")</f>
        <v>46</v>
      </c>
      <c r="CS112" s="326">
        <f>IF(Plananalyse!CS112=1,VLOOKUP(CS$5,Kruistabel!$B$6:$F$9,MATCH($C112,Kruistabel!$C$5:$F$5,0)+1,FALSE)+MIN(Kruistabel!$C$15,IF($D112="Ja",Kruistabel!$C$13,0)+IF(CS$6="Ja",Kruistabel!$C$14,0)),"")</f>
        <v>48</v>
      </c>
      <c r="CT112" s="326">
        <f>IF(Plananalyse!CT112=1,VLOOKUP(CT$5,Kruistabel!$B$6:$F$9,MATCH($C112,Kruistabel!$C$5:$F$5,0)+1,FALSE)+MIN(Kruistabel!$C$15,IF($D112="Ja",Kruistabel!$C$13,0)+IF(CT$6="Ja",Kruistabel!$C$14,0)),"")</f>
        <v>48</v>
      </c>
      <c r="CU112" s="326">
        <f>IF(Plananalyse!CU112=1,VLOOKUP(CU$5,Kruistabel!$B$6:$F$9,MATCH($C112,Kruistabel!$C$5:$F$5,0)+1,FALSE)+MIN(Kruistabel!$C$15,IF($D112="Ja",Kruistabel!$C$13,0)+IF(CU$6="Ja",Kruistabel!$C$14,0)),"")</f>
        <v>44</v>
      </c>
      <c r="CV112" s="326">
        <f>IF(Plananalyse!CV112=1,VLOOKUP(CV$5,Kruistabel!$B$6:$F$9,MATCH($C112,Kruistabel!$C$5:$F$5,0)+1,FALSE)+MIN(Kruistabel!$C$15,IF($D112="Ja",Kruistabel!$C$13,0)+IF(CV$6="Ja",Kruistabel!$C$14,0)),"")</f>
        <v>44</v>
      </c>
      <c r="CW112" s="326">
        <f>IF(Plananalyse!CW112=1,VLOOKUP(CW$5,Kruistabel!$B$6:$F$9,MATCH($C112,Kruistabel!$C$5:$F$5,0)+1,FALSE)+MIN(Kruistabel!$C$15,IF($D112="Ja",Kruistabel!$C$13,0)+IF(CW$6="Ja",Kruistabel!$C$14,0)),"")</f>
        <v>48</v>
      </c>
      <c r="CX112" s="326">
        <f>IF(Plananalyse!CX112=1,VLOOKUP(CX$5,Kruistabel!$B$6:$F$9,MATCH($C112,Kruistabel!$C$5:$F$5,0)+1,FALSE)+MIN(Kruistabel!$C$15,IF($D112="Ja",Kruistabel!$C$13,0)+IF(CX$6="Ja",Kruistabel!$C$14,0)),"")</f>
        <v>32</v>
      </c>
      <c r="CY112" s="326">
        <f>IF(Plananalyse!CY112=1,VLOOKUP(CY$5,Kruistabel!$B$6:$F$9,MATCH($C112,Kruistabel!$C$5:$F$5,0)+1,FALSE)+MIN(Kruistabel!$C$15,IF($D112="Ja",Kruistabel!$C$13,0)+IF(CY$6="Ja",Kruistabel!$C$14,0)),"")</f>
        <v>44</v>
      </c>
      <c r="CZ112" s="326">
        <f>IF(Plananalyse!CZ112=1,VLOOKUP(CZ$5,Kruistabel!$B$6:$F$9,MATCH($C112,Kruistabel!$C$5:$F$5,0)+1,FALSE)+MIN(Kruistabel!$C$15,IF($D112="Ja",Kruistabel!$C$13,0)+IF(CZ$6="Ja",Kruistabel!$C$14,0)),"")</f>
        <v>44</v>
      </c>
      <c r="DA112" s="326">
        <f>IF(Plananalyse!DA112=1,VLOOKUP(DA$5,Kruistabel!$B$6:$F$9,MATCH($C112,Kruistabel!$C$5:$F$5,0)+1,FALSE)+MIN(Kruistabel!$C$15,IF($D112="Ja",Kruistabel!$C$13,0)+IF(DA$6="Ja",Kruistabel!$C$14,0)),"")</f>
        <v>44</v>
      </c>
      <c r="DB112" s="326">
        <f ca="1">IF(Plananalyse!DB112=1,VLOOKUP(DB$5,Kruistabel!$B$6:$F$9,MATCH($C112,Kruistabel!$C$5:$F$5,0)+1,FALSE)+MIN(Kruistabel!$C$15,IF($D112="Ja",Kruistabel!$C$13,0)+IF(DB$6="Ja",Kruistabel!$C$14,0)),"")</f>
        <v>32</v>
      </c>
      <c r="DC112" s="326">
        <f ca="1">IF(Plananalyse!DC112=1,VLOOKUP(DC$5,Kruistabel!$B$6:$F$9,MATCH($C112,Kruistabel!$C$5:$F$5,0)+1,FALSE)+MIN(Kruistabel!$C$15,IF($D112="Ja",Kruistabel!$C$13,0)+IF(DC$6="Ja",Kruistabel!$C$14,0)),"")</f>
        <v>32</v>
      </c>
      <c r="DD112" s="327"/>
      <c r="DE112" s="326" t="e">
        <f ca="1">IF(Plananalyse!DE112=1,VLOOKUP(DE$5,Kruistabel!$B$6:$F$9,MATCH($C112,Kruistabel!$C$5:$F$5,0)+1,FALSE)+MIN(Kruistabel!$C$15,IF($D112="Ja",Kruistabel!$C$13,0)+IF(DE$6="Ja",Kruistabel!$C$14,0)),"")</f>
        <v>#N/A</v>
      </c>
      <c r="DF112" s="326" t="e">
        <f ca="1">IF(Plananalyse!DF112=1,VLOOKUP(DF$5,Kruistabel!$B$6:$F$9,MATCH($C112,Kruistabel!$C$5:$F$5,0)+1,FALSE)+MIN(Kruistabel!$C$15,IF($D112="Ja",Kruistabel!$C$13,0)+IF(DF$6="Ja",Kruistabel!$C$14,0)),"")</f>
        <v>#N/A</v>
      </c>
      <c r="DG112" s="326" t="e">
        <f ca="1">IF(Plananalyse!DG112=1,VLOOKUP(DG$5,Kruistabel!$B$6:$F$9,MATCH($C112,Kruistabel!$C$5:$F$5,0)+1,FALSE)+MIN(Kruistabel!$C$15,IF($D112="Ja",Kruistabel!$C$13,0)+IF(DG$6="Ja",Kruistabel!$C$14,0)),"")</f>
        <v>#N/A</v>
      </c>
      <c r="DH112" s="326" t="e">
        <f ca="1">IF(Plananalyse!DH112=1,VLOOKUP(DH$5,Kruistabel!$B$6:$F$9,MATCH($C112,Kruistabel!$C$5:$F$5,0)+1,FALSE)+MIN(Kruistabel!$C$15,IF($D112="Ja",Kruistabel!$C$13,0)+IF(DH$6="Ja",Kruistabel!$C$14,0)),"")</f>
        <v>#N/A</v>
      </c>
      <c r="DI112" s="326" t="e">
        <f ca="1">IF(Plananalyse!DI112=1,VLOOKUP(DI$5,Kruistabel!$B$6:$F$9,MATCH($C112,Kruistabel!$C$5:$F$5,0)+1,FALSE)+MIN(Kruistabel!$C$15,IF($D112="Ja",Kruistabel!$C$13,0)+IF(DI$6="Ja",Kruistabel!$C$14,0)),"")</f>
        <v>#N/A</v>
      </c>
      <c r="DJ112" s="326" t="e">
        <f ca="1">IF(Plananalyse!DJ112=1,VLOOKUP(DJ$5,Kruistabel!$B$6:$F$9,MATCH($C112,Kruistabel!$C$5:$F$5,0)+1,FALSE)+MIN(Kruistabel!$C$15,IF($D112="Ja",Kruistabel!$C$13,0)+IF(DJ$6="Ja",Kruistabel!$C$14,0)),"")</f>
        <v>#N/A</v>
      </c>
      <c r="DK112" s="326" t="e">
        <f ca="1">IF(Plananalyse!DK112=1,VLOOKUP(DK$5,Kruistabel!$B$6:$F$9,MATCH($C112,Kruistabel!$C$5:$F$5,0)+1,FALSE)+MIN(Kruistabel!$C$15,IF($D112="Ja",Kruistabel!$C$13,0)+IF(DK$6="Ja",Kruistabel!$C$14,0)),"")</f>
        <v>#REF!</v>
      </c>
      <c r="DL112" s="326" t="e">
        <f ca="1">IF(Plananalyse!DL112=1,VLOOKUP(DL$5,Kruistabel!$B$6:$F$9,MATCH($C112,Kruistabel!$C$5:$F$5,0)+1,FALSE)+MIN(Kruistabel!$C$15,IF($D112="Ja",Kruistabel!$C$13,0)+IF(DL$6="Ja",Kruistabel!$C$14,0)),"")</f>
        <v>#REF!</v>
      </c>
      <c r="DM112" s="327"/>
      <c r="DN112" s="326" t="e">
        <f ca="1">IF(Plananalyse!DN112=1,VLOOKUP(DN$5,Kruistabel!$B$6:$F$9,MATCH($C112,Kruistabel!$C$5:$F$5,0)+1,FALSE)+MIN(Kruistabel!$C$15,IF($D112="Ja",Kruistabel!$C$13,0)+IF(DN$6="Ja",Kruistabel!$C$14,0)),"")</f>
        <v>#N/A</v>
      </c>
      <c r="DO112" s="326" t="e">
        <f ca="1">IF(Plananalyse!DO112=1,VLOOKUP(DO$5,Kruistabel!$B$6:$F$9,MATCH($C112,Kruistabel!$C$5:$F$5,0)+1,FALSE)+MIN(Kruistabel!$C$15,IF($D112="Ja",Kruistabel!$C$13,0)+IF(DO$6="Ja",Kruistabel!$C$14,0)),"")</f>
        <v>#N/A</v>
      </c>
      <c r="DP112" s="326" t="e">
        <f ca="1">IF(Plananalyse!DP112=1,VLOOKUP(DP$5,Kruistabel!$B$6:$F$9,MATCH($C112,Kruistabel!$C$5:$F$5,0)+1,FALSE)+MIN(Kruistabel!$C$15,IF($D112="Ja",Kruistabel!$C$13,0)+IF(DP$6="Ja",Kruistabel!$C$14,0)),"")</f>
        <v>#N/A</v>
      </c>
      <c r="DQ112" s="326" t="e">
        <f ca="1">IF(Plananalyse!DQ112=1,VLOOKUP(DQ$5,Kruistabel!$B$6:$F$9,MATCH($C112,Kruistabel!$C$5:$F$5,0)+1,FALSE)+MIN(Kruistabel!$C$15,IF($D112="Ja",Kruistabel!$C$13,0)+IF(DQ$6="Ja",Kruistabel!$C$14,0)),"")</f>
        <v>#N/A</v>
      </c>
      <c r="DR112" s="326" t="e">
        <f ca="1">IF(Plananalyse!DR112=1,VLOOKUP(DR$5,Kruistabel!$B$6:$F$9,MATCH($C112,Kruistabel!$C$5:$F$5,0)+1,FALSE)+MIN(Kruistabel!$C$15,IF($D112="Ja",Kruistabel!$C$13,0)+IF(DR$6="Ja",Kruistabel!$C$14,0)),"")</f>
        <v>#N/A</v>
      </c>
      <c r="DS112" s="326" t="e">
        <f ca="1">IF(Plananalyse!DS112=1,VLOOKUP(DS$5,Kruistabel!$B$6:$F$9,MATCH($C112,Kruistabel!$C$5:$F$5,0)+1,FALSE)+MIN(Kruistabel!$C$15,IF($D112="Ja",Kruistabel!$C$13,0)+IF(DS$6="Ja",Kruistabel!$C$14,0)),"")</f>
        <v>#N/A</v>
      </c>
      <c r="DT112" s="326" t="e">
        <f ca="1">IF(Plananalyse!DT112=1,VLOOKUP(DT$5,Kruistabel!$B$6:$F$9,MATCH($C112,Kruistabel!$C$5:$F$5,0)+1,FALSE)+MIN(Kruistabel!$C$15,IF($D112="Ja",Kruistabel!$C$13,0)+IF(DT$6="Ja",Kruistabel!$C$14,0)),"")</f>
        <v>#N/A</v>
      </c>
      <c r="DU112" s="326" t="e">
        <f ca="1">IF(Plananalyse!DU112=1,VLOOKUP(DU$5,Kruistabel!$B$6:$F$9,MATCH($C112,Kruistabel!$C$5:$F$5,0)+1,FALSE)+MIN(Kruistabel!$C$15,IF($D112="Ja",Kruistabel!$C$13,0)+IF(DU$6="Ja",Kruistabel!$C$14,0)),"")</f>
        <v>#N/A</v>
      </c>
      <c r="DV112" s="326" t="e">
        <f ca="1">IF(Plananalyse!DV112=1,VLOOKUP(DV$5,Kruistabel!$B$6:$F$9,MATCH($C112,Kruistabel!$C$5:$F$5,0)+1,FALSE)+MIN(Kruistabel!$C$15,IF($D112="Ja",Kruistabel!$C$13,0)+IF(DV$6="Ja",Kruistabel!$C$14,0)),"")</f>
        <v>#N/A</v>
      </c>
      <c r="DW112" s="326" t="e">
        <f ca="1">IF(Plananalyse!DW112=1,VLOOKUP(DW$5,Kruistabel!$B$6:$F$9,MATCH($C112,Kruistabel!$C$5:$F$5,0)+1,FALSE)+MIN(Kruistabel!$C$15,IF($D112="Ja",Kruistabel!$C$13,0)+IF(DW$6="Ja",Kruistabel!$C$14,0)),"")</f>
        <v>#REF!</v>
      </c>
      <c r="DX112" s="326" t="e">
        <f ca="1">IF(Plananalyse!DX112=1,VLOOKUP(DX$5,Kruistabel!$B$6:$F$9,MATCH($C112,Kruistabel!$C$5:$F$5,0)+1,FALSE)+MIN(Kruistabel!$C$15,IF($D112="Ja",Kruistabel!$C$13,0)+IF(DX$6="Ja",Kruistabel!$C$14,0)),"")</f>
        <v>#REF!</v>
      </c>
      <c r="DY112" s="327"/>
      <c r="DZ112" s="326" t="e">
        <f ca="1">IF(Plananalyse!DZ112=1,VLOOKUP(DZ$5,Kruistabel!$B$6:$F$9,MATCH($C112,Kruistabel!$C$5:$F$5,0)+1,FALSE)+MIN(Kruistabel!$C$15,IF($D112="Ja",Kruistabel!$C$13,0)+IF(DZ$6="Ja",Kruistabel!$C$14,0)),"")</f>
        <v>#N/A</v>
      </c>
      <c r="EA112" s="326" t="e">
        <f ca="1">IF(Plananalyse!EA112=1,VLOOKUP(EA$5,Kruistabel!$B$6:$F$9,MATCH($C112,Kruistabel!$C$5:$F$5,0)+1,FALSE)+MIN(Kruistabel!$C$15,IF($D112="Ja",Kruistabel!$C$13,0)+IF(EA$6="Ja",Kruistabel!$C$14,0)),"")</f>
        <v>#N/A</v>
      </c>
      <c r="EB112" s="326" t="e">
        <f ca="1">IF(Plananalyse!EB112=1,VLOOKUP(EB$5,Kruistabel!$B$6:$F$9,MATCH($C112,Kruistabel!$C$5:$F$5,0)+1,FALSE)+MIN(Kruistabel!$C$15,IF($D112="Ja",Kruistabel!$C$13,0)+IF(EB$6="Ja",Kruistabel!$C$14,0)),"")</f>
        <v>#REF!</v>
      </c>
      <c r="EC112" s="326" t="e">
        <f ca="1">IF(Plananalyse!EC112=1,VLOOKUP(EC$5,Kruistabel!$B$6:$F$9,MATCH($C112,Kruistabel!$C$5:$F$5,0)+1,FALSE)+MIN(Kruistabel!$C$15,IF($D112="Ja",Kruistabel!$C$13,0)+IF(EC$6="Ja",Kruistabel!$C$14,0)),"")</f>
        <v>#REF!</v>
      </c>
      <c r="ED112" s="327"/>
      <c r="EE112" s="326" t="e">
        <f ca="1">IF(Plananalyse!EE112=1,VLOOKUP(EE$5,Kruistabel!$B$6:$F$9,MATCH($C112,Kruistabel!$C$5:$F$5,0)+1,FALSE)+MIN(Kruistabel!$C$15,IF($D112="Ja",Kruistabel!$C$13,0)+IF(EE$6="Ja",Kruistabel!$C$14,0)),"")</f>
        <v>#N/A</v>
      </c>
      <c r="EF112" s="326" t="e">
        <f ca="1">IF(Plananalyse!EF112=1,VLOOKUP(EF$5,Kruistabel!$B$6:$F$9,MATCH($C112,Kruistabel!$C$5:$F$5,0)+1,FALSE)+MIN(Kruistabel!$C$15,IF($D112="Ja",Kruistabel!$C$13,0)+IF(EF$6="Ja",Kruistabel!$C$14,0)),"")</f>
        <v>#N/A</v>
      </c>
      <c r="EG112" s="326" t="e">
        <f ca="1">IF(Plananalyse!EG112=1,VLOOKUP(EG$5,Kruistabel!$B$6:$F$9,MATCH($C112,Kruistabel!$C$5:$F$5,0)+1,FALSE)+MIN(Kruistabel!$C$15,IF($D112="Ja",Kruistabel!$C$13,0)+IF(EG$6="Ja",Kruistabel!$C$14,0)),"")</f>
        <v>#N/A</v>
      </c>
      <c r="EH112" s="326" t="e">
        <f ca="1">IF(Plananalyse!EH112=1,VLOOKUP(EH$5,Kruistabel!$B$6:$F$9,MATCH($C112,Kruistabel!$C$5:$F$5,0)+1,FALSE)+MIN(Kruistabel!$C$15,IF($D112="Ja",Kruistabel!$C$13,0)+IF(EH$6="Ja",Kruistabel!$C$14,0)),"")</f>
        <v>#REF!</v>
      </c>
      <c r="EI112" s="326" t="e">
        <f ca="1">IF(Plananalyse!EI112=1,VLOOKUP(EI$5,Kruistabel!$B$6:$F$9,MATCH($C112,Kruistabel!$C$5:$F$5,0)+1,FALSE)+MIN(Kruistabel!$C$15,IF($D112="Ja",Kruistabel!$C$13,0)+IF(EI$6="Ja",Kruistabel!$C$14,0)),"")</f>
        <v>#REF!</v>
      </c>
      <c r="EJ112" s="331" t="str">
        <f>IF(Plananalyse!EJ112=1,VLOOKUP(EJ$5,Kruistabel!$B$6:$F$9,MATCH($C112,Kruistabel!$C$5:$F$5,0)+1,FALSE)+MIN(Kruistabel!$C$15,IF($D112="Ja",Kruistabel!$C$13,0)+IF(EJ$6="Ja",Kruistabel!$C$14,0)),"")</f>
        <v/>
      </c>
      <c r="EK112" s="164"/>
      <c r="EL112" s="164"/>
      <c r="EM112" s="164"/>
      <c r="EN112" s="164"/>
    </row>
    <row r="113" spans="1:144">
      <c r="B113" s="337" t="str">
        <f>Classificatietabel!B89</f>
        <v>ZORG - Andere 1 (vul hier in)</v>
      </c>
      <c r="C113" s="160" t="str">
        <f>_xlfn.IFNA(VLOOKUP($B113,Classificatietabel!$B$6:$I$91,C$7,FALSE),"")</f>
        <v>laag</v>
      </c>
      <c r="D113" s="160" t="str">
        <f>_xlfn.IFNA(VLOOKUP($B113,Classificatietabel!$B$6:$I$91,D$7,FALSE),"")</f>
        <v>neen</v>
      </c>
      <c r="E113" s="119">
        <f>IF(AND(D113="laag",$D$3=1),0,_xlfn.IFNA(IF(VLOOKUP($B113,Classificatietabel!$B$6:$H$91,$E$5,FALSE)="Ja",1,0),""))</f>
        <v>1</v>
      </c>
      <c r="F113" s="163"/>
      <c r="G113" s="326">
        <f>IF(Plananalyse!G113=1,VLOOKUP(G$5,Kruistabel!$B$6:$F$9,MATCH($C113,Kruistabel!$C$5:$F$5,0)+1,FALSE)+MIN(Kruistabel!$C$15,IF($D113="Ja",Kruistabel!$C$13,0)+IF(G$6="Ja",Kruistabel!$C$14,0)),"")</f>
        <v>28</v>
      </c>
      <c r="H113" s="326">
        <f>IF(Plananalyse!H113=1,VLOOKUP(H$5,Kruistabel!$B$6:$F$9,MATCH($C113,Kruistabel!$C$5:$F$5,0)+1,FALSE)+MIN(Kruistabel!$C$15,IF($D113="Ja",Kruistabel!$C$13,0)+IF(H$6="Ja",Kruistabel!$C$14,0)),"")</f>
        <v>28</v>
      </c>
      <c r="I113" s="326">
        <f>IF(Plananalyse!I113=1,VLOOKUP(I$5,Kruistabel!$B$6:$F$9,MATCH($C113,Kruistabel!$C$5:$F$5,0)+1,FALSE)+MIN(Kruistabel!$C$15,IF($D113="Ja",Kruistabel!$C$13,0)+IF(I$6="Ja",Kruistabel!$C$14,0)),"")</f>
        <v>32</v>
      </c>
      <c r="J113" s="326">
        <f>IF(Plananalyse!J113=1,VLOOKUP(J$5,Kruistabel!$B$6:$F$9,MATCH($C113,Kruistabel!$C$5:$F$5,0)+1,FALSE)+MIN(Kruistabel!$C$15,IF($D113="Ja",Kruistabel!$C$13,0)+IF(J$6="Ja",Kruistabel!$C$14,0)),"")</f>
        <v>28</v>
      </c>
      <c r="K113" s="326">
        <f>IF(Plananalyse!K113=1,VLOOKUP(K$5,Kruistabel!$B$6:$F$9,MATCH($C113,Kruistabel!$C$5:$F$5,0)+1,FALSE)+MIN(Kruistabel!$C$15,IF($D113="Ja",Kruistabel!$C$13,0)+IF(K$6="Ja",Kruistabel!$C$14,0)),"")</f>
        <v>28</v>
      </c>
      <c r="L113" s="326">
        <f>IF(Plananalyse!L113=1,VLOOKUP(L$5,Kruistabel!$B$6:$F$9,MATCH($C113,Kruistabel!$C$5:$F$5,0)+1,FALSE)+MIN(Kruistabel!$C$15,IF($D113="Ja",Kruistabel!$C$13,0)+IF(L$6="Ja",Kruistabel!$C$14,0)),"")</f>
        <v>28</v>
      </c>
      <c r="M113" s="326">
        <f>IF(Plananalyse!M113=1,VLOOKUP(M$5,Kruistabel!$B$6:$F$9,MATCH($C113,Kruistabel!$C$5:$F$5,0)+1,FALSE)+MIN(Kruistabel!$C$15,IF($D113="Ja",Kruistabel!$C$13,0)+IF(M$6="Ja",Kruistabel!$C$14,0)),"")</f>
        <v>36</v>
      </c>
      <c r="N113" s="326">
        <f>IF(Plananalyse!N113=1,VLOOKUP(N$5,Kruistabel!$B$6:$F$9,MATCH($C113,Kruistabel!$C$5:$F$5,0)+1,FALSE)+MIN(Kruistabel!$C$15,IF($D113="Ja",Kruistabel!$C$13,0)+IF(N$6="Ja",Kruistabel!$C$14,0)),"")</f>
        <v>36</v>
      </c>
      <c r="O113" s="326">
        <f>IF(Plananalyse!O113=1,VLOOKUP(O$5,Kruistabel!$B$6:$F$9,MATCH($C113,Kruistabel!$C$5:$F$5,0)+1,FALSE)+MIN(Kruistabel!$C$15,IF($D113="Ja",Kruistabel!$C$13,0)+IF(O$6="Ja",Kruistabel!$C$14,0)),"")</f>
        <v>36</v>
      </c>
      <c r="P113" s="326">
        <f>IF(Plananalyse!P113=1,VLOOKUP(P$5,Kruistabel!$B$6:$F$9,MATCH($C113,Kruistabel!$C$5:$F$5,0)+1,FALSE)+MIN(Kruistabel!$C$15,IF($D113="Ja",Kruistabel!$C$13,0)+IF(P$6="Ja",Kruistabel!$C$14,0)),"")</f>
        <v>40</v>
      </c>
      <c r="Q113" s="326">
        <f>IF(Plananalyse!Q113=1,VLOOKUP(Q$5,Kruistabel!$B$6:$F$9,MATCH($C113,Kruistabel!$C$5:$F$5,0)+1,FALSE)+MIN(Kruistabel!$C$15,IF($D113="Ja",Kruistabel!$C$13,0)+IF(Q$6="Ja",Kruistabel!$C$14,0)),"")</f>
        <v>32</v>
      </c>
      <c r="R113" s="326">
        <f>IF(Plananalyse!R113=1,VLOOKUP(R$5,Kruistabel!$B$6:$F$9,MATCH($C113,Kruistabel!$C$5:$F$5,0)+1,FALSE)+MIN(Kruistabel!$C$15,IF($D113="Ja",Kruistabel!$C$13,0)+IF(R$6="Ja",Kruistabel!$C$14,0)),"")</f>
        <v>36</v>
      </c>
      <c r="S113" s="326">
        <f>IF(Plananalyse!S113=1,VLOOKUP(S$5,Kruistabel!$B$6:$F$9,MATCH($C113,Kruistabel!$C$5:$F$5,0)+1,FALSE)+MIN(Kruistabel!$C$15,IF($D113="Ja",Kruistabel!$C$13,0)+IF(S$6="Ja",Kruistabel!$C$14,0)),"")</f>
        <v>28</v>
      </c>
      <c r="T113" s="326">
        <f>IF(Plananalyse!T113=1,VLOOKUP(T$5,Kruistabel!$B$6:$F$9,MATCH($C113,Kruistabel!$C$5:$F$5,0)+1,FALSE)+MIN(Kruistabel!$C$15,IF($D113="Ja",Kruistabel!$C$13,0)+IF(T$6="Ja",Kruistabel!$C$14,0)),"")</f>
        <v>28</v>
      </c>
      <c r="U113" s="326">
        <f>IF(Plananalyse!U113=1,VLOOKUP(U$5,Kruistabel!$B$6:$F$9,MATCH($C113,Kruistabel!$C$5:$F$5,0)+1,FALSE)+MIN(Kruistabel!$C$15,IF($D113="Ja",Kruistabel!$C$13,0)+IF(U$6="Ja",Kruistabel!$C$14,0)),"")</f>
        <v>28</v>
      </c>
      <c r="V113" s="326">
        <f>IF(Plananalyse!V113=1,VLOOKUP(V$5,Kruistabel!$B$6:$F$9,MATCH($C113,Kruistabel!$C$5:$F$5,0)+1,FALSE)+MIN(Kruistabel!$C$15,IF($D113="Ja",Kruistabel!$C$13,0)+IF(V$6="Ja",Kruistabel!$C$14,0)),"")</f>
        <v>28</v>
      </c>
      <c r="W113" s="326">
        <f>IF(Plananalyse!W113=1,VLOOKUP(W$5,Kruistabel!$B$6:$F$9,MATCH($C113,Kruistabel!$C$5:$F$5,0)+1,FALSE)+MIN(Kruistabel!$C$15,IF($D113="Ja",Kruistabel!$C$13,0)+IF(W$6="Ja",Kruistabel!$C$14,0)),"")</f>
        <v>28</v>
      </c>
      <c r="X113" s="326">
        <f>IF(Plananalyse!X113=1,VLOOKUP(X$5,Kruistabel!$B$6:$F$9,MATCH($C113,Kruistabel!$C$5:$F$5,0)+1,FALSE)+MIN(Kruistabel!$C$15,IF($D113="Ja",Kruistabel!$C$13,0)+IF(X$6="Ja",Kruistabel!$C$14,0)),"")</f>
        <v>28</v>
      </c>
      <c r="Y113" s="326">
        <f>IF(Plananalyse!Y113=1,VLOOKUP(Y$5,Kruistabel!$B$6:$F$9,MATCH($C113,Kruistabel!$C$5:$F$5,0)+1,FALSE)+MIN(Kruistabel!$C$15,IF($D113="Ja",Kruistabel!$C$13,0)+IF(Y$6="Ja",Kruistabel!$C$14,0)),"")</f>
        <v>32</v>
      </c>
      <c r="Z113" s="326">
        <f>IF(Plananalyse!Z113=1,VLOOKUP(Z$5,Kruistabel!$B$6:$F$9,MATCH($C113,Kruistabel!$C$5:$F$5,0)+1,FALSE)+MIN(Kruistabel!$C$15,IF($D113="Ja",Kruistabel!$C$13,0)+IF(Z$6="Ja",Kruistabel!$C$14,0)),"")</f>
        <v>28</v>
      </c>
      <c r="AA113" s="326">
        <f>IF(Plananalyse!AA113=1,VLOOKUP(AA$5,Kruistabel!$B$6:$F$9,MATCH($C113,Kruistabel!$C$5:$F$5,0)+1,FALSE)+MIN(Kruistabel!$C$15,IF($D113="Ja",Kruistabel!$C$13,0)+IF(AA$6="Ja",Kruistabel!$C$14,0)),"")</f>
        <v>28</v>
      </c>
      <c r="AB113" s="326">
        <f>IF(Plananalyse!AB113=1,VLOOKUP(AB$5,Kruistabel!$B$6:$F$9,MATCH($C113,Kruistabel!$C$5:$F$5,0)+1,FALSE)+MIN(Kruistabel!$C$15,IF($D113="Ja",Kruistabel!$C$13,0)+IF(AB$6="Ja",Kruistabel!$C$14,0)),"")</f>
        <v>28</v>
      </c>
      <c r="AC113" s="326">
        <f>IF(Plananalyse!AC113=1,VLOOKUP(AC$5,Kruistabel!$B$6:$F$9,MATCH($C113,Kruistabel!$C$5:$F$5,0)+1,FALSE)+MIN(Kruistabel!$C$15,IF($D113="Ja",Kruistabel!$C$13,0)+IF(AC$6="Ja",Kruistabel!$C$14,0)),"")</f>
        <v>28</v>
      </c>
      <c r="AD113" s="326">
        <f>IF(Plananalyse!AD113=1,VLOOKUP(AD$5,Kruistabel!$B$6:$F$9,MATCH($C113,Kruistabel!$C$5:$F$5,0)+1,FALSE)+MIN(Kruistabel!$C$15,IF($D113="Ja",Kruistabel!$C$13,0)+IF(AD$6="Ja",Kruistabel!$C$14,0)),"")</f>
        <v>28</v>
      </c>
      <c r="AE113" s="326">
        <f>IF(Plananalyse!AE113=1,VLOOKUP(AE$5,Kruistabel!$B$6:$F$9,MATCH($C113,Kruistabel!$C$5:$F$5,0)+1,FALSE)+MIN(Kruistabel!$C$15,IF($D113="Ja",Kruistabel!$C$13,0)+IF(AE$6="Ja",Kruistabel!$C$14,0)),"")</f>
        <v>28</v>
      </c>
      <c r="AF113" s="326">
        <f>IF(Plananalyse!AF113=1,VLOOKUP(AF$5,Kruistabel!$B$6:$F$9,MATCH($C113,Kruistabel!$C$5:$F$5,0)+1,FALSE)+MIN(Kruistabel!$C$15,IF($D113="Ja",Kruistabel!$C$13,0)+IF(AF$6="Ja",Kruistabel!$C$14,0)),"")</f>
        <v>28</v>
      </c>
      <c r="AG113" s="326">
        <f>IF(Plananalyse!AG113=1,VLOOKUP(AG$5,Kruistabel!$B$6:$F$9,MATCH($C113,Kruistabel!$C$5:$F$5,0)+1,FALSE)+MIN(Kruistabel!$C$15,IF($D113="Ja",Kruistabel!$C$13,0)+IF(AG$6="Ja",Kruistabel!$C$14,0)),"")</f>
        <v>28</v>
      </c>
      <c r="AH113" s="326">
        <f>IF(Plananalyse!AH113=1,VLOOKUP(AH$5,Kruistabel!$B$6:$F$9,MATCH($C113,Kruistabel!$C$5:$F$5,0)+1,FALSE)+MIN(Kruistabel!$C$15,IF($D113="Ja",Kruistabel!$C$13,0)+IF(AH$6="Ja",Kruistabel!$C$14,0)),"")</f>
        <v>28</v>
      </c>
      <c r="AI113" s="326">
        <f>IF(Plananalyse!AI113=1,VLOOKUP(AI$5,Kruistabel!$B$6:$F$9,MATCH($C113,Kruistabel!$C$5:$F$5,0)+1,FALSE)+MIN(Kruistabel!$C$15,IF($D113="Ja",Kruistabel!$C$13,0)+IF(AI$6="Ja",Kruistabel!$C$14,0)),"")</f>
        <v>28</v>
      </c>
      <c r="AJ113" s="326">
        <f>IF(Plananalyse!AJ113=1,VLOOKUP(AJ$5,Kruistabel!$B$6:$F$9,MATCH($C113,Kruistabel!$C$5:$F$5,0)+1,FALSE)+MIN(Kruistabel!$C$15,IF($D113="Ja",Kruistabel!$C$13,0)+IF(AJ$6="Ja",Kruistabel!$C$14,0)),"")</f>
        <v>28</v>
      </c>
      <c r="AK113" s="326">
        <f>IF(Plananalyse!AK113=1,VLOOKUP(AK$5,Kruistabel!$B$6:$F$9,MATCH($C113,Kruistabel!$C$5:$F$5,0)+1,FALSE)+MIN(Kruistabel!$C$15,IF($D113="Ja",Kruistabel!$C$13,0)+IF(AK$6="Ja",Kruistabel!$C$14,0)),"")</f>
        <v>34</v>
      </c>
      <c r="AL113" s="326">
        <f>IF(Plananalyse!AL113=1,VLOOKUP(AL$5,Kruistabel!$B$6:$F$9,MATCH($C113,Kruistabel!$C$5:$F$5,0)+1,FALSE)+MIN(Kruistabel!$C$15,IF($D113="Ja",Kruistabel!$C$13,0)+IF(AL$6="Ja",Kruistabel!$C$14,0)),"")</f>
        <v>28</v>
      </c>
      <c r="AM113" s="326">
        <f>IF(Plananalyse!AM113=1,VLOOKUP(AM$5,Kruistabel!$B$6:$F$9,MATCH($C113,Kruistabel!$C$5:$F$5,0)+1,FALSE)+MIN(Kruistabel!$C$15,IF($D113="Ja",Kruistabel!$C$13,0)+IF(AM$6="Ja",Kruistabel!$C$14,0)),"")</f>
        <v>28</v>
      </c>
      <c r="AN113" s="327"/>
      <c r="AO113" s="326">
        <f>IF(Plananalyse!AO113=1,VLOOKUP(AO$5,Kruistabel!$B$6:$F$9,MATCH($C113,Kruistabel!$C$5:$F$5,0)+1,FALSE)+MIN(Kruistabel!$C$15,IF($D113="Ja",Kruistabel!$C$13,0)+IF(AO$6="Ja",Kruistabel!$C$14,0)),"")</f>
        <v>34</v>
      </c>
      <c r="AP113" s="326">
        <f>IF(Plananalyse!AP113=1,VLOOKUP(AP$5,Kruistabel!$B$6:$F$9,MATCH($C113,Kruistabel!$C$5:$F$5,0)+1,FALSE)+MIN(Kruistabel!$C$15,IF($D113="Ja",Kruistabel!$C$13,0)+IF(AP$6="Ja",Kruistabel!$C$14,0)),"")</f>
        <v>34</v>
      </c>
      <c r="AQ113" s="326">
        <f>IF(Plananalyse!AQ113=1,VLOOKUP(AQ$5,Kruistabel!$B$6:$F$9,MATCH($C113,Kruistabel!$C$5:$F$5,0)+1,FALSE)+MIN(Kruistabel!$C$15,IF($D113="Ja",Kruistabel!$C$13,0)+IF(AQ$6="Ja",Kruistabel!$C$14,0)),"")</f>
        <v>34</v>
      </c>
      <c r="AR113" s="326">
        <f>IF(Plananalyse!AR113=1,VLOOKUP(AR$5,Kruistabel!$B$6:$F$9,MATCH($C113,Kruistabel!$C$5:$F$5,0)+1,FALSE)+MIN(Kruistabel!$C$15,IF($D113="Ja",Kruistabel!$C$13,0)+IF(AR$6="Ja",Kruistabel!$C$14,0)),"")</f>
        <v>38</v>
      </c>
      <c r="AS113" s="326">
        <f>IF(Plananalyse!AS113=1,VLOOKUP(AS$5,Kruistabel!$B$6:$F$9,MATCH($C113,Kruistabel!$C$5:$F$5,0)+1,FALSE)+MIN(Kruistabel!$C$15,IF($D113="Ja",Kruistabel!$C$13,0)+IF(AS$6="Ja",Kruistabel!$C$14,0)),"")</f>
        <v>34</v>
      </c>
      <c r="AT113" s="326">
        <f>IF(Plananalyse!AT113=1,VLOOKUP(AT$5,Kruistabel!$B$6:$F$9,MATCH($C113,Kruistabel!$C$5:$F$5,0)+1,FALSE)+MIN(Kruistabel!$C$15,IF($D113="Ja",Kruistabel!$C$13,0)+IF(AT$6="Ja",Kruistabel!$C$14,0)),"")</f>
        <v>38</v>
      </c>
      <c r="AU113" s="326">
        <f>IF(Plananalyse!AU113=1,VLOOKUP(AU$5,Kruistabel!$B$6:$F$9,MATCH($C113,Kruistabel!$C$5:$F$5,0)+1,FALSE)+MIN(Kruistabel!$C$15,IF($D113="Ja",Kruistabel!$C$13,0)+IF(AU$6="Ja",Kruistabel!$C$14,0)),"")</f>
        <v>28</v>
      </c>
      <c r="AV113" s="326">
        <f>IF(Plananalyse!AV113=1,VLOOKUP(AV$5,Kruistabel!$B$6:$F$9,MATCH($C113,Kruistabel!$C$5:$F$5,0)+1,FALSE)+MIN(Kruistabel!$C$15,IF($D113="Ja",Kruistabel!$C$13,0)+IF(AV$6="Ja",Kruistabel!$C$14,0)),"")</f>
        <v>34</v>
      </c>
      <c r="AW113" s="326">
        <f>IF(Plananalyse!AW113=1,VLOOKUP(AW$5,Kruistabel!$B$6:$F$9,MATCH($C113,Kruistabel!$C$5:$F$5,0)+1,FALSE)+MIN(Kruistabel!$C$15,IF($D113="Ja",Kruistabel!$C$13,0)+IF(AW$6="Ja",Kruistabel!$C$14,0)),"")</f>
        <v>28</v>
      </c>
      <c r="AX113" s="326">
        <f>IF(Plananalyse!AX113=1,VLOOKUP(AX$5,Kruistabel!$B$6:$F$9,MATCH($C113,Kruistabel!$C$5:$F$5,0)+1,FALSE)+MIN(Kruistabel!$C$15,IF($D113="Ja",Kruistabel!$C$13,0)+IF(AX$6="Ja",Kruistabel!$C$14,0)),"")</f>
        <v>28</v>
      </c>
      <c r="AY113" s="327"/>
      <c r="AZ113" s="326">
        <f>IF(Plananalyse!AZ113=1,VLOOKUP(AZ$5,Kruistabel!$B$6:$F$9,MATCH($C113,Kruistabel!$C$5:$F$5,0)+1,FALSE)+MIN(Kruistabel!$C$15,IF($D113="Ja",Kruistabel!$C$13,0)+IF(AZ$6="Ja",Kruistabel!$C$14,0)),"")</f>
        <v>28</v>
      </c>
      <c r="BA113" s="326">
        <f>IF(Plananalyse!BA113=1,VLOOKUP(BA$5,Kruistabel!$B$6:$F$9,MATCH($C113,Kruistabel!$C$5:$F$5,0)+1,FALSE)+MIN(Kruistabel!$C$15,IF($D113="Ja",Kruistabel!$C$13,0)+IF(BA$6="Ja",Kruistabel!$C$14,0)),"")</f>
        <v>28</v>
      </c>
      <c r="BB113" s="326">
        <f>IF(Plananalyse!BB113=1,VLOOKUP(BB$5,Kruistabel!$B$6:$F$9,MATCH($C113,Kruistabel!$C$5:$F$5,0)+1,FALSE)+MIN(Kruistabel!$C$15,IF($D113="Ja",Kruistabel!$C$13,0)+IF(BB$6="Ja",Kruistabel!$C$14,0)),"")</f>
        <v>32</v>
      </c>
      <c r="BC113" s="326">
        <f>IF(Plananalyse!BC113=1,VLOOKUP(BC$5,Kruistabel!$B$6:$F$9,MATCH($C113,Kruistabel!$C$5:$F$5,0)+1,FALSE)+MIN(Kruistabel!$C$15,IF($D113="Ja",Kruistabel!$C$13,0)+IF(BC$6="Ja",Kruistabel!$C$14,0)),"")</f>
        <v>32</v>
      </c>
      <c r="BD113" s="326">
        <f>IF(Plananalyse!BD113=1,VLOOKUP(BD$5,Kruistabel!$B$6:$F$9,MATCH($C113,Kruistabel!$C$5:$F$5,0)+1,FALSE)+MIN(Kruistabel!$C$15,IF($D113="Ja",Kruistabel!$C$13,0)+IF(BD$6="Ja",Kruistabel!$C$14,0)),"")</f>
        <v>28</v>
      </c>
      <c r="BE113" s="326">
        <f>IF(Plananalyse!BE113=1,VLOOKUP(BE$5,Kruistabel!$B$6:$F$9,MATCH($C113,Kruistabel!$C$5:$F$5,0)+1,FALSE)+MIN(Kruistabel!$C$15,IF($D113="Ja",Kruistabel!$C$13,0)+IF(BE$6="Ja",Kruistabel!$C$14,0)),"")</f>
        <v>28</v>
      </c>
      <c r="BF113" s="326">
        <f>IF(Plananalyse!BF113=1,VLOOKUP(BF$5,Kruistabel!$B$6:$F$9,MATCH($C113,Kruistabel!$C$5:$F$5,0)+1,FALSE)+MIN(Kruistabel!$C$15,IF($D113="Ja",Kruistabel!$C$13,0)+IF(BF$6="Ja",Kruistabel!$C$14,0)),"")</f>
        <v>28</v>
      </c>
      <c r="BG113" s="326">
        <f>IF(Plananalyse!BG113=1,VLOOKUP(BG$5,Kruistabel!$B$6:$F$9,MATCH($C113,Kruistabel!$C$5:$F$5,0)+1,FALSE)+MIN(Kruistabel!$C$15,IF($D113="Ja",Kruistabel!$C$13,0)+IF(BG$6="Ja",Kruistabel!$C$14,0)),"")</f>
        <v>28</v>
      </c>
      <c r="BH113" s="326">
        <f>IF(Plananalyse!BH113=1,VLOOKUP(BH$5,Kruistabel!$B$6:$F$9,MATCH($C113,Kruistabel!$C$5:$F$5,0)+1,FALSE)+MIN(Kruistabel!$C$15,IF($D113="Ja",Kruistabel!$C$13,0)+IF(BH$6="Ja",Kruistabel!$C$14,0)),"")</f>
        <v>28</v>
      </c>
      <c r="BI113" s="327"/>
      <c r="BJ113" s="326" t="e">
        <f>IF(Plananalyse!BJ113=1,VLOOKUP(BJ$5,Kruistabel!$B$6:$F$9,MATCH($C113,Kruistabel!$C$5:$F$5,0)+1,FALSE)+MIN(Kruistabel!$C$15,IF($D113="Ja",Kruistabel!$C$13,0)+IF(BJ$6="Ja",Kruistabel!$C$14,0)),"")</f>
        <v>#N/A</v>
      </c>
      <c r="BK113" s="326" t="e">
        <f>IF(Plananalyse!BK113=1,VLOOKUP(BK$5,Kruistabel!$B$6:$F$9,MATCH($C113,Kruistabel!$C$5:$F$5,0)+1,FALSE)+MIN(Kruistabel!$C$15,IF($D113="Ja",Kruistabel!$C$13,0)+IF(BK$6="Ja",Kruistabel!$C$14,0)),"")</f>
        <v>#N/A</v>
      </c>
      <c r="BL113" s="326" t="e">
        <f>IF(Plananalyse!BL113=1,VLOOKUP(BL$5,Kruistabel!$B$6:$F$9,MATCH($C113,Kruistabel!$C$5:$F$5,0)+1,FALSE)+MIN(Kruistabel!$C$15,IF($D113="Ja",Kruistabel!$C$13,0)+IF(BL$6="Ja",Kruistabel!$C$14,0)),"")</f>
        <v>#N/A</v>
      </c>
      <c r="BM113" s="326" t="e">
        <f>IF(Plananalyse!BM113=1,VLOOKUP(BM$5,Kruistabel!$B$6:$F$9,MATCH($C113,Kruistabel!$C$5:$F$5,0)+1,FALSE)+MIN(Kruistabel!$C$15,IF($D113="Ja",Kruistabel!$C$13,0)+IF(BM$6="Ja",Kruistabel!$C$14,0)),"")</f>
        <v>#N/A</v>
      </c>
      <c r="BN113" s="326" t="e">
        <f>IF(Plananalyse!BN113=1,VLOOKUP(BN$5,Kruistabel!$B$6:$F$9,MATCH($C113,Kruistabel!$C$5:$F$5,0)+1,FALSE)+MIN(Kruistabel!$C$15,IF($D113="Ja",Kruistabel!$C$13,0)+IF(BN$6="Ja",Kruistabel!$C$14,0)),"")</f>
        <v>#N/A</v>
      </c>
      <c r="BO113" s="326" t="e">
        <f>IF(Plananalyse!BO113=1,VLOOKUP(BO$5,Kruistabel!$B$6:$F$9,MATCH($C113,Kruistabel!$C$5:$F$5,0)+1,FALSE)+MIN(Kruistabel!$C$15,IF($D113="Ja",Kruistabel!$C$13,0)+IF(BO$6="Ja",Kruistabel!$C$14,0)),"")</f>
        <v>#N/A</v>
      </c>
      <c r="BP113" s="326" t="e">
        <f>IF(Plananalyse!BP113=1,VLOOKUP(BP$5,Kruistabel!$B$6:$F$9,MATCH($C113,Kruistabel!$C$5:$F$5,0)+1,FALSE)+MIN(Kruistabel!$C$15,IF($D113="Ja",Kruistabel!$C$13,0)+IF(BP$6="Ja",Kruistabel!$C$14,0)),"")</f>
        <v>#N/A</v>
      </c>
      <c r="BQ113" s="326" t="e">
        <f>IF(Plananalyse!BQ113=1,VLOOKUP(BQ$5,Kruistabel!$B$6:$F$9,MATCH($C113,Kruistabel!$C$5:$F$5,0)+1,FALSE)+MIN(Kruistabel!$C$15,IF($D113="Ja",Kruistabel!$C$13,0)+IF(BQ$6="Ja",Kruistabel!$C$14,0)),"")</f>
        <v>#N/A</v>
      </c>
      <c r="BR113" s="326" t="e">
        <f>IF(Plananalyse!BR113=1,VLOOKUP(BR$5,Kruistabel!$B$6:$F$9,MATCH($C113,Kruistabel!$C$5:$F$5,0)+1,FALSE)+MIN(Kruistabel!$C$15,IF($D113="Ja",Kruistabel!$C$13,0)+IF(BR$6="Ja",Kruistabel!$C$14,0)),"")</f>
        <v>#REF!</v>
      </c>
      <c r="BS113" s="326" t="e">
        <f>IF(Plananalyse!BS113=1,VLOOKUP(BS$5,Kruistabel!$B$6:$F$9,MATCH($C113,Kruistabel!$C$5:$F$5,0)+1,FALSE)+MIN(Kruistabel!$C$15,IF($D113="Ja",Kruistabel!$C$13,0)+IF(BS$6="Ja",Kruistabel!$C$14,0)),"")</f>
        <v>#REF!</v>
      </c>
      <c r="BT113" s="65"/>
      <c r="BU113" s="231">
        <f>IF(Plananalyse!BU113=1,VLOOKUP(BU$5,Kruistabel!$B$6:$F$9,MATCH($C113,Kruistabel!$C$5:$F$5,0)+1,FALSE)+MIN(Kruistabel!$C$15,IF($D113="Ja",Kruistabel!$C$13,0)+IF(BU$6="Ja",Kruistabel!$C$14,0)),"")</f>
        <v>28</v>
      </c>
      <c r="BV113" s="326">
        <f>IF(Plananalyse!BV113=1,VLOOKUP(BV$5,Kruistabel!$B$6:$F$9,MATCH($C113,Kruistabel!$C$5:$F$5,0)+1,FALSE)+MIN(Kruistabel!$C$15,IF($D113="Ja",Kruistabel!$C$13,0)+IF(BV$6="Ja",Kruistabel!$C$14,0)),"")</f>
        <v>36</v>
      </c>
      <c r="BW113" s="326">
        <f>IF(Plananalyse!BW113=1,VLOOKUP(BW$5,Kruistabel!$B$6:$F$9,MATCH($C113,Kruistabel!$C$5:$F$5,0)+1,FALSE)+MIN(Kruistabel!$C$15,IF($D113="Ja",Kruistabel!$C$13,0)+IF(BW$6="Ja",Kruistabel!$C$14,0)),"")</f>
        <v>28</v>
      </c>
      <c r="BX113" s="326">
        <f>IF(Plananalyse!BX113=1,VLOOKUP(BX$5,Kruistabel!$B$6:$F$9,MATCH($C113,Kruistabel!$C$5:$F$5,0)+1,FALSE)+MIN(Kruistabel!$C$15,IF($D113="Ja",Kruistabel!$C$13,0)+IF(BX$6="Ja",Kruistabel!$C$14,0)),"")</f>
        <v>28</v>
      </c>
      <c r="BY113" s="327"/>
      <c r="BZ113" s="326" t="e">
        <f>IF(Plananalyse!BZ113=1,VLOOKUP(BZ$5,Kruistabel!$B$6:$F$9,MATCH($C113,Kruistabel!$C$5:$F$5,0)+1,FALSE)+MIN(Kruistabel!$C$15,IF($D113="Ja",Kruistabel!$C$13,0)+IF(BZ$6="Ja",Kruistabel!$C$14,0)),"")</f>
        <v>#N/A</v>
      </c>
      <c r="CA113" s="326" t="e">
        <f>IF(Plananalyse!CA113=1,VLOOKUP(CA$5,Kruistabel!$B$6:$F$9,MATCH($C113,Kruistabel!$C$5:$F$5,0)+1,FALSE)+MIN(Kruistabel!$C$15,IF($D113="Ja",Kruistabel!$C$13,0)+IF(CA$6="Ja",Kruistabel!$C$14,0)),"")</f>
        <v>#N/A</v>
      </c>
      <c r="CB113" s="326" t="e">
        <f>IF(Plananalyse!CB113=1,VLOOKUP(CB$5,Kruistabel!$B$6:$F$9,MATCH($C113,Kruistabel!$C$5:$F$5,0)+1,FALSE)+MIN(Kruistabel!$C$15,IF($D113="Ja",Kruistabel!$C$13,0)+IF(CB$6="Ja",Kruistabel!$C$14,0)),"")</f>
        <v>#N/A</v>
      </c>
      <c r="CC113" s="326" t="e">
        <f>IF(Plananalyse!CC113=1,VLOOKUP(CC$5,Kruistabel!$B$6:$F$9,MATCH($C113,Kruistabel!$C$5:$F$5,0)+1,FALSE)+MIN(Kruistabel!$C$15,IF($D113="Ja",Kruistabel!$C$13,0)+IF(CC$6="Ja",Kruistabel!$C$14,0)),"")</f>
        <v>#N/A</v>
      </c>
      <c r="CD113" s="326" t="e">
        <f>IF(Plananalyse!CD113=1,VLOOKUP(CD$5,Kruistabel!$B$6:$F$9,MATCH($C113,Kruistabel!$C$5:$F$5,0)+1,FALSE)+MIN(Kruistabel!$C$15,IF($D113="Ja",Kruistabel!$C$13,0)+IF(CD$6="Ja",Kruistabel!$C$14,0)),"")</f>
        <v>#N/A</v>
      </c>
      <c r="CE113" s="326" t="e">
        <f>IF(Plananalyse!CE113=1,VLOOKUP(CE$5,Kruistabel!$B$6:$F$9,MATCH($C113,Kruistabel!$C$5:$F$5,0)+1,FALSE)+MIN(Kruistabel!$C$15,IF($D113="Ja",Kruistabel!$C$13,0)+IF(CE$6="Ja",Kruistabel!$C$14,0)),"")</f>
        <v>#N/A</v>
      </c>
      <c r="CF113" s="326" t="e">
        <f>IF(Plananalyse!CF113=1,VLOOKUP(CF$5,Kruistabel!$B$6:$F$9,MATCH($C113,Kruistabel!$C$5:$F$5,0)+1,FALSE)+MIN(Kruistabel!$C$15,IF($D113="Ja",Kruistabel!$C$13,0)+IF(CF$6="Ja",Kruistabel!$C$14,0)),"")</f>
        <v>#N/A</v>
      </c>
      <c r="CG113" s="326" t="e">
        <f>IF(Plananalyse!CG113=1,VLOOKUP(CG$5,Kruistabel!$B$6:$F$9,MATCH($C113,Kruistabel!$C$5:$F$5,0)+1,FALSE)+MIN(Kruistabel!$C$15,IF($D113="Ja",Kruistabel!$C$13,0)+IF(CG$6="Ja",Kruistabel!$C$14,0)),"")</f>
        <v>#REF!</v>
      </c>
      <c r="CH113" s="326" t="e">
        <f>IF(Plananalyse!CH113=1,VLOOKUP(CH$5,Kruistabel!$B$6:$F$9,MATCH($C113,Kruistabel!$C$5:$F$5,0)+1,FALSE)+MIN(Kruistabel!$C$15,IF($D113="Ja",Kruistabel!$C$13,0)+IF(CH$6="Ja",Kruistabel!$C$14,0)),"")</f>
        <v>#REF!</v>
      </c>
      <c r="CI113" s="65"/>
      <c r="CJ113" s="326">
        <f>IF(Plananalyse!CJ113=1,VLOOKUP(CJ$5,Kruistabel!$B$6:$F$9,MATCH($C113,Kruistabel!$C$5:$F$5,0)+1,FALSE)+MIN(Kruistabel!$C$15,IF($D113="Ja",Kruistabel!$C$13,0)+IF(CJ$6="Ja",Kruistabel!$C$14,0)),"")</f>
        <v>36</v>
      </c>
      <c r="CK113" s="326">
        <f>IF(Plananalyse!CK113=1,VLOOKUP(CK$5,Kruistabel!$B$6:$F$9,MATCH($C113,Kruistabel!$C$5:$F$5,0)+1,FALSE)+MIN(Kruistabel!$C$15,IF($D113="Ja",Kruistabel!$C$13,0)+IF(CK$6="Ja",Kruistabel!$C$14,0)),"")</f>
        <v>36</v>
      </c>
      <c r="CL113" s="326">
        <f>IF(Plananalyse!CL113=1,VLOOKUP(CL$5,Kruistabel!$B$6:$F$9,MATCH($C113,Kruistabel!$C$5:$F$5,0)+1,FALSE)+MIN(Kruistabel!$C$15,IF($D113="Ja",Kruistabel!$C$13,0)+IF(CL$6="Ja",Kruistabel!$C$14,0)),"")</f>
        <v>28</v>
      </c>
      <c r="CM113" s="326">
        <f>IF(Plananalyse!CM113=1,VLOOKUP(CM$5,Kruistabel!$B$6:$F$9,MATCH($C113,Kruistabel!$C$5:$F$5,0)+1,FALSE)+MIN(Kruistabel!$C$15,IF($D113="Ja",Kruistabel!$C$13,0)+IF(CM$6="Ja",Kruistabel!$C$14,0)),"")</f>
        <v>40</v>
      </c>
      <c r="CN113" s="326">
        <f>IF(Plananalyse!CN113=1,VLOOKUP(CN$5,Kruistabel!$B$6:$F$9,MATCH($C113,Kruistabel!$C$5:$F$5,0)+1,FALSE)+MIN(Kruistabel!$C$15,IF($D113="Ja",Kruistabel!$C$13,0)+IF(CN$6="Ja",Kruistabel!$C$14,0)),"")</f>
        <v>40</v>
      </c>
      <c r="CO113" s="326">
        <f>IF(Plananalyse!CO113=1,VLOOKUP(CO$5,Kruistabel!$B$6:$F$9,MATCH($C113,Kruistabel!$C$5:$F$5,0)+1,FALSE)+MIN(Kruistabel!$C$15,IF($D113="Ja",Kruistabel!$C$13,0)+IF(CO$6="Ja",Kruistabel!$C$14,0)),"")</f>
        <v>32</v>
      </c>
      <c r="CP113" s="326">
        <f>IF(Plananalyse!CP113=1,VLOOKUP(CP$5,Kruistabel!$B$6:$F$9,MATCH($C113,Kruistabel!$C$5:$F$5,0)+1,FALSE)+MIN(Kruistabel!$C$15,IF($D113="Ja",Kruistabel!$C$13,0)+IF(CP$6="Ja",Kruistabel!$C$14,0)),"")</f>
        <v>36</v>
      </c>
      <c r="CQ113" s="326">
        <f>IF(Plananalyse!CQ113=1,VLOOKUP(CQ$5,Kruistabel!$B$6:$F$9,MATCH($C113,Kruistabel!$C$5:$F$5,0)+1,FALSE)+MIN(Kruistabel!$C$15,IF($D113="Ja",Kruistabel!$C$13,0)+IF(CQ$6="Ja",Kruistabel!$C$14,0)),"")</f>
        <v>32</v>
      </c>
      <c r="CR113" s="326">
        <f>IF(Plananalyse!CR113=1,VLOOKUP(CR$5,Kruistabel!$B$6:$F$9,MATCH($C113,Kruistabel!$C$5:$F$5,0)+1,FALSE)+MIN(Kruistabel!$C$15,IF($D113="Ja",Kruistabel!$C$13,0)+IF(CR$6="Ja",Kruistabel!$C$14,0)),"")</f>
        <v>34</v>
      </c>
      <c r="CS113" s="326">
        <f>IF(Plananalyse!CS113=1,VLOOKUP(CS$5,Kruistabel!$B$6:$F$9,MATCH($C113,Kruistabel!$C$5:$F$5,0)+1,FALSE)+MIN(Kruistabel!$C$15,IF($D113="Ja",Kruistabel!$C$13,0)+IF(CS$6="Ja",Kruistabel!$C$14,0)),"")</f>
        <v>36</v>
      </c>
      <c r="CT113" s="326">
        <f>IF(Plananalyse!CT113=1,VLOOKUP(CT$5,Kruistabel!$B$6:$F$9,MATCH($C113,Kruistabel!$C$5:$F$5,0)+1,FALSE)+MIN(Kruistabel!$C$15,IF($D113="Ja",Kruistabel!$C$13,0)+IF(CT$6="Ja",Kruistabel!$C$14,0)),"")</f>
        <v>36</v>
      </c>
      <c r="CU113" s="326">
        <f>IF(Plananalyse!CU113=1,VLOOKUP(CU$5,Kruistabel!$B$6:$F$9,MATCH($C113,Kruistabel!$C$5:$F$5,0)+1,FALSE)+MIN(Kruistabel!$C$15,IF($D113="Ja",Kruistabel!$C$13,0)+IF(CU$6="Ja",Kruistabel!$C$14,0)),"")</f>
        <v>32</v>
      </c>
      <c r="CV113" s="326">
        <f>IF(Plananalyse!CV113=1,VLOOKUP(CV$5,Kruistabel!$B$6:$F$9,MATCH($C113,Kruistabel!$C$5:$F$5,0)+1,FALSE)+MIN(Kruistabel!$C$15,IF($D113="Ja",Kruistabel!$C$13,0)+IF(CV$6="Ja",Kruistabel!$C$14,0)),"")</f>
        <v>32</v>
      </c>
      <c r="CW113" s="326">
        <f>IF(Plananalyse!CW113=1,VLOOKUP(CW$5,Kruistabel!$B$6:$F$9,MATCH($C113,Kruistabel!$C$5:$F$5,0)+1,FALSE)+MIN(Kruistabel!$C$15,IF($D113="Ja",Kruistabel!$C$13,0)+IF(CW$6="Ja",Kruistabel!$C$14,0)),"")</f>
        <v>36</v>
      </c>
      <c r="CX113" s="326">
        <f>IF(Plananalyse!CX113=1,VLOOKUP(CX$5,Kruistabel!$B$6:$F$9,MATCH($C113,Kruistabel!$C$5:$F$5,0)+1,FALSE)+MIN(Kruistabel!$C$15,IF($D113="Ja",Kruistabel!$C$13,0)+IF(CX$6="Ja",Kruistabel!$C$14,0)),"")</f>
        <v>28</v>
      </c>
      <c r="CY113" s="326">
        <f>IF(Plananalyse!CY113=1,VLOOKUP(CY$5,Kruistabel!$B$6:$F$9,MATCH($C113,Kruistabel!$C$5:$F$5,0)+1,FALSE)+MIN(Kruistabel!$C$15,IF($D113="Ja",Kruistabel!$C$13,0)+IF(CY$6="Ja",Kruistabel!$C$14,0)),"")</f>
        <v>32</v>
      </c>
      <c r="CZ113" s="326">
        <f>IF(Plananalyse!CZ113=1,VLOOKUP(CZ$5,Kruistabel!$B$6:$F$9,MATCH($C113,Kruistabel!$C$5:$F$5,0)+1,FALSE)+MIN(Kruistabel!$C$15,IF($D113="Ja",Kruistabel!$C$13,0)+IF(CZ$6="Ja",Kruistabel!$C$14,0)),"")</f>
        <v>32</v>
      </c>
      <c r="DA113" s="326">
        <f>IF(Plananalyse!DA113=1,VLOOKUP(DA$5,Kruistabel!$B$6:$F$9,MATCH($C113,Kruistabel!$C$5:$F$5,0)+1,FALSE)+MIN(Kruistabel!$C$15,IF($D113="Ja",Kruistabel!$C$13,0)+IF(DA$6="Ja",Kruistabel!$C$14,0)),"")</f>
        <v>32</v>
      </c>
      <c r="DB113" s="326">
        <f>IF(Plananalyse!DB113=1,VLOOKUP(DB$5,Kruistabel!$B$6:$F$9,MATCH($C113,Kruistabel!$C$5:$F$5,0)+1,FALSE)+MIN(Kruistabel!$C$15,IF($D113="Ja",Kruistabel!$C$13,0)+IF(DB$6="Ja",Kruistabel!$C$14,0)),"")</f>
        <v>28</v>
      </c>
      <c r="DC113" s="326">
        <f ca="1">IF(Plananalyse!DC113=1,VLOOKUP(DC$5,Kruistabel!$B$6:$F$9,MATCH($C113,Kruistabel!$C$5:$F$5,0)+1,FALSE)+MIN(Kruistabel!$C$15,IF($D113="Ja",Kruistabel!$C$13,0)+IF(DC$6="Ja",Kruistabel!$C$14,0)),"")</f>
        <v>28</v>
      </c>
      <c r="DD113" s="327"/>
      <c r="DE113" s="326" t="e">
        <f ca="1">IF(Plananalyse!DE113=1,VLOOKUP(DE$5,Kruistabel!$B$6:$F$9,MATCH($C113,Kruistabel!$C$5:$F$5,0)+1,FALSE)+MIN(Kruistabel!$C$15,IF($D113="Ja",Kruistabel!$C$13,0)+IF(DE$6="Ja",Kruistabel!$C$14,0)),"")</f>
        <v>#N/A</v>
      </c>
      <c r="DF113" s="326" t="e">
        <f ca="1">IF(Plananalyse!DF113=1,VLOOKUP(DF$5,Kruistabel!$B$6:$F$9,MATCH($C113,Kruistabel!$C$5:$F$5,0)+1,FALSE)+MIN(Kruistabel!$C$15,IF($D113="Ja",Kruistabel!$C$13,0)+IF(DF$6="Ja",Kruistabel!$C$14,0)),"")</f>
        <v>#N/A</v>
      </c>
      <c r="DG113" s="326" t="e">
        <f ca="1">IF(Plananalyse!DG113=1,VLOOKUP(DG$5,Kruistabel!$B$6:$F$9,MATCH($C113,Kruistabel!$C$5:$F$5,0)+1,FALSE)+MIN(Kruistabel!$C$15,IF($D113="Ja",Kruistabel!$C$13,0)+IF(DG$6="Ja",Kruistabel!$C$14,0)),"")</f>
        <v>#N/A</v>
      </c>
      <c r="DH113" s="326" t="e">
        <f ca="1">IF(Plananalyse!DH113=1,VLOOKUP(DH$5,Kruistabel!$B$6:$F$9,MATCH($C113,Kruistabel!$C$5:$F$5,0)+1,FALSE)+MIN(Kruistabel!$C$15,IF($D113="Ja",Kruistabel!$C$13,0)+IF(DH$6="Ja",Kruistabel!$C$14,0)),"")</f>
        <v>#N/A</v>
      </c>
      <c r="DI113" s="326" t="e">
        <f ca="1">IF(Plananalyse!DI113=1,VLOOKUP(DI$5,Kruistabel!$B$6:$F$9,MATCH($C113,Kruistabel!$C$5:$F$5,0)+1,FALSE)+MIN(Kruistabel!$C$15,IF($D113="Ja",Kruistabel!$C$13,0)+IF(DI$6="Ja",Kruistabel!$C$14,0)),"")</f>
        <v>#N/A</v>
      </c>
      <c r="DJ113" s="326" t="e">
        <f ca="1">IF(Plananalyse!DJ113=1,VLOOKUP(DJ$5,Kruistabel!$B$6:$F$9,MATCH($C113,Kruistabel!$C$5:$F$5,0)+1,FALSE)+MIN(Kruistabel!$C$15,IF($D113="Ja",Kruistabel!$C$13,0)+IF(DJ$6="Ja",Kruistabel!$C$14,0)),"")</f>
        <v>#N/A</v>
      </c>
      <c r="DK113" s="326" t="e">
        <f ca="1">IF(Plananalyse!DK113=1,VLOOKUP(DK$5,Kruistabel!$B$6:$F$9,MATCH($C113,Kruistabel!$C$5:$F$5,0)+1,FALSE)+MIN(Kruistabel!$C$15,IF($D113="Ja",Kruistabel!$C$13,0)+IF(DK$6="Ja",Kruistabel!$C$14,0)),"")</f>
        <v>#REF!</v>
      </c>
      <c r="DL113" s="326" t="e">
        <f ca="1">IF(Plananalyse!DL113=1,VLOOKUP(DL$5,Kruistabel!$B$6:$F$9,MATCH($C113,Kruistabel!$C$5:$F$5,0)+1,FALSE)+MIN(Kruistabel!$C$15,IF($D113="Ja",Kruistabel!$C$13,0)+IF(DL$6="Ja",Kruistabel!$C$14,0)),"")</f>
        <v>#REF!</v>
      </c>
      <c r="DM113" s="327"/>
      <c r="DN113" s="326" t="e">
        <f ca="1">IF(Plananalyse!DN113=1,VLOOKUP(DN$5,Kruistabel!$B$6:$F$9,MATCH($C113,Kruistabel!$C$5:$F$5,0)+1,FALSE)+MIN(Kruistabel!$C$15,IF($D113="Ja",Kruistabel!$C$13,0)+IF(DN$6="Ja",Kruistabel!$C$14,0)),"")</f>
        <v>#N/A</v>
      </c>
      <c r="DO113" s="326" t="e">
        <f ca="1">IF(Plananalyse!DO113=1,VLOOKUP(DO$5,Kruistabel!$B$6:$F$9,MATCH($C113,Kruistabel!$C$5:$F$5,0)+1,FALSE)+MIN(Kruistabel!$C$15,IF($D113="Ja",Kruistabel!$C$13,0)+IF(DO$6="Ja",Kruistabel!$C$14,0)),"")</f>
        <v>#N/A</v>
      </c>
      <c r="DP113" s="326" t="e">
        <f ca="1">IF(Plananalyse!DP113=1,VLOOKUP(DP$5,Kruistabel!$B$6:$F$9,MATCH($C113,Kruistabel!$C$5:$F$5,0)+1,FALSE)+MIN(Kruistabel!$C$15,IF($D113="Ja",Kruistabel!$C$13,0)+IF(DP$6="Ja",Kruistabel!$C$14,0)),"")</f>
        <v>#N/A</v>
      </c>
      <c r="DQ113" s="326" t="e">
        <f ca="1">IF(Plananalyse!DQ113=1,VLOOKUP(DQ$5,Kruistabel!$B$6:$F$9,MATCH($C113,Kruistabel!$C$5:$F$5,0)+1,FALSE)+MIN(Kruistabel!$C$15,IF($D113="Ja",Kruistabel!$C$13,0)+IF(DQ$6="Ja",Kruistabel!$C$14,0)),"")</f>
        <v>#N/A</v>
      </c>
      <c r="DR113" s="326" t="e">
        <f ca="1">IF(Plananalyse!DR113=1,VLOOKUP(DR$5,Kruistabel!$B$6:$F$9,MATCH($C113,Kruistabel!$C$5:$F$5,0)+1,FALSE)+MIN(Kruistabel!$C$15,IF($D113="Ja",Kruistabel!$C$13,0)+IF(DR$6="Ja",Kruistabel!$C$14,0)),"")</f>
        <v>#N/A</v>
      </c>
      <c r="DS113" s="326" t="e">
        <f ca="1">IF(Plananalyse!DS113=1,VLOOKUP(DS$5,Kruistabel!$B$6:$F$9,MATCH($C113,Kruistabel!$C$5:$F$5,0)+1,FALSE)+MIN(Kruistabel!$C$15,IF($D113="Ja",Kruistabel!$C$13,0)+IF(DS$6="Ja",Kruistabel!$C$14,0)),"")</f>
        <v>#N/A</v>
      </c>
      <c r="DT113" s="326" t="e">
        <f ca="1">IF(Plananalyse!DT113=1,VLOOKUP(DT$5,Kruistabel!$B$6:$F$9,MATCH($C113,Kruistabel!$C$5:$F$5,0)+1,FALSE)+MIN(Kruistabel!$C$15,IF($D113="Ja",Kruistabel!$C$13,0)+IF(DT$6="Ja",Kruistabel!$C$14,0)),"")</f>
        <v>#N/A</v>
      </c>
      <c r="DU113" s="326" t="e">
        <f ca="1">IF(Plananalyse!DU113=1,VLOOKUP(DU$5,Kruistabel!$B$6:$F$9,MATCH($C113,Kruistabel!$C$5:$F$5,0)+1,FALSE)+MIN(Kruistabel!$C$15,IF($D113="Ja",Kruistabel!$C$13,0)+IF(DU$6="Ja",Kruistabel!$C$14,0)),"")</f>
        <v>#N/A</v>
      </c>
      <c r="DV113" s="326" t="e">
        <f ca="1">IF(Plananalyse!DV113=1,VLOOKUP(DV$5,Kruistabel!$B$6:$F$9,MATCH($C113,Kruistabel!$C$5:$F$5,0)+1,FALSE)+MIN(Kruistabel!$C$15,IF($D113="Ja",Kruistabel!$C$13,0)+IF(DV$6="Ja",Kruistabel!$C$14,0)),"")</f>
        <v>#N/A</v>
      </c>
      <c r="DW113" s="326" t="e">
        <f ca="1">IF(Plananalyse!DW113=1,VLOOKUP(DW$5,Kruistabel!$B$6:$F$9,MATCH($C113,Kruistabel!$C$5:$F$5,0)+1,FALSE)+MIN(Kruistabel!$C$15,IF($D113="Ja",Kruistabel!$C$13,0)+IF(DW$6="Ja",Kruistabel!$C$14,0)),"")</f>
        <v>#REF!</v>
      </c>
      <c r="DX113" s="326" t="e">
        <f ca="1">IF(Plananalyse!DX113=1,VLOOKUP(DX$5,Kruistabel!$B$6:$F$9,MATCH($C113,Kruistabel!$C$5:$F$5,0)+1,FALSE)+MIN(Kruistabel!$C$15,IF($D113="Ja",Kruistabel!$C$13,0)+IF(DX$6="Ja",Kruistabel!$C$14,0)),"")</f>
        <v>#REF!</v>
      </c>
      <c r="DY113" s="327"/>
      <c r="DZ113" s="326" t="e">
        <f ca="1">IF(Plananalyse!DZ113=1,VLOOKUP(DZ$5,Kruistabel!$B$6:$F$9,MATCH($C113,Kruistabel!$C$5:$F$5,0)+1,FALSE)+MIN(Kruistabel!$C$15,IF($D113="Ja",Kruistabel!$C$13,0)+IF(DZ$6="Ja",Kruistabel!$C$14,0)),"")</f>
        <v>#N/A</v>
      </c>
      <c r="EA113" s="326" t="e">
        <f ca="1">IF(Plananalyse!EA113=1,VLOOKUP(EA$5,Kruistabel!$B$6:$F$9,MATCH($C113,Kruistabel!$C$5:$F$5,0)+1,FALSE)+MIN(Kruistabel!$C$15,IF($D113="Ja",Kruistabel!$C$13,0)+IF(EA$6="Ja",Kruistabel!$C$14,0)),"")</f>
        <v>#N/A</v>
      </c>
      <c r="EB113" s="326" t="e">
        <f ca="1">IF(Plananalyse!EB113=1,VLOOKUP(EB$5,Kruistabel!$B$6:$F$9,MATCH($C113,Kruistabel!$C$5:$F$5,0)+1,FALSE)+MIN(Kruistabel!$C$15,IF($D113="Ja",Kruistabel!$C$13,0)+IF(EB$6="Ja",Kruistabel!$C$14,0)),"")</f>
        <v>#REF!</v>
      </c>
      <c r="EC113" s="326" t="e">
        <f ca="1">IF(Plananalyse!EC113=1,VLOOKUP(EC$5,Kruistabel!$B$6:$F$9,MATCH($C113,Kruistabel!$C$5:$F$5,0)+1,FALSE)+MIN(Kruistabel!$C$15,IF($D113="Ja",Kruistabel!$C$13,0)+IF(EC$6="Ja",Kruistabel!$C$14,0)),"")</f>
        <v>#REF!</v>
      </c>
      <c r="ED113" s="327"/>
      <c r="EE113" s="326" t="e">
        <f ca="1">IF(Plananalyse!EE113=1,VLOOKUP(EE$5,Kruistabel!$B$6:$F$9,MATCH($C113,Kruistabel!$C$5:$F$5,0)+1,FALSE)+MIN(Kruistabel!$C$15,IF($D113="Ja",Kruistabel!$C$13,0)+IF(EE$6="Ja",Kruistabel!$C$14,0)),"")</f>
        <v>#N/A</v>
      </c>
      <c r="EF113" s="326" t="e">
        <f ca="1">IF(Plananalyse!EF113=1,VLOOKUP(EF$5,Kruistabel!$B$6:$F$9,MATCH($C113,Kruistabel!$C$5:$F$5,0)+1,FALSE)+MIN(Kruistabel!$C$15,IF($D113="Ja",Kruistabel!$C$13,0)+IF(EF$6="Ja",Kruistabel!$C$14,0)),"")</f>
        <v>#N/A</v>
      </c>
      <c r="EG113" s="326" t="e">
        <f ca="1">IF(Plananalyse!EG113=1,VLOOKUP(EG$5,Kruistabel!$B$6:$F$9,MATCH($C113,Kruistabel!$C$5:$F$5,0)+1,FALSE)+MIN(Kruistabel!$C$15,IF($D113="Ja",Kruistabel!$C$13,0)+IF(EG$6="Ja",Kruistabel!$C$14,0)),"")</f>
        <v>#N/A</v>
      </c>
      <c r="EH113" s="326" t="e">
        <f ca="1">IF(Plananalyse!EH113=1,VLOOKUP(EH$5,Kruistabel!$B$6:$F$9,MATCH($C113,Kruistabel!$C$5:$F$5,0)+1,FALSE)+MIN(Kruistabel!$C$15,IF($D113="Ja",Kruistabel!$C$13,0)+IF(EH$6="Ja",Kruistabel!$C$14,0)),"")</f>
        <v>#REF!</v>
      </c>
      <c r="EI113" s="326" t="e">
        <f ca="1">IF(Plananalyse!EI113=1,VLOOKUP(EI$5,Kruistabel!$B$6:$F$9,MATCH($C113,Kruistabel!$C$5:$F$5,0)+1,FALSE)+MIN(Kruistabel!$C$15,IF($D113="Ja",Kruistabel!$C$13,0)+IF(EI$6="Ja",Kruistabel!$C$14,0)),"")</f>
        <v>#REF!</v>
      </c>
      <c r="EJ113" s="331" t="str">
        <f>IF(Plananalyse!EJ113=1,VLOOKUP(EJ$5,Kruistabel!$B$6:$F$9,MATCH($C113,Kruistabel!$C$5:$F$5,0)+1,FALSE)+MIN(Kruistabel!$C$15,IF($D113="Ja",Kruistabel!$C$13,0)+IF(EJ$6="Ja",Kruistabel!$C$14,0)),"")</f>
        <v/>
      </c>
      <c r="EK113" s="164"/>
      <c r="EL113" s="164"/>
      <c r="EM113" s="164"/>
      <c r="EN113" s="164"/>
    </row>
    <row r="114" spans="1:144">
      <c r="B114" s="337" t="str">
        <f>Classificatietabel!B90</f>
        <v>ZORG - Andere 2 (vul hier in)</v>
      </c>
      <c r="C114" s="160" t="str">
        <f>_xlfn.IFNA(VLOOKUP($B114,Classificatietabel!$B$6:$I$91,C$7,FALSE),"")</f>
        <v>laag</v>
      </c>
      <c r="D114" s="160" t="str">
        <f>_xlfn.IFNA(VLOOKUP($B114,Classificatietabel!$B$6:$I$91,D$7,FALSE),"")</f>
        <v>neen</v>
      </c>
      <c r="E114" s="119">
        <f>IF(AND(D114="laag",$D$3=1),0,_xlfn.IFNA(IF(VLOOKUP($B114,Classificatietabel!$B$6:$H$91,$E$5,FALSE)="Ja",1,0),""))</f>
        <v>1</v>
      </c>
      <c r="F114" s="163"/>
      <c r="G114" s="326">
        <f>IF(Plananalyse!G114=1,VLOOKUP(G$5,Kruistabel!$B$6:$F$9,MATCH($C114,Kruistabel!$C$5:$F$5,0)+1,FALSE)+MIN(Kruistabel!$C$15,IF($D114="Ja",Kruistabel!$C$13,0)+IF(G$6="Ja",Kruistabel!$C$14,0)),"")</f>
        <v>28</v>
      </c>
      <c r="H114" s="326">
        <f>IF(Plananalyse!H114=1,VLOOKUP(H$5,Kruistabel!$B$6:$F$9,MATCH($C114,Kruistabel!$C$5:$F$5,0)+1,FALSE)+MIN(Kruistabel!$C$15,IF($D114="Ja",Kruistabel!$C$13,0)+IF(H$6="Ja",Kruistabel!$C$14,0)),"")</f>
        <v>28</v>
      </c>
      <c r="I114" s="326">
        <f>IF(Plananalyse!I114=1,VLOOKUP(I$5,Kruistabel!$B$6:$F$9,MATCH($C114,Kruistabel!$C$5:$F$5,0)+1,FALSE)+MIN(Kruistabel!$C$15,IF($D114="Ja",Kruistabel!$C$13,0)+IF(I$6="Ja",Kruistabel!$C$14,0)),"")</f>
        <v>32</v>
      </c>
      <c r="J114" s="326">
        <f>IF(Plananalyse!J114=1,VLOOKUP(J$5,Kruistabel!$B$6:$F$9,MATCH($C114,Kruistabel!$C$5:$F$5,0)+1,FALSE)+MIN(Kruistabel!$C$15,IF($D114="Ja",Kruistabel!$C$13,0)+IF(J$6="Ja",Kruistabel!$C$14,0)),"")</f>
        <v>28</v>
      </c>
      <c r="K114" s="326">
        <f>IF(Plananalyse!K114=1,VLOOKUP(K$5,Kruistabel!$B$6:$F$9,MATCH($C114,Kruistabel!$C$5:$F$5,0)+1,FALSE)+MIN(Kruistabel!$C$15,IF($D114="Ja",Kruistabel!$C$13,0)+IF(K$6="Ja",Kruistabel!$C$14,0)),"")</f>
        <v>28</v>
      </c>
      <c r="L114" s="326">
        <f>IF(Plananalyse!L114=1,VLOOKUP(L$5,Kruistabel!$B$6:$F$9,MATCH($C114,Kruistabel!$C$5:$F$5,0)+1,FALSE)+MIN(Kruistabel!$C$15,IF($D114="Ja",Kruistabel!$C$13,0)+IF(L$6="Ja",Kruistabel!$C$14,0)),"")</f>
        <v>28</v>
      </c>
      <c r="M114" s="326">
        <f>IF(Plananalyse!M114=1,VLOOKUP(M$5,Kruistabel!$B$6:$F$9,MATCH($C114,Kruistabel!$C$5:$F$5,0)+1,FALSE)+MIN(Kruistabel!$C$15,IF($D114="Ja",Kruistabel!$C$13,0)+IF(M$6="Ja",Kruistabel!$C$14,0)),"")</f>
        <v>36</v>
      </c>
      <c r="N114" s="326">
        <f>IF(Plananalyse!N114=1,VLOOKUP(N$5,Kruistabel!$B$6:$F$9,MATCH($C114,Kruistabel!$C$5:$F$5,0)+1,FALSE)+MIN(Kruistabel!$C$15,IF($D114="Ja",Kruistabel!$C$13,0)+IF(N$6="Ja",Kruistabel!$C$14,0)),"")</f>
        <v>36</v>
      </c>
      <c r="O114" s="326">
        <f>IF(Plananalyse!O114=1,VLOOKUP(O$5,Kruistabel!$B$6:$F$9,MATCH($C114,Kruistabel!$C$5:$F$5,0)+1,FALSE)+MIN(Kruistabel!$C$15,IF($D114="Ja",Kruistabel!$C$13,0)+IF(O$6="Ja",Kruistabel!$C$14,0)),"")</f>
        <v>36</v>
      </c>
      <c r="P114" s="326">
        <f>IF(Plananalyse!P114=1,VLOOKUP(P$5,Kruistabel!$B$6:$F$9,MATCH($C114,Kruistabel!$C$5:$F$5,0)+1,FALSE)+MIN(Kruistabel!$C$15,IF($D114="Ja",Kruistabel!$C$13,0)+IF(P$6="Ja",Kruistabel!$C$14,0)),"")</f>
        <v>40</v>
      </c>
      <c r="Q114" s="326">
        <f>IF(Plananalyse!Q114=1,VLOOKUP(Q$5,Kruistabel!$B$6:$F$9,MATCH($C114,Kruistabel!$C$5:$F$5,0)+1,FALSE)+MIN(Kruistabel!$C$15,IF($D114="Ja",Kruistabel!$C$13,0)+IF(Q$6="Ja",Kruistabel!$C$14,0)),"")</f>
        <v>32</v>
      </c>
      <c r="R114" s="326">
        <f>IF(Plananalyse!R114=1,VLOOKUP(R$5,Kruistabel!$B$6:$F$9,MATCH($C114,Kruistabel!$C$5:$F$5,0)+1,FALSE)+MIN(Kruistabel!$C$15,IF($D114="Ja",Kruistabel!$C$13,0)+IF(R$6="Ja",Kruistabel!$C$14,0)),"")</f>
        <v>36</v>
      </c>
      <c r="S114" s="326">
        <f>IF(Plananalyse!S114=1,VLOOKUP(S$5,Kruistabel!$B$6:$F$9,MATCH($C114,Kruistabel!$C$5:$F$5,0)+1,FALSE)+MIN(Kruistabel!$C$15,IF($D114="Ja",Kruistabel!$C$13,0)+IF(S$6="Ja",Kruistabel!$C$14,0)),"")</f>
        <v>28</v>
      </c>
      <c r="T114" s="326">
        <f>IF(Plananalyse!T114=1,VLOOKUP(T$5,Kruistabel!$B$6:$F$9,MATCH($C114,Kruistabel!$C$5:$F$5,0)+1,FALSE)+MIN(Kruistabel!$C$15,IF($D114="Ja",Kruistabel!$C$13,0)+IF(T$6="Ja",Kruistabel!$C$14,0)),"")</f>
        <v>28</v>
      </c>
      <c r="U114" s="326">
        <f>IF(Plananalyse!U114=1,VLOOKUP(U$5,Kruistabel!$B$6:$F$9,MATCH($C114,Kruistabel!$C$5:$F$5,0)+1,FALSE)+MIN(Kruistabel!$C$15,IF($D114="Ja",Kruistabel!$C$13,0)+IF(U$6="Ja",Kruistabel!$C$14,0)),"")</f>
        <v>28</v>
      </c>
      <c r="V114" s="326">
        <f>IF(Plananalyse!V114=1,VLOOKUP(V$5,Kruistabel!$B$6:$F$9,MATCH($C114,Kruistabel!$C$5:$F$5,0)+1,FALSE)+MIN(Kruistabel!$C$15,IF($D114="Ja",Kruistabel!$C$13,0)+IF(V$6="Ja",Kruistabel!$C$14,0)),"")</f>
        <v>28</v>
      </c>
      <c r="W114" s="326">
        <f>IF(Plananalyse!W114=1,VLOOKUP(W$5,Kruistabel!$B$6:$F$9,MATCH($C114,Kruistabel!$C$5:$F$5,0)+1,FALSE)+MIN(Kruistabel!$C$15,IF($D114="Ja",Kruistabel!$C$13,0)+IF(W$6="Ja",Kruistabel!$C$14,0)),"")</f>
        <v>28</v>
      </c>
      <c r="X114" s="326">
        <f>IF(Plananalyse!X114=1,VLOOKUP(X$5,Kruistabel!$B$6:$F$9,MATCH($C114,Kruistabel!$C$5:$F$5,0)+1,FALSE)+MIN(Kruistabel!$C$15,IF($D114="Ja",Kruistabel!$C$13,0)+IF(X$6="Ja",Kruistabel!$C$14,0)),"")</f>
        <v>28</v>
      </c>
      <c r="Y114" s="326">
        <f>IF(Plananalyse!Y114=1,VLOOKUP(Y$5,Kruistabel!$B$6:$F$9,MATCH($C114,Kruistabel!$C$5:$F$5,0)+1,FALSE)+MIN(Kruistabel!$C$15,IF($D114="Ja",Kruistabel!$C$13,0)+IF(Y$6="Ja",Kruistabel!$C$14,0)),"")</f>
        <v>32</v>
      </c>
      <c r="Z114" s="326">
        <f>IF(Plananalyse!Z114=1,VLOOKUP(Z$5,Kruistabel!$B$6:$F$9,MATCH($C114,Kruistabel!$C$5:$F$5,0)+1,FALSE)+MIN(Kruistabel!$C$15,IF($D114="Ja",Kruistabel!$C$13,0)+IF(Z$6="Ja",Kruistabel!$C$14,0)),"")</f>
        <v>28</v>
      </c>
      <c r="AA114" s="326">
        <f>IF(Plananalyse!AA114=1,VLOOKUP(AA$5,Kruistabel!$B$6:$F$9,MATCH($C114,Kruistabel!$C$5:$F$5,0)+1,FALSE)+MIN(Kruistabel!$C$15,IF($D114="Ja",Kruistabel!$C$13,0)+IF(AA$6="Ja",Kruistabel!$C$14,0)),"")</f>
        <v>28</v>
      </c>
      <c r="AB114" s="326">
        <f>IF(Plananalyse!AB114=1,VLOOKUP(AB$5,Kruistabel!$B$6:$F$9,MATCH($C114,Kruistabel!$C$5:$F$5,0)+1,FALSE)+MIN(Kruistabel!$C$15,IF($D114="Ja",Kruistabel!$C$13,0)+IF(AB$6="Ja",Kruistabel!$C$14,0)),"")</f>
        <v>28</v>
      </c>
      <c r="AC114" s="326">
        <f>IF(Plananalyse!AC114=1,VLOOKUP(AC$5,Kruistabel!$B$6:$F$9,MATCH($C114,Kruistabel!$C$5:$F$5,0)+1,FALSE)+MIN(Kruistabel!$C$15,IF($D114="Ja",Kruistabel!$C$13,0)+IF(AC$6="Ja",Kruistabel!$C$14,0)),"")</f>
        <v>28</v>
      </c>
      <c r="AD114" s="326">
        <f>IF(Plananalyse!AD114=1,VLOOKUP(AD$5,Kruistabel!$B$6:$F$9,MATCH($C114,Kruistabel!$C$5:$F$5,0)+1,FALSE)+MIN(Kruistabel!$C$15,IF($D114="Ja",Kruistabel!$C$13,0)+IF(AD$6="Ja",Kruistabel!$C$14,0)),"")</f>
        <v>28</v>
      </c>
      <c r="AE114" s="326">
        <f>IF(Plananalyse!AE114=1,VLOOKUP(AE$5,Kruistabel!$B$6:$F$9,MATCH($C114,Kruistabel!$C$5:$F$5,0)+1,FALSE)+MIN(Kruistabel!$C$15,IF($D114="Ja",Kruistabel!$C$13,0)+IF(AE$6="Ja",Kruistabel!$C$14,0)),"")</f>
        <v>28</v>
      </c>
      <c r="AF114" s="326">
        <f>IF(Plananalyse!AF114=1,VLOOKUP(AF$5,Kruistabel!$B$6:$F$9,MATCH($C114,Kruistabel!$C$5:$F$5,0)+1,FALSE)+MIN(Kruistabel!$C$15,IF($D114="Ja",Kruistabel!$C$13,0)+IF(AF$6="Ja",Kruistabel!$C$14,0)),"")</f>
        <v>28</v>
      </c>
      <c r="AG114" s="326">
        <f>IF(Plananalyse!AG114=1,VLOOKUP(AG$5,Kruistabel!$B$6:$F$9,MATCH($C114,Kruistabel!$C$5:$F$5,0)+1,FALSE)+MIN(Kruistabel!$C$15,IF($D114="Ja",Kruistabel!$C$13,0)+IF(AG$6="Ja",Kruistabel!$C$14,0)),"")</f>
        <v>28</v>
      </c>
      <c r="AH114" s="326">
        <f>IF(Plananalyse!AH114=1,VLOOKUP(AH$5,Kruistabel!$B$6:$F$9,MATCH($C114,Kruistabel!$C$5:$F$5,0)+1,FALSE)+MIN(Kruistabel!$C$15,IF($D114="Ja",Kruistabel!$C$13,0)+IF(AH$6="Ja",Kruistabel!$C$14,0)),"")</f>
        <v>28</v>
      </c>
      <c r="AI114" s="326">
        <f>IF(Plananalyse!AI114=1,VLOOKUP(AI$5,Kruistabel!$B$6:$F$9,MATCH($C114,Kruistabel!$C$5:$F$5,0)+1,FALSE)+MIN(Kruistabel!$C$15,IF($D114="Ja",Kruistabel!$C$13,0)+IF(AI$6="Ja",Kruistabel!$C$14,0)),"")</f>
        <v>28</v>
      </c>
      <c r="AJ114" s="326">
        <f>IF(Plananalyse!AJ114=1,VLOOKUP(AJ$5,Kruistabel!$B$6:$F$9,MATCH($C114,Kruistabel!$C$5:$F$5,0)+1,FALSE)+MIN(Kruistabel!$C$15,IF($D114="Ja",Kruistabel!$C$13,0)+IF(AJ$6="Ja",Kruistabel!$C$14,0)),"")</f>
        <v>28</v>
      </c>
      <c r="AK114" s="326">
        <f>IF(Plananalyse!AK114=1,VLOOKUP(AK$5,Kruistabel!$B$6:$F$9,MATCH($C114,Kruistabel!$C$5:$F$5,0)+1,FALSE)+MIN(Kruistabel!$C$15,IF($D114="Ja",Kruistabel!$C$13,0)+IF(AK$6="Ja",Kruistabel!$C$14,0)),"")</f>
        <v>34</v>
      </c>
      <c r="AL114" s="326">
        <f>IF(Plananalyse!AL114=1,VLOOKUP(AL$5,Kruistabel!$B$6:$F$9,MATCH($C114,Kruistabel!$C$5:$F$5,0)+1,FALSE)+MIN(Kruistabel!$C$15,IF($D114="Ja",Kruistabel!$C$13,0)+IF(AL$6="Ja",Kruistabel!$C$14,0)),"")</f>
        <v>28</v>
      </c>
      <c r="AM114" s="326">
        <f>IF(Plananalyse!AM114=1,VLOOKUP(AM$5,Kruistabel!$B$6:$F$9,MATCH($C114,Kruistabel!$C$5:$F$5,0)+1,FALSE)+MIN(Kruistabel!$C$15,IF($D114="Ja",Kruistabel!$C$13,0)+IF(AM$6="Ja",Kruistabel!$C$14,0)),"")</f>
        <v>28</v>
      </c>
      <c r="AN114" s="327"/>
      <c r="AO114" s="326">
        <f>IF(Plananalyse!AO114=1,VLOOKUP(AO$5,Kruistabel!$B$6:$F$9,MATCH($C114,Kruistabel!$C$5:$F$5,0)+1,FALSE)+MIN(Kruistabel!$C$15,IF($D114="Ja",Kruistabel!$C$13,0)+IF(AO$6="Ja",Kruistabel!$C$14,0)),"")</f>
        <v>34</v>
      </c>
      <c r="AP114" s="326">
        <f>IF(Plananalyse!AP114=1,VLOOKUP(AP$5,Kruistabel!$B$6:$F$9,MATCH($C114,Kruistabel!$C$5:$F$5,0)+1,FALSE)+MIN(Kruistabel!$C$15,IF($D114="Ja",Kruistabel!$C$13,0)+IF(AP$6="Ja",Kruistabel!$C$14,0)),"")</f>
        <v>34</v>
      </c>
      <c r="AQ114" s="326">
        <f>IF(Plananalyse!AQ114=1,VLOOKUP(AQ$5,Kruistabel!$B$6:$F$9,MATCH($C114,Kruistabel!$C$5:$F$5,0)+1,FALSE)+MIN(Kruistabel!$C$15,IF($D114="Ja",Kruistabel!$C$13,0)+IF(AQ$6="Ja",Kruistabel!$C$14,0)),"")</f>
        <v>34</v>
      </c>
      <c r="AR114" s="326">
        <f>IF(Plananalyse!AR114=1,VLOOKUP(AR$5,Kruistabel!$B$6:$F$9,MATCH($C114,Kruistabel!$C$5:$F$5,0)+1,FALSE)+MIN(Kruistabel!$C$15,IF($D114="Ja",Kruistabel!$C$13,0)+IF(AR$6="Ja",Kruistabel!$C$14,0)),"")</f>
        <v>38</v>
      </c>
      <c r="AS114" s="326">
        <f>IF(Plananalyse!AS114=1,VLOOKUP(AS$5,Kruistabel!$B$6:$F$9,MATCH($C114,Kruistabel!$C$5:$F$5,0)+1,FALSE)+MIN(Kruistabel!$C$15,IF($D114="Ja",Kruistabel!$C$13,0)+IF(AS$6="Ja",Kruistabel!$C$14,0)),"")</f>
        <v>34</v>
      </c>
      <c r="AT114" s="326">
        <f>IF(Plananalyse!AT114=1,VLOOKUP(AT$5,Kruistabel!$B$6:$F$9,MATCH($C114,Kruistabel!$C$5:$F$5,0)+1,FALSE)+MIN(Kruistabel!$C$15,IF($D114="Ja",Kruistabel!$C$13,0)+IF(AT$6="Ja",Kruistabel!$C$14,0)),"")</f>
        <v>38</v>
      </c>
      <c r="AU114" s="326">
        <f>IF(Plananalyse!AU114=1,VLOOKUP(AU$5,Kruistabel!$B$6:$F$9,MATCH($C114,Kruistabel!$C$5:$F$5,0)+1,FALSE)+MIN(Kruistabel!$C$15,IF($D114="Ja",Kruistabel!$C$13,0)+IF(AU$6="Ja",Kruistabel!$C$14,0)),"")</f>
        <v>28</v>
      </c>
      <c r="AV114" s="326">
        <f>IF(Plananalyse!AV114=1,VLOOKUP(AV$5,Kruistabel!$B$6:$F$9,MATCH($C114,Kruistabel!$C$5:$F$5,0)+1,FALSE)+MIN(Kruistabel!$C$15,IF($D114="Ja",Kruistabel!$C$13,0)+IF(AV$6="Ja",Kruistabel!$C$14,0)),"")</f>
        <v>34</v>
      </c>
      <c r="AW114" s="326">
        <f>IF(Plananalyse!AW114=1,VLOOKUP(AW$5,Kruistabel!$B$6:$F$9,MATCH($C114,Kruistabel!$C$5:$F$5,0)+1,FALSE)+MIN(Kruistabel!$C$15,IF($D114="Ja",Kruistabel!$C$13,0)+IF(AW$6="Ja",Kruistabel!$C$14,0)),"")</f>
        <v>28</v>
      </c>
      <c r="AX114" s="326">
        <f>IF(Plananalyse!AX114=1,VLOOKUP(AX$5,Kruistabel!$B$6:$F$9,MATCH($C114,Kruistabel!$C$5:$F$5,0)+1,FALSE)+MIN(Kruistabel!$C$15,IF($D114="Ja",Kruistabel!$C$13,0)+IF(AX$6="Ja",Kruistabel!$C$14,0)),"")</f>
        <v>28</v>
      </c>
      <c r="AY114" s="327"/>
      <c r="AZ114" s="326">
        <f>IF(Plananalyse!AZ114=1,VLOOKUP(AZ$5,Kruistabel!$B$6:$F$9,MATCH($C114,Kruistabel!$C$5:$F$5,0)+1,FALSE)+MIN(Kruistabel!$C$15,IF($D114="Ja",Kruistabel!$C$13,0)+IF(AZ$6="Ja",Kruistabel!$C$14,0)),"")</f>
        <v>28</v>
      </c>
      <c r="BA114" s="326">
        <f>IF(Plananalyse!BA114=1,VLOOKUP(BA$5,Kruistabel!$B$6:$F$9,MATCH($C114,Kruistabel!$C$5:$F$5,0)+1,FALSE)+MIN(Kruistabel!$C$15,IF($D114="Ja",Kruistabel!$C$13,0)+IF(BA$6="Ja",Kruistabel!$C$14,0)),"")</f>
        <v>28</v>
      </c>
      <c r="BB114" s="326">
        <f>IF(Plananalyse!BB114=1,VLOOKUP(BB$5,Kruistabel!$B$6:$F$9,MATCH($C114,Kruistabel!$C$5:$F$5,0)+1,FALSE)+MIN(Kruistabel!$C$15,IF($D114="Ja",Kruistabel!$C$13,0)+IF(BB$6="Ja",Kruistabel!$C$14,0)),"")</f>
        <v>32</v>
      </c>
      <c r="BC114" s="326">
        <f>IF(Plananalyse!BC114=1,VLOOKUP(BC$5,Kruistabel!$B$6:$F$9,MATCH($C114,Kruistabel!$C$5:$F$5,0)+1,FALSE)+MIN(Kruistabel!$C$15,IF($D114="Ja",Kruistabel!$C$13,0)+IF(BC$6="Ja",Kruistabel!$C$14,0)),"")</f>
        <v>32</v>
      </c>
      <c r="BD114" s="326">
        <f>IF(Plananalyse!BD114=1,VLOOKUP(BD$5,Kruistabel!$B$6:$F$9,MATCH($C114,Kruistabel!$C$5:$F$5,0)+1,FALSE)+MIN(Kruistabel!$C$15,IF($D114="Ja",Kruistabel!$C$13,0)+IF(BD$6="Ja",Kruistabel!$C$14,0)),"")</f>
        <v>28</v>
      </c>
      <c r="BE114" s="326">
        <f>IF(Plananalyse!BE114=1,VLOOKUP(BE$5,Kruistabel!$B$6:$F$9,MATCH($C114,Kruistabel!$C$5:$F$5,0)+1,FALSE)+MIN(Kruistabel!$C$15,IF($D114="Ja",Kruistabel!$C$13,0)+IF(BE$6="Ja",Kruistabel!$C$14,0)),"")</f>
        <v>28</v>
      </c>
      <c r="BF114" s="326">
        <f>IF(Plananalyse!BF114=1,VLOOKUP(BF$5,Kruistabel!$B$6:$F$9,MATCH($C114,Kruistabel!$C$5:$F$5,0)+1,FALSE)+MIN(Kruistabel!$C$15,IF($D114="Ja",Kruistabel!$C$13,0)+IF(BF$6="Ja",Kruistabel!$C$14,0)),"")</f>
        <v>28</v>
      </c>
      <c r="BG114" s="326">
        <f>IF(Plananalyse!BG114=1,VLOOKUP(BG$5,Kruistabel!$B$6:$F$9,MATCH($C114,Kruistabel!$C$5:$F$5,0)+1,FALSE)+MIN(Kruistabel!$C$15,IF($D114="Ja",Kruistabel!$C$13,0)+IF(BG$6="Ja",Kruistabel!$C$14,0)),"")</f>
        <v>28</v>
      </c>
      <c r="BH114" s="326">
        <f>IF(Plananalyse!BH114=1,VLOOKUP(BH$5,Kruistabel!$B$6:$F$9,MATCH($C114,Kruistabel!$C$5:$F$5,0)+1,FALSE)+MIN(Kruistabel!$C$15,IF($D114="Ja",Kruistabel!$C$13,0)+IF(BH$6="Ja",Kruistabel!$C$14,0)),"")</f>
        <v>28</v>
      </c>
      <c r="BI114" s="327"/>
      <c r="BJ114" s="326" t="e">
        <f>IF(Plananalyse!BJ114=1,VLOOKUP(BJ$5,Kruistabel!$B$6:$F$9,MATCH($C114,Kruistabel!$C$5:$F$5,0)+1,FALSE)+MIN(Kruistabel!$C$15,IF($D114="Ja",Kruistabel!$C$13,0)+IF(BJ$6="Ja",Kruistabel!$C$14,0)),"")</f>
        <v>#N/A</v>
      </c>
      <c r="BK114" s="326" t="e">
        <f>IF(Plananalyse!BK114=1,VLOOKUP(BK$5,Kruistabel!$B$6:$F$9,MATCH($C114,Kruistabel!$C$5:$F$5,0)+1,FALSE)+MIN(Kruistabel!$C$15,IF($D114="Ja",Kruistabel!$C$13,0)+IF(BK$6="Ja",Kruistabel!$C$14,0)),"")</f>
        <v>#N/A</v>
      </c>
      <c r="BL114" s="326" t="e">
        <f>IF(Plananalyse!BL114=1,VLOOKUP(BL$5,Kruistabel!$B$6:$F$9,MATCH($C114,Kruistabel!$C$5:$F$5,0)+1,FALSE)+MIN(Kruistabel!$C$15,IF($D114="Ja",Kruistabel!$C$13,0)+IF(BL$6="Ja",Kruistabel!$C$14,0)),"")</f>
        <v>#N/A</v>
      </c>
      <c r="BM114" s="326" t="e">
        <f>IF(Plananalyse!BM114=1,VLOOKUP(BM$5,Kruistabel!$B$6:$F$9,MATCH($C114,Kruistabel!$C$5:$F$5,0)+1,FALSE)+MIN(Kruistabel!$C$15,IF($D114="Ja",Kruistabel!$C$13,0)+IF(BM$6="Ja",Kruistabel!$C$14,0)),"")</f>
        <v>#N/A</v>
      </c>
      <c r="BN114" s="326" t="e">
        <f>IF(Plananalyse!BN114=1,VLOOKUP(BN$5,Kruistabel!$B$6:$F$9,MATCH($C114,Kruistabel!$C$5:$F$5,0)+1,FALSE)+MIN(Kruistabel!$C$15,IF($D114="Ja",Kruistabel!$C$13,0)+IF(BN$6="Ja",Kruistabel!$C$14,0)),"")</f>
        <v>#N/A</v>
      </c>
      <c r="BO114" s="326" t="e">
        <f>IF(Plananalyse!BO114=1,VLOOKUP(BO$5,Kruistabel!$B$6:$F$9,MATCH($C114,Kruistabel!$C$5:$F$5,0)+1,FALSE)+MIN(Kruistabel!$C$15,IF($D114="Ja",Kruistabel!$C$13,0)+IF(BO$6="Ja",Kruistabel!$C$14,0)),"")</f>
        <v>#N/A</v>
      </c>
      <c r="BP114" s="326" t="e">
        <f>IF(Plananalyse!BP114=1,VLOOKUP(BP$5,Kruistabel!$B$6:$F$9,MATCH($C114,Kruistabel!$C$5:$F$5,0)+1,FALSE)+MIN(Kruistabel!$C$15,IF($D114="Ja",Kruistabel!$C$13,0)+IF(BP$6="Ja",Kruistabel!$C$14,0)),"")</f>
        <v>#N/A</v>
      </c>
      <c r="BQ114" s="326" t="e">
        <f>IF(Plananalyse!BQ114=1,VLOOKUP(BQ$5,Kruistabel!$B$6:$F$9,MATCH($C114,Kruistabel!$C$5:$F$5,0)+1,FALSE)+MIN(Kruistabel!$C$15,IF($D114="Ja",Kruistabel!$C$13,0)+IF(BQ$6="Ja",Kruistabel!$C$14,0)),"")</f>
        <v>#N/A</v>
      </c>
      <c r="BR114" s="326" t="e">
        <f>IF(Plananalyse!BR114=1,VLOOKUP(BR$5,Kruistabel!$B$6:$F$9,MATCH($C114,Kruistabel!$C$5:$F$5,0)+1,FALSE)+MIN(Kruistabel!$C$15,IF($D114="Ja",Kruistabel!$C$13,0)+IF(BR$6="Ja",Kruistabel!$C$14,0)),"")</f>
        <v>#REF!</v>
      </c>
      <c r="BS114" s="326" t="e">
        <f>IF(Plananalyse!BS114=1,VLOOKUP(BS$5,Kruistabel!$B$6:$F$9,MATCH($C114,Kruistabel!$C$5:$F$5,0)+1,FALSE)+MIN(Kruistabel!$C$15,IF($D114="Ja",Kruistabel!$C$13,0)+IF(BS$6="Ja",Kruistabel!$C$14,0)),"")</f>
        <v>#REF!</v>
      </c>
      <c r="BT114" s="65"/>
      <c r="BU114" s="231">
        <f>IF(Plananalyse!BU114=1,VLOOKUP(BU$5,Kruistabel!$B$6:$F$9,MATCH($C114,Kruistabel!$C$5:$F$5,0)+1,FALSE)+MIN(Kruistabel!$C$15,IF($D114="Ja",Kruistabel!$C$13,0)+IF(BU$6="Ja",Kruistabel!$C$14,0)),"")</f>
        <v>28</v>
      </c>
      <c r="BV114" s="326">
        <f>IF(Plananalyse!BV114=1,VLOOKUP(BV$5,Kruistabel!$B$6:$F$9,MATCH($C114,Kruistabel!$C$5:$F$5,0)+1,FALSE)+MIN(Kruistabel!$C$15,IF($D114="Ja",Kruistabel!$C$13,0)+IF(BV$6="Ja",Kruistabel!$C$14,0)),"")</f>
        <v>36</v>
      </c>
      <c r="BW114" s="326">
        <f>IF(Plananalyse!BW114=1,VLOOKUP(BW$5,Kruistabel!$B$6:$F$9,MATCH($C114,Kruistabel!$C$5:$F$5,0)+1,FALSE)+MIN(Kruistabel!$C$15,IF($D114="Ja",Kruistabel!$C$13,0)+IF(BW$6="Ja",Kruistabel!$C$14,0)),"")</f>
        <v>28</v>
      </c>
      <c r="BX114" s="326">
        <f>IF(Plananalyse!BX114=1,VLOOKUP(BX$5,Kruistabel!$B$6:$F$9,MATCH($C114,Kruistabel!$C$5:$F$5,0)+1,FALSE)+MIN(Kruistabel!$C$15,IF($D114="Ja",Kruistabel!$C$13,0)+IF(BX$6="Ja",Kruistabel!$C$14,0)),"")</f>
        <v>28</v>
      </c>
      <c r="BY114" s="327"/>
      <c r="BZ114" s="326" t="e">
        <f>IF(Plananalyse!BZ114=1,VLOOKUP(BZ$5,Kruistabel!$B$6:$F$9,MATCH($C114,Kruistabel!$C$5:$F$5,0)+1,FALSE)+MIN(Kruistabel!$C$15,IF($D114="Ja",Kruistabel!$C$13,0)+IF(BZ$6="Ja",Kruistabel!$C$14,0)),"")</f>
        <v>#N/A</v>
      </c>
      <c r="CA114" s="326" t="e">
        <f>IF(Plananalyse!CA114=1,VLOOKUP(CA$5,Kruistabel!$B$6:$F$9,MATCH($C114,Kruistabel!$C$5:$F$5,0)+1,FALSE)+MIN(Kruistabel!$C$15,IF($D114="Ja",Kruistabel!$C$13,0)+IF(CA$6="Ja",Kruistabel!$C$14,0)),"")</f>
        <v>#N/A</v>
      </c>
      <c r="CB114" s="326" t="e">
        <f>IF(Plananalyse!CB114=1,VLOOKUP(CB$5,Kruistabel!$B$6:$F$9,MATCH($C114,Kruistabel!$C$5:$F$5,0)+1,FALSE)+MIN(Kruistabel!$C$15,IF($D114="Ja",Kruistabel!$C$13,0)+IF(CB$6="Ja",Kruistabel!$C$14,0)),"")</f>
        <v>#N/A</v>
      </c>
      <c r="CC114" s="326" t="e">
        <f>IF(Plananalyse!CC114=1,VLOOKUP(CC$5,Kruistabel!$B$6:$F$9,MATCH($C114,Kruistabel!$C$5:$F$5,0)+1,FALSE)+MIN(Kruistabel!$C$15,IF($D114="Ja",Kruistabel!$C$13,0)+IF(CC$6="Ja",Kruistabel!$C$14,0)),"")</f>
        <v>#N/A</v>
      </c>
      <c r="CD114" s="326" t="e">
        <f>IF(Plananalyse!CD114=1,VLOOKUP(CD$5,Kruistabel!$B$6:$F$9,MATCH($C114,Kruistabel!$C$5:$F$5,0)+1,FALSE)+MIN(Kruistabel!$C$15,IF($D114="Ja",Kruistabel!$C$13,0)+IF(CD$6="Ja",Kruistabel!$C$14,0)),"")</f>
        <v>#N/A</v>
      </c>
      <c r="CE114" s="326" t="e">
        <f>IF(Plananalyse!CE114=1,VLOOKUP(CE$5,Kruistabel!$B$6:$F$9,MATCH($C114,Kruistabel!$C$5:$F$5,0)+1,FALSE)+MIN(Kruistabel!$C$15,IF($D114="Ja",Kruistabel!$C$13,0)+IF(CE$6="Ja",Kruistabel!$C$14,0)),"")</f>
        <v>#N/A</v>
      </c>
      <c r="CF114" s="326" t="e">
        <f>IF(Plananalyse!CF114=1,VLOOKUP(CF$5,Kruistabel!$B$6:$F$9,MATCH($C114,Kruistabel!$C$5:$F$5,0)+1,FALSE)+MIN(Kruistabel!$C$15,IF($D114="Ja",Kruistabel!$C$13,0)+IF(CF$6="Ja",Kruistabel!$C$14,0)),"")</f>
        <v>#N/A</v>
      </c>
      <c r="CG114" s="326" t="e">
        <f>IF(Plananalyse!CG114=1,VLOOKUP(CG$5,Kruistabel!$B$6:$F$9,MATCH($C114,Kruistabel!$C$5:$F$5,0)+1,FALSE)+MIN(Kruistabel!$C$15,IF($D114="Ja",Kruistabel!$C$13,0)+IF(CG$6="Ja",Kruistabel!$C$14,0)),"")</f>
        <v>#REF!</v>
      </c>
      <c r="CH114" s="326" t="e">
        <f>IF(Plananalyse!CH114=1,VLOOKUP(CH$5,Kruistabel!$B$6:$F$9,MATCH($C114,Kruistabel!$C$5:$F$5,0)+1,FALSE)+MIN(Kruistabel!$C$15,IF($D114="Ja",Kruistabel!$C$13,0)+IF(CH$6="Ja",Kruistabel!$C$14,0)),"")</f>
        <v>#REF!</v>
      </c>
      <c r="CI114" s="65"/>
      <c r="CJ114" s="326">
        <f>IF(Plananalyse!CJ114=1,VLOOKUP(CJ$5,Kruistabel!$B$6:$F$9,MATCH($C114,Kruistabel!$C$5:$F$5,0)+1,FALSE)+MIN(Kruistabel!$C$15,IF($D114="Ja",Kruistabel!$C$13,0)+IF(CJ$6="Ja",Kruistabel!$C$14,0)),"")</f>
        <v>36</v>
      </c>
      <c r="CK114" s="326">
        <f>IF(Plananalyse!CK114=1,VLOOKUP(CK$5,Kruistabel!$B$6:$F$9,MATCH($C114,Kruistabel!$C$5:$F$5,0)+1,FALSE)+MIN(Kruistabel!$C$15,IF($D114="Ja",Kruistabel!$C$13,0)+IF(CK$6="Ja",Kruistabel!$C$14,0)),"")</f>
        <v>36</v>
      </c>
      <c r="CL114" s="326">
        <f>IF(Plananalyse!CL114=1,VLOOKUP(CL$5,Kruistabel!$B$6:$F$9,MATCH($C114,Kruistabel!$C$5:$F$5,0)+1,FALSE)+MIN(Kruistabel!$C$15,IF($D114="Ja",Kruistabel!$C$13,0)+IF(CL$6="Ja",Kruistabel!$C$14,0)),"")</f>
        <v>28</v>
      </c>
      <c r="CM114" s="326">
        <f>IF(Plananalyse!CM114=1,VLOOKUP(CM$5,Kruistabel!$B$6:$F$9,MATCH($C114,Kruistabel!$C$5:$F$5,0)+1,FALSE)+MIN(Kruistabel!$C$15,IF($D114="Ja",Kruistabel!$C$13,0)+IF(CM$6="Ja",Kruistabel!$C$14,0)),"")</f>
        <v>40</v>
      </c>
      <c r="CN114" s="326">
        <f>IF(Plananalyse!CN114=1,VLOOKUP(CN$5,Kruistabel!$B$6:$F$9,MATCH($C114,Kruistabel!$C$5:$F$5,0)+1,FALSE)+MIN(Kruistabel!$C$15,IF($D114="Ja",Kruistabel!$C$13,0)+IF(CN$6="Ja",Kruistabel!$C$14,0)),"")</f>
        <v>40</v>
      </c>
      <c r="CO114" s="326">
        <f>IF(Plananalyse!CO114=1,VLOOKUP(CO$5,Kruistabel!$B$6:$F$9,MATCH($C114,Kruistabel!$C$5:$F$5,0)+1,FALSE)+MIN(Kruistabel!$C$15,IF($D114="Ja",Kruistabel!$C$13,0)+IF(CO$6="Ja",Kruistabel!$C$14,0)),"")</f>
        <v>32</v>
      </c>
      <c r="CP114" s="326">
        <f>IF(Plananalyse!CP114=1,VLOOKUP(CP$5,Kruistabel!$B$6:$F$9,MATCH($C114,Kruistabel!$C$5:$F$5,0)+1,FALSE)+MIN(Kruistabel!$C$15,IF($D114="Ja",Kruistabel!$C$13,0)+IF(CP$6="Ja",Kruistabel!$C$14,0)),"")</f>
        <v>36</v>
      </c>
      <c r="CQ114" s="326">
        <f>IF(Plananalyse!CQ114=1,VLOOKUP(CQ$5,Kruistabel!$B$6:$F$9,MATCH($C114,Kruistabel!$C$5:$F$5,0)+1,FALSE)+MIN(Kruistabel!$C$15,IF($D114="Ja",Kruistabel!$C$13,0)+IF(CQ$6="Ja",Kruistabel!$C$14,0)),"")</f>
        <v>32</v>
      </c>
      <c r="CR114" s="326">
        <f>IF(Plananalyse!CR114=1,VLOOKUP(CR$5,Kruistabel!$B$6:$F$9,MATCH($C114,Kruistabel!$C$5:$F$5,0)+1,FALSE)+MIN(Kruistabel!$C$15,IF($D114="Ja",Kruistabel!$C$13,0)+IF(CR$6="Ja",Kruistabel!$C$14,0)),"")</f>
        <v>34</v>
      </c>
      <c r="CS114" s="326">
        <f>IF(Plananalyse!CS114=1,VLOOKUP(CS$5,Kruistabel!$B$6:$F$9,MATCH($C114,Kruistabel!$C$5:$F$5,0)+1,FALSE)+MIN(Kruistabel!$C$15,IF($D114="Ja",Kruistabel!$C$13,0)+IF(CS$6="Ja",Kruistabel!$C$14,0)),"")</f>
        <v>36</v>
      </c>
      <c r="CT114" s="326">
        <f>IF(Plananalyse!CT114=1,VLOOKUP(CT$5,Kruistabel!$B$6:$F$9,MATCH($C114,Kruistabel!$C$5:$F$5,0)+1,FALSE)+MIN(Kruistabel!$C$15,IF($D114="Ja",Kruistabel!$C$13,0)+IF(CT$6="Ja",Kruistabel!$C$14,0)),"")</f>
        <v>36</v>
      </c>
      <c r="CU114" s="326">
        <f>IF(Plananalyse!CU114=1,VLOOKUP(CU$5,Kruistabel!$B$6:$F$9,MATCH($C114,Kruistabel!$C$5:$F$5,0)+1,FALSE)+MIN(Kruistabel!$C$15,IF($D114="Ja",Kruistabel!$C$13,0)+IF(CU$6="Ja",Kruistabel!$C$14,0)),"")</f>
        <v>32</v>
      </c>
      <c r="CV114" s="326">
        <f>IF(Plananalyse!CV114=1,VLOOKUP(CV$5,Kruistabel!$B$6:$F$9,MATCH($C114,Kruistabel!$C$5:$F$5,0)+1,FALSE)+MIN(Kruistabel!$C$15,IF($D114="Ja",Kruistabel!$C$13,0)+IF(CV$6="Ja",Kruistabel!$C$14,0)),"")</f>
        <v>32</v>
      </c>
      <c r="CW114" s="326">
        <f>IF(Plananalyse!CW114=1,VLOOKUP(CW$5,Kruistabel!$B$6:$F$9,MATCH($C114,Kruistabel!$C$5:$F$5,0)+1,FALSE)+MIN(Kruistabel!$C$15,IF($D114="Ja",Kruistabel!$C$13,0)+IF(CW$6="Ja",Kruistabel!$C$14,0)),"")</f>
        <v>36</v>
      </c>
      <c r="CX114" s="326">
        <f>IF(Plananalyse!CX114=1,VLOOKUP(CX$5,Kruistabel!$B$6:$F$9,MATCH($C114,Kruistabel!$C$5:$F$5,0)+1,FALSE)+MIN(Kruistabel!$C$15,IF($D114="Ja",Kruistabel!$C$13,0)+IF(CX$6="Ja",Kruistabel!$C$14,0)),"")</f>
        <v>28</v>
      </c>
      <c r="CY114" s="326">
        <f>IF(Plananalyse!CY114=1,VLOOKUP(CY$5,Kruistabel!$B$6:$F$9,MATCH($C114,Kruistabel!$C$5:$F$5,0)+1,FALSE)+MIN(Kruistabel!$C$15,IF($D114="Ja",Kruistabel!$C$13,0)+IF(CY$6="Ja",Kruistabel!$C$14,0)),"")</f>
        <v>32</v>
      </c>
      <c r="CZ114" s="326">
        <f>IF(Plananalyse!CZ114=1,VLOOKUP(CZ$5,Kruistabel!$B$6:$F$9,MATCH($C114,Kruistabel!$C$5:$F$5,0)+1,FALSE)+MIN(Kruistabel!$C$15,IF($D114="Ja",Kruistabel!$C$13,0)+IF(CZ$6="Ja",Kruistabel!$C$14,0)),"")</f>
        <v>32</v>
      </c>
      <c r="DA114" s="326">
        <f>IF(Plananalyse!DA114=1,VLOOKUP(DA$5,Kruistabel!$B$6:$F$9,MATCH($C114,Kruistabel!$C$5:$F$5,0)+1,FALSE)+MIN(Kruistabel!$C$15,IF($D114="Ja",Kruistabel!$C$13,0)+IF(DA$6="Ja",Kruistabel!$C$14,0)),"")</f>
        <v>32</v>
      </c>
      <c r="DB114" s="326">
        <f>IF(Plananalyse!DB114=1,VLOOKUP(DB$5,Kruistabel!$B$6:$F$9,MATCH($C114,Kruistabel!$C$5:$F$5,0)+1,FALSE)+MIN(Kruistabel!$C$15,IF($D114="Ja",Kruistabel!$C$13,0)+IF(DB$6="Ja",Kruistabel!$C$14,0)),"")</f>
        <v>28</v>
      </c>
      <c r="DC114" s="326">
        <f>IF(Plananalyse!DC114=1,VLOOKUP(DC$5,Kruistabel!$B$6:$F$9,MATCH($C114,Kruistabel!$C$5:$F$5,0)+1,FALSE)+MIN(Kruistabel!$C$15,IF($D114="Ja",Kruistabel!$C$13,0)+IF(DC$6="Ja",Kruistabel!$C$14,0)),"")</f>
        <v>28</v>
      </c>
      <c r="DD114" s="327"/>
      <c r="DE114" s="326" t="e">
        <f ca="1">IF(Plananalyse!DE114=1,VLOOKUP(DE$5,Kruistabel!$B$6:$F$9,MATCH($C114,Kruistabel!$C$5:$F$5,0)+1,FALSE)+MIN(Kruistabel!$C$15,IF($D114="Ja",Kruistabel!$C$13,0)+IF(DE$6="Ja",Kruistabel!$C$14,0)),"")</f>
        <v>#N/A</v>
      </c>
      <c r="DF114" s="326" t="e">
        <f ca="1">IF(Plananalyse!DF114=1,VLOOKUP(DF$5,Kruistabel!$B$6:$F$9,MATCH($C114,Kruistabel!$C$5:$F$5,0)+1,FALSE)+MIN(Kruistabel!$C$15,IF($D114="Ja",Kruistabel!$C$13,0)+IF(DF$6="Ja",Kruistabel!$C$14,0)),"")</f>
        <v>#N/A</v>
      </c>
      <c r="DG114" s="326" t="e">
        <f ca="1">IF(Plananalyse!DG114=1,VLOOKUP(DG$5,Kruistabel!$B$6:$F$9,MATCH($C114,Kruistabel!$C$5:$F$5,0)+1,FALSE)+MIN(Kruistabel!$C$15,IF($D114="Ja",Kruistabel!$C$13,0)+IF(DG$6="Ja",Kruistabel!$C$14,0)),"")</f>
        <v>#N/A</v>
      </c>
      <c r="DH114" s="326" t="e">
        <f ca="1">IF(Plananalyse!DH114=1,VLOOKUP(DH$5,Kruistabel!$B$6:$F$9,MATCH($C114,Kruistabel!$C$5:$F$5,0)+1,FALSE)+MIN(Kruistabel!$C$15,IF($D114="Ja",Kruistabel!$C$13,0)+IF(DH$6="Ja",Kruistabel!$C$14,0)),"")</f>
        <v>#N/A</v>
      </c>
      <c r="DI114" s="326" t="e">
        <f ca="1">IF(Plananalyse!DI114=1,VLOOKUP(DI$5,Kruistabel!$B$6:$F$9,MATCH($C114,Kruistabel!$C$5:$F$5,0)+1,FALSE)+MIN(Kruistabel!$C$15,IF($D114="Ja",Kruistabel!$C$13,0)+IF(DI$6="Ja",Kruistabel!$C$14,0)),"")</f>
        <v>#N/A</v>
      </c>
      <c r="DJ114" s="326" t="e">
        <f ca="1">IF(Plananalyse!DJ114=1,VLOOKUP(DJ$5,Kruistabel!$B$6:$F$9,MATCH($C114,Kruistabel!$C$5:$F$5,0)+1,FALSE)+MIN(Kruistabel!$C$15,IF($D114="Ja",Kruistabel!$C$13,0)+IF(DJ$6="Ja",Kruistabel!$C$14,0)),"")</f>
        <v>#N/A</v>
      </c>
      <c r="DK114" s="326" t="e">
        <f ca="1">IF(Plananalyse!DK114=1,VLOOKUP(DK$5,Kruistabel!$B$6:$F$9,MATCH($C114,Kruistabel!$C$5:$F$5,0)+1,FALSE)+MIN(Kruistabel!$C$15,IF($D114="Ja",Kruistabel!$C$13,0)+IF(DK$6="Ja",Kruistabel!$C$14,0)),"")</f>
        <v>#REF!</v>
      </c>
      <c r="DL114" s="326" t="e">
        <f ca="1">IF(Plananalyse!DL114=1,VLOOKUP(DL$5,Kruistabel!$B$6:$F$9,MATCH($C114,Kruistabel!$C$5:$F$5,0)+1,FALSE)+MIN(Kruistabel!$C$15,IF($D114="Ja",Kruistabel!$C$13,0)+IF(DL$6="Ja",Kruistabel!$C$14,0)),"")</f>
        <v>#REF!</v>
      </c>
      <c r="DM114" s="327"/>
      <c r="DN114" s="326" t="e">
        <f ca="1">IF(Plananalyse!DN114=1,VLOOKUP(DN$5,Kruistabel!$B$6:$F$9,MATCH($C114,Kruistabel!$C$5:$F$5,0)+1,FALSE)+MIN(Kruistabel!$C$15,IF($D114="Ja",Kruistabel!$C$13,0)+IF(DN$6="Ja",Kruistabel!$C$14,0)),"")</f>
        <v>#N/A</v>
      </c>
      <c r="DO114" s="326" t="e">
        <f ca="1">IF(Plananalyse!DO114=1,VLOOKUP(DO$5,Kruistabel!$B$6:$F$9,MATCH($C114,Kruistabel!$C$5:$F$5,0)+1,FALSE)+MIN(Kruistabel!$C$15,IF($D114="Ja",Kruistabel!$C$13,0)+IF(DO$6="Ja",Kruistabel!$C$14,0)),"")</f>
        <v>#N/A</v>
      </c>
      <c r="DP114" s="326" t="e">
        <f ca="1">IF(Plananalyse!DP114=1,VLOOKUP(DP$5,Kruistabel!$B$6:$F$9,MATCH($C114,Kruistabel!$C$5:$F$5,0)+1,FALSE)+MIN(Kruistabel!$C$15,IF($D114="Ja",Kruistabel!$C$13,0)+IF(DP$6="Ja",Kruistabel!$C$14,0)),"")</f>
        <v>#N/A</v>
      </c>
      <c r="DQ114" s="326" t="e">
        <f ca="1">IF(Plananalyse!DQ114=1,VLOOKUP(DQ$5,Kruistabel!$B$6:$F$9,MATCH($C114,Kruistabel!$C$5:$F$5,0)+1,FALSE)+MIN(Kruistabel!$C$15,IF($D114="Ja",Kruistabel!$C$13,0)+IF(DQ$6="Ja",Kruistabel!$C$14,0)),"")</f>
        <v>#N/A</v>
      </c>
      <c r="DR114" s="326" t="e">
        <f ca="1">IF(Plananalyse!DR114=1,VLOOKUP(DR$5,Kruistabel!$B$6:$F$9,MATCH($C114,Kruistabel!$C$5:$F$5,0)+1,FALSE)+MIN(Kruistabel!$C$15,IF($D114="Ja",Kruistabel!$C$13,0)+IF(DR$6="Ja",Kruistabel!$C$14,0)),"")</f>
        <v>#N/A</v>
      </c>
      <c r="DS114" s="326" t="e">
        <f ca="1">IF(Plananalyse!DS114=1,VLOOKUP(DS$5,Kruistabel!$B$6:$F$9,MATCH($C114,Kruistabel!$C$5:$F$5,0)+1,FALSE)+MIN(Kruistabel!$C$15,IF($D114="Ja",Kruistabel!$C$13,0)+IF(DS$6="Ja",Kruistabel!$C$14,0)),"")</f>
        <v>#N/A</v>
      </c>
      <c r="DT114" s="326" t="e">
        <f ca="1">IF(Plananalyse!DT114=1,VLOOKUP(DT$5,Kruistabel!$B$6:$F$9,MATCH($C114,Kruistabel!$C$5:$F$5,0)+1,FALSE)+MIN(Kruistabel!$C$15,IF($D114="Ja",Kruistabel!$C$13,0)+IF(DT$6="Ja",Kruistabel!$C$14,0)),"")</f>
        <v>#N/A</v>
      </c>
      <c r="DU114" s="326" t="e">
        <f ca="1">IF(Plananalyse!DU114=1,VLOOKUP(DU$5,Kruistabel!$B$6:$F$9,MATCH($C114,Kruistabel!$C$5:$F$5,0)+1,FALSE)+MIN(Kruistabel!$C$15,IF($D114="Ja",Kruistabel!$C$13,0)+IF(DU$6="Ja",Kruistabel!$C$14,0)),"")</f>
        <v>#N/A</v>
      </c>
      <c r="DV114" s="326" t="e">
        <f ca="1">IF(Plananalyse!DV114=1,VLOOKUP(DV$5,Kruistabel!$B$6:$F$9,MATCH($C114,Kruistabel!$C$5:$F$5,0)+1,FALSE)+MIN(Kruistabel!$C$15,IF($D114="Ja",Kruistabel!$C$13,0)+IF(DV$6="Ja",Kruistabel!$C$14,0)),"")</f>
        <v>#N/A</v>
      </c>
      <c r="DW114" s="326" t="e">
        <f ca="1">IF(Plananalyse!DW114=1,VLOOKUP(DW$5,Kruistabel!$B$6:$F$9,MATCH($C114,Kruistabel!$C$5:$F$5,0)+1,FALSE)+MIN(Kruistabel!$C$15,IF($D114="Ja",Kruistabel!$C$13,0)+IF(DW$6="Ja",Kruistabel!$C$14,0)),"")</f>
        <v>#REF!</v>
      </c>
      <c r="DX114" s="326" t="e">
        <f ca="1">IF(Plananalyse!DX114=1,VLOOKUP(DX$5,Kruistabel!$B$6:$F$9,MATCH($C114,Kruistabel!$C$5:$F$5,0)+1,FALSE)+MIN(Kruistabel!$C$15,IF($D114="Ja",Kruistabel!$C$13,0)+IF(DX$6="Ja",Kruistabel!$C$14,0)),"")</f>
        <v>#REF!</v>
      </c>
      <c r="DY114" s="327"/>
      <c r="DZ114" s="326" t="e">
        <f ca="1">IF(Plananalyse!DZ114=1,VLOOKUP(DZ$5,Kruistabel!$B$6:$F$9,MATCH($C114,Kruistabel!$C$5:$F$5,0)+1,FALSE)+MIN(Kruistabel!$C$15,IF($D114="Ja",Kruistabel!$C$13,0)+IF(DZ$6="Ja",Kruistabel!$C$14,0)),"")</f>
        <v>#N/A</v>
      </c>
      <c r="EA114" s="326" t="e">
        <f ca="1">IF(Plananalyse!EA114=1,VLOOKUP(EA$5,Kruistabel!$B$6:$F$9,MATCH($C114,Kruistabel!$C$5:$F$5,0)+1,FALSE)+MIN(Kruistabel!$C$15,IF($D114="Ja",Kruistabel!$C$13,0)+IF(EA$6="Ja",Kruistabel!$C$14,0)),"")</f>
        <v>#N/A</v>
      </c>
      <c r="EB114" s="326" t="e">
        <f ca="1">IF(Plananalyse!EB114=1,VLOOKUP(EB$5,Kruistabel!$B$6:$F$9,MATCH($C114,Kruistabel!$C$5:$F$5,0)+1,FALSE)+MIN(Kruistabel!$C$15,IF($D114="Ja",Kruistabel!$C$13,0)+IF(EB$6="Ja",Kruistabel!$C$14,0)),"")</f>
        <v>#REF!</v>
      </c>
      <c r="EC114" s="326" t="e">
        <f ca="1">IF(Plananalyse!EC114=1,VLOOKUP(EC$5,Kruistabel!$B$6:$F$9,MATCH($C114,Kruistabel!$C$5:$F$5,0)+1,FALSE)+MIN(Kruistabel!$C$15,IF($D114="Ja",Kruistabel!$C$13,0)+IF(EC$6="Ja",Kruistabel!$C$14,0)),"")</f>
        <v>#REF!</v>
      </c>
      <c r="ED114" s="327"/>
      <c r="EE114" s="326" t="e">
        <f ca="1">IF(Plananalyse!EE114=1,VLOOKUP(EE$5,Kruistabel!$B$6:$F$9,MATCH($C114,Kruistabel!$C$5:$F$5,0)+1,FALSE)+MIN(Kruistabel!$C$15,IF($D114="Ja",Kruistabel!$C$13,0)+IF(EE$6="Ja",Kruistabel!$C$14,0)),"")</f>
        <v>#N/A</v>
      </c>
      <c r="EF114" s="326" t="e">
        <f ca="1">IF(Plananalyse!EF114=1,VLOOKUP(EF$5,Kruistabel!$B$6:$F$9,MATCH($C114,Kruistabel!$C$5:$F$5,0)+1,FALSE)+MIN(Kruistabel!$C$15,IF($D114="Ja",Kruistabel!$C$13,0)+IF(EF$6="Ja",Kruistabel!$C$14,0)),"")</f>
        <v>#N/A</v>
      </c>
      <c r="EG114" s="326" t="e">
        <f ca="1">IF(Plananalyse!EG114=1,VLOOKUP(EG$5,Kruistabel!$B$6:$F$9,MATCH($C114,Kruistabel!$C$5:$F$5,0)+1,FALSE)+MIN(Kruistabel!$C$15,IF($D114="Ja",Kruistabel!$C$13,0)+IF(EG$6="Ja",Kruistabel!$C$14,0)),"")</f>
        <v>#N/A</v>
      </c>
      <c r="EH114" s="326" t="e">
        <f ca="1">IF(Plananalyse!EH114=1,VLOOKUP(EH$5,Kruistabel!$B$6:$F$9,MATCH($C114,Kruistabel!$C$5:$F$5,0)+1,FALSE)+MIN(Kruistabel!$C$15,IF($D114="Ja",Kruistabel!$C$13,0)+IF(EH$6="Ja",Kruistabel!$C$14,0)),"")</f>
        <v>#REF!</v>
      </c>
      <c r="EI114" s="326" t="e">
        <f ca="1">IF(Plananalyse!EI114=1,VLOOKUP(EI$5,Kruistabel!$B$6:$F$9,MATCH($C114,Kruistabel!$C$5:$F$5,0)+1,FALSE)+MIN(Kruistabel!$C$15,IF($D114="Ja",Kruistabel!$C$13,0)+IF(EI$6="Ja",Kruistabel!$C$14,0)),"")</f>
        <v>#REF!</v>
      </c>
      <c r="EJ114" s="331" t="str">
        <f>IF(Plananalyse!EJ114=1,VLOOKUP(EJ$5,Kruistabel!$B$6:$F$9,MATCH($C114,Kruistabel!$C$5:$F$5,0)+1,FALSE)+MIN(Kruistabel!$C$15,IF($D114="Ja",Kruistabel!$C$13,0)+IF(EJ$6="Ja",Kruistabel!$C$14,0)),"")</f>
        <v/>
      </c>
      <c r="EK114" s="164"/>
      <c r="EL114" s="164"/>
      <c r="EM114" s="164"/>
      <c r="EN114" s="164"/>
    </row>
    <row r="115" spans="1:144" hidden="1">
      <c r="B115" s="1"/>
      <c r="C115" s="168"/>
      <c r="D115" s="168"/>
      <c r="E115" s="29"/>
      <c r="F115" s="171"/>
      <c r="G115" s="170"/>
      <c r="H115" s="170"/>
      <c r="I115" s="170"/>
      <c r="J115" s="170"/>
      <c r="K115" s="170"/>
      <c r="L115" s="170"/>
      <c r="M115" s="170"/>
      <c r="N115" s="170"/>
      <c r="O115" s="170"/>
      <c r="P115" s="170"/>
      <c r="Q115" s="170"/>
      <c r="R115" s="170"/>
      <c r="S115" s="170"/>
      <c r="T115" s="170"/>
      <c r="U115" s="170"/>
      <c r="V115" s="170"/>
      <c r="W115" s="170"/>
      <c r="X115" s="170"/>
      <c r="Y115" s="170"/>
      <c r="Z115" s="170"/>
      <c r="AA115" s="170"/>
      <c r="AB115" s="170"/>
      <c r="AC115" s="170"/>
      <c r="AD115" s="170"/>
      <c r="AE115" s="170"/>
      <c r="AF115" s="170"/>
      <c r="AG115" s="170"/>
      <c r="AH115" s="170"/>
      <c r="AI115" s="170"/>
      <c r="AJ115" s="170"/>
      <c r="AK115" s="170"/>
      <c r="AL115" s="170"/>
      <c r="AM115" s="170"/>
      <c r="AN115" s="171"/>
      <c r="AO115" s="170"/>
      <c r="AP115" s="170"/>
      <c r="AQ115" s="170"/>
      <c r="AR115" s="170"/>
      <c r="AS115" s="170"/>
      <c r="AT115" s="170"/>
      <c r="AU115" s="170"/>
      <c r="AV115" s="170"/>
      <c r="AW115" s="170"/>
      <c r="AX115" s="170"/>
      <c r="AY115" s="171"/>
      <c r="AZ115" s="170"/>
      <c r="BA115" s="170"/>
      <c r="BB115" s="170"/>
      <c r="BC115" s="170"/>
      <c r="BD115" s="170"/>
      <c r="BE115" s="170"/>
      <c r="BF115" s="170"/>
      <c r="BG115" s="170"/>
      <c r="BH115" s="170"/>
      <c r="BI115" s="171"/>
      <c r="BJ115" s="170"/>
      <c r="BK115" s="170"/>
      <c r="BL115" s="170"/>
      <c r="BM115" s="170"/>
      <c r="BN115" s="170"/>
      <c r="BO115" s="170"/>
      <c r="BP115" s="170"/>
      <c r="BQ115" s="170"/>
      <c r="BR115" s="170"/>
      <c r="BS115" s="170"/>
      <c r="BT115" s="171"/>
      <c r="BU115" s="170"/>
      <c r="BV115" s="170"/>
      <c r="BW115" s="170"/>
      <c r="BX115" s="170"/>
      <c r="BY115" s="171"/>
      <c r="BZ115" s="170"/>
      <c r="CA115" s="170"/>
      <c r="CB115" s="170"/>
      <c r="CC115" s="170"/>
      <c r="CD115" s="170"/>
      <c r="CE115" s="170"/>
      <c r="CF115" s="170"/>
      <c r="CG115" s="170"/>
      <c r="CH115" s="170"/>
      <c r="CI115" s="171"/>
      <c r="CJ115" s="170"/>
      <c r="CK115" s="170"/>
      <c r="CL115" s="170"/>
      <c r="CM115" s="170"/>
      <c r="CN115" s="170"/>
      <c r="CO115" s="170"/>
      <c r="CP115" s="170"/>
      <c r="CQ115" s="170"/>
      <c r="CR115" s="170"/>
      <c r="CS115" s="170"/>
      <c r="CT115" s="170"/>
      <c r="CU115" s="170"/>
      <c r="CV115" s="170"/>
      <c r="CW115" s="170"/>
      <c r="CX115" s="170"/>
      <c r="CY115" s="170"/>
      <c r="CZ115" s="170"/>
      <c r="DA115" s="170"/>
      <c r="DB115" s="170"/>
      <c r="DC115" s="170"/>
      <c r="DD115" s="171"/>
      <c r="DE115" s="170"/>
      <c r="DF115" s="170"/>
      <c r="DG115" s="170"/>
      <c r="DH115" s="170"/>
      <c r="DI115" s="170"/>
      <c r="DJ115" s="170"/>
      <c r="DK115" s="170"/>
      <c r="DL115" s="170"/>
      <c r="DM115" s="171"/>
      <c r="DN115" s="170"/>
      <c r="DO115" s="170"/>
      <c r="DP115" s="170"/>
      <c r="DQ115" s="170"/>
      <c r="DR115" s="170"/>
      <c r="DS115" s="170"/>
      <c r="DT115" s="170"/>
      <c r="DU115" s="170"/>
      <c r="DV115" s="170"/>
      <c r="DW115" s="170"/>
      <c r="DX115" s="170"/>
      <c r="DY115" s="171"/>
      <c r="DZ115" s="170"/>
      <c r="EA115" s="170"/>
      <c r="EB115" s="170"/>
      <c r="EC115" s="170"/>
      <c r="ED115" s="171"/>
      <c r="EE115" s="170"/>
      <c r="EF115" s="170"/>
      <c r="EG115" s="170"/>
      <c r="EH115" s="170"/>
      <c r="EI115" s="170"/>
      <c r="EJ115" s="164"/>
      <c r="EK115" s="164"/>
      <c r="EL115" s="164"/>
      <c r="EM115" s="164"/>
      <c r="EN115" s="164"/>
    </row>
    <row r="116" spans="1:144" s="65" customFormat="1" hidden="1">
      <c r="A116" s="53"/>
      <c r="B116" s="338" t="s">
        <v>220</v>
      </c>
      <c r="E116" s="119" t="str">
        <f>IF(AND(D116="laag",$D$3=1),0,_xlfn.IFNA(IF(VLOOKUP($B116,Classificatietabel!$B$6:$H$91,$E$5,FALSE)="Ja",1,0),""))</f>
        <v/>
      </c>
      <c r="G116" s="327"/>
      <c r="H116" s="327"/>
      <c r="I116" s="327"/>
      <c r="J116" s="327"/>
      <c r="K116" s="327"/>
      <c r="L116" s="327"/>
      <c r="M116" s="327"/>
      <c r="N116" s="327"/>
      <c r="O116" s="327"/>
      <c r="P116" s="327"/>
      <c r="Q116" s="327"/>
      <c r="R116" s="327"/>
      <c r="S116" s="327"/>
      <c r="T116" s="327"/>
      <c r="U116" s="327"/>
      <c r="V116" s="327"/>
      <c r="W116" s="327"/>
      <c r="X116" s="327"/>
      <c r="Y116" s="327"/>
      <c r="Z116" s="327"/>
      <c r="AA116" s="327"/>
      <c r="AB116" s="327"/>
      <c r="AC116" s="327"/>
      <c r="AD116" s="327"/>
      <c r="AE116" s="327"/>
      <c r="AF116" s="327"/>
      <c r="AG116" s="327"/>
      <c r="AH116" s="327"/>
      <c r="AI116" s="327"/>
      <c r="AJ116" s="327"/>
      <c r="AK116" s="327"/>
      <c r="AL116" s="327"/>
      <c r="AM116" s="327"/>
      <c r="AN116" s="327"/>
      <c r="AO116" s="327"/>
      <c r="AP116" s="327"/>
      <c r="AQ116" s="327"/>
      <c r="AR116" s="327"/>
      <c r="AS116" s="327"/>
      <c r="AT116" s="327"/>
      <c r="AU116" s="327"/>
      <c r="AV116" s="327"/>
      <c r="AW116" s="327"/>
      <c r="AX116" s="327"/>
      <c r="AY116" s="327"/>
      <c r="AZ116" s="327"/>
      <c r="BA116" s="327"/>
      <c r="BB116" s="327"/>
      <c r="BC116" s="327"/>
      <c r="BD116" s="327"/>
      <c r="BE116" s="327"/>
      <c r="BF116" s="327"/>
      <c r="BG116" s="327"/>
      <c r="BH116" s="327"/>
      <c r="BI116" s="327"/>
      <c r="BJ116" s="327"/>
      <c r="BK116" s="327"/>
      <c r="BL116" s="327"/>
      <c r="BM116" s="327"/>
      <c r="BN116" s="327"/>
      <c r="BO116" s="327"/>
      <c r="BP116" s="327"/>
      <c r="BQ116" s="327"/>
      <c r="BR116" s="327"/>
      <c r="BS116" s="327"/>
      <c r="BU116" s="98"/>
      <c r="BV116" s="328"/>
      <c r="BW116" s="328"/>
      <c r="BX116" s="328"/>
      <c r="BY116" s="327"/>
      <c r="BZ116" s="327"/>
      <c r="CA116" s="327"/>
      <c r="CB116" s="327"/>
      <c r="CC116" s="327"/>
      <c r="CD116" s="327"/>
      <c r="CE116" s="327"/>
      <c r="CF116" s="327"/>
      <c r="CG116" s="327"/>
      <c r="CH116" s="327"/>
      <c r="CJ116" s="327"/>
      <c r="CK116" s="327"/>
      <c r="CL116" s="327"/>
      <c r="CM116" s="327"/>
      <c r="CN116" s="327"/>
      <c r="CO116" s="327"/>
      <c r="CP116" s="327"/>
      <c r="CQ116" s="327"/>
      <c r="CR116" s="327"/>
      <c r="CS116" s="327"/>
      <c r="CT116" s="327"/>
      <c r="CU116" s="327"/>
      <c r="CV116" s="327"/>
      <c r="CW116" s="327"/>
      <c r="CX116" s="327"/>
      <c r="CY116" s="327"/>
      <c r="CZ116" s="327"/>
      <c r="DA116" s="327"/>
      <c r="DB116" s="327"/>
      <c r="DC116" s="327"/>
      <c r="DD116" s="327"/>
      <c r="DE116" s="327"/>
      <c r="DF116" s="327"/>
      <c r="DG116" s="327"/>
      <c r="DH116" s="327"/>
      <c r="DI116" s="327"/>
      <c r="DJ116" s="327"/>
      <c r="DK116" s="327"/>
      <c r="DL116" s="327"/>
      <c r="DM116" s="327"/>
      <c r="DN116" s="327"/>
      <c r="DO116" s="327"/>
      <c r="DP116" s="327"/>
      <c r="DQ116" s="327"/>
      <c r="DR116" s="327"/>
      <c r="DS116" s="327"/>
      <c r="DT116" s="327"/>
      <c r="DU116" s="327"/>
      <c r="DV116" s="327"/>
      <c r="DW116" s="327"/>
      <c r="DX116" s="327"/>
      <c r="DY116" s="327"/>
      <c r="DZ116" s="327"/>
      <c r="EA116" s="327"/>
      <c r="EB116" s="327"/>
      <c r="EC116" s="327"/>
      <c r="ED116" s="327"/>
      <c r="EE116" s="327"/>
      <c r="EF116" s="327"/>
      <c r="EG116" s="327"/>
      <c r="EH116" s="327"/>
      <c r="EI116" s="327"/>
      <c r="EJ116" s="327"/>
    </row>
    <row r="117" spans="1:144" hidden="1">
      <c r="B117" s="337" t="s">
        <v>221</v>
      </c>
      <c r="C117" s="160" t="str">
        <f>_xlfn.IFNA(VLOOKUP($B117,Classificatietabel!$B$6:$I$91,C$7,FALSE),"")</f>
        <v/>
      </c>
      <c r="D117" s="160" t="str">
        <f>_xlfn.IFNA(VLOOKUP($B117,Classificatietabel!$B$6:$I$91,D$7,FALSE),"")</f>
        <v/>
      </c>
      <c r="E117" s="119" t="str">
        <f>IF(AND(D117="laag",$D$3=1),0,_xlfn.IFNA(IF(VLOOKUP($B117,Classificatietabel!$B$6:$H$91,$E$5,FALSE)="Ja",1,0),""))</f>
        <v/>
      </c>
      <c r="F117" s="163"/>
      <c r="G117" s="326" t="e">
        <f>IF(Plananalyse!G117=1,VLOOKUP(G$5,Kruistabel!$B$6:$F$9,MATCH($C117,Kruistabel!$C$5:$F$5,0)+1,FALSE)+MIN(Kruistabel!$C$15,IF($D117="Ja",Kruistabel!$C$13,0)+IF(G$6="Ja",Kruistabel!$C$14,0)),"")</f>
        <v>#N/A</v>
      </c>
      <c r="H117" s="326" t="e">
        <f>IF(Plananalyse!H117=1,VLOOKUP(H$5,Kruistabel!$B$6:$F$9,MATCH($C117,Kruistabel!$C$5:$F$5,0)+1,FALSE)+MIN(Kruistabel!$C$15,IF($D117="Ja",Kruistabel!$C$13,0)+IF(H$6="Ja",Kruistabel!$C$14,0)),"")</f>
        <v>#N/A</v>
      </c>
      <c r="I117" s="326" t="e">
        <f>IF(Plananalyse!I117=1,VLOOKUP(I$5,Kruistabel!$B$6:$F$9,MATCH($C117,Kruistabel!$C$5:$F$5,0)+1,FALSE)+MIN(Kruistabel!$C$15,IF($D117="Ja",Kruistabel!$C$13,0)+IF(I$6="Ja",Kruistabel!$C$14,0)),"")</f>
        <v>#N/A</v>
      </c>
      <c r="J117" s="326" t="e">
        <f>IF(Plananalyse!J117=1,VLOOKUP(J$5,Kruistabel!$B$6:$F$9,MATCH($C117,Kruistabel!$C$5:$F$5,0)+1,FALSE)+MIN(Kruistabel!$C$15,IF($D117="Ja",Kruistabel!$C$13,0)+IF(J$6="Ja",Kruistabel!$C$14,0)),"")</f>
        <v>#N/A</v>
      </c>
      <c r="K117" s="326" t="e">
        <f>IF(Plananalyse!K117=1,VLOOKUP(K$5,Kruistabel!$B$6:$F$9,MATCH($C117,Kruistabel!$C$5:$F$5,0)+1,FALSE)+MIN(Kruistabel!$C$15,IF($D117="Ja",Kruistabel!$C$13,0)+IF(K$6="Ja",Kruistabel!$C$14,0)),"")</f>
        <v>#N/A</v>
      </c>
      <c r="L117" s="326" t="e">
        <f>IF(Plananalyse!L117=1,VLOOKUP(L$5,Kruistabel!$B$6:$F$9,MATCH($C117,Kruistabel!$C$5:$F$5,0)+1,FALSE)+MIN(Kruistabel!$C$15,IF($D117="Ja",Kruistabel!$C$13,0)+IF(L$6="Ja",Kruistabel!$C$14,0)),"")</f>
        <v>#N/A</v>
      </c>
      <c r="M117" s="326" t="e">
        <f>IF(Plananalyse!M117=1,VLOOKUP(M$5,Kruistabel!$B$6:$F$9,MATCH($C117,Kruistabel!$C$5:$F$5,0)+1,FALSE)+MIN(Kruistabel!$C$15,IF($D117="Ja",Kruistabel!$C$13,0)+IF(M$6="Ja",Kruistabel!$C$14,0)),"")</f>
        <v>#N/A</v>
      </c>
      <c r="N117" s="326" t="e">
        <f>IF(Plananalyse!N117=1,VLOOKUP(N$5,Kruistabel!$B$6:$F$9,MATCH($C117,Kruistabel!$C$5:$F$5,0)+1,FALSE)+MIN(Kruistabel!$C$15,IF($D117="Ja",Kruistabel!$C$13,0)+IF(N$6="Ja",Kruistabel!$C$14,0)),"")</f>
        <v>#N/A</v>
      </c>
      <c r="O117" s="326" t="e">
        <f>IF(Plananalyse!O117=1,VLOOKUP(O$5,Kruistabel!$B$6:$F$9,MATCH($C117,Kruistabel!$C$5:$F$5,0)+1,FALSE)+MIN(Kruistabel!$C$15,IF($D117="Ja",Kruistabel!$C$13,0)+IF(O$6="Ja",Kruistabel!$C$14,0)),"")</f>
        <v>#N/A</v>
      </c>
      <c r="P117" s="326" t="e">
        <f>IF(Plananalyse!P117=1,VLOOKUP(P$5,Kruistabel!$B$6:$F$9,MATCH($C117,Kruistabel!$C$5:$F$5,0)+1,FALSE)+MIN(Kruistabel!$C$15,IF($D117="Ja",Kruistabel!$C$13,0)+IF(P$6="Ja",Kruistabel!$C$14,0)),"")</f>
        <v>#N/A</v>
      </c>
      <c r="Q117" s="326" t="e">
        <f>IF(Plananalyse!Q117=1,VLOOKUP(Q$5,Kruistabel!$B$6:$F$9,MATCH($C117,Kruistabel!$C$5:$F$5,0)+1,FALSE)+MIN(Kruistabel!$C$15,IF($D117="Ja",Kruistabel!$C$13,0)+IF(Q$6="Ja",Kruistabel!$C$14,0)),"")</f>
        <v>#N/A</v>
      </c>
      <c r="R117" s="326" t="e">
        <f>IF(Plananalyse!R117=1,VLOOKUP(R$5,Kruistabel!$B$6:$F$9,MATCH($C117,Kruistabel!$C$5:$F$5,0)+1,FALSE)+MIN(Kruistabel!$C$15,IF($D117="Ja",Kruistabel!$C$13,0)+IF(R$6="Ja",Kruistabel!$C$14,0)),"")</f>
        <v>#N/A</v>
      </c>
      <c r="S117" s="326" t="e">
        <f>IF(Plananalyse!S117=1,VLOOKUP(S$5,Kruistabel!$B$6:$F$9,MATCH($C117,Kruistabel!$C$5:$F$5,0)+1,FALSE)+MIN(Kruistabel!$C$15,IF($D117="Ja",Kruistabel!$C$13,0)+IF(S$6="Ja",Kruistabel!$C$14,0)),"")</f>
        <v>#N/A</v>
      </c>
      <c r="T117" s="326" t="e">
        <f>IF(Plananalyse!T117=1,VLOOKUP(T$5,Kruistabel!$B$6:$F$9,MATCH($C117,Kruistabel!$C$5:$F$5,0)+1,FALSE)+MIN(Kruistabel!$C$15,IF($D117="Ja",Kruistabel!$C$13,0)+IF(T$6="Ja",Kruistabel!$C$14,0)),"")</f>
        <v>#N/A</v>
      </c>
      <c r="U117" s="326" t="e">
        <f>IF(Plananalyse!U117=1,VLOOKUP(U$5,Kruistabel!$B$6:$F$9,MATCH($C117,Kruistabel!$C$5:$F$5,0)+1,FALSE)+MIN(Kruistabel!$C$15,IF($D117="Ja",Kruistabel!$C$13,0)+IF(U$6="Ja",Kruistabel!$C$14,0)),"")</f>
        <v>#N/A</v>
      </c>
      <c r="V117" s="326" t="e">
        <f>IF(Plananalyse!V117=1,VLOOKUP(V$5,Kruistabel!$B$6:$F$9,MATCH($C117,Kruistabel!$C$5:$F$5,0)+1,FALSE)+MIN(Kruistabel!$C$15,IF($D117="Ja",Kruistabel!$C$13,0)+IF(V$6="Ja",Kruistabel!$C$14,0)),"")</f>
        <v>#N/A</v>
      </c>
      <c r="W117" s="326" t="e">
        <f>IF(Plananalyse!W117=1,VLOOKUP(W$5,Kruistabel!$B$6:$F$9,MATCH($C117,Kruistabel!$C$5:$F$5,0)+1,FALSE)+MIN(Kruistabel!$C$15,IF($D117="Ja",Kruistabel!$C$13,0)+IF(W$6="Ja",Kruistabel!$C$14,0)),"")</f>
        <v>#N/A</v>
      </c>
      <c r="X117" s="326" t="e">
        <f>IF(Plananalyse!X117=1,VLOOKUP(X$5,Kruistabel!$B$6:$F$9,MATCH($C117,Kruistabel!$C$5:$F$5,0)+1,FALSE)+MIN(Kruistabel!$C$15,IF($D117="Ja",Kruistabel!$C$13,0)+IF(X$6="Ja",Kruistabel!$C$14,0)),"")</f>
        <v>#N/A</v>
      </c>
      <c r="Y117" s="326" t="e">
        <f>IF(Plananalyse!Y117=1,VLOOKUP(Y$5,Kruistabel!$B$6:$F$9,MATCH($C117,Kruistabel!$C$5:$F$5,0)+1,FALSE)+MIN(Kruistabel!$C$15,IF($D117="Ja",Kruistabel!$C$13,0)+IF(Y$6="Ja",Kruistabel!$C$14,0)),"")</f>
        <v>#N/A</v>
      </c>
      <c r="Z117" s="326" t="e">
        <f>IF(Plananalyse!Z117=1,VLOOKUP(Z$5,Kruistabel!$B$6:$F$9,MATCH($C117,Kruistabel!$C$5:$F$5,0)+1,FALSE)+MIN(Kruistabel!$C$15,IF($D117="Ja",Kruistabel!$C$13,0)+IF(Z$6="Ja",Kruistabel!$C$14,0)),"")</f>
        <v>#N/A</v>
      </c>
      <c r="AA117" s="326" t="e">
        <f>IF(Plananalyse!AA117=1,VLOOKUP(AA$5,Kruistabel!$B$6:$F$9,MATCH($C117,Kruistabel!$C$5:$F$5,0)+1,FALSE)+MIN(Kruistabel!$C$15,IF($D117="Ja",Kruistabel!$C$13,0)+IF(AA$6="Ja",Kruistabel!$C$14,0)),"")</f>
        <v>#N/A</v>
      </c>
      <c r="AB117" s="326" t="e">
        <f>IF(Plananalyse!AB117=1,VLOOKUP(AB$5,Kruistabel!$B$6:$F$9,MATCH($C117,Kruistabel!$C$5:$F$5,0)+1,FALSE)+MIN(Kruistabel!$C$15,IF($D117="Ja",Kruistabel!$C$13,0)+IF(AB$6="Ja",Kruistabel!$C$14,0)),"")</f>
        <v>#N/A</v>
      </c>
      <c r="AC117" s="326" t="e">
        <f>IF(Plananalyse!AC117=1,VLOOKUP(AC$5,Kruistabel!$B$6:$F$9,MATCH($C117,Kruistabel!$C$5:$F$5,0)+1,FALSE)+MIN(Kruistabel!$C$15,IF($D117="Ja",Kruistabel!$C$13,0)+IF(AC$6="Ja",Kruistabel!$C$14,0)),"")</f>
        <v>#N/A</v>
      </c>
      <c r="AD117" s="326" t="e">
        <f>IF(Plananalyse!AD117=1,VLOOKUP(AD$5,Kruistabel!$B$6:$F$9,MATCH($C117,Kruistabel!$C$5:$F$5,0)+1,FALSE)+MIN(Kruistabel!$C$15,IF($D117="Ja",Kruistabel!$C$13,0)+IF(AD$6="Ja",Kruistabel!$C$14,0)),"")</f>
        <v>#N/A</v>
      </c>
      <c r="AE117" s="326" t="e">
        <f>IF(Plananalyse!AE117=1,VLOOKUP(AE$5,Kruistabel!$B$6:$F$9,MATCH($C117,Kruistabel!$C$5:$F$5,0)+1,FALSE)+MIN(Kruistabel!$C$15,IF($D117="Ja",Kruistabel!$C$13,0)+IF(AE$6="Ja",Kruistabel!$C$14,0)),"")</f>
        <v>#N/A</v>
      </c>
      <c r="AF117" s="326" t="e">
        <f>IF(Plananalyse!AF117=1,VLOOKUP(AF$5,Kruistabel!$B$6:$F$9,MATCH($C117,Kruistabel!$C$5:$F$5,0)+1,FALSE)+MIN(Kruistabel!$C$15,IF($D117="Ja",Kruistabel!$C$13,0)+IF(AF$6="Ja",Kruistabel!$C$14,0)),"")</f>
        <v>#N/A</v>
      </c>
      <c r="AG117" s="326" t="e">
        <f>IF(Plananalyse!AG117=1,VLOOKUP(AG$5,Kruistabel!$B$6:$F$9,MATCH($C117,Kruistabel!$C$5:$F$5,0)+1,FALSE)+MIN(Kruistabel!$C$15,IF($D117="Ja",Kruistabel!$C$13,0)+IF(AG$6="Ja",Kruistabel!$C$14,0)),"")</f>
        <v>#N/A</v>
      </c>
      <c r="AH117" s="326" t="e">
        <f>IF(Plananalyse!AH117=1,VLOOKUP(AH$5,Kruistabel!$B$6:$F$9,MATCH($C117,Kruistabel!$C$5:$F$5,0)+1,FALSE)+MIN(Kruistabel!$C$15,IF($D117="Ja",Kruistabel!$C$13,0)+IF(AH$6="Ja",Kruistabel!$C$14,0)),"")</f>
        <v>#N/A</v>
      </c>
      <c r="AI117" s="326" t="e">
        <f>IF(Plananalyse!AI117=1,VLOOKUP(AI$5,Kruistabel!$B$6:$F$9,MATCH($C117,Kruistabel!$C$5:$F$5,0)+1,FALSE)+MIN(Kruistabel!$C$15,IF($D117="Ja",Kruistabel!$C$13,0)+IF(AI$6="Ja",Kruistabel!$C$14,0)),"")</f>
        <v>#N/A</v>
      </c>
      <c r="AJ117" s="326" t="e">
        <f>IF(Plananalyse!AJ117=1,VLOOKUP(AJ$5,Kruistabel!$B$6:$F$9,MATCH($C117,Kruistabel!$C$5:$F$5,0)+1,FALSE)+MIN(Kruistabel!$C$15,IF($D117="Ja",Kruistabel!$C$13,0)+IF(AJ$6="Ja",Kruistabel!$C$14,0)),"")</f>
        <v>#N/A</v>
      </c>
      <c r="AK117" s="326" t="e">
        <f>IF(Plananalyse!AK117=1,VLOOKUP(AK$5,Kruistabel!$B$6:$F$9,MATCH($C117,Kruistabel!$C$5:$F$5,0)+1,FALSE)+MIN(Kruistabel!$C$15,IF($D117="Ja",Kruistabel!$C$13,0)+IF(AK$6="Ja",Kruistabel!$C$14,0)),"")</f>
        <v>#N/A</v>
      </c>
      <c r="AL117" s="326" t="e">
        <f>IF(Plananalyse!AL117=1,VLOOKUP(AL$5,Kruistabel!$B$6:$F$9,MATCH($C117,Kruistabel!$C$5:$F$5,0)+1,FALSE)+MIN(Kruistabel!$C$15,IF($D117="Ja",Kruistabel!$C$13,0)+IF(AL$6="Ja",Kruistabel!$C$14,0)),"")</f>
        <v>#N/A</v>
      </c>
      <c r="AM117" s="326" t="e">
        <f>IF(Plananalyse!AM117=1,VLOOKUP(AM$5,Kruistabel!$B$6:$F$9,MATCH($C117,Kruistabel!$C$5:$F$5,0)+1,FALSE)+MIN(Kruistabel!$C$15,IF($D117="Ja",Kruistabel!$C$13,0)+IF(AM$6="Ja",Kruistabel!$C$14,0)),"")</f>
        <v>#N/A</v>
      </c>
      <c r="AN117" s="327"/>
      <c r="AO117" s="326" t="e">
        <f>IF(Plananalyse!AO117=1,VLOOKUP(AO$5,Kruistabel!$B$6:$F$9,MATCH($C117,Kruistabel!$C$5:$F$5,0)+1,FALSE)+MIN(Kruistabel!$C$15,IF($D117="Ja",Kruistabel!$C$13,0)+IF(AO$6="Ja",Kruistabel!$C$14,0)),"")</f>
        <v>#N/A</v>
      </c>
      <c r="AP117" s="326" t="e">
        <f>IF(Plananalyse!AP117=1,VLOOKUP(AP$5,Kruistabel!$B$6:$F$9,MATCH($C117,Kruistabel!$C$5:$F$5,0)+1,FALSE)+MIN(Kruistabel!$C$15,IF($D117="Ja",Kruistabel!$C$13,0)+IF(AP$6="Ja",Kruistabel!$C$14,0)),"")</f>
        <v>#N/A</v>
      </c>
      <c r="AQ117" s="326" t="e">
        <f>IF(Plananalyse!AQ117=1,VLOOKUP(AQ$5,Kruistabel!$B$6:$F$9,MATCH($C117,Kruistabel!$C$5:$F$5,0)+1,FALSE)+MIN(Kruistabel!$C$15,IF($D117="Ja",Kruistabel!$C$13,0)+IF(AQ$6="Ja",Kruistabel!$C$14,0)),"")</f>
        <v>#N/A</v>
      </c>
      <c r="AR117" s="326" t="e">
        <f>IF(Plananalyse!AR117=1,VLOOKUP(AR$5,Kruistabel!$B$6:$F$9,MATCH($C117,Kruistabel!$C$5:$F$5,0)+1,FALSE)+MIN(Kruistabel!$C$15,IF($D117="Ja",Kruistabel!$C$13,0)+IF(AR$6="Ja",Kruistabel!$C$14,0)),"")</f>
        <v>#N/A</v>
      </c>
      <c r="AS117" s="326" t="e">
        <f>IF(Plananalyse!AS117=1,VLOOKUP(AS$5,Kruistabel!$B$6:$F$9,MATCH($C117,Kruistabel!$C$5:$F$5,0)+1,FALSE)+MIN(Kruistabel!$C$15,IF($D117="Ja",Kruistabel!$C$13,0)+IF(AS$6="Ja",Kruistabel!$C$14,0)),"")</f>
        <v>#N/A</v>
      </c>
      <c r="AT117" s="326" t="e">
        <f>IF(Plananalyse!AT117=1,VLOOKUP(AT$5,Kruistabel!$B$6:$F$9,MATCH($C117,Kruistabel!$C$5:$F$5,0)+1,FALSE)+MIN(Kruistabel!$C$15,IF($D117="Ja",Kruistabel!$C$13,0)+IF(AT$6="Ja",Kruistabel!$C$14,0)),"")</f>
        <v>#N/A</v>
      </c>
      <c r="AU117" s="326" t="e">
        <f>IF(Plananalyse!AU117=1,VLOOKUP(AU$5,Kruistabel!$B$6:$F$9,MATCH($C117,Kruistabel!$C$5:$F$5,0)+1,FALSE)+MIN(Kruistabel!$C$15,IF($D117="Ja",Kruistabel!$C$13,0)+IF(AU$6="Ja",Kruistabel!$C$14,0)),"")</f>
        <v>#N/A</v>
      </c>
      <c r="AV117" s="326" t="e">
        <f>IF(Plananalyse!AV117=1,VLOOKUP(AV$5,Kruistabel!$B$6:$F$9,MATCH($C117,Kruistabel!$C$5:$F$5,0)+1,FALSE)+MIN(Kruistabel!$C$15,IF($D117="Ja",Kruistabel!$C$13,0)+IF(AV$6="Ja",Kruistabel!$C$14,0)),"")</f>
        <v>#N/A</v>
      </c>
      <c r="AW117" s="326" t="e">
        <f>IF(Plananalyse!AW117=1,VLOOKUP(AW$5,Kruistabel!$B$6:$F$9,MATCH($C117,Kruistabel!$C$5:$F$5,0)+1,FALSE)+MIN(Kruistabel!$C$15,IF($D117="Ja",Kruistabel!$C$13,0)+IF(AW$6="Ja",Kruistabel!$C$14,0)),"")</f>
        <v>#N/A</v>
      </c>
      <c r="AX117" s="326" t="e">
        <f>IF(Plananalyse!AX117=1,VLOOKUP(AX$5,Kruistabel!$B$6:$F$9,MATCH($C117,Kruistabel!$C$5:$F$5,0)+1,FALSE)+MIN(Kruistabel!$C$15,IF($D117="Ja",Kruistabel!$C$13,0)+IF(AX$6="Ja",Kruistabel!$C$14,0)),"")</f>
        <v>#N/A</v>
      </c>
      <c r="AY117" s="327"/>
      <c r="AZ117" s="326" t="e">
        <f>IF(Plananalyse!AZ117=1,VLOOKUP(AZ$5,Kruistabel!$B$6:$F$9,MATCH($C117,Kruistabel!$C$5:$F$5,0)+1,FALSE)+MIN(Kruistabel!$C$15,IF($D117="Ja",Kruistabel!$C$13,0)+IF(AZ$6="Ja",Kruistabel!$C$14,0)),"")</f>
        <v>#N/A</v>
      </c>
      <c r="BA117" s="326" t="e">
        <f>IF(Plananalyse!BA117=1,VLOOKUP(BA$5,Kruistabel!$B$6:$F$9,MATCH($C117,Kruistabel!$C$5:$F$5,0)+1,FALSE)+MIN(Kruistabel!$C$15,IF($D117="Ja",Kruistabel!$C$13,0)+IF(BA$6="Ja",Kruistabel!$C$14,0)),"")</f>
        <v>#N/A</v>
      </c>
      <c r="BB117" s="326" t="e">
        <f>IF(Plananalyse!BB117=1,VLOOKUP(BB$5,Kruistabel!$B$6:$F$9,MATCH($C117,Kruistabel!$C$5:$F$5,0)+1,FALSE)+MIN(Kruistabel!$C$15,IF($D117="Ja",Kruistabel!$C$13,0)+IF(BB$6="Ja",Kruistabel!$C$14,0)),"")</f>
        <v>#N/A</v>
      </c>
      <c r="BC117" s="326" t="e">
        <f>IF(Plananalyse!BC117=1,VLOOKUP(BC$5,Kruistabel!$B$6:$F$9,MATCH($C117,Kruistabel!$C$5:$F$5,0)+1,FALSE)+MIN(Kruistabel!$C$15,IF($D117="Ja",Kruistabel!$C$13,0)+IF(BC$6="Ja",Kruistabel!$C$14,0)),"")</f>
        <v>#N/A</v>
      </c>
      <c r="BD117" s="326" t="e">
        <f>IF(Plananalyse!BD117=1,VLOOKUP(BD$5,Kruistabel!$B$6:$F$9,MATCH($C117,Kruistabel!$C$5:$F$5,0)+1,FALSE)+MIN(Kruistabel!$C$15,IF($D117="Ja",Kruistabel!$C$13,0)+IF(BD$6="Ja",Kruistabel!$C$14,0)),"")</f>
        <v>#N/A</v>
      </c>
      <c r="BE117" s="326" t="e">
        <f>IF(Plananalyse!BE117=1,VLOOKUP(BE$5,Kruistabel!$B$6:$F$9,MATCH($C117,Kruistabel!$C$5:$F$5,0)+1,FALSE)+MIN(Kruistabel!$C$15,IF($D117="Ja",Kruistabel!$C$13,0)+IF(BE$6="Ja",Kruistabel!$C$14,0)),"")</f>
        <v>#N/A</v>
      </c>
      <c r="BF117" s="326" t="e">
        <f>IF(Plananalyse!BF117=1,VLOOKUP(BF$5,Kruistabel!$B$6:$F$9,MATCH($C117,Kruistabel!$C$5:$F$5,0)+1,FALSE)+MIN(Kruistabel!$C$15,IF($D117="Ja",Kruistabel!$C$13,0)+IF(BF$6="Ja",Kruistabel!$C$14,0)),"")</f>
        <v>#N/A</v>
      </c>
      <c r="BG117" s="326" t="e">
        <f>IF(Plananalyse!BG117=1,VLOOKUP(BG$5,Kruistabel!$B$6:$F$9,MATCH($C117,Kruistabel!$C$5:$F$5,0)+1,FALSE)+MIN(Kruistabel!$C$15,IF($D117="Ja",Kruistabel!$C$13,0)+IF(BG$6="Ja",Kruistabel!$C$14,0)),"")</f>
        <v>#N/A</v>
      </c>
      <c r="BH117" s="326" t="e">
        <f>IF(Plananalyse!BH117=1,VLOOKUP(BH$5,Kruistabel!$B$6:$F$9,MATCH($C117,Kruistabel!$C$5:$F$5,0)+1,FALSE)+MIN(Kruistabel!$C$15,IF($D117="Ja",Kruistabel!$C$13,0)+IF(BH$6="Ja",Kruistabel!$C$14,0)),"")</f>
        <v>#N/A</v>
      </c>
      <c r="BI117" s="327"/>
      <c r="BJ117" s="326" t="e">
        <f>IF(Plananalyse!BJ117=1,VLOOKUP(BJ$5,Kruistabel!$B$6:$F$9,MATCH($C117,Kruistabel!$C$5:$F$5,0)+1,FALSE)+MIN(Kruistabel!$C$15,IF($D117="Ja",Kruistabel!$C$13,0)+IF(BJ$6="Ja",Kruistabel!$C$14,0)),"")</f>
        <v>#N/A</v>
      </c>
      <c r="BK117" s="326" t="e">
        <f>IF(Plananalyse!BK117=1,VLOOKUP(BK$5,Kruistabel!$B$6:$F$9,MATCH($C117,Kruistabel!$C$5:$F$5,0)+1,FALSE)+MIN(Kruistabel!$C$15,IF($D117="Ja",Kruistabel!$C$13,0)+IF(BK$6="Ja",Kruistabel!$C$14,0)),"")</f>
        <v>#N/A</v>
      </c>
      <c r="BL117" s="326" t="e">
        <f>IF(Plananalyse!BL117=1,VLOOKUP(BL$5,Kruistabel!$B$6:$F$9,MATCH($C117,Kruistabel!$C$5:$F$5,0)+1,FALSE)+MIN(Kruistabel!$C$15,IF($D117="Ja",Kruistabel!$C$13,0)+IF(BL$6="Ja",Kruistabel!$C$14,0)),"")</f>
        <v>#N/A</v>
      </c>
      <c r="BM117" s="326" t="e">
        <f>IF(Plananalyse!BM117=1,VLOOKUP(BM$5,Kruistabel!$B$6:$F$9,MATCH($C117,Kruistabel!$C$5:$F$5,0)+1,FALSE)+MIN(Kruistabel!$C$15,IF($D117="Ja",Kruistabel!$C$13,0)+IF(BM$6="Ja",Kruistabel!$C$14,0)),"")</f>
        <v>#N/A</v>
      </c>
      <c r="BN117" s="326" t="e">
        <f>IF(Plananalyse!BN117=1,VLOOKUP(BN$5,Kruistabel!$B$6:$F$9,MATCH($C117,Kruistabel!$C$5:$F$5,0)+1,FALSE)+MIN(Kruistabel!$C$15,IF($D117="Ja",Kruistabel!$C$13,0)+IF(BN$6="Ja",Kruistabel!$C$14,0)),"")</f>
        <v>#N/A</v>
      </c>
      <c r="BO117" s="326" t="e">
        <f>IF(Plananalyse!BO117=1,VLOOKUP(BO$5,Kruistabel!$B$6:$F$9,MATCH($C117,Kruistabel!$C$5:$F$5,0)+1,FALSE)+MIN(Kruistabel!$C$15,IF($D117="Ja",Kruistabel!$C$13,0)+IF(BO$6="Ja",Kruistabel!$C$14,0)),"")</f>
        <v>#N/A</v>
      </c>
      <c r="BP117" s="326" t="e">
        <f>IF(Plananalyse!BP117=1,VLOOKUP(BP$5,Kruistabel!$B$6:$F$9,MATCH($C117,Kruistabel!$C$5:$F$5,0)+1,FALSE)+MIN(Kruistabel!$C$15,IF($D117="Ja",Kruistabel!$C$13,0)+IF(BP$6="Ja",Kruistabel!$C$14,0)),"")</f>
        <v>#N/A</v>
      </c>
      <c r="BQ117" s="326" t="e">
        <f>IF(Plananalyse!BQ117=1,VLOOKUP(BQ$5,Kruistabel!$B$6:$F$9,MATCH($C117,Kruistabel!$C$5:$F$5,0)+1,FALSE)+MIN(Kruistabel!$C$15,IF($D117="Ja",Kruistabel!$C$13,0)+IF(BQ$6="Ja",Kruistabel!$C$14,0)),"")</f>
        <v>#N/A</v>
      </c>
      <c r="BR117" s="326" t="e">
        <f>IF(Plananalyse!BR117=1,VLOOKUP(BR$5,Kruistabel!$B$6:$F$9,MATCH($C117,Kruistabel!$C$5:$F$5,0)+1,FALSE)+MIN(Kruistabel!$C$15,IF($D117="Ja",Kruistabel!$C$13,0)+IF(BR$6="Ja",Kruistabel!$C$14,0)),"")</f>
        <v>#REF!</v>
      </c>
      <c r="BS117" s="326" t="e">
        <f>IF(Plananalyse!BS117=1,VLOOKUP(BS$5,Kruistabel!$B$6:$F$9,MATCH($C117,Kruistabel!$C$5:$F$5,0)+1,FALSE)+MIN(Kruistabel!$C$15,IF($D117="Ja",Kruistabel!$C$13,0)+IF(BS$6="Ja",Kruistabel!$C$14,0)),"")</f>
        <v>#REF!</v>
      </c>
      <c r="BT117" s="65"/>
      <c r="BU117" s="231" t="e">
        <f>IF(Plananalyse!BU117=1,VLOOKUP(BU$5,Kruistabel!$B$6:$F$9,MATCH($C117,Kruistabel!$C$5:$F$5,0)+1,FALSE)+MIN(Kruistabel!$C$15,IF($D117="Ja",Kruistabel!$C$13,0)+IF(BU$6="Ja",Kruistabel!$C$14,0)),"")</f>
        <v>#N/A</v>
      </c>
      <c r="BV117" s="326" t="e">
        <f>IF(Plananalyse!BV117=1,VLOOKUP(BV$5,Kruistabel!$B$6:$F$9,MATCH($C117,Kruistabel!$C$5:$F$5,0)+1,FALSE)+MIN(Kruistabel!$C$15,IF($D117="Ja",Kruistabel!$C$13,0)+IF(BV$6="Ja",Kruistabel!$C$14,0)),"")</f>
        <v>#N/A</v>
      </c>
      <c r="BW117" s="326" t="e">
        <f>IF(Plananalyse!BW117=1,VLOOKUP(BW$5,Kruistabel!$B$6:$F$9,MATCH($C117,Kruistabel!$C$5:$F$5,0)+1,FALSE)+MIN(Kruistabel!$C$15,IF($D117="Ja",Kruistabel!$C$13,0)+IF(BW$6="Ja",Kruistabel!$C$14,0)),"")</f>
        <v>#N/A</v>
      </c>
      <c r="BX117" s="326" t="e">
        <f>IF(Plananalyse!BX117=1,VLOOKUP(BX$5,Kruistabel!$B$6:$F$9,MATCH($C117,Kruistabel!$C$5:$F$5,0)+1,FALSE)+MIN(Kruistabel!$C$15,IF($D117="Ja",Kruistabel!$C$13,0)+IF(BX$6="Ja",Kruistabel!$C$14,0)),"")</f>
        <v>#N/A</v>
      </c>
      <c r="BY117" s="327"/>
      <c r="BZ117" s="326" t="e">
        <f>IF(Plananalyse!BZ117=1,VLOOKUP(BZ$5,Kruistabel!$B$6:$F$9,MATCH($C117,Kruistabel!$C$5:$F$5,0)+1,FALSE)+MIN(Kruistabel!$C$15,IF($D117="Ja",Kruistabel!$C$13,0)+IF(BZ$6="Ja",Kruistabel!$C$14,0)),"")</f>
        <v>#N/A</v>
      </c>
      <c r="CA117" s="326" t="e">
        <f>IF(Plananalyse!CA117=1,VLOOKUP(CA$5,Kruistabel!$B$6:$F$9,MATCH($C117,Kruistabel!$C$5:$F$5,0)+1,FALSE)+MIN(Kruistabel!$C$15,IF($D117="Ja",Kruistabel!$C$13,0)+IF(CA$6="Ja",Kruistabel!$C$14,0)),"")</f>
        <v>#N/A</v>
      </c>
      <c r="CB117" s="326" t="e">
        <f>IF(Plananalyse!CB117=1,VLOOKUP(CB$5,Kruistabel!$B$6:$F$9,MATCH($C117,Kruistabel!$C$5:$F$5,0)+1,FALSE)+MIN(Kruistabel!$C$15,IF($D117="Ja",Kruistabel!$C$13,0)+IF(CB$6="Ja",Kruistabel!$C$14,0)),"")</f>
        <v>#N/A</v>
      </c>
      <c r="CC117" s="326" t="e">
        <f>IF(Plananalyse!CC117=1,VLOOKUP(CC$5,Kruistabel!$B$6:$F$9,MATCH($C117,Kruistabel!$C$5:$F$5,0)+1,FALSE)+MIN(Kruistabel!$C$15,IF($D117="Ja",Kruistabel!$C$13,0)+IF(CC$6="Ja",Kruistabel!$C$14,0)),"")</f>
        <v>#N/A</v>
      </c>
      <c r="CD117" s="326" t="e">
        <f>IF(Plananalyse!CD117=1,VLOOKUP(CD$5,Kruistabel!$B$6:$F$9,MATCH($C117,Kruistabel!$C$5:$F$5,0)+1,FALSE)+MIN(Kruistabel!$C$15,IF($D117="Ja",Kruistabel!$C$13,0)+IF(CD$6="Ja",Kruistabel!$C$14,0)),"")</f>
        <v>#N/A</v>
      </c>
      <c r="CE117" s="326" t="e">
        <f>IF(Plananalyse!CE117=1,VLOOKUP(CE$5,Kruistabel!$B$6:$F$9,MATCH($C117,Kruistabel!$C$5:$F$5,0)+1,FALSE)+MIN(Kruistabel!$C$15,IF($D117="Ja",Kruistabel!$C$13,0)+IF(CE$6="Ja",Kruistabel!$C$14,0)),"")</f>
        <v>#N/A</v>
      </c>
      <c r="CF117" s="326" t="e">
        <f>IF(Plananalyse!CF117=1,VLOOKUP(CF$5,Kruistabel!$B$6:$F$9,MATCH($C117,Kruistabel!$C$5:$F$5,0)+1,FALSE)+MIN(Kruistabel!$C$15,IF($D117="Ja",Kruistabel!$C$13,0)+IF(CF$6="Ja",Kruistabel!$C$14,0)),"")</f>
        <v>#N/A</v>
      </c>
      <c r="CG117" s="326" t="e">
        <f>IF(Plananalyse!CG117=1,VLOOKUP(CG$5,Kruistabel!$B$6:$F$9,MATCH($C117,Kruistabel!$C$5:$F$5,0)+1,FALSE)+MIN(Kruistabel!$C$15,IF($D117="Ja",Kruistabel!$C$13,0)+IF(CG$6="Ja",Kruistabel!$C$14,0)),"")</f>
        <v>#REF!</v>
      </c>
      <c r="CH117" s="326" t="e">
        <f>IF(Plananalyse!CH117=1,VLOOKUP(CH$5,Kruistabel!$B$6:$F$9,MATCH($C117,Kruistabel!$C$5:$F$5,0)+1,FALSE)+MIN(Kruistabel!$C$15,IF($D117="Ja",Kruistabel!$C$13,0)+IF(CH$6="Ja",Kruistabel!$C$14,0)),"")</f>
        <v>#REF!</v>
      </c>
      <c r="CI117" s="65"/>
      <c r="CJ117" s="326" t="e">
        <f>IF(Plananalyse!CJ117=1,VLOOKUP(CJ$5,Kruistabel!$B$6:$F$9,MATCH($C117,Kruistabel!$C$5:$F$5,0)+1,FALSE)+MIN(Kruistabel!$C$15,IF($D117="Ja",Kruistabel!$C$13,0)+IF(CJ$6="Ja",Kruistabel!$C$14,0)),"")</f>
        <v>#N/A</v>
      </c>
      <c r="CK117" s="326" t="e">
        <f>IF(Plananalyse!CK117=1,VLOOKUP(CK$5,Kruistabel!$B$6:$F$9,MATCH($C117,Kruistabel!$C$5:$F$5,0)+1,FALSE)+MIN(Kruistabel!$C$15,IF($D117="Ja",Kruistabel!$C$13,0)+IF(CK$6="Ja",Kruistabel!$C$14,0)),"")</f>
        <v>#N/A</v>
      </c>
      <c r="CL117" s="326" t="e">
        <f>IF(Plananalyse!CL117=1,VLOOKUP(CL$5,Kruistabel!$B$6:$F$9,MATCH($C117,Kruistabel!$C$5:$F$5,0)+1,FALSE)+MIN(Kruistabel!$C$15,IF($D117="Ja",Kruistabel!$C$13,0)+IF(CL$6="Ja",Kruistabel!$C$14,0)),"")</f>
        <v>#N/A</v>
      </c>
      <c r="CM117" s="326" t="e">
        <f>IF(Plananalyse!CM117=1,VLOOKUP(CM$5,Kruistabel!$B$6:$F$9,MATCH($C117,Kruistabel!$C$5:$F$5,0)+1,FALSE)+MIN(Kruistabel!$C$15,IF($D117="Ja",Kruistabel!$C$13,0)+IF(CM$6="Ja",Kruistabel!$C$14,0)),"")</f>
        <v>#N/A</v>
      </c>
      <c r="CN117" s="326" t="e">
        <f>IF(Plananalyse!CN117=1,VLOOKUP(CN$5,Kruistabel!$B$6:$F$9,MATCH($C117,Kruistabel!$C$5:$F$5,0)+1,FALSE)+MIN(Kruistabel!$C$15,IF($D117="Ja",Kruistabel!$C$13,0)+IF(CN$6="Ja",Kruistabel!$C$14,0)),"")</f>
        <v>#N/A</v>
      </c>
      <c r="CO117" s="326" t="e">
        <f>IF(Plananalyse!CO117=1,VLOOKUP(CO$5,Kruistabel!$B$6:$F$9,MATCH($C117,Kruistabel!$C$5:$F$5,0)+1,FALSE)+MIN(Kruistabel!$C$15,IF($D117="Ja",Kruistabel!$C$13,0)+IF(CO$6="Ja",Kruistabel!$C$14,0)),"")</f>
        <v>#N/A</v>
      </c>
      <c r="CP117" s="326" t="e">
        <f>IF(Plananalyse!CP117=1,VLOOKUP(CP$5,Kruistabel!$B$6:$F$9,MATCH($C117,Kruistabel!$C$5:$F$5,0)+1,FALSE)+MIN(Kruistabel!$C$15,IF($D117="Ja",Kruistabel!$C$13,0)+IF(CP$6="Ja",Kruistabel!$C$14,0)),"")</f>
        <v>#N/A</v>
      </c>
      <c r="CQ117" s="326" t="e">
        <f>IF(Plananalyse!CQ117=1,VLOOKUP(CQ$5,Kruistabel!$B$6:$F$9,MATCH($C117,Kruistabel!$C$5:$F$5,0)+1,FALSE)+MIN(Kruistabel!$C$15,IF($D117="Ja",Kruistabel!$C$13,0)+IF(CQ$6="Ja",Kruistabel!$C$14,0)),"")</f>
        <v>#N/A</v>
      </c>
      <c r="CR117" s="326" t="e">
        <f>IF(Plananalyse!CR117=1,VLOOKUP(CR$5,Kruistabel!$B$6:$F$9,MATCH($C117,Kruistabel!$C$5:$F$5,0)+1,FALSE)+MIN(Kruistabel!$C$15,IF($D117="Ja",Kruistabel!$C$13,0)+IF(CR$6="Ja",Kruistabel!$C$14,0)),"")</f>
        <v>#N/A</v>
      </c>
      <c r="CS117" s="326" t="e">
        <f>IF(Plananalyse!CS117=1,VLOOKUP(CS$5,Kruistabel!$B$6:$F$9,MATCH($C117,Kruistabel!$C$5:$F$5,0)+1,FALSE)+MIN(Kruistabel!$C$15,IF($D117="Ja",Kruistabel!$C$13,0)+IF(CS$6="Ja",Kruistabel!$C$14,0)),"")</f>
        <v>#N/A</v>
      </c>
      <c r="CT117" s="326" t="e">
        <f>IF(Plananalyse!CT117=1,VLOOKUP(CT$5,Kruistabel!$B$6:$F$9,MATCH($C117,Kruistabel!$C$5:$F$5,0)+1,FALSE)+MIN(Kruistabel!$C$15,IF($D117="Ja",Kruistabel!$C$13,0)+IF(CT$6="Ja",Kruistabel!$C$14,0)),"")</f>
        <v>#N/A</v>
      </c>
      <c r="CU117" s="326" t="e">
        <f>IF(Plananalyse!CU117=1,VLOOKUP(CU$5,Kruistabel!$B$6:$F$9,MATCH($C117,Kruistabel!$C$5:$F$5,0)+1,FALSE)+MIN(Kruistabel!$C$15,IF($D117="Ja",Kruistabel!$C$13,0)+IF(CU$6="Ja",Kruistabel!$C$14,0)),"")</f>
        <v>#N/A</v>
      </c>
      <c r="CV117" s="326" t="e">
        <f>IF(Plananalyse!CV117=1,VLOOKUP(CV$5,Kruistabel!$B$6:$F$9,MATCH($C117,Kruistabel!$C$5:$F$5,0)+1,FALSE)+MIN(Kruistabel!$C$15,IF($D117="Ja",Kruistabel!$C$13,0)+IF(CV$6="Ja",Kruistabel!$C$14,0)),"")</f>
        <v>#N/A</v>
      </c>
      <c r="CW117" s="326" t="e">
        <f>IF(Plananalyse!CW117=1,VLOOKUP(CW$5,Kruistabel!$B$6:$F$9,MATCH($C117,Kruistabel!$C$5:$F$5,0)+1,FALSE)+MIN(Kruistabel!$C$15,IF($D117="Ja",Kruistabel!$C$13,0)+IF(CW$6="Ja",Kruistabel!$C$14,0)),"")</f>
        <v>#N/A</v>
      </c>
      <c r="CX117" s="326" t="e">
        <f>IF(Plananalyse!CX117=1,VLOOKUP(CX$5,Kruistabel!$B$6:$F$9,MATCH($C117,Kruistabel!$C$5:$F$5,0)+1,FALSE)+MIN(Kruistabel!$C$15,IF($D117="Ja",Kruistabel!$C$13,0)+IF(CX$6="Ja",Kruistabel!$C$14,0)),"")</f>
        <v>#N/A</v>
      </c>
      <c r="CY117" s="326" t="e">
        <f>IF(Plananalyse!CY117=1,VLOOKUP(CY$5,Kruistabel!$B$6:$F$9,MATCH($C117,Kruistabel!$C$5:$F$5,0)+1,FALSE)+MIN(Kruistabel!$C$15,IF($D117="Ja",Kruistabel!$C$13,0)+IF(CY$6="Ja",Kruistabel!$C$14,0)),"")</f>
        <v>#N/A</v>
      </c>
      <c r="CZ117" s="326" t="e">
        <f>IF(Plananalyse!CZ117=1,VLOOKUP(CZ$5,Kruistabel!$B$6:$F$9,MATCH($C117,Kruistabel!$C$5:$F$5,0)+1,FALSE)+MIN(Kruistabel!$C$15,IF($D117="Ja",Kruistabel!$C$13,0)+IF(CZ$6="Ja",Kruistabel!$C$14,0)),"")</f>
        <v>#N/A</v>
      </c>
      <c r="DA117" s="326" t="e">
        <f>IF(Plananalyse!DA117=1,VLOOKUP(DA$5,Kruistabel!$B$6:$F$9,MATCH($C117,Kruistabel!$C$5:$F$5,0)+1,FALSE)+MIN(Kruistabel!$C$15,IF($D117="Ja",Kruistabel!$C$13,0)+IF(DA$6="Ja",Kruistabel!$C$14,0)),"")</f>
        <v>#N/A</v>
      </c>
      <c r="DB117" s="326" t="e">
        <f>IF(Plananalyse!DB117=1,VLOOKUP(DB$5,Kruistabel!$B$6:$F$9,MATCH($C117,Kruistabel!$C$5:$F$5,0)+1,FALSE)+MIN(Kruistabel!$C$15,IF($D117="Ja",Kruistabel!$C$13,0)+IF(DB$6="Ja",Kruistabel!$C$14,0)),"")</f>
        <v>#N/A</v>
      </c>
      <c r="DC117" s="326" t="e">
        <f>IF(Plananalyse!DC117=1,VLOOKUP(DC$5,Kruistabel!$B$6:$F$9,MATCH($C117,Kruistabel!$C$5:$F$5,0)+1,FALSE)+MIN(Kruistabel!$C$15,IF($D117="Ja",Kruistabel!$C$13,0)+IF(DC$6="Ja",Kruistabel!$C$14,0)),"")</f>
        <v>#N/A</v>
      </c>
      <c r="DD117" s="327"/>
      <c r="DE117" s="326" t="e">
        <f>IF(Plananalyse!DE117=1,VLOOKUP(DE$5,Kruistabel!$B$6:$F$9,MATCH($C117,Kruistabel!$C$5:$F$5,0)+1,FALSE)+MIN(Kruistabel!$C$15,IF($D117="Ja",Kruistabel!$C$13,0)+IF(DE$6="Ja",Kruistabel!$C$14,0)),"")</f>
        <v>#N/A</v>
      </c>
      <c r="DF117" s="326" t="e">
        <f ca="1">IF(Plananalyse!DF117=1,VLOOKUP(DF$5,Kruistabel!$B$6:$F$9,MATCH($C117,Kruistabel!$C$5:$F$5,0)+1,FALSE)+MIN(Kruistabel!$C$15,IF($D117="Ja",Kruistabel!$C$13,0)+IF(DF$6="Ja",Kruistabel!$C$14,0)),"")</f>
        <v>#N/A</v>
      </c>
      <c r="DG117" s="326" t="e">
        <f ca="1">IF(Plananalyse!DG117=1,VLOOKUP(DG$5,Kruistabel!$B$6:$F$9,MATCH($C117,Kruistabel!$C$5:$F$5,0)+1,FALSE)+MIN(Kruistabel!$C$15,IF($D117="Ja",Kruistabel!$C$13,0)+IF(DG$6="Ja",Kruistabel!$C$14,0)),"")</f>
        <v>#N/A</v>
      </c>
      <c r="DH117" s="326" t="e">
        <f ca="1">IF(Plananalyse!DH117=1,VLOOKUP(DH$5,Kruistabel!$B$6:$F$9,MATCH($C117,Kruistabel!$C$5:$F$5,0)+1,FALSE)+MIN(Kruistabel!$C$15,IF($D117="Ja",Kruistabel!$C$13,0)+IF(DH$6="Ja",Kruistabel!$C$14,0)),"")</f>
        <v>#N/A</v>
      </c>
      <c r="DI117" s="326" t="e">
        <f ca="1">IF(Plananalyse!DI117=1,VLOOKUP(DI$5,Kruistabel!$B$6:$F$9,MATCH($C117,Kruistabel!$C$5:$F$5,0)+1,FALSE)+MIN(Kruistabel!$C$15,IF($D117="Ja",Kruistabel!$C$13,0)+IF(DI$6="Ja",Kruistabel!$C$14,0)),"")</f>
        <v>#N/A</v>
      </c>
      <c r="DJ117" s="326" t="e">
        <f ca="1">IF(Plananalyse!DJ117=1,VLOOKUP(DJ$5,Kruistabel!$B$6:$F$9,MATCH($C117,Kruistabel!$C$5:$F$5,0)+1,FALSE)+MIN(Kruistabel!$C$15,IF($D117="Ja",Kruistabel!$C$13,0)+IF(DJ$6="Ja",Kruistabel!$C$14,0)),"")</f>
        <v>#N/A</v>
      </c>
      <c r="DK117" s="326" t="e">
        <f ca="1">IF(Plananalyse!DK117=1,VLOOKUP(DK$5,Kruistabel!$B$6:$F$9,MATCH($C117,Kruistabel!$C$5:$F$5,0)+1,FALSE)+MIN(Kruistabel!$C$15,IF($D117="Ja",Kruistabel!$C$13,0)+IF(DK$6="Ja",Kruistabel!$C$14,0)),"")</f>
        <v>#REF!</v>
      </c>
      <c r="DL117" s="326" t="e">
        <f ca="1">IF(Plananalyse!DL117=1,VLOOKUP(DL$5,Kruistabel!$B$6:$F$9,MATCH($C117,Kruistabel!$C$5:$F$5,0)+1,FALSE)+MIN(Kruistabel!$C$15,IF($D117="Ja",Kruistabel!$C$13,0)+IF(DL$6="Ja",Kruistabel!$C$14,0)),"")</f>
        <v>#REF!</v>
      </c>
      <c r="DM117" s="327"/>
      <c r="DN117" s="326" t="e">
        <f ca="1">IF(Plananalyse!DN117=1,VLOOKUP(DN$5,Kruistabel!$B$6:$F$9,MATCH($C117,Kruistabel!$C$5:$F$5,0)+1,FALSE)+MIN(Kruistabel!$C$15,IF($D117="Ja",Kruistabel!$C$13,0)+IF(DN$6="Ja",Kruistabel!$C$14,0)),"")</f>
        <v>#N/A</v>
      </c>
      <c r="DO117" s="326" t="e">
        <f ca="1">IF(Plananalyse!DO117=1,VLOOKUP(DO$5,Kruistabel!$B$6:$F$9,MATCH($C117,Kruistabel!$C$5:$F$5,0)+1,FALSE)+MIN(Kruistabel!$C$15,IF($D117="Ja",Kruistabel!$C$13,0)+IF(DO$6="Ja",Kruistabel!$C$14,0)),"")</f>
        <v>#N/A</v>
      </c>
      <c r="DP117" s="326" t="e">
        <f ca="1">IF(Plananalyse!DP117=1,VLOOKUP(DP$5,Kruistabel!$B$6:$F$9,MATCH($C117,Kruistabel!$C$5:$F$5,0)+1,FALSE)+MIN(Kruistabel!$C$15,IF($D117="Ja",Kruistabel!$C$13,0)+IF(DP$6="Ja",Kruistabel!$C$14,0)),"")</f>
        <v>#N/A</v>
      </c>
      <c r="DQ117" s="326" t="e">
        <f ca="1">IF(Plananalyse!DQ117=1,VLOOKUP(DQ$5,Kruistabel!$B$6:$F$9,MATCH($C117,Kruistabel!$C$5:$F$5,0)+1,FALSE)+MIN(Kruistabel!$C$15,IF($D117="Ja",Kruistabel!$C$13,0)+IF(DQ$6="Ja",Kruistabel!$C$14,0)),"")</f>
        <v>#N/A</v>
      </c>
      <c r="DR117" s="326" t="e">
        <f ca="1">IF(Plananalyse!DR117=1,VLOOKUP(DR$5,Kruistabel!$B$6:$F$9,MATCH($C117,Kruistabel!$C$5:$F$5,0)+1,FALSE)+MIN(Kruistabel!$C$15,IF($D117="Ja",Kruistabel!$C$13,0)+IF(DR$6="Ja",Kruistabel!$C$14,0)),"")</f>
        <v>#N/A</v>
      </c>
      <c r="DS117" s="326" t="e">
        <f ca="1">IF(Plananalyse!DS117=1,VLOOKUP(DS$5,Kruistabel!$B$6:$F$9,MATCH($C117,Kruistabel!$C$5:$F$5,0)+1,FALSE)+MIN(Kruistabel!$C$15,IF($D117="Ja",Kruistabel!$C$13,0)+IF(DS$6="Ja",Kruistabel!$C$14,0)),"")</f>
        <v>#N/A</v>
      </c>
      <c r="DT117" s="326" t="e">
        <f ca="1">IF(Plananalyse!DT117=1,VLOOKUP(DT$5,Kruistabel!$B$6:$F$9,MATCH($C117,Kruistabel!$C$5:$F$5,0)+1,FALSE)+MIN(Kruistabel!$C$15,IF($D117="Ja",Kruistabel!$C$13,0)+IF(DT$6="Ja",Kruistabel!$C$14,0)),"")</f>
        <v>#N/A</v>
      </c>
      <c r="DU117" s="326" t="e">
        <f ca="1">IF(Plananalyse!DU117=1,VLOOKUP(DU$5,Kruistabel!$B$6:$F$9,MATCH($C117,Kruistabel!$C$5:$F$5,0)+1,FALSE)+MIN(Kruistabel!$C$15,IF($D117="Ja",Kruistabel!$C$13,0)+IF(DU$6="Ja",Kruistabel!$C$14,0)),"")</f>
        <v>#N/A</v>
      </c>
      <c r="DV117" s="326" t="e">
        <f ca="1">IF(Plananalyse!DV117=1,VLOOKUP(DV$5,Kruistabel!$B$6:$F$9,MATCH($C117,Kruistabel!$C$5:$F$5,0)+1,FALSE)+MIN(Kruistabel!$C$15,IF($D117="Ja",Kruistabel!$C$13,0)+IF(DV$6="Ja",Kruistabel!$C$14,0)),"")</f>
        <v>#N/A</v>
      </c>
      <c r="DW117" s="326" t="e">
        <f ca="1">IF(Plananalyse!DW117=1,VLOOKUP(DW$5,Kruistabel!$B$6:$F$9,MATCH($C117,Kruistabel!$C$5:$F$5,0)+1,FALSE)+MIN(Kruistabel!$C$15,IF($D117="Ja",Kruistabel!$C$13,0)+IF(DW$6="Ja",Kruistabel!$C$14,0)),"")</f>
        <v>#REF!</v>
      </c>
      <c r="DX117" s="326" t="e">
        <f ca="1">IF(Plananalyse!DX117=1,VLOOKUP(DX$5,Kruistabel!$B$6:$F$9,MATCH($C117,Kruistabel!$C$5:$F$5,0)+1,FALSE)+MIN(Kruistabel!$C$15,IF($D117="Ja",Kruistabel!$C$13,0)+IF(DX$6="Ja",Kruistabel!$C$14,0)),"")</f>
        <v>#REF!</v>
      </c>
      <c r="DY117" s="327"/>
      <c r="DZ117" s="326" t="e">
        <f ca="1">IF(Plananalyse!DZ117=1,VLOOKUP(DZ$5,Kruistabel!$B$6:$F$9,MATCH($C117,Kruistabel!$C$5:$F$5,0)+1,FALSE)+MIN(Kruistabel!$C$15,IF($D117="Ja",Kruistabel!$C$13,0)+IF(DZ$6="Ja",Kruistabel!$C$14,0)),"")</f>
        <v>#N/A</v>
      </c>
      <c r="EA117" s="326" t="e">
        <f ca="1">IF(Plananalyse!EA117=1,VLOOKUP(EA$5,Kruistabel!$B$6:$F$9,MATCH($C117,Kruistabel!$C$5:$F$5,0)+1,FALSE)+MIN(Kruistabel!$C$15,IF($D117="Ja",Kruistabel!$C$13,0)+IF(EA$6="Ja",Kruistabel!$C$14,0)),"")</f>
        <v>#N/A</v>
      </c>
      <c r="EB117" s="326" t="e">
        <f ca="1">IF(Plananalyse!EB117=1,VLOOKUP(EB$5,Kruistabel!$B$6:$F$9,MATCH($C117,Kruistabel!$C$5:$F$5,0)+1,FALSE)+MIN(Kruistabel!$C$15,IF($D117="Ja",Kruistabel!$C$13,0)+IF(EB$6="Ja",Kruistabel!$C$14,0)),"")</f>
        <v>#REF!</v>
      </c>
      <c r="EC117" s="326" t="e">
        <f ca="1">IF(Plananalyse!EC117=1,VLOOKUP(EC$5,Kruistabel!$B$6:$F$9,MATCH($C117,Kruistabel!$C$5:$F$5,0)+1,FALSE)+MIN(Kruistabel!$C$15,IF($D117="Ja",Kruistabel!$C$13,0)+IF(EC$6="Ja",Kruistabel!$C$14,0)),"")</f>
        <v>#REF!</v>
      </c>
      <c r="ED117" s="327"/>
      <c r="EE117" s="326" t="e">
        <f ca="1">IF(Plananalyse!EE117=1,VLOOKUP(EE$5,Kruistabel!$B$6:$F$9,MATCH($C117,Kruistabel!$C$5:$F$5,0)+1,FALSE)+MIN(Kruistabel!$C$15,IF($D117="Ja",Kruistabel!$C$13,0)+IF(EE$6="Ja",Kruistabel!$C$14,0)),"")</f>
        <v>#N/A</v>
      </c>
      <c r="EF117" s="326" t="e">
        <f ca="1">IF(Plananalyse!EF117=1,VLOOKUP(EF$5,Kruistabel!$B$6:$F$9,MATCH($C117,Kruistabel!$C$5:$F$5,0)+1,FALSE)+MIN(Kruistabel!$C$15,IF($D117="Ja",Kruistabel!$C$13,0)+IF(EF$6="Ja",Kruistabel!$C$14,0)),"")</f>
        <v>#N/A</v>
      </c>
      <c r="EG117" s="326" t="e">
        <f ca="1">IF(Plananalyse!EG117=1,VLOOKUP(EG$5,Kruistabel!$B$6:$F$9,MATCH($C117,Kruistabel!$C$5:$F$5,0)+1,FALSE)+MIN(Kruistabel!$C$15,IF($D117="Ja",Kruistabel!$C$13,0)+IF(EG$6="Ja",Kruistabel!$C$14,0)),"")</f>
        <v>#N/A</v>
      </c>
      <c r="EH117" s="326" t="e">
        <f ca="1">IF(Plananalyse!EH117=1,VLOOKUP(EH$5,Kruistabel!$B$6:$F$9,MATCH($C117,Kruistabel!$C$5:$F$5,0)+1,FALSE)+MIN(Kruistabel!$C$15,IF($D117="Ja",Kruistabel!$C$13,0)+IF(EH$6="Ja",Kruistabel!$C$14,0)),"")</f>
        <v>#REF!</v>
      </c>
      <c r="EI117" s="326" t="e">
        <f ca="1">IF(Plananalyse!EI117=1,VLOOKUP(EI$5,Kruistabel!$B$6:$F$9,MATCH($C117,Kruistabel!$C$5:$F$5,0)+1,FALSE)+MIN(Kruistabel!$C$15,IF($D117="Ja",Kruistabel!$C$13,0)+IF(EI$6="Ja",Kruistabel!$C$14,0)),"")</f>
        <v>#REF!</v>
      </c>
      <c r="EJ117" s="331" t="str">
        <f>IF(Plananalyse!EJ117=1,VLOOKUP(EJ$5,Kruistabel!$B$6:$F$9,MATCH($C117,Kruistabel!$C$5:$F$5,0)+1,FALSE)+MIN(Kruistabel!$C$15,IF($D117="Ja",Kruistabel!$C$13,0)+IF(EJ$6="Ja",Kruistabel!$C$14,0)),"")</f>
        <v/>
      </c>
      <c r="EK117" s="164"/>
      <c r="EL117" s="164"/>
      <c r="EM117" s="164"/>
      <c r="EN117" s="164"/>
    </row>
    <row r="118" spans="1:144" hidden="1">
      <c r="B118" s="337" t="s">
        <v>222</v>
      </c>
      <c r="C118" s="160" t="str">
        <f>_xlfn.IFNA(VLOOKUP($B118,Classificatietabel!$B$6:$I$91,C$7,FALSE),"")</f>
        <v/>
      </c>
      <c r="D118" s="160" t="str">
        <f>_xlfn.IFNA(VLOOKUP($B118,Classificatietabel!$B$6:$I$91,D$7,FALSE),"")</f>
        <v/>
      </c>
      <c r="E118" s="119" t="str">
        <f>IF(AND(D118="laag",$D$3=1),0,_xlfn.IFNA(IF(VLOOKUP($B118,Classificatietabel!$B$6:$H$91,$E$5,FALSE)="Ja",1,0),""))</f>
        <v/>
      </c>
      <c r="F118" s="163"/>
      <c r="G118" s="326" t="e">
        <f>IF(Plananalyse!G118=1,VLOOKUP(G$5,Kruistabel!$B$6:$F$9,MATCH($C118,Kruistabel!$C$5:$F$5,0)+1,FALSE)+MIN(Kruistabel!$C$15,IF($D118="Ja",Kruistabel!$C$13,0)+IF(G$6="Ja",Kruistabel!$C$14,0)),"")</f>
        <v>#N/A</v>
      </c>
      <c r="H118" s="326" t="e">
        <f>IF(Plananalyse!H118=1,VLOOKUP(H$5,Kruistabel!$B$6:$F$9,MATCH($C118,Kruistabel!$C$5:$F$5,0)+1,FALSE)+MIN(Kruistabel!$C$15,IF($D118="Ja",Kruistabel!$C$13,0)+IF(H$6="Ja",Kruistabel!$C$14,0)),"")</f>
        <v>#N/A</v>
      </c>
      <c r="I118" s="326" t="e">
        <f>IF(Plananalyse!I118=1,VLOOKUP(I$5,Kruistabel!$B$6:$F$9,MATCH($C118,Kruistabel!$C$5:$F$5,0)+1,FALSE)+MIN(Kruistabel!$C$15,IF($D118="Ja",Kruistabel!$C$13,0)+IF(I$6="Ja",Kruistabel!$C$14,0)),"")</f>
        <v>#N/A</v>
      </c>
      <c r="J118" s="326" t="e">
        <f>IF(Plananalyse!J118=1,VLOOKUP(J$5,Kruistabel!$B$6:$F$9,MATCH($C118,Kruistabel!$C$5:$F$5,0)+1,FALSE)+MIN(Kruistabel!$C$15,IF($D118="Ja",Kruistabel!$C$13,0)+IF(J$6="Ja",Kruistabel!$C$14,0)),"")</f>
        <v>#N/A</v>
      </c>
      <c r="K118" s="326" t="e">
        <f>IF(Plananalyse!K118=1,VLOOKUP(K$5,Kruistabel!$B$6:$F$9,MATCH($C118,Kruistabel!$C$5:$F$5,0)+1,FALSE)+MIN(Kruistabel!$C$15,IF($D118="Ja",Kruistabel!$C$13,0)+IF(K$6="Ja",Kruistabel!$C$14,0)),"")</f>
        <v>#N/A</v>
      </c>
      <c r="L118" s="326" t="e">
        <f>IF(Plananalyse!L118=1,VLOOKUP(L$5,Kruistabel!$B$6:$F$9,MATCH($C118,Kruistabel!$C$5:$F$5,0)+1,FALSE)+MIN(Kruistabel!$C$15,IF($D118="Ja",Kruistabel!$C$13,0)+IF(L$6="Ja",Kruistabel!$C$14,0)),"")</f>
        <v>#N/A</v>
      </c>
      <c r="M118" s="326" t="e">
        <f>IF(Plananalyse!M118=1,VLOOKUP(M$5,Kruistabel!$B$6:$F$9,MATCH($C118,Kruistabel!$C$5:$F$5,0)+1,FALSE)+MIN(Kruistabel!$C$15,IF($D118="Ja",Kruistabel!$C$13,0)+IF(M$6="Ja",Kruistabel!$C$14,0)),"")</f>
        <v>#N/A</v>
      </c>
      <c r="N118" s="326" t="e">
        <f>IF(Plananalyse!N118=1,VLOOKUP(N$5,Kruistabel!$B$6:$F$9,MATCH($C118,Kruistabel!$C$5:$F$5,0)+1,FALSE)+MIN(Kruistabel!$C$15,IF($D118="Ja",Kruistabel!$C$13,0)+IF(N$6="Ja",Kruistabel!$C$14,0)),"")</f>
        <v>#N/A</v>
      </c>
      <c r="O118" s="326" t="e">
        <f>IF(Plananalyse!O118=1,VLOOKUP(O$5,Kruistabel!$B$6:$F$9,MATCH($C118,Kruistabel!$C$5:$F$5,0)+1,FALSE)+MIN(Kruistabel!$C$15,IF($D118="Ja",Kruistabel!$C$13,0)+IF(O$6="Ja",Kruistabel!$C$14,0)),"")</f>
        <v>#N/A</v>
      </c>
      <c r="P118" s="326" t="e">
        <f>IF(Plananalyse!P118=1,VLOOKUP(P$5,Kruistabel!$B$6:$F$9,MATCH($C118,Kruistabel!$C$5:$F$5,0)+1,FALSE)+MIN(Kruistabel!$C$15,IF($D118="Ja",Kruistabel!$C$13,0)+IF(P$6="Ja",Kruistabel!$C$14,0)),"")</f>
        <v>#N/A</v>
      </c>
      <c r="Q118" s="326" t="e">
        <f>IF(Plananalyse!Q118=1,VLOOKUP(Q$5,Kruistabel!$B$6:$F$9,MATCH($C118,Kruistabel!$C$5:$F$5,0)+1,FALSE)+MIN(Kruistabel!$C$15,IF($D118="Ja",Kruistabel!$C$13,0)+IF(Q$6="Ja",Kruistabel!$C$14,0)),"")</f>
        <v>#N/A</v>
      </c>
      <c r="R118" s="326" t="e">
        <f>IF(Plananalyse!R118=1,VLOOKUP(R$5,Kruistabel!$B$6:$F$9,MATCH($C118,Kruistabel!$C$5:$F$5,0)+1,FALSE)+MIN(Kruistabel!$C$15,IF($D118="Ja",Kruistabel!$C$13,0)+IF(R$6="Ja",Kruistabel!$C$14,0)),"")</f>
        <v>#N/A</v>
      </c>
      <c r="S118" s="326" t="e">
        <f>IF(Plananalyse!S118=1,VLOOKUP(S$5,Kruistabel!$B$6:$F$9,MATCH($C118,Kruistabel!$C$5:$F$5,0)+1,FALSE)+MIN(Kruistabel!$C$15,IF($D118="Ja",Kruistabel!$C$13,0)+IF(S$6="Ja",Kruistabel!$C$14,0)),"")</f>
        <v>#N/A</v>
      </c>
      <c r="T118" s="326" t="e">
        <f>IF(Plananalyse!T118=1,VLOOKUP(T$5,Kruistabel!$B$6:$F$9,MATCH($C118,Kruistabel!$C$5:$F$5,0)+1,FALSE)+MIN(Kruistabel!$C$15,IF($D118="Ja",Kruistabel!$C$13,0)+IF(T$6="Ja",Kruistabel!$C$14,0)),"")</f>
        <v>#N/A</v>
      </c>
      <c r="U118" s="326" t="e">
        <f>IF(Plananalyse!U118=1,VLOOKUP(U$5,Kruistabel!$B$6:$F$9,MATCH($C118,Kruistabel!$C$5:$F$5,0)+1,FALSE)+MIN(Kruistabel!$C$15,IF($D118="Ja",Kruistabel!$C$13,0)+IF(U$6="Ja",Kruistabel!$C$14,0)),"")</f>
        <v>#N/A</v>
      </c>
      <c r="V118" s="326" t="e">
        <f>IF(Plananalyse!V118=1,VLOOKUP(V$5,Kruistabel!$B$6:$F$9,MATCH($C118,Kruistabel!$C$5:$F$5,0)+1,FALSE)+MIN(Kruistabel!$C$15,IF($D118="Ja",Kruistabel!$C$13,0)+IF(V$6="Ja",Kruistabel!$C$14,0)),"")</f>
        <v>#N/A</v>
      </c>
      <c r="W118" s="326" t="e">
        <f>IF(Plananalyse!W118=1,VLOOKUP(W$5,Kruistabel!$B$6:$F$9,MATCH($C118,Kruistabel!$C$5:$F$5,0)+1,FALSE)+MIN(Kruistabel!$C$15,IF($D118="Ja",Kruistabel!$C$13,0)+IF(W$6="Ja",Kruistabel!$C$14,0)),"")</f>
        <v>#N/A</v>
      </c>
      <c r="X118" s="326" t="e">
        <f>IF(Plananalyse!X118=1,VLOOKUP(X$5,Kruistabel!$B$6:$F$9,MATCH($C118,Kruistabel!$C$5:$F$5,0)+1,FALSE)+MIN(Kruistabel!$C$15,IF($D118="Ja",Kruistabel!$C$13,0)+IF(X$6="Ja",Kruistabel!$C$14,0)),"")</f>
        <v>#N/A</v>
      </c>
      <c r="Y118" s="326" t="e">
        <f>IF(Plananalyse!Y118=1,VLOOKUP(Y$5,Kruistabel!$B$6:$F$9,MATCH($C118,Kruistabel!$C$5:$F$5,0)+1,FALSE)+MIN(Kruistabel!$C$15,IF($D118="Ja",Kruistabel!$C$13,0)+IF(Y$6="Ja",Kruistabel!$C$14,0)),"")</f>
        <v>#N/A</v>
      </c>
      <c r="Z118" s="326" t="e">
        <f>IF(Plananalyse!Z118=1,VLOOKUP(Z$5,Kruistabel!$B$6:$F$9,MATCH($C118,Kruistabel!$C$5:$F$5,0)+1,FALSE)+MIN(Kruistabel!$C$15,IF($D118="Ja",Kruistabel!$C$13,0)+IF(Z$6="Ja",Kruistabel!$C$14,0)),"")</f>
        <v>#N/A</v>
      </c>
      <c r="AA118" s="326" t="e">
        <f>IF(Plananalyse!AA118=1,VLOOKUP(AA$5,Kruistabel!$B$6:$F$9,MATCH($C118,Kruistabel!$C$5:$F$5,0)+1,FALSE)+MIN(Kruistabel!$C$15,IF($D118="Ja",Kruistabel!$C$13,0)+IF(AA$6="Ja",Kruistabel!$C$14,0)),"")</f>
        <v>#N/A</v>
      </c>
      <c r="AB118" s="326" t="e">
        <f>IF(Plananalyse!AB118=1,VLOOKUP(AB$5,Kruistabel!$B$6:$F$9,MATCH($C118,Kruistabel!$C$5:$F$5,0)+1,FALSE)+MIN(Kruistabel!$C$15,IF($D118="Ja",Kruistabel!$C$13,0)+IF(AB$6="Ja",Kruistabel!$C$14,0)),"")</f>
        <v>#N/A</v>
      </c>
      <c r="AC118" s="326" t="e">
        <f>IF(Plananalyse!AC118=1,VLOOKUP(AC$5,Kruistabel!$B$6:$F$9,MATCH($C118,Kruistabel!$C$5:$F$5,0)+1,FALSE)+MIN(Kruistabel!$C$15,IF($D118="Ja",Kruistabel!$C$13,0)+IF(AC$6="Ja",Kruistabel!$C$14,0)),"")</f>
        <v>#N/A</v>
      </c>
      <c r="AD118" s="326" t="e">
        <f>IF(Plananalyse!AD118=1,VLOOKUP(AD$5,Kruistabel!$B$6:$F$9,MATCH($C118,Kruistabel!$C$5:$F$5,0)+1,FALSE)+MIN(Kruistabel!$C$15,IF($D118="Ja",Kruistabel!$C$13,0)+IF(AD$6="Ja",Kruistabel!$C$14,0)),"")</f>
        <v>#N/A</v>
      </c>
      <c r="AE118" s="326" t="e">
        <f>IF(Plananalyse!AE118=1,VLOOKUP(AE$5,Kruistabel!$B$6:$F$9,MATCH($C118,Kruistabel!$C$5:$F$5,0)+1,FALSE)+MIN(Kruistabel!$C$15,IF($D118="Ja",Kruistabel!$C$13,0)+IF(AE$6="Ja",Kruistabel!$C$14,0)),"")</f>
        <v>#N/A</v>
      </c>
      <c r="AF118" s="326" t="e">
        <f>IF(Plananalyse!AF118=1,VLOOKUP(AF$5,Kruistabel!$B$6:$F$9,MATCH($C118,Kruistabel!$C$5:$F$5,0)+1,FALSE)+MIN(Kruistabel!$C$15,IF($D118="Ja",Kruistabel!$C$13,0)+IF(AF$6="Ja",Kruistabel!$C$14,0)),"")</f>
        <v>#N/A</v>
      </c>
      <c r="AG118" s="326" t="e">
        <f>IF(Plananalyse!AG118=1,VLOOKUP(AG$5,Kruistabel!$B$6:$F$9,MATCH($C118,Kruistabel!$C$5:$F$5,0)+1,FALSE)+MIN(Kruistabel!$C$15,IF($D118="Ja",Kruistabel!$C$13,0)+IF(AG$6="Ja",Kruistabel!$C$14,0)),"")</f>
        <v>#N/A</v>
      </c>
      <c r="AH118" s="326" t="e">
        <f>IF(Plananalyse!AH118=1,VLOOKUP(AH$5,Kruistabel!$B$6:$F$9,MATCH($C118,Kruistabel!$C$5:$F$5,0)+1,FALSE)+MIN(Kruistabel!$C$15,IF($D118="Ja",Kruistabel!$C$13,0)+IF(AH$6="Ja",Kruistabel!$C$14,0)),"")</f>
        <v>#N/A</v>
      </c>
      <c r="AI118" s="326" t="e">
        <f>IF(Plananalyse!AI118=1,VLOOKUP(AI$5,Kruistabel!$B$6:$F$9,MATCH($C118,Kruistabel!$C$5:$F$5,0)+1,FALSE)+MIN(Kruistabel!$C$15,IF($D118="Ja",Kruistabel!$C$13,0)+IF(AI$6="Ja",Kruistabel!$C$14,0)),"")</f>
        <v>#N/A</v>
      </c>
      <c r="AJ118" s="326" t="e">
        <f>IF(Plananalyse!AJ118=1,VLOOKUP(AJ$5,Kruistabel!$B$6:$F$9,MATCH($C118,Kruistabel!$C$5:$F$5,0)+1,FALSE)+MIN(Kruistabel!$C$15,IF($D118="Ja",Kruistabel!$C$13,0)+IF(AJ$6="Ja",Kruistabel!$C$14,0)),"")</f>
        <v>#N/A</v>
      </c>
      <c r="AK118" s="326" t="e">
        <f>IF(Plananalyse!AK118=1,VLOOKUP(AK$5,Kruistabel!$B$6:$F$9,MATCH($C118,Kruistabel!$C$5:$F$5,0)+1,FALSE)+MIN(Kruistabel!$C$15,IF($D118="Ja",Kruistabel!$C$13,0)+IF(AK$6="Ja",Kruistabel!$C$14,0)),"")</f>
        <v>#N/A</v>
      </c>
      <c r="AL118" s="326" t="e">
        <f>IF(Plananalyse!AL118=1,VLOOKUP(AL$5,Kruistabel!$B$6:$F$9,MATCH($C118,Kruistabel!$C$5:$F$5,0)+1,FALSE)+MIN(Kruistabel!$C$15,IF($D118="Ja",Kruistabel!$C$13,0)+IF(AL$6="Ja",Kruistabel!$C$14,0)),"")</f>
        <v>#N/A</v>
      </c>
      <c r="AM118" s="326" t="e">
        <f>IF(Plananalyse!AM118=1,VLOOKUP(AM$5,Kruistabel!$B$6:$F$9,MATCH($C118,Kruistabel!$C$5:$F$5,0)+1,FALSE)+MIN(Kruistabel!$C$15,IF($D118="Ja",Kruistabel!$C$13,0)+IF(AM$6="Ja",Kruistabel!$C$14,0)),"")</f>
        <v>#N/A</v>
      </c>
      <c r="AN118" s="327"/>
      <c r="AO118" s="326" t="e">
        <f>IF(Plananalyse!AO118=1,VLOOKUP(AO$5,Kruistabel!$B$6:$F$9,MATCH($C118,Kruistabel!$C$5:$F$5,0)+1,FALSE)+MIN(Kruistabel!$C$15,IF($D118="Ja",Kruistabel!$C$13,0)+IF(AO$6="Ja",Kruistabel!$C$14,0)),"")</f>
        <v>#N/A</v>
      </c>
      <c r="AP118" s="326" t="e">
        <f>IF(Plananalyse!AP118=1,VLOOKUP(AP$5,Kruistabel!$B$6:$F$9,MATCH($C118,Kruistabel!$C$5:$F$5,0)+1,FALSE)+MIN(Kruistabel!$C$15,IF($D118="Ja",Kruistabel!$C$13,0)+IF(AP$6="Ja",Kruistabel!$C$14,0)),"")</f>
        <v>#N/A</v>
      </c>
      <c r="AQ118" s="326" t="e">
        <f>IF(Plananalyse!AQ118=1,VLOOKUP(AQ$5,Kruistabel!$B$6:$F$9,MATCH($C118,Kruistabel!$C$5:$F$5,0)+1,FALSE)+MIN(Kruistabel!$C$15,IF($D118="Ja",Kruistabel!$C$13,0)+IF(AQ$6="Ja",Kruistabel!$C$14,0)),"")</f>
        <v>#N/A</v>
      </c>
      <c r="AR118" s="326" t="e">
        <f>IF(Plananalyse!AR118=1,VLOOKUP(AR$5,Kruistabel!$B$6:$F$9,MATCH($C118,Kruistabel!$C$5:$F$5,0)+1,FALSE)+MIN(Kruistabel!$C$15,IF($D118="Ja",Kruistabel!$C$13,0)+IF(AR$6="Ja",Kruistabel!$C$14,0)),"")</f>
        <v>#N/A</v>
      </c>
      <c r="AS118" s="326" t="e">
        <f>IF(Plananalyse!AS118=1,VLOOKUP(AS$5,Kruistabel!$B$6:$F$9,MATCH($C118,Kruistabel!$C$5:$F$5,0)+1,FALSE)+MIN(Kruistabel!$C$15,IF($D118="Ja",Kruistabel!$C$13,0)+IF(AS$6="Ja",Kruistabel!$C$14,0)),"")</f>
        <v>#N/A</v>
      </c>
      <c r="AT118" s="326" t="e">
        <f>IF(Plananalyse!AT118=1,VLOOKUP(AT$5,Kruistabel!$B$6:$F$9,MATCH($C118,Kruistabel!$C$5:$F$5,0)+1,FALSE)+MIN(Kruistabel!$C$15,IF($D118="Ja",Kruistabel!$C$13,0)+IF(AT$6="Ja",Kruistabel!$C$14,0)),"")</f>
        <v>#N/A</v>
      </c>
      <c r="AU118" s="326" t="e">
        <f>IF(Plananalyse!AU118=1,VLOOKUP(AU$5,Kruistabel!$B$6:$F$9,MATCH($C118,Kruistabel!$C$5:$F$5,0)+1,FALSE)+MIN(Kruistabel!$C$15,IF($D118="Ja",Kruistabel!$C$13,0)+IF(AU$6="Ja",Kruistabel!$C$14,0)),"")</f>
        <v>#N/A</v>
      </c>
      <c r="AV118" s="326" t="e">
        <f>IF(Plananalyse!AV118=1,VLOOKUP(AV$5,Kruistabel!$B$6:$F$9,MATCH($C118,Kruistabel!$C$5:$F$5,0)+1,FALSE)+MIN(Kruistabel!$C$15,IF($D118="Ja",Kruistabel!$C$13,0)+IF(AV$6="Ja",Kruistabel!$C$14,0)),"")</f>
        <v>#N/A</v>
      </c>
      <c r="AW118" s="326" t="e">
        <f>IF(Plananalyse!AW118=1,VLOOKUP(AW$5,Kruistabel!$B$6:$F$9,MATCH($C118,Kruistabel!$C$5:$F$5,0)+1,FALSE)+MIN(Kruistabel!$C$15,IF($D118="Ja",Kruistabel!$C$13,0)+IF(AW$6="Ja",Kruistabel!$C$14,0)),"")</f>
        <v>#N/A</v>
      </c>
      <c r="AX118" s="326" t="e">
        <f>IF(Plananalyse!AX118=1,VLOOKUP(AX$5,Kruistabel!$B$6:$F$9,MATCH($C118,Kruistabel!$C$5:$F$5,0)+1,FALSE)+MIN(Kruistabel!$C$15,IF($D118="Ja",Kruistabel!$C$13,0)+IF(AX$6="Ja",Kruistabel!$C$14,0)),"")</f>
        <v>#N/A</v>
      </c>
      <c r="AY118" s="327"/>
      <c r="AZ118" s="326" t="e">
        <f>IF(Plananalyse!AZ118=1,VLOOKUP(AZ$5,Kruistabel!$B$6:$F$9,MATCH($C118,Kruistabel!$C$5:$F$5,0)+1,FALSE)+MIN(Kruistabel!$C$15,IF($D118="Ja",Kruistabel!$C$13,0)+IF(AZ$6="Ja",Kruistabel!$C$14,0)),"")</f>
        <v>#N/A</v>
      </c>
      <c r="BA118" s="326" t="e">
        <f>IF(Plananalyse!BA118=1,VLOOKUP(BA$5,Kruistabel!$B$6:$F$9,MATCH($C118,Kruistabel!$C$5:$F$5,0)+1,FALSE)+MIN(Kruistabel!$C$15,IF($D118="Ja",Kruistabel!$C$13,0)+IF(BA$6="Ja",Kruistabel!$C$14,0)),"")</f>
        <v>#N/A</v>
      </c>
      <c r="BB118" s="326" t="e">
        <f>IF(Plananalyse!BB118=1,VLOOKUP(BB$5,Kruistabel!$B$6:$F$9,MATCH($C118,Kruistabel!$C$5:$F$5,0)+1,FALSE)+MIN(Kruistabel!$C$15,IF($D118="Ja",Kruistabel!$C$13,0)+IF(BB$6="Ja",Kruistabel!$C$14,0)),"")</f>
        <v>#N/A</v>
      </c>
      <c r="BC118" s="326" t="e">
        <f>IF(Plananalyse!BC118=1,VLOOKUP(BC$5,Kruistabel!$B$6:$F$9,MATCH($C118,Kruistabel!$C$5:$F$5,0)+1,FALSE)+MIN(Kruistabel!$C$15,IF($D118="Ja",Kruistabel!$C$13,0)+IF(BC$6="Ja",Kruistabel!$C$14,0)),"")</f>
        <v>#N/A</v>
      </c>
      <c r="BD118" s="326" t="e">
        <f>IF(Plananalyse!BD118=1,VLOOKUP(BD$5,Kruistabel!$B$6:$F$9,MATCH($C118,Kruistabel!$C$5:$F$5,0)+1,FALSE)+MIN(Kruistabel!$C$15,IF($D118="Ja",Kruistabel!$C$13,0)+IF(BD$6="Ja",Kruistabel!$C$14,0)),"")</f>
        <v>#N/A</v>
      </c>
      <c r="BE118" s="326" t="e">
        <f>IF(Plananalyse!BE118=1,VLOOKUP(BE$5,Kruistabel!$B$6:$F$9,MATCH($C118,Kruistabel!$C$5:$F$5,0)+1,FALSE)+MIN(Kruistabel!$C$15,IF($D118="Ja",Kruistabel!$C$13,0)+IF(BE$6="Ja",Kruistabel!$C$14,0)),"")</f>
        <v>#N/A</v>
      </c>
      <c r="BF118" s="326" t="e">
        <f>IF(Plananalyse!BF118=1,VLOOKUP(BF$5,Kruistabel!$B$6:$F$9,MATCH($C118,Kruistabel!$C$5:$F$5,0)+1,FALSE)+MIN(Kruistabel!$C$15,IF($D118="Ja",Kruistabel!$C$13,0)+IF(BF$6="Ja",Kruistabel!$C$14,0)),"")</f>
        <v>#N/A</v>
      </c>
      <c r="BG118" s="326" t="e">
        <f>IF(Plananalyse!BG118=1,VLOOKUP(BG$5,Kruistabel!$B$6:$F$9,MATCH($C118,Kruistabel!$C$5:$F$5,0)+1,FALSE)+MIN(Kruistabel!$C$15,IF($D118="Ja",Kruistabel!$C$13,0)+IF(BG$6="Ja",Kruistabel!$C$14,0)),"")</f>
        <v>#N/A</v>
      </c>
      <c r="BH118" s="326" t="e">
        <f>IF(Plananalyse!BH118=1,VLOOKUP(BH$5,Kruistabel!$B$6:$F$9,MATCH($C118,Kruistabel!$C$5:$F$5,0)+1,FALSE)+MIN(Kruistabel!$C$15,IF($D118="Ja",Kruistabel!$C$13,0)+IF(BH$6="Ja",Kruistabel!$C$14,0)),"")</f>
        <v>#N/A</v>
      </c>
      <c r="BI118" s="327"/>
      <c r="BJ118" s="326" t="e">
        <f>IF(Plananalyse!BJ118=1,VLOOKUP(BJ$5,Kruistabel!$B$6:$F$9,MATCH($C118,Kruistabel!$C$5:$F$5,0)+1,FALSE)+MIN(Kruistabel!$C$15,IF($D118="Ja",Kruistabel!$C$13,0)+IF(BJ$6="Ja",Kruistabel!$C$14,0)),"")</f>
        <v>#N/A</v>
      </c>
      <c r="BK118" s="326" t="e">
        <f>IF(Plananalyse!BK118=1,VLOOKUP(BK$5,Kruistabel!$B$6:$F$9,MATCH($C118,Kruistabel!$C$5:$F$5,0)+1,FALSE)+MIN(Kruistabel!$C$15,IF($D118="Ja",Kruistabel!$C$13,0)+IF(BK$6="Ja",Kruistabel!$C$14,0)),"")</f>
        <v>#N/A</v>
      </c>
      <c r="BL118" s="326" t="e">
        <f>IF(Plananalyse!BL118=1,VLOOKUP(BL$5,Kruistabel!$B$6:$F$9,MATCH($C118,Kruistabel!$C$5:$F$5,0)+1,FALSE)+MIN(Kruistabel!$C$15,IF($D118="Ja",Kruistabel!$C$13,0)+IF(BL$6="Ja",Kruistabel!$C$14,0)),"")</f>
        <v>#N/A</v>
      </c>
      <c r="BM118" s="326" t="e">
        <f>IF(Plananalyse!BM118=1,VLOOKUP(BM$5,Kruistabel!$B$6:$F$9,MATCH($C118,Kruistabel!$C$5:$F$5,0)+1,FALSE)+MIN(Kruistabel!$C$15,IF($D118="Ja",Kruistabel!$C$13,0)+IF(BM$6="Ja",Kruistabel!$C$14,0)),"")</f>
        <v>#N/A</v>
      </c>
      <c r="BN118" s="326" t="e">
        <f>IF(Plananalyse!BN118=1,VLOOKUP(BN$5,Kruistabel!$B$6:$F$9,MATCH($C118,Kruistabel!$C$5:$F$5,0)+1,FALSE)+MIN(Kruistabel!$C$15,IF($D118="Ja",Kruistabel!$C$13,0)+IF(BN$6="Ja",Kruistabel!$C$14,0)),"")</f>
        <v>#N/A</v>
      </c>
      <c r="BO118" s="326" t="e">
        <f>IF(Plananalyse!BO118=1,VLOOKUP(BO$5,Kruistabel!$B$6:$F$9,MATCH($C118,Kruistabel!$C$5:$F$5,0)+1,FALSE)+MIN(Kruistabel!$C$15,IF($D118="Ja",Kruistabel!$C$13,0)+IF(BO$6="Ja",Kruistabel!$C$14,0)),"")</f>
        <v>#N/A</v>
      </c>
      <c r="BP118" s="326" t="e">
        <f>IF(Plananalyse!BP118=1,VLOOKUP(BP$5,Kruistabel!$B$6:$F$9,MATCH($C118,Kruistabel!$C$5:$F$5,0)+1,FALSE)+MIN(Kruistabel!$C$15,IF($D118="Ja",Kruistabel!$C$13,0)+IF(BP$6="Ja",Kruistabel!$C$14,0)),"")</f>
        <v>#N/A</v>
      </c>
      <c r="BQ118" s="326" t="e">
        <f>IF(Plananalyse!BQ118=1,VLOOKUP(BQ$5,Kruistabel!$B$6:$F$9,MATCH($C118,Kruistabel!$C$5:$F$5,0)+1,FALSE)+MIN(Kruistabel!$C$15,IF($D118="Ja",Kruistabel!$C$13,0)+IF(BQ$6="Ja",Kruistabel!$C$14,0)),"")</f>
        <v>#N/A</v>
      </c>
      <c r="BR118" s="326" t="e">
        <f>IF(Plananalyse!BR118=1,VLOOKUP(BR$5,Kruistabel!$B$6:$F$9,MATCH($C118,Kruistabel!$C$5:$F$5,0)+1,FALSE)+MIN(Kruistabel!$C$15,IF($D118="Ja",Kruistabel!$C$13,0)+IF(BR$6="Ja",Kruistabel!$C$14,0)),"")</f>
        <v>#REF!</v>
      </c>
      <c r="BS118" s="326" t="e">
        <f>IF(Plananalyse!BS118=1,VLOOKUP(BS$5,Kruistabel!$B$6:$F$9,MATCH($C118,Kruistabel!$C$5:$F$5,0)+1,FALSE)+MIN(Kruistabel!$C$15,IF($D118="Ja",Kruistabel!$C$13,0)+IF(BS$6="Ja",Kruistabel!$C$14,0)),"")</f>
        <v>#REF!</v>
      </c>
      <c r="BT118" s="65"/>
      <c r="BU118" s="231" t="e">
        <f>IF(Plananalyse!BU118=1,VLOOKUP(BU$5,Kruistabel!$B$6:$F$9,MATCH($C118,Kruistabel!$C$5:$F$5,0)+1,FALSE)+MIN(Kruistabel!$C$15,IF($D118="Ja",Kruistabel!$C$13,0)+IF(BU$6="Ja",Kruistabel!$C$14,0)),"")</f>
        <v>#N/A</v>
      </c>
      <c r="BV118" s="326" t="e">
        <f>IF(Plananalyse!BV118=1,VLOOKUP(BV$5,Kruistabel!$B$6:$F$9,MATCH($C118,Kruistabel!$C$5:$F$5,0)+1,FALSE)+MIN(Kruistabel!$C$15,IF($D118="Ja",Kruistabel!$C$13,0)+IF(BV$6="Ja",Kruistabel!$C$14,0)),"")</f>
        <v>#N/A</v>
      </c>
      <c r="BW118" s="326" t="e">
        <f>IF(Plananalyse!BW118=1,VLOOKUP(BW$5,Kruistabel!$B$6:$F$9,MATCH($C118,Kruistabel!$C$5:$F$5,0)+1,FALSE)+MIN(Kruistabel!$C$15,IF($D118="Ja",Kruistabel!$C$13,0)+IF(BW$6="Ja",Kruistabel!$C$14,0)),"")</f>
        <v>#N/A</v>
      </c>
      <c r="BX118" s="326" t="e">
        <f>IF(Plananalyse!BX118=1,VLOOKUP(BX$5,Kruistabel!$B$6:$F$9,MATCH($C118,Kruistabel!$C$5:$F$5,0)+1,FALSE)+MIN(Kruistabel!$C$15,IF($D118="Ja",Kruistabel!$C$13,0)+IF(BX$6="Ja",Kruistabel!$C$14,0)),"")</f>
        <v>#N/A</v>
      </c>
      <c r="BY118" s="327"/>
      <c r="BZ118" s="326" t="e">
        <f>IF(Plananalyse!BZ118=1,VLOOKUP(BZ$5,Kruistabel!$B$6:$F$9,MATCH($C118,Kruistabel!$C$5:$F$5,0)+1,FALSE)+MIN(Kruistabel!$C$15,IF($D118="Ja",Kruistabel!$C$13,0)+IF(BZ$6="Ja",Kruistabel!$C$14,0)),"")</f>
        <v>#N/A</v>
      </c>
      <c r="CA118" s="326" t="e">
        <f>IF(Plananalyse!CA118=1,VLOOKUP(CA$5,Kruistabel!$B$6:$F$9,MATCH($C118,Kruistabel!$C$5:$F$5,0)+1,FALSE)+MIN(Kruistabel!$C$15,IF($D118="Ja",Kruistabel!$C$13,0)+IF(CA$6="Ja",Kruistabel!$C$14,0)),"")</f>
        <v>#N/A</v>
      </c>
      <c r="CB118" s="326" t="e">
        <f>IF(Plananalyse!CB118=1,VLOOKUP(CB$5,Kruistabel!$B$6:$F$9,MATCH($C118,Kruistabel!$C$5:$F$5,0)+1,FALSE)+MIN(Kruistabel!$C$15,IF($D118="Ja",Kruistabel!$C$13,0)+IF(CB$6="Ja",Kruistabel!$C$14,0)),"")</f>
        <v>#N/A</v>
      </c>
      <c r="CC118" s="326" t="e">
        <f>IF(Plananalyse!CC118=1,VLOOKUP(CC$5,Kruistabel!$B$6:$F$9,MATCH($C118,Kruistabel!$C$5:$F$5,0)+1,FALSE)+MIN(Kruistabel!$C$15,IF($D118="Ja",Kruistabel!$C$13,0)+IF(CC$6="Ja",Kruistabel!$C$14,0)),"")</f>
        <v>#N/A</v>
      </c>
      <c r="CD118" s="326" t="e">
        <f>IF(Plananalyse!CD118=1,VLOOKUP(CD$5,Kruistabel!$B$6:$F$9,MATCH($C118,Kruistabel!$C$5:$F$5,0)+1,FALSE)+MIN(Kruistabel!$C$15,IF($D118="Ja",Kruistabel!$C$13,0)+IF(CD$6="Ja",Kruistabel!$C$14,0)),"")</f>
        <v>#N/A</v>
      </c>
      <c r="CE118" s="326" t="e">
        <f>IF(Plananalyse!CE118=1,VLOOKUP(CE$5,Kruistabel!$B$6:$F$9,MATCH($C118,Kruistabel!$C$5:$F$5,0)+1,FALSE)+MIN(Kruistabel!$C$15,IF($D118="Ja",Kruistabel!$C$13,0)+IF(CE$6="Ja",Kruistabel!$C$14,0)),"")</f>
        <v>#N/A</v>
      </c>
      <c r="CF118" s="326" t="e">
        <f>IF(Plananalyse!CF118=1,VLOOKUP(CF$5,Kruistabel!$B$6:$F$9,MATCH($C118,Kruistabel!$C$5:$F$5,0)+1,FALSE)+MIN(Kruistabel!$C$15,IF($D118="Ja",Kruistabel!$C$13,0)+IF(CF$6="Ja",Kruistabel!$C$14,0)),"")</f>
        <v>#N/A</v>
      </c>
      <c r="CG118" s="326" t="e">
        <f>IF(Plananalyse!CG118=1,VLOOKUP(CG$5,Kruistabel!$B$6:$F$9,MATCH($C118,Kruistabel!$C$5:$F$5,0)+1,FALSE)+MIN(Kruistabel!$C$15,IF($D118="Ja",Kruistabel!$C$13,0)+IF(CG$6="Ja",Kruistabel!$C$14,0)),"")</f>
        <v>#REF!</v>
      </c>
      <c r="CH118" s="326" t="e">
        <f>IF(Plananalyse!CH118=1,VLOOKUP(CH$5,Kruistabel!$B$6:$F$9,MATCH($C118,Kruistabel!$C$5:$F$5,0)+1,FALSE)+MIN(Kruistabel!$C$15,IF($D118="Ja",Kruistabel!$C$13,0)+IF(CH$6="Ja",Kruistabel!$C$14,0)),"")</f>
        <v>#REF!</v>
      </c>
      <c r="CI118" s="65"/>
      <c r="CJ118" s="326" t="e">
        <f>IF(Plananalyse!CJ118=1,VLOOKUP(CJ$5,Kruistabel!$B$6:$F$9,MATCH($C118,Kruistabel!$C$5:$F$5,0)+1,FALSE)+MIN(Kruistabel!$C$15,IF($D118="Ja",Kruistabel!$C$13,0)+IF(CJ$6="Ja",Kruistabel!$C$14,0)),"")</f>
        <v>#N/A</v>
      </c>
      <c r="CK118" s="326" t="e">
        <f>IF(Plananalyse!CK118=1,VLOOKUP(CK$5,Kruistabel!$B$6:$F$9,MATCH($C118,Kruistabel!$C$5:$F$5,0)+1,FALSE)+MIN(Kruistabel!$C$15,IF($D118="Ja",Kruistabel!$C$13,0)+IF(CK$6="Ja",Kruistabel!$C$14,0)),"")</f>
        <v>#N/A</v>
      </c>
      <c r="CL118" s="326" t="e">
        <f>IF(Plananalyse!CL118=1,VLOOKUP(CL$5,Kruistabel!$B$6:$F$9,MATCH($C118,Kruistabel!$C$5:$F$5,0)+1,FALSE)+MIN(Kruistabel!$C$15,IF($D118="Ja",Kruistabel!$C$13,0)+IF(CL$6="Ja",Kruistabel!$C$14,0)),"")</f>
        <v>#N/A</v>
      </c>
      <c r="CM118" s="326" t="e">
        <f>IF(Plananalyse!CM118=1,VLOOKUP(CM$5,Kruistabel!$B$6:$F$9,MATCH($C118,Kruistabel!$C$5:$F$5,0)+1,FALSE)+MIN(Kruistabel!$C$15,IF($D118="Ja",Kruistabel!$C$13,0)+IF(CM$6="Ja",Kruistabel!$C$14,0)),"")</f>
        <v>#N/A</v>
      </c>
      <c r="CN118" s="326" t="e">
        <f>IF(Plananalyse!CN118=1,VLOOKUP(CN$5,Kruistabel!$B$6:$F$9,MATCH($C118,Kruistabel!$C$5:$F$5,0)+1,FALSE)+MIN(Kruistabel!$C$15,IF($D118="Ja",Kruistabel!$C$13,0)+IF(CN$6="Ja",Kruistabel!$C$14,0)),"")</f>
        <v>#N/A</v>
      </c>
      <c r="CO118" s="326" t="e">
        <f>IF(Plananalyse!CO118=1,VLOOKUP(CO$5,Kruistabel!$B$6:$F$9,MATCH($C118,Kruistabel!$C$5:$F$5,0)+1,FALSE)+MIN(Kruistabel!$C$15,IF($D118="Ja",Kruistabel!$C$13,0)+IF(CO$6="Ja",Kruistabel!$C$14,0)),"")</f>
        <v>#N/A</v>
      </c>
      <c r="CP118" s="326" t="e">
        <f>IF(Plananalyse!CP118=1,VLOOKUP(CP$5,Kruistabel!$B$6:$F$9,MATCH($C118,Kruistabel!$C$5:$F$5,0)+1,FALSE)+MIN(Kruistabel!$C$15,IF($D118="Ja",Kruistabel!$C$13,0)+IF(CP$6="Ja",Kruistabel!$C$14,0)),"")</f>
        <v>#N/A</v>
      </c>
      <c r="CQ118" s="326" t="e">
        <f>IF(Plananalyse!CQ118=1,VLOOKUP(CQ$5,Kruistabel!$B$6:$F$9,MATCH($C118,Kruistabel!$C$5:$F$5,0)+1,FALSE)+MIN(Kruistabel!$C$15,IF($D118="Ja",Kruistabel!$C$13,0)+IF(CQ$6="Ja",Kruistabel!$C$14,0)),"")</f>
        <v>#N/A</v>
      </c>
      <c r="CR118" s="326" t="e">
        <f>IF(Plananalyse!CR118=1,VLOOKUP(CR$5,Kruistabel!$B$6:$F$9,MATCH($C118,Kruistabel!$C$5:$F$5,0)+1,FALSE)+MIN(Kruistabel!$C$15,IF($D118="Ja",Kruistabel!$C$13,0)+IF(CR$6="Ja",Kruistabel!$C$14,0)),"")</f>
        <v>#N/A</v>
      </c>
      <c r="CS118" s="326" t="e">
        <f>IF(Plananalyse!CS118=1,VLOOKUP(CS$5,Kruistabel!$B$6:$F$9,MATCH($C118,Kruistabel!$C$5:$F$5,0)+1,FALSE)+MIN(Kruistabel!$C$15,IF($D118="Ja",Kruistabel!$C$13,0)+IF(CS$6="Ja",Kruistabel!$C$14,0)),"")</f>
        <v>#N/A</v>
      </c>
      <c r="CT118" s="326" t="e">
        <f>IF(Plananalyse!CT118=1,VLOOKUP(CT$5,Kruistabel!$B$6:$F$9,MATCH($C118,Kruistabel!$C$5:$F$5,0)+1,FALSE)+MIN(Kruistabel!$C$15,IF($D118="Ja",Kruistabel!$C$13,0)+IF(CT$6="Ja",Kruistabel!$C$14,0)),"")</f>
        <v>#N/A</v>
      </c>
      <c r="CU118" s="326" t="e">
        <f>IF(Plananalyse!CU118=1,VLOOKUP(CU$5,Kruistabel!$B$6:$F$9,MATCH($C118,Kruistabel!$C$5:$F$5,0)+1,FALSE)+MIN(Kruistabel!$C$15,IF($D118="Ja",Kruistabel!$C$13,0)+IF(CU$6="Ja",Kruistabel!$C$14,0)),"")</f>
        <v>#N/A</v>
      </c>
      <c r="CV118" s="326" t="e">
        <f>IF(Plananalyse!CV118=1,VLOOKUP(CV$5,Kruistabel!$B$6:$F$9,MATCH($C118,Kruistabel!$C$5:$F$5,0)+1,FALSE)+MIN(Kruistabel!$C$15,IF($D118="Ja",Kruistabel!$C$13,0)+IF(CV$6="Ja",Kruistabel!$C$14,0)),"")</f>
        <v>#N/A</v>
      </c>
      <c r="CW118" s="326" t="e">
        <f>IF(Plananalyse!CW118=1,VLOOKUP(CW$5,Kruistabel!$B$6:$F$9,MATCH($C118,Kruistabel!$C$5:$F$5,0)+1,FALSE)+MIN(Kruistabel!$C$15,IF($D118="Ja",Kruistabel!$C$13,0)+IF(CW$6="Ja",Kruistabel!$C$14,0)),"")</f>
        <v>#N/A</v>
      </c>
      <c r="CX118" s="326" t="e">
        <f>IF(Plananalyse!CX118=1,VLOOKUP(CX$5,Kruistabel!$B$6:$F$9,MATCH($C118,Kruistabel!$C$5:$F$5,0)+1,FALSE)+MIN(Kruistabel!$C$15,IF($D118="Ja",Kruistabel!$C$13,0)+IF(CX$6="Ja",Kruistabel!$C$14,0)),"")</f>
        <v>#N/A</v>
      </c>
      <c r="CY118" s="326" t="e">
        <f>IF(Plananalyse!CY118=1,VLOOKUP(CY$5,Kruistabel!$B$6:$F$9,MATCH($C118,Kruistabel!$C$5:$F$5,0)+1,FALSE)+MIN(Kruistabel!$C$15,IF($D118="Ja",Kruistabel!$C$13,0)+IF(CY$6="Ja",Kruistabel!$C$14,0)),"")</f>
        <v>#N/A</v>
      </c>
      <c r="CZ118" s="326" t="e">
        <f>IF(Plananalyse!CZ118=1,VLOOKUP(CZ$5,Kruistabel!$B$6:$F$9,MATCH($C118,Kruistabel!$C$5:$F$5,0)+1,FALSE)+MIN(Kruistabel!$C$15,IF($D118="Ja",Kruistabel!$C$13,0)+IF(CZ$6="Ja",Kruistabel!$C$14,0)),"")</f>
        <v>#N/A</v>
      </c>
      <c r="DA118" s="326" t="e">
        <f>IF(Plananalyse!DA118=1,VLOOKUP(DA$5,Kruistabel!$B$6:$F$9,MATCH($C118,Kruistabel!$C$5:$F$5,0)+1,FALSE)+MIN(Kruistabel!$C$15,IF($D118="Ja",Kruistabel!$C$13,0)+IF(DA$6="Ja",Kruistabel!$C$14,0)),"")</f>
        <v>#N/A</v>
      </c>
      <c r="DB118" s="326" t="e">
        <f>IF(Plananalyse!DB118=1,VLOOKUP(DB$5,Kruistabel!$B$6:$F$9,MATCH($C118,Kruistabel!$C$5:$F$5,0)+1,FALSE)+MIN(Kruistabel!$C$15,IF($D118="Ja",Kruistabel!$C$13,0)+IF(DB$6="Ja",Kruistabel!$C$14,0)),"")</f>
        <v>#N/A</v>
      </c>
      <c r="DC118" s="326" t="e">
        <f>IF(Plananalyse!DC118=1,VLOOKUP(DC$5,Kruistabel!$B$6:$F$9,MATCH($C118,Kruistabel!$C$5:$F$5,0)+1,FALSE)+MIN(Kruistabel!$C$15,IF($D118="Ja",Kruistabel!$C$13,0)+IF(DC$6="Ja",Kruistabel!$C$14,0)),"")</f>
        <v>#N/A</v>
      </c>
      <c r="DD118" s="327"/>
      <c r="DE118" s="326" t="e">
        <f>IF(Plananalyse!DE118=1,VLOOKUP(DE$5,Kruistabel!$B$6:$F$9,MATCH($C118,Kruistabel!$C$5:$F$5,0)+1,FALSE)+MIN(Kruistabel!$C$15,IF($D118="Ja",Kruistabel!$C$13,0)+IF(DE$6="Ja",Kruistabel!$C$14,0)),"")</f>
        <v>#N/A</v>
      </c>
      <c r="DF118" s="326" t="e">
        <f>IF(Plananalyse!DF118=1,VLOOKUP(DF$5,Kruistabel!$B$6:$F$9,MATCH($C118,Kruistabel!$C$5:$F$5,0)+1,FALSE)+MIN(Kruistabel!$C$15,IF($D118="Ja",Kruistabel!$C$13,0)+IF(DF$6="Ja",Kruistabel!$C$14,0)),"")</f>
        <v>#N/A</v>
      </c>
      <c r="DG118" s="326" t="e">
        <f ca="1">IF(Plananalyse!DG118=1,VLOOKUP(DG$5,Kruistabel!$B$6:$F$9,MATCH($C118,Kruistabel!$C$5:$F$5,0)+1,FALSE)+MIN(Kruistabel!$C$15,IF($D118="Ja",Kruistabel!$C$13,0)+IF(DG$6="Ja",Kruistabel!$C$14,0)),"")</f>
        <v>#N/A</v>
      </c>
      <c r="DH118" s="326" t="e">
        <f ca="1">IF(Plananalyse!DH118=1,VLOOKUP(DH$5,Kruistabel!$B$6:$F$9,MATCH($C118,Kruistabel!$C$5:$F$5,0)+1,FALSE)+MIN(Kruistabel!$C$15,IF($D118="Ja",Kruistabel!$C$13,0)+IF(DH$6="Ja",Kruistabel!$C$14,0)),"")</f>
        <v>#N/A</v>
      </c>
      <c r="DI118" s="326" t="e">
        <f ca="1">IF(Plananalyse!DI118=1,VLOOKUP(DI$5,Kruistabel!$B$6:$F$9,MATCH($C118,Kruistabel!$C$5:$F$5,0)+1,FALSE)+MIN(Kruistabel!$C$15,IF($D118="Ja",Kruistabel!$C$13,0)+IF(DI$6="Ja",Kruistabel!$C$14,0)),"")</f>
        <v>#N/A</v>
      </c>
      <c r="DJ118" s="326" t="e">
        <f ca="1">IF(Plananalyse!DJ118=1,VLOOKUP(DJ$5,Kruistabel!$B$6:$F$9,MATCH($C118,Kruistabel!$C$5:$F$5,0)+1,FALSE)+MIN(Kruistabel!$C$15,IF($D118="Ja",Kruistabel!$C$13,0)+IF(DJ$6="Ja",Kruistabel!$C$14,0)),"")</f>
        <v>#N/A</v>
      </c>
      <c r="DK118" s="326" t="e">
        <f ca="1">IF(Plananalyse!DK118=1,VLOOKUP(DK$5,Kruistabel!$B$6:$F$9,MATCH($C118,Kruistabel!$C$5:$F$5,0)+1,FALSE)+MIN(Kruistabel!$C$15,IF($D118="Ja",Kruistabel!$C$13,0)+IF(DK$6="Ja",Kruistabel!$C$14,0)),"")</f>
        <v>#REF!</v>
      </c>
      <c r="DL118" s="326" t="e">
        <f ca="1">IF(Plananalyse!DL118=1,VLOOKUP(DL$5,Kruistabel!$B$6:$F$9,MATCH($C118,Kruistabel!$C$5:$F$5,0)+1,FALSE)+MIN(Kruistabel!$C$15,IF($D118="Ja",Kruistabel!$C$13,0)+IF(DL$6="Ja",Kruistabel!$C$14,0)),"")</f>
        <v>#REF!</v>
      </c>
      <c r="DM118" s="327"/>
      <c r="DN118" s="326" t="e">
        <f ca="1">IF(Plananalyse!DN118=1,VLOOKUP(DN$5,Kruistabel!$B$6:$F$9,MATCH($C118,Kruistabel!$C$5:$F$5,0)+1,FALSE)+MIN(Kruistabel!$C$15,IF($D118="Ja",Kruistabel!$C$13,0)+IF(DN$6="Ja",Kruistabel!$C$14,0)),"")</f>
        <v>#N/A</v>
      </c>
      <c r="DO118" s="326" t="e">
        <f ca="1">IF(Plananalyse!DO118=1,VLOOKUP(DO$5,Kruistabel!$B$6:$F$9,MATCH($C118,Kruistabel!$C$5:$F$5,0)+1,FALSE)+MIN(Kruistabel!$C$15,IF($D118="Ja",Kruistabel!$C$13,0)+IF(DO$6="Ja",Kruistabel!$C$14,0)),"")</f>
        <v>#N/A</v>
      </c>
      <c r="DP118" s="326" t="e">
        <f ca="1">IF(Plananalyse!DP118=1,VLOOKUP(DP$5,Kruistabel!$B$6:$F$9,MATCH($C118,Kruistabel!$C$5:$F$5,0)+1,FALSE)+MIN(Kruistabel!$C$15,IF($D118="Ja",Kruistabel!$C$13,0)+IF(DP$6="Ja",Kruistabel!$C$14,0)),"")</f>
        <v>#N/A</v>
      </c>
      <c r="DQ118" s="326" t="e">
        <f ca="1">IF(Plananalyse!DQ118=1,VLOOKUP(DQ$5,Kruistabel!$B$6:$F$9,MATCH($C118,Kruistabel!$C$5:$F$5,0)+1,FALSE)+MIN(Kruistabel!$C$15,IF($D118="Ja",Kruistabel!$C$13,0)+IF(DQ$6="Ja",Kruistabel!$C$14,0)),"")</f>
        <v>#N/A</v>
      </c>
      <c r="DR118" s="326" t="e">
        <f ca="1">IF(Plananalyse!DR118=1,VLOOKUP(DR$5,Kruistabel!$B$6:$F$9,MATCH($C118,Kruistabel!$C$5:$F$5,0)+1,FALSE)+MIN(Kruistabel!$C$15,IF($D118="Ja",Kruistabel!$C$13,0)+IF(DR$6="Ja",Kruistabel!$C$14,0)),"")</f>
        <v>#N/A</v>
      </c>
      <c r="DS118" s="326" t="e">
        <f ca="1">IF(Plananalyse!DS118=1,VLOOKUP(DS$5,Kruistabel!$B$6:$F$9,MATCH($C118,Kruistabel!$C$5:$F$5,0)+1,FALSE)+MIN(Kruistabel!$C$15,IF($D118="Ja",Kruistabel!$C$13,0)+IF(DS$6="Ja",Kruistabel!$C$14,0)),"")</f>
        <v>#N/A</v>
      </c>
      <c r="DT118" s="326" t="e">
        <f ca="1">IF(Plananalyse!DT118=1,VLOOKUP(DT$5,Kruistabel!$B$6:$F$9,MATCH($C118,Kruistabel!$C$5:$F$5,0)+1,FALSE)+MIN(Kruistabel!$C$15,IF($D118="Ja",Kruistabel!$C$13,0)+IF(DT$6="Ja",Kruistabel!$C$14,0)),"")</f>
        <v>#N/A</v>
      </c>
      <c r="DU118" s="326" t="e">
        <f ca="1">IF(Plananalyse!DU118=1,VLOOKUP(DU$5,Kruistabel!$B$6:$F$9,MATCH($C118,Kruistabel!$C$5:$F$5,0)+1,FALSE)+MIN(Kruistabel!$C$15,IF($D118="Ja",Kruistabel!$C$13,0)+IF(DU$6="Ja",Kruistabel!$C$14,0)),"")</f>
        <v>#N/A</v>
      </c>
      <c r="DV118" s="326" t="e">
        <f ca="1">IF(Plananalyse!DV118=1,VLOOKUP(DV$5,Kruistabel!$B$6:$F$9,MATCH($C118,Kruistabel!$C$5:$F$5,0)+1,FALSE)+MIN(Kruistabel!$C$15,IF($D118="Ja",Kruistabel!$C$13,0)+IF(DV$6="Ja",Kruistabel!$C$14,0)),"")</f>
        <v>#N/A</v>
      </c>
      <c r="DW118" s="326" t="e">
        <f ca="1">IF(Plananalyse!DW118=1,VLOOKUP(DW$5,Kruistabel!$B$6:$F$9,MATCH($C118,Kruistabel!$C$5:$F$5,0)+1,FALSE)+MIN(Kruistabel!$C$15,IF($D118="Ja",Kruistabel!$C$13,0)+IF(DW$6="Ja",Kruistabel!$C$14,0)),"")</f>
        <v>#REF!</v>
      </c>
      <c r="DX118" s="326" t="e">
        <f ca="1">IF(Plananalyse!DX118=1,VLOOKUP(DX$5,Kruistabel!$B$6:$F$9,MATCH($C118,Kruistabel!$C$5:$F$5,0)+1,FALSE)+MIN(Kruistabel!$C$15,IF($D118="Ja",Kruistabel!$C$13,0)+IF(DX$6="Ja",Kruistabel!$C$14,0)),"")</f>
        <v>#REF!</v>
      </c>
      <c r="DY118" s="327"/>
      <c r="DZ118" s="326" t="e">
        <f ca="1">IF(Plananalyse!DZ118=1,VLOOKUP(DZ$5,Kruistabel!$B$6:$F$9,MATCH($C118,Kruistabel!$C$5:$F$5,0)+1,FALSE)+MIN(Kruistabel!$C$15,IF($D118="Ja",Kruistabel!$C$13,0)+IF(DZ$6="Ja",Kruistabel!$C$14,0)),"")</f>
        <v>#N/A</v>
      </c>
      <c r="EA118" s="326" t="e">
        <f ca="1">IF(Plananalyse!EA118=1,VLOOKUP(EA$5,Kruistabel!$B$6:$F$9,MATCH($C118,Kruistabel!$C$5:$F$5,0)+1,FALSE)+MIN(Kruistabel!$C$15,IF($D118="Ja",Kruistabel!$C$13,0)+IF(EA$6="Ja",Kruistabel!$C$14,0)),"")</f>
        <v>#N/A</v>
      </c>
      <c r="EB118" s="326" t="e">
        <f ca="1">IF(Plananalyse!EB118=1,VLOOKUP(EB$5,Kruistabel!$B$6:$F$9,MATCH($C118,Kruistabel!$C$5:$F$5,0)+1,FALSE)+MIN(Kruistabel!$C$15,IF($D118="Ja",Kruistabel!$C$13,0)+IF(EB$6="Ja",Kruistabel!$C$14,0)),"")</f>
        <v>#REF!</v>
      </c>
      <c r="EC118" s="326" t="e">
        <f ca="1">IF(Plananalyse!EC118=1,VLOOKUP(EC$5,Kruistabel!$B$6:$F$9,MATCH($C118,Kruistabel!$C$5:$F$5,0)+1,FALSE)+MIN(Kruistabel!$C$15,IF($D118="Ja",Kruistabel!$C$13,0)+IF(EC$6="Ja",Kruistabel!$C$14,0)),"")</f>
        <v>#REF!</v>
      </c>
      <c r="ED118" s="327"/>
      <c r="EE118" s="326" t="e">
        <f ca="1">IF(Plananalyse!EE118=1,VLOOKUP(EE$5,Kruistabel!$B$6:$F$9,MATCH($C118,Kruistabel!$C$5:$F$5,0)+1,FALSE)+MIN(Kruistabel!$C$15,IF($D118="Ja",Kruistabel!$C$13,0)+IF(EE$6="Ja",Kruistabel!$C$14,0)),"")</f>
        <v>#N/A</v>
      </c>
      <c r="EF118" s="326" t="e">
        <f ca="1">IF(Plananalyse!EF118=1,VLOOKUP(EF$5,Kruistabel!$B$6:$F$9,MATCH($C118,Kruistabel!$C$5:$F$5,0)+1,FALSE)+MIN(Kruistabel!$C$15,IF($D118="Ja",Kruistabel!$C$13,0)+IF(EF$6="Ja",Kruistabel!$C$14,0)),"")</f>
        <v>#N/A</v>
      </c>
      <c r="EG118" s="326" t="e">
        <f ca="1">IF(Plananalyse!EG118=1,VLOOKUP(EG$5,Kruistabel!$B$6:$F$9,MATCH($C118,Kruistabel!$C$5:$F$5,0)+1,FALSE)+MIN(Kruistabel!$C$15,IF($D118="Ja",Kruistabel!$C$13,0)+IF(EG$6="Ja",Kruistabel!$C$14,0)),"")</f>
        <v>#N/A</v>
      </c>
      <c r="EH118" s="326" t="e">
        <f ca="1">IF(Plananalyse!EH118=1,VLOOKUP(EH$5,Kruistabel!$B$6:$F$9,MATCH($C118,Kruistabel!$C$5:$F$5,0)+1,FALSE)+MIN(Kruistabel!$C$15,IF($D118="Ja",Kruistabel!$C$13,0)+IF(EH$6="Ja",Kruistabel!$C$14,0)),"")</f>
        <v>#REF!</v>
      </c>
      <c r="EI118" s="326" t="e">
        <f ca="1">IF(Plananalyse!EI118=1,VLOOKUP(EI$5,Kruistabel!$B$6:$F$9,MATCH($C118,Kruistabel!$C$5:$F$5,0)+1,FALSE)+MIN(Kruistabel!$C$15,IF($D118="Ja",Kruistabel!$C$13,0)+IF(EI$6="Ja",Kruistabel!$C$14,0)),"")</f>
        <v>#REF!</v>
      </c>
      <c r="EJ118" s="331" t="str">
        <f>IF(Plananalyse!EJ118=1,VLOOKUP(EJ$5,Kruistabel!$B$6:$F$9,MATCH($C118,Kruistabel!$C$5:$F$5,0)+1,FALSE)+MIN(Kruistabel!$C$15,IF($D118="Ja",Kruistabel!$C$13,0)+IF(EJ$6="Ja",Kruistabel!$C$14,0)),"")</f>
        <v/>
      </c>
      <c r="EK118" s="164"/>
      <c r="EL118" s="164"/>
      <c r="EM118" s="164"/>
      <c r="EN118" s="164"/>
    </row>
    <row r="119" spans="1:144" hidden="1">
      <c r="B119" s="337" t="s">
        <v>223</v>
      </c>
      <c r="C119" s="160" t="str">
        <f>_xlfn.IFNA(VLOOKUP($B119,Classificatietabel!$B$6:$I$91,C$7,FALSE),"")</f>
        <v/>
      </c>
      <c r="D119" s="160" t="str">
        <f>_xlfn.IFNA(VLOOKUP($B119,Classificatietabel!$B$6:$I$91,D$7,FALSE),"")</f>
        <v/>
      </c>
      <c r="E119" s="119" t="str">
        <f>IF(AND(D119="laag",$D$3=1),0,_xlfn.IFNA(IF(VLOOKUP($B119,Classificatietabel!$B$6:$H$91,$E$5,FALSE)="Ja",1,0),""))</f>
        <v/>
      </c>
      <c r="F119" s="163"/>
      <c r="G119" s="326" t="e">
        <f>IF(Plananalyse!G119=1,VLOOKUP(G$5,Kruistabel!$B$6:$F$9,MATCH($C119,Kruistabel!$C$5:$F$5,0)+1,FALSE)+MIN(Kruistabel!$C$15,IF($D119="Ja",Kruistabel!$C$13,0)+IF(G$6="Ja",Kruistabel!$C$14,0)),"")</f>
        <v>#N/A</v>
      </c>
      <c r="H119" s="326" t="e">
        <f>IF(Plananalyse!H119=1,VLOOKUP(H$5,Kruistabel!$B$6:$F$9,MATCH($C119,Kruistabel!$C$5:$F$5,0)+1,FALSE)+MIN(Kruistabel!$C$15,IF($D119="Ja",Kruistabel!$C$13,0)+IF(H$6="Ja",Kruistabel!$C$14,0)),"")</f>
        <v>#N/A</v>
      </c>
      <c r="I119" s="326" t="e">
        <f>IF(Plananalyse!I119=1,VLOOKUP(I$5,Kruistabel!$B$6:$F$9,MATCH($C119,Kruistabel!$C$5:$F$5,0)+1,FALSE)+MIN(Kruistabel!$C$15,IF($D119="Ja",Kruistabel!$C$13,0)+IF(I$6="Ja",Kruistabel!$C$14,0)),"")</f>
        <v>#N/A</v>
      </c>
      <c r="J119" s="326" t="e">
        <f>IF(Plananalyse!J119=1,VLOOKUP(J$5,Kruistabel!$B$6:$F$9,MATCH($C119,Kruistabel!$C$5:$F$5,0)+1,FALSE)+MIN(Kruistabel!$C$15,IF($D119="Ja",Kruistabel!$C$13,0)+IF(J$6="Ja",Kruistabel!$C$14,0)),"")</f>
        <v>#N/A</v>
      </c>
      <c r="K119" s="326" t="e">
        <f>IF(Plananalyse!K119=1,VLOOKUP(K$5,Kruistabel!$B$6:$F$9,MATCH($C119,Kruistabel!$C$5:$F$5,0)+1,FALSE)+MIN(Kruistabel!$C$15,IF($D119="Ja",Kruistabel!$C$13,0)+IF(K$6="Ja",Kruistabel!$C$14,0)),"")</f>
        <v>#N/A</v>
      </c>
      <c r="L119" s="326" t="e">
        <f>IF(Plananalyse!L119=1,VLOOKUP(L$5,Kruistabel!$B$6:$F$9,MATCH($C119,Kruistabel!$C$5:$F$5,0)+1,FALSE)+MIN(Kruistabel!$C$15,IF($D119="Ja",Kruistabel!$C$13,0)+IF(L$6="Ja",Kruistabel!$C$14,0)),"")</f>
        <v>#N/A</v>
      </c>
      <c r="M119" s="326" t="e">
        <f>IF(Plananalyse!M119=1,VLOOKUP(M$5,Kruistabel!$B$6:$F$9,MATCH($C119,Kruistabel!$C$5:$F$5,0)+1,FALSE)+MIN(Kruistabel!$C$15,IF($D119="Ja",Kruistabel!$C$13,0)+IF(M$6="Ja",Kruistabel!$C$14,0)),"")</f>
        <v>#N/A</v>
      </c>
      <c r="N119" s="326" t="e">
        <f>IF(Plananalyse!N119=1,VLOOKUP(N$5,Kruistabel!$B$6:$F$9,MATCH($C119,Kruistabel!$C$5:$F$5,0)+1,FALSE)+MIN(Kruistabel!$C$15,IF($D119="Ja",Kruistabel!$C$13,0)+IF(N$6="Ja",Kruistabel!$C$14,0)),"")</f>
        <v>#N/A</v>
      </c>
      <c r="O119" s="326" t="e">
        <f>IF(Plananalyse!O119=1,VLOOKUP(O$5,Kruistabel!$B$6:$F$9,MATCH($C119,Kruistabel!$C$5:$F$5,0)+1,FALSE)+MIN(Kruistabel!$C$15,IF($D119="Ja",Kruistabel!$C$13,0)+IF(O$6="Ja",Kruistabel!$C$14,0)),"")</f>
        <v>#N/A</v>
      </c>
      <c r="P119" s="326" t="e">
        <f>IF(Plananalyse!P119=1,VLOOKUP(P$5,Kruistabel!$B$6:$F$9,MATCH($C119,Kruistabel!$C$5:$F$5,0)+1,FALSE)+MIN(Kruistabel!$C$15,IF($D119="Ja",Kruistabel!$C$13,0)+IF(P$6="Ja",Kruistabel!$C$14,0)),"")</f>
        <v>#N/A</v>
      </c>
      <c r="Q119" s="326" t="e">
        <f>IF(Plananalyse!Q119=1,VLOOKUP(Q$5,Kruistabel!$B$6:$F$9,MATCH($C119,Kruistabel!$C$5:$F$5,0)+1,FALSE)+MIN(Kruistabel!$C$15,IF($D119="Ja",Kruistabel!$C$13,0)+IF(Q$6="Ja",Kruistabel!$C$14,0)),"")</f>
        <v>#N/A</v>
      </c>
      <c r="R119" s="326" t="e">
        <f>IF(Plananalyse!R119=1,VLOOKUP(R$5,Kruistabel!$B$6:$F$9,MATCH($C119,Kruistabel!$C$5:$F$5,0)+1,FALSE)+MIN(Kruistabel!$C$15,IF($D119="Ja",Kruistabel!$C$13,0)+IF(R$6="Ja",Kruistabel!$C$14,0)),"")</f>
        <v>#N/A</v>
      </c>
      <c r="S119" s="326" t="e">
        <f>IF(Plananalyse!S119=1,VLOOKUP(S$5,Kruistabel!$B$6:$F$9,MATCH($C119,Kruistabel!$C$5:$F$5,0)+1,FALSE)+MIN(Kruistabel!$C$15,IF($D119="Ja",Kruistabel!$C$13,0)+IF(S$6="Ja",Kruistabel!$C$14,0)),"")</f>
        <v>#N/A</v>
      </c>
      <c r="T119" s="326" t="e">
        <f>IF(Plananalyse!T119=1,VLOOKUP(T$5,Kruistabel!$B$6:$F$9,MATCH($C119,Kruistabel!$C$5:$F$5,0)+1,FALSE)+MIN(Kruistabel!$C$15,IF($D119="Ja",Kruistabel!$C$13,0)+IF(T$6="Ja",Kruistabel!$C$14,0)),"")</f>
        <v>#N/A</v>
      </c>
      <c r="U119" s="326" t="e">
        <f>IF(Plananalyse!U119=1,VLOOKUP(U$5,Kruistabel!$B$6:$F$9,MATCH($C119,Kruistabel!$C$5:$F$5,0)+1,FALSE)+MIN(Kruistabel!$C$15,IF($D119="Ja",Kruistabel!$C$13,0)+IF(U$6="Ja",Kruistabel!$C$14,0)),"")</f>
        <v>#N/A</v>
      </c>
      <c r="V119" s="326" t="e">
        <f>IF(Plananalyse!V119=1,VLOOKUP(V$5,Kruistabel!$B$6:$F$9,MATCH($C119,Kruistabel!$C$5:$F$5,0)+1,FALSE)+MIN(Kruistabel!$C$15,IF($D119="Ja",Kruistabel!$C$13,0)+IF(V$6="Ja",Kruistabel!$C$14,0)),"")</f>
        <v>#N/A</v>
      </c>
      <c r="W119" s="326" t="e">
        <f>IF(Plananalyse!W119=1,VLOOKUP(W$5,Kruistabel!$B$6:$F$9,MATCH($C119,Kruistabel!$C$5:$F$5,0)+1,FALSE)+MIN(Kruistabel!$C$15,IF($D119="Ja",Kruistabel!$C$13,0)+IF(W$6="Ja",Kruistabel!$C$14,0)),"")</f>
        <v>#N/A</v>
      </c>
      <c r="X119" s="326" t="e">
        <f>IF(Plananalyse!X119=1,VLOOKUP(X$5,Kruistabel!$B$6:$F$9,MATCH($C119,Kruistabel!$C$5:$F$5,0)+1,FALSE)+MIN(Kruistabel!$C$15,IF($D119="Ja",Kruistabel!$C$13,0)+IF(X$6="Ja",Kruistabel!$C$14,0)),"")</f>
        <v>#N/A</v>
      </c>
      <c r="Y119" s="326" t="e">
        <f>IF(Plananalyse!Y119=1,VLOOKUP(Y$5,Kruistabel!$B$6:$F$9,MATCH($C119,Kruistabel!$C$5:$F$5,0)+1,FALSE)+MIN(Kruistabel!$C$15,IF($D119="Ja",Kruistabel!$C$13,0)+IF(Y$6="Ja",Kruistabel!$C$14,0)),"")</f>
        <v>#N/A</v>
      </c>
      <c r="Z119" s="326" t="e">
        <f>IF(Plananalyse!Z119=1,VLOOKUP(Z$5,Kruistabel!$B$6:$F$9,MATCH($C119,Kruistabel!$C$5:$F$5,0)+1,FALSE)+MIN(Kruistabel!$C$15,IF($D119="Ja",Kruistabel!$C$13,0)+IF(Z$6="Ja",Kruistabel!$C$14,0)),"")</f>
        <v>#N/A</v>
      </c>
      <c r="AA119" s="326" t="e">
        <f>IF(Plananalyse!AA119=1,VLOOKUP(AA$5,Kruistabel!$B$6:$F$9,MATCH($C119,Kruistabel!$C$5:$F$5,0)+1,FALSE)+MIN(Kruistabel!$C$15,IF($D119="Ja",Kruistabel!$C$13,0)+IF(AA$6="Ja",Kruistabel!$C$14,0)),"")</f>
        <v>#N/A</v>
      </c>
      <c r="AB119" s="326" t="e">
        <f>IF(Plananalyse!AB119=1,VLOOKUP(AB$5,Kruistabel!$B$6:$F$9,MATCH($C119,Kruistabel!$C$5:$F$5,0)+1,FALSE)+MIN(Kruistabel!$C$15,IF($D119="Ja",Kruistabel!$C$13,0)+IF(AB$6="Ja",Kruistabel!$C$14,0)),"")</f>
        <v>#N/A</v>
      </c>
      <c r="AC119" s="326" t="e">
        <f>IF(Plananalyse!AC119=1,VLOOKUP(AC$5,Kruistabel!$B$6:$F$9,MATCH($C119,Kruistabel!$C$5:$F$5,0)+1,FALSE)+MIN(Kruistabel!$C$15,IF($D119="Ja",Kruistabel!$C$13,0)+IF(AC$6="Ja",Kruistabel!$C$14,0)),"")</f>
        <v>#N/A</v>
      </c>
      <c r="AD119" s="326" t="e">
        <f>IF(Plananalyse!AD119=1,VLOOKUP(AD$5,Kruistabel!$B$6:$F$9,MATCH($C119,Kruistabel!$C$5:$F$5,0)+1,FALSE)+MIN(Kruistabel!$C$15,IF($D119="Ja",Kruistabel!$C$13,0)+IF(AD$6="Ja",Kruistabel!$C$14,0)),"")</f>
        <v>#N/A</v>
      </c>
      <c r="AE119" s="326" t="e">
        <f>IF(Plananalyse!AE119=1,VLOOKUP(AE$5,Kruistabel!$B$6:$F$9,MATCH($C119,Kruistabel!$C$5:$F$5,0)+1,FALSE)+MIN(Kruistabel!$C$15,IF($D119="Ja",Kruistabel!$C$13,0)+IF(AE$6="Ja",Kruistabel!$C$14,0)),"")</f>
        <v>#N/A</v>
      </c>
      <c r="AF119" s="326" t="e">
        <f>IF(Plananalyse!AF119=1,VLOOKUP(AF$5,Kruistabel!$B$6:$F$9,MATCH($C119,Kruistabel!$C$5:$F$5,0)+1,FALSE)+MIN(Kruistabel!$C$15,IF($D119="Ja",Kruistabel!$C$13,0)+IF(AF$6="Ja",Kruistabel!$C$14,0)),"")</f>
        <v>#N/A</v>
      </c>
      <c r="AG119" s="326" t="e">
        <f>IF(Plananalyse!AG119=1,VLOOKUP(AG$5,Kruistabel!$B$6:$F$9,MATCH($C119,Kruistabel!$C$5:$F$5,0)+1,FALSE)+MIN(Kruistabel!$C$15,IF($D119="Ja",Kruistabel!$C$13,0)+IF(AG$6="Ja",Kruistabel!$C$14,0)),"")</f>
        <v>#N/A</v>
      </c>
      <c r="AH119" s="326" t="e">
        <f>IF(Plananalyse!AH119=1,VLOOKUP(AH$5,Kruistabel!$B$6:$F$9,MATCH($C119,Kruistabel!$C$5:$F$5,0)+1,FALSE)+MIN(Kruistabel!$C$15,IF($D119="Ja",Kruistabel!$C$13,0)+IF(AH$6="Ja",Kruistabel!$C$14,0)),"")</f>
        <v>#N/A</v>
      </c>
      <c r="AI119" s="326" t="e">
        <f>IF(Plananalyse!AI119=1,VLOOKUP(AI$5,Kruistabel!$B$6:$F$9,MATCH($C119,Kruistabel!$C$5:$F$5,0)+1,FALSE)+MIN(Kruistabel!$C$15,IF($D119="Ja",Kruistabel!$C$13,0)+IF(AI$6="Ja",Kruistabel!$C$14,0)),"")</f>
        <v>#N/A</v>
      </c>
      <c r="AJ119" s="326" t="e">
        <f>IF(Plananalyse!AJ119=1,VLOOKUP(AJ$5,Kruistabel!$B$6:$F$9,MATCH($C119,Kruistabel!$C$5:$F$5,0)+1,FALSE)+MIN(Kruistabel!$C$15,IF($D119="Ja",Kruistabel!$C$13,0)+IF(AJ$6="Ja",Kruistabel!$C$14,0)),"")</f>
        <v>#N/A</v>
      </c>
      <c r="AK119" s="326" t="e">
        <f>IF(Plananalyse!AK119=1,VLOOKUP(AK$5,Kruistabel!$B$6:$F$9,MATCH($C119,Kruistabel!$C$5:$F$5,0)+1,FALSE)+MIN(Kruistabel!$C$15,IF($D119="Ja",Kruistabel!$C$13,0)+IF(AK$6="Ja",Kruistabel!$C$14,0)),"")</f>
        <v>#N/A</v>
      </c>
      <c r="AL119" s="326" t="e">
        <f>IF(Plananalyse!AL119=1,VLOOKUP(AL$5,Kruistabel!$B$6:$F$9,MATCH($C119,Kruistabel!$C$5:$F$5,0)+1,FALSE)+MIN(Kruistabel!$C$15,IF($D119="Ja",Kruistabel!$C$13,0)+IF(AL$6="Ja",Kruistabel!$C$14,0)),"")</f>
        <v>#N/A</v>
      </c>
      <c r="AM119" s="326" t="e">
        <f>IF(Plananalyse!AM119=1,VLOOKUP(AM$5,Kruistabel!$B$6:$F$9,MATCH($C119,Kruistabel!$C$5:$F$5,0)+1,FALSE)+MIN(Kruistabel!$C$15,IF($D119="Ja",Kruistabel!$C$13,0)+IF(AM$6="Ja",Kruistabel!$C$14,0)),"")</f>
        <v>#N/A</v>
      </c>
      <c r="AN119" s="327"/>
      <c r="AO119" s="326" t="e">
        <f>IF(Plananalyse!AO119=1,VLOOKUP(AO$5,Kruistabel!$B$6:$F$9,MATCH($C119,Kruistabel!$C$5:$F$5,0)+1,FALSE)+MIN(Kruistabel!$C$15,IF($D119="Ja",Kruistabel!$C$13,0)+IF(AO$6="Ja",Kruistabel!$C$14,0)),"")</f>
        <v>#N/A</v>
      </c>
      <c r="AP119" s="326" t="e">
        <f>IF(Plananalyse!AP119=1,VLOOKUP(AP$5,Kruistabel!$B$6:$F$9,MATCH($C119,Kruistabel!$C$5:$F$5,0)+1,FALSE)+MIN(Kruistabel!$C$15,IF($D119="Ja",Kruistabel!$C$13,0)+IF(AP$6="Ja",Kruistabel!$C$14,0)),"")</f>
        <v>#N/A</v>
      </c>
      <c r="AQ119" s="326" t="e">
        <f>IF(Plananalyse!AQ119=1,VLOOKUP(AQ$5,Kruistabel!$B$6:$F$9,MATCH($C119,Kruistabel!$C$5:$F$5,0)+1,FALSE)+MIN(Kruistabel!$C$15,IF($D119="Ja",Kruistabel!$C$13,0)+IF(AQ$6="Ja",Kruistabel!$C$14,0)),"")</f>
        <v>#N/A</v>
      </c>
      <c r="AR119" s="326" t="e">
        <f>IF(Plananalyse!AR119=1,VLOOKUP(AR$5,Kruistabel!$B$6:$F$9,MATCH($C119,Kruistabel!$C$5:$F$5,0)+1,FALSE)+MIN(Kruistabel!$C$15,IF($D119="Ja",Kruistabel!$C$13,0)+IF(AR$6="Ja",Kruistabel!$C$14,0)),"")</f>
        <v>#N/A</v>
      </c>
      <c r="AS119" s="326" t="e">
        <f>IF(Plananalyse!AS119=1,VLOOKUP(AS$5,Kruistabel!$B$6:$F$9,MATCH($C119,Kruistabel!$C$5:$F$5,0)+1,FALSE)+MIN(Kruistabel!$C$15,IF($D119="Ja",Kruistabel!$C$13,0)+IF(AS$6="Ja",Kruistabel!$C$14,0)),"")</f>
        <v>#N/A</v>
      </c>
      <c r="AT119" s="326" t="e">
        <f>IF(Plananalyse!AT119=1,VLOOKUP(AT$5,Kruistabel!$B$6:$F$9,MATCH($C119,Kruistabel!$C$5:$F$5,0)+1,FALSE)+MIN(Kruistabel!$C$15,IF($D119="Ja",Kruistabel!$C$13,0)+IF(AT$6="Ja",Kruistabel!$C$14,0)),"")</f>
        <v>#N/A</v>
      </c>
      <c r="AU119" s="326" t="e">
        <f>IF(Plananalyse!AU119=1,VLOOKUP(AU$5,Kruistabel!$B$6:$F$9,MATCH($C119,Kruistabel!$C$5:$F$5,0)+1,FALSE)+MIN(Kruistabel!$C$15,IF($D119="Ja",Kruistabel!$C$13,0)+IF(AU$6="Ja",Kruistabel!$C$14,0)),"")</f>
        <v>#N/A</v>
      </c>
      <c r="AV119" s="326" t="e">
        <f>IF(Plananalyse!AV119=1,VLOOKUP(AV$5,Kruistabel!$B$6:$F$9,MATCH($C119,Kruistabel!$C$5:$F$5,0)+1,FALSE)+MIN(Kruistabel!$C$15,IF($D119="Ja",Kruistabel!$C$13,0)+IF(AV$6="Ja",Kruistabel!$C$14,0)),"")</f>
        <v>#N/A</v>
      </c>
      <c r="AW119" s="326" t="e">
        <f>IF(Plananalyse!AW119=1,VLOOKUP(AW$5,Kruistabel!$B$6:$F$9,MATCH($C119,Kruistabel!$C$5:$F$5,0)+1,FALSE)+MIN(Kruistabel!$C$15,IF($D119="Ja",Kruistabel!$C$13,0)+IF(AW$6="Ja",Kruistabel!$C$14,0)),"")</f>
        <v>#N/A</v>
      </c>
      <c r="AX119" s="326" t="e">
        <f>IF(Plananalyse!AX119=1,VLOOKUP(AX$5,Kruistabel!$B$6:$F$9,MATCH($C119,Kruistabel!$C$5:$F$5,0)+1,FALSE)+MIN(Kruistabel!$C$15,IF($D119="Ja",Kruistabel!$C$13,0)+IF(AX$6="Ja",Kruistabel!$C$14,0)),"")</f>
        <v>#N/A</v>
      </c>
      <c r="AY119" s="327"/>
      <c r="AZ119" s="326" t="e">
        <f>IF(Plananalyse!AZ119=1,VLOOKUP(AZ$5,Kruistabel!$B$6:$F$9,MATCH($C119,Kruistabel!$C$5:$F$5,0)+1,FALSE)+MIN(Kruistabel!$C$15,IF($D119="Ja",Kruistabel!$C$13,0)+IF(AZ$6="Ja",Kruistabel!$C$14,0)),"")</f>
        <v>#N/A</v>
      </c>
      <c r="BA119" s="326" t="e">
        <f>IF(Plananalyse!BA119=1,VLOOKUP(BA$5,Kruistabel!$B$6:$F$9,MATCH($C119,Kruistabel!$C$5:$F$5,0)+1,FALSE)+MIN(Kruistabel!$C$15,IF($D119="Ja",Kruistabel!$C$13,0)+IF(BA$6="Ja",Kruistabel!$C$14,0)),"")</f>
        <v>#N/A</v>
      </c>
      <c r="BB119" s="326" t="e">
        <f>IF(Plananalyse!BB119=1,VLOOKUP(BB$5,Kruistabel!$B$6:$F$9,MATCH($C119,Kruistabel!$C$5:$F$5,0)+1,FALSE)+MIN(Kruistabel!$C$15,IF($D119="Ja",Kruistabel!$C$13,0)+IF(BB$6="Ja",Kruistabel!$C$14,0)),"")</f>
        <v>#N/A</v>
      </c>
      <c r="BC119" s="326" t="e">
        <f>IF(Plananalyse!BC119=1,VLOOKUP(BC$5,Kruistabel!$B$6:$F$9,MATCH($C119,Kruistabel!$C$5:$F$5,0)+1,FALSE)+MIN(Kruistabel!$C$15,IF($D119="Ja",Kruistabel!$C$13,0)+IF(BC$6="Ja",Kruistabel!$C$14,0)),"")</f>
        <v>#N/A</v>
      </c>
      <c r="BD119" s="326" t="e">
        <f>IF(Plananalyse!BD119=1,VLOOKUP(BD$5,Kruistabel!$B$6:$F$9,MATCH($C119,Kruistabel!$C$5:$F$5,0)+1,FALSE)+MIN(Kruistabel!$C$15,IF($D119="Ja",Kruistabel!$C$13,0)+IF(BD$6="Ja",Kruistabel!$C$14,0)),"")</f>
        <v>#N/A</v>
      </c>
      <c r="BE119" s="326" t="e">
        <f>IF(Plananalyse!BE119=1,VLOOKUP(BE$5,Kruistabel!$B$6:$F$9,MATCH($C119,Kruistabel!$C$5:$F$5,0)+1,FALSE)+MIN(Kruistabel!$C$15,IF($D119="Ja",Kruistabel!$C$13,0)+IF(BE$6="Ja",Kruistabel!$C$14,0)),"")</f>
        <v>#N/A</v>
      </c>
      <c r="BF119" s="326" t="e">
        <f>IF(Plananalyse!BF119=1,VLOOKUP(BF$5,Kruistabel!$B$6:$F$9,MATCH($C119,Kruistabel!$C$5:$F$5,0)+1,FALSE)+MIN(Kruistabel!$C$15,IF($D119="Ja",Kruistabel!$C$13,0)+IF(BF$6="Ja",Kruistabel!$C$14,0)),"")</f>
        <v>#N/A</v>
      </c>
      <c r="BG119" s="326" t="e">
        <f>IF(Plananalyse!BG119=1,VLOOKUP(BG$5,Kruistabel!$B$6:$F$9,MATCH($C119,Kruistabel!$C$5:$F$5,0)+1,FALSE)+MIN(Kruistabel!$C$15,IF($D119="Ja",Kruistabel!$C$13,0)+IF(BG$6="Ja",Kruistabel!$C$14,0)),"")</f>
        <v>#N/A</v>
      </c>
      <c r="BH119" s="326" t="e">
        <f>IF(Plananalyse!BH119=1,VLOOKUP(BH$5,Kruistabel!$B$6:$F$9,MATCH($C119,Kruistabel!$C$5:$F$5,0)+1,FALSE)+MIN(Kruistabel!$C$15,IF($D119="Ja",Kruistabel!$C$13,0)+IF(BH$6="Ja",Kruistabel!$C$14,0)),"")</f>
        <v>#N/A</v>
      </c>
      <c r="BI119" s="327"/>
      <c r="BJ119" s="326" t="e">
        <f>IF(Plananalyse!BJ119=1,VLOOKUP(BJ$5,Kruistabel!$B$6:$F$9,MATCH($C119,Kruistabel!$C$5:$F$5,0)+1,FALSE)+MIN(Kruistabel!$C$15,IF($D119="Ja",Kruistabel!$C$13,0)+IF(BJ$6="Ja",Kruistabel!$C$14,0)),"")</f>
        <v>#N/A</v>
      </c>
      <c r="BK119" s="326" t="e">
        <f>IF(Plananalyse!BK119=1,VLOOKUP(BK$5,Kruistabel!$B$6:$F$9,MATCH($C119,Kruistabel!$C$5:$F$5,0)+1,FALSE)+MIN(Kruistabel!$C$15,IF($D119="Ja",Kruistabel!$C$13,0)+IF(BK$6="Ja",Kruistabel!$C$14,0)),"")</f>
        <v>#N/A</v>
      </c>
      <c r="BL119" s="326" t="e">
        <f>IF(Plananalyse!BL119=1,VLOOKUP(BL$5,Kruistabel!$B$6:$F$9,MATCH($C119,Kruistabel!$C$5:$F$5,0)+1,FALSE)+MIN(Kruistabel!$C$15,IF($D119="Ja",Kruistabel!$C$13,0)+IF(BL$6="Ja",Kruistabel!$C$14,0)),"")</f>
        <v>#N/A</v>
      </c>
      <c r="BM119" s="326" t="e">
        <f>IF(Plananalyse!BM119=1,VLOOKUP(BM$5,Kruistabel!$B$6:$F$9,MATCH($C119,Kruistabel!$C$5:$F$5,0)+1,FALSE)+MIN(Kruistabel!$C$15,IF($D119="Ja",Kruistabel!$C$13,0)+IF(BM$6="Ja",Kruistabel!$C$14,0)),"")</f>
        <v>#N/A</v>
      </c>
      <c r="BN119" s="326" t="e">
        <f>IF(Plananalyse!BN119=1,VLOOKUP(BN$5,Kruistabel!$B$6:$F$9,MATCH($C119,Kruistabel!$C$5:$F$5,0)+1,FALSE)+MIN(Kruistabel!$C$15,IF($D119="Ja",Kruistabel!$C$13,0)+IF(BN$6="Ja",Kruistabel!$C$14,0)),"")</f>
        <v>#N/A</v>
      </c>
      <c r="BO119" s="326" t="e">
        <f>IF(Plananalyse!BO119=1,VLOOKUP(BO$5,Kruistabel!$B$6:$F$9,MATCH($C119,Kruistabel!$C$5:$F$5,0)+1,FALSE)+MIN(Kruistabel!$C$15,IF($D119="Ja",Kruistabel!$C$13,0)+IF(BO$6="Ja",Kruistabel!$C$14,0)),"")</f>
        <v>#N/A</v>
      </c>
      <c r="BP119" s="326" t="e">
        <f>IF(Plananalyse!BP119=1,VLOOKUP(BP$5,Kruistabel!$B$6:$F$9,MATCH($C119,Kruistabel!$C$5:$F$5,0)+1,FALSE)+MIN(Kruistabel!$C$15,IF($D119="Ja",Kruistabel!$C$13,0)+IF(BP$6="Ja",Kruistabel!$C$14,0)),"")</f>
        <v>#N/A</v>
      </c>
      <c r="BQ119" s="326" t="e">
        <f>IF(Plananalyse!BQ119=1,VLOOKUP(BQ$5,Kruistabel!$B$6:$F$9,MATCH($C119,Kruistabel!$C$5:$F$5,0)+1,FALSE)+MIN(Kruistabel!$C$15,IF($D119="Ja",Kruistabel!$C$13,0)+IF(BQ$6="Ja",Kruistabel!$C$14,0)),"")</f>
        <v>#N/A</v>
      </c>
      <c r="BR119" s="326" t="e">
        <f>IF(Plananalyse!BR119=1,VLOOKUP(BR$5,Kruistabel!$B$6:$F$9,MATCH($C119,Kruistabel!$C$5:$F$5,0)+1,FALSE)+MIN(Kruistabel!$C$15,IF($D119="Ja",Kruistabel!$C$13,0)+IF(BR$6="Ja",Kruistabel!$C$14,0)),"")</f>
        <v>#REF!</v>
      </c>
      <c r="BS119" s="326" t="e">
        <f>IF(Plananalyse!BS119=1,VLOOKUP(BS$5,Kruistabel!$B$6:$F$9,MATCH($C119,Kruistabel!$C$5:$F$5,0)+1,FALSE)+MIN(Kruistabel!$C$15,IF($D119="Ja",Kruistabel!$C$13,0)+IF(BS$6="Ja",Kruistabel!$C$14,0)),"")</f>
        <v>#REF!</v>
      </c>
      <c r="BT119" s="65"/>
      <c r="BU119" s="231" t="e">
        <f>IF(Plananalyse!BU119=1,VLOOKUP(BU$5,Kruistabel!$B$6:$F$9,MATCH($C119,Kruistabel!$C$5:$F$5,0)+1,FALSE)+MIN(Kruistabel!$C$15,IF($D119="Ja",Kruistabel!$C$13,0)+IF(BU$6="Ja",Kruistabel!$C$14,0)),"")</f>
        <v>#N/A</v>
      </c>
      <c r="BV119" s="326" t="e">
        <f>IF(Plananalyse!BV119=1,VLOOKUP(BV$5,Kruistabel!$B$6:$F$9,MATCH($C119,Kruistabel!$C$5:$F$5,0)+1,FALSE)+MIN(Kruistabel!$C$15,IF($D119="Ja",Kruistabel!$C$13,0)+IF(BV$6="Ja",Kruistabel!$C$14,0)),"")</f>
        <v>#N/A</v>
      </c>
      <c r="BW119" s="326" t="e">
        <f>IF(Plananalyse!BW119=1,VLOOKUP(BW$5,Kruistabel!$B$6:$F$9,MATCH($C119,Kruistabel!$C$5:$F$5,0)+1,FALSE)+MIN(Kruistabel!$C$15,IF($D119="Ja",Kruistabel!$C$13,0)+IF(BW$6="Ja",Kruistabel!$C$14,0)),"")</f>
        <v>#N/A</v>
      </c>
      <c r="BX119" s="326" t="e">
        <f>IF(Plananalyse!BX119=1,VLOOKUP(BX$5,Kruistabel!$B$6:$F$9,MATCH($C119,Kruistabel!$C$5:$F$5,0)+1,FALSE)+MIN(Kruistabel!$C$15,IF($D119="Ja",Kruistabel!$C$13,0)+IF(BX$6="Ja",Kruistabel!$C$14,0)),"")</f>
        <v>#N/A</v>
      </c>
      <c r="BY119" s="327"/>
      <c r="BZ119" s="326" t="e">
        <f>IF(Plananalyse!BZ119=1,VLOOKUP(BZ$5,Kruistabel!$B$6:$F$9,MATCH($C119,Kruistabel!$C$5:$F$5,0)+1,FALSE)+MIN(Kruistabel!$C$15,IF($D119="Ja",Kruistabel!$C$13,0)+IF(BZ$6="Ja",Kruistabel!$C$14,0)),"")</f>
        <v>#N/A</v>
      </c>
      <c r="CA119" s="326" t="e">
        <f>IF(Plananalyse!CA119=1,VLOOKUP(CA$5,Kruistabel!$B$6:$F$9,MATCH($C119,Kruistabel!$C$5:$F$5,0)+1,FALSE)+MIN(Kruistabel!$C$15,IF($D119="Ja",Kruistabel!$C$13,0)+IF(CA$6="Ja",Kruistabel!$C$14,0)),"")</f>
        <v>#N/A</v>
      </c>
      <c r="CB119" s="326" t="e">
        <f>IF(Plananalyse!CB119=1,VLOOKUP(CB$5,Kruistabel!$B$6:$F$9,MATCH($C119,Kruistabel!$C$5:$F$5,0)+1,FALSE)+MIN(Kruistabel!$C$15,IF($D119="Ja",Kruistabel!$C$13,0)+IF(CB$6="Ja",Kruistabel!$C$14,0)),"")</f>
        <v>#N/A</v>
      </c>
      <c r="CC119" s="326" t="e">
        <f>IF(Plananalyse!CC119=1,VLOOKUP(CC$5,Kruistabel!$B$6:$F$9,MATCH($C119,Kruistabel!$C$5:$F$5,0)+1,FALSE)+MIN(Kruistabel!$C$15,IF($D119="Ja",Kruistabel!$C$13,0)+IF(CC$6="Ja",Kruistabel!$C$14,0)),"")</f>
        <v>#N/A</v>
      </c>
      <c r="CD119" s="326" t="e">
        <f>IF(Plananalyse!CD119=1,VLOOKUP(CD$5,Kruistabel!$B$6:$F$9,MATCH($C119,Kruistabel!$C$5:$F$5,0)+1,FALSE)+MIN(Kruistabel!$C$15,IF($D119="Ja",Kruistabel!$C$13,0)+IF(CD$6="Ja",Kruistabel!$C$14,0)),"")</f>
        <v>#N/A</v>
      </c>
      <c r="CE119" s="326" t="e">
        <f>IF(Plananalyse!CE119=1,VLOOKUP(CE$5,Kruistabel!$B$6:$F$9,MATCH($C119,Kruistabel!$C$5:$F$5,0)+1,FALSE)+MIN(Kruistabel!$C$15,IF($D119="Ja",Kruistabel!$C$13,0)+IF(CE$6="Ja",Kruistabel!$C$14,0)),"")</f>
        <v>#N/A</v>
      </c>
      <c r="CF119" s="326" t="e">
        <f>IF(Plananalyse!CF119=1,VLOOKUP(CF$5,Kruistabel!$B$6:$F$9,MATCH($C119,Kruistabel!$C$5:$F$5,0)+1,FALSE)+MIN(Kruistabel!$C$15,IF($D119="Ja",Kruistabel!$C$13,0)+IF(CF$6="Ja",Kruistabel!$C$14,0)),"")</f>
        <v>#N/A</v>
      </c>
      <c r="CG119" s="326" t="e">
        <f>IF(Plananalyse!CG119=1,VLOOKUP(CG$5,Kruistabel!$B$6:$F$9,MATCH($C119,Kruistabel!$C$5:$F$5,0)+1,FALSE)+MIN(Kruistabel!$C$15,IF($D119="Ja",Kruistabel!$C$13,0)+IF(CG$6="Ja",Kruistabel!$C$14,0)),"")</f>
        <v>#REF!</v>
      </c>
      <c r="CH119" s="326" t="e">
        <f>IF(Plananalyse!CH119=1,VLOOKUP(CH$5,Kruistabel!$B$6:$F$9,MATCH($C119,Kruistabel!$C$5:$F$5,0)+1,FALSE)+MIN(Kruistabel!$C$15,IF($D119="Ja",Kruistabel!$C$13,0)+IF(CH$6="Ja",Kruistabel!$C$14,0)),"")</f>
        <v>#REF!</v>
      </c>
      <c r="CI119" s="65"/>
      <c r="CJ119" s="326" t="e">
        <f>IF(Plananalyse!CJ119=1,VLOOKUP(CJ$5,Kruistabel!$B$6:$F$9,MATCH($C119,Kruistabel!$C$5:$F$5,0)+1,FALSE)+MIN(Kruistabel!$C$15,IF($D119="Ja",Kruistabel!$C$13,0)+IF(CJ$6="Ja",Kruistabel!$C$14,0)),"")</f>
        <v>#N/A</v>
      </c>
      <c r="CK119" s="326" t="e">
        <f>IF(Plananalyse!CK119=1,VLOOKUP(CK$5,Kruistabel!$B$6:$F$9,MATCH($C119,Kruistabel!$C$5:$F$5,0)+1,FALSE)+MIN(Kruistabel!$C$15,IF($D119="Ja",Kruistabel!$C$13,0)+IF(CK$6="Ja",Kruistabel!$C$14,0)),"")</f>
        <v>#N/A</v>
      </c>
      <c r="CL119" s="326" t="e">
        <f>IF(Plananalyse!CL119=1,VLOOKUP(CL$5,Kruistabel!$B$6:$F$9,MATCH($C119,Kruistabel!$C$5:$F$5,0)+1,FALSE)+MIN(Kruistabel!$C$15,IF($D119="Ja",Kruistabel!$C$13,0)+IF(CL$6="Ja",Kruistabel!$C$14,0)),"")</f>
        <v>#N/A</v>
      </c>
      <c r="CM119" s="326" t="e">
        <f>IF(Plananalyse!CM119=1,VLOOKUP(CM$5,Kruistabel!$B$6:$F$9,MATCH($C119,Kruistabel!$C$5:$F$5,0)+1,FALSE)+MIN(Kruistabel!$C$15,IF($D119="Ja",Kruistabel!$C$13,0)+IF(CM$6="Ja",Kruistabel!$C$14,0)),"")</f>
        <v>#N/A</v>
      </c>
      <c r="CN119" s="326" t="e">
        <f>IF(Plananalyse!CN119=1,VLOOKUP(CN$5,Kruistabel!$B$6:$F$9,MATCH($C119,Kruistabel!$C$5:$F$5,0)+1,FALSE)+MIN(Kruistabel!$C$15,IF($D119="Ja",Kruistabel!$C$13,0)+IF(CN$6="Ja",Kruistabel!$C$14,0)),"")</f>
        <v>#N/A</v>
      </c>
      <c r="CO119" s="326" t="e">
        <f>IF(Plananalyse!CO119=1,VLOOKUP(CO$5,Kruistabel!$B$6:$F$9,MATCH($C119,Kruistabel!$C$5:$F$5,0)+1,FALSE)+MIN(Kruistabel!$C$15,IF($D119="Ja",Kruistabel!$C$13,0)+IF(CO$6="Ja",Kruistabel!$C$14,0)),"")</f>
        <v>#N/A</v>
      </c>
      <c r="CP119" s="326" t="e">
        <f>IF(Plananalyse!CP119=1,VLOOKUP(CP$5,Kruistabel!$B$6:$F$9,MATCH($C119,Kruistabel!$C$5:$F$5,0)+1,FALSE)+MIN(Kruistabel!$C$15,IF($D119="Ja",Kruistabel!$C$13,0)+IF(CP$6="Ja",Kruistabel!$C$14,0)),"")</f>
        <v>#N/A</v>
      </c>
      <c r="CQ119" s="326" t="e">
        <f>IF(Plananalyse!CQ119=1,VLOOKUP(CQ$5,Kruistabel!$B$6:$F$9,MATCH($C119,Kruistabel!$C$5:$F$5,0)+1,FALSE)+MIN(Kruistabel!$C$15,IF($D119="Ja",Kruistabel!$C$13,0)+IF(CQ$6="Ja",Kruistabel!$C$14,0)),"")</f>
        <v>#N/A</v>
      </c>
      <c r="CR119" s="326" t="e">
        <f>IF(Plananalyse!CR119=1,VLOOKUP(CR$5,Kruistabel!$B$6:$F$9,MATCH($C119,Kruistabel!$C$5:$F$5,0)+1,FALSE)+MIN(Kruistabel!$C$15,IF($D119="Ja",Kruistabel!$C$13,0)+IF(CR$6="Ja",Kruistabel!$C$14,0)),"")</f>
        <v>#N/A</v>
      </c>
      <c r="CS119" s="326" t="e">
        <f>IF(Plananalyse!CS119=1,VLOOKUP(CS$5,Kruistabel!$B$6:$F$9,MATCH($C119,Kruistabel!$C$5:$F$5,0)+1,FALSE)+MIN(Kruistabel!$C$15,IF($D119="Ja",Kruistabel!$C$13,0)+IF(CS$6="Ja",Kruistabel!$C$14,0)),"")</f>
        <v>#N/A</v>
      </c>
      <c r="CT119" s="326" t="e">
        <f>IF(Plananalyse!CT119=1,VLOOKUP(CT$5,Kruistabel!$B$6:$F$9,MATCH($C119,Kruistabel!$C$5:$F$5,0)+1,FALSE)+MIN(Kruistabel!$C$15,IF($D119="Ja",Kruistabel!$C$13,0)+IF(CT$6="Ja",Kruistabel!$C$14,0)),"")</f>
        <v>#N/A</v>
      </c>
      <c r="CU119" s="326" t="e">
        <f>IF(Plananalyse!CU119=1,VLOOKUP(CU$5,Kruistabel!$B$6:$F$9,MATCH($C119,Kruistabel!$C$5:$F$5,0)+1,FALSE)+MIN(Kruistabel!$C$15,IF($D119="Ja",Kruistabel!$C$13,0)+IF(CU$6="Ja",Kruistabel!$C$14,0)),"")</f>
        <v>#N/A</v>
      </c>
      <c r="CV119" s="326" t="e">
        <f>IF(Plananalyse!CV119=1,VLOOKUP(CV$5,Kruistabel!$B$6:$F$9,MATCH($C119,Kruistabel!$C$5:$F$5,0)+1,FALSE)+MIN(Kruistabel!$C$15,IF($D119="Ja",Kruistabel!$C$13,0)+IF(CV$6="Ja",Kruistabel!$C$14,0)),"")</f>
        <v>#N/A</v>
      </c>
      <c r="CW119" s="326" t="e">
        <f>IF(Plananalyse!CW119=1,VLOOKUP(CW$5,Kruistabel!$B$6:$F$9,MATCH($C119,Kruistabel!$C$5:$F$5,0)+1,FALSE)+MIN(Kruistabel!$C$15,IF($D119="Ja",Kruistabel!$C$13,0)+IF(CW$6="Ja",Kruistabel!$C$14,0)),"")</f>
        <v>#N/A</v>
      </c>
      <c r="CX119" s="326" t="e">
        <f>IF(Plananalyse!CX119=1,VLOOKUP(CX$5,Kruistabel!$B$6:$F$9,MATCH($C119,Kruistabel!$C$5:$F$5,0)+1,FALSE)+MIN(Kruistabel!$C$15,IF($D119="Ja",Kruistabel!$C$13,0)+IF(CX$6="Ja",Kruistabel!$C$14,0)),"")</f>
        <v>#N/A</v>
      </c>
      <c r="CY119" s="326" t="e">
        <f>IF(Plananalyse!CY119=1,VLOOKUP(CY$5,Kruistabel!$B$6:$F$9,MATCH($C119,Kruistabel!$C$5:$F$5,0)+1,FALSE)+MIN(Kruistabel!$C$15,IF($D119="Ja",Kruistabel!$C$13,0)+IF(CY$6="Ja",Kruistabel!$C$14,0)),"")</f>
        <v>#N/A</v>
      </c>
      <c r="CZ119" s="326" t="e">
        <f>IF(Plananalyse!CZ119=1,VLOOKUP(CZ$5,Kruistabel!$B$6:$F$9,MATCH($C119,Kruistabel!$C$5:$F$5,0)+1,FALSE)+MIN(Kruistabel!$C$15,IF($D119="Ja",Kruistabel!$C$13,0)+IF(CZ$6="Ja",Kruistabel!$C$14,0)),"")</f>
        <v>#N/A</v>
      </c>
      <c r="DA119" s="326" t="e">
        <f>IF(Plananalyse!DA119=1,VLOOKUP(DA$5,Kruistabel!$B$6:$F$9,MATCH($C119,Kruistabel!$C$5:$F$5,0)+1,FALSE)+MIN(Kruistabel!$C$15,IF($D119="Ja",Kruistabel!$C$13,0)+IF(DA$6="Ja",Kruistabel!$C$14,0)),"")</f>
        <v>#N/A</v>
      </c>
      <c r="DB119" s="326" t="e">
        <f>IF(Plananalyse!DB119=1,VLOOKUP(DB$5,Kruistabel!$B$6:$F$9,MATCH($C119,Kruistabel!$C$5:$F$5,0)+1,FALSE)+MIN(Kruistabel!$C$15,IF($D119="Ja",Kruistabel!$C$13,0)+IF(DB$6="Ja",Kruistabel!$C$14,0)),"")</f>
        <v>#N/A</v>
      </c>
      <c r="DC119" s="326" t="e">
        <f>IF(Plananalyse!DC119=1,VLOOKUP(DC$5,Kruistabel!$B$6:$F$9,MATCH($C119,Kruistabel!$C$5:$F$5,0)+1,FALSE)+MIN(Kruistabel!$C$15,IF($D119="Ja",Kruistabel!$C$13,0)+IF(DC$6="Ja",Kruistabel!$C$14,0)),"")</f>
        <v>#N/A</v>
      </c>
      <c r="DD119" s="327"/>
      <c r="DE119" s="326" t="e">
        <f>IF(Plananalyse!DE119=1,VLOOKUP(DE$5,Kruistabel!$B$6:$F$9,MATCH($C119,Kruistabel!$C$5:$F$5,0)+1,FALSE)+MIN(Kruistabel!$C$15,IF($D119="Ja",Kruistabel!$C$13,0)+IF(DE$6="Ja",Kruistabel!$C$14,0)),"")</f>
        <v>#N/A</v>
      </c>
      <c r="DF119" s="326" t="e">
        <f>IF(Plananalyse!DF119=1,VLOOKUP(DF$5,Kruistabel!$B$6:$F$9,MATCH($C119,Kruistabel!$C$5:$F$5,0)+1,FALSE)+MIN(Kruistabel!$C$15,IF($D119="Ja",Kruistabel!$C$13,0)+IF(DF$6="Ja",Kruistabel!$C$14,0)),"")</f>
        <v>#N/A</v>
      </c>
      <c r="DG119" s="326" t="e">
        <f>IF(Plananalyse!DG119=1,VLOOKUP(DG$5,Kruistabel!$B$6:$F$9,MATCH($C119,Kruistabel!$C$5:$F$5,0)+1,FALSE)+MIN(Kruistabel!$C$15,IF($D119="Ja",Kruistabel!$C$13,0)+IF(DG$6="Ja",Kruistabel!$C$14,0)),"")</f>
        <v>#N/A</v>
      </c>
      <c r="DH119" s="326" t="e">
        <f ca="1">IF(Plananalyse!DH119=1,VLOOKUP(DH$5,Kruistabel!$B$6:$F$9,MATCH($C119,Kruistabel!$C$5:$F$5,0)+1,FALSE)+MIN(Kruistabel!$C$15,IF($D119="Ja",Kruistabel!$C$13,0)+IF(DH$6="Ja",Kruistabel!$C$14,0)),"")</f>
        <v>#N/A</v>
      </c>
      <c r="DI119" s="326" t="e">
        <f ca="1">IF(Plananalyse!DI119=1,VLOOKUP(DI$5,Kruistabel!$B$6:$F$9,MATCH($C119,Kruistabel!$C$5:$F$5,0)+1,FALSE)+MIN(Kruistabel!$C$15,IF($D119="Ja",Kruistabel!$C$13,0)+IF(DI$6="Ja",Kruistabel!$C$14,0)),"")</f>
        <v>#N/A</v>
      </c>
      <c r="DJ119" s="326" t="e">
        <f ca="1">IF(Plananalyse!DJ119=1,VLOOKUP(DJ$5,Kruistabel!$B$6:$F$9,MATCH($C119,Kruistabel!$C$5:$F$5,0)+1,FALSE)+MIN(Kruistabel!$C$15,IF($D119="Ja",Kruistabel!$C$13,0)+IF(DJ$6="Ja",Kruistabel!$C$14,0)),"")</f>
        <v>#N/A</v>
      </c>
      <c r="DK119" s="326" t="e">
        <f ca="1">IF(Plananalyse!DK119=1,VLOOKUP(DK$5,Kruistabel!$B$6:$F$9,MATCH($C119,Kruistabel!$C$5:$F$5,0)+1,FALSE)+MIN(Kruistabel!$C$15,IF($D119="Ja",Kruistabel!$C$13,0)+IF(DK$6="Ja",Kruistabel!$C$14,0)),"")</f>
        <v>#REF!</v>
      </c>
      <c r="DL119" s="326" t="e">
        <f ca="1">IF(Plananalyse!DL119=1,VLOOKUP(DL$5,Kruistabel!$B$6:$F$9,MATCH($C119,Kruistabel!$C$5:$F$5,0)+1,FALSE)+MIN(Kruistabel!$C$15,IF($D119="Ja",Kruistabel!$C$13,0)+IF(DL$6="Ja",Kruistabel!$C$14,0)),"")</f>
        <v>#REF!</v>
      </c>
      <c r="DM119" s="327"/>
      <c r="DN119" s="326" t="e">
        <f ca="1">IF(Plananalyse!DN119=1,VLOOKUP(DN$5,Kruistabel!$B$6:$F$9,MATCH($C119,Kruistabel!$C$5:$F$5,0)+1,FALSE)+MIN(Kruistabel!$C$15,IF($D119="Ja",Kruistabel!$C$13,0)+IF(DN$6="Ja",Kruistabel!$C$14,0)),"")</f>
        <v>#N/A</v>
      </c>
      <c r="DO119" s="326" t="e">
        <f ca="1">IF(Plananalyse!DO119=1,VLOOKUP(DO$5,Kruistabel!$B$6:$F$9,MATCH($C119,Kruistabel!$C$5:$F$5,0)+1,FALSE)+MIN(Kruistabel!$C$15,IF($D119="Ja",Kruistabel!$C$13,0)+IF(DO$6="Ja",Kruistabel!$C$14,0)),"")</f>
        <v>#N/A</v>
      </c>
      <c r="DP119" s="326" t="e">
        <f ca="1">IF(Plananalyse!DP119=1,VLOOKUP(DP$5,Kruistabel!$B$6:$F$9,MATCH($C119,Kruistabel!$C$5:$F$5,0)+1,FALSE)+MIN(Kruistabel!$C$15,IF($D119="Ja",Kruistabel!$C$13,0)+IF(DP$6="Ja",Kruistabel!$C$14,0)),"")</f>
        <v>#N/A</v>
      </c>
      <c r="DQ119" s="326" t="e">
        <f ca="1">IF(Plananalyse!DQ119=1,VLOOKUP(DQ$5,Kruistabel!$B$6:$F$9,MATCH($C119,Kruistabel!$C$5:$F$5,0)+1,FALSE)+MIN(Kruistabel!$C$15,IF($D119="Ja",Kruistabel!$C$13,0)+IF(DQ$6="Ja",Kruistabel!$C$14,0)),"")</f>
        <v>#N/A</v>
      </c>
      <c r="DR119" s="326" t="e">
        <f ca="1">IF(Plananalyse!DR119=1,VLOOKUP(DR$5,Kruistabel!$B$6:$F$9,MATCH($C119,Kruistabel!$C$5:$F$5,0)+1,FALSE)+MIN(Kruistabel!$C$15,IF($D119="Ja",Kruistabel!$C$13,0)+IF(DR$6="Ja",Kruistabel!$C$14,0)),"")</f>
        <v>#N/A</v>
      </c>
      <c r="DS119" s="326" t="e">
        <f ca="1">IF(Plananalyse!DS119=1,VLOOKUP(DS$5,Kruistabel!$B$6:$F$9,MATCH($C119,Kruistabel!$C$5:$F$5,0)+1,FALSE)+MIN(Kruistabel!$C$15,IF($D119="Ja",Kruistabel!$C$13,0)+IF(DS$6="Ja",Kruistabel!$C$14,0)),"")</f>
        <v>#N/A</v>
      </c>
      <c r="DT119" s="326" t="e">
        <f ca="1">IF(Plananalyse!DT119=1,VLOOKUP(DT$5,Kruistabel!$B$6:$F$9,MATCH($C119,Kruistabel!$C$5:$F$5,0)+1,FALSE)+MIN(Kruistabel!$C$15,IF($D119="Ja",Kruistabel!$C$13,0)+IF(DT$6="Ja",Kruistabel!$C$14,0)),"")</f>
        <v>#N/A</v>
      </c>
      <c r="DU119" s="326" t="e">
        <f ca="1">IF(Plananalyse!DU119=1,VLOOKUP(DU$5,Kruistabel!$B$6:$F$9,MATCH($C119,Kruistabel!$C$5:$F$5,0)+1,FALSE)+MIN(Kruistabel!$C$15,IF($D119="Ja",Kruistabel!$C$13,0)+IF(DU$6="Ja",Kruistabel!$C$14,0)),"")</f>
        <v>#N/A</v>
      </c>
      <c r="DV119" s="326" t="e">
        <f ca="1">IF(Plananalyse!DV119=1,VLOOKUP(DV$5,Kruistabel!$B$6:$F$9,MATCH($C119,Kruistabel!$C$5:$F$5,0)+1,FALSE)+MIN(Kruistabel!$C$15,IF($D119="Ja",Kruistabel!$C$13,0)+IF(DV$6="Ja",Kruistabel!$C$14,0)),"")</f>
        <v>#N/A</v>
      </c>
      <c r="DW119" s="326" t="e">
        <f ca="1">IF(Plananalyse!DW119=1,VLOOKUP(DW$5,Kruistabel!$B$6:$F$9,MATCH($C119,Kruistabel!$C$5:$F$5,0)+1,FALSE)+MIN(Kruistabel!$C$15,IF($D119="Ja",Kruistabel!$C$13,0)+IF(DW$6="Ja",Kruistabel!$C$14,0)),"")</f>
        <v>#REF!</v>
      </c>
      <c r="DX119" s="326" t="e">
        <f ca="1">IF(Plananalyse!DX119=1,VLOOKUP(DX$5,Kruistabel!$B$6:$F$9,MATCH($C119,Kruistabel!$C$5:$F$5,0)+1,FALSE)+MIN(Kruistabel!$C$15,IF($D119="Ja",Kruistabel!$C$13,0)+IF(DX$6="Ja",Kruistabel!$C$14,0)),"")</f>
        <v>#REF!</v>
      </c>
      <c r="DY119" s="327"/>
      <c r="DZ119" s="326" t="e">
        <f ca="1">IF(Plananalyse!DZ119=1,VLOOKUP(DZ$5,Kruistabel!$B$6:$F$9,MATCH($C119,Kruistabel!$C$5:$F$5,0)+1,FALSE)+MIN(Kruistabel!$C$15,IF($D119="Ja",Kruistabel!$C$13,0)+IF(DZ$6="Ja",Kruistabel!$C$14,0)),"")</f>
        <v>#N/A</v>
      </c>
      <c r="EA119" s="326" t="e">
        <f ca="1">IF(Plananalyse!EA119=1,VLOOKUP(EA$5,Kruistabel!$B$6:$F$9,MATCH($C119,Kruistabel!$C$5:$F$5,0)+1,FALSE)+MIN(Kruistabel!$C$15,IF($D119="Ja",Kruistabel!$C$13,0)+IF(EA$6="Ja",Kruistabel!$C$14,0)),"")</f>
        <v>#N/A</v>
      </c>
      <c r="EB119" s="326" t="e">
        <f ca="1">IF(Plananalyse!EB119=1,VLOOKUP(EB$5,Kruistabel!$B$6:$F$9,MATCH($C119,Kruistabel!$C$5:$F$5,0)+1,FALSE)+MIN(Kruistabel!$C$15,IF($D119="Ja",Kruistabel!$C$13,0)+IF(EB$6="Ja",Kruistabel!$C$14,0)),"")</f>
        <v>#REF!</v>
      </c>
      <c r="EC119" s="326" t="e">
        <f ca="1">IF(Plananalyse!EC119=1,VLOOKUP(EC$5,Kruistabel!$B$6:$F$9,MATCH($C119,Kruistabel!$C$5:$F$5,0)+1,FALSE)+MIN(Kruistabel!$C$15,IF($D119="Ja",Kruistabel!$C$13,0)+IF(EC$6="Ja",Kruistabel!$C$14,0)),"")</f>
        <v>#REF!</v>
      </c>
      <c r="ED119" s="327"/>
      <c r="EE119" s="326" t="e">
        <f ca="1">IF(Plananalyse!EE119=1,VLOOKUP(EE$5,Kruistabel!$B$6:$F$9,MATCH($C119,Kruistabel!$C$5:$F$5,0)+1,FALSE)+MIN(Kruistabel!$C$15,IF($D119="Ja",Kruistabel!$C$13,0)+IF(EE$6="Ja",Kruistabel!$C$14,0)),"")</f>
        <v>#N/A</v>
      </c>
      <c r="EF119" s="326" t="e">
        <f ca="1">IF(Plananalyse!EF119=1,VLOOKUP(EF$5,Kruistabel!$B$6:$F$9,MATCH($C119,Kruistabel!$C$5:$F$5,0)+1,FALSE)+MIN(Kruistabel!$C$15,IF($D119="Ja",Kruistabel!$C$13,0)+IF(EF$6="Ja",Kruistabel!$C$14,0)),"")</f>
        <v>#N/A</v>
      </c>
      <c r="EG119" s="326" t="e">
        <f ca="1">IF(Plananalyse!EG119=1,VLOOKUP(EG$5,Kruistabel!$B$6:$F$9,MATCH($C119,Kruistabel!$C$5:$F$5,0)+1,FALSE)+MIN(Kruistabel!$C$15,IF($D119="Ja",Kruistabel!$C$13,0)+IF(EG$6="Ja",Kruistabel!$C$14,0)),"")</f>
        <v>#N/A</v>
      </c>
      <c r="EH119" s="326" t="e">
        <f ca="1">IF(Plananalyse!EH119=1,VLOOKUP(EH$5,Kruistabel!$B$6:$F$9,MATCH($C119,Kruistabel!$C$5:$F$5,0)+1,FALSE)+MIN(Kruistabel!$C$15,IF($D119="Ja",Kruistabel!$C$13,0)+IF(EH$6="Ja",Kruistabel!$C$14,0)),"")</f>
        <v>#REF!</v>
      </c>
      <c r="EI119" s="326" t="e">
        <f ca="1">IF(Plananalyse!EI119=1,VLOOKUP(EI$5,Kruistabel!$B$6:$F$9,MATCH($C119,Kruistabel!$C$5:$F$5,0)+1,FALSE)+MIN(Kruistabel!$C$15,IF($D119="Ja",Kruistabel!$C$13,0)+IF(EI$6="Ja",Kruistabel!$C$14,0)),"")</f>
        <v>#REF!</v>
      </c>
      <c r="EJ119" s="331" t="str">
        <f>IF(Plananalyse!EJ119=1,VLOOKUP(EJ$5,Kruistabel!$B$6:$F$9,MATCH($C119,Kruistabel!$C$5:$F$5,0)+1,FALSE)+MIN(Kruistabel!$C$15,IF($D119="Ja",Kruistabel!$C$13,0)+IF(EJ$6="Ja",Kruistabel!$C$14,0)),"")</f>
        <v/>
      </c>
      <c r="EK119" s="164"/>
      <c r="EL119" s="164"/>
      <c r="EM119" s="164"/>
      <c r="EN119" s="164"/>
    </row>
    <row r="120" spans="1:144" hidden="1">
      <c r="B120" s="337" t="s">
        <v>224</v>
      </c>
      <c r="C120" s="160" t="str">
        <f>_xlfn.IFNA(VLOOKUP($B120,Classificatietabel!$B$6:$I$91,C$7,FALSE),"")</f>
        <v/>
      </c>
      <c r="D120" s="160" t="str">
        <f>_xlfn.IFNA(VLOOKUP($B120,Classificatietabel!$B$6:$I$91,D$7,FALSE),"")</f>
        <v/>
      </c>
      <c r="E120" s="119" t="str">
        <f>IF(AND(D120="laag",$D$3=1),0,_xlfn.IFNA(IF(VLOOKUP($B120,Classificatietabel!$B$6:$H$91,$E$5,FALSE)="Ja",1,0),""))</f>
        <v/>
      </c>
      <c r="F120" s="163"/>
      <c r="G120" s="326" t="e">
        <f>IF(Plananalyse!G120=1,VLOOKUP(G$5,Kruistabel!$B$6:$F$9,MATCH($C120,Kruistabel!$C$5:$F$5,0)+1,FALSE)+MIN(Kruistabel!$C$15,IF($D120="Ja",Kruistabel!$C$13,0)+IF(G$6="Ja",Kruistabel!$C$14,0)),"")</f>
        <v>#N/A</v>
      </c>
      <c r="H120" s="326" t="e">
        <f>IF(Plananalyse!H120=1,VLOOKUP(H$5,Kruistabel!$B$6:$F$9,MATCH($C120,Kruistabel!$C$5:$F$5,0)+1,FALSE)+MIN(Kruistabel!$C$15,IF($D120="Ja",Kruistabel!$C$13,0)+IF(H$6="Ja",Kruistabel!$C$14,0)),"")</f>
        <v>#N/A</v>
      </c>
      <c r="I120" s="326" t="e">
        <f>IF(Plananalyse!I120=1,VLOOKUP(I$5,Kruistabel!$B$6:$F$9,MATCH($C120,Kruistabel!$C$5:$F$5,0)+1,FALSE)+MIN(Kruistabel!$C$15,IF($D120="Ja",Kruistabel!$C$13,0)+IF(I$6="Ja",Kruistabel!$C$14,0)),"")</f>
        <v>#N/A</v>
      </c>
      <c r="J120" s="326" t="e">
        <f>IF(Plananalyse!J120=1,VLOOKUP(J$5,Kruistabel!$B$6:$F$9,MATCH($C120,Kruistabel!$C$5:$F$5,0)+1,FALSE)+MIN(Kruistabel!$C$15,IF($D120="Ja",Kruistabel!$C$13,0)+IF(J$6="Ja",Kruistabel!$C$14,0)),"")</f>
        <v>#N/A</v>
      </c>
      <c r="K120" s="326" t="e">
        <f>IF(Plananalyse!K120=1,VLOOKUP(K$5,Kruistabel!$B$6:$F$9,MATCH($C120,Kruistabel!$C$5:$F$5,0)+1,FALSE)+MIN(Kruistabel!$C$15,IF($D120="Ja",Kruistabel!$C$13,0)+IF(K$6="Ja",Kruistabel!$C$14,0)),"")</f>
        <v>#N/A</v>
      </c>
      <c r="L120" s="326" t="e">
        <f>IF(Plananalyse!L120=1,VLOOKUP(L$5,Kruistabel!$B$6:$F$9,MATCH($C120,Kruistabel!$C$5:$F$5,0)+1,FALSE)+MIN(Kruistabel!$C$15,IF($D120="Ja",Kruistabel!$C$13,0)+IF(L$6="Ja",Kruistabel!$C$14,0)),"")</f>
        <v>#N/A</v>
      </c>
      <c r="M120" s="326" t="e">
        <f>IF(Plananalyse!M120=1,VLOOKUP(M$5,Kruistabel!$B$6:$F$9,MATCH($C120,Kruistabel!$C$5:$F$5,0)+1,FALSE)+MIN(Kruistabel!$C$15,IF($D120="Ja",Kruistabel!$C$13,0)+IF(M$6="Ja",Kruistabel!$C$14,0)),"")</f>
        <v>#N/A</v>
      </c>
      <c r="N120" s="326" t="e">
        <f>IF(Plananalyse!N120=1,VLOOKUP(N$5,Kruistabel!$B$6:$F$9,MATCH($C120,Kruistabel!$C$5:$F$5,0)+1,FALSE)+MIN(Kruistabel!$C$15,IF($D120="Ja",Kruistabel!$C$13,0)+IF(N$6="Ja",Kruistabel!$C$14,0)),"")</f>
        <v>#N/A</v>
      </c>
      <c r="O120" s="326" t="e">
        <f>IF(Plananalyse!O120=1,VLOOKUP(O$5,Kruistabel!$B$6:$F$9,MATCH($C120,Kruistabel!$C$5:$F$5,0)+1,FALSE)+MIN(Kruistabel!$C$15,IF($D120="Ja",Kruistabel!$C$13,0)+IF(O$6="Ja",Kruistabel!$C$14,0)),"")</f>
        <v>#N/A</v>
      </c>
      <c r="P120" s="326" t="e">
        <f>IF(Plananalyse!P120=1,VLOOKUP(P$5,Kruistabel!$B$6:$F$9,MATCH($C120,Kruistabel!$C$5:$F$5,0)+1,FALSE)+MIN(Kruistabel!$C$15,IF($D120="Ja",Kruistabel!$C$13,0)+IF(P$6="Ja",Kruistabel!$C$14,0)),"")</f>
        <v>#N/A</v>
      </c>
      <c r="Q120" s="326" t="e">
        <f>IF(Plananalyse!Q120=1,VLOOKUP(Q$5,Kruistabel!$B$6:$F$9,MATCH($C120,Kruistabel!$C$5:$F$5,0)+1,FALSE)+MIN(Kruistabel!$C$15,IF($D120="Ja",Kruistabel!$C$13,0)+IF(Q$6="Ja",Kruistabel!$C$14,0)),"")</f>
        <v>#N/A</v>
      </c>
      <c r="R120" s="326" t="e">
        <f>IF(Plananalyse!R120=1,VLOOKUP(R$5,Kruistabel!$B$6:$F$9,MATCH($C120,Kruistabel!$C$5:$F$5,0)+1,FALSE)+MIN(Kruistabel!$C$15,IF($D120="Ja",Kruistabel!$C$13,0)+IF(R$6="Ja",Kruistabel!$C$14,0)),"")</f>
        <v>#N/A</v>
      </c>
      <c r="S120" s="326" t="e">
        <f>IF(Plananalyse!S120=1,VLOOKUP(S$5,Kruistabel!$B$6:$F$9,MATCH($C120,Kruistabel!$C$5:$F$5,0)+1,FALSE)+MIN(Kruistabel!$C$15,IF($D120="Ja",Kruistabel!$C$13,0)+IF(S$6="Ja",Kruistabel!$C$14,0)),"")</f>
        <v>#N/A</v>
      </c>
      <c r="T120" s="326" t="e">
        <f>IF(Plananalyse!T120=1,VLOOKUP(T$5,Kruistabel!$B$6:$F$9,MATCH($C120,Kruistabel!$C$5:$F$5,0)+1,FALSE)+MIN(Kruistabel!$C$15,IF($D120="Ja",Kruistabel!$C$13,0)+IF(T$6="Ja",Kruistabel!$C$14,0)),"")</f>
        <v>#N/A</v>
      </c>
      <c r="U120" s="326" t="e">
        <f>IF(Plananalyse!U120=1,VLOOKUP(U$5,Kruistabel!$B$6:$F$9,MATCH($C120,Kruistabel!$C$5:$F$5,0)+1,FALSE)+MIN(Kruistabel!$C$15,IF($D120="Ja",Kruistabel!$C$13,0)+IF(U$6="Ja",Kruistabel!$C$14,0)),"")</f>
        <v>#N/A</v>
      </c>
      <c r="V120" s="326" t="e">
        <f>IF(Plananalyse!V120=1,VLOOKUP(V$5,Kruistabel!$B$6:$F$9,MATCH($C120,Kruistabel!$C$5:$F$5,0)+1,FALSE)+MIN(Kruistabel!$C$15,IF($D120="Ja",Kruistabel!$C$13,0)+IF(V$6="Ja",Kruistabel!$C$14,0)),"")</f>
        <v>#N/A</v>
      </c>
      <c r="W120" s="326" t="e">
        <f>IF(Plananalyse!W120=1,VLOOKUP(W$5,Kruistabel!$B$6:$F$9,MATCH($C120,Kruistabel!$C$5:$F$5,0)+1,FALSE)+MIN(Kruistabel!$C$15,IF($D120="Ja",Kruistabel!$C$13,0)+IF(W$6="Ja",Kruistabel!$C$14,0)),"")</f>
        <v>#N/A</v>
      </c>
      <c r="X120" s="326" t="e">
        <f>IF(Plananalyse!X120=1,VLOOKUP(X$5,Kruistabel!$B$6:$F$9,MATCH($C120,Kruistabel!$C$5:$F$5,0)+1,FALSE)+MIN(Kruistabel!$C$15,IF($D120="Ja",Kruistabel!$C$13,0)+IF(X$6="Ja",Kruistabel!$C$14,0)),"")</f>
        <v>#N/A</v>
      </c>
      <c r="Y120" s="326" t="e">
        <f>IF(Plananalyse!Y120=1,VLOOKUP(Y$5,Kruistabel!$B$6:$F$9,MATCH($C120,Kruistabel!$C$5:$F$5,0)+1,FALSE)+MIN(Kruistabel!$C$15,IF($D120="Ja",Kruistabel!$C$13,0)+IF(Y$6="Ja",Kruistabel!$C$14,0)),"")</f>
        <v>#N/A</v>
      </c>
      <c r="Z120" s="326" t="e">
        <f>IF(Plananalyse!Z120=1,VLOOKUP(Z$5,Kruistabel!$B$6:$F$9,MATCH($C120,Kruistabel!$C$5:$F$5,0)+1,FALSE)+MIN(Kruistabel!$C$15,IF($D120="Ja",Kruistabel!$C$13,0)+IF(Z$6="Ja",Kruistabel!$C$14,0)),"")</f>
        <v>#N/A</v>
      </c>
      <c r="AA120" s="326" t="e">
        <f>IF(Plananalyse!AA120=1,VLOOKUP(AA$5,Kruistabel!$B$6:$F$9,MATCH($C120,Kruistabel!$C$5:$F$5,0)+1,FALSE)+MIN(Kruistabel!$C$15,IF($D120="Ja",Kruistabel!$C$13,0)+IF(AA$6="Ja",Kruistabel!$C$14,0)),"")</f>
        <v>#N/A</v>
      </c>
      <c r="AB120" s="326" t="e">
        <f>IF(Plananalyse!AB120=1,VLOOKUP(AB$5,Kruistabel!$B$6:$F$9,MATCH($C120,Kruistabel!$C$5:$F$5,0)+1,FALSE)+MIN(Kruistabel!$C$15,IF($D120="Ja",Kruistabel!$C$13,0)+IF(AB$6="Ja",Kruistabel!$C$14,0)),"")</f>
        <v>#N/A</v>
      </c>
      <c r="AC120" s="326" t="e">
        <f>IF(Plananalyse!AC120=1,VLOOKUP(AC$5,Kruistabel!$B$6:$F$9,MATCH($C120,Kruistabel!$C$5:$F$5,0)+1,FALSE)+MIN(Kruistabel!$C$15,IF($D120="Ja",Kruistabel!$C$13,0)+IF(AC$6="Ja",Kruistabel!$C$14,0)),"")</f>
        <v>#N/A</v>
      </c>
      <c r="AD120" s="326" t="e">
        <f>IF(Plananalyse!AD120=1,VLOOKUP(AD$5,Kruistabel!$B$6:$F$9,MATCH($C120,Kruistabel!$C$5:$F$5,0)+1,FALSE)+MIN(Kruistabel!$C$15,IF($D120="Ja",Kruistabel!$C$13,0)+IF(AD$6="Ja",Kruistabel!$C$14,0)),"")</f>
        <v>#N/A</v>
      </c>
      <c r="AE120" s="326" t="e">
        <f>IF(Plananalyse!AE120=1,VLOOKUP(AE$5,Kruistabel!$B$6:$F$9,MATCH($C120,Kruistabel!$C$5:$F$5,0)+1,FALSE)+MIN(Kruistabel!$C$15,IF($D120="Ja",Kruistabel!$C$13,0)+IF(AE$6="Ja",Kruistabel!$C$14,0)),"")</f>
        <v>#N/A</v>
      </c>
      <c r="AF120" s="326" t="e">
        <f>IF(Plananalyse!AF120=1,VLOOKUP(AF$5,Kruistabel!$B$6:$F$9,MATCH($C120,Kruistabel!$C$5:$F$5,0)+1,FALSE)+MIN(Kruistabel!$C$15,IF($D120="Ja",Kruistabel!$C$13,0)+IF(AF$6="Ja",Kruistabel!$C$14,0)),"")</f>
        <v>#N/A</v>
      </c>
      <c r="AG120" s="326" t="e">
        <f>IF(Plananalyse!AG120=1,VLOOKUP(AG$5,Kruistabel!$B$6:$F$9,MATCH($C120,Kruistabel!$C$5:$F$5,0)+1,FALSE)+MIN(Kruistabel!$C$15,IF($D120="Ja",Kruistabel!$C$13,0)+IF(AG$6="Ja",Kruistabel!$C$14,0)),"")</f>
        <v>#N/A</v>
      </c>
      <c r="AH120" s="326" t="e">
        <f>IF(Plananalyse!AH120=1,VLOOKUP(AH$5,Kruistabel!$B$6:$F$9,MATCH($C120,Kruistabel!$C$5:$F$5,0)+1,FALSE)+MIN(Kruistabel!$C$15,IF($D120="Ja",Kruistabel!$C$13,0)+IF(AH$6="Ja",Kruistabel!$C$14,0)),"")</f>
        <v>#N/A</v>
      </c>
      <c r="AI120" s="326" t="e">
        <f>IF(Plananalyse!AI120=1,VLOOKUP(AI$5,Kruistabel!$B$6:$F$9,MATCH($C120,Kruistabel!$C$5:$F$5,0)+1,FALSE)+MIN(Kruistabel!$C$15,IF($D120="Ja",Kruistabel!$C$13,0)+IF(AI$6="Ja",Kruistabel!$C$14,0)),"")</f>
        <v>#N/A</v>
      </c>
      <c r="AJ120" s="326" t="e">
        <f>IF(Plananalyse!AJ120=1,VLOOKUP(AJ$5,Kruistabel!$B$6:$F$9,MATCH($C120,Kruistabel!$C$5:$F$5,0)+1,FALSE)+MIN(Kruistabel!$C$15,IF($D120="Ja",Kruistabel!$C$13,0)+IF(AJ$6="Ja",Kruistabel!$C$14,0)),"")</f>
        <v>#N/A</v>
      </c>
      <c r="AK120" s="326" t="e">
        <f>IF(Plananalyse!AK120=1,VLOOKUP(AK$5,Kruistabel!$B$6:$F$9,MATCH($C120,Kruistabel!$C$5:$F$5,0)+1,FALSE)+MIN(Kruistabel!$C$15,IF($D120="Ja",Kruistabel!$C$13,0)+IF(AK$6="Ja",Kruistabel!$C$14,0)),"")</f>
        <v>#N/A</v>
      </c>
      <c r="AL120" s="326" t="e">
        <f>IF(Plananalyse!AL120=1,VLOOKUP(AL$5,Kruistabel!$B$6:$F$9,MATCH($C120,Kruistabel!$C$5:$F$5,0)+1,FALSE)+MIN(Kruistabel!$C$15,IF($D120="Ja",Kruistabel!$C$13,0)+IF(AL$6="Ja",Kruistabel!$C$14,0)),"")</f>
        <v>#N/A</v>
      </c>
      <c r="AM120" s="326" t="e">
        <f>IF(Plananalyse!AM120=1,VLOOKUP(AM$5,Kruistabel!$B$6:$F$9,MATCH($C120,Kruistabel!$C$5:$F$5,0)+1,FALSE)+MIN(Kruistabel!$C$15,IF($D120="Ja",Kruistabel!$C$13,0)+IF(AM$6="Ja",Kruistabel!$C$14,0)),"")</f>
        <v>#N/A</v>
      </c>
      <c r="AN120" s="327"/>
      <c r="AO120" s="326" t="e">
        <f>IF(Plananalyse!AO120=1,VLOOKUP(AO$5,Kruistabel!$B$6:$F$9,MATCH($C120,Kruistabel!$C$5:$F$5,0)+1,FALSE)+MIN(Kruistabel!$C$15,IF($D120="Ja",Kruistabel!$C$13,0)+IF(AO$6="Ja",Kruistabel!$C$14,0)),"")</f>
        <v>#N/A</v>
      </c>
      <c r="AP120" s="326" t="e">
        <f>IF(Plananalyse!AP120=1,VLOOKUP(AP$5,Kruistabel!$B$6:$F$9,MATCH($C120,Kruistabel!$C$5:$F$5,0)+1,FALSE)+MIN(Kruistabel!$C$15,IF($D120="Ja",Kruistabel!$C$13,0)+IF(AP$6="Ja",Kruistabel!$C$14,0)),"")</f>
        <v>#N/A</v>
      </c>
      <c r="AQ120" s="326" t="e">
        <f>IF(Plananalyse!AQ120=1,VLOOKUP(AQ$5,Kruistabel!$B$6:$F$9,MATCH($C120,Kruistabel!$C$5:$F$5,0)+1,FALSE)+MIN(Kruistabel!$C$15,IF($D120="Ja",Kruistabel!$C$13,0)+IF(AQ$6="Ja",Kruistabel!$C$14,0)),"")</f>
        <v>#N/A</v>
      </c>
      <c r="AR120" s="326" t="e">
        <f>IF(Plananalyse!AR120=1,VLOOKUP(AR$5,Kruistabel!$B$6:$F$9,MATCH($C120,Kruistabel!$C$5:$F$5,0)+1,FALSE)+MIN(Kruistabel!$C$15,IF($D120="Ja",Kruistabel!$C$13,0)+IF(AR$6="Ja",Kruistabel!$C$14,0)),"")</f>
        <v>#N/A</v>
      </c>
      <c r="AS120" s="326" t="e">
        <f>IF(Plananalyse!AS120=1,VLOOKUP(AS$5,Kruistabel!$B$6:$F$9,MATCH($C120,Kruistabel!$C$5:$F$5,0)+1,FALSE)+MIN(Kruistabel!$C$15,IF($D120="Ja",Kruistabel!$C$13,0)+IF(AS$6="Ja",Kruistabel!$C$14,0)),"")</f>
        <v>#N/A</v>
      </c>
      <c r="AT120" s="326" t="e">
        <f>IF(Plananalyse!AT120=1,VLOOKUP(AT$5,Kruistabel!$B$6:$F$9,MATCH($C120,Kruistabel!$C$5:$F$5,0)+1,FALSE)+MIN(Kruistabel!$C$15,IF($D120="Ja",Kruistabel!$C$13,0)+IF(AT$6="Ja",Kruistabel!$C$14,0)),"")</f>
        <v>#N/A</v>
      </c>
      <c r="AU120" s="326" t="e">
        <f>IF(Plananalyse!AU120=1,VLOOKUP(AU$5,Kruistabel!$B$6:$F$9,MATCH($C120,Kruistabel!$C$5:$F$5,0)+1,FALSE)+MIN(Kruistabel!$C$15,IF($D120="Ja",Kruistabel!$C$13,0)+IF(AU$6="Ja",Kruistabel!$C$14,0)),"")</f>
        <v>#N/A</v>
      </c>
      <c r="AV120" s="326" t="e">
        <f>IF(Plananalyse!AV120=1,VLOOKUP(AV$5,Kruistabel!$B$6:$F$9,MATCH($C120,Kruistabel!$C$5:$F$5,0)+1,FALSE)+MIN(Kruistabel!$C$15,IF($D120="Ja",Kruistabel!$C$13,0)+IF(AV$6="Ja",Kruistabel!$C$14,0)),"")</f>
        <v>#N/A</v>
      </c>
      <c r="AW120" s="326" t="e">
        <f>IF(Plananalyse!AW120=1,VLOOKUP(AW$5,Kruistabel!$B$6:$F$9,MATCH($C120,Kruistabel!$C$5:$F$5,0)+1,FALSE)+MIN(Kruistabel!$C$15,IF($D120="Ja",Kruistabel!$C$13,0)+IF(AW$6="Ja",Kruistabel!$C$14,0)),"")</f>
        <v>#N/A</v>
      </c>
      <c r="AX120" s="326" t="e">
        <f>IF(Plananalyse!AX120=1,VLOOKUP(AX$5,Kruistabel!$B$6:$F$9,MATCH($C120,Kruistabel!$C$5:$F$5,0)+1,FALSE)+MIN(Kruistabel!$C$15,IF($D120="Ja",Kruistabel!$C$13,0)+IF(AX$6="Ja",Kruistabel!$C$14,0)),"")</f>
        <v>#N/A</v>
      </c>
      <c r="AY120" s="327"/>
      <c r="AZ120" s="326" t="e">
        <f>IF(Plananalyse!AZ120=1,VLOOKUP(AZ$5,Kruistabel!$B$6:$F$9,MATCH($C120,Kruistabel!$C$5:$F$5,0)+1,FALSE)+MIN(Kruistabel!$C$15,IF($D120="Ja",Kruistabel!$C$13,0)+IF(AZ$6="Ja",Kruistabel!$C$14,0)),"")</f>
        <v>#N/A</v>
      </c>
      <c r="BA120" s="326" t="e">
        <f>IF(Plananalyse!BA120=1,VLOOKUP(BA$5,Kruistabel!$B$6:$F$9,MATCH($C120,Kruistabel!$C$5:$F$5,0)+1,FALSE)+MIN(Kruistabel!$C$15,IF($D120="Ja",Kruistabel!$C$13,0)+IF(BA$6="Ja",Kruistabel!$C$14,0)),"")</f>
        <v>#N/A</v>
      </c>
      <c r="BB120" s="326" t="e">
        <f>IF(Plananalyse!BB120=1,VLOOKUP(BB$5,Kruistabel!$B$6:$F$9,MATCH($C120,Kruistabel!$C$5:$F$5,0)+1,FALSE)+MIN(Kruistabel!$C$15,IF($D120="Ja",Kruistabel!$C$13,0)+IF(BB$6="Ja",Kruistabel!$C$14,0)),"")</f>
        <v>#N/A</v>
      </c>
      <c r="BC120" s="326" t="e">
        <f>IF(Plananalyse!BC120=1,VLOOKUP(BC$5,Kruistabel!$B$6:$F$9,MATCH($C120,Kruistabel!$C$5:$F$5,0)+1,FALSE)+MIN(Kruistabel!$C$15,IF($D120="Ja",Kruistabel!$C$13,0)+IF(BC$6="Ja",Kruistabel!$C$14,0)),"")</f>
        <v>#N/A</v>
      </c>
      <c r="BD120" s="326" t="e">
        <f>IF(Plananalyse!BD120=1,VLOOKUP(BD$5,Kruistabel!$B$6:$F$9,MATCH($C120,Kruistabel!$C$5:$F$5,0)+1,FALSE)+MIN(Kruistabel!$C$15,IF($D120="Ja",Kruistabel!$C$13,0)+IF(BD$6="Ja",Kruistabel!$C$14,0)),"")</f>
        <v>#N/A</v>
      </c>
      <c r="BE120" s="326" t="e">
        <f>IF(Plananalyse!BE120=1,VLOOKUP(BE$5,Kruistabel!$B$6:$F$9,MATCH($C120,Kruistabel!$C$5:$F$5,0)+1,FALSE)+MIN(Kruistabel!$C$15,IF($D120="Ja",Kruistabel!$C$13,0)+IF(BE$6="Ja",Kruistabel!$C$14,0)),"")</f>
        <v>#N/A</v>
      </c>
      <c r="BF120" s="326" t="e">
        <f>IF(Plananalyse!BF120=1,VLOOKUP(BF$5,Kruistabel!$B$6:$F$9,MATCH($C120,Kruistabel!$C$5:$F$5,0)+1,FALSE)+MIN(Kruistabel!$C$15,IF($D120="Ja",Kruistabel!$C$13,0)+IF(BF$6="Ja",Kruistabel!$C$14,0)),"")</f>
        <v>#N/A</v>
      </c>
      <c r="BG120" s="326" t="e">
        <f>IF(Plananalyse!BG120=1,VLOOKUP(BG$5,Kruistabel!$B$6:$F$9,MATCH($C120,Kruistabel!$C$5:$F$5,0)+1,FALSE)+MIN(Kruistabel!$C$15,IF($D120="Ja",Kruistabel!$C$13,0)+IF(BG$6="Ja",Kruistabel!$C$14,0)),"")</f>
        <v>#N/A</v>
      </c>
      <c r="BH120" s="326" t="e">
        <f>IF(Plananalyse!BH120=1,VLOOKUP(BH$5,Kruistabel!$B$6:$F$9,MATCH($C120,Kruistabel!$C$5:$F$5,0)+1,FALSE)+MIN(Kruistabel!$C$15,IF($D120="Ja",Kruistabel!$C$13,0)+IF(BH$6="Ja",Kruistabel!$C$14,0)),"")</f>
        <v>#N/A</v>
      </c>
      <c r="BI120" s="327"/>
      <c r="BJ120" s="326" t="e">
        <f>IF(Plananalyse!BJ120=1,VLOOKUP(BJ$5,Kruistabel!$B$6:$F$9,MATCH($C120,Kruistabel!$C$5:$F$5,0)+1,FALSE)+MIN(Kruistabel!$C$15,IF($D120="Ja",Kruistabel!$C$13,0)+IF(BJ$6="Ja",Kruistabel!$C$14,0)),"")</f>
        <v>#N/A</v>
      </c>
      <c r="BK120" s="326" t="e">
        <f>IF(Plananalyse!BK120=1,VLOOKUP(BK$5,Kruistabel!$B$6:$F$9,MATCH($C120,Kruistabel!$C$5:$F$5,0)+1,FALSE)+MIN(Kruistabel!$C$15,IF($D120="Ja",Kruistabel!$C$13,0)+IF(BK$6="Ja",Kruistabel!$C$14,0)),"")</f>
        <v>#N/A</v>
      </c>
      <c r="BL120" s="326" t="e">
        <f>IF(Plananalyse!BL120=1,VLOOKUP(BL$5,Kruistabel!$B$6:$F$9,MATCH($C120,Kruistabel!$C$5:$F$5,0)+1,FALSE)+MIN(Kruistabel!$C$15,IF($D120="Ja",Kruistabel!$C$13,0)+IF(BL$6="Ja",Kruistabel!$C$14,0)),"")</f>
        <v>#N/A</v>
      </c>
      <c r="BM120" s="326" t="e">
        <f>IF(Plananalyse!BM120=1,VLOOKUP(BM$5,Kruistabel!$B$6:$F$9,MATCH($C120,Kruistabel!$C$5:$F$5,0)+1,FALSE)+MIN(Kruistabel!$C$15,IF($D120="Ja",Kruistabel!$C$13,0)+IF(BM$6="Ja",Kruistabel!$C$14,0)),"")</f>
        <v>#N/A</v>
      </c>
      <c r="BN120" s="326" t="e">
        <f>IF(Plananalyse!BN120=1,VLOOKUP(BN$5,Kruistabel!$B$6:$F$9,MATCH($C120,Kruistabel!$C$5:$F$5,0)+1,FALSE)+MIN(Kruistabel!$C$15,IF($D120="Ja",Kruistabel!$C$13,0)+IF(BN$6="Ja",Kruistabel!$C$14,0)),"")</f>
        <v>#N/A</v>
      </c>
      <c r="BO120" s="326" t="e">
        <f>IF(Plananalyse!BO120=1,VLOOKUP(BO$5,Kruistabel!$B$6:$F$9,MATCH($C120,Kruistabel!$C$5:$F$5,0)+1,FALSE)+MIN(Kruistabel!$C$15,IF($D120="Ja",Kruistabel!$C$13,0)+IF(BO$6="Ja",Kruistabel!$C$14,0)),"")</f>
        <v>#N/A</v>
      </c>
      <c r="BP120" s="326" t="e">
        <f>IF(Plananalyse!BP120=1,VLOOKUP(BP$5,Kruistabel!$B$6:$F$9,MATCH($C120,Kruistabel!$C$5:$F$5,0)+1,FALSE)+MIN(Kruistabel!$C$15,IF($D120="Ja",Kruistabel!$C$13,0)+IF(BP$6="Ja",Kruistabel!$C$14,0)),"")</f>
        <v>#N/A</v>
      </c>
      <c r="BQ120" s="326" t="e">
        <f>IF(Plananalyse!BQ120=1,VLOOKUP(BQ$5,Kruistabel!$B$6:$F$9,MATCH($C120,Kruistabel!$C$5:$F$5,0)+1,FALSE)+MIN(Kruistabel!$C$15,IF($D120="Ja",Kruistabel!$C$13,0)+IF(BQ$6="Ja",Kruistabel!$C$14,0)),"")</f>
        <v>#N/A</v>
      </c>
      <c r="BR120" s="326" t="e">
        <f>IF(Plananalyse!BR120=1,VLOOKUP(BR$5,Kruistabel!$B$6:$F$9,MATCH($C120,Kruistabel!$C$5:$F$5,0)+1,FALSE)+MIN(Kruistabel!$C$15,IF($D120="Ja",Kruistabel!$C$13,0)+IF(BR$6="Ja",Kruistabel!$C$14,0)),"")</f>
        <v>#REF!</v>
      </c>
      <c r="BS120" s="326" t="e">
        <f>IF(Plananalyse!BS120=1,VLOOKUP(BS$5,Kruistabel!$B$6:$F$9,MATCH($C120,Kruistabel!$C$5:$F$5,0)+1,FALSE)+MIN(Kruistabel!$C$15,IF($D120="Ja",Kruistabel!$C$13,0)+IF(BS$6="Ja",Kruistabel!$C$14,0)),"")</f>
        <v>#REF!</v>
      </c>
      <c r="BT120" s="65"/>
      <c r="BU120" s="231" t="e">
        <f>IF(Plananalyse!BU120=1,VLOOKUP(BU$5,Kruistabel!$B$6:$F$9,MATCH($C120,Kruistabel!$C$5:$F$5,0)+1,FALSE)+MIN(Kruistabel!$C$15,IF($D120="Ja",Kruistabel!$C$13,0)+IF(BU$6="Ja",Kruistabel!$C$14,0)),"")</f>
        <v>#N/A</v>
      </c>
      <c r="BV120" s="326" t="e">
        <f>IF(Plananalyse!BV120=1,VLOOKUP(BV$5,Kruistabel!$B$6:$F$9,MATCH($C120,Kruistabel!$C$5:$F$5,0)+1,FALSE)+MIN(Kruistabel!$C$15,IF($D120="Ja",Kruistabel!$C$13,0)+IF(BV$6="Ja",Kruistabel!$C$14,0)),"")</f>
        <v>#N/A</v>
      </c>
      <c r="BW120" s="326" t="e">
        <f>IF(Plananalyse!BW120=1,VLOOKUP(BW$5,Kruistabel!$B$6:$F$9,MATCH($C120,Kruistabel!$C$5:$F$5,0)+1,FALSE)+MIN(Kruistabel!$C$15,IF($D120="Ja",Kruistabel!$C$13,0)+IF(BW$6="Ja",Kruistabel!$C$14,0)),"")</f>
        <v>#N/A</v>
      </c>
      <c r="BX120" s="326" t="e">
        <f>IF(Plananalyse!BX120=1,VLOOKUP(BX$5,Kruistabel!$B$6:$F$9,MATCH($C120,Kruistabel!$C$5:$F$5,0)+1,FALSE)+MIN(Kruistabel!$C$15,IF($D120="Ja",Kruistabel!$C$13,0)+IF(BX$6="Ja",Kruistabel!$C$14,0)),"")</f>
        <v>#N/A</v>
      </c>
      <c r="BY120" s="327"/>
      <c r="BZ120" s="326" t="e">
        <f>IF(Plananalyse!BZ120=1,VLOOKUP(BZ$5,Kruistabel!$B$6:$F$9,MATCH($C120,Kruistabel!$C$5:$F$5,0)+1,FALSE)+MIN(Kruistabel!$C$15,IF($D120="Ja",Kruistabel!$C$13,0)+IF(BZ$6="Ja",Kruistabel!$C$14,0)),"")</f>
        <v>#N/A</v>
      </c>
      <c r="CA120" s="326" t="e">
        <f>IF(Plananalyse!CA120=1,VLOOKUP(CA$5,Kruistabel!$B$6:$F$9,MATCH($C120,Kruistabel!$C$5:$F$5,0)+1,FALSE)+MIN(Kruistabel!$C$15,IF($D120="Ja",Kruistabel!$C$13,0)+IF(CA$6="Ja",Kruistabel!$C$14,0)),"")</f>
        <v>#N/A</v>
      </c>
      <c r="CB120" s="326" t="e">
        <f>IF(Plananalyse!CB120=1,VLOOKUP(CB$5,Kruistabel!$B$6:$F$9,MATCH($C120,Kruistabel!$C$5:$F$5,0)+1,FALSE)+MIN(Kruistabel!$C$15,IF($D120="Ja",Kruistabel!$C$13,0)+IF(CB$6="Ja",Kruistabel!$C$14,0)),"")</f>
        <v>#N/A</v>
      </c>
      <c r="CC120" s="326" t="e">
        <f>IF(Plananalyse!CC120=1,VLOOKUP(CC$5,Kruistabel!$B$6:$F$9,MATCH($C120,Kruistabel!$C$5:$F$5,0)+1,FALSE)+MIN(Kruistabel!$C$15,IF($D120="Ja",Kruistabel!$C$13,0)+IF(CC$6="Ja",Kruistabel!$C$14,0)),"")</f>
        <v>#N/A</v>
      </c>
      <c r="CD120" s="326" t="e">
        <f>IF(Plananalyse!CD120=1,VLOOKUP(CD$5,Kruistabel!$B$6:$F$9,MATCH($C120,Kruistabel!$C$5:$F$5,0)+1,FALSE)+MIN(Kruistabel!$C$15,IF($D120="Ja",Kruistabel!$C$13,0)+IF(CD$6="Ja",Kruistabel!$C$14,0)),"")</f>
        <v>#N/A</v>
      </c>
      <c r="CE120" s="326" t="e">
        <f>IF(Plananalyse!CE120=1,VLOOKUP(CE$5,Kruistabel!$B$6:$F$9,MATCH($C120,Kruistabel!$C$5:$F$5,0)+1,FALSE)+MIN(Kruistabel!$C$15,IF($D120="Ja",Kruistabel!$C$13,0)+IF(CE$6="Ja",Kruistabel!$C$14,0)),"")</f>
        <v>#N/A</v>
      </c>
      <c r="CF120" s="326" t="e">
        <f>IF(Plananalyse!CF120=1,VLOOKUP(CF$5,Kruistabel!$B$6:$F$9,MATCH($C120,Kruistabel!$C$5:$F$5,0)+1,FALSE)+MIN(Kruistabel!$C$15,IF($D120="Ja",Kruistabel!$C$13,0)+IF(CF$6="Ja",Kruistabel!$C$14,0)),"")</f>
        <v>#N/A</v>
      </c>
      <c r="CG120" s="326" t="e">
        <f>IF(Plananalyse!CG120=1,VLOOKUP(CG$5,Kruistabel!$B$6:$F$9,MATCH($C120,Kruistabel!$C$5:$F$5,0)+1,FALSE)+MIN(Kruistabel!$C$15,IF($D120="Ja",Kruistabel!$C$13,0)+IF(CG$6="Ja",Kruistabel!$C$14,0)),"")</f>
        <v>#REF!</v>
      </c>
      <c r="CH120" s="326" t="e">
        <f>IF(Plananalyse!CH120=1,VLOOKUP(CH$5,Kruistabel!$B$6:$F$9,MATCH($C120,Kruistabel!$C$5:$F$5,0)+1,FALSE)+MIN(Kruistabel!$C$15,IF($D120="Ja",Kruistabel!$C$13,0)+IF(CH$6="Ja",Kruistabel!$C$14,0)),"")</f>
        <v>#REF!</v>
      </c>
      <c r="CI120" s="65"/>
      <c r="CJ120" s="326" t="e">
        <f>IF(Plananalyse!CJ120=1,VLOOKUP(CJ$5,Kruistabel!$B$6:$F$9,MATCH($C120,Kruistabel!$C$5:$F$5,0)+1,FALSE)+MIN(Kruistabel!$C$15,IF($D120="Ja",Kruistabel!$C$13,0)+IF(CJ$6="Ja",Kruistabel!$C$14,0)),"")</f>
        <v>#N/A</v>
      </c>
      <c r="CK120" s="326" t="e">
        <f>IF(Plananalyse!CK120=1,VLOOKUP(CK$5,Kruistabel!$B$6:$F$9,MATCH($C120,Kruistabel!$C$5:$F$5,0)+1,FALSE)+MIN(Kruistabel!$C$15,IF($D120="Ja",Kruistabel!$C$13,0)+IF(CK$6="Ja",Kruistabel!$C$14,0)),"")</f>
        <v>#N/A</v>
      </c>
      <c r="CL120" s="326" t="e">
        <f>IF(Plananalyse!CL120=1,VLOOKUP(CL$5,Kruistabel!$B$6:$F$9,MATCH($C120,Kruistabel!$C$5:$F$5,0)+1,FALSE)+MIN(Kruistabel!$C$15,IF($D120="Ja",Kruistabel!$C$13,0)+IF(CL$6="Ja",Kruistabel!$C$14,0)),"")</f>
        <v>#N/A</v>
      </c>
      <c r="CM120" s="326" t="e">
        <f>IF(Plananalyse!CM120=1,VLOOKUP(CM$5,Kruistabel!$B$6:$F$9,MATCH($C120,Kruistabel!$C$5:$F$5,0)+1,FALSE)+MIN(Kruistabel!$C$15,IF($D120="Ja",Kruistabel!$C$13,0)+IF(CM$6="Ja",Kruistabel!$C$14,0)),"")</f>
        <v>#N/A</v>
      </c>
      <c r="CN120" s="326" t="e">
        <f>IF(Plananalyse!CN120=1,VLOOKUP(CN$5,Kruistabel!$B$6:$F$9,MATCH($C120,Kruistabel!$C$5:$F$5,0)+1,FALSE)+MIN(Kruistabel!$C$15,IF($D120="Ja",Kruistabel!$C$13,0)+IF(CN$6="Ja",Kruistabel!$C$14,0)),"")</f>
        <v>#N/A</v>
      </c>
      <c r="CO120" s="326" t="e">
        <f>IF(Plananalyse!CO120=1,VLOOKUP(CO$5,Kruistabel!$B$6:$F$9,MATCH($C120,Kruistabel!$C$5:$F$5,0)+1,FALSE)+MIN(Kruistabel!$C$15,IF($D120="Ja",Kruistabel!$C$13,0)+IF(CO$6="Ja",Kruistabel!$C$14,0)),"")</f>
        <v>#N/A</v>
      </c>
      <c r="CP120" s="326" t="e">
        <f>IF(Plananalyse!CP120=1,VLOOKUP(CP$5,Kruistabel!$B$6:$F$9,MATCH($C120,Kruistabel!$C$5:$F$5,0)+1,FALSE)+MIN(Kruistabel!$C$15,IF($D120="Ja",Kruistabel!$C$13,0)+IF(CP$6="Ja",Kruistabel!$C$14,0)),"")</f>
        <v>#N/A</v>
      </c>
      <c r="CQ120" s="326" t="e">
        <f>IF(Plananalyse!CQ120=1,VLOOKUP(CQ$5,Kruistabel!$B$6:$F$9,MATCH($C120,Kruistabel!$C$5:$F$5,0)+1,FALSE)+MIN(Kruistabel!$C$15,IF($D120="Ja",Kruistabel!$C$13,0)+IF(CQ$6="Ja",Kruistabel!$C$14,0)),"")</f>
        <v>#N/A</v>
      </c>
      <c r="CR120" s="326" t="e">
        <f>IF(Plananalyse!CR120=1,VLOOKUP(CR$5,Kruistabel!$B$6:$F$9,MATCH($C120,Kruistabel!$C$5:$F$5,0)+1,FALSE)+MIN(Kruistabel!$C$15,IF($D120="Ja",Kruistabel!$C$13,0)+IF(CR$6="Ja",Kruistabel!$C$14,0)),"")</f>
        <v>#N/A</v>
      </c>
      <c r="CS120" s="326" t="e">
        <f>IF(Plananalyse!CS120=1,VLOOKUP(CS$5,Kruistabel!$B$6:$F$9,MATCH($C120,Kruistabel!$C$5:$F$5,0)+1,FALSE)+MIN(Kruistabel!$C$15,IF($D120="Ja",Kruistabel!$C$13,0)+IF(CS$6="Ja",Kruistabel!$C$14,0)),"")</f>
        <v>#N/A</v>
      </c>
      <c r="CT120" s="326" t="e">
        <f>IF(Plananalyse!CT120=1,VLOOKUP(CT$5,Kruistabel!$B$6:$F$9,MATCH($C120,Kruistabel!$C$5:$F$5,0)+1,FALSE)+MIN(Kruistabel!$C$15,IF($D120="Ja",Kruistabel!$C$13,0)+IF(CT$6="Ja",Kruistabel!$C$14,0)),"")</f>
        <v>#N/A</v>
      </c>
      <c r="CU120" s="326" t="e">
        <f>IF(Plananalyse!CU120=1,VLOOKUP(CU$5,Kruistabel!$B$6:$F$9,MATCH($C120,Kruistabel!$C$5:$F$5,0)+1,FALSE)+MIN(Kruistabel!$C$15,IF($D120="Ja",Kruistabel!$C$13,0)+IF(CU$6="Ja",Kruistabel!$C$14,0)),"")</f>
        <v>#N/A</v>
      </c>
      <c r="CV120" s="326" t="e">
        <f>IF(Plananalyse!CV120=1,VLOOKUP(CV$5,Kruistabel!$B$6:$F$9,MATCH($C120,Kruistabel!$C$5:$F$5,0)+1,FALSE)+MIN(Kruistabel!$C$15,IF($D120="Ja",Kruistabel!$C$13,0)+IF(CV$6="Ja",Kruistabel!$C$14,0)),"")</f>
        <v>#N/A</v>
      </c>
      <c r="CW120" s="326" t="e">
        <f>IF(Plananalyse!CW120=1,VLOOKUP(CW$5,Kruistabel!$B$6:$F$9,MATCH($C120,Kruistabel!$C$5:$F$5,0)+1,FALSE)+MIN(Kruistabel!$C$15,IF($D120="Ja",Kruistabel!$C$13,0)+IF(CW$6="Ja",Kruistabel!$C$14,0)),"")</f>
        <v>#N/A</v>
      </c>
      <c r="CX120" s="326" t="e">
        <f>IF(Plananalyse!CX120=1,VLOOKUP(CX$5,Kruistabel!$B$6:$F$9,MATCH($C120,Kruistabel!$C$5:$F$5,0)+1,FALSE)+MIN(Kruistabel!$C$15,IF($D120="Ja",Kruistabel!$C$13,0)+IF(CX$6="Ja",Kruistabel!$C$14,0)),"")</f>
        <v>#N/A</v>
      </c>
      <c r="CY120" s="326" t="e">
        <f>IF(Plananalyse!CY120=1,VLOOKUP(CY$5,Kruistabel!$B$6:$F$9,MATCH($C120,Kruistabel!$C$5:$F$5,0)+1,FALSE)+MIN(Kruistabel!$C$15,IF($D120="Ja",Kruistabel!$C$13,0)+IF(CY$6="Ja",Kruistabel!$C$14,0)),"")</f>
        <v>#N/A</v>
      </c>
      <c r="CZ120" s="326" t="e">
        <f>IF(Plananalyse!CZ120=1,VLOOKUP(CZ$5,Kruistabel!$B$6:$F$9,MATCH($C120,Kruistabel!$C$5:$F$5,0)+1,FALSE)+MIN(Kruistabel!$C$15,IF($D120="Ja",Kruistabel!$C$13,0)+IF(CZ$6="Ja",Kruistabel!$C$14,0)),"")</f>
        <v>#N/A</v>
      </c>
      <c r="DA120" s="326" t="e">
        <f>IF(Plananalyse!DA120=1,VLOOKUP(DA$5,Kruistabel!$B$6:$F$9,MATCH($C120,Kruistabel!$C$5:$F$5,0)+1,FALSE)+MIN(Kruistabel!$C$15,IF($D120="Ja",Kruistabel!$C$13,0)+IF(DA$6="Ja",Kruistabel!$C$14,0)),"")</f>
        <v>#N/A</v>
      </c>
      <c r="DB120" s="326" t="e">
        <f>IF(Plananalyse!DB120=1,VLOOKUP(DB$5,Kruistabel!$B$6:$F$9,MATCH($C120,Kruistabel!$C$5:$F$5,0)+1,FALSE)+MIN(Kruistabel!$C$15,IF($D120="Ja",Kruistabel!$C$13,0)+IF(DB$6="Ja",Kruistabel!$C$14,0)),"")</f>
        <v>#N/A</v>
      </c>
      <c r="DC120" s="326" t="e">
        <f>IF(Plananalyse!DC120=1,VLOOKUP(DC$5,Kruistabel!$B$6:$F$9,MATCH($C120,Kruistabel!$C$5:$F$5,0)+1,FALSE)+MIN(Kruistabel!$C$15,IF($D120="Ja",Kruistabel!$C$13,0)+IF(DC$6="Ja",Kruistabel!$C$14,0)),"")</f>
        <v>#N/A</v>
      </c>
      <c r="DD120" s="327"/>
      <c r="DE120" s="326" t="e">
        <f>IF(Plananalyse!DE120=1,VLOOKUP(DE$5,Kruistabel!$B$6:$F$9,MATCH($C120,Kruistabel!$C$5:$F$5,0)+1,FALSE)+MIN(Kruistabel!$C$15,IF($D120="Ja",Kruistabel!$C$13,0)+IF(DE$6="Ja",Kruistabel!$C$14,0)),"")</f>
        <v>#N/A</v>
      </c>
      <c r="DF120" s="326" t="e">
        <f>IF(Plananalyse!DF120=1,VLOOKUP(DF$5,Kruistabel!$B$6:$F$9,MATCH($C120,Kruistabel!$C$5:$F$5,0)+1,FALSE)+MIN(Kruistabel!$C$15,IF($D120="Ja",Kruistabel!$C$13,0)+IF(DF$6="Ja",Kruistabel!$C$14,0)),"")</f>
        <v>#N/A</v>
      </c>
      <c r="DG120" s="326" t="e">
        <f>IF(Plananalyse!DG120=1,VLOOKUP(DG$5,Kruistabel!$B$6:$F$9,MATCH($C120,Kruistabel!$C$5:$F$5,0)+1,FALSE)+MIN(Kruistabel!$C$15,IF($D120="Ja",Kruistabel!$C$13,0)+IF(DG$6="Ja",Kruistabel!$C$14,0)),"")</f>
        <v>#N/A</v>
      </c>
      <c r="DH120" s="326" t="e">
        <f>IF(Plananalyse!DH120=1,VLOOKUP(DH$5,Kruistabel!$B$6:$F$9,MATCH($C120,Kruistabel!$C$5:$F$5,0)+1,FALSE)+MIN(Kruistabel!$C$15,IF($D120="Ja",Kruistabel!$C$13,0)+IF(DH$6="Ja",Kruistabel!$C$14,0)),"")</f>
        <v>#N/A</v>
      </c>
      <c r="DI120" s="326" t="e">
        <f ca="1">IF(Plananalyse!DI120=1,VLOOKUP(DI$5,Kruistabel!$B$6:$F$9,MATCH($C120,Kruistabel!$C$5:$F$5,0)+1,FALSE)+MIN(Kruistabel!$C$15,IF($D120="Ja",Kruistabel!$C$13,0)+IF(DI$6="Ja",Kruistabel!$C$14,0)),"")</f>
        <v>#N/A</v>
      </c>
      <c r="DJ120" s="326" t="e">
        <f ca="1">IF(Plananalyse!DJ120=1,VLOOKUP(DJ$5,Kruistabel!$B$6:$F$9,MATCH($C120,Kruistabel!$C$5:$F$5,0)+1,FALSE)+MIN(Kruistabel!$C$15,IF($D120="Ja",Kruistabel!$C$13,0)+IF(DJ$6="Ja",Kruistabel!$C$14,0)),"")</f>
        <v>#N/A</v>
      </c>
      <c r="DK120" s="326" t="e">
        <f ca="1">IF(Plananalyse!DK120=1,VLOOKUP(DK$5,Kruistabel!$B$6:$F$9,MATCH($C120,Kruistabel!$C$5:$F$5,0)+1,FALSE)+MIN(Kruistabel!$C$15,IF($D120="Ja",Kruistabel!$C$13,0)+IF(DK$6="Ja",Kruistabel!$C$14,0)),"")</f>
        <v>#REF!</v>
      </c>
      <c r="DL120" s="326" t="e">
        <f ca="1">IF(Plananalyse!DL120=1,VLOOKUP(DL$5,Kruistabel!$B$6:$F$9,MATCH($C120,Kruistabel!$C$5:$F$5,0)+1,FALSE)+MIN(Kruistabel!$C$15,IF($D120="Ja",Kruistabel!$C$13,0)+IF(DL$6="Ja",Kruistabel!$C$14,0)),"")</f>
        <v>#REF!</v>
      </c>
      <c r="DM120" s="327"/>
      <c r="DN120" s="326" t="e">
        <f ca="1">IF(Plananalyse!DN120=1,VLOOKUP(DN$5,Kruistabel!$B$6:$F$9,MATCH($C120,Kruistabel!$C$5:$F$5,0)+1,FALSE)+MIN(Kruistabel!$C$15,IF($D120="Ja",Kruistabel!$C$13,0)+IF(DN$6="Ja",Kruistabel!$C$14,0)),"")</f>
        <v>#N/A</v>
      </c>
      <c r="DO120" s="326" t="e">
        <f ca="1">IF(Plananalyse!DO120=1,VLOOKUP(DO$5,Kruistabel!$B$6:$F$9,MATCH($C120,Kruistabel!$C$5:$F$5,0)+1,FALSE)+MIN(Kruistabel!$C$15,IF($D120="Ja",Kruistabel!$C$13,0)+IF(DO$6="Ja",Kruistabel!$C$14,0)),"")</f>
        <v>#N/A</v>
      </c>
      <c r="DP120" s="326" t="e">
        <f ca="1">IF(Plananalyse!DP120=1,VLOOKUP(DP$5,Kruistabel!$B$6:$F$9,MATCH($C120,Kruistabel!$C$5:$F$5,0)+1,FALSE)+MIN(Kruistabel!$C$15,IF($D120="Ja",Kruistabel!$C$13,0)+IF(DP$6="Ja",Kruistabel!$C$14,0)),"")</f>
        <v>#N/A</v>
      </c>
      <c r="DQ120" s="326" t="e">
        <f ca="1">IF(Plananalyse!DQ120=1,VLOOKUP(DQ$5,Kruistabel!$B$6:$F$9,MATCH($C120,Kruistabel!$C$5:$F$5,0)+1,FALSE)+MIN(Kruistabel!$C$15,IF($D120="Ja",Kruistabel!$C$13,0)+IF(DQ$6="Ja",Kruistabel!$C$14,0)),"")</f>
        <v>#N/A</v>
      </c>
      <c r="DR120" s="326" t="e">
        <f ca="1">IF(Plananalyse!DR120=1,VLOOKUP(DR$5,Kruistabel!$B$6:$F$9,MATCH($C120,Kruistabel!$C$5:$F$5,0)+1,FALSE)+MIN(Kruistabel!$C$15,IF($D120="Ja",Kruistabel!$C$13,0)+IF(DR$6="Ja",Kruistabel!$C$14,0)),"")</f>
        <v>#N/A</v>
      </c>
      <c r="DS120" s="326" t="e">
        <f ca="1">IF(Plananalyse!DS120=1,VLOOKUP(DS$5,Kruistabel!$B$6:$F$9,MATCH($C120,Kruistabel!$C$5:$F$5,0)+1,FALSE)+MIN(Kruistabel!$C$15,IF($D120="Ja",Kruistabel!$C$13,0)+IF(DS$6="Ja",Kruistabel!$C$14,0)),"")</f>
        <v>#N/A</v>
      </c>
      <c r="DT120" s="326" t="e">
        <f ca="1">IF(Plananalyse!DT120=1,VLOOKUP(DT$5,Kruistabel!$B$6:$F$9,MATCH($C120,Kruistabel!$C$5:$F$5,0)+1,FALSE)+MIN(Kruistabel!$C$15,IF($D120="Ja",Kruistabel!$C$13,0)+IF(DT$6="Ja",Kruistabel!$C$14,0)),"")</f>
        <v>#N/A</v>
      </c>
      <c r="DU120" s="326" t="e">
        <f ca="1">IF(Plananalyse!DU120=1,VLOOKUP(DU$5,Kruistabel!$B$6:$F$9,MATCH($C120,Kruistabel!$C$5:$F$5,0)+1,FALSE)+MIN(Kruistabel!$C$15,IF($D120="Ja",Kruistabel!$C$13,0)+IF(DU$6="Ja",Kruistabel!$C$14,0)),"")</f>
        <v>#N/A</v>
      </c>
      <c r="DV120" s="326" t="e">
        <f ca="1">IF(Plananalyse!DV120=1,VLOOKUP(DV$5,Kruistabel!$B$6:$F$9,MATCH($C120,Kruistabel!$C$5:$F$5,0)+1,FALSE)+MIN(Kruistabel!$C$15,IF($D120="Ja",Kruistabel!$C$13,0)+IF(DV$6="Ja",Kruistabel!$C$14,0)),"")</f>
        <v>#N/A</v>
      </c>
      <c r="DW120" s="326" t="e">
        <f ca="1">IF(Plananalyse!DW120=1,VLOOKUP(DW$5,Kruistabel!$B$6:$F$9,MATCH($C120,Kruistabel!$C$5:$F$5,0)+1,FALSE)+MIN(Kruistabel!$C$15,IF($D120="Ja",Kruistabel!$C$13,0)+IF(DW$6="Ja",Kruistabel!$C$14,0)),"")</f>
        <v>#REF!</v>
      </c>
      <c r="DX120" s="326" t="e">
        <f ca="1">IF(Plananalyse!DX120=1,VLOOKUP(DX$5,Kruistabel!$B$6:$F$9,MATCH($C120,Kruistabel!$C$5:$F$5,0)+1,FALSE)+MIN(Kruistabel!$C$15,IF($D120="Ja",Kruistabel!$C$13,0)+IF(DX$6="Ja",Kruistabel!$C$14,0)),"")</f>
        <v>#REF!</v>
      </c>
      <c r="DY120" s="327"/>
      <c r="DZ120" s="326" t="e">
        <f ca="1">IF(Plananalyse!DZ120=1,VLOOKUP(DZ$5,Kruistabel!$B$6:$F$9,MATCH($C120,Kruistabel!$C$5:$F$5,0)+1,FALSE)+MIN(Kruistabel!$C$15,IF($D120="Ja",Kruistabel!$C$13,0)+IF(DZ$6="Ja",Kruistabel!$C$14,0)),"")</f>
        <v>#N/A</v>
      </c>
      <c r="EA120" s="326" t="e">
        <f ca="1">IF(Plananalyse!EA120=1,VLOOKUP(EA$5,Kruistabel!$B$6:$F$9,MATCH($C120,Kruistabel!$C$5:$F$5,0)+1,FALSE)+MIN(Kruistabel!$C$15,IF($D120="Ja",Kruistabel!$C$13,0)+IF(EA$6="Ja",Kruistabel!$C$14,0)),"")</f>
        <v>#N/A</v>
      </c>
      <c r="EB120" s="326" t="e">
        <f ca="1">IF(Plananalyse!EB120=1,VLOOKUP(EB$5,Kruistabel!$B$6:$F$9,MATCH($C120,Kruistabel!$C$5:$F$5,0)+1,FALSE)+MIN(Kruistabel!$C$15,IF($D120="Ja",Kruistabel!$C$13,0)+IF(EB$6="Ja",Kruistabel!$C$14,0)),"")</f>
        <v>#REF!</v>
      </c>
      <c r="EC120" s="326" t="e">
        <f ca="1">IF(Plananalyse!EC120=1,VLOOKUP(EC$5,Kruistabel!$B$6:$F$9,MATCH($C120,Kruistabel!$C$5:$F$5,0)+1,FALSE)+MIN(Kruistabel!$C$15,IF($D120="Ja",Kruistabel!$C$13,0)+IF(EC$6="Ja",Kruistabel!$C$14,0)),"")</f>
        <v>#REF!</v>
      </c>
      <c r="ED120" s="327"/>
      <c r="EE120" s="326" t="e">
        <f ca="1">IF(Plananalyse!EE120=1,VLOOKUP(EE$5,Kruistabel!$B$6:$F$9,MATCH($C120,Kruistabel!$C$5:$F$5,0)+1,FALSE)+MIN(Kruistabel!$C$15,IF($D120="Ja",Kruistabel!$C$13,0)+IF(EE$6="Ja",Kruistabel!$C$14,0)),"")</f>
        <v>#N/A</v>
      </c>
      <c r="EF120" s="326" t="e">
        <f ca="1">IF(Plananalyse!EF120=1,VLOOKUP(EF$5,Kruistabel!$B$6:$F$9,MATCH($C120,Kruistabel!$C$5:$F$5,0)+1,FALSE)+MIN(Kruistabel!$C$15,IF($D120="Ja",Kruistabel!$C$13,0)+IF(EF$6="Ja",Kruistabel!$C$14,0)),"")</f>
        <v>#N/A</v>
      </c>
      <c r="EG120" s="326" t="e">
        <f ca="1">IF(Plananalyse!EG120=1,VLOOKUP(EG$5,Kruistabel!$B$6:$F$9,MATCH($C120,Kruistabel!$C$5:$F$5,0)+1,FALSE)+MIN(Kruistabel!$C$15,IF($D120="Ja",Kruistabel!$C$13,0)+IF(EG$6="Ja",Kruistabel!$C$14,0)),"")</f>
        <v>#N/A</v>
      </c>
      <c r="EH120" s="326" t="e">
        <f ca="1">IF(Plananalyse!EH120=1,VLOOKUP(EH$5,Kruistabel!$B$6:$F$9,MATCH($C120,Kruistabel!$C$5:$F$5,0)+1,FALSE)+MIN(Kruistabel!$C$15,IF($D120="Ja",Kruistabel!$C$13,0)+IF(EH$6="Ja",Kruistabel!$C$14,0)),"")</f>
        <v>#REF!</v>
      </c>
      <c r="EI120" s="326" t="e">
        <f ca="1">IF(Plananalyse!EI120=1,VLOOKUP(EI$5,Kruistabel!$B$6:$F$9,MATCH($C120,Kruistabel!$C$5:$F$5,0)+1,FALSE)+MIN(Kruistabel!$C$15,IF($D120="Ja",Kruistabel!$C$13,0)+IF(EI$6="Ja",Kruistabel!$C$14,0)),"")</f>
        <v>#REF!</v>
      </c>
      <c r="EJ120" s="331" t="str">
        <f>IF(Plananalyse!EJ120=1,VLOOKUP(EJ$5,Kruistabel!$B$6:$F$9,MATCH($C120,Kruistabel!$C$5:$F$5,0)+1,FALSE)+MIN(Kruistabel!$C$15,IF($D120="Ja",Kruistabel!$C$13,0)+IF(EJ$6="Ja",Kruistabel!$C$14,0)),"")</f>
        <v/>
      </c>
      <c r="EK120" s="164"/>
      <c r="EL120" s="164"/>
      <c r="EM120" s="164"/>
      <c r="EN120" s="164"/>
    </row>
    <row r="121" spans="1:144" hidden="1">
      <c r="B121" s="337" t="s">
        <v>225</v>
      </c>
      <c r="C121" s="160" t="str">
        <f>_xlfn.IFNA(VLOOKUP($B121,Classificatietabel!$B$6:$I$91,C$7,FALSE),"")</f>
        <v/>
      </c>
      <c r="D121" s="160" t="str">
        <f>_xlfn.IFNA(VLOOKUP($B121,Classificatietabel!$B$6:$I$91,D$7,FALSE),"")</f>
        <v/>
      </c>
      <c r="E121" s="119" t="str">
        <f>IF(AND(D121="laag",$D$3=1),0,_xlfn.IFNA(IF(VLOOKUP($B121,Classificatietabel!$B$6:$H$91,$E$5,FALSE)="Ja",1,0),""))</f>
        <v/>
      </c>
      <c r="F121" s="163"/>
      <c r="G121" s="326" t="e">
        <f>IF(Plananalyse!G121=1,VLOOKUP(G$5,Kruistabel!$B$6:$F$9,MATCH($C121,Kruistabel!$C$5:$F$5,0)+1,FALSE)+MIN(Kruistabel!$C$15,IF($D121="Ja",Kruistabel!$C$13,0)+IF(G$6="Ja",Kruistabel!$C$14,0)),"")</f>
        <v>#N/A</v>
      </c>
      <c r="H121" s="326" t="e">
        <f>IF(Plananalyse!H121=1,VLOOKUP(H$5,Kruistabel!$B$6:$F$9,MATCH($C121,Kruistabel!$C$5:$F$5,0)+1,FALSE)+MIN(Kruistabel!$C$15,IF($D121="Ja",Kruistabel!$C$13,0)+IF(H$6="Ja",Kruistabel!$C$14,0)),"")</f>
        <v>#N/A</v>
      </c>
      <c r="I121" s="326" t="e">
        <f>IF(Plananalyse!I121=1,VLOOKUP(I$5,Kruistabel!$B$6:$F$9,MATCH($C121,Kruistabel!$C$5:$F$5,0)+1,FALSE)+MIN(Kruistabel!$C$15,IF($D121="Ja",Kruistabel!$C$13,0)+IF(I$6="Ja",Kruistabel!$C$14,0)),"")</f>
        <v>#N/A</v>
      </c>
      <c r="J121" s="326" t="e">
        <f>IF(Plananalyse!J121=1,VLOOKUP(J$5,Kruistabel!$B$6:$F$9,MATCH($C121,Kruistabel!$C$5:$F$5,0)+1,FALSE)+MIN(Kruistabel!$C$15,IF($D121="Ja",Kruistabel!$C$13,0)+IF(J$6="Ja",Kruistabel!$C$14,0)),"")</f>
        <v>#N/A</v>
      </c>
      <c r="K121" s="326" t="e">
        <f>IF(Plananalyse!K121=1,VLOOKUP(K$5,Kruistabel!$B$6:$F$9,MATCH($C121,Kruistabel!$C$5:$F$5,0)+1,FALSE)+MIN(Kruistabel!$C$15,IF($D121="Ja",Kruistabel!$C$13,0)+IF(K$6="Ja",Kruistabel!$C$14,0)),"")</f>
        <v>#N/A</v>
      </c>
      <c r="L121" s="326" t="e">
        <f>IF(Plananalyse!L121=1,VLOOKUP(L$5,Kruistabel!$B$6:$F$9,MATCH($C121,Kruistabel!$C$5:$F$5,0)+1,FALSE)+MIN(Kruistabel!$C$15,IF($D121="Ja",Kruistabel!$C$13,0)+IF(L$6="Ja",Kruistabel!$C$14,0)),"")</f>
        <v>#N/A</v>
      </c>
      <c r="M121" s="326" t="e">
        <f>IF(Plananalyse!M121=1,VLOOKUP(M$5,Kruistabel!$B$6:$F$9,MATCH($C121,Kruistabel!$C$5:$F$5,0)+1,FALSE)+MIN(Kruistabel!$C$15,IF($D121="Ja",Kruistabel!$C$13,0)+IF(M$6="Ja",Kruistabel!$C$14,0)),"")</f>
        <v>#N/A</v>
      </c>
      <c r="N121" s="326" t="e">
        <f>IF(Plananalyse!N121=1,VLOOKUP(N$5,Kruistabel!$B$6:$F$9,MATCH($C121,Kruistabel!$C$5:$F$5,0)+1,FALSE)+MIN(Kruistabel!$C$15,IF($D121="Ja",Kruistabel!$C$13,0)+IF(N$6="Ja",Kruistabel!$C$14,0)),"")</f>
        <v>#N/A</v>
      </c>
      <c r="O121" s="326" t="e">
        <f>IF(Plananalyse!O121=1,VLOOKUP(O$5,Kruistabel!$B$6:$F$9,MATCH($C121,Kruistabel!$C$5:$F$5,0)+1,FALSE)+MIN(Kruistabel!$C$15,IF($D121="Ja",Kruistabel!$C$13,0)+IF(O$6="Ja",Kruistabel!$C$14,0)),"")</f>
        <v>#N/A</v>
      </c>
      <c r="P121" s="326" t="e">
        <f>IF(Plananalyse!P121=1,VLOOKUP(P$5,Kruistabel!$B$6:$F$9,MATCH($C121,Kruistabel!$C$5:$F$5,0)+1,FALSE)+MIN(Kruistabel!$C$15,IF($D121="Ja",Kruistabel!$C$13,0)+IF(P$6="Ja",Kruistabel!$C$14,0)),"")</f>
        <v>#N/A</v>
      </c>
      <c r="Q121" s="326" t="e">
        <f>IF(Plananalyse!Q121=1,VLOOKUP(Q$5,Kruistabel!$B$6:$F$9,MATCH($C121,Kruistabel!$C$5:$F$5,0)+1,FALSE)+MIN(Kruistabel!$C$15,IF($D121="Ja",Kruistabel!$C$13,0)+IF(Q$6="Ja",Kruistabel!$C$14,0)),"")</f>
        <v>#N/A</v>
      </c>
      <c r="R121" s="326" t="e">
        <f>IF(Plananalyse!R121=1,VLOOKUP(R$5,Kruistabel!$B$6:$F$9,MATCH($C121,Kruistabel!$C$5:$F$5,0)+1,FALSE)+MIN(Kruistabel!$C$15,IF($D121="Ja",Kruistabel!$C$13,0)+IF(R$6="Ja",Kruistabel!$C$14,0)),"")</f>
        <v>#N/A</v>
      </c>
      <c r="S121" s="326" t="e">
        <f>IF(Plananalyse!S121=1,VLOOKUP(S$5,Kruistabel!$B$6:$F$9,MATCH($C121,Kruistabel!$C$5:$F$5,0)+1,FALSE)+MIN(Kruistabel!$C$15,IF($D121="Ja",Kruistabel!$C$13,0)+IF(S$6="Ja",Kruistabel!$C$14,0)),"")</f>
        <v>#N/A</v>
      </c>
      <c r="T121" s="326" t="e">
        <f>IF(Plananalyse!T121=1,VLOOKUP(T$5,Kruistabel!$B$6:$F$9,MATCH($C121,Kruistabel!$C$5:$F$5,0)+1,FALSE)+MIN(Kruistabel!$C$15,IF($D121="Ja",Kruistabel!$C$13,0)+IF(T$6="Ja",Kruistabel!$C$14,0)),"")</f>
        <v>#N/A</v>
      </c>
      <c r="U121" s="326" t="e">
        <f>IF(Plananalyse!U121=1,VLOOKUP(U$5,Kruistabel!$B$6:$F$9,MATCH($C121,Kruistabel!$C$5:$F$5,0)+1,FALSE)+MIN(Kruistabel!$C$15,IF($D121="Ja",Kruistabel!$C$13,0)+IF(U$6="Ja",Kruistabel!$C$14,0)),"")</f>
        <v>#N/A</v>
      </c>
      <c r="V121" s="326" t="e">
        <f>IF(Plananalyse!V121=1,VLOOKUP(V$5,Kruistabel!$B$6:$F$9,MATCH($C121,Kruistabel!$C$5:$F$5,0)+1,FALSE)+MIN(Kruistabel!$C$15,IF($D121="Ja",Kruistabel!$C$13,0)+IF(V$6="Ja",Kruistabel!$C$14,0)),"")</f>
        <v>#N/A</v>
      </c>
      <c r="W121" s="326" t="e">
        <f>IF(Plananalyse!W121=1,VLOOKUP(W$5,Kruistabel!$B$6:$F$9,MATCH($C121,Kruistabel!$C$5:$F$5,0)+1,FALSE)+MIN(Kruistabel!$C$15,IF($D121="Ja",Kruistabel!$C$13,0)+IF(W$6="Ja",Kruistabel!$C$14,0)),"")</f>
        <v>#N/A</v>
      </c>
      <c r="X121" s="326" t="e">
        <f>IF(Plananalyse!X121=1,VLOOKUP(X$5,Kruistabel!$B$6:$F$9,MATCH($C121,Kruistabel!$C$5:$F$5,0)+1,FALSE)+MIN(Kruistabel!$C$15,IF($D121="Ja",Kruistabel!$C$13,0)+IF(X$6="Ja",Kruistabel!$C$14,0)),"")</f>
        <v>#N/A</v>
      </c>
      <c r="Y121" s="326" t="e">
        <f>IF(Plananalyse!Y121=1,VLOOKUP(Y$5,Kruistabel!$B$6:$F$9,MATCH($C121,Kruistabel!$C$5:$F$5,0)+1,FALSE)+MIN(Kruistabel!$C$15,IF($D121="Ja",Kruistabel!$C$13,0)+IF(Y$6="Ja",Kruistabel!$C$14,0)),"")</f>
        <v>#N/A</v>
      </c>
      <c r="Z121" s="326" t="e">
        <f>IF(Plananalyse!Z121=1,VLOOKUP(Z$5,Kruistabel!$B$6:$F$9,MATCH($C121,Kruistabel!$C$5:$F$5,0)+1,FALSE)+MIN(Kruistabel!$C$15,IF($D121="Ja",Kruistabel!$C$13,0)+IF(Z$6="Ja",Kruistabel!$C$14,0)),"")</f>
        <v>#N/A</v>
      </c>
      <c r="AA121" s="326" t="e">
        <f>IF(Plananalyse!AA121=1,VLOOKUP(AA$5,Kruistabel!$B$6:$F$9,MATCH($C121,Kruistabel!$C$5:$F$5,0)+1,FALSE)+MIN(Kruistabel!$C$15,IF($D121="Ja",Kruistabel!$C$13,0)+IF(AA$6="Ja",Kruistabel!$C$14,0)),"")</f>
        <v>#N/A</v>
      </c>
      <c r="AB121" s="326" t="e">
        <f>IF(Plananalyse!AB121=1,VLOOKUP(AB$5,Kruistabel!$B$6:$F$9,MATCH($C121,Kruistabel!$C$5:$F$5,0)+1,FALSE)+MIN(Kruistabel!$C$15,IF($D121="Ja",Kruistabel!$C$13,0)+IF(AB$6="Ja",Kruistabel!$C$14,0)),"")</f>
        <v>#N/A</v>
      </c>
      <c r="AC121" s="326" t="e">
        <f>IF(Plananalyse!AC121=1,VLOOKUP(AC$5,Kruistabel!$B$6:$F$9,MATCH($C121,Kruistabel!$C$5:$F$5,0)+1,FALSE)+MIN(Kruistabel!$C$15,IF($D121="Ja",Kruistabel!$C$13,0)+IF(AC$6="Ja",Kruistabel!$C$14,0)),"")</f>
        <v>#N/A</v>
      </c>
      <c r="AD121" s="326" t="e">
        <f>IF(Plananalyse!AD121=1,VLOOKUP(AD$5,Kruistabel!$B$6:$F$9,MATCH($C121,Kruistabel!$C$5:$F$5,0)+1,FALSE)+MIN(Kruistabel!$C$15,IF($D121="Ja",Kruistabel!$C$13,0)+IF(AD$6="Ja",Kruistabel!$C$14,0)),"")</f>
        <v>#N/A</v>
      </c>
      <c r="AE121" s="326" t="e">
        <f>IF(Plananalyse!AE121=1,VLOOKUP(AE$5,Kruistabel!$B$6:$F$9,MATCH($C121,Kruistabel!$C$5:$F$5,0)+1,FALSE)+MIN(Kruistabel!$C$15,IF($D121="Ja",Kruistabel!$C$13,0)+IF(AE$6="Ja",Kruistabel!$C$14,0)),"")</f>
        <v>#N/A</v>
      </c>
      <c r="AF121" s="326" t="e">
        <f>IF(Plananalyse!AF121=1,VLOOKUP(AF$5,Kruistabel!$B$6:$F$9,MATCH($C121,Kruistabel!$C$5:$F$5,0)+1,FALSE)+MIN(Kruistabel!$C$15,IF($D121="Ja",Kruistabel!$C$13,0)+IF(AF$6="Ja",Kruistabel!$C$14,0)),"")</f>
        <v>#N/A</v>
      </c>
      <c r="AG121" s="326" t="e">
        <f>IF(Plananalyse!AG121=1,VLOOKUP(AG$5,Kruistabel!$B$6:$F$9,MATCH($C121,Kruistabel!$C$5:$F$5,0)+1,FALSE)+MIN(Kruistabel!$C$15,IF($D121="Ja",Kruistabel!$C$13,0)+IF(AG$6="Ja",Kruistabel!$C$14,0)),"")</f>
        <v>#N/A</v>
      </c>
      <c r="AH121" s="326" t="e">
        <f>IF(Plananalyse!AH121=1,VLOOKUP(AH$5,Kruistabel!$B$6:$F$9,MATCH($C121,Kruistabel!$C$5:$F$5,0)+1,FALSE)+MIN(Kruistabel!$C$15,IF($D121="Ja",Kruistabel!$C$13,0)+IF(AH$6="Ja",Kruistabel!$C$14,0)),"")</f>
        <v>#N/A</v>
      </c>
      <c r="AI121" s="326" t="e">
        <f>IF(Plananalyse!AI121=1,VLOOKUP(AI$5,Kruistabel!$B$6:$F$9,MATCH($C121,Kruistabel!$C$5:$F$5,0)+1,FALSE)+MIN(Kruistabel!$C$15,IF($D121="Ja",Kruistabel!$C$13,0)+IF(AI$6="Ja",Kruistabel!$C$14,0)),"")</f>
        <v>#N/A</v>
      </c>
      <c r="AJ121" s="326" t="e">
        <f>IF(Plananalyse!AJ121=1,VLOOKUP(AJ$5,Kruistabel!$B$6:$F$9,MATCH($C121,Kruistabel!$C$5:$F$5,0)+1,FALSE)+MIN(Kruistabel!$C$15,IF($D121="Ja",Kruistabel!$C$13,0)+IF(AJ$6="Ja",Kruistabel!$C$14,0)),"")</f>
        <v>#N/A</v>
      </c>
      <c r="AK121" s="326" t="e">
        <f>IF(Plananalyse!AK121=1,VLOOKUP(AK$5,Kruistabel!$B$6:$F$9,MATCH($C121,Kruistabel!$C$5:$F$5,0)+1,FALSE)+MIN(Kruistabel!$C$15,IF($D121="Ja",Kruistabel!$C$13,0)+IF(AK$6="Ja",Kruistabel!$C$14,0)),"")</f>
        <v>#N/A</v>
      </c>
      <c r="AL121" s="326" t="e">
        <f>IF(Plananalyse!AL121=1,VLOOKUP(AL$5,Kruistabel!$B$6:$F$9,MATCH($C121,Kruistabel!$C$5:$F$5,0)+1,FALSE)+MIN(Kruistabel!$C$15,IF($D121="Ja",Kruistabel!$C$13,0)+IF(AL$6="Ja",Kruistabel!$C$14,0)),"")</f>
        <v>#N/A</v>
      </c>
      <c r="AM121" s="326" t="e">
        <f>IF(Plananalyse!AM121=1,VLOOKUP(AM$5,Kruistabel!$B$6:$F$9,MATCH($C121,Kruistabel!$C$5:$F$5,0)+1,FALSE)+MIN(Kruistabel!$C$15,IF($D121="Ja",Kruistabel!$C$13,0)+IF(AM$6="Ja",Kruistabel!$C$14,0)),"")</f>
        <v>#N/A</v>
      </c>
      <c r="AN121" s="327"/>
      <c r="AO121" s="326" t="e">
        <f>IF(Plananalyse!AO121=1,VLOOKUP(AO$5,Kruistabel!$B$6:$F$9,MATCH($C121,Kruistabel!$C$5:$F$5,0)+1,FALSE)+MIN(Kruistabel!$C$15,IF($D121="Ja",Kruistabel!$C$13,0)+IF(AO$6="Ja",Kruistabel!$C$14,0)),"")</f>
        <v>#N/A</v>
      </c>
      <c r="AP121" s="326" t="e">
        <f>IF(Plananalyse!AP121=1,VLOOKUP(AP$5,Kruistabel!$B$6:$F$9,MATCH($C121,Kruistabel!$C$5:$F$5,0)+1,FALSE)+MIN(Kruistabel!$C$15,IF($D121="Ja",Kruistabel!$C$13,0)+IF(AP$6="Ja",Kruistabel!$C$14,0)),"")</f>
        <v>#N/A</v>
      </c>
      <c r="AQ121" s="326" t="e">
        <f>IF(Plananalyse!AQ121=1,VLOOKUP(AQ$5,Kruistabel!$B$6:$F$9,MATCH($C121,Kruistabel!$C$5:$F$5,0)+1,FALSE)+MIN(Kruistabel!$C$15,IF($D121="Ja",Kruistabel!$C$13,0)+IF(AQ$6="Ja",Kruistabel!$C$14,0)),"")</f>
        <v>#N/A</v>
      </c>
      <c r="AR121" s="326" t="e">
        <f>IF(Plananalyse!AR121=1,VLOOKUP(AR$5,Kruistabel!$B$6:$F$9,MATCH($C121,Kruistabel!$C$5:$F$5,0)+1,FALSE)+MIN(Kruistabel!$C$15,IF($D121="Ja",Kruistabel!$C$13,0)+IF(AR$6="Ja",Kruistabel!$C$14,0)),"")</f>
        <v>#N/A</v>
      </c>
      <c r="AS121" s="326" t="e">
        <f>IF(Plananalyse!AS121=1,VLOOKUP(AS$5,Kruistabel!$B$6:$F$9,MATCH($C121,Kruistabel!$C$5:$F$5,0)+1,FALSE)+MIN(Kruistabel!$C$15,IF($D121="Ja",Kruistabel!$C$13,0)+IF(AS$6="Ja",Kruistabel!$C$14,0)),"")</f>
        <v>#N/A</v>
      </c>
      <c r="AT121" s="326" t="e">
        <f>IF(Plananalyse!AT121=1,VLOOKUP(AT$5,Kruistabel!$B$6:$F$9,MATCH($C121,Kruistabel!$C$5:$F$5,0)+1,FALSE)+MIN(Kruistabel!$C$15,IF($D121="Ja",Kruistabel!$C$13,0)+IF(AT$6="Ja",Kruistabel!$C$14,0)),"")</f>
        <v>#N/A</v>
      </c>
      <c r="AU121" s="326" t="e">
        <f>IF(Plananalyse!AU121=1,VLOOKUP(AU$5,Kruistabel!$B$6:$F$9,MATCH($C121,Kruistabel!$C$5:$F$5,0)+1,FALSE)+MIN(Kruistabel!$C$15,IF($D121="Ja",Kruistabel!$C$13,0)+IF(AU$6="Ja",Kruistabel!$C$14,0)),"")</f>
        <v>#N/A</v>
      </c>
      <c r="AV121" s="326" t="e">
        <f>IF(Plananalyse!AV121=1,VLOOKUP(AV$5,Kruistabel!$B$6:$F$9,MATCH($C121,Kruistabel!$C$5:$F$5,0)+1,FALSE)+MIN(Kruistabel!$C$15,IF($D121="Ja",Kruistabel!$C$13,0)+IF(AV$6="Ja",Kruistabel!$C$14,0)),"")</f>
        <v>#N/A</v>
      </c>
      <c r="AW121" s="326" t="e">
        <f>IF(Plananalyse!AW121=1,VLOOKUP(AW$5,Kruistabel!$B$6:$F$9,MATCH($C121,Kruistabel!$C$5:$F$5,0)+1,FALSE)+MIN(Kruistabel!$C$15,IF($D121="Ja",Kruistabel!$C$13,0)+IF(AW$6="Ja",Kruistabel!$C$14,0)),"")</f>
        <v>#N/A</v>
      </c>
      <c r="AX121" s="326" t="e">
        <f>IF(Plananalyse!AX121=1,VLOOKUP(AX$5,Kruistabel!$B$6:$F$9,MATCH($C121,Kruistabel!$C$5:$F$5,0)+1,FALSE)+MIN(Kruistabel!$C$15,IF($D121="Ja",Kruistabel!$C$13,0)+IF(AX$6="Ja",Kruistabel!$C$14,0)),"")</f>
        <v>#N/A</v>
      </c>
      <c r="AY121" s="327"/>
      <c r="AZ121" s="326" t="e">
        <f>IF(Plananalyse!AZ121=1,VLOOKUP(AZ$5,Kruistabel!$B$6:$F$9,MATCH($C121,Kruistabel!$C$5:$F$5,0)+1,FALSE)+MIN(Kruistabel!$C$15,IF($D121="Ja",Kruistabel!$C$13,0)+IF(AZ$6="Ja",Kruistabel!$C$14,0)),"")</f>
        <v>#N/A</v>
      </c>
      <c r="BA121" s="326" t="e">
        <f>IF(Plananalyse!BA121=1,VLOOKUP(BA$5,Kruistabel!$B$6:$F$9,MATCH($C121,Kruistabel!$C$5:$F$5,0)+1,FALSE)+MIN(Kruistabel!$C$15,IF($D121="Ja",Kruistabel!$C$13,0)+IF(BA$6="Ja",Kruistabel!$C$14,0)),"")</f>
        <v>#N/A</v>
      </c>
      <c r="BB121" s="326" t="e">
        <f>IF(Plananalyse!BB121=1,VLOOKUP(BB$5,Kruistabel!$B$6:$F$9,MATCH($C121,Kruistabel!$C$5:$F$5,0)+1,FALSE)+MIN(Kruistabel!$C$15,IF($D121="Ja",Kruistabel!$C$13,0)+IF(BB$6="Ja",Kruistabel!$C$14,0)),"")</f>
        <v>#N/A</v>
      </c>
      <c r="BC121" s="326" t="e">
        <f>IF(Plananalyse!BC121=1,VLOOKUP(BC$5,Kruistabel!$B$6:$F$9,MATCH($C121,Kruistabel!$C$5:$F$5,0)+1,FALSE)+MIN(Kruistabel!$C$15,IF($D121="Ja",Kruistabel!$C$13,0)+IF(BC$6="Ja",Kruistabel!$C$14,0)),"")</f>
        <v>#N/A</v>
      </c>
      <c r="BD121" s="326" t="e">
        <f>IF(Plananalyse!BD121=1,VLOOKUP(BD$5,Kruistabel!$B$6:$F$9,MATCH($C121,Kruistabel!$C$5:$F$5,0)+1,FALSE)+MIN(Kruistabel!$C$15,IF($D121="Ja",Kruistabel!$C$13,0)+IF(BD$6="Ja",Kruistabel!$C$14,0)),"")</f>
        <v>#N/A</v>
      </c>
      <c r="BE121" s="326" t="e">
        <f>IF(Plananalyse!BE121=1,VLOOKUP(BE$5,Kruistabel!$B$6:$F$9,MATCH($C121,Kruistabel!$C$5:$F$5,0)+1,FALSE)+MIN(Kruistabel!$C$15,IF($D121="Ja",Kruistabel!$C$13,0)+IF(BE$6="Ja",Kruistabel!$C$14,0)),"")</f>
        <v>#N/A</v>
      </c>
      <c r="BF121" s="326" t="e">
        <f>IF(Plananalyse!BF121=1,VLOOKUP(BF$5,Kruistabel!$B$6:$F$9,MATCH($C121,Kruistabel!$C$5:$F$5,0)+1,FALSE)+MIN(Kruistabel!$C$15,IF($D121="Ja",Kruistabel!$C$13,0)+IF(BF$6="Ja",Kruistabel!$C$14,0)),"")</f>
        <v>#N/A</v>
      </c>
      <c r="BG121" s="326" t="e">
        <f>IF(Plananalyse!BG121=1,VLOOKUP(BG$5,Kruistabel!$B$6:$F$9,MATCH($C121,Kruistabel!$C$5:$F$5,0)+1,FALSE)+MIN(Kruistabel!$C$15,IF($D121="Ja",Kruistabel!$C$13,0)+IF(BG$6="Ja",Kruistabel!$C$14,0)),"")</f>
        <v>#N/A</v>
      </c>
      <c r="BH121" s="326" t="e">
        <f>IF(Plananalyse!BH121=1,VLOOKUP(BH$5,Kruistabel!$B$6:$F$9,MATCH($C121,Kruistabel!$C$5:$F$5,0)+1,FALSE)+MIN(Kruistabel!$C$15,IF($D121="Ja",Kruistabel!$C$13,0)+IF(BH$6="Ja",Kruistabel!$C$14,0)),"")</f>
        <v>#N/A</v>
      </c>
      <c r="BI121" s="327"/>
      <c r="BJ121" s="326" t="e">
        <f>IF(Plananalyse!BJ121=1,VLOOKUP(BJ$5,Kruistabel!$B$6:$F$9,MATCH($C121,Kruistabel!$C$5:$F$5,0)+1,FALSE)+MIN(Kruistabel!$C$15,IF($D121="Ja",Kruistabel!$C$13,0)+IF(BJ$6="Ja",Kruistabel!$C$14,0)),"")</f>
        <v>#N/A</v>
      </c>
      <c r="BK121" s="326" t="e">
        <f>IF(Plananalyse!BK121=1,VLOOKUP(BK$5,Kruistabel!$B$6:$F$9,MATCH($C121,Kruistabel!$C$5:$F$5,0)+1,FALSE)+MIN(Kruistabel!$C$15,IF($D121="Ja",Kruistabel!$C$13,0)+IF(BK$6="Ja",Kruistabel!$C$14,0)),"")</f>
        <v>#N/A</v>
      </c>
      <c r="BL121" s="326" t="e">
        <f>IF(Plananalyse!BL121=1,VLOOKUP(BL$5,Kruistabel!$B$6:$F$9,MATCH($C121,Kruistabel!$C$5:$F$5,0)+1,FALSE)+MIN(Kruistabel!$C$15,IF($D121="Ja",Kruistabel!$C$13,0)+IF(BL$6="Ja",Kruistabel!$C$14,0)),"")</f>
        <v>#N/A</v>
      </c>
      <c r="BM121" s="326" t="e">
        <f>IF(Plananalyse!BM121=1,VLOOKUP(BM$5,Kruistabel!$B$6:$F$9,MATCH($C121,Kruistabel!$C$5:$F$5,0)+1,FALSE)+MIN(Kruistabel!$C$15,IF($D121="Ja",Kruistabel!$C$13,0)+IF(BM$6="Ja",Kruistabel!$C$14,0)),"")</f>
        <v>#N/A</v>
      </c>
      <c r="BN121" s="326" t="e">
        <f>IF(Plananalyse!BN121=1,VLOOKUP(BN$5,Kruistabel!$B$6:$F$9,MATCH($C121,Kruistabel!$C$5:$F$5,0)+1,FALSE)+MIN(Kruistabel!$C$15,IF($D121="Ja",Kruistabel!$C$13,0)+IF(BN$6="Ja",Kruistabel!$C$14,0)),"")</f>
        <v>#N/A</v>
      </c>
      <c r="BO121" s="326" t="e">
        <f>IF(Plananalyse!BO121=1,VLOOKUP(BO$5,Kruistabel!$B$6:$F$9,MATCH($C121,Kruistabel!$C$5:$F$5,0)+1,FALSE)+MIN(Kruistabel!$C$15,IF($D121="Ja",Kruistabel!$C$13,0)+IF(BO$6="Ja",Kruistabel!$C$14,0)),"")</f>
        <v>#N/A</v>
      </c>
      <c r="BP121" s="326" t="e">
        <f>IF(Plananalyse!BP121=1,VLOOKUP(BP$5,Kruistabel!$B$6:$F$9,MATCH($C121,Kruistabel!$C$5:$F$5,0)+1,FALSE)+MIN(Kruistabel!$C$15,IF($D121="Ja",Kruistabel!$C$13,0)+IF(BP$6="Ja",Kruistabel!$C$14,0)),"")</f>
        <v>#N/A</v>
      </c>
      <c r="BQ121" s="326" t="e">
        <f>IF(Plananalyse!BQ121=1,VLOOKUP(BQ$5,Kruistabel!$B$6:$F$9,MATCH($C121,Kruistabel!$C$5:$F$5,0)+1,FALSE)+MIN(Kruistabel!$C$15,IF($D121="Ja",Kruistabel!$C$13,0)+IF(BQ$6="Ja",Kruistabel!$C$14,0)),"")</f>
        <v>#N/A</v>
      </c>
      <c r="BR121" s="326" t="e">
        <f>IF(Plananalyse!BR121=1,VLOOKUP(BR$5,Kruistabel!$B$6:$F$9,MATCH($C121,Kruistabel!$C$5:$F$5,0)+1,FALSE)+MIN(Kruistabel!$C$15,IF($D121="Ja",Kruistabel!$C$13,0)+IF(BR$6="Ja",Kruistabel!$C$14,0)),"")</f>
        <v>#REF!</v>
      </c>
      <c r="BS121" s="326" t="e">
        <f>IF(Plananalyse!BS121=1,VLOOKUP(BS$5,Kruistabel!$B$6:$F$9,MATCH($C121,Kruistabel!$C$5:$F$5,0)+1,FALSE)+MIN(Kruistabel!$C$15,IF($D121="Ja",Kruistabel!$C$13,0)+IF(BS$6="Ja",Kruistabel!$C$14,0)),"")</f>
        <v>#REF!</v>
      </c>
      <c r="BT121" s="65"/>
      <c r="BU121" s="231" t="e">
        <f>IF(Plananalyse!BU121=1,VLOOKUP(BU$5,Kruistabel!$B$6:$F$9,MATCH($C121,Kruistabel!$C$5:$F$5,0)+1,FALSE)+MIN(Kruistabel!$C$15,IF($D121="Ja",Kruistabel!$C$13,0)+IF(BU$6="Ja",Kruistabel!$C$14,0)),"")</f>
        <v>#N/A</v>
      </c>
      <c r="BV121" s="326" t="e">
        <f>IF(Plananalyse!BV121=1,VLOOKUP(BV$5,Kruistabel!$B$6:$F$9,MATCH($C121,Kruistabel!$C$5:$F$5,0)+1,FALSE)+MIN(Kruistabel!$C$15,IF($D121="Ja",Kruistabel!$C$13,0)+IF(BV$6="Ja",Kruistabel!$C$14,0)),"")</f>
        <v>#N/A</v>
      </c>
      <c r="BW121" s="326" t="e">
        <f>IF(Plananalyse!BW121=1,VLOOKUP(BW$5,Kruistabel!$B$6:$F$9,MATCH($C121,Kruistabel!$C$5:$F$5,0)+1,FALSE)+MIN(Kruistabel!$C$15,IF($D121="Ja",Kruistabel!$C$13,0)+IF(BW$6="Ja",Kruistabel!$C$14,0)),"")</f>
        <v>#N/A</v>
      </c>
      <c r="BX121" s="326" t="e">
        <f>IF(Plananalyse!BX121=1,VLOOKUP(BX$5,Kruistabel!$B$6:$F$9,MATCH($C121,Kruistabel!$C$5:$F$5,0)+1,FALSE)+MIN(Kruistabel!$C$15,IF($D121="Ja",Kruistabel!$C$13,0)+IF(BX$6="Ja",Kruistabel!$C$14,0)),"")</f>
        <v>#N/A</v>
      </c>
      <c r="BY121" s="327"/>
      <c r="BZ121" s="326" t="e">
        <f>IF(Plananalyse!BZ121=1,VLOOKUP(BZ$5,Kruistabel!$B$6:$F$9,MATCH($C121,Kruistabel!$C$5:$F$5,0)+1,FALSE)+MIN(Kruistabel!$C$15,IF($D121="Ja",Kruistabel!$C$13,0)+IF(BZ$6="Ja",Kruistabel!$C$14,0)),"")</f>
        <v>#N/A</v>
      </c>
      <c r="CA121" s="326" t="e">
        <f>IF(Plananalyse!CA121=1,VLOOKUP(CA$5,Kruistabel!$B$6:$F$9,MATCH($C121,Kruistabel!$C$5:$F$5,0)+1,FALSE)+MIN(Kruistabel!$C$15,IF($D121="Ja",Kruistabel!$C$13,0)+IF(CA$6="Ja",Kruistabel!$C$14,0)),"")</f>
        <v>#N/A</v>
      </c>
      <c r="CB121" s="326" t="e">
        <f>IF(Plananalyse!CB121=1,VLOOKUP(CB$5,Kruistabel!$B$6:$F$9,MATCH($C121,Kruistabel!$C$5:$F$5,0)+1,FALSE)+MIN(Kruistabel!$C$15,IF($D121="Ja",Kruistabel!$C$13,0)+IF(CB$6="Ja",Kruistabel!$C$14,0)),"")</f>
        <v>#N/A</v>
      </c>
      <c r="CC121" s="326" t="e">
        <f>IF(Plananalyse!CC121=1,VLOOKUP(CC$5,Kruistabel!$B$6:$F$9,MATCH($C121,Kruistabel!$C$5:$F$5,0)+1,FALSE)+MIN(Kruistabel!$C$15,IF($D121="Ja",Kruistabel!$C$13,0)+IF(CC$6="Ja",Kruistabel!$C$14,0)),"")</f>
        <v>#N/A</v>
      </c>
      <c r="CD121" s="326" t="e">
        <f>IF(Plananalyse!CD121=1,VLOOKUP(CD$5,Kruistabel!$B$6:$F$9,MATCH($C121,Kruistabel!$C$5:$F$5,0)+1,FALSE)+MIN(Kruistabel!$C$15,IF($D121="Ja",Kruistabel!$C$13,0)+IF(CD$6="Ja",Kruistabel!$C$14,0)),"")</f>
        <v>#N/A</v>
      </c>
      <c r="CE121" s="326" t="e">
        <f>IF(Plananalyse!CE121=1,VLOOKUP(CE$5,Kruistabel!$B$6:$F$9,MATCH($C121,Kruistabel!$C$5:$F$5,0)+1,FALSE)+MIN(Kruistabel!$C$15,IF($D121="Ja",Kruistabel!$C$13,0)+IF(CE$6="Ja",Kruistabel!$C$14,0)),"")</f>
        <v>#N/A</v>
      </c>
      <c r="CF121" s="326" t="e">
        <f>IF(Plananalyse!CF121=1,VLOOKUP(CF$5,Kruistabel!$B$6:$F$9,MATCH($C121,Kruistabel!$C$5:$F$5,0)+1,FALSE)+MIN(Kruistabel!$C$15,IF($D121="Ja",Kruistabel!$C$13,0)+IF(CF$6="Ja",Kruistabel!$C$14,0)),"")</f>
        <v>#N/A</v>
      </c>
      <c r="CG121" s="326" t="e">
        <f>IF(Plananalyse!CG121=1,VLOOKUP(CG$5,Kruistabel!$B$6:$F$9,MATCH($C121,Kruistabel!$C$5:$F$5,0)+1,FALSE)+MIN(Kruistabel!$C$15,IF($D121="Ja",Kruistabel!$C$13,0)+IF(CG$6="Ja",Kruistabel!$C$14,0)),"")</f>
        <v>#REF!</v>
      </c>
      <c r="CH121" s="326" t="e">
        <f>IF(Plananalyse!CH121=1,VLOOKUP(CH$5,Kruistabel!$B$6:$F$9,MATCH($C121,Kruistabel!$C$5:$F$5,0)+1,FALSE)+MIN(Kruistabel!$C$15,IF($D121="Ja",Kruistabel!$C$13,0)+IF(CH$6="Ja",Kruistabel!$C$14,0)),"")</f>
        <v>#REF!</v>
      </c>
      <c r="CI121" s="65"/>
      <c r="CJ121" s="326" t="e">
        <f>IF(Plananalyse!CJ121=1,VLOOKUP(CJ$5,Kruistabel!$B$6:$F$9,MATCH($C121,Kruistabel!$C$5:$F$5,0)+1,FALSE)+MIN(Kruistabel!$C$15,IF($D121="Ja",Kruistabel!$C$13,0)+IF(CJ$6="Ja",Kruistabel!$C$14,0)),"")</f>
        <v>#N/A</v>
      </c>
      <c r="CK121" s="326" t="e">
        <f>IF(Plananalyse!CK121=1,VLOOKUP(CK$5,Kruistabel!$B$6:$F$9,MATCH($C121,Kruistabel!$C$5:$F$5,0)+1,FALSE)+MIN(Kruistabel!$C$15,IF($D121="Ja",Kruistabel!$C$13,0)+IF(CK$6="Ja",Kruistabel!$C$14,0)),"")</f>
        <v>#N/A</v>
      </c>
      <c r="CL121" s="326" t="e">
        <f>IF(Plananalyse!CL121=1,VLOOKUP(CL$5,Kruistabel!$B$6:$F$9,MATCH($C121,Kruistabel!$C$5:$F$5,0)+1,FALSE)+MIN(Kruistabel!$C$15,IF($D121="Ja",Kruistabel!$C$13,0)+IF(CL$6="Ja",Kruistabel!$C$14,0)),"")</f>
        <v>#N/A</v>
      </c>
      <c r="CM121" s="326" t="e">
        <f>IF(Plananalyse!CM121=1,VLOOKUP(CM$5,Kruistabel!$B$6:$F$9,MATCH($C121,Kruistabel!$C$5:$F$5,0)+1,FALSE)+MIN(Kruistabel!$C$15,IF($D121="Ja",Kruistabel!$C$13,0)+IF(CM$6="Ja",Kruistabel!$C$14,0)),"")</f>
        <v>#N/A</v>
      </c>
      <c r="CN121" s="326" t="e">
        <f>IF(Plananalyse!CN121=1,VLOOKUP(CN$5,Kruistabel!$B$6:$F$9,MATCH($C121,Kruistabel!$C$5:$F$5,0)+1,FALSE)+MIN(Kruistabel!$C$15,IF($D121="Ja",Kruistabel!$C$13,0)+IF(CN$6="Ja",Kruistabel!$C$14,0)),"")</f>
        <v>#N/A</v>
      </c>
      <c r="CO121" s="326" t="e">
        <f>IF(Plananalyse!CO121=1,VLOOKUP(CO$5,Kruistabel!$B$6:$F$9,MATCH($C121,Kruistabel!$C$5:$F$5,0)+1,FALSE)+MIN(Kruistabel!$C$15,IF($D121="Ja",Kruistabel!$C$13,0)+IF(CO$6="Ja",Kruistabel!$C$14,0)),"")</f>
        <v>#N/A</v>
      </c>
      <c r="CP121" s="326" t="e">
        <f>IF(Plananalyse!CP121=1,VLOOKUP(CP$5,Kruistabel!$B$6:$F$9,MATCH($C121,Kruistabel!$C$5:$F$5,0)+1,FALSE)+MIN(Kruistabel!$C$15,IF($D121="Ja",Kruistabel!$C$13,0)+IF(CP$6="Ja",Kruistabel!$C$14,0)),"")</f>
        <v>#N/A</v>
      </c>
      <c r="CQ121" s="326" t="e">
        <f>IF(Plananalyse!CQ121=1,VLOOKUP(CQ$5,Kruistabel!$B$6:$F$9,MATCH($C121,Kruistabel!$C$5:$F$5,0)+1,FALSE)+MIN(Kruistabel!$C$15,IF($D121="Ja",Kruistabel!$C$13,0)+IF(CQ$6="Ja",Kruistabel!$C$14,0)),"")</f>
        <v>#N/A</v>
      </c>
      <c r="CR121" s="326" t="e">
        <f>IF(Plananalyse!CR121=1,VLOOKUP(CR$5,Kruistabel!$B$6:$F$9,MATCH($C121,Kruistabel!$C$5:$F$5,0)+1,FALSE)+MIN(Kruistabel!$C$15,IF($D121="Ja",Kruistabel!$C$13,0)+IF(CR$6="Ja",Kruistabel!$C$14,0)),"")</f>
        <v>#N/A</v>
      </c>
      <c r="CS121" s="326" t="e">
        <f>IF(Plananalyse!CS121=1,VLOOKUP(CS$5,Kruistabel!$B$6:$F$9,MATCH($C121,Kruistabel!$C$5:$F$5,0)+1,FALSE)+MIN(Kruistabel!$C$15,IF($D121="Ja",Kruistabel!$C$13,0)+IF(CS$6="Ja",Kruistabel!$C$14,0)),"")</f>
        <v>#N/A</v>
      </c>
      <c r="CT121" s="326" t="e">
        <f>IF(Plananalyse!CT121=1,VLOOKUP(CT$5,Kruistabel!$B$6:$F$9,MATCH($C121,Kruistabel!$C$5:$F$5,0)+1,FALSE)+MIN(Kruistabel!$C$15,IF($D121="Ja",Kruistabel!$C$13,0)+IF(CT$6="Ja",Kruistabel!$C$14,0)),"")</f>
        <v>#N/A</v>
      </c>
      <c r="CU121" s="326" t="e">
        <f>IF(Plananalyse!CU121=1,VLOOKUP(CU$5,Kruistabel!$B$6:$F$9,MATCH($C121,Kruistabel!$C$5:$F$5,0)+1,FALSE)+MIN(Kruistabel!$C$15,IF($D121="Ja",Kruistabel!$C$13,0)+IF(CU$6="Ja",Kruistabel!$C$14,0)),"")</f>
        <v>#N/A</v>
      </c>
      <c r="CV121" s="326" t="e">
        <f>IF(Plananalyse!CV121=1,VLOOKUP(CV$5,Kruistabel!$B$6:$F$9,MATCH($C121,Kruistabel!$C$5:$F$5,0)+1,FALSE)+MIN(Kruistabel!$C$15,IF($D121="Ja",Kruistabel!$C$13,0)+IF(CV$6="Ja",Kruistabel!$C$14,0)),"")</f>
        <v>#N/A</v>
      </c>
      <c r="CW121" s="326" t="e">
        <f>IF(Plananalyse!CW121=1,VLOOKUP(CW$5,Kruistabel!$B$6:$F$9,MATCH($C121,Kruistabel!$C$5:$F$5,0)+1,FALSE)+MIN(Kruistabel!$C$15,IF($D121="Ja",Kruistabel!$C$13,0)+IF(CW$6="Ja",Kruistabel!$C$14,0)),"")</f>
        <v>#N/A</v>
      </c>
      <c r="CX121" s="326" t="e">
        <f>IF(Plananalyse!CX121=1,VLOOKUP(CX$5,Kruistabel!$B$6:$F$9,MATCH($C121,Kruistabel!$C$5:$F$5,0)+1,FALSE)+MIN(Kruistabel!$C$15,IF($D121="Ja",Kruistabel!$C$13,0)+IF(CX$6="Ja",Kruistabel!$C$14,0)),"")</f>
        <v>#N/A</v>
      </c>
      <c r="CY121" s="326" t="e">
        <f>IF(Plananalyse!CY121=1,VLOOKUP(CY$5,Kruistabel!$B$6:$F$9,MATCH($C121,Kruistabel!$C$5:$F$5,0)+1,FALSE)+MIN(Kruistabel!$C$15,IF($D121="Ja",Kruistabel!$C$13,0)+IF(CY$6="Ja",Kruistabel!$C$14,0)),"")</f>
        <v>#N/A</v>
      </c>
      <c r="CZ121" s="326" t="e">
        <f>IF(Plananalyse!CZ121=1,VLOOKUP(CZ$5,Kruistabel!$B$6:$F$9,MATCH($C121,Kruistabel!$C$5:$F$5,0)+1,FALSE)+MIN(Kruistabel!$C$15,IF($D121="Ja",Kruistabel!$C$13,0)+IF(CZ$6="Ja",Kruistabel!$C$14,0)),"")</f>
        <v>#N/A</v>
      </c>
      <c r="DA121" s="326" t="e">
        <f>IF(Plananalyse!DA121=1,VLOOKUP(DA$5,Kruistabel!$B$6:$F$9,MATCH($C121,Kruistabel!$C$5:$F$5,0)+1,FALSE)+MIN(Kruistabel!$C$15,IF($D121="Ja",Kruistabel!$C$13,0)+IF(DA$6="Ja",Kruistabel!$C$14,0)),"")</f>
        <v>#N/A</v>
      </c>
      <c r="DB121" s="326" t="e">
        <f>IF(Plananalyse!DB121=1,VLOOKUP(DB$5,Kruistabel!$B$6:$F$9,MATCH($C121,Kruistabel!$C$5:$F$5,0)+1,FALSE)+MIN(Kruistabel!$C$15,IF($D121="Ja",Kruistabel!$C$13,0)+IF(DB$6="Ja",Kruistabel!$C$14,0)),"")</f>
        <v>#N/A</v>
      </c>
      <c r="DC121" s="326" t="e">
        <f>IF(Plananalyse!DC121=1,VLOOKUP(DC$5,Kruistabel!$B$6:$F$9,MATCH($C121,Kruistabel!$C$5:$F$5,0)+1,FALSE)+MIN(Kruistabel!$C$15,IF($D121="Ja",Kruistabel!$C$13,0)+IF(DC$6="Ja",Kruistabel!$C$14,0)),"")</f>
        <v>#N/A</v>
      </c>
      <c r="DD121" s="327"/>
      <c r="DE121" s="326" t="e">
        <f>IF(Plananalyse!DE121=1,VLOOKUP(DE$5,Kruistabel!$B$6:$F$9,MATCH($C121,Kruistabel!$C$5:$F$5,0)+1,FALSE)+MIN(Kruistabel!$C$15,IF($D121="Ja",Kruistabel!$C$13,0)+IF(DE$6="Ja",Kruistabel!$C$14,0)),"")</f>
        <v>#N/A</v>
      </c>
      <c r="DF121" s="326" t="e">
        <f>IF(Plananalyse!DF121=1,VLOOKUP(DF$5,Kruistabel!$B$6:$F$9,MATCH($C121,Kruistabel!$C$5:$F$5,0)+1,FALSE)+MIN(Kruistabel!$C$15,IF($D121="Ja",Kruistabel!$C$13,0)+IF(DF$6="Ja",Kruistabel!$C$14,0)),"")</f>
        <v>#N/A</v>
      </c>
      <c r="DG121" s="326" t="e">
        <f>IF(Plananalyse!DG121=1,VLOOKUP(DG$5,Kruistabel!$B$6:$F$9,MATCH($C121,Kruistabel!$C$5:$F$5,0)+1,FALSE)+MIN(Kruistabel!$C$15,IF($D121="Ja",Kruistabel!$C$13,0)+IF(DG$6="Ja",Kruistabel!$C$14,0)),"")</f>
        <v>#N/A</v>
      </c>
      <c r="DH121" s="326" t="e">
        <f>IF(Plananalyse!DH121=1,VLOOKUP(DH$5,Kruistabel!$B$6:$F$9,MATCH($C121,Kruistabel!$C$5:$F$5,0)+1,FALSE)+MIN(Kruistabel!$C$15,IF($D121="Ja",Kruistabel!$C$13,0)+IF(DH$6="Ja",Kruistabel!$C$14,0)),"")</f>
        <v>#N/A</v>
      </c>
      <c r="DI121" s="326" t="e">
        <f>IF(Plananalyse!DI121=1,VLOOKUP(DI$5,Kruistabel!$B$6:$F$9,MATCH($C121,Kruistabel!$C$5:$F$5,0)+1,FALSE)+MIN(Kruistabel!$C$15,IF($D121="Ja",Kruistabel!$C$13,0)+IF(DI$6="Ja",Kruistabel!$C$14,0)),"")</f>
        <v>#N/A</v>
      </c>
      <c r="DJ121" s="326" t="e">
        <f ca="1">IF(Plananalyse!DJ121=1,VLOOKUP(DJ$5,Kruistabel!$B$6:$F$9,MATCH($C121,Kruistabel!$C$5:$F$5,0)+1,FALSE)+MIN(Kruistabel!$C$15,IF($D121="Ja",Kruistabel!$C$13,0)+IF(DJ$6="Ja",Kruistabel!$C$14,0)),"")</f>
        <v>#N/A</v>
      </c>
      <c r="DK121" s="326" t="e">
        <f ca="1">IF(Plananalyse!DK121=1,VLOOKUP(DK$5,Kruistabel!$B$6:$F$9,MATCH($C121,Kruistabel!$C$5:$F$5,0)+1,FALSE)+MIN(Kruistabel!$C$15,IF($D121="Ja",Kruistabel!$C$13,0)+IF(DK$6="Ja",Kruistabel!$C$14,0)),"")</f>
        <v>#REF!</v>
      </c>
      <c r="DL121" s="326" t="e">
        <f ca="1">IF(Plananalyse!DL121=1,VLOOKUP(DL$5,Kruistabel!$B$6:$F$9,MATCH($C121,Kruistabel!$C$5:$F$5,0)+1,FALSE)+MIN(Kruistabel!$C$15,IF($D121="Ja",Kruistabel!$C$13,0)+IF(DL$6="Ja",Kruistabel!$C$14,0)),"")</f>
        <v>#REF!</v>
      </c>
      <c r="DM121" s="327"/>
      <c r="DN121" s="326" t="e">
        <f ca="1">IF(Plananalyse!DN121=1,VLOOKUP(DN$5,Kruistabel!$B$6:$F$9,MATCH($C121,Kruistabel!$C$5:$F$5,0)+1,FALSE)+MIN(Kruistabel!$C$15,IF($D121="Ja",Kruistabel!$C$13,0)+IF(DN$6="Ja",Kruistabel!$C$14,0)),"")</f>
        <v>#N/A</v>
      </c>
      <c r="DO121" s="326" t="e">
        <f ca="1">IF(Plananalyse!DO121=1,VLOOKUP(DO$5,Kruistabel!$B$6:$F$9,MATCH($C121,Kruistabel!$C$5:$F$5,0)+1,FALSE)+MIN(Kruistabel!$C$15,IF($D121="Ja",Kruistabel!$C$13,0)+IF(DO$6="Ja",Kruistabel!$C$14,0)),"")</f>
        <v>#N/A</v>
      </c>
      <c r="DP121" s="326" t="e">
        <f ca="1">IF(Plananalyse!DP121=1,VLOOKUP(DP$5,Kruistabel!$B$6:$F$9,MATCH($C121,Kruistabel!$C$5:$F$5,0)+1,FALSE)+MIN(Kruistabel!$C$15,IF($D121="Ja",Kruistabel!$C$13,0)+IF(DP$6="Ja",Kruistabel!$C$14,0)),"")</f>
        <v>#N/A</v>
      </c>
      <c r="DQ121" s="326" t="e">
        <f ca="1">IF(Plananalyse!DQ121=1,VLOOKUP(DQ$5,Kruistabel!$B$6:$F$9,MATCH($C121,Kruistabel!$C$5:$F$5,0)+1,FALSE)+MIN(Kruistabel!$C$15,IF($D121="Ja",Kruistabel!$C$13,0)+IF(DQ$6="Ja",Kruistabel!$C$14,0)),"")</f>
        <v>#N/A</v>
      </c>
      <c r="DR121" s="326" t="e">
        <f ca="1">IF(Plananalyse!DR121=1,VLOOKUP(DR$5,Kruistabel!$B$6:$F$9,MATCH($C121,Kruistabel!$C$5:$F$5,0)+1,FALSE)+MIN(Kruistabel!$C$15,IF($D121="Ja",Kruistabel!$C$13,0)+IF(DR$6="Ja",Kruistabel!$C$14,0)),"")</f>
        <v>#N/A</v>
      </c>
      <c r="DS121" s="326" t="e">
        <f ca="1">IF(Plananalyse!DS121=1,VLOOKUP(DS$5,Kruistabel!$B$6:$F$9,MATCH($C121,Kruistabel!$C$5:$F$5,0)+1,FALSE)+MIN(Kruistabel!$C$15,IF($D121="Ja",Kruistabel!$C$13,0)+IF(DS$6="Ja",Kruistabel!$C$14,0)),"")</f>
        <v>#N/A</v>
      </c>
      <c r="DT121" s="326" t="e">
        <f ca="1">IF(Plananalyse!DT121=1,VLOOKUP(DT$5,Kruistabel!$B$6:$F$9,MATCH($C121,Kruistabel!$C$5:$F$5,0)+1,FALSE)+MIN(Kruistabel!$C$15,IF($D121="Ja",Kruistabel!$C$13,0)+IF(DT$6="Ja",Kruistabel!$C$14,0)),"")</f>
        <v>#N/A</v>
      </c>
      <c r="DU121" s="326" t="e">
        <f ca="1">IF(Plananalyse!DU121=1,VLOOKUP(DU$5,Kruistabel!$B$6:$F$9,MATCH($C121,Kruistabel!$C$5:$F$5,0)+1,FALSE)+MIN(Kruistabel!$C$15,IF($D121="Ja",Kruistabel!$C$13,0)+IF(DU$6="Ja",Kruistabel!$C$14,0)),"")</f>
        <v>#N/A</v>
      </c>
      <c r="DV121" s="326" t="e">
        <f ca="1">IF(Plananalyse!DV121=1,VLOOKUP(DV$5,Kruistabel!$B$6:$F$9,MATCH($C121,Kruistabel!$C$5:$F$5,0)+1,FALSE)+MIN(Kruistabel!$C$15,IF($D121="Ja",Kruistabel!$C$13,0)+IF(DV$6="Ja",Kruistabel!$C$14,0)),"")</f>
        <v>#N/A</v>
      </c>
      <c r="DW121" s="326" t="e">
        <f ca="1">IF(Plananalyse!DW121=1,VLOOKUP(DW$5,Kruistabel!$B$6:$F$9,MATCH($C121,Kruistabel!$C$5:$F$5,0)+1,FALSE)+MIN(Kruistabel!$C$15,IF($D121="Ja",Kruistabel!$C$13,0)+IF(DW$6="Ja",Kruistabel!$C$14,0)),"")</f>
        <v>#REF!</v>
      </c>
      <c r="DX121" s="326" t="e">
        <f ca="1">IF(Plananalyse!DX121=1,VLOOKUP(DX$5,Kruistabel!$B$6:$F$9,MATCH($C121,Kruistabel!$C$5:$F$5,0)+1,FALSE)+MIN(Kruistabel!$C$15,IF($D121="Ja",Kruistabel!$C$13,0)+IF(DX$6="Ja",Kruistabel!$C$14,0)),"")</f>
        <v>#REF!</v>
      </c>
      <c r="DY121" s="327"/>
      <c r="DZ121" s="326" t="e">
        <f ca="1">IF(Plananalyse!DZ121=1,VLOOKUP(DZ$5,Kruistabel!$B$6:$F$9,MATCH($C121,Kruistabel!$C$5:$F$5,0)+1,FALSE)+MIN(Kruistabel!$C$15,IF($D121="Ja",Kruistabel!$C$13,0)+IF(DZ$6="Ja",Kruistabel!$C$14,0)),"")</f>
        <v>#N/A</v>
      </c>
      <c r="EA121" s="326" t="e">
        <f ca="1">IF(Plananalyse!EA121=1,VLOOKUP(EA$5,Kruistabel!$B$6:$F$9,MATCH($C121,Kruistabel!$C$5:$F$5,0)+1,FALSE)+MIN(Kruistabel!$C$15,IF($D121="Ja",Kruistabel!$C$13,0)+IF(EA$6="Ja",Kruistabel!$C$14,0)),"")</f>
        <v>#N/A</v>
      </c>
      <c r="EB121" s="326" t="e">
        <f ca="1">IF(Plananalyse!EB121=1,VLOOKUP(EB$5,Kruistabel!$B$6:$F$9,MATCH($C121,Kruistabel!$C$5:$F$5,0)+1,FALSE)+MIN(Kruistabel!$C$15,IF($D121="Ja",Kruistabel!$C$13,0)+IF(EB$6="Ja",Kruistabel!$C$14,0)),"")</f>
        <v>#REF!</v>
      </c>
      <c r="EC121" s="326" t="e">
        <f ca="1">IF(Plananalyse!EC121=1,VLOOKUP(EC$5,Kruistabel!$B$6:$F$9,MATCH($C121,Kruistabel!$C$5:$F$5,0)+1,FALSE)+MIN(Kruistabel!$C$15,IF($D121="Ja",Kruistabel!$C$13,0)+IF(EC$6="Ja",Kruistabel!$C$14,0)),"")</f>
        <v>#REF!</v>
      </c>
      <c r="ED121" s="327"/>
      <c r="EE121" s="326" t="e">
        <f ca="1">IF(Plananalyse!EE121=1,VLOOKUP(EE$5,Kruistabel!$B$6:$F$9,MATCH($C121,Kruistabel!$C$5:$F$5,0)+1,FALSE)+MIN(Kruistabel!$C$15,IF($D121="Ja",Kruistabel!$C$13,0)+IF(EE$6="Ja",Kruistabel!$C$14,0)),"")</f>
        <v>#N/A</v>
      </c>
      <c r="EF121" s="326" t="e">
        <f ca="1">IF(Plananalyse!EF121=1,VLOOKUP(EF$5,Kruistabel!$B$6:$F$9,MATCH($C121,Kruistabel!$C$5:$F$5,0)+1,FALSE)+MIN(Kruistabel!$C$15,IF($D121="Ja",Kruistabel!$C$13,0)+IF(EF$6="Ja",Kruistabel!$C$14,0)),"")</f>
        <v>#N/A</v>
      </c>
      <c r="EG121" s="326" t="e">
        <f ca="1">IF(Plananalyse!EG121=1,VLOOKUP(EG$5,Kruistabel!$B$6:$F$9,MATCH($C121,Kruistabel!$C$5:$F$5,0)+1,FALSE)+MIN(Kruistabel!$C$15,IF($D121="Ja",Kruistabel!$C$13,0)+IF(EG$6="Ja",Kruistabel!$C$14,0)),"")</f>
        <v>#N/A</v>
      </c>
      <c r="EH121" s="326" t="e">
        <f ca="1">IF(Plananalyse!EH121=1,VLOOKUP(EH$5,Kruistabel!$B$6:$F$9,MATCH($C121,Kruistabel!$C$5:$F$5,0)+1,FALSE)+MIN(Kruistabel!$C$15,IF($D121="Ja",Kruistabel!$C$13,0)+IF(EH$6="Ja",Kruistabel!$C$14,0)),"")</f>
        <v>#REF!</v>
      </c>
      <c r="EI121" s="326" t="e">
        <f ca="1">IF(Plananalyse!EI121=1,VLOOKUP(EI$5,Kruistabel!$B$6:$F$9,MATCH($C121,Kruistabel!$C$5:$F$5,0)+1,FALSE)+MIN(Kruistabel!$C$15,IF($D121="Ja",Kruistabel!$C$13,0)+IF(EI$6="Ja",Kruistabel!$C$14,0)),"")</f>
        <v>#REF!</v>
      </c>
      <c r="EJ121" s="331" t="str">
        <f>IF(Plananalyse!EJ121=1,VLOOKUP(EJ$5,Kruistabel!$B$6:$F$9,MATCH($C121,Kruistabel!$C$5:$F$5,0)+1,FALSE)+MIN(Kruistabel!$C$15,IF($D121="Ja",Kruistabel!$C$13,0)+IF(EJ$6="Ja",Kruistabel!$C$14,0)),"")</f>
        <v/>
      </c>
      <c r="EK121" s="164"/>
      <c r="EL121" s="164"/>
      <c r="EM121" s="164"/>
      <c r="EN121" s="164"/>
    </row>
    <row r="122" spans="1:144" hidden="1">
      <c r="B122" s="337" t="s">
        <v>226</v>
      </c>
      <c r="C122" s="160" t="str">
        <f>_xlfn.IFNA(VLOOKUP($B122,Classificatietabel!$B$6:$I$91,C$7,FALSE),"")</f>
        <v/>
      </c>
      <c r="D122" s="160" t="str">
        <f>_xlfn.IFNA(VLOOKUP($B122,Classificatietabel!$B$6:$I$91,D$7,FALSE),"")</f>
        <v/>
      </c>
      <c r="E122" s="119" t="str">
        <f>IF(AND(D122="laag",$D$3=1),0,_xlfn.IFNA(IF(VLOOKUP($B122,Classificatietabel!$B$6:$H$91,$E$5,FALSE)="Ja",1,0),""))</f>
        <v/>
      </c>
      <c r="F122" s="163"/>
      <c r="G122" s="326" t="e">
        <f>IF(Plananalyse!G122=1,VLOOKUP(G$5,Kruistabel!$B$6:$F$9,MATCH($C122,Kruistabel!$C$5:$F$5,0)+1,FALSE)+MIN(Kruistabel!$C$15,IF($D122="Ja",Kruistabel!$C$13,0)+IF(G$6="Ja",Kruistabel!$C$14,0)),"")</f>
        <v>#N/A</v>
      </c>
      <c r="H122" s="326" t="e">
        <f>IF(Plananalyse!H122=1,VLOOKUP(H$5,Kruistabel!$B$6:$F$9,MATCH($C122,Kruistabel!$C$5:$F$5,0)+1,FALSE)+MIN(Kruistabel!$C$15,IF($D122="Ja",Kruistabel!$C$13,0)+IF(H$6="Ja",Kruistabel!$C$14,0)),"")</f>
        <v>#N/A</v>
      </c>
      <c r="I122" s="326" t="e">
        <f>IF(Plananalyse!I122=1,VLOOKUP(I$5,Kruistabel!$B$6:$F$9,MATCH($C122,Kruistabel!$C$5:$F$5,0)+1,FALSE)+MIN(Kruistabel!$C$15,IF($D122="Ja",Kruistabel!$C$13,0)+IF(I$6="Ja",Kruistabel!$C$14,0)),"")</f>
        <v>#N/A</v>
      </c>
      <c r="J122" s="326" t="e">
        <f>IF(Plananalyse!J122=1,VLOOKUP(J$5,Kruistabel!$B$6:$F$9,MATCH($C122,Kruistabel!$C$5:$F$5,0)+1,FALSE)+MIN(Kruistabel!$C$15,IF($D122="Ja",Kruistabel!$C$13,0)+IF(J$6="Ja",Kruistabel!$C$14,0)),"")</f>
        <v>#N/A</v>
      </c>
      <c r="K122" s="326" t="e">
        <f>IF(Plananalyse!K122=1,VLOOKUP(K$5,Kruistabel!$B$6:$F$9,MATCH($C122,Kruistabel!$C$5:$F$5,0)+1,FALSE)+MIN(Kruistabel!$C$15,IF($D122="Ja",Kruistabel!$C$13,0)+IF(K$6="Ja",Kruistabel!$C$14,0)),"")</f>
        <v>#N/A</v>
      </c>
      <c r="L122" s="326" t="e">
        <f>IF(Plananalyse!L122=1,VLOOKUP(L$5,Kruistabel!$B$6:$F$9,MATCH($C122,Kruistabel!$C$5:$F$5,0)+1,FALSE)+MIN(Kruistabel!$C$15,IF($D122="Ja",Kruistabel!$C$13,0)+IF(L$6="Ja",Kruistabel!$C$14,0)),"")</f>
        <v>#N/A</v>
      </c>
      <c r="M122" s="326" t="e">
        <f>IF(Plananalyse!M122=1,VLOOKUP(M$5,Kruistabel!$B$6:$F$9,MATCH($C122,Kruistabel!$C$5:$F$5,0)+1,FALSE)+MIN(Kruistabel!$C$15,IF($D122="Ja",Kruistabel!$C$13,0)+IF(M$6="Ja",Kruistabel!$C$14,0)),"")</f>
        <v>#N/A</v>
      </c>
      <c r="N122" s="326" t="e">
        <f>IF(Plananalyse!N122=1,VLOOKUP(N$5,Kruistabel!$B$6:$F$9,MATCH($C122,Kruistabel!$C$5:$F$5,0)+1,FALSE)+MIN(Kruistabel!$C$15,IF($D122="Ja",Kruistabel!$C$13,0)+IF(N$6="Ja",Kruistabel!$C$14,0)),"")</f>
        <v>#N/A</v>
      </c>
      <c r="O122" s="326" t="e">
        <f>IF(Plananalyse!O122=1,VLOOKUP(O$5,Kruistabel!$B$6:$F$9,MATCH($C122,Kruistabel!$C$5:$F$5,0)+1,FALSE)+MIN(Kruistabel!$C$15,IF($D122="Ja",Kruistabel!$C$13,0)+IF(O$6="Ja",Kruistabel!$C$14,0)),"")</f>
        <v>#N/A</v>
      </c>
      <c r="P122" s="326" t="e">
        <f>IF(Plananalyse!P122=1,VLOOKUP(P$5,Kruistabel!$B$6:$F$9,MATCH($C122,Kruistabel!$C$5:$F$5,0)+1,FALSE)+MIN(Kruistabel!$C$15,IF($D122="Ja",Kruistabel!$C$13,0)+IF(P$6="Ja",Kruistabel!$C$14,0)),"")</f>
        <v>#N/A</v>
      </c>
      <c r="Q122" s="326" t="e">
        <f>IF(Plananalyse!Q122=1,VLOOKUP(Q$5,Kruistabel!$B$6:$F$9,MATCH($C122,Kruistabel!$C$5:$F$5,0)+1,FALSE)+MIN(Kruistabel!$C$15,IF($D122="Ja",Kruistabel!$C$13,0)+IF(Q$6="Ja",Kruistabel!$C$14,0)),"")</f>
        <v>#N/A</v>
      </c>
      <c r="R122" s="326" t="e">
        <f>IF(Plananalyse!R122=1,VLOOKUP(R$5,Kruistabel!$B$6:$F$9,MATCH($C122,Kruistabel!$C$5:$F$5,0)+1,FALSE)+MIN(Kruistabel!$C$15,IF($D122="Ja",Kruistabel!$C$13,0)+IF(R$6="Ja",Kruistabel!$C$14,0)),"")</f>
        <v>#N/A</v>
      </c>
      <c r="S122" s="326" t="e">
        <f>IF(Plananalyse!S122=1,VLOOKUP(S$5,Kruistabel!$B$6:$F$9,MATCH($C122,Kruistabel!$C$5:$F$5,0)+1,FALSE)+MIN(Kruistabel!$C$15,IF($D122="Ja",Kruistabel!$C$13,0)+IF(S$6="Ja",Kruistabel!$C$14,0)),"")</f>
        <v>#N/A</v>
      </c>
      <c r="T122" s="326" t="e">
        <f>IF(Plananalyse!T122=1,VLOOKUP(T$5,Kruistabel!$B$6:$F$9,MATCH($C122,Kruistabel!$C$5:$F$5,0)+1,FALSE)+MIN(Kruistabel!$C$15,IF($D122="Ja",Kruistabel!$C$13,0)+IF(T$6="Ja",Kruistabel!$C$14,0)),"")</f>
        <v>#N/A</v>
      </c>
      <c r="U122" s="326" t="e">
        <f>IF(Plananalyse!U122=1,VLOOKUP(U$5,Kruistabel!$B$6:$F$9,MATCH($C122,Kruistabel!$C$5:$F$5,0)+1,FALSE)+MIN(Kruistabel!$C$15,IF($D122="Ja",Kruistabel!$C$13,0)+IF(U$6="Ja",Kruistabel!$C$14,0)),"")</f>
        <v>#N/A</v>
      </c>
      <c r="V122" s="326" t="e">
        <f>IF(Plananalyse!V122=1,VLOOKUP(V$5,Kruistabel!$B$6:$F$9,MATCH($C122,Kruistabel!$C$5:$F$5,0)+1,FALSE)+MIN(Kruistabel!$C$15,IF($D122="Ja",Kruistabel!$C$13,0)+IF(V$6="Ja",Kruistabel!$C$14,0)),"")</f>
        <v>#N/A</v>
      </c>
      <c r="W122" s="326" t="e">
        <f>IF(Plananalyse!W122=1,VLOOKUP(W$5,Kruistabel!$B$6:$F$9,MATCH($C122,Kruistabel!$C$5:$F$5,0)+1,FALSE)+MIN(Kruistabel!$C$15,IF($D122="Ja",Kruistabel!$C$13,0)+IF(W$6="Ja",Kruistabel!$C$14,0)),"")</f>
        <v>#N/A</v>
      </c>
      <c r="X122" s="326" t="e">
        <f>IF(Plananalyse!X122=1,VLOOKUP(X$5,Kruistabel!$B$6:$F$9,MATCH($C122,Kruistabel!$C$5:$F$5,0)+1,FALSE)+MIN(Kruistabel!$C$15,IF($D122="Ja",Kruistabel!$C$13,0)+IF(X$6="Ja",Kruistabel!$C$14,0)),"")</f>
        <v>#N/A</v>
      </c>
      <c r="Y122" s="326" t="e">
        <f>IF(Plananalyse!Y122=1,VLOOKUP(Y$5,Kruistabel!$B$6:$F$9,MATCH($C122,Kruistabel!$C$5:$F$5,0)+1,FALSE)+MIN(Kruistabel!$C$15,IF($D122="Ja",Kruistabel!$C$13,0)+IF(Y$6="Ja",Kruistabel!$C$14,0)),"")</f>
        <v>#N/A</v>
      </c>
      <c r="Z122" s="326" t="e">
        <f>IF(Plananalyse!Z122=1,VLOOKUP(Z$5,Kruistabel!$B$6:$F$9,MATCH($C122,Kruistabel!$C$5:$F$5,0)+1,FALSE)+MIN(Kruistabel!$C$15,IF($D122="Ja",Kruistabel!$C$13,0)+IF(Z$6="Ja",Kruistabel!$C$14,0)),"")</f>
        <v>#N/A</v>
      </c>
      <c r="AA122" s="326" t="e">
        <f>IF(Plananalyse!AA122=1,VLOOKUP(AA$5,Kruistabel!$B$6:$F$9,MATCH($C122,Kruistabel!$C$5:$F$5,0)+1,FALSE)+MIN(Kruistabel!$C$15,IF($D122="Ja",Kruistabel!$C$13,0)+IF(AA$6="Ja",Kruistabel!$C$14,0)),"")</f>
        <v>#N/A</v>
      </c>
      <c r="AB122" s="326" t="e">
        <f>IF(Plananalyse!AB122=1,VLOOKUP(AB$5,Kruistabel!$B$6:$F$9,MATCH($C122,Kruistabel!$C$5:$F$5,0)+1,FALSE)+MIN(Kruistabel!$C$15,IF($D122="Ja",Kruistabel!$C$13,0)+IF(AB$6="Ja",Kruistabel!$C$14,0)),"")</f>
        <v>#N/A</v>
      </c>
      <c r="AC122" s="326" t="e">
        <f>IF(Plananalyse!AC122=1,VLOOKUP(AC$5,Kruistabel!$B$6:$F$9,MATCH($C122,Kruistabel!$C$5:$F$5,0)+1,FALSE)+MIN(Kruistabel!$C$15,IF($D122="Ja",Kruistabel!$C$13,0)+IF(AC$6="Ja",Kruistabel!$C$14,0)),"")</f>
        <v>#N/A</v>
      </c>
      <c r="AD122" s="326" t="e">
        <f>IF(Plananalyse!AD122=1,VLOOKUP(AD$5,Kruistabel!$B$6:$F$9,MATCH($C122,Kruistabel!$C$5:$F$5,0)+1,FALSE)+MIN(Kruistabel!$C$15,IF($D122="Ja",Kruistabel!$C$13,0)+IF(AD$6="Ja",Kruistabel!$C$14,0)),"")</f>
        <v>#N/A</v>
      </c>
      <c r="AE122" s="326" t="e">
        <f>IF(Plananalyse!AE122=1,VLOOKUP(AE$5,Kruistabel!$B$6:$F$9,MATCH($C122,Kruistabel!$C$5:$F$5,0)+1,FALSE)+MIN(Kruistabel!$C$15,IF($D122="Ja",Kruistabel!$C$13,0)+IF(AE$6="Ja",Kruistabel!$C$14,0)),"")</f>
        <v>#N/A</v>
      </c>
      <c r="AF122" s="326" t="e">
        <f>IF(Plananalyse!AF122=1,VLOOKUP(AF$5,Kruistabel!$B$6:$F$9,MATCH($C122,Kruistabel!$C$5:$F$5,0)+1,FALSE)+MIN(Kruistabel!$C$15,IF($D122="Ja",Kruistabel!$C$13,0)+IF(AF$6="Ja",Kruistabel!$C$14,0)),"")</f>
        <v>#N/A</v>
      </c>
      <c r="AG122" s="326" t="e">
        <f>IF(Plananalyse!AG122=1,VLOOKUP(AG$5,Kruistabel!$B$6:$F$9,MATCH($C122,Kruistabel!$C$5:$F$5,0)+1,FALSE)+MIN(Kruistabel!$C$15,IF($D122="Ja",Kruistabel!$C$13,0)+IF(AG$6="Ja",Kruistabel!$C$14,0)),"")</f>
        <v>#N/A</v>
      </c>
      <c r="AH122" s="326" t="e">
        <f>IF(Plananalyse!AH122=1,VLOOKUP(AH$5,Kruistabel!$B$6:$F$9,MATCH($C122,Kruistabel!$C$5:$F$5,0)+1,FALSE)+MIN(Kruistabel!$C$15,IF($D122="Ja",Kruistabel!$C$13,0)+IF(AH$6="Ja",Kruistabel!$C$14,0)),"")</f>
        <v>#N/A</v>
      </c>
      <c r="AI122" s="326" t="e">
        <f>IF(Plananalyse!AI122=1,VLOOKUP(AI$5,Kruistabel!$B$6:$F$9,MATCH($C122,Kruistabel!$C$5:$F$5,0)+1,FALSE)+MIN(Kruistabel!$C$15,IF($D122="Ja",Kruistabel!$C$13,0)+IF(AI$6="Ja",Kruistabel!$C$14,0)),"")</f>
        <v>#N/A</v>
      </c>
      <c r="AJ122" s="326" t="e">
        <f>IF(Plananalyse!AJ122=1,VLOOKUP(AJ$5,Kruistabel!$B$6:$F$9,MATCH($C122,Kruistabel!$C$5:$F$5,0)+1,FALSE)+MIN(Kruistabel!$C$15,IF($D122="Ja",Kruistabel!$C$13,0)+IF(AJ$6="Ja",Kruistabel!$C$14,0)),"")</f>
        <v>#N/A</v>
      </c>
      <c r="AK122" s="326" t="e">
        <f>IF(Plananalyse!AK122=1,VLOOKUP(AK$5,Kruistabel!$B$6:$F$9,MATCH($C122,Kruistabel!$C$5:$F$5,0)+1,FALSE)+MIN(Kruistabel!$C$15,IF($D122="Ja",Kruistabel!$C$13,0)+IF(AK$6="Ja",Kruistabel!$C$14,0)),"")</f>
        <v>#N/A</v>
      </c>
      <c r="AL122" s="326" t="e">
        <f>IF(Plananalyse!AL122=1,VLOOKUP(AL$5,Kruistabel!$B$6:$F$9,MATCH($C122,Kruistabel!$C$5:$F$5,0)+1,FALSE)+MIN(Kruistabel!$C$15,IF($D122="Ja",Kruistabel!$C$13,0)+IF(AL$6="Ja",Kruistabel!$C$14,0)),"")</f>
        <v>#N/A</v>
      </c>
      <c r="AM122" s="326" t="e">
        <f>IF(Plananalyse!AM122=1,VLOOKUP(AM$5,Kruistabel!$B$6:$F$9,MATCH($C122,Kruistabel!$C$5:$F$5,0)+1,FALSE)+MIN(Kruistabel!$C$15,IF($D122="Ja",Kruistabel!$C$13,0)+IF(AM$6="Ja",Kruistabel!$C$14,0)),"")</f>
        <v>#N/A</v>
      </c>
      <c r="AN122" s="327"/>
      <c r="AO122" s="326" t="e">
        <f>IF(Plananalyse!AO122=1,VLOOKUP(AO$5,Kruistabel!$B$6:$F$9,MATCH($C122,Kruistabel!$C$5:$F$5,0)+1,FALSE)+MIN(Kruistabel!$C$15,IF($D122="Ja",Kruistabel!$C$13,0)+IF(AO$6="Ja",Kruistabel!$C$14,0)),"")</f>
        <v>#N/A</v>
      </c>
      <c r="AP122" s="326" t="e">
        <f>IF(Plananalyse!AP122=1,VLOOKUP(AP$5,Kruistabel!$B$6:$F$9,MATCH($C122,Kruistabel!$C$5:$F$5,0)+1,FALSE)+MIN(Kruistabel!$C$15,IF($D122="Ja",Kruistabel!$C$13,0)+IF(AP$6="Ja",Kruistabel!$C$14,0)),"")</f>
        <v>#N/A</v>
      </c>
      <c r="AQ122" s="326" t="e">
        <f>IF(Plananalyse!AQ122=1,VLOOKUP(AQ$5,Kruistabel!$B$6:$F$9,MATCH($C122,Kruistabel!$C$5:$F$5,0)+1,FALSE)+MIN(Kruistabel!$C$15,IF($D122="Ja",Kruistabel!$C$13,0)+IF(AQ$6="Ja",Kruistabel!$C$14,0)),"")</f>
        <v>#N/A</v>
      </c>
      <c r="AR122" s="326" t="e">
        <f>IF(Plananalyse!AR122=1,VLOOKUP(AR$5,Kruistabel!$B$6:$F$9,MATCH($C122,Kruistabel!$C$5:$F$5,0)+1,FALSE)+MIN(Kruistabel!$C$15,IF($D122="Ja",Kruistabel!$C$13,0)+IF(AR$6="Ja",Kruistabel!$C$14,0)),"")</f>
        <v>#N/A</v>
      </c>
      <c r="AS122" s="326" t="e">
        <f>IF(Plananalyse!AS122=1,VLOOKUP(AS$5,Kruistabel!$B$6:$F$9,MATCH($C122,Kruistabel!$C$5:$F$5,0)+1,FALSE)+MIN(Kruistabel!$C$15,IF($D122="Ja",Kruistabel!$C$13,0)+IF(AS$6="Ja",Kruistabel!$C$14,0)),"")</f>
        <v>#N/A</v>
      </c>
      <c r="AT122" s="326" t="e">
        <f>IF(Plananalyse!AT122=1,VLOOKUP(AT$5,Kruistabel!$B$6:$F$9,MATCH($C122,Kruistabel!$C$5:$F$5,0)+1,FALSE)+MIN(Kruistabel!$C$15,IF($D122="Ja",Kruistabel!$C$13,0)+IF(AT$6="Ja",Kruistabel!$C$14,0)),"")</f>
        <v>#N/A</v>
      </c>
      <c r="AU122" s="326" t="e">
        <f>IF(Plananalyse!AU122=1,VLOOKUP(AU$5,Kruistabel!$B$6:$F$9,MATCH($C122,Kruistabel!$C$5:$F$5,0)+1,FALSE)+MIN(Kruistabel!$C$15,IF($D122="Ja",Kruistabel!$C$13,0)+IF(AU$6="Ja",Kruistabel!$C$14,0)),"")</f>
        <v>#N/A</v>
      </c>
      <c r="AV122" s="326" t="e">
        <f>IF(Plananalyse!AV122=1,VLOOKUP(AV$5,Kruistabel!$B$6:$F$9,MATCH($C122,Kruistabel!$C$5:$F$5,0)+1,FALSE)+MIN(Kruistabel!$C$15,IF($D122="Ja",Kruistabel!$C$13,0)+IF(AV$6="Ja",Kruistabel!$C$14,0)),"")</f>
        <v>#N/A</v>
      </c>
      <c r="AW122" s="326" t="e">
        <f>IF(Plananalyse!AW122=1,VLOOKUP(AW$5,Kruistabel!$B$6:$F$9,MATCH($C122,Kruistabel!$C$5:$F$5,0)+1,FALSE)+MIN(Kruistabel!$C$15,IF($D122="Ja",Kruistabel!$C$13,0)+IF(AW$6="Ja",Kruistabel!$C$14,0)),"")</f>
        <v>#N/A</v>
      </c>
      <c r="AX122" s="326" t="e">
        <f>IF(Plananalyse!AX122=1,VLOOKUP(AX$5,Kruistabel!$B$6:$F$9,MATCH($C122,Kruistabel!$C$5:$F$5,0)+1,FALSE)+MIN(Kruistabel!$C$15,IF($D122="Ja",Kruistabel!$C$13,0)+IF(AX$6="Ja",Kruistabel!$C$14,0)),"")</f>
        <v>#N/A</v>
      </c>
      <c r="AY122" s="327"/>
      <c r="AZ122" s="326" t="e">
        <f>IF(Plananalyse!AZ122=1,VLOOKUP(AZ$5,Kruistabel!$B$6:$F$9,MATCH($C122,Kruistabel!$C$5:$F$5,0)+1,FALSE)+MIN(Kruistabel!$C$15,IF($D122="Ja",Kruistabel!$C$13,0)+IF(AZ$6="Ja",Kruistabel!$C$14,0)),"")</f>
        <v>#N/A</v>
      </c>
      <c r="BA122" s="326" t="e">
        <f>IF(Plananalyse!BA122=1,VLOOKUP(BA$5,Kruistabel!$B$6:$F$9,MATCH($C122,Kruistabel!$C$5:$F$5,0)+1,FALSE)+MIN(Kruistabel!$C$15,IF($D122="Ja",Kruistabel!$C$13,0)+IF(BA$6="Ja",Kruistabel!$C$14,0)),"")</f>
        <v>#N/A</v>
      </c>
      <c r="BB122" s="326" t="e">
        <f>IF(Plananalyse!BB122=1,VLOOKUP(BB$5,Kruistabel!$B$6:$F$9,MATCH($C122,Kruistabel!$C$5:$F$5,0)+1,FALSE)+MIN(Kruistabel!$C$15,IF($D122="Ja",Kruistabel!$C$13,0)+IF(BB$6="Ja",Kruistabel!$C$14,0)),"")</f>
        <v>#N/A</v>
      </c>
      <c r="BC122" s="326" t="e">
        <f>IF(Plananalyse!BC122=1,VLOOKUP(BC$5,Kruistabel!$B$6:$F$9,MATCH($C122,Kruistabel!$C$5:$F$5,0)+1,FALSE)+MIN(Kruistabel!$C$15,IF($D122="Ja",Kruistabel!$C$13,0)+IF(BC$6="Ja",Kruistabel!$C$14,0)),"")</f>
        <v>#N/A</v>
      </c>
      <c r="BD122" s="326" t="e">
        <f>IF(Plananalyse!BD122=1,VLOOKUP(BD$5,Kruistabel!$B$6:$F$9,MATCH($C122,Kruistabel!$C$5:$F$5,0)+1,FALSE)+MIN(Kruistabel!$C$15,IF($D122="Ja",Kruistabel!$C$13,0)+IF(BD$6="Ja",Kruistabel!$C$14,0)),"")</f>
        <v>#N/A</v>
      </c>
      <c r="BE122" s="326" t="e">
        <f>IF(Plananalyse!BE122=1,VLOOKUP(BE$5,Kruistabel!$B$6:$F$9,MATCH($C122,Kruistabel!$C$5:$F$5,0)+1,FALSE)+MIN(Kruistabel!$C$15,IF($D122="Ja",Kruistabel!$C$13,0)+IF(BE$6="Ja",Kruistabel!$C$14,0)),"")</f>
        <v>#N/A</v>
      </c>
      <c r="BF122" s="326" t="e">
        <f>IF(Plananalyse!BF122=1,VLOOKUP(BF$5,Kruistabel!$B$6:$F$9,MATCH($C122,Kruistabel!$C$5:$F$5,0)+1,FALSE)+MIN(Kruistabel!$C$15,IF($D122="Ja",Kruistabel!$C$13,0)+IF(BF$6="Ja",Kruistabel!$C$14,0)),"")</f>
        <v>#N/A</v>
      </c>
      <c r="BG122" s="326" t="e">
        <f>IF(Plananalyse!BG122=1,VLOOKUP(BG$5,Kruistabel!$B$6:$F$9,MATCH($C122,Kruistabel!$C$5:$F$5,0)+1,FALSE)+MIN(Kruistabel!$C$15,IF($D122="Ja",Kruistabel!$C$13,0)+IF(BG$6="Ja",Kruistabel!$C$14,0)),"")</f>
        <v>#N/A</v>
      </c>
      <c r="BH122" s="326" t="e">
        <f>IF(Plananalyse!BH122=1,VLOOKUP(BH$5,Kruistabel!$B$6:$F$9,MATCH($C122,Kruistabel!$C$5:$F$5,0)+1,FALSE)+MIN(Kruistabel!$C$15,IF($D122="Ja",Kruistabel!$C$13,0)+IF(BH$6="Ja",Kruistabel!$C$14,0)),"")</f>
        <v>#N/A</v>
      </c>
      <c r="BI122" s="327"/>
      <c r="BJ122" s="326" t="e">
        <f>IF(Plananalyse!BJ122=1,VLOOKUP(BJ$5,Kruistabel!$B$6:$F$9,MATCH($C122,Kruistabel!$C$5:$F$5,0)+1,FALSE)+MIN(Kruistabel!$C$15,IF($D122="Ja",Kruistabel!$C$13,0)+IF(BJ$6="Ja",Kruistabel!$C$14,0)),"")</f>
        <v>#N/A</v>
      </c>
      <c r="BK122" s="326" t="e">
        <f>IF(Plananalyse!BK122=1,VLOOKUP(BK$5,Kruistabel!$B$6:$F$9,MATCH($C122,Kruistabel!$C$5:$F$5,0)+1,FALSE)+MIN(Kruistabel!$C$15,IF($D122="Ja",Kruistabel!$C$13,0)+IF(BK$6="Ja",Kruistabel!$C$14,0)),"")</f>
        <v>#N/A</v>
      </c>
      <c r="BL122" s="326" t="e">
        <f>IF(Plananalyse!BL122=1,VLOOKUP(BL$5,Kruistabel!$B$6:$F$9,MATCH($C122,Kruistabel!$C$5:$F$5,0)+1,FALSE)+MIN(Kruistabel!$C$15,IF($D122="Ja",Kruistabel!$C$13,0)+IF(BL$6="Ja",Kruistabel!$C$14,0)),"")</f>
        <v>#N/A</v>
      </c>
      <c r="BM122" s="326" t="e">
        <f>IF(Plananalyse!BM122=1,VLOOKUP(BM$5,Kruistabel!$B$6:$F$9,MATCH($C122,Kruistabel!$C$5:$F$5,0)+1,FALSE)+MIN(Kruistabel!$C$15,IF($D122="Ja",Kruistabel!$C$13,0)+IF(BM$6="Ja",Kruistabel!$C$14,0)),"")</f>
        <v>#N/A</v>
      </c>
      <c r="BN122" s="326" t="e">
        <f>IF(Plananalyse!BN122=1,VLOOKUP(BN$5,Kruistabel!$B$6:$F$9,MATCH($C122,Kruistabel!$C$5:$F$5,0)+1,FALSE)+MIN(Kruistabel!$C$15,IF($D122="Ja",Kruistabel!$C$13,0)+IF(BN$6="Ja",Kruistabel!$C$14,0)),"")</f>
        <v>#N/A</v>
      </c>
      <c r="BO122" s="326" t="e">
        <f>IF(Plananalyse!BO122=1,VLOOKUP(BO$5,Kruistabel!$B$6:$F$9,MATCH($C122,Kruistabel!$C$5:$F$5,0)+1,FALSE)+MIN(Kruistabel!$C$15,IF($D122="Ja",Kruistabel!$C$13,0)+IF(BO$6="Ja",Kruistabel!$C$14,0)),"")</f>
        <v>#N/A</v>
      </c>
      <c r="BP122" s="326" t="e">
        <f>IF(Plananalyse!BP122=1,VLOOKUP(BP$5,Kruistabel!$B$6:$F$9,MATCH($C122,Kruistabel!$C$5:$F$5,0)+1,FALSE)+MIN(Kruistabel!$C$15,IF($D122="Ja",Kruistabel!$C$13,0)+IF(BP$6="Ja",Kruistabel!$C$14,0)),"")</f>
        <v>#N/A</v>
      </c>
      <c r="BQ122" s="326" t="e">
        <f>IF(Plananalyse!BQ122=1,VLOOKUP(BQ$5,Kruistabel!$B$6:$F$9,MATCH($C122,Kruistabel!$C$5:$F$5,0)+1,FALSE)+MIN(Kruistabel!$C$15,IF($D122="Ja",Kruistabel!$C$13,0)+IF(BQ$6="Ja",Kruistabel!$C$14,0)),"")</f>
        <v>#N/A</v>
      </c>
      <c r="BR122" s="326" t="e">
        <f>IF(Plananalyse!BR122=1,VLOOKUP(BR$5,Kruistabel!$B$6:$F$9,MATCH($C122,Kruistabel!$C$5:$F$5,0)+1,FALSE)+MIN(Kruistabel!$C$15,IF($D122="Ja",Kruistabel!$C$13,0)+IF(BR$6="Ja",Kruistabel!$C$14,0)),"")</f>
        <v>#REF!</v>
      </c>
      <c r="BS122" s="326" t="e">
        <f>IF(Plananalyse!BS122=1,VLOOKUP(BS$5,Kruistabel!$B$6:$F$9,MATCH($C122,Kruistabel!$C$5:$F$5,0)+1,FALSE)+MIN(Kruistabel!$C$15,IF($D122="Ja",Kruistabel!$C$13,0)+IF(BS$6="Ja",Kruistabel!$C$14,0)),"")</f>
        <v>#REF!</v>
      </c>
      <c r="BT122" s="65"/>
      <c r="BU122" s="231" t="e">
        <f>IF(Plananalyse!BU122=1,VLOOKUP(BU$5,Kruistabel!$B$6:$F$9,MATCH($C122,Kruistabel!$C$5:$F$5,0)+1,FALSE)+MIN(Kruistabel!$C$15,IF($D122="Ja",Kruistabel!$C$13,0)+IF(BU$6="Ja",Kruistabel!$C$14,0)),"")</f>
        <v>#N/A</v>
      </c>
      <c r="BV122" s="326" t="e">
        <f>IF(Plananalyse!BV122=1,VLOOKUP(BV$5,Kruistabel!$B$6:$F$9,MATCH($C122,Kruistabel!$C$5:$F$5,0)+1,FALSE)+MIN(Kruistabel!$C$15,IF($D122="Ja",Kruistabel!$C$13,0)+IF(BV$6="Ja",Kruistabel!$C$14,0)),"")</f>
        <v>#N/A</v>
      </c>
      <c r="BW122" s="326" t="e">
        <f>IF(Plananalyse!BW122=1,VLOOKUP(BW$5,Kruistabel!$B$6:$F$9,MATCH($C122,Kruistabel!$C$5:$F$5,0)+1,FALSE)+MIN(Kruistabel!$C$15,IF($D122="Ja",Kruistabel!$C$13,0)+IF(BW$6="Ja",Kruistabel!$C$14,0)),"")</f>
        <v>#N/A</v>
      </c>
      <c r="BX122" s="326" t="e">
        <f>IF(Plananalyse!BX122=1,VLOOKUP(BX$5,Kruistabel!$B$6:$F$9,MATCH($C122,Kruistabel!$C$5:$F$5,0)+1,FALSE)+MIN(Kruistabel!$C$15,IF($D122="Ja",Kruistabel!$C$13,0)+IF(BX$6="Ja",Kruistabel!$C$14,0)),"")</f>
        <v>#N/A</v>
      </c>
      <c r="BY122" s="327"/>
      <c r="BZ122" s="326" t="e">
        <f>IF(Plananalyse!BZ122=1,VLOOKUP(BZ$5,Kruistabel!$B$6:$F$9,MATCH($C122,Kruistabel!$C$5:$F$5,0)+1,FALSE)+MIN(Kruistabel!$C$15,IF($D122="Ja",Kruistabel!$C$13,0)+IF(BZ$6="Ja",Kruistabel!$C$14,0)),"")</f>
        <v>#N/A</v>
      </c>
      <c r="CA122" s="326" t="e">
        <f>IF(Plananalyse!CA122=1,VLOOKUP(CA$5,Kruistabel!$B$6:$F$9,MATCH($C122,Kruistabel!$C$5:$F$5,0)+1,FALSE)+MIN(Kruistabel!$C$15,IF($D122="Ja",Kruistabel!$C$13,0)+IF(CA$6="Ja",Kruistabel!$C$14,0)),"")</f>
        <v>#N/A</v>
      </c>
      <c r="CB122" s="326" t="e">
        <f>IF(Plananalyse!CB122=1,VLOOKUP(CB$5,Kruistabel!$B$6:$F$9,MATCH($C122,Kruistabel!$C$5:$F$5,0)+1,FALSE)+MIN(Kruistabel!$C$15,IF($D122="Ja",Kruistabel!$C$13,0)+IF(CB$6="Ja",Kruistabel!$C$14,0)),"")</f>
        <v>#N/A</v>
      </c>
      <c r="CC122" s="326" t="e">
        <f>IF(Plananalyse!CC122=1,VLOOKUP(CC$5,Kruistabel!$B$6:$F$9,MATCH($C122,Kruistabel!$C$5:$F$5,0)+1,FALSE)+MIN(Kruistabel!$C$15,IF($D122="Ja",Kruistabel!$C$13,0)+IF(CC$6="Ja",Kruistabel!$C$14,0)),"")</f>
        <v>#N/A</v>
      </c>
      <c r="CD122" s="326" t="e">
        <f>IF(Plananalyse!CD122=1,VLOOKUP(CD$5,Kruistabel!$B$6:$F$9,MATCH($C122,Kruistabel!$C$5:$F$5,0)+1,FALSE)+MIN(Kruistabel!$C$15,IF($D122="Ja",Kruistabel!$C$13,0)+IF(CD$6="Ja",Kruistabel!$C$14,0)),"")</f>
        <v>#N/A</v>
      </c>
      <c r="CE122" s="326" t="e">
        <f>IF(Plananalyse!CE122=1,VLOOKUP(CE$5,Kruistabel!$B$6:$F$9,MATCH($C122,Kruistabel!$C$5:$F$5,0)+1,FALSE)+MIN(Kruistabel!$C$15,IF($D122="Ja",Kruistabel!$C$13,0)+IF(CE$6="Ja",Kruistabel!$C$14,0)),"")</f>
        <v>#N/A</v>
      </c>
      <c r="CF122" s="326" t="e">
        <f>IF(Plananalyse!CF122=1,VLOOKUP(CF$5,Kruistabel!$B$6:$F$9,MATCH($C122,Kruistabel!$C$5:$F$5,0)+1,FALSE)+MIN(Kruistabel!$C$15,IF($D122="Ja",Kruistabel!$C$13,0)+IF(CF$6="Ja",Kruistabel!$C$14,0)),"")</f>
        <v>#N/A</v>
      </c>
      <c r="CG122" s="326" t="e">
        <f>IF(Plananalyse!CG122=1,VLOOKUP(CG$5,Kruistabel!$B$6:$F$9,MATCH($C122,Kruistabel!$C$5:$F$5,0)+1,FALSE)+MIN(Kruistabel!$C$15,IF($D122="Ja",Kruistabel!$C$13,0)+IF(CG$6="Ja",Kruistabel!$C$14,0)),"")</f>
        <v>#REF!</v>
      </c>
      <c r="CH122" s="326" t="e">
        <f>IF(Plananalyse!CH122=1,VLOOKUP(CH$5,Kruistabel!$B$6:$F$9,MATCH($C122,Kruistabel!$C$5:$F$5,0)+1,FALSE)+MIN(Kruistabel!$C$15,IF($D122="Ja",Kruistabel!$C$13,0)+IF(CH$6="Ja",Kruistabel!$C$14,0)),"")</f>
        <v>#REF!</v>
      </c>
      <c r="CI122" s="65"/>
      <c r="CJ122" s="326" t="e">
        <f>IF(Plananalyse!CJ122=1,VLOOKUP(CJ$5,Kruistabel!$B$6:$F$9,MATCH($C122,Kruistabel!$C$5:$F$5,0)+1,FALSE)+MIN(Kruistabel!$C$15,IF($D122="Ja",Kruistabel!$C$13,0)+IF(CJ$6="Ja",Kruistabel!$C$14,0)),"")</f>
        <v>#N/A</v>
      </c>
      <c r="CK122" s="326" t="e">
        <f>IF(Plananalyse!CK122=1,VLOOKUP(CK$5,Kruistabel!$B$6:$F$9,MATCH($C122,Kruistabel!$C$5:$F$5,0)+1,FALSE)+MIN(Kruistabel!$C$15,IF($D122="Ja",Kruistabel!$C$13,0)+IF(CK$6="Ja",Kruistabel!$C$14,0)),"")</f>
        <v>#N/A</v>
      </c>
      <c r="CL122" s="326" t="e">
        <f>IF(Plananalyse!CL122=1,VLOOKUP(CL$5,Kruistabel!$B$6:$F$9,MATCH($C122,Kruistabel!$C$5:$F$5,0)+1,FALSE)+MIN(Kruistabel!$C$15,IF($D122="Ja",Kruistabel!$C$13,0)+IF(CL$6="Ja",Kruistabel!$C$14,0)),"")</f>
        <v>#N/A</v>
      </c>
      <c r="CM122" s="326" t="e">
        <f>IF(Plananalyse!CM122=1,VLOOKUP(CM$5,Kruistabel!$B$6:$F$9,MATCH($C122,Kruistabel!$C$5:$F$5,0)+1,FALSE)+MIN(Kruistabel!$C$15,IF($D122="Ja",Kruistabel!$C$13,0)+IF(CM$6="Ja",Kruistabel!$C$14,0)),"")</f>
        <v>#N/A</v>
      </c>
      <c r="CN122" s="326" t="e">
        <f>IF(Plananalyse!CN122=1,VLOOKUP(CN$5,Kruistabel!$B$6:$F$9,MATCH($C122,Kruistabel!$C$5:$F$5,0)+1,FALSE)+MIN(Kruistabel!$C$15,IF($D122="Ja",Kruistabel!$C$13,0)+IF(CN$6="Ja",Kruistabel!$C$14,0)),"")</f>
        <v>#N/A</v>
      </c>
      <c r="CO122" s="326" t="e">
        <f>IF(Plananalyse!CO122=1,VLOOKUP(CO$5,Kruistabel!$B$6:$F$9,MATCH($C122,Kruistabel!$C$5:$F$5,0)+1,FALSE)+MIN(Kruistabel!$C$15,IF($D122="Ja",Kruistabel!$C$13,0)+IF(CO$6="Ja",Kruistabel!$C$14,0)),"")</f>
        <v>#N/A</v>
      </c>
      <c r="CP122" s="326" t="e">
        <f>IF(Plananalyse!CP122=1,VLOOKUP(CP$5,Kruistabel!$B$6:$F$9,MATCH($C122,Kruistabel!$C$5:$F$5,0)+1,FALSE)+MIN(Kruistabel!$C$15,IF($D122="Ja",Kruistabel!$C$13,0)+IF(CP$6="Ja",Kruistabel!$C$14,0)),"")</f>
        <v>#N/A</v>
      </c>
      <c r="CQ122" s="326" t="e">
        <f>IF(Plananalyse!CQ122=1,VLOOKUP(CQ$5,Kruistabel!$B$6:$F$9,MATCH($C122,Kruistabel!$C$5:$F$5,0)+1,FALSE)+MIN(Kruistabel!$C$15,IF($D122="Ja",Kruistabel!$C$13,0)+IF(CQ$6="Ja",Kruistabel!$C$14,0)),"")</f>
        <v>#N/A</v>
      </c>
      <c r="CR122" s="326" t="e">
        <f>IF(Plananalyse!CR122=1,VLOOKUP(CR$5,Kruistabel!$B$6:$F$9,MATCH($C122,Kruistabel!$C$5:$F$5,0)+1,FALSE)+MIN(Kruistabel!$C$15,IF($D122="Ja",Kruistabel!$C$13,0)+IF(CR$6="Ja",Kruistabel!$C$14,0)),"")</f>
        <v>#N/A</v>
      </c>
      <c r="CS122" s="326" t="e">
        <f>IF(Plananalyse!CS122=1,VLOOKUP(CS$5,Kruistabel!$B$6:$F$9,MATCH($C122,Kruistabel!$C$5:$F$5,0)+1,FALSE)+MIN(Kruistabel!$C$15,IF($D122="Ja",Kruistabel!$C$13,0)+IF(CS$6="Ja",Kruistabel!$C$14,0)),"")</f>
        <v>#N/A</v>
      </c>
      <c r="CT122" s="326" t="e">
        <f>IF(Plananalyse!CT122=1,VLOOKUP(CT$5,Kruistabel!$B$6:$F$9,MATCH($C122,Kruistabel!$C$5:$F$5,0)+1,FALSE)+MIN(Kruistabel!$C$15,IF($D122="Ja",Kruistabel!$C$13,0)+IF(CT$6="Ja",Kruistabel!$C$14,0)),"")</f>
        <v>#N/A</v>
      </c>
      <c r="CU122" s="326" t="e">
        <f>IF(Plananalyse!CU122=1,VLOOKUP(CU$5,Kruistabel!$B$6:$F$9,MATCH($C122,Kruistabel!$C$5:$F$5,0)+1,FALSE)+MIN(Kruistabel!$C$15,IF($D122="Ja",Kruistabel!$C$13,0)+IF(CU$6="Ja",Kruistabel!$C$14,0)),"")</f>
        <v>#N/A</v>
      </c>
      <c r="CV122" s="326" t="e">
        <f>IF(Plananalyse!CV122=1,VLOOKUP(CV$5,Kruistabel!$B$6:$F$9,MATCH($C122,Kruistabel!$C$5:$F$5,0)+1,FALSE)+MIN(Kruistabel!$C$15,IF($D122="Ja",Kruistabel!$C$13,0)+IF(CV$6="Ja",Kruistabel!$C$14,0)),"")</f>
        <v>#N/A</v>
      </c>
      <c r="CW122" s="326" t="e">
        <f>IF(Plananalyse!CW122=1,VLOOKUP(CW$5,Kruistabel!$B$6:$F$9,MATCH($C122,Kruistabel!$C$5:$F$5,0)+1,FALSE)+MIN(Kruistabel!$C$15,IF($D122="Ja",Kruistabel!$C$13,0)+IF(CW$6="Ja",Kruistabel!$C$14,0)),"")</f>
        <v>#N/A</v>
      </c>
      <c r="CX122" s="326" t="e">
        <f>IF(Plananalyse!CX122=1,VLOOKUP(CX$5,Kruistabel!$B$6:$F$9,MATCH($C122,Kruistabel!$C$5:$F$5,0)+1,FALSE)+MIN(Kruistabel!$C$15,IF($D122="Ja",Kruistabel!$C$13,0)+IF(CX$6="Ja",Kruistabel!$C$14,0)),"")</f>
        <v>#N/A</v>
      </c>
      <c r="CY122" s="326" t="e">
        <f>IF(Plananalyse!CY122=1,VLOOKUP(CY$5,Kruistabel!$B$6:$F$9,MATCH($C122,Kruistabel!$C$5:$F$5,0)+1,FALSE)+MIN(Kruistabel!$C$15,IF($D122="Ja",Kruistabel!$C$13,0)+IF(CY$6="Ja",Kruistabel!$C$14,0)),"")</f>
        <v>#N/A</v>
      </c>
      <c r="CZ122" s="326" t="e">
        <f>IF(Plananalyse!CZ122=1,VLOOKUP(CZ$5,Kruistabel!$B$6:$F$9,MATCH($C122,Kruistabel!$C$5:$F$5,0)+1,FALSE)+MIN(Kruistabel!$C$15,IF($D122="Ja",Kruistabel!$C$13,0)+IF(CZ$6="Ja",Kruistabel!$C$14,0)),"")</f>
        <v>#N/A</v>
      </c>
      <c r="DA122" s="326" t="e">
        <f>IF(Plananalyse!DA122=1,VLOOKUP(DA$5,Kruistabel!$B$6:$F$9,MATCH($C122,Kruistabel!$C$5:$F$5,0)+1,FALSE)+MIN(Kruistabel!$C$15,IF($D122="Ja",Kruistabel!$C$13,0)+IF(DA$6="Ja",Kruistabel!$C$14,0)),"")</f>
        <v>#N/A</v>
      </c>
      <c r="DB122" s="326" t="e">
        <f>IF(Plananalyse!DB122=1,VLOOKUP(DB$5,Kruistabel!$B$6:$F$9,MATCH($C122,Kruistabel!$C$5:$F$5,0)+1,FALSE)+MIN(Kruistabel!$C$15,IF($D122="Ja",Kruistabel!$C$13,0)+IF(DB$6="Ja",Kruistabel!$C$14,0)),"")</f>
        <v>#N/A</v>
      </c>
      <c r="DC122" s="326" t="e">
        <f>IF(Plananalyse!DC122=1,VLOOKUP(DC$5,Kruistabel!$B$6:$F$9,MATCH($C122,Kruistabel!$C$5:$F$5,0)+1,FALSE)+MIN(Kruistabel!$C$15,IF($D122="Ja",Kruistabel!$C$13,0)+IF(DC$6="Ja",Kruistabel!$C$14,0)),"")</f>
        <v>#N/A</v>
      </c>
      <c r="DD122" s="327"/>
      <c r="DE122" s="326" t="e">
        <f>IF(Plananalyse!DE122=1,VLOOKUP(DE$5,Kruistabel!$B$6:$F$9,MATCH($C122,Kruistabel!$C$5:$F$5,0)+1,FALSE)+MIN(Kruistabel!$C$15,IF($D122="Ja",Kruistabel!$C$13,0)+IF(DE$6="Ja",Kruistabel!$C$14,0)),"")</f>
        <v>#N/A</v>
      </c>
      <c r="DF122" s="326" t="e">
        <f>IF(Plananalyse!DF122=1,VLOOKUP(DF$5,Kruistabel!$B$6:$F$9,MATCH($C122,Kruistabel!$C$5:$F$5,0)+1,FALSE)+MIN(Kruistabel!$C$15,IF($D122="Ja",Kruistabel!$C$13,0)+IF(DF$6="Ja",Kruistabel!$C$14,0)),"")</f>
        <v>#N/A</v>
      </c>
      <c r="DG122" s="326" t="e">
        <f>IF(Plananalyse!DG122=1,VLOOKUP(DG$5,Kruistabel!$B$6:$F$9,MATCH($C122,Kruistabel!$C$5:$F$5,0)+1,FALSE)+MIN(Kruistabel!$C$15,IF($D122="Ja",Kruistabel!$C$13,0)+IF(DG$6="Ja",Kruistabel!$C$14,0)),"")</f>
        <v>#N/A</v>
      </c>
      <c r="DH122" s="326" t="e">
        <f>IF(Plananalyse!DH122=1,VLOOKUP(DH$5,Kruistabel!$B$6:$F$9,MATCH($C122,Kruistabel!$C$5:$F$5,0)+1,FALSE)+MIN(Kruistabel!$C$15,IF($D122="Ja",Kruistabel!$C$13,0)+IF(DH$6="Ja",Kruistabel!$C$14,0)),"")</f>
        <v>#N/A</v>
      </c>
      <c r="DI122" s="326" t="e">
        <f>IF(Plananalyse!DI122=1,VLOOKUP(DI$5,Kruistabel!$B$6:$F$9,MATCH($C122,Kruistabel!$C$5:$F$5,0)+1,FALSE)+MIN(Kruistabel!$C$15,IF($D122="Ja",Kruistabel!$C$13,0)+IF(DI$6="Ja",Kruistabel!$C$14,0)),"")</f>
        <v>#N/A</v>
      </c>
      <c r="DJ122" s="326" t="e">
        <f>IF(Plananalyse!DJ122=1,VLOOKUP(DJ$5,Kruistabel!$B$6:$F$9,MATCH($C122,Kruistabel!$C$5:$F$5,0)+1,FALSE)+MIN(Kruistabel!$C$15,IF($D122="Ja",Kruistabel!$C$13,0)+IF(DJ$6="Ja",Kruistabel!$C$14,0)),"")</f>
        <v>#N/A</v>
      </c>
      <c r="DK122" s="326" t="e">
        <f ca="1">IF(Plananalyse!DK122=1,VLOOKUP(DK$5,Kruistabel!$B$6:$F$9,MATCH($C122,Kruistabel!$C$5:$F$5,0)+1,FALSE)+MIN(Kruistabel!$C$15,IF($D122="Ja",Kruistabel!$C$13,0)+IF(DK$6="Ja",Kruistabel!$C$14,0)),"")</f>
        <v>#REF!</v>
      </c>
      <c r="DL122" s="326" t="e">
        <f ca="1">IF(Plananalyse!DL122=1,VLOOKUP(DL$5,Kruistabel!$B$6:$F$9,MATCH($C122,Kruistabel!$C$5:$F$5,0)+1,FALSE)+MIN(Kruistabel!$C$15,IF($D122="Ja",Kruistabel!$C$13,0)+IF(DL$6="Ja",Kruistabel!$C$14,0)),"")</f>
        <v>#REF!</v>
      </c>
      <c r="DM122" s="327"/>
      <c r="DN122" s="326" t="e">
        <f ca="1">IF(Plananalyse!DN122=1,VLOOKUP(DN$5,Kruistabel!$B$6:$F$9,MATCH($C122,Kruistabel!$C$5:$F$5,0)+1,FALSE)+MIN(Kruistabel!$C$15,IF($D122="Ja",Kruistabel!$C$13,0)+IF(DN$6="Ja",Kruistabel!$C$14,0)),"")</f>
        <v>#N/A</v>
      </c>
      <c r="DO122" s="326" t="e">
        <f ca="1">IF(Plananalyse!DO122=1,VLOOKUP(DO$5,Kruistabel!$B$6:$F$9,MATCH($C122,Kruistabel!$C$5:$F$5,0)+1,FALSE)+MIN(Kruistabel!$C$15,IF($D122="Ja",Kruistabel!$C$13,0)+IF(DO$6="Ja",Kruistabel!$C$14,0)),"")</f>
        <v>#N/A</v>
      </c>
      <c r="DP122" s="326" t="e">
        <f ca="1">IF(Plananalyse!DP122=1,VLOOKUP(DP$5,Kruistabel!$B$6:$F$9,MATCH($C122,Kruistabel!$C$5:$F$5,0)+1,FALSE)+MIN(Kruistabel!$C$15,IF($D122="Ja",Kruistabel!$C$13,0)+IF(DP$6="Ja",Kruistabel!$C$14,0)),"")</f>
        <v>#N/A</v>
      </c>
      <c r="DQ122" s="326" t="e">
        <f ca="1">IF(Plananalyse!DQ122=1,VLOOKUP(DQ$5,Kruistabel!$B$6:$F$9,MATCH($C122,Kruistabel!$C$5:$F$5,0)+1,FALSE)+MIN(Kruistabel!$C$15,IF($D122="Ja",Kruistabel!$C$13,0)+IF(DQ$6="Ja",Kruistabel!$C$14,0)),"")</f>
        <v>#N/A</v>
      </c>
      <c r="DR122" s="326" t="e">
        <f ca="1">IF(Plananalyse!DR122=1,VLOOKUP(DR$5,Kruistabel!$B$6:$F$9,MATCH($C122,Kruistabel!$C$5:$F$5,0)+1,FALSE)+MIN(Kruistabel!$C$15,IF($D122="Ja",Kruistabel!$C$13,0)+IF(DR$6="Ja",Kruistabel!$C$14,0)),"")</f>
        <v>#N/A</v>
      </c>
      <c r="DS122" s="326" t="e">
        <f ca="1">IF(Plananalyse!DS122=1,VLOOKUP(DS$5,Kruistabel!$B$6:$F$9,MATCH($C122,Kruistabel!$C$5:$F$5,0)+1,FALSE)+MIN(Kruistabel!$C$15,IF($D122="Ja",Kruistabel!$C$13,0)+IF(DS$6="Ja",Kruistabel!$C$14,0)),"")</f>
        <v>#N/A</v>
      </c>
      <c r="DT122" s="326" t="e">
        <f ca="1">IF(Plananalyse!DT122=1,VLOOKUP(DT$5,Kruistabel!$B$6:$F$9,MATCH($C122,Kruistabel!$C$5:$F$5,0)+1,FALSE)+MIN(Kruistabel!$C$15,IF($D122="Ja",Kruistabel!$C$13,0)+IF(DT$6="Ja",Kruistabel!$C$14,0)),"")</f>
        <v>#N/A</v>
      </c>
      <c r="DU122" s="326" t="e">
        <f ca="1">IF(Plananalyse!DU122=1,VLOOKUP(DU$5,Kruistabel!$B$6:$F$9,MATCH($C122,Kruistabel!$C$5:$F$5,0)+1,FALSE)+MIN(Kruistabel!$C$15,IF($D122="Ja",Kruistabel!$C$13,0)+IF(DU$6="Ja",Kruistabel!$C$14,0)),"")</f>
        <v>#N/A</v>
      </c>
      <c r="DV122" s="326" t="e">
        <f ca="1">IF(Plananalyse!DV122=1,VLOOKUP(DV$5,Kruistabel!$B$6:$F$9,MATCH($C122,Kruistabel!$C$5:$F$5,0)+1,FALSE)+MIN(Kruistabel!$C$15,IF($D122="Ja",Kruistabel!$C$13,0)+IF(DV$6="Ja",Kruistabel!$C$14,0)),"")</f>
        <v>#N/A</v>
      </c>
      <c r="DW122" s="326" t="e">
        <f ca="1">IF(Plananalyse!DW122=1,VLOOKUP(DW$5,Kruistabel!$B$6:$F$9,MATCH($C122,Kruistabel!$C$5:$F$5,0)+1,FALSE)+MIN(Kruistabel!$C$15,IF($D122="Ja",Kruistabel!$C$13,0)+IF(DW$6="Ja",Kruistabel!$C$14,0)),"")</f>
        <v>#REF!</v>
      </c>
      <c r="DX122" s="326" t="e">
        <f ca="1">IF(Plananalyse!DX122=1,VLOOKUP(DX$5,Kruistabel!$B$6:$F$9,MATCH($C122,Kruistabel!$C$5:$F$5,0)+1,FALSE)+MIN(Kruistabel!$C$15,IF($D122="Ja",Kruistabel!$C$13,0)+IF(DX$6="Ja",Kruistabel!$C$14,0)),"")</f>
        <v>#REF!</v>
      </c>
      <c r="DY122" s="327"/>
      <c r="DZ122" s="326" t="e">
        <f ca="1">IF(Plananalyse!DZ122=1,VLOOKUP(DZ$5,Kruistabel!$B$6:$F$9,MATCH($C122,Kruistabel!$C$5:$F$5,0)+1,FALSE)+MIN(Kruistabel!$C$15,IF($D122="Ja",Kruistabel!$C$13,0)+IF(DZ$6="Ja",Kruistabel!$C$14,0)),"")</f>
        <v>#N/A</v>
      </c>
      <c r="EA122" s="326" t="e">
        <f ca="1">IF(Plananalyse!EA122=1,VLOOKUP(EA$5,Kruistabel!$B$6:$F$9,MATCH($C122,Kruistabel!$C$5:$F$5,0)+1,FALSE)+MIN(Kruistabel!$C$15,IF($D122="Ja",Kruistabel!$C$13,0)+IF(EA$6="Ja",Kruistabel!$C$14,0)),"")</f>
        <v>#N/A</v>
      </c>
      <c r="EB122" s="326" t="e">
        <f ca="1">IF(Plananalyse!EB122=1,VLOOKUP(EB$5,Kruistabel!$B$6:$F$9,MATCH($C122,Kruistabel!$C$5:$F$5,0)+1,FALSE)+MIN(Kruistabel!$C$15,IF($D122="Ja",Kruistabel!$C$13,0)+IF(EB$6="Ja",Kruistabel!$C$14,0)),"")</f>
        <v>#REF!</v>
      </c>
      <c r="EC122" s="326" t="e">
        <f ca="1">IF(Plananalyse!EC122=1,VLOOKUP(EC$5,Kruistabel!$B$6:$F$9,MATCH($C122,Kruistabel!$C$5:$F$5,0)+1,FALSE)+MIN(Kruistabel!$C$15,IF($D122="Ja",Kruistabel!$C$13,0)+IF(EC$6="Ja",Kruistabel!$C$14,0)),"")</f>
        <v>#REF!</v>
      </c>
      <c r="ED122" s="327"/>
      <c r="EE122" s="326" t="e">
        <f ca="1">IF(Plananalyse!EE122=1,VLOOKUP(EE$5,Kruistabel!$B$6:$F$9,MATCH($C122,Kruistabel!$C$5:$F$5,0)+1,FALSE)+MIN(Kruistabel!$C$15,IF($D122="Ja",Kruistabel!$C$13,0)+IF(EE$6="Ja",Kruistabel!$C$14,0)),"")</f>
        <v>#N/A</v>
      </c>
      <c r="EF122" s="326" t="e">
        <f ca="1">IF(Plananalyse!EF122=1,VLOOKUP(EF$5,Kruistabel!$B$6:$F$9,MATCH($C122,Kruistabel!$C$5:$F$5,0)+1,FALSE)+MIN(Kruistabel!$C$15,IF($D122="Ja",Kruistabel!$C$13,0)+IF(EF$6="Ja",Kruistabel!$C$14,0)),"")</f>
        <v>#N/A</v>
      </c>
      <c r="EG122" s="326" t="e">
        <f ca="1">IF(Plananalyse!EG122=1,VLOOKUP(EG$5,Kruistabel!$B$6:$F$9,MATCH($C122,Kruistabel!$C$5:$F$5,0)+1,FALSE)+MIN(Kruistabel!$C$15,IF($D122="Ja",Kruistabel!$C$13,0)+IF(EG$6="Ja",Kruistabel!$C$14,0)),"")</f>
        <v>#N/A</v>
      </c>
      <c r="EH122" s="326" t="e">
        <f ca="1">IF(Plananalyse!EH122=1,VLOOKUP(EH$5,Kruistabel!$B$6:$F$9,MATCH($C122,Kruistabel!$C$5:$F$5,0)+1,FALSE)+MIN(Kruistabel!$C$15,IF($D122="Ja",Kruistabel!$C$13,0)+IF(EH$6="Ja",Kruistabel!$C$14,0)),"")</f>
        <v>#REF!</v>
      </c>
      <c r="EI122" s="326" t="e">
        <f ca="1">IF(Plananalyse!EI122=1,VLOOKUP(EI$5,Kruistabel!$B$6:$F$9,MATCH($C122,Kruistabel!$C$5:$F$5,0)+1,FALSE)+MIN(Kruistabel!$C$15,IF($D122="Ja",Kruistabel!$C$13,0)+IF(EI$6="Ja",Kruistabel!$C$14,0)),"")</f>
        <v>#REF!</v>
      </c>
      <c r="EJ122" s="331" t="str">
        <f>IF(Plananalyse!EJ122=1,VLOOKUP(EJ$5,Kruistabel!$B$6:$F$9,MATCH($C122,Kruistabel!$C$5:$F$5,0)+1,FALSE)+MIN(Kruistabel!$C$15,IF($D122="Ja",Kruistabel!$C$13,0)+IF(EJ$6="Ja",Kruistabel!$C$14,0)),"")</f>
        <v/>
      </c>
      <c r="EK122" s="164"/>
      <c r="EL122" s="164"/>
      <c r="EM122" s="164"/>
      <c r="EN122" s="164"/>
    </row>
    <row r="123" spans="1:144" hidden="1">
      <c r="B123" s="337" t="e">
        <f>Classificatietabel!#REF!</f>
        <v>#REF!</v>
      </c>
      <c r="C123" s="160" t="e">
        <f>_xlfn.IFNA(VLOOKUP($B123,Classificatietabel!$B$6:$I$91,C$7,FALSE),"")</f>
        <v>#REF!</v>
      </c>
      <c r="D123" s="160" t="e">
        <f>_xlfn.IFNA(VLOOKUP($B123,Classificatietabel!$B$6:$I$91,D$7,FALSE),"")</f>
        <v>#REF!</v>
      </c>
      <c r="E123" s="119" t="e">
        <f>IF(AND(D123="laag",$D$3=1),0,_xlfn.IFNA(IF(VLOOKUP($B123,Classificatietabel!$B$6:$H$91,$E$5,FALSE)="Ja",1,0),""))</f>
        <v>#REF!</v>
      </c>
      <c r="F123" s="163"/>
      <c r="G123" s="326" t="e">
        <f>IF(Plananalyse!G123=1,VLOOKUP(G$5,Kruistabel!$B$6:$F$9,MATCH($C123,Kruistabel!$C$5:$F$5,0)+1,FALSE)+MIN(Kruistabel!$C$15,IF($D123="Ja",Kruistabel!$C$13,0)+IF(G$6="Ja",Kruistabel!$C$14,0)),"")</f>
        <v>#REF!</v>
      </c>
      <c r="H123" s="326" t="e">
        <f>IF(Plananalyse!H123=1,VLOOKUP(H$5,Kruistabel!$B$6:$F$9,MATCH($C123,Kruistabel!$C$5:$F$5,0)+1,FALSE)+MIN(Kruistabel!$C$15,IF($D123="Ja",Kruistabel!$C$13,0)+IF(H$6="Ja",Kruistabel!$C$14,0)),"")</f>
        <v>#REF!</v>
      </c>
      <c r="I123" s="326" t="e">
        <f>IF(Plananalyse!I123=1,VLOOKUP(I$5,Kruistabel!$B$6:$F$9,MATCH($C123,Kruistabel!$C$5:$F$5,0)+1,FALSE)+MIN(Kruistabel!$C$15,IF($D123="Ja",Kruistabel!$C$13,0)+IF(I$6="Ja",Kruistabel!$C$14,0)),"")</f>
        <v>#REF!</v>
      </c>
      <c r="J123" s="326" t="e">
        <f>IF(Plananalyse!J123=1,VLOOKUP(J$5,Kruistabel!$B$6:$F$9,MATCH($C123,Kruistabel!$C$5:$F$5,0)+1,FALSE)+MIN(Kruistabel!$C$15,IF($D123="Ja",Kruistabel!$C$13,0)+IF(J$6="Ja",Kruistabel!$C$14,0)),"")</f>
        <v>#REF!</v>
      </c>
      <c r="K123" s="326" t="e">
        <f>IF(Plananalyse!K123=1,VLOOKUP(K$5,Kruistabel!$B$6:$F$9,MATCH($C123,Kruistabel!$C$5:$F$5,0)+1,FALSE)+MIN(Kruistabel!$C$15,IF($D123="Ja",Kruistabel!$C$13,0)+IF(K$6="Ja",Kruistabel!$C$14,0)),"")</f>
        <v>#REF!</v>
      </c>
      <c r="L123" s="326" t="e">
        <f>IF(Plananalyse!L123=1,VLOOKUP(L$5,Kruistabel!$B$6:$F$9,MATCH($C123,Kruistabel!$C$5:$F$5,0)+1,FALSE)+MIN(Kruistabel!$C$15,IF($D123="Ja",Kruistabel!$C$13,0)+IF(L$6="Ja",Kruistabel!$C$14,0)),"")</f>
        <v>#REF!</v>
      </c>
      <c r="M123" s="326" t="e">
        <f>IF(Plananalyse!M123=1,VLOOKUP(M$5,Kruistabel!$B$6:$F$9,MATCH($C123,Kruistabel!$C$5:$F$5,0)+1,FALSE)+MIN(Kruistabel!$C$15,IF($D123="Ja",Kruistabel!$C$13,0)+IF(M$6="Ja",Kruistabel!$C$14,0)),"")</f>
        <v>#REF!</v>
      </c>
      <c r="N123" s="326" t="e">
        <f>IF(Plananalyse!N123=1,VLOOKUP(N$5,Kruistabel!$B$6:$F$9,MATCH($C123,Kruistabel!$C$5:$F$5,0)+1,FALSE)+MIN(Kruistabel!$C$15,IF($D123="Ja",Kruistabel!$C$13,0)+IF(N$6="Ja",Kruistabel!$C$14,0)),"")</f>
        <v>#REF!</v>
      </c>
      <c r="O123" s="326" t="e">
        <f>IF(Plananalyse!O123=1,VLOOKUP(O$5,Kruistabel!$B$6:$F$9,MATCH($C123,Kruistabel!$C$5:$F$5,0)+1,FALSE)+MIN(Kruistabel!$C$15,IF($D123="Ja",Kruistabel!$C$13,0)+IF(O$6="Ja",Kruistabel!$C$14,0)),"")</f>
        <v>#REF!</v>
      </c>
      <c r="P123" s="326" t="e">
        <f>IF(Plananalyse!P123=1,VLOOKUP(P$5,Kruistabel!$B$6:$F$9,MATCH($C123,Kruistabel!$C$5:$F$5,0)+1,FALSE)+MIN(Kruistabel!$C$15,IF($D123="Ja",Kruistabel!$C$13,0)+IF(P$6="Ja",Kruistabel!$C$14,0)),"")</f>
        <v>#REF!</v>
      </c>
      <c r="Q123" s="326" t="e">
        <f>IF(Plananalyse!Q123=1,VLOOKUP(Q$5,Kruistabel!$B$6:$F$9,MATCH($C123,Kruistabel!$C$5:$F$5,0)+1,FALSE)+MIN(Kruistabel!$C$15,IF($D123="Ja",Kruistabel!$C$13,0)+IF(Q$6="Ja",Kruistabel!$C$14,0)),"")</f>
        <v>#REF!</v>
      </c>
      <c r="R123" s="326" t="e">
        <f>IF(Plananalyse!R123=1,VLOOKUP(R$5,Kruistabel!$B$6:$F$9,MATCH($C123,Kruistabel!$C$5:$F$5,0)+1,FALSE)+MIN(Kruistabel!$C$15,IF($D123="Ja",Kruistabel!$C$13,0)+IF(R$6="Ja",Kruistabel!$C$14,0)),"")</f>
        <v>#REF!</v>
      </c>
      <c r="S123" s="326" t="e">
        <f>IF(Plananalyse!S123=1,VLOOKUP(S$5,Kruistabel!$B$6:$F$9,MATCH($C123,Kruistabel!$C$5:$F$5,0)+1,FALSE)+MIN(Kruistabel!$C$15,IF($D123="Ja",Kruistabel!$C$13,0)+IF(S$6="Ja",Kruistabel!$C$14,0)),"")</f>
        <v>#REF!</v>
      </c>
      <c r="T123" s="326" t="e">
        <f>IF(Plananalyse!T123=1,VLOOKUP(T$5,Kruistabel!$B$6:$F$9,MATCH($C123,Kruistabel!$C$5:$F$5,0)+1,FALSE)+MIN(Kruistabel!$C$15,IF($D123="Ja",Kruistabel!$C$13,0)+IF(T$6="Ja",Kruistabel!$C$14,0)),"")</f>
        <v>#REF!</v>
      </c>
      <c r="U123" s="326" t="e">
        <f>IF(Plananalyse!U123=1,VLOOKUP(U$5,Kruistabel!$B$6:$F$9,MATCH($C123,Kruistabel!$C$5:$F$5,0)+1,FALSE)+MIN(Kruistabel!$C$15,IF($D123="Ja",Kruistabel!$C$13,0)+IF(U$6="Ja",Kruistabel!$C$14,0)),"")</f>
        <v>#REF!</v>
      </c>
      <c r="V123" s="326" t="e">
        <f>IF(Plananalyse!V123=1,VLOOKUP(V$5,Kruistabel!$B$6:$F$9,MATCH($C123,Kruistabel!$C$5:$F$5,0)+1,FALSE)+MIN(Kruistabel!$C$15,IF($D123="Ja",Kruistabel!$C$13,0)+IF(V$6="Ja",Kruistabel!$C$14,0)),"")</f>
        <v>#REF!</v>
      </c>
      <c r="W123" s="326" t="e">
        <f>IF(Plananalyse!W123=1,VLOOKUP(W$5,Kruistabel!$B$6:$F$9,MATCH($C123,Kruistabel!$C$5:$F$5,0)+1,FALSE)+MIN(Kruistabel!$C$15,IF($D123="Ja",Kruistabel!$C$13,0)+IF(W$6="Ja",Kruistabel!$C$14,0)),"")</f>
        <v>#REF!</v>
      </c>
      <c r="X123" s="326" t="e">
        <f>IF(Plananalyse!X123=1,VLOOKUP(X$5,Kruistabel!$B$6:$F$9,MATCH($C123,Kruistabel!$C$5:$F$5,0)+1,FALSE)+MIN(Kruistabel!$C$15,IF($D123="Ja",Kruistabel!$C$13,0)+IF(X$6="Ja",Kruistabel!$C$14,0)),"")</f>
        <v>#REF!</v>
      </c>
      <c r="Y123" s="326" t="e">
        <f>IF(Plananalyse!Y123=1,VLOOKUP(Y$5,Kruistabel!$B$6:$F$9,MATCH($C123,Kruistabel!$C$5:$F$5,0)+1,FALSE)+MIN(Kruistabel!$C$15,IF($D123="Ja",Kruistabel!$C$13,0)+IF(Y$6="Ja",Kruistabel!$C$14,0)),"")</f>
        <v>#REF!</v>
      </c>
      <c r="Z123" s="326" t="e">
        <f>IF(Plananalyse!Z123=1,VLOOKUP(Z$5,Kruistabel!$B$6:$F$9,MATCH($C123,Kruistabel!$C$5:$F$5,0)+1,FALSE)+MIN(Kruistabel!$C$15,IF($D123="Ja",Kruistabel!$C$13,0)+IF(Z$6="Ja",Kruistabel!$C$14,0)),"")</f>
        <v>#REF!</v>
      </c>
      <c r="AA123" s="326" t="e">
        <f>IF(Plananalyse!AA123=1,VLOOKUP(AA$5,Kruistabel!$B$6:$F$9,MATCH($C123,Kruistabel!$C$5:$F$5,0)+1,FALSE)+MIN(Kruistabel!$C$15,IF($D123="Ja",Kruistabel!$C$13,0)+IF(AA$6="Ja",Kruistabel!$C$14,0)),"")</f>
        <v>#REF!</v>
      </c>
      <c r="AB123" s="326" t="e">
        <f>IF(Plananalyse!AB123=1,VLOOKUP(AB$5,Kruistabel!$B$6:$F$9,MATCH($C123,Kruistabel!$C$5:$F$5,0)+1,FALSE)+MIN(Kruistabel!$C$15,IF($D123="Ja",Kruistabel!$C$13,0)+IF(AB$6="Ja",Kruistabel!$C$14,0)),"")</f>
        <v>#REF!</v>
      </c>
      <c r="AC123" s="326" t="e">
        <f>IF(Plananalyse!AC123=1,VLOOKUP(AC$5,Kruistabel!$B$6:$F$9,MATCH($C123,Kruistabel!$C$5:$F$5,0)+1,FALSE)+MIN(Kruistabel!$C$15,IF($D123="Ja",Kruistabel!$C$13,0)+IF(AC$6="Ja",Kruistabel!$C$14,0)),"")</f>
        <v>#REF!</v>
      </c>
      <c r="AD123" s="326" t="e">
        <f>IF(Plananalyse!AD123=1,VLOOKUP(AD$5,Kruistabel!$B$6:$F$9,MATCH($C123,Kruistabel!$C$5:$F$5,0)+1,FALSE)+MIN(Kruistabel!$C$15,IF($D123="Ja",Kruistabel!$C$13,0)+IF(AD$6="Ja",Kruistabel!$C$14,0)),"")</f>
        <v>#REF!</v>
      </c>
      <c r="AE123" s="326" t="e">
        <f>IF(Plananalyse!AE123=1,VLOOKUP(AE$5,Kruistabel!$B$6:$F$9,MATCH($C123,Kruistabel!$C$5:$F$5,0)+1,FALSE)+MIN(Kruistabel!$C$15,IF($D123="Ja",Kruistabel!$C$13,0)+IF(AE$6="Ja",Kruistabel!$C$14,0)),"")</f>
        <v>#REF!</v>
      </c>
      <c r="AF123" s="326" t="e">
        <f>IF(Plananalyse!AF123=1,VLOOKUP(AF$5,Kruistabel!$B$6:$F$9,MATCH($C123,Kruistabel!$C$5:$F$5,0)+1,FALSE)+MIN(Kruistabel!$C$15,IF($D123="Ja",Kruistabel!$C$13,0)+IF(AF$6="Ja",Kruistabel!$C$14,0)),"")</f>
        <v>#REF!</v>
      </c>
      <c r="AG123" s="326" t="e">
        <f>IF(Plananalyse!AG123=1,VLOOKUP(AG$5,Kruistabel!$B$6:$F$9,MATCH($C123,Kruistabel!$C$5:$F$5,0)+1,FALSE)+MIN(Kruistabel!$C$15,IF($D123="Ja",Kruistabel!$C$13,0)+IF(AG$6="Ja",Kruistabel!$C$14,0)),"")</f>
        <v>#REF!</v>
      </c>
      <c r="AH123" s="326" t="e">
        <f>IF(Plananalyse!AH123=1,VLOOKUP(AH$5,Kruistabel!$B$6:$F$9,MATCH($C123,Kruistabel!$C$5:$F$5,0)+1,FALSE)+MIN(Kruistabel!$C$15,IF($D123="Ja",Kruistabel!$C$13,0)+IF(AH$6="Ja",Kruistabel!$C$14,0)),"")</f>
        <v>#REF!</v>
      </c>
      <c r="AI123" s="326" t="e">
        <f>IF(Plananalyse!AI123=1,VLOOKUP(AI$5,Kruistabel!$B$6:$F$9,MATCH($C123,Kruistabel!$C$5:$F$5,0)+1,FALSE)+MIN(Kruistabel!$C$15,IF($D123="Ja",Kruistabel!$C$13,0)+IF(AI$6="Ja",Kruistabel!$C$14,0)),"")</f>
        <v>#REF!</v>
      </c>
      <c r="AJ123" s="326" t="e">
        <f>IF(Plananalyse!AJ123=1,VLOOKUP(AJ$5,Kruistabel!$B$6:$F$9,MATCH($C123,Kruistabel!$C$5:$F$5,0)+1,FALSE)+MIN(Kruistabel!$C$15,IF($D123="Ja",Kruistabel!$C$13,0)+IF(AJ$6="Ja",Kruistabel!$C$14,0)),"")</f>
        <v>#REF!</v>
      </c>
      <c r="AK123" s="326" t="e">
        <f>IF(Plananalyse!AK123=1,VLOOKUP(AK$5,Kruistabel!$B$6:$F$9,MATCH($C123,Kruistabel!$C$5:$F$5,0)+1,FALSE)+MIN(Kruistabel!$C$15,IF($D123="Ja",Kruistabel!$C$13,0)+IF(AK$6="Ja",Kruistabel!$C$14,0)),"")</f>
        <v>#REF!</v>
      </c>
      <c r="AL123" s="326" t="e">
        <f>IF(Plananalyse!AL123=1,VLOOKUP(AL$5,Kruistabel!$B$6:$F$9,MATCH($C123,Kruistabel!$C$5:$F$5,0)+1,FALSE)+MIN(Kruistabel!$C$15,IF($D123="Ja",Kruistabel!$C$13,0)+IF(AL$6="Ja",Kruistabel!$C$14,0)),"")</f>
        <v>#REF!</v>
      </c>
      <c r="AM123" s="326" t="e">
        <f>IF(Plananalyse!AM123=1,VLOOKUP(AM$5,Kruistabel!$B$6:$F$9,MATCH($C123,Kruistabel!$C$5:$F$5,0)+1,FALSE)+MIN(Kruistabel!$C$15,IF($D123="Ja",Kruistabel!$C$13,0)+IF(AM$6="Ja",Kruistabel!$C$14,0)),"")</f>
        <v>#REF!</v>
      </c>
      <c r="AN123" s="327"/>
      <c r="AO123" s="326" t="e">
        <f>IF(Plananalyse!AO123=1,VLOOKUP(AO$5,Kruistabel!$B$6:$F$9,MATCH($C123,Kruistabel!$C$5:$F$5,0)+1,FALSE)+MIN(Kruistabel!$C$15,IF($D123="Ja",Kruistabel!$C$13,0)+IF(AO$6="Ja",Kruistabel!$C$14,0)),"")</f>
        <v>#REF!</v>
      </c>
      <c r="AP123" s="326" t="e">
        <f>IF(Plananalyse!AP123=1,VLOOKUP(AP$5,Kruistabel!$B$6:$F$9,MATCH($C123,Kruistabel!$C$5:$F$5,0)+1,FALSE)+MIN(Kruistabel!$C$15,IF($D123="Ja",Kruistabel!$C$13,0)+IF(AP$6="Ja",Kruistabel!$C$14,0)),"")</f>
        <v>#REF!</v>
      </c>
      <c r="AQ123" s="326" t="e">
        <f>IF(Plananalyse!AQ123=1,VLOOKUP(AQ$5,Kruistabel!$B$6:$F$9,MATCH($C123,Kruistabel!$C$5:$F$5,0)+1,FALSE)+MIN(Kruistabel!$C$15,IF($D123="Ja",Kruistabel!$C$13,0)+IF(AQ$6="Ja",Kruistabel!$C$14,0)),"")</f>
        <v>#REF!</v>
      </c>
      <c r="AR123" s="326" t="e">
        <f>IF(Plananalyse!AR123=1,VLOOKUP(AR$5,Kruistabel!$B$6:$F$9,MATCH($C123,Kruistabel!$C$5:$F$5,0)+1,FALSE)+MIN(Kruistabel!$C$15,IF($D123="Ja",Kruistabel!$C$13,0)+IF(AR$6="Ja",Kruistabel!$C$14,0)),"")</f>
        <v>#REF!</v>
      </c>
      <c r="AS123" s="326" t="e">
        <f>IF(Plananalyse!AS123=1,VLOOKUP(AS$5,Kruistabel!$B$6:$F$9,MATCH($C123,Kruistabel!$C$5:$F$5,0)+1,FALSE)+MIN(Kruistabel!$C$15,IF($D123="Ja",Kruistabel!$C$13,0)+IF(AS$6="Ja",Kruistabel!$C$14,0)),"")</f>
        <v>#REF!</v>
      </c>
      <c r="AT123" s="326" t="e">
        <f>IF(Plananalyse!AT123=1,VLOOKUP(AT$5,Kruistabel!$B$6:$F$9,MATCH($C123,Kruistabel!$C$5:$F$5,0)+1,FALSE)+MIN(Kruistabel!$C$15,IF($D123="Ja",Kruistabel!$C$13,0)+IF(AT$6="Ja",Kruistabel!$C$14,0)),"")</f>
        <v>#REF!</v>
      </c>
      <c r="AU123" s="326" t="e">
        <f>IF(Plananalyse!AU123=1,VLOOKUP(AU$5,Kruistabel!$B$6:$F$9,MATCH($C123,Kruistabel!$C$5:$F$5,0)+1,FALSE)+MIN(Kruistabel!$C$15,IF($D123="Ja",Kruistabel!$C$13,0)+IF(AU$6="Ja",Kruistabel!$C$14,0)),"")</f>
        <v>#REF!</v>
      </c>
      <c r="AV123" s="326" t="e">
        <f>IF(Plananalyse!AV123=1,VLOOKUP(AV$5,Kruistabel!$B$6:$F$9,MATCH($C123,Kruistabel!$C$5:$F$5,0)+1,FALSE)+MIN(Kruistabel!$C$15,IF($D123="Ja",Kruistabel!$C$13,0)+IF(AV$6="Ja",Kruistabel!$C$14,0)),"")</f>
        <v>#REF!</v>
      </c>
      <c r="AW123" s="326" t="e">
        <f>IF(Plananalyse!AW123=1,VLOOKUP(AW$5,Kruistabel!$B$6:$F$9,MATCH($C123,Kruistabel!$C$5:$F$5,0)+1,FALSE)+MIN(Kruistabel!$C$15,IF($D123="Ja",Kruistabel!$C$13,0)+IF(AW$6="Ja",Kruistabel!$C$14,0)),"")</f>
        <v>#REF!</v>
      </c>
      <c r="AX123" s="326" t="e">
        <f>IF(Plananalyse!AX123=1,VLOOKUP(AX$5,Kruistabel!$B$6:$F$9,MATCH($C123,Kruistabel!$C$5:$F$5,0)+1,FALSE)+MIN(Kruistabel!$C$15,IF($D123="Ja",Kruistabel!$C$13,0)+IF(AX$6="Ja",Kruistabel!$C$14,0)),"")</f>
        <v>#REF!</v>
      </c>
      <c r="AY123" s="327"/>
      <c r="AZ123" s="326" t="e">
        <f>IF(Plananalyse!AZ123=1,VLOOKUP(AZ$5,Kruistabel!$B$6:$F$9,MATCH($C123,Kruistabel!$C$5:$F$5,0)+1,FALSE)+MIN(Kruistabel!$C$15,IF($D123="Ja",Kruistabel!$C$13,0)+IF(AZ$6="Ja",Kruistabel!$C$14,0)),"")</f>
        <v>#REF!</v>
      </c>
      <c r="BA123" s="326" t="e">
        <f>IF(Plananalyse!BA123=1,VLOOKUP(BA$5,Kruistabel!$B$6:$F$9,MATCH($C123,Kruistabel!$C$5:$F$5,0)+1,FALSE)+MIN(Kruistabel!$C$15,IF($D123="Ja",Kruistabel!$C$13,0)+IF(BA$6="Ja",Kruistabel!$C$14,0)),"")</f>
        <v>#REF!</v>
      </c>
      <c r="BB123" s="326" t="e">
        <f>IF(Plananalyse!BB123=1,VLOOKUP(BB$5,Kruistabel!$B$6:$F$9,MATCH($C123,Kruistabel!$C$5:$F$5,0)+1,FALSE)+MIN(Kruistabel!$C$15,IF($D123="Ja",Kruistabel!$C$13,0)+IF(BB$6="Ja",Kruistabel!$C$14,0)),"")</f>
        <v>#REF!</v>
      </c>
      <c r="BC123" s="326" t="e">
        <f>IF(Plananalyse!BC123=1,VLOOKUP(BC$5,Kruistabel!$B$6:$F$9,MATCH($C123,Kruistabel!$C$5:$F$5,0)+1,FALSE)+MIN(Kruistabel!$C$15,IF($D123="Ja",Kruistabel!$C$13,0)+IF(BC$6="Ja",Kruistabel!$C$14,0)),"")</f>
        <v>#REF!</v>
      </c>
      <c r="BD123" s="326" t="e">
        <f>IF(Plananalyse!BD123=1,VLOOKUP(BD$5,Kruistabel!$B$6:$F$9,MATCH($C123,Kruistabel!$C$5:$F$5,0)+1,FALSE)+MIN(Kruistabel!$C$15,IF($D123="Ja",Kruistabel!$C$13,0)+IF(BD$6="Ja",Kruistabel!$C$14,0)),"")</f>
        <v>#REF!</v>
      </c>
      <c r="BE123" s="326" t="e">
        <f>IF(Plananalyse!BE123=1,VLOOKUP(BE$5,Kruistabel!$B$6:$F$9,MATCH($C123,Kruistabel!$C$5:$F$5,0)+1,FALSE)+MIN(Kruistabel!$C$15,IF($D123="Ja",Kruistabel!$C$13,0)+IF(BE$6="Ja",Kruistabel!$C$14,0)),"")</f>
        <v>#REF!</v>
      </c>
      <c r="BF123" s="326" t="e">
        <f>IF(Plananalyse!BF123=1,VLOOKUP(BF$5,Kruistabel!$B$6:$F$9,MATCH($C123,Kruistabel!$C$5:$F$5,0)+1,FALSE)+MIN(Kruistabel!$C$15,IF($D123="Ja",Kruistabel!$C$13,0)+IF(BF$6="Ja",Kruistabel!$C$14,0)),"")</f>
        <v>#REF!</v>
      </c>
      <c r="BG123" s="326" t="e">
        <f>IF(Plananalyse!BG123=1,VLOOKUP(BG$5,Kruistabel!$B$6:$F$9,MATCH($C123,Kruistabel!$C$5:$F$5,0)+1,FALSE)+MIN(Kruistabel!$C$15,IF($D123="Ja",Kruistabel!$C$13,0)+IF(BG$6="Ja",Kruistabel!$C$14,0)),"")</f>
        <v>#REF!</v>
      </c>
      <c r="BH123" s="326" t="e">
        <f>IF(Plananalyse!BH123=1,VLOOKUP(BH$5,Kruistabel!$B$6:$F$9,MATCH($C123,Kruistabel!$C$5:$F$5,0)+1,FALSE)+MIN(Kruistabel!$C$15,IF($D123="Ja",Kruistabel!$C$13,0)+IF(BH$6="Ja",Kruistabel!$C$14,0)),"")</f>
        <v>#REF!</v>
      </c>
      <c r="BI123" s="327"/>
      <c r="BJ123" s="326" t="e">
        <f>IF(Plananalyse!BJ123=1,VLOOKUP(BJ$5,Kruistabel!$B$6:$F$9,MATCH($C123,Kruistabel!$C$5:$F$5,0)+1,FALSE)+MIN(Kruistabel!$C$15,IF($D123="Ja",Kruistabel!$C$13,0)+IF(BJ$6="Ja",Kruistabel!$C$14,0)),"")</f>
        <v>#REF!</v>
      </c>
      <c r="BK123" s="326" t="e">
        <f>IF(Plananalyse!BK123=1,VLOOKUP(BK$5,Kruistabel!$B$6:$F$9,MATCH($C123,Kruistabel!$C$5:$F$5,0)+1,FALSE)+MIN(Kruistabel!$C$15,IF($D123="Ja",Kruistabel!$C$13,0)+IF(BK$6="Ja",Kruistabel!$C$14,0)),"")</f>
        <v>#REF!</v>
      </c>
      <c r="BL123" s="326" t="e">
        <f>IF(Plananalyse!BL123=1,VLOOKUP(BL$5,Kruistabel!$B$6:$F$9,MATCH($C123,Kruistabel!$C$5:$F$5,0)+1,FALSE)+MIN(Kruistabel!$C$15,IF($D123="Ja",Kruistabel!$C$13,0)+IF(BL$6="Ja",Kruistabel!$C$14,0)),"")</f>
        <v>#REF!</v>
      </c>
      <c r="BM123" s="326" t="e">
        <f>IF(Plananalyse!BM123=1,VLOOKUP(BM$5,Kruistabel!$B$6:$F$9,MATCH($C123,Kruistabel!$C$5:$F$5,0)+1,FALSE)+MIN(Kruistabel!$C$15,IF($D123="Ja",Kruistabel!$C$13,0)+IF(BM$6="Ja",Kruistabel!$C$14,0)),"")</f>
        <v>#REF!</v>
      </c>
      <c r="BN123" s="326" t="e">
        <f>IF(Plananalyse!BN123=1,VLOOKUP(BN$5,Kruistabel!$B$6:$F$9,MATCH($C123,Kruistabel!$C$5:$F$5,0)+1,FALSE)+MIN(Kruistabel!$C$15,IF($D123="Ja",Kruistabel!$C$13,0)+IF(BN$6="Ja",Kruistabel!$C$14,0)),"")</f>
        <v>#REF!</v>
      </c>
      <c r="BO123" s="326" t="e">
        <f>IF(Plananalyse!BO123=1,VLOOKUP(BO$5,Kruistabel!$B$6:$F$9,MATCH($C123,Kruistabel!$C$5:$F$5,0)+1,FALSE)+MIN(Kruistabel!$C$15,IF($D123="Ja",Kruistabel!$C$13,0)+IF(BO$6="Ja",Kruistabel!$C$14,0)),"")</f>
        <v>#REF!</v>
      </c>
      <c r="BP123" s="326" t="e">
        <f>IF(Plananalyse!BP123=1,VLOOKUP(BP$5,Kruistabel!$B$6:$F$9,MATCH($C123,Kruistabel!$C$5:$F$5,0)+1,FALSE)+MIN(Kruistabel!$C$15,IF($D123="Ja",Kruistabel!$C$13,0)+IF(BP$6="Ja",Kruistabel!$C$14,0)),"")</f>
        <v>#REF!</v>
      </c>
      <c r="BQ123" s="326" t="e">
        <f>IF(Plananalyse!BQ123=1,VLOOKUP(BQ$5,Kruistabel!$B$6:$F$9,MATCH($C123,Kruistabel!$C$5:$F$5,0)+1,FALSE)+MIN(Kruistabel!$C$15,IF($D123="Ja",Kruistabel!$C$13,0)+IF(BQ$6="Ja",Kruistabel!$C$14,0)),"")</f>
        <v>#REF!</v>
      </c>
      <c r="BR123" s="326" t="e">
        <f>IF(Plananalyse!BR123=1,VLOOKUP(BR$5,Kruistabel!$B$6:$F$9,MATCH($C123,Kruistabel!$C$5:$F$5,0)+1,FALSE)+MIN(Kruistabel!$C$15,IF($D123="Ja",Kruistabel!$C$13,0)+IF(BR$6="Ja",Kruistabel!$C$14,0)),"")</f>
        <v>#REF!</v>
      </c>
      <c r="BS123" s="326" t="e">
        <f>IF(Plananalyse!BS123=1,VLOOKUP(BS$5,Kruistabel!$B$6:$F$9,MATCH($C123,Kruistabel!$C$5:$F$5,0)+1,FALSE)+MIN(Kruistabel!$C$15,IF($D123="Ja",Kruistabel!$C$13,0)+IF(BS$6="Ja",Kruistabel!$C$14,0)),"")</f>
        <v>#REF!</v>
      </c>
      <c r="BT123" s="65"/>
      <c r="BU123" s="231" t="e">
        <f>IF(Plananalyse!BU123=1,VLOOKUP(BU$5,Kruistabel!$B$6:$F$9,MATCH($C123,Kruistabel!$C$5:$F$5,0)+1,FALSE)+MIN(Kruistabel!$C$15,IF($D123="Ja",Kruistabel!$C$13,0)+IF(BU$6="Ja",Kruistabel!$C$14,0)),"")</f>
        <v>#REF!</v>
      </c>
      <c r="BV123" s="326" t="e">
        <f>IF(Plananalyse!BV123=1,VLOOKUP(BV$5,Kruistabel!$B$6:$F$9,MATCH($C123,Kruistabel!$C$5:$F$5,0)+1,FALSE)+MIN(Kruistabel!$C$15,IF($D123="Ja",Kruistabel!$C$13,0)+IF(BV$6="Ja",Kruistabel!$C$14,0)),"")</f>
        <v>#REF!</v>
      </c>
      <c r="BW123" s="326" t="e">
        <f>IF(Plananalyse!BW123=1,VLOOKUP(BW$5,Kruistabel!$B$6:$F$9,MATCH($C123,Kruistabel!$C$5:$F$5,0)+1,FALSE)+MIN(Kruistabel!$C$15,IF($D123="Ja",Kruistabel!$C$13,0)+IF(BW$6="Ja",Kruistabel!$C$14,0)),"")</f>
        <v>#REF!</v>
      </c>
      <c r="BX123" s="326" t="e">
        <f>IF(Plananalyse!BX123=1,VLOOKUP(BX$5,Kruistabel!$B$6:$F$9,MATCH($C123,Kruistabel!$C$5:$F$5,0)+1,FALSE)+MIN(Kruistabel!$C$15,IF($D123="Ja",Kruistabel!$C$13,0)+IF(BX$6="Ja",Kruistabel!$C$14,0)),"")</f>
        <v>#REF!</v>
      </c>
      <c r="BY123" s="327"/>
      <c r="BZ123" s="326" t="e">
        <f>IF(Plananalyse!BZ123=1,VLOOKUP(BZ$5,Kruistabel!$B$6:$F$9,MATCH($C123,Kruistabel!$C$5:$F$5,0)+1,FALSE)+MIN(Kruistabel!$C$15,IF($D123="Ja",Kruistabel!$C$13,0)+IF(BZ$6="Ja",Kruistabel!$C$14,0)),"")</f>
        <v>#REF!</v>
      </c>
      <c r="CA123" s="326" t="e">
        <f>IF(Plananalyse!CA123=1,VLOOKUP(CA$5,Kruistabel!$B$6:$F$9,MATCH($C123,Kruistabel!$C$5:$F$5,0)+1,FALSE)+MIN(Kruistabel!$C$15,IF($D123="Ja",Kruistabel!$C$13,0)+IF(CA$6="Ja",Kruistabel!$C$14,0)),"")</f>
        <v>#REF!</v>
      </c>
      <c r="CB123" s="326" t="e">
        <f>IF(Plananalyse!CB123=1,VLOOKUP(CB$5,Kruistabel!$B$6:$F$9,MATCH($C123,Kruistabel!$C$5:$F$5,0)+1,FALSE)+MIN(Kruistabel!$C$15,IF($D123="Ja",Kruistabel!$C$13,0)+IF(CB$6="Ja",Kruistabel!$C$14,0)),"")</f>
        <v>#REF!</v>
      </c>
      <c r="CC123" s="326" t="e">
        <f>IF(Plananalyse!CC123=1,VLOOKUP(CC$5,Kruistabel!$B$6:$F$9,MATCH($C123,Kruistabel!$C$5:$F$5,0)+1,FALSE)+MIN(Kruistabel!$C$15,IF($D123="Ja",Kruistabel!$C$13,0)+IF(CC$6="Ja",Kruistabel!$C$14,0)),"")</f>
        <v>#REF!</v>
      </c>
      <c r="CD123" s="326" t="e">
        <f>IF(Plananalyse!CD123=1,VLOOKUP(CD$5,Kruistabel!$B$6:$F$9,MATCH($C123,Kruistabel!$C$5:$F$5,0)+1,FALSE)+MIN(Kruistabel!$C$15,IF($D123="Ja",Kruistabel!$C$13,0)+IF(CD$6="Ja",Kruistabel!$C$14,0)),"")</f>
        <v>#REF!</v>
      </c>
      <c r="CE123" s="326" t="e">
        <f>IF(Plananalyse!CE123=1,VLOOKUP(CE$5,Kruistabel!$B$6:$F$9,MATCH($C123,Kruistabel!$C$5:$F$5,0)+1,FALSE)+MIN(Kruistabel!$C$15,IF($D123="Ja",Kruistabel!$C$13,0)+IF(CE$6="Ja",Kruistabel!$C$14,0)),"")</f>
        <v>#REF!</v>
      </c>
      <c r="CF123" s="326" t="e">
        <f>IF(Plananalyse!CF123=1,VLOOKUP(CF$5,Kruistabel!$B$6:$F$9,MATCH($C123,Kruistabel!$C$5:$F$5,0)+1,FALSE)+MIN(Kruistabel!$C$15,IF($D123="Ja",Kruistabel!$C$13,0)+IF(CF$6="Ja",Kruistabel!$C$14,0)),"")</f>
        <v>#REF!</v>
      </c>
      <c r="CG123" s="326" t="e">
        <f>IF(Plananalyse!CG123=1,VLOOKUP(CG$5,Kruistabel!$B$6:$F$9,MATCH($C123,Kruistabel!$C$5:$F$5,0)+1,FALSE)+MIN(Kruistabel!$C$15,IF($D123="Ja",Kruistabel!$C$13,0)+IF(CG$6="Ja",Kruistabel!$C$14,0)),"")</f>
        <v>#REF!</v>
      </c>
      <c r="CH123" s="326" t="e">
        <f>IF(Plananalyse!CH123=1,VLOOKUP(CH$5,Kruistabel!$B$6:$F$9,MATCH($C123,Kruistabel!$C$5:$F$5,0)+1,FALSE)+MIN(Kruistabel!$C$15,IF($D123="Ja",Kruistabel!$C$13,0)+IF(CH$6="Ja",Kruistabel!$C$14,0)),"")</f>
        <v>#REF!</v>
      </c>
      <c r="CI123" s="65"/>
      <c r="CJ123" s="326" t="e">
        <f>IF(Plananalyse!CJ123=1,VLOOKUP(CJ$5,Kruistabel!$B$6:$F$9,MATCH($C123,Kruistabel!$C$5:$F$5,0)+1,FALSE)+MIN(Kruistabel!$C$15,IF($D123="Ja",Kruistabel!$C$13,0)+IF(CJ$6="Ja",Kruistabel!$C$14,0)),"")</f>
        <v>#REF!</v>
      </c>
      <c r="CK123" s="326" t="e">
        <f>IF(Plananalyse!CK123=1,VLOOKUP(CK$5,Kruistabel!$B$6:$F$9,MATCH($C123,Kruistabel!$C$5:$F$5,0)+1,FALSE)+MIN(Kruistabel!$C$15,IF($D123="Ja",Kruistabel!$C$13,0)+IF(CK$6="Ja",Kruistabel!$C$14,0)),"")</f>
        <v>#REF!</v>
      </c>
      <c r="CL123" s="326" t="e">
        <f>IF(Plananalyse!CL123=1,VLOOKUP(CL$5,Kruistabel!$B$6:$F$9,MATCH($C123,Kruistabel!$C$5:$F$5,0)+1,FALSE)+MIN(Kruistabel!$C$15,IF($D123="Ja",Kruistabel!$C$13,0)+IF(CL$6="Ja",Kruistabel!$C$14,0)),"")</f>
        <v>#REF!</v>
      </c>
      <c r="CM123" s="326" t="e">
        <f>IF(Plananalyse!CM123=1,VLOOKUP(CM$5,Kruistabel!$B$6:$F$9,MATCH($C123,Kruistabel!$C$5:$F$5,0)+1,FALSE)+MIN(Kruistabel!$C$15,IF($D123="Ja",Kruistabel!$C$13,0)+IF(CM$6="Ja",Kruistabel!$C$14,0)),"")</f>
        <v>#REF!</v>
      </c>
      <c r="CN123" s="326" t="e">
        <f>IF(Plananalyse!CN123=1,VLOOKUP(CN$5,Kruistabel!$B$6:$F$9,MATCH($C123,Kruistabel!$C$5:$F$5,0)+1,FALSE)+MIN(Kruistabel!$C$15,IF($D123="Ja",Kruistabel!$C$13,0)+IF(CN$6="Ja",Kruistabel!$C$14,0)),"")</f>
        <v>#REF!</v>
      </c>
      <c r="CO123" s="326" t="e">
        <f>IF(Plananalyse!CO123=1,VLOOKUP(CO$5,Kruistabel!$B$6:$F$9,MATCH($C123,Kruistabel!$C$5:$F$5,0)+1,FALSE)+MIN(Kruistabel!$C$15,IF($D123="Ja",Kruistabel!$C$13,0)+IF(CO$6="Ja",Kruistabel!$C$14,0)),"")</f>
        <v>#REF!</v>
      </c>
      <c r="CP123" s="326" t="e">
        <f>IF(Plananalyse!CP123=1,VLOOKUP(CP$5,Kruistabel!$B$6:$F$9,MATCH($C123,Kruistabel!$C$5:$F$5,0)+1,FALSE)+MIN(Kruistabel!$C$15,IF($D123="Ja",Kruistabel!$C$13,0)+IF(CP$6="Ja",Kruistabel!$C$14,0)),"")</f>
        <v>#REF!</v>
      </c>
      <c r="CQ123" s="326" t="e">
        <f>IF(Plananalyse!CQ123=1,VLOOKUP(CQ$5,Kruistabel!$B$6:$F$9,MATCH($C123,Kruistabel!$C$5:$F$5,0)+1,FALSE)+MIN(Kruistabel!$C$15,IF($D123="Ja",Kruistabel!$C$13,0)+IF(CQ$6="Ja",Kruistabel!$C$14,0)),"")</f>
        <v>#REF!</v>
      </c>
      <c r="CR123" s="326" t="e">
        <f>IF(Plananalyse!CR123=1,VLOOKUP(CR$5,Kruistabel!$B$6:$F$9,MATCH($C123,Kruistabel!$C$5:$F$5,0)+1,FALSE)+MIN(Kruistabel!$C$15,IF($D123="Ja",Kruistabel!$C$13,0)+IF(CR$6="Ja",Kruistabel!$C$14,0)),"")</f>
        <v>#REF!</v>
      </c>
      <c r="CS123" s="326" t="e">
        <f>IF(Plananalyse!CS123=1,VLOOKUP(CS$5,Kruistabel!$B$6:$F$9,MATCH($C123,Kruistabel!$C$5:$F$5,0)+1,FALSE)+MIN(Kruistabel!$C$15,IF($D123="Ja",Kruistabel!$C$13,0)+IF(CS$6="Ja",Kruistabel!$C$14,0)),"")</f>
        <v>#REF!</v>
      </c>
      <c r="CT123" s="326" t="e">
        <f>IF(Plananalyse!CT123=1,VLOOKUP(CT$5,Kruistabel!$B$6:$F$9,MATCH($C123,Kruistabel!$C$5:$F$5,0)+1,FALSE)+MIN(Kruistabel!$C$15,IF($D123="Ja",Kruistabel!$C$13,0)+IF(CT$6="Ja",Kruistabel!$C$14,0)),"")</f>
        <v>#REF!</v>
      </c>
      <c r="CU123" s="326" t="e">
        <f>IF(Plananalyse!CU123=1,VLOOKUP(CU$5,Kruistabel!$B$6:$F$9,MATCH($C123,Kruistabel!$C$5:$F$5,0)+1,FALSE)+MIN(Kruistabel!$C$15,IF($D123="Ja",Kruistabel!$C$13,0)+IF(CU$6="Ja",Kruistabel!$C$14,0)),"")</f>
        <v>#REF!</v>
      </c>
      <c r="CV123" s="326" t="e">
        <f>IF(Plananalyse!CV123=1,VLOOKUP(CV$5,Kruistabel!$B$6:$F$9,MATCH($C123,Kruistabel!$C$5:$F$5,0)+1,FALSE)+MIN(Kruistabel!$C$15,IF($D123="Ja",Kruistabel!$C$13,0)+IF(CV$6="Ja",Kruistabel!$C$14,0)),"")</f>
        <v>#REF!</v>
      </c>
      <c r="CW123" s="326" t="e">
        <f>IF(Plananalyse!CW123=1,VLOOKUP(CW$5,Kruistabel!$B$6:$F$9,MATCH($C123,Kruistabel!$C$5:$F$5,0)+1,FALSE)+MIN(Kruistabel!$C$15,IF($D123="Ja",Kruistabel!$C$13,0)+IF(CW$6="Ja",Kruistabel!$C$14,0)),"")</f>
        <v>#REF!</v>
      </c>
      <c r="CX123" s="326" t="e">
        <f>IF(Plananalyse!CX123=1,VLOOKUP(CX$5,Kruistabel!$B$6:$F$9,MATCH($C123,Kruistabel!$C$5:$F$5,0)+1,FALSE)+MIN(Kruistabel!$C$15,IF($D123="Ja",Kruistabel!$C$13,0)+IF(CX$6="Ja",Kruistabel!$C$14,0)),"")</f>
        <v>#REF!</v>
      </c>
      <c r="CY123" s="326" t="e">
        <f>IF(Plananalyse!CY123=1,VLOOKUP(CY$5,Kruistabel!$B$6:$F$9,MATCH($C123,Kruistabel!$C$5:$F$5,0)+1,FALSE)+MIN(Kruistabel!$C$15,IF($D123="Ja",Kruistabel!$C$13,0)+IF(CY$6="Ja",Kruistabel!$C$14,0)),"")</f>
        <v>#REF!</v>
      </c>
      <c r="CZ123" s="326" t="e">
        <f>IF(Plananalyse!CZ123=1,VLOOKUP(CZ$5,Kruistabel!$B$6:$F$9,MATCH($C123,Kruistabel!$C$5:$F$5,0)+1,FALSE)+MIN(Kruistabel!$C$15,IF($D123="Ja",Kruistabel!$C$13,0)+IF(CZ$6="Ja",Kruistabel!$C$14,0)),"")</f>
        <v>#REF!</v>
      </c>
      <c r="DA123" s="326" t="e">
        <f>IF(Plananalyse!DA123=1,VLOOKUP(DA$5,Kruistabel!$B$6:$F$9,MATCH($C123,Kruistabel!$C$5:$F$5,0)+1,FALSE)+MIN(Kruistabel!$C$15,IF($D123="Ja",Kruistabel!$C$13,0)+IF(DA$6="Ja",Kruistabel!$C$14,0)),"")</f>
        <v>#REF!</v>
      </c>
      <c r="DB123" s="326" t="e">
        <f>IF(Plananalyse!DB123=1,VLOOKUP(DB$5,Kruistabel!$B$6:$F$9,MATCH($C123,Kruistabel!$C$5:$F$5,0)+1,FALSE)+MIN(Kruistabel!$C$15,IF($D123="Ja",Kruistabel!$C$13,0)+IF(DB$6="Ja",Kruistabel!$C$14,0)),"")</f>
        <v>#REF!</v>
      </c>
      <c r="DC123" s="326" t="e">
        <f>IF(Plananalyse!DC123=1,VLOOKUP(DC$5,Kruistabel!$B$6:$F$9,MATCH($C123,Kruistabel!$C$5:$F$5,0)+1,FALSE)+MIN(Kruistabel!$C$15,IF($D123="Ja",Kruistabel!$C$13,0)+IF(DC$6="Ja",Kruistabel!$C$14,0)),"")</f>
        <v>#REF!</v>
      </c>
      <c r="DD123" s="327"/>
      <c r="DE123" s="326" t="e">
        <f>IF(Plananalyse!DE123=1,VLOOKUP(DE$5,Kruistabel!$B$6:$F$9,MATCH($C123,Kruistabel!$C$5:$F$5,0)+1,FALSE)+MIN(Kruistabel!$C$15,IF($D123="Ja",Kruistabel!$C$13,0)+IF(DE$6="Ja",Kruistabel!$C$14,0)),"")</f>
        <v>#REF!</v>
      </c>
      <c r="DF123" s="326" t="e">
        <f>IF(Plananalyse!DF123=1,VLOOKUP(DF$5,Kruistabel!$B$6:$F$9,MATCH($C123,Kruistabel!$C$5:$F$5,0)+1,FALSE)+MIN(Kruistabel!$C$15,IF($D123="Ja",Kruistabel!$C$13,0)+IF(DF$6="Ja",Kruistabel!$C$14,0)),"")</f>
        <v>#REF!</v>
      </c>
      <c r="DG123" s="326" t="e">
        <f>IF(Plananalyse!DG123=1,VLOOKUP(DG$5,Kruistabel!$B$6:$F$9,MATCH($C123,Kruistabel!$C$5:$F$5,0)+1,FALSE)+MIN(Kruistabel!$C$15,IF($D123="Ja",Kruistabel!$C$13,0)+IF(DG$6="Ja",Kruistabel!$C$14,0)),"")</f>
        <v>#REF!</v>
      </c>
      <c r="DH123" s="326" t="e">
        <f>IF(Plananalyse!DH123=1,VLOOKUP(DH$5,Kruistabel!$B$6:$F$9,MATCH($C123,Kruistabel!$C$5:$F$5,0)+1,FALSE)+MIN(Kruistabel!$C$15,IF($D123="Ja",Kruistabel!$C$13,0)+IF(DH$6="Ja",Kruistabel!$C$14,0)),"")</f>
        <v>#REF!</v>
      </c>
      <c r="DI123" s="326" t="e">
        <f>IF(Plananalyse!DI123=1,VLOOKUP(DI$5,Kruistabel!$B$6:$F$9,MATCH($C123,Kruistabel!$C$5:$F$5,0)+1,FALSE)+MIN(Kruistabel!$C$15,IF($D123="Ja",Kruistabel!$C$13,0)+IF(DI$6="Ja",Kruistabel!$C$14,0)),"")</f>
        <v>#REF!</v>
      </c>
      <c r="DJ123" s="326" t="e">
        <f>IF(Plananalyse!DJ123=1,VLOOKUP(DJ$5,Kruistabel!$B$6:$F$9,MATCH($C123,Kruistabel!$C$5:$F$5,0)+1,FALSE)+MIN(Kruistabel!$C$15,IF($D123="Ja",Kruistabel!$C$13,0)+IF(DJ$6="Ja",Kruistabel!$C$14,0)),"")</f>
        <v>#REF!</v>
      </c>
      <c r="DK123" s="326" t="e">
        <f>IF(Plananalyse!DK123=1,VLOOKUP(DK$5,Kruistabel!$B$6:$F$9,MATCH($C123,Kruistabel!$C$5:$F$5,0)+1,FALSE)+MIN(Kruistabel!$C$15,IF($D123="Ja",Kruistabel!$C$13,0)+IF(DK$6="Ja",Kruistabel!$C$14,0)),"")</f>
        <v>#REF!</v>
      </c>
      <c r="DL123" s="326" t="e">
        <f ca="1">IF(Plananalyse!DL123=1,VLOOKUP(DL$5,Kruistabel!$B$6:$F$9,MATCH($C123,Kruistabel!$C$5:$F$5,0)+1,FALSE)+MIN(Kruistabel!$C$15,IF($D123="Ja",Kruistabel!$C$13,0)+IF(DL$6="Ja",Kruistabel!$C$14,0)),"")</f>
        <v>#REF!</v>
      </c>
      <c r="DM123" s="327"/>
      <c r="DN123" s="326" t="e">
        <f ca="1">IF(Plananalyse!DN123=1,VLOOKUP(DN$5,Kruistabel!$B$6:$F$9,MATCH($C123,Kruistabel!$C$5:$F$5,0)+1,FALSE)+MIN(Kruistabel!$C$15,IF($D123="Ja",Kruistabel!$C$13,0)+IF(DN$6="Ja",Kruistabel!$C$14,0)),"")</f>
        <v>#REF!</v>
      </c>
      <c r="DO123" s="326" t="e">
        <f ca="1">IF(Plananalyse!DO123=1,VLOOKUP(DO$5,Kruistabel!$B$6:$F$9,MATCH($C123,Kruistabel!$C$5:$F$5,0)+1,FALSE)+MIN(Kruistabel!$C$15,IF($D123="Ja",Kruistabel!$C$13,0)+IF(DO$6="Ja",Kruistabel!$C$14,0)),"")</f>
        <v>#REF!</v>
      </c>
      <c r="DP123" s="326" t="e">
        <f ca="1">IF(Plananalyse!DP123=1,VLOOKUP(DP$5,Kruistabel!$B$6:$F$9,MATCH($C123,Kruistabel!$C$5:$F$5,0)+1,FALSE)+MIN(Kruistabel!$C$15,IF($D123="Ja",Kruistabel!$C$13,0)+IF(DP$6="Ja",Kruistabel!$C$14,0)),"")</f>
        <v>#REF!</v>
      </c>
      <c r="DQ123" s="326" t="e">
        <f ca="1">IF(Plananalyse!DQ123=1,VLOOKUP(DQ$5,Kruistabel!$B$6:$F$9,MATCH($C123,Kruistabel!$C$5:$F$5,0)+1,FALSE)+MIN(Kruistabel!$C$15,IF($D123="Ja",Kruistabel!$C$13,0)+IF(DQ$6="Ja",Kruistabel!$C$14,0)),"")</f>
        <v>#REF!</v>
      </c>
      <c r="DR123" s="326" t="e">
        <f ca="1">IF(Plananalyse!DR123=1,VLOOKUP(DR$5,Kruistabel!$B$6:$F$9,MATCH($C123,Kruistabel!$C$5:$F$5,0)+1,FALSE)+MIN(Kruistabel!$C$15,IF($D123="Ja",Kruistabel!$C$13,0)+IF(DR$6="Ja",Kruistabel!$C$14,0)),"")</f>
        <v>#REF!</v>
      </c>
      <c r="DS123" s="326" t="e">
        <f ca="1">IF(Plananalyse!DS123=1,VLOOKUP(DS$5,Kruistabel!$B$6:$F$9,MATCH($C123,Kruistabel!$C$5:$F$5,0)+1,FALSE)+MIN(Kruistabel!$C$15,IF($D123="Ja",Kruistabel!$C$13,0)+IF(DS$6="Ja",Kruistabel!$C$14,0)),"")</f>
        <v>#REF!</v>
      </c>
      <c r="DT123" s="326" t="e">
        <f ca="1">IF(Plananalyse!DT123=1,VLOOKUP(DT$5,Kruistabel!$B$6:$F$9,MATCH($C123,Kruistabel!$C$5:$F$5,0)+1,FALSE)+MIN(Kruistabel!$C$15,IF($D123="Ja",Kruistabel!$C$13,0)+IF(DT$6="Ja",Kruistabel!$C$14,0)),"")</f>
        <v>#REF!</v>
      </c>
      <c r="DU123" s="326" t="e">
        <f ca="1">IF(Plananalyse!DU123=1,VLOOKUP(DU$5,Kruistabel!$B$6:$F$9,MATCH($C123,Kruistabel!$C$5:$F$5,0)+1,FALSE)+MIN(Kruistabel!$C$15,IF($D123="Ja",Kruistabel!$C$13,0)+IF(DU$6="Ja",Kruistabel!$C$14,0)),"")</f>
        <v>#REF!</v>
      </c>
      <c r="DV123" s="326" t="e">
        <f ca="1">IF(Plananalyse!DV123=1,VLOOKUP(DV$5,Kruistabel!$B$6:$F$9,MATCH($C123,Kruistabel!$C$5:$F$5,0)+1,FALSE)+MIN(Kruistabel!$C$15,IF($D123="Ja",Kruistabel!$C$13,0)+IF(DV$6="Ja",Kruistabel!$C$14,0)),"")</f>
        <v>#REF!</v>
      </c>
      <c r="DW123" s="326" t="e">
        <f ca="1">IF(Plananalyse!DW123=1,VLOOKUP(DW$5,Kruistabel!$B$6:$F$9,MATCH($C123,Kruistabel!$C$5:$F$5,0)+1,FALSE)+MIN(Kruistabel!$C$15,IF($D123="Ja",Kruistabel!$C$13,0)+IF(DW$6="Ja",Kruistabel!$C$14,0)),"")</f>
        <v>#REF!</v>
      </c>
      <c r="DX123" s="326" t="e">
        <f ca="1">IF(Plananalyse!DX123=1,VLOOKUP(DX$5,Kruistabel!$B$6:$F$9,MATCH($C123,Kruistabel!$C$5:$F$5,0)+1,FALSE)+MIN(Kruistabel!$C$15,IF($D123="Ja",Kruistabel!$C$13,0)+IF(DX$6="Ja",Kruistabel!$C$14,0)),"")</f>
        <v>#REF!</v>
      </c>
      <c r="DY123" s="327"/>
      <c r="DZ123" s="326" t="e">
        <f ca="1">IF(Plananalyse!DZ123=1,VLOOKUP(DZ$5,Kruistabel!$B$6:$F$9,MATCH($C123,Kruistabel!$C$5:$F$5,0)+1,FALSE)+MIN(Kruistabel!$C$15,IF($D123="Ja",Kruistabel!$C$13,0)+IF(DZ$6="Ja",Kruistabel!$C$14,0)),"")</f>
        <v>#REF!</v>
      </c>
      <c r="EA123" s="326" t="e">
        <f ca="1">IF(Plananalyse!EA123=1,VLOOKUP(EA$5,Kruistabel!$B$6:$F$9,MATCH($C123,Kruistabel!$C$5:$F$5,0)+1,FALSE)+MIN(Kruistabel!$C$15,IF($D123="Ja",Kruistabel!$C$13,0)+IF(EA$6="Ja",Kruistabel!$C$14,0)),"")</f>
        <v>#REF!</v>
      </c>
      <c r="EB123" s="326" t="e">
        <f ca="1">IF(Plananalyse!EB123=1,VLOOKUP(EB$5,Kruistabel!$B$6:$F$9,MATCH($C123,Kruistabel!$C$5:$F$5,0)+1,FALSE)+MIN(Kruistabel!$C$15,IF($D123="Ja",Kruistabel!$C$13,0)+IF(EB$6="Ja",Kruistabel!$C$14,0)),"")</f>
        <v>#REF!</v>
      </c>
      <c r="EC123" s="326" t="e">
        <f ca="1">IF(Plananalyse!EC123=1,VLOOKUP(EC$5,Kruistabel!$B$6:$F$9,MATCH($C123,Kruistabel!$C$5:$F$5,0)+1,FALSE)+MIN(Kruistabel!$C$15,IF($D123="Ja",Kruistabel!$C$13,0)+IF(EC$6="Ja",Kruistabel!$C$14,0)),"")</f>
        <v>#REF!</v>
      </c>
      <c r="ED123" s="327"/>
      <c r="EE123" s="326" t="e">
        <f ca="1">IF(Plananalyse!EE123=1,VLOOKUP(EE$5,Kruistabel!$B$6:$F$9,MATCH($C123,Kruistabel!$C$5:$F$5,0)+1,FALSE)+MIN(Kruistabel!$C$15,IF($D123="Ja",Kruistabel!$C$13,0)+IF(EE$6="Ja",Kruistabel!$C$14,0)),"")</f>
        <v>#REF!</v>
      </c>
      <c r="EF123" s="326" t="e">
        <f ca="1">IF(Plananalyse!EF123=1,VLOOKUP(EF$5,Kruistabel!$B$6:$F$9,MATCH($C123,Kruistabel!$C$5:$F$5,0)+1,FALSE)+MIN(Kruistabel!$C$15,IF($D123="Ja",Kruistabel!$C$13,0)+IF(EF$6="Ja",Kruistabel!$C$14,0)),"")</f>
        <v>#REF!</v>
      </c>
      <c r="EG123" s="326" t="e">
        <f ca="1">IF(Plananalyse!EG123=1,VLOOKUP(EG$5,Kruistabel!$B$6:$F$9,MATCH($C123,Kruistabel!$C$5:$F$5,0)+1,FALSE)+MIN(Kruistabel!$C$15,IF($D123="Ja",Kruistabel!$C$13,0)+IF(EG$6="Ja",Kruistabel!$C$14,0)),"")</f>
        <v>#REF!</v>
      </c>
      <c r="EH123" s="326" t="e">
        <f ca="1">IF(Plananalyse!EH123=1,VLOOKUP(EH$5,Kruistabel!$B$6:$F$9,MATCH($C123,Kruistabel!$C$5:$F$5,0)+1,FALSE)+MIN(Kruistabel!$C$15,IF($D123="Ja",Kruistabel!$C$13,0)+IF(EH$6="Ja",Kruistabel!$C$14,0)),"")</f>
        <v>#REF!</v>
      </c>
      <c r="EI123" s="326" t="e">
        <f ca="1">IF(Plananalyse!EI123=1,VLOOKUP(EI$5,Kruistabel!$B$6:$F$9,MATCH($C123,Kruistabel!$C$5:$F$5,0)+1,FALSE)+MIN(Kruistabel!$C$15,IF($D123="Ja",Kruistabel!$C$13,0)+IF(EI$6="Ja",Kruistabel!$C$14,0)),"")</f>
        <v>#REF!</v>
      </c>
      <c r="EJ123" s="331" t="str">
        <f>IF(Plananalyse!EJ123=1,VLOOKUP(EJ$5,Kruistabel!$B$6:$F$9,MATCH($C123,Kruistabel!$C$5:$F$5,0)+1,FALSE)+MIN(Kruistabel!$C$15,IF($D123="Ja",Kruistabel!$C$13,0)+IF(EJ$6="Ja",Kruistabel!$C$14,0)),"")</f>
        <v/>
      </c>
      <c r="EK123" s="164"/>
      <c r="EL123" s="164"/>
      <c r="EM123" s="164"/>
      <c r="EN123" s="164"/>
    </row>
    <row r="124" spans="1:144" hidden="1">
      <c r="B124" s="337" t="e">
        <f>Classificatietabel!#REF!</f>
        <v>#REF!</v>
      </c>
      <c r="C124" s="160" t="e">
        <f>_xlfn.IFNA(VLOOKUP($B124,Classificatietabel!$B$6:$I$91,C$7,FALSE),"")</f>
        <v>#REF!</v>
      </c>
      <c r="D124" s="160" t="e">
        <f>_xlfn.IFNA(VLOOKUP($B124,Classificatietabel!$B$6:$I$91,D$7,FALSE),"")</f>
        <v>#REF!</v>
      </c>
      <c r="E124" s="119" t="e">
        <f>IF(AND(D124="laag",$D$3=1),0,_xlfn.IFNA(IF(VLOOKUP($B124,Classificatietabel!$B$6:$H$91,$E$5,FALSE)="Ja",1,0),""))</f>
        <v>#REF!</v>
      </c>
      <c r="F124" s="163"/>
      <c r="G124" s="326" t="e">
        <f>IF(Plananalyse!G124=1,VLOOKUP(G$5,Kruistabel!$B$6:$F$9,MATCH($C124,Kruistabel!$C$5:$F$5,0)+1,FALSE)+MIN(Kruistabel!$C$15,IF($D124="Ja",Kruistabel!$C$13,0)+IF(G$6="Ja",Kruistabel!$C$14,0)),"")</f>
        <v>#REF!</v>
      </c>
      <c r="H124" s="326" t="e">
        <f>IF(Plananalyse!H124=1,VLOOKUP(H$5,Kruistabel!$B$6:$F$9,MATCH($C124,Kruistabel!$C$5:$F$5,0)+1,FALSE)+MIN(Kruistabel!$C$15,IF($D124="Ja",Kruistabel!$C$13,0)+IF(H$6="Ja",Kruistabel!$C$14,0)),"")</f>
        <v>#REF!</v>
      </c>
      <c r="I124" s="326" t="e">
        <f>IF(Plananalyse!I124=1,VLOOKUP(I$5,Kruistabel!$B$6:$F$9,MATCH($C124,Kruistabel!$C$5:$F$5,0)+1,FALSE)+MIN(Kruistabel!$C$15,IF($D124="Ja",Kruistabel!$C$13,0)+IF(I$6="Ja",Kruistabel!$C$14,0)),"")</f>
        <v>#REF!</v>
      </c>
      <c r="J124" s="326" t="e">
        <f>IF(Plananalyse!J124=1,VLOOKUP(J$5,Kruistabel!$B$6:$F$9,MATCH($C124,Kruistabel!$C$5:$F$5,0)+1,FALSE)+MIN(Kruistabel!$C$15,IF($D124="Ja",Kruistabel!$C$13,0)+IF(J$6="Ja",Kruistabel!$C$14,0)),"")</f>
        <v>#REF!</v>
      </c>
      <c r="K124" s="326" t="e">
        <f>IF(Plananalyse!K124=1,VLOOKUP(K$5,Kruistabel!$B$6:$F$9,MATCH($C124,Kruistabel!$C$5:$F$5,0)+1,FALSE)+MIN(Kruistabel!$C$15,IF($D124="Ja",Kruistabel!$C$13,0)+IF(K$6="Ja",Kruistabel!$C$14,0)),"")</f>
        <v>#REF!</v>
      </c>
      <c r="L124" s="326" t="e">
        <f>IF(Plananalyse!L124=1,VLOOKUP(L$5,Kruistabel!$B$6:$F$9,MATCH($C124,Kruistabel!$C$5:$F$5,0)+1,FALSE)+MIN(Kruistabel!$C$15,IF($D124="Ja",Kruistabel!$C$13,0)+IF(L$6="Ja",Kruistabel!$C$14,0)),"")</f>
        <v>#REF!</v>
      </c>
      <c r="M124" s="326" t="e">
        <f>IF(Plananalyse!M124=1,VLOOKUP(M$5,Kruistabel!$B$6:$F$9,MATCH($C124,Kruistabel!$C$5:$F$5,0)+1,FALSE)+MIN(Kruistabel!$C$15,IF($D124="Ja",Kruistabel!$C$13,0)+IF(M$6="Ja",Kruistabel!$C$14,0)),"")</f>
        <v>#REF!</v>
      </c>
      <c r="N124" s="326" t="e">
        <f>IF(Plananalyse!N124=1,VLOOKUP(N$5,Kruistabel!$B$6:$F$9,MATCH($C124,Kruistabel!$C$5:$F$5,0)+1,FALSE)+MIN(Kruistabel!$C$15,IF($D124="Ja",Kruistabel!$C$13,0)+IF(N$6="Ja",Kruistabel!$C$14,0)),"")</f>
        <v>#REF!</v>
      </c>
      <c r="O124" s="326" t="e">
        <f>IF(Plananalyse!O124=1,VLOOKUP(O$5,Kruistabel!$B$6:$F$9,MATCH($C124,Kruistabel!$C$5:$F$5,0)+1,FALSE)+MIN(Kruistabel!$C$15,IF($D124="Ja",Kruistabel!$C$13,0)+IF(O$6="Ja",Kruistabel!$C$14,0)),"")</f>
        <v>#REF!</v>
      </c>
      <c r="P124" s="326" t="e">
        <f>IF(Plananalyse!P124=1,VLOOKUP(P$5,Kruistabel!$B$6:$F$9,MATCH($C124,Kruistabel!$C$5:$F$5,0)+1,FALSE)+MIN(Kruistabel!$C$15,IF($D124="Ja",Kruistabel!$C$13,0)+IF(P$6="Ja",Kruistabel!$C$14,0)),"")</f>
        <v>#REF!</v>
      </c>
      <c r="Q124" s="326" t="e">
        <f>IF(Plananalyse!Q124=1,VLOOKUP(Q$5,Kruistabel!$B$6:$F$9,MATCH($C124,Kruistabel!$C$5:$F$5,0)+1,FALSE)+MIN(Kruistabel!$C$15,IF($D124="Ja",Kruistabel!$C$13,0)+IF(Q$6="Ja",Kruistabel!$C$14,0)),"")</f>
        <v>#REF!</v>
      </c>
      <c r="R124" s="326" t="e">
        <f>IF(Plananalyse!R124=1,VLOOKUP(R$5,Kruistabel!$B$6:$F$9,MATCH($C124,Kruistabel!$C$5:$F$5,0)+1,FALSE)+MIN(Kruistabel!$C$15,IF($D124="Ja",Kruistabel!$C$13,0)+IF(R$6="Ja",Kruistabel!$C$14,0)),"")</f>
        <v>#REF!</v>
      </c>
      <c r="S124" s="326" t="e">
        <f>IF(Plananalyse!S124=1,VLOOKUP(S$5,Kruistabel!$B$6:$F$9,MATCH($C124,Kruistabel!$C$5:$F$5,0)+1,FALSE)+MIN(Kruistabel!$C$15,IF($D124="Ja",Kruistabel!$C$13,0)+IF(S$6="Ja",Kruistabel!$C$14,0)),"")</f>
        <v>#REF!</v>
      </c>
      <c r="T124" s="326" t="e">
        <f>IF(Plananalyse!T124=1,VLOOKUP(T$5,Kruistabel!$B$6:$F$9,MATCH($C124,Kruistabel!$C$5:$F$5,0)+1,FALSE)+MIN(Kruistabel!$C$15,IF($D124="Ja",Kruistabel!$C$13,0)+IF(T$6="Ja",Kruistabel!$C$14,0)),"")</f>
        <v>#REF!</v>
      </c>
      <c r="U124" s="326" t="e">
        <f>IF(Plananalyse!U124=1,VLOOKUP(U$5,Kruistabel!$B$6:$F$9,MATCH($C124,Kruistabel!$C$5:$F$5,0)+1,FALSE)+MIN(Kruistabel!$C$15,IF($D124="Ja",Kruistabel!$C$13,0)+IF(U$6="Ja",Kruistabel!$C$14,0)),"")</f>
        <v>#REF!</v>
      </c>
      <c r="V124" s="326" t="e">
        <f>IF(Plananalyse!V124=1,VLOOKUP(V$5,Kruistabel!$B$6:$F$9,MATCH($C124,Kruistabel!$C$5:$F$5,0)+1,FALSE)+MIN(Kruistabel!$C$15,IF($D124="Ja",Kruistabel!$C$13,0)+IF(V$6="Ja",Kruistabel!$C$14,0)),"")</f>
        <v>#REF!</v>
      </c>
      <c r="W124" s="326" t="e">
        <f>IF(Plananalyse!W124=1,VLOOKUP(W$5,Kruistabel!$B$6:$F$9,MATCH($C124,Kruistabel!$C$5:$F$5,0)+1,FALSE)+MIN(Kruistabel!$C$15,IF($D124="Ja",Kruistabel!$C$13,0)+IF(W$6="Ja",Kruistabel!$C$14,0)),"")</f>
        <v>#REF!</v>
      </c>
      <c r="X124" s="326" t="e">
        <f>IF(Plananalyse!X124=1,VLOOKUP(X$5,Kruistabel!$B$6:$F$9,MATCH($C124,Kruistabel!$C$5:$F$5,0)+1,FALSE)+MIN(Kruistabel!$C$15,IF($D124="Ja",Kruistabel!$C$13,0)+IF(X$6="Ja",Kruistabel!$C$14,0)),"")</f>
        <v>#REF!</v>
      </c>
      <c r="Y124" s="326" t="e">
        <f>IF(Plananalyse!Y124=1,VLOOKUP(Y$5,Kruistabel!$B$6:$F$9,MATCH($C124,Kruistabel!$C$5:$F$5,0)+1,FALSE)+MIN(Kruistabel!$C$15,IF($D124="Ja",Kruistabel!$C$13,0)+IF(Y$6="Ja",Kruistabel!$C$14,0)),"")</f>
        <v>#REF!</v>
      </c>
      <c r="Z124" s="326" t="e">
        <f>IF(Plananalyse!Z124=1,VLOOKUP(Z$5,Kruistabel!$B$6:$F$9,MATCH($C124,Kruistabel!$C$5:$F$5,0)+1,FALSE)+MIN(Kruistabel!$C$15,IF($D124="Ja",Kruistabel!$C$13,0)+IF(Z$6="Ja",Kruistabel!$C$14,0)),"")</f>
        <v>#REF!</v>
      </c>
      <c r="AA124" s="326" t="e">
        <f>IF(Plananalyse!AA124=1,VLOOKUP(AA$5,Kruistabel!$B$6:$F$9,MATCH($C124,Kruistabel!$C$5:$F$5,0)+1,FALSE)+MIN(Kruistabel!$C$15,IF($D124="Ja",Kruistabel!$C$13,0)+IF(AA$6="Ja",Kruistabel!$C$14,0)),"")</f>
        <v>#REF!</v>
      </c>
      <c r="AB124" s="326" t="e">
        <f>IF(Plananalyse!AB124=1,VLOOKUP(AB$5,Kruistabel!$B$6:$F$9,MATCH($C124,Kruistabel!$C$5:$F$5,0)+1,FALSE)+MIN(Kruistabel!$C$15,IF($D124="Ja",Kruistabel!$C$13,0)+IF(AB$6="Ja",Kruistabel!$C$14,0)),"")</f>
        <v>#REF!</v>
      </c>
      <c r="AC124" s="326" t="e">
        <f>IF(Plananalyse!AC124=1,VLOOKUP(AC$5,Kruistabel!$B$6:$F$9,MATCH($C124,Kruistabel!$C$5:$F$5,0)+1,FALSE)+MIN(Kruistabel!$C$15,IF($D124="Ja",Kruistabel!$C$13,0)+IF(AC$6="Ja",Kruistabel!$C$14,0)),"")</f>
        <v>#REF!</v>
      </c>
      <c r="AD124" s="326" t="e">
        <f>IF(Plananalyse!AD124=1,VLOOKUP(AD$5,Kruistabel!$B$6:$F$9,MATCH($C124,Kruistabel!$C$5:$F$5,0)+1,FALSE)+MIN(Kruistabel!$C$15,IF($D124="Ja",Kruistabel!$C$13,0)+IF(AD$6="Ja",Kruistabel!$C$14,0)),"")</f>
        <v>#REF!</v>
      </c>
      <c r="AE124" s="326" t="e">
        <f>IF(Plananalyse!AE124=1,VLOOKUP(AE$5,Kruistabel!$B$6:$F$9,MATCH($C124,Kruistabel!$C$5:$F$5,0)+1,FALSE)+MIN(Kruistabel!$C$15,IF($D124="Ja",Kruistabel!$C$13,0)+IF(AE$6="Ja",Kruistabel!$C$14,0)),"")</f>
        <v>#REF!</v>
      </c>
      <c r="AF124" s="326" t="e">
        <f>IF(Plananalyse!AF124=1,VLOOKUP(AF$5,Kruistabel!$B$6:$F$9,MATCH($C124,Kruistabel!$C$5:$F$5,0)+1,FALSE)+MIN(Kruistabel!$C$15,IF($D124="Ja",Kruistabel!$C$13,0)+IF(AF$6="Ja",Kruistabel!$C$14,0)),"")</f>
        <v>#REF!</v>
      </c>
      <c r="AG124" s="326" t="e">
        <f>IF(Plananalyse!AG124=1,VLOOKUP(AG$5,Kruistabel!$B$6:$F$9,MATCH($C124,Kruistabel!$C$5:$F$5,0)+1,FALSE)+MIN(Kruistabel!$C$15,IF($D124="Ja",Kruistabel!$C$13,0)+IF(AG$6="Ja",Kruistabel!$C$14,0)),"")</f>
        <v>#REF!</v>
      </c>
      <c r="AH124" s="326" t="e">
        <f>IF(Plananalyse!AH124=1,VLOOKUP(AH$5,Kruistabel!$B$6:$F$9,MATCH($C124,Kruistabel!$C$5:$F$5,0)+1,FALSE)+MIN(Kruistabel!$C$15,IF($D124="Ja",Kruistabel!$C$13,0)+IF(AH$6="Ja",Kruistabel!$C$14,0)),"")</f>
        <v>#REF!</v>
      </c>
      <c r="AI124" s="326" t="e">
        <f>IF(Plananalyse!AI124=1,VLOOKUP(AI$5,Kruistabel!$B$6:$F$9,MATCH($C124,Kruistabel!$C$5:$F$5,0)+1,FALSE)+MIN(Kruistabel!$C$15,IF($D124="Ja",Kruistabel!$C$13,0)+IF(AI$6="Ja",Kruistabel!$C$14,0)),"")</f>
        <v>#REF!</v>
      </c>
      <c r="AJ124" s="326" t="e">
        <f>IF(Plananalyse!AJ124=1,VLOOKUP(AJ$5,Kruistabel!$B$6:$F$9,MATCH($C124,Kruistabel!$C$5:$F$5,0)+1,FALSE)+MIN(Kruistabel!$C$15,IF($D124="Ja",Kruistabel!$C$13,0)+IF(AJ$6="Ja",Kruistabel!$C$14,0)),"")</f>
        <v>#REF!</v>
      </c>
      <c r="AK124" s="326" t="e">
        <f>IF(Plananalyse!AK124=1,VLOOKUP(AK$5,Kruistabel!$B$6:$F$9,MATCH($C124,Kruistabel!$C$5:$F$5,0)+1,FALSE)+MIN(Kruistabel!$C$15,IF($D124="Ja",Kruistabel!$C$13,0)+IF(AK$6="Ja",Kruistabel!$C$14,0)),"")</f>
        <v>#REF!</v>
      </c>
      <c r="AL124" s="326" t="e">
        <f>IF(Plananalyse!AL124=1,VLOOKUP(AL$5,Kruistabel!$B$6:$F$9,MATCH($C124,Kruistabel!$C$5:$F$5,0)+1,FALSE)+MIN(Kruistabel!$C$15,IF($D124="Ja",Kruistabel!$C$13,0)+IF(AL$6="Ja",Kruistabel!$C$14,0)),"")</f>
        <v>#REF!</v>
      </c>
      <c r="AM124" s="326" t="e">
        <f>IF(Plananalyse!AM124=1,VLOOKUP(AM$5,Kruistabel!$B$6:$F$9,MATCH($C124,Kruistabel!$C$5:$F$5,0)+1,FALSE)+MIN(Kruistabel!$C$15,IF($D124="Ja",Kruistabel!$C$13,0)+IF(AM$6="Ja",Kruistabel!$C$14,0)),"")</f>
        <v>#REF!</v>
      </c>
      <c r="AN124" s="327"/>
      <c r="AO124" s="326" t="e">
        <f>IF(Plananalyse!AO124=1,VLOOKUP(AO$5,Kruistabel!$B$6:$F$9,MATCH($C124,Kruistabel!$C$5:$F$5,0)+1,FALSE)+MIN(Kruistabel!$C$15,IF($D124="Ja",Kruistabel!$C$13,0)+IF(AO$6="Ja",Kruistabel!$C$14,0)),"")</f>
        <v>#REF!</v>
      </c>
      <c r="AP124" s="326" t="e">
        <f>IF(Plananalyse!AP124=1,VLOOKUP(AP$5,Kruistabel!$B$6:$F$9,MATCH($C124,Kruistabel!$C$5:$F$5,0)+1,FALSE)+MIN(Kruistabel!$C$15,IF($D124="Ja",Kruistabel!$C$13,0)+IF(AP$6="Ja",Kruistabel!$C$14,0)),"")</f>
        <v>#REF!</v>
      </c>
      <c r="AQ124" s="326" t="e">
        <f>IF(Plananalyse!AQ124=1,VLOOKUP(AQ$5,Kruistabel!$B$6:$F$9,MATCH($C124,Kruistabel!$C$5:$F$5,0)+1,FALSE)+MIN(Kruistabel!$C$15,IF($D124="Ja",Kruistabel!$C$13,0)+IF(AQ$6="Ja",Kruistabel!$C$14,0)),"")</f>
        <v>#REF!</v>
      </c>
      <c r="AR124" s="326" t="e">
        <f>IF(Plananalyse!AR124=1,VLOOKUP(AR$5,Kruistabel!$B$6:$F$9,MATCH($C124,Kruistabel!$C$5:$F$5,0)+1,FALSE)+MIN(Kruistabel!$C$15,IF($D124="Ja",Kruistabel!$C$13,0)+IF(AR$6="Ja",Kruistabel!$C$14,0)),"")</f>
        <v>#REF!</v>
      </c>
      <c r="AS124" s="326" t="e">
        <f>IF(Plananalyse!AS124=1,VLOOKUP(AS$5,Kruistabel!$B$6:$F$9,MATCH($C124,Kruistabel!$C$5:$F$5,0)+1,FALSE)+MIN(Kruistabel!$C$15,IF($D124="Ja",Kruistabel!$C$13,0)+IF(AS$6="Ja",Kruistabel!$C$14,0)),"")</f>
        <v>#REF!</v>
      </c>
      <c r="AT124" s="326" t="e">
        <f>IF(Plananalyse!AT124=1,VLOOKUP(AT$5,Kruistabel!$B$6:$F$9,MATCH($C124,Kruistabel!$C$5:$F$5,0)+1,FALSE)+MIN(Kruistabel!$C$15,IF($D124="Ja",Kruistabel!$C$13,0)+IF(AT$6="Ja",Kruistabel!$C$14,0)),"")</f>
        <v>#REF!</v>
      </c>
      <c r="AU124" s="326" t="e">
        <f>IF(Plananalyse!AU124=1,VLOOKUP(AU$5,Kruistabel!$B$6:$F$9,MATCH($C124,Kruistabel!$C$5:$F$5,0)+1,FALSE)+MIN(Kruistabel!$C$15,IF($D124="Ja",Kruistabel!$C$13,0)+IF(AU$6="Ja",Kruistabel!$C$14,0)),"")</f>
        <v>#REF!</v>
      </c>
      <c r="AV124" s="326" t="e">
        <f>IF(Plananalyse!AV124=1,VLOOKUP(AV$5,Kruistabel!$B$6:$F$9,MATCH($C124,Kruistabel!$C$5:$F$5,0)+1,FALSE)+MIN(Kruistabel!$C$15,IF($D124="Ja",Kruistabel!$C$13,0)+IF(AV$6="Ja",Kruistabel!$C$14,0)),"")</f>
        <v>#REF!</v>
      </c>
      <c r="AW124" s="326" t="e">
        <f>IF(Plananalyse!AW124=1,VLOOKUP(AW$5,Kruistabel!$B$6:$F$9,MATCH($C124,Kruistabel!$C$5:$F$5,0)+1,FALSE)+MIN(Kruistabel!$C$15,IF($D124="Ja",Kruistabel!$C$13,0)+IF(AW$6="Ja",Kruistabel!$C$14,0)),"")</f>
        <v>#REF!</v>
      </c>
      <c r="AX124" s="326" t="e">
        <f>IF(Plananalyse!AX124=1,VLOOKUP(AX$5,Kruistabel!$B$6:$F$9,MATCH($C124,Kruistabel!$C$5:$F$5,0)+1,FALSE)+MIN(Kruistabel!$C$15,IF($D124="Ja",Kruistabel!$C$13,0)+IF(AX$6="Ja",Kruistabel!$C$14,0)),"")</f>
        <v>#REF!</v>
      </c>
      <c r="AY124" s="327"/>
      <c r="AZ124" s="326" t="e">
        <f>IF(Plananalyse!AZ124=1,VLOOKUP(AZ$5,Kruistabel!$B$6:$F$9,MATCH($C124,Kruistabel!$C$5:$F$5,0)+1,FALSE)+MIN(Kruistabel!$C$15,IF($D124="Ja",Kruistabel!$C$13,0)+IF(AZ$6="Ja",Kruistabel!$C$14,0)),"")</f>
        <v>#REF!</v>
      </c>
      <c r="BA124" s="326" t="e">
        <f>IF(Plananalyse!BA124=1,VLOOKUP(BA$5,Kruistabel!$B$6:$F$9,MATCH($C124,Kruistabel!$C$5:$F$5,0)+1,FALSE)+MIN(Kruistabel!$C$15,IF($D124="Ja",Kruistabel!$C$13,0)+IF(BA$6="Ja",Kruistabel!$C$14,0)),"")</f>
        <v>#REF!</v>
      </c>
      <c r="BB124" s="326" t="e">
        <f>IF(Plananalyse!BB124=1,VLOOKUP(BB$5,Kruistabel!$B$6:$F$9,MATCH($C124,Kruistabel!$C$5:$F$5,0)+1,FALSE)+MIN(Kruistabel!$C$15,IF($D124="Ja",Kruistabel!$C$13,0)+IF(BB$6="Ja",Kruistabel!$C$14,0)),"")</f>
        <v>#REF!</v>
      </c>
      <c r="BC124" s="326" t="e">
        <f>IF(Plananalyse!BC124=1,VLOOKUP(BC$5,Kruistabel!$B$6:$F$9,MATCH($C124,Kruistabel!$C$5:$F$5,0)+1,FALSE)+MIN(Kruistabel!$C$15,IF($D124="Ja",Kruistabel!$C$13,0)+IF(BC$6="Ja",Kruistabel!$C$14,0)),"")</f>
        <v>#REF!</v>
      </c>
      <c r="BD124" s="326" t="e">
        <f>IF(Plananalyse!BD124=1,VLOOKUP(BD$5,Kruistabel!$B$6:$F$9,MATCH($C124,Kruistabel!$C$5:$F$5,0)+1,FALSE)+MIN(Kruistabel!$C$15,IF($D124="Ja",Kruistabel!$C$13,0)+IF(BD$6="Ja",Kruistabel!$C$14,0)),"")</f>
        <v>#REF!</v>
      </c>
      <c r="BE124" s="326" t="e">
        <f>IF(Plananalyse!BE124=1,VLOOKUP(BE$5,Kruistabel!$B$6:$F$9,MATCH($C124,Kruistabel!$C$5:$F$5,0)+1,FALSE)+MIN(Kruistabel!$C$15,IF($D124="Ja",Kruistabel!$C$13,0)+IF(BE$6="Ja",Kruistabel!$C$14,0)),"")</f>
        <v>#REF!</v>
      </c>
      <c r="BF124" s="326" t="e">
        <f>IF(Plananalyse!BF124=1,VLOOKUP(BF$5,Kruistabel!$B$6:$F$9,MATCH($C124,Kruistabel!$C$5:$F$5,0)+1,FALSE)+MIN(Kruistabel!$C$15,IF($D124="Ja",Kruistabel!$C$13,0)+IF(BF$6="Ja",Kruistabel!$C$14,0)),"")</f>
        <v>#REF!</v>
      </c>
      <c r="BG124" s="326" t="e">
        <f>IF(Plananalyse!BG124=1,VLOOKUP(BG$5,Kruistabel!$B$6:$F$9,MATCH($C124,Kruistabel!$C$5:$F$5,0)+1,FALSE)+MIN(Kruistabel!$C$15,IF($D124="Ja",Kruistabel!$C$13,0)+IF(BG$6="Ja",Kruistabel!$C$14,0)),"")</f>
        <v>#REF!</v>
      </c>
      <c r="BH124" s="326" t="e">
        <f>IF(Plananalyse!BH124=1,VLOOKUP(BH$5,Kruistabel!$B$6:$F$9,MATCH($C124,Kruistabel!$C$5:$F$5,0)+1,FALSE)+MIN(Kruistabel!$C$15,IF($D124="Ja",Kruistabel!$C$13,0)+IF(BH$6="Ja",Kruistabel!$C$14,0)),"")</f>
        <v>#REF!</v>
      </c>
      <c r="BI124" s="327"/>
      <c r="BJ124" s="326" t="e">
        <f>IF(Plananalyse!BJ124=1,VLOOKUP(BJ$5,Kruistabel!$B$6:$F$9,MATCH($C124,Kruistabel!$C$5:$F$5,0)+1,FALSE)+MIN(Kruistabel!$C$15,IF($D124="Ja",Kruistabel!$C$13,0)+IF(BJ$6="Ja",Kruistabel!$C$14,0)),"")</f>
        <v>#REF!</v>
      </c>
      <c r="BK124" s="326" t="e">
        <f>IF(Plananalyse!BK124=1,VLOOKUP(BK$5,Kruistabel!$B$6:$F$9,MATCH($C124,Kruistabel!$C$5:$F$5,0)+1,FALSE)+MIN(Kruistabel!$C$15,IF($D124="Ja",Kruistabel!$C$13,0)+IF(BK$6="Ja",Kruistabel!$C$14,0)),"")</f>
        <v>#REF!</v>
      </c>
      <c r="BL124" s="326" t="e">
        <f>IF(Plananalyse!BL124=1,VLOOKUP(BL$5,Kruistabel!$B$6:$F$9,MATCH($C124,Kruistabel!$C$5:$F$5,0)+1,FALSE)+MIN(Kruistabel!$C$15,IF($D124="Ja",Kruistabel!$C$13,0)+IF(BL$6="Ja",Kruistabel!$C$14,0)),"")</f>
        <v>#REF!</v>
      </c>
      <c r="BM124" s="326" t="e">
        <f>IF(Plananalyse!BM124=1,VLOOKUP(BM$5,Kruistabel!$B$6:$F$9,MATCH($C124,Kruistabel!$C$5:$F$5,0)+1,FALSE)+MIN(Kruistabel!$C$15,IF($D124="Ja",Kruistabel!$C$13,0)+IF(BM$6="Ja",Kruistabel!$C$14,0)),"")</f>
        <v>#REF!</v>
      </c>
      <c r="BN124" s="326" t="e">
        <f>IF(Plananalyse!BN124=1,VLOOKUP(BN$5,Kruistabel!$B$6:$F$9,MATCH($C124,Kruistabel!$C$5:$F$5,0)+1,FALSE)+MIN(Kruistabel!$C$15,IF($D124="Ja",Kruistabel!$C$13,0)+IF(BN$6="Ja",Kruistabel!$C$14,0)),"")</f>
        <v>#REF!</v>
      </c>
      <c r="BO124" s="326" t="e">
        <f>IF(Plananalyse!BO124=1,VLOOKUP(BO$5,Kruistabel!$B$6:$F$9,MATCH($C124,Kruistabel!$C$5:$F$5,0)+1,FALSE)+MIN(Kruistabel!$C$15,IF($D124="Ja",Kruistabel!$C$13,0)+IF(BO$6="Ja",Kruistabel!$C$14,0)),"")</f>
        <v>#REF!</v>
      </c>
      <c r="BP124" s="326" t="e">
        <f>IF(Plananalyse!BP124=1,VLOOKUP(BP$5,Kruistabel!$B$6:$F$9,MATCH($C124,Kruistabel!$C$5:$F$5,0)+1,FALSE)+MIN(Kruistabel!$C$15,IF($D124="Ja",Kruistabel!$C$13,0)+IF(BP$6="Ja",Kruistabel!$C$14,0)),"")</f>
        <v>#REF!</v>
      </c>
      <c r="BQ124" s="326" t="e">
        <f>IF(Plananalyse!BQ124=1,VLOOKUP(BQ$5,Kruistabel!$B$6:$F$9,MATCH($C124,Kruistabel!$C$5:$F$5,0)+1,FALSE)+MIN(Kruistabel!$C$15,IF($D124="Ja",Kruistabel!$C$13,0)+IF(BQ$6="Ja",Kruistabel!$C$14,0)),"")</f>
        <v>#REF!</v>
      </c>
      <c r="BR124" s="326" t="e">
        <f>IF(Plananalyse!BR124=1,VLOOKUP(BR$5,Kruistabel!$B$6:$F$9,MATCH($C124,Kruistabel!$C$5:$F$5,0)+1,FALSE)+MIN(Kruistabel!$C$15,IF($D124="Ja",Kruistabel!$C$13,0)+IF(BR$6="Ja",Kruistabel!$C$14,0)),"")</f>
        <v>#REF!</v>
      </c>
      <c r="BS124" s="326" t="e">
        <f>IF(Plananalyse!BS124=1,VLOOKUP(BS$5,Kruistabel!$B$6:$F$9,MATCH($C124,Kruistabel!$C$5:$F$5,0)+1,FALSE)+MIN(Kruistabel!$C$15,IF($D124="Ja",Kruistabel!$C$13,0)+IF(BS$6="Ja",Kruistabel!$C$14,0)),"")</f>
        <v>#REF!</v>
      </c>
      <c r="BT124" s="65"/>
      <c r="BU124" s="231" t="e">
        <f>IF(Plananalyse!BU124=1,VLOOKUP(BU$5,Kruistabel!$B$6:$F$9,MATCH($C124,Kruistabel!$C$5:$F$5,0)+1,FALSE)+MIN(Kruistabel!$C$15,IF($D124="Ja",Kruistabel!$C$13,0)+IF(BU$6="Ja",Kruistabel!$C$14,0)),"")</f>
        <v>#REF!</v>
      </c>
      <c r="BV124" s="326" t="e">
        <f>IF(Plananalyse!BV124=1,VLOOKUP(BV$5,Kruistabel!$B$6:$F$9,MATCH($C124,Kruistabel!$C$5:$F$5,0)+1,FALSE)+MIN(Kruistabel!$C$15,IF($D124="Ja",Kruistabel!$C$13,0)+IF(BV$6="Ja",Kruistabel!$C$14,0)),"")</f>
        <v>#REF!</v>
      </c>
      <c r="BW124" s="326" t="e">
        <f>IF(Plananalyse!BW124=1,VLOOKUP(BW$5,Kruistabel!$B$6:$F$9,MATCH($C124,Kruistabel!$C$5:$F$5,0)+1,FALSE)+MIN(Kruistabel!$C$15,IF($D124="Ja",Kruistabel!$C$13,0)+IF(BW$6="Ja",Kruistabel!$C$14,0)),"")</f>
        <v>#REF!</v>
      </c>
      <c r="BX124" s="326" t="e">
        <f>IF(Plananalyse!BX124=1,VLOOKUP(BX$5,Kruistabel!$B$6:$F$9,MATCH($C124,Kruistabel!$C$5:$F$5,0)+1,FALSE)+MIN(Kruistabel!$C$15,IF($D124="Ja",Kruistabel!$C$13,0)+IF(BX$6="Ja",Kruistabel!$C$14,0)),"")</f>
        <v>#REF!</v>
      </c>
      <c r="BY124" s="327"/>
      <c r="BZ124" s="326" t="e">
        <f>IF(Plananalyse!BZ124=1,VLOOKUP(BZ$5,Kruistabel!$B$6:$F$9,MATCH($C124,Kruistabel!$C$5:$F$5,0)+1,FALSE)+MIN(Kruistabel!$C$15,IF($D124="Ja",Kruistabel!$C$13,0)+IF(BZ$6="Ja",Kruistabel!$C$14,0)),"")</f>
        <v>#REF!</v>
      </c>
      <c r="CA124" s="326" t="e">
        <f>IF(Plananalyse!CA124=1,VLOOKUP(CA$5,Kruistabel!$B$6:$F$9,MATCH($C124,Kruistabel!$C$5:$F$5,0)+1,FALSE)+MIN(Kruistabel!$C$15,IF($D124="Ja",Kruistabel!$C$13,0)+IF(CA$6="Ja",Kruistabel!$C$14,0)),"")</f>
        <v>#REF!</v>
      </c>
      <c r="CB124" s="326" t="e">
        <f>IF(Plananalyse!CB124=1,VLOOKUP(CB$5,Kruistabel!$B$6:$F$9,MATCH($C124,Kruistabel!$C$5:$F$5,0)+1,FALSE)+MIN(Kruistabel!$C$15,IF($D124="Ja",Kruistabel!$C$13,0)+IF(CB$6="Ja",Kruistabel!$C$14,0)),"")</f>
        <v>#REF!</v>
      </c>
      <c r="CC124" s="326" t="e">
        <f>IF(Plananalyse!CC124=1,VLOOKUP(CC$5,Kruistabel!$B$6:$F$9,MATCH($C124,Kruistabel!$C$5:$F$5,0)+1,FALSE)+MIN(Kruistabel!$C$15,IF($D124="Ja",Kruistabel!$C$13,0)+IF(CC$6="Ja",Kruistabel!$C$14,0)),"")</f>
        <v>#REF!</v>
      </c>
      <c r="CD124" s="326" t="e">
        <f>IF(Plananalyse!CD124=1,VLOOKUP(CD$5,Kruistabel!$B$6:$F$9,MATCH($C124,Kruistabel!$C$5:$F$5,0)+1,FALSE)+MIN(Kruistabel!$C$15,IF($D124="Ja",Kruistabel!$C$13,0)+IF(CD$6="Ja",Kruistabel!$C$14,0)),"")</f>
        <v>#REF!</v>
      </c>
      <c r="CE124" s="326" t="e">
        <f>IF(Plananalyse!CE124=1,VLOOKUP(CE$5,Kruistabel!$B$6:$F$9,MATCH($C124,Kruistabel!$C$5:$F$5,0)+1,FALSE)+MIN(Kruistabel!$C$15,IF($D124="Ja",Kruistabel!$C$13,0)+IF(CE$6="Ja",Kruistabel!$C$14,0)),"")</f>
        <v>#REF!</v>
      </c>
      <c r="CF124" s="326" t="e">
        <f>IF(Plananalyse!CF124=1,VLOOKUP(CF$5,Kruistabel!$B$6:$F$9,MATCH($C124,Kruistabel!$C$5:$F$5,0)+1,FALSE)+MIN(Kruistabel!$C$15,IF($D124="Ja",Kruistabel!$C$13,0)+IF(CF$6="Ja",Kruistabel!$C$14,0)),"")</f>
        <v>#REF!</v>
      </c>
      <c r="CG124" s="326" t="e">
        <f>IF(Plananalyse!CG124=1,VLOOKUP(CG$5,Kruistabel!$B$6:$F$9,MATCH($C124,Kruistabel!$C$5:$F$5,0)+1,FALSE)+MIN(Kruistabel!$C$15,IF($D124="Ja",Kruistabel!$C$13,0)+IF(CG$6="Ja",Kruistabel!$C$14,0)),"")</f>
        <v>#REF!</v>
      </c>
      <c r="CH124" s="326" t="e">
        <f>IF(Plananalyse!CH124=1,VLOOKUP(CH$5,Kruistabel!$B$6:$F$9,MATCH($C124,Kruistabel!$C$5:$F$5,0)+1,FALSE)+MIN(Kruistabel!$C$15,IF($D124="Ja",Kruistabel!$C$13,0)+IF(CH$6="Ja",Kruistabel!$C$14,0)),"")</f>
        <v>#REF!</v>
      </c>
      <c r="CI124" s="65"/>
      <c r="CJ124" s="326" t="e">
        <f>IF(Plananalyse!CJ124=1,VLOOKUP(CJ$5,Kruistabel!$B$6:$F$9,MATCH($C124,Kruistabel!$C$5:$F$5,0)+1,FALSE)+MIN(Kruistabel!$C$15,IF($D124="Ja",Kruistabel!$C$13,0)+IF(CJ$6="Ja",Kruistabel!$C$14,0)),"")</f>
        <v>#REF!</v>
      </c>
      <c r="CK124" s="326" t="e">
        <f>IF(Plananalyse!CK124=1,VLOOKUP(CK$5,Kruistabel!$B$6:$F$9,MATCH($C124,Kruistabel!$C$5:$F$5,0)+1,FALSE)+MIN(Kruistabel!$C$15,IF($D124="Ja",Kruistabel!$C$13,0)+IF(CK$6="Ja",Kruistabel!$C$14,0)),"")</f>
        <v>#REF!</v>
      </c>
      <c r="CL124" s="326" t="e">
        <f>IF(Plananalyse!CL124=1,VLOOKUP(CL$5,Kruistabel!$B$6:$F$9,MATCH($C124,Kruistabel!$C$5:$F$5,0)+1,FALSE)+MIN(Kruistabel!$C$15,IF($D124="Ja",Kruistabel!$C$13,0)+IF(CL$6="Ja",Kruistabel!$C$14,0)),"")</f>
        <v>#REF!</v>
      </c>
      <c r="CM124" s="326" t="e">
        <f>IF(Plananalyse!CM124=1,VLOOKUP(CM$5,Kruistabel!$B$6:$F$9,MATCH($C124,Kruistabel!$C$5:$F$5,0)+1,FALSE)+MIN(Kruistabel!$C$15,IF($D124="Ja",Kruistabel!$C$13,0)+IF(CM$6="Ja",Kruistabel!$C$14,0)),"")</f>
        <v>#REF!</v>
      </c>
      <c r="CN124" s="326" t="e">
        <f>IF(Plananalyse!CN124=1,VLOOKUP(CN$5,Kruistabel!$B$6:$F$9,MATCH($C124,Kruistabel!$C$5:$F$5,0)+1,FALSE)+MIN(Kruistabel!$C$15,IF($D124="Ja",Kruistabel!$C$13,0)+IF(CN$6="Ja",Kruistabel!$C$14,0)),"")</f>
        <v>#REF!</v>
      </c>
      <c r="CO124" s="326" t="e">
        <f>IF(Plananalyse!CO124=1,VLOOKUP(CO$5,Kruistabel!$B$6:$F$9,MATCH($C124,Kruistabel!$C$5:$F$5,0)+1,FALSE)+MIN(Kruistabel!$C$15,IF($D124="Ja",Kruistabel!$C$13,0)+IF(CO$6="Ja",Kruistabel!$C$14,0)),"")</f>
        <v>#REF!</v>
      </c>
      <c r="CP124" s="326" t="e">
        <f>IF(Plananalyse!CP124=1,VLOOKUP(CP$5,Kruistabel!$B$6:$F$9,MATCH($C124,Kruistabel!$C$5:$F$5,0)+1,FALSE)+MIN(Kruistabel!$C$15,IF($D124="Ja",Kruistabel!$C$13,0)+IF(CP$6="Ja",Kruistabel!$C$14,0)),"")</f>
        <v>#REF!</v>
      </c>
      <c r="CQ124" s="326" t="e">
        <f>IF(Plananalyse!CQ124=1,VLOOKUP(CQ$5,Kruistabel!$B$6:$F$9,MATCH($C124,Kruistabel!$C$5:$F$5,0)+1,FALSE)+MIN(Kruistabel!$C$15,IF($D124="Ja",Kruistabel!$C$13,0)+IF(CQ$6="Ja",Kruistabel!$C$14,0)),"")</f>
        <v>#REF!</v>
      </c>
      <c r="CR124" s="326" t="e">
        <f>IF(Plananalyse!CR124=1,VLOOKUP(CR$5,Kruistabel!$B$6:$F$9,MATCH($C124,Kruistabel!$C$5:$F$5,0)+1,FALSE)+MIN(Kruistabel!$C$15,IF($D124="Ja",Kruistabel!$C$13,0)+IF(CR$6="Ja",Kruistabel!$C$14,0)),"")</f>
        <v>#REF!</v>
      </c>
      <c r="CS124" s="326" t="e">
        <f>IF(Plananalyse!CS124=1,VLOOKUP(CS$5,Kruistabel!$B$6:$F$9,MATCH($C124,Kruistabel!$C$5:$F$5,0)+1,FALSE)+MIN(Kruistabel!$C$15,IF($D124="Ja",Kruistabel!$C$13,0)+IF(CS$6="Ja",Kruistabel!$C$14,0)),"")</f>
        <v>#REF!</v>
      </c>
      <c r="CT124" s="326" t="e">
        <f>IF(Plananalyse!CT124=1,VLOOKUP(CT$5,Kruistabel!$B$6:$F$9,MATCH($C124,Kruistabel!$C$5:$F$5,0)+1,FALSE)+MIN(Kruistabel!$C$15,IF($D124="Ja",Kruistabel!$C$13,0)+IF(CT$6="Ja",Kruistabel!$C$14,0)),"")</f>
        <v>#REF!</v>
      </c>
      <c r="CU124" s="326" t="e">
        <f>IF(Plananalyse!CU124=1,VLOOKUP(CU$5,Kruistabel!$B$6:$F$9,MATCH($C124,Kruistabel!$C$5:$F$5,0)+1,FALSE)+MIN(Kruistabel!$C$15,IF($D124="Ja",Kruistabel!$C$13,0)+IF(CU$6="Ja",Kruistabel!$C$14,0)),"")</f>
        <v>#REF!</v>
      </c>
      <c r="CV124" s="326" t="e">
        <f>IF(Plananalyse!CV124=1,VLOOKUP(CV$5,Kruistabel!$B$6:$F$9,MATCH($C124,Kruistabel!$C$5:$F$5,0)+1,FALSE)+MIN(Kruistabel!$C$15,IF($D124="Ja",Kruistabel!$C$13,0)+IF(CV$6="Ja",Kruistabel!$C$14,0)),"")</f>
        <v>#REF!</v>
      </c>
      <c r="CW124" s="326" t="e">
        <f>IF(Plananalyse!CW124=1,VLOOKUP(CW$5,Kruistabel!$B$6:$F$9,MATCH($C124,Kruistabel!$C$5:$F$5,0)+1,FALSE)+MIN(Kruistabel!$C$15,IF($D124="Ja",Kruistabel!$C$13,0)+IF(CW$6="Ja",Kruistabel!$C$14,0)),"")</f>
        <v>#REF!</v>
      </c>
      <c r="CX124" s="326" t="e">
        <f>IF(Plananalyse!CX124=1,VLOOKUP(CX$5,Kruistabel!$B$6:$F$9,MATCH($C124,Kruistabel!$C$5:$F$5,0)+1,FALSE)+MIN(Kruistabel!$C$15,IF($D124="Ja",Kruistabel!$C$13,0)+IF(CX$6="Ja",Kruistabel!$C$14,0)),"")</f>
        <v>#REF!</v>
      </c>
      <c r="CY124" s="326" t="e">
        <f>IF(Plananalyse!CY124=1,VLOOKUP(CY$5,Kruistabel!$B$6:$F$9,MATCH($C124,Kruistabel!$C$5:$F$5,0)+1,FALSE)+MIN(Kruistabel!$C$15,IF($D124="Ja",Kruistabel!$C$13,0)+IF(CY$6="Ja",Kruistabel!$C$14,0)),"")</f>
        <v>#REF!</v>
      </c>
      <c r="CZ124" s="326" t="e">
        <f>IF(Plananalyse!CZ124=1,VLOOKUP(CZ$5,Kruistabel!$B$6:$F$9,MATCH($C124,Kruistabel!$C$5:$F$5,0)+1,FALSE)+MIN(Kruistabel!$C$15,IF($D124="Ja",Kruistabel!$C$13,0)+IF(CZ$6="Ja",Kruistabel!$C$14,0)),"")</f>
        <v>#REF!</v>
      </c>
      <c r="DA124" s="326" t="e">
        <f>IF(Plananalyse!DA124=1,VLOOKUP(DA$5,Kruistabel!$B$6:$F$9,MATCH($C124,Kruistabel!$C$5:$F$5,0)+1,FALSE)+MIN(Kruistabel!$C$15,IF($D124="Ja",Kruistabel!$C$13,0)+IF(DA$6="Ja",Kruistabel!$C$14,0)),"")</f>
        <v>#REF!</v>
      </c>
      <c r="DB124" s="326" t="e">
        <f>IF(Plananalyse!DB124=1,VLOOKUP(DB$5,Kruistabel!$B$6:$F$9,MATCH($C124,Kruistabel!$C$5:$F$5,0)+1,FALSE)+MIN(Kruistabel!$C$15,IF($D124="Ja",Kruistabel!$C$13,0)+IF(DB$6="Ja",Kruistabel!$C$14,0)),"")</f>
        <v>#REF!</v>
      </c>
      <c r="DC124" s="326" t="e">
        <f>IF(Plananalyse!DC124=1,VLOOKUP(DC$5,Kruistabel!$B$6:$F$9,MATCH($C124,Kruistabel!$C$5:$F$5,0)+1,FALSE)+MIN(Kruistabel!$C$15,IF($D124="Ja",Kruistabel!$C$13,0)+IF(DC$6="Ja",Kruistabel!$C$14,0)),"")</f>
        <v>#REF!</v>
      </c>
      <c r="DD124" s="327"/>
      <c r="DE124" s="326" t="e">
        <f>IF(Plananalyse!DE124=1,VLOOKUP(DE$5,Kruistabel!$B$6:$F$9,MATCH($C124,Kruistabel!$C$5:$F$5,0)+1,FALSE)+MIN(Kruistabel!$C$15,IF($D124="Ja",Kruistabel!$C$13,0)+IF(DE$6="Ja",Kruistabel!$C$14,0)),"")</f>
        <v>#REF!</v>
      </c>
      <c r="DF124" s="326" t="e">
        <f>IF(Plananalyse!DF124=1,VLOOKUP(DF$5,Kruistabel!$B$6:$F$9,MATCH($C124,Kruistabel!$C$5:$F$5,0)+1,FALSE)+MIN(Kruistabel!$C$15,IF($D124="Ja",Kruistabel!$C$13,0)+IF(DF$6="Ja",Kruistabel!$C$14,0)),"")</f>
        <v>#REF!</v>
      </c>
      <c r="DG124" s="326" t="e">
        <f>IF(Plananalyse!DG124=1,VLOOKUP(DG$5,Kruistabel!$B$6:$F$9,MATCH($C124,Kruistabel!$C$5:$F$5,0)+1,FALSE)+MIN(Kruistabel!$C$15,IF($D124="Ja",Kruistabel!$C$13,0)+IF(DG$6="Ja",Kruistabel!$C$14,0)),"")</f>
        <v>#REF!</v>
      </c>
      <c r="DH124" s="326" t="e">
        <f>IF(Plananalyse!DH124=1,VLOOKUP(DH$5,Kruistabel!$B$6:$F$9,MATCH($C124,Kruistabel!$C$5:$F$5,0)+1,FALSE)+MIN(Kruistabel!$C$15,IF($D124="Ja",Kruistabel!$C$13,0)+IF(DH$6="Ja",Kruistabel!$C$14,0)),"")</f>
        <v>#REF!</v>
      </c>
      <c r="DI124" s="326" t="e">
        <f>IF(Plananalyse!DI124=1,VLOOKUP(DI$5,Kruistabel!$B$6:$F$9,MATCH($C124,Kruistabel!$C$5:$F$5,0)+1,FALSE)+MIN(Kruistabel!$C$15,IF($D124="Ja",Kruistabel!$C$13,0)+IF(DI$6="Ja",Kruistabel!$C$14,0)),"")</f>
        <v>#REF!</v>
      </c>
      <c r="DJ124" s="326" t="e">
        <f>IF(Plananalyse!DJ124=1,VLOOKUP(DJ$5,Kruistabel!$B$6:$F$9,MATCH($C124,Kruistabel!$C$5:$F$5,0)+1,FALSE)+MIN(Kruistabel!$C$15,IF($D124="Ja",Kruistabel!$C$13,0)+IF(DJ$6="Ja",Kruistabel!$C$14,0)),"")</f>
        <v>#REF!</v>
      </c>
      <c r="DK124" s="326" t="e">
        <f>IF(Plananalyse!DK124=1,VLOOKUP(DK$5,Kruistabel!$B$6:$F$9,MATCH($C124,Kruistabel!$C$5:$F$5,0)+1,FALSE)+MIN(Kruistabel!$C$15,IF($D124="Ja",Kruistabel!$C$13,0)+IF(DK$6="Ja",Kruistabel!$C$14,0)),"")</f>
        <v>#REF!</v>
      </c>
      <c r="DL124" s="326" t="e">
        <f>IF(Plananalyse!DL124=1,VLOOKUP(DL$5,Kruistabel!$B$6:$F$9,MATCH($C124,Kruistabel!$C$5:$F$5,0)+1,FALSE)+MIN(Kruistabel!$C$15,IF($D124="Ja",Kruistabel!$C$13,0)+IF(DL$6="Ja",Kruistabel!$C$14,0)),"")</f>
        <v>#REF!</v>
      </c>
      <c r="DM124" s="327"/>
      <c r="DN124" s="326" t="e">
        <f ca="1">IF(Plananalyse!DN124=1,VLOOKUP(DN$5,Kruistabel!$B$6:$F$9,MATCH($C124,Kruistabel!$C$5:$F$5,0)+1,FALSE)+MIN(Kruistabel!$C$15,IF($D124="Ja",Kruistabel!$C$13,0)+IF(DN$6="Ja",Kruistabel!$C$14,0)),"")</f>
        <v>#REF!</v>
      </c>
      <c r="DO124" s="326" t="e">
        <f ca="1">IF(Plananalyse!DO124=1,VLOOKUP(DO$5,Kruistabel!$B$6:$F$9,MATCH($C124,Kruistabel!$C$5:$F$5,0)+1,FALSE)+MIN(Kruistabel!$C$15,IF($D124="Ja",Kruistabel!$C$13,0)+IF(DO$6="Ja",Kruistabel!$C$14,0)),"")</f>
        <v>#REF!</v>
      </c>
      <c r="DP124" s="326" t="e">
        <f ca="1">IF(Plananalyse!DP124=1,VLOOKUP(DP$5,Kruistabel!$B$6:$F$9,MATCH($C124,Kruistabel!$C$5:$F$5,0)+1,FALSE)+MIN(Kruistabel!$C$15,IF($D124="Ja",Kruistabel!$C$13,0)+IF(DP$6="Ja",Kruistabel!$C$14,0)),"")</f>
        <v>#REF!</v>
      </c>
      <c r="DQ124" s="326" t="e">
        <f ca="1">IF(Plananalyse!DQ124=1,VLOOKUP(DQ$5,Kruistabel!$B$6:$F$9,MATCH($C124,Kruistabel!$C$5:$F$5,0)+1,FALSE)+MIN(Kruistabel!$C$15,IF($D124="Ja",Kruistabel!$C$13,0)+IF(DQ$6="Ja",Kruistabel!$C$14,0)),"")</f>
        <v>#REF!</v>
      </c>
      <c r="DR124" s="326" t="e">
        <f ca="1">IF(Plananalyse!DR124=1,VLOOKUP(DR$5,Kruistabel!$B$6:$F$9,MATCH($C124,Kruistabel!$C$5:$F$5,0)+1,FALSE)+MIN(Kruistabel!$C$15,IF($D124="Ja",Kruistabel!$C$13,0)+IF(DR$6="Ja",Kruistabel!$C$14,0)),"")</f>
        <v>#REF!</v>
      </c>
      <c r="DS124" s="326" t="e">
        <f ca="1">IF(Plananalyse!DS124=1,VLOOKUP(DS$5,Kruistabel!$B$6:$F$9,MATCH($C124,Kruistabel!$C$5:$F$5,0)+1,FALSE)+MIN(Kruistabel!$C$15,IF($D124="Ja",Kruistabel!$C$13,0)+IF(DS$6="Ja",Kruistabel!$C$14,0)),"")</f>
        <v>#REF!</v>
      </c>
      <c r="DT124" s="326" t="e">
        <f ca="1">IF(Plananalyse!DT124=1,VLOOKUP(DT$5,Kruistabel!$B$6:$F$9,MATCH($C124,Kruistabel!$C$5:$F$5,0)+1,FALSE)+MIN(Kruistabel!$C$15,IF($D124="Ja",Kruistabel!$C$13,0)+IF(DT$6="Ja",Kruistabel!$C$14,0)),"")</f>
        <v>#REF!</v>
      </c>
      <c r="DU124" s="326" t="e">
        <f ca="1">IF(Plananalyse!DU124=1,VLOOKUP(DU$5,Kruistabel!$B$6:$F$9,MATCH($C124,Kruistabel!$C$5:$F$5,0)+1,FALSE)+MIN(Kruistabel!$C$15,IF($D124="Ja",Kruistabel!$C$13,0)+IF(DU$6="Ja",Kruistabel!$C$14,0)),"")</f>
        <v>#REF!</v>
      </c>
      <c r="DV124" s="326" t="e">
        <f ca="1">IF(Plananalyse!DV124=1,VLOOKUP(DV$5,Kruistabel!$B$6:$F$9,MATCH($C124,Kruistabel!$C$5:$F$5,0)+1,FALSE)+MIN(Kruistabel!$C$15,IF($D124="Ja",Kruistabel!$C$13,0)+IF(DV$6="Ja",Kruistabel!$C$14,0)),"")</f>
        <v>#REF!</v>
      </c>
      <c r="DW124" s="326" t="e">
        <f ca="1">IF(Plananalyse!DW124=1,VLOOKUP(DW$5,Kruistabel!$B$6:$F$9,MATCH($C124,Kruistabel!$C$5:$F$5,0)+1,FALSE)+MIN(Kruistabel!$C$15,IF($D124="Ja",Kruistabel!$C$13,0)+IF(DW$6="Ja",Kruistabel!$C$14,0)),"")</f>
        <v>#REF!</v>
      </c>
      <c r="DX124" s="326" t="e">
        <f ca="1">IF(Plananalyse!DX124=1,VLOOKUP(DX$5,Kruistabel!$B$6:$F$9,MATCH($C124,Kruistabel!$C$5:$F$5,0)+1,FALSE)+MIN(Kruistabel!$C$15,IF($D124="Ja",Kruistabel!$C$13,0)+IF(DX$6="Ja",Kruistabel!$C$14,0)),"")</f>
        <v>#REF!</v>
      </c>
      <c r="DY124" s="327"/>
      <c r="DZ124" s="326" t="e">
        <f ca="1">IF(Plananalyse!DZ124=1,VLOOKUP(DZ$5,Kruistabel!$B$6:$F$9,MATCH($C124,Kruistabel!$C$5:$F$5,0)+1,FALSE)+MIN(Kruistabel!$C$15,IF($D124="Ja",Kruistabel!$C$13,0)+IF(DZ$6="Ja",Kruistabel!$C$14,0)),"")</f>
        <v>#REF!</v>
      </c>
      <c r="EA124" s="326" t="e">
        <f ca="1">IF(Plananalyse!EA124=1,VLOOKUP(EA$5,Kruistabel!$B$6:$F$9,MATCH($C124,Kruistabel!$C$5:$F$5,0)+1,FALSE)+MIN(Kruistabel!$C$15,IF($D124="Ja",Kruistabel!$C$13,0)+IF(EA$6="Ja",Kruistabel!$C$14,0)),"")</f>
        <v>#REF!</v>
      </c>
      <c r="EB124" s="326" t="e">
        <f ca="1">IF(Plananalyse!EB124=1,VLOOKUP(EB$5,Kruistabel!$B$6:$F$9,MATCH($C124,Kruistabel!$C$5:$F$5,0)+1,FALSE)+MIN(Kruistabel!$C$15,IF($D124="Ja",Kruistabel!$C$13,0)+IF(EB$6="Ja",Kruistabel!$C$14,0)),"")</f>
        <v>#REF!</v>
      </c>
      <c r="EC124" s="326" t="e">
        <f ca="1">IF(Plananalyse!EC124=1,VLOOKUP(EC$5,Kruistabel!$B$6:$F$9,MATCH($C124,Kruistabel!$C$5:$F$5,0)+1,FALSE)+MIN(Kruistabel!$C$15,IF($D124="Ja",Kruistabel!$C$13,0)+IF(EC$6="Ja",Kruistabel!$C$14,0)),"")</f>
        <v>#REF!</v>
      </c>
      <c r="ED124" s="327"/>
      <c r="EE124" s="326" t="e">
        <f ca="1">IF(Plananalyse!EE124=1,VLOOKUP(EE$5,Kruistabel!$B$6:$F$9,MATCH($C124,Kruistabel!$C$5:$F$5,0)+1,FALSE)+MIN(Kruistabel!$C$15,IF($D124="Ja",Kruistabel!$C$13,0)+IF(EE$6="Ja",Kruistabel!$C$14,0)),"")</f>
        <v>#REF!</v>
      </c>
      <c r="EF124" s="326" t="e">
        <f ca="1">IF(Plananalyse!EF124=1,VLOOKUP(EF$5,Kruistabel!$B$6:$F$9,MATCH($C124,Kruistabel!$C$5:$F$5,0)+1,FALSE)+MIN(Kruistabel!$C$15,IF($D124="Ja",Kruistabel!$C$13,0)+IF(EF$6="Ja",Kruistabel!$C$14,0)),"")</f>
        <v>#REF!</v>
      </c>
      <c r="EG124" s="326" t="e">
        <f ca="1">IF(Plananalyse!EG124=1,VLOOKUP(EG$5,Kruistabel!$B$6:$F$9,MATCH($C124,Kruistabel!$C$5:$F$5,0)+1,FALSE)+MIN(Kruistabel!$C$15,IF($D124="Ja",Kruistabel!$C$13,0)+IF(EG$6="Ja",Kruistabel!$C$14,0)),"")</f>
        <v>#REF!</v>
      </c>
      <c r="EH124" s="326" t="e">
        <f ca="1">IF(Plananalyse!EH124=1,VLOOKUP(EH$5,Kruistabel!$B$6:$F$9,MATCH($C124,Kruistabel!$C$5:$F$5,0)+1,FALSE)+MIN(Kruistabel!$C$15,IF($D124="Ja",Kruistabel!$C$13,0)+IF(EH$6="Ja",Kruistabel!$C$14,0)),"")</f>
        <v>#REF!</v>
      </c>
      <c r="EI124" s="326" t="e">
        <f ca="1">IF(Plananalyse!EI124=1,VLOOKUP(EI$5,Kruistabel!$B$6:$F$9,MATCH($C124,Kruistabel!$C$5:$F$5,0)+1,FALSE)+MIN(Kruistabel!$C$15,IF($D124="Ja",Kruistabel!$C$13,0)+IF(EI$6="Ja",Kruistabel!$C$14,0)),"")</f>
        <v>#REF!</v>
      </c>
      <c r="EJ124" s="331" t="str">
        <f>IF(Plananalyse!EJ124=1,VLOOKUP(EJ$5,Kruistabel!$B$6:$F$9,MATCH($C124,Kruistabel!$C$5:$F$5,0)+1,FALSE)+MIN(Kruistabel!$C$15,IF($D124="Ja",Kruistabel!$C$13,0)+IF(EJ$6="Ja",Kruistabel!$C$14,0)),"")</f>
        <v/>
      </c>
      <c r="EK124" s="164"/>
      <c r="EL124" s="164"/>
      <c r="EM124" s="164"/>
      <c r="EN124" s="164"/>
    </row>
    <row r="125" spans="1:144" hidden="1">
      <c r="B125" s="1"/>
      <c r="C125" s="168"/>
      <c r="D125" s="168"/>
      <c r="E125" s="29"/>
      <c r="F125" s="171"/>
      <c r="G125" s="170"/>
      <c r="H125" s="170"/>
      <c r="I125" s="170"/>
      <c r="J125" s="170"/>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I125" s="170"/>
      <c r="AJ125" s="170"/>
      <c r="AK125" s="170"/>
      <c r="AL125" s="170"/>
      <c r="AM125" s="170"/>
      <c r="AN125" s="171"/>
      <c r="AO125" s="170"/>
      <c r="AP125" s="170"/>
      <c r="AQ125" s="170"/>
      <c r="AR125" s="170"/>
      <c r="AS125" s="170"/>
      <c r="AT125" s="170"/>
      <c r="AU125" s="170"/>
      <c r="AV125" s="170"/>
      <c r="AW125" s="170"/>
      <c r="AX125" s="170"/>
      <c r="AY125" s="171"/>
      <c r="AZ125" s="170"/>
      <c r="BA125" s="170"/>
      <c r="BB125" s="170"/>
      <c r="BC125" s="170"/>
      <c r="BD125" s="170"/>
      <c r="BE125" s="170"/>
      <c r="BF125" s="170"/>
      <c r="BG125" s="170"/>
      <c r="BH125" s="170"/>
      <c r="BI125" s="171"/>
      <c r="BJ125" s="170"/>
      <c r="BK125" s="170"/>
      <c r="BL125" s="170"/>
      <c r="BM125" s="170"/>
      <c r="BN125" s="170"/>
      <c r="BO125" s="170"/>
      <c r="BP125" s="170"/>
      <c r="BQ125" s="170"/>
      <c r="BR125" s="170"/>
      <c r="BS125" s="170"/>
      <c r="BT125" s="171"/>
      <c r="BU125" s="170"/>
      <c r="BV125" s="170"/>
      <c r="BW125" s="170"/>
      <c r="BX125" s="170"/>
      <c r="BY125" s="171"/>
      <c r="BZ125" s="170"/>
      <c r="CA125" s="170"/>
      <c r="CB125" s="170"/>
      <c r="CC125" s="170"/>
      <c r="CD125" s="170"/>
      <c r="CE125" s="170"/>
      <c r="CF125" s="170"/>
      <c r="CG125" s="170"/>
      <c r="CH125" s="170"/>
      <c r="CI125" s="171"/>
      <c r="CJ125" s="170"/>
      <c r="CK125" s="170"/>
      <c r="CL125" s="170"/>
      <c r="CM125" s="170"/>
      <c r="CN125" s="170"/>
      <c r="CO125" s="170"/>
      <c r="CP125" s="170"/>
      <c r="CQ125" s="170"/>
      <c r="CR125" s="170"/>
      <c r="CS125" s="170"/>
      <c r="CT125" s="170"/>
      <c r="CU125" s="170"/>
      <c r="CV125" s="170"/>
      <c r="CW125" s="170"/>
      <c r="CX125" s="170"/>
      <c r="CY125" s="170"/>
      <c r="CZ125" s="170"/>
      <c r="DA125" s="170"/>
      <c r="DB125" s="170"/>
      <c r="DC125" s="170"/>
      <c r="DD125" s="171"/>
      <c r="DE125" s="170"/>
      <c r="DF125" s="170"/>
      <c r="DG125" s="170"/>
      <c r="DH125" s="170"/>
      <c r="DI125" s="170"/>
      <c r="DJ125" s="170"/>
      <c r="DK125" s="170"/>
      <c r="DL125" s="170"/>
      <c r="DM125" s="171"/>
      <c r="DN125" s="170"/>
      <c r="DO125" s="170"/>
      <c r="DP125" s="170"/>
      <c r="DQ125" s="170"/>
      <c r="DR125" s="170"/>
      <c r="DS125" s="170"/>
      <c r="DT125" s="170"/>
      <c r="DU125" s="170"/>
      <c r="DV125" s="170"/>
      <c r="DW125" s="170"/>
      <c r="DX125" s="170"/>
      <c r="DY125" s="171"/>
      <c r="DZ125" s="170"/>
      <c r="EA125" s="170"/>
      <c r="EB125" s="170"/>
      <c r="EC125" s="170"/>
      <c r="ED125" s="171"/>
      <c r="EE125" s="170"/>
      <c r="EF125" s="170"/>
      <c r="EG125" s="170"/>
      <c r="EH125" s="170"/>
      <c r="EI125" s="170"/>
      <c r="EJ125" s="164"/>
      <c r="EK125" s="164"/>
      <c r="EL125" s="164"/>
      <c r="EM125" s="164"/>
      <c r="EN125" s="164"/>
    </row>
    <row r="126" spans="1:144" s="65" customFormat="1" hidden="1" collapsed="1">
      <c r="A126" s="53"/>
      <c r="B126" s="338" t="s">
        <v>227</v>
      </c>
      <c r="E126" s="119" t="str">
        <f>IF(AND(D126="laag",$D$3=1),0,_xlfn.IFNA(IF(VLOOKUP($B126,Classificatietabel!$B$6:$H$91,$E$5,FALSE)="Ja",1,0),""))</f>
        <v/>
      </c>
      <c r="G126" s="327"/>
      <c r="H126" s="327"/>
      <c r="I126" s="327"/>
      <c r="J126" s="327"/>
      <c r="K126" s="327"/>
      <c r="L126" s="327"/>
      <c r="M126" s="327"/>
      <c r="N126" s="327"/>
      <c r="O126" s="327"/>
      <c r="P126" s="327"/>
      <c r="Q126" s="327"/>
      <c r="R126" s="327"/>
      <c r="S126" s="327"/>
      <c r="T126" s="327"/>
      <c r="U126" s="327"/>
      <c r="V126" s="327"/>
      <c r="W126" s="327"/>
      <c r="X126" s="327"/>
      <c r="Y126" s="327"/>
      <c r="Z126" s="327"/>
      <c r="AA126" s="327"/>
      <c r="AB126" s="327"/>
      <c r="AC126" s="327"/>
      <c r="AD126" s="327"/>
      <c r="AE126" s="327"/>
      <c r="AF126" s="327"/>
      <c r="AG126" s="327"/>
      <c r="AH126" s="327"/>
      <c r="AI126" s="327"/>
      <c r="AJ126" s="327"/>
      <c r="AK126" s="327"/>
      <c r="AL126" s="327"/>
      <c r="AM126" s="327"/>
      <c r="AN126" s="327"/>
      <c r="AO126" s="327"/>
      <c r="AP126" s="327"/>
      <c r="AQ126" s="327"/>
      <c r="AR126" s="327"/>
      <c r="AS126" s="327"/>
      <c r="AT126" s="327"/>
      <c r="AU126" s="327"/>
      <c r="AV126" s="327"/>
      <c r="AW126" s="327"/>
      <c r="AX126" s="327"/>
      <c r="AY126" s="327"/>
      <c r="AZ126" s="327"/>
      <c r="BA126" s="327"/>
      <c r="BB126" s="327"/>
      <c r="BC126" s="327"/>
      <c r="BD126" s="327"/>
      <c r="BE126" s="327"/>
      <c r="BF126" s="327"/>
      <c r="BG126" s="327"/>
      <c r="BH126" s="327"/>
      <c r="BI126" s="327"/>
      <c r="BJ126" s="327"/>
      <c r="BK126" s="327"/>
      <c r="BL126" s="327"/>
      <c r="BM126" s="327"/>
      <c r="BN126" s="327"/>
      <c r="BO126" s="327"/>
      <c r="BP126" s="327"/>
      <c r="BQ126" s="327"/>
      <c r="BR126" s="327"/>
      <c r="BS126" s="327"/>
      <c r="BU126" s="98"/>
      <c r="BV126" s="328"/>
      <c r="BW126" s="328"/>
      <c r="BX126" s="328"/>
      <c r="BY126" s="327"/>
      <c r="BZ126" s="327"/>
      <c r="CA126" s="327"/>
      <c r="CB126" s="327"/>
      <c r="CC126" s="327"/>
      <c r="CD126" s="327"/>
      <c r="CE126" s="327"/>
      <c r="CF126" s="327"/>
      <c r="CG126" s="327"/>
      <c r="CH126" s="327"/>
      <c r="CJ126" s="327"/>
      <c r="CK126" s="327"/>
      <c r="CL126" s="327"/>
      <c r="CM126" s="327"/>
      <c r="CN126" s="327"/>
      <c r="CO126" s="327"/>
      <c r="CP126" s="327"/>
      <c r="CQ126" s="327"/>
      <c r="CR126" s="327"/>
      <c r="CS126" s="327"/>
      <c r="CT126" s="327"/>
      <c r="CU126" s="327"/>
      <c r="CV126" s="327"/>
      <c r="CW126" s="327"/>
      <c r="CX126" s="327"/>
      <c r="CY126" s="327"/>
      <c r="CZ126" s="327"/>
      <c r="DA126" s="327"/>
      <c r="DB126" s="327"/>
      <c r="DC126" s="327"/>
      <c r="DD126" s="327"/>
      <c r="DE126" s="327"/>
      <c r="DF126" s="327"/>
      <c r="DG126" s="327"/>
      <c r="DH126" s="327"/>
      <c r="DI126" s="327"/>
      <c r="DJ126" s="327"/>
      <c r="DK126" s="327"/>
      <c r="DL126" s="327"/>
      <c r="DM126" s="327"/>
      <c r="DN126" s="327"/>
      <c r="DO126" s="327"/>
      <c r="DP126" s="327"/>
      <c r="DQ126" s="327"/>
      <c r="DR126" s="327"/>
      <c r="DS126" s="327"/>
      <c r="DT126" s="327"/>
      <c r="DU126" s="327"/>
      <c r="DV126" s="327"/>
      <c r="DW126" s="327"/>
      <c r="DX126" s="327"/>
      <c r="DY126" s="327"/>
      <c r="DZ126" s="327"/>
      <c r="EA126" s="327"/>
      <c r="EB126" s="327"/>
      <c r="EC126" s="327"/>
      <c r="ED126" s="327"/>
      <c r="EE126" s="327"/>
      <c r="EF126" s="327"/>
      <c r="EG126" s="327"/>
      <c r="EH126" s="327"/>
      <c r="EI126" s="327"/>
      <c r="EJ126" s="327"/>
    </row>
    <row r="127" spans="1:144" hidden="1">
      <c r="B127" s="337" t="s">
        <v>228</v>
      </c>
      <c r="C127" s="160" t="str">
        <f>_xlfn.IFNA(VLOOKUP($B127,Classificatietabel!$B$6:$I$91,C$7,FALSE),"")</f>
        <v/>
      </c>
      <c r="D127" s="160" t="str">
        <f>_xlfn.IFNA(VLOOKUP($B127,Classificatietabel!$B$6:$I$91,D$7,FALSE),"")</f>
        <v/>
      </c>
      <c r="E127" s="119" t="str">
        <f>IF(AND(D127="laag",$D$3=1),0,_xlfn.IFNA(IF(VLOOKUP($B127,Classificatietabel!$B$6:$H$91,$E$5,FALSE)="Ja",1,0),""))</f>
        <v/>
      </c>
      <c r="F127" s="163"/>
      <c r="G127" s="326" t="e">
        <f>IF(Plananalyse!G127=1,VLOOKUP(G$5,Kruistabel!$B$6:$F$9,MATCH($C127,Kruistabel!$C$5:$F$5,0)+1,FALSE)+MIN(Kruistabel!$C$15,IF($D127="Ja",Kruistabel!$C$13,0)+IF(G$6="Ja",Kruistabel!$C$14,0)),"")</f>
        <v>#N/A</v>
      </c>
      <c r="H127" s="326" t="e">
        <f>IF(Plananalyse!H127=1,VLOOKUP(H$5,Kruistabel!$B$6:$F$9,MATCH($C127,Kruistabel!$C$5:$F$5,0)+1,FALSE)+MIN(Kruistabel!$C$15,IF($D127="Ja",Kruistabel!$C$13,0)+IF(H$6="Ja",Kruistabel!$C$14,0)),"")</f>
        <v>#N/A</v>
      </c>
      <c r="I127" s="326" t="e">
        <f>IF(Plananalyse!I127=1,VLOOKUP(I$5,Kruistabel!$B$6:$F$9,MATCH($C127,Kruistabel!$C$5:$F$5,0)+1,FALSE)+MIN(Kruistabel!$C$15,IF($D127="Ja",Kruistabel!$C$13,0)+IF(I$6="Ja",Kruistabel!$C$14,0)),"")</f>
        <v>#N/A</v>
      </c>
      <c r="J127" s="326" t="e">
        <f>IF(Plananalyse!J127=1,VLOOKUP(J$5,Kruistabel!$B$6:$F$9,MATCH($C127,Kruistabel!$C$5:$F$5,0)+1,FALSE)+MIN(Kruistabel!$C$15,IF($D127="Ja",Kruistabel!$C$13,0)+IF(J$6="Ja",Kruistabel!$C$14,0)),"")</f>
        <v>#N/A</v>
      </c>
      <c r="K127" s="326" t="e">
        <f>IF(Plananalyse!K127=1,VLOOKUP(K$5,Kruistabel!$B$6:$F$9,MATCH($C127,Kruistabel!$C$5:$F$5,0)+1,FALSE)+MIN(Kruistabel!$C$15,IF($D127="Ja",Kruistabel!$C$13,0)+IF(K$6="Ja",Kruistabel!$C$14,0)),"")</f>
        <v>#N/A</v>
      </c>
      <c r="L127" s="326" t="e">
        <f>IF(Plananalyse!L127=1,VLOOKUP(L$5,Kruistabel!$B$6:$F$9,MATCH($C127,Kruistabel!$C$5:$F$5,0)+1,FALSE)+MIN(Kruistabel!$C$15,IF($D127="Ja",Kruistabel!$C$13,0)+IF(L$6="Ja",Kruistabel!$C$14,0)),"")</f>
        <v>#N/A</v>
      </c>
      <c r="M127" s="326" t="e">
        <f>IF(Plananalyse!M127=1,VLOOKUP(M$5,Kruistabel!$B$6:$F$9,MATCH($C127,Kruistabel!$C$5:$F$5,0)+1,FALSE)+MIN(Kruistabel!$C$15,IF($D127="Ja",Kruistabel!$C$13,0)+IF(M$6="Ja",Kruistabel!$C$14,0)),"")</f>
        <v>#N/A</v>
      </c>
      <c r="N127" s="326" t="e">
        <f>IF(Plananalyse!N127=1,VLOOKUP(N$5,Kruistabel!$B$6:$F$9,MATCH($C127,Kruistabel!$C$5:$F$5,0)+1,FALSE)+MIN(Kruistabel!$C$15,IF($D127="Ja",Kruistabel!$C$13,0)+IF(N$6="Ja",Kruistabel!$C$14,0)),"")</f>
        <v>#N/A</v>
      </c>
      <c r="O127" s="326" t="e">
        <f>IF(Plananalyse!O127=1,VLOOKUP(O$5,Kruistabel!$B$6:$F$9,MATCH($C127,Kruistabel!$C$5:$F$5,0)+1,FALSE)+MIN(Kruistabel!$C$15,IF($D127="Ja",Kruistabel!$C$13,0)+IF(O$6="Ja",Kruistabel!$C$14,0)),"")</f>
        <v>#N/A</v>
      </c>
      <c r="P127" s="326" t="e">
        <f>IF(Plananalyse!P127=1,VLOOKUP(P$5,Kruistabel!$B$6:$F$9,MATCH($C127,Kruistabel!$C$5:$F$5,0)+1,FALSE)+MIN(Kruistabel!$C$15,IF($D127="Ja",Kruistabel!$C$13,0)+IF(P$6="Ja",Kruistabel!$C$14,0)),"")</f>
        <v>#N/A</v>
      </c>
      <c r="Q127" s="326" t="e">
        <f>IF(Plananalyse!Q127=1,VLOOKUP(Q$5,Kruistabel!$B$6:$F$9,MATCH($C127,Kruistabel!$C$5:$F$5,0)+1,FALSE)+MIN(Kruistabel!$C$15,IF($D127="Ja",Kruistabel!$C$13,0)+IF(Q$6="Ja",Kruistabel!$C$14,0)),"")</f>
        <v>#N/A</v>
      </c>
      <c r="R127" s="326" t="e">
        <f>IF(Plananalyse!R127=1,VLOOKUP(R$5,Kruistabel!$B$6:$F$9,MATCH($C127,Kruistabel!$C$5:$F$5,0)+1,FALSE)+MIN(Kruistabel!$C$15,IF($D127="Ja",Kruistabel!$C$13,0)+IF(R$6="Ja",Kruistabel!$C$14,0)),"")</f>
        <v>#N/A</v>
      </c>
      <c r="S127" s="326" t="e">
        <f>IF(Plananalyse!S127=1,VLOOKUP(S$5,Kruistabel!$B$6:$F$9,MATCH($C127,Kruistabel!$C$5:$F$5,0)+1,FALSE)+MIN(Kruistabel!$C$15,IF($D127="Ja",Kruistabel!$C$13,0)+IF(S$6="Ja",Kruistabel!$C$14,0)),"")</f>
        <v>#N/A</v>
      </c>
      <c r="T127" s="326" t="e">
        <f>IF(Plananalyse!T127=1,VLOOKUP(T$5,Kruistabel!$B$6:$F$9,MATCH($C127,Kruistabel!$C$5:$F$5,0)+1,FALSE)+MIN(Kruistabel!$C$15,IF($D127="Ja",Kruistabel!$C$13,0)+IF(T$6="Ja",Kruistabel!$C$14,0)),"")</f>
        <v>#N/A</v>
      </c>
      <c r="U127" s="326" t="e">
        <f>IF(Plananalyse!U127=1,VLOOKUP(U$5,Kruistabel!$B$6:$F$9,MATCH($C127,Kruistabel!$C$5:$F$5,0)+1,FALSE)+MIN(Kruistabel!$C$15,IF($D127="Ja",Kruistabel!$C$13,0)+IF(U$6="Ja",Kruistabel!$C$14,0)),"")</f>
        <v>#N/A</v>
      </c>
      <c r="V127" s="326" t="e">
        <f>IF(Plananalyse!V127=1,VLOOKUP(V$5,Kruistabel!$B$6:$F$9,MATCH($C127,Kruistabel!$C$5:$F$5,0)+1,FALSE)+MIN(Kruistabel!$C$15,IF($D127="Ja",Kruistabel!$C$13,0)+IF(V$6="Ja",Kruistabel!$C$14,0)),"")</f>
        <v>#N/A</v>
      </c>
      <c r="W127" s="326" t="e">
        <f>IF(Plananalyse!W127=1,VLOOKUP(W$5,Kruistabel!$B$6:$F$9,MATCH($C127,Kruistabel!$C$5:$F$5,0)+1,FALSE)+MIN(Kruistabel!$C$15,IF($D127="Ja",Kruistabel!$C$13,0)+IF(W$6="Ja",Kruistabel!$C$14,0)),"")</f>
        <v>#N/A</v>
      </c>
      <c r="X127" s="326" t="e">
        <f>IF(Plananalyse!X127=1,VLOOKUP(X$5,Kruistabel!$B$6:$F$9,MATCH($C127,Kruistabel!$C$5:$F$5,0)+1,FALSE)+MIN(Kruistabel!$C$15,IF($D127="Ja",Kruistabel!$C$13,0)+IF(X$6="Ja",Kruistabel!$C$14,0)),"")</f>
        <v>#N/A</v>
      </c>
      <c r="Y127" s="326" t="e">
        <f>IF(Plananalyse!Y127=1,VLOOKUP(Y$5,Kruistabel!$B$6:$F$9,MATCH($C127,Kruistabel!$C$5:$F$5,0)+1,FALSE)+MIN(Kruistabel!$C$15,IF($D127="Ja",Kruistabel!$C$13,0)+IF(Y$6="Ja",Kruistabel!$C$14,0)),"")</f>
        <v>#N/A</v>
      </c>
      <c r="Z127" s="326" t="e">
        <f>IF(Plananalyse!Z127=1,VLOOKUP(Z$5,Kruistabel!$B$6:$F$9,MATCH($C127,Kruistabel!$C$5:$F$5,0)+1,FALSE)+MIN(Kruistabel!$C$15,IF($D127="Ja",Kruistabel!$C$13,0)+IF(Z$6="Ja",Kruistabel!$C$14,0)),"")</f>
        <v>#N/A</v>
      </c>
      <c r="AA127" s="326" t="e">
        <f>IF(Plananalyse!AA127=1,VLOOKUP(AA$5,Kruistabel!$B$6:$F$9,MATCH($C127,Kruistabel!$C$5:$F$5,0)+1,FALSE)+MIN(Kruistabel!$C$15,IF($D127="Ja",Kruistabel!$C$13,0)+IF(AA$6="Ja",Kruistabel!$C$14,0)),"")</f>
        <v>#N/A</v>
      </c>
      <c r="AB127" s="326" t="e">
        <f>IF(Plananalyse!AB127=1,VLOOKUP(AB$5,Kruistabel!$B$6:$F$9,MATCH($C127,Kruistabel!$C$5:$F$5,0)+1,FALSE)+MIN(Kruistabel!$C$15,IF($D127="Ja",Kruistabel!$C$13,0)+IF(AB$6="Ja",Kruistabel!$C$14,0)),"")</f>
        <v>#N/A</v>
      </c>
      <c r="AC127" s="326" t="e">
        <f>IF(Plananalyse!AC127=1,VLOOKUP(AC$5,Kruistabel!$B$6:$F$9,MATCH($C127,Kruistabel!$C$5:$F$5,0)+1,FALSE)+MIN(Kruistabel!$C$15,IF($D127="Ja",Kruistabel!$C$13,0)+IF(AC$6="Ja",Kruistabel!$C$14,0)),"")</f>
        <v>#N/A</v>
      </c>
      <c r="AD127" s="326" t="e">
        <f>IF(Plananalyse!AD127=1,VLOOKUP(AD$5,Kruistabel!$B$6:$F$9,MATCH($C127,Kruistabel!$C$5:$F$5,0)+1,FALSE)+MIN(Kruistabel!$C$15,IF($D127="Ja",Kruistabel!$C$13,0)+IF(AD$6="Ja",Kruistabel!$C$14,0)),"")</f>
        <v>#N/A</v>
      </c>
      <c r="AE127" s="326" t="e">
        <f>IF(Plananalyse!AE127=1,VLOOKUP(AE$5,Kruistabel!$B$6:$F$9,MATCH($C127,Kruistabel!$C$5:$F$5,0)+1,FALSE)+MIN(Kruistabel!$C$15,IF($D127="Ja",Kruistabel!$C$13,0)+IF(AE$6="Ja",Kruistabel!$C$14,0)),"")</f>
        <v>#N/A</v>
      </c>
      <c r="AF127" s="326" t="e">
        <f>IF(Plananalyse!AF127=1,VLOOKUP(AF$5,Kruistabel!$B$6:$F$9,MATCH($C127,Kruistabel!$C$5:$F$5,0)+1,FALSE)+MIN(Kruistabel!$C$15,IF($D127="Ja",Kruistabel!$C$13,0)+IF(AF$6="Ja",Kruistabel!$C$14,0)),"")</f>
        <v>#N/A</v>
      </c>
      <c r="AG127" s="326" t="e">
        <f>IF(Plananalyse!AG127=1,VLOOKUP(AG$5,Kruistabel!$B$6:$F$9,MATCH($C127,Kruistabel!$C$5:$F$5,0)+1,FALSE)+MIN(Kruistabel!$C$15,IF($D127="Ja",Kruistabel!$C$13,0)+IF(AG$6="Ja",Kruistabel!$C$14,0)),"")</f>
        <v>#N/A</v>
      </c>
      <c r="AH127" s="326" t="e">
        <f>IF(Plananalyse!AH127=1,VLOOKUP(AH$5,Kruistabel!$B$6:$F$9,MATCH($C127,Kruistabel!$C$5:$F$5,0)+1,FALSE)+MIN(Kruistabel!$C$15,IF($D127="Ja",Kruistabel!$C$13,0)+IF(AH$6="Ja",Kruistabel!$C$14,0)),"")</f>
        <v>#N/A</v>
      </c>
      <c r="AI127" s="326" t="e">
        <f>IF(Plananalyse!AI127=1,VLOOKUP(AI$5,Kruistabel!$B$6:$F$9,MATCH($C127,Kruistabel!$C$5:$F$5,0)+1,FALSE)+MIN(Kruistabel!$C$15,IF($D127="Ja",Kruistabel!$C$13,0)+IF(AI$6="Ja",Kruistabel!$C$14,0)),"")</f>
        <v>#N/A</v>
      </c>
      <c r="AJ127" s="326" t="e">
        <f>IF(Plananalyse!AJ127=1,VLOOKUP(AJ$5,Kruistabel!$B$6:$F$9,MATCH($C127,Kruistabel!$C$5:$F$5,0)+1,FALSE)+MIN(Kruistabel!$C$15,IF($D127="Ja",Kruistabel!$C$13,0)+IF(AJ$6="Ja",Kruistabel!$C$14,0)),"")</f>
        <v>#N/A</v>
      </c>
      <c r="AK127" s="326" t="e">
        <f>IF(Plananalyse!AK127=1,VLOOKUP(AK$5,Kruistabel!$B$6:$F$9,MATCH($C127,Kruistabel!$C$5:$F$5,0)+1,FALSE)+MIN(Kruistabel!$C$15,IF($D127="Ja",Kruistabel!$C$13,0)+IF(AK$6="Ja",Kruistabel!$C$14,0)),"")</f>
        <v>#N/A</v>
      </c>
      <c r="AL127" s="326" t="e">
        <f>IF(Plananalyse!AL127=1,VLOOKUP(AL$5,Kruistabel!$B$6:$F$9,MATCH($C127,Kruistabel!$C$5:$F$5,0)+1,FALSE)+MIN(Kruistabel!$C$15,IF($D127="Ja",Kruistabel!$C$13,0)+IF(AL$6="Ja",Kruistabel!$C$14,0)),"")</f>
        <v>#N/A</v>
      </c>
      <c r="AM127" s="326" t="e">
        <f>IF(Plananalyse!AM127=1,VLOOKUP(AM$5,Kruistabel!$B$6:$F$9,MATCH($C127,Kruistabel!$C$5:$F$5,0)+1,FALSE)+MIN(Kruistabel!$C$15,IF($D127="Ja",Kruistabel!$C$13,0)+IF(AM$6="Ja",Kruistabel!$C$14,0)),"")</f>
        <v>#N/A</v>
      </c>
      <c r="AN127" s="327"/>
      <c r="AO127" s="326" t="e">
        <f>IF(Plananalyse!AO127=1,VLOOKUP(AO$5,Kruistabel!$B$6:$F$9,MATCH($C127,Kruistabel!$C$5:$F$5,0)+1,FALSE)+MIN(Kruistabel!$C$15,IF($D127="Ja",Kruistabel!$C$13,0)+IF(AO$6="Ja",Kruistabel!$C$14,0)),"")</f>
        <v>#N/A</v>
      </c>
      <c r="AP127" s="326" t="e">
        <f>IF(Plananalyse!AP127=1,VLOOKUP(AP$5,Kruistabel!$B$6:$F$9,MATCH($C127,Kruistabel!$C$5:$F$5,0)+1,FALSE)+MIN(Kruistabel!$C$15,IF($D127="Ja",Kruistabel!$C$13,0)+IF(AP$6="Ja",Kruistabel!$C$14,0)),"")</f>
        <v>#N/A</v>
      </c>
      <c r="AQ127" s="326" t="e">
        <f>IF(Plananalyse!AQ127=1,VLOOKUP(AQ$5,Kruistabel!$B$6:$F$9,MATCH($C127,Kruistabel!$C$5:$F$5,0)+1,FALSE)+MIN(Kruistabel!$C$15,IF($D127="Ja",Kruistabel!$C$13,0)+IF(AQ$6="Ja",Kruistabel!$C$14,0)),"")</f>
        <v>#N/A</v>
      </c>
      <c r="AR127" s="326" t="e">
        <f>IF(Plananalyse!AR127=1,VLOOKUP(AR$5,Kruistabel!$B$6:$F$9,MATCH($C127,Kruistabel!$C$5:$F$5,0)+1,FALSE)+MIN(Kruistabel!$C$15,IF($D127="Ja",Kruistabel!$C$13,0)+IF(AR$6="Ja",Kruistabel!$C$14,0)),"")</f>
        <v>#N/A</v>
      </c>
      <c r="AS127" s="326" t="e">
        <f>IF(Plananalyse!AS127=1,VLOOKUP(AS$5,Kruistabel!$B$6:$F$9,MATCH($C127,Kruistabel!$C$5:$F$5,0)+1,FALSE)+MIN(Kruistabel!$C$15,IF($D127="Ja",Kruistabel!$C$13,0)+IF(AS$6="Ja",Kruistabel!$C$14,0)),"")</f>
        <v>#N/A</v>
      </c>
      <c r="AT127" s="326" t="e">
        <f>IF(Plananalyse!AT127=1,VLOOKUP(AT$5,Kruistabel!$B$6:$F$9,MATCH($C127,Kruistabel!$C$5:$F$5,0)+1,FALSE)+MIN(Kruistabel!$C$15,IF($D127="Ja",Kruistabel!$C$13,0)+IF(AT$6="Ja",Kruistabel!$C$14,0)),"")</f>
        <v>#N/A</v>
      </c>
      <c r="AU127" s="326" t="e">
        <f>IF(Plananalyse!AU127=1,VLOOKUP(AU$5,Kruistabel!$B$6:$F$9,MATCH($C127,Kruistabel!$C$5:$F$5,0)+1,FALSE)+MIN(Kruistabel!$C$15,IF($D127="Ja",Kruistabel!$C$13,0)+IF(AU$6="Ja",Kruistabel!$C$14,0)),"")</f>
        <v>#N/A</v>
      </c>
      <c r="AV127" s="326" t="e">
        <f>IF(Plananalyse!AV127=1,VLOOKUP(AV$5,Kruistabel!$B$6:$F$9,MATCH($C127,Kruistabel!$C$5:$F$5,0)+1,FALSE)+MIN(Kruistabel!$C$15,IF($D127="Ja",Kruistabel!$C$13,0)+IF(AV$6="Ja",Kruistabel!$C$14,0)),"")</f>
        <v>#N/A</v>
      </c>
      <c r="AW127" s="326" t="e">
        <f>IF(Plananalyse!AW127=1,VLOOKUP(AW$5,Kruistabel!$B$6:$F$9,MATCH($C127,Kruistabel!$C$5:$F$5,0)+1,FALSE)+MIN(Kruistabel!$C$15,IF($D127="Ja",Kruistabel!$C$13,0)+IF(AW$6="Ja",Kruistabel!$C$14,0)),"")</f>
        <v>#N/A</v>
      </c>
      <c r="AX127" s="326" t="e">
        <f>IF(Plananalyse!AX127=1,VLOOKUP(AX$5,Kruistabel!$B$6:$F$9,MATCH($C127,Kruistabel!$C$5:$F$5,0)+1,FALSE)+MIN(Kruistabel!$C$15,IF($D127="Ja",Kruistabel!$C$13,0)+IF(AX$6="Ja",Kruistabel!$C$14,0)),"")</f>
        <v>#N/A</v>
      </c>
      <c r="AY127" s="327"/>
      <c r="AZ127" s="326" t="e">
        <f>IF(Plananalyse!AZ127=1,VLOOKUP(AZ$5,Kruistabel!$B$6:$F$9,MATCH($C127,Kruistabel!$C$5:$F$5,0)+1,FALSE)+MIN(Kruistabel!$C$15,IF($D127="Ja",Kruistabel!$C$13,0)+IF(AZ$6="Ja",Kruistabel!$C$14,0)),"")</f>
        <v>#N/A</v>
      </c>
      <c r="BA127" s="326" t="e">
        <f>IF(Plananalyse!BA127=1,VLOOKUP(BA$5,Kruistabel!$B$6:$F$9,MATCH($C127,Kruistabel!$C$5:$F$5,0)+1,FALSE)+MIN(Kruistabel!$C$15,IF($D127="Ja",Kruistabel!$C$13,0)+IF(BA$6="Ja",Kruistabel!$C$14,0)),"")</f>
        <v>#N/A</v>
      </c>
      <c r="BB127" s="326" t="e">
        <f>IF(Plananalyse!BB127=1,VLOOKUP(BB$5,Kruistabel!$B$6:$F$9,MATCH($C127,Kruistabel!$C$5:$F$5,0)+1,FALSE)+MIN(Kruistabel!$C$15,IF($D127="Ja",Kruistabel!$C$13,0)+IF(BB$6="Ja",Kruistabel!$C$14,0)),"")</f>
        <v>#N/A</v>
      </c>
      <c r="BC127" s="326" t="e">
        <f>IF(Plananalyse!BC127=1,VLOOKUP(BC$5,Kruistabel!$B$6:$F$9,MATCH($C127,Kruistabel!$C$5:$F$5,0)+1,FALSE)+MIN(Kruistabel!$C$15,IF($D127="Ja",Kruistabel!$C$13,0)+IF(BC$6="Ja",Kruistabel!$C$14,0)),"")</f>
        <v>#N/A</v>
      </c>
      <c r="BD127" s="326" t="e">
        <f>IF(Plananalyse!BD127=1,VLOOKUP(BD$5,Kruistabel!$B$6:$F$9,MATCH($C127,Kruistabel!$C$5:$F$5,0)+1,FALSE)+MIN(Kruistabel!$C$15,IF($D127="Ja",Kruistabel!$C$13,0)+IF(BD$6="Ja",Kruistabel!$C$14,0)),"")</f>
        <v>#N/A</v>
      </c>
      <c r="BE127" s="326" t="e">
        <f>IF(Plananalyse!BE127=1,VLOOKUP(BE$5,Kruistabel!$B$6:$F$9,MATCH($C127,Kruistabel!$C$5:$F$5,0)+1,FALSE)+MIN(Kruistabel!$C$15,IF($D127="Ja",Kruistabel!$C$13,0)+IF(BE$6="Ja",Kruistabel!$C$14,0)),"")</f>
        <v>#N/A</v>
      </c>
      <c r="BF127" s="326" t="e">
        <f>IF(Plananalyse!BF127=1,VLOOKUP(BF$5,Kruistabel!$B$6:$F$9,MATCH($C127,Kruistabel!$C$5:$F$5,0)+1,FALSE)+MIN(Kruistabel!$C$15,IF($D127="Ja",Kruistabel!$C$13,0)+IF(BF$6="Ja",Kruistabel!$C$14,0)),"")</f>
        <v>#N/A</v>
      </c>
      <c r="BG127" s="326" t="e">
        <f>IF(Plananalyse!BG127=1,VLOOKUP(BG$5,Kruistabel!$B$6:$F$9,MATCH($C127,Kruistabel!$C$5:$F$5,0)+1,FALSE)+MIN(Kruistabel!$C$15,IF($D127="Ja",Kruistabel!$C$13,0)+IF(BG$6="Ja",Kruistabel!$C$14,0)),"")</f>
        <v>#N/A</v>
      </c>
      <c r="BH127" s="326" t="e">
        <f>IF(Plananalyse!BH127=1,VLOOKUP(BH$5,Kruistabel!$B$6:$F$9,MATCH($C127,Kruistabel!$C$5:$F$5,0)+1,FALSE)+MIN(Kruistabel!$C$15,IF($D127="Ja",Kruistabel!$C$13,0)+IF(BH$6="Ja",Kruistabel!$C$14,0)),"")</f>
        <v>#N/A</v>
      </c>
      <c r="BI127" s="327"/>
      <c r="BJ127" s="326" t="e">
        <f>IF(Plananalyse!BJ127=1,VLOOKUP(BJ$5,Kruistabel!$B$6:$F$9,MATCH($C127,Kruistabel!$C$5:$F$5,0)+1,FALSE)+MIN(Kruistabel!$C$15,IF($D127="Ja",Kruistabel!$C$13,0)+IF(BJ$6="Ja",Kruistabel!$C$14,0)),"")</f>
        <v>#N/A</v>
      </c>
      <c r="BK127" s="326" t="e">
        <f>IF(Plananalyse!BK127=1,VLOOKUP(BK$5,Kruistabel!$B$6:$F$9,MATCH($C127,Kruistabel!$C$5:$F$5,0)+1,FALSE)+MIN(Kruistabel!$C$15,IF($D127="Ja",Kruistabel!$C$13,0)+IF(BK$6="Ja",Kruistabel!$C$14,0)),"")</f>
        <v>#N/A</v>
      </c>
      <c r="BL127" s="326" t="e">
        <f>IF(Plananalyse!BL127=1,VLOOKUP(BL$5,Kruistabel!$B$6:$F$9,MATCH($C127,Kruistabel!$C$5:$F$5,0)+1,FALSE)+MIN(Kruistabel!$C$15,IF($D127="Ja",Kruistabel!$C$13,0)+IF(BL$6="Ja",Kruistabel!$C$14,0)),"")</f>
        <v>#N/A</v>
      </c>
      <c r="BM127" s="326" t="e">
        <f>IF(Plananalyse!BM127=1,VLOOKUP(BM$5,Kruistabel!$B$6:$F$9,MATCH($C127,Kruistabel!$C$5:$F$5,0)+1,FALSE)+MIN(Kruistabel!$C$15,IF($D127="Ja",Kruistabel!$C$13,0)+IF(BM$6="Ja",Kruistabel!$C$14,0)),"")</f>
        <v>#N/A</v>
      </c>
      <c r="BN127" s="326" t="e">
        <f>IF(Plananalyse!BN127=1,VLOOKUP(BN$5,Kruistabel!$B$6:$F$9,MATCH($C127,Kruistabel!$C$5:$F$5,0)+1,FALSE)+MIN(Kruistabel!$C$15,IF($D127="Ja",Kruistabel!$C$13,0)+IF(BN$6="Ja",Kruistabel!$C$14,0)),"")</f>
        <v>#N/A</v>
      </c>
      <c r="BO127" s="326" t="e">
        <f>IF(Plananalyse!BO127=1,VLOOKUP(BO$5,Kruistabel!$B$6:$F$9,MATCH($C127,Kruistabel!$C$5:$F$5,0)+1,FALSE)+MIN(Kruistabel!$C$15,IF($D127="Ja",Kruistabel!$C$13,0)+IF(BO$6="Ja",Kruistabel!$C$14,0)),"")</f>
        <v>#N/A</v>
      </c>
      <c r="BP127" s="326" t="e">
        <f>IF(Plananalyse!BP127=1,VLOOKUP(BP$5,Kruistabel!$B$6:$F$9,MATCH($C127,Kruistabel!$C$5:$F$5,0)+1,FALSE)+MIN(Kruistabel!$C$15,IF($D127="Ja",Kruistabel!$C$13,0)+IF(BP$6="Ja",Kruistabel!$C$14,0)),"")</f>
        <v>#N/A</v>
      </c>
      <c r="BQ127" s="326" t="e">
        <f>IF(Plananalyse!BQ127=1,VLOOKUP(BQ$5,Kruistabel!$B$6:$F$9,MATCH($C127,Kruistabel!$C$5:$F$5,0)+1,FALSE)+MIN(Kruistabel!$C$15,IF($D127="Ja",Kruistabel!$C$13,0)+IF(BQ$6="Ja",Kruistabel!$C$14,0)),"")</f>
        <v>#N/A</v>
      </c>
      <c r="BR127" s="326" t="e">
        <f>IF(Plananalyse!BR127=1,VLOOKUP(BR$5,Kruistabel!$B$6:$F$9,MATCH($C127,Kruistabel!$C$5:$F$5,0)+1,FALSE)+MIN(Kruistabel!$C$15,IF($D127="Ja",Kruistabel!$C$13,0)+IF(BR$6="Ja",Kruistabel!$C$14,0)),"")</f>
        <v>#REF!</v>
      </c>
      <c r="BS127" s="326" t="e">
        <f>IF(Plananalyse!BS127=1,VLOOKUP(BS$5,Kruistabel!$B$6:$F$9,MATCH($C127,Kruistabel!$C$5:$F$5,0)+1,FALSE)+MIN(Kruistabel!$C$15,IF($D127="Ja",Kruistabel!$C$13,0)+IF(BS$6="Ja",Kruistabel!$C$14,0)),"")</f>
        <v>#REF!</v>
      </c>
      <c r="BT127" s="65"/>
      <c r="BU127" s="231" t="e">
        <f>IF(Plananalyse!BU127=1,VLOOKUP(BU$5,Kruistabel!$B$6:$F$9,MATCH($C127,Kruistabel!$C$5:$F$5,0)+1,FALSE)+MIN(Kruistabel!$C$15,IF($D127="Ja",Kruistabel!$C$13,0)+IF(BU$6="Ja",Kruistabel!$C$14,0)),"")</f>
        <v>#N/A</v>
      </c>
      <c r="BV127" s="326" t="e">
        <f>IF(Plananalyse!BV127=1,VLOOKUP(BV$5,Kruistabel!$B$6:$F$9,MATCH($C127,Kruistabel!$C$5:$F$5,0)+1,FALSE)+MIN(Kruistabel!$C$15,IF($D127="Ja",Kruistabel!$C$13,0)+IF(BV$6="Ja",Kruistabel!$C$14,0)),"")</f>
        <v>#N/A</v>
      </c>
      <c r="BW127" s="326" t="e">
        <f>IF(Plananalyse!BW127=1,VLOOKUP(BW$5,Kruistabel!$B$6:$F$9,MATCH($C127,Kruistabel!$C$5:$F$5,0)+1,FALSE)+MIN(Kruistabel!$C$15,IF($D127="Ja",Kruistabel!$C$13,0)+IF(BW$6="Ja",Kruistabel!$C$14,0)),"")</f>
        <v>#N/A</v>
      </c>
      <c r="BX127" s="326" t="e">
        <f>IF(Plananalyse!BX127=1,VLOOKUP(BX$5,Kruistabel!$B$6:$F$9,MATCH($C127,Kruistabel!$C$5:$F$5,0)+1,FALSE)+MIN(Kruistabel!$C$15,IF($D127="Ja",Kruistabel!$C$13,0)+IF(BX$6="Ja",Kruistabel!$C$14,0)),"")</f>
        <v>#N/A</v>
      </c>
      <c r="BY127" s="327"/>
      <c r="BZ127" s="326" t="e">
        <f>IF(Plananalyse!BZ127=1,VLOOKUP(BZ$5,Kruistabel!$B$6:$F$9,MATCH($C127,Kruistabel!$C$5:$F$5,0)+1,FALSE)+MIN(Kruistabel!$C$15,IF($D127="Ja",Kruistabel!$C$13,0)+IF(BZ$6="Ja",Kruistabel!$C$14,0)),"")</f>
        <v>#N/A</v>
      </c>
      <c r="CA127" s="326" t="e">
        <f>IF(Plananalyse!CA127=1,VLOOKUP(CA$5,Kruistabel!$B$6:$F$9,MATCH($C127,Kruistabel!$C$5:$F$5,0)+1,FALSE)+MIN(Kruistabel!$C$15,IF($D127="Ja",Kruistabel!$C$13,0)+IF(CA$6="Ja",Kruistabel!$C$14,0)),"")</f>
        <v>#N/A</v>
      </c>
      <c r="CB127" s="326" t="e">
        <f>IF(Plananalyse!CB127=1,VLOOKUP(CB$5,Kruistabel!$B$6:$F$9,MATCH($C127,Kruistabel!$C$5:$F$5,0)+1,FALSE)+MIN(Kruistabel!$C$15,IF($D127="Ja",Kruistabel!$C$13,0)+IF(CB$6="Ja",Kruistabel!$C$14,0)),"")</f>
        <v>#N/A</v>
      </c>
      <c r="CC127" s="326" t="e">
        <f>IF(Plananalyse!CC127=1,VLOOKUP(CC$5,Kruistabel!$B$6:$F$9,MATCH($C127,Kruistabel!$C$5:$F$5,0)+1,FALSE)+MIN(Kruistabel!$C$15,IF($D127="Ja",Kruistabel!$C$13,0)+IF(CC$6="Ja",Kruistabel!$C$14,0)),"")</f>
        <v>#N/A</v>
      </c>
      <c r="CD127" s="326" t="e">
        <f>IF(Plananalyse!CD127=1,VLOOKUP(CD$5,Kruistabel!$B$6:$F$9,MATCH($C127,Kruistabel!$C$5:$F$5,0)+1,FALSE)+MIN(Kruistabel!$C$15,IF($D127="Ja",Kruistabel!$C$13,0)+IF(CD$6="Ja",Kruistabel!$C$14,0)),"")</f>
        <v>#N/A</v>
      </c>
      <c r="CE127" s="326" t="e">
        <f>IF(Plananalyse!CE127=1,VLOOKUP(CE$5,Kruistabel!$B$6:$F$9,MATCH($C127,Kruistabel!$C$5:$F$5,0)+1,FALSE)+MIN(Kruistabel!$C$15,IF($D127="Ja",Kruistabel!$C$13,0)+IF(CE$6="Ja",Kruistabel!$C$14,0)),"")</f>
        <v>#N/A</v>
      </c>
      <c r="CF127" s="326" t="e">
        <f>IF(Plananalyse!CF127=1,VLOOKUP(CF$5,Kruistabel!$B$6:$F$9,MATCH($C127,Kruistabel!$C$5:$F$5,0)+1,FALSE)+MIN(Kruistabel!$C$15,IF($D127="Ja",Kruistabel!$C$13,0)+IF(CF$6="Ja",Kruistabel!$C$14,0)),"")</f>
        <v>#N/A</v>
      </c>
      <c r="CG127" s="326" t="e">
        <f>IF(Plananalyse!CG127=1,VLOOKUP(CG$5,Kruistabel!$B$6:$F$9,MATCH($C127,Kruistabel!$C$5:$F$5,0)+1,FALSE)+MIN(Kruistabel!$C$15,IF($D127="Ja",Kruistabel!$C$13,0)+IF(CG$6="Ja",Kruistabel!$C$14,0)),"")</f>
        <v>#REF!</v>
      </c>
      <c r="CH127" s="326" t="e">
        <f>IF(Plananalyse!CH127=1,VLOOKUP(CH$5,Kruistabel!$B$6:$F$9,MATCH($C127,Kruistabel!$C$5:$F$5,0)+1,FALSE)+MIN(Kruistabel!$C$15,IF($D127="Ja",Kruistabel!$C$13,0)+IF(CH$6="Ja",Kruistabel!$C$14,0)),"")</f>
        <v>#REF!</v>
      </c>
      <c r="CI127" s="65"/>
      <c r="CJ127" s="326" t="e">
        <f>IF(Plananalyse!CJ127=1,VLOOKUP(CJ$5,Kruistabel!$B$6:$F$9,MATCH($C127,Kruistabel!$C$5:$F$5,0)+1,FALSE)+MIN(Kruistabel!$C$15,IF($D127="Ja",Kruistabel!$C$13,0)+IF(CJ$6="Ja",Kruistabel!$C$14,0)),"")</f>
        <v>#N/A</v>
      </c>
      <c r="CK127" s="326" t="e">
        <f>IF(Plananalyse!CK127=1,VLOOKUP(CK$5,Kruistabel!$B$6:$F$9,MATCH($C127,Kruistabel!$C$5:$F$5,0)+1,FALSE)+MIN(Kruistabel!$C$15,IF($D127="Ja",Kruistabel!$C$13,0)+IF(CK$6="Ja",Kruistabel!$C$14,0)),"")</f>
        <v>#N/A</v>
      </c>
      <c r="CL127" s="326" t="e">
        <f>IF(Plananalyse!CL127=1,VLOOKUP(CL$5,Kruistabel!$B$6:$F$9,MATCH($C127,Kruistabel!$C$5:$F$5,0)+1,FALSE)+MIN(Kruistabel!$C$15,IF($D127="Ja",Kruistabel!$C$13,0)+IF(CL$6="Ja",Kruistabel!$C$14,0)),"")</f>
        <v>#N/A</v>
      </c>
      <c r="CM127" s="326" t="e">
        <f>IF(Plananalyse!CM127=1,VLOOKUP(CM$5,Kruistabel!$B$6:$F$9,MATCH($C127,Kruistabel!$C$5:$F$5,0)+1,FALSE)+MIN(Kruistabel!$C$15,IF($D127="Ja",Kruistabel!$C$13,0)+IF(CM$6="Ja",Kruistabel!$C$14,0)),"")</f>
        <v>#N/A</v>
      </c>
      <c r="CN127" s="326" t="e">
        <f>IF(Plananalyse!CN127=1,VLOOKUP(CN$5,Kruistabel!$B$6:$F$9,MATCH($C127,Kruistabel!$C$5:$F$5,0)+1,FALSE)+MIN(Kruistabel!$C$15,IF($D127="Ja",Kruistabel!$C$13,0)+IF(CN$6="Ja",Kruistabel!$C$14,0)),"")</f>
        <v>#N/A</v>
      </c>
      <c r="CO127" s="326" t="e">
        <f>IF(Plananalyse!CO127=1,VLOOKUP(CO$5,Kruistabel!$B$6:$F$9,MATCH($C127,Kruistabel!$C$5:$F$5,0)+1,FALSE)+MIN(Kruistabel!$C$15,IF($D127="Ja",Kruistabel!$C$13,0)+IF(CO$6="Ja",Kruistabel!$C$14,0)),"")</f>
        <v>#N/A</v>
      </c>
      <c r="CP127" s="326" t="e">
        <f>IF(Plananalyse!CP127=1,VLOOKUP(CP$5,Kruistabel!$B$6:$F$9,MATCH($C127,Kruistabel!$C$5:$F$5,0)+1,FALSE)+MIN(Kruistabel!$C$15,IF($D127="Ja",Kruistabel!$C$13,0)+IF(CP$6="Ja",Kruistabel!$C$14,0)),"")</f>
        <v>#N/A</v>
      </c>
      <c r="CQ127" s="326" t="e">
        <f>IF(Plananalyse!CQ127=1,VLOOKUP(CQ$5,Kruistabel!$B$6:$F$9,MATCH($C127,Kruistabel!$C$5:$F$5,0)+1,FALSE)+MIN(Kruistabel!$C$15,IF($D127="Ja",Kruistabel!$C$13,0)+IF(CQ$6="Ja",Kruistabel!$C$14,0)),"")</f>
        <v>#N/A</v>
      </c>
      <c r="CR127" s="326" t="e">
        <f>IF(Plananalyse!CR127=1,VLOOKUP(CR$5,Kruistabel!$B$6:$F$9,MATCH($C127,Kruistabel!$C$5:$F$5,0)+1,FALSE)+MIN(Kruistabel!$C$15,IF($D127="Ja",Kruistabel!$C$13,0)+IF(CR$6="Ja",Kruistabel!$C$14,0)),"")</f>
        <v>#N/A</v>
      </c>
      <c r="CS127" s="326" t="e">
        <f>IF(Plananalyse!CS127=1,VLOOKUP(CS$5,Kruistabel!$B$6:$F$9,MATCH($C127,Kruistabel!$C$5:$F$5,0)+1,FALSE)+MIN(Kruistabel!$C$15,IF($D127="Ja",Kruistabel!$C$13,0)+IF(CS$6="Ja",Kruistabel!$C$14,0)),"")</f>
        <v>#N/A</v>
      </c>
      <c r="CT127" s="326" t="e">
        <f>IF(Plananalyse!CT127=1,VLOOKUP(CT$5,Kruistabel!$B$6:$F$9,MATCH($C127,Kruistabel!$C$5:$F$5,0)+1,FALSE)+MIN(Kruistabel!$C$15,IF($D127="Ja",Kruistabel!$C$13,0)+IF(CT$6="Ja",Kruistabel!$C$14,0)),"")</f>
        <v>#N/A</v>
      </c>
      <c r="CU127" s="326" t="e">
        <f>IF(Plananalyse!CU127=1,VLOOKUP(CU$5,Kruistabel!$B$6:$F$9,MATCH($C127,Kruistabel!$C$5:$F$5,0)+1,FALSE)+MIN(Kruistabel!$C$15,IF($D127="Ja",Kruistabel!$C$13,0)+IF(CU$6="Ja",Kruistabel!$C$14,0)),"")</f>
        <v>#N/A</v>
      </c>
      <c r="CV127" s="326" t="e">
        <f>IF(Plananalyse!CV127=1,VLOOKUP(CV$5,Kruistabel!$B$6:$F$9,MATCH($C127,Kruistabel!$C$5:$F$5,0)+1,FALSE)+MIN(Kruistabel!$C$15,IF($D127="Ja",Kruistabel!$C$13,0)+IF(CV$6="Ja",Kruistabel!$C$14,0)),"")</f>
        <v>#N/A</v>
      </c>
      <c r="CW127" s="326" t="e">
        <f>IF(Plananalyse!CW127=1,VLOOKUP(CW$5,Kruistabel!$B$6:$F$9,MATCH($C127,Kruistabel!$C$5:$F$5,0)+1,FALSE)+MIN(Kruistabel!$C$15,IF($D127="Ja",Kruistabel!$C$13,0)+IF(CW$6="Ja",Kruistabel!$C$14,0)),"")</f>
        <v>#N/A</v>
      </c>
      <c r="CX127" s="326" t="e">
        <f>IF(Plananalyse!CX127=1,VLOOKUP(CX$5,Kruistabel!$B$6:$F$9,MATCH($C127,Kruistabel!$C$5:$F$5,0)+1,FALSE)+MIN(Kruistabel!$C$15,IF($D127="Ja",Kruistabel!$C$13,0)+IF(CX$6="Ja",Kruistabel!$C$14,0)),"")</f>
        <v>#N/A</v>
      </c>
      <c r="CY127" s="326" t="e">
        <f>IF(Plananalyse!CY127=1,VLOOKUP(CY$5,Kruistabel!$B$6:$F$9,MATCH($C127,Kruistabel!$C$5:$F$5,0)+1,FALSE)+MIN(Kruistabel!$C$15,IF($D127="Ja",Kruistabel!$C$13,0)+IF(CY$6="Ja",Kruistabel!$C$14,0)),"")</f>
        <v>#N/A</v>
      </c>
      <c r="CZ127" s="326" t="e">
        <f>IF(Plananalyse!CZ127=1,VLOOKUP(CZ$5,Kruistabel!$B$6:$F$9,MATCH($C127,Kruistabel!$C$5:$F$5,0)+1,FALSE)+MIN(Kruistabel!$C$15,IF($D127="Ja",Kruistabel!$C$13,0)+IF(CZ$6="Ja",Kruistabel!$C$14,0)),"")</f>
        <v>#N/A</v>
      </c>
      <c r="DA127" s="326" t="e">
        <f>IF(Plananalyse!DA127=1,VLOOKUP(DA$5,Kruistabel!$B$6:$F$9,MATCH($C127,Kruistabel!$C$5:$F$5,0)+1,FALSE)+MIN(Kruistabel!$C$15,IF($D127="Ja",Kruistabel!$C$13,0)+IF(DA$6="Ja",Kruistabel!$C$14,0)),"")</f>
        <v>#N/A</v>
      </c>
      <c r="DB127" s="326" t="e">
        <f>IF(Plananalyse!DB127=1,VLOOKUP(DB$5,Kruistabel!$B$6:$F$9,MATCH($C127,Kruistabel!$C$5:$F$5,0)+1,FALSE)+MIN(Kruistabel!$C$15,IF($D127="Ja",Kruistabel!$C$13,0)+IF(DB$6="Ja",Kruistabel!$C$14,0)),"")</f>
        <v>#N/A</v>
      </c>
      <c r="DC127" s="326" t="e">
        <f>IF(Plananalyse!DC127=1,VLOOKUP(DC$5,Kruistabel!$B$6:$F$9,MATCH($C127,Kruistabel!$C$5:$F$5,0)+1,FALSE)+MIN(Kruistabel!$C$15,IF($D127="Ja",Kruistabel!$C$13,0)+IF(DC$6="Ja",Kruistabel!$C$14,0)),"")</f>
        <v>#N/A</v>
      </c>
      <c r="DD127" s="327"/>
      <c r="DE127" s="326" t="e">
        <f>IF(Plananalyse!DE127=1,VLOOKUP(DE$5,Kruistabel!$B$6:$F$9,MATCH($C127,Kruistabel!$C$5:$F$5,0)+1,FALSE)+MIN(Kruistabel!$C$15,IF($D127="Ja",Kruistabel!$C$13,0)+IF(DE$6="Ja",Kruistabel!$C$14,0)),"")</f>
        <v>#N/A</v>
      </c>
      <c r="DF127" s="326" t="e">
        <f>IF(Plananalyse!DF127=1,VLOOKUP(DF$5,Kruistabel!$B$6:$F$9,MATCH($C127,Kruistabel!$C$5:$F$5,0)+1,FALSE)+MIN(Kruistabel!$C$15,IF($D127="Ja",Kruistabel!$C$13,0)+IF(DF$6="Ja",Kruistabel!$C$14,0)),"")</f>
        <v>#N/A</v>
      </c>
      <c r="DG127" s="326" t="e">
        <f>IF(Plananalyse!DG127=1,VLOOKUP(DG$5,Kruistabel!$B$6:$F$9,MATCH($C127,Kruistabel!$C$5:$F$5,0)+1,FALSE)+MIN(Kruistabel!$C$15,IF($D127="Ja",Kruistabel!$C$13,0)+IF(DG$6="Ja",Kruistabel!$C$14,0)),"")</f>
        <v>#N/A</v>
      </c>
      <c r="DH127" s="326" t="e">
        <f>IF(Plananalyse!DH127=1,VLOOKUP(DH$5,Kruistabel!$B$6:$F$9,MATCH($C127,Kruistabel!$C$5:$F$5,0)+1,FALSE)+MIN(Kruistabel!$C$15,IF($D127="Ja",Kruistabel!$C$13,0)+IF(DH$6="Ja",Kruistabel!$C$14,0)),"")</f>
        <v>#N/A</v>
      </c>
      <c r="DI127" s="326" t="e">
        <f>IF(Plananalyse!DI127=1,VLOOKUP(DI$5,Kruistabel!$B$6:$F$9,MATCH($C127,Kruistabel!$C$5:$F$5,0)+1,FALSE)+MIN(Kruistabel!$C$15,IF($D127="Ja",Kruistabel!$C$13,0)+IF(DI$6="Ja",Kruistabel!$C$14,0)),"")</f>
        <v>#N/A</v>
      </c>
      <c r="DJ127" s="326" t="e">
        <f>IF(Plananalyse!DJ127=1,VLOOKUP(DJ$5,Kruistabel!$B$6:$F$9,MATCH($C127,Kruistabel!$C$5:$F$5,0)+1,FALSE)+MIN(Kruistabel!$C$15,IF($D127="Ja",Kruistabel!$C$13,0)+IF(DJ$6="Ja",Kruistabel!$C$14,0)),"")</f>
        <v>#N/A</v>
      </c>
      <c r="DK127" s="326" t="e">
        <f>IF(Plananalyse!DK127=1,VLOOKUP(DK$5,Kruistabel!$B$6:$F$9,MATCH($C127,Kruistabel!$C$5:$F$5,0)+1,FALSE)+MIN(Kruistabel!$C$15,IF($D127="Ja",Kruistabel!$C$13,0)+IF(DK$6="Ja",Kruistabel!$C$14,0)),"")</f>
        <v>#REF!</v>
      </c>
      <c r="DL127" s="326" t="e">
        <f>IF(Plananalyse!DL127=1,VLOOKUP(DL$5,Kruistabel!$B$6:$F$9,MATCH($C127,Kruistabel!$C$5:$F$5,0)+1,FALSE)+MIN(Kruistabel!$C$15,IF($D127="Ja",Kruistabel!$C$13,0)+IF(DL$6="Ja",Kruistabel!$C$14,0)),"")</f>
        <v>#REF!</v>
      </c>
      <c r="DM127" s="327"/>
      <c r="DN127" s="326" t="e">
        <f>IF(Plananalyse!DN127=1,VLOOKUP(DN$5,Kruistabel!$B$6:$F$9,MATCH($C127,Kruistabel!$C$5:$F$5,0)+1,FALSE)+MIN(Kruistabel!$C$15,IF($D127="Ja",Kruistabel!$C$13,0)+IF(DN$6="Ja",Kruistabel!$C$14,0)),"")</f>
        <v>#N/A</v>
      </c>
      <c r="DO127" s="326" t="e">
        <f ca="1">IF(Plananalyse!DO127=1,VLOOKUP(DO$5,Kruistabel!$B$6:$F$9,MATCH($C127,Kruistabel!$C$5:$F$5,0)+1,FALSE)+MIN(Kruistabel!$C$15,IF($D127="Ja",Kruistabel!$C$13,0)+IF(DO$6="Ja",Kruistabel!$C$14,0)),"")</f>
        <v>#N/A</v>
      </c>
      <c r="DP127" s="326" t="e">
        <f ca="1">IF(Plananalyse!DP127=1,VLOOKUP(DP$5,Kruistabel!$B$6:$F$9,MATCH($C127,Kruistabel!$C$5:$F$5,0)+1,FALSE)+MIN(Kruistabel!$C$15,IF($D127="Ja",Kruistabel!$C$13,0)+IF(DP$6="Ja",Kruistabel!$C$14,0)),"")</f>
        <v>#N/A</v>
      </c>
      <c r="DQ127" s="326" t="e">
        <f ca="1">IF(Plananalyse!DQ127=1,VLOOKUP(DQ$5,Kruistabel!$B$6:$F$9,MATCH($C127,Kruistabel!$C$5:$F$5,0)+1,FALSE)+MIN(Kruistabel!$C$15,IF($D127="Ja",Kruistabel!$C$13,0)+IF(DQ$6="Ja",Kruistabel!$C$14,0)),"")</f>
        <v>#N/A</v>
      </c>
      <c r="DR127" s="326" t="e">
        <f ca="1">IF(Plananalyse!DR127=1,VLOOKUP(DR$5,Kruistabel!$B$6:$F$9,MATCH($C127,Kruistabel!$C$5:$F$5,0)+1,FALSE)+MIN(Kruistabel!$C$15,IF($D127="Ja",Kruistabel!$C$13,0)+IF(DR$6="Ja",Kruistabel!$C$14,0)),"")</f>
        <v>#N/A</v>
      </c>
      <c r="DS127" s="326" t="e">
        <f ca="1">IF(Plananalyse!DS127=1,VLOOKUP(DS$5,Kruistabel!$B$6:$F$9,MATCH($C127,Kruistabel!$C$5:$F$5,0)+1,FALSE)+MIN(Kruistabel!$C$15,IF($D127="Ja",Kruistabel!$C$13,0)+IF(DS$6="Ja",Kruistabel!$C$14,0)),"")</f>
        <v>#N/A</v>
      </c>
      <c r="DT127" s="326" t="e">
        <f ca="1">IF(Plananalyse!DT127=1,VLOOKUP(DT$5,Kruistabel!$B$6:$F$9,MATCH($C127,Kruistabel!$C$5:$F$5,0)+1,FALSE)+MIN(Kruistabel!$C$15,IF($D127="Ja",Kruistabel!$C$13,0)+IF(DT$6="Ja",Kruistabel!$C$14,0)),"")</f>
        <v>#N/A</v>
      </c>
      <c r="DU127" s="326" t="e">
        <f ca="1">IF(Plananalyse!DU127=1,VLOOKUP(DU$5,Kruistabel!$B$6:$F$9,MATCH($C127,Kruistabel!$C$5:$F$5,0)+1,FALSE)+MIN(Kruistabel!$C$15,IF($D127="Ja",Kruistabel!$C$13,0)+IF(DU$6="Ja",Kruistabel!$C$14,0)),"")</f>
        <v>#N/A</v>
      </c>
      <c r="DV127" s="326" t="e">
        <f ca="1">IF(Plananalyse!DV127=1,VLOOKUP(DV$5,Kruistabel!$B$6:$F$9,MATCH($C127,Kruistabel!$C$5:$F$5,0)+1,FALSE)+MIN(Kruistabel!$C$15,IF($D127="Ja",Kruistabel!$C$13,0)+IF(DV$6="Ja",Kruistabel!$C$14,0)),"")</f>
        <v>#N/A</v>
      </c>
      <c r="DW127" s="326" t="e">
        <f ca="1">IF(Plananalyse!DW127=1,VLOOKUP(DW$5,Kruistabel!$B$6:$F$9,MATCH($C127,Kruistabel!$C$5:$F$5,0)+1,FALSE)+MIN(Kruistabel!$C$15,IF($D127="Ja",Kruistabel!$C$13,0)+IF(DW$6="Ja",Kruistabel!$C$14,0)),"")</f>
        <v>#REF!</v>
      </c>
      <c r="DX127" s="326" t="e">
        <f ca="1">IF(Plananalyse!DX127=1,VLOOKUP(DX$5,Kruistabel!$B$6:$F$9,MATCH($C127,Kruistabel!$C$5:$F$5,0)+1,FALSE)+MIN(Kruistabel!$C$15,IF($D127="Ja",Kruistabel!$C$13,0)+IF(DX$6="Ja",Kruistabel!$C$14,0)),"")</f>
        <v>#REF!</v>
      </c>
      <c r="DY127" s="327"/>
      <c r="DZ127" s="326" t="e">
        <f ca="1">IF(Plananalyse!DZ127=1,VLOOKUP(DZ$5,Kruistabel!$B$6:$F$9,MATCH($C127,Kruistabel!$C$5:$F$5,0)+1,FALSE)+MIN(Kruistabel!$C$15,IF($D127="Ja",Kruistabel!$C$13,0)+IF(DZ$6="Ja",Kruistabel!$C$14,0)),"")</f>
        <v>#N/A</v>
      </c>
      <c r="EA127" s="326" t="e">
        <f ca="1">IF(Plananalyse!EA127=1,VLOOKUP(EA$5,Kruistabel!$B$6:$F$9,MATCH($C127,Kruistabel!$C$5:$F$5,0)+1,FALSE)+MIN(Kruistabel!$C$15,IF($D127="Ja",Kruistabel!$C$13,0)+IF(EA$6="Ja",Kruistabel!$C$14,0)),"")</f>
        <v>#N/A</v>
      </c>
      <c r="EB127" s="326" t="e">
        <f ca="1">IF(Plananalyse!EB127=1,VLOOKUP(EB$5,Kruistabel!$B$6:$F$9,MATCH($C127,Kruistabel!$C$5:$F$5,0)+1,FALSE)+MIN(Kruistabel!$C$15,IF($D127="Ja",Kruistabel!$C$13,0)+IF(EB$6="Ja",Kruistabel!$C$14,0)),"")</f>
        <v>#REF!</v>
      </c>
      <c r="EC127" s="326" t="e">
        <f ca="1">IF(Plananalyse!EC127=1,VLOOKUP(EC$5,Kruistabel!$B$6:$F$9,MATCH($C127,Kruistabel!$C$5:$F$5,0)+1,FALSE)+MIN(Kruistabel!$C$15,IF($D127="Ja",Kruistabel!$C$13,0)+IF(EC$6="Ja",Kruistabel!$C$14,0)),"")</f>
        <v>#REF!</v>
      </c>
      <c r="ED127" s="327"/>
      <c r="EE127" s="326" t="e">
        <f ca="1">IF(Plananalyse!EE127=1,VLOOKUP(EE$5,Kruistabel!$B$6:$F$9,MATCH($C127,Kruistabel!$C$5:$F$5,0)+1,FALSE)+MIN(Kruistabel!$C$15,IF($D127="Ja",Kruistabel!$C$13,0)+IF(EE$6="Ja",Kruistabel!$C$14,0)),"")</f>
        <v>#N/A</v>
      </c>
      <c r="EF127" s="326" t="e">
        <f ca="1">IF(Plananalyse!EF127=1,VLOOKUP(EF$5,Kruistabel!$B$6:$F$9,MATCH($C127,Kruistabel!$C$5:$F$5,0)+1,FALSE)+MIN(Kruistabel!$C$15,IF($D127="Ja",Kruistabel!$C$13,0)+IF(EF$6="Ja",Kruistabel!$C$14,0)),"")</f>
        <v>#N/A</v>
      </c>
      <c r="EG127" s="326" t="e">
        <f ca="1">IF(Plananalyse!EG127=1,VLOOKUP(EG$5,Kruistabel!$B$6:$F$9,MATCH($C127,Kruistabel!$C$5:$F$5,0)+1,FALSE)+MIN(Kruistabel!$C$15,IF($D127="Ja",Kruistabel!$C$13,0)+IF(EG$6="Ja",Kruistabel!$C$14,0)),"")</f>
        <v>#N/A</v>
      </c>
      <c r="EH127" s="326" t="e">
        <f ca="1">IF(Plananalyse!EH127=1,VLOOKUP(EH$5,Kruistabel!$B$6:$F$9,MATCH($C127,Kruistabel!$C$5:$F$5,0)+1,FALSE)+MIN(Kruistabel!$C$15,IF($D127="Ja",Kruistabel!$C$13,0)+IF(EH$6="Ja",Kruistabel!$C$14,0)),"")</f>
        <v>#REF!</v>
      </c>
      <c r="EI127" s="326" t="e">
        <f ca="1">IF(Plananalyse!EI127=1,VLOOKUP(EI$5,Kruistabel!$B$6:$F$9,MATCH($C127,Kruistabel!$C$5:$F$5,0)+1,FALSE)+MIN(Kruistabel!$C$15,IF($D127="Ja",Kruistabel!$C$13,0)+IF(EI$6="Ja",Kruistabel!$C$14,0)),"")</f>
        <v>#REF!</v>
      </c>
      <c r="EJ127" s="331" t="str">
        <f>IF(Plananalyse!EJ127=1,VLOOKUP(EJ$5,Kruistabel!$B$6:$F$9,MATCH($C127,Kruistabel!$C$5:$F$5,0)+1,FALSE)+MIN(Kruistabel!$C$15,IF($D127="Ja",Kruistabel!$C$13,0)+IF(EJ$6="Ja",Kruistabel!$C$14,0)),"")</f>
        <v/>
      </c>
      <c r="EK127" s="164"/>
      <c r="EL127" s="164"/>
      <c r="EM127" s="164"/>
      <c r="EN127" s="164"/>
    </row>
    <row r="128" spans="1:144" hidden="1">
      <c r="B128" s="337" t="s">
        <v>231</v>
      </c>
      <c r="C128" s="160" t="str">
        <f>_xlfn.IFNA(VLOOKUP($B128,Classificatietabel!$B$6:$I$91,C$7,FALSE),"")</f>
        <v/>
      </c>
      <c r="D128" s="160" t="str">
        <f>_xlfn.IFNA(VLOOKUP($B128,Classificatietabel!$B$6:$I$91,D$7,FALSE),"")</f>
        <v/>
      </c>
      <c r="E128" s="119" t="str">
        <f>IF(AND(D128="laag",$D$3=1),0,_xlfn.IFNA(IF(VLOOKUP($B128,Classificatietabel!$B$6:$H$91,$E$5,FALSE)="Ja",1,0),""))</f>
        <v/>
      </c>
      <c r="F128" s="163"/>
      <c r="G128" s="326" t="e">
        <f>IF(Plananalyse!G128=1,VLOOKUP(G$5,Kruistabel!$B$6:$F$9,MATCH($C128,Kruistabel!$C$5:$F$5,0)+1,FALSE)+MIN(Kruistabel!$C$15,IF($D128="Ja",Kruistabel!$C$13,0)+IF(G$6="Ja",Kruistabel!$C$14,0)),"")</f>
        <v>#N/A</v>
      </c>
      <c r="H128" s="326" t="e">
        <f>IF(Plananalyse!H128=1,VLOOKUP(H$5,Kruistabel!$B$6:$F$9,MATCH($C128,Kruistabel!$C$5:$F$5,0)+1,FALSE)+MIN(Kruistabel!$C$15,IF($D128="Ja",Kruistabel!$C$13,0)+IF(H$6="Ja",Kruistabel!$C$14,0)),"")</f>
        <v>#N/A</v>
      </c>
      <c r="I128" s="326" t="e">
        <f>IF(Plananalyse!I128=1,VLOOKUP(I$5,Kruistabel!$B$6:$F$9,MATCH($C128,Kruistabel!$C$5:$F$5,0)+1,FALSE)+MIN(Kruistabel!$C$15,IF($D128="Ja",Kruistabel!$C$13,0)+IF(I$6="Ja",Kruistabel!$C$14,0)),"")</f>
        <v>#N/A</v>
      </c>
      <c r="J128" s="326" t="e">
        <f>IF(Plananalyse!J128=1,VLOOKUP(J$5,Kruistabel!$B$6:$F$9,MATCH($C128,Kruistabel!$C$5:$F$5,0)+1,FALSE)+MIN(Kruistabel!$C$15,IF($D128="Ja",Kruistabel!$C$13,0)+IF(J$6="Ja",Kruistabel!$C$14,0)),"")</f>
        <v>#N/A</v>
      </c>
      <c r="K128" s="326" t="e">
        <f>IF(Plananalyse!K128=1,VLOOKUP(K$5,Kruistabel!$B$6:$F$9,MATCH($C128,Kruistabel!$C$5:$F$5,0)+1,FALSE)+MIN(Kruistabel!$C$15,IF($D128="Ja",Kruistabel!$C$13,0)+IF(K$6="Ja",Kruistabel!$C$14,0)),"")</f>
        <v>#N/A</v>
      </c>
      <c r="L128" s="326" t="e">
        <f>IF(Plananalyse!L128=1,VLOOKUP(L$5,Kruistabel!$B$6:$F$9,MATCH($C128,Kruistabel!$C$5:$F$5,0)+1,FALSE)+MIN(Kruistabel!$C$15,IF($D128="Ja",Kruistabel!$C$13,0)+IF(L$6="Ja",Kruistabel!$C$14,0)),"")</f>
        <v>#N/A</v>
      </c>
      <c r="M128" s="326" t="e">
        <f>IF(Plananalyse!M128=1,VLOOKUP(M$5,Kruistabel!$B$6:$F$9,MATCH($C128,Kruistabel!$C$5:$F$5,0)+1,FALSE)+MIN(Kruistabel!$C$15,IF($D128="Ja",Kruistabel!$C$13,0)+IF(M$6="Ja",Kruistabel!$C$14,0)),"")</f>
        <v>#N/A</v>
      </c>
      <c r="N128" s="326" t="e">
        <f>IF(Plananalyse!N128=1,VLOOKUP(N$5,Kruistabel!$B$6:$F$9,MATCH($C128,Kruistabel!$C$5:$F$5,0)+1,FALSE)+MIN(Kruistabel!$C$15,IF($D128="Ja",Kruistabel!$C$13,0)+IF(N$6="Ja",Kruistabel!$C$14,0)),"")</f>
        <v>#N/A</v>
      </c>
      <c r="O128" s="326" t="e">
        <f>IF(Plananalyse!O128=1,VLOOKUP(O$5,Kruistabel!$B$6:$F$9,MATCH($C128,Kruistabel!$C$5:$F$5,0)+1,FALSE)+MIN(Kruistabel!$C$15,IF($D128="Ja",Kruistabel!$C$13,0)+IF(O$6="Ja",Kruistabel!$C$14,0)),"")</f>
        <v>#N/A</v>
      </c>
      <c r="P128" s="326" t="e">
        <f>IF(Plananalyse!P128=1,VLOOKUP(P$5,Kruistabel!$B$6:$F$9,MATCH($C128,Kruistabel!$C$5:$F$5,0)+1,FALSE)+MIN(Kruistabel!$C$15,IF($D128="Ja",Kruistabel!$C$13,0)+IF(P$6="Ja",Kruistabel!$C$14,0)),"")</f>
        <v>#N/A</v>
      </c>
      <c r="Q128" s="326" t="e">
        <f>IF(Plananalyse!Q128=1,VLOOKUP(Q$5,Kruistabel!$B$6:$F$9,MATCH($C128,Kruistabel!$C$5:$F$5,0)+1,FALSE)+MIN(Kruistabel!$C$15,IF($D128="Ja",Kruistabel!$C$13,0)+IF(Q$6="Ja",Kruistabel!$C$14,0)),"")</f>
        <v>#N/A</v>
      </c>
      <c r="R128" s="326" t="e">
        <f>IF(Plananalyse!R128=1,VLOOKUP(R$5,Kruistabel!$B$6:$F$9,MATCH($C128,Kruistabel!$C$5:$F$5,0)+1,FALSE)+MIN(Kruistabel!$C$15,IF($D128="Ja",Kruistabel!$C$13,0)+IF(R$6="Ja",Kruistabel!$C$14,0)),"")</f>
        <v>#N/A</v>
      </c>
      <c r="S128" s="326" t="e">
        <f>IF(Plananalyse!S128=1,VLOOKUP(S$5,Kruistabel!$B$6:$F$9,MATCH($C128,Kruistabel!$C$5:$F$5,0)+1,FALSE)+MIN(Kruistabel!$C$15,IF($D128="Ja",Kruistabel!$C$13,0)+IF(S$6="Ja",Kruistabel!$C$14,0)),"")</f>
        <v>#N/A</v>
      </c>
      <c r="T128" s="326" t="e">
        <f>IF(Plananalyse!T128=1,VLOOKUP(T$5,Kruistabel!$B$6:$F$9,MATCH($C128,Kruistabel!$C$5:$F$5,0)+1,FALSE)+MIN(Kruistabel!$C$15,IF($D128="Ja",Kruistabel!$C$13,0)+IF(T$6="Ja",Kruistabel!$C$14,0)),"")</f>
        <v>#N/A</v>
      </c>
      <c r="U128" s="326" t="e">
        <f>IF(Plananalyse!U128=1,VLOOKUP(U$5,Kruistabel!$B$6:$F$9,MATCH($C128,Kruistabel!$C$5:$F$5,0)+1,FALSE)+MIN(Kruistabel!$C$15,IF($D128="Ja",Kruistabel!$C$13,0)+IF(U$6="Ja",Kruistabel!$C$14,0)),"")</f>
        <v>#N/A</v>
      </c>
      <c r="V128" s="326" t="e">
        <f>IF(Plananalyse!V128=1,VLOOKUP(V$5,Kruistabel!$B$6:$F$9,MATCH($C128,Kruistabel!$C$5:$F$5,0)+1,FALSE)+MIN(Kruistabel!$C$15,IF($D128="Ja",Kruistabel!$C$13,0)+IF(V$6="Ja",Kruistabel!$C$14,0)),"")</f>
        <v>#N/A</v>
      </c>
      <c r="W128" s="326" t="e">
        <f>IF(Plananalyse!W128=1,VLOOKUP(W$5,Kruistabel!$B$6:$F$9,MATCH($C128,Kruistabel!$C$5:$F$5,0)+1,FALSE)+MIN(Kruistabel!$C$15,IF($D128="Ja",Kruistabel!$C$13,0)+IF(W$6="Ja",Kruistabel!$C$14,0)),"")</f>
        <v>#N/A</v>
      </c>
      <c r="X128" s="326" t="e">
        <f>IF(Plananalyse!X128=1,VLOOKUP(X$5,Kruistabel!$B$6:$F$9,MATCH($C128,Kruistabel!$C$5:$F$5,0)+1,FALSE)+MIN(Kruistabel!$C$15,IF($D128="Ja",Kruistabel!$C$13,0)+IF(X$6="Ja",Kruistabel!$C$14,0)),"")</f>
        <v>#N/A</v>
      </c>
      <c r="Y128" s="326" t="e">
        <f>IF(Plananalyse!Y128=1,VLOOKUP(Y$5,Kruistabel!$B$6:$F$9,MATCH($C128,Kruistabel!$C$5:$F$5,0)+1,FALSE)+MIN(Kruistabel!$C$15,IF($D128="Ja",Kruistabel!$C$13,0)+IF(Y$6="Ja",Kruistabel!$C$14,0)),"")</f>
        <v>#N/A</v>
      </c>
      <c r="Z128" s="326" t="e">
        <f>IF(Plananalyse!Z128=1,VLOOKUP(Z$5,Kruistabel!$B$6:$F$9,MATCH($C128,Kruistabel!$C$5:$F$5,0)+1,FALSE)+MIN(Kruistabel!$C$15,IF($D128="Ja",Kruistabel!$C$13,0)+IF(Z$6="Ja",Kruistabel!$C$14,0)),"")</f>
        <v>#N/A</v>
      </c>
      <c r="AA128" s="326" t="e">
        <f>IF(Plananalyse!AA128=1,VLOOKUP(AA$5,Kruistabel!$B$6:$F$9,MATCH($C128,Kruistabel!$C$5:$F$5,0)+1,FALSE)+MIN(Kruistabel!$C$15,IF($D128="Ja",Kruistabel!$C$13,0)+IF(AA$6="Ja",Kruistabel!$C$14,0)),"")</f>
        <v>#N/A</v>
      </c>
      <c r="AB128" s="326" t="e">
        <f>IF(Plananalyse!AB128=1,VLOOKUP(AB$5,Kruistabel!$B$6:$F$9,MATCH($C128,Kruistabel!$C$5:$F$5,0)+1,FALSE)+MIN(Kruistabel!$C$15,IF($D128="Ja",Kruistabel!$C$13,0)+IF(AB$6="Ja",Kruistabel!$C$14,0)),"")</f>
        <v>#N/A</v>
      </c>
      <c r="AC128" s="326" t="e">
        <f>IF(Plananalyse!AC128=1,VLOOKUP(AC$5,Kruistabel!$B$6:$F$9,MATCH($C128,Kruistabel!$C$5:$F$5,0)+1,FALSE)+MIN(Kruistabel!$C$15,IF($D128="Ja",Kruistabel!$C$13,0)+IF(AC$6="Ja",Kruistabel!$C$14,0)),"")</f>
        <v>#N/A</v>
      </c>
      <c r="AD128" s="326" t="e">
        <f>IF(Plananalyse!AD128=1,VLOOKUP(AD$5,Kruistabel!$B$6:$F$9,MATCH($C128,Kruistabel!$C$5:$F$5,0)+1,FALSE)+MIN(Kruistabel!$C$15,IF($D128="Ja",Kruistabel!$C$13,0)+IF(AD$6="Ja",Kruistabel!$C$14,0)),"")</f>
        <v>#N/A</v>
      </c>
      <c r="AE128" s="326" t="e">
        <f>IF(Plananalyse!AE128=1,VLOOKUP(AE$5,Kruistabel!$B$6:$F$9,MATCH($C128,Kruistabel!$C$5:$F$5,0)+1,FALSE)+MIN(Kruistabel!$C$15,IF($D128="Ja",Kruistabel!$C$13,0)+IF(AE$6="Ja",Kruistabel!$C$14,0)),"")</f>
        <v>#N/A</v>
      </c>
      <c r="AF128" s="326" t="e">
        <f>IF(Plananalyse!AF128=1,VLOOKUP(AF$5,Kruistabel!$B$6:$F$9,MATCH($C128,Kruistabel!$C$5:$F$5,0)+1,FALSE)+MIN(Kruistabel!$C$15,IF($D128="Ja",Kruistabel!$C$13,0)+IF(AF$6="Ja",Kruistabel!$C$14,0)),"")</f>
        <v>#N/A</v>
      </c>
      <c r="AG128" s="326" t="e">
        <f>IF(Plananalyse!AG128=1,VLOOKUP(AG$5,Kruistabel!$B$6:$F$9,MATCH($C128,Kruistabel!$C$5:$F$5,0)+1,FALSE)+MIN(Kruistabel!$C$15,IF($D128="Ja",Kruistabel!$C$13,0)+IF(AG$6="Ja",Kruistabel!$C$14,0)),"")</f>
        <v>#N/A</v>
      </c>
      <c r="AH128" s="326" t="e">
        <f>IF(Plananalyse!AH128=1,VLOOKUP(AH$5,Kruistabel!$B$6:$F$9,MATCH($C128,Kruistabel!$C$5:$F$5,0)+1,FALSE)+MIN(Kruistabel!$C$15,IF($D128="Ja",Kruistabel!$C$13,0)+IF(AH$6="Ja",Kruistabel!$C$14,0)),"")</f>
        <v>#N/A</v>
      </c>
      <c r="AI128" s="326" t="e">
        <f>IF(Plananalyse!AI128=1,VLOOKUP(AI$5,Kruistabel!$B$6:$F$9,MATCH($C128,Kruistabel!$C$5:$F$5,0)+1,FALSE)+MIN(Kruistabel!$C$15,IF($D128="Ja",Kruistabel!$C$13,0)+IF(AI$6="Ja",Kruistabel!$C$14,0)),"")</f>
        <v>#N/A</v>
      </c>
      <c r="AJ128" s="326" t="e">
        <f>IF(Plananalyse!AJ128=1,VLOOKUP(AJ$5,Kruistabel!$B$6:$F$9,MATCH($C128,Kruistabel!$C$5:$F$5,0)+1,FALSE)+MIN(Kruistabel!$C$15,IF($D128="Ja",Kruistabel!$C$13,0)+IF(AJ$6="Ja",Kruistabel!$C$14,0)),"")</f>
        <v>#N/A</v>
      </c>
      <c r="AK128" s="326" t="e">
        <f>IF(Plananalyse!AK128=1,VLOOKUP(AK$5,Kruistabel!$B$6:$F$9,MATCH($C128,Kruistabel!$C$5:$F$5,0)+1,FALSE)+MIN(Kruistabel!$C$15,IF($D128="Ja",Kruistabel!$C$13,0)+IF(AK$6="Ja",Kruistabel!$C$14,0)),"")</f>
        <v>#N/A</v>
      </c>
      <c r="AL128" s="326" t="e">
        <f>IF(Plananalyse!AL128=1,VLOOKUP(AL$5,Kruistabel!$B$6:$F$9,MATCH($C128,Kruistabel!$C$5:$F$5,0)+1,FALSE)+MIN(Kruistabel!$C$15,IF($D128="Ja",Kruistabel!$C$13,0)+IF(AL$6="Ja",Kruistabel!$C$14,0)),"")</f>
        <v>#N/A</v>
      </c>
      <c r="AM128" s="326" t="e">
        <f>IF(Plananalyse!AM128=1,VLOOKUP(AM$5,Kruistabel!$B$6:$F$9,MATCH($C128,Kruistabel!$C$5:$F$5,0)+1,FALSE)+MIN(Kruistabel!$C$15,IF($D128="Ja",Kruistabel!$C$13,0)+IF(AM$6="Ja",Kruistabel!$C$14,0)),"")</f>
        <v>#N/A</v>
      </c>
      <c r="AN128" s="327"/>
      <c r="AO128" s="326" t="e">
        <f>IF(Plananalyse!AO128=1,VLOOKUP(AO$5,Kruistabel!$B$6:$F$9,MATCH($C128,Kruistabel!$C$5:$F$5,0)+1,FALSE)+MIN(Kruistabel!$C$15,IF($D128="Ja",Kruistabel!$C$13,0)+IF(AO$6="Ja",Kruistabel!$C$14,0)),"")</f>
        <v>#N/A</v>
      </c>
      <c r="AP128" s="326" t="e">
        <f>IF(Plananalyse!AP128=1,VLOOKUP(AP$5,Kruistabel!$B$6:$F$9,MATCH($C128,Kruistabel!$C$5:$F$5,0)+1,FALSE)+MIN(Kruistabel!$C$15,IF($D128="Ja",Kruistabel!$C$13,0)+IF(AP$6="Ja",Kruistabel!$C$14,0)),"")</f>
        <v>#N/A</v>
      </c>
      <c r="AQ128" s="326" t="e">
        <f>IF(Plananalyse!AQ128=1,VLOOKUP(AQ$5,Kruistabel!$B$6:$F$9,MATCH($C128,Kruistabel!$C$5:$F$5,0)+1,FALSE)+MIN(Kruistabel!$C$15,IF($D128="Ja",Kruistabel!$C$13,0)+IF(AQ$6="Ja",Kruistabel!$C$14,0)),"")</f>
        <v>#N/A</v>
      </c>
      <c r="AR128" s="326" t="e">
        <f>IF(Plananalyse!AR128=1,VLOOKUP(AR$5,Kruistabel!$B$6:$F$9,MATCH($C128,Kruistabel!$C$5:$F$5,0)+1,FALSE)+MIN(Kruistabel!$C$15,IF($D128="Ja",Kruistabel!$C$13,0)+IF(AR$6="Ja",Kruistabel!$C$14,0)),"")</f>
        <v>#N/A</v>
      </c>
      <c r="AS128" s="326" t="e">
        <f>IF(Plananalyse!AS128=1,VLOOKUP(AS$5,Kruistabel!$B$6:$F$9,MATCH($C128,Kruistabel!$C$5:$F$5,0)+1,FALSE)+MIN(Kruistabel!$C$15,IF($D128="Ja",Kruistabel!$C$13,0)+IF(AS$6="Ja",Kruistabel!$C$14,0)),"")</f>
        <v>#N/A</v>
      </c>
      <c r="AT128" s="326" t="e">
        <f>IF(Plananalyse!AT128=1,VLOOKUP(AT$5,Kruistabel!$B$6:$F$9,MATCH($C128,Kruistabel!$C$5:$F$5,0)+1,FALSE)+MIN(Kruistabel!$C$15,IF($D128="Ja",Kruistabel!$C$13,0)+IF(AT$6="Ja",Kruistabel!$C$14,0)),"")</f>
        <v>#N/A</v>
      </c>
      <c r="AU128" s="326" t="e">
        <f>IF(Plananalyse!AU128=1,VLOOKUP(AU$5,Kruistabel!$B$6:$F$9,MATCH($C128,Kruistabel!$C$5:$F$5,0)+1,FALSE)+MIN(Kruistabel!$C$15,IF($D128="Ja",Kruistabel!$C$13,0)+IF(AU$6="Ja",Kruistabel!$C$14,0)),"")</f>
        <v>#N/A</v>
      </c>
      <c r="AV128" s="326" t="e">
        <f>IF(Plananalyse!AV128=1,VLOOKUP(AV$5,Kruistabel!$B$6:$F$9,MATCH($C128,Kruistabel!$C$5:$F$5,0)+1,FALSE)+MIN(Kruistabel!$C$15,IF($D128="Ja",Kruistabel!$C$13,0)+IF(AV$6="Ja",Kruistabel!$C$14,0)),"")</f>
        <v>#N/A</v>
      </c>
      <c r="AW128" s="326" t="e">
        <f>IF(Plananalyse!AW128=1,VLOOKUP(AW$5,Kruistabel!$B$6:$F$9,MATCH($C128,Kruistabel!$C$5:$F$5,0)+1,FALSE)+MIN(Kruistabel!$C$15,IF($D128="Ja",Kruistabel!$C$13,0)+IF(AW$6="Ja",Kruistabel!$C$14,0)),"")</f>
        <v>#N/A</v>
      </c>
      <c r="AX128" s="326" t="e">
        <f>IF(Plananalyse!AX128=1,VLOOKUP(AX$5,Kruistabel!$B$6:$F$9,MATCH($C128,Kruistabel!$C$5:$F$5,0)+1,FALSE)+MIN(Kruistabel!$C$15,IF($D128="Ja",Kruistabel!$C$13,0)+IF(AX$6="Ja",Kruistabel!$C$14,0)),"")</f>
        <v>#N/A</v>
      </c>
      <c r="AY128" s="327"/>
      <c r="AZ128" s="326" t="e">
        <f>IF(Plananalyse!AZ128=1,VLOOKUP(AZ$5,Kruistabel!$B$6:$F$9,MATCH($C128,Kruistabel!$C$5:$F$5,0)+1,FALSE)+MIN(Kruistabel!$C$15,IF($D128="Ja",Kruistabel!$C$13,0)+IF(AZ$6="Ja",Kruistabel!$C$14,0)),"")</f>
        <v>#N/A</v>
      </c>
      <c r="BA128" s="326" t="e">
        <f>IF(Plananalyse!BA128=1,VLOOKUP(BA$5,Kruistabel!$B$6:$F$9,MATCH($C128,Kruistabel!$C$5:$F$5,0)+1,FALSE)+MIN(Kruistabel!$C$15,IF($D128="Ja",Kruistabel!$C$13,0)+IF(BA$6="Ja",Kruistabel!$C$14,0)),"")</f>
        <v>#N/A</v>
      </c>
      <c r="BB128" s="326" t="e">
        <f>IF(Plananalyse!BB128=1,VLOOKUP(BB$5,Kruistabel!$B$6:$F$9,MATCH($C128,Kruistabel!$C$5:$F$5,0)+1,FALSE)+MIN(Kruistabel!$C$15,IF($D128="Ja",Kruistabel!$C$13,0)+IF(BB$6="Ja",Kruistabel!$C$14,0)),"")</f>
        <v>#N/A</v>
      </c>
      <c r="BC128" s="326" t="e">
        <f>IF(Plananalyse!BC128=1,VLOOKUP(BC$5,Kruistabel!$B$6:$F$9,MATCH($C128,Kruistabel!$C$5:$F$5,0)+1,FALSE)+MIN(Kruistabel!$C$15,IF($D128="Ja",Kruistabel!$C$13,0)+IF(BC$6="Ja",Kruistabel!$C$14,0)),"")</f>
        <v>#N/A</v>
      </c>
      <c r="BD128" s="326" t="e">
        <f>IF(Plananalyse!BD128=1,VLOOKUP(BD$5,Kruistabel!$B$6:$F$9,MATCH($C128,Kruistabel!$C$5:$F$5,0)+1,FALSE)+MIN(Kruistabel!$C$15,IF($D128="Ja",Kruistabel!$C$13,0)+IF(BD$6="Ja",Kruistabel!$C$14,0)),"")</f>
        <v>#N/A</v>
      </c>
      <c r="BE128" s="326" t="e">
        <f>IF(Plananalyse!BE128=1,VLOOKUP(BE$5,Kruistabel!$B$6:$F$9,MATCH($C128,Kruistabel!$C$5:$F$5,0)+1,FALSE)+MIN(Kruistabel!$C$15,IF($D128="Ja",Kruistabel!$C$13,0)+IF(BE$6="Ja",Kruistabel!$C$14,0)),"")</f>
        <v>#N/A</v>
      </c>
      <c r="BF128" s="326" t="e">
        <f>IF(Plananalyse!BF128=1,VLOOKUP(BF$5,Kruistabel!$B$6:$F$9,MATCH($C128,Kruistabel!$C$5:$F$5,0)+1,FALSE)+MIN(Kruistabel!$C$15,IF($D128="Ja",Kruistabel!$C$13,0)+IF(BF$6="Ja",Kruistabel!$C$14,0)),"")</f>
        <v>#N/A</v>
      </c>
      <c r="BG128" s="326" t="e">
        <f>IF(Plananalyse!BG128=1,VLOOKUP(BG$5,Kruistabel!$B$6:$F$9,MATCH($C128,Kruistabel!$C$5:$F$5,0)+1,FALSE)+MIN(Kruistabel!$C$15,IF($D128="Ja",Kruistabel!$C$13,0)+IF(BG$6="Ja",Kruistabel!$C$14,0)),"")</f>
        <v>#N/A</v>
      </c>
      <c r="BH128" s="326" t="e">
        <f>IF(Plananalyse!BH128=1,VLOOKUP(BH$5,Kruistabel!$B$6:$F$9,MATCH($C128,Kruistabel!$C$5:$F$5,0)+1,FALSE)+MIN(Kruistabel!$C$15,IF($D128="Ja",Kruistabel!$C$13,0)+IF(BH$6="Ja",Kruistabel!$C$14,0)),"")</f>
        <v>#N/A</v>
      </c>
      <c r="BI128" s="327"/>
      <c r="BJ128" s="326" t="e">
        <f>IF(Plananalyse!BJ128=1,VLOOKUP(BJ$5,Kruistabel!$B$6:$F$9,MATCH($C128,Kruistabel!$C$5:$F$5,0)+1,FALSE)+MIN(Kruistabel!$C$15,IF($D128="Ja",Kruistabel!$C$13,0)+IF(BJ$6="Ja",Kruistabel!$C$14,0)),"")</f>
        <v>#N/A</v>
      </c>
      <c r="BK128" s="326" t="e">
        <f>IF(Plananalyse!BK128=1,VLOOKUP(BK$5,Kruistabel!$B$6:$F$9,MATCH($C128,Kruistabel!$C$5:$F$5,0)+1,FALSE)+MIN(Kruistabel!$C$15,IF($D128="Ja",Kruistabel!$C$13,0)+IF(BK$6="Ja",Kruistabel!$C$14,0)),"")</f>
        <v>#N/A</v>
      </c>
      <c r="BL128" s="326" t="e">
        <f>IF(Plananalyse!BL128=1,VLOOKUP(BL$5,Kruistabel!$B$6:$F$9,MATCH($C128,Kruistabel!$C$5:$F$5,0)+1,FALSE)+MIN(Kruistabel!$C$15,IF($D128="Ja",Kruistabel!$C$13,0)+IF(BL$6="Ja",Kruistabel!$C$14,0)),"")</f>
        <v>#N/A</v>
      </c>
      <c r="BM128" s="326" t="e">
        <f>IF(Plananalyse!BM128=1,VLOOKUP(BM$5,Kruistabel!$B$6:$F$9,MATCH($C128,Kruistabel!$C$5:$F$5,0)+1,FALSE)+MIN(Kruistabel!$C$15,IF($D128="Ja",Kruistabel!$C$13,0)+IF(BM$6="Ja",Kruistabel!$C$14,0)),"")</f>
        <v>#N/A</v>
      </c>
      <c r="BN128" s="326" t="e">
        <f>IF(Plananalyse!BN128=1,VLOOKUP(BN$5,Kruistabel!$B$6:$F$9,MATCH($C128,Kruistabel!$C$5:$F$5,0)+1,FALSE)+MIN(Kruistabel!$C$15,IF($D128="Ja",Kruistabel!$C$13,0)+IF(BN$6="Ja",Kruistabel!$C$14,0)),"")</f>
        <v>#N/A</v>
      </c>
      <c r="BO128" s="326" t="e">
        <f>IF(Plananalyse!BO128=1,VLOOKUP(BO$5,Kruistabel!$B$6:$F$9,MATCH($C128,Kruistabel!$C$5:$F$5,0)+1,FALSE)+MIN(Kruistabel!$C$15,IF($D128="Ja",Kruistabel!$C$13,0)+IF(BO$6="Ja",Kruistabel!$C$14,0)),"")</f>
        <v>#N/A</v>
      </c>
      <c r="BP128" s="326" t="e">
        <f>IF(Plananalyse!BP128=1,VLOOKUP(BP$5,Kruistabel!$B$6:$F$9,MATCH($C128,Kruistabel!$C$5:$F$5,0)+1,FALSE)+MIN(Kruistabel!$C$15,IF($D128="Ja",Kruistabel!$C$13,0)+IF(BP$6="Ja",Kruistabel!$C$14,0)),"")</f>
        <v>#N/A</v>
      </c>
      <c r="BQ128" s="326" t="e">
        <f>IF(Plananalyse!BQ128=1,VLOOKUP(BQ$5,Kruistabel!$B$6:$F$9,MATCH($C128,Kruistabel!$C$5:$F$5,0)+1,FALSE)+MIN(Kruistabel!$C$15,IF($D128="Ja",Kruistabel!$C$13,0)+IF(BQ$6="Ja",Kruistabel!$C$14,0)),"")</f>
        <v>#N/A</v>
      </c>
      <c r="BR128" s="326" t="e">
        <f>IF(Plananalyse!BR128=1,VLOOKUP(BR$5,Kruistabel!$B$6:$F$9,MATCH($C128,Kruistabel!$C$5:$F$5,0)+1,FALSE)+MIN(Kruistabel!$C$15,IF($D128="Ja",Kruistabel!$C$13,0)+IF(BR$6="Ja",Kruistabel!$C$14,0)),"")</f>
        <v>#REF!</v>
      </c>
      <c r="BS128" s="326" t="e">
        <f>IF(Plananalyse!BS128=1,VLOOKUP(BS$5,Kruistabel!$B$6:$F$9,MATCH($C128,Kruistabel!$C$5:$F$5,0)+1,FALSE)+MIN(Kruistabel!$C$15,IF($D128="Ja",Kruistabel!$C$13,0)+IF(BS$6="Ja",Kruistabel!$C$14,0)),"")</f>
        <v>#REF!</v>
      </c>
      <c r="BT128" s="65"/>
      <c r="BU128" s="231" t="e">
        <f>IF(Plananalyse!BU128=1,VLOOKUP(BU$5,Kruistabel!$B$6:$F$9,MATCH($C128,Kruistabel!$C$5:$F$5,0)+1,FALSE)+MIN(Kruistabel!$C$15,IF($D128="Ja",Kruistabel!$C$13,0)+IF(BU$6="Ja",Kruistabel!$C$14,0)),"")</f>
        <v>#N/A</v>
      </c>
      <c r="BV128" s="326" t="e">
        <f>IF(Plananalyse!BV128=1,VLOOKUP(BV$5,Kruistabel!$B$6:$F$9,MATCH($C128,Kruistabel!$C$5:$F$5,0)+1,FALSE)+MIN(Kruistabel!$C$15,IF($D128="Ja",Kruistabel!$C$13,0)+IF(BV$6="Ja",Kruistabel!$C$14,0)),"")</f>
        <v>#N/A</v>
      </c>
      <c r="BW128" s="326" t="e">
        <f>IF(Plananalyse!BW128=1,VLOOKUP(BW$5,Kruistabel!$B$6:$F$9,MATCH($C128,Kruistabel!$C$5:$F$5,0)+1,FALSE)+MIN(Kruistabel!$C$15,IF($D128="Ja",Kruistabel!$C$13,0)+IF(BW$6="Ja",Kruistabel!$C$14,0)),"")</f>
        <v>#N/A</v>
      </c>
      <c r="BX128" s="326" t="e">
        <f>IF(Plananalyse!BX128=1,VLOOKUP(BX$5,Kruistabel!$B$6:$F$9,MATCH($C128,Kruistabel!$C$5:$F$5,0)+1,FALSE)+MIN(Kruistabel!$C$15,IF($D128="Ja",Kruistabel!$C$13,0)+IF(BX$6="Ja",Kruistabel!$C$14,0)),"")</f>
        <v>#N/A</v>
      </c>
      <c r="BY128" s="327"/>
      <c r="BZ128" s="326" t="e">
        <f>IF(Plananalyse!BZ128=1,VLOOKUP(BZ$5,Kruistabel!$B$6:$F$9,MATCH($C128,Kruistabel!$C$5:$F$5,0)+1,FALSE)+MIN(Kruistabel!$C$15,IF($D128="Ja",Kruistabel!$C$13,0)+IF(BZ$6="Ja",Kruistabel!$C$14,0)),"")</f>
        <v>#N/A</v>
      </c>
      <c r="CA128" s="326" t="e">
        <f>IF(Plananalyse!CA128=1,VLOOKUP(CA$5,Kruistabel!$B$6:$F$9,MATCH($C128,Kruistabel!$C$5:$F$5,0)+1,FALSE)+MIN(Kruistabel!$C$15,IF($D128="Ja",Kruistabel!$C$13,0)+IF(CA$6="Ja",Kruistabel!$C$14,0)),"")</f>
        <v>#N/A</v>
      </c>
      <c r="CB128" s="326" t="e">
        <f>IF(Plananalyse!CB128=1,VLOOKUP(CB$5,Kruistabel!$B$6:$F$9,MATCH($C128,Kruistabel!$C$5:$F$5,0)+1,FALSE)+MIN(Kruistabel!$C$15,IF($D128="Ja",Kruistabel!$C$13,0)+IF(CB$6="Ja",Kruistabel!$C$14,0)),"")</f>
        <v>#N/A</v>
      </c>
      <c r="CC128" s="326" t="e">
        <f>IF(Plananalyse!CC128=1,VLOOKUP(CC$5,Kruistabel!$B$6:$F$9,MATCH($C128,Kruistabel!$C$5:$F$5,0)+1,FALSE)+MIN(Kruistabel!$C$15,IF($D128="Ja",Kruistabel!$C$13,0)+IF(CC$6="Ja",Kruistabel!$C$14,0)),"")</f>
        <v>#N/A</v>
      </c>
      <c r="CD128" s="326" t="e">
        <f>IF(Plananalyse!CD128=1,VLOOKUP(CD$5,Kruistabel!$B$6:$F$9,MATCH($C128,Kruistabel!$C$5:$F$5,0)+1,FALSE)+MIN(Kruistabel!$C$15,IF($D128="Ja",Kruistabel!$C$13,0)+IF(CD$6="Ja",Kruistabel!$C$14,0)),"")</f>
        <v>#N/A</v>
      </c>
      <c r="CE128" s="326" t="e">
        <f>IF(Plananalyse!CE128=1,VLOOKUP(CE$5,Kruistabel!$B$6:$F$9,MATCH($C128,Kruistabel!$C$5:$F$5,0)+1,FALSE)+MIN(Kruistabel!$C$15,IF($D128="Ja",Kruistabel!$C$13,0)+IF(CE$6="Ja",Kruistabel!$C$14,0)),"")</f>
        <v>#N/A</v>
      </c>
      <c r="CF128" s="326" t="e">
        <f>IF(Plananalyse!CF128=1,VLOOKUP(CF$5,Kruistabel!$B$6:$F$9,MATCH($C128,Kruistabel!$C$5:$F$5,0)+1,FALSE)+MIN(Kruistabel!$C$15,IF($D128="Ja",Kruistabel!$C$13,0)+IF(CF$6="Ja",Kruistabel!$C$14,0)),"")</f>
        <v>#N/A</v>
      </c>
      <c r="CG128" s="326" t="e">
        <f>IF(Plananalyse!CG128=1,VLOOKUP(CG$5,Kruistabel!$B$6:$F$9,MATCH($C128,Kruistabel!$C$5:$F$5,0)+1,FALSE)+MIN(Kruistabel!$C$15,IF($D128="Ja",Kruistabel!$C$13,0)+IF(CG$6="Ja",Kruistabel!$C$14,0)),"")</f>
        <v>#REF!</v>
      </c>
      <c r="CH128" s="326" t="e">
        <f>IF(Plananalyse!CH128=1,VLOOKUP(CH$5,Kruistabel!$B$6:$F$9,MATCH($C128,Kruistabel!$C$5:$F$5,0)+1,FALSE)+MIN(Kruistabel!$C$15,IF($D128="Ja",Kruistabel!$C$13,0)+IF(CH$6="Ja",Kruistabel!$C$14,0)),"")</f>
        <v>#REF!</v>
      </c>
      <c r="CI128" s="65"/>
      <c r="CJ128" s="326" t="e">
        <f>IF(Plananalyse!CJ128=1,VLOOKUP(CJ$5,Kruistabel!$B$6:$F$9,MATCH($C128,Kruistabel!$C$5:$F$5,0)+1,FALSE)+MIN(Kruistabel!$C$15,IF($D128="Ja",Kruistabel!$C$13,0)+IF(CJ$6="Ja",Kruistabel!$C$14,0)),"")</f>
        <v>#N/A</v>
      </c>
      <c r="CK128" s="326" t="e">
        <f>IF(Plananalyse!CK128=1,VLOOKUP(CK$5,Kruistabel!$B$6:$F$9,MATCH($C128,Kruistabel!$C$5:$F$5,0)+1,FALSE)+MIN(Kruistabel!$C$15,IF($D128="Ja",Kruistabel!$C$13,0)+IF(CK$6="Ja",Kruistabel!$C$14,0)),"")</f>
        <v>#N/A</v>
      </c>
      <c r="CL128" s="326" t="e">
        <f>IF(Plananalyse!CL128=1,VLOOKUP(CL$5,Kruistabel!$B$6:$F$9,MATCH($C128,Kruistabel!$C$5:$F$5,0)+1,FALSE)+MIN(Kruistabel!$C$15,IF($D128="Ja",Kruistabel!$C$13,0)+IF(CL$6="Ja",Kruistabel!$C$14,0)),"")</f>
        <v>#N/A</v>
      </c>
      <c r="CM128" s="326" t="e">
        <f>IF(Plananalyse!CM128=1,VLOOKUP(CM$5,Kruistabel!$B$6:$F$9,MATCH($C128,Kruistabel!$C$5:$F$5,0)+1,FALSE)+MIN(Kruistabel!$C$15,IF($D128="Ja",Kruistabel!$C$13,0)+IF(CM$6="Ja",Kruistabel!$C$14,0)),"")</f>
        <v>#N/A</v>
      </c>
      <c r="CN128" s="326" t="e">
        <f>IF(Plananalyse!CN128=1,VLOOKUP(CN$5,Kruistabel!$B$6:$F$9,MATCH($C128,Kruistabel!$C$5:$F$5,0)+1,FALSE)+MIN(Kruistabel!$C$15,IF($D128="Ja",Kruistabel!$C$13,0)+IF(CN$6="Ja",Kruistabel!$C$14,0)),"")</f>
        <v>#N/A</v>
      </c>
      <c r="CO128" s="326" t="e">
        <f>IF(Plananalyse!CO128=1,VLOOKUP(CO$5,Kruistabel!$B$6:$F$9,MATCH($C128,Kruistabel!$C$5:$F$5,0)+1,FALSE)+MIN(Kruistabel!$C$15,IF($D128="Ja",Kruistabel!$C$13,0)+IF(CO$6="Ja",Kruistabel!$C$14,0)),"")</f>
        <v>#N/A</v>
      </c>
      <c r="CP128" s="326" t="e">
        <f>IF(Plananalyse!CP128=1,VLOOKUP(CP$5,Kruistabel!$B$6:$F$9,MATCH($C128,Kruistabel!$C$5:$F$5,0)+1,FALSE)+MIN(Kruistabel!$C$15,IF($D128="Ja",Kruistabel!$C$13,0)+IF(CP$6="Ja",Kruistabel!$C$14,0)),"")</f>
        <v>#N/A</v>
      </c>
      <c r="CQ128" s="326" t="e">
        <f>IF(Plananalyse!CQ128=1,VLOOKUP(CQ$5,Kruistabel!$B$6:$F$9,MATCH($C128,Kruistabel!$C$5:$F$5,0)+1,FALSE)+MIN(Kruistabel!$C$15,IF($D128="Ja",Kruistabel!$C$13,0)+IF(CQ$6="Ja",Kruistabel!$C$14,0)),"")</f>
        <v>#N/A</v>
      </c>
      <c r="CR128" s="326" t="e">
        <f>IF(Plananalyse!CR128=1,VLOOKUP(CR$5,Kruistabel!$B$6:$F$9,MATCH($C128,Kruistabel!$C$5:$F$5,0)+1,FALSE)+MIN(Kruistabel!$C$15,IF($D128="Ja",Kruistabel!$C$13,0)+IF(CR$6="Ja",Kruistabel!$C$14,0)),"")</f>
        <v>#N/A</v>
      </c>
      <c r="CS128" s="326" t="e">
        <f>IF(Plananalyse!CS128=1,VLOOKUP(CS$5,Kruistabel!$B$6:$F$9,MATCH($C128,Kruistabel!$C$5:$F$5,0)+1,FALSE)+MIN(Kruistabel!$C$15,IF($D128="Ja",Kruistabel!$C$13,0)+IF(CS$6="Ja",Kruistabel!$C$14,0)),"")</f>
        <v>#N/A</v>
      </c>
      <c r="CT128" s="326" t="e">
        <f>IF(Plananalyse!CT128=1,VLOOKUP(CT$5,Kruistabel!$B$6:$F$9,MATCH($C128,Kruistabel!$C$5:$F$5,0)+1,FALSE)+MIN(Kruistabel!$C$15,IF($D128="Ja",Kruistabel!$C$13,0)+IF(CT$6="Ja",Kruistabel!$C$14,0)),"")</f>
        <v>#N/A</v>
      </c>
      <c r="CU128" s="326" t="e">
        <f>IF(Plananalyse!CU128=1,VLOOKUP(CU$5,Kruistabel!$B$6:$F$9,MATCH($C128,Kruistabel!$C$5:$F$5,0)+1,FALSE)+MIN(Kruistabel!$C$15,IF($D128="Ja",Kruistabel!$C$13,0)+IF(CU$6="Ja",Kruistabel!$C$14,0)),"")</f>
        <v>#N/A</v>
      </c>
      <c r="CV128" s="326" t="e">
        <f>IF(Plananalyse!CV128=1,VLOOKUP(CV$5,Kruistabel!$B$6:$F$9,MATCH($C128,Kruistabel!$C$5:$F$5,0)+1,FALSE)+MIN(Kruistabel!$C$15,IF($D128="Ja",Kruistabel!$C$13,0)+IF(CV$6="Ja",Kruistabel!$C$14,0)),"")</f>
        <v>#N/A</v>
      </c>
      <c r="CW128" s="326" t="e">
        <f>IF(Plananalyse!CW128=1,VLOOKUP(CW$5,Kruistabel!$B$6:$F$9,MATCH($C128,Kruistabel!$C$5:$F$5,0)+1,FALSE)+MIN(Kruistabel!$C$15,IF($D128="Ja",Kruistabel!$C$13,0)+IF(CW$6="Ja",Kruistabel!$C$14,0)),"")</f>
        <v>#N/A</v>
      </c>
      <c r="CX128" s="326" t="e">
        <f>IF(Plananalyse!CX128=1,VLOOKUP(CX$5,Kruistabel!$B$6:$F$9,MATCH($C128,Kruistabel!$C$5:$F$5,0)+1,FALSE)+MIN(Kruistabel!$C$15,IF($D128="Ja",Kruistabel!$C$13,0)+IF(CX$6="Ja",Kruistabel!$C$14,0)),"")</f>
        <v>#N/A</v>
      </c>
      <c r="CY128" s="326" t="e">
        <f>IF(Plananalyse!CY128=1,VLOOKUP(CY$5,Kruistabel!$B$6:$F$9,MATCH($C128,Kruistabel!$C$5:$F$5,0)+1,FALSE)+MIN(Kruistabel!$C$15,IF($D128="Ja",Kruistabel!$C$13,0)+IF(CY$6="Ja",Kruistabel!$C$14,0)),"")</f>
        <v>#N/A</v>
      </c>
      <c r="CZ128" s="326" t="e">
        <f>IF(Plananalyse!CZ128=1,VLOOKUP(CZ$5,Kruistabel!$B$6:$F$9,MATCH($C128,Kruistabel!$C$5:$F$5,0)+1,FALSE)+MIN(Kruistabel!$C$15,IF($D128="Ja",Kruistabel!$C$13,0)+IF(CZ$6="Ja",Kruistabel!$C$14,0)),"")</f>
        <v>#N/A</v>
      </c>
      <c r="DA128" s="326" t="e">
        <f>IF(Plananalyse!DA128=1,VLOOKUP(DA$5,Kruistabel!$B$6:$F$9,MATCH($C128,Kruistabel!$C$5:$F$5,0)+1,FALSE)+MIN(Kruistabel!$C$15,IF($D128="Ja",Kruistabel!$C$13,0)+IF(DA$6="Ja",Kruistabel!$C$14,0)),"")</f>
        <v>#N/A</v>
      </c>
      <c r="DB128" s="326" t="e">
        <f>IF(Plananalyse!DB128=1,VLOOKUP(DB$5,Kruistabel!$B$6:$F$9,MATCH($C128,Kruistabel!$C$5:$F$5,0)+1,FALSE)+MIN(Kruistabel!$C$15,IF($D128="Ja",Kruistabel!$C$13,0)+IF(DB$6="Ja",Kruistabel!$C$14,0)),"")</f>
        <v>#N/A</v>
      </c>
      <c r="DC128" s="326" t="e">
        <f>IF(Plananalyse!DC128=1,VLOOKUP(DC$5,Kruistabel!$B$6:$F$9,MATCH($C128,Kruistabel!$C$5:$F$5,0)+1,FALSE)+MIN(Kruistabel!$C$15,IF($D128="Ja",Kruistabel!$C$13,0)+IF(DC$6="Ja",Kruistabel!$C$14,0)),"")</f>
        <v>#N/A</v>
      </c>
      <c r="DD128" s="327"/>
      <c r="DE128" s="326" t="e">
        <f>IF(Plananalyse!DE128=1,VLOOKUP(DE$5,Kruistabel!$B$6:$F$9,MATCH($C128,Kruistabel!$C$5:$F$5,0)+1,FALSE)+MIN(Kruistabel!$C$15,IF($D128="Ja",Kruistabel!$C$13,0)+IF(DE$6="Ja",Kruistabel!$C$14,0)),"")</f>
        <v>#N/A</v>
      </c>
      <c r="DF128" s="326" t="e">
        <f>IF(Plananalyse!DF128=1,VLOOKUP(DF$5,Kruistabel!$B$6:$F$9,MATCH($C128,Kruistabel!$C$5:$F$5,0)+1,FALSE)+MIN(Kruistabel!$C$15,IF($D128="Ja",Kruistabel!$C$13,0)+IF(DF$6="Ja",Kruistabel!$C$14,0)),"")</f>
        <v>#N/A</v>
      </c>
      <c r="DG128" s="326" t="e">
        <f>IF(Plananalyse!DG128=1,VLOOKUP(DG$5,Kruistabel!$B$6:$F$9,MATCH($C128,Kruistabel!$C$5:$F$5,0)+1,FALSE)+MIN(Kruistabel!$C$15,IF($D128="Ja",Kruistabel!$C$13,0)+IF(DG$6="Ja",Kruistabel!$C$14,0)),"")</f>
        <v>#N/A</v>
      </c>
      <c r="DH128" s="326" t="e">
        <f>IF(Plananalyse!DH128=1,VLOOKUP(DH$5,Kruistabel!$B$6:$F$9,MATCH($C128,Kruistabel!$C$5:$F$5,0)+1,FALSE)+MIN(Kruistabel!$C$15,IF($D128="Ja",Kruistabel!$C$13,0)+IF(DH$6="Ja",Kruistabel!$C$14,0)),"")</f>
        <v>#N/A</v>
      </c>
      <c r="DI128" s="326" t="e">
        <f>IF(Plananalyse!DI128=1,VLOOKUP(DI$5,Kruistabel!$B$6:$F$9,MATCH($C128,Kruistabel!$C$5:$F$5,0)+1,FALSE)+MIN(Kruistabel!$C$15,IF($D128="Ja",Kruistabel!$C$13,0)+IF(DI$6="Ja",Kruistabel!$C$14,0)),"")</f>
        <v>#N/A</v>
      </c>
      <c r="DJ128" s="326" t="e">
        <f>IF(Plananalyse!DJ128=1,VLOOKUP(DJ$5,Kruistabel!$B$6:$F$9,MATCH($C128,Kruistabel!$C$5:$F$5,0)+1,FALSE)+MIN(Kruistabel!$C$15,IF($D128="Ja",Kruistabel!$C$13,0)+IF(DJ$6="Ja",Kruistabel!$C$14,0)),"")</f>
        <v>#N/A</v>
      </c>
      <c r="DK128" s="326" t="e">
        <f>IF(Plananalyse!DK128=1,VLOOKUP(DK$5,Kruistabel!$B$6:$F$9,MATCH($C128,Kruistabel!$C$5:$F$5,0)+1,FALSE)+MIN(Kruistabel!$C$15,IF($D128="Ja",Kruistabel!$C$13,0)+IF(DK$6="Ja",Kruistabel!$C$14,0)),"")</f>
        <v>#REF!</v>
      </c>
      <c r="DL128" s="326" t="e">
        <f>IF(Plananalyse!DL128=1,VLOOKUP(DL$5,Kruistabel!$B$6:$F$9,MATCH($C128,Kruistabel!$C$5:$F$5,0)+1,FALSE)+MIN(Kruistabel!$C$15,IF($D128="Ja",Kruistabel!$C$13,0)+IF(DL$6="Ja",Kruistabel!$C$14,0)),"")</f>
        <v>#REF!</v>
      </c>
      <c r="DM128" s="327"/>
      <c r="DN128" s="326" t="e">
        <f>IF(Plananalyse!DN128=1,VLOOKUP(DN$5,Kruistabel!$B$6:$F$9,MATCH($C128,Kruistabel!$C$5:$F$5,0)+1,FALSE)+MIN(Kruistabel!$C$15,IF($D128="Ja",Kruistabel!$C$13,0)+IF(DN$6="Ja",Kruistabel!$C$14,0)),"")</f>
        <v>#N/A</v>
      </c>
      <c r="DO128" s="326" t="e">
        <f>IF(Plananalyse!DO128=1,VLOOKUP(DO$5,Kruistabel!$B$6:$F$9,MATCH($C128,Kruistabel!$C$5:$F$5,0)+1,FALSE)+MIN(Kruistabel!$C$15,IF($D128="Ja",Kruistabel!$C$13,0)+IF(DO$6="Ja",Kruistabel!$C$14,0)),"")</f>
        <v>#N/A</v>
      </c>
      <c r="DP128" s="326" t="e">
        <f ca="1">IF(Plananalyse!DP128=1,VLOOKUP(DP$5,Kruistabel!$B$6:$F$9,MATCH($C128,Kruistabel!$C$5:$F$5,0)+1,FALSE)+MIN(Kruistabel!$C$15,IF($D128="Ja",Kruistabel!$C$13,0)+IF(DP$6="Ja",Kruistabel!$C$14,0)),"")</f>
        <v>#N/A</v>
      </c>
      <c r="DQ128" s="326" t="e">
        <f ca="1">IF(Plananalyse!DQ128=1,VLOOKUP(DQ$5,Kruistabel!$B$6:$F$9,MATCH($C128,Kruistabel!$C$5:$F$5,0)+1,FALSE)+MIN(Kruistabel!$C$15,IF($D128="Ja",Kruistabel!$C$13,0)+IF(DQ$6="Ja",Kruistabel!$C$14,0)),"")</f>
        <v>#N/A</v>
      </c>
      <c r="DR128" s="326" t="e">
        <f ca="1">IF(Plananalyse!DR128=1,VLOOKUP(DR$5,Kruistabel!$B$6:$F$9,MATCH($C128,Kruistabel!$C$5:$F$5,0)+1,FALSE)+MIN(Kruistabel!$C$15,IF($D128="Ja",Kruistabel!$C$13,0)+IF(DR$6="Ja",Kruistabel!$C$14,0)),"")</f>
        <v>#N/A</v>
      </c>
      <c r="DS128" s="326" t="e">
        <f ca="1">IF(Plananalyse!DS128=1,VLOOKUP(DS$5,Kruistabel!$B$6:$F$9,MATCH($C128,Kruistabel!$C$5:$F$5,0)+1,FALSE)+MIN(Kruistabel!$C$15,IF($D128="Ja",Kruistabel!$C$13,0)+IF(DS$6="Ja",Kruistabel!$C$14,0)),"")</f>
        <v>#N/A</v>
      </c>
      <c r="DT128" s="326" t="e">
        <f ca="1">IF(Plananalyse!DT128=1,VLOOKUP(DT$5,Kruistabel!$B$6:$F$9,MATCH($C128,Kruistabel!$C$5:$F$5,0)+1,FALSE)+MIN(Kruistabel!$C$15,IF($D128="Ja",Kruistabel!$C$13,0)+IF(DT$6="Ja",Kruistabel!$C$14,0)),"")</f>
        <v>#N/A</v>
      </c>
      <c r="DU128" s="326" t="e">
        <f ca="1">IF(Plananalyse!DU128=1,VLOOKUP(DU$5,Kruistabel!$B$6:$F$9,MATCH($C128,Kruistabel!$C$5:$F$5,0)+1,FALSE)+MIN(Kruistabel!$C$15,IF($D128="Ja",Kruistabel!$C$13,0)+IF(DU$6="Ja",Kruistabel!$C$14,0)),"")</f>
        <v>#N/A</v>
      </c>
      <c r="DV128" s="326" t="e">
        <f ca="1">IF(Plananalyse!DV128=1,VLOOKUP(DV$5,Kruistabel!$B$6:$F$9,MATCH($C128,Kruistabel!$C$5:$F$5,0)+1,FALSE)+MIN(Kruistabel!$C$15,IF($D128="Ja",Kruistabel!$C$13,0)+IF(DV$6="Ja",Kruistabel!$C$14,0)),"")</f>
        <v>#N/A</v>
      </c>
      <c r="DW128" s="326" t="e">
        <f ca="1">IF(Plananalyse!DW128=1,VLOOKUP(DW$5,Kruistabel!$B$6:$F$9,MATCH($C128,Kruistabel!$C$5:$F$5,0)+1,FALSE)+MIN(Kruistabel!$C$15,IF($D128="Ja",Kruistabel!$C$13,0)+IF(DW$6="Ja",Kruistabel!$C$14,0)),"")</f>
        <v>#REF!</v>
      </c>
      <c r="DX128" s="326" t="e">
        <f ca="1">IF(Plananalyse!DX128=1,VLOOKUP(DX$5,Kruistabel!$B$6:$F$9,MATCH($C128,Kruistabel!$C$5:$F$5,0)+1,FALSE)+MIN(Kruistabel!$C$15,IF($D128="Ja",Kruistabel!$C$13,0)+IF(DX$6="Ja",Kruistabel!$C$14,0)),"")</f>
        <v>#REF!</v>
      </c>
      <c r="DY128" s="327"/>
      <c r="DZ128" s="326" t="e">
        <f ca="1">IF(Plananalyse!DZ128=1,VLOOKUP(DZ$5,Kruistabel!$B$6:$F$9,MATCH($C128,Kruistabel!$C$5:$F$5,0)+1,FALSE)+MIN(Kruistabel!$C$15,IF($D128="Ja",Kruistabel!$C$13,0)+IF(DZ$6="Ja",Kruistabel!$C$14,0)),"")</f>
        <v>#N/A</v>
      </c>
      <c r="EA128" s="326" t="e">
        <f ca="1">IF(Plananalyse!EA128=1,VLOOKUP(EA$5,Kruistabel!$B$6:$F$9,MATCH($C128,Kruistabel!$C$5:$F$5,0)+1,FALSE)+MIN(Kruistabel!$C$15,IF($D128="Ja",Kruistabel!$C$13,0)+IF(EA$6="Ja",Kruistabel!$C$14,0)),"")</f>
        <v>#N/A</v>
      </c>
      <c r="EB128" s="326" t="e">
        <f ca="1">IF(Plananalyse!EB128=1,VLOOKUP(EB$5,Kruistabel!$B$6:$F$9,MATCH($C128,Kruistabel!$C$5:$F$5,0)+1,FALSE)+MIN(Kruistabel!$C$15,IF($D128="Ja",Kruistabel!$C$13,0)+IF(EB$6="Ja",Kruistabel!$C$14,0)),"")</f>
        <v>#REF!</v>
      </c>
      <c r="EC128" s="326" t="e">
        <f ca="1">IF(Plananalyse!EC128=1,VLOOKUP(EC$5,Kruistabel!$B$6:$F$9,MATCH($C128,Kruistabel!$C$5:$F$5,0)+1,FALSE)+MIN(Kruistabel!$C$15,IF($D128="Ja",Kruistabel!$C$13,0)+IF(EC$6="Ja",Kruistabel!$C$14,0)),"")</f>
        <v>#REF!</v>
      </c>
      <c r="ED128" s="327"/>
      <c r="EE128" s="326" t="e">
        <f ca="1">IF(Plananalyse!EE128=1,VLOOKUP(EE$5,Kruistabel!$B$6:$F$9,MATCH($C128,Kruistabel!$C$5:$F$5,0)+1,FALSE)+MIN(Kruistabel!$C$15,IF($D128="Ja",Kruistabel!$C$13,0)+IF(EE$6="Ja",Kruistabel!$C$14,0)),"")</f>
        <v>#N/A</v>
      </c>
      <c r="EF128" s="326" t="e">
        <f ca="1">IF(Plananalyse!EF128=1,VLOOKUP(EF$5,Kruistabel!$B$6:$F$9,MATCH($C128,Kruistabel!$C$5:$F$5,0)+1,FALSE)+MIN(Kruistabel!$C$15,IF($D128="Ja",Kruistabel!$C$13,0)+IF(EF$6="Ja",Kruistabel!$C$14,0)),"")</f>
        <v>#N/A</v>
      </c>
      <c r="EG128" s="326" t="e">
        <f ca="1">IF(Plananalyse!EG128=1,VLOOKUP(EG$5,Kruistabel!$B$6:$F$9,MATCH($C128,Kruistabel!$C$5:$F$5,0)+1,FALSE)+MIN(Kruistabel!$C$15,IF($D128="Ja",Kruistabel!$C$13,0)+IF(EG$6="Ja",Kruistabel!$C$14,0)),"")</f>
        <v>#N/A</v>
      </c>
      <c r="EH128" s="326" t="e">
        <f ca="1">IF(Plananalyse!EH128=1,VLOOKUP(EH$5,Kruistabel!$B$6:$F$9,MATCH($C128,Kruistabel!$C$5:$F$5,0)+1,FALSE)+MIN(Kruistabel!$C$15,IF($D128="Ja",Kruistabel!$C$13,0)+IF(EH$6="Ja",Kruistabel!$C$14,0)),"")</f>
        <v>#REF!</v>
      </c>
      <c r="EI128" s="326" t="e">
        <f ca="1">IF(Plananalyse!EI128=1,VLOOKUP(EI$5,Kruistabel!$B$6:$F$9,MATCH($C128,Kruistabel!$C$5:$F$5,0)+1,FALSE)+MIN(Kruistabel!$C$15,IF($D128="Ja",Kruistabel!$C$13,0)+IF(EI$6="Ja",Kruistabel!$C$14,0)),"")</f>
        <v>#REF!</v>
      </c>
      <c r="EJ128" s="331" t="str">
        <f>IF(Plananalyse!EJ128=1,VLOOKUP(EJ$5,Kruistabel!$B$6:$F$9,MATCH($C128,Kruistabel!$C$5:$F$5,0)+1,FALSE)+MIN(Kruistabel!$C$15,IF($D128="Ja",Kruistabel!$C$13,0)+IF(EJ$6="Ja",Kruistabel!$C$14,0)),"")</f>
        <v/>
      </c>
      <c r="EK128" s="164"/>
      <c r="EL128" s="164"/>
      <c r="EM128" s="164"/>
      <c r="EN128" s="164"/>
    </row>
    <row r="129" spans="1:144" hidden="1">
      <c r="B129" s="337" t="s">
        <v>232</v>
      </c>
      <c r="C129" s="160" t="str">
        <f>_xlfn.IFNA(VLOOKUP($B129,Classificatietabel!$B$6:$I$91,C$7,FALSE),"")</f>
        <v/>
      </c>
      <c r="D129" s="160" t="str">
        <f>_xlfn.IFNA(VLOOKUP($B129,Classificatietabel!$B$6:$I$91,D$7,FALSE),"")</f>
        <v/>
      </c>
      <c r="E129" s="119" t="str">
        <f>IF(AND(D129="laag",$D$3=1),0,_xlfn.IFNA(IF(VLOOKUP($B129,Classificatietabel!$B$6:$H$91,$E$5,FALSE)="Ja",1,0),""))</f>
        <v/>
      </c>
      <c r="F129" s="163"/>
      <c r="G129" s="326" t="e">
        <f>IF(Plananalyse!G129=1,VLOOKUP(G$5,Kruistabel!$B$6:$F$9,MATCH($C129,Kruistabel!$C$5:$F$5,0)+1,FALSE)+MIN(Kruistabel!$C$15,IF($D129="Ja",Kruistabel!$C$13,0)+IF(G$6="Ja",Kruistabel!$C$14,0)),"")</f>
        <v>#N/A</v>
      </c>
      <c r="H129" s="326" t="e">
        <f>IF(Plananalyse!H129=1,VLOOKUP(H$5,Kruistabel!$B$6:$F$9,MATCH($C129,Kruistabel!$C$5:$F$5,0)+1,FALSE)+MIN(Kruistabel!$C$15,IF($D129="Ja",Kruistabel!$C$13,0)+IF(H$6="Ja",Kruistabel!$C$14,0)),"")</f>
        <v>#N/A</v>
      </c>
      <c r="I129" s="326" t="e">
        <f>IF(Plananalyse!I129=1,VLOOKUP(I$5,Kruistabel!$B$6:$F$9,MATCH($C129,Kruistabel!$C$5:$F$5,0)+1,FALSE)+MIN(Kruistabel!$C$15,IF($D129="Ja",Kruistabel!$C$13,0)+IF(I$6="Ja",Kruistabel!$C$14,0)),"")</f>
        <v>#N/A</v>
      </c>
      <c r="J129" s="326" t="e">
        <f>IF(Plananalyse!J129=1,VLOOKUP(J$5,Kruistabel!$B$6:$F$9,MATCH($C129,Kruistabel!$C$5:$F$5,0)+1,FALSE)+MIN(Kruistabel!$C$15,IF($D129="Ja",Kruistabel!$C$13,0)+IF(J$6="Ja",Kruistabel!$C$14,0)),"")</f>
        <v>#N/A</v>
      </c>
      <c r="K129" s="326" t="e">
        <f>IF(Plananalyse!K129=1,VLOOKUP(K$5,Kruistabel!$B$6:$F$9,MATCH($C129,Kruistabel!$C$5:$F$5,0)+1,FALSE)+MIN(Kruistabel!$C$15,IF($D129="Ja",Kruistabel!$C$13,0)+IF(K$6="Ja",Kruistabel!$C$14,0)),"")</f>
        <v>#N/A</v>
      </c>
      <c r="L129" s="326" t="e">
        <f>IF(Plananalyse!L129=1,VLOOKUP(L$5,Kruistabel!$B$6:$F$9,MATCH($C129,Kruistabel!$C$5:$F$5,0)+1,FALSE)+MIN(Kruistabel!$C$15,IF($D129="Ja",Kruistabel!$C$13,0)+IF(L$6="Ja",Kruistabel!$C$14,0)),"")</f>
        <v>#N/A</v>
      </c>
      <c r="M129" s="326" t="e">
        <f>IF(Plananalyse!M129=1,VLOOKUP(M$5,Kruistabel!$B$6:$F$9,MATCH($C129,Kruistabel!$C$5:$F$5,0)+1,FALSE)+MIN(Kruistabel!$C$15,IF($D129="Ja",Kruistabel!$C$13,0)+IF(M$6="Ja",Kruistabel!$C$14,0)),"")</f>
        <v>#N/A</v>
      </c>
      <c r="N129" s="326" t="e">
        <f>IF(Plananalyse!N129=1,VLOOKUP(N$5,Kruistabel!$B$6:$F$9,MATCH($C129,Kruistabel!$C$5:$F$5,0)+1,FALSE)+MIN(Kruistabel!$C$15,IF($D129="Ja",Kruistabel!$C$13,0)+IF(N$6="Ja",Kruistabel!$C$14,0)),"")</f>
        <v>#N/A</v>
      </c>
      <c r="O129" s="326" t="e">
        <f>IF(Plananalyse!O129=1,VLOOKUP(O$5,Kruistabel!$B$6:$F$9,MATCH($C129,Kruistabel!$C$5:$F$5,0)+1,FALSE)+MIN(Kruistabel!$C$15,IF($D129="Ja",Kruistabel!$C$13,0)+IF(O$6="Ja",Kruistabel!$C$14,0)),"")</f>
        <v>#N/A</v>
      </c>
      <c r="P129" s="326" t="e">
        <f>IF(Plananalyse!P129=1,VLOOKUP(P$5,Kruistabel!$B$6:$F$9,MATCH($C129,Kruistabel!$C$5:$F$5,0)+1,FALSE)+MIN(Kruistabel!$C$15,IF($D129="Ja",Kruistabel!$C$13,0)+IF(P$6="Ja",Kruistabel!$C$14,0)),"")</f>
        <v>#N/A</v>
      </c>
      <c r="Q129" s="326" t="e">
        <f>IF(Plananalyse!Q129=1,VLOOKUP(Q$5,Kruistabel!$B$6:$F$9,MATCH($C129,Kruistabel!$C$5:$F$5,0)+1,FALSE)+MIN(Kruistabel!$C$15,IF($D129="Ja",Kruistabel!$C$13,0)+IF(Q$6="Ja",Kruistabel!$C$14,0)),"")</f>
        <v>#N/A</v>
      </c>
      <c r="R129" s="326" t="e">
        <f>IF(Plananalyse!R129=1,VLOOKUP(R$5,Kruistabel!$B$6:$F$9,MATCH($C129,Kruistabel!$C$5:$F$5,0)+1,FALSE)+MIN(Kruistabel!$C$15,IF($D129="Ja",Kruistabel!$C$13,0)+IF(R$6="Ja",Kruistabel!$C$14,0)),"")</f>
        <v>#N/A</v>
      </c>
      <c r="S129" s="326" t="e">
        <f>IF(Plananalyse!S129=1,VLOOKUP(S$5,Kruistabel!$B$6:$F$9,MATCH($C129,Kruistabel!$C$5:$F$5,0)+1,FALSE)+MIN(Kruistabel!$C$15,IF($D129="Ja",Kruistabel!$C$13,0)+IF(S$6="Ja",Kruistabel!$C$14,0)),"")</f>
        <v>#N/A</v>
      </c>
      <c r="T129" s="326" t="e">
        <f>IF(Plananalyse!T129=1,VLOOKUP(T$5,Kruistabel!$B$6:$F$9,MATCH($C129,Kruistabel!$C$5:$F$5,0)+1,FALSE)+MIN(Kruistabel!$C$15,IF($D129="Ja",Kruistabel!$C$13,0)+IF(T$6="Ja",Kruistabel!$C$14,0)),"")</f>
        <v>#N/A</v>
      </c>
      <c r="U129" s="326" t="e">
        <f>IF(Plananalyse!U129=1,VLOOKUP(U$5,Kruistabel!$B$6:$F$9,MATCH($C129,Kruistabel!$C$5:$F$5,0)+1,FALSE)+MIN(Kruistabel!$C$15,IF($D129="Ja",Kruistabel!$C$13,0)+IF(U$6="Ja",Kruistabel!$C$14,0)),"")</f>
        <v>#N/A</v>
      </c>
      <c r="V129" s="326" t="e">
        <f>IF(Plananalyse!V129=1,VLOOKUP(V$5,Kruistabel!$B$6:$F$9,MATCH($C129,Kruistabel!$C$5:$F$5,0)+1,FALSE)+MIN(Kruistabel!$C$15,IF($D129="Ja",Kruistabel!$C$13,0)+IF(V$6="Ja",Kruistabel!$C$14,0)),"")</f>
        <v>#N/A</v>
      </c>
      <c r="W129" s="326" t="e">
        <f>IF(Plananalyse!W129=1,VLOOKUP(W$5,Kruistabel!$B$6:$F$9,MATCH($C129,Kruistabel!$C$5:$F$5,0)+1,FALSE)+MIN(Kruistabel!$C$15,IF($D129="Ja",Kruistabel!$C$13,0)+IF(W$6="Ja",Kruistabel!$C$14,0)),"")</f>
        <v>#N/A</v>
      </c>
      <c r="X129" s="326" t="e">
        <f>IF(Plananalyse!X129=1,VLOOKUP(X$5,Kruistabel!$B$6:$F$9,MATCH($C129,Kruistabel!$C$5:$F$5,0)+1,FALSE)+MIN(Kruistabel!$C$15,IF($D129="Ja",Kruistabel!$C$13,0)+IF(X$6="Ja",Kruistabel!$C$14,0)),"")</f>
        <v>#N/A</v>
      </c>
      <c r="Y129" s="326" t="e">
        <f>IF(Plananalyse!Y129=1,VLOOKUP(Y$5,Kruistabel!$B$6:$F$9,MATCH($C129,Kruistabel!$C$5:$F$5,0)+1,FALSE)+MIN(Kruistabel!$C$15,IF($D129="Ja",Kruistabel!$C$13,0)+IF(Y$6="Ja",Kruistabel!$C$14,0)),"")</f>
        <v>#N/A</v>
      </c>
      <c r="Z129" s="326" t="e">
        <f>IF(Plananalyse!Z129=1,VLOOKUP(Z$5,Kruistabel!$B$6:$F$9,MATCH($C129,Kruistabel!$C$5:$F$5,0)+1,FALSE)+MIN(Kruistabel!$C$15,IF($D129="Ja",Kruistabel!$C$13,0)+IF(Z$6="Ja",Kruistabel!$C$14,0)),"")</f>
        <v>#N/A</v>
      </c>
      <c r="AA129" s="326" t="e">
        <f>IF(Plananalyse!AA129=1,VLOOKUP(AA$5,Kruistabel!$B$6:$F$9,MATCH($C129,Kruistabel!$C$5:$F$5,0)+1,FALSE)+MIN(Kruistabel!$C$15,IF($D129="Ja",Kruistabel!$C$13,0)+IF(AA$6="Ja",Kruistabel!$C$14,0)),"")</f>
        <v>#N/A</v>
      </c>
      <c r="AB129" s="326" t="e">
        <f>IF(Plananalyse!AB129=1,VLOOKUP(AB$5,Kruistabel!$B$6:$F$9,MATCH($C129,Kruistabel!$C$5:$F$5,0)+1,FALSE)+MIN(Kruistabel!$C$15,IF($D129="Ja",Kruistabel!$C$13,0)+IF(AB$6="Ja",Kruistabel!$C$14,0)),"")</f>
        <v>#N/A</v>
      </c>
      <c r="AC129" s="326" t="e">
        <f>IF(Plananalyse!AC129=1,VLOOKUP(AC$5,Kruistabel!$B$6:$F$9,MATCH($C129,Kruistabel!$C$5:$F$5,0)+1,FALSE)+MIN(Kruistabel!$C$15,IF($D129="Ja",Kruistabel!$C$13,0)+IF(AC$6="Ja",Kruistabel!$C$14,0)),"")</f>
        <v>#N/A</v>
      </c>
      <c r="AD129" s="326" t="e">
        <f>IF(Plananalyse!AD129=1,VLOOKUP(AD$5,Kruistabel!$B$6:$F$9,MATCH($C129,Kruistabel!$C$5:$F$5,0)+1,FALSE)+MIN(Kruistabel!$C$15,IF($D129="Ja",Kruistabel!$C$13,0)+IF(AD$6="Ja",Kruistabel!$C$14,0)),"")</f>
        <v>#N/A</v>
      </c>
      <c r="AE129" s="326" t="e">
        <f>IF(Plananalyse!AE129=1,VLOOKUP(AE$5,Kruistabel!$B$6:$F$9,MATCH($C129,Kruistabel!$C$5:$F$5,0)+1,FALSE)+MIN(Kruistabel!$C$15,IF($D129="Ja",Kruistabel!$C$13,0)+IF(AE$6="Ja",Kruistabel!$C$14,0)),"")</f>
        <v>#N/A</v>
      </c>
      <c r="AF129" s="326" t="e">
        <f>IF(Plananalyse!AF129=1,VLOOKUP(AF$5,Kruistabel!$B$6:$F$9,MATCH($C129,Kruistabel!$C$5:$F$5,0)+1,FALSE)+MIN(Kruistabel!$C$15,IF($D129="Ja",Kruistabel!$C$13,0)+IF(AF$6="Ja",Kruistabel!$C$14,0)),"")</f>
        <v>#N/A</v>
      </c>
      <c r="AG129" s="326" t="e">
        <f>IF(Plananalyse!AG129=1,VLOOKUP(AG$5,Kruistabel!$B$6:$F$9,MATCH($C129,Kruistabel!$C$5:$F$5,0)+1,FALSE)+MIN(Kruistabel!$C$15,IF($D129="Ja",Kruistabel!$C$13,0)+IF(AG$6="Ja",Kruistabel!$C$14,0)),"")</f>
        <v>#N/A</v>
      </c>
      <c r="AH129" s="326" t="e">
        <f>IF(Plananalyse!AH129=1,VLOOKUP(AH$5,Kruistabel!$B$6:$F$9,MATCH($C129,Kruistabel!$C$5:$F$5,0)+1,FALSE)+MIN(Kruistabel!$C$15,IF($D129="Ja",Kruistabel!$C$13,0)+IF(AH$6="Ja",Kruistabel!$C$14,0)),"")</f>
        <v>#N/A</v>
      </c>
      <c r="AI129" s="326" t="e">
        <f>IF(Plananalyse!AI129=1,VLOOKUP(AI$5,Kruistabel!$B$6:$F$9,MATCH($C129,Kruistabel!$C$5:$F$5,0)+1,FALSE)+MIN(Kruistabel!$C$15,IF($D129="Ja",Kruistabel!$C$13,0)+IF(AI$6="Ja",Kruistabel!$C$14,0)),"")</f>
        <v>#N/A</v>
      </c>
      <c r="AJ129" s="326" t="e">
        <f>IF(Plananalyse!AJ129=1,VLOOKUP(AJ$5,Kruistabel!$B$6:$F$9,MATCH($C129,Kruistabel!$C$5:$F$5,0)+1,FALSE)+MIN(Kruistabel!$C$15,IF($D129="Ja",Kruistabel!$C$13,0)+IF(AJ$6="Ja",Kruistabel!$C$14,0)),"")</f>
        <v>#N/A</v>
      </c>
      <c r="AK129" s="326" t="e">
        <f>IF(Plananalyse!AK129=1,VLOOKUP(AK$5,Kruistabel!$B$6:$F$9,MATCH($C129,Kruistabel!$C$5:$F$5,0)+1,FALSE)+MIN(Kruistabel!$C$15,IF($D129="Ja",Kruistabel!$C$13,0)+IF(AK$6="Ja",Kruistabel!$C$14,0)),"")</f>
        <v>#N/A</v>
      </c>
      <c r="AL129" s="326" t="e">
        <f>IF(Plananalyse!AL129=1,VLOOKUP(AL$5,Kruistabel!$B$6:$F$9,MATCH($C129,Kruistabel!$C$5:$F$5,0)+1,FALSE)+MIN(Kruistabel!$C$15,IF($D129="Ja",Kruistabel!$C$13,0)+IF(AL$6="Ja",Kruistabel!$C$14,0)),"")</f>
        <v>#N/A</v>
      </c>
      <c r="AM129" s="326" t="e">
        <f>IF(Plananalyse!AM129=1,VLOOKUP(AM$5,Kruistabel!$B$6:$F$9,MATCH($C129,Kruistabel!$C$5:$F$5,0)+1,FALSE)+MIN(Kruistabel!$C$15,IF($D129="Ja",Kruistabel!$C$13,0)+IF(AM$6="Ja",Kruistabel!$C$14,0)),"")</f>
        <v>#N/A</v>
      </c>
      <c r="AN129" s="327"/>
      <c r="AO129" s="326" t="e">
        <f>IF(Plananalyse!AO129=1,VLOOKUP(AO$5,Kruistabel!$B$6:$F$9,MATCH($C129,Kruistabel!$C$5:$F$5,0)+1,FALSE)+MIN(Kruistabel!$C$15,IF($D129="Ja",Kruistabel!$C$13,0)+IF(AO$6="Ja",Kruistabel!$C$14,0)),"")</f>
        <v>#N/A</v>
      </c>
      <c r="AP129" s="326" t="e">
        <f>IF(Plananalyse!AP129=1,VLOOKUP(AP$5,Kruistabel!$B$6:$F$9,MATCH($C129,Kruistabel!$C$5:$F$5,0)+1,FALSE)+MIN(Kruistabel!$C$15,IF($D129="Ja",Kruistabel!$C$13,0)+IF(AP$6="Ja",Kruistabel!$C$14,0)),"")</f>
        <v>#N/A</v>
      </c>
      <c r="AQ129" s="326" t="e">
        <f>IF(Plananalyse!AQ129=1,VLOOKUP(AQ$5,Kruistabel!$B$6:$F$9,MATCH($C129,Kruistabel!$C$5:$F$5,0)+1,FALSE)+MIN(Kruistabel!$C$15,IF($D129="Ja",Kruistabel!$C$13,0)+IF(AQ$6="Ja",Kruistabel!$C$14,0)),"")</f>
        <v>#N/A</v>
      </c>
      <c r="AR129" s="326" t="e">
        <f>IF(Plananalyse!AR129=1,VLOOKUP(AR$5,Kruistabel!$B$6:$F$9,MATCH($C129,Kruistabel!$C$5:$F$5,0)+1,FALSE)+MIN(Kruistabel!$C$15,IF($D129="Ja",Kruistabel!$C$13,0)+IF(AR$6="Ja",Kruistabel!$C$14,0)),"")</f>
        <v>#N/A</v>
      </c>
      <c r="AS129" s="326" t="e">
        <f>IF(Plananalyse!AS129=1,VLOOKUP(AS$5,Kruistabel!$B$6:$F$9,MATCH($C129,Kruistabel!$C$5:$F$5,0)+1,FALSE)+MIN(Kruistabel!$C$15,IF($D129="Ja",Kruistabel!$C$13,0)+IF(AS$6="Ja",Kruistabel!$C$14,0)),"")</f>
        <v>#N/A</v>
      </c>
      <c r="AT129" s="326" t="e">
        <f>IF(Plananalyse!AT129=1,VLOOKUP(AT$5,Kruistabel!$B$6:$F$9,MATCH($C129,Kruistabel!$C$5:$F$5,0)+1,FALSE)+MIN(Kruistabel!$C$15,IF($D129="Ja",Kruistabel!$C$13,0)+IF(AT$6="Ja",Kruistabel!$C$14,0)),"")</f>
        <v>#N/A</v>
      </c>
      <c r="AU129" s="326" t="e">
        <f>IF(Plananalyse!AU129=1,VLOOKUP(AU$5,Kruistabel!$B$6:$F$9,MATCH($C129,Kruistabel!$C$5:$F$5,0)+1,FALSE)+MIN(Kruistabel!$C$15,IF($D129="Ja",Kruistabel!$C$13,0)+IF(AU$6="Ja",Kruistabel!$C$14,0)),"")</f>
        <v>#N/A</v>
      </c>
      <c r="AV129" s="326" t="e">
        <f>IF(Plananalyse!AV129=1,VLOOKUP(AV$5,Kruistabel!$B$6:$F$9,MATCH($C129,Kruistabel!$C$5:$F$5,0)+1,FALSE)+MIN(Kruistabel!$C$15,IF($D129="Ja",Kruistabel!$C$13,0)+IF(AV$6="Ja",Kruistabel!$C$14,0)),"")</f>
        <v>#N/A</v>
      </c>
      <c r="AW129" s="326" t="e">
        <f>IF(Plananalyse!AW129=1,VLOOKUP(AW$5,Kruistabel!$B$6:$F$9,MATCH($C129,Kruistabel!$C$5:$F$5,0)+1,FALSE)+MIN(Kruistabel!$C$15,IF($D129="Ja",Kruistabel!$C$13,0)+IF(AW$6="Ja",Kruistabel!$C$14,0)),"")</f>
        <v>#N/A</v>
      </c>
      <c r="AX129" s="326" t="e">
        <f>IF(Plananalyse!AX129=1,VLOOKUP(AX$5,Kruistabel!$B$6:$F$9,MATCH($C129,Kruistabel!$C$5:$F$5,0)+1,FALSE)+MIN(Kruistabel!$C$15,IF($D129="Ja",Kruistabel!$C$13,0)+IF(AX$6="Ja",Kruistabel!$C$14,0)),"")</f>
        <v>#N/A</v>
      </c>
      <c r="AY129" s="327"/>
      <c r="AZ129" s="326" t="e">
        <f>IF(Plananalyse!AZ129=1,VLOOKUP(AZ$5,Kruistabel!$B$6:$F$9,MATCH($C129,Kruistabel!$C$5:$F$5,0)+1,FALSE)+MIN(Kruistabel!$C$15,IF($D129="Ja",Kruistabel!$C$13,0)+IF(AZ$6="Ja",Kruistabel!$C$14,0)),"")</f>
        <v>#N/A</v>
      </c>
      <c r="BA129" s="326" t="e">
        <f>IF(Plananalyse!BA129=1,VLOOKUP(BA$5,Kruistabel!$B$6:$F$9,MATCH($C129,Kruistabel!$C$5:$F$5,0)+1,FALSE)+MIN(Kruistabel!$C$15,IF($D129="Ja",Kruistabel!$C$13,0)+IF(BA$6="Ja",Kruistabel!$C$14,0)),"")</f>
        <v>#N/A</v>
      </c>
      <c r="BB129" s="326" t="e">
        <f>IF(Plananalyse!BB129=1,VLOOKUP(BB$5,Kruistabel!$B$6:$F$9,MATCH($C129,Kruistabel!$C$5:$F$5,0)+1,FALSE)+MIN(Kruistabel!$C$15,IF($D129="Ja",Kruistabel!$C$13,0)+IF(BB$6="Ja",Kruistabel!$C$14,0)),"")</f>
        <v>#N/A</v>
      </c>
      <c r="BC129" s="326" t="e">
        <f>IF(Plananalyse!BC129=1,VLOOKUP(BC$5,Kruistabel!$B$6:$F$9,MATCH($C129,Kruistabel!$C$5:$F$5,0)+1,FALSE)+MIN(Kruistabel!$C$15,IF($D129="Ja",Kruistabel!$C$13,0)+IF(BC$6="Ja",Kruistabel!$C$14,0)),"")</f>
        <v>#N/A</v>
      </c>
      <c r="BD129" s="326" t="e">
        <f>IF(Plananalyse!BD129=1,VLOOKUP(BD$5,Kruistabel!$B$6:$F$9,MATCH($C129,Kruistabel!$C$5:$F$5,0)+1,FALSE)+MIN(Kruistabel!$C$15,IF($D129="Ja",Kruistabel!$C$13,0)+IF(BD$6="Ja",Kruistabel!$C$14,0)),"")</f>
        <v>#N/A</v>
      </c>
      <c r="BE129" s="326" t="e">
        <f>IF(Plananalyse!BE129=1,VLOOKUP(BE$5,Kruistabel!$B$6:$F$9,MATCH($C129,Kruistabel!$C$5:$F$5,0)+1,FALSE)+MIN(Kruistabel!$C$15,IF($D129="Ja",Kruistabel!$C$13,0)+IF(BE$6="Ja",Kruistabel!$C$14,0)),"")</f>
        <v>#N/A</v>
      </c>
      <c r="BF129" s="326" t="e">
        <f>IF(Plananalyse!BF129=1,VLOOKUP(BF$5,Kruistabel!$B$6:$F$9,MATCH($C129,Kruistabel!$C$5:$F$5,0)+1,FALSE)+MIN(Kruistabel!$C$15,IF($D129="Ja",Kruistabel!$C$13,0)+IF(BF$6="Ja",Kruistabel!$C$14,0)),"")</f>
        <v>#N/A</v>
      </c>
      <c r="BG129" s="326" t="e">
        <f>IF(Plananalyse!BG129=1,VLOOKUP(BG$5,Kruistabel!$B$6:$F$9,MATCH($C129,Kruistabel!$C$5:$F$5,0)+1,FALSE)+MIN(Kruistabel!$C$15,IF($D129="Ja",Kruistabel!$C$13,0)+IF(BG$6="Ja",Kruistabel!$C$14,0)),"")</f>
        <v>#N/A</v>
      </c>
      <c r="BH129" s="326" t="e">
        <f>IF(Plananalyse!BH129=1,VLOOKUP(BH$5,Kruistabel!$B$6:$F$9,MATCH($C129,Kruistabel!$C$5:$F$5,0)+1,FALSE)+MIN(Kruistabel!$C$15,IF($D129="Ja",Kruistabel!$C$13,0)+IF(BH$6="Ja",Kruistabel!$C$14,0)),"")</f>
        <v>#N/A</v>
      </c>
      <c r="BI129" s="327"/>
      <c r="BJ129" s="326" t="e">
        <f>IF(Plananalyse!BJ129=1,VLOOKUP(BJ$5,Kruistabel!$B$6:$F$9,MATCH($C129,Kruistabel!$C$5:$F$5,0)+1,FALSE)+MIN(Kruistabel!$C$15,IF($D129="Ja",Kruistabel!$C$13,0)+IF(BJ$6="Ja",Kruistabel!$C$14,0)),"")</f>
        <v>#N/A</v>
      </c>
      <c r="BK129" s="326" t="e">
        <f>IF(Plananalyse!BK129=1,VLOOKUP(BK$5,Kruistabel!$B$6:$F$9,MATCH($C129,Kruistabel!$C$5:$F$5,0)+1,FALSE)+MIN(Kruistabel!$C$15,IF($D129="Ja",Kruistabel!$C$13,0)+IF(BK$6="Ja",Kruistabel!$C$14,0)),"")</f>
        <v>#N/A</v>
      </c>
      <c r="BL129" s="326" t="e">
        <f>IF(Plananalyse!BL129=1,VLOOKUP(BL$5,Kruistabel!$B$6:$F$9,MATCH($C129,Kruistabel!$C$5:$F$5,0)+1,FALSE)+MIN(Kruistabel!$C$15,IF($D129="Ja",Kruistabel!$C$13,0)+IF(BL$6="Ja",Kruistabel!$C$14,0)),"")</f>
        <v>#N/A</v>
      </c>
      <c r="BM129" s="326" t="e">
        <f>IF(Plananalyse!BM129=1,VLOOKUP(BM$5,Kruistabel!$B$6:$F$9,MATCH($C129,Kruistabel!$C$5:$F$5,0)+1,FALSE)+MIN(Kruistabel!$C$15,IF($D129="Ja",Kruistabel!$C$13,0)+IF(BM$6="Ja",Kruistabel!$C$14,0)),"")</f>
        <v>#N/A</v>
      </c>
      <c r="BN129" s="326" t="e">
        <f>IF(Plananalyse!BN129=1,VLOOKUP(BN$5,Kruistabel!$B$6:$F$9,MATCH($C129,Kruistabel!$C$5:$F$5,0)+1,FALSE)+MIN(Kruistabel!$C$15,IF($D129="Ja",Kruistabel!$C$13,0)+IF(BN$6="Ja",Kruistabel!$C$14,0)),"")</f>
        <v>#N/A</v>
      </c>
      <c r="BO129" s="326" t="e">
        <f>IF(Plananalyse!BO129=1,VLOOKUP(BO$5,Kruistabel!$B$6:$F$9,MATCH($C129,Kruistabel!$C$5:$F$5,0)+1,FALSE)+MIN(Kruistabel!$C$15,IF($D129="Ja",Kruistabel!$C$13,0)+IF(BO$6="Ja",Kruistabel!$C$14,0)),"")</f>
        <v>#N/A</v>
      </c>
      <c r="BP129" s="326" t="e">
        <f>IF(Plananalyse!BP129=1,VLOOKUP(BP$5,Kruistabel!$B$6:$F$9,MATCH($C129,Kruistabel!$C$5:$F$5,0)+1,FALSE)+MIN(Kruistabel!$C$15,IF($D129="Ja",Kruistabel!$C$13,0)+IF(BP$6="Ja",Kruistabel!$C$14,0)),"")</f>
        <v>#N/A</v>
      </c>
      <c r="BQ129" s="326" t="e">
        <f>IF(Plananalyse!BQ129=1,VLOOKUP(BQ$5,Kruistabel!$B$6:$F$9,MATCH($C129,Kruistabel!$C$5:$F$5,0)+1,FALSE)+MIN(Kruistabel!$C$15,IF($D129="Ja",Kruistabel!$C$13,0)+IF(BQ$6="Ja",Kruistabel!$C$14,0)),"")</f>
        <v>#N/A</v>
      </c>
      <c r="BR129" s="326" t="e">
        <f>IF(Plananalyse!BR129=1,VLOOKUP(BR$5,Kruistabel!$B$6:$F$9,MATCH($C129,Kruistabel!$C$5:$F$5,0)+1,FALSE)+MIN(Kruistabel!$C$15,IF($D129="Ja",Kruistabel!$C$13,0)+IF(BR$6="Ja",Kruistabel!$C$14,0)),"")</f>
        <v>#REF!</v>
      </c>
      <c r="BS129" s="326" t="e">
        <f>IF(Plananalyse!BS129=1,VLOOKUP(BS$5,Kruistabel!$B$6:$F$9,MATCH($C129,Kruistabel!$C$5:$F$5,0)+1,FALSE)+MIN(Kruistabel!$C$15,IF($D129="Ja",Kruistabel!$C$13,0)+IF(BS$6="Ja",Kruistabel!$C$14,0)),"")</f>
        <v>#REF!</v>
      </c>
      <c r="BT129" s="65"/>
      <c r="BU129" s="231" t="e">
        <f>IF(Plananalyse!BU129=1,VLOOKUP(BU$5,Kruistabel!$B$6:$F$9,MATCH($C129,Kruistabel!$C$5:$F$5,0)+1,FALSE)+MIN(Kruistabel!$C$15,IF($D129="Ja",Kruistabel!$C$13,0)+IF(BU$6="Ja",Kruistabel!$C$14,0)),"")</f>
        <v>#N/A</v>
      </c>
      <c r="BV129" s="326" t="e">
        <f>IF(Plananalyse!BV129=1,VLOOKUP(BV$5,Kruistabel!$B$6:$F$9,MATCH($C129,Kruistabel!$C$5:$F$5,0)+1,FALSE)+MIN(Kruistabel!$C$15,IF($D129="Ja",Kruistabel!$C$13,0)+IF(BV$6="Ja",Kruistabel!$C$14,0)),"")</f>
        <v>#N/A</v>
      </c>
      <c r="BW129" s="326" t="e">
        <f>IF(Plananalyse!BW129=1,VLOOKUP(BW$5,Kruistabel!$B$6:$F$9,MATCH($C129,Kruistabel!$C$5:$F$5,0)+1,FALSE)+MIN(Kruistabel!$C$15,IF($D129="Ja",Kruistabel!$C$13,0)+IF(BW$6="Ja",Kruistabel!$C$14,0)),"")</f>
        <v>#N/A</v>
      </c>
      <c r="BX129" s="326" t="e">
        <f>IF(Plananalyse!BX129=1,VLOOKUP(BX$5,Kruistabel!$B$6:$F$9,MATCH($C129,Kruistabel!$C$5:$F$5,0)+1,FALSE)+MIN(Kruistabel!$C$15,IF($D129="Ja",Kruistabel!$C$13,0)+IF(BX$6="Ja",Kruistabel!$C$14,0)),"")</f>
        <v>#N/A</v>
      </c>
      <c r="BY129" s="327"/>
      <c r="BZ129" s="326" t="e">
        <f>IF(Plananalyse!BZ129=1,VLOOKUP(BZ$5,Kruistabel!$B$6:$F$9,MATCH($C129,Kruistabel!$C$5:$F$5,0)+1,FALSE)+MIN(Kruistabel!$C$15,IF($D129="Ja",Kruistabel!$C$13,0)+IF(BZ$6="Ja",Kruistabel!$C$14,0)),"")</f>
        <v>#N/A</v>
      </c>
      <c r="CA129" s="326" t="e">
        <f>IF(Plananalyse!CA129=1,VLOOKUP(CA$5,Kruistabel!$B$6:$F$9,MATCH($C129,Kruistabel!$C$5:$F$5,0)+1,FALSE)+MIN(Kruistabel!$C$15,IF($D129="Ja",Kruistabel!$C$13,0)+IF(CA$6="Ja",Kruistabel!$C$14,0)),"")</f>
        <v>#N/A</v>
      </c>
      <c r="CB129" s="326" t="e">
        <f>IF(Plananalyse!CB129=1,VLOOKUP(CB$5,Kruistabel!$B$6:$F$9,MATCH($C129,Kruistabel!$C$5:$F$5,0)+1,FALSE)+MIN(Kruistabel!$C$15,IF($D129="Ja",Kruistabel!$C$13,0)+IF(CB$6="Ja",Kruistabel!$C$14,0)),"")</f>
        <v>#N/A</v>
      </c>
      <c r="CC129" s="326" t="e">
        <f>IF(Plananalyse!CC129=1,VLOOKUP(CC$5,Kruistabel!$B$6:$F$9,MATCH($C129,Kruistabel!$C$5:$F$5,0)+1,FALSE)+MIN(Kruistabel!$C$15,IF($D129="Ja",Kruistabel!$C$13,0)+IF(CC$6="Ja",Kruistabel!$C$14,0)),"")</f>
        <v>#N/A</v>
      </c>
      <c r="CD129" s="326" t="e">
        <f>IF(Plananalyse!CD129=1,VLOOKUP(CD$5,Kruistabel!$B$6:$F$9,MATCH($C129,Kruistabel!$C$5:$F$5,0)+1,FALSE)+MIN(Kruistabel!$C$15,IF($D129="Ja",Kruistabel!$C$13,0)+IF(CD$6="Ja",Kruistabel!$C$14,0)),"")</f>
        <v>#N/A</v>
      </c>
      <c r="CE129" s="326" t="e">
        <f>IF(Plananalyse!CE129=1,VLOOKUP(CE$5,Kruistabel!$B$6:$F$9,MATCH($C129,Kruistabel!$C$5:$F$5,0)+1,FALSE)+MIN(Kruistabel!$C$15,IF($D129="Ja",Kruistabel!$C$13,0)+IF(CE$6="Ja",Kruistabel!$C$14,0)),"")</f>
        <v>#N/A</v>
      </c>
      <c r="CF129" s="326" t="e">
        <f>IF(Plananalyse!CF129=1,VLOOKUP(CF$5,Kruistabel!$B$6:$F$9,MATCH($C129,Kruistabel!$C$5:$F$5,0)+1,FALSE)+MIN(Kruistabel!$C$15,IF($D129="Ja",Kruistabel!$C$13,0)+IF(CF$6="Ja",Kruistabel!$C$14,0)),"")</f>
        <v>#N/A</v>
      </c>
      <c r="CG129" s="326" t="e">
        <f>IF(Plananalyse!CG129=1,VLOOKUP(CG$5,Kruistabel!$B$6:$F$9,MATCH($C129,Kruistabel!$C$5:$F$5,0)+1,FALSE)+MIN(Kruistabel!$C$15,IF($D129="Ja",Kruistabel!$C$13,0)+IF(CG$6="Ja",Kruistabel!$C$14,0)),"")</f>
        <v>#REF!</v>
      </c>
      <c r="CH129" s="326" t="e">
        <f>IF(Plananalyse!CH129=1,VLOOKUP(CH$5,Kruistabel!$B$6:$F$9,MATCH($C129,Kruistabel!$C$5:$F$5,0)+1,FALSE)+MIN(Kruistabel!$C$15,IF($D129="Ja",Kruistabel!$C$13,0)+IF(CH$6="Ja",Kruistabel!$C$14,0)),"")</f>
        <v>#REF!</v>
      </c>
      <c r="CI129" s="65"/>
      <c r="CJ129" s="326" t="e">
        <f>IF(Plananalyse!CJ129=1,VLOOKUP(CJ$5,Kruistabel!$B$6:$F$9,MATCH($C129,Kruistabel!$C$5:$F$5,0)+1,FALSE)+MIN(Kruistabel!$C$15,IF($D129="Ja",Kruistabel!$C$13,0)+IF(CJ$6="Ja",Kruistabel!$C$14,0)),"")</f>
        <v>#N/A</v>
      </c>
      <c r="CK129" s="326" t="e">
        <f>IF(Plananalyse!CK129=1,VLOOKUP(CK$5,Kruistabel!$B$6:$F$9,MATCH($C129,Kruistabel!$C$5:$F$5,0)+1,FALSE)+MIN(Kruistabel!$C$15,IF($D129="Ja",Kruistabel!$C$13,0)+IF(CK$6="Ja",Kruistabel!$C$14,0)),"")</f>
        <v>#N/A</v>
      </c>
      <c r="CL129" s="326" t="e">
        <f>IF(Plananalyse!CL129=1,VLOOKUP(CL$5,Kruistabel!$B$6:$F$9,MATCH($C129,Kruistabel!$C$5:$F$5,0)+1,FALSE)+MIN(Kruistabel!$C$15,IF($D129="Ja",Kruistabel!$C$13,0)+IF(CL$6="Ja",Kruistabel!$C$14,0)),"")</f>
        <v>#N/A</v>
      </c>
      <c r="CM129" s="326" t="e">
        <f>IF(Plananalyse!CM129=1,VLOOKUP(CM$5,Kruistabel!$B$6:$F$9,MATCH($C129,Kruistabel!$C$5:$F$5,0)+1,FALSE)+MIN(Kruistabel!$C$15,IF($D129="Ja",Kruistabel!$C$13,0)+IF(CM$6="Ja",Kruistabel!$C$14,0)),"")</f>
        <v>#N/A</v>
      </c>
      <c r="CN129" s="326" t="e">
        <f>IF(Plananalyse!CN129=1,VLOOKUP(CN$5,Kruistabel!$B$6:$F$9,MATCH($C129,Kruistabel!$C$5:$F$5,0)+1,FALSE)+MIN(Kruistabel!$C$15,IF($D129="Ja",Kruistabel!$C$13,0)+IF(CN$6="Ja",Kruistabel!$C$14,0)),"")</f>
        <v>#N/A</v>
      </c>
      <c r="CO129" s="326" t="e">
        <f>IF(Plananalyse!CO129=1,VLOOKUP(CO$5,Kruistabel!$B$6:$F$9,MATCH($C129,Kruistabel!$C$5:$F$5,0)+1,FALSE)+MIN(Kruistabel!$C$15,IF($D129="Ja",Kruistabel!$C$13,0)+IF(CO$6="Ja",Kruistabel!$C$14,0)),"")</f>
        <v>#N/A</v>
      </c>
      <c r="CP129" s="326" t="e">
        <f>IF(Plananalyse!CP129=1,VLOOKUP(CP$5,Kruistabel!$B$6:$F$9,MATCH($C129,Kruistabel!$C$5:$F$5,0)+1,FALSE)+MIN(Kruistabel!$C$15,IF($D129="Ja",Kruistabel!$C$13,0)+IF(CP$6="Ja",Kruistabel!$C$14,0)),"")</f>
        <v>#N/A</v>
      </c>
      <c r="CQ129" s="326" t="e">
        <f>IF(Plananalyse!CQ129=1,VLOOKUP(CQ$5,Kruistabel!$B$6:$F$9,MATCH($C129,Kruistabel!$C$5:$F$5,0)+1,FALSE)+MIN(Kruistabel!$C$15,IF($D129="Ja",Kruistabel!$C$13,0)+IF(CQ$6="Ja",Kruistabel!$C$14,0)),"")</f>
        <v>#N/A</v>
      </c>
      <c r="CR129" s="326" t="e">
        <f>IF(Plananalyse!CR129=1,VLOOKUP(CR$5,Kruistabel!$B$6:$F$9,MATCH($C129,Kruistabel!$C$5:$F$5,0)+1,FALSE)+MIN(Kruistabel!$C$15,IF($D129="Ja",Kruistabel!$C$13,0)+IF(CR$6="Ja",Kruistabel!$C$14,0)),"")</f>
        <v>#N/A</v>
      </c>
      <c r="CS129" s="326" t="e">
        <f>IF(Plananalyse!CS129=1,VLOOKUP(CS$5,Kruistabel!$B$6:$F$9,MATCH($C129,Kruistabel!$C$5:$F$5,0)+1,FALSE)+MIN(Kruistabel!$C$15,IF($D129="Ja",Kruistabel!$C$13,0)+IF(CS$6="Ja",Kruistabel!$C$14,0)),"")</f>
        <v>#N/A</v>
      </c>
      <c r="CT129" s="326" t="e">
        <f>IF(Plananalyse!CT129=1,VLOOKUP(CT$5,Kruistabel!$B$6:$F$9,MATCH($C129,Kruistabel!$C$5:$F$5,0)+1,FALSE)+MIN(Kruistabel!$C$15,IF($D129="Ja",Kruistabel!$C$13,0)+IF(CT$6="Ja",Kruistabel!$C$14,0)),"")</f>
        <v>#N/A</v>
      </c>
      <c r="CU129" s="326" t="e">
        <f>IF(Plananalyse!CU129=1,VLOOKUP(CU$5,Kruistabel!$B$6:$F$9,MATCH($C129,Kruistabel!$C$5:$F$5,0)+1,FALSE)+MIN(Kruistabel!$C$15,IF($D129="Ja",Kruistabel!$C$13,0)+IF(CU$6="Ja",Kruistabel!$C$14,0)),"")</f>
        <v>#N/A</v>
      </c>
      <c r="CV129" s="326" t="e">
        <f>IF(Plananalyse!CV129=1,VLOOKUP(CV$5,Kruistabel!$B$6:$F$9,MATCH($C129,Kruistabel!$C$5:$F$5,0)+1,FALSE)+MIN(Kruistabel!$C$15,IF($D129="Ja",Kruistabel!$C$13,0)+IF(CV$6="Ja",Kruistabel!$C$14,0)),"")</f>
        <v>#N/A</v>
      </c>
      <c r="CW129" s="326" t="e">
        <f>IF(Plananalyse!CW129=1,VLOOKUP(CW$5,Kruistabel!$B$6:$F$9,MATCH($C129,Kruistabel!$C$5:$F$5,0)+1,FALSE)+MIN(Kruistabel!$C$15,IF($D129="Ja",Kruistabel!$C$13,0)+IF(CW$6="Ja",Kruistabel!$C$14,0)),"")</f>
        <v>#N/A</v>
      </c>
      <c r="CX129" s="326" t="e">
        <f>IF(Plananalyse!CX129=1,VLOOKUP(CX$5,Kruistabel!$B$6:$F$9,MATCH($C129,Kruistabel!$C$5:$F$5,0)+1,FALSE)+MIN(Kruistabel!$C$15,IF($D129="Ja",Kruistabel!$C$13,0)+IF(CX$6="Ja",Kruistabel!$C$14,0)),"")</f>
        <v>#N/A</v>
      </c>
      <c r="CY129" s="326" t="e">
        <f>IF(Plananalyse!CY129=1,VLOOKUP(CY$5,Kruistabel!$B$6:$F$9,MATCH($C129,Kruistabel!$C$5:$F$5,0)+1,FALSE)+MIN(Kruistabel!$C$15,IF($D129="Ja",Kruistabel!$C$13,0)+IF(CY$6="Ja",Kruistabel!$C$14,0)),"")</f>
        <v>#N/A</v>
      </c>
      <c r="CZ129" s="326" t="e">
        <f>IF(Plananalyse!CZ129=1,VLOOKUP(CZ$5,Kruistabel!$B$6:$F$9,MATCH($C129,Kruistabel!$C$5:$F$5,0)+1,FALSE)+MIN(Kruistabel!$C$15,IF($D129="Ja",Kruistabel!$C$13,0)+IF(CZ$6="Ja",Kruistabel!$C$14,0)),"")</f>
        <v>#N/A</v>
      </c>
      <c r="DA129" s="326" t="e">
        <f>IF(Plananalyse!DA129=1,VLOOKUP(DA$5,Kruistabel!$B$6:$F$9,MATCH($C129,Kruistabel!$C$5:$F$5,0)+1,FALSE)+MIN(Kruistabel!$C$15,IF($D129="Ja",Kruistabel!$C$13,0)+IF(DA$6="Ja",Kruistabel!$C$14,0)),"")</f>
        <v>#N/A</v>
      </c>
      <c r="DB129" s="326" t="e">
        <f>IF(Plananalyse!DB129=1,VLOOKUP(DB$5,Kruistabel!$B$6:$F$9,MATCH($C129,Kruistabel!$C$5:$F$5,0)+1,FALSE)+MIN(Kruistabel!$C$15,IF($D129="Ja",Kruistabel!$C$13,0)+IF(DB$6="Ja",Kruistabel!$C$14,0)),"")</f>
        <v>#N/A</v>
      </c>
      <c r="DC129" s="326" t="e">
        <f>IF(Plananalyse!DC129=1,VLOOKUP(DC$5,Kruistabel!$B$6:$F$9,MATCH($C129,Kruistabel!$C$5:$F$5,0)+1,FALSE)+MIN(Kruistabel!$C$15,IF($D129="Ja",Kruistabel!$C$13,0)+IF(DC$6="Ja",Kruistabel!$C$14,0)),"")</f>
        <v>#N/A</v>
      </c>
      <c r="DD129" s="327"/>
      <c r="DE129" s="326" t="e">
        <f>IF(Plananalyse!DE129=1,VLOOKUP(DE$5,Kruistabel!$B$6:$F$9,MATCH($C129,Kruistabel!$C$5:$F$5,0)+1,FALSE)+MIN(Kruistabel!$C$15,IF($D129="Ja",Kruistabel!$C$13,0)+IF(DE$6="Ja",Kruistabel!$C$14,0)),"")</f>
        <v>#N/A</v>
      </c>
      <c r="DF129" s="326" t="e">
        <f>IF(Plananalyse!DF129=1,VLOOKUP(DF$5,Kruistabel!$B$6:$F$9,MATCH($C129,Kruistabel!$C$5:$F$5,0)+1,FALSE)+MIN(Kruistabel!$C$15,IF($D129="Ja",Kruistabel!$C$13,0)+IF(DF$6="Ja",Kruistabel!$C$14,0)),"")</f>
        <v>#N/A</v>
      </c>
      <c r="DG129" s="326" t="e">
        <f>IF(Plananalyse!DG129=1,VLOOKUP(DG$5,Kruistabel!$B$6:$F$9,MATCH($C129,Kruistabel!$C$5:$F$5,0)+1,FALSE)+MIN(Kruistabel!$C$15,IF($D129="Ja",Kruistabel!$C$13,0)+IF(DG$6="Ja",Kruistabel!$C$14,0)),"")</f>
        <v>#N/A</v>
      </c>
      <c r="DH129" s="326" t="e">
        <f>IF(Plananalyse!DH129=1,VLOOKUP(DH$5,Kruistabel!$B$6:$F$9,MATCH($C129,Kruistabel!$C$5:$F$5,0)+1,FALSE)+MIN(Kruistabel!$C$15,IF($D129="Ja",Kruistabel!$C$13,0)+IF(DH$6="Ja",Kruistabel!$C$14,0)),"")</f>
        <v>#N/A</v>
      </c>
      <c r="DI129" s="326" t="e">
        <f>IF(Plananalyse!DI129=1,VLOOKUP(DI$5,Kruistabel!$B$6:$F$9,MATCH($C129,Kruistabel!$C$5:$F$5,0)+1,FALSE)+MIN(Kruistabel!$C$15,IF($D129="Ja",Kruistabel!$C$13,0)+IF(DI$6="Ja",Kruistabel!$C$14,0)),"")</f>
        <v>#N/A</v>
      </c>
      <c r="DJ129" s="326" t="e">
        <f>IF(Plananalyse!DJ129=1,VLOOKUP(DJ$5,Kruistabel!$B$6:$F$9,MATCH($C129,Kruistabel!$C$5:$F$5,0)+1,FALSE)+MIN(Kruistabel!$C$15,IF($D129="Ja",Kruistabel!$C$13,0)+IF(DJ$6="Ja",Kruistabel!$C$14,0)),"")</f>
        <v>#N/A</v>
      </c>
      <c r="DK129" s="326" t="e">
        <f>IF(Plananalyse!DK129=1,VLOOKUP(DK$5,Kruistabel!$B$6:$F$9,MATCH($C129,Kruistabel!$C$5:$F$5,0)+1,FALSE)+MIN(Kruistabel!$C$15,IF($D129="Ja",Kruistabel!$C$13,0)+IF(DK$6="Ja",Kruistabel!$C$14,0)),"")</f>
        <v>#REF!</v>
      </c>
      <c r="DL129" s="326" t="e">
        <f>IF(Plananalyse!DL129=1,VLOOKUP(DL$5,Kruistabel!$B$6:$F$9,MATCH($C129,Kruistabel!$C$5:$F$5,0)+1,FALSE)+MIN(Kruistabel!$C$15,IF($D129="Ja",Kruistabel!$C$13,0)+IF(DL$6="Ja",Kruistabel!$C$14,0)),"")</f>
        <v>#REF!</v>
      </c>
      <c r="DM129" s="327"/>
      <c r="DN129" s="326" t="e">
        <f>IF(Plananalyse!DN129=1,VLOOKUP(DN$5,Kruistabel!$B$6:$F$9,MATCH($C129,Kruistabel!$C$5:$F$5,0)+1,FALSE)+MIN(Kruistabel!$C$15,IF($D129="Ja",Kruistabel!$C$13,0)+IF(DN$6="Ja",Kruistabel!$C$14,0)),"")</f>
        <v>#N/A</v>
      </c>
      <c r="DO129" s="326" t="e">
        <f>IF(Plananalyse!DO129=1,VLOOKUP(DO$5,Kruistabel!$B$6:$F$9,MATCH($C129,Kruistabel!$C$5:$F$5,0)+1,FALSE)+MIN(Kruistabel!$C$15,IF($D129="Ja",Kruistabel!$C$13,0)+IF(DO$6="Ja",Kruistabel!$C$14,0)),"")</f>
        <v>#N/A</v>
      </c>
      <c r="DP129" s="326" t="e">
        <f>IF(Plananalyse!DP129=1,VLOOKUP(DP$5,Kruistabel!$B$6:$F$9,MATCH($C129,Kruistabel!$C$5:$F$5,0)+1,FALSE)+MIN(Kruistabel!$C$15,IF($D129="Ja",Kruistabel!$C$13,0)+IF(DP$6="Ja",Kruistabel!$C$14,0)),"")</f>
        <v>#N/A</v>
      </c>
      <c r="DQ129" s="326" t="e">
        <f ca="1">IF(Plananalyse!DQ129=1,VLOOKUP(DQ$5,Kruistabel!$B$6:$F$9,MATCH($C129,Kruistabel!$C$5:$F$5,0)+1,FALSE)+MIN(Kruistabel!$C$15,IF($D129="Ja",Kruistabel!$C$13,0)+IF(DQ$6="Ja",Kruistabel!$C$14,0)),"")</f>
        <v>#N/A</v>
      </c>
      <c r="DR129" s="326" t="e">
        <f ca="1">IF(Plananalyse!DR129=1,VLOOKUP(DR$5,Kruistabel!$B$6:$F$9,MATCH($C129,Kruistabel!$C$5:$F$5,0)+1,FALSE)+MIN(Kruistabel!$C$15,IF($D129="Ja",Kruistabel!$C$13,0)+IF(DR$6="Ja",Kruistabel!$C$14,0)),"")</f>
        <v>#N/A</v>
      </c>
      <c r="DS129" s="326" t="e">
        <f ca="1">IF(Plananalyse!DS129=1,VLOOKUP(DS$5,Kruistabel!$B$6:$F$9,MATCH($C129,Kruistabel!$C$5:$F$5,0)+1,FALSE)+MIN(Kruistabel!$C$15,IF($D129="Ja",Kruistabel!$C$13,0)+IF(DS$6="Ja",Kruistabel!$C$14,0)),"")</f>
        <v>#N/A</v>
      </c>
      <c r="DT129" s="326" t="e">
        <f ca="1">IF(Plananalyse!DT129=1,VLOOKUP(DT$5,Kruistabel!$B$6:$F$9,MATCH($C129,Kruistabel!$C$5:$F$5,0)+1,FALSE)+MIN(Kruistabel!$C$15,IF($D129="Ja",Kruistabel!$C$13,0)+IF(DT$6="Ja",Kruistabel!$C$14,0)),"")</f>
        <v>#N/A</v>
      </c>
      <c r="DU129" s="326" t="e">
        <f ca="1">IF(Plananalyse!DU129=1,VLOOKUP(DU$5,Kruistabel!$B$6:$F$9,MATCH($C129,Kruistabel!$C$5:$F$5,0)+1,FALSE)+MIN(Kruistabel!$C$15,IF($D129="Ja",Kruistabel!$C$13,0)+IF(DU$6="Ja",Kruistabel!$C$14,0)),"")</f>
        <v>#N/A</v>
      </c>
      <c r="DV129" s="326" t="e">
        <f ca="1">IF(Plananalyse!DV129=1,VLOOKUP(DV$5,Kruistabel!$B$6:$F$9,MATCH($C129,Kruistabel!$C$5:$F$5,0)+1,FALSE)+MIN(Kruistabel!$C$15,IF($D129="Ja",Kruistabel!$C$13,0)+IF(DV$6="Ja",Kruistabel!$C$14,0)),"")</f>
        <v>#N/A</v>
      </c>
      <c r="DW129" s="326" t="e">
        <f ca="1">IF(Plananalyse!DW129=1,VLOOKUP(DW$5,Kruistabel!$B$6:$F$9,MATCH($C129,Kruistabel!$C$5:$F$5,0)+1,FALSE)+MIN(Kruistabel!$C$15,IF($D129="Ja",Kruistabel!$C$13,0)+IF(DW$6="Ja",Kruistabel!$C$14,0)),"")</f>
        <v>#REF!</v>
      </c>
      <c r="DX129" s="326" t="e">
        <f ca="1">IF(Plananalyse!DX129=1,VLOOKUP(DX$5,Kruistabel!$B$6:$F$9,MATCH($C129,Kruistabel!$C$5:$F$5,0)+1,FALSE)+MIN(Kruistabel!$C$15,IF($D129="Ja",Kruistabel!$C$13,0)+IF(DX$6="Ja",Kruistabel!$C$14,0)),"")</f>
        <v>#REF!</v>
      </c>
      <c r="DY129" s="327"/>
      <c r="DZ129" s="326" t="e">
        <f ca="1">IF(Plananalyse!DZ129=1,VLOOKUP(DZ$5,Kruistabel!$B$6:$F$9,MATCH($C129,Kruistabel!$C$5:$F$5,0)+1,FALSE)+MIN(Kruistabel!$C$15,IF($D129="Ja",Kruistabel!$C$13,0)+IF(DZ$6="Ja",Kruistabel!$C$14,0)),"")</f>
        <v>#N/A</v>
      </c>
      <c r="EA129" s="326" t="e">
        <f ca="1">IF(Plananalyse!EA129=1,VLOOKUP(EA$5,Kruistabel!$B$6:$F$9,MATCH($C129,Kruistabel!$C$5:$F$5,0)+1,FALSE)+MIN(Kruistabel!$C$15,IF($D129="Ja",Kruistabel!$C$13,0)+IF(EA$6="Ja",Kruistabel!$C$14,0)),"")</f>
        <v>#N/A</v>
      </c>
      <c r="EB129" s="326" t="e">
        <f ca="1">IF(Plananalyse!EB129=1,VLOOKUP(EB$5,Kruistabel!$B$6:$F$9,MATCH($C129,Kruistabel!$C$5:$F$5,0)+1,FALSE)+MIN(Kruistabel!$C$15,IF($D129="Ja",Kruistabel!$C$13,0)+IF(EB$6="Ja",Kruistabel!$C$14,0)),"")</f>
        <v>#REF!</v>
      </c>
      <c r="EC129" s="326" t="e">
        <f ca="1">IF(Plananalyse!EC129=1,VLOOKUP(EC$5,Kruistabel!$B$6:$F$9,MATCH($C129,Kruistabel!$C$5:$F$5,0)+1,FALSE)+MIN(Kruistabel!$C$15,IF($D129="Ja",Kruistabel!$C$13,0)+IF(EC$6="Ja",Kruistabel!$C$14,0)),"")</f>
        <v>#REF!</v>
      </c>
      <c r="ED129" s="327"/>
      <c r="EE129" s="326" t="e">
        <f ca="1">IF(Plananalyse!EE129=1,VLOOKUP(EE$5,Kruistabel!$B$6:$F$9,MATCH($C129,Kruistabel!$C$5:$F$5,0)+1,FALSE)+MIN(Kruistabel!$C$15,IF($D129="Ja",Kruistabel!$C$13,0)+IF(EE$6="Ja",Kruistabel!$C$14,0)),"")</f>
        <v>#N/A</v>
      </c>
      <c r="EF129" s="326" t="e">
        <f ca="1">IF(Plananalyse!EF129=1,VLOOKUP(EF$5,Kruistabel!$B$6:$F$9,MATCH($C129,Kruistabel!$C$5:$F$5,0)+1,FALSE)+MIN(Kruistabel!$C$15,IF($D129="Ja",Kruistabel!$C$13,0)+IF(EF$6="Ja",Kruistabel!$C$14,0)),"")</f>
        <v>#N/A</v>
      </c>
      <c r="EG129" s="326" t="e">
        <f ca="1">IF(Plananalyse!EG129=1,VLOOKUP(EG$5,Kruistabel!$B$6:$F$9,MATCH($C129,Kruistabel!$C$5:$F$5,0)+1,FALSE)+MIN(Kruistabel!$C$15,IF($D129="Ja",Kruistabel!$C$13,0)+IF(EG$6="Ja",Kruistabel!$C$14,0)),"")</f>
        <v>#N/A</v>
      </c>
      <c r="EH129" s="326" t="e">
        <f ca="1">IF(Plananalyse!EH129=1,VLOOKUP(EH$5,Kruistabel!$B$6:$F$9,MATCH($C129,Kruistabel!$C$5:$F$5,0)+1,FALSE)+MIN(Kruistabel!$C$15,IF($D129="Ja",Kruistabel!$C$13,0)+IF(EH$6="Ja",Kruistabel!$C$14,0)),"")</f>
        <v>#REF!</v>
      </c>
      <c r="EI129" s="326" t="e">
        <f ca="1">IF(Plananalyse!EI129=1,VLOOKUP(EI$5,Kruistabel!$B$6:$F$9,MATCH($C129,Kruistabel!$C$5:$F$5,0)+1,FALSE)+MIN(Kruistabel!$C$15,IF($D129="Ja",Kruistabel!$C$13,0)+IF(EI$6="Ja",Kruistabel!$C$14,0)),"")</f>
        <v>#REF!</v>
      </c>
      <c r="EJ129" s="331" t="str">
        <f>IF(Plananalyse!EJ129=1,VLOOKUP(EJ$5,Kruistabel!$B$6:$F$9,MATCH($C129,Kruistabel!$C$5:$F$5,0)+1,FALSE)+MIN(Kruistabel!$C$15,IF($D129="Ja",Kruistabel!$C$13,0)+IF(EJ$6="Ja",Kruistabel!$C$14,0)),"")</f>
        <v/>
      </c>
      <c r="EK129" s="164"/>
      <c r="EL129" s="164"/>
      <c r="EM129" s="164"/>
      <c r="EN129" s="164"/>
    </row>
    <row r="130" spans="1:144" hidden="1">
      <c r="B130" s="337" t="s">
        <v>233</v>
      </c>
      <c r="C130" s="160" t="str">
        <f>_xlfn.IFNA(VLOOKUP($B130,Classificatietabel!$B$6:$I$91,C$7,FALSE),"")</f>
        <v/>
      </c>
      <c r="D130" s="160" t="str">
        <f>_xlfn.IFNA(VLOOKUP($B130,Classificatietabel!$B$6:$I$91,D$7,FALSE),"")</f>
        <v/>
      </c>
      <c r="E130" s="119" t="str">
        <f>IF(AND(D130="laag",$D$3=1),0,_xlfn.IFNA(IF(VLOOKUP($B130,Classificatietabel!$B$6:$H$91,$E$5,FALSE)="Ja",1,0),""))</f>
        <v/>
      </c>
      <c r="F130" s="163"/>
      <c r="G130" s="326" t="e">
        <f>IF(Plananalyse!G130=1,VLOOKUP(G$5,Kruistabel!$B$6:$F$9,MATCH($C130,Kruistabel!$C$5:$F$5,0)+1,FALSE)+MIN(Kruistabel!$C$15,IF($D130="Ja",Kruistabel!$C$13,0)+IF(G$6="Ja",Kruistabel!$C$14,0)),"")</f>
        <v>#N/A</v>
      </c>
      <c r="H130" s="326" t="e">
        <f>IF(Plananalyse!H130=1,VLOOKUP(H$5,Kruistabel!$B$6:$F$9,MATCH($C130,Kruistabel!$C$5:$F$5,0)+1,FALSE)+MIN(Kruistabel!$C$15,IF($D130="Ja",Kruistabel!$C$13,0)+IF(H$6="Ja",Kruistabel!$C$14,0)),"")</f>
        <v>#N/A</v>
      </c>
      <c r="I130" s="326" t="e">
        <f>IF(Plananalyse!I130=1,VLOOKUP(I$5,Kruistabel!$B$6:$F$9,MATCH($C130,Kruistabel!$C$5:$F$5,0)+1,FALSE)+MIN(Kruistabel!$C$15,IF($D130="Ja",Kruistabel!$C$13,0)+IF(I$6="Ja",Kruistabel!$C$14,0)),"")</f>
        <v>#N/A</v>
      </c>
      <c r="J130" s="326" t="e">
        <f>IF(Plananalyse!J130=1,VLOOKUP(J$5,Kruistabel!$B$6:$F$9,MATCH($C130,Kruistabel!$C$5:$F$5,0)+1,FALSE)+MIN(Kruistabel!$C$15,IF($D130="Ja",Kruistabel!$C$13,0)+IF(J$6="Ja",Kruistabel!$C$14,0)),"")</f>
        <v>#N/A</v>
      </c>
      <c r="K130" s="326" t="e">
        <f>IF(Plananalyse!K130=1,VLOOKUP(K$5,Kruistabel!$B$6:$F$9,MATCH($C130,Kruistabel!$C$5:$F$5,0)+1,FALSE)+MIN(Kruistabel!$C$15,IF($D130="Ja",Kruistabel!$C$13,0)+IF(K$6="Ja",Kruistabel!$C$14,0)),"")</f>
        <v>#N/A</v>
      </c>
      <c r="L130" s="326" t="e">
        <f>IF(Plananalyse!L130=1,VLOOKUP(L$5,Kruistabel!$B$6:$F$9,MATCH($C130,Kruistabel!$C$5:$F$5,0)+1,FALSE)+MIN(Kruistabel!$C$15,IF($D130="Ja",Kruistabel!$C$13,0)+IF(L$6="Ja",Kruistabel!$C$14,0)),"")</f>
        <v>#N/A</v>
      </c>
      <c r="M130" s="326" t="e">
        <f>IF(Plananalyse!M130=1,VLOOKUP(M$5,Kruistabel!$B$6:$F$9,MATCH($C130,Kruistabel!$C$5:$F$5,0)+1,FALSE)+MIN(Kruistabel!$C$15,IF($D130="Ja",Kruistabel!$C$13,0)+IF(M$6="Ja",Kruistabel!$C$14,0)),"")</f>
        <v>#N/A</v>
      </c>
      <c r="N130" s="326" t="e">
        <f>IF(Plananalyse!N130=1,VLOOKUP(N$5,Kruistabel!$B$6:$F$9,MATCH($C130,Kruistabel!$C$5:$F$5,0)+1,FALSE)+MIN(Kruistabel!$C$15,IF($D130="Ja",Kruistabel!$C$13,0)+IF(N$6="Ja",Kruistabel!$C$14,0)),"")</f>
        <v>#N/A</v>
      </c>
      <c r="O130" s="326" t="e">
        <f>IF(Plananalyse!O130=1,VLOOKUP(O$5,Kruistabel!$B$6:$F$9,MATCH($C130,Kruistabel!$C$5:$F$5,0)+1,FALSE)+MIN(Kruistabel!$C$15,IF($D130="Ja",Kruistabel!$C$13,0)+IF(O$6="Ja",Kruistabel!$C$14,0)),"")</f>
        <v>#N/A</v>
      </c>
      <c r="P130" s="326" t="e">
        <f>IF(Plananalyse!P130=1,VLOOKUP(P$5,Kruistabel!$B$6:$F$9,MATCH($C130,Kruistabel!$C$5:$F$5,0)+1,FALSE)+MIN(Kruistabel!$C$15,IF($D130="Ja",Kruistabel!$C$13,0)+IF(P$6="Ja",Kruistabel!$C$14,0)),"")</f>
        <v>#N/A</v>
      </c>
      <c r="Q130" s="326" t="e">
        <f>IF(Plananalyse!Q130=1,VLOOKUP(Q$5,Kruistabel!$B$6:$F$9,MATCH($C130,Kruistabel!$C$5:$F$5,0)+1,FALSE)+MIN(Kruistabel!$C$15,IF($D130="Ja",Kruistabel!$C$13,0)+IF(Q$6="Ja",Kruistabel!$C$14,0)),"")</f>
        <v>#N/A</v>
      </c>
      <c r="R130" s="326" t="e">
        <f>IF(Plananalyse!R130=1,VLOOKUP(R$5,Kruistabel!$B$6:$F$9,MATCH($C130,Kruistabel!$C$5:$F$5,0)+1,FALSE)+MIN(Kruistabel!$C$15,IF($D130="Ja",Kruistabel!$C$13,0)+IF(R$6="Ja",Kruistabel!$C$14,0)),"")</f>
        <v>#N/A</v>
      </c>
      <c r="S130" s="326" t="e">
        <f>IF(Plananalyse!S130=1,VLOOKUP(S$5,Kruistabel!$B$6:$F$9,MATCH($C130,Kruistabel!$C$5:$F$5,0)+1,FALSE)+MIN(Kruistabel!$C$15,IF($D130="Ja",Kruistabel!$C$13,0)+IF(S$6="Ja",Kruistabel!$C$14,0)),"")</f>
        <v>#N/A</v>
      </c>
      <c r="T130" s="326" t="e">
        <f>IF(Plananalyse!T130=1,VLOOKUP(T$5,Kruistabel!$B$6:$F$9,MATCH($C130,Kruistabel!$C$5:$F$5,0)+1,FALSE)+MIN(Kruistabel!$C$15,IF($D130="Ja",Kruistabel!$C$13,0)+IF(T$6="Ja",Kruistabel!$C$14,0)),"")</f>
        <v>#N/A</v>
      </c>
      <c r="U130" s="326" t="e">
        <f>IF(Plananalyse!U130=1,VLOOKUP(U$5,Kruistabel!$B$6:$F$9,MATCH($C130,Kruistabel!$C$5:$F$5,0)+1,FALSE)+MIN(Kruistabel!$C$15,IF($D130="Ja",Kruistabel!$C$13,0)+IF(U$6="Ja",Kruistabel!$C$14,0)),"")</f>
        <v>#N/A</v>
      </c>
      <c r="V130" s="326" t="e">
        <f>IF(Plananalyse!V130=1,VLOOKUP(V$5,Kruistabel!$B$6:$F$9,MATCH($C130,Kruistabel!$C$5:$F$5,0)+1,FALSE)+MIN(Kruistabel!$C$15,IF($D130="Ja",Kruistabel!$C$13,0)+IF(V$6="Ja",Kruistabel!$C$14,0)),"")</f>
        <v>#N/A</v>
      </c>
      <c r="W130" s="326" t="e">
        <f>IF(Plananalyse!W130=1,VLOOKUP(W$5,Kruistabel!$B$6:$F$9,MATCH($C130,Kruistabel!$C$5:$F$5,0)+1,FALSE)+MIN(Kruistabel!$C$15,IF($D130="Ja",Kruistabel!$C$13,0)+IF(W$6="Ja",Kruistabel!$C$14,0)),"")</f>
        <v>#N/A</v>
      </c>
      <c r="X130" s="326" t="e">
        <f>IF(Plananalyse!X130=1,VLOOKUP(X$5,Kruistabel!$B$6:$F$9,MATCH($C130,Kruistabel!$C$5:$F$5,0)+1,FALSE)+MIN(Kruistabel!$C$15,IF($D130="Ja",Kruistabel!$C$13,0)+IF(X$6="Ja",Kruistabel!$C$14,0)),"")</f>
        <v>#N/A</v>
      </c>
      <c r="Y130" s="326" t="e">
        <f>IF(Plananalyse!Y130=1,VLOOKUP(Y$5,Kruistabel!$B$6:$F$9,MATCH($C130,Kruistabel!$C$5:$F$5,0)+1,FALSE)+MIN(Kruistabel!$C$15,IF($D130="Ja",Kruistabel!$C$13,0)+IF(Y$6="Ja",Kruistabel!$C$14,0)),"")</f>
        <v>#N/A</v>
      </c>
      <c r="Z130" s="326" t="e">
        <f>IF(Plananalyse!Z130=1,VLOOKUP(Z$5,Kruistabel!$B$6:$F$9,MATCH($C130,Kruistabel!$C$5:$F$5,0)+1,FALSE)+MIN(Kruistabel!$C$15,IF($D130="Ja",Kruistabel!$C$13,0)+IF(Z$6="Ja",Kruistabel!$C$14,0)),"")</f>
        <v>#N/A</v>
      </c>
      <c r="AA130" s="326" t="e">
        <f>IF(Plananalyse!AA130=1,VLOOKUP(AA$5,Kruistabel!$B$6:$F$9,MATCH($C130,Kruistabel!$C$5:$F$5,0)+1,FALSE)+MIN(Kruistabel!$C$15,IF($D130="Ja",Kruistabel!$C$13,0)+IF(AA$6="Ja",Kruistabel!$C$14,0)),"")</f>
        <v>#N/A</v>
      </c>
      <c r="AB130" s="326" t="e">
        <f>IF(Plananalyse!AB130=1,VLOOKUP(AB$5,Kruistabel!$B$6:$F$9,MATCH($C130,Kruistabel!$C$5:$F$5,0)+1,FALSE)+MIN(Kruistabel!$C$15,IF($D130="Ja",Kruistabel!$C$13,0)+IF(AB$6="Ja",Kruistabel!$C$14,0)),"")</f>
        <v>#N/A</v>
      </c>
      <c r="AC130" s="326" t="e">
        <f>IF(Plananalyse!AC130=1,VLOOKUP(AC$5,Kruistabel!$B$6:$F$9,MATCH($C130,Kruistabel!$C$5:$F$5,0)+1,FALSE)+MIN(Kruistabel!$C$15,IF($D130="Ja",Kruistabel!$C$13,0)+IF(AC$6="Ja",Kruistabel!$C$14,0)),"")</f>
        <v>#N/A</v>
      </c>
      <c r="AD130" s="326" t="e">
        <f>IF(Plananalyse!AD130=1,VLOOKUP(AD$5,Kruistabel!$B$6:$F$9,MATCH($C130,Kruistabel!$C$5:$F$5,0)+1,FALSE)+MIN(Kruistabel!$C$15,IF($D130="Ja",Kruistabel!$C$13,0)+IF(AD$6="Ja",Kruistabel!$C$14,0)),"")</f>
        <v>#N/A</v>
      </c>
      <c r="AE130" s="326" t="e">
        <f>IF(Plananalyse!AE130=1,VLOOKUP(AE$5,Kruistabel!$B$6:$F$9,MATCH($C130,Kruistabel!$C$5:$F$5,0)+1,FALSE)+MIN(Kruistabel!$C$15,IF($D130="Ja",Kruistabel!$C$13,0)+IF(AE$6="Ja",Kruistabel!$C$14,0)),"")</f>
        <v>#N/A</v>
      </c>
      <c r="AF130" s="326" t="e">
        <f>IF(Plananalyse!AF130=1,VLOOKUP(AF$5,Kruistabel!$B$6:$F$9,MATCH($C130,Kruistabel!$C$5:$F$5,0)+1,FALSE)+MIN(Kruistabel!$C$15,IF($D130="Ja",Kruistabel!$C$13,0)+IF(AF$6="Ja",Kruistabel!$C$14,0)),"")</f>
        <v>#N/A</v>
      </c>
      <c r="AG130" s="326" t="e">
        <f>IF(Plananalyse!AG130=1,VLOOKUP(AG$5,Kruistabel!$B$6:$F$9,MATCH($C130,Kruistabel!$C$5:$F$5,0)+1,FALSE)+MIN(Kruistabel!$C$15,IF($D130="Ja",Kruistabel!$C$13,0)+IF(AG$6="Ja",Kruistabel!$C$14,0)),"")</f>
        <v>#N/A</v>
      </c>
      <c r="AH130" s="326" t="e">
        <f>IF(Plananalyse!AH130=1,VLOOKUP(AH$5,Kruistabel!$B$6:$F$9,MATCH($C130,Kruistabel!$C$5:$F$5,0)+1,FALSE)+MIN(Kruistabel!$C$15,IF($D130="Ja",Kruistabel!$C$13,0)+IF(AH$6="Ja",Kruistabel!$C$14,0)),"")</f>
        <v>#N/A</v>
      </c>
      <c r="AI130" s="326" t="e">
        <f>IF(Plananalyse!AI130=1,VLOOKUP(AI$5,Kruistabel!$B$6:$F$9,MATCH($C130,Kruistabel!$C$5:$F$5,0)+1,FALSE)+MIN(Kruistabel!$C$15,IF($D130="Ja",Kruistabel!$C$13,0)+IF(AI$6="Ja",Kruistabel!$C$14,0)),"")</f>
        <v>#N/A</v>
      </c>
      <c r="AJ130" s="326" t="e">
        <f>IF(Plananalyse!AJ130=1,VLOOKUP(AJ$5,Kruistabel!$B$6:$F$9,MATCH($C130,Kruistabel!$C$5:$F$5,0)+1,FALSE)+MIN(Kruistabel!$C$15,IF($D130="Ja",Kruistabel!$C$13,0)+IF(AJ$6="Ja",Kruistabel!$C$14,0)),"")</f>
        <v>#N/A</v>
      </c>
      <c r="AK130" s="326" t="e">
        <f>IF(Plananalyse!AK130=1,VLOOKUP(AK$5,Kruistabel!$B$6:$F$9,MATCH($C130,Kruistabel!$C$5:$F$5,0)+1,FALSE)+MIN(Kruistabel!$C$15,IF($D130="Ja",Kruistabel!$C$13,0)+IF(AK$6="Ja",Kruistabel!$C$14,0)),"")</f>
        <v>#N/A</v>
      </c>
      <c r="AL130" s="326" t="e">
        <f>IF(Plananalyse!AL130=1,VLOOKUP(AL$5,Kruistabel!$B$6:$F$9,MATCH($C130,Kruistabel!$C$5:$F$5,0)+1,FALSE)+MIN(Kruistabel!$C$15,IF($D130="Ja",Kruistabel!$C$13,0)+IF(AL$6="Ja",Kruistabel!$C$14,0)),"")</f>
        <v>#N/A</v>
      </c>
      <c r="AM130" s="326" t="e">
        <f>IF(Plananalyse!AM130=1,VLOOKUP(AM$5,Kruistabel!$B$6:$F$9,MATCH($C130,Kruistabel!$C$5:$F$5,0)+1,FALSE)+MIN(Kruistabel!$C$15,IF($D130="Ja",Kruistabel!$C$13,0)+IF(AM$6="Ja",Kruistabel!$C$14,0)),"")</f>
        <v>#N/A</v>
      </c>
      <c r="AN130" s="327"/>
      <c r="AO130" s="326" t="e">
        <f>IF(Plananalyse!AO130=1,VLOOKUP(AO$5,Kruistabel!$B$6:$F$9,MATCH($C130,Kruistabel!$C$5:$F$5,0)+1,FALSE)+MIN(Kruistabel!$C$15,IF($D130="Ja",Kruistabel!$C$13,0)+IF(AO$6="Ja",Kruistabel!$C$14,0)),"")</f>
        <v>#N/A</v>
      </c>
      <c r="AP130" s="326" t="e">
        <f>IF(Plananalyse!AP130=1,VLOOKUP(AP$5,Kruistabel!$B$6:$F$9,MATCH($C130,Kruistabel!$C$5:$F$5,0)+1,FALSE)+MIN(Kruistabel!$C$15,IF($D130="Ja",Kruistabel!$C$13,0)+IF(AP$6="Ja",Kruistabel!$C$14,0)),"")</f>
        <v>#N/A</v>
      </c>
      <c r="AQ130" s="326" t="e">
        <f>IF(Plananalyse!AQ130=1,VLOOKUP(AQ$5,Kruistabel!$B$6:$F$9,MATCH($C130,Kruistabel!$C$5:$F$5,0)+1,FALSE)+MIN(Kruistabel!$C$15,IF($D130="Ja",Kruistabel!$C$13,0)+IF(AQ$6="Ja",Kruistabel!$C$14,0)),"")</f>
        <v>#N/A</v>
      </c>
      <c r="AR130" s="326" t="e">
        <f>IF(Plananalyse!AR130=1,VLOOKUP(AR$5,Kruistabel!$B$6:$F$9,MATCH($C130,Kruistabel!$C$5:$F$5,0)+1,FALSE)+MIN(Kruistabel!$C$15,IF($D130="Ja",Kruistabel!$C$13,0)+IF(AR$6="Ja",Kruistabel!$C$14,0)),"")</f>
        <v>#N/A</v>
      </c>
      <c r="AS130" s="326" t="e">
        <f>IF(Plananalyse!AS130=1,VLOOKUP(AS$5,Kruistabel!$B$6:$F$9,MATCH($C130,Kruistabel!$C$5:$F$5,0)+1,FALSE)+MIN(Kruistabel!$C$15,IF($D130="Ja",Kruistabel!$C$13,0)+IF(AS$6="Ja",Kruistabel!$C$14,0)),"")</f>
        <v>#N/A</v>
      </c>
      <c r="AT130" s="326" t="e">
        <f>IF(Plananalyse!AT130=1,VLOOKUP(AT$5,Kruistabel!$B$6:$F$9,MATCH($C130,Kruistabel!$C$5:$F$5,0)+1,FALSE)+MIN(Kruistabel!$C$15,IF($D130="Ja",Kruistabel!$C$13,0)+IF(AT$6="Ja",Kruistabel!$C$14,0)),"")</f>
        <v>#N/A</v>
      </c>
      <c r="AU130" s="326" t="e">
        <f>IF(Plananalyse!AU130=1,VLOOKUP(AU$5,Kruistabel!$B$6:$F$9,MATCH($C130,Kruistabel!$C$5:$F$5,0)+1,FALSE)+MIN(Kruistabel!$C$15,IF($D130="Ja",Kruistabel!$C$13,0)+IF(AU$6="Ja",Kruistabel!$C$14,0)),"")</f>
        <v>#N/A</v>
      </c>
      <c r="AV130" s="326" t="e">
        <f>IF(Plananalyse!AV130=1,VLOOKUP(AV$5,Kruistabel!$B$6:$F$9,MATCH($C130,Kruistabel!$C$5:$F$5,0)+1,FALSE)+MIN(Kruistabel!$C$15,IF($D130="Ja",Kruistabel!$C$13,0)+IF(AV$6="Ja",Kruistabel!$C$14,0)),"")</f>
        <v>#N/A</v>
      </c>
      <c r="AW130" s="326" t="e">
        <f>IF(Plananalyse!AW130=1,VLOOKUP(AW$5,Kruistabel!$B$6:$F$9,MATCH($C130,Kruistabel!$C$5:$F$5,0)+1,FALSE)+MIN(Kruistabel!$C$15,IF($D130="Ja",Kruistabel!$C$13,0)+IF(AW$6="Ja",Kruistabel!$C$14,0)),"")</f>
        <v>#N/A</v>
      </c>
      <c r="AX130" s="326" t="e">
        <f>IF(Plananalyse!AX130=1,VLOOKUP(AX$5,Kruistabel!$B$6:$F$9,MATCH($C130,Kruistabel!$C$5:$F$5,0)+1,FALSE)+MIN(Kruistabel!$C$15,IF($D130="Ja",Kruistabel!$C$13,0)+IF(AX$6="Ja",Kruistabel!$C$14,0)),"")</f>
        <v>#N/A</v>
      </c>
      <c r="AY130" s="327"/>
      <c r="AZ130" s="326" t="e">
        <f>IF(Plananalyse!AZ130=1,VLOOKUP(AZ$5,Kruistabel!$B$6:$F$9,MATCH($C130,Kruistabel!$C$5:$F$5,0)+1,FALSE)+MIN(Kruistabel!$C$15,IF($D130="Ja",Kruistabel!$C$13,0)+IF(AZ$6="Ja",Kruistabel!$C$14,0)),"")</f>
        <v>#N/A</v>
      </c>
      <c r="BA130" s="326" t="e">
        <f>IF(Plananalyse!BA130=1,VLOOKUP(BA$5,Kruistabel!$B$6:$F$9,MATCH($C130,Kruistabel!$C$5:$F$5,0)+1,FALSE)+MIN(Kruistabel!$C$15,IF($D130="Ja",Kruistabel!$C$13,0)+IF(BA$6="Ja",Kruistabel!$C$14,0)),"")</f>
        <v>#N/A</v>
      </c>
      <c r="BB130" s="326" t="e">
        <f>IF(Plananalyse!BB130=1,VLOOKUP(BB$5,Kruistabel!$B$6:$F$9,MATCH($C130,Kruistabel!$C$5:$F$5,0)+1,FALSE)+MIN(Kruistabel!$C$15,IF($D130="Ja",Kruistabel!$C$13,0)+IF(BB$6="Ja",Kruistabel!$C$14,0)),"")</f>
        <v>#N/A</v>
      </c>
      <c r="BC130" s="326" t="e">
        <f>IF(Plananalyse!BC130=1,VLOOKUP(BC$5,Kruistabel!$B$6:$F$9,MATCH($C130,Kruistabel!$C$5:$F$5,0)+1,FALSE)+MIN(Kruistabel!$C$15,IF($D130="Ja",Kruistabel!$C$13,0)+IF(BC$6="Ja",Kruistabel!$C$14,0)),"")</f>
        <v>#N/A</v>
      </c>
      <c r="BD130" s="326" t="e">
        <f>IF(Plananalyse!BD130=1,VLOOKUP(BD$5,Kruistabel!$B$6:$F$9,MATCH($C130,Kruistabel!$C$5:$F$5,0)+1,FALSE)+MIN(Kruistabel!$C$15,IF($D130="Ja",Kruistabel!$C$13,0)+IF(BD$6="Ja",Kruistabel!$C$14,0)),"")</f>
        <v>#N/A</v>
      </c>
      <c r="BE130" s="326" t="e">
        <f>IF(Plananalyse!BE130=1,VLOOKUP(BE$5,Kruistabel!$B$6:$F$9,MATCH($C130,Kruistabel!$C$5:$F$5,0)+1,FALSE)+MIN(Kruistabel!$C$15,IF($D130="Ja",Kruistabel!$C$13,0)+IF(BE$6="Ja",Kruistabel!$C$14,0)),"")</f>
        <v>#N/A</v>
      </c>
      <c r="BF130" s="326" t="e">
        <f>IF(Plananalyse!BF130=1,VLOOKUP(BF$5,Kruistabel!$B$6:$F$9,MATCH($C130,Kruistabel!$C$5:$F$5,0)+1,FALSE)+MIN(Kruistabel!$C$15,IF($D130="Ja",Kruistabel!$C$13,0)+IF(BF$6="Ja",Kruistabel!$C$14,0)),"")</f>
        <v>#N/A</v>
      </c>
      <c r="BG130" s="326" t="e">
        <f>IF(Plananalyse!BG130=1,VLOOKUP(BG$5,Kruistabel!$B$6:$F$9,MATCH($C130,Kruistabel!$C$5:$F$5,0)+1,FALSE)+MIN(Kruistabel!$C$15,IF($D130="Ja",Kruistabel!$C$13,0)+IF(BG$6="Ja",Kruistabel!$C$14,0)),"")</f>
        <v>#N/A</v>
      </c>
      <c r="BH130" s="326" t="e">
        <f>IF(Plananalyse!BH130=1,VLOOKUP(BH$5,Kruistabel!$B$6:$F$9,MATCH($C130,Kruistabel!$C$5:$F$5,0)+1,FALSE)+MIN(Kruistabel!$C$15,IF($D130="Ja",Kruistabel!$C$13,0)+IF(BH$6="Ja",Kruistabel!$C$14,0)),"")</f>
        <v>#N/A</v>
      </c>
      <c r="BI130" s="327"/>
      <c r="BJ130" s="326" t="e">
        <f>IF(Plananalyse!BJ130=1,VLOOKUP(BJ$5,Kruistabel!$B$6:$F$9,MATCH($C130,Kruistabel!$C$5:$F$5,0)+1,FALSE)+MIN(Kruistabel!$C$15,IF($D130="Ja",Kruistabel!$C$13,0)+IF(BJ$6="Ja",Kruistabel!$C$14,0)),"")</f>
        <v>#N/A</v>
      </c>
      <c r="BK130" s="326" t="e">
        <f>IF(Plananalyse!BK130=1,VLOOKUP(BK$5,Kruistabel!$B$6:$F$9,MATCH($C130,Kruistabel!$C$5:$F$5,0)+1,FALSE)+MIN(Kruistabel!$C$15,IF($D130="Ja",Kruistabel!$C$13,0)+IF(BK$6="Ja",Kruistabel!$C$14,0)),"")</f>
        <v>#N/A</v>
      </c>
      <c r="BL130" s="326" t="e">
        <f>IF(Plananalyse!BL130=1,VLOOKUP(BL$5,Kruistabel!$B$6:$F$9,MATCH($C130,Kruistabel!$C$5:$F$5,0)+1,FALSE)+MIN(Kruistabel!$C$15,IF($D130="Ja",Kruistabel!$C$13,0)+IF(BL$6="Ja",Kruistabel!$C$14,0)),"")</f>
        <v>#N/A</v>
      </c>
      <c r="BM130" s="326" t="e">
        <f>IF(Plananalyse!BM130=1,VLOOKUP(BM$5,Kruistabel!$B$6:$F$9,MATCH($C130,Kruistabel!$C$5:$F$5,0)+1,FALSE)+MIN(Kruistabel!$C$15,IF($D130="Ja",Kruistabel!$C$13,0)+IF(BM$6="Ja",Kruistabel!$C$14,0)),"")</f>
        <v>#N/A</v>
      </c>
      <c r="BN130" s="326" t="e">
        <f>IF(Plananalyse!BN130=1,VLOOKUP(BN$5,Kruistabel!$B$6:$F$9,MATCH($C130,Kruistabel!$C$5:$F$5,0)+1,FALSE)+MIN(Kruistabel!$C$15,IF($D130="Ja",Kruistabel!$C$13,0)+IF(BN$6="Ja",Kruistabel!$C$14,0)),"")</f>
        <v>#N/A</v>
      </c>
      <c r="BO130" s="326" t="e">
        <f>IF(Plananalyse!BO130=1,VLOOKUP(BO$5,Kruistabel!$B$6:$F$9,MATCH($C130,Kruistabel!$C$5:$F$5,0)+1,FALSE)+MIN(Kruistabel!$C$15,IF($D130="Ja",Kruistabel!$C$13,0)+IF(BO$6="Ja",Kruistabel!$C$14,0)),"")</f>
        <v>#N/A</v>
      </c>
      <c r="BP130" s="326" t="e">
        <f>IF(Plananalyse!BP130=1,VLOOKUP(BP$5,Kruistabel!$B$6:$F$9,MATCH($C130,Kruistabel!$C$5:$F$5,0)+1,FALSE)+MIN(Kruistabel!$C$15,IF($D130="Ja",Kruistabel!$C$13,0)+IF(BP$6="Ja",Kruistabel!$C$14,0)),"")</f>
        <v>#N/A</v>
      </c>
      <c r="BQ130" s="326" t="e">
        <f>IF(Plananalyse!BQ130=1,VLOOKUP(BQ$5,Kruistabel!$B$6:$F$9,MATCH($C130,Kruistabel!$C$5:$F$5,0)+1,FALSE)+MIN(Kruistabel!$C$15,IF($D130="Ja",Kruistabel!$C$13,0)+IF(BQ$6="Ja",Kruistabel!$C$14,0)),"")</f>
        <v>#N/A</v>
      </c>
      <c r="BR130" s="326" t="e">
        <f>IF(Plananalyse!BR130=1,VLOOKUP(BR$5,Kruistabel!$B$6:$F$9,MATCH($C130,Kruistabel!$C$5:$F$5,0)+1,FALSE)+MIN(Kruistabel!$C$15,IF($D130="Ja",Kruistabel!$C$13,0)+IF(BR$6="Ja",Kruistabel!$C$14,0)),"")</f>
        <v>#REF!</v>
      </c>
      <c r="BS130" s="326" t="e">
        <f>IF(Plananalyse!BS130=1,VLOOKUP(BS$5,Kruistabel!$B$6:$F$9,MATCH($C130,Kruistabel!$C$5:$F$5,0)+1,FALSE)+MIN(Kruistabel!$C$15,IF($D130="Ja",Kruistabel!$C$13,0)+IF(BS$6="Ja",Kruistabel!$C$14,0)),"")</f>
        <v>#REF!</v>
      </c>
      <c r="BT130" s="65"/>
      <c r="BU130" s="231" t="e">
        <f>IF(Plananalyse!BU130=1,VLOOKUP(BU$5,Kruistabel!$B$6:$F$9,MATCH($C130,Kruistabel!$C$5:$F$5,0)+1,FALSE)+MIN(Kruistabel!$C$15,IF($D130="Ja",Kruistabel!$C$13,0)+IF(BU$6="Ja",Kruistabel!$C$14,0)),"")</f>
        <v>#N/A</v>
      </c>
      <c r="BV130" s="326" t="e">
        <f>IF(Plananalyse!BV130=1,VLOOKUP(BV$5,Kruistabel!$B$6:$F$9,MATCH($C130,Kruistabel!$C$5:$F$5,0)+1,FALSE)+MIN(Kruistabel!$C$15,IF($D130="Ja",Kruistabel!$C$13,0)+IF(BV$6="Ja",Kruistabel!$C$14,0)),"")</f>
        <v>#N/A</v>
      </c>
      <c r="BW130" s="326" t="e">
        <f>IF(Plananalyse!BW130=1,VLOOKUP(BW$5,Kruistabel!$B$6:$F$9,MATCH($C130,Kruistabel!$C$5:$F$5,0)+1,FALSE)+MIN(Kruistabel!$C$15,IF($D130="Ja",Kruistabel!$C$13,0)+IF(BW$6="Ja",Kruistabel!$C$14,0)),"")</f>
        <v>#N/A</v>
      </c>
      <c r="BX130" s="326" t="e">
        <f>IF(Plananalyse!BX130=1,VLOOKUP(BX$5,Kruistabel!$B$6:$F$9,MATCH($C130,Kruistabel!$C$5:$F$5,0)+1,FALSE)+MIN(Kruistabel!$C$15,IF($D130="Ja",Kruistabel!$C$13,0)+IF(BX$6="Ja",Kruistabel!$C$14,0)),"")</f>
        <v>#N/A</v>
      </c>
      <c r="BY130" s="327"/>
      <c r="BZ130" s="326" t="e">
        <f>IF(Plananalyse!BZ130=1,VLOOKUP(BZ$5,Kruistabel!$B$6:$F$9,MATCH($C130,Kruistabel!$C$5:$F$5,0)+1,FALSE)+MIN(Kruistabel!$C$15,IF($D130="Ja",Kruistabel!$C$13,0)+IF(BZ$6="Ja",Kruistabel!$C$14,0)),"")</f>
        <v>#N/A</v>
      </c>
      <c r="CA130" s="326" t="e">
        <f>IF(Plananalyse!CA130=1,VLOOKUP(CA$5,Kruistabel!$B$6:$F$9,MATCH($C130,Kruistabel!$C$5:$F$5,0)+1,FALSE)+MIN(Kruistabel!$C$15,IF($D130="Ja",Kruistabel!$C$13,0)+IF(CA$6="Ja",Kruistabel!$C$14,0)),"")</f>
        <v>#N/A</v>
      </c>
      <c r="CB130" s="326" t="e">
        <f>IF(Plananalyse!CB130=1,VLOOKUP(CB$5,Kruistabel!$B$6:$F$9,MATCH($C130,Kruistabel!$C$5:$F$5,0)+1,FALSE)+MIN(Kruistabel!$C$15,IF($D130="Ja",Kruistabel!$C$13,0)+IF(CB$6="Ja",Kruistabel!$C$14,0)),"")</f>
        <v>#N/A</v>
      </c>
      <c r="CC130" s="326" t="e">
        <f>IF(Plananalyse!CC130=1,VLOOKUP(CC$5,Kruistabel!$B$6:$F$9,MATCH($C130,Kruistabel!$C$5:$F$5,0)+1,FALSE)+MIN(Kruistabel!$C$15,IF($D130="Ja",Kruistabel!$C$13,0)+IF(CC$6="Ja",Kruistabel!$C$14,0)),"")</f>
        <v>#N/A</v>
      </c>
      <c r="CD130" s="326" t="e">
        <f>IF(Plananalyse!CD130=1,VLOOKUP(CD$5,Kruistabel!$B$6:$F$9,MATCH($C130,Kruistabel!$C$5:$F$5,0)+1,FALSE)+MIN(Kruistabel!$C$15,IF($D130="Ja",Kruistabel!$C$13,0)+IF(CD$6="Ja",Kruistabel!$C$14,0)),"")</f>
        <v>#N/A</v>
      </c>
      <c r="CE130" s="326" t="e">
        <f>IF(Plananalyse!CE130=1,VLOOKUP(CE$5,Kruistabel!$B$6:$F$9,MATCH($C130,Kruistabel!$C$5:$F$5,0)+1,FALSE)+MIN(Kruistabel!$C$15,IF($D130="Ja",Kruistabel!$C$13,0)+IF(CE$6="Ja",Kruistabel!$C$14,0)),"")</f>
        <v>#N/A</v>
      </c>
      <c r="CF130" s="326" t="e">
        <f>IF(Plananalyse!CF130=1,VLOOKUP(CF$5,Kruistabel!$B$6:$F$9,MATCH($C130,Kruistabel!$C$5:$F$5,0)+1,FALSE)+MIN(Kruistabel!$C$15,IF($D130="Ja",Kruistabel!$C$13,0)+IF(CF$6="Ja",Kruistabel!$C$14,0)),"")</f>
        <v>#N/A</v>
      </c>
      <c r="CG130" s="326" t="e">
        <f>IF(Plananalyse!CG130=1,VLOOKUP(CG$5,Kruistabel!$B$6:$F$9,MATCH($C130,Kruistabel!$C$5:$F$5,0)+1,FALSE)+MIN(Kruistabel!$C$15,IF($D130="Ja",Kruistabel!$C$13,0)+IF(CG$6="Ja",Kruistabel!$C$14,0)),"")</f>
        <v>#REF!</v>
      </c>
      <c r="CH130" s="326" t="e">
        <f>IF(Plananalyse!CH130=1,VLOOKUP(CH$5,Kruistabel!$B$6:$F$9,MATCH($C130,Kruistabel!$C$5:$F$5,0)+1,FALSE)+MIN(Kruistabel!$C$15,IF($D130="Ja",Kruistabel!$C$13,0)+IF(CH$6="Ja",Kruistabel!$C$14,0)),"")</f>
        <v>#REF!</v>
      </c>
      <c r="CI130" s="65"/>
      <c r="CJ130" s="326" t="e">
        <f>IF(Plananalyse!CJ130=1,VLOOKUP(CJ$5,Kruistabel!$B$6:$F$9,MATCH($C130,Kruistabel!$C$5:$F$5,0)+1,FALSE)+MIN(Kruistabel!$C$15,IF($D130="Ja",Kruistabel!$C$13,0)+IF(CJ$6="Ja",Kruistabel!$C$14,0)),"")</f>
        <v>#N/A</v>
      </c>
      <c r="CK130" s="326" t="e">
        <f>IF(Plananalyse!CK130=1,VLOOKUP(CK$5,Kruistabel!$B$6:$F$9,MATCH($C130,Kruistabel!$C$5:$F$5,0)+1,FALSE)+MIN(Kruistabel!$C$15,IF($D130="Ja",Kruistabel!$C$13,0)+IF(CK$6="Ja",Kruistabel!$C$14,0)),"")</f>
        <v>#N/A</v>
      </c>
      <c r="CL130" s="326" t="e">
        <f>IF(Plananalyse!CL130=1,VLOOKUP(CL$5,Kruistabel!$B$6:$F$9,MATCH($C130,Kruistabel!$C$5:$F$5,0)+1,FALSE)+MIN(Kruistabel!$C$15,IF($D130="Ja",Kruistabel!$C$13,0)+IF(CL$6="Ja",Kruistabel!$C$14,0)),"")</f>
        <v>#N/A</v>
      </c>
      <c r="CM130" s="326" t="e">
        <f>IF(Plananalyse!CM130=1,VLOOKUP(CM$5,Kruistabel!$B$6:$F$9,MATCH($C130,Kruistabel!$C$5:$F$5,0)+1,FALSE)+MIN(Kruistabel!$C$15,IF($D130="Ja",Kruistabel!$C$13,0)+IF(CM$6="Ja",Kruistabel!$C$14,0)),"")</f>
        <v>#N/A</v>
      </c>
      <c r="CN130" s="326" t="e">
        <f>IF(Plananalyse!CN130=1,VLOOKUP(CN$5,Kruistabel!$B$6:$F$9,MATCH($C130,Kruistabel!$C$5:$F$5,0)+1,FALSE)+MIN(Kruistabel!$C$15,IF($D130="Ja",Kruistabel!$C$13,0)+IF(CN$6="Ja",Kruistabel!$C$14,0)),"")</f>
        <v>#N/A</v>
      </c>
      <c r="CO130" s="326" t="e">
        <f>IF(Plananalyse!CO130=1,VLOOKUP(CO$5,Kruistabel!$B$6:$F$9,MATCH($C130,Kruistabel!$C$5:$F$5,0)+1,FALSE)+MIN(Kruistabel!$C$15,IF($D130="Ja",Kruistabel!$C$13,0)+IF(CO$6="Ja",Kruistabel!$C$14,0)),"")</f>
        <v>#N/A</v>
      </c>
      <c r="CP130" s="326" t="e">
        <f>IF(Plananalyse!CP130=1,VLOOKUP(CP$5,Kruistabel!$B$6:$F$9,MATCH($C130,Kruistabel!$C$5:$F$5,0)+1,FALSE)+MIN(Kruistabel!$C$15,IF($D130="Ja",Kruistabel!$C$13,0)+IF(CP$6="Ja",Kruistabel!$C$14,0)),"")</f>
        <v>#N/A</v>
      </c>
      <c r="CQ130" s="326" t="e">
        <f>IF(Plananalyse!CQ130=1,VLOOKUP(CQ$5,Kruistabel!$B$6:$F$9,MATCH($C130,Kruistabel!$C$5:$F$5,0)+1,FALSE)+MIN(Kruistabel!$C$15,IF($D130="Ja",Kruistabel!$C$13,0)+IF(CQ$6="Ja",Kruistabel!$C$14,0)),"")</f>
        <v>#N/A</v>
      </c>
      <c r="CR130" s="326" t="e">
        <f>IF(Plananalyse!CR130=1,VLOOKUP(CR$5,Kruistabel!$B$6:$F$9,MATCH($C130,Kruistabel!$C$5:$F$5,0)+1,FALSE)+MIN(Kruistabel!$C$15,IF($D130="Ja",Kruistabel!$C$13,0)+IF(CR$6="Ja",Kruistabel!$C$14,0)),"")</f>
        <v>#N/A</v>
      </c>
      <c r="CS130" s="326" t="e">
        <f>IF(Plananalyse!CS130=1,VLOOKUP(CS$5,Kruistabel!$B$6:$F$9,MATCH($C130,Kruistabel!$C$5:$F$5,0)+1,FALSE)+MIN(Kruistabel!$C$15,IF($D130="Ja",Kruistabel!$C$13,0)+IF(CS$6="Ja",Kruistabel!$C$14,0)),"")</f>
        <v>#N/A</v>
      </c>
      <c r="CT130" s="326" t="e">
        <f>IF(Plananalyse!CT130=1,VLOOKUP(CT$5,Kruistabel!$B$6:$F$9,MATCH($C130,Kruistabel!$C$5:$F$5,0)+1,FALSE)+MIN(Kruistabel!$C$15,IF($D130="Ja",Kruistabel!$C$13,0)+IF(CT$6="Ja",Kruistabel!$C$14,0)),"")</f>
        <v>#N/A</v>
      </c>
      <c r="CU130" s="326" t="e">
        <f>IF(Plananalyse!CU130=1,VLOOKUP(CU$5,Kruistabel!$B$6:$F$9,MATCH($C130,Kruistabel!$C$5:$F$5,0)+1,FALSE)+MIN(Kruistabel!$C$15,IF($D130="Ja",Kruistabel!$C$13,0)+IF(CU$6="Ja",Kruistabel!$C$14,0)),"")</f>
        <v>#N/A</v>
      </c>
      <c r="CV130" s="326" t="e">
        <f>IF(Plananalyse!CV130=1,VLOOKUP(CV$5,Kruistabel!$B$6:$F$9,MATCH($C130,Kruistabel!$C$5:$F$5,0)+1,FALSE)+MIN(Kruistabel!$C$15,IF($D130="Ja",Kruistabel!$C$13,0)+IF(CV$6="Ja",Kruistabel!$C$14,0)),"")</f>
        <v>#N/A</v>
      </c>
      <c r="CW130" s="326" t="e">
        <f>IF(Plananalyse!CW130=1,VLOOKUP(CW$5,Kruistabel!$B$6:$F$9,MATCH($C130,Kruistabel!$C$5:$F$5,0)+1,FALSE)+MIN(Kruistabel!$C$15,IF($D130="Ja",Kruistabel!$C$13,0)+IF(CW$6="Ja",Kruistabel!$C$14,0)),"")</f>
        <v>#N/A</v>
      </c>
      <c r="CX130" s="326" t="e">
        <f>IF(Plananalyse!CX130=1,VLOOKUP(CX$5,Kruistabel!$B$6:$F$9,MATCH($C130,Kruistabel!$C$5:$F$5,0)+1,FALSE)+MIN(Kruistabel!$C$15,IF($D130="Ja",Kruistabel!$C$13,0)+IF(CX$6="Ja",Kruistabel!$C$14,0)),"")</f>
        <v>#N/A</v>
      </c>
      <c r="CY130" s="326" t="e">
        <f>IF(Plananalyse!CY130=1,VLOOKUP(CY$5,Kruistabel!$B$6:$F$9,MATCH($C130,Kruistabel!$C$5:$F$5,0)+1,FALSE)+MIN(Kruistabel!$C$15,IF($D130="Ja",Kruistabel!$C$13,0)+IF(CY$6="Ja",Kruistabel!$C$14,0)),"")</f>
        <v>#N/A</v>
      </c>
      <c r="CZ130" s="326" t="e">
        <f>IF(Plananalyse!CZ130=1,VLOOKUP(CZ$5,Kruistabel!$B$6:$F$9,MATCH($C130,Kruistabel!$C$5:$F$5,0)+1,FALSE)+MIN(Kruistabel!$C$15,IF($D130="Ja",Kruistabel!$C$13,0)+IF(CZ$6="Ja",Kruistabel!$C$14,0)),"")</f>
        <v>#N/A</v>
      </c>
      <c r="DA130" s="326" t="e">
        <f>IF(Plananalyse!DA130=1,VLOOKUP(DA$5,Kruistabel!$B$6:$F$9,MATCH($C130,Kruistabel!$C$5:$F$5,0)+1,FALSE)+MIN(Kruistabel!$C$15,IF($D130="Ja",Kruistabel!$C$13,0)+IF(DA$6="Ja",Kruistabel!$C$14,0)),"")</f>
        <v>#N/A</v>
      </c>
      <c r="DB130" s="326" t="e">
        <f>IF(Plananalyse!DB130=1,VLOOKUP(DB$5,Kruistabel!$B$6:$F$9,MATCH($C130,Kruistabel!$C$5:$F$5,0)+1,FALSE)+MIN(Kruistabel!$C$15,IF($D130="Ja",Kruistabel!$C$13,0)+IF(DB$6="Ja",Kruistabel!$C$14,0)),"")</f>
        <v>#N/A</v>
      </c>
      <c r="DC130" s="326" t="e">
        <f>IF(Plananalyse!DC130=1,VLOOKUP(DC$5,Kruistabel!$B$6:$F$9,MATCH($C130,Kruistabel!$C$5:$F$5,0)+1,FALSE)+MIN(Kruistabel!$C$15,IF($D130="Ja",Kruistabel!$C$13,0)+IF(DC$6="Ja",Kruistabel!$C$14,0)),"")</f>
        <v>#N/A</v>
      </c>
      <c r="DD130" s="327"/>
      <c r="DE130" s="326" t="e">
        <f>IF(Plananalyse!DE130=1,VLOOKUP(DE$5,Kruistabel!$B$6:$F$9,MATCH($C130,Kruistabel!$C$5:$F$5,0)+1,FALSE)+MIN(Kruistabel!$C$15,IF($D130="Ja",Kruistabel!$C$13,0)+IF(DE$6="Ja",Kruistabel!$C$14,0)),"")</f>
        <v>#N/A</v>
      </c>
      <c r="DF130" s="326" t="e">
        <f>IF(Plananalyse!DF130=1,VLOOKUP(DF$5,Kruistabel!$B$6:$F$9,MATCH($C130,Kruistabel!$C$5:$F$5,0)+1,FALSE)+MIN(Kruistabel!$C$15,IF($D130="Ja",Kruistabel!$C$13,0)+IF(DF$6="Ja",Kruistabel!$C$14,0)),"")</f>
        <v>#N/A</v>
      </c>
      <c r="DG130" s="326" t="e">
        <f>IF(Plananalyse!DG130=1,VLOOKUP(DG$5,Kruistabel!$B$6:$F$9,MATCH($C130,Kruistabel!$C$5:$F$5,0)+1,FALSE)+MIN(Kruistabel!$C$15,IF($D130="Ja",Kruistabel!$C$13,0)+IF(DG$6="Ja",Kruistabel!$C$14,0)),"")</f>
        <v>#N/A</v>
      </c>
      <c r="DH130" s="326" t="e">
        <f>IF(Plananalyse!DH130=1,VLOOKUP(DH$5,Kruistabel!$B$6:$F$9,MATCH($C130,Kruistabel!$C$5:$F$5,0)+1,FALSE)+MIN(Kruistabel!$C$15,IF($D130="Ja",Kruistabel!$C$13,0)+IF(DH$6="Ja",Kruistabel!$C$14,0)),"")</f>
        <v>#N/A</v>
      </c>
      <c r="DI130" s="326" t="e">
        <f>IF(Plananalyse!DI130=1,VLOOKUP(DI$5,Kruistabel!$B$6:$F$9,MATCH($C130,Kruistabel!$C$5:$F$5,0)+1,FALSE)+MIN(Kruistabel!$C$15,IF($D130="Ja",Kruistabel!$C$13,0)+IF(DI$6="Ja",Kruistabel!$C$14,0)),"")</f>
        <v>#N/A</v>
      </c>
      <c r="DJ130" s="326" t="e">
        <f>IF(Plananalyse!DJ130=1,VLOOKUP(DJ$5,Kruistabel!$B$6:$F$9,MATCH($C130,Kruistabel!$C$5:$F$5,0)+1,FALSE)+MIN(Kruistabel!$C$15,IF($D130="Ja",Kruistabel!$C$13,0)+IF(DJ$6="Ja",Kruistabel!$C$14,0)),"")</f>
        <v>#N/A</v>
      </c>
      <c r="DK130" s="326" t="e">
        <f>IF(Plananalyse!DK130=1,VLOOKUP(DK$5,Kruistabel!$B$6:$F$9,MATCH($C130,Kruistabel!$C$5:$F$5,0)+1,FALSE)+MIN(Kruistabel!$C$15,IF($D130="Ja",Kruistabel!$C$13,0)+IF(DK$6="Ja",Kruistabel!$C$14,0)),"")</f>
        <v>#REF!</v>
      </c>
      <c r="DL130" s="326" t="e">
        <f>IF(Plananalyse!DL130=1,VLOOKUP(DL$5,Kruistabel!$B$6:$F$9,MATCH($C130,Kruistabel!$C$5:$F$5,0)+1,FALSE)+MIN(Kruistabel!$C$15,IF($D130="Ja",Kruistabel!$C$13,0)+IF(DL$6="Ja",Kruistabel!$C$14,0)),"")</f>
        <v>#REF!</v>
      </c>
      <c r="DM130" s="327"/>
      <c r="DN130" s="326" t="e">
        <f>IF(Plananalyse!DN130=1,VLOOKUP(DN$5,Kruistabel!$B$6:$F$9,MATCH($C130,Kruistabel!$C$5:$F$5,0)+1,FALSE)+MIN(Kruistabel!$C$15,IF($D130="Ja",Kruistabel!$C$13,0)+IF(DN$6="Ja",Kruistabel!$C$14,0)),"")</f>
        <v>#N/A</v>
      </c>
      <c r="DO130" s="326" t="e">
        <f>IF(Plananalyse!DO130=1,VLOOKUP(DO$5,Kruistabel!$B$6:$F$9,MATCH($C130,Kruistabel!$C$5:$F$5,0)+1,FALSE)+MIN(Kruistabel!$C$15,IF($D130="Ja",Kruistabel!$C$13,0)+IF(DO$6="Ja",Kruistabel!$C$14,0)),"")</f>
        <v>#N/A</v>
      </c>
      <c r="DP130" s="326" t="e">
        <f>IF(Plananalyse!DP130=1,VLOOKUP(DP$5,Kruistabel!$B$6:$F$9,MATCH($C130,Kruistabel!$C$5:$F$5,0)+1,FALSE)+MIN(Kruistabel!$C$15,IF($D130="Ja",Kruistabel!$C$13,0)+IF(DP$6="Ja",Kruistabel!$C$14,0)),"")</f>
        <v>#N/A</v>
      </c>
      <c r="DQ130" s="326" t="e">
        <f>IF(Plananalyse!DQ130=1,VLOOKUP(DQ$5,Kruistabel!$B$6:$F$9,MATCH($C130,Kruistabel!$C$5:$F$5,0)+1,FALSE)+MIN(Kruistabel!$C$15,IF($D130="Ja",Kruistabel!$C$13,0)+IF(DQ$6="Ja",Kruistabel!$C$14,0)),"")</f>
        <v>#N/A</v>
      </c>
      <c r="DR130" s="326" t="e">
        <f ca="1">IF(Plananalyse!DR130=1,VLOOKUP(DR$5,Kruistabel!$B$6:$F$9,MATCH($C130,Kruistabel!$C$5:$F$5,0)+1,FALSE)+MIN(Kruistabel!$C$15,IF($D130="Ja",Kruistabel!$C$13,0)+IF(DR$6="Ja",Kruistabel!$C$14,0)),"")</f>
        <v>#N/A</v>
      </c>
      <c r="DS130" s="326" t="e">
        <f ca="1">IF(Plananalyse!DS130=1,VLOOKUP(DS$5,Kruistabel!$B$6:$F$9,MATCH($C130,Kruistabel!$C$5:$F$5,0)+1,FALSE)+MIN(Kruistabel!$C$15,IF($D130="Ja",Kruistabel!$C$13,0)+IF(DS$6="Ja",Kruistabel!$C$14,0)),"")</f>
        <v>#N/A</v>
      </c>
      <c r="DT130" s="326" t="e">
        <f ca="1">IF(Plananalyse!DT130=1,VLOOKUP(DT$5,Kruistabel!$B$6:$F$9,MATCH($C130,Kruistabel!$C$5:$F$5,0)+1,FALSE)+MIN(Kruistabel!$C$15,IF($D130="Ja",Kruistabel!$C$13,0)+IF(DT$6="Ja",Kruistabel!$C$14,0)),"")</f>
        <v>#N/A</v>
      </c>
      <c r="DU130" s="326" t="e">
        <f ca="1">IF(Plananalyse!DU130=1,VLOOKUP(DU$5,Kruistabel!$B$6:$F$9,MATCH($C130,Kruistabel!$C$5:$F$5,0)+1,FALSE)+MIN(Kruistabel!$C$15,IF($D130="Ja",Kruistabel!$C$13,0)+IF(DU$6="Ja",Kruistabel!$C$14,0)),"")</f>
        <v>#N/A</v>
      </c>
      <c r="DV130" s="326" t="e">
        <f ca="1">IF(Plananalyse!DV130=1,VLOOKUP(DV$5,Kruistabel!$B$6:$F$9,MATCH($C130,Kruistabel!$C$5:$F$5,0)+1,FALSE)+MIN(Kruistabel!$C$15,IF($D130="Ja",Kruistabel!$C$13,0)+IF(DV$6="Ja",Kruistabel!$C$14,0)),"")</f>
        <v>#N/A</v>
      </c>
      <c r="DW130" s="326" t="e">
        <f ca="1">IF(Plananalyse!DW130=1,VLOOKUP(DW$5,Kruistabel!$B$6:$F$9,MATCH($C130,Kruistabel!$C$5:$F$5,0)+1,FALSE)+MIN(Kruistabel!$C$15,IF($D130="Ja",Kruistabel!$C$13,0)+IF(DW$6="Ja",Kruistabel!$C$14,0)),"")</f>
        <v>#REF!</v>
      </c>
      <c r="DX130" s="326" t="e">
        <f ca="1">IF(Plananalyse!DX130=1,VLOOKUP(DX$5,Kruistabel!$B$6:$F$9,MATCH($C130,Kruistabel!$C$5:$F$5,0)+1,FALSE)+MIN(Kruistabel!$C$15,IF($D130="Ja",Kruistabel!$C$13,0)+IF(DX$6="Ja",Kruistabel!$C$14,0)),"")</f>
        <v>#REF!</v>
      </c>
      <c r="DY130" s="327"/>
      <c r="DZ130" s="326" t="e">
        <f ca="1">IF(Plananalyse!DZ130=1,VLOOKUP(DZ$5,Kruistabel!$B$6:$F$9,MATCH($C130,Kruistabel!$C$5:$F$5,0)+1,FALSE)+MIN(Kruistabel!$C$15,IF($D130="Ja",Kruistabel!$C$13,0)+IF(DZ$6="Ja",Kruistabel!$C$14,0)),"")</f>
        <v>#N/A</v>
      </c>
      <c r="EA130" s="326" t="e">
        <f ca="1">IF(Plananalyse!EA130=1,VLOOKUP(EA$5,Kruistabel!$B$6:$F$9,MATCH($C130,Kruistabel!$C$5:$F$5,0)+1,FALSE)+MIN(Kruistabel!$C$15,IF($D130="Ja",Kruistabel!$C$13,0)+IF(EA$6="Ja",Kruistabel!$C$14,0)),"")</f>
        <v>#N/A</v>
      </c>
      <c r="EB130" s="326" t="e">
        <f ca="1">IF(Plananalyse!EB130=1,VLOOKUP(EB$5,Kruistabel!$B$6:$F$9,MATCH($C130,Kruistabel!$C$5:$F$5,0)+1,FALSE)+MIN(Kruistabel!$C$15,IF($D130="Ja",Kruistabel!$C$13,0)+IF(EB$6="Ja",Kruistabel!$C$14,0)),"")</f>
        <v>#REF!</v>
      </c>
      <c r="EC130" s="326" t="e">
        <f ca="1">IF(Plananalyse!EC130=1,VLOOKUP(EC$5,Kruistabel!$B$6:$F$9,MATCH($C130,Kruistabel!$C$5:$F$5,0)+1,FALSE)+MIN(Kruistabel!$C$15,IF($D130="Ja",Kruistabel!$C$13,0)+IF(EC$6="Ja",Kruistabel!$C$14,0)),"")</f>
        <v>#REF!</v>
      </c>
      <c r="ED130" s="327"/>
      <c r="EE130" s="326" t="e">
        <f ca="1">IF(Plananalyse!EE130=1,VLOOKUP(EE$5,Kruistabel!$B$6:$F$9,MATCH($C130,Kruistabel!$C$5:$F$5,0)+1,FALSE)+MIN(Kruistabel!$C$15,IF($D130="Ja",Kruistabel!$C$13,0)+IF(EE$6="Ja",Kruistabel!$C$14,0)),"")</f>
        <v>#N/A</v>
      </c>
      <c r="EF130" s="326" t="e">
        <f ca="1">IF(Plananalyse!EF130=1,VLOOKUP(EF$5,Kruistabel!$B$6:$F$9,MATCH($C130,Kruistabel!$C$5:$F$5,0)+1,FALSE)+MIN(Kruistabel!$C$15,IF($D130="Ja",Kruistabel!$C$13,0)+IF(EF$6="Ja",Kruistabel!$C$14,0)),"")</f>
        <v>#N/A</v>
      </c>
      <c r="EG130" s="326" t="e">
        <f ca="1">IF(Plananalyse!EG130=1,VLOOKUP(EG$5,Kruistabel!$B$6:$F$9,MATCH($C130,Kruistabel!$C$5:$F$5,0)+1,FALSE)+MIN(Kruistabel!$C$15,IF($D130="Ja",Kruistabel!$C$13,0)+IF(EG$6="Ja",Kruistabel!$C$14,0)),"")</f>
        <v>#N/A</v>
      </c>
      <c r="EH130" s="326" t="e">
        <f ca="1">IF(Plananalyse!EH130=1,VLOOKUP(EH$5,Kruistabel!$B$6:$F$9,MATCH($C130,Kruistabel!$C$5:$F$5,0)+1,FALSE)+MIN(Kruistabel!$C$15,IF($D130="Ja",Kruistabel!$C$13,0)+IF(EH$6="Ja",Kruistabel!$C$14,0)),"")</f>
        <v>#REF!</v>
      </c>
      <c r="EI130" s="326" t="e">
        <f ca="1">IF(Plananalyse!EI130=1,VLOOKUP(EI$5,Kruistabel!$B$6:$F$9,MATCH($C130,Kruistabel!$C$5:$F$5,0)+1,FALSE)+MIN(Kruistabel!$C$15,IF($D130="Ja",Kruistabel!$C$13,0)+IF(EI$6="Ja",Kruistabel!$C$14,0)),"")</f>
        <v>#REF!</v>
      </c>
      <c r="EJ130" s="331" t="str">
        <f>IF(Plananalyse!EJ130=1,VLOOKUP(EJ$5,Kruistabel!$B$6:$F$9,MATCH($C130,Kruistabel!$C$5:$F$5,0)+1,FALSE)+MIN(Kruistabel!$C$15,IF($D130="Ja",Kruistabel!$C$13,0)+IF(EJ$6="Ja",Kruistabel!$C$14,0)),"")</f>
        <v/>
      </c>
      <c r="EK130" s="164"/>
      <c r="EL130" s="164"/>
      <c r="EM130" s="164"/>
      <c r="EN130" s="164"/>
    </row>
    <row r="131" spans="1:144" hidden="1">
      <c r="B131" s="337" t="s">
        <v>234</v>
      </c>
      <c r="C131" s="160" t="str">
        <f>_xlfn.IFNA(VLOOKUP($B131,Classificatietabel!$B$6:$I$91,C$7,FALSE),"")</f>
        <v/>
      </c>
      <c r="D131" s="160" t="str">
        <f>_xlfn.IFNA(VLOOKUP($B131,Classificatietabel!$B$6:$I$91,D$7,FALSE),"")</f>
        <v/>
      </c>
      <c r="E131" s="119" t="str">
        <f>IF(AND(D131="laag",$D$3=1),0,_xlfn.IFNA(IF(VLOOKUP($B131,Classificatietabel!$B$6:$H$91,$E$5,FALSE)="Ja",1,0),""))</f>
        <v/>
      </c>
      <c r="F131" s="163"/>
      <c r="G131" s="326" t="e">
        <f>IF(Plananalyse!G131=1,VLOOKUP(G$5,Kruistabel!$B$6:$F$9,MATCH($C131,Kruistabel!$C$5:$F$5,0)+1,FALSE)+MIN(Kruistabel!$C$15,IF($D131="Ja",Kruistabel!$C$13,0)+IF(G$6="Ja",Kruistabel!$C$14,0)),"")</f>
        <v>#N/A</v>
      </c>
      <c r="H131" s="326" t="e">
        <f>IF(Plananalyse!H131=1,VLOOKUP(H$5,Kruistabel!$B$6:$F$9,MATCH($C131,Kruistabel!$C$5:$F$5,0)+1,FALSE)+MIN(Kruistabel!$C$15,IF($D131="Ja",Kruistabel!$C$13,0)+IF(H$6="Ja",Kruistabel!$C$14,0)),"")</f>
        <v>#N/A</v>
      </c>
      <c r="I131" s="326" t="e">
        <f>IF(Plananalyse!I131=1,VLOOKUP(I$5,Kruistabel!$B$6:$F$9,MATCH($C131,Kruistabel!$C$5:$F$5,0)+1,FALSE)+MIN(Kruistabel!$C$15,IF($D131="Ja",Kruistabel!$C$13,0)+IF(I$6="Ja",Kruistabel!$C$14,0)),"")</f>
        <v>#N/A</v>
      </c>
      <c r="J131" s="326" t="e">
        <f>IF(Plananalyse!J131=1,VLOOKUP(J$5,Kruistabel!$B$6:$F$9,MATCH($C131,Kruistabel!$C$5:$F$5,0)+1,FALSE)+MIN(Kruistabel!$C$15,IF($D131="Ja",Kruistabel!$C$13,0)+IF(J$6="Ja",Kruistabel!$C$14,0)),"")</f>
        <v>#N/A</v>
      </c>
      <c r="K131" s="326" t="e">
        <f>IF(Plananalyse!K131=1,VLOOKUP(K$5,Kruistabel!$B$6:$F$9,MATCH($C131,Kruistabel!$C$5:$F$5,0)+1,FALSE)+MIN(Kruistabel!$C$15,IF($D131="Ja",Kruistabel!$C$13,0)+IF(K$6="Ja",Kruistabel!$C$14,0)),"")</f>
        <v>#N/A</v>
      </c>
      <c r="L131" s="326" t="e">
        <f>IF(Plananalyse!L131=1,VLOOKUP(L$5,Kruistabel!$B$6:$F$9,MATCH($C131,Kruistabel!$C$5:$F$5,0)+1,FALSE)+MIN(Kruistabel!$C$15,IF($D131="Ja",Kruistabel!$C$13,0)+IF(L$6="Ja",Kruistabel!$C$14,0)),"")</f>
        <v>#N/A</v>
      </c>
      <c r="M131" s="326" t="e">
        <f>IF(Plananalyse!M131=1,VLOOKUP(M$5,Kruistabel!$B$6:$F$9,MATCH($C131,Kruistabel!$C$5:$F$5,0)+1,FALSE)+MIN(Kruistabel!$C$15,IF($D131="Ja",Kruistabel!$C$13,0)+IF(M$6="Ja",Kruistabel!$C$14,0)),"")</f>
        <v>#N/A</v>
      </c>
      <c r="N131" s="326" t="e">
        <f>IF(Plananalyse!N131=1,VLOOKUP(N$5,Kruistabel!$B$6:$F$9,MATCH($C131,Kruistabel!$C$5:$F$5,0)+1,FALSE)+MIN(Kruistabel!$C$15,IF($D131="Ja",Kruistabel!$C$13,0)+IF(N$6="Ja",Kruistabel!$C$14,0)),"")</f>
        <v>#N/A</v>
      </c>
      <c r="O131" s="326" t="e">
        <f>IF(Plananalyse!O131=1,VLOOKUP(O$5,Kruistabel!$B$6:$F$9,MATCH($C131,Kruistabel!$C$5:$F$5,0)+1,FALSE)+MIN(Kruistabel!$C$15,IF($D131="Ja",Kruistabel!$C$13,0)+IF(O$6="Ja",Kruistabel!$C$14,0)),"")</f>
        <v>#N/A</v>
      </c>
      <c r="P131" s="326" t="e">
        <f>IF(Plananalyse!P131=1,VLOOKUP(P$5,Kruistabel!$B$6:$F$9,MATCH($C131,Kruistabel!$C$5:$F$5,0)+1,FALSE)+MIN(Kruistabel!$C$15,IF($D131="Ja",Kruistabel!$C$13,0)+IF(P$6="Ja",Kruistabel!$C$14,0)),"")</f>
        <v>#N/A</v>
      </c>
      <c r="Q131" s="326" t="e">
        <f>IF(Plananalyse!Q131=1,VLOOKUP(Q$5,Kruistabel!$B$6:$F$9,MATCH($C131,Kruistabel!$C$5:$F$5,0)+1,FALSE)+MIN(Kruistabel!$C$15,IF($D131="Ja",Kruistabel!$C$13,0)+IF(Q$6="Ja",Kruistabel!$C$14,0)),"")</f>
        <v>#N/A</v>
      </c>
      <c r="R131" s="326" t="e">
        <f>IF(Plananalyse!R131=1,VLOOKUP(R$5,Kruistabel!$B$6:$F$9,MATCH($C131,Kruistabel!$C$5:$F$5,0)+1,FALSE)+MIN(Kruistabel!$C$15,IF($D131="Ja",Kruistabel!$C$13,0)+IF(R$6="Ja",Kruistabel!$C$14,0)),"")</f>
        <v>#N/A</v>
      </c>
      <c r="S131" s="326" t="e">
        <f>IF(Plananalyse!S131=1,VLOOKUP(S$5,Kruistabel!$B$6:$F$9,MATCH($C131,Kruistabel!$C$5:$F$5,0)+1,FALSE)+MIN(Kruistabel!$C$15,IF($D131="Ja",Kruistabel!$C$13,0)+IF(S$6="Ja",Kruistabel!$C$14,0)),"")</f>
        <v>#N/A</v>
      </c>
      <c r="T131" s="326" t="e">
        <f>IF(Plananalyse!T131=1,VLOOKUP(T$5,Kruistabel!$B$6:$F$9,MATCH($C131,Kruistabel!$C$5:$F$5,0)+1,FALSE)+MIN(Kruistabel!$C$15,IF($D131="Ja",Kruistabel!$C$13,0)+IF(T$6="Ja",Kruistabel!$C$14,0)),"")</f>
        <v>#N/A</v>
      </c>
      <c r="U131" s="326" t="e">
        <f>IF(Plananalyse!U131=1,VLOOKUP(U$5,Kruistabel!$B$6:$F$9,MATCH($C131,Kruistabel!$C$5:$F$5,0)+1,FALSE)+MIN(Kruistabel!$C$15,IF($D131="Ja",Kruistabel!$C$13,0)+IF(U$6="Ja",Kruistabel!$C$14,0)),"")</f>
        <v>#N/A</v>
      </c>
      <c r="V131" s="326" t="e">
        <f>IF(Plananalyse!V131=1,VLOOKUP(V$5,Kruistabel!$B$6:$F$9,MATCH($C131,Kruistabel!$C$5:$F$5,0)+1,FALSE)+MIN(Kruistabel!$C$15,IF($D131="Ja",Kruistabel!$C$13,0)+IF(V$6="Ja",Kruistabel!$C$14,0)),"")</f>
        <v>#N/A</v>
      </c>
      <c r="W131" s="326" t="e">
        <f>IF(Plananalyse!W131=1,VLOOKUP(W$5,Kruistabel!$B$6:$F$9,MATCH($C131,Kruistabel!$C$5:$F$5,0)+1,FALSE)+MIN(Kruistabel!$C$15,IF($D131="Ja",Kruistabel!$C$13,0)+IF(W$6="Ja",Kruistabel!$C$14,0)),"")</f>
        <v>#N/A</v>
      </c>
      <c r="X131" s="326" t="e">
        <f>IF(Plananalyse!X131=1,VLOOKUP(X$5,Kruistabel!$B$6:$F$9,MATCH($C131,Kruistabel!$C$5:$F$5,0)+1,FALSE)+MIN(Kruistabel!$C$15,IF($D131="Ja",Kruistabel!$C$13,0)+IF(X$6="Ja",Kruistabel!$C$14,0)),"")</f>
        <v>#N/A</v>
      </c>
      <c r="Y131" s="326" t="e">
        <f>IF(Plananalyse!Y131=1,VLOOKUP(Y$5,Kruistabel!$B$6:$F$9,MATCH($C131,Kruistabel!$C$5:$F$5,0)+1,FALSE)+MIN(Kruistabel!$C$15,IF($D131="Ja",Kruistabel!$C$13,0)+IF(Y$6="Ja",Kruistabel!$C$14,0)),"")</f>
        <v>#N/A</v>
      </c>
      <c r="Z131" s="326" t="e">
        <f>IF(Plananalyse!Z131=1,VLOOKUP(Z$5,Kruistabel!$B$6:$F$9,MATCH($C131,Kruistabel!$C$5:$F$5,0)+1,FALSE)+MIN(Kruistabel!$C$15,IF($D131="Ja",Kruistabel!$C$13,0)+IF(Z$6="Ja",Kruistabel!$C$14,0)),"")</f>
        <v>#N/A</v>
      </c>
      <c r="AA131" s="326" t="e">
        <f>IF(Plananalyse!AA131=1,VLOOKUP(AA$5,Kruistabel!$B$6:$F$9,MATCH($C131,Kruistabel!$C$5:$F$5,0)+1,FALSE)+MIN(Kruistabel!$C$15,IF($D131="Ja",Kruistabel!$C$13,0)+IF(AA$6="Ja",Kruistabel!$C$14,0)),"")</f>
        <v>#N/A</v>
      </c>
      <c r="AB131" s="326" t="e">
        <f>IF(Plananalyse!AB131=1,VLOOKUP(AB$5,Kruistabel!$B$6:$F$9,MATCH($C131,Kruistabel!$C$5:$F$5,0)+1,FALSE)+MIN(Kruistabel!$C$15,IF($D131="Ja",Kruistabel!$C$13,0)+IF(AB$6="Ja",Kruistabel!$C$14,0)),"")</f>
        <v>#N/A</v>
      </c>
      <c r="AC131" s="326" t="e">
        <f>IF(Plananalyse!AC131=1,VLOOKUP(AC$5,Kruistabel!$B$6:$F$9,MATCH($C131,Kruistabel!$C$5:$F$5,0)+1,FALSE)+MIN(Kruistabel!$C$15,IF($D131="Ja",Kruistabel!$C$13,0)+IF(AC$6="Ja",Kruistabel!$C$14,0)),"")</f>
        <v>#N/A</v>
      </c>
      <c r="AD131" s="326" t="e">
        <f>IF(Plananalyse!AD131=1,VLOOKUP(AD$5,Kruistabel!$B$6:$F$9,MATCH($C131,Kruistabel!$C$5:$F$5,0)+1,FALSE)+MIN(Kruistabel!$C$15,IF($D131="Ja",Kruistabel!$C$13,0)+IF(AD$6="Ja",Kruistabel!$C$14,0)),"")</f>
        <v>#N/A</v>
      </c>
      <c r="AE131" s="326" t="e">
        <f>IF(Plananalyse!AE131=1,VLOOKUP(AE$5,Kruistabel!$B$6:$F$9,MATCH($C131,Kruistabel!$C$5:$F$5,0)+1,FALSE)+MIN(Kruistabel!$C$15,IF($D131="Ja",Kruistabel!$C$13,0)+IF(AE$6="Ja",Kruistabel!$C$14,0)),"")</f>
        <v>#N/A</v>
      </c>
      <c r="AF131" s="326" t="e">
        <f>IF(Plananalyse!AF131=1,VLOOKUP(AF$5,Kruistabel!$B$6:$F$9,MATCH($C131,Kruistabel!$C$5:$F$5,0)+1,FALSE)+MIN(Kruistabel!$C$15,IF($D131="Ja",Kruistabel!$C$13,0)+IF(AF$6="Ja",Kruistabel!$C$14,0)),"")</f>
        <v>#N/A</v>
      </c>
      <c r="AG131" s="326" t="e">
        <f>IF(Plananalyse!AG131=1,VLOOKUP(AG$5,Kruistabel!$B$6:$F$9,MATCH($C131,Kruistabel!$C$5:$F$5,0)+1,FALSE)+MIN(Kruistabel!$C$15,IF($D131="Ja",Kruistabel!$C$13,0)+IF(AG$6="Ja",Kruistabel!$C$14,0)),"")</f>
        <v>#N/A</v>
      </c>
      <c r="AH131" s="326" t="e">
        <f>IF(Plananalyse!AH131=1,VLOOKUP(AH$5,Kruistabel!$B$6:$F$9,MATCH($C131,Kruistabel!$C$5:$F$5,0)+1,FALSE)+MIN(Kruistabel!$C$15,IF($D131="Ja",Kruistabel!$C$13,0)+IF(AH$6="Ja",Kruistabel!$C$14,0)),"")</f>
        <v>#N/A</v>
      </c>
      <c r="AI131" s="326" t="e">
        <f>IF(Plananalyse!AI131=1,VLOOKUP(AI$5,Kruistabel!$B$6:$F$9,MATCH($C131,Kruistabel!$C$5:$F$5,0)+1,FALSE)+MIN(Kruistabel!$C$15,IF($D131="Ja",Kruistabel!$C$13,0)+IF(AI$6="Ja",Kruistabel!$C$14,0)),"")</f>
        <v>#N/A</v>
      </c>
      <c r="AJ131" s="326" t="e">
        <f>IF(Plananalyse!AJ131=1,VLOOKUP(AJ$5,Kruistabel!$B$6:$F$9,MATCH($C131,Kruistabel!$C$5:$F$5,0)+1,FALSE)+MIN(Kruistabel!$C$15,IF($D131="Ja",Kruistabel!$C$13,0)+IF(AJ$6="Ja",Kruistabel!$C$14,0)),"")</f>
        <v>#N/A</v>
      </c>
      <c r="AK131" s="326" t="e">
        <f>IF(Plananalyse!AK131=1,VLOOKUP(AK$5,Kruistabel!$B$6:$F$9,MATCH($C131,Kruistabel!$C$5:$F$5,0)+1,FALSE)+MIN(Kruistabel!$C$15,IF($D131="Ja",Kruistabel!$C$13,0)+IF(AK$6="Ja",Kruistabel!$C$14,0)),"")</f>
        <v>#N/A</v>
      </c>
      <c r="AL131" s="326" t="e">
        <f>IF(Plananalyse!AL131=1,VLOOKUP(AL$5,Kruistabel!$B$6:$F$9,MATCH($C131,Kruistabel!$C$5:$F$5,0)+1,FALSE)+MIN(Kruistabel!$C$15,IF($D131="Ja",Kruistabel!$C$13,0)+IF(AL$6="Ja",Kruistabel!$C$14,0)),"")</f>
        <v>#N/A</v>
      </c>
      <c r="AM131" s="326" t="e">
        <f>IF(Plananalyse!AM131=1,VLOOKUP(AM$5,Kruistabel!$B$6:$F$9,MATCH($C131,Kruistabel!$C$5:$F$5,0)+1,FALSE)+MIN(Kruistabel!$C$15,IF($D131="Ja",Kruistabel!$C$13,0)+IF(AM$6="Ja",Kruistabel!$C$14,0)),"")</f>
        <v>#N/A</v>
      </c>
      <c r="AN131" s="327"/>
      <c r="AO131" s="326" t="e">
        <f>IF(Plananalyse!AO131=1,VLOOKUP(AO$5,Kruistabel!$B$6:$F$9,MATCH($C131,Kruistabel!$C$5:$F$5,0)+1,FALSE)+MIN(Kruistabel!$C$15,IF($D131="Ja",Kruistabel!$C$13,0)+IF(AO$6="Ja",Kruistabel!$C$14,0)),"")</f>
        <v>#N/A</v>
      </c>
      <c r="AP131" s="326" t="e">
        <f>IF(Plananalyse!AP131=1,VLOOKUP(AP$5,Kruistabel!$B$6:$F$9,MATCH($C131,Kruistabel!$C$5:$F$5,0)+1,FALSE)+MIN(Kruistabel!$C$15,IF($D131="Ja",Kruistabel!$C$13,0)+IF(AP$6="Ja",Kruistabel!$C$14,0)),"")</f>
        <v>#N/A</v>
      </c>
      <c r="AQ131" s="326" t="e">
        <f>IF(Plananalyse!AQ131=1,VLOOKUP(AQ$5,Kruistabel!$B$6:$F$9,MATCH($C131,Kruistabel!$C$5:$F$5,0)+1,FALSE)+MIN(Kruistabel!$C$15,IF($D131="Ja",Kruistabel!$C$13,0)+IF(AQ$6="Ja",Kruistabel!$C$14,0)),"")</f>
        <v>#N/A</v>
      </c>
      <c r="AR131" s="326" t="e">
        <f>IF(Plananalyse!AR131=1,VLOOKUP(AR$5,Kruistabel!$B$6:$F$9,MATCH($C131,Kruistabel!$C$5:$F$5,0)+1,FALSE)+MIN(Kruistabel!$C$15,IF($D131="Ja",Kruistabel!$C$13,0)+IF(AR$6="Ja",Kruistabel!$C$14,0)),"")</f>
        <v>#N/A</v>
      </c>
      <c r="AS131" s="326" t="e">
        <f>IF(Plananalyse!AS131=1,VLOOKUP(AS$5,Kruistabel!$B$6:$F$9,MATCH($C131,Kruistabel!$C$5:$F$5,0)+1,FALSE)+MIN(Kruistabel!$C$15,IF($D131="Ja",Kruistabel!$C$13,0)+IF(AS$6="Ja",Kruistabel!$C$14,0)),"")</f>
        <v>#N/A</v>
      </c>
      <c r="AT131" s="326" t="e">
        <f>IF(Plananalyse!AT131=1,VLOOKUP(AT$5,Kruistabel!$B$6:$F$9,MATCH($C131,Kruistabel!$C$5:$F$5,0)+1,FALSE)+MIN(Kruistabel!$C$15,IF($D131="Ja",Kruistabel!$C$13,0)+IF(AT$6="Ja",Kruistabel!$C$14,0)),"")</f>
        <v>#N/A</v>
      </c>
      <c r="AU131" s="326" t="e">
        <f>IF(Plananalyse!AU131=1,VLOOKUP(AU$5,Kruistabel!$B$6:$F$9,MATCH($C131,Kruistabel!$C$5:$F$5,0)+1,FALSE)+MIN(Kruistabel!$C$15,IF($D131="Ja",Kruistabel!$C$13,0)+IF(AU$6="Ja",Kruistabel!$C$14,0)),"")</f>
        <v>#N/A</v>
      </c>
      <c r="AV131" s="326" t="e">
        <f>IF(Plananalyse!AV131=1,VLOOKUP(AV$5,Kruistabel!$B$6:$F$9,MATCH($C131,Kruistabel!$C$5:$F$5,0)+1,FALSE)+MIN(Kruistabel!$C$15,IF($D131="Ja",Kruistabel!$C$13,0)+IF(AV$6="Ja",Kruistabel!$C$14,0)),"")</f>
        <v>#N/A</v>
      </c>
      <c r="AW131" s="326" t="e">
        <f>IF(Plananalyse!AW131=1,VLOOKUP(AW$5,Kruistabel!$B$6:$F$9,MATCH($C131,Kruistabel!$C$5:$F$5,0)+1,FALSE)+MIN(Kruistabel!$C$15,IF($D131="Ja",Kruistabel!$C$13,0)+IF(AW$6="Ja",Kruistabel!$C$14,0)),"")</f>
        <v>#N/A</v>
      </c>
      <c r="AX131" s="326" t="e">
        <f>IF(Plananalyse!AX131=1,VLOOKUP(AX$5,Kruistabel!$B$6:$F$9,MATCH($C131,Kruistabel!$C$5:$F$5,0)+1,FALSE)+MIN(Kruistabel!$C$15,IF($D131="Ja",Kruistabel!$C$13,0)+IF(AX$6="Ja",Kruistabel!$C$14,0)),"")</f>
        <v>#N/A</v>
      </c>
      <c r="AY131" s="327"/>
      <c r="AZ131" s="326" t="e">
        <f>IF(Plananalyse!AZ131=1,VLOOKUP(AZ$5,Kruistabel!$B$6:$F$9,MATCH($C131,Kruistabel!$C$5:$F$5,0)+1,FALSE)+MIN(Kruistabel!$C$15,IF($D131="Ja",Kruistabel!$C$13,0)+IF(AZ$6="Ja",Kruistabel!$C$14,0)),"")</f>
        <v>#N/A</v>
      </c>
      <c r="BA131" s="326" t="e">
        <f>IF(Plananalyse!BA131=1,VLOOKUP(BA$5,Kruistabel!$B$6:$F$9,MATCH($C131,Kruistabel!$C$5:$F$5,0)+1,FALSE)+MIN(Kruistabel!$C$15,IF($D131="Ja",Kruistabel!$C$13,0)+IF(BA$6="Ja",Kruistabel!$C$14,0)),"")</f>
        <v>#N/A</v>
      </c>
      <c r="BB131" s="326" t="e">
        <f>IF(Plananalyse!BB131=1,VLOOKUP(BB$5,Kruistabel!$B$6:$F$9,MATCH($C131,Kruistabel!$C$5:$F$5,0)+1,FALSE)+MIN(Kruistabel!$C$15,IF($D131="Ja",Kruistabel!$C$13,0)+IF(BB$6="Ja",Kruistabel!$C$14,0)),"")</f>
        <v>#N/A</v>
      </c>
      <c r="BC131" s="326" t="e">
        <f>IF(Plananalyse!BC131=1,VLOOKUP(BC$5,Kruistabel!$B$6:$F$9,MATCH($C131,Kruistabel!$C$5:$F$5,0)+1,FALSE)+MIN(Kruistabel!$C$15,IF($D131="Ja",Kruistabel!$C$13,0)+IF(BC$6="Ja",Kruistabel!$C$14,0)),"")</f>
        <v>#N/A</v>
      </c>
      <c r="BD131" s="326" t="e">
        <f>IF(Plananalyse!BD131=1,VLOOKUP(BD$5,Kruistabel!$B$6:$F$9,MATCH($C131,Kruistabel!$C$5:$F$5,0)+1,FALSE)+MIN(Kruistabel!$C$15,IF($D131="Ja",Kruistabel!$C$13,0)+IF(BD$6="Ja",Kruistabel!$C$14,0)),"")</f>
        <v>#N/A</v>
      </c>
      <c r="BE131" s="326" t="e">
        <f>IF(Plananalyse!BE131=1,VLOOKUP(BE$5,Kruistabel!$B$6:$F$9,MATCH($C131,Kruistabel!$C$5:$F$5,0)+1,FALSE)+MIN(Kruistabel!$C$15,IF($D131="Ja",Kruistabel!$C$13,0)+IF(BE$6="Ja",Kruistabel!$C$14,0)),"")</f>
        <v>#N/A</v>
      </c>
      <c r="BF131" s="326" t="e">
        <f>IF(Plananalyse!BF131=1,VLOOKUP(BF$5,Kruistabel!$B$6:$F$9,MATCH($C131,Kruistabel!$C$5:$F$5,0)+1,FALSE)+MIN(Kruistabel!$C$15,IF($D131="Ja",Kruistabel!$C$13,0)+IF(BF$6="Ja",Kruistabel!$C$14,0)),"")</f>
        <v>#N/A</v>
      </c>
      <c r="BG131" s="326" t="e">
        <f>IF(Plananalyse!BG131=1,VLOOKUP(BG$5,Kruistabel!$B$6:$F$9,MATCH($C131,Kruistabel!$C$5:$F$5,0)+1,FALSE)+MIN(Kruistabel!$C$15,IF($D131="Ja",Kruistabel!$C$13,0)+IF(BG$6="Ja",Kruistabel!$C$14,0)),"")</f>
        <v>#N/A</v>
      </c>
      <c r="BH131" s="326" t="e">
        <f>IF(Plananalyse!BH131=1,VLOOKUP(BH$5,Kruistabel!$B$6:$F$9,MATCH($C131,Kruistabel!$C$5:$F$5,0)+1,FALSE)+MIN(Kruistabel!$C$15,IF($D131="Ja",Kruistabel!$C$13,0)+IF(BH$6="Ja",Kruistabel!$C$14,0)),"")</f>
        <v>#N/A</v>
      </c>
      <c r="BI131" s="327"/>
      <c r="BJ131" s="326" t="e">
        <f>IF(Plananalyse!BJ131=1,VLOOKUP(BJ$5,Kruistabel!$B$6:$F$9,MATCH($C131,Kruistabel!$C$5:$F$5,0)+1,FALSE)+MIN(Kruistabel!$C$15,IF($D131="Ja",Kruistabel!$C$13,0)+IF(BJ$6="Ja",Kruistabel!$C$14,0)),"")</f>
        <v>#N/A</v>
      </c>
      <c r="BK131" s="326" t="e">
        <f>IF(Plananalyse!BK131=1,VLOOKUP(BK$5,Kruistabel!$B$6:$F$9,MATCH($C131,Kruistabel!$C$5:$F$5,0)+1,FALSE)+MIN(Kruistabel!$C$15,IF($D131="Ja",Kruistabel!$C$13,0)+IF(BK$6="Ja",Kruistabel!$C$14,0)),"")</f>
        <v>#N/A</v>
      </c>
      <c r="BL131" s="326" t="e">
        <f>IF(Plananalyse!BL131=1,VLOOKUP(BL$5,Kruistabel!$B$6:$F$9,MATCH($C131,Kruistabel!$C$5:$F$5,0)+1,FALSE)+MIN(Kruistabel!$C$15,IF($D131="Ja",Kruistabel!$C$13,0)+IF(BL$6="Ja",Kruistabel!$C$14,0)),"")</f>
        <v>#N/A</v>
      </c>
      <c r="BM131" s="326" t="e">
        <f>IF(Plananalyse!BM131=1,VLOOKUP(BM$5,Kruistabel!$B$6:$F$9,MATCH($C131,Kruistabel!$C$5:$F$5,0)+1,FALSE)+MIN(Kruistabel!$C$15,IF($D131="Ja",Kruistabel!$C$13,0)+IF(BM$6="Ja",Kruistabel!$C$14,0)),"")</f>
        <v>#N/A</v>
      </c>
      <c r="BN131" s="326" t="e">
        <f>IF(Plananalyse!BN131=1,VLOOKUP(BN$5,Kruistabel!$B$6:$F$9,MATCH($C131,Kruistabel!$C$5:$F$5,0)+1,FALSE)+MIN(Kruistabel!$C$15,IF($D131="Ja",Kruistabel!$C$13,0)+IF(BN$6="Ja",Kruistabel!$C$14,0)),"")</f>
        <v>#N/A</v>
      </c>
      <c r="BO131" s="326" t="e">
        <f>IF(Plananalyse!BO131=1,VLOOKUP(BO$5,Kruistabel!$B$6:$F$9,MATCH($C131,Kruistabel!$C$5:$F$5,0)+1,FALSE)+MIN(Kruistabel!$C$15,IF($D131="Ja",Kruistabel!$C$13,0)+IF(BO$6="Ja",Kruistabel!$C$14,0)),"")</f>
        <v>#N/A</v>
      </c>
      <c r="BP131" s="326" t="e">
        <f>IF(Plananalyse!BP131=1,VLOOKUP(BP$5,Kruistabel!$B$6:$F$9,MATCH($C131,Kruistabel!$C$5:$F$5,0)+1,FALSE)+MIN(Kruistabel!$C$15,IF($D131="Ja",Kruistabel!$C$13,0)+IF(BP$6="Ja",Kruistabel!$C$14,0)),"")</f>
        <v>#N/A</v>
      </c>
      <c r="BQ131" s="326" t="e">
        <f>IF(Plananalyse!BQ131=1,VLOOKUP(BQ$5,Kruistabel!$B$6:$F$9,MATCH($C131,Kruistabel!$C$5:$F$5,0)+1,FALSE)+MIN(Kruistabel!$C$15,IF($D131="Ja",Kruistabel!$C$13,0)+IF(BQ$6="Ja",Kruistabel!$C$14,0)),"")</f>
        <v>#N/A</v>
      </c>
      <c r="BR131" s="326" t="e">
        <f>IF(Plananalyse!BR131=1,VLOOKUP(BR$5,Kruistabel!$B$6:$F$9,MATCH($C131,Kruistabel!$C$5:$F$5,0)+1,FALSE)+MIN(Kruistabel!$C$15,IF($D131="Ja",Kruistabel!$C$13,0)+IF(BR$6="Ja",Kruistabel!$C$14,0)),"")</f>
        <v>#REF!</v>
      </c>
      <c r="BS131" s="326" t="e">
        <f>IF(Plananalyse!BS131=1,VLOOKUP(BS$5,Kruistabel!$B$6:$F$9,MATCH($C131,Kruistabel!$C$5:$F$5,0)+1,FALSE)+MIN(Kruistabel!$C$15,IF($D131="Ja",Kruistabel!$C$13,0)+IF(BS$6="Ja",Kruistabel!$C$14,0)),"")</f>
        <v>#REF!</v>
      </c>
      <c r="BT131" s="65"/>
      <c r="BU131" s="231" t="e">
        <f>IF(Plananalyse!BU131=1,VLOOKUP(BU$5,Kruistabel!$B$6:$F$9,MATCH($C131,Kruistabel!$C$5:$F$5,0)+1,FALSE)+MIN(Kruistabel!$C$15,IF($D131="Ja",Kruistabel!$C$13,0)+IF(BU$6="Ja",Kruistabel!$C$14,0)),"")</f>
        <v>#N/A</v>
      </c>
      <c r="BV131" s="326" t="e">
        <f>IF(Plananalyse!BV131=1,VLOOKUP(BV$5,Kruistabel!$B$6:$F$9,MATCH($C131,Kruistabel!$C$5:$F$5,0)+1,FALSE)+MIN(Kruistabel!$C$15,IF($D131="Ja",Kruistabel!$C$13,0)+IF(BV$6="Ja",Kruistabel!$C$14,0)),"")</f>
        <v>#N/A</v>
      </c>
      <c r="BW131" s="326" t="e">
        <f>IF(Plananalyse!BW131=1,VLOOKUP(BW$5,Kruistabel!$B$6:$F$9,MATCH($C131,Kruistabel!$C$5:$F$5,0)+1,FALSE)+MIN(Kruistabel!$C$15,IF($D131="Ja",Kruistabel!$C$13,0)+IF(BW$6="Ja",Kruistabel!$C$14,0)),"")</f>
        <v>#N/A</v>
      </c>
      <c r="BX131" s="326" t="e">
        <f>IF(Plananalyse!BX131=1,VLOOKUP(BX$5,Kruistabel!$B$6:$F$9,MATCH($C131,Kruistabel!$C$5:$F$5,0)+1,FALSE)+MIN(Kruistabel!$C$15,IF($D131="Ja",Kruistabel!$C$13,0)+IF(BX$6="Ja",Kruistabel!$C$14,0)),"")</f>
        <v>#N/A</v>
      </c>
      <c r="BY131" s="327"/>
      <c r="BZ131" s="326" t="e">
        <f>IF(Plananalyse!BZ131=1,VLOOKUP(BZ$5,Kruistabel!$B$6:$F$9,MATCH($C131,Kruistabel!$C$5:$F$5,0)+1,FALSE)+MIN(Kruistabel!$C$15,IF($D131="Ja",Kruistabel!$C$13,0)+IF(BZ$6="Ja",Kruistabel!$C$14,0)),"")</f>
        <v>#N/A</v>
      </c>
      <c r="CA131" s="326" t="e">
        <f>IF(Plananalyse!CA131=1,VLOOKUP(CA$5,Kruistabel!$B$6:$F$9,MATCH($C131,Kruistabel!$C$5:$F$5,0)+1,FALSE)+MIN(Kruistabel!$C$15,IF($D131="Ja",Kruistabel!$C$13,0)+IF(CA$6="Ja",Kruistabel!$C$14,0)),"")</f>
        <v>#N/A</v>
      </c>
      <c r="CB131" s="326" t="e">
        <f>IF(Plananalyse!CB131=1,VLOOKUP(CB$5,Kruistabel!$B$6:$F$9,MATCH($C131,Kruistabel!$C$5:$F$5,0)+1,FALSE)+MIN(Kruistabel!$C$15,IF($D131="Ja",Kruistabel!$C$13,0)+IF(CB$6="Ja",Kruistabel!$C$14,0)),"")</f>
        <v>#N/A</v>
      </c>
      <c r="CC131" s="326" t="e">
        <f>IF(Plananalyse!CC131=1,VLOOKUP(CC$5,Kruistabel!$B$6:$F$9,MATCH($C131,Kruistabel!$C$5:$F$5,0)+1,FALSE)+MIN(Kruistabel!$C$15,IF($D131="Ja",Kruistabel!$C$13,0)+IF(CC$6="Ja",Kruistabel!$C$14,0)),"")</f>
        <v>#N/A</v>
      </c>
      <c r="CD131" s="326" t="e">
        <f>IF(Plananalyse!CD131=1,VLOOKUP(CD$5,Kruistabel!$B$6:$F$9,MATCH($C131,Kruistabel!$C$5:$F$5,0)+1,FALSE)+MIN(Kruistabel!$C$15,IF($D131="Ja",Kruistabel!$C$13,0)+IF(CD$6="Ja",Kruistabel!$C$14,0)),"")</f>
        <v>#N/A</v>
      </c>
      <c r="CE131" s="326" t="e">
        <f>IF(Plananalyse!CE131=1,VLOOKUP(CE$5,Kruistabel!$B$6:$F$9,MATCH($C131,Kruistabel!$C$5:$F$5,0)+1,FALSE)+MIN(Kruistabel!$C$15,IF($D131="Ja",Kruistabel!$C$13,0)+IF(CE$6="Ja",Kruistabel!$C$14,0)),"")</f>
        <v>#N/A</v>
      </c>
      <c r="CF131" s="326" t="e">
        <f>IF(Plananalyse!CF131=1,VLOOKUP(CF$5,Kruistabel!$B$6:$F$9,MATCH($C131,Kruistabel!$C$5:$F$5,0)+1,FALSE)+MIN(Kruistabel!$C$15,IF($D131="Ja",Kruistabel!$C$13,0)+IF(CF$6="Ja",Kruistabel!$C$14,0)),"")</f>
        <v>#N/A</v>
      </c>
      <c r="CG131" s="326" t="e">
        <f>IF(Plananalyse!CG131=1,VLOOKUP(CG$5,Kruistabel!$B$6:$F$9,MATCH($C131,Kruistabel!$C$5:$F$5,0)+1,FALSE)+MIN(Kruistabel!$C$15,IF($D131="Ja",Kruistabel!$C$13,0)+IF(CG$6="Ja",Kruistabel!$C$14,0)),"")</f>
        <v>#REF!</v>
      </c>
      <c r="CH131" s="326" t="e">
        <f>IF(Plananalyse!CH131=1,VLOOKUP(CH$5,Kruistabel!$B$6:$F$9,MATCH($C131,Kruistabel!$C$5:$F$5,0)+1,FALSE)+MIN(Kruistabel!$C$15,IF($D131="Ja",Kruistabel!$C$13,0)+IF(CH$6="Ja",Kruistabel!$C$14,0)),"")</f>
        <v>#REF!</v>
      </c>
      <c r="CI131" s="65"/>
      <c r="CJ131" s="326" t="e">
        <f>IF(Plananalyse!CJ131=1,VLOOKUP(CJ$5,Kruistabel!$B$6:$F$9,MATCH($C131,Kruistabel!$C$5:$F$5,0)+1,FALSE)+MIN(Kruistabel!$C$15,IF($D131="Ja",Kruistabel!$C$13,0)+IF(CJ$6="Ja",Kruistabel!$C$14,0)),"")</f>
        <v>#N/A</v>
      </c>
      <c r="CK131" s="326" t="e">
        <f>IF(Plananalyse!CK131=1,VLOOKUP(CK$5,Kruistabel!$B$6:$F$9,MATCH($C131,Kruistabel!$C$5:$F$5,0)+1,FALSE)+MIN(Kruistabel!$C$15,IF($D131="Ja",Kruistabel!$C$13,0)+IF(CK$6="Ja",Kruistabel!$C$14,0)),"")</f>
        <v>#N/A</v>
      </c>
      <c r="CL131" s="326" t="e">
        <f>IF(Plananalyse!CL131=1,VLOOKUP(CL$5,Kruistabel!$B$6:$F$9,MATCH($C131,Kruistabel!$C$5:$F$5,0)+1,FALSE)+MIN(Kruistabel!$C$15,IF($D131="Ja",Kruistabel!$C$13,0)+IF(CL$6="Ja",Kruistabel!$C$14,0)),"")</f>
        <v>#N/A</v>
      </c>
      <c r="CM131" s="326" t="e">
        <f>IF(Plananalyse!CM131=1,VLOOKUP(CM$5,Kruistabel!$B$6:$F$9,MATCH($C131,Kruistabel!$C$5:$F$5,0)+1,FALSE)+MIN(Kruistabel!$C$15,IF($D131="Ja",Kruistabel!$C$13,0)+IF(CM$6="Ja",Kruistabel!$C$14,0)),"")</f>
        <v>#N/A</v>
      </c>
      <c r="CN131" s="326" t="e">
        <f>IF(Plananalyse!CN131=1,VLOOKUP(CN$5,Kruistabel!$B$6:$F$9,MATCH($C131,Kruistabel!$C$5:$F$5,0)+1,FALSE)+MIN(Kruistabel!$C$15,IF($D131="Ja",Kruistabel!$C$13,0)+IF(CN$6="Ja",Kruistabel!$C$14,0)),"")</f>
        <v>#N/A</v>
      </c>
      <c r="CO131" s="326" t="e">
        <f>IF(Plananalyse!CO131=1,VLOOKUP(CO$5,Kruistabel!$B$6:$F$9,MATCH($C131,Kruistabel!$C$5:$F$5,0)+1,FALSE)+MIN(Kruistabel!$C$15,IF($D131="Ja",Kruistabel!$C$13,0)+IF(CO$6="Ja",Kruistabel!$C$14,0)),"")</f>
        <v>#N/A</v>
      </c>
      <c r="CP131" s="326" t="e">
        <f>IF(Plananalyse!CP131=1,VLOOKUP(CP$5,Kruistabel!$B$6:$F$9,MATCH($C131,Kruistabel!$C$5:$F$5,0)+1,FALSE)+MIN(Kruistabel!$C$15,IF($D131="Ja",Kruistabel!$C$13,0)+IF(CP$6="Ja",Kruistabel!$C$14,0)),"")</f>
        <v>#N/A</v>
      </c>
      <c r="CQ131" s="326" t="e">
        <f>IF(Plananalyse!CQ131=1,VLOOKUP(CQ$5,Kruistabel!$B$6:$F$9,MATCH($C131,Kruistabel!$C$5:$F$5,0)+1,FALSE)+MIN(Kruistabel!$C$15,IF($D131="Ja",Kruistabel!$C$13,0)+IF(CQ$6="Ja",Kruistabel!$C$14,0)),"")</f>
        <v>#N/A</v>
      </c>
      <c r="CR131" s="326" t="e">
        <f>IF(Plananalyse!CR131=1,VLOOKUP(CR$5,Kruistabel!$B$6:$F$9,MATCH($C131,Kruistabel!$C$5:$F$5,0)+1,FALSE)+MIN(Kruistabel!$C$15,IF($D131="Ja",Kruistabel!$C$13,0)+IF(CR$6="Ja",Kruistabel!$C$14,0)),"")</f>
        <v>#N/A</v>
      </c>
      <c r="CS131" s="326" t="e">
        <f>IF(Plananalyse!CS131=1,VLOOKUP(CS$5,Kruistabel!$B$6:$F$9,MATCH($C131,Kruistabel!$C$5:$F$5,0)+1,FALSE)+MIN(Kruistabel!$C$15,IF($D131="Ja",Kruistabel!$C$13,0)+IF(CS$6="Ja",Kruistabel!$C$14,0)),"")</f>
        <v>#N/A</v>
      </c>
      <c r="CT131" s="326" t="e">
        <f>IF(Plananalyse!CT131=1,VLOOKUP(CT$5,Kruistabel!$B$6:$F$9,MATCH($C131,Kruistabel!$C$5:$F$5,0)+1,FALSE)+MIN(Kruistabel!$C$15,IF($D131="Ja",Kruistabel!$C$13,0)+IF(CT$6="Ja",Kruistabel!$C$14,0)),"")</f>
        <v>#N/A</v>
      </c>
      <c r="CU131" s="326" t="e">
        <f>IF(Plananalyse!CU131=1,VLOOKUP(CU$5,Kruistabel!$B$6:$F$9,MATCH($C131,Kruistabel!$C$5:$F$5,0)+1,FALSE)+MIN(Kruistabel!$C$15,IF($D131="Ja",Kruistabel!$C$13,0)+IF(CU$6="Ja",Kruistabel!$C$14,0)),"")</f>
        <v>#N/A</v>
      </c>
      <c r="CV131" s="326" t="e">
        <f>IF(Plananalyse!CV131=1,VLOOKUP(CV$5,Kruistabel!$B$6:$F$9,MATCH($C131,Kruistabel!$C$5:$F$5,0)+1,FALSE)+MIN(Kruistabel!$C$15,IF($D131="Ja",Kruistabel!$C$13,0)+IF(CV$6="Ja",Kruistabel!$C$14,0)),"")</f>
        <v>#N/A</v>
      </c>
      <c r="CW131" s="326" t="e">
        <f>IF(Plananalyse!CW131=1,VLOOKUP(CW$5,Kruistabel!$B$6:$F$9,MATCH($C131,Kruistabel!$C$5:$F$5,0)+1,FALSE)+MIN(Kruistabel!$C$15,IF($D131="Ja",Kruistabel!$C$13,0)+IF(CW$6="Ja",Kruistabel!$C$14,0)),"")</f>
        <v>#N/A</v>
      </c>
      <c r="CX131" s="326" t="e">
        <f>IF(Plananalyse!CX131=1,VLOOKUP(CX$5,Kruistabel!$B$6:$F$9,MATCH($C131,Kruistabel!$C$5:$F$5,0)+1,FALSE)+MIN(Kruistabel!$C$15,IF($D131="Ja",Kruistabel!$C$13,0)+IF(CX$6="Ja",Kruistabel!$C$14,0)),"")</f>
        <v>#N/A</v>
      </c>
      <c r="CY131" s="326" t="e">
        <f>IF(Plananalyse!CY131=1,VLOOKUP(CY$5,Kruistabel!$B$6:$F$9,MATCH($C131,Kruistabel!$C$5:$F$5,0)+1,FALSE)+MIN(Kruistabel!$C$15,IF($D131="Ja",Kruistabel!$C$13,0)+IF(CY$6="Ja",Kruistabel!$C$14,0)),"")</f>
        <v>#N/A</v>
      </c>
      <c r="CZ131" s="326" t="e">
        <f>IF(Plananalyse!CZ131=1,VLOOKUP(CZ$5,Kruistabel!$B$6:$F$9,MATCH($C131,Kruistabel!$C$5:$F$5,0)+1,FALSE)+MIN(Kruistabel!$C$15,IF($D131="Ja",Kruistabel!$C$13,0)+IF(CZ$6="Ja",Kruistabel!$C$14,0)),"")</f>
        <v>#N/A</v>
      </c>
      <c r="DA131" s="326" t="e">
        <f>IF(Plananalyse!DA131=1,VLOOKUP(DA$5,Kruistabel!$B$6:$F$9,MATCH($C131,Kruistabel!$C$5:$F$5,0)+1,FALSE)+MIN(Kruistabel!$C$15,IF($D131="Ja",Kruistabel!$C$13,0)+IF(DA$6="Ja",Kruistabel!$C$14,0)),"")</f>
        <v>#N/A</v>
      </c>
      <c r="DB131" s="326" t="e">
        <f>IF(Plananalyse!DB131=1,VLOOKUP(DB$5,Kruistabel!$B$6:$F$9,MATCH($C131,Kruistabel!$C$5:$F$5,0)+1,FALSE)+MIN(Kruistabel!$C$15,IF($D131="Ja",Kruistabel!$C$13,0)+IF(DB$6="Ja",Kruistabel!$C$14,0)),"")</f>
        <v>#N/A</v>
      </c>
      <c r="DC131" s="326" t="e">
        <f>IF(Plananalyse!DC131=1,VLOOKUP(DC$5,Kruistabel!$B$6:$F$9,MATCH($C131,Kruistabel!$C$5:$F$5,0)+1,FALSE)+MIN(Kruistabel!$C$15,IF($D131="Ja",Kruistabel!$C$13,0)+IF(DC$6="Ja",Kruistabel!$C$14,0)),"")</f>
        <v>#N/A</v>
      </c>
      <c r="DD131" s="327"/>
      <c r="DE131" s="326" t="e">
        <f>IF(Plananalyse!DE131=1,VLOOKUP(DE$5,Kruistabel!$B$6:$F$9,MATCH($C131,Kruistabel!$C$5:$F$5,0)+1,FALSE)+MIN(Kruistabel!$C$15,IF($D131="Ja",Kruistabel!$C$13,0)+IF(DE$6="Ja",Kruistabel!$C$14,0)),"")</f>
        <v>#N/A</v>
      </c>
      <c r="DF131" s="326" t="e">
        <f>IF(Plananalyse!DF131=1,VLOOKUP(DF$5,Kruistabel!$B$6:$F$9,MATCH($C131,Kruistabel!$C$5:$F$5,0)+1,FALSE)+MIN(Kruistabel!$C$15,IF($D131="Ja",Kruistabel!$C$13,0)+IF(DF$6="Ja",Kruistabel!$C$14,0)),"")</f>
        <v>#N/A</v>
      </c>
      <c r="DG131" s="326" t="e">
        <f>IF(Plananalyse!DG131=1,VLOOKUP(DG$5,Kruistabel!$B$6:$F$9,MATCH($C131,Kruistabel!$C$5:$F$5,0)+1,FALSE)+MIN(Kruistabel!$C$15,IF($D131="Ja",Kruistabel!$C$13,0)+IF(DG$6="Ja",Kruistabel!$C$14,0)),"")</f>
        <v>#N/A</v>
      </c>
      <c r="DH131" s="326" t="e">
        <f>IF(Plananalyse!DH131=1,VLOOKUP(DH$5,Kruistabel!$B$6:$F$9,MATCH($C131,Kruistabel!$C$5:$F$5,0)+1,FALSE)+MIN(Kruistabel!$C$15,IF($D131="Ja",Kruistabel!$C$13,0)+IF(DH$6="Ja",Kruistabel!$C$14,0)),"")</f>
        <v>#N/A</v>
      </c>
      <c r="DI131" s="326" t="e">
        <f>IF(Plananalyse!DI131=1,VLOOKUP(DI$5,Kruistabel!$B$6:$F$9,MATCH($C131,Kruistabel!$C$5:$F$5,0)+1,FALSE)+MIN(Kruistabel!$C$15,IF($D131="Ja",Kruistabel!$C$13,0)+IF(DI$6="Ja",Kruistabel!$C$14,0)),"")</f>
        <v>#N/A</v>
      </c>
      <c r="DJ131" s="326" t="e">
        <f>IF(Plananalyse!DJ131=1,VLOOKUP(DJ$5,Kruistabel!$B$6:$F$9,MATCH($C131,Kruistabel!$C$5:$F$5,0)+1,FALSE)+MIN(Kruistabel!$C$15,IF($D131="Ja",Kruistabel!$C$13,0)+IF(DJ$6="Ja",Kruistabel!$C$14,0)),"")</f>
        <v>#N/A</v>
      </c>
      <c r="DK131" s="326" t="e">
        <f>IF(Plananalyse!DK131=1,VLOOKUP(DK$5,Kruistabel!$B$6:$F$9,MATCH($C131,Kruistabel!$C$5:$F$5,0)+1,FALSE)+MIN(Kruistabel!$C$15,IF($D131="Ja",Kruistabel!$C$13,0)+IF(DK$6="Ja",Kruistabel!$C$14,0)),"")</f>
        <v>#REF!</v>
      </c>
      <c r="DL131" s="326" t="e">
        <f>IF(Plananalyse!DL131=1,VLOOKUP(DL$5,Kruistabel!$B$6:$F$9,MATCH($C131,Kruistabel!$C$5:$F$5,0)+1,FALSE)+MIN(Kruistabel!$C$15,IF($D131="Ja",Kruistabel!$C$13,0)+IF(DL$6="Ja",Kruistabel!$C$14,0)),"")</f>
        <v>#REF!</v>
      </c>
      <c r="DM131" s="327"/>
      <c r="DN131" s="326" t="e">
        <f>IF(Plananalyse!DN131=1,VLOOKUP(DN$5,Kruistabel!$B$6:$F$9,MATCH($C131,Kruistabel!$C$5:$F$5,0)+1,FALSE)+MIN(Kruistabel!$C$15,IF($D131="Ja",Kruistabel!$C$13,0)+IF(DN$6="Ja",Kruistabel!$C$14,0)),"")</f>
        <v>#N/A</v>
      </c>
      <c r="DO131" s="326" t="e">
        <f>IF(Plananalyse!DO131=1,VLOOKUP(DO$5,Kruistabel!$B$6:$F$9,MATCH($C131,Kruistabel!$C$5:$F$5,0)+1,FALSE)+MIN(Kruistabel!$C$15,IF($D131="Ja",Kruistabel!$C$13,0)+IF(DO$6="Ja",Kruistabel!$C$14,0)),"")</f>
        <v>#N/A</v>
      </c>
      <c r="DP131" s="326" t="e">
        <f>IF(Plananalyse!DP131=1,VLOOKUP(DP$5,Kruistabel!$B$6:$F$9,MATCH($C131,Kruistabel!$C$5:$F$5,0)+1,FALSE)+MIN(Kruistabel!$C$15,IF($D131="Ja",Kruistabel!$C$13,0)+IF(DP$6="Ja",Kruistabel!$C$14,0)),"")</f>
        <v>#N/A</v>
      </c>
      <c r="DQ131" s="326" t="e">
        <f>IF(Plananalyse!DQ131=1,VLOOKUP(DQ$5,Kruistabel!$B$6:$F$9,MATCH($C131,Kruistabel!$C$5:$F$5,0)+1,FALSE)+MIN(Kruistabel!$C$15,IF($D131="Ja",Kruistabel!$C$13,0)+IF(DQ$6="Ja",Kruistabel!$C$14,0)),"")</f>
        <v>#N/A</v>
      </c>
      <c r="DR131" s="326" t="e">
        <f>IF(Plananalyse!DR131=1,VLOOKUP(DR$5,Kruistabel!$B$6:$F$9,MATCH($C131,Kruistabel!$C$5:$F$5,0)+1,FALSE)+MIN(Kruistabel!$C$15,IF($D131="Ja",Kruistabel!$C$13,0)+IF(DR$6="Ja",Kruistabel!$C$14,0)),"")</f>
        <v>#N/A</v>
      </c>
      <c r="DS131" s="326" t="e">
        <f ca="1">IF(Plananalyse!DS131=1,VLOOKUP(DS$5,Kruistabel!$B$6:$F$9,MATCH($C131,Kruistabel!$C$5:$F$5,0)+1,FALSE)+MIN(Kruistabel!$C$15,IF($D131="Ja",Kruistabel!$C$13,0)+IF(DS$6="Ja",Kruistabel!$C$14,0)),"")</f>
        <v>#N/A</v>
      </c>
      <c r="DT131" s="326" t="e">
        <f ca="1">IF(Plananalyse!DT131=1,VLOOKUP(DT$5,Kruistabel!$B$6:$F$9,MATCH($C131,Kruistabel!$C$5:$F$5,0)+1,FALSE)+MIN(Kruistabel!$C$15,IF($D131="Ja",Kruistabel!$C$13,0)+IF(DT$6="Ja",Kruistabel!$C$14,0)),"")</f>
        <v>#N/A</v>
      </c>
      <c r="DU131" s="326" t="e">
        <f ca="1">IF(Plananalyse!DU131=1,VLOOKUP(DU$5,Kruistabel!$B$6:$F$9,MATCH($C131,Kruistabel!$C$5:$F$5,0)+1,FALSE)+MIN(Kruistabel!$C$15,IF($D131="Ja",Kruistabel!$C$13,0)+IF(DU$6="Ja",Kruistabel!$C$14,0)),"")</f>
        <v>#N/A</v>
      </c>
      <c r="DV131" s="326" t="e">
        <f ca="1">IF(Plananalyse!DV131=1,VLOOKUP(DV$5,Kruistabel!$B$6:$F$9,MATCH($C131,Kruistabel!$C$5:$F$5,0)+1,FALSE)+MIN(Kruistabel!$C$15,IF($D131="Ja",Kruistabel!$C$13,0)+IF(DV$6="Ja",Kruistabel!$C$14,0)),"")</f>
        <v>#N/A</v>
      </c>
      <c r="DW131" s="326" t="e">
        <f ca="1">IF(Plananalyse!DW131=1,VLOOKUP(DW$5,Kruistabel!$B$6:$F$9,MATCH($C131,Kruistabel!$C$5:$F$5,0)+1,FALSE)+MIN(Kruistabel!$C$15,IF($D131="Ja",Kruistabel!$C$13,0)+IF(DW$6="Ja",Kruistabel!$C$14,0)),"")</f>
        <v>#REF!</v>
      </c>
      <c r="DX131" s="326" t="e">
        <f ca="1">IF(Plananalyse!DX131=1,VLOOKUP(DX$5,Kruistabel!$B$6:$F$9,MATCH($C131,Kruistabel!$C$5:$F$5,0)+1,FALSE)+MIN(Kruistabel!$C$15,IF($D131="Ja",Kruistabel!$C$13,0)+IF(DX$6="Ja",Kruistabel!$C$14,0)),"")</f>
        <v>#REF!</v>
      </c>
      <c r="DY131" s="327"/>
      <c r="DZ131" s="326" t="e">
        <f ca="1">IF(Plananalyse!DZ131=1,VLOOKUP(DZ$5,Kruistabel!$B$6:$F$9,MATCH($C131,Kruistabel!$C$5:$F$5,0)+1,FALSE)+MIN(Kruistabel!$C$15,IF($D131="Ja",Kruistabel!$C$13,0)+IF(DZ$6="Ja",Kruistabel!$C$14,0)),"")</f>
        <v>#N/A</v>
      </c>
      <c r="EA131" s="326" t="e">
        <f ca="1">IF(Plananalyse!EA131=1,VLOOKUP(EA$5,Kruistabel!$B$6:$F$9,MATCH($C131,Kruistabel!$C$5:$F$5,0)+1,FALSE)+MIN(Kruistabel!$C$15,IF($D131="Ja",Kruistabel!$C$13,0)+IF(EA$6="Ja",Kruistabel!$C$14,0)),"")</f>
        <v>#N/A</v>
      </c>
      <c r="EB131" s="326" t="e">
        <f ca="1">IF(Plananalyse!EB131=1,VLOOKUP(EB$5,Kruistabel!$B$6:$F$9,MATCH($C131,Kruistabel!$C$5:$F$5,0)+1,FALSE)+MIN(Kruistabel!$C$15,IF($D131="Ja",Kruistabel!$C$13,0)+IF(EB$6="Ja",Kruistabel!$C$14,0)),"")</f>
        <v>#REF!</v>
      </c>
      <c r="EC131" s="326" t="e">
        <f ca="1">IF(Plananalyse!EC131=1,VLOOKUP(EC$5,Kruistabel!$B$6:$F$9,MATCH($C131,Kruistabel!$C$5:$F$5,0)+1,FALSE)+MIN(Kruistabel!$C$15,IF($D131="Ja",Kruistabel!$C$13,0)+IF(EC$6="Ja",Kruistabel!$C$14,0)),"")</f>
        <v>#REF!</v>
      </c>
      <c r="ED131" s="327"/>
      <c r="EE131" s="326" t="e">
        <f ca="1">IF(Plananalyse!EE131=1,VLOOKUP(EE$5,Kruistabel!$B$6:$F$9,MATCH($C131,Kruistabel!$C$5:$F$5,0)+1,FALSE)+MIN(Kruistabel!$C$15,IF($D131="Ja",Kruistabel!$C$13,0)+IF(EE$6="Ja",Kruistabel!$C$14,0)),"")</f>
        <v>#N/A</v>
      </c>
      <c r="EF131" s="326" t="e">
        <f ca="1">IF(Plananalyse!EF131=1,VLOOKUP(EF$5,Kruistabel!$B$6:$F$9,MATCH($C131,Kruistabel!$C$5:$F$5,0)+1,FALSE)+MIN(Kruistabel!$C$15,IF($D131="Ja",Kruistabel!$C$13,0)+IF(EF$6="Ja",Kruistabel!$C$14,0)),"")</f>
        <v>#N/A</v>
      </c>
      <c r="EG131" s="326" t="e">
        <f ca="1">IF(Plananalyse!EG131=1,VLOOKUP(EG$5,Kruistabel!$B$6:$F$9,MATCH($C131,Kruistabel!$C$5:$F$5,0)+1,FALSE)+MIN(Kruistabel!$C$15,IF($D131="Ja",Kruistabel!$C$13,0)+IF(EG$6="Ja",Kruistabel!$C$14,0)),"")</f>
        <v>#N/A</v>
      </c>
      <c r="EH131" s="326" t="e">
        <f ca="1">IF(Plananalyse!EH131=1,VLOOKUP(EH$5,Kruistabel!$B$6:$F$9,MATCH($C131,Kruistabel!$C$5:$F$5,0)+1,FALSE)+MIN(Kruistabel!$C$15,IF($D131="Ja",Kruistabel!$C$13,0)+IF(EH$6="Ja",Kruistabel!$C$14,0)),"")</f>
        <v>#REF!</v>
      </c>
      <c r="EI131" s="326" t="e">
        <f ca="1">IF(Plananalyse!EI131=1,VLOOKUP(EI$5,Kruistabel!$B$6:$F$9,MATCH($C131,Kruistabel!$C$5:$F$5,0)+1,FALSE)+MIN(Kruistabel!$C$15,IF($D131="Ja",Kruistabel!$C$13,0)+IF(EI$6="Ja",Kruistabel!$C$14,0)),"")</f>
        <v>#REF!</v>
      </c>
      <c r="EJ131" s="331" t="str">
        <f>IF(Plananalyse!EJ131=1,VLOOKUP(EJ$5,Kruistabel!$B$6:$F$9,MATCH($C131,Kruistabel!$C$5:$F$5,0)+1,FALSE)+MIN(Kruistabel!$C$15,IF($D131="Ja",Kruistabel!$C$13,0)+IF(EJ$6="Ja",Kruistabel!$C$14,0)),"")</f>
        <v/>
      </c>
      <c r="EK131" s="164"/>
      <c r="EL131" s="164"/>
      <c r="EM131" s="164"/>
      <c r="EN131" s="164"/>
    </row>
    <row r="132" spans="1:144" hidden="1">
      <c r="B132" s="337" t="s">
        <v>235</v>
      </c>
      <c r="C132" s="160" t="str">
        <f>_xlfn.IFNA(VLOOKUP($B132,Classificatietabel!$B$6:$I$91,C$7,FALSE),"")</f>
        <v/>
      </c>
      <c r="D132" s="160" t="str">
        <f>_xlfn.IFNA(VLOOKUP($B132,Classificatietabel!$B$6:$I$91,D$7,FALSE),"")</f>
        <v/>
      </c>
      <c r="E132" s="119" t="str">
        <f>IF(AND(D132="laag",$D$3=1),0,_xlfn.IFNA(IF(VLOOKUP($B132,Classificatietabel!$B$6:$H$91,$E$5,FALSE)="Ja",1,0),""))</f>
        <v/>
      </c>
      <c r="F132" s="163"/>
      <c r="G132" s="326" t="e">
        <f>IF(Plananalyse!G132=1,VLOOKUP(G$5,Kruistabel!$B$6:$F$9,MATCH($C132,Kruistabel!$C$5:$F$5,0)+1,FALSE)+MIN(Kruistabel!$C$15,IF($D132="Ja",Kruistabel!$C$13,0)+IF(G$6="Ja",Kruistabel!$C$14,0)),"")</f>
        <v>#N/A</v>
      </c>
      <c r="H132" s="326" t="e">
        <f>IF(Plananalyse!H132=1,VLOOKUP(H$5,Kruistabel!$B$6:$F$9,MATCH($C132,Kruistabel!$C$5:$F$5,0)+1,FALSE)+MIN(Kruistabel!$C$15,IF($D132="Ja",Kruistabel!$C$13,0)+IF(H$6="Ja",Kruistabel!$C$14,0)),"")</f>
        <v>#N/A</v>
      </c>
      <c r="I132" s="326" t="e">
        <f>IF(Plananalyse!I132=1,VLOOKUP(I$5,Kruistabel!$B$6:$F$9,MATCH($C132,Kruistabel!$C$5:$F$5,0)+1,FALSE)+MIN(Kruistabel!$C$15,IF($D132="Ja",Kruistabel!$C$13,0)+IF(I$6="Ja",Kruistabel!$C$14,0)),"")</f>
        <v>#N/A</v>
      </c>
      <c r="J132" s="326" t="e">
        <f>IF(Plananalyse!J132=1,VLOOKUP(J$5,Kruistabel!$B$6:$F$9,MATCH($C132,Kruistabel!$C$5:$F$5,0)+1,FALSE)+MIN(Kruistabel!$C$15,IF($D132="Ja",Kruistabel!$C$13,0)+IF(J$6="Ja",Kruistabel!$C$14,0)),"")</f>
        <v>#N/A</v>
      </c>
      <c r="K132" s="326" t="e">
        <f>IF(Plananalyse!K132=1,VLOOKUP(K$5,Kruistabel!$B$6:$F$9,MATCH($C132,Kruistabel!$C$5:$F$5,0)+1,FALSE)+MIN(Kruistabel!$C$15,IF($D132="Ja",Kruistabel!$C$13,0)+IF(K$6="Ja",Kruistabel!$C$14,0)),"")</f>
        <v>#N/A</v>
      </c>
      <c r="L132" s="326" t="e">
        <f>IF(Plananalyse!L132=1,VLOOKUP(L$5,Kruistabel!$B$6:$F$9,MATCH($C132,Kruistabel!$C$5:$F$5,0)+1,FALSE)+MIN(Kruistabel!$C$15,IF($D132="Ja",Kruistabel!$C$13,0)+IF(L$6="Ja",Kruistabel!$C$14,0)),"")</f>
        <v>#N/A</v>
      </c>
      <c r="M132" s="326" t="e">
        <f>IF(Plananalyse!M132=1,VLOOKUP(M$5,Kruistabel!$B$6:$F$9,MATCH($C132,Kruistabel!$C$5:$F$5,0)+1,FALSE)+MIN(Kruistabel!$C$15,IF($D132="Ja",Kruistabel!$C$13,0)+IF(M$6="Ja",Kruistabel!$C$14,0)),"")</f>
        <v>#N/A</v>
      </c>
      <c r="N132" s="326" t="e">
        <f>IF(Plananalyse!N132=1,VLOOKUP(N$5,Kruistabel!$B$6:$F$9,MATCH($C132,Kruistabel!$C$5:$F$5,0)+1,FALSE)+MIN(Kruistabel!$C$15,IF($D132="Ja",Kruistabel!$C$13,0)+IF(N$6="Ja",Kruistabel!$C$14,0)),"")</f>
        <v>#N/A</v>
      </c>
      <c r="O132" s="326" t="e">
        <f>IF(Plananalyse!O132=1,VLOOKUP(O$5,Kruistabel!$B$6:$F$9,MATCH($C132,Kruistabel!$C$5:$F$5,0)+1,FALSE)+MIN(Kruistabel!$C$15,IF($D132="Ja",Kruistabel!$C$13,0)+IF(O$6="Ja",Kruistabel!$C$14,0)),"")</f>
        <v>#N/A</v>
      </c>
      <c r="P132" s="326" t="e">
        <f>IF(Plananalyse!P132=1,VLOOKUP(P$5,Kruistabel!$B$6:$F$9,MATCH($C132,Kruistabel!$C$5:$F$5,0)+1,FALSE)+MIN(Kruistabel!$C$15,IF($D132="Ja",Kruistabel!$C$13,0)+IF(P$6="Ja",Kruistabel!$C$14,0)),"")</f>
        <v>#N/A</v>
      </c>
      <c r="Q132" s="326" t="e">
        <f>IF(Plananalyse!Q132=1,VLOOKUP(Q$5,Kruistabel!$B$6:$F$9,MATCH($C132,Kruistabel!$C$5:$F$5,0)+1,FALSE)+MIN(Kruistabel!$C$15,IF($D132="Ja",Kruistabel!$C$13,0)+IF(Q$6="Ja",Kruistabel!$C$14,0)),"")</f>
        <v>#N/A</v>
      </c>
      <c r="R132" s="326" t="e">
        <f>IF(Plananalyse!R132=1,VLOOKUP(R$5,Kruistabel!$B$6:$F$9,MATCH($C132,Kruistabel!$C$5:$F$5,0)+1,FALSE)+MIN(Kruistabel!$C$15,IF($D132="Ja",Kruistabel!$C$13,0)+IF(R$6="Ja",Kruistabel!$C$14,0)),"")</f>
        <v>#N/A</v>
      </c>
      <c r="S132" s="326" t="e">
        <f>IF(Plananalyse!S132=1,VLOOKUP(S$5,Kruistabel!$B$6:$F$9,MATCH($C132,Kruistabel!$C$5:$F$5,0)+1,FALSE)+MIN(Kruistabel!$C$15,IF($D132="Ja",Kruistabel!$C$13,0)+IF(S$6="Ja",Kruistabel!$C$14,0)),"")</f>
        <v>#N/A</v>
      </c>
      <c r="T132" s="326" t="e">
        <f>IF(Plananalyse!T132=1,VLOOKUP(T$5,Kruistabel!$B$6:$F$9,MATCH($C132,Kruistabel!$C$5:$F$5,0)+1,FALSE)+MIN(Kruistabel!$C$15,IF($D132="Ja",Kruistabel!$C$13,0)+IF(T$6="Ja",Kruistabel!$C$14,0)),"")</f>
        <v>#N/A</v>
      </c>
      <c r="U132" s="326" t="e">
        <f>IF(Plananalyse!U132=1,VLOOKUP(U$5,Kruistabel!$B$6:$F$9,MATCH($C132,Kruistabel!$C$5:$F$5,0)+1,FALSE)+MIN(Kruistabel!$C$15,IF($D132="Ja",Kruistabel!$C$13,0)+IF(U$6="Ja",Kruistabel!$C$14,0)),"")</f>
        <v>#N/A</v>
      </c>
      <c r="V132" s="326" t="e">
        <f>IF(Plananalyse!V132=1,VLOOKUP(V$5,Kruistabel!$B$6:$F$9,MATCH($C132,Kruistabel!$C$5:$F$5,0)+1,FALSE)+MIN(Kruistabel!$C$15,IF($D132="Ja",Kruistabel!$C$13,0)+IF(V$6="Ja",Kruistabel!$C$14,0)),"")</f>
        <v>#N/A</v>
      </c>
      <c r="W132" s="326" t="e">
        <f>IF(Plananalyse!W132=1,VLOOKUP(W$5,Kruistabel!$B$6:$F$9,MATCH($C132,Kruistabel!$C$5:$F$5,0)+1,FALSE)+MIN(Kruistabel!$C$15,IF($D132="Ja",Kruistabel!$C$13,0)+IF(W$6="Ja",Kruistabel!$C$14,0)),"")</f>
        <v>#N/A</v>
      </c>
      <c r="X132" s="326" t="e">
        <f>IF(Plananalyse!X132=1,VLOOKUP(X$5,Kruistabel!$B$6:$F$9,MATCH($C132,Kruistabel!$C$5:$F$5,0)+1,FALSE)+MIN(Kruistabel!$C$15,IF($D132="Ja",Kruistabel!$C$13,0)+IF(X$6="Ja",Kruistabel!$C$14,0)),"")</f>
        <v>#N/A</v>
      </c>
      <c r="Y132" s="326" t="e">
        <f>IF(Plananalyse!Y132=1,VLOOKUP(Y$5,Kruistabel!$B$6:$F$9,MATCH($C132,Kruistabel!$C$5:$F$5,0)+1,FALSE)+MIN(Kruistabel!$C$15,IF($D132="Ja",Kruistabel!$C$13,0)+IF(Y$6="Ja",Kruistabel!$C$14,0)),"")</f>
        <v>#N/A</v>
      </c>
      <c r="Z132" s="326" t="e">
        <f>IF(Plananalyse!Z132=1,VLOOKUP(Z$5,Kruistabel!$B$6:$F$9,MATCH($C132,Kruistabel!$C$5:$F$5,0)+1,FALSE)+MIN(Kruistabel!$C$15,IF($D132="Ja",Kruistabel!$C$13,0)+IF(Z$6="Ja",Kruistabel!$C$14,0)),"")</f>
        <v>#N/A</v>
      </c>
      <c r="AA132" s="326" t="e">
        <f>IF(Plananalyse!AA132=1,VLOOKUP(AA$5,Kruistabel!$B$6:$F$9,MATCH($C132,Kruistabel!$C$5:$F$5,0)+1,FALSE)+MIN(Kruistabel!$C$15,IF($D132="Ja",Kruistabel!$C$13,0)+IF(AA$6="Ja",Kruistabel!$C$14,0)),"")</f>
        <v>#N/A</v>
      </c>
      <c r="AB132" s="326" t="e">
        <f>IF(Plananalyse!AB132=1,VLOOKUP(AB$5,Kruistabel!$B$6:$F$9,MATCH($C132,Kruistabel!$C$5:$F$5,0)+1,FALSE)+MIN(Kruistabel!$C$15,IF($D132="Ja",Kruistabel!$C$13,0)+IF(AB$6="Ja",Kruistabel!$C$14,0)),"")</f>
        <v>#N/A</v>
      </c>
      <c r="AC132" s="326" t="e">
        <f>IF(Plananalyse!AC132=1,VLOOKUP(AC$5,Kruistabel!$B$6:$F$9,MATCH($C132,Kruistabel!$C$5:$F$5,0)+1,FALSE)+MIN(Kruistabel!$C$15,IF($D132="Ja",Kruistabel!$C$13,0)+IF(AC$6="Ja",Kruistabel!$C$14,0)),"")</f>
        <v>#N/A</v>
      </c>
      <c r="AD132" s="326" t="e">
        <f>IF(Plananalyse!AD132=1,VLOOKUP(AD$5,Kruistabel!$B$6:$F$9,MATCH($C132,Kruistabel!$C$5:$F$5,0)+1,FALSE)+MIN(Kruistabel!$C$15,IF($D132="Ja",Kruistabel!$C$13,0)+IF(AD$6="Ja",Kruistabel!$C$14,0)),"")</f>
        <v>#N/A</v>
      </c>
      <c r="AE132" s="326" t="e">
        <f>IF(Plananalyse!AE132=1,VLOOKUP(AE$5,Kruistabel!$B$6:$F$9,MATCH($C132,Kruistabel!$C$5:$F$5,0)+1,FALSE)+MIN(Kruistabel!$C$15,IF($D132="Ja",Kruistabel!$C$13,0)+IF(AE$6="Ja",Kruistabel!$C$14,0)),"")</f>
        <v>#N/A</v>
      </c>
      <c r="AF132" s="326" t="e">
        <f>IF(Plananalyse!AF132=1,VLOOKUP(AF$5,Kruistabel!$B$6:$F$9,MATCH($C132,Kruistabel!$C$5:$F$5,0)+1,FALSE)+MIN(Kruistabel!$C$15,IF($D132="Ja",Kruistabel!$C$13,0)+IF(AF$6="Ja",Kruistabel!$C$14,0)),"")</f>
        <v>#N/A</v>
      </c>
      <c r="AG132" s="326" t="e">
        <f>IF(Plananalyse!AG132=1,VLOOKUP(AG$5,Kruistabel!$B$6:$F$9,MATCH($C132,Kruistabel!$C$5:$F$5,0)+1,FALSE)+MIN(Kruistabel!$C$15,IF($D132="Ja",Kruistabel!$C$13,0)+IF(AG$6="Ja",Kruistabel!$C$14,0)),"")</f>
        <v>#N/A</v>
      </c>
      <c r="AH132" s="326" t="e">
        <f>IF(Plananalyse!AH132=1,VLOOKUP(AH$5,Kruistabel!$B$6:$F$9,MATCH($C132,Kruistabel!$C$5:$F$5,0)+1,FALSE)+MIN(Kruistabel!$C$15,IF($D132="Ja",Kruistabel!$C$13,0)+IF(AH$6="Ja",Kruistabel!$C$14,0)),"")</f>
        <v>#N/A</v>
      </c>
      <c r="AI132" s="326" t="e">
        <f>IF(Plananalyse!AI132=1,VLOOKUP(AI$5,Kruistabel!$B$6:$F$9,MATCH($C132,Kruistabel!$C$5:$F$5,0)+1,FALSE)+MIN(Kruistabel!$C$15,IF($D132="Ja",Kruistabel!$C$13,0)+IF(AI$6="Ja",Kruistabel!$C$14,0)),"")</f>
        <v>#N/A</v>
      </c>
      <c r="AJ132" s="326" t="e">
        <f>IF(Plananalyse!AJ132=1,VLOOKUP(AJ$5,Kruistabel!$B$6:$F$9,MATCH($C132,Kruistabel!$C$5:$F$5,0)+1,FALSE)+MIN(Kruistabel!$C$15,IF($D132="Ja",Kruistabel!$C$13,0)+IF(AJ$6="Ja",Kruistabel!$C$14,0)),"")</f>
        <v>#N/A</v>
      </c>
      <c r="AK132" s="326" t="e">
        <f>IF(Plananalyse!AK132=1,VLOOKUP(AK$5,Kruistabel!$B$6:$F$9,MATCH($C132,Kruistabel!$C$5:$F$5,0)+1,FALSE)+MIN(Kruistabel!$C$15,IF($D132="Ja",Kruistabel!$C$13,0)+IF(AK$6="Ja",Kruistabel!$C$14,0)),"")</f>
        <v>#N/A</v>
      </c>
      <c r="AL132" s="326" t="e">
        <f>IF(Plananalyse!AL132=1,VLOOKUP(AL$5,Kruistabel!$B$6:$F$9,MATCH($C132,Kruistabel!$C$5:$F$5,0)+1,FALSE)+MIN(Kruistabel!$C$15,IF($D132="Ja",Kruistabel!$C$13,0)+IF(AL$6="Ja",Kruistabel!$C$14,0)),"")</f>
        <v>#N/A</v>
      </c>
      <c r="AM132" s="326" t="e">
        <f>IF(Plananalyse!AM132=1,VLOOKUP(AM$5,Kruistabel!$B$6:$F$9,MATCH($C132,Kruistabel!$C$5:$F$5,0)+1,FALSE)+MIN(Kruistabel!$C$15,IF($D132="Ja",Kruistabel!$C$13,0)+IF(AM$6="Ja",Kruistabel!$C$14,0)),"")</f>
        <v>#N/A</v>
      </c>
      <c r="AN132" s="327"/>
      <c r="AO132" s="326" t="e">
        <f>IF(Plananalyse!AO132=1,VLOOKUP(AO$5,Kruistabel!$B$6:$F$9,MATCH($C132,Kruistabel!$C$5:$F$5,0)+1,FALSE)+MIN(Kruistabel!$C$15,IF($D132="Ja",Kruistabel!$C$13,0)+IF(AO$6="Ja",Kruistabel!$C$14,0)),"")</f>
        <v>#N/A</v>
      </c>
      <c r="AP132" s="326" t="e">
        <f>IF(Plananalyse!AP132=1,VLOOKUP(AP$5,Kruistabel!$B$6:$F$9,MATCH($C132,Kruistabel!$C$5:$F$5,0)+1,FALSE)+MIN(Kruistabel!$C$15,IF($D132="Ja",Kruistabel!$C$13,0)+IF(AP$6="Ja",Kruistabel!$C$14,0)),"")</f>
        <v>#N/A</v>
      </c>
      <c r="AQ132" s="326" t="e">
        <f>IF(Plananalyse!AQ132=1,VLOOKUP(AQ$5,Kruistabel!$B$6:$F$9,MATCH($C132,Kruistabel!$C$5:$F$5,0)+1,FALSE)+MIN(Kruistabel!$C$15,IF($D132="Ja",Kruistabel!$C$13,0)+IF(AQ$6="Ja",Kruistabel!$C$14,0)),"")</f>
        <v>#N/A</v>
      </c>
      <c r="AR132" s="326" t="e">
        <f>IF(Plananalyse!AR132=1,VLOOKUP(AR$5,Kruistabel!$B$6:$F$9,MATCH($C132,Kruistabel!$C$5:$F$5,0)+1,FALSE)+MIN(Kruistabel!$C$15,IF($D132="Ja",Kruistabel!$C$13,0)+IF(AR$6="Ja",Kruistabel!$C$14,0)),"")</f>
        <v>#N/A</v>
      </c>
      <c r="AS132" s="326" t="e">
        <f>IF(Plananalyse!AS132=1,VLOOKUP(AS$5,Kruistabel!$B$6:$F$9,MATCH($C132,Kruistabel!$C$5:$F$5,0)+1,FALSE)+MIN(Kruistabel!$C$15,IF($D132="Ja",Kruistabel!$C$13,0)+IF(AS$6="Ja",Kruistabel!$C$14,0)),"")</f>
        <v>#N/A</v>
      </c>
      <c r="AT132" s="326" t="e">
        <f>IF(Plananalyse!AT132=1,VLOOKUP(AT$5,Kruistabel!$B$6:$F$9,MATCH($C132,Kruistabel!$C$5:$F$5,0)+1,FALSE)+MIN(Kruistabel!$C$15,IF($D132="Ja",Kruistabel!$C$13,0)+IF(AT$6="Ja",Kruistabel!$C$14,0)),"")</f>
        <v>#N/A</v>
      </c>
      <c r="AU132" s="326" t="e">
        <f>IF(Plananalyse!AU132=1,VLOOKUP(AU$5,Kruistabel!$B$6:$F$9,MATCH($C132,Kruistabel!$C$5:$F$5,0)+1,FALSE)+MIN(Kruistabel!$C$15,IF($D132="Ja",Kruistabel!$C$13,0)+IF(AU$6="Ja",Kruistabel!$C$14,0)),"")</f>
        <v>#N/A</v>
      </c>
      <c r="AV132" s="326" t="e">
        <f>IF(Plananalyse!AV132=1,VLOOKUP(AV$5,Kruistabel!$B$6:$F$9,MATCH($C132,Kruistabel!$C$5:$F$5,0)+1,FALSE)+MIN(Kruistabel!$C$15,IF($D132="Ja",Kruistabel!$C$13,0)+IF(AV$6="Ja",Kruistabel!$C$14,0)),"")</f>
        <v>#N/A</v>
      </c>
      <c r="AW132" s="326" t="e">
        <f>IF(Plananalyse!AW132=1,VLOOKUP(AW$5,Kruistabel!$B$6:$F$9,MATCH($C132,Kruistabel!$C$5:$F$5,0)+1,FALSE)+MIN(Kruistabel!$C$15,IF($D132="Ja",Kruistabel!$C$13,0)+IF(AW$6="Ja",Kruistabel!$C$14,0)),"")</f>
        <v>#N/A</v>
      </c>
      <c r="AX132" s="326" t="e">
        <f>IF(Plananalyse!AX132=1,VLOOKUP(AX$5,Kruistabel!$B$6:$F$9,MATCH($C132,Kruistabel!$C$5:$F$5,0)+1,FALSE)+MIN(Kruistabel!$C$15,IF($D132="Ja",Kruistabel!$C$13,0)+IF(AX$6="Ja",Kruistabel!$C$14,0)),"")</f>
        <v>#N/A</v>
      </c>
      <c r="AY132" s="327"/>
      <c r="AZ132" s="326" t="e">
        <f>IF(Plananalyse!AZ132=1,VLOOKUP(AZ$5,Kruistabel!$B$6:$F$9,MATCH($C132,Kruistabel!$C$5:$F$5,0)+1,FALSE)+MIN(Kruistabel!$C$15,IF($D132="Ja",Kruistabel!$C$13,0)+IF(AZ$6="Ja",Kruistabel!$C$14,0)),"")</f>
        <v>#N/A</v>
      </c>
      <c r="BA132" s="326" t="e">
        <f>IF(Plananalyse!BA132=1,VLOOKUP(BA$5,Kruistabel!$B$6:$F$9,MATCH($C132,Kruistabel!$C$5:$F$5,0)+1,FALSE)+MIN(Kruistabel!$C$15,IF($D132="Ja",Kruistabel!$C$13,0)+IF(BA$6="Ja",Kruistabel!$C$14,0)),"")</f>
        <v>#N/A</v>
      </c>
      <c r="BB132" s="326" t="e">
        <f>IF(Plananalyse!BB132=1,VLOOKUP(BB$5,Kruistabel!$B$6:$F$9,MATCH($C132,Kruistabel!$C$5:$F$5,0)+1,FALSE)+MIN(Kruistabel!$C$15,IF($D132="Ja",Kruistabel!$C$13,0)+IF(BB$6="Ja",Kruistabel!$C$14,0)),"")</f>
        <v>#N/A</v>
      </c>
      <c r="BC132" s="326" t="e">
        <f>IF(Plananalyse!BC132=1,VLOOKUP(BC$5,Kruistabel!$B$6:$F$9,MATCH($C132,Kruistabel!$C$5:$F$5,0)+1,FALSE)+MIN(Kruistabel!$C$15,IF($D132="Ja",Kruistabel!$C$13,0)+IF(BC$6="Ja",Kruistabel!$C$14,0)),"")</f>
        <v>#N/A</v>
      </c>
      <c r="BD132" s="326" t="e">
        <f>IF(Plananalyse!BD132=1,VLOOKUP(BD$5,Kruistabel!$B$6:$F$9,MATCH($C132,Kruistabel!$C$5:$F$5,0)+1,FALSE)+MIN(Kruistabel!$C$15,IF($D132="Ja",Kruistabel!$C$13,0)+IF(BD$6="Ja",Kruistabel!$C$14,0)),"")</f>
        <v>#N/A</v>
      </c>
      <c r="BE132" s="326" t="e">
        <f>IF(Plananalyse!BE132=1,VLOOKUP(BE$5,Kruistabel!$B$6:$F$9,MATCH($C132,Kruistabel!$C$5:$F$5,0)+1,FALSE)+MIN(Kruistabel!$C$15,IF($D132="Ja",Kruistabel!$C$13,0)+IF(BE$6="Ja",Kruistabel!$C$14,0)),"")</f>
        <v>#N/A</v>
      </c>
      <c r="BF132" s="326" t="e">
        <f>IF(Plananalyse!BF132=1,VLOOKUP(BF$5,Kruistabel!$B$6:$F$9,MATCH($C132,Kruistabel!$C$5:$F$5,0)+1,FALSE)+MIN(Kruistabel!$C$15,IF($D132="Ja",Kruistabel!$C$13,0)+IF(BF$6="Ja",Kruistabel!$C$14,0)),"")</f>
        <v>#N/A</v>
      </c>
      <c r="BG132" s="326" t="e">
        <f>IF(Plananalyse!BG132=1,VLOOKUP(BG$5,Kruistabel!$B$6:$F$9,MATCH($C132,Kruistabel!$C$5:$F$5,0)+1,FALSE)+MIN(Kruistabel!$C$15,IF($D132="Ja",Kruistabel!$C$13,0)+IF(BG$6="Ja",Kruistabel!$C$14,0)),"")</f>
        <v>#N/A</v>
      </c>
      <c r="BH132" s="326" t="e">
        <f>IF(Plananalyse!BH132=1,VLOOKUP(BH$5,Kruistabel!$B$6:$F$9,MATCH($C132,Kruistabel!$C$5:$F$5,0)+1,FALSE)+MIN(Kruistabel!$C$15,IF($D132="Ja",Kruistabel!$C$13,0)+IF(BH$6="Ja",Kruistabel!$C$14,0)),"")</f>
        <v>#N/A</v>
      </c>
      <c r="BI132" s="327"/>
      <c r="BJ132" s="326" t="e">
        <f>IF(Plananalyse!BJ132=1,VLOOKUP(BJ$5,Kruistabel!$B$6:$F$9,MATCH($C132,Kruistabel!$C$5:$F$5,0)+1,FALSE)+MIN(Kruistabel!$C$15,IF($D132="Ja",Kruistabel!$C$13,0)+IF(BJ$6="Ja",Kruistabel!$C$14,0)),"")</f>
        <v>#N/A</v>
      </c>
      <c r="BK132" s="326" t="e">
        <f>IF(Plananalyse!BK132=1,VLOOKUP(BK$5,Kruistabel!$B$6:$F$9,MATCH($C132,Kruistabel!$C$5:$F$5,0)+1,FALSE)+MIN(Kruistabel!$C$15,IF($D132="Ja",Kruistabel!$C$13,0)+IF(BK$6="Ja",Kruistabel!$C$14,0)),"")</f>
        <v>#N/A</v>
      </c>
      <c r="BL132" s="326" t="e">
        <f>IF(Plananalyse!BL132=1,VLOOKUP(BL$5,Kruistabel!$B$6:$F$9,MATCH($C132,Kruistabel!$C$5:$F$5,0)+1,FALSE)+MIN(Kruistabel!$C$15,IF($D132="Ja",Kruistabel!$C$13,0)+IF(BL$6="Ja",Kruistabel!$C$14,0)),"")</f>
        <v>#N/A</v>
      </c>
      <c r="BM132" s="326" t="e">
        <f>IF(Plananalyse!BM132=1,VLOOKUP(BM$5,Kruistabel!$B$6:$F$9,MATCH($C132,Kruistabel!$C$5:$F$5,0)+1,FALSE)+MIN(Kruistabel!$C$15,IF($D132="Ja",Kruistabel!$C$13,0)+IF(BM$6="Ja",Kruistabel!$C$14,0)),"")</f>
        <v>#N/A</v>
      </c>
      <c r="BN132" s="326" t="e">
        <f>IF(Plananalyse!BN132=1,VLOOKUP(BN$5,Kruistabel!$B$6:$F$9,MATCH($C132,Kruistabel!$C$5:$F$5,0)+1,FALSE)+MIN(Kruistabel!$C$15,IF($D132="Ja",Kruistabel!$C$13,0)+IF(BN$6="Ja",Kruistabel!$C$14,0)),"")</f>
        <v>#N/A</v>
      </c>
      <c r="BO132" s="326" t="e">
        <f>IF(Plananalyse!BO132=1,VLOOKUP(BO$5,Kruistabel!$B$6:$F$9,MATCH($C132,Kruistabel!$C$5:$F$5,0)+1,FALSE)+MIN(Kruistabel!$C$15,IF($D132="Ja",Kruistabel!$C$13,0)+IF(BO$6="Ja",Kruistabel!$C$14,0)),"")</f>
        <v>#N/A</v>
      </c>
      <c r="BP132" s="326" t="e">
        <f>IF(Plananalyse!BP132=1,VLOOKUP(BP$5,Kruistabel!$B$6:$F$9,MATCH($C132,Kruistabel!$C$5:$F$5,0)+1,FALSE)+MIN(Kruistabel!$C$15,IF($D132="Ja",Kruistabel!$C$13,0)+IF(BP$6="Ja",Kruistabel!$C$14,0)),"")</f>
        <v>#N/A</v>
      </c>
      <c r="BQ132" s="326" t="e">
        <f>IF(Plananalyse!BQ132=1,VLOOKUP(BQ$5,Kruistabel!$B$6:$F$9,MATCH($C132,Kruistabel!$C$5:$F$5,0)+1,FALSE)+MIN(Kruistabel!$C$15,IF($D132="Ja",Kruistabel!$C$13,0)+IF(BQ$6="Ja",Kruistabel!$C$14,0)),"")</f>
        <v>#N/A</v>
      </c>
      <c r="BR132" s="326" t="e">
        <f>IF(Plananalyse!BR132=1,VLOOKUP(BR$5,Kruistabel!$B$6:$F$9,MATCH($C132,Kruistabel!$C$5:$F$5,0)+1,FALSE)+MIN(Kruistabel!$C$15,IF($D132="Ja",Kruistabel!$C$13,0)+IF(BR$6="Ja",Kruistabel!$C$14,0)),"")</f>
        <v>#REF!</v>
      </c>
      <c r="BS132" s="326" t="e">
        <f>IF(Plananalyse!BS132=1,VLOOKUP(BS$5,Kruistabel!$B$6:$F$9,MATCH($C132,Kruistabel!$C$5:$F$5,0)+1,FALSE)+MIN(Kruistabel!$C$15,IF($D132="Ja",Kruistabel!$C$13,0)+IF(BS$6="Ja",Kruistabel!$C$14,0)),"")</f>
        <v>#REF!</v>
      </c>
      <c r="BT132" s="65"/>
      <c r="BU132" s="231" t="e">
        <f>IF(Plananalyse!BU132=1,VLOOKUP(BU$5,Kruistabel!$B$6:$F$9,MATCH($C132,Kruistabel!$C$5:$F$5,0)+1,FALSE)+MIN(Kruistabel!$C$15,IF($D132="Ja",Kruistabel!$C$13,0)+IF(BU$6="Ja",Kruistabel!$C$14,0)),"")</f>
        <v>#N/A</v>
      </c>
      <c r="BV132" s="326" t="e">
        <f>IF(Plananalyse!BV132=1,VLOOKUP(BV$5,Kruistabel!$B$6:$F$9,MATCH($C132,Kruistabel!$C$5:$F$5,0)+1,FALSE)+MIN(Kruistabel!$C$15,IF($D132="Ja",Kruistabel!$C$13,0)+IF(BV$6="Ja",Kruistabel!$C$14,0)),"")</f>
        <v>#N/A</v>
      </c>
      <c r="BW132" s="326" t="e">
        <f>IF(Plananalyse!BW132=1,VLOOKUP(BW$5,Kruistabel!$B$6:$F$9,MATCH($C132,Kruistabel!$C$5:$F$5,0)+1,FALSE)+MIN(Kruistabel!$C$15,IF($D132="Ja",Kruistabel!$C$13,0)+IF(BW$6="Ja",Kruistabel!$C$14,0)),"")</f>
        <v>#N/A</v>
      </c>
      <c r="BX132" s="326" t="e">
        <f>IF(Plananalyse!BX132=1,VLOOKUP(BX$5,Kruistabel!$B$6:$F$9,MATCH($C132,Kruistabel!$C$5:$F$5,0)+1,FALSE)+MIN(Kruistabel!$C$15,IF($D132="Ja",Kruistabel!$C$13,0)+IF(BX$6="Ja",Kruistabel!$C$14,0)),"")</f>
        <v>#N/A</v>
      </c>
      <c r="BY132" s="327"/>
      <c r="BZ132" s="326" t="e">
        <f>IF(Plananalyse!BZ132=1,VLOOKUP(BZ$5,Kruistabel!$B$6:$F$9,MATCH($C132,Kruistabel!$C$5:$F$5,0)+1,FALSE)+MIN(Kruistabel!$C$15,IF($D132="Ja",Kruistabel!$C$13,0)+IF(BZ$6="Ja",Kruistabel!$C$14,0)),"")</f>
        <v>#N/A</v>
      </c>
      <c r="CA132" s="326" t="e">
        <f>IF(Plananalyse!CA132=1,VLOOKUP(CA$5,Kruistabel!$B$6:$F$9,MATCH($C132,Kruistabel!$C$5:$F$5,0)+1,FALSE)+MIN(Kruistabel!$C$15,IF($D132="Ja",Kruistabel!$C$13,0)+IF(CA$6="Ja",Kruistabel!$C$14,0)),"")</f>
        <v>#N/A</v>
      </c>
      <c r="CB132" s="326" t="e">
        <f>IF(Plananalyse!CB132=1,VLOOKUP(CB$5,Kruistabel!$B$6:$F$9,MATCH($C132,Kruistabel!$C$5:$F$5,0)+1,FALSE)+MIN(Kruistabel!$C$15,IF($D132="Ja",Kruistabel!$C$13,0)+IF(CB$6="Ja",Kruistabel!$C$14,0)),"")</f>
        <v>#N/A</v>
      </c>
      <c r="CC132" s="326" t="e">
        <f>IF(Plananalyse!CC132=1,VLOOKUP(CC$5,Kruistabel!$B$6:$F$9,MATCH($C132,Kruistabel!$C$5:$F$5,0)+1,FALSE)+MIN(Kruistabel!$C$15,IF($D132="Ja",Kruistabel!$C$13,0)+IF(CC$6="Ja",Kruistabel!$C$14,0)),"")</f>
        <v>#N/A</v>
      </c>
      <c r="CD132" s="326" t="e">
        <f>IF(Plananalyse!CD132=1,VLOOKUP(CD$5,Kruistabel!$B$6:$F$9,MATCH($C132,Kruistabel!$C$5:$F$5,0)+1,FALSE)+MIN(Kruistabel!$C$15,IF($D132="Ja",Kruistabel!$C$13,0)+IF(CD$6="Ja",Kruistabel!$C$14,0)),"")</f>
        <v>#N/A</v>
      </c>
      <c r="CE132" s="326" t="e">
        <f>IF(Plananalyse!CE132=1,VLOOKUP(CE$5,Kruistabel!$B$6:$F$9,MATCH($C132,Kruistabel!$C$5:$F$5,0)+1,FALSE)+MIN(Kruistabel!$C$15,IF($D132="Ja",Kruistabel!$C$13,0)+IF(CE$6="Ja",Kruistabel!$C$14,0)),"")</f>
        <v>#N/A</v>
      </c>
      <c r="CF132" s="326" t="e">
        <f>IF(Plananalyse!CF132=1,VLOOKUP(CF$5,Kruistabel!$B$6:$F$9,MATCH($C132,Kruistabel!$C$5:$F$5,0)+1,FALSE)+MIN(Kruistabel!$C$15,IF($D132="Ja",Kruistabel!$C$13,0)+IF(CF$6="Ja",Kruistabel!$C$14,0)),"")</f>
        <v>#N/A</v>
      </c>
      <c r="CG132" s="326" t="e">
        <f>IF(Plananalyse!CG132=1,VLOOKUP(CG$5,Kruistabel!$B$6:$F$9,MATCH($C132,Kruistabel!$C$5:$F$5,0)+1,FALSE)+MIN(Kruistabel!$C$15,IF($D132="Ja",Kruistabel!$C$13,0)+IF(CG$6="Ja",Kruistabel!$C$14,0)),"")</f>
        <v>#REF!</v>
      </c>
      <c r="CH132" s="326" t="e">
        <f>IF(Plananalyse!CH132=1,VLOOKUP(CH$5,Kruistabel!$B$6:$F$9,MATCH($C132,Kruistabel!$C$5:$F$5,0)+1,FALSE)+MIN(Kruistabel!$C$15,IF($D132="Ja",Kruistabel!$C$13,0)+IF(CH$6="Ja",Kruistabel!$C$14,0)),"")</f>
        <v>#REF!</v>
      </c>
      <c r="CI132" s="65"/>
      <c r="CJ132" s="326" t="e">
        <f>IF(Plananalyse!CJ132=1,VLOOKUP(CJ$5,Kruistabel!$B$6:$F$9,MATCH($C132,Kruistabel!$C$5:$F$5,0)+1,FALSE)+MIN(Kruistabel!$C$15,IF($D132="Ja",Kruistabel!$C$13,0)+IF(CJ$6="Ja",Kruistabel!$C$14,0)),"")</f>
        <v>#N/A</v>
      </c>
      <c r="CK132" s="326" t="e">
        <f>IF(Plananalyse!CK132=1,VLOOKUP(CK$5,Kruistabel!$B$6:$F$9,MATCH($C132,Kruistabel!$C$5:$F$5,0)+1,FALSE)+MIN(Kruistabel!$C$15,IF($D132="Ja",Kruistabel!$C$13,0)+IF(CK$6="Ja",Kruistabel!$C$14,0)),"")</f>
        <v>#N/A</v>
      </c>
      <c r="CL132" s="326" t="e">
        <f>IF(Plananalyse!CL132=1,VLOOKUP(CL$5,Kruistabel!$B$6:$F$9,MATCH($C132,Kruistabel!$C$5:$F$5,0)+1,FALSE)+MIN(Kruistabel!$C$15,IF($D132="Ja",Kruistabel!$C$13,0)+IF(CL$6="Ja",Kruistabel!$C$14,0)),"")</f>
        <v>#N/A</v>
      </c>
      <c r="CM132" s="326" t="e">
        <f>IF(Plananalyse!CM132=1,VLOOKUP(CM$5,Kruistabel!$B$6:$F$9,MATCH($C132,Kruistabel!$C$5:$F$5,0)+1,FALSE)+MIN(Kruistabel!$C$15,IF($D132="Ja",Kruistabel!$C$13,0)+IF(CM$6="Ja",Kruistabel!$C$14,0)),"")</f>
        <v>#N/A</v>
      </c>
      <c r="CN132" s="326" t="e">
        <f>IF(Plananalyse!CN132=1,VLOOKUP(CN$5,Kruistabel!$B$6:$F$9,MATCH($C132,Kruistabel!$C$5:$F$5,0)+1,FALSE)+MIN(Kruistabel!$C$15,IF($D132="Ja",Kruistabel!$C$13,0)+IF(CN$6="Ja",Kruistabel!$C$14,0)),"")</f>
        <v>#N/A</v>
      </c>
      <c r="CO132" s="326" t="e">
        <f>IF(Plananalyse!CO132=1,VLOOKUP(CO$5,Kruistabel!$B$6:$F$9,MATCH($C132,Kruistabel!$C$5:$F$5,0)+1,FALSE)+MIN(Kruistabel!$C$15,IF($D132="Ja",Kruistabel!$C$13,0)+IF(CO$6="Ja",Kruistabel!$C$14,0)),"")</f>
        <v>#N/A</v>
      </c>
      <c r="CP132" s="326" t="e">
        <f>IF(Plananalyse!CP132=1,VLOOKUP(CP$5,Kruistabel!$B$6:$F$9,MATCH($C132,Kruistabel!$C$5:$F$5,0)+1,FALSE)+MIN(Kruistabel!$C$15,IF($D132="Ja",Kruistabel!$C$13,0)+IF(CP$6="Ja",Kruistabel!$C$14,0)),"")</f>
        <v>#N/A</v>
      </c>
      <c r="CQ132" s="326" t="e">
        <f>IF(Plananalyse!CQ132=1,VLOOKUP(CQ$5,Kruistabel!$B$6:$F$9,MATCH($C132,Kruistabel!$C$5:$F$5,0)+1,FALSE)+MIN(Kruistabel!$C$15,IF($D132="Ja",Kruistabel!$C$13,0)+IF(CQ$6="Ja",Kruistabel!$C$14,0)),"")</f>
        <v>#N/A</v>
      </c>
      <c r="CR132" s="326" t="e">
        <f>IF(Plananalyse!CR132=1,VLOOKUP(CR$5,Kruistabel!$B$6:$F$9,MATCH($C132,Kruistabel!$C$5:$F$5,0)+1,FALSE)+MIN(Kruistabel!$C$15,IF($D132="Ja",Kruistabel!$C$13,0)+IF(CR$6="Ja",Kruistabel!$C$14,0)),"")</f>
        <v>#N/A</v>
      </c>
      <c r="CS132" s="326" t="e">
        <f>IF(Plananalyse!CS132=1,VLOOKUP(CS$5,Kruistabel!$B$6:$F$9,MATCH($C132,Kruistabel!$C$5:$F$5,0)+1,FALSE)+MIN(Kruistabel!$C$15,IF($D132="Ja",Kruistabel!$C$13,0)+IF(CS$6="Ja",Kruistabel!$C$14,0)),"")</f>
        <v>#N/A</v>
      </c>
      <c r="CT132" s="326" t="e">
        <f>IF(Plananalyse!CT132=1,VLOOKUP(CT$5,Kruistabel!$B$6:$F$9,MATCH($C132,Kruistabel!$C$5:$F$5,0)+1,FALSE)+MIN(Kruistabel!$C$15,IF($D132="Ja",Kruistabel!$C$13,0)+IF(CT$6="Ja",Kruistabel!$C$14,0)),"")</f>
        <v>#N/A</v>
      </c>
      <c r="CU132" s="326" t="e">
        <f>IF(Plananalyse!CU132=1,VLOOKUP(CU$5,Kruistabel!$B$6:$F$9,MATCH($C132,Kruistabel!$C$5:$F$5,0)+1,FALSE)+MIN(Kruistabel!$C$15,IF($D132="Ja",Kruistabel!$C$13,0)+IF(CU$6="Ja",Kruistabel!$C$14,0)),"")</f>
        <v>#N/A</v>
      </c>
      <c r="CV132" s="326" t="e">
        <f>IF(Plananalyse!CV132=1,VLOOKUP(CV$5,Kruistabel!$B$6:$F$9,MATCH($C132,Kruistabel!$C$5:$F$5,0)+1,FALSE)+MIN(Kruistabel!$C$15,IF($D132="Ja",Kruistabel!$C$13,0)+IF(CV$6="Ja",Kruistabel!$C$14,0)),"")</f>
        <v>#N/A</v>
      </c>
      <c r="CW132" s="326" t="e">
        <f>IF(Plananalyse!CW132=1,VLOOKUP(CW$5,Kruistabel!$B$6:$F$9,MATCH($C132,Kruistabel!$C$5:$F$5,0)+1,FALSE)+MIN(Kruistabel!$C$15,IF($D132="Ja",Kruistabel!$C$13,0)+IF(CW$6="Ja",Kruistabel!$C$14,0)),"")</f>
        <v>#N/A</v>
      </c>
      <c r="CX132" s="326" t="e">
        <f>IF(Plananalyse!CX132=1,VLOOKUP(CX$5,Kruistabel!$B$6:$F$9,MATCH($C132,Kruistabel!$C$5:$F$5,0)+1,FALSE)+MIN(Kruistabel!$C$15,IF($D132="Ja",Kruistabel!$C$13,0)+IF(CX$6="Ja",Kruistabel!$C$14,0)),"")</f>
        <v>#N/A</v>
      </c>
      <c r="CY132" s="326" t="e">
        <f>IF(Plananalyse!CY132=1,VLOOKUP(CY$5,Kruistabel!$B$6:$F$9,MATCH($C132,Kruistabel!$C$5:$F$5,0)+1,FALSE)+MIN(Kruistabel!$C$15,IF($D132="Ja",Kruistabel!$C$13,0)+IF(CY$6="Ja",Kruistabel!$C$14,0)),"")</f>
        <v>#N/A</v>
      </c>
      <c r="CZ132" s="326" t="e">
        <f>IF(Plananalyse!CZ132=1,VLOOKUP(CZ$5,Kruistabel!$B$6:$F$9,MATCH($C132,Kruistabel!$C$5:$F$5,0)+1,FALSE)+MIN(Kruistabel!$C$15,IF($D132="Ja",Kruistabel!$C$13,0)+IF(CZ$6="Ja",Kruistabel!$C$14,0)),"")</f>
        <v>#N/A</v>
      </c>
      <c r="DA132" s="326" t="e">
        <f>IF(Plananalyse!DA132=1,VLOOKUP(DA$5,Kruistabel!$B$6:$F$9,MATCH($C132,Kruistabel!$C$5:$F$5,0)+1,FALSE)+MIN(Kruistabel!$C$15,IF($D132="Ja",Kruistabel!$C$13,0)+IF(DA$6="Ja",Kruistabel!$C$14,0)),"")</f>
        <v>#N/A</v>
      </c>
      <c r="DB132" s="326" t="e">
        <f>IF(Plananalyse!DB132=1,VLOOKUP(DB$5,Kruistabel!$B$6:$F$9,MATCH($C132,Kruistabel!$C$5:$F$5,0)+1,FALSE)+MIN(Kruistabel!$C$15,IF($D132="Ja",Kruistabel!$C$13,0)+IF(DB$6="Ja",Kruistabel!$C$14,0)),"")</f>
        <v>#N/A</v>
      </c>
      <c r="DC132" s="326" t="e">
        <f>IF(Plananalyse!DC132=1,VLOOKUP(DC$5,Kruistabel!$B$6:$F$9,MATCH($C132,Kruistabel!$C$5:$F$5,0)+1,FALSE)+MIN(Kruistabel!$C$15,IF($D132="Ja",Kruistabel!$C$13,0)+IF(DC$6="Ja",Kruistabel!$C$14,0)),"")</f>
        <v>#N/A</v>
      </c>
      <c r="DD132" s="327"/>
      <c r="DE132" s="326" t="e">
        <f>IF(Plananalyse!DE132=1,VLOOKUP(DE$5,Kruistabel!$B$6:$F$9,MATCH($C132,Kruistabel!$C$5:$F$5,0)+1,FALSE)+MIN(Kruistabel!$C$15,IF($D132="Ja",Kruistabel!$C$13,0)+IF(DE$6="Ja",Kruistabel!$C$14,0)),"")</f>
        <v>#N/A</v>
      </c>
      <c r="DF132" s="326" t="e">
        <f>IF(Plananalyse!DF132=1,VLOOKUP(DF$5,Kruistabel!$B$6:$F$9,MATCH($C132,Kruistabel!$C$5:$F$5,0)+1,FALSE)+MIN(Kruistabel!$C$15,IF($D132="Ja",Kruistabel!$C$13,0)+IF(DF$6="Ja",Kruistabel!$C$14,0)),"")</f>
        <v>#N/A</v>
      </c>
      <c r="DG132" s="326" t="e">
        <f>IF(Plananalyse!DG132=1,VLOOKUP(DG$5,Kruistabel!$B$6:$F$9,MATCH($C132,Kruistabel!$C$5:$F$5,0)+1,FALSE)+MIN(Kruistabel!$C$15,IF($D132="Ja",Kruistabel!$C$13,0)+IF(DG$6="Ja",Kruistabel!$C$14,0)),"")</f>
        <v>#N/A</v>
      </c>
      <c r="DH132" s="326" t="e">
        <f>IF(Plananalyse!DH132=1,VLOOKUP(DH$5,Kruistabel!$B$6:$F$9,MATCH($C132,Kruistabel!$C$5:$F$5,0)+1,FALSE)+MIN(Kruistabel!$C$15,IF($D132="Ja",Kruistabel!$C$13,0)+IF(DH$6="Ja",Kruistabel!$C$14,0)),"")</f>
        <v>#N/A</v>
      </c>
      <c r="DI132" s="326" t="e">
        <f>IF(Plananalyse!DI132=1,VLOOKUP(DI$5,Kruistabel!$B$6:$F$9,MATCH($C132,Kruistabel!$C$5:$F$5,0)+1,FALSE)+MIN(Kruistabel!$C$15,IF($D132="Ja",Kruistabel!$C$13,0)+IF(DI$6="Ja",Kruistabel!$C$14,0)),"")</f>
        <v>#N/A</v>
      </c>
      <c r="DJ132" s="326" t="e">
        <f>IF(Plananalyse!DJ132=1,VLOOKUP(DJ$5,Kruistabel!$B$6:$F$9,MATCH($C132,Kruistabel!$C$5:$F$5,0)+1,FALSE)+MIN(Kruistabel!$C$15,IF($D132="Ja",Kruistabel!$C$13,0)+IF(DJ$6="Ja",Kruistabel!$C$14,0)),"")</f>
        <v>#N/A</v>
      </c>
      <c r="DK132" s="326" t="e">
        <f>IF(Plananalyse!DK132=1,VLOOKUP(DK$5,Kruistabel!$B$6:$F$9,MATCH($C132,Kruistabel!$C$5:$F$5,0)+1,FALSE)+MIN(Kruistabel!$C$15,IF($D132="Ja",Kruistabel!$C$13,0)+IF(DK$6="Ja",Kruistabel!$C$14,0)),"")</f>
        <v>#REF!</v>
      </c>
      <c r="DL132" s="326" t="e">
        <f>IF(Plananalyse!DL132=1,VLOOKUP(DL$5,Kruistabel!$B$6:$F$9,MATCH($C132,Kruistabel!$C$5:$F$5,0)+1,FALSE)+MIN(Kruistabel!$C$15,IF($D132="Ja",Kruistabel!$C$13,0)+IF(DL$6="Ja",Kruistabel!$C$14,0)),"")</f>
        <v>#REF!</v>
      </c>
      <c r="DM132" s="327"/>
      <c r="DN132" s="326" t="e">
        <f>IF(Plananalyse!DN132=1,VLOOKUP(DN$5,Kruistabel!$B$6:$F$9,MATCH($C132,Kruistabel!$C$5:$F$5,0)+1,FALSE)+MIN(Kruistabel!$C$15,IF($D132="Ja",Kruistabel!$C$13,0)+IF(DN$6="Ja",Kruistabel!$C$14,0)),"")</f>
        <v>#N/A</v>
      </c>
      <c r="DO132" s="326" t="e">
        <f>IF(Plananalyse!DO132=1,VLOOKUP(DO$5,Kruistabel!$B$6:$F$9,MATCH($C132,Kruistabel!$C$5:$F$5,0)+1,FALSE)+MIN(Kruistabel!$C$15,IF($D132="Ja",Kruistabel!$C$13,0)+IF(DO$6="Ja",Kruistabel!$C$14,0)),"")</f>
        <v>#N/A</v>
      </c>
      <c r="DP132" s="326" t="e">
        <f>IF(Plananalyse!DP132=1,VLOOKUP(DP$5,Kruistabel!$B$6:$F$9,MATCH($C132,Kruistabel!$C$5:$F$5,0)+1,FALSE)+MIN(Kruistabel!$C$15,IF($D132="Ja",Kruistabel!$C$13,0)+IF(DP$6="Ja",Kruistabel!$C$14,0)),"")</f>
        <v>#N/A</v>
      </c>
      <c r="DQ132" s="326" t="e">
        <f>IF(Plananalyse!DQ132=1,VLOOKUP(DQ$5,Kruistabel!$B$6:$F$9,MATCH($C132,Kruistabel!$C$5:$F$5,0)+1,FALSE)+MIN(Kruistabel!$C$15,IF($D132="Ja",Kruistabel!$C$13,0)+IF(DQ$6="Ja",Kruistabel!$C$14,0)),"")</f>
        <v>#N/A</v>
      </c>
      <c r="DR132" s="326" t="e">
        <f>IF(Plananalyse!DR132=1,VLOOKUP(DR$5,Kruistabel!$B$6:$F$9,MATCH($C132,Kruistabel!$C$5:$F$5,0)+1,FALSE)+MIN(Kruistabel!$C$15,IF($D132="Ja",Kruistabel!$C$13,0)+IF(DR$6="Ja",Kruistabel!$C$14,0)),"")</f>
        <v>#N/A</v>
      </c>
      <c r="DS132" s="326" t="e">
        <f>IF(Plananalyse!DS132=1,VLOOKUP(DS$5,Kruistabel!$B$6:$F$9,MATCH($C132,Kruistabel!$C$5:$F$5,0)+1,FALSE)+MIN(Kruistabel!$C$15,IF($D132="Ja",Kruistabel!$C$13,0)+IF(DS$6="Ja",Kruistabel!$C$14,0)),"")</f>
        <v>#N/A</v>
      </c>
      <c r="DT132" s="326" t="e">
        <f ca="1">IF(Plananalyse!DT132=1,VLOOKUP(DT$5,Kruistabel!$B$6:$F$9,MATCH($C132,Kruistabel!$C$5:$F$5,0)+1,FALSE)+MIN(Kruistabel!$C$15,IF($D132="Ja",Kruistabel!$C$13,0)+IF(DT$6="Ja",Kruistabel!$C$14,0)),"")</f>
        <v>#N/A</v>
      </c>
      <c r="DU132" s="326" t="e">
        <f ca="1">IF(Plananalyse!DU132=1,VLOOKUP(DU$5,Kruistabel!$B$6:$F$9,MATCH($C132,Kruistabel!$C$5:$F$5,0)+1,FALSE)+MIN(Kruistabel!$C$15,IF($D132="Ja",Kruistabel!$C$13,0)+IF(DU$6="Ja",Kruistabel!$C$14,0)),"")</f>
        <v>#N/A</v>
      </c>
      <c r="DV132" s="326" t="e">
        <f ca="1">IF(Plananalyse!DV132=1,VLOOKUP(DV$5,Kruistabel!$B$6:$F$9,MATCH($C132,Kruistabel!$C$5:$F$5,0)+1,FALSE)+MIN(Kruistabel!$C$15,IF($D132="Ja",Kruistabel!$C$13,0)+IF(DV$6="Ja",Kruistabel!$C$14,0)),"")</f>
        <v>#N/A</v>
      </c>
      <c r="DW132" s="326" t="e">
        <f ca="1">IF(Plananalyse!DW132=1,VLOOKUP(DW$5,Kruistabel!$B$6:$F$9,MATCH($C132,Kruistabel!$C$5:$F$5,0)+1,FALSE)+MIN(Kruistabel!$C$15,IF($D132="Ja",Kruistabel!$C$13,0)+IF(DW$6="Ja",Kruistabel!$C$14,0)),"")</f>
        <v>#REF!</v>
      </c>
      <c r="DX132" s="326" t="e">
        <f ca="1">IF(Plananalyse!DX132=1,VLOOKUP(DX$5,Kruistabel!$B$6:$F$9,MATCH($C132,Kruistabel!$C$5:$F$5,0)+1,FALSE)+MIN(Kruistabel!$C$15,IF($D132="Ja",Kruistabel!$C$13,0)+IF(DX$6="Ja",Kruistabel!$C$14,0)),"")</f>
        <v>#REF!</v>
      </c>
      <c r="DY132" s="327"/>
      <c r="DZ132" s="326" t="e">
        <f ca="1">IF(Plananalyse!DZ132=1,VLOOKUP(DZ$5,Kruistabel!$B$6:$F$9,MATCH($C132,Kruistabel!$C$5:$F$5,0)+1,FALSE)+MIN(Kruistabel!$C$15,IF($D132="Ja",Kruistabel!$C$13,0)+IF(DZ$6="Ja",Kruistabel!$C$14,0)),"")</f>
        <v>#N/A</v>
      </c>
      <c r="EA132" s="326" t="e">
        <f ca="1">IF(Plananalyse!EA132=1,VLOOKUP(EA$5,Kruistabel!$B$6:$F$9,MATCH($C132,Kruistabel!$C$5:$F$5,0)+1,FALSE)+MIN(Kruistabel!$C$15,IF($D132="Ja",Kruistabel!$C$13,0)+IF(EA$6="Ja",Kruistabel!$C$14,0)),"")</f>
        <v>#N/A</v>
      </c>
      <c r="EB132" s="326" t="e">
        <f ca="1">IF(Plananalyse!EB132=1,VLOOKUP(EB$5,Kruistabel!$B$6:$F$9,MATCH($C132,Kruistabel!$C$5:$F$5,0)+1,FALSE)+MIN(Kruistabel!$C$15,IF($D132="Ja",Kruistabel!$C$13,0)+IF(EB$6="Ja",Kruistabel!$C$14,0)),"")</f>
        <v>#REF!</v>
      </c>
      <c r="EC132" s="326" t="e">
        <f ca="1">IF(Plananalyse!EC132=1,VLOOKUP(EC$5,Kruistabel!$B$6:$F$9,MATCH($C132,Kruistabel!$C$5:$F$5,0)+1,FALSE)+MIN(Kruistabel!$C$15,IF($D132="Ja",Kruistabel!$C$13,0)+IF(EC$6="Ja",Kruistabel!$C$14,0)),"")</f>
        <v>#REF!</v>
      </c>
      <c r="ED132" s="327"/>
      <c r="EE132" s="326" t="e">
        <f ca="1">IF(Plananalyse!EE132=1,VLOOKUP(EE$5,Kruistabel!$B$6:$F$9,MATCH($C132,Kruistabel!$C$5:$F$5,0)+1,FALSE)+MIN(Kruistabel!$C$15,IF($D132="Ja",Kruistabel!$C$13,0)+IF(EE$6="Ja",Kruistabel!$C$14,0)),"")</f>
        <v>#N/A</v>
      </c>
      <c r="EF132" s="326" t="e">
        <f ca="1">IF(Plananalyse!EF132=1,VLOOKUP(EF$5,Kruistabel!$B$6:$F$9,MATCH($C132,Kruistabel!$C$5:$F$5,0)+1,FALSE)+MIN(Kruistabel!$C$15,IF($D132="Ja",Kruistabel!$C$13,0)+IF(EF$6="Ja",Kruistabel!$C$14,0)),"")</f>
        <v>#N/A</v>
      </c>
      <c r="EG132" s="326" t="e">
        <f ca="1">IF(Plananalyse!EG132=1,VLOOKUP(EG$5,Kruistabel!$B$6:$F$9,MATCH($C132,Kruistabel!$C$5:$F$5,0)+1,FALSE)+MIN(Kruistabel!$C$15,IF($D132="Ja",Kruistabel!$C$13,0)+IF(EG$6="Ja",Kruistabel!$C$14,0)),"")</f>
        <v>#N/A</v>
      </c>
      <c r="EH132" s="326" t="e">
        <f ca="1">IF(Plananalyse!EH132=1,VLOOKUP(EH$5,Kruistabel!$B$6:$F$9,MATCH($C132,Kruistabel!$C$5:$F$5,0)+1,FALSE)+MIN(Kruistabel!$C$15,IF($D132="Ja",Kruistabel!$C$13,0)+IF(EH$6="Ja",Kruistabel!$C$14,0)),"")</f>
        <v>#REF!</v>
      </c>
      <c r="EI132" s="326" t="e">
        <f ca="1">IF(Plananalyse!EI132=1,VLOOKUP(EI$5,Kruistabel!$B$6:$F$9,MATCH($C132,Kruistabel!$C$5:$F$5,0)+1,FALSE)+MIN(Kruistabel!$C$15,IF($D132="Ja",Kruistabel!$C$13,0)+IF(EI$6="Ja",Kruistabel!$C$14,0)),"")</f>
        <v>#REF!</v>
      </c>
      <c r="EJ132" s="331" t="str">
        <f>IF(Plananalyse!EJ132=1,VLOOKUP(EJ$5,Kruistabel!$B$6:$F$9,MATCH($C132,Kruistabel!$C$5:$F$5,0)+1,FALSE)+MIN(Kruistabel!$C$15,IF($D132="Ja",Kruistabel!$C$13,0)+IF(EJ$6="Ja",Kruistabel!$C$14,0)),"")</f>
        <v/>
      </c>
      <c r="EK132" s="164"/>
      <c r="EL132" s="164"/>
      <c r="EM132" s="164"/>
      <c r="EN132" s="164"/>
    </row>
    <row r="133" spans="1:144" hidden="1">
      <c r="B133" s="337" t="s">
        <v>236</v>
      </c>
      <c r="C133" s="160" t="str">
        <f>_xlfn.IFNA(VLOOKUP($B133,Classificatietabel!$B$6:$I$91,C$7,FALSE),"")</f>
        <v/>
      </c>
      <c r="D133" s="160" t="str">
        <f>_xlfn.IFNA(VLOOKUP($B133,Classificatietabel!$B$6:$I$91,D$7,FALSE),"")</f>
        <v/>
      </c>
      <c r="E133" s="119" t="str">
        <f>IF(AND(D133="laag",$D$3=1),0,_xlfn.IFNA(IF(VLOOKUP($B133,Classificatietabel!$B$6:$H$91,$E$5,FALSE)="Ja",1,0),""))</f>
        <v/>
      </c>
      <c r="F133" s="163"/>
      <c r="G133" s="326" t="e">
        <f>IF(Plananalyse!G133=1,VLOOKUP(G$5,Kruistabel!$B$6:$F$9,MATCH($C133,Kruistabel!$C$5:$F$5,0)+1,FALSE)+MIN(Kruistabel!$C$15,IF($D133="Ja",Kruistabel!$C$13,0)+IF(G$6="Ja",Kruistabel!$C$14,0)),"")</f>
        <v>#N/A</v>
      </c>
      <c r="H133" s="326" t="e">
        <f>IF(Plananalyse!H133=1,VLOOKUP(H$5,Kruistabel!$B$6:$F$9,MATCH($C133,Kruistabel!$C$5:$F$5,0)+1,FALSE)+MIN(Kruistabel!$C$15,IF($D133="Ja",Kruistabel!$C$13,0)+IF(H$6="Ja",Kruistabel!$C$14,0)),"")</f>
        <v>#N/A</v>
      </c>
      <c r="I133" s="326" t="e">
        <f>IF(Plananalyse!I133=1,VLOOKUP(I$5,Kruistabel!$B$6:$F$9,MATCH($C133,Kruistabel!$C$5:$F$5,0)+1,FALSE)+MIN(Kruistabel!$C$15,IF($D133="Ja",Kruistabel!$C$13,0)+IF(I$6="Ja",Kruistabel!$C$14,0)),"")</f>
        <v>#N/A</v>
      </c>
      <c r="J133" s="326" t="e">
        <f>IF(Plananalyse!J133=1,VLOOKUP(J$5,Kruistabel!$B$6:$F$9,MATCH($C133,Kruistabel!$C$5:$F$5,0)+1,FALSE)+MIN(Kruistabel!$C$15,IF($D133="Ja",Kruistabel!$C$13,0)+IF(J$6="Ja",Kruistabel!$C$14,0)),"")</f>
        <v>#N/A</v>
      </c>
      <c r="K133" s="326" t="e">
        <f>IF(Plananalyse!K133=1,VLOOKUP(K$5,Kruistabel!$B$6:$F$9,MATCH($C133,Kruistabel!$C$5:$F$5,0)+1,FALSE)+MIN(Kruistabel!$C$15,IF($D133="Ja",Kruistabel!$C$13,0)+IF(K$6="Ja",Kruistabel!$C$14,0)),"")</f>
        <v>#N/A</v>
      </c>
      <c r="L133" s="326" t="e">
        <f>IF(Plananalyse!L133=1,VLOOKUP(L$5,Kruistabel!$B$6:$F$9,MATCH($C133,Kruistabel!$C$5:$F$5,0)+1,FALSE)+MIN(Kruistabel!$C$15,IF($D133="Ja",Kruistabel!$C$13,0)+IF(L$6="Ja",Kruistabel!$C$14,0)),"")</f>
        <v>#N/A</v>
      </c>
      <c r="M133" s="326" t="e">
        <f>IF(Plananalyse!M133=1,VLOOKUP(M$5,Kruistabel!$B$6:$F$9,MATCH($C133,Kruistabel!$C$5:$F$5,0)+1,FALSE)+MIN(Kruistabel!$C$15,IF($D133="Ja",Kruistabel!$C$13,0)+IF(M$6="Ja",Kruistabel!$C$14,0)),"")</f>
        <v>#N/A</v>
      </c>
      <c r="N133" s="326" t="e">
        <f>IF(Plananalyse!N133=1,VLOOKUP(N$5,Kruistabel!$B$6:$F$9,MATCH($C133,Kruistabel!$C$5:$F$5,0)+1,FALSE)+MIN(Kruistabel!$C$15,IF($D133="Ja",Kruistabel!$C$13,0)+IF(N$6="Ja",Kruistabel!$C$14,0)),"")</f>
        <v>#N/A</v>
      </c>
      <c r="O133" s="326" t="e">
        <f>IF(Plananalyse!O133=1,VLOOKUP(O$5,Kruistabel!$B$6:$F$9,MATCH($C133,Kruistabel!$C$5:$F$5,0)+1,FALSE)+MIN(Kruistabel!$C$15,IF($D133="Ja",Kruistabel!$C$13,0)+IF(O$6="Ja",Kruistabel!$C$14,0)),"")</f>
        <v>#N/A</v>
      </c>
      <c r="P133" s="326" t="e">
        <f>IF(Plananalyse!P133=1,VLOOKUP(P$5,Kruistabel!$B$6:$F$9,MATCH($C133,Kruistabel!$C$5:$F$5,0)+1,FALSE)+MIN(Kruistabel!$C$15,IF($D133="Ja",Kruistabel!$C$13,0)+IF(P$6="Ja",Kruistabel!$C$14,0)),"")</f>
        <v>#N/A</v>
      </c>
      <c r="Q133" s="326" t="e">
        <f>IF(Plananalyse!Q133=1,VLOOKUP(Q$5,Kruistabel!$B$6:$F$9,MATCH($C133,Kruistabel!$C$5:$F$5,0)+1,FALSE)+MIN(Kruistabel!$C$15,IF($D133="Ja",Kruistabel!$C$13,0)+IF(Q$6="Ja",Kruistabel!$C$14,0)),"")</f>
        <v>#N/A</v>
      </c>
      <c r="R133" s="326" t="e">
        <f>IF(Plananalyse!R133=1,VLOOKUP(R$5,Kruistabel!$B$6:$F$9,MATCH($C133,Kruistabel!$C$5:$F$5,0)+1,FALSE)+MIN(Kruistabel!$C$15,IF($D133="Ja",Kruistabel!$C$13,0)+IF(R$6="Ja",Kruistabel!$C$14,0)),"")</f>
        <v>#N/A</v>
      </c>
      <c r="S133" s="326" t="e">
        <f>IF(Plananalyse!S133=1,VLOOKUP(S$5,Kruistabel!$B$6:$F$9,MATCH($C133,Kruistabel!$C$5:$F$5,0)+1,FALSE)+MIN(Kruistabel!$C$15,IF($D133="Ja",Kruistabel!$C$13,0)+IF(S$6="Ja",Kruistabel!$C$14,0)),"")</f>
        <v>#N/A</v>
      </c>
      <c r="T133" s="326" t="e">
        <f>IF(Plananalyse!T133=1,VLOOKUP(T$5,Kruistabel!$B$6:$F$9,MATCH($C133,Kruistabel!$C$5:$F$5,0)+1,FALSE)+MIN(Kruistabel!$C$15,IF($D133="Ja",Kruistabel!$C$13,0)+IF(T$6="Ja",Kruistabel!$C$14,0)),"")</f>
        <v>#N/A</v>
      </c>
      <c r="U133" s="326" t="e">
        <f>IF(Plananalyse!U133=1,VLOOKUP(U$5,Kruistabel!$B$6:$F$9,MATCH($C133,Kruistabel!$C$5:$F$5,0)+1,FALSE)+MIN(Kruistabel!$C$15,IF($D133="Ja",Kruistabel!$C$13,0)+IF(U$6="Ja",Kruistabel!$C$14,0)),"")</f>
        <v>#N/A</v>
      </c>
      <c r="V133" s="326" t="e">
        <f>IF(Plananalyse!V133=1,VLOOKUP(V$5,Kruistabel!$B$6:$F$9,MATCH($C133,Kruistabel!$C$5:$F$5,0)+1,FALSE)+MIN(Kruistabel!$C$15,IF($D133="Ja",Kruistabel!$C$13,0)+IF(V$6="Ja",Kruistabel!$C$14,0)),"")</f>
        <v>#N/A</v>
      </c>
      <c r="W133" s="326" t="e">
        <f>IF(Plananalyse!W133=1,VLOOKUP(W$5,Kruistabel!$B$6:$F$9,MATCH($C133,Kruistabel!$C$5:$F$5,0)+1,FALSE)+MIN(Kruistabel!$C$15,IF($D133="Ja",Kruistabel!$C$13,0)+IF(W$6="Ja",Kruistabel!$C$14,0)),"")</f>
        <v>#N/A</v>
      </c>
      <c r="X133" s="326" t="e">
        <f>IF(Plananalyse!X133=1,VLOOKUP(X$5,Kruistabel!$B$6:$F$9,MATCH($C133,Kruistabel!$C$5:$F$5,0)+1,FALSE)+MIN(Kruistabel!$C$15,IF($D133="Ja",Kruistabel!$C$13,0)+IF(X$6="Ja",Kruistabel!$C$14,0)),"")</f>
        <v>#N/A</v>
      </c>
      <c r="Y133" s="326" t="e">
        <f>IF(Plananalyse!Y133=1,VLOOKUP(Y$5,Kruistabel!$B$6:$F$9,MATCH($C133,Kruistabel!$C$5:$F$5,0)+1,FALSE)+MIN(Kruistabel!$C$15,IF($D133="Ja",Kruistabel!$C$13,0)+IF(Y$6="Ja",Kruistabel!$C$14,0)),"")</f>
        <v>#N/A</v>
      </c>
      <c r="Z133" s="326" t="e">
        <f>IF(Plananalyse!Z133=1,VLOOKUP(Z$5,Kruistabel!$B$6:$F$9,MATCH($C133,Kruistabel!$C$5:$F$5,0)+1,FALSE)+MIN(Kruistabel!$C$15,IF($D133="Ja",Kruistabel!$C$13,0)+IF(Z$6="Ja",Kruistabel!$C$14,0)),"")</f>
        <v>#N/A</v>
      </c>
      <c r="AA133" s="326" t="e">
        <f>IF(Plananalyse!AA133=1,VLOOKUP(AA$5,Kruistabel!$B$6:$F$9,MATCH($C133,Kruistabel!$C$5:$F$5,0)+1,FALSE)+MIN(Kruistabel!$C$15,IF($D133="Ja",Kruistabel!$C$13,0)+IF(AA$6="Ja",Kruistabel!$C$14,0)),"")</f>
        <v>#N/A</v>
      </c>
      <c r="AB133" s="326" t="e">
        <f>IF(Plananalyse!AB133=1,VLOOKUP(AB$5,Kruistabel!$B$6:$F$9,MATCH($C133,Kruistabel!$C$5:$F$5,0)+1,FALSE)+MIN(Kruistabel!$C$15,IF($D133="Ja",Kruistabel!$C$13,0)+IF(AB$6="Ja",Kruistabel!$C$14,0)),"")</f>
        <v>#N/A</v>
      </c>
      <c r="AC133" s="326" t="e">
        <f>IF(Plananalyse!AC133=1,VLOOKUP(AC$5,Kruistabel!$B$6:$F$9,MATCH($C133,Kruistabel!$C$5:$F$5,0)+1,FALSE)+MIN(Kruistabel!$C$15,IF($D133="Ja",Kruistabel!$C$13,0)+IF(AC$6="Ja",Kruistabel!$C$14,0)),"")</f>
        <v>#N/A</v>
      </c>
      <c r="AD133" s="326" t="e">
        <f>IF(Plananalyse!AD133=1,VLOOKUP(AD$5,Kruistabel!$B$6:$F$9,MATCH($C133,Kruistabel!$C$5:$F$5,0)+1,FALSE)+MIN(Kruistabel!$C$15,IF($D133="Ja",Kruistabel!$C$13,0)+IF(AD$6="Ja",Kruistabel!$C$14,0)),"")</f>
        <v>#N/A</v>
      </c>
      <c r="AE133" s="326" t="e">
        <f>IF(Plananalyse!AE133=1,VLOOKUP(AE$5,Kruistabel!$B$6:$F$9,MATCH($C133,Kruistabel!$C$5:$F$5,0)+1,FALSE)+MIN(Kruistabel!$C$15,IF($D133="Ja",Kruistabel!$C$13,0)+IF(AE$6="Ja",Kruistabel!$C$14,0)),"")</f>
        <v>#N/A</v>
      </c>
      <c r="AF133" s="326" t="e">
        <f>IF(Plananalyse!AF133=1,VLOOKUP(AF$5,Kruistabel!$B$6:$F$9,MATCH($C133,Kruistabel!$C$5:$F$5,0)+1,FALSE)+MIN(Kruistabel!$C$15,IF($D133="Ja",Kruistabel!$C$13,0)+IF(AF$6="Ja",Kruistabel!$C$14,0)),"")</f>
        <v>#N/A</v>
      </c>
      <c r="AG133" s="326" t="e">
        <f>IF(Plananalyse!AG133=1,VLOOKUP(AG$5,Kruistabel!$B$6:$F$9,MATCH($C133,Kruistabel!$C$5:$F$5,0)+1,FALSE)+MIN(Kruistabel!$C$15,IF($D133="Ja",Kruistabel!$C$13,0)+IF(AG$6="Ja",Kruistabel!$C$14,0)),"")</f>
        <v>#N/A</v>
      </c>
      <c r="AH133" s="326" t="e">
        <f>IF(Plananalyse!AH133=1,VLOOKUP(AH$5,Kruistabel!$B$6:$F$9,MATCH($C133,Kruistabel!$C$5:$F$5,0)+1,FALSE)+MIN(Kruistabel!$C$15,IF($D133="Ja",Kruistabel!$C$13,0)+IF(AH$6="Ja",Kruistabel!$C$14,0)),"")</f>
        <v>#N/A</v>
      </c>
      <c r="AI133" s="326" t="e">
        <f>IF(Plananalyse!AI133=1,VLOOKUP(AI$5,Kruistabel!$B$6:$F$9,MATCH($C133,Kruistabel!$C$5:$F$5,0)+1,FALSE)+MIN(Kruistabel!$C$15,IF($D133="Ja",Kruistabel!$C$13,0)+IF(AI$6="Ja",Kruistabel!$C$14,0)),"")</f>
        <v>#N/A</v>
      </c>
      <c r="AJ133" s="326" t="e">
        <f>IF(Plananalyse!AJ133=1,VLOOKUP(AJ$5,Kruistabel!$B$6:$F$9,MATCH($C133,Kruistabel!$C$5:$F$5,0)+1,FALSE)+MIN(Kruistabel!$C$15,IF($D133="Ja",Kruistabel!$C$13,0)+IF(AJ$6="Ja",Kruistabel!$C$14,0)),"")</f>
        <v>#N/A</v>
      </c>
      <c r="AK133" s="326" t="e">
        <f>IF(Plananalyse!AK133=1,VLOOKUP(AK$5,Kruistabel!$B$6:$F$9,MATCH($C133,Kruistabel!$C$5:$F$5,0)+1,FALSE)+MIN(Kruistabel!$C$15,IF($D133="Ja",Kruistabel!$C$13,0)+IF(AK$6="Ja",Kruistabel!$C$14,0)),"")</f>
        <v>#N/A</v>
      </c>
      <c r="AL133" s="326" t="e">
        <f>IF(Plananalyse!AL133=1,VLOOKUP(AL$5,Kruistabel!$B$6:$F$9,MATCH($C133,Kruistabel!$C$5:$F$5,0)+1,FALSE)+MIN(Kruistabel!$C$15,IF($D133="Ja",Kruistabel!$C$13,0)+IF(AL$6="Ja",Kruistabel!$C$14,0)),"")</f>
        <v>#N/A</v>
      </c>
      <c r="AM133" s="326" t="e">
        <f>IF(Plananalyse!AM133=1,VLOOKUP(AM$5,Kruistabel!$B$6:$F$9,MATCH($C133,Kruistabel!$C$5:$F$5,0)+1,FALSE)+MIN(Kruistabel!$C$15,IF($D133="Ja",Kruistabel!$C$13,0)+IF(AM$6="Ja",Kruistabel!$C$14,0)),"")</f>
        <v>#N/A</v>
      </c>
      <c r="AN133" s="327"/>
      <c r="AO133" s="326" t="e">
        <f>IF(Plananalyse!AO133=1,VLOOKUP(AO$5,Kruistabel!$B$6:$F$9,MATCH($C133,Kruistabel!$C$5:$F$5,0)+1,FALSE)+MIN(Kruistabel!$C$15,IF($D133="Ja",Kruistabel!$C$13,0)+IF(AO$6="Ja",Kruistabel!$C$14,0)),"")</f>
        <v>#N/A</v>
      </c>
      <c r="AP133" s="326" t="e">
        <f>IF(Plananalyse!AP133=1,VLOOKUP(AP$5,Kruistabel!$B$6:$F$9,MATCH($C133,Kruistabel!$C$5:$F$5,0)+1,FALSE)+MIN(Kruistabel!$C$15,IF($D133="Ja",Kruistabel!$C$13,0)+IF(AP$6="Ja",Kruistabel!$C$14,0)),"")</f>
        <v>#N/A</v>
      </c>
      <c r="AQ133" s="326" t="e">
        <f>IF(Plananalyse!AQ133=1,VLOOKUP(AQ$5,Kruistabel!$B$6:$F$9,MATCH($C133,Kruistabel!$C$5:$F$5,0)+1,FALSE)+MIN(Kruistabel!$C$15,IF($D133="Ja",Kruistabel!$C$13,0)+IF(AQ$6="Ja",Kruistabel!$C$14,0)),"")</f>
        <v>#N/A</v>
      </c>
      <c r="AR133" s="326" t="e">
        <f>IF(Plananalyse!AR133=1,VLOOKUP(AR$5,Kruistabel!$B$6:$F$9,MATCH($C133,Kruistabel!$C$5:$F$5,0)+1,FALSE)+MIN(Kruistabel!$C$15,IF($D133="Ja",Kruistabel!$C$13,0)+IF(AR$6="Ja",Kruistabel!$C$14,0)),"")</f>
        <v>#N/A</v>
      </c>
      <c r="AS133" s="326" t="e">
        <f>IF(Plananalyse!AS133=1,VLOOKUP(AS$5,Kruistabel!$B$6:$F$9,MATCH($C133,Kruistabel!$C$5:$F$5,0)+1,FALSE)+MIN(Kruistabel!$C$15,IF($D133="Ja",Kruistabel!$C$13,0)+IF(AS$6="Ja",Kruistabel!$C$14,0)),"")</f>
        <v>#N/A</v>
      </c>
      <c r="AT133" s="326" t="e">
        <f>IF(Plananalyse!AT133=1,VLOOKUP(AT$5,Kruistabel!$B$6:$F$9,MATCH($C133,Kruistabel!$C$5:$F$5,0)+1,FALSE)+MIN(Kruistabel!$C$15,IF($D133="Ja",Kruistabel!$C$13,0)+IF(AT$6="Ja",Kruistabel!$C$14,0)),"")</f>
        <v>#N/A</v>
      </c>
      <c r="AU133" s="326" t="e">
        <f>IF(Plananalyse!AU133=1,VLOOKUP(AU$5,Kruistabel!$B$6:$F$9,MATCH($C133,Kruistabel!$C$5:$F$5,0)+1,FALSE)+MIN(Kruistabel!$C$15,IF($D133="Ja",Kruistabel!$C$13,0)+IF(AU$6="Ja",Kruistabel!$C$14,0)),"")</f>
        <v>#N/A</v>
      </c>
      <c r="AV133" s="326" t="e">
        <f>IF(Plananalyse!AV133=1,VLOOKUP(AV$5,Kruistabel!$B$6:$F$9,MATCH($C133,Kruistabel!$C$5:$F$5,0)+1,FALSE)+MIN(Kruistabel!$C$15,IF($D133="Ja",Kruistabel!$C$13,0)+IF(AV$6="Ja",Kruistabel!$C$14,0)),"")</f>
        <v>#N/A</v>
      </c>
      <c r="AW133" s="326" t="e">
        <f>IF(Plananalyse!AW133=1,VLOOKUP(AW$5,Kruistabel!$B$6:$F$9,MATCH($C133,Kruistabel!$C$5:$F$5,0)+1,FALSE)+MIN(Kruistabel!$C$15,IF($D133="Ja",Kruistabel!$C$13,0)+IF(AW$6="Ja",Kruistabel!$C$14,0)),"")</f>
        <v>#N/A</v>
      </c>
      <c r="AX133" s="326" t="e">
        <f>IF(Plananalyse!AX133=1,VLOOKUP(AX$5,Kruistabel!$B$6:$F$9,MATCH($C133,Kruistabel!$C$5:$F$5,0)+1,FALSE)+MIN(Kruistabel!$C$15,IF($D133="Ja",Kruistabel!$C$13,0)+IF(AX$6="Ja",Kruistabel!$C$14,0)),"")</f>
        <v>#N/A</v>
      </c>
      <c r="AY133" s="327"/>
      <c r="AZ133" s="326" t="e">
        <f>IF(Plananalyse!AZ133=1,VLOOKUP(AZ$5,Kruistabel!$B$6:$F$9,MATCH($C133,Kruistabel!$C$5:$F$5,0)+1,FALSE)+MIN(Kruistabel!$C$15,IF($D133="Ja",Kruistabel!$C$13,0)+IF(AZ$6="Ja",Kruistabel!$C$14,0)),"")</f>
        <v>#N/A</v>
      </c>
      <c r="BA133" s="326" t="e">
        <f>IF(Plananalyse!BA133=1,VLOOKUP(BA$5,Kruistabel!$B$6:$F$9,MATCH($C133,Kruistabel!$C$5:$F$5,0)+1,FALSE)+MIN(Kruistabel!$C$15,IF($D133="Ja",Kruistabel!$C$13,0)+IF(BA$6="Ja",Kruistabel!$C$14,0)),"")</f>
        <v>#N/A</v>
      </c>
      <c r="BB133" s="326" t="e">
        <f>IF(Plananalyse!BB133=1,VLOOKUP(BB$5,Kruistabel!$B$6:$F$9,MATCH($C133,Kruistabel!$C$5:$F$5,0)+1,FALSE)+MIN(Kruistabel!$C$15,IF($D133="Ja",Kruistabel!$C$13,0)+IF(BB$6="Ja",Kruistabel!$C$14,0)),"")</f>
        <v>#N/A</v>
      </c>
      <c r="BC133" s="326" t="e">
        <f>IF(Plananalyse!BC133=1,VLOOKUP(BC$5,Kruistabel!$B$6:$F$9,MATCH($C133,Kruistabel!$C$5:$F$5,0)+1,FALSE)+MIN(Kruistabel!$C$15,IF($D133="Ja",Kruistabel!$C$13,0)+IF(BC$6="Ja",Kruistabel!$C$14,0)),"")</f>
        <v>#N/A</v>
      </c>
      <c r="BD133" s="326" t="e">
        <f>IF(Plananalyse!BD133=1,VLOOKUP(BD$5,Kruistabel!$B$6:$F$9,MATCH($C133,Kruistabel!$C$5:$F$5,0)+1,FALSE)+MIN(Kruistabel!$C$15,IF($D133="Ja",Kruistabel!$C$13,0)+IF(BD$6="Ja",Kruistabel!$C$14,0)),"")</f>
        <v>#N/A</v>
      </c>
      <c r="BE133" s="326" t="e">
        <f>IF(Plananalyse!BE133=1,VLOOKUP(BE$5,Kruistabel!$B$6:$F$9,MATCH($C133,Kruistabel!$C$5:$F$5,0)+1,FALSE)+MIN(Kruistabel!$C$15,IF($D133="Ja",Kruistabel!$C$13,0)+IF(BE$6="Ja",Kruistabel!$C$14,0)),"")</f>
        <v>#N/A</v>
      </c>
      <c r="BF133" s="326" t="e">
        <f>IF(Plananalyse!BF133=1,VLOOKUP(BF$5,Kruistabel!$B$6:$F$9,MATCH($C133,Kruistabel!$C$5:$F$5,0)+1,FALSE)+MIN(Kruistabel!$C$15,IF($D133="Ja",Kruistabel!$C$13,0)+IF(BF$6="Ja",Kruistabel!$C$14,0)),"")</f>
        <v>#N/A</v>
      </c>
      <c r="BG133" s="326" t="e">
        <f>IF(Plananalyse!BG133=1,VLOOKUP(BG$5,Kruistabel!$B$6:$F$9,MATCH($C133,Kruistabel!$C$5:$F$5,0)+1,FALSE)+MIN(Kruistabel!$C$15,IF($D133="Ja",Kruistabel!$C$13,0)+IF(BG$6="Ja",Kruistabel!$C$14,0)),"")</f>
        <v>#N/A</v>
      </c>
      <c r="BH133" s="326" t="e">
        <f>IF(Plananalyse!BH133=1,VLOOKUP(BH$5,Kruistabel!$B$6:$F$9,MATCH($C133,Kruistabel!$C$5:$F$5,0)+1,FALSE)+MIN(Kruistabel!$C$15,IF($D133="Ja",Kruistabel!$C$13,0)+IF(BH$6="Ja",Kruistabel!$C$14,0)),"")</f>
        <v>#N/A</v>
      </c>
      <c r="BI133" s="327"/>
      <c r="BJ133" s="326" t="e">
        <f>IF(Plananalyse!BJ133=1,VLOOKUP(BJ$5,Kruistabel!$B$6:$F$9,MATCH($C133,Kruistabel!$C$5:$F$5,0)+1,FALSE)+MIN(Kruistabel!$C$15,IF($D133="Ja",Kruistabel!$C$13,0)+IF(BJ$6="Ja",Kruistabel!$C$14,0)),"")</f>
        <v>#N/A</v>
      </c>
      <c r="BK133" s="326" t="e">
        <f>IF(Plananalyse!BK133=1,VLOOKUP(BK$5,Kruistabel!$B$6:$F$9,MATCH($C133,Kruistabel!$C$5:$F$5,0)+1,FALSE)+MIN(Kruistabel!$C$15,IF($D133="Ja",Kruistabel!$C$13,0)+IF(BK$6="Ja",Kruistabel!$C$14,0)),"")</f>
        <v>#N/A</v>
      </c>
      <c r="BL133" s="326" t="e">
        <f>IF(Plananalyse!BL133=1,VLOOKUP(BL$5,Kruistabel!$B$6:$F$9,MATCH($C133,Kruistabel!$C$5:$F$5,0)+1,FALSE)+MIN(Kruistabel!$C$15,IF($D133="Ja",Kruistabel!$C$13,0)+IF(BL$6="Ja",Kruistabel!$C$14,0)),"")</f>
        <v>#N/A</v>
      </c>
      <c r="BM133" s="326" t="e">
        <f>IF(Plananalyse!BM133=1,VLOOKUP(BM$5,Kruistabel!$B$6:$F$9,MATCH($C133,Kruistabel!$C$5:$F$5,0)+1,FALSE)+MIN(Kruistabel!$C$15,IF($D133="Ja",Kruistabel!$C$13,0)+IF(BM$6="Ja",Kruistabel!$C$14,0)),"")</f>
        <v>#N/A</v>
      </c>
      <c r="BN133" s="326" t="e">
        <f>IF(Plananalyse!BN133=1,VLOOKUP(BN$5,Kruistabel!$B$6:$F$9,MATCH($C133,Kruistabel!$C$5:$F$5,0)+1,FALSE)+MIN(Kruistabel!$C$15,IF($D133="Ja",Kruistabel!$C$13,0)+IF(BN$6="Ja",Kruistabel!$C$14,0)),"")</f>
        <v>#N/A</v>
      </c>
      <c r="BO133" s="326" t="e">
        <f>IF(Plananalyse!BO133=1,VLOOKUP(BO$5,Kruistabel!$B$6:$F$9,MATCH($C133,Kruistabel!$C$5:$F$5,0)+1,FALSE)+MIN(Kruistabel!$C$15,IF($D133="Ja",Kruistabel!$C$13,0)+IF(BO$6="Ja",Kruistabel!$C$14,0)),"")</f>
        <v>#N/A</v>
      </c>
      <c r="BP133" s="326" t="e">
        <f>IF(Plananalyse!BP133=1,VLOOKUP(BP$5,Kruistabel!$B$6:$F$9,MATCH($C133,Kruistabel!$C$5:$F$5,0)+1,FALSE)+MIN(Kruistabel!$C$15,IF($D133="Ja",Kruistabel!$C$13,0)+IF(BP$6="Ja",Kruistabel!$C$14,0)),"")</f>
        <v>#N/A</v>
      </c>
      <c r="BQ133" s="326" t="e">
        <f>IF(Plananalyse!BQ133=1,VLOOKUP(BQ$5,Kruistabel!$B$6:$F$9,MATCH($C133,Kruistabel!$C$5:$F$5,0)+1,FALSE)+MIN(Kruistabel!$C$15,IF($D133="Ja",Kruistabel!$C$13,0)+IF(BQ$6="Ja",Kruistabel!$C$14,0)),"")</f>
        <v>#N/A</v>
      </c>
      <c r="BR133" s="326" t="e">
        <f>IF(Plananalyse!BR133=1,VLOOKUP(BR$5,Kruistabel!$B$6:$F$9,MATCH($C133,Kruistabel!$C$5:$F$5,0)+1,FALSE)+MIN(Kruistabel!$C$15,IF($D133="Ja",Kruistabel!$C$13,0)+IF(BR$6="Ja",Kruistabel!$C$14,0)),"")</f>
        <v>#REF!</v>
      </c>
      <c r="BS133" s="326" t="e">
        <f>IF(Plananalyse!BS133=1,VLOOKUP(BS$5,Kruistabel!$B$6:$F$9,MATCH($C133,Kruistabel!$C$5:$F$5,0)+1,FALSE)+MIN(Kruistabel!$C$15,IF($D133="Ja",Kruistabel!$C$13,0)+IF(BS$6="Ja",Kruistabel!$C$14,0)),"")</f>
        <v>#REF!</v>
      </c>
      <c r="BT133" s="65"/>
      <c r="BU133" s="231" t="e">
        <f>IF(Plananalyse!BU133=1,VLOOKUP(BU$5,Kruistabel!$B$6:$F$9,MATCH($C133,Kruistabel!$C$5:$F$5,0)+1,FALSE)+MIN(Kruistabel!$C$15,IF($D133="Ja",Kruistabel!$C$13,0)+IF(BU$6="Ja",Kruistabel!$C$14,0)),"")</f>
        <v>#N/A</v>
      </c>
      <c r="BV133" s="326" t="e">
        <f>IF(Plananalyse!BV133=1,VLOOKUP(BV$5,Kruistabel!$B$6:$F$9,MATCH($C133,Kruistabel!$C$5:$F$5,0)+1,FALSE)+MIN(Kruistabel!$C$15,IF($D133="Ja",Kruistabel!$C$13,0)+IF(BV$6="Ja",Kruistabel!$C$14,0)),"")</f>
        <v>#N/A</v>
      </c>
      <c r="BW133" s="326" t="e">
        <f>IF(Plananalyse!BW133=1,VLOOKUP(BW$5,Kruistabel!$B$6:$F$9,MATCH($C133,Kruistabel!$C$5:$F$5,0)+1,FALSE)+MIN(Kruistabel!$C$15,IF($D133="Ja",Kruistabel!$C$13,0)+IF(BW$6="Ja",Kruistabel!$C$14,0)),"")</f>
        <v>#N/A</v>
      </c>
      <c r="BX133" s="326" t="e">
        <f>IF(Plananalyse!BX133=1,VLOOKUP(BX$5,Kruistabel!$B$6:$F$9,MATCH($C133,Kruistabel!$C$5:$F$5,0)+1,FALSE)+MIN(Kruistabel!$C$15,IF($D133="Ja",Kruistabel!$C$13,0)+IF(BX$6="Ja",Kruistabel!$C$14,0)),"")</f>
        <v>#N/A</v>
      </c>
      <c r="BY133" s="327"/>
      <c r="BZ133" s="326" t="e">
        <f>IF(Plananalyse!BZ133=1,VLOOKUP(BZ$5,Kruistabel!$B$6:$F$9,MATCH($C133,Kruistabel!$C$5:$F$5,0)+1,FALSE)+MIN(Kruistabel!$C$15,IF($D133="Ja",Kruistabel!$C$13,0)+IF(BZ$6="Ja",Kruistabel!$C$14,0)),"")</f>
        <v>#N/A</v>
      </c>
      <c r="CA133" s="326" t="e">
        <f>IF(Plananalyse!CA133=1,VLOOKUP(CA$5,Kruistabel!$B$6:$F$9,MATCH($C133,Kruistabel!$C$5:$F$5,0)+1,FALSE)+MIN(Kruistabel!$C$15,IF($D133="Ja",Kruistabel!$C$13,0)+IF(CA$6="Ja",Kruistabel!$C$14,0)),"")</f>
        <v>#N/A</v>
      </c>
      <c r="CB133" s="326" t="e">
        <f>IF(Plananalyse!CB133=1,VLOOKUP(CB$5,Kruistabel!$B$6:$F$9,MATCH($C133,Kruistabel!$C$5:$F$5,0)+1,FALSE)+MIN(Kruistabel!$C$15,IF($D133="Ja",Kruistabel!$C$13,0)+IF(CB$6="Ja",Kruistabel!$C$14,0)),"")</f>
        <v>#N/A</v>
      </c>
      <c r="CC133" s="326" t="e">
        <f>IF(Plananalyse!CC133=1,VLOOKUP(CC$5,Kruistabel!$B$6:$F$9,MATCH($C133,Kruistabel!$C$5:$F$5,0)+1,FALSE)+MIN(Kruistabel!$C$15,IF($D133="Ja",Kruistabel!$C$13,0)+IF(CC$6="Ja",Kruistabel!$C$14,0)),"")</f>
        <v>#N/A</v>
      </c>
      <c r="CD133" s="326" t="e">
        <f>IF(Plananalyse!CD133=1,VLOOKUP(CD$5,Kruistabel!$B$6:$F$9,MATCH($C133,Kruistabel!$C$5:$F$5,0)+1,FALSE)+MIN(Kruistabel!$C$15,IF($D133="Ja",Kruistabel!$C$13,0)+IF(CD$6="Ja",Kruistabel!$C$14,0)),"")</f>
        <v>#N/A</v>
      </c>
      <c r="CE133" s="326" t="e">
        <f>IF(Plananalyse!CE133=1,VLOOKUP(CE$5,Kruistabel!$B$6:$F$9,MATCH($C133,Kruistabel!$C$5:$F$5,0)+1,FALSE)+MIN(Kruistabel!$C$15,IF($D133="Ja",Kruistabel!$C$13,0)+IF(CE$6="Ja",Kruistabel!$C$14,0)),"")</f>
        <v>#N/A</v>
      </c>
      <c r="CF133" s="326" t="e">
        <f>IF(Plananalyse!CF133=1,VLOOKUP(CF$5,Kruistabel!$B$6:$F$9,MATCH($C133,Kruistabel!$C$5:$F$5,0)+1,FALSE)+MIN(Kruistabel!$C$15,IF($D133="Ja",Kruistabel!$C$13,0)+IF(CF$6="Ja",Kruistabel!$C$14,0)),"")</f>
        <v>#N/A</v>
      </c>
      <c r="CG133" s="326" t="e">
        <f>IF(Plananalyse!CG133=1,VLOOKUP(CG$5,Kruistabel!$B$6:$F$9,MATCH($C133,Kruistabel!$C$5:$F$5,0)+1,FALSE)+MIN(Kruistabel!$C$15,IF($D133="Ja",Kruistabel!$C$13,0)+IF(CG$6="Ja",Kruistabel!$C$14,0)),"")</f>
        <v>#REF!</v>
      </c>
      <c r="CH133" s="326" t="e">
        <f>IF(Plananalyse!CH133=1,VLOOKUP(CH$5,Kruistabel!$B$6:$F$9,MATCH($C133,Kruistabel!$C$5:$F$5,0)+1,FALSE)+MIN(Kruistabel!$C$15,IF($D133="Ja",Kruistabel!$C$13,0)+IF(CH$6="Ja",Kruistabel!$C$14,0)),"")</f>
        <v>#REF!</v>
      </c>
      <c r="CI133" s="65"/>
      <c r="CJ133" s="326" t="e">
        <f>IF(Plananalyse!CJ133=1,VLOOKUP(CJ$5,Kruistabel!$B$6:$F$9,MATCH($C133,Kruistabel!$C$5:$F$5,0)+1,FALSE)+MIN(Kruistabel!$C$15,IF($D133="Ja",Kruistabel!$C$13,0)+IF(CJ$6="Ja",Kruistabel!$C$14,0)),"")</f>
        <v>#N/A</v>
      </c>
      <c r="CK133" s="326" t="e">
        <f>IF(Plananalyse!CK133=1,VLOOKUP(CK$5,Kruistabel!$B$6:$F$9,MATCH($C133,Kruistabel!$C$5:$F$5,0)+1,FALSE)+MIN(Kruistabel!$C$15,IF($D133="Ja",Kruistabel!$C$13,0)+IF(CK$6="Ja",Kruistabel!$C$14,0)),"")</f>
        <v>#N/A</v>
      </c>
      <c r="CL133" s="326" t="e">
        <f>IF(Plananalyse!CL133=1,VLOOKUP(CL$5,Kruistabel!$B$6:$F$9,MATCH($C133,Kruistabel!$C$5:$F$5,0)+1,FALSE)+MIN(Kruistabel!$C$15,IF($D133="Ja",Kruistabel!$C$13,0)+IF(CL$6="Ja",Kruistabel!$C$14,0)),"")</f>
        <v>#N/A</v>
      </c>
      <c r="CM133" s="326" t="e">
        <f>IF(Plananalyse!CM133=1,VLOOKUP(CM$5,Kruistabel!$B$6:$F$9,MATCH($C133,Kruistabel!$C$5:$F$5,0)+1,FALSE)+MIN(Kruistabel!$C$15,IF($D133="Ja",Kruistabel!$C$13,0)+IF(CM$6="Ja",Kruistabel!$C$14,0)),"")</f>
        <v>#N/A</v>
      </c>
      <c r="CN133" s="326" t="e">
        <f>IF(Plananalyse!CN133=1,VLOOKUP(CN$5,Kruistabel!$B$6:$F$9,MATCH($C133,Kruistabel!$C$5:$F$5,0)+1,FALSE)+MIN(Kruistabel!$C$15,IF($D133="Ja",Kruistabel!$C$13,0)+IF(CN$6="Ja",Kruistabel!$C$14,0)),"")</f>
        <v>#N/A</v>
      </c>
      <c r="CO133" s="326" t="e">
        <f>IF(Plananalyse!CO133=1,VLOOKUP(CO$5,Kruistabel!$B$6:$F$9,MATCH($C133,Kruistabel!$C$5:$F$5,0)+1,FALSE)+MIN(Kruistabel!$C$15,IF($D133="Ja",Kruistabel!$C$13,0)+IF(CO$6="Ja",Kruistabel!$C$14,0)),"")</f>
        <v>#N/A</v>
      </c>
      <c r="CP133" s="326" t="e">
        <f>IF(Plananalyse!CP133=1,VLOOKUP(CP$5,Kruistabel!$B$6:$F$9,MATCH($C133,Kruistabel!$C$5:$F$5,0)+1,FALSE)+MIN(Kruistabel!$C$15,IF($D133="Ja",Kruistabel!$C$13,0)+IF(CP$6="Ja",Kruistabel!$C$14,0)),"")</f>
        <v>#N/A</v>
      </c>
      <c r="CQ133" s="326" t="e">
        <f>IF(Plananalyse!CQ133=1,VLOOKUP(CQ$5,Kruistabel!$B$6:$F$9,MATCH($C133,Kruistabel!$C$5:$F$5,0)+1,FALSE)+MIN(Kruistabel!$C$15,IF($D133="Ja",Kruistabel!$C$13,0)+IF(CQ$6="Ja",Kruistabel!$C$14,0)),"")</f>
        <v>#N/A</v>
      </c>
      <c r="CR133" s="326" t="e">
        <f>IF(Plananalyse!CR133=1,VLOOKUP(CR$5,Kruistabel!$B$6:$F$9,MATCH($C133,Kruistabel!$C$5:$F$5,0)+1,FALSE)+MIN(Kruistabel!$C$15,IF($D133="Ja",Kruistabel!$C$13,0)+IF(CR$6="Ja",Kruistabel!$C$14,0)),"")</f>
        <v>#N/A</v>
      </c>
      <c r="CS133" s="326" t="e">
        <f>IF(Plananalyse!CS133=1,VLOOKUP(CS$5,Kruistabel!$B$6:$F$9,MATCH($C133,Kruistabel!$C$5:$F$5,0)+1,FALSE)+MIN(Kruistabel!$C$15,IF($D133="Ja",Kruistabel!$C$13,0)+IF(CS$6="Ja",Kruistabel!$C$14,0)),"")</f>
        <v>#N/A</v>
      </c>
      <c r="CT133" s="326" t="e">
        <f>IF(Plananalyse!CT133=1,VLOOKUP(CT$5,Kruistabel!$B$6:$F$9,MATCH($C133,Kruistabel!$C$5:$F$5,0)+1,FALSE)+MIN(Kruistabel!$C$15,IF($D133="Ja",Kruistabel!$C$13,0)+IF(CT$6="Ja",Kruistabel!$C$14,0)),"")</f>
        <v>#N/A</v>
      </c>
      <c r="CU133" s="326" t="e">
        <f>IF(Plananalyse!CU133=1,VLOOKUP(CU$5,Kruistabel!$B$6:$F$9,MATCH($C133,Kruistabel!$C$5:$F$5,0)+1,FALSE)+MIN(Kruistabel!$C$15,IF($D133="Ja",Kruistabel!$C$13,0)+IF(CU$6="Ja",Kruistabel!$C$14,0)),"")</f>
        <v>#N/A</v>
      </c>
      <c r="CV133" s="326" t="e">
        <f>IF(Plananalyse!CV133=1,VLOOKUP(CV$5,Kruistabel!$B$6:$F$9,MATCH($C133,Kruistabel!$C$5:$F$5,0)+1,FALSE)+MIN(Kruistabel!$C$15,IF($D133="Ja",Kruistabel!$C$13,0)+IF(CV$6="Ja",Kruistabel!$C$14,0)),"")</f>
        <v>#N/A</v>
      </c>
      <c r="CW133" s="326" t="e">
        <f>IF(Plananalyse!CW133=1,VLOOKUP(CW$5,Kruistabel!$B$6:$F$9,MATCH($C133,Kruistabel!$C$5:$F$5,0)+1,FALSE)+MIN(Kruistabel!$C$15,IF($D133="Ja",Kruistabel!$C$13,0)+IF(CW$6="Ja",Kruistabel!$C$14,0)),"")</f>
        <v>#N/A</v>
      </c>
      <c r="CX133" s="326" t="e">
        <f>IF(Plananalyse!CX133=1,VLOOKUP(CX$5,Kruistabel!$B$6:$F$9,MATCH($C133,Kruistabel!$C$5:$F$5,0)+1,FALSE)+MIN(Kruistabel!$C$15,IF($D133="Ja",Kruistabel!$C$13,0)+IF(CX$6="Ja",Kruistabel!$C$14,0)),"")</f>
        <v>#N/A</v>
      </c>
      <c r="CY133" s="326" t="e">
        <f>IF(Plananalyse!CY133=1,VLOOKUP(CY$5,Kruistabel!$B$6:$F$9,MATCH($C133,Kruistabel!$C$5:$F$5,0)+1,FALSE)+MIN(Kruistabel!$C$15,IF($D133="Ja",Kruistabel!$C$13,0)+IF(CY$6="Ja",Kruistabel!$C$14,0)),"")</f>
        <v>#N/A</v>
      </c>
      <c r="CZ133" s="326" t="e">
        <f>IF(Plananalyse!CZ133=1,VLOOKUP(CZ$5,Kruistabel!$B$6:$F$9,MATCH($C133,Kruistabel!$C$5:$F$5,0)+1,FALSE)+MIN(Kruistabel!$C$15,IF($D133="Ja",Kruistabel!$C$13,0)+IF(CZ$6="Ja",Kruistabel!$C$14,0)),"")</f>
        <v>#N/A</v>
      </c>
      <c r="DA133" s="326" t="e">
        <f>IF(Plananalyse!DA133=1,VLOOKUP(DA$5,Kruistabel!$B$6:$F$9,MATCH($C133,Kruistabel!$C$5:$F$5,0)+1,FALSE)+MIN(Kruistabel!$C$15,IF($D133="Ja",Kruistabel!$C$13,0)+IF(DA$6="Ja",Kruistabel!$C$14,0)),"")</f>
        <v>#N/A</v>
      </c>
      <c r="DB133" s="326" t="e">
        <f>IF(Plananalyse!DB133=1,VLOOKUP(DB$5,Kruistabel!$B$6:$F$9,MATCH($C133,Kruistabel!$C$5:$F$5,0)+1,FALSE)+MIN(Kruistabel!$C$15,IF($D133="Ja",Kruistabel!$C$13,0)+IF(DB$6="Ja",Kruistabel!$C$14,0)),"")</f>
        <v>#N/A</v>
      </c>
      <c r="DC133" s="326" t="e">
        <f>IF(Plananalyse!DC133=1,VLOOKUP(DC$5,Kruistabel!$B$6:$F$9,MATCH($C133,Kruistabel!$C$5:$F$5,0)+1,FALSE)+MIN(Kruistabel!$C$15,IF($D133="Ja",Kruistabel!$C$13,0)+IF(DC$6="Ja",Kruistabel!$C$14,0)),"")</f>
        <v>#N/A</v>
      </c>
      <c r="DD133" s="327"/>
      <c r="DE133" s="326" t="e">
        <f>IF(Plananalyse!DE133=1,VLOOKUP(DE$5,Kruistabel!$B$6:$F$9,MATCH($C133,Kruistabel!$C$5:$F$5,0)+1,FALSE)+MIN(Kruistabel!$C$15,IF($D133="Ja",Kruistabel!$C$13,0)+IF(DE$6="Ja",Kruistabel!$C$14,0)),"")</f>
        <v>#N/A</v>
      </c>
      <c r="DF133" s="326" t="e">
        <f>IF(Plananalyse!DF133=1,VLOOKUP(DF$5,Kruistabel!$B$6:$F$9,MATCH($C133,Kruistabel!$C$5:$F$5,0)+1,FALSE)+MIN(Kruistabel!$C$15,IF($D133="Ja",Kruistabel!$C$13,0)+IF(DF$6="Ja",Kruistabel!$C$14,0)),"")</f>
        <v>#N/A</v>
      </c>
      <c r="DG133" s="326" t="e">
        <f>IF(Plananalyse!DG133=1,VLOOKUP(DG$5,Kruistabel!$B$6:$F$9,MATCH($C133,Kruistabel!$C$5:$F$5,0)+1,FALSE)+MIN(Kruistabel!$C$15,IF($D133="Ja",Kruistabel!$C$13,0)+IF(DG$6="Ja",Kruistabel!$C$14,0)),"")</f>
        <v>#N/A</v>
      </c>
      <c r="DH133" s="326" t="e">
        <f>IF(Plananalyse!DH133=1,VLOOKUP(DH$5,Kruistabel!$B$6:$F$9,MATCH($C133,Kruistabel!$C$5:$F$5,0)+1,FALSE)+MIN(Kruistabel!$C$15,IF($D133="Ja",Kruistabel!$C$13,0)+IF(DH$6="Ja",Kruistabel!$C$14,0)),"")</f>
        <v>#N/A</v>
      </c>
      <c r="DI133" s="326" t="e">
        <f>IF(Plananalyse!DI133=1,VLOOKUP(DI$5,Kruistabel!$B$6:$F$9,MATCH($C133,Kruistabel!$C$5:$F$5,0)+1,FALSE)+MIN(Kruistabel!$C$15,IF($D133="Ja",Kruistabel!$C$13,0)+IF(DI$6="Ja",Kruistabel!$C$14,0)),"")</f>
        <v>#N/A</v>
      </c>
      <c r="DJ133" s="326" t="e">
        <f>IF(Plananalyse!DJ133=1,VLOOKUP(DJ$5,Kruistabel!$B$6:$F$9,MATCH($C133,Kruistabel!$C$5:$F$5,0)+1,FALSE)+MIN(Kruistabel!$C$15,IF($D133="Ja",Kruistabel!$C$13,0)+IF(DJ$6="Ja",Kruistabel!$C$14,0)),"")</f>
        <v>#N/A</v>
      </c>
      <c r="DK133" s="326" t="e">
        <f>IF(Plananalyse!DK133=1,VLOOKUP(DK$5,Kruistabel!$B$6:$F$9,MATCH($C133,Kruistabel!$C$5:$F$5,0)+1,FALSE)+MIN(Kruistabel!$C$15,IF($D133="Ja",Kruistabel!$C$13,0)+IF(DK$6="Ja",Kruistabel!$C$14,0)),"")</f>
        <v>#REF!</v>
      </c>
      <c r="DL133" s="326" t="e">
        <f>IF(Plananalyse!DL133=1,VLOOKUP(DL$5,Kruistabel!$B$6:$F$9,MATCH($C133,Kruistabel!$C$5:$F$5,0)+1,FALSE)+MIN(Kruistabel!$C$15,IF($D133="Ja",Kruistabel!$C$13,0)+IF(DL$6="Ja",Kruistabel!$C$14,0)),"")</f>
        <v>#REF!</v>
      </c>
      <c r="DM133" s="327"/>
      <c r="DN133" s="326" t="e">
        <f>IF(Plananalyse!DN133=1,VLOOKUP(DN$5,Kruistabel!$B$6:$F$9,MATCH($C133,Kruistabel!$C$5:$F$5,0)+1,FALSE)+MIN(Kruistabel!$C$15,IF($D133="Ja",Kruistabel!$C$13,0)+IF(DN$6="Ja",Kruistabel!$C$14,0)),"")</f>
        <v>#N/A</v>
      </c>
      <c r="DO133" s="326" t="e">
        <f>IF(Plananalyse!DO133=1,VLOOKUP(DO$5,Kruistabel!$B$6:$F$9,MATCH($C133,Kruistabel!$C$5:$F$5,0)+1,FALSE)+MIN(Kruistabel!$C$15,IF($D133="Ja",Kruistabel!$C$13,0)+IF(DO$6="Ja",Kruistabel!$C$14,0)),"")</f>
        <v>#N/A</v>
      </c>
      <c r="DP133" s="326" t="e">
        <f>IF(Plananalyse!DP133=1,VLOOKUP(DP$5,Kruistabel!$B$6:$F$9,MATCH($C133,Kruistabel!$C$5:$F$5,0)+1,FALSE)+MIN(Kruistabel!$C$15,IF($D133="Ja",Kruistabel!$C$13,0)+IF(DP$6="Ja",Kruistabel!$C$14,0)),"")</f>
        <v>#N/A</v>
      </c>
      <c r="DQ133" s="326" t="e">
        <f>IF(Plananalyse!DQ133=1,VLOOKUP(DQ$5,Kruistabel!$B$6:$F$9,MATCH($C133,Kruistabel!$C$5:$F$5,0)+1,FALSE)+MIN(Kruistabel!$C$15,IF($D133="Ja",Kruistabel!$C$13,0)+IF(DQ$6="Ja",Kruistabel!$C$14,0)),"")</f>
        <v>#N/A</v>
      </c>
      <c r="DR133" s="326" t="e">
        <f>IF(Plananalyse!DR133=1,VLOOKUP(DR$5,Kruistabel!$B$6:$F$9,MATCH($C133,Kruistabel!$C$5:$F$5,0)+1,FALSE)+MIN(Kruistabel!$C$15,IF($D133="Ja",Kruistabel!$C$13,0)+IF(DR$6="Ja",Kruistabel!$C$14,0)),"")</f>
        <v>#N/A</v>
      </c>
      <c r="DS133" s="326" t="e">
        <f>IF(Plananalyse!DS133=1,VLOOKUP(DS$5,Kruistabel!$B$6:$F$9,MATCH($C133,Kruistabel!$C$5:$F$5,0)+1,FALSE)+MIN(Kruistabel!$C$15,IF($D133="Ja",Kruistabel!$C$13,0)+IF(DS$6="Ja",Kruistabel!$C$14,0)),"")</f>
        <v>#N/A</v>
      </c>
      <c r="DT133" s="326" t="e">
        <f>IF(Plananalyse!DT133=1,VLOOKUP(DT$5,Kruistabel!$B$6:$F$9,MATCH($C133,Kruistabel!$C$5:$F$5,0)+1,FALSE)+MIN(Kruistabel!$C$15,IF($D133="Ja",Kruistabel!$C$13,0)+IF(DT$6="Ja",Kruistabel!$C$14,0)),"")</f>
        <v>#N/A</v>
      </c>
      <c r="DU133" s="326" t="e">
        <f ca="1">IF(Plananalyse!DU133=1,VLOOKUP(DU$5,Kruistabel!$B$6:$F$9,MATCH($C133,Kruistabel!$C$5:$F$5,0)+1,FALSE)+MIN(Kruistabel!$C$15,IF($D133="Ja",Kruistabel!$C$13,0)+IF(DU$6="Ja",Kruistabel!$C$14,0)),"")</f>
        <v>#N/A</v>
      </c>
      <c r="DV133" s="326" t="e">
        <f ca="1">IF(Plananalyse!DV133=1,VLOOKUP(DV$5,Kruistabel!$B$6:$F$9,MATCH($C133,Kruistabel!$C$5:$F$5,0)+1,FALSE)+MIN(Kruistabel!$C$15,IF($D133="Ja",Kruistabel!$C$13,0)+IF(DV$6="Ja",Kruistabel!$C$14,0)),"")</f>
        <v>#N/A</v>
      </c>
      <c r="DW133" s="326" t="e">
        <f ca="1">IF(Plananalyse!DW133=1,VLOOKUP(DW$5,Kruistabel!$B$6:$F$9,MATCH($C133,Kruistabel!$C$5:$F$5,0)+1,FALSE)+MIN(Kruistabel!$C$15,IF($D133="Ja",Kruistabel!$C$13,0)+IF(DW$6="Ja",Kruistabel!$C$14,0)),"")</f>
        <v>#REF!</v>
      </c>
      <c r="DX133" s="326" t="e">
        <f ca="1">IF(Plananalyse!DX133=1,VLOOKUP(DX$5,Kruistabel!$B$6:$F$9,MATCH($C133,Kruistabel!$C$5:$F$5,0)+1,FALSE)+MIN(Kruistabel!$C$15,IF($D133="Ja",Kruistabel!$C$13,0)+IF(DX$6="Ja",Kruistabel!$C$14,0)),"")</f>
        <v>#REF!</v>
      </c>
      <c r="DY133" s="327"/>
      <c r="DZ133" s="326" t="e">
        <f ca="1">IF(Plananalyse!DZ133=1,VLOOKUP(DZ$5,Kruistabel!$B$6:$F$9,MATCH($C133,Kruistabel!$C$5:$F$5,0)+1,FALSE)+MIN(Kruistabel!$C$15,IF($D133="Ja",Kruistabel!$C$13,0)+IF(DZ$6="Ja",Kruistabel!$C$14,0)),"")</f>
        <v>#N/A</v>
      </c>
      <c r="EA133" s="326" t="e">
        <f ca="1">IF(Plananalyse!EA133=1,VLOOKUP(EA$5,Kruistabel!$B$6:$F$9,MATCH($C133,Kruistabel!$C$5:$F$5,0)+1,FALSE)+MIN(Kruistabel!$C$15,IF($D133="Ja",Kruistabel!$C$13,0)+IF(EA$6="Ja",Kruistabel!$C$14,0)),"")</f>
        <v>#N/A</v>
      </c>
      <c r="EB133" s="326" t="e">
        <f ca="1">IF(Plananalyse!EB133=1,VLOOKUP(EB$5,Kruistabel!$B$6:$F$9,MATCH($C133,Kruistabel!$C$5:$F$5,0)+1,FALSE)+MIN(Kruistabel!$C$15,IF($D133="Ja",Kruistabel!$C$13,0)+IF(EB$6="Ja",Kruistabel!$C$14,0)),"")</f>
        <v>#REF!</v>
      </c>
      <c r="EC133" s="326" t="e">
        <f ca="1">IF(Plananalyse!EC133=1,VLOOKUP(EC$5,Kruistabel!$B$6:$F$9,MATCH($C133,Kruistabel!$C$5:$F$5,0)+1,FALSE)+MIN(Kruistabel!$C$15,IF($D133="Ja",Kruistabel!$C$13,0)+IF(EC$6="Ja",Kruistabel!$C$14,0)),"")</f>
        <v>#REF!</v>
      </c>
      <c r="ED133" s="327"/>
      <c r="EE133" s="326" t="e">
        <f ca="1">IF(Plananalyse!EE133=1,VLOOKUP(EE$5,Kruistabel!$B$6:$F$9,MATCH($C133,Kruistabel!$C$5:$F$5,0)+1,FALSE)+MIN(Kruistabel!$C$15,IF($D133="Ja",Kruistabel!$C$13,0)+IF(EE$6="Ja",Kruistabel!$C$14,0)),"")</f>
        <v>#N/A</v>
      </c>
      <c r="EF133" s="326" t="e">
        <f ca="1">IF(Plananalyse!EF133=1,VLOOKUP(EF$5,Kruistabel!$B$6:$F$9,MATCH($C133,Kruistabel!$C$5:$F$5,0)+1,FALSE)+MIN(Kruistabel!$C$15,IF($D133="Ja",Kruistabel!$C$13,0)+IF(EF$6="Ja",Kruistabel!$C$14,0)),"")</f>
        <v>#N/A</v>
      </c>
      <c r="EG133" s="326" t="e">
        <f ca="1">IF(Plananalyse!EG133=1,VLOOKUP(EG$5,Kruistabel!$B$6:$F$9,MATCH($C133,Kruistabel!$C$5:$F$5,0)+1,FALSE)+MIN(Kruistabel!$C$15,IF($D133="Ja",Kruistabel!$C$13,0)+IF(EG$6="Ja",Kruistabel!$C$14,0)),"")</f>
        <v>#N/A</v>
      </c>
      <c r="EH133" s="326" t="e">
        <f ca="1">IF(Plananalyse!EH133=1,VLOOKUP(EH$5,Kruistabel!$B$6:$F$9,MATCH($C133,Kruistabel!$C$5:$F$5,0)+1,FALSE)+MIN(Kruistabel!$C$15,IF($D133="Ja",Kruistabel!$C$13,0)+IF(EH$6="Ja",Kruistabel!$C$14,0)),"")</f>
        <v>#REF!</v>
      </c>
      <c r="EI133" s="326" t="e">
        <f ca="1">IF(Plananalyse!EI133=1,VLOOKUP(EI$5,Kruistabel!$B$6:$F$9,MATCH($C133,Kruistabel!$C$5:$F$5,0)+1,FALSE)+MIN(Kruistabel!$C$15,IF($D133="Ja",Kruistabel!$C$13,0)+IF(EI$6="Ja",Kruistabel!$C$14,0)),"")</f>
        <v>#REF!</v>
      </c>
      <c r="EJ133" s="331" t="str">
        <f>IF(Plananalyse!EJ133=1,VLOOKUP(EJ$5,Kruistabel!$B$6:$F$9,MATCH($C133,Kruistabel!$C$5:$F$5,0)+1,FALSE)+MIN(Kruistabel!$C$15,IF($D133="Ja",Kruistabel!$C$13,0)+IF(EJ$6="Ja",Kruistabel!$C$14,0)),"")</f>
        <v/>
      </c>
      <c r="EK133" s="164"/>
      <c r="EL133" s="164"/>
      <c r="EM133" s="164"/>
      <c r="EN133" s="164"/>
    </row>
    <row r="134" spans="1:144" hidden="1">
      <c r="B134" s="337" t="s">
        <v>237</v>
      </c>
      <c r="C134" s="160" t="str">
        <f>_xlfn.IFNA(VLOOKUP($B134,Classificatietabel!$B$6:$I$91,C$7,FALSE),"")</f>
        <v/>
      </c>
      <c r="D134" s="160" t="str">
        <f>_xlfn.IFNA(VLOOKUP($B134,Classificatietabel!$B$6:$I$91,D$7,FALSE),"")</f>
        <v/>
      </c>
      <c r="E134" s="119" t="str">
        <f>IF(AND(D134="laag",$D$3=1),0,_xlfn.IFNA(IF(VLOOKUP($B134,Classificatietabel!$B$6:$H$91,$E$5,FALSE)="Ja",1,0),""))</f>
        <v/>
      </c>
      <c r="F134" s="163"/>
      <c r="G134" s="326" t="e">
        <f>IF(Plananalyse!G134=1,VLOOKUP(G$5,Kruistabel!$B$6:$F$9,MATCH($C134,Kruistabel!$C$5:$F$5,0)+1,FALSE)+MIN(Kruistabel!$C$15,IF($D134="Ja",Kruistabel!$C$13,0)+IF(G$6="Ja",Kruistabel!$C$14,0)),"")</f>
        <v>#N/A</v>
      </c>
      <c r="H134" s="326" t="e">
        <f>IF(Plananalyse!H134=1,VLOOKUP(H$5,Kruistabel!$B$6:$F$9,MATCH($C134,Kruistabel!$C$5:$F$5,0)+1,FALSE)+MIN(Kruistabel!$C$15,IF($D134="Ja",Kruistabel!$C$13,0)+IF(H$6="Ja",Kruistabel!$C$14,0)),"")</f>
        <v>#N/A</v>
      </c>
      <c r="I134" s="326" t="e">
        <f>IF(Plananalyse!I134=1,VLOOKUP(I$5,Kruistabel!$B$6:$F$9,MATCH($C134,Kruistabel!$C$5:$F$5,0)+1,FALSE)+MIN(Kruistabel!$C$15,IF($D134="Ja",Kruistabel!$C$13,0)+IF(I$6="Ja",Kruistabel!$C$14,0)),"")</f>
        <v>#N/A</v>
      </c>
      <c r="J134" s="326" t="e">
        <f>IF(Plananalyse!J134=1,VLOOKUP(J$5,Kruistabel!$B$6:$F$9,MATCH($C134,Kruistabel!$C$5:$F$5,0)+1,FALSE)+MIN(Kruistabel!$C$15,IF($D134="Ja",Kruistabel!$C$13,0)+IF(J$6="Ja",Kruistabel!$C$14,0)),"")</f>
        <v>#N/A</v>
      </c>
      <c r="K134" s="326" t="e">
        <f>IF(Plananalyse!K134=1,VLOOKUP(K$5,Kruistabel!$B$6:$F$9,MATCH($C134,Kruistabel!$C$5:$F$5,0)+1,FALSE)+MIN(Kruistabel!$C$15,IF($D134="Ja",Kruistabel!$C$13,0)+IF(K$6="Ja",Kruistabel!$C$14,0)),"")</f>
        <v>#N/A</v>
      </c>
      <c r="L134" s="326" t="e">
        <f>IF(Plananalyse!L134=1,VLOOKUP(L$5,Kruistabel!$B$6:$F$9,MATCH($C134,Kruistabel!$C$5:$F$5,0)+1,FALSE)+MIN(Kruistabel!$C$15,IF($D134="Ja",Kruistabel!$C$13,0)+IF(L$6="Ja",Kruistabel!$C$14,0)),"")</f>
        <v>#N/A</v>
      </c>
      <c r="M134" s="326" t="e">
        <f>IF(Plananalyse!M134=1,VLOOKUP(M$5,Kruistabel!$B$6:$F$9,MATCH($C134,Kruistabel!$C$5:$F$5,0)+1,FALSE)+MIN(Kruistabel!$C$15,IF($D134="Ja",Kruistabel!$C$13,0)+IF(M$6="Ja",Kruistabel!$C$14,0)),"")</f>
        <v>#N/A</v>
      </c>
      <c r="N134" s="326" t="e">
        <f>IF(Plananalyse!N134=1,VLOOKUP(N$5,Kruistabel!$B$6:$F$9,MATCH($C134,Kruistabel!$C$5:$F$5,0)+1,FALSE)+MIN(Kruistabel!$C$15,IF($D134="Ja",Kruistabel!$C$13,0)+IF(N$6="Ja",Kruistabel!$C$14,0)),"")</f>
        <v>#N/A</v>
      </c>
      <c r="O134" s="326" t="e">
        <f>IF(Plananalyse!O134=1,VLOOKUP(O$5,Kruistabel!$B$6:$F$9,MATCH($C134,Kruistabel!$C$5:$F$5,0)+1,FALSE)+MIN(Kruistabel!$C$15,IF($D134="Ja",Kruistabel!$C$13,0)+IF(O$6="Ja",Kruistabel!$C$14,0)),"")</f>
        <v>#N/A</v>
      </c>
      <c r="P134" s="326" t="e">
        <f>IF(Plananalyse!P134=1,VLOOKUP(P$5,Kruistabel!$B$6:$F$9,MATCH($C134,Kruistabel!$C$5:$F$5,0)+1,FALSE)+MIN(Kruistabel!$C$15,IF($D134="Ja",Kruistabel!$C$13,0)+IF(P$6="Ja",Kruistabel!$C$14,0)),"")</f>
        <v>#N/A</v>
      </c>
      <c r="Q134" s="326" t="e">
        <f>IF(Plananalyse!Q134=1,VLOOKUP(Q$5,Kruistabel!$B$6:$F$9,MATCH($C134,Kruistabel!$C$5:$F$5,0)+1,FALSE)+MIN(Kruistabel!$C$15,IF($D134="Ja",Kruistabel!$C$13,0)+IF(Q$6="Ja",Kruistabel!$C$14,0)),"")</f>
        <v>#N/A</v>
      </c>
      <c r="R134" s="326" t="e">
        <f>IF(Plananalyse!R134=1,VLOOKUP(R$5,Kruistabel!$B$6:$F$9,MATCH($C134,Kruistabel!$C$5:$F$5,0)+1,FALSE)+MIN(Kruistabel!$C$15,IF($D134="Ja",Kruistabel!$C$13,0)+IF(R$6="Ja",Kruistabel!$C$14,0)),"")</f>
        <v>#N/A</v>
      </c>
      <c r="S134" s="326" t="e">
        <f>IF(Plananalyse!S134=1,VLOOKUP(S$5,Kruistabel!$B$6:$F$9,MATCH($C134,Kruistabel!$C$5:$F$5,0)+1,FALSE)+MIN(Kruistabel!$C$15,IF($D134="Ja",Kruistabel!$C$13,0)+IF(S$6="Ja",Kruistabel!$C$14,0)),"")</f>
        <v>#N/A</v>
      </c>
      <c r="T134" s="326" t="e">
        <f>IF(Plananalyse!T134=1,VLOOKUP(T$5,Kruistabel!$B$6:$F$9,MATCH($C134,Kruistabel!$C$5:$F$5,0)+1,FALSE)+MIN(Kruistabel!$C$15,IF($D134="Ja",Kruistabel!$C$13,0)+IF(T$6="Ja",Kruistabel!$C$14,0)),"")</f>
        <v>#N/A</v>
      </c>
      <c r="U134" s="326" t="e">
        <f>IF(Plananalyse!U134=1,VLOOKUP(U$5,Kruistabel!$B$6:$F$9,MATCH($C134,Kruistabel!$C$5:$F$5,0)+1,FALSE)+MIN(Kruistabel!$C$15,IF($D134="Ja",Kruistabel!$C$13,0)+IF(U$6="Ja",Kruistabel!$C$14,0)),"")</f>
        <v>#N/A</v>
      </c>
      <c r="V134" s="326" t="e">
        <f>IF(Plananalyse!V134=1,VLOOKUP(V$5,Kruistabel!$B$6:$F$9,MATCH($C134,Kruistabel!$C$5:$F$5,0)+1,FALSE)+MIN(Kruistabel!$C$15,IF($D134="Ja",Kruistabel!$C$13,0)+IF(V$6="Ja",Kruistabel!$C$14,0)),"")</f>
        <v>#N/A</v>
      </c>
      <c r="W134" s="326" t="e">
        <f>IF(Plananalyse!W134=1,VLOOKUP(W$5,Kruistabel!$B$6:$F$9,MATCH($C134,Kruistabel!$C$5:$F$5,0)+1,FALSE)+MIN(Kruistabel!$C$15,IF($D134="Ja",Kruistabel!$C$13,0)+IF(W$6="Ja",Kruistabel!$C$14,0)),"")</f>
        <v>#N/A</v>
      </c>
      <c r="X134" s="326" t="e">
        <f>IF(Plananalyse!X134=1,VLOOKUP(X$5,Kruistabel!$B$6:$F$9,MATCH($C134,Kruistabel!$C$5:$F$5,0)+1,FALSE)+MIN(Kruistabel!$C$15,IF($D134="Ja",Kruistabel!$C$13,0)+IF(X$6="Ja",Kruistabel!$C$14,0)),"")</f>
        <v>#N/A</v>
      </c>
      <c r="Y134" s="326" t="e">
        <f>IF(Plananalyse!Y134=1,VLOOKUP(Y$5,Kruistabel!$B$6:$F$9,MATCH($C134,Kruistabel!$C$5:$F$5,0)+1,FALSE)+MIN(Kruistabel!$C$15,IF($D134="Ja",Kruistabel!$C$13,0)+IF(Y$6="Ja",Kruistabel!$C$14,0)),"")</f>
        <v>#N/A</v>
      </c>
      <c r="Z134" s="326" t="e">
        <f>IF(Plananalyse!Z134=1,VLOOKUP(Z$5,Kruistabel!$B$6:$F$9,MATCH($C134,Kruistabel!$C$5:$F$5,0)+1,FALSE)+MIN(Kruistabel!$C$15,IF($D134="Ja",Kruistabel!$C$13,0)+IF(Z$6="Ja",Kruistabel!$C$14,0)),"")</f>
        <v>#N/A</v>
      </c>
      <c r="AA134" s="326" t="e">
        <f>IF(Plananalyse!AA134=1,VLOOKUP(AA$5,Kruistabel!$B$6:$F$9,MATCH($C134,Kruistabel!$C$5:$F$5,0)+1,FALSE)+MIN(Kruistabel!$C$15,IF($D134="Ja",Kruistabel!$C$13,0)+IF(AA$6="Ja",Kruistabel!$C$14,0)),"")</f>
        <v>#N/A</v>
      </c>
      <c r="AB134" s="326" t="e">
        <f>IF(Plananalyse!AB134=1,VLOOKUP(AB$5,Kruistabel!$B$6:$F$9,MATCH($C134,Kruistabel!$C$5:$F$5,0)+1,FALSE)+MIN(Kruistabel!$C$15,IF($D134="Ja",Kruistabel!$C$13,0)+IF(AB$6="Ja",Kruistabel!$C$14,0)),"")</f>
        <v>#N/A</v>
      </c>
      <c r="AC134" s="326" t="e">
        <f>IF(Plananalyse!AC134=1,VLOOKUP(AC$5,Kruistabel!$B$6:$F$9,MATCH($C134,Kruistabel!$C$5:$F$5,0)+1,FALSE)+MIN(Kruistabel!$C$15,IF($D134="Ja",Kruistabel!$C$13,0)+IF(AC$6="Ja",Kruistabel!$C$14,0)),"")</f>
        <v>#N/A</v>
      </c>
      <c r="AD134" s="326" t="e">
        <f>IF(Plananalyse!AD134=1,VLOOKUP(AD$5,Kruistabel!$B$6:$F$9,MATCH($C134,Kruistabel!$C$5:$F$5,0)+1,FALSE)+MIN(Kruistabel!$C$15,IF($D134="Ja",Kruistabel!$C$13,0)+IF(AD$6="Ja",Kruistabel!$C$14,0)),"")</f>
        <v>#N/A</v>
      </c>
      <c r="AE134" s="326" t="e">
        <f>IF(Plananalyse!AE134=1,VLOOKUP(AE$5,Kruistabel!$B$6:$F$9,MATCH($C134,Kruistabel!$C$5:$F$5,0)+1,FALSE)+MIN(Kruistabel!$C$15,IF($D134="Ja",Kruistabel!$C$13,0)+IF(AE$6="Ja",Kruistabel!$C$14,0)),"")</f>
        <v>#N/A</v>
      </c>
      <c r="AF134" s="326" t="e">
        <f>IF(Plananalyse!AF134=1,VLOOKUP(AF$5,Kruistabel!$B$6:$F$9,MATCH($C134,Kruistabel!$C$5:$F$5,0)+1,FALSE)+MIN(Kruistabel!$C$15,IF($D134="Ja",Kruistabel!$C$13,0)+IF(AF$6="Ja",Kruistabel!$C$14,0)),"")</f>
        <v>#N/A</v>
      </c>
      <c r="AG134" s="326" t="e">
        <f>IF(Plananalyse!AG134=1,VLOOKUP(AG$5,Kruistabel!$B$6:$F$9,MATCH($C134,Kruistabel!$C$5:$F$5,0)+1,FALSE)+MIN(Kruistabel!$C$15,IF($D134="Ja",Kruistabel!$C$13,0)+IF(AG$6="Ja",Kruistabel!$C$14,0)),"")</f>
        <v>#N/A</v>
      </c>
      <c r="AH134" s="326" t="e">
        <f>IF(Plananalyse!AH134=1,VLOOKUP(AH$5,Kruistabel!$B$6:$F$9,MATCH($C134,Kruistabel!$C$5:$F$5,0)+1,FALSE)+MIN(Kruistabel!$C$15,IF($D134="Ja",Kruistabel!$C$13,0)+IF(AH$6="Ja",Kruistabel!$C$14,0)),"")</f>
        <v>#N/A</v>
      </c>
      <c r="AI134" s="326" t="e">
        <f>IF(Plananalyse!AI134=1,VLOOKUP(AI$5,Kruistabel!$B$6:$F$9,MATCH($C134,Kruistabel!$C$5:$F$5,0)+1,FALSE)+MIN(Kruistabel!$C$15,IF($D134="Ja",Kruistabel!$C$13,0)+IF(AI$6="Ja",Kruistabel!$C$14,0)),"")</f>
        <v>#N/A</v>
      </c>
      <c r="AJ134" s="326" t="e">
        <f>IF(Plananalyse!AJ134=1,VLOOKUP(AJ$5,Kruistabel!$B$6:$F$9,MATCH($C134,Kruistabel!$C$5:$F$5,0)+1,FALSE)+MIN(Kruistabel!$C$15,IF($D134="Ja",Kruistabel!$C$13,0)+IF(AJ$6="Ja",Kruistabel!$C$14,0)),"")</f>
        <v>#N/A</v>
      </c>
      <c r="AK134" s="326" t="e">
        <f>IF(Plananalyse!AK134=1,VLOOKUP(AK$5,Kruistabel!$B$6:$F$9,MATCH($C134,Kruistabel!$C$5:$F$5,0)+1,FALSE)+MIN(Kruistabel!$C$15,IF($D134="Ja",Kruistabel!$C$13,0)+IF(AK$6="Ja",Kruistabel!$C$14,0)),"")</f>
        <v>#N/A</v>
      </c>
      <c r="AL134" s="326" t="e">
        <f>IF(Plananalyse!AL134=1,VLOOKUP(AL$5,Kruistabel!$B$6:$F$9,MATCH($C134,Kruistabel!$C$5:$F$5,0)+1,FALSE)+MIN(Kruistabel!$C$15,IF($D134="Ja",Kruistabel!$C$13,0)+IF(AL$6="Ja",Kruistabel!$C$14,0)),"")</f>
        <v>#N/A</v>
      </c>
      <c r="AM134" s="326" t="e">
        <f>IF(Plananalyse!AM134=1,VLOOKUP(AM$5,Kruistabel!$B$6:$F$9,MATCH($C134,Kruistabel!$C$5:$F$5,0)+1,FALSE)+MIN(Kruistabel!$C$15,IF($D134="Ja",Kruistabel!$C$13,0)+IF(AM$6="Ja",Kruistabel!$C$14,0)),"")</f>
        <v>#N/A</v>
      </c>
      <c r="AN134" s="327"/>
      <c r="AO134" s="326" t="e">
        <f>IF(Plananalyse!AO134=1,VLOOKUP(AO$5,Kruistabel!$B$6:$F$9,MATCH($C134,Kruistabel!$C$5:$F$5,0)+1,FALSE)+MIN(Kruistabel!$C$15,IF($D134="Ja",Kruistabel!$C$13,0)+IF(AO$6="Ja",Kruistabel!$C$14,0)),"")</f>
        <v>#N/A</v>
      </c>
      <c r="AP134" s="326" t="e">
        <f>IF(Plananalyse!AP134=1,VLOOKUP(AP$5,Kruistabel!$B$6:$F$9,MATCH($C134,Kruistabel!$C$5:$F$5,0)+1,FALSE)+MIN(Kruistabel!$C$15,IF($D134="Ja",Kruistabel!$C$13,0)+IF(AP$6="Ja",Kruistabel!$C$14,0)),"")</f>
        <v>#N/A</v>
      </c>
      <c r="AQ134" s="326" t="e">
        <f>IF(Plananalyse!AQ134=1,VLOOKUP(AQ$5,Kruistabel!$B$6:$F$9,MATCH($C134,Kruistabel!$C$5:$F$5,0)+1,FALSE)+MIN(Kruistabel!$C$15,IF($D134="Ja",Kruistabel!$C$13,0)+IF(AQ$6="Ja",Kruistabel!$C$14,0)),"")</f>
        <v>#N/A</v>
      </c>
      <c r="AR134" s="326" t="e">
        <f>IF(Plananalyse!AR134=1,VLOOKUP(AR$5,Kruistabel!$B$6:$F$9,MATCH($C134,Kruistabel!$C$5:$F$5,0)+1,FALSE)+MIN(Kruistabel!$C$15,IF($D134="Ja",Kruistabel!$C$13,0)+IF(AR$6="Ja",Kruistabel!$C$14,0)),"")</f>
        <v>#N/A</v>
      </c>
      <c r="AS134" s="326" t="e">
        <f>IF(Plananalyse!AS134=1,VLOOKUP(AS$5,Kruistabel!$B$6:$F$9,MATCH($C134,Kruistabel!$C$5:$F$5,0)+1,FALSE)+MIN(Kruistabel!$C$15,IF($D134="Ja",Kruistabel!$C$13,0)+IF(AS$6="Ja",Kruistabel!$C$14,0)),"")</f>
        <v>#N/A</v>
      </c>
      <c r="AT134" s="326" t="e">
        <f>IF(Plananalyse!AT134=1,VLOOKUP(AT$5,Kruistabel!$B$6:$F$9,MATCH($C134,Kruistabel!$C$5:$F$5,0)+1,FALSE)+MIN(Kruistabel!$C$15,IF($D134="Ja",Kruistabel!$C$13,0)+IF(AT$6="Ja",Kruistabel!$C$14,0)),"")</f>
        <v>#N/A</v>
      </c>
      <c r="AU134" s="326" t="e">
        <f>IF(Plananalyse!AU134=1,VLOOKUP(AU$5,Kruistabel!$B$6:$F$9,MATCH($C134,Kruistabel!$C$5:$F$5,0)+1,FALSE)+MIN(Kruistabel!$C$15,IF($D134="Ja",Kruistabel!$C$13,0)+IF(AU$6="Ja",Kruistabel!$C$14,0)),"")</f>
        <v>#N/A</v>
      </c>
      <c r="AV134" s="326" t="e">
        <f>IF(Plananalyse!AV134=1,VLOOKUP(AV$5,Kruistabel!$B$6:$F$9,MATCH($C134,Kruistabel!$C$5:$F$5,0)+1,FALSE)+MIN(Kruistabel!$C$15,IF($D134="Ja",Kruistabel!$C$13,0)+IF(AV$6="Ja",Kruistabel!$C$14,0)),"")</f>
        <v>#N/A</v>
      </c>
      <c r="AW134" s="326" t="e">
        <f>IF(Plananalyse!AW134=1,VLOOKUP(AW$5,Kruistabel!$B$6:$F$9,MATCH($C134,Kruistabel!$C$5:$F$5,0)+1,FALSE)+MIN(Kruistabel!$C$15,IF($D134="Ja",Kruistabel!$C$13,0)+IF(AW$6="Ja",Kruistabel!$C$14,0)),"")</f>
        <v>#N/A</v>
      </c>
      <c r="AX134" s="326" t="e">
        <f>IF(Plananalyse!AX134=1,VLOOKUP(AX$5,Kruistabel!$B$6:$F$9,MATCH($C134,Kruistabel!$C$5:$F$5,0)+1,FALSE)+MIN(Kruistabel!$C$15,IF($D134="Ja",Kruistabel!$C$13,0)+IF(AX$6="Ja",Kruistabel!$C$14,0)),"")</f>
        <v>#N/A</v>
      </c>
      <c r="AY134" s="327"/>
      <c r="AZ134" s="326" t="e">
        <f>IF(Plananalyse!AZ134=1,VLOOKUP(AZ$5,Kruistabel!$B$6:$F$9,MATCH($C134,Kruistabel!$C$5:$F$5,0)+1,FALSE)+MIN(Kruistabel!$C$15,IF($D134="Ja",Kruistabel!$C$13,0)+IF(AZ$6="Ja",Kruistabel!$C$14,0)),"")</f>
        <v>#N/A</v>
      </c>
      <c r="BA134" s="326" t="e">
        <f>IF(Plananalyse!BA134=1,VLOOKUP(BA$5,Kruistabel!$B$6:$F$9,MATCH($C134,Kruistabel!$C$5:$F$5,0)+1,FALSE)+MIN(Kruistabel!$C$15,IF($D134="Ja",Kruistabel!$C$13,0)+IF(BA$6="Ja",Kruistabel!$C$14,0)),"")</f>
        <v>#N/A</v>
      </c>
      <c r="BB134" s="326" t="e">
        <f>IF(Plananalyse!BB134=1,VLOOKUP(BB$5,Kruistabel!$B$6:$F$9,MATCH($C134,Kruistabel!$C$5:$F$5,0)+1,FALSE)+MIN(Kruistabel!$C$15,IF($D134="Ja",Kruistabel!$C$13,0)+IF(BB$6="Ja",Kruistabel!$C$14,0)),"")</f>
        <v>#N/A</v>
      </c>
      <c r="BC134" s="326" t="e">
        <f>IF(Plananalyse!BC134=1,VLOOKUP(BC$5,Kruistabel!$B$6:$F$9,MATCH($C134,Kruistabel!$C$5:$F$5,0)+1,FALSE)+MIN(Kruistabel!$C$15,IF($D134="Ja",Kruistabel!$C$13,0)+IF(BC$6="Ja",Kruistabel!$C$14,0)),"")</f>
        <v>#N/A</v>
      </c>
      <c r="BD134" s="326" t="e">
        <f>IF(Plananalyse!BD134=1,VLOOKUP(BD$5,Kruistabel!$B$6:$F$9,MATCH($C134,Kruistabel!$C$5:$F$5,0)+1,FALSE)+MIN(Kruistabel!$C$15,IF($D134="Ja",Kruistabel!$C$13,0)+IF(BD$6="Ja",Kruistabel!$C$14,0)),"")</f>
        <v>#N/A</v>
      </c>
      <c r="BE134" s="326" t="e">
        <f>IF(Plananalyse!BE134=1,VLOOKUP(BE$5,Kruistabel!$B$6:$F$9,MATCH($C134,Kruistabel!$C$5:$F$5,0)+1,FALSE)+MIN(Kruistabel!$C$15,IF($D134="Ja",Kruistabel!$C$13,0)+IF(BE$6="Ja",Kruistabel!$C$14,0)),"")</f>
        <v>#N/A</v>
      </c>
      <c r="BF134" s="326" t="e">
        <f>IF(Plananalyse!BF134=1,VLOOKUP(BF$5,Kruistabel!$B$6:$F$9,MATCH($C134,Kruistabel!$C$5:$F$5,0)+1,FALSE)+MIN(Kruistabel!$C$15,IF($D134="Ja",Kruistabel!$C$13,0)+IF(BF$6="Ja",Kruistabel!$C$14,0)),"")</f>
        <v>#N/A</v>
      </c>
      <c r="BG134" s="326" t="e">
        <f>IF(Plananalyse!BG134=1,VLOOKUP(BG$5,Kruistabel!$B$6:$F$9,MATCH($C134,Kruistabel!$C$5:$F$5,0)+1,FALSE)+MIN(Kruistabel!$C$15,IF($D134="Ja",Kruistabel!$C$13,0)+IF(BG$6="Ja",Kruistabel!$C$14,0)),"")</f>
        <v>#N/A</v>
      </c>
      <c r="BH134" s="326" t="e">
        <f>IF(Plananalyse!BH134=1,VLOOKUP(BH$5,Kruistabel!$B$6:$F$9,MATCH($C134,Kruistabel!$C$5:$F$5,0)+1,FALSE)+MIN(Kruistabel!$C$15,IF($D134="Ja",Kruistabel!$C$13,0)+IF(BH$6="Ja",Kruistabel!$C$14,0)),"")</f>
        <v>#N/A</v>
      </c>
      <c r="BI134" s="327"/>
      <c r="BJ134" s="326" t="e">
        <f>IF(Plananalyse!BJ134=1,VLOOKUP(BJ$5,Kruistabel!$B$6:$F$9,MATCH($C134,Kruistabel!$C$5:$F$5,0)+1,FALSE)+MIN(Kruistabel!$C$15,IF($D134="Ja",Kruistabel!$C$13,0)+IF(BJ$6="Ja",Kruistabel!$C$14,0)),"")</f>
        <v>#N/A</v>
      </c>
      <c r="BK134" s="326" t="e">
        <f>IF(Plananalyse!BK134=1,VLOOKUP(BK$5,Kruistabel!$B$6:$F$9,MATCH($C134,Kruistabel!$C$5:$F$5,0)+1,FALSE)+MIN(Kruistabel!$C$15,IF($D134="Ja",Kruistabel!$C$13,0)+IF(BK$6="Ja",Kruistabel!$C$14,0)),"")</f>
        <v>#N/A</v>
      </c>
      <c r="BL134" s="326" t="e">
        <f>IF(Plananalyse!BL134=1,VLOOKUP(BL$5,Kruistabel!$B$6:$F$9,MATCH($C134,Kruistabel!$C$5:$F$5,0)+1,FALSE)+MIN(Kruistabel!$C$15,IF($D134="Ja",Kruistabel!$C$13,0)+IF(BL$6="Ja",Kruistabel!$C$14,0)),"")</f>
        <v>#N/A</v>
      </c>
      <c r="BM134" s="326" t="e">
        <f>IF(Plananalyse!BM134=1,VLOOKUP(BM$5,Kruistabel!$B$6:$F$9,MATCH($C134,Kruistabel!$C$5:$F$5,0)+1,FALSE)+MIN(Kruistabel!$C$15,IF($D134="Ja",Kruistabel!$C$13,0)+IF(BM$6="Ja",Kruistabel!$C$14,0)),"")</f>
        <v>#N/A</v>
      </c>
      <c r="BN134" s="326" t="e">
        <f>IF(Plananalyse!BN134=1,VLOOKUP(BN$5,Kruistabel!$B$6:$F$9,MATCH($C134,Kruistabel!$C$5:$F$5,0)+1,FALSE)+MIN(Kruistabel!$C$15,IF($D134="Ja",Kruistabel!$C$13,0)+IF(BN$6="Ja",Kruistabel!$C$14,0)),"")</f>
        <v>#N/A</v>
      </c>
      <c r="BO134" s="326" t="e">
        <f>IF(Plananalyse!BO134=1,VLOOKUP(BO$5,Kruistabel!$B$6:$F$9,MATCH($C134,Kruistabel!$C$5:$F$5,0)+1,FALSE)+MIN(Kruistabel!$C$15,IF($D134="Ja",Kruistabel!$C$13,0)+IF(BO$6="Ja",Kruistabel!$C$14,0)),"")</f>
        <v>#N/A</v>
      </c>
      <c r="BP134" s="326" t="e">
        <f>IF(Plananalyse!BP134=1,VLOOKUP(BP$5,Kruistabel!$B$6:$F$9,MATCH($C134,Kruistabel!$C$5:$F$5,0)+1,FALSE)+MIN(Kruistabel!$C$15,IF($D134="Ja",Kruistabel!$C$13,0)+IF(BP$6="Ja",Kruistabel!$C$14,0)),"")</f>
        <v>#N/A</v>
      </c>
      <c r="BQ134" s="326" t="e">
        <f>IF(Plananalyse!BQ134=1,VLOOKUP(BQ$5,Kruistabel!$B$6:$F$9,MATCH($C134,Kruistabel!$C$5:$F$5,0)+1,FALSE)+MIN(Kruistabel!$C$15,IF($D134="Ja",Kruistabel!$C$13,0)+IF(BQ$6="Ja",Kruistabel!$C$14,0)),"")</f>
        <v>#N/A</v>
      </c>
      <c r="BR134" s="326" t="e">
        <f>IF(Plananalyse!BR134=1,VLOOKUP(BR$5,Kruistabel!$B$6:$F$9,MATCH($C134,Kruistabel!$C$5:$F$5,0)+1,FALSE)+MIN(Kruistabel!$C$15,IF($D134="Ja",Kruistabel!$C$13,0)+IF(BR$6="Ja",Kruistabel!$C$14,0)),"")</f>
        <v>#REF!</v>
      </c>
      <c r="BS134" s="326" t="e">
        <f>IF(Plananalyse!BS134=1,VLOOKUP(BS$5,Kruistabel!$B$6:$F$9,MATCH($C134,Kruistabel!$C$5:$F$5,0)+1,FALSE)+MIN(Kruistabel!$C$15,IF($D134="Ja",Kruistabel!$C$13,0)+IF(BS$6="Ja",Kruistabel!$C$14,0)),"")</f>
        <v>#REF!</v>
      </c>
      <c r="BT134" s="65"/>
      <c r="BU134" s="231" t="e">
        <f>IF(Plananalyse!BU134=1,VLOOKUP(BU$5,Kruistabel!$B$6:$F$9,MATCH($C134,Kruistabel!$C$5:$F$5,0)+1,FALSE)+MIN(Kruistabel!$C$15,IF($D134="Ja",Kruistabel!$C$13,0)+IF(BU$6="Ja",Kruistabel!$C$14,0)),"")</f>
        <v>#N/A</v>
      </c>
      <c r="BV134" s="326" t="e">
        <f>IF(Plananalyse!BV134=1,VLOOKUP(BV$5,Kruistabel!$B$6:$F$9,MATCH($C134,Kruistabel!$C$5:$F$5,0)+1,FALSE)+MIN(Kruistabel!$C$15,IF($D134="Ja",Kruistabel!$C$13,0)+IF(BV$6="Ja",Kruistabel!$C$14,0)),"")</f>
        <v>#N/A</v>
      </c>
      <c r="BW134" s="326" t="e">
        <f>IF(Plananalyse!BW134=1,VLOOKUP(BW$5,Kruistabel!$B$6:$F$9,MATCH($C134,Kruistabel!$C$5:$F$5,0)+1,FALSE)+MIN(Kruistabel!$C$15,IF($D134="Ja",Kruistabel!$C$13,0)+IF(BW$6="Ja",Kruistabel!$C$14,0)),"")</f>
        <v>#N/A</v>
      </c>
      <c r="BX134" s="326" t="e">
        <f>IF(Plananalyse!BX134=1,VLOOKUP(BX$5,Kruistabel!$B$6:$F$9,MATCH($C134,Kruistabel!$C$5:$F$5,0)+1,FALSE)+MIN(Kruistabel!$C$15,IF($D134="Ja",Kruistabel!$C$13,0)+IF(BX$6="Ja",Kruistabel!$C$14,0)),"")</f>
        <v>#N/A</v>
      </c>
      <c r="BY134" s="327"/>
      <c r="BZ134" s="326" t="e">
        <f>IF(Plananalyse!BZ134=1,VLOOKUP(BZ$5,Kruistabel!$B$6:$F$9,MATCH($C134,Kruistabel!$C$5:$F$5,0)+1,FALSE)+MIN(Kruistabel!$C$15,IF($D134="Ja",Kruistabel!$C$13,0)+IF(BZ$6="Ja",Kruistabel!$C$14,0)),"")</f>
        <v>#N/A</v>
      </c>
      <c r="CA134" s="326" t="e">
        <f>IF(Plananalyse!CA134=1,VLOOKUP(CA$5,Kruistabel!$B$6:$F$9,MATCH($C134,Kruistabel!$C$5:$F$5,0)+1,FALSE)+MIN(Kruistabel!$C$15,IF($D134="Ja",Kruistabel!$C$13,0)+IF(CA$6="Ja",Kruistabel!$C$14,0)),"")</f>
        <v>#N/A</v>
      </c>
      <c r="CB134" s="326" t="e">
        <f>IF(Plananalyse!CB134=1,VLOOKUP(CB$5,Kruistabel!$B$6:$F$9,MATCH($C134,Kruistabel!$C$5:$F$5,0)+1,FALSE)+MIN(Kruistabel!$C$15,IF($D134="Ja",Kruistabel!$C$13,0)+IF(CB$6="Ja",Kruistabel!$C$14,0)),"")</f>
        <v>#N/A</v>
      </c>
      <c r="CC134" s="326" t="e">
        <f>IF(Plananalyse!CC134=1,VLOOKUP(CC$5,Kruistabel!$B$6:$F$9,MATCH($C134,Kruistabel!$C$5:$F$5,0)+1,FALSE)+MIN(Kruistabel!$C$15,IF($D134="Ja",Kruistabel!$C$13,0)+IF(CC$6="Ja",Kruistabel!$C$14,0)),"")</f>
        <v>#N/A</v>
      </c>
      <c r="CD134" s="326" t="e">
        <f>IF(Plananalyse!CD134=1,VLOOKUP(CD$5,Kruistabel!$B$6:$F$9,MATCH($C134,Kruistabel!$C$5:$F$5,0)+1,FALSE)+MIN(Kruistabel!$C$15,IF($D134="Ja",Kruistabel!$C$13,0)+IF(CD$6="Ja",Kruistabel!$C$14,0)),"")</f>
        <v>#N/A</v>
      </c>
      <c r="CE134" s="326" t="e">
        <f>IF(Plananalyse!CE134=1,VLOOKUP(CE$5,Kruistabel!$B$6:$F$9,MATCH($C134,Kruistabel!$C$5:$F$5,0)+1,FALSE)+MIN(Kruistabel!$C$15,IF($D134="Ja",Kruistabel!$C$13,0)+IF(CE$6="Ja",Kruistabel!$C$14,0)),"")</f>
        <v>#N/A</v>
      </c>
      <c r="CF134" s="326" t="e">
        <f>IF(Plananalyse!CF134=1,VLOOKUP(CF$5,Kruistabel!$B$6:$F$9,MATCH($C134,Kruistabel!$C$5:$F$5,0)+1,FALSE)+MIN(Kruistabel!$C$15,IF($D134="Ja",Kruistabel!$C$13,0)+IF(CF$6="Ja",Kruistabel!$C$14,0)),"")</f>
        <v>#N/A</v>
      </c>
      <c r="CG134" s="326" t="e">
        <f>IF(Plananalyse!CG134=1,VLOOKUP(CG$5,Kruistabel!$B$6:$F$9,MATCH($C134,Kruistabel!$C$5:$F$5,0)+1,FALSE)+MIN(Kruistabel!$C$15,IF($D134="Ja",Kruistabel!$C$13,0)+IF(CG$6="Ja",Kruistabel!$C$14,0)),"")</f>
        <v>#REF!</v>
      </c>
      <c r="CH134" s="326" t="e">
        <f>IF(Plananalyse!CH134=1,VLOOKUP(CH$5,Kruistabel!$B$6:$F$9,MATCH($C134,Kruistabel!$C$5:$F$5,0)+1,FALSE)+MIN(Kruistabel!$C$15,IF($D134="Ja",Kruistabel!$C$13,0)+IF(CH$6="Ja",Kruistabel!$C$14,0)),"")</f>
        <v>#REF!</v>
      </c>
      <c r="CI134" s="65"/>
      <c r="CJ134" s="326" t="e">
        <f>IF(Plananalyse!CJ134=1,VLOOKUP(CJ$5,Kruistabel!$B$6:$F$9,MATCH($C134,Kruistabel!$C$5:$F$5,0)+1,FALSE)+MIN(Kruistabel!$C$15,IF($D134="Ja",Kruistabel!$C$13,0)+IF(CJ$6="Ja",Kruistabel!$C$14,0)),"")</f>
        <v>#N/A</v>
      </c>
      <c r="CK134" s="326" t="e">
        <f>IF(Plananalyse!CK134=1,VLOOKUP(CK$5,Kruistabel!$B$6:$F$9,MATCH($C134,Kruistabel!$C$5:$F$5,0)+1,FALSE)+MIN(Kruistabel!$C$15,IF($D134="Ja",Kruistabel!$C$13,0)+IF(CK$6="Ja",Kruistabel!$C$14,0)),"")</f>
        <v>#N/A</v>
      </c>
      <c r="CL134" s="326" t="e">
        <f>IF(Plananalyse!CL134=1,VLOOKUP(CL$5,Kruistabel!$B$6:$F$9,MATCH($C134,Kruistabel!$C$5:$F$5,0)+1,FALSE)+MIN(Kruistabel!$C$15,IF($D134="Ja",Kruistabel!$C$13,0)+IF(CL$6="Ja",Kruistabel!$C$14,0)),"")</f>
        <v>#N/A</v>
      </c>
      <c r="CM134" s="326" t="e">
        <f>IF(Plananalyse!CM134=1,VLOOKUP(CM$5,Kruistabel!$B$6:$F$9,MATCH($C134,Kruistabel!$C$5:$F$5,0)+1,FALSE)+MIN(Kruistabel!$C$15,IF($D134="Ja",Kruistabel!$C$13,0)+IF(CM$6="Ja",Kruistabel!$C$14,0)),"")</f>
        <v>#N/A</v>
      </c>
      <c r="CN134" s="326" t="e">
        <f>IF(Plananalyse!CN134=1,VLOOKUP(CN$5,Kruistabel!$B$6:$F$9,MATCH($C134,Kruistabel!$C$5:$F$5,0)+1,FALSE)+MIN(Kruistabel!$C$15,IF($D134="Ja",Kruistabel!$C$13,0)+IF(CN$6="Ja",Kruistabel!$C$14,0)),"")</f>
        <v>#N/A</v>
      </c>
      <c r="CO134" s="326" t="e">
        <f>IF(Plananalyse!CO134=1,VLOOKUP(CO$5,Kruistabel!$B$6:$F$9,MATCH($C134,Kruistabel!$C$5:$F$5,0)+1,FALSE)+MIN(Kruistabel!$C$15,IF($D134="Ja",Kruistabel!$C$13,0)+IF(CO$6="Ja",Kruistabel!$C$14,0)),"")</f>
        <v>#N/A</v>
      </c>
      <c r="CP134" s="326" t="e">
        <f>IF(Plananalyse!CP134=1,VLOOKUP(CP$5,Kruistabel!$B$6:$F$9,MATCH($C134,Kruistabel!$C$5:$F$5,0)+1,FALSE)+MIN(Kruistabel!$C$15,IF($D134="Ja",Kruistabel!$C$13,0)+IF(CP$6="Ja",Kruistabel!$C$14,0)),"")</f>
        <v>#N/A</v>
      </c>
      <c r="CQ134" s="326" t="e">
        <f>IF(Plananalyse!CQ134=1,VLOOKUP(CQ$5,Kruistabel!$B$6:$F$9,MATCH($C134,Kruistabel!$C$5:$F$5,0)+1,FALSE)+MIN(Kruistabel!$C$15,IF($D134="Ja",Kruistabel!$C$13,0)+IF(CQ$6="Ja",Kruistabel!$C$14,0)),"")</f>
        <v>#N/A</v>
      </c>
      <c r="CR134" s="326" t="e">
        <f>IF(Plananalyse!CR134=1,VLOOKUP(CR$5,Kruistabel!$B$6:$F$9,MATCH($C134,Kruistabel!$C$5:$F$5,0)+1,FALSE)+MIN(Kruistabel!$C$15,IF($D134="Ja",Kruistabel!$C$13,0)+IF(CR$6="Ja",Kruistabel!$C$14,0)),"")</f>
        <v>#N/A</v>
      </c>
      <c r="CS134" s="326" t="e">
        <f>IF(Plananalyse!CS134=1,VLOOKUP(CS$5,Kruistabel!$B$6:$F$9,MATCH($C134,Kruistabel!$C$5:$F$5,0)+1,FALSE)+MIN(Kruistabel!$C$15,IF($D134="Ja",Kruistabel!$C$13,0)+IF(CS$6="Ja",Kruistabel!$C$14,0)),"")</f>
        <v>#N/A</v>
      </c>
      <c r="CT134" s="326" t="e">
        <f>IF(Plananalyse!CT134=1,VLOOKUP(CT$5,Kruistabel!$B$6:$F$9,MATCH($C134,Kruistabel!$C$5:$F$5,0)+1,FALSE)+MIN(Kruistabel!$C$15,IF($D134="Ja",Kruistabel!$C$13,0)+IF(CT$6="Ja",Kruistabel!$C$14,0)),"")</f>
        <v>#N/A</v>
      </c>
      <c r="CU134" s="326" t="e">
        <f>IF(Plananalyse!CU134=1,VLOOKUP(CU$5,Kruistabel!$B$6:$F$9,MATCH($C134,Kruistabel!$C$5:$F$5,0)+1,FALSE)+MIN(Kruistabel!$C$15,IF($D134="Ja",Kruistabel!$C$13,0)+IF(CU$6="Ja",Kruistabel!$C$14,0)),"")</f>
        <v>#N/A</v>
      </c>
      <c r="CV134" s="326" t="e">
        <f>IF(Plananalyse!CV134=1,VLOOKUP(CV$5,Kruistabel!$B$6:$F$9,MATCH($C134,Kruistabel!$C$5:$F$5,0)+1,FALSE)+MIN(Kruistabel!$C$15,IF($D134="Ja",Kruistabel!$C$13,0)+IF(CV$6="Ja",Kruistabel!$C$14,0)),"")</f>
        <v>#N/A</v>
      </c>
      <c r="CW134" s="326" t="e">
        <f>IF(Plananalyse!CW134=1,VLOOKUP(CW$5,Kruistabel!$B$6:$F$9,MATCH($C134,Kruistabel!$C$5:$F$5,0)+1,FALSE)+MIN(Kruistabel!$C$15,IF($D134="Ja",Kruistabel!$C$13,0)+IF(CW$6="Ja",Kruistabel!$C$14,0)),"")</f>
        <v>#N/A</v>
      </c>
      <c r="CX134" s="326" t="e">
        <f>IF(Plananalyse!CX134=1,VLOOKUP(CX$5,Kruistabel!$B$6:$F$9,MATCH($C134,Kruistabel!$C$5:$F$5,0)+1,FALSE)+MIN(Kruistabel!$C$15,IF($D134="Ja",Kruistabel!$C$13,0)+IF(CX$6="Ja",Kruistabel!$C$14,0)),"")</f>
        <v>#N/A</v>
      </c>
      <c r="CY134" s="326" t="e">
        <f>IF(Plananalyse!CY134=1,VLOOKUP(CY$5,Kruistabel!$B$6:$F$9,MATCH($C134,Kruistabel!$C$5:$F$5,0)+1,FALSE)+MIN(Kruistabel!$C$15,IF($D134="Ja",Kruistabel!$C$13,0)+IF(CY$6="Ja",Kruistabel!$C$14,0)),"")</f>
        <v>#N/A</v>
      </c>
      <c r="CZ134" s="326" t="e">
        <f>IF(Plananalyse!CZ134=1,VLOOKUP(CZ$5,Kruistabel!$B$6:$F$9,MATCH($C134,Kruistabel!$C$5:$F$5,0)+1,FALSE)+MIN(Kruistabel!$C$15,IF($D134="Ja",Kruistabel!$C$13,0)+IF(CZ$6="Ja",Kruistabel!$C$14,0)),"")</f>
        <v>#N/A</v>
      </c>
      <c r="DA134" s="326" t="e">
        <f>IF(Plananalyse!DA134=1,VLOOKUP(DA$5,Kruistabel!$B$6:$F$9,MATCH($C134,Kruistabel!$C$5:$F$5,0)+1,FALSE)+MIN(Kruistabel!$C$15,IF($D134="Ja",Kruistabel!$C$13,0)+IF(DA$6="Ja",Kruistabel!$C$14,0)),"")</f>
        <v>#N/A</v>
      </c>
      <c r="DB134" s="326" t="e">
        <f>IF(Plananalyse!DB134=1,VLOOKUP(DB$5,Kruistabel!$B$6:$F$9,MATCH($C134,Kruistabel!$C$5:$F$5,0)+1,FALSE)+MIN(Kruistabel!$C$15,IF($D134="Ja",Kruistabel!$C$13,0)+IF(DB$6="Ja",Kruistabel!$C$14,0)),"")</f>
        <v>#N/A</v>
      </c>
      <c r="DC134" s="326" t="e">
        <f>IF(Plananalyse!DC134=1,VLOOKUP(DC$5,Kruistabel!$B$6:$F$9,MATCH($C134,Kruistabel!$C$5:$F$5,0)+1,FALSE)+MIN(Kruistabel!$C$15,IF($D134="Ja",Kruistabel!$C$13,0)+IF(DC$6="Ja",Kruistabel!$C$14,0)),"")</f>
        <v>#N/A</v>
      </c>
      <c r="DD134" s="327"/>
      <c r="DE134" s="326" t="e">
        <f>IF(Plananalyse!DE134=1,VLOOKUP(DE$5,Kruistabel!$B$6:$F$9,MATCH($C134,Kruistabel!$C$5:$F$5,0)+1,FALSE)+MIN(Kruistabel!$C$15,IF($D134="Ja",Kruistabel!$C$13,0)+IF(DE$6="Ja",Kruistabel!$C$14,0)),"")</f>
        <v>#N/A</v>
      </c>
      <c r="DF134" s="326" t="e">
        <f>IF(Plananalyse!DF134=1,VLOOKUP(DF$5,Kruistabel!$B$6:$F$9,MATCH($C134,Kruistabel!$C$5:$F$5,0)+1,FALSE)+MIN(Kruistabel!$C$15,IF($D134="Ja",Kruistabel!$C$13,0)+IF(DF$6="Ja",Kruistabel!$C$14,0)),"")</f>
        <v>#N/A</v>
      </c>
      <c r="DG134" s="326" t="e">
        <f>IF(Plananalyse!DG134=1,VLOOKUP(DG$5,Kruistabel!$B$6:$F$9,MATCH($C134,Kruistabel!$C$5:$F$5,0)+1,FALSE)+MIN(Kruistabel!$C$15,IF($D134="Ja",Kruistabel!$C$13,0)+IF(DG$6="Ja",Kruistabel!$C$14,0)),"")</f>
        <v>#N/A</v>
      </c>
      <c r="DH134" s="326" t="e">
        <f>IF(Plananalyse!DH134=1,VLOOKUP(DH$5,Kruistabel!$B$6:$F$9,MATCH($C134,Kruistabel!$C$5:$F$5,0)+1,FALSE)+MIN(Kruistabel!$C$15,IF($D134="Ja",Kruistabel!$C$13,0)+IF(DH$6="Ja",Kruistabel!$C$14,0)),"")</f>
        <v>#N/A</v>
      </c>
      <c r="DI134" s="326" t="e">
        <f>IF(Plananalyse!DI134=1,VLOOKUP(DI$5,Kruistabel!$B$6:$F$9,MATCH($C134,Kruistabel!$C$5:$F$5,0)+1,FALSE)+MIN(Kruistabel!$C$15,IF($D134="Ja",Kruistabel!$C$13,0)+IF(DI$6="Ja",Kruistabel!$C$14,0)),"")</f>
        <v>#N/A</v>
      </c>
      <c r="DJ134" s="326" t="e">
        <f>IF(Plananalyse!DJ134=1,VLOOKUP(DJ$5,Kruistabel!$B$6:$F$9,MATCH($C134,Kruistabel!$C$5:$F$5,0)+1,FALSE)+MIN(Kruistabel!$C$15,IF($D134="Ja",Kruistabel!$C$13,0)+IF(DJ$6="Ja",Kruistabel!$C$14,0)),"")</f>
        <v>#N/A</v>
      </c>
      <c r="DK134" s="326" t="e">
        <f>IF(Plananalyse!DK134=1,VLOOKUP(DK$5,Kruistabel!$B$6:$F$9,MATCH($C134,Kruistabel!$C$5:$F$5,0)+1,FALSE)+MIN(Kruistabel!$C$15,IF($D134="Ja",Kruistabel!$C$13,0)+IF(DK$6="Ja",Kruistabel!$C$14,0)),"")</f>
        <v>#REF!</v>
      </c>
      <c r="DL134" s="326" t="e">
        <f>IF(Plananalyse!DL134=1,VLOOKUP(DL$5,Kruistabel!$B$6:$F$9,MATCH($C134,Kruistabel!$C$5:$F$5,0)+1,FALSE)+MIN(Kruistabel!$C$15,IF($D134="Ja",Kruistabel!$C$13,0)+IF(DL$6="Ja",Kruistabel!$C$14,0)),"")</f>
        <v>#REF!</v>
      </c>
      <c r="DM134" s="327"/>
      <c r="DN134" s="326" t="e">
        <f>IF(Plananalyse!DN134=1,VLOOKUP(DN$5,Kruistabel!$B$6:$F$9,MATCH($C134,Kruistabel!$C$5:$F$5,0)+1,FALSE)+MIN(Kruistabel!$C$15,IF($D134="Ja",Kruistabel!$C$13,0)+IF(DN$6="Ja",Kruistabel!$C$14,0)),"")</f>
        <v>#N/A</v>
      </c>
      <c r="DO134" s="326" t="e">
        <f>IF(Plananalyse!DO134=1,VLOOKUP(DO$5,Kruistabel!$B$6:$F$9,MATCH($C134,Kruistabel!$C$5:$F$5,0)+1,FALSE)+MIN(Kruistabel!$C$15,IF($D134="Ja",Kruistabel!$C$13,0)+IF(DO$6="Ja",Kruistabel!$C$14,0)),"")</f>
        <v>#N/A</v>
      </c>
      <c r="DP134" s="326" t="e">
        <f>IF(Plananalyse!DP134=1,VLOOKUP(DP$5,Kruistabel!$B$6:$F$9,MATCH($C134,Kruistabel!$C$5:$F$5,0)+1,FALSE)+MIN(Kruistabel!$C$15,IF($D134="Ja",Kruistabel!$C$13,0)+IF(DP$6="Ja",Kruistabel!$C$14,0)),"")</f>
        <v>#N/A</v>
      </c>
      <c r="DQ134" s="326" t="e">
        <f>IF(Plananalyse!DQ134=1,VLOOKUP(DQ$5,Kruistabel!$B$6:$F$9,MATCH($C134,Kruistabel!$C$5:$F$5,0)+1,FALSE)+MIN(Kruistabel!$C$15,IF($D134="Ja",Kruistabel!$C$13,0)+IF(DQ$6="Ja",Kruistabel!$C$14,0)),"")</f>
        <v>#N/A</v>
      </c>
      <c r="DR134" s="326" t="e">
        <f>IF(Plananalyse!DR134=1,VLOOKUP(DR$5,Kruistabel!$B$6:$F$9,MATCH($C134,Kruistabel!$C$5:$F$5,0)+1,FALSE)+MIN(Kruistabel!$C$15,IF($D134="Ja",Kruistabel!$C$13,0)+IF(DR$6="Ja",Kruistabel!$C$14,0)),"")</f>
        <v>#N/A</v>
      </c>
      <c r="DS134" s="326" t="e">
        <f>IF(Plananalyse!DS134=1,VLOOKUP(DS$5,Kruistabel!$B$6:$F$9,MATCH($C134,Kruistabel!$C$5:$F$5,0)+1,FALSE)+MIN(Kruistabel!$C$15,IF($D134="Ja",Kruistabel!$C$13,0)+IF(DS$6="Ja",Kruistabel!$C$14,0)),"")</f>
        <v>#N/A</v>
      </c>
      <c r="DT134" s="326" t="e">
        <f>IF(Plananalyse!DT134=1,VLOOKUP(DT$5,Kruistabel!$B$6:$F$9,MATCH($C134,Kruistabel!$C$5:$F$5,0)+1,FALSE)+MIN(Kruistabel!$C$15,IF($D134="Ja",Kruistabel!$C$13,0)+IF(DT$6="Ja",Kruistabel!$C$14,0)),"")</f>
        <v>#N/A</v>
      </c>
      <c r="DU134" s="326" t="e">
        <f>IF(Plananalyse!DU134=1,VLOOKUP(DU$5,Kruistabel!$B$6:$F$9,MATCH($C134,Kruistabel!$C$5:$F$5,0)+1,FALSE)+MIN(Kruistabel!$C$15,IF($D134="Ja",Kruistabel!$C$13,0)+IF(DU$6="Ja",Kruistabel!$C$14,0)),"")</f>
        <v>#N/A</v>
      </c>
      <c r="DV134" s="326" t="e">
        <f ca="1">IF(Plananalyse!DV134=1,VLOOKUP(DV$5,Kruistabel!$B$6:$F$9,MATCH($C134,Kruistabel!$C$5:$F$5,0)+1,FALSE)+MIN(Kruistabel!$C$15,IF($D134="Ja",Kruistabel!$C$13,0)+IF(DV$6="Ja",Kruistabel!$C$14,0)),"")</f>
        <v>#N/A</v>
      </c>
      <c r="DW134" s="326" t="e">
        <f ca="1">IF(Plananalyse!DW134=1,VLOOKUP(DW$5,Kruistabel!$B$6:$F$9,MATCH($C134,Kruistabel!$C$5:$F$5,0)+1,FALSE)+MIN(Kruistabel!$C$15,IF($D134="Ja",Kruistabel!$C$13,0)+IF(DW$6="Ja",Kruistabel!$C$14,0)),"")</f>
        <v>#REF!</v>
      </c>
      <c r="DX134" s="326" t="e">
        <f ca="1">IF(Plananalyse!DX134=1,VLOOKUP(DX$5,Kruistabel!$B$6:$F$9,MATCH($C134,Kruistabel!$C$5:$F$5,0)+1,FALSE)+MIN(Kruistabel!$C$15,IF($D134="Ja",Kruistabel!$C$13,0)+IF(DX$6="Ja",Kruistabel!$C$14,0)),"")</f>
        <v>#REF!</v>
      </c>
      <c r="DY134" s="327"/>
      <c r="DZ134" s="326" t="e">
        <f ca="1">IF(Plananalyse!DZ134=1,VLOOKUP(DZ$5,Kruistabel!$B$6:$F$9,MATCH($C134,Kruistabel!$C$5:$F$5,0)+1,FALSE)+MIN(Kruistabel!$C$15,IF($D134="Ja",Kruistabel!$C$13,0)+IF(DZ$6="Ja",Kruistabel!$C$14,0)),"")</f>
        <v>#N/A</v>
      </c>
      <c r="EA134" s="326" t="e">
        <f ca="1">IF(Plananalyse!EA134=1,VLOOKUP(EA$5,Kruistabel!$B$6:$F$9,MATCH($C134,Kruistabel!$C$5:$F$5,0)+1,FALSE)+MIN(Kruistabel!$C$15,IF($D134="Ja",Kruistabel!$C$13,0)+IF(EA$6="Ja",Kruistabel!$C$14,0)),"")</f>
        <v>#N/A</v>
      </c>
      <c r="EB134" s="326" t="e">
        <f ca="1">IF(Plananalyse!EB134=1,VLOOKUP(EB$5,Kruistabel!$B$6:$F$9,MATCH($C134,Kruistabel!$C$5:$F$5,0)+1,FALSE)+MIN(Kruistabel!$C$15,IF($D134="Ja",Kruistabel!$C$13,0)+IF(EB$6="Ja",Kruistabel!$C$14,0)),"")</f>
        <v>#REF!</v>
      </c>
      <c r="EC134" s="326" t="e">
        <f ca="1">IF(Plananalyse!EC134=1,VLOOKUP(EC$5,Kruistabel!$B$6:$F$9,MATCH($C134,Kruistabel!$C$5:$F$5,0)+1,FALSE)+MIN(Kruistabel!$C$15,IF($D134="Ja",Kruistabel!$C$13,0)+IF(EC$6="Ja",Kruistabel!$C$14,0)),"")</f>
        <v>#REF!</v>
      </c>
      <c r="ED134" s="327"/>
      <c r="EE134" s="326" t="e">
        <f ca="1">IF(Plananalyse!EE134=1,VLOOKUP(EE$5,Kruistabel!$B$6:$F$9,MATCH($C134,Kruistabel!$C$5:$F$5,0)+1,FALSE)+MIN(Kruistabel!$C$15,IF($D134="Ja",Kruistabel!$C$13,0)+IF(EE$6="Ja",Kruistabel!$C$14,0)),"")</f>
        <v>#N/A</v>
      </c>
      <c r="EF134" s="326" t="e">
        <f ca="1">IF(Plananalyse!EF134=1,VLOOKUP(EF$5,Kruistabel!$B$6:$F$9,MATCH($C134,Kruistabel!$C$5:$F$5,0)+1,FALSE)+MIN(Kruistabel!$C$15,IF($D134="Ja",Kruistabel!$C$13,0)+IF(EF$6="Ja",Kruistabel!$C$14,0)),"")</f>
        <v>#N/A</v>
      </c>
      <c r="EG134" s="326" t="e">
        <f ca="1">IF(Plananalyse!EG134=1,VLOOKUP(EG$5,Kruistabel!$B$6:$F$9,MATCH($C134,Kruistabel!$C$5:$F$5,0)+1,FALSE)+MIN(Kruistabel!$C$15,IF($D134="Ja",Kruistabel!$C$13,0)+IF(EG$6="Ja",Kruistabel!$C$14,0)),"")</f>
        <v>#N/A</v>
      </c>
      <c r="EH134" s="326" t="e">
        <f ca="1">IF(Plananalyse!EH134=1,VLOOKUP(EH$5,Kruistabel!$B$6:$F$9,MATCH($C134,Kruistabel!$C$5:$F$5,0)+1,FALSE)+MIN(Kruistabel!$C$15,IF($D134="Ja",Kruistabel!$C$13,0)+IF(EH$6="Ja",Kruistabel!$C$14,0)),"")</f>
        <v>#REF!</v>
      </c>
      <c r="EI134" s="326" t="e">
        <f ca="1">IF(Plananalyse!EI134=1,VLOOKUP(EI$5,Kruistabel!$B$6:$F$9,MATCH($C134,Kruistabel!$C$5:$F$5,0)+1,FALSE)+MIN(Kruistabel!$C$15,IF($D134="Ja",Kruistabel!$C$13,0)+IF(EI$6="Ja",Kruistabel!$C$14,0)),"")</f>
        <v>#REF!</v>
      </c>
      <c r="EJ134" s="331" t="str">
        <f>IF(Plananalyse!EJ134=1,VLOOKUP(EJ$5,Kruistabel!$B$6:$F$9,MATCH($C134,Kruistabel!$C$5:$F$5,0)+1,FALSE)+MIN(Kruistabel!$C$15,IF($D134="Ja",Kruistabel!$C$13,0)+IF(EJ$6="Ja",Kruistabel!$C$14,0)),"")</f>
        <v/>
      </c>
      <c r="EK134" s="164"/>
      <c r="EL134" s="164"/>
      <c r="EM134" s="164"/>
      <c r="EN134" s="164"/>
    </row>
    <row r="135" spans="1:144" hidden="1">
      <c r="B135" s="337" t="s">
        <v>238</v>
      </c>
      <c r="C135" s="160" t="str">
        <f>_xlfn.IFNA(VLOOKUP($B135,Classificatietabel!$B$6:$I$91,C$7,FALSE),"")</f>
        <v/>
      </c>
      <c r="D135" s="160" t="str">
        <f>_xlfn.IFNA(VLOOKUP($B135,Classificatietabel!$B$6:$I$91,D$7,FALSE),"")</f>
        <v/>
      </c>
      <c r="E135" s="119" t="str">
        <f>IF(AND(D135="laag",$D$3=1),0,_xlfn.IFNA(IF(VLOOKUP($B135,Classificatietabel!$B$6:$H$91,$E$5,FALSE)="Ja",1,0),""))</f>
        <v/>
      </c>
      <c r="F135" s="163"/>
      <c r="G135" s="326" t="e">
        <f>IF(Plananalyse!G135=1,VLOOKUP(G$5,Kruistabel!$B$6:$F$9,MATCH($C135,Kruistabel!$C$5:$F$5,0)+1,FALSE)+MIN(Kruistabel!$C$15,IF($D135="Ja",Kruistabel!$C$13,0)+IF(G$6="Ja",Kruistabel!$C$14,0)),"")</f>
        <v>#N/A</v>
      </c>
      <c r="H135" s="326" t="e">
        <f>IF(Plananalyse!H135=1,VLOOKUP(H$5,Kruistabel!$B$6:$F$9,MATCH($C135,Kruistabel!$C$5:$F$5,0)+1,FALSE)+MIN(Kruistabel!$C$15,IF($D135="Ja",Kruistabel!$C$13,0)+IF(H$6="Ja",Kruistabel!$C$14,0)),"")</f>
        <v>#N/A</v>
      </c>
      <c r="I135" s="326" t="e">
        <f>IF(Plananalyse!I135=1,VLOOKUP(I$5,Kruistabel!$B$6:$F$9,MATCH($C135,Kruistabel!$C$5:$F$5,0)+1,FALSE)+MIN(Kruistabel!$C$15,IF($D135="Ja",Kruistabel!$C$13,0)+IF(I$6="Ja",Kruistabel!$C$14,0)),"")</f>
        <v>#N/A</v>
      </c>
      <c r="J135" s="326" t="e">
        <f>IF(Plananalyse!J135=1,VLOOKUP(J$5,Kruistabel!$B$6:$F$9,MATCH($C135,Kruistabel!$C$5:$F$5,0)+1,FALSE)+MIN(Kruistabel!$C$15,IF($D135="Ja",Kruistabel!$C$13,0)+IF(J$6="Ja",Kruistabel!$C$14,0)),"")</f>
        <v>#N/A</v>
      </c>
      <c r="K135" s="326" t="e">
        <f>IF(Plananalyse!K135=1,VLOOKUP(K$5,Kruistabel!$B$6:$F$9,MATCH($C135,Kruistabel!$C$5:$F$5,0)+1,FALSE)+MIN(Kruistabel!$C$15,IF($D135="Ja",Kruistabel!$C$13,0)+IF(K$6="Ja",Kruistabel!$C$14,0)),"")</f>
        <v>#N/A</v>
      </c>
      <c r="L135" s="326" t="e">
        <f>IF(Plananalyse!L135=1,VLOOKUP(L$5,Kruistabel!$B$6:$F$9,MATCH($C135,Kruistabel!$C$5:$F$5,0)+1,FALSE)+MIN(Kruistabel!$C$15,IF($D135="Ja",Kruistabel!$C$13,0)+IF(L$6="Ja",Kruistabel!$C$14,0)),"")</f>
        <v>#N/A</v>
      </c>
      <c r="M135" s="326" t="e">
        <f>IF(Plananalyse!M135=1,VLOOKUP(M$5,Kruistabel!$B$6:$F$9,MATCH($C135,Kruistabel!$C$5:$F$5,0)+1,FALSE)+MIN(Kruistabel!$C$15,IF($D135="Ja",Kruistabel!$C$13,0)+IF(M$6="Ja",Kruistabel!$C$14,0)),"")</f>
        <v>#N/A</v>
      </c>
      <c r="N135" s="326" t="e">
        <f>IF(Plananalyse!N135=1,VLOOKUP(N$5,Kruistabel!$B$6:$F$9,MATCH($C135,Kruistabel!$C$5:$F$5,0)+1,FALSE)+MIN(Kruistabel!$C$15,IF($D135="Ja",Kruistabel!$C$13,0)+IF(N$6="Ja",Kruistabel!$C$14,0)),"")</f>
        <v>#N/A</v>
      </c>
      <c r="O135" s="326" t="e">
        <f>IF(Plananalyse!O135=1,VLOOKUP(O$5,Kruistabel!$B$6:$F$9,MATCH($C135,Kruistabel!$C$5:$F$5,0)+1,FALSE)+MIN(Kruistabel!$C$15,IF($D135="Ja",Kruistabel!$C$13,0)+IF(O$6="Ja",Kruistabel!$C$14,0)),"")</f>
        <v>#N/A</v>
      </c>
      <c r="P135" s="326" t="e">
        <f>IF(Plananalyse!P135=1,VLOOKUP(P$5,Kruistabel!$B$6:$F$9,MATCH($C135,Kruistabel!$C$5:$F$5,0)+1,FALSE)+MIN(Kruistabel!$C$15,IF($D135="Ja",Kruistabel!$C$13,0)+IF(P$6="Ja",Kruistabel!$C$14,0)),"")</f>
        <v>#N/A</v>
      </c>
      <c r="Q135" s="326" t="e">
        <f>IF(Plananalyse!Q135=1,VLOOKUP(Q$5,Kruistabel!$B$6:$F$9,MATCH($C135,Kruistabel!$C$5:$F$5,0)+1,FALSE)+MIN(Kruistabel!$C$15,IF($D135="Ja",Kruistabel!$C$13,0)+IF(Q$6="Ja",Kruistabel!$C$14,0)),"")</f>
        <v>#N/A</v>
      </c>
      <c r="R135" s="326" t="e">
        <f>IF(Plananalyse!R135=1,VLOOKUP(R$5,Kruistabel!$B$6:$F$9,MATCH($C135,Kruistabel!$C$5:$F$5,0)+1,FALSE)+MIN(Kruistabel!$C$15,IF($D135="Ja",Kruistabel!$C$13,0)+IF(R$6="Ja",Kruistabel!$C$14,0)),"")</f>
        <v>#N/A</v>
      </c>
      <c r="S135" s="326" t="e">
        <f>IF(Plananalyse!S135=1,VLOOKUP(S$5,Kruistabel!$B$6:$F$9,MATCH($C135,Kruistabel!$C$5:$F$5,0)+1,FALSE)+MIN(Kruistabel!$C$15,IF($D135="Ja",Kruistabel!$C$13,0)+IF(S$6="Ja",Kruistabel!$C$14,0)),"")</f>
        <v>#N/A</v>
      </c>
      <c r="T135" s="326" t="e">
        <f>IF(Plananalyse!T135=1,VLOOKUP(T$5,Kruistabel!$B$6:$F$9,MATCH($C135,Kruistabel!$C$5:$F$5,0)+1,FALSE)+MIN(Kruistabel!$C$15,IF($D135="Ja",Kruistabel!$C$13,0)+IF(T$6="Ja",Kruistabel!$C$14,0)),"")</f>
        <v>#N/A</v>
      </c>
      <c r="U135" s="326" t="e">
        <f>IF(Plananalyse!U135=1,VLOOKUP(U$5,Kruistabel!$B$6:$F$9,MATCH($C135,Kruistabel!$C$5:$F$5,0)+1,FALSE)+MIN(Kruistabel!$C$15,IF($D135="Ja",Kruistabel!$C$13,0)+IF(U$6="Ja",Kruistabel!$C$14,0)),"")</f>
        <v>#N/A</v>
      </c>
      <c r="V135" s="326" t="e">
        <f>IF(Plananalyse!V135=1,VLOOKUP(V$5,Kruistabel!$B$6:$F$9,MATCH($C135,Kruistabel!$C$5:$F$5,0)+1,FALSE)+MIN(Kruistabel!$C$15,IF($D135="Ja",Kruistabel!$C$13,0)+IF(V$6="Ja",Kruistabel!$C$14,0)),"")</f>
        <v>#N/A</v>
      </c>
      <c r="W135" s="326" t="e">
        <f>IF(Plananalyse!W135=1,VLOOKUP(W$5,Kruistabel!$B$6:$F$9,MATCH($C135,Kruistabel!$C$5:$F$5,0)+1,FALSE)+MIN(Kruistabel!$C$15,IF($D135="Ja",Kruistabel!$C$13,0)+IF(W$6="Ja",Kruistabel!$C$14,0)),"")</f>
        <v>#N/A</v>
      </c>
      <c r="X135" s="326" t="e">
        <f>IF(Plananalyse!X135=1,VLOOKUP(X$5,Kruistabel!$B$6:$F$9,MATCH($C135,Kruistabel!$C$5:$F$5,0)+1,FALSE)+MIN(Kruistabel!$C$15,IF($D135="Ja",Kruistabel!$C$13,0)+IF(X$6="Ja",Kruistabel!$C$14,0)),"")</f>
        <v>#N/A</v>
      </c>
      <c r="Y135" s="326" t="e">
        <f>IF(Plananalyse!Y135=1,VLOOKUP(Y$5,Kruistabel!$B$6:$F$9,MATCH($C135,Kruistabel!$C$5:$F$5,0)+1,FALSE)+MIN(Kruistabel!$C$15,IF($D135="Ja",Kruistabel!$C$13,0)+IF(Y$6="Ja",Kruistabel!$C$14,0)),"")</f>
        <v>#N/A</v>
      </c>
      <c r="Z135" s="326" t="e">
        <f>IF(Plananalyse!Z135=1,VLOOKUP(Z$5,Kruistabel!$B$6:$F$9,MATCH($C135,Kruistabel!$C$5:$F$5,0)+1,FALSE)+MIN(Kruistabel!$C$15,IF($D135="Ja",Kruistabel!$C$13,0)+IF(Z$6="Ja",Kruistabel!$C$14,0)),"")</f>
        <v>#N/A</v>
      </c>
      <c r="AA135" s="326" t="e">
        <f>IF(Plananalyse!AA135=1,VLOOKUP(AA$5,Kruistabel!$B$6:$F$9,MATCH($C135,Kruistabel!$C$5:$F$5,0)+1,FALSE)+MIN(Kruistabel!$C$15,IF($D135="Ja",Kruistabel!$C$13,0)+IF(AA$6="Ja",Kruistabel!$C$14,0)),"")</f>
        <v>#N/A</v>
      </c>
      <c r="AB135" s="326" t="e">
        <f>IF(Plananalyse!AB135=1,VLOOKUP(AB$5,Kruistabel!$B$6:$F$9,MATCH($C135,Kruistabel!$C$5:$F$5,0)+1,FALSE)+MIN(Kruistabel!$C$15,IF($D135="Ja",Kruistabel!$C$13,0)+IF(AB$6="Ja",Kruistabel!$C$14,0)),"")</f>
        <v>#N/A</v>
      </c>
      <c r="AC135" s="326" t="e">
        <f>IF(Plananalyse!AC135=1,VLOOKUP(AC$5,Kruistabel!$B$6:$F$9,MATCH($C135,Kruistabel!$C$5:$F$5,0)+1,FALSE)+MIN(Kruistabel!$C$15,IF($D135="Ja",Kruistabel!$C$13,0)+IF(AC$6="Ja",Kruistabel!$C$14,0)),"")</f>
        <v>#N/A</v>
      </c>
      <c r="AD135" s="326" t="e">
        <f>IF(Plananalyse!AD135=1,VLOOKUP(AD$5,Kruistabel!$B$6:$F$9,MATCH($C135,Kruistabel!$C$5:$F$5,0)+1,FALSE)+MIN(Kruistabel!$C$15,IF($D135="Ja",Kruistabel!$C$13,0)+IF(AD$6="Ja",Kruistabel!$C$14,0)),"")</f>
        <v>#N/A</v>
      </c>
      <c r="AE135" s="326" t="e">
        <f>IF(Plananalyse!AE135=1,VLOOKUP(AE$5,Kruistabel!$B$6:$F$9,MATCH($C135,Kruistabel!$C$5:$F$5,0)+1,FALSE)+MIN(Kruistabel!$C$15,IF($D135="Ja",Kruistabel!$C$13,0)+IF(AE$6="Ja",Kruistabel!$C$14,0)),"")</f>
        <v>#N/A</v>
      </c>
      <c r="AF135" s="326" t="e">
        <f>IF(Plananalyse!AF135=1,VLOOKUP(AF$5,Kruistabel!$B$6:$F$9,MATCH($C135,Kruistabel!$C$5:$F$5,0)+1,FALSE)+MIN(Kruistabel!$C$15,IF($D135="Ja",Kruistabel!$C$13,0)+IF(AF$6="Ja",Kruistabel!$C$14,0)),"")</f>
        <v>#N/A</v>
      </c>
      <c r="AG135" s="326" t="e">
        <f>IF(Plananalyse!AG135=1,VLOOKUP(AG$5,Kruistabel!$B$6:$F$9,MATCH($C135,Kruistabel!$C$5:$F$5,0)+1,FALSE)+MIN(Kruistabel!$C$15,IF($D135="Ja",Kruistabel!$C$13,0)+IF(AG$6="Ja",Kruistabel!$C$14,0)),"")</f>
        <v>#N/A</v>
      </c>
      <c r="AH135" s="326" t="e">
        <f>IF(Plananalyse!AH135=1,VLOOKUP(AH$5,Kruistabel!$B$6:$F$9,MATCH($C135,Kruistabel!$C$5:$F$5,0)+1,FALSE)+MIN(Kruistabel!$C$15,IF($D135="Ja",Kruistabel!$C$13,0)+IF(AH$6="Ja",Kruistabel!$C$14,0)),"")</f>
        <v>#N/A</v>
      </c>
      <c r="AI135" s="326" t="e">
        <f>IF(Plananalyse!AI135=1,VLOOKUP(AI$5,Kruistabel!$B$6:$F$9,MATCH($C135,Kruistabel!$C$5:$F$5,0)+1,FALSE)+MIN(Kruistabel!$C$15,IF($D135="Ja",Kruistabel!$C$13,0)+IF(AI$6="Ja",Kruistabel!$C$14,0)),"")</f>
        <v>#N/A</v>
      </c>
      <c r="AJ135" s="326" t="e">
        <f>IF(Plananalyse!AJ135=1,VLOOKUP(AJ$5,Kruistabel!$B$6:$F$9,MATCH($C135,Kruistabel!$C$5:$F$5,0)+1,FALSE)+MIN(Kruistabel!$C$15,IF($D135="Ja",Kruistabel!$C$13,0)+IF(AJ$6="Ja",Kruistabel!$C$14,0)),"")</f>
        <v>#N/A</v>
      </c>
      <c r="AK135" s="326" t="e">
        <f>IF(Plananalyse!AK135=1,VLOOKUP(AK$5,Kruistabel!$B$6:$F$9,MATCH($C135,Kruistabel!$C$5:$F$5,0)+1,FALSE)+MIN(Kruistabel!$C$15,IF($D135="Ja",Kruistabel!$C$13,0)+IF(AK$6="Ja",Kruistabel!$C$14,0)),"")</f>
        <v>#N/A</v>
      </c>
      <c r="AL135" s="326" t="e">
        <f>IF(Plananalyse!AL135=1,VLOOKUP(AL$5,Kruistabel!$B$6:$F$9,MATCH($C135,Kruistabel!$C$5:$F$5,0)+1,FALSE)+MIN(Kruistabel!$C$15,IF($D135="Ja",Kruistabel!$C$13,0)+IF(AL$6="Ja",Kruistabel!$C$14,0)),"")</f>
        <v>#N/A</v>
      </c>
      <c r="AM135" s="326" t="e">
        <f>IF(Plananalyse!AM135=1,VLOOKUP(AM$5,Kruistabel!$B$6:$F$9,MATCH($C135,Kruistabel!$C$5:$F$5,0)+1,FALSE)+MIN(Kruistabel!$C$15,IF($D135="Ja",Kruistabel!$C$13,0)+IF(AM$6="Ja",Kruistabel!$C$14,0)),"")</f>
        <v>#N/A</v>
      </c>
      <c r="AN135" s="327"/>
      <c r="AO135" s="326" t="e">
        <f>IF(Plananalyse!AO135=1,VLOOKUP(AO$5,Kruistabel!$B$6:$F$9,MATCH($C135,Kruistabel!$C$5:$F$5,0)+1,FALSE)+MIN(Kruistabel!$C$15,IF($D135="Ja",Kruistabel!$C$13,0)+IF(AO$6="Ja",Kruistabel!$C$14,0)),"")</f>
        <v>#N/A</v>
      </c>
      <c r="AP135" s="326" t="e">
        <f>IF(Plananalyse!AP135=1,VLOOKUP(AP$5,Kruistabel!$B$6:$F$9,MATCH($C135,Kruistabel!$C$5:$F$5,0)+1,FALSE)+MIN(Kruistabel!$C$15,IF($D135="Ja",Kruistabel!$C$13,0)+IF(AP$6="Ja",Kruistabel!$C$14,0)),"")</f>
        <v>#N/A</v>
      </c>
      <c r="AQ135" s="326" t="e">
        <f>IF(Plananalyse!AQ135=1,VLOOKUP(AQ$5,Kruistabel!$B$6:$F$9,MATCH($C135,Kruistabel!$C$5:$F$5,0)+1,FALSE)+MIN(Kruistabel!$C$15,IF($D135="Ja",Kruistabel!$C$13,0)+IF(AQ$6="Ja",Kruistabel!$C$14,0)),"")</f>
        <v>#N/A</v>
      </c>
      <c r="AR135" s="326" t="e">
        <f>IF(Plananalyse!AR135=1,VLOOKUP(AR$5,Kruistabel!$B$6:$F$9,MATCH($C135,Kruistabel!$C$5:$F$5,0)+1,FALSE)+MIN(Kruistabel!$C$15,IF($D135="Ja",Kruistabel!$C$13,0)+IF(AR$6="Ja",Kruistabel!$C$14,0)),"")</f>
        <v>#N/A</v>
      </c>
      <c r="AS135" s="326" t="e">
        <f>IF(Plananalyse!AS135=1,VLOOKUP(AS$5,Kruistabel!$B$6:$F$9,MATCH($C135,Kruistabel!$C$5:$F$5,0)+1,FALSE)+MIN(Kruistabel!$C$15,IF($D135="Ja",Kruistabel!$C$13,0)+IF(AS$6="Ja",Kruistabel!$C$14,0)),"")</f>
        <v>#N/A</v>
      </c>
      <c r="AT135" s="326" t="e">
        <f>IF(Plananalyse!AT135=1,VLOOKUP(AT$5,Kruistabel!$B$6:$F$9,MATCH($C135,Kruistabel!$C$5:$F$5,0)+1,FALSE)+MIN(Kruistabel!$C$15,IF($D135="Ja",Kruistabel!$C$13,0)+IF(AT$6="Ja",Kruistabel!$C$14,0)),"")</f>
        <v>#N/A</v>
      </c>
      <c r="AU135" s="326" t="e">
        <f>IF(Plananalyse!AU135=1,VLOOKUP(AU$5,Kruistabel!$B$6:$F$9,MATCH($C135,Kruistabel!$C$5:$F$5,0)+1,FALSE)+MIN(Kruistabel!$C$15,IF($D135="Ja",Kruistabel!$C$13,0)+IF(AU$6="Ja",Kruistabel!$C$14,0)),"")</f>
        <v>#N/A</v>
      </c>
      <c r="AV135" s="326" t="e">
        <f>IF(Plananalyse!AV135=1,VLOOKUP(AV$5,Kruistabel!$B$6:$F$9,MATCH($C135,Kruistabel!$C$5:$F$5,0)+1,FALSE)+MIN(Kruistabel!$C$15,IF($D135="Ja",Kruistabel!$C$13,0)+IF(AV$6="Ja",Kruistabel!$C$14,0)),"")</f>
        <v>#N/A</v>
      </c>
      <c r="AW135" s="326" t="e">
        <f>IF(Plananalyse!AW135=1,VLOOKUP(AW$5,Kruistabel!$B$6:$F$9,MATCH($C135,Kruistabel!$C$5:$F$5,0)+1,FALSE)+MIN(Kruistabel!$C$15,IF($D135="Ja",Kruistabel!$C$13,0)+IF(AW$6="Ja",Kruistabel!$C$14,0)),"")</f>
        <v>#N/A</v>
      </c>
      <c r="AX135" s="326" t="e">
        <f>IF(Plananalyse!AX135=1,VLOOKUP(AX$5,Kruistabel!$B$6:$F$9,MATCH($C135,Kruistabel!$C$5:$F$5,0)+1,FALSE)+MIN(Kruistabel!$C$15,IF($D135="Ja",Kruistabel!$C$13,0)+IF(AX$6="Ja",Kruistabel!$C$14,0)),"")</f>
        <v>#N/A</v>
      </c>
      <c r="AY135" s="327"/>
      <c r="AZ135" s="326" t="e">
        <f>IF(Plananalyse!AZ135=1,VLOOKUP(AZ$5,Kruistabel!$B$6:$F$9,MATCH($C135,Kruistabel!$C$5:$F$5,0)+1,FALSE)+MIN(Kruistabel!$C$15,IF($D135="Ja",Kruistabel!$C$13,0)+IF(AZ$6="Ja",Kruistabel!$C$14,0)),"")</f>
        <v>#N/A</v>
      </c>
      <c r="BA135" s="326" t="e">
        <f>IF(Plananalyse!BA135=1,VLOOKUP(BA$5,Kruistabel!$B$6:$F$9,MATCH($C135,Kruistabel!$C$5:$F$5,0)+1,FALSE)+MIN(Kruistabel!$C$15,IF($D135="Ja",Kruistabel!$C$13,0)+IF(BA$6="Ja",Kruistabel!$C$14,0)),"")</f>
        <v>#N/A</v>
      </c>
      <c r="BB135" s="326" t="e">
        <f>IF(Plananalyse!BB135=1,VLOOKUP(BB$5,Kruistabel!$B$6:$F$9,MATCH($C135,Kruistabel!$C$5:$F$5,0)+1,FALSE)+MIN(Kruistabel!$C$15,IF($D135="Ja",Kruistabel!$C$13,0)+IF(BB$6="Ja",Kruistabel!$C$14,0)),"")</f>
        <v>#N/A</v>
      </c>
      <c r="BC135" s="326" t="e">
        <f>IF(Plananalyse!BC135=1,VLOOKUP(BC$5,Kruistabel!$B$6:$F$9,MATCH($C135,Kruistabel!$C$5:$F$5,0)+1,FALSE)+MIN(Kruistabel!$C$15,IF($D135="Ja",Kruistabel!$C$13,0)+IF(BC$6="Ja",Kruistabel!$C$14,0)),"")</f>
        <v>#N/A</v>
      </c>
      <c r="BD135" s="326" t="e">
        <f>IF(Plananalyse!BD135=1,VLOOKUP(BD$5,Kruistabel!$B$6:$F$9,MATCH($C135,Kruistabel!$C$5:$F$5,0)+1,FALSE)+MIN(Kruistabel!$C$15,IF($D135="Ja",Kruistabel!$C$13,0)+IF(BD$6="Ja",Kruistabel!$C$14,0)),"")</f>
        <v>#N/A</v>
      </c>
      <c r="BE135" s="326" t="e">
        <f>IF(Plananalyse!BE135=1,VLOOKUP(BE$5,Kruistabel!$B$6:$F$9,MATCH($C135,Kruistabel!$C$5:$F$5,0)+1,FALSE)+MIN(Kruistabel!$C$15,IF($D135="Ja",Kruistabel!$C$13,0)+IF(BE$6="Ja",Kruistabel!$C$14,0)),"")</f>
        <v>#N/A</v>
      </c>
      <c r="BF135" s="326" t="e">
        <f>IF(Plananalyse!BF135=1,VLOOKUP(BF$5,Kruistabel!$B$6:$F$9,MATCH($C135,Kruistabel!$C$5:$F$5,0)+1,FALSE)+MIN(Kruistabel!$C$15,IF($D135="Ja",Kruistabel!$C$13,0)+IF(BF$6="Ja",Kruistabel!$C$14,0)),"")</f>
        <v>#N/A</v>
      </c>
      <c r="BG135" s="326" t="e">
        <f>IF(Plananalyse!BG135=1,VLOOKUP(BG$5,Kruistabel!$B$6:$F$9,MATCH($C135,Kruistabel!$C$5:$F$5,0)+1,FALSE)+MIN(Kruistabel!$C$15,IF($D135="Ja",Kruistabel!$C$13,0)+IF(BG$6="Ja",Kruistabel!$C$14,0)),"")</f>
        <v>#N/A</v>
      </c>
      <c r="BH135" s="326" t="e">
        <f>IF(Plananalyse!BH135=1,VLOOKUP(BH$5,Kruistabel!$B$6:$F$9,MATCH($C135,Kruistabel!$C$5:$F$5,0)+1,FALSE)+MIN(Kruistabel!$C$15,IF($D135="Ja",Kruistabel!$C$13,0)+IF(BH$6="Ja",Kruistabel!$C$14,0)),"")</f>
        <v>#N/A</v>
      </c>
      <c r="BI135" s="327"/>
      <c r="BJ135" s="326" t="e">
        <f>IF(Plananalyse!BJ135=1,VLOOKUP(BJ$5,Kruistabel!$B$6:$F$9,MATCH($C135,Kruistabel!$C$5:$F$5,0)+1,FALSE)+MIN(Kruistabel!$C$15,IF($D135="Ja",Kruistabel!$C$13,0)+IF(BJ$6="Ja",Kruistabel!$C$14,0)),"")</f>
        <v>#N/A</v>
      </c>
      <c r="BK135" s="326" t="e">
        <f>IF(Plananalyse!BK135=1,VLOOKUP(BK$5,Kruistabel!$B$6:$F$9,MATCH($C135,Kruistabel!$C$5:$F$5,0)+1,FALSE)+MIN(Kruistabel!$C$15,IF($D135="Ja",Kruistabel!$C$13,0)+IF(BK$6="Ja",Kruistabel!$C$14,0)),"")</f>
        <v>#N/A</v>
      </c>
      <c r="BL135" s="326" t="e">
        <f>IF(Plananalyse!BL135=1,VLOOKUP(BL$5,Kruistabel!$B$6:$F$9,MATCH($C135,Kruistabel!$C$5:$F$5,0)+1,FALSE)+MIN(Kruistabel!$C$15,IF($D135="Ja",Kruistabel!$C$13,0)+IF(BL$6="Ja",Kruistabel!$C$14,0)),"")</f>
        <v>#N/A</v>
      </c>
      <c r="BM135" s="326" t="e">
        <f>IF(Plananalyse!BM135=1,VLOOKUP(BM$5,Kruistabel!$B$6:$F$9,MATCH($C135,Kruistabel!$C$5:$F$5,0)+1,FALSE)+MIN(Kruistabel!$C$15,IF($D135="Ja",Kruistabel!$C$13,0)+IF(BM$6="Ja",Kruistabel!$C$14,0)),"")</f>
        <v>#N/A</v>
      </c>
      <c r="BN135" s="326" t="e">
        <f>IF(Plananalyse!BN135=1,VLOOKUP(BN$5,Kruistabel!$B$6:$F$9,MATCH($C135,Kruistabel!$C$5:$F$5,0)+1,FALSE)+MIN(Kruistabel!$C$15,IF($D135="Ja",Kruistabel!$C$13,0)+IF(BN$6="Ja",Kruistabel!$C$14,0)),"")</f>
        <v>#N/A</v>
      </c>
      <c r="BO135" s="326" t="e">
        <f>IF(Plananalyse!BO135=1,VLOOKUP(BO$5,Kruistabel!$B$6:$F$9,MATCH($C135,Kruistabel!$C$5:$F$5,0)+1,FALSE)+MIN(Kruistabel!$C$15,IF($D135="Ja",Kruistabel!$C$13,0)+IF(BO$6="Ja",Kruistabel!$C$14,0)),"")</f>
        <v>#N/A</v>
      </c>
      <c r="BP135" s="326" t="e">
        <f>IF(Plananalyse!BP135=1,VLOOKUP(BP$5,Kruistabel!$B$6:$F$9,MATCH($C135,Kruistabel!$C$5:$F$5,0)+1,FALSE)+MIN(Kruistabel!$C$15,IF($D135="Ja",Kruistabel!$C$13,0)+IF(BP$6="Ja",Kruistabel!$C$14,0)),"")</f>
        <v>#N/A</v>
      </c>
      <c r="BQ135" s="326" t="e">
        <f>IF(Plananalyse!BQ135=1,VLOOKUP(BQ$5,Kruistabel!$B$6:$F$9,MATCH($C135,Kruistabel!$C$5:$F$5,0)+1,FALSE)+MIN(Kruistabel!$C$15,IF($D135="Ja",Kruistabel!$C$13,0)+IF(BQ$6="Ja",Kruistabel!$C$14,0)),"")</f>
        <v>#N/A</v>
      </c>
      <c r="BR135" s="326" t="e">
        <f>IF(Plananalyse!BR135=1,VLOOKUP(BR$5,Kruistabel!$B$6:$F$9,MATCH($C135,Kruistabel!$C$5:$F$5,0)+1,FALSE)+MIN(Kruistabel!$C$15,IF($D135="Ja",Kruistabel!$C$13,0)+IF(BR$6="Ja",Kruistabel!$C$14,0)),"")</f>
        <v>#REF!</v>
      </c>
      <c r="BS135" s="326" t="e">
        <f>IF(Plananalyse!BS135=1,VLOOKUP(BS$5,Kruistabel!$B$6:$F$9,MATCH($C135,Kruistabel!$C$5:$F$5,0)+1,FALSE)+MIN(Kruistabel!$C$15,IF($D135="Ja",Kruistabel!$C$13,0)+IF(BS$6="Ja",Kruistabel!$C$14,0)),"")</f>
        <v>#REF!</v>
      </c>
      <c r="BT135" s="65"/>
      <c r="BU135" s="231" t="e">
        <f>IF(Plananalyse!BU135=1,VLOOKUP(BU$5,Kruistabel!$B$6:$F$9,MATCH($C135,Kruistabel!$C$5:$F$5,0)+1,FALSE)+MIN(Kruistabel!$C$15,IF($D135="Ja",Kruistabel!$C$13,0)+IF(BU$6="Ja",Kruistabel!$C$14,0)),"")</f>
        <v>#N/A</v>
      </c>
      <c r="BV135" s="326" t="e">
        <f>IF(Plananalyse!BV135=1,VLOOKUP(BV$5,Kruistabel!$B$6:$F$9,MATCH($C135,Kruistabel!$C$5:$F$5,0)+1,FALSE)+MIN(Kruistabel!$C$15,IF($D135="Ja",Kruistabel!$C$13,0)+IF(BV$6="Ja",Kruistabel!$C$14,0)),"")</f>
        <v>#N/A</v>
      </c>
      <c r="BW135" s="326" t="e">
        <f>IF(Plananalyse!BW135=1,VLOOKUP(BW$5,Kruistabel!$B$6:$F$9,MATCH($C135,Kruistabel!$C$5:$F$5,0)+1,FALSE)+MIN(Kruistabel!$C$15,IF($D135="Ja",Kruistabel!$C$13,0)+IF(BW$6="Ja",Kruistabel!$C$14,0)),"")</f>
        <v>#N/A</v>
      </c>
      <c r="BX135" s="326" t="e">
        <f>IF(Plananalyse!BX135=1,VLOOKUP(BX$5,Kruistabel!$B$6:$F$9,MATCH($C135,Kruistabel!$C$5:$F$5,0)+1,FALSE)+MIN(Kruistabel!$C$15,IF($D135="Ja",Kruistabel!$C$13,0)+IF(BX$6="Ja",Kruistabel!$C$14,0)),"")</f>
        <v>#N/A</v>
      </c>
      <c r="BY135" s="327"/>
      <c r="BZ135" s="326" t="e">
        <f>IF(Plananalyse!BZ135=1,VLOOKUP(BZ$5,Kruistabel!$B$6:$F$9,MATCH($C135,Kruistabel!$C$5:$F$5,0)+1,FALSE)+MIN(Kruistabel!$C$15,IF($D135="Ja",Kruistabel!$C$13,0)+IF(BZ$6="Ja",Kruistabel!$C$14,0)),"")</f>
        <v>#N/A</v>
      </c>
      <c r="CA135" s="326" t="e">
        <f>IF(Plananalyse!CA135=1,VLOOKUP(CA$5,Kruistabel!$B$6:$F$9,MATCH($C135,Kruistabel!$C$5:$F$5,0)+1,FALSE)+MIN(Kruistabel!$C$15,IF($D135="Ja",Kruistabel!$C$13,0)+IF(CA$6="Ja",Kruistabel!$C$14,0)),"")</f>
        <v>#N/A</v>
      </c>
      <c r="CB135" s="326" t="e">
        <f>IF(Plananalyse!CB135=1,VLOOKUP(CB$5,Kruistabel!$B$6:$F$9,MATCH($C135,Kruistabel!$C$5:$F$5,0)+1,FALSE)+MIN(Kruistabel!$C$15,IF($D135="Ja",Kruistabel!$C$13,0)+IF(CB$6="Ja",Kruistabel!$C$14,0)),"")</f>
        <v>#N/A</v>
      </c>
      <c r="CC135" s="326" t="e">
        <f>IF(Plananalyse!CC135=1,VLOOKUP(CC$5,Kruistabel!$B$6:$F$9,MATCH($C135,Kruistabel!$C$5:$F$5,0)+1,FALSE)+MIN(Kruistabel!$C$15,IF($D135="Ja",Kruistabel!$C$13,0)+IF(CC$6="Ja",Kruistabel!$C$14,0)),"")</f>
        <v>#N/A</v>
      </c>
      <c r="CD135" s="326" t="e">
        <f>IF(Plananalyse!CD135=1,VLOOKUP(CD$5,Kruistabel!$B$6:$F$9,MATCH($C135,Kruistabel!$C$5:$F$5,0)+1,FALSE)+MIN(Kruistabel!$C$15,IF($D135="Ja",Kruistabel!$C$13,0)+IF(CD$6="Ja",Kruistabel!$C$14,0)),"")</f>
        <v>#N/A</v>
      </c>
      <c r="CE135" s="326" t="e">
        <f>IF(Plananalyse!CE135=1,VLOOKUP(CE$5,Kruistabel!$B$6:$F$9,MATCH($C135,Kruistabel!$C$5:$F$5,0)+1,FALSE)+MIN(Kruistabel!$C$15,IF($D135="Ja",Kruistabel!$C$13,0)+IF(CE$6="Ja",Kruistabel!$C$14,0)),"")</f>
        <v>#N/A</v>
      </c>
      <c r="CF135" s="326" t="e">
        <f>IF(Plananalyse!CF135=1,VLOOKUP(CF$5,Kruistabel!$B$6:$F$9,MATCH($C135,Kruistabel!$C$5:$F$5,0)+1,FALSE)+MIN(Kruistabel!$C$15,IF($D135="Ja",Kruistabel!$C$13,0)+IF(CF$6="Ja",Kruistabel!$C$14,0)),"")</f>
        <v>#N/A</v>
      </c>
      <c r="CG135" s="326" t="e">
        <f>IF(Plananalyse!CG135=1,VLOOKUP(CG$5,Kruistabel!$B$6:$F$9,MATCH($C135,Kruistabel!$C$5:$F$5,0)+1,FALSE)+MIN(Kruistabel!$C$15,IF($D135="Ja",Kruistabel!$C$13,0)+IF(CG$6="Ja",Kruistabel!$C$14,0)),"")</f>
        <v>#REF!</v>
      </c>
      <c r="CH135" s="326" t="e">
        <f>IF(Plananalyse!CH135=1,VLOOKUP(CH$5,Kruistabel!$B$6:$F$9,MATCH($C135,Kruistabel!$C$5:$F$5,0)+1,FALSE)+MIN(Kruistabel!$C$15,IF($D135="Ja",Kruistabel!$C$13,0)+IF(CH$6="Ja",Kruistabel!$C$14,0)),"")</f>
        <v>#REF!</v>
      </c>
      <c r="CI135" s="65"/>
      <c r="CJ135" s="326" t="e">
        <f>IF(Plananalyse!CJ135=1,VLOOKUP(CJ$5,Kruistabel!$B$6:$F$9,MATCH($C135,Kruistabel!$C$5:$F$5,0)+1,FALSE)+MIN(Kruistabel!$C$15,IF($D135="Ja",Kruistabel!$C$13,0)+IF(CJ$6="Ja",Kruistabel!$C$14,0)),"")</f>
        <v>#N/A</v>
      </c>
      <c r="CK135" s="326" t="e">
        <f>IF(Plananalyse!CK135=1,VLOOKUP(CK$5,Kruistabel!$B$6:$F$9,MATCH($C135,Kruistabel!$C$5:$F$5,0)+1,FALSE)+MIN(Kruistabel!$C$15,IF($D135="Ja",Kruistabel!$C$13,0)+IF(CK$6="Ja",Kruistabel!$C$14,0)),"")</f>
        <v>#N/A</v>
      </c>
      <c r="CL135" s="326" t="e">
        <f>IF(Plananalyse!CL135=1,VLOOKUP(CL$5,Kruistabel!$B$6:$F$9,MATCH($C135,Kruistabel!$C$5:$F$5,0)+1,FALSE)+MIN(Kruistabel!$C$15,IF($D135="Ja",Kruistabel!$C$13,0)+IF(CL$6="Ja",Kruistabel!$C$14,0)),"")</f>
        <v>#N/A</v>
      </c>
      <c r="CM135" s="326" t="e">
        <f>IF(Plananalyse!CM135=1,VLOOKUP(CM$5,Kruistabel!$B$6:$F$9,MATCH($C135,Kruistabel!$C$5:$F$5,0)+1,FALSE)+MIN(Kruistabel!$C$15,IF($D135="Ja",Kruistabel!$C$13,0)+IF(CM$6="Ja",Kruistabel!$C$14,0)),"")</f>
        <v>#N/A</v>
      </c>
      <c r="CN135" s="326" t="e">
        <f>IF(Plananalyse!CN135=1,VLOOKUP(CN$5,Kruistabel!$B$6:$F$9,MATCH($C135,Kruistabel!$C$5:$F$5,0)+1,FALSE)+MIN(Kruistabel!$C$15,IF($D135="Ja",Kruistabel!$C$13,0)+IF(CN$6="Ja",Kruistabel!$C$14,0)),"")</f>
        <v>#N/A</v>
      </c>
      <c r="CO135" s="326" t="e">
        <f>IF(Plananalyse!CO135=1,VLOOKUP(CO$5,Kruistabel!$B$6:$F$9,MATCH($C135,Kruistabel!$C$5:$F$5,0)+1,FALSE)+MIN(Kruistabel!$C$15,IF($D135="Ja",Kruistabel!$C$13,0)+IF(CO$6="Ja",Kruistabel!$C$14,0)),"")</f>
        <v>#N/A</v>
      </c>
      <c r="CP135" s="326" t="e">
        <f>IF(Plananalyse!CP135=1,VLOOKUP(CP$5,Kruistabel!$B$6:$F$9,MATCH($C135,Kruistabel!$C$5:$F$5,0)+1,FALSE)+MIN(Kruistabel!$C$15,IF($D135="Ja",Kruistabel!$C$13,0)+IF(CP$6="Ja",Kruistabel!$C$14,0)),"")</f>
        <v>#N/A</v>
      </c>
      <c r="CQ135" s="326" t="e">
        <f>IF(Plananalyse!CQ135=1,VLOOKUP(CQ$5,Kruistabel!$B$6:$F$9,MATCH($C135,Kruistabel!$C$5:$F$5,0)+1,FALSE)+MIN(Kruistabel!$C$15,IF($D135="Ja",Kruistabel!$C$13,0)+IF(CQ$6="Ja",Kruistabel!$C$14,0)),"")</f>
        <v>#N/A</v>
      </c>
      <c r="CR135" s="326" t="e">
        <f>IF(Plananalyse!CR135=1,VLOOKUP(CR$5,Kruistabel!$B$6:$F$9,MATCH($C135,Kruistabel!$C$5:$F$5,0)+1,FALSE)+MIN(Kruistabel!$C$15,IF($D135="Ja",Kruistabel!$C$13,0)+IF(CR$6="Ja",Kruistabel!$C$14,0)),"")</f>
        <v>#N/A</v>
      </c>
      <c r="CS135" s="326" t="e">
        <f>IF(Plananalyse!CS135=1,VLOOKUP(CS$5,Kruistabel!$B$6:$F$9,MATCH($C135,Kruistabel!$C$5:$F$5,0)+1,FALSE)+MIN(Kruistabel!$C$15,IF($D135="Ja",Kruistabel!$C$13,0)+IF(CS$6="Ja",Kruistabel!$C$14,0)),"")</f>
        <v>#N/A</v>
      </c>
      <c r="CT135" s="326" t="e">
        <f>IF(Plananalyse!CT135=1,VLOOKUP(CT$5,Kruistabel!$B$6:$F$9,MATCH($C135,Kruistabel!$C$5:$F$5,0)+1,FALSE)+MIN(Kruistabel!$C$15,IF($D135="Ja",Kruistabel!$C$13,0)+IF(CT$6="Ja",Kruistabel!$C$14,0)),"")</f>
        <v>#N/A</v>
      </c>
      <c r="CU135" s="326" t="e">
        <f>IF(Plananalyse!CU135=1,VLOOKUP(CU$5,Kruistabel!$B$6:$F$9,MATCH($C135,Kruistabel!$C$5:$F$5,0)+1,FALSE)+MIN(Kruistabel!$C$15,IF($D135="Ja",Kruistabel!$C$13,0)+IF(CU$6="Ja",Kruistabel!$C$14,0)),"")</f>
        <v>#N/A</v>
      </c>
      <c r="CV135" s="326" t="e">
        <f>IF(Plananalyse!CV135=1,VLOOKUP(CV$5,Kruistabel!$B$6:$F$9,MATCH($C135,Kruistabel!$C$5:$F$5,0)+1,FALSE)+MIN(Kruistabel!$C$15,IF($D135="Ja",Kruistabel!$C$13,0)+IF(CV$6="Ja",Kruistabel!$C$14,0)),"")</f>
        <v>#N/A</v>
      </c>
      <c r="CW135" s="326" t="e">
        <f>IF(Plananalyse!CW135=1,VLOOKUP(CW$5,Kruistabel!$B$6:$F$9,MATCH($C135,Kruistabel!$C$5:$F$5,0)+1,FALSE)+MIN(Kruistabel!$C$15,IF($D135="Ja",Kruistabel!$C$13,0)+IF(CW$6="Ja",Kruistabel!$C$14,0)),"")</f>
        <v>#N/A</v>
      </c>
      <c r="CX135" s="326" t="e">
        <f>IF(Plananalyse!CX135=1,VLOOKUP(CX$5,Kruistabel!$B$6:$F$9,MATCH($C135,Kruistabel!$C$5:$F$5,0)+1,FALSE)+MIN(Kruistabel!$C$15,IF($D135="Ja",Kruistabel!$C$13,0)+IF(CX$6="Ja",Kruistabel!$C$14,0)),"")</f>
        <v>#N/A</v>
      </c>
      <c r="CY135" s="326" t="e">
        <f>IF(Plananalyse!CY135=1,VLOOKUP(CY$5,Kruistabel!$B$6:$F$9,MATCH($C135,Kruistabel!$C$5:$F$5,0)+1,FALSE)+MIN(Kruistabel!$C$15,IF($D135="Ja",Kruistabel!$C$13,0)+IF(CY$6="Ja",Kruistabel!$C$14,0)),"")</f>
        <v>#N/A</v>
      </c>
      <c r="CZ135" s="326" t="e">
        <f>IF(Plananalyse!CZ135=1,VLOOKUP(CZ$5,Kruistabel!$B$6:$F$9,MATCH($C135,Kruistabel!$C$5:$F$5,0)+1,FALSE)+MIN(Kruistabel!$C$15,IF($D135="Ja",Kruistabel!$C$13,0)+IF(CZ$6="Ja",Kruistabel!$C$14,0)),"")</f>
        <v>#N/A</v>
      </c>
      <c r="DA135" s="326" t="e">
        <f>IF(Plananalyse!DA135=1,VLOOKUP(DA$5,Kruistabel!$B$6:$F$9,MATCH($C135,Kruistabel!$C$5:$F$5,0)+1,FALSE)+MIN(Kruistabel!$C$15,IF($D135="Ja",Kruistabel!$C$13,0)+IF(DA$6="Ja",Kruistabel!$C$14,0)),"")</f>
        <v>#N/A</v>
      </c>
      <c r="DB135" s="326" t="e">
        <f>IF(Plananalyse!DB135=1,VLOOKUP(DB$5,Kruistabel!$B$6:$F$9,MATCH($C135,Kruistabel!$C$5:$F$5,0)+1,FALSE)+MIN(Kruistabel!$C$15,IF($D135="Ja",Kruistabel!$C$13,0)+IF(DB$6="Ja",Kruistabel!$C$14,0)),"")</f>
        <v>#N/A</v>
      </c>
      <c r="DC135" s="326" t="e">
        <f>IF(Plananalyse!DC135=1,VLOOKUP(DC$5,Kruistabel!$B$6:$F$9,MATCH($C135,Kruistabel!$C$5:$F$5,0)+1,FALSE)+MIN(Kruistabel!$C$15,IF($D135="Ja",Kruistabel!$C$13,0)+IF(DC$6="Ja",Kruistabel!$C$14,0)),"")</f>
        <v>#N/A</v>
      </c>
      <c r="DD135" s="327"/>
      <c r="DE135" s="326" t="e">
        <f>IF(Plananalyse!DE135=1,VLOOKUP(DE$5,Kruistabel!$B$6:$F$9,MATCH($C135,Kruistabel!$C$5:$F$5,0)+1,FALSE)+MIN(Kruistabel!$C$15,IF($D135="Ja",Kruistabel!$C$13,0)+IF(DE$6="Ja",Kruistabel!$C$14,0)),"")</f>
        <v>#N/A</v>
      </c>
      <c r="DF135" s="326" t="e">
        <f>IF(Plananalyse!DF135=1,VLOOKUP(DF$5,Kruistabel!$B$6:$F$9,MATCH($C135,Kruistabel!$C$5:$F$5,0)+1,FALSE)+MIN(Kruistabel!$C$15,IF($D135="Ja",Kruistabel!$C$13,0)+IF(DF$6="Ja",Kruistabel!$C$14,0)),"")</f>
        <v>#N/A</v>
      </c>
      <c r="DG135" s="326" t="e">
        <f>IF(Plananalyse!DG135=1,VLOOKUP(DG$5,Kruistabel!$B$6:$F$9,MATCH($C135,Kruistabel!$C$5:$F$5,0)+1,FALSE)+MIN(Kruistabel!$C$15,IF($D135="Ja",Kruistabel!$C$13,0)+IF(DG$6="Ja",Kruistabel!$C$14,0)),"")</f>
        <v>#N/A</v>
      </c>
      <c r="DH135" s="326" t="e">
        <f>IF(Plananalyse!DH135=1,VLOOKUP(DH$5,Kruistabel!$B$6:$F$9,MATCH($C135,Kruistabel!$C$5:$F$5,0)+1,FALSE)+MIN(Kruistabel!$C$15,IF($D135="Ja",Kruistabel!$C$13,0)+IF(DH$6="Ja",Kruistabel!$C$14,0)),"")</f>
        <v>#N/A</v>
      </c>
      <c r="DI135" s="326" t="e">
        <f>IF(Plananalyse!DI135=1,VLOOKUP(DI$5,Kruistabel!$B$6:$F$9,MATCH($C135,Kruistabel!$C$5:$F$5,0)+1,FALSE)+MIN(Kruistabel!$C$15,IF($D135="Ja",Kruistabel!$C$13,0)+IF(DI$6="Ja",Kruistabel!$C$14,0)),"")</f>
        <v>#N/A</v>
      </c>
      <c r="DJ135" s="326" t="e">
        <f>IF(Plananalyse!DJ135=1,VLOOKUP(DJ$5,Kruistabel!$B$6:$F$9,MATCH($C135,Kruistabel!$C$5:$F$5,0)+1,FALSE)+MIN(Kruistabel!$C$15,IF($D135="Ja",Kruistabel!$C$13,0)+IF(DJ$6="Ja",Kruistabel!$C$14,0)),"")</f>
        <v>#N/A</v>
      </c>
      <c r="DK135" s="326" t="e">
        <f>IF(Plananalyse!DK135=1,VLOOKUP(DK$5,Kruistabel!$B$6:$F$9,MATCH($C135,Kruistabel!$C$5:$F$5,0)+1,FALSE)+MIN(Kruistabel!$C$15,IF($D135="Ja",Kruistabel!$C$13,0)+IF(DK$6="Ja",Kruistabel!$C$14,0)),"")</f>
        <v>#REF!</v>
      </c>
      <c r="DL135" s="326" t="e">
        <f>IF(Plananalyse!DL135=1,VLOOKUP(DL$5,Kruistabel!$B$6:$F$9,MATCH($C135,Kruistabel!$C$5:$F$5,0)+1,FALSE)+MIN(Kruistabel!$C$15,IF($D135="Ja",Kruistabel!$C$13,0)+IF(DL$6="Ja",Kruistabel!$C$14,0)),"")</f>
        <v>#REF!</v>
      </c>
      <c r="DM135" s="327"/>
      <c r="DN135" s="326" t="e">
        <f>IF(Plananalyse!DN135=1,VLOOKUP(DN$5,Kruistabel!$B$6:$F$9,MATCH($C135,Kruistabel!$C$5:$F$5,0)+1,FALSE)+MIN(Kruistabel!$C$15,IF($D135="Ja",Kruistabel!$C$13,0)+IF(DN$6="Ja",Kruistabel!$C$14,0)),"")</f>
        <v>#N/A</v>
      </c>
      <c r="DO135" s="326" t="e">
        <f>IF(Plananalyse!DO135=1,VLOOKUP(DO$5,Kruistabel!$B$6:$F$9,MATCH($C135,Kruistabel!$C$5:$F$5,0)+1,FALSE)+MIN(Kruistabel!$C$15,IF($D135="Ja",Kruistabel!$C$13,0)+IF(DO$6="Ja",Kruistabel!$C$14,0)),"")</f>
        <v>#N/A</v>
      </c>
      <c r="DP135" s="326" t="e">
        <f>IF(Plananalyse!DP135=1,VLOOKUP(DP$5,Kruistabel!$B$6:$F$9,MATCH($C135,Kruistabel!$C$5:$F$5,0)+1,FALSE)+MIN(Kruistabel!$C$15,IF($D135="Ja",Kruistabel!$C$13,0)+IF(DP$6="Ja",Kruistabel!$C$14,0)),"")</f>
        <v>#N/A</v>
      </c>
      <c r="DQ135" s="326" t="e">
        <f>IF(Plananalyse!DQ135=1,VLOOKUP(DQ$5,Kruistabel!$B$6:$F$9,MATCH($C135,Kruistabel!$C$5:$F$5,0)+1,FALSE)+MIN(Kruistabel!$C$15,IF($D135="Ja",Kruistabel!$C$13,0)+IF(DQ$6="Ja",Kruistabel!$C$14,0)),"")</f>
        <v>#N/A</v>
      </c>
      <c r="DR135" s="326" t="e">
        <f>IF(Plananalyse!DR135=1,VLOOKUP(DR$5,Kruistabel!$B$6:$F$9,MATCH($C135,Kruistabel!$C$5:$F$5,0)+1,FALSE)+MIN(Kruistabel!$C$15,IF($D135="Ja",Kruistabel!$C$13,0)+IF(DR$6="Ja",Kruistabel!$C$14,0)),"")</f>
        <v>#N/A</v>
      </c>
      <c r="DS135" s="326" t="e">
        <f>IF(Plananalyse!DS135=1,VLOOKUP(DS$5,Kruistabel!$B$6:$F$9,MATCH($C135,Kruistabel!$C$5:$F$5,0)+1,FALSE)+MIN(Kruistabel!$C$15,IF($D135="Ja",Kruistabel!$C$13,0)+IF(DS$6="Ja",Kruistabel!$C$14,0)),"")</f>
        <v>#N/A</v>
      </c>
      <c r="DT135" s="326" t="e">
        <f>IF(Plananalyse!DT135=1,VLOOKUP(DT$5,Kruistabel!$B$6:$F$9,MATCH($C135,Kruistabel!$C$5:$F$5,0)+1,FALSE)+MIN(Kruistabel!$C$15,IF($D135="Ja",Kruistabel!$C$13,0)+IF(DT$6="Ja",Kruistabel!$C$14,0)),"")</f>
        <v>#N/A</v>
      </c>
      <c r="DU135" s="326" t="e">
        <f>IF(Plananalyse!DU135=1,VLOOKUP(DU$5,Kruistabel!$B$6:$F$9,MATCH($C135,Kruistabel!$C$5:$F$5,0)+1,FALSE)+MIN(Kruistabel!$C$15,IF($D135="Ja",Kruistabel!$C$13,0)+IF(DU$6="Ja",Kruistabel!$C$14,0)),"")</f>
        <v>#N/A</v>
      </c>
      <c r="DV135" s="326" t="e">
        <f>IF(Plananalyse!DV135=1,VLOOKUP(DV$5,Kruistabel!$B$6:$F$9,MATCH($C135,Kruistabel!$C$5:$F$5,0)+1,FALSE)+MIN(Kruistabel!$C$15,IF($D135="Ja",Kruistabel!$C$13,0)+IF(DV$6="Ja",Kruistabel!$C$14,0)),"")</f>
        <v>#N/A</v>
      </c>
      <c r="DW135" s="326" t="e">
        <f ca="1">IF(Plananalyse!DW135=1,VLOOKUP(DW$5,Kruistabel!$B$6:$F$9,MATCH($C135,Kruistabel!$C$5:$F$5,0)+1,FALSE)+MIN(Kruistabel!$C$15,IF($D135="Ja",Kruistabel!$C$13,0)+IF(DW$6="Ja",Kruistabel!$C$14,0)),"")</f>
        <v>#REF!</v>
      </c>
      <c r="DX135" s="326" t="e">
        <f ca="1">IF(Plananalyse!DX135=1,VLOOKUP(DX$5,Kruistabel!$B$6:$F$9,MATCH($C135,Kruistabel!$C$5:$F$5,0)+1,FALSE)+MIN(Kruistabel!$C$15,IF($D135="Ja",Kruistabel!$C$13,0)+IF(DX$6="Ja",Kruistabel!$C$14,0)),"")</f>
        <v>#REF!</v>
      </c>
      <c r="DY135" s="327"/>
      <c r="DZ135" s="326" t="e">
        <f ca="1">IF(Plananalyse!DZ135=1,VLOOKUP(DZ$5,Kruistabel!$B$6:$F$9,MATCH($C135,Kruistabel!$C$5:$F$5,0)+1,FALSE)+MIN(Kruistabel!$C$15,IF($D135="Ja",Kruistabel!$C$13,0)+IF(DZ$6="Ja",Kruistabel!$C$14,0)),"")</f>
        <v>#N/A</v>
      </c>
      <c r="EA135" s="326" t="e">
        <f ca="1">IF(Plananalyse!EA135=1,VLOOKUP(EA$5,Kruistabel!$B$6:$F$9,MATCH($C135,Kruistabel!$C$5:$F$5,0)+1,FALSE)+MIN(Kruistabel!$C$15,IF($D135="Ja",Kruistabel!$C$13,0)+IF(EA$6="Ja",Kruistabel!$C$14,0)),"")</f>
        <v>#N/A</v>
      </c>
      <c r="EB135" s="326" t="e">
        <f ca="1">IF(Plananalyse!EB135=1,VLOOKUP(EB$5,Kruistabel!$B$6:$F$9,MATCH($C135,Kruistabel!$C$5:$F$5,0)+1,FALSE)+MIN(Kruistabel!$C$15,IF($D135="Ja",Kruistabel!$C$13,0)+IF(EB$6="Ja",Kruistabel!$C$14,0)),"")</f>
        <v>#REF!</v>
      </c>
      <c r="EC135" s="326" t="e">
        <f ca="1">IF(Plananalyse!EC135=1,VLOOKUP(EC$5,Kruistabel!$B$6:$F$9,MATCH($C135,Kruistabel!$C$5:$F$5,0)+1,FALSE)+MIN(Kruistabel!$C$15,IF($D135="Ja",Kruistabel!$C$13,0)+IF(EC$6="Ja",Kruistabel!$C$14,0)),"")</f>
        <v>#REF!</v>
      </c>
      <c r="ED135" s="327"/>
      <c r="EE135" s="326" t="e">
        <f ca="1">IF(Plananalyse!EE135=1,VLOOKUP(EE$5,Kruistabel!$B$6:$F$9,MATCH($C135,Kruistabel!$C$5:$F$5,0)+1,FALSE)+MIN(Kruistabel!$C$15,IF($D135="Ja",Kruistabel!$C$13,0)+IF(EE$6="Ja",Kruistabel!$C$14,0)),"")</f>
        <v>#N/A</v>
      </c>
      <c r="EF135" s="326" t="e">
        <f ca="1">IF(Plananalyse!EF135=1,VLOOKUP(EF$5,Kruistabel!$B$6:$F$9,MATCH($C135,Kruistabel!$C$5:$F$5,0)+1,FALSE)+MIN(Kruistabel!$C$15,IF($D135="Ja",Kruistabel!$C$13,0)+IF(EF$6="Ja",Kruistabel!$C$14,0)),"")</f>
        <v>#N/A</v>
      </c>
      <c r="EG135" s="326" t="e">
        <f ca="1">IF(Plananalyse!EG135=1,VLOOKUP(EG$5,Kruistabel!$B$6:$F$9,MATCH($C135,Kruistabel!$C$5:$F$5,0)+1,FALSE)+MIN(Kruistabel!$C$15,IF($D135="Ja",Kruistabel!$C$13,0)+IF(EG$6="Ja",Kruistabel!$C$14,0)),"")</f>
        <v>#N/A</v>
      </c>
      <c r="EH135" s="326" t="e">
        <f ca="1">IF(Plananalyse!EH135=1,VLOOKUP(EH$5,Kruistabel!$B$6:$F$9,MATCH($C135,Kruistabel!$C$5:$F$5,0)+1,FALSE)+MIN(Kruistabel!$C$15,IF($D135="Ja",Kruistabel!$C$13,0)+IF(EH$6="Ja",Kruistabel!$C$14,0)),"")</f>
        <v>#REF!</v>
      </c>
      <c r="EI135" s="326" t="e">
        <f ca="1">IF(Plananalyse!EI135=1,VLOOKUP(EI$5,Kruistabel!$B$6:$F$9,MATCH($C135,Kruistabel!$C$5:$F$5,0)+1,FALSE)+MIN(Kruistabel!$C$15,IF($D135="Ja",Kruistabel!$C$13,0)+IF(EI$6="Ja",Kruistabel!$C$14,0)),"")</f>
        <v>#REF!</v>
      </c>
      <c r="EJ135" s="331" t="str">
        <f>IF(Plananalyse!EJ135=1,VLOOKUP(EJ$5,Kruistabel!$B$6:$F$9,MATCH($C135,Kruistabel!$C$5:$F$5,0)+1,FALSE)+MIN(Kruistabel!$C$15,IF($D135="Ja",Kruistabel!$C$13,0)+IF(EJ$6="Ja",Kruistabel!$C$14,0)),"")</f>
        <v/>
      </c>
      <c r="EK135" s="164"/>
      <c r="EL135" s="164"/>
      <c r="EM135" s="164"/>
      <c r="EN135" s="164"/>
    </row>
    <row r="136" spans="1:144" hidden="1">
      <c r="B136" s="337" t="e">
        <f>Classificatietabel!#REF!</f>
        <v>#REF!</v>
      </c>
      <c r="C136" s="160" t="e">
        <f>_xlfn.IFNA(VLOOKUP($B136,Classificatietabel!$B$6:$I$91,C$7,FALSE),"")</f>
        <v>#REF!</v>
      </c>
      <c r="D136" s="160" t="e">
        <f>_xlfn.IFNA(VLOOKUP($B136,Classificatietabel!$B$6:$I$91,D$7,FALSE),"")</f>
        <v>#REF!</v>
      </c>
      <c r="E136" s="119" t="e">
        <f>IF(AND(D136="laag",$D$3=1),0,_xlfn.IFNA(IF(VLOOKUP($B136,Classificatietabel!$B$6:$H$91,$E$5,FALSE)="Ja",1,0),""))</f>
        <v>#REF!</v>
      </c>
      <c r="F136" s="163"/>
      <c r="G136" s="326" t="e">
        <f>IF(Plananalyse!G136=1,VLOOKUP(G$5,Kruistabel!$B$6:$F$9,MATCH($C136,Kruistabel!$C$5:$F$5,0)+1,FALSE)+MIN(Kruistabel!$C$15,IF($D136="Ja",Kruistabel!$C$13,0)+IF(G$6="Ja",Kruistabel!$C$14,0)),"")</f>
        <v>#REF!</v>
      </c>
      <c r="H136" s="326" t="e">
        <f>IF(Plananalyse!H136=1,VLOOKUP(H$5,Kruistabel!$B$6:$F$9,MATCH($C136,Kruistabel!$C$5:$F$5,0)+1,FALSE)+MIN(Kruistabel!$C$15,IF($D136="Ja",Kruistabel!$C$13,0)+IF(H$6="Ja",Kruistabel!$C$14,0)),"")</f>
        <v>#REF!</v>
      </c>
      <c r="I136" s="326" t="e">
        <f>IF(Plananalyse!I136=1,VLOOKUP(I$5,Kruistabel!$B$6:$F$9,MATCH($C136,Kruistabel!$C$5:$F$5,0)+1,FALSE)+MIN(Kruistabel!$C$15,IF($D136="Ja",Kruistabel!$C$13,0)+IF(I$6="Ja",Kruistabel!$C$14,0)),"")</f>
        <v>#REF!</v>
      </c>
      <c r="J136" s="326" t="e">
        <f>IF(Plananalyse!J136=1,VLOOKUP(J$5,Kruistabel!$B$6:$F$9,MATCH($C136,Kruistabel!$C$5:$F$5,0)+1,FALSE)+MIN(Kruistabel!$C$15,IF($D136="Ja",Kruistabel!$C$13,0)+IF(J$6="Ja",Kruistabel!$C$14,0)),"")</f>
        <v>#REF!</v>
      </c>
      <c r="K136" s="326" t="e">
        <f>IF(Plananalyse!K136=1,VLOOKUP(K$5,Kruistabel!$B$6:$F$9,MATCH($C136,Kruistabel!$C$5:$F$5,0)+1,FALSE)+MIN(Kruistabel!$C$15,IF($D136="Ja",Kruistabel!$C$13,0)+IF(K$6="Ja",Kruistabel!$C$14,0)),"")</f>
        <v>#REF!</v>
      </c>
      <c r="L136" s="326" t="e">
        <f>IF(Plananalyse!L136=1,VLOOKUP(L$5,Kruistabel!$B$6:$F$9,MATCH($C136,Kruistabel!$C$5:$F$5,0)+1,FALSE)+MIN(Kruistabel!$C$15,IF($D136="Ja",Kruistabel!$C$13,0)+IF(L$6="Ja",Kruistabel!$C$14,0)),"")</f>
        <v>#REF!</v>
      </c>
      <c r="M136" s="326" t="e">
        <f>IF(Plananalyse!M136=1,VLOOKUP(M$5,Kruistabel!$B$6:$F$9,MATCH($C136,Kruistabel!$C$5:$F$5,0)+1,FALSE)+MIN(Kruistabel!$C$15,IF($D136="Ja",Kruistabel!$C$13,0)+IF(M$6="Ja",Kruistabel!$C$14,0)),"")</f>
        <v>#REF!</v>
      </c>
      <c r="N136" s="326" t="e">
        <f>IF(Plananalyse!N136=1,VLOOKUP(N$5,Kruistabel!$B$6:$F$9,MATCH($C136,Kruistabel!$C$5:$F$5,0)+1,FALSE)+MIN(Kruistabel!$C$15,IF($D136="Ja",Kruistabel!$C$13,0)+IF(N$6="Ja",Kruistabel!$C$14,0)),"")</f>
        <v>#REF!</v>
      </c>
      <c r="O136" s="326" t="e">
        <f>IF(Plananalyse!O136=1,VLOOKUP(O$5,Kruistabel!$B$6:$F$9,MATCH($C136,Kruistabel!$C$5:$F$5,0)+1,FALSE)+MIN(Kruistabel!$C$15,IF($D136="Ja",Kruistabel!$C$13,0)+IF(O$6="Ja",Kruistabel!$C$14,0)),"")</f>
        <v>#REF!</v>
      </c>
      <c r="P136" s="326" t="e">
        <f>IF(Plananalyse!P136=1,VLOOKUP(P$5,Kruistabel!$B$6:$F$9,MATCH($C136,Kruistabel!$C$5:$F$5,0)+1,FALSE)+MIN(Kruistabel!$C$15,IF($D136="Ja",Kruistabel!$C$13,0)+IF(P$6="Ja",Kruistabel!$C$14,0)),"")</f>
        <v>#REF!</v>
      </c>
      <c r="Q136" s="326" t="e">
        <f>IF(Plananalyse!Q136=1,VLOOKUP(Q$5,Kruistabel!$B$6:$F$9,MATCH($C136,Kruistabel!$C$5:$F$5,0)+1,FALSE)+MIN(Kruistabel!$C$15,IF($D136="Ja",Kruistabel!$C$13,0)+IF(Q$6="Ja",Kruistabel!$C$14,0)),"")</f>
        <v>#REF!</v>
      </c>
      <c r="R136" s="326" t="e">
        <f>IF(Plananalyse!R136=1,VLOOKUP(R$5,Kruistabel!$B$6:$F$9,MATCH($C136,Kruistabel!$C$5:$F$5,0)+1,FALSE)+MIN(Kruistabel!$C$15,IF($D136="Ja",Kruistabel!$C$13,0)+IF(R$6="Ja",Kruistabel!$C$14,0)),"")</f>
        <v>#REF!</v>
      </c>
      <c r="S136" s="326" t="e">
        <f>IF(Plananalyse!S136=1,VLOOKUP(S$5,Kruistabel!$B$6:$F$9,MATCH($C136,Kruistabel!$C$5:$F$5,0)+1,FALSE)+MIN(Kruistabel!$C$15,IF($D136="Ja",Kruistabel!$C$13,0)+IF(S$6="Ja",Kruistabel!$C$14,0)),"")</f>
        <v>#REF!</v>
      </c>
      <c r="T136" s="326" t="e">
        <f>IF(Plananalyse!T136=1,VLOOKUP(T$5,Kruistabel!$B$6:$F$9,MATCH($C136,Kruistabel!$C$5:$F$5,0)+1,FALSE)+MIN(Kruistabel!$C$15,IF($D136="Ja",Kruistabel!$C$13,0)+IF(T$6="Ja",Kruistabel!$C$14,0)),"")</f>
        <v>#REF!</v>
      </c>
      <c r="U136" s="326" t="e">
        <f>IF(Plananalyse!U136=1,VLOOKUP(U$5,Kruistabel!$B$6:$F$9,MATCH($C136,Kruistabel!$C$5:$F$5,0)+1,FALSE)+MIN(Kruistabel!$C$15,IF($D136="Ja",Kruistabel!$C$13,0)+IF(U$6="Ja",Kruistabel!$C$14,0)),"")</f>
        <v>#REF!</v>
      </c>
      <c r="V136" s="326" t="e">
        <f>IF(Plananalyse!V136=1,VLOOKUP(V$5,Kruistabel!$B$6:$F$9,MATCH($C136,Kruistabel!$C$5:$F$5,0)+1,FALSE)+MIN(Kruistabel!$C$15,IF($D136="Ja",Kruistabel!$C$13,0)+IF(V$6="Ja",Kruistabel!$C$14,0)),"")</f>
        <v>#REF!</v>
      </c>
      <c r="W136" s="326" t="e">
        <f>IF(Plananalyse!W136=1,VLOOKUP(W$5,Kruistabel!$B$6:$F$9,MATCH($C136,Kruistabel!$C$5:$F$5,0)+1,FALSE)+MIN(Kruistabel!$C$15,IF($D136="Ja",Kruistabel!$C$13,0)+IF(W$6="Ja",Kruistabel!$C$14,0)),"")</f>
        <v>#REF!</v>
      </c>
      <c r="X136" s="326" t="e">
        <f>IF(Plananalyse!X136=1,VLOOKUP(X$5,Kruistabel!$B$6:$F$9,MATCH($C136,Kruistabel!$C$5:$F$5,0)+1,FALSE)+MIN(Kruistabel!$C$15,IF($D136="Ja",Kruistabel!$C$13,0)+IF(X$6="Ja",Kruistabel!$C$14,0)),"")</f>
        <v>#REF!</v>
      </c>
      <c r="Y136" s="326" t="e">
        <f>IF(Plananalyse!Y136=1,VLOOKUP(Y$5,Kruistabel!$B$6:$F$9,MATCH($C136,Kruistabel!$C$5:$F$5,0)+1,FALSE)+MIN(Kruistabel!$C$15,IF($D136="Ja",Kruistabel!$C$13,0)+IF(Y$6="Ja",Kruistabel!$C$14,0)),"")</f>
        <v>#REF!</v>
      </c>
      <c r="Z136" s="326" t="e">
        <f>IF(Plananalyse!Z136=1,VLOOKUP(Z$5,Kruistabel!$B$6:$F$9,MATCH($C136,Kruistabel!$C$5:$F$5,0)+1,FALSE)+MIN(Kruistabel!$C$15,IF($D136="Ja",Kruistabel!$C$13,0)+IF(Z$6="Ja",Kruistabel!$C$14,0)),"")</f>
        <v>#REF!</v>
      </c>
      <c r="AA136" s="326" t="e">
        <f>IF(Plananalyse!AA136=1,VLOOKUP(AA$5,Kruistabel!$B$6:$F$9,MATCH($C136,Kruistabel!$C$5:$F$5,0)+1,FALSE)+MIN(Kruistabel!$C$15,IF($D136="Ja",Kruistabel!$C$13,0)+IF(AA$6="Ja",Kruistabel!$C$14,0)),"")</f>
        <v>#REF!</v>
      </c>
      <c r="AB136" s="326" t="e">
        <f>IF(Plananalyse!AB136=1,VLOOKUP(AB$5,Kruistabel!$B$6:$F$9,MATCH($C136,Kruistabel!$C$5:$F$5,0)+1,FALSE)+MIN(Kruistabel!$C$15,IF($D136="Ja",Kruistabel!$C$13,0)+IF(AB$6="Ja",Kruistabel!$C$14,0)),"")</f>
        <v>#REF!</v>
      </c>
      <c r="AC136" s="326" t="e">
        <f>IF(Plananalyse!AC136=1,VLOOKUP(AC$5,Kruistabel!$B$6:$F$9,MATCH($C136,Kruistabel!$C$5:$F$5,0)+1,FALSE)+MIN(Kruistabel!$C$15,IF($D136="Ja",Kruistabel!$C$13,0)+IF(AC$6="Ja",Kruistabel!$C$14,0)),"")</f>
        <v>#REF!</v>
      </c>
      <c r="AD136" s="326" t="e">
        <f>IF(Plananalyse!AD136=1,VLOOKUP(AD$5,Kruistabel!$B$6:$F$9,MATCH($C136,Kruistabel!$C$5:$F$5,0)+1,FALSE)+MIN(Kruistabel!$C$15,IF($D136="Ja",Kruistabel!$C$13,0)+IF(AD$6="Ja",Kruistabel!$C$14,0)),"")</f>
        <v>#REF!</v>
      </c>
      <c r="AE136" s="326" t="e">
        <f>IF(Plananalyse!AE136=1,VLOOKUP(AE$5,Kruistabel!$B$6:$F$9,MATCH($C136,Kruistabel!$C$5:$F$5,0)+1,FALSE)+MIN(Kruistabel!$C$15,IF($D136="Ja",Kruistabel!$C$13,0)+IF(AE$6="Ja",Kruistabel!$C$14,0)),"")</f>
        <v>#REF!</v>
      </c>
      <c r="AF136" s="326" t="e">
        <f>IF(Plananalyse!AF136=1,VLOOKUP(AF$5,Kruistabel!$B$6:$F$9,MATCH($C136,Kruistabel!$C$5:$F$5,0)+1,FALSE)+MIN(Kruistabel!$C$15,IF($D136="Ja",Kruistabel!$C$13,0)+IF(AF$6="Ja",Kruistabel!$C$14,0)),"")</f>
        <v>#REF!</v>
      </c>
      <c r="AG136" s="326" t="e">
        <f>IF(Plananalyse!AG136=1,VLOOKUP(AG$5,Kruistabel!$B$6:$F$9,MATCH($C136,Kruistabel!$C$5:$F$5,0)+1,FALSE)+MIN(Kruistabel!$C$15,IF($D136="Ja",Kruistabel!$C$13,0)+IF(AG$6="Ja",Kruistabel!$C$14,0)),"")</f>
        <v>#REF!</v>
      </c>
      <c r="AH136" s="326" t="e">
        <f>IF(Plananalyse!AH136=1,VLOOKUP(AH$5,Kruistabel!$B$6:$F$9,MATCH($C136,Kruistabel!$C$5:$F$5,0)+1,FALSE)+MIN(Kruistabel!$C$15,IF($D136="Ja",Kruistabel!$C$13,0)+IF(AH$6="Ja",Kruistabel!$C$14,0)),"")</f>
        <v>#REF!</v>
      </c>
      <c r="AI136" s="326" t="e">
        <f>IF(Plananalyse!AI136=1,VLOOKUP(AI$5,Kruistabel!$B$6:$F$9,MATCH($C136,Kruistabel!$C$5:$F$5,0)+1,FALSE)+MIN(Kruistabel!$C$15,IF($D136="Ja",Kruistabel!$C$13,0)+IF(AI$6="Ja",Kruistabel!$C$14,0)),"")</f>
        <v>#REF!</v>
      </c>
      <c r="AJ136" s="326" t="e">
        <f>IF(Plananalyse!AJ136=1,VLOOKUP(AJ$5,Kruistabel!$B$6:$F$9,MATCH($C136,Kruistabel!$C$5:$F$5,0)+1,FALSE)+MIN(Kruistabel!$C$15,IF($D136="Ja",Kruistabel!$C$13,0)+IF(AJ$6="Ja",Kruistabel!$C$14,0)),"")</f>
        <v>#REF!</v>
      </c>
      <c r="AK136" s="326" t="e">
        <f>IF(Plananalyse!AK136=1,VLOOKUP(AK$5,Kruistabel!$B$6:$F$9,MATCH($C136,Kruistabel!$C$5:$F$5,0)+1,FALSE)+MIN(Kruistabel!$C$15,IF($D136="Ja",Kruistabel!$C$13,0)+IF(AK$6="Ja",Kruistabel!$C$14,0)),"")</f>
        <v>#REF!</v>
      </c>
      <c r="AL136" s="326" t="e">
        <f>IF(Plananalyse!AL136=1,VLOOKUP(AL$5,Kruistabel!$B$6:$F$9,MATCH($C136,Kruistabel!$C$5:$F$5,0)+1,FALSE)+MIN(Kruistabel!$C$15,IF($D136="Ja",Kruistabel!$C$13,0)+IF(AL$6="Ja",Kruistabel!$C$14,0)),"")</f>
        <v>#REF!</v>
      </c>
      <c r="AM136" s="326" t="e">
        <f>IF(Plananalyse!AM136=1,VLOOKUP(AM$5,Kruistabel!$B$6:$F$9,MATCH($C136,Kruistabel!$C$5:$F$5,0)+1,FALSE)+MIN(Kruistabel!$C$15,IF($D136="Ja",Kruistabel!$C$13,0)+IF(AM$6="Ja",Kruistabel!$C$14,0)),"")</f>
        <v>#REF!</v>
      </c>
      <c r="AN136" s="327"/>
      <c r="AO136" s="326" t="e">
        <f>IF(Plananalyse!AO136=1,VLOOKUP(AO$5,Kruistabel!$B$6:$F$9,MATCH($C136,Kruistabel!$C$5:$F$5,0)+1,FALSE)+MIN(Kruistabel!$C$15,IF($D136="Ja",Kruistabel!$C$13,0)+IF(AO$6="Ja",Kruistabel!$C$14,0)),"")</f>
        <v>#REF!</v>
      </c>
      <c r="AP136" s="326" t="e">
        <f>IF(Plananalyse!AP136=1,VLOOKUP(AP$5,Kruistabel!$B$6:$F$9,MATCH($C136,Kruistabel!$C$5:$F$5,0)+1,FALSE)+MIN(Kruistabel!$C$15,IF($D136="Ja",Kruistabel!$C$13,0)+IF(AP$6="Ja",Kruistabel!$C$14,0)),"")</f>
        <v>#REF!</v>
      </c>
      <c r="AQ136" s="326" t="e">
        <f>IF(Plananalyse!AQ136=1,VLOOKUP(AQ$5,Kruistabel!$B$6:$F$9,MATCH($C136,Kruistabel!$C$5:$F$5,0)+1,FALSE)+MIN(Kruistabel!$C$15,IF($D136="Ja",Kruistabel!$C$13,0)+IF(AQ$6="Ja",Kruistabel!$C$14,0)),"")</f>
        <v>#REF!</v>
      </c>
      <c r="AR136" s="326" t="e">
        <f>IF(Plananalyse!AR136=1,VLOOKUP(AR$5,Kruistabel!$B$6:$F$9,MATCH($C136,Kruistabel!$C$5:$F$5,0)+1,FALSE)+MIN(Kruistabel!$C$15,IF($D136="Ja",Kruistabel!$C$13,0)+IF(AR$6="Ja",Kruistabel!$C$14,0)),"")</f>
        <v>#REF!</v>
      </c>
      <c r="AS136" s="326" t="e">
        <f>IF(Plananalyse!AS136=1,VLOOKUP(AS$5,Kruistabel!$B$6:$F$9,MATCH($C136,Kruistabel!$C$5:$F$5,0)+1,FALSE)+MIN(Kruistabel!$C$15,IF($D136="Ja",Kruistabel!$C$13,0)+IF(AS$6="Ja",Kruistabel!$C$14,0)),"")</f>
        <v>#REF!</v>
      </c>
      <c r="AT136" s="326" t="e">
        <f>IF(Plananalyse!AT136=1,VLOOKUP(AT$5,Kruistabel!$B$6:$F$9,MATCH($C136,Kruistabel!$C$5:$F$5,0)+1,FALSE)+MIN(Kruistabel!$C$15,IF($D136="Ja",Kruistabel!$C$13,0)+IF(AT$6="Ja",Kruistabel!$C$14,0)),"")</f>
        <v>#REF!</v>
      </c>
      <c r="AU136" s="326" t="e">
        <f>IF(Plananalyse!AU136=1,VLOOKUP(AU$5,Kruistabel!$B$6:$F$9,MATCH($C136,Kruistabel!$C$5:$F$5,0)+1,FALSE)+MIN(Kruistabel!$C$15,IF($D136="Ja",Kruistabel!$C$13,0)+IF(AU$6="Ja",Kruistabel!$C$14,0)),"")</f>
        <v>#REF!</v>
      </c>
      <c r="AV136" s="326" t="e">
        <f>IF(Plananalyse!AV136=1,VLOOKUP(AV$5,Kruistabel!$B$6:$F$9,MATCH($C136,Kruistabel!$C$5:$F$5,0)+1,FALSE)+MIN(Kruistabel!$C$15,IF($D136="Ja",Kruistabel!$C$13,0)+IF(AV$6="Ja",Kruistabel!$C$14,0)),"")</f>
        <v>#REF!</v>
      </c>
      <c r="AW136" s="326" t="e">
        <f>IF(Plananalyse!AW136=1,VLOOKUP(AW$5,Kruistabel!$B$6:$F$9,MATCH($C136,Kruistabel!$C$5:$F$5,0)+1,FALSE)+MIN(Kruistabel!$C$15,IF($D136="Ja",Kruistabel!$C$13,0)+IF(AW$6="Ja",Kruistabel!$C$14,0)),"")</f>
        <v>#REF!</v>
      </c>
      <c r="AX136" s="326" t="e">
        <f>IF(Plananalyse!AX136=1,VLOOKUP(AX$5,Kruistabel!$B$6:$F$9,MATCH($C136,Kruistabel!$C$5:$F$5,0)+1,FALSE)+MIN(Kruistabel!$C$15,IF($D136="Ja",Kruistabel!$C$13,0)+IF(AX$6="Ja",Kruistabel!$C$14,0)),"")</f>
        <v>#REF!</v>
      </c>
      <c r="AY136" s="327"/>
      <c r="AZ136" s="326" t="e">
        <f>IF(Plananalyse!AZ136=1,VLOOKUP(AZ$5,Kruistabel!$B$6:$F$9,MATCH($C136,Kruistabel!$C$5:$F$5,0)+1,FALSE)+MIN(Kruistabel!$C$15,IF($D136="Ja",Kruistabel!$C$13,0)+IF(AZ$6="Ja",Kruistabel!$C$14,0)),"")</f>
        <v>#REF!</v>
      </c>
      <c r="BA136" s="326" t="e">
        <f>IF(Plananalyse!BA136=1,VLOOKUP(BA$5,Kruistabel!$B$6:$F$9,MATCH($C136,Kruistabel!$C$5:$F$5,0)+1,FALSE)+MIN(Kruistabel!$C$15,IF($D136="Ja",Kruistabel!$C$13,0)+IF(BA$6="Ja",Kruistabel!$C$14,0)),"")</f>
        <v>#REF!</v>
      </c>
      <c r="BB136" s="326" t="e">
        <f>IF(Plananalyse!BB136=1,VLOOKUP(BB$5,Kruistabel!$B$6:$F$9,MATCH($C136,Kruistabel!$C$5:$F$5,0)+1,FALSE)+MIN(Kruistabel!$C$15,IF($D136="Ja",Kruistabel!$C$13,0)+IF(BB$6="Ja",Kruistabel!$C$14,0)),"")</f>
        <v>#REF!</v>
      </c>
      <c r="BC136" s="326" t="e">
        <f>IF(Plananalyse!BC136=1,VLOOKUP(BC$5,Kruistabel!$B$6:$F$9,MATCH($C136,Kruistabel!$C$5:$F$5,0)+1,FALSE)+MIN(Kruistabel!$C$15,IF($D136="Ja",Kruistabel!$C$13,0)+IF(BC$6="Ja",Kruistabel!$C$14,0)),"")</f>
        <v>#REF!</v>
      </c>
      <c r="BD136" s="326" t="e">
        <f>IF(Plananalyse!BD136=1,VLOOKUP(BD$5,Kruistabel!$B$6:$F$9,MATCH($C136,Kruistabel!$C$5:$F$5,0)+1,FALSE)+MIN(Kruistabel!$C$15,IF($D136="Ja",Kruistabel!$C$13,0)+IF(BD$6="Ja",Kruistabel!$C$14,0)),"")</f>
        <v>#REF!</v>
      </c>
      <c r="BE136" s="326" t="e">
        <f>IF(Plananalyse!BE136=1,VLOOKUP(BE$5,Kruistabel!$B$6:$F$9,MATCH($C136,Kruistabel!$C$5:$F$5,0)+1,FALSE)+MIN(Kruistabel!$C$15,IF($D136="Ja",Kruistabel!$C$13,0)+IF(BE$6="Ja",Kruistabel!$C$14,0)),"")</f>
        <v>#REF!</v>
      </c>
      <c r="BF136" s="326" t="e">
        <f>IF(Plananalyse!BF136=1,VLOOKUP(BF$5,Kruistabel!$B$6:$F$9,MATCH($C136,Kruistabel!$C$5:$F$5,0)+1,FALSE)+MIN(Kruistabel!$C$15,IF($D136="Ja",Kruistabel!$C$13,0)+IF(BF$6="Ja",Kruistabel!$C$14,0)),"")</f>
        <v>#REF!</v>
      </c>
      <c r="BG136" s="326" t="e">
        <f>IF(Plananalyse!BG136=1,VLOOKUP(BG$5,Kruistabel!$B$6:$F$9,MATCH($C136,Kruistabel!$C$5:$F$5,0)+1,FALSE)+MIN(Kruistabel!$C$15,IF($D136="Ja",Kruistabel!$C$13,0)+IF(BG$6="Ja",Kruistabel!$C$14,0)),"")</f>
        <v>#REF!</v>
      </c>
      <c r="BH136" s="326" t="e">
        <f>IF(Plananalyse!BH136=1,VLOOKUP(BH$5,Kruistabel!$B$6:$F$9,MATCH($C136,Kruistabel!$C$5:$F$5,0)+1,FALSE)+MIN(Kruistabel!$C$15,IF($D136="Ja",Kruistabel!$C$13,0)+IF(BH$6="Ja",Kruistabel!$C$14,0)),"")</f>
        <v>#REF!</v>
      </c>
      <c r="BI136" s="327"/>
      <c r="BJ136" s="326" t="e">
        <f>IF(Plananalyse!BJ136=1,VLOOKUP(BJ$5,Kruistabel!$B$6:$F$9,MATCH($C136,Kruistabel!$C$5:$F$5,0)+1,FALSE)+MIN(Kruistabel!$C$15,IF($D136="Ja",Kruistabel!$C$13,0)+IF(BJ$6="Ja",Kruistabel!$C$14,0)),"")</f>
        <v>#REF!</v>
      </c>
      <c r="BK136" s="326" t="e">
        <f>IF(Plananalyse!BK136=1,VLOOKUP(BK$5,Kruistabel!$B$6:$F$9,MATCH($C136,Kruistabel!$C$5:$F$5,0)+1,FALSE)+MIN(Kruistabel!$C$15,IF($D136="Ja",Kruistabel!$C$13,0)+IF(BK$6="Ja",Kruistabel!$C$14,0)),"")</f>
        <v>#REF!</v>
      </c>
      <c r="BL136" s="326" t="e">
        <f>IF(Plananalyse!BL136=1,VLOOKUP(BL$5,Kruistabel!$B$6:$F$9,MATCH($C136,Kruistabel!$C$5:$F$5,0)+1,FALSE)+MIN(Kruistabel!$C$15,IF($D136="Ja",Kruistabel!$C$13,0)+IF(BL$6="Ja",Kruistabel!$C$14,0)),"")</f>
        <v>#REF!</v>
      </c>
      <c r="BM136" s="326" t="e">
        <f>IF(Plananalyse!BM136=1,VLOOKUP(BM$5,Kruistabel!$B$6:$F$9,MATCH($C136,Kruistabel!$C$5:$F$5,0)+1,FALSE)+MIN(Kruistabel!$C$15,IF($D136="Ja",Kruistabel!$C$13,0)+IF(BM$6="Ja",Kruistabel!$C$14,0)),"")</f>
        <v>#REF!</v>
      </c>
      <c r="BN136" s="326" t="e">
        <f>IF(Plananalyse!BN136=1,VLOOKUP(BN$5,Kruistabel!$B$6:$F$9,MATCH($C136,Kruistabel!$C$5:$F$5,0)+1,FALSE)+MIN(Kruistabel!$C$15,IF($D136="Ja",Kruistabel!$C$13,0)+IF(BN$6="Ja",Kruistabel!$C$14,0)),"")</f>
        <v>#REF!</v>
      </c>
      <c r="BO136" s="326" t="e">
        <f>IF(Plananalyse!BO136=1,VLOOKUP(BO$5,Kruistabel!$B$6:$F$9,MATCH($C136,Kruistabel!$C$5:$F$5,0)+1,FALSE)+MIN(Kruistabel!$C$15,IF($D136="Ja",Kruistabel!$C$13,0)+IF(BO$6="Ja",Kruistabel!$C$14,0)),"")</f>
        <v>#REF!</v>
      </c>
      <c r="BP136" s="326" t="e">
        <f>IF(Plananalyse!BP136=1,VLOOKUP(BP$5,Kruistabel!$B$6:$F$9,MATCH($C136,Kruistabel!$C$5:$F$5,0)+1,FALSE)+MIN(Kruistabel!$C$15,IF($D136="Ja",Kruistabel!$C$13,0)+IF(BP$6="Ja",Kruistabel!$C$14,0)),"")</f>
        <v>#REF!</v>
      </c>
      <c r="BQ136" s="326" t="e">
        <f>IF(Plananalyse!BQ136=1,VLOOKUP(BQ$5,Kruistabel!$B$6:$F$9,MATCH($C136,Kruistabel!$C$5:$F$5,0)+1,FALSE)+MIN(Kruistabel!$C$15,IF($D136="Ja",Kruistabel!$C$13,0)+IF(BQ$6="Ja",Kruistabel!$C$14,0)),"")</f>
        <v>#REF!</v>
      </c>
      <c r="BR136" s="326" t="e">
        <f>IF(Plananalyse!BR136=1,VLOOKUP(BR$5,Kruistabel!$B$6:$F$9,MATCH($C136,Kruistabel!$C$5:$F$5,0)+1,FALSE)+MIN(Kruistabel!$C$15,IF($D136="Ja",Kruistabel!$C$13,0)+IF(BR$6="Ja",Kruistabel!$C$14,0)),"")</f>
        <v>#REF!</v>
      </c>
      <c r="BS136" s="326" t="e">
        <f>IF(Plananalyse!BS136=1,VLOOKUP(BS$5,Kruistabel!$B$6:$F$9,MATCH($C136,Kruistabel!$C$5:$F$5,0)+1,FALSE)+MIN(Kruistabel!$C$15,IF($D136="Ja",Kruistabel!$C$13,0)+IF(BS$6="Ja",Kruistabel!$C$14,0)),"")</f>
        <v>#REF!</v>
      </c>
      <c r="BT136" s="65"/>
      <c r="BU136" s="231" t="e">
        <f>IF(Plananalyse!BU136=1,VLOOKUP(BU$5,Kruistabel!$B$6:$F$9,MATCH($C136,Kruistabel!$C$5:$F$5,0)+1,FALSE)+MIN(Kruistabel!$C$15,IF($D136="Ja",Kruistabel!$C$13,0)+IF(BU$6="Ja",Kruistabel!$C$14,0)),"")</f>
        <v>#REF!</v>
      </c>
      <c r="BV136" s="326" t="e">
        <f>IF(Plananalyse!BV136=1,VLOOKUP(BV$5,Kruistabel!$B$6:$F$9,MATCH($C136,Kruistabel!$C$5:$F$5,0)+1,FALSE)+MIN(Kruistabel!$C$15,IF($D136="Ja",Kruistabel!$C$13,0)+IF(BV$6="Ja",Kruistabel!$C$14,0)),"")</f>
        <v>#REF!</v>
      </c>
      <c r="BW136" s="326" t="e">
        <f>IF(Plananalyse!BW136=1,VLOOKUP(BW$5,Kruistabel!$B$6:$F$9,MATCH($C136,Kruistabel!$C$5:$F$5,0)+1,FALSE)+MIN(Kruistabel!$C$15,IF($D136="Ja",Kruistabel!$C$13,0)+IF(BW$6="Ja",Kruistabel!$C$14,0)),"")</f>
        <v>#REF!</v>
      </c>
      <c r="BX136" s="326" t="e">
        <f>IF(Plananalyse!BX136=1,VLOOKUP(BX$5,Kruistabel!$B$6:$F$9,MATCH($C136,Kruistabel!$C$5:$F$5,0)+1,FALSE)+MIN(Kruistabel!$C$15,IF($D136="Ja",Kruistabel!$C$13,0)+IF(BX$6="Ja",Kruistabel!$C$14,0)),"")</f>
        <v>#REF!</v>
      </c>
      <c r="BY136" s="327"/>
      <c r="BZ136" s="326" t="e">
        <f>IF(Plananalyse!BZ136=1,VLOOKUP(BZ$5,Kruistabel!$B$6:$F$9,MATCH($C136,Kruistabel!$C$5:$F$5,0)+1,FALSE)+MIN(Kruistabel!$C$15,IF($D136="Ja",Kruistabel!$C$13,0)+IF(BZ$6="Ja",Kruistabel!$C$14,0)),"")</f>
        <v>#REF!</v>
      </c>
      <c r="CA136" s="326" t="e">
        <f>IF(Plananalyse!CA136=1,VLOOKUP(CA$5,Kruistabel!$B$6:$F$9,MATCH($C136,Kruistabel!$C$5:$F$5,0)+1,FALSE)+MIN(Kruistabel!$C$15,IF($D136="Ja",Kruistabel!$C$13,0)+IF(CA$6="Ja",Kruistabel!$C$14,0)),"")</f>
        <v>#REF!</v>
      </c>
      <c r="CB136" s="326" t="e">
        <f>IF(Plananalyse!CB136=1,VLOOKUP(CB$5,Kruistabel!$B$6:$F$9,MATCH($C136,Kruistabel!$C$5:$F$5,0)+1,FALSE)+MIN(Kruistabel!$C$15,IF($D136="Ja",Kruistabel!$C$13,0)+IF(CB$6="Ja",Kruistabel!$C$14,0)),"")</f>
        <v>#REF!</v>
      </c>
      <c r="CC136" s="326" t="e">
        <f>IF(Plananalyse!CC136=1,VLOOKUP(CC$5,Kruistabel!$B$6:$F$9,MATCH($C136,Kruistabel!$C$5:$F$5,0)+1,FALSE)+MIN(Kruistabel!$C$15,IF($D136="Ja",Kruistabel!$C$13,0)+IF(CC$6="Ja",Kruistabel!$C$14,0)),"")</f>
        <v>#REF!</v>
      </c>
      <c r="CD136" s="326" t="e">
        <f>IF(Plananalyse!CD136=1,VLOOKUP(CD$5,Kruistabel!$B$6:$F$9,MATCH($C136,Kruistabel!$C$5:$F$5,0)+1,FALSE)+MIN(Kruistabel!$C$15,IF($D136="Ja",Kruistabel!$C$13,0)+IF(CD$6="Ja",Kruistabel!$C$14,0)),"")</f>
        <v>#REF!</v>
      </c>
      <c r="CE136" s="326" t="e">
        <f>IF(Plananalyse!CE136=1,VLOOKUP(CE$5,Kruistabel!$B$6:$F$9,MATCH($C136,Kruistabel!$C$5:$F$5,0)+1,FALSE)+MIN(Kruistabel!$C$15,IF($D136="Ja",Kruistabel!$C$13,0)+IF(CE$6="Ja",Kruistabel!$C$14,0)),"")</f>
        <v>#REF!</v>
      </c>
      <c r="CF136" s="326" t="e">
        <f>IF(Plananalyse!CF136=1,VLOOKUP(CF$5,Kruistabel!$B$6:$F$9,MATCH($C136,Kruistabel!$C$5:$F$5,0)+1,FALSE)+MIN(Kruistabel!$C$15,IF($D136="Ja",Kruistabel!$C$13,0)+IF(CF$6="Ja",Kruistabel!$C$14,0)),"")</f>
        <v>#REF!</v>
      </c>
      <c r="CG136" s="326" t="e">
        <f>IF(Plananalyse!CG136=1,VLOOKUP(CG$5,Kruistabel!$B$6:$F$9,MATCH($C136,Kruistabel!$C$5:$F$5,0)+1,FALSE)+MIN(Kruistabel!$C$15,IF($D136="Ja",Kruistabel!$C$13,0)+IF(CG$6="Ja",Kruistabel!$C$14,0)),"")</f>
        <v>#REF!</v>
      </c>
      <c r="CH136" s="326" t="e">
        <f>IF(Plananalyse!CH136=1,VLOOKUP(CH$5,Kruistabel!$B$6:$F$9,MATCH($C136,Kruistabel!$C$5:$F$5,0)+1,FALSE)+MIN(Kruistabel!$C$15,IF($D136="Ja",Kruistabel!$C$13,0)+IF(CH$6="Ja",Kruistabel!$C$14,0)),"")</f>
        <v>#REF!</v>
      </c>
      <c r="CI136" s="65"/>
      <c r="CJ136" s="326" t="e">
        <f>IF(Plananalyse!CJ136=1,VLOOKUP(CJ$5,Kruistabel!$B$6:$F$9,MATCH($C136,Kruistabel!$C$5:$F$5,0)+1,FALSE)+MIN(Kruistabel!$C$15,IF($D136="Ja",Kruistabel!$C$13,0)+IF(CJ$6="Ja",Kruistabel!$C$14,0)),"")</f>
        <v>#REF!</v>
      </c>
      <c r="CK136" s="326" t="e">
        <f>IF(Plananalyse!CK136=1,VLOOKUP(CK$5,Kruistabel!$B$6:$F$9,MATCH($C136,Kruistabel!$C$5:$F$5,0)+1,FALSE)+MIN(Kruistabel!$C$15,IF($D136="Ja",Kruistabel!$C$13,0)+IF(CK$6="Ja",Kruistabel!$C$14,0)),"")</f>
        <v>#REF!</v>
      </c>
      <c r="CL136" s="326" t="e">
        <f>IF(Plananalyse!CL136=1,VLOOKUP(CL$5,Kruistabel!$B$6:$F$9,MATCH($C136,Kruistabel!$C$5:$F$5,0)+1,FALSE)+MIN(Kruistabel!$C$15,IF($D136="Ja",Kruistabel!$C$13,0)+IF(CL$6="Ja",Kruistabel!$C$14,0)),"")</f>
        <v>#REF!</v>
      </c>
      <c r="CM136" s="326" t="e">
        <f>IF(Plananalyse!CM136=1,VLOOKUP(CM$5,Kruistabel!$B$6:$F$9,MATCH($C136,Kruistabel!$C$5:$F$5,0)+1,FALSE)+MIN(Kruistabel!$C$15,IF($D136="Ja",Kruistabel!$C$13,0)+IF(CM$6="Ja",Kruistabel!$C$14,0)),"")</f>
        <v>#REF!</v>
      </c>
      <c r="CN136" s="326" t="e">
        <f>IF(Plananalyse!CN136=1,VLOOKUP(CN$5,Kruistabel!$B$6:$F$9,MATCH($C136,Kruistabel!$C$5:$F$5,0)+1,FALSE)+MIN(Kruistabel!$C$15,IF($D136="Ja",Kruistabel!$C$13,0)+IF(CN$6="Ja",Kruistabel!$C$14,0)),"")</f>
        <v>#REF!</v>
      </c>
      <c r="CO136" s="326" t="e">
        <f>IF(Plananalyse!CO136=1,VLOOKUP(CO$5,Kruistabel!$B$6:$F$9,MATCH($C136,Kruistabel!$C$5:$F$5,0)+1,FALSE)+MIN(Kruistabel!$C$15,IF($D136="Ja",Kruistabel!$C$13,0)+IF(CO$6="Ja",Kruistabel!$C$14,0)),"")</f>
        <v>#REF!</v>
      </c>
      <c r="CP136" s="326" t="e">
        <f>IF(Plananalyse!CP136=1,VLOOKUP(CP$5,Kruistabel!$B$6:$F$9,MATCH($C136,Kruistabel!$C$5:$F$5,0)+1,FALSE)+MIN(Kruistabel!$C$15,IF($D136="Ja",Kruistabel!$C$13,0)+IF(CP$6="Ja",Kruistabel!$C$14,0)),"")</f>
        <v>#REF!</v>
      </c>
      <c r="CQ136" s="326" t="e">
        <f>IF(Plananalyse!CQ136=1,VLOOKUP(CQ$5,Kruistabel!$B$6:$F$9,MATCH($C136,Kruistabel!$C$5:$F$5,0)+1,FALSE)+MIN(Kruistabel!$C$15,IF($D136="Ja",Kruistabel!$C$13,0)+IF(CQ$6="Ja",Kruistabel!$C$14,0)),"")</f>
        <v>#REF!</v>
      </c>
      <c r="CR136" s="326" t="e">
        <f>IF(Plananalyse!CR136=1,VLOOKUP(CR$5,Kruistabel!$B$6:$F$9,MATCH($C136,Kruistabel!$C$5:$F$5,0)+1,FALSE)+MIN(Kruistabel!$C$15,IF($D136="Ja",Kruistabel!$C$13,0)+IF(CR$6="Ja",Kruistabel!$C$14,0)),"")</f>
        <v>#REF!</v>
      </c>
      <c r="CS136" s="326" t="e">
        <f>IF(Plananalyse!CS136=1,VLOOKUP(CS$5,Kruistabel!$B$6:$F$9,MATCH($C136,Kruistabel!$C$5:$F$5,0)+1,FALSE)+MIN(Kruistabel!$C$15,IF($D136="Ja",Kruistabel!$C$13,0)+IF(CS$6="Ja",Kruistabel!$C$14,0)),"")</f>
        <v>#REF!</v>
      </c>
      <c r="CT136" s="326" t="e">
        <f>IF(Plananalyse!CT136=1,VLOOKUP(CT$5,Kruistabel!$B$6:$F$9,MATCH($C136,Kruistabel!$C$5:$F$5,0)+1,FALSE)+MIN(Kruistabel!$C$15,IF($D136="Ja",Kruistabel!$C$13,0)+IF(CT$6="Ja",Kruistabel!$C$14,0)),"")</f>
        <v>#REF!</v>
      </c>
      <c r="CU136" s="326" t="e">
        <f>IF(Plananalyse!CU136=1,VLOOKUP(CU$5,Kruistabel!$B$6:$F$9,MATCH($C136,Kruistabel!$C$5:$F$5,0)+1,FALSE)+MIN(Kruistabel!$C$15,IF($D136="Ja",Kruistabel!$C$13,0)+IF(CU$6="Ja",Kruistabel!$C$14,0)),"")</f>
        <v>#REF!</v>
      </c>
      <c r="CV136" s="326" t="e">
        <f>IF(Plananalyse!CV136=1,VLOOKUP(CV$5,Kruistabel!$B$6:$F$9,MATCH($C136,Kruistabel!$C$5:$F$5,0)+1,FALSE)+MIN(Kruistabel!$C$15,IF($D136="Ja",Kruistabel!$C$13,0)+IF(CV$6="Ja",Kruistabel!$C$14,0)),"")</f>
        <v>#REF!</v>
      </c>
      <c r="CW136" s="326" t="e">
        <f>IF(Plananalyse!CW136=1,VLOOKUP(CW$5,Kruistabel!$B$6:$F$9,MATCH($C136,Kruistabel!$C$5:$F$5,0)+1,FALSE)+MIN(Kruistabel!$C$15,IF($D136="Ja",Kruistabel!$C$13,0)+IF(CW$6="Ja",Kruistabel!$C$14,0)),"")</f>
        <v>#REF!</v>
      </c>
      <c r="CX136" s="326" t="e">
        <f>IF(Plananalyse!CX136=1,VLOOKUP(CX$5,Kruistabel!$B$6:$F$9,MATCH($C136,Kruistabel!$C$5:$F$5,0)+1,FALSE)+MIN(Kruistabel!$C$15,IF($D136="Ja",Kruistabel!$C$13,0)+IF(CX$6="Ja",Kruistabel!$C$14,0)),"")</f>
        <v>#REF!</v>
      </c>
      <c r="CY136" s="326" t="e">
        <f>IF(Plananalyse!CY136=1,VLOOKUP(CY$5,Kruistabel!$B$6:$F$9,MATCH($C136,Kruistabel!$C$5:$F$5,0)+1,FALSE)+MIN(Kruistabel!$C$15,IF($D136="Ja",Kruistabel!$C$13,0)+IF(CY$6="Ja",Kruistabel!$C$14,0)),"")</f>
        <v>#REF!</v>
      </c>
      <c r="CZ136" s="326" t="e">
        <f>IF(Plananalyse!CZ136=1,VLOOKUP(CZ$5,Kruistabel!$B$6:$F$9,MATCH($C136,Kruistabel!$C$5:$F$5,0)+1,FALSE)+MIN(Kruistabel!$C$15,IF($D136="Ja",Kruistabel!$C$13,0)+IF(CZ$6="Ja",Kruistabel!$C$14,0)),"")</f>
        <v>#REF!</v>
      </c>
      <c r="DA136" s="326" t="e">
        <f>IF(Plananalyse!DA136=1,VLOOKUP(DA$5,Kruistabel!$B$6:$F$9,MATCH($C136,Kruistabel!$C$5:$F$5,0)+1,FALSE)+MIN(Kruistabel!$C$15,IF($D136="Ja",Kruistabel!$C$13,0)+IF(DA$6="Ja",Kruistabel!$C$14,0)),"")</f>
        <v>#REF!</v>
      </c>
      <c r="DB136" s="326" t="e">
        <f>IF(Plananalyse!DB136=1,VLOOKUP(DB$5,Kruistabel!$B$6:$F$9,MATCH($C136,Kruistabel!$C$5:$F$5,0)+1,FALSE)+MIN(Kruistabel!$C$15,IF($D136="Ja",Kruistabel!$C$13,0)+IF(DB$6="Ja",Kruistabel!$C$14,0)),"")</f>
        <v>#REF!</v>
      </c>
      <c r="DC136" s="326" t="e">
        <f>IF(Plananalyse!DC136=1,VLOOKUP(DC$5,Kruistabel!$B$6:$F$9,MATCH($C136,Kruistabel!$C$5:$F$5,0)+1,FALSE)+MIN(Kruistabel!$C$15,IF($D136="Ja",Kruistabel!$C$13,0)+IF(DC$6="Ja",Kruistabel!$C$14,0)),"")</f>
        <v>#REF!</v>
      </c>
      <c r="DD136" s="327"/>
      <c r="DE136" s="326" t="e">
        <f>IF(Plananalyse!DE136=1,VLOOKUP(DE$5,Kruistabel!$B$6:$F$9,MATCH($C136,Kruistabel!$C$5:$F$5,0)+1,FALSE)+MIN(Kruistabel!$C$15,IF($D136="Ja",Kruistabel!$C$13,0)+IF(DE$6="Ja",Kruistabel!$C$14,0)),"")</f>
        <v>#REF!</v>
      </c>
      <c r="DF136" s="326" t="e">
        <f>IF(Plananalyse!DF136=1,VLOOKUP(DF$5,Kruistabel!$B$6:$F$9,MATCH($C136,Kruistabel!$C$5:$F$5,0)+1,FALSE)+MIN(Kruistabel!$C$15,IF($D136="Ja",Kruistabel!$C$13,0)+IF(DF$6="Ja",Kruistabel!$C$14,0)),"")</f>
        <v>#REF!</v>
      </c>
      <c r="DG136" s="326" t="e">
        <f>IF(Plananalyse!DG136=1,VLOOKUP(DG$5,Kruistabel!$B$6:$F$9,MATCH($C136,Kruistabel!$C$5:$F$5,0)+1,FALSE)+MIN(Kruistabel!$C$15,IF($D136="Ja",Kruistabel!$C$13,0)+IF(DG$6="Ja",Kruistabel!$C$14,0)),"")</f>
        <v>#REF!</v>
      </c>
      <c r="DH136" s="326" t="e">
        <f>IF(Plananalyse!DH136=1,VLOOKUP(DH$5,Kruistabel!$B$6:$F$9,MATCH($C136,Kruistabel!$C$5:$F$5,0)+1,FALSE)+MIN(Kruistabel!$C$15,IF($D136="Ja",Kruistabel!$C$13,0)+IF(DH$6="Ja",Kruistabel!$C$14,0)),"")</f>
        <v>#REF!</v>
      </c>
      <c r="DI136" s="326" t="e">
        <f>IF(Plananalyse!DI136=1,VLOOKUP(DI$5,Kruistabel!$B$6:$F$9,MATCH($C136,Kruistabel!$C$5:$F$5,0)+1,FALSE)+MIN(Kruistabel!$C$15,IF($D136="Ja",Kruistabel!$C$13,0)+IF(DI$6="Ja",Kruistabel!$C$14,0)),"")</f>
        <v>#REF!</v>
      </c>
      <c r="DJ136" s="326" t="e">
        <f>IF(Plananalyse!DJ136=1,VLOOKUP(DJ$5,Kruistabel!$B$6:$F$9,MATCH($C136,Kruistabel!$C$5:$F$5,0)+1,FALSE)+MIN(Kruistabel!$C$15,IF($D136="Ja",Kruistabel!$C$13,0)+IF(DJ$6="Ja",Kruistabel!$C$14,0)),"")</f>
        <v>#REF!</v>
      </c>
      <c r="DK136" s="326" t="e">
        <f>IF(Plananalyse!DK136=1,VLOOKUP(DK$5,Kruistabel!$B$6:$F$9,MATCH($C136,Kruistabel!$C$5:$F$5,0)+1,FALSE)+MIN(Kruistabel!$C$15,IF($D136="Ja",Kruistabel!$C$13,0)+IF(DK$6="Ja",Kruistabel!$C$14,0)),"")</f>
        <v>#REF!</v>
      </c>
      <c r="DL136" s="326" t="e">
        <f>IF(Plananalyse!DL136=1,VLOOKUP(DL$5,Kruistabel!$B$6:$F$9,MATCH($C136,Kruistabel!$C$5:$F$5,0)+1,FALSE)+MIN(Kruistabel!$C$15,IF($D136="Ja",Kruistabel!$C$13,0)+IF(DL$6="Ja",Kruistabel!$C$14,0)),"")</f>
        <v>#REF!</v>
      </c>
      <c r="DM136" s="327"/>
      <c r="DN136" s="326" t="e">
        <f>IF(Plananalyse!DN136=1,VLOOKUP(DN$5,Kruistabel!$B$6:$F$9,MATCH($C136,Kruistabel!$C$5:$F$5,0)+1,FALSE)+MIN(Kruistabel!$C$15,IF($D136="Ja",Kruistabel!$C$13,0)+IF(DN$6="Ja",Kruistabel!$C$14,0)),"")</f>
        <v>#REF!</v>
      </c>
      <c r="DO136" s="326" t="e">
        <f>IF(Plananalyse!DO136=1,VLOOKUP(DO$5,Kruistabel!$B$6:$F$9,MATCH($C136,Kruistabel!$C$5:$F$5,0)+1,FALSE)+MIN(Kruistabel!$C$15,IF($D136="Ja",Kruistabel!$C$13,0)+IF(DO$6="Ja",Kruistabel!$C$14,0)),"")</f>
        <v>#REF!</v>
      </c>
      <c r="DP136" s="326" t="e">
        <f>IF(Plananalyse!DP136=1,VLOOKUP(DP$5,Kruistabel!$B$6:$F$9,MATCH($C136,Kruistabel!$C$5:$F$5,0)+1,FALSE)+MIN(Kruistabel!$C$15,IF($D136="Ja",Kruistabel!$C$13,0)+IF(DP$6="Ja",Kruistabel!$C$14,0)),"")</f>
        <v>#REF!</v>
      </c>
      <c r="DQ136" s="326" t="e">
        <f>IF(Plananalyse!DQ136=1,VLOOKUP(DQ$5,Kruistabel!$B$6:$F$9,MATCH($C136,Kruistabel!$C$5:$F$5,0)+1,FALSE)+MIN(Kruistabel!$C$15,IF($D136="Ja",Kruistabel!$C$13,0)+IF(DQ$6="Ja",Kruistabel!$C$14,0)),"")</f>
        <v>#REF!</v>
      </c>
      <c r="DR136" s="326" t="e">
        <f>IF(Plananalyse!DR136=1,VLOOKUP(DR$5,Kruistabel!$B$6:$F$9,MATCH($C136,Kruistabel!$C$5:$F$5,0)+1,FALSE)+MIN(Kruistabel!$C$15,IF($D136="Ja",Kruistabel!$C$13,0)+IF(DR$6="Ja",Kruistabel!$C$14,0)),"")</f>
        <v>#REF!</v>
      </c>
      <c r="DS136" s="326" t="e">
        <f>IF(Plananalyse!DS136=1,VLOOKUP(DS$5,Kruistabel!$B$6:$F$9,MATCH($C136,Kruistabel!$C$5:$F$5,0)+1,FALSE)+MIN(Kruistabel!$C$15,IF($D136="Ja",Kruistabel!$C$13,0)+IF(DS$6="Ja",Kruistabel!$C$14,0)),"")</f>
        <v>#REF!</v>
      </c>
      <c r="DT136" s="326" t="e">
        <f>IF(Plananalyse!DT136=1,VLOOKUP(DT$5,Kruistabel!$B$6:$F$9,MATCH($C136,Kruistabel!$C$5:$F$5,0)+1,FALSE)+MIN(Kruistabel!$C$15,IF($D136="Ja",Kruistabel!$C$13,0)+IF(DT$6="Ja",Kruistabel!$C$14,0)),"")</f>
        <v>#REF!</v>
      </c>
      <c r="DU136" s="326" t="e">
        <f>IF(Plananalyse!DU136=1,VLOOKUP(DU$5,Kruistabel!$B$6:$F$9,MATCH($C136,Kruistabel!$C$5:$F$5,0)+1,FALSE)+MIN(Kruistabel!$C$15,IF($D136="Ja",Kruistabel!$C$13,0)+IF(DU$6="Ja",Kruistabel!$C$14,0)),"")</f>
        <v>#REF!</v>
      </c>
      <c r="DV136" s="326" t="e">
        <f>IF(Plananalyse!DV136=1,VLOOKUP(DV$5,Kruistabel!$B$6:$F$9,MATCH($C136,Kruistabel!$C$5:$F$5,0)+1,FALSE)+MIN(Kruistabel!$C$15,IF($D136="Ja",Kruistabel!$C$13,0)+IF(DV$6="Ja",Kruistabel!$C$14,0)),"")</f>
        <v>#REF!</v>
      </c>
      <c r="DW136" s="326" t="e">
        <f>IF(Plananalyse!DW136=1,VLOOKUP(DW$5,Kruistabel!$B$6:$F$9,MATCH($C136,Kruistabel!$C$5:$F$5,0)+1,FALSE)+MIN(Kruistabel!$C$15,IF($D136="Ja",Kruistabel!$C$13,0)+IF(DW$6="Ja",Kruistabel!$C$14,0)),"")</f>
        <v>#REF!</v>
      </c>
      <c r="DX136" s="326" t="e">
        <f ca="1">IF(Plananalyse!DX136=1,VLOOKUP(DX$5,Kruistabel!$B$6:$F$9,MATCH($C136,Kruistabel!$C$5:$F$5,0)+1,FALSE)+MIN(Kruistabel!$C$15,IF($D136="Ja",Kruistabel!$C$13,0)+IF(DX$6="Ja",Kruistabel!$C$14,0)),"")</f>
        <v>#REF!</v>
      </c>
      <c r="DY136" s="327"/>
      <c r="DZ136" s="326" t="e">
        <f ca="1">IF(Plananalyse!DZ136=1,VLOOKUP(DZ$5,Kruistabel!$B$6:$F$9,MATCH($C136,Kruistabel!$C$5:$F$5,0)+1,FALSE)+MIN(Kruistabel!$C$15,IF($D136="Ja",Kruistabel!$C$13,0)+IF(DZ$6="Ja",Kruistabel!$C$14,0)),"")</f>
        <v>#REF!</v>
      </c>
      <c r="EA136" s="326" t="e">
        <f ca="1">IF(Plananalyse!EA136=1,VLOOKUP(EA$5,Kruistabel!$B$6:$F$9,MATCH($C136,Kruistabel!$C$5:$F$5,0)+1,FALSE)+MIN(Kruistabel!$C$15,IF($D136="Ja",Kruistabel!$C$13,0)+IF(EA$6="Ja",Kruistabel!$C$14,0)),"")</f>
        <v>#REF!</v>
      </c>
      <c r="EB136" s="326" t="e">
        <f ca="1">IF(Plananalyse!EB136=1,VLOOKUP(EB$5,Kruistabel!$B$6:$F$9,MATCH($C136,Kruistabel!$C$5:$F$5,0)+1,FALSE)+MIN(Kruistabel!$C$15,IF($D136="Ja",Kruistabel!$C$13,0)+IF(EB$6="Ja",Kruistabel!$C$14,0)),"")</f>
        <v>#REF!</v>
      </c>
      <c r="EC136" s="326" t="e">
        <f ca="1">IF(Plananalyse!EC136=1,VLOOKUP(EC$5,Kruistabel!$B$6:$F$9,MATCH($C136,Kruistabel!$C$5:$F$5,0)+1,FALSE)+MIN(Kruistabel!$C$15,IF($D136="Ja",Kruistabel!$C$13,0)+IF(EC$6="Ja",Kruistabel!$C$14,0)),"")</f>
        <v>#REF!</v>
      </c>
      <c r="ED136" s="327"/>
      <c r="EE136" s="326" t="e">
        <f ca="1">IF(Plananalyse!EE136=1,VLOOKUP(EE$5,Kruistabel!$B$6:$F$9,MATCH($C136,Kruistabel!$C$5:$F$5,0)+1,FALSE)+MIN(Kruistabel!$C$15,IF($D136="Ja",Kruistabel!$C$13,0)+IF(EE$6="Ja",Kruistabel!$C$14,0)),"")</f>
        <v>#REF!</v>
      </c>
      <c r="EF136" s="326" t="e">
        <f ca="1">IF(Plananalyse!EF136=1,VLOOKUP(EF$5,Kruistabel!$B$6:$F$9,MATCH($C136,Kruistabel!$C$5:$F$5,0)+1,FALSE)+MIN(Kruistabel!$C$15,IF($D136="Ja",Kruistabel!$C$13,0)+IF(EF$6="Ja",Kruistabel!$C$14,0)),"")</f>
        <v>#REF!</v>
      </c>
      <c r="EG136" s="326" t="e">
        <f ca="1">IF(Plananalyse!EG136=1,VLOOKUP(EG$5,Kruistabel!$B$6:$F$9,MATCH($C136,Kruistabel!$C$5:$F$5,0)+1,FALSE)+MIN(Kruistabel!$C$15,IF($D136="Ja",Kruistabel!$C$13,0)+IF(EG$6="Ja",Kruistabel!$C$14,0)),"")</f>
        <v>#REF!</v>
      </c>
      <c r="EH136" s="326" t="e">
        <f ca="1">IF(Plananalyse!EH136=1,VLOOKUP(EH$5,Kruistabel!$B$6:$F$9,MATCH($C136,Kruistabel!$C$5:$F$5,0)+1,FALSE)+MIN(Kruistabel!$C$15,IF($D136="Ja",Kruistabel!$C$13,0)+IF(EH$6="Ja",Kruistabel!$C$14,0)),"")</f>
        <v>#REF!</v>
      </c>
      <c r="EI136" s="326" t="e">
        <f ca="1">IF(Plananalyse!EI136=1,VLOOKUP(EI$5,Kruistabel!$B$6:$F$9,MATCH($C136,Kruistabel!$C$5:$F$5,0)+1,FALSE)+MIN(Kruistabel!$C$15,IF($D136="Ja",Kruistabel!$C$13,0)+IF(EI$6="Ja",Kruistabel!$C$14,0)),"")</f>
        <v>#REF!</v>
      </c>
      <c r="EJ136" s="331" t="str">
        <f>IF(Plananalyse!EJ136=1,VLOOKUP(EJ$5,Kruistabel!$B$6:$F$9,MATCH($C136,Kruistabel!$C$5:$F$5,0)+1,FALSE)+MIN(Kruistabel!$C$15,IF($D136="Ja",Kruistabel!$C$13,0)+IF(EJ$6="Ja",Kruistabel!$C$14,0)),"")</f>
        <v/>
      </c>
      <c r="EK136" s="164"/>
      <c r="EL136" s="164"/>
      <c r="EM136" s="164"/>
      <c r="EN136" s="164"/>
    </row>
    <row r="137" spans="1:144" hidden="1">
      <c r="B137" s="337" t="e">
        <f>Classificatietabel!#REF!</f>
        <v>#REF!</v>
      </c>
      <c r="C137" s="160" t="e">
        <f>_xlfn.IFNA(VLOOKUP($B137,Classificatietabel!$B$6:$I$91,C$7,FALSE),"")</f>
        <v>#REF!</v>
      </c>
      <c r="D137" s="160" t="e">
        <f>_xlfn.IFNA(VLOOKUP($B137,Classificatietabel!$B$6:$I$91,D$7,FALSE),"")</f>
        <v>#REF!</v>
      </c>
      <c r="E137" s="119" t="e">
        <f>IF(AND(D137="laag",$D$3=1),0,_xlfn.IFNA(IF(VLOOKUP($B137,Classificatietabel!$B$6:$H$91,$E$5,FALSE)="Ja",1,0),""))</f>
        <v>#REF!</v>
      </c>
      <c r="F137" s="163"/>
      <c r="G137" s="326" t="e">
        <f>IF(Plananalyse!G137=1,VLOOKUP(G$5,Kruistabel!$B$6:$F$9,MATCH($C137,Kruistabel!$C$5:$F$5,0)+1,FALSE)+MIN(Kruistabel!$C$15,IF($D137="Ja",Kruistabel!$C$13,0)+IF(G$6="Ja",Kruistabel!$C$14,0)),"")</f>
        <v>#REF!</v>
      </c>
      <c r="H137" s="326" t="e">
        <f>IF(Plananalyse!H137=1,VLOOKUP(H$5,Kruistabel!$B$6:$F$9,MATCH($C137,Kruistabel!$C$5:$F$5,0)+1,FALSE)+MIN(Kruistabel!$C$15,IF($D137="Ja",Kruistabel!$C$13,0)+IF(H$6="Ja",Kruistabel!$C$14,0)),"")</f>
        <v>#REF!</v>
      </c>
      <c r="I137" s="326" t="e">
        <f>IF(Plananalyse!I137=1,VLOOKUP(I$5,Kruistabel!$B$6:$F$9,MATCH($C137,Kruistabel!$C$5:$F$5,0)+1,FALSE)+MIN(Kruistabel!$C$15,IF($D137="Ja",Kruistabel!$C$13,0)+IF(I$6="Ja",Kruistabel!$C$14,0)),"")</f>
        <v>#REF!</v>
      </c>
      <c r="J137" s="326" t="e">
        <f>IF(Plananalyse!J137=1,VLOOKUP(J$5,Kruistabel!$B$6:$F$9,MATCH($C137,Kruistabel!$C$5:$F$5,0)+1,FALSE)+MIN(Kruistabel!$C$15,IF($D137="Ja",Kruistabel!$C$13,0)+IF(J$6="Ja",Kruistabel!$C$14,0)),"")</f>
        <v>#REF!</v>
      </c>
      <c r="K137" s="326" t="e">
        <f>IF(Plananalyse!K137=1,VLOOKUP(K$5,Kruistabel!$B$6:$F$9,MATCH($C137,Kruistabel!$C$5:$F$5,0)+1,FALSE)+MIN(Kruistabel!$C$15,IF($D137="Ja",Kruistabel!$C$13,0)+IF(K$6="Ja",Kruistabel!$C$14,0)),"")</f>
        <v>#REF!</v>
      </c>
      <c r="L137" s="326" t="e">
        <f>IF(Plananalyse!L137=1,VLOOKUP(L$5,Kruistabel!$B$6:$F$9,MATCH($C137,Kruistabel!$C$5:$F$5,0)+1,FALSE)+MIN(Kruistabel!$C$15,IF($D137="Ja",Kruistabel!$C$13,0)+IF(L$6="Ja",Kruistabel!$C$14,0)),"")</f>
        <v>#REF!</v>
      </c>
      <c r="M137" s="326" t="e">
        <f>IF(Plananalyse!M137=1,VLOOKUP(M$5,Kruistabel!$B$6:$F$9,MATCH($C137,Kruistabel!$C$5:$F$5,0)+1,FALSE)+MIN(Kruistabel!$C$15,IF($D137="Ja",Kruistabel!$C$13,0)+IF(M$6="Ja",Kruistabel!$C$14,0)),"")</f>
        <v>#REF!</v>
      </c>
      <c r="N137" s="326" t="e">
        <f>IF(Plananalyse!N137=1,VLOOKUP(N$5,Kruistabel!$B$6:$F$9,MATCH($C137,Kruistabel!$C$5:$F$5,0)+1,FALSE)+MIN(Kruistabel!$C$15,IF($D137="Ja",Kruistabel!$C$13,0)+IF(N$6="Ja",Kruistabel!$C$14,0)),"")</f>
        <v>#REF!</v>
      </c>
      <c r="O137" s="326" t="e">
        <f>IF(Plananalyse!O137=1,VLOOKUP(O$5,Kruistabel!$B$6:$F$9,MATCH($C137,Kruistabel!$C$5:$F$5,0)+1,FALSE)+MIN(Kruistabel!$C$15,IF($D137="Ja",Kruistabel!$C$13,0)+IF(O$6="Ja",Kruistabel!$C$14,0)),"")</f>
        <v>#REF!</v>
      </c>
      <c r="P137" s="326" t="e">
        <f>IF(Plananalyse!P137=1,VLOOKUP(P$5,Kruistabel!$B$6:$F$9,MATCH($C137,Kruistabel!$C$5:$F$5,0)+1,FALSE)+MIN(Kruistabel!$C$15,IF($D137="Ja",Kruistabel!$C$13,0)+IF(P$6="Ja",Kruistabel!$C$14,0)),"")</f>
        <v>#REF!</v>
      </c>
      <c r="Q137" s="326" t="e">
        <f>IF(Plananalyse!Q137=1,VLOOKUP(Q$5,Kruistabel!$B$6:$F$9,MATCH($C137,Kruistabel!$C$5:$F$5,0)+1,FALSE)+MIN(Kruistabel!$C$15,IF($D137="Ja",Kruistabel!$C$13,0)+IF(Q$6="Ja",Kruistabel!$C$14,0)),"")</f>
        <v>#REF!</v>
      </c>
      <c r="R137" s="326" t="e">
        <f>IF(Plananalyse!R137=1,VLOOKUP(R$5,Kruistabel!$B$6:$F$9,MATCH($C137,Kruistabel!$C$5:$F$5,0)+1,FALSE)+MIN(Kruistabel!$C$15,IF($D137="Ja",Kruistabel!$C$13,0)+IF(R$6="Ja",Kruistabel!$C$14,0)),"")</f>
        <v>#REF!</v>
      </c>
      <c r="S137" s="326" t="e">
        <f>IF(Plananalyse!S137=1,VLOOKUP(S$5,Kruistabel!$B$6:$F$9,MATCH($C137,Kruistabel!$C$5:$F$5,0)+1,FALSE)+MIN(Kruistabel!$C$15,IF($D137="Ja",Kruistabel!$C$13,0)+IF(S$6="Ja",Kruistabel!$C$14,0)),"")</f>
        <v>#REF!</v>
      </c>
      <c r="T137" s="326" t="e">
        <f>IF(Plananalyse!T137=1,VLOOKUP(T$5,Kruistabel!$B$6:$F$9,MATCH($C137,Kruistabel!$C$5:$F$5,0)+1,FALSE)+MIN(Kruistabel!$C$15,IF($D137="Ja",Kruistabel!$C$13,0)+IF(T$6="Ja",Kruistabel!$C$14,0)),"")</f>
        <v>#REF!</v>
      </c>
      <c r="U137" s="326" t="e">
        <f>IF(Plananalyse!U137=1,VLOOKUP(U$5,Kruistabel!$B$6:$F$9,MATCH($C137,Kruistabel!$C$5:$F$5,0)+1,FALSE)+MIN(Kruistabel!$C$15,IF($D137="Ja",Kruistabel!$C$13,0)+IF(U$6="Ja",Kruistabel!$C$14,0)),"")</f>
        <v>#REF!</v>
      </c>
      <c r="V137" s="326" t="e">
        <f>IF(Plananalyse!V137=1,VLOOKUP(V$5,Kruistabel!$B$6:$F$9,MATCH($C137,Kruistabel!$C$5:$F$5,0)+1,FALSE)+MIN(Kruistabel!$C$15,IF($D137="Ja",Kruistabel!$C$13,0)+IF(V$6="Ja",Kruistabel!$C$14,0)),"")</f>
        <v>#REF!</v>
      </c>
      <c r="W137" s="326" t="e">
        <f>IF(Plananalyse!W137=1,VLOOKUP(W$5,Kruistabel!$B$6:$F$9,MATCH($C137,Kruistabel!$C$5:$F$5,0)+1,FALSE)+MIN(Kruistabel!$C$15,IF($D137="Ja",Kruistabel!$C$13,0)+IF(W$6="Ja",Kruistabel!$C$14,0)),"")</f>
        <v>#REF!</v>
      </c>
      <c r="X137" s="326" t="e">
        <f>IF(Plananalyse!X137=1,VLOOKUP(X$5,Kruistabel!$B$6:$F$9,MATCH($C137,Kruistabel!$C$5:$F$5,0)+1,FALSE)+MIN(Kruistabel!$C$15,IF($D137="Ja",Kruistabel!$C$13,0)+IF(X$6="Ja",Kruistabel!$C$14,0)),"")</f>
        <v>#REF!</v>
      </c>
      <c r="Y137" s="326" t="e">
        <f>IF(Plananalyse!Y137=1,VLOOKUP(Y$5,Kruistabel!$B$6:$F$9,MATCH($C137,Kruistabel!$C$5:$F$5,0)+1,FALSE)+MIN(Kruistabel!$C$15,IF($D137="Ja",Kruistabel!$C$13,0)+IF(Y$6="Ja",Kruistabel!$C$14,0)),"")</f>
        <v>#REF!</v>
      </c>
      <c r="Z137" s="326" t="e">
        <f>IF(Plananalyse!Z137=1,VLOOKUP(Z$5,Kruistabel!$B$6:$F$9,MATCH($C137,Kruistabel!$C$5:$F$5,0)+1,FALSE)+MIN(Kruistabel!$C$15,IF($D137="Ja",Kruistabel!$C$13,0)+IF(Z$6="Ja",Kruistabel!$C$14,0)),"")</f>
        <v>#REF!</v>
      </c>
      <c r="AA137" s="326" t="e">
        <f>IF(Plananalyse!AA137=1,VLOOKUP(AA$5,Kruistabel!$B$6:$F$9,MATCH($C137,Kruistabel!$C$5:$F$5,0)+1,FALSE)+MIN(Kruistabel!$C$15,IF($D137="Ja",Kruistabel!$C$13,0)+IF(AA$6="Ja",Kruistabel!$C$14,0)),"")</f>
        <v>#REF!</v>
      </c>
      <c r="AB137" s="326" t="e">
        <f>IF(Plananalyse!AB137=1,VLOOKUP(AB$5,Kruistabel!$B$6:$F$9,MATCH($C137,Kruistabel!$C$5:$F$5,0)+1,FALSE)+MIN(Kruistabel!$C$15,IF($D137="Ja",Kruistabel!$C$13,0)+IF(AB$6="Ja",Kruistabel!$C$14,0)),"")</f>
        <v>#REF!</v>
      </c>
      <c r="AC137" s="326" t="e">
        <f>IF(Plananalyse!AC137=1,VLOOKUP(AC$5,Kruistabel!$B$6:$F$9,MATCH($C137,Kruistabel!$C$5:$F$5,0)+1,FALSE)+MIN(Kruistabel!$C$15,IF($D137="Ja",Kruistabel!$C$13,0)+IF(AC$6="Ja",Kruistabel!$C$14,0)),"")</f>
        <v>#REF!</v>
      </c>
      <c r="AD137" s="326" t="e">
        <f>IF(Plananalyse!AD137=1,VLOOKUP(AD$5,Kruistabel!$B$6:$F$9,MATCH($C137,Kruistabel!$C$5:$F$5,0)+1,FALSE)+MIN(Kruistabel!$C$15,IF($D137="Ja",Kruistabel!$C$13,0)+IF(AD$6="Ja",Kruistabel!$C$14,0)),"")</f>
        <v>#REF!</v>
      </c>
      <c r="AE137" s="326" t="e">
        <f>IF(Plananalyse!AE137=1,VLOOKUP(AE$5,Kruistabel!$B$6:$F$9,MATCH($C137,Kruistabel!$C$5:$F$5,0)+1,FALSE)+MIN(Kruistabel!$C$15,IF($D137="Ja",Kruistabel!$C$13,0)+IF(AE$6="Ja",Kruistabel!$C$14,0)),"")</f>
        <v>#REF!</v>
      </c>
      <c r="AF137" s="326" t="e">
        <f>IF(Plananalyse!AF137=1,VLOOKUP(AF$5,Kruistabel!$B$6:$F$9,MATCH($C137,Kruistabel!$C$5:$F$5,0)+1,FALSE)+MIN(Kruistabel!$C$15,IF($D137="Ja",Kruistabel!$C$13,0)+IF(AF$6="Ja",Kruistabel!$C$14,0)),"")</f>
        <v>#REF!</v>
      </c>
      <c r="AG137" s="326" t="e">
        <f>IF(Plananalyse!AG137=1,VLOOKUP(AG$5,Kruistabel!$B$6:$F$9,MATCH($C137,Kruistabel!$C$5:$F$5,0)+1,FALSE)+MIN(Kruistabel!$C$15,IF($D137="Ja",Kruistabel!$C$13,0)+IF(AG$6="Ja",Kruistabel!$C$14,0)),"")</f>
        <v>#REF!</v>
      </c>
      <c r="AH137" s="326" t="e">
        <f>IF(Plananalyse!AH137=1,VLOOKUP(AH$5,Kruistabel!$B$6:$F$9,MATCH($C137,Kruistabel!$C$5:$F$5,0)+1,FALSE)+MIN(Kruistabel!$C$15,IF($D137="Ja",Kruistabel!$C$13,0)+IF(AH$6="Ja",Kruistabel!$C$14,0)),"")</f>
        <v>#REF!</v>
      </c>
      <c r="AI137" s="326" t="e">
        <f>IF(Plananalyse!AI137=1,VLOOKUP(AI$5,Kruistabel!$B$6:$F$9,MATCH($C137,Kruistabel!$C$5:$F$5,0)+1,FALSE)+MIN(Kruistabel!$C$15,IF($D137="Ja",Kruistabel!$C$13,0)+IF(AI$6="Ja",Kruistabel!$C$14,0)),"")</f>
        <v>#REF!</v>
      </c>
      <c r="AJ137" s="326" t="e">
        <f>IF(Plananalyse!AJ137=1,VLOOKUP(AJ$5,Kruistabel!$B$6:$F$9,MATCH($C137,Kruistabel!$C$5:$F$5,0)+1,FALSE)+MIN(Kruistabel!$C$15,IF($D137="Ja",Kruistabel!$C$13,0)+IF(AJ$6="Ja",Kruistabel!$C$14,0)),"")</f>
        <v>#REF!</v>
      </c>
      <c r="AK137" s="326" t="e">
        <f>IF(Plananalyse!AK137=1,VLOOKUP(AK$5,Kruistabel!$B$6:$F$9,MATCH($C137,Kruistabel!$C$5:$F$5,0)+1,FALSE)+MIN(Kruistabel!$C$15,IF($D137="Ja",Kruistabel!$C$13,0)+IF(AK$6="Ja",Kruistabel!$C$14,0)),"")</f>
        <v>#REF!</v>
      </c>
      <c r="AL137" s="326" t="e">
        <f>IF(Plananalyse!AL137=1,VLOOKUP(AL$5,Kruistabel!$B$6:$F$9,MATCH($C137,Kruistabel!$C$5:$F$5,0)+1,FALSE)+MIN(Kruistabel!$C$15,IF($D137="Ja",Kruistabel!$C$13,0)+IF(AL$6="Ja",Kruistabel!$C$14,0)),"")</f>
        <v>#REF!</v>
      </c>
      <c r="AM137" s="326" t="e">
        <f>IF(Plananalyse!AM137=1,VLOOKUP(AM$5,Kruistabel!$B$6:$F$9,MATCH($C137,Kruistabel!$C$5:$F$5,0)+1,FALSE)+MIN(Kruistabel!$C$15,IF($D137="Ja",Kruistabel!$C$13,0)+IF(AM$6="Ja",Kruistabel!$C$14,0)),"")</f>
        <v>#REF!</v>
      </c>
      <c r="AN137" s="327"/>
      <c r="AO137" s="326" t="e">
        <f>IF(Plananalyse!AO137=1,VLOOKUP(AO$5,Kruistabel!$B$6:$F$9,MATCH($C137,Kruistabel!$C$5:$F$5,0)+1,FALSE)+MIN(Kruistabel!$C$15,IF($D137="Ja",Kruistabel!$C$13,0)+IF(AO$6="Ja",Kruistabel!$C$14,0)),"")</f>
        <v>#REF!</v>
      </c>
      <c r="AP137" s="326" t="e">
        <f>IF(Plananalyse!AP137=1,VLOOKUP(AP$5,Kruistabel!$B$6:$F$9,MATCH($C137,Kruistabel!$C$5:$F$5,0)+1,FALSE)+MIN(Kruistabel!$C$15,IF($D137="Ja",Kruistabel!$C$13,0)+IF(AP$6="Ja",Kruistabel!$C$14,0)),"")</f>
        <v>#REF!</v>
      </c>
      <c r="AQ137" s="326" t="e">
        <f>IF(Plananalyse!AQ137=1,VLOOKUP(AQ$5,Kruistabel!$B$6:$F$9,MATCH($C137,Kruistabel!$C$5:$F$5,0)+1,FALSE)+MIN(Kruistabel!$C$15,IF($D137="Ja",Kruistabel!$C$13,0)+IF(AQ$6="Ja",Kruistabel!$C$14,0)),"")</f>
        <v>#REF!</v>
      </c>
      <c r="AR137" s="326" t="e">
        <f>IF(Plananalyse!AR137=1,VLOOKUP(AR$5,Kruistabel!$B$6:$F$9,MATCH($C137,Kruistabel!$C$5:$F$5,0)+1,FALSE)+MIN(Kruistabel!$C$15,IF($D137="Ja",Kruistabel!$C$13,0)+IF(AR$6="Ja",Kruistabel!$C$14,0)),"")</f>
        <v>#REF!</v>
      </c>
      <c r="AS137" s="326" t="e">
        <f>IF(Plananalyse!AS137=1,VLOOKUP(AS$5,Kruistabel!$B$6:$F$9,MATCH($C137,Kruistabel!$C$5:$F$5,0)+1,FALSE)+MIN(Kruistabel!$C$15,IF($D137="Ja",Kruistabel!$C$13,0)+IF(AS$6="Ja",Kruistabel!$C$14,0)),"")</f>
        <v>#REF!</v>
      </c>
      <c r="AT137" s="326" t="e">
        <f>IF(Plananalyse!AT137=1,VLOOKUP(AT$5,Kruistabel!$B$6:$F$9,MATCH($C137,Kruistabel!$C$5:$F$5,0)+1,FALSE)+MIN(Kruistabel!$C$15,IF($D137="Ja",Kruistabel!$C$13,0)+IF(AT$6="Ja",Kruistabel!$C$14,0)),"")</f>
        <v>#REF!</v>
      </c>
      <c r="AU137" s="326" t="e">
        <f>IF(Plananalyse!AU137=1,VLOOKUP(AU$5,Kruistabel!$B$6:$F$9,MATCH($C137,Kruistabel!$C$5:$F$5,0)+1,FALSE)+MIN(Kruistabel!$C$15,IF($D137="Ja",Kruistabel!$C$13,0)+IF(AU$6="Ja",Kruistabel!$C$14,0)),"")</f>
        <v>#REF!</v>
      </c>
      <c r="AV137" s="326" t="e">
        <f>IF(Plananalyse!AV137=1,VLOOKUP(AV$5,Kruistabel!$B$6:$F$9,MATCH($C137,Kruistabel!$C$5:$F$5,0)+1,FALSE)+MIN(Kruistabel!$C$15,IF($D137="Ja",Kruistabel!$C$13,0)+IF(AV$6="Ja",Kruistabel!$C$14,0)),"")</f>
        <v>#REF!</v>
      </c>
      <c r="AW137" s="326" t="e">
        <f>IF(Plananalyse!AW137=1,VLOOKUP(AW$5,Kruistabel!$B$6:$F$9,MATCH($C137,Kruistabel!$C$5:$F$5,0)+1,FALSE)+MIN(Kruistabel!$C$15,IF($D137="Ja",Kruistabel!$C$13,0)+IF(AW$6="Ja",Kruistabel!$C$14,0)),"")</f>
        <v>#REF!</v>
      </c>
      <c r="AX137" s="326" t="e">
        <f>IF(Plananalyse!AX137=1,VLOOKUP(AX$5,Kruistabel!$B$6:$F$9,MATCH($C137,Kruistabel!$C$5:$F$5,0)+1,FALSE)+MIN(Kruistabel!$C$15,IF($D137="Ja",Kruistabel!$C$13,0)+IF(AX$6="Ja",Kruistabel!$C$14,0)),"")</f>
        <v>#REF!</v>
      </c>
      <c r="AY137" s="327"/>
      <c r="AZ137" s="326" t="e">
        <f>IF(Plananalyse!AZ137=1,VLOOKUP(AZ$5,Kruistabel!$B$6:$F$9,MATCH($C137,Kruistabel!$C$5:$F$5,0)+1,FALSE)+MIN(Kruistabel!$C$15,IF($D137="Ja",Kruistabel!$C$13,0)+IF(AZ$6="Ja",Kruistabel!$C$14,0)),"")</f>
        <v>#REF!</v>
      </c>
      <c r="BA137" s="326" t="e">
        <f>IF(Plananalyse!BA137=1,VLOOKUP(BA$5,Kruistabel!$B$6:$F$9,MATCH($C137,Kruistabel!$C$5:$F$5,0)+1,FALSE)+MIN(Kruistabel!$C$15,IF($D137="Ja",Kruistabel!$C$13,0)+IF(BA$6="Ja",Kruistabel!$C$14,0)),"")</f>
        <v>#REF!</v>
      </c>
      <c r="BB137" s="326" t="e">
        <f>IF(Plananalyse!BB137=1,VLOOKUP(BB$5,Kruistabel!$B$6:$F$9,MATCH($C137,Kruistabel!$C$5:$F$5,0)+1,FALSE)+MIN(Kruistabel!$C$15,IF($D137="Ja",Kruistabel!$C$13,0)+IF(BB$6="Ja",Kruistabel!$C$14,0)),"")</f>
        <v>#REF!</v>
      </c>
      <c r="BC137" s="326" t="e">
        <f>IF(Plananalyse!BC137=1,VLOOKUP(BC$5,Kruistabel!$B$6:$F$9,MATCH($C137,Kruistabel!$C$5:$F$5,0)+1,FALSE)+MIN(Kruistabel!$C$15,IF($D137="Ja",Kruistabel!$C$13,0)+IF(BC$6="Ja",Kruistabel!$C$14,0)),"")</f>
        <v>#REF!</v>
      </c>
      <c r="BD137" s="326" t="e">
        <f>IF(Plananalyse!BD137=1,VLOOKUP(BD$5,Kruistabel!$B$6:$F$9,MATCH($C137,Kruistabel!$C$5:$F$5,0)+1,FALSE)+MIN(Kruistabel!$C$15,IF($D137="Ja",Kruistabel!$C$13,0)+IF(BD$6="Ja",Kruistabel!$C$14,0)),"")</f>
        <v>#REF!</v>
      </c>
      <c r="BE137" s="326" t="e">
        <f>IF(Plananalyse!BE137=1,VLOOKUP(BE$5,Kruistabel!$B$6:$F$9,MATCH($C137,Kruistabel!$C$5:$F$5,0)+1,FALSE)+MIN(Kruistabel!$C$15,IF($D137="Ja",Kruistabel!$C$13,0)+IF(BE$6="Ja",Kruistabel!$C$14,0)),"")</f>
        <v>#REF!</v>
      </c>
      <c r="BF137" s="326" t="e">
        <f>IF(Plananalyse!BF137=1,VLOOKUP(BF$5,Kruistabel!$B$6:$F$9,MATCH($C137,Kruistabel!$C$5:$F$5,0)+1,FALSE)+MIN(Kruistabel!$C$15,IF($D137="Ja",Kruistabel!$C$13,0)+IF(BF$6="Ja",Kruistabel!$C$14,0)),"")</f>
        <v>#REF!</v>
      </c>
      <c r="BG137" s="326" t="e">
        <f>IF(Plananalyse!BG137=1,VLOOKUP(BG$5,Kruistabel!$B$6:$F$9,MATCH($C137,Kruistabel!$C$5:$F$5,0)+1,FALSE)+MIN(Kruistabel!$C$15,IF($D137="Ja",Kruistabel!$C$13,0)+IF(BG$6="Ja",Kruistabel!$C$14,0)),"")</f>
        <v>#REF!</v>
      </c>
      <c r="BH137" s="326" t="e">
        <f>IF(Plananalyse!BH137=1,VLOOKUP(BH$5,Kruistabel!$B$6:$F$9,MATCH($C137,Kruistabel!$C$5:$F$5,0)+1,FALSE)+MIN(Kruistabel!$C$15,IF($D137="Ja",Kruistabel!$C$13,0)+IF(BH$6="Ja",Kruistabel!$C$14,0)),"")</f>
        <v>#REF!</v>
      </c>
      <c r="BI137" s="327"/>
      <c r="BJ137" s="326" t="e">
        <f>IF(Plananalyse!BJ137=1,VLOOKUP(BJ$5,Kruistabel!$B$6:$F$9,MATCH($C137,Kruistabel!$C$5:$F$5,0)+1,FALSE)+MIN(Kruistabel!$C$15,IF($D137="Ja",Kruistabel!$C$13,0)+IF(BJ$6="Ja",Kruistabel!$C$14,0)),"")</f>
        <v>#REF!</v>
      </c>
      <c r="BK137" s="326" t="e">
        <f>IF(Plananalyse!BK137=1,VLOOKUP(BK$5,Kruistabel!$B$6:$F$9,MATCH($C137,Kruistabel!$C$5:$F$5,0)+1,FALSE)+MIN(Kruistabel!$C$15,IF($D137="Ja",Kruistabel!$C$13,0)+IF(BK$6="Ja",Kruistabel!$C$14,0)),"")</f>
        <v>#REF!</v>
      </c>
      <c r="BL137" s="326" t="e">
        <f>IF(Plananalyse!BL137=1,VLOOKUP(BL$5,Kruistabel!$B$6:$F$9,MATCH($C137,Kruistabel!$C$5:$F$5,0)+1,FALSE)+MIN(Kruistabel!$C$15,IF($D137="Ja",Kruistabel!$C$13,0)+IF(BL$6="Ja",Kruistabel!$C$14,0)),"")</f>
        <v>#REF!</v>
      </c>
      <c r="BM137" s="326" t="e">
        <f>IF(Plananalyse!BM137=1,VLOOKUP(BM$5,Kruistabel!$B$6:$F$9,MATCH($C137,Kruistabel!$C$5:$F$5,0)+1,FALSE)+MIN(Kruistabel!$C$15,IF($D137="Ja",Kruistabel!$C$13,0)+IF(BM$6="Ja",Kruistabel!$C$14,0)),"")</f>
        <v>#REF!</v>
      </c>
      <c r="BN137" s="326" t="e">
        <f>IF(Plananalyse!BN137=1,VLOOKUP(BN$5,Kruistabel!$B$6:$F$9,MATCH($C137,Kruistabel!$C$5:$F$5,0)+1,FALSE)+MIN(Kruistabel!$C$15,IF($D137="Ja",Kruistabel!$C$13,0)+IF(BN$6="Ja",Kruistabel!$C$14,0)),"")</f>
        <v>#REF!</v>
      </c>
      <c r="BO137" s="326" t="e">
        <f>IF(Plananalyse!BO137=1,VLOOKUP(BO$5,Kruistabel!$B$6:$F$9,MATCH($C137,Kruistabel!$C$5:$F$5,0)+1,FALSE)+MIN(Kruistabel!$C$15,IF($D137="Ja",Kruistabel!$C$13,0)+IF(BO$6="Ja",Kruistabel!$C$14,0)),"")</f>
        <v>#REF!</v>
      </c>
      <c r="BP137" s="326" t="e">
        <f>IF(Plananalyse!BP137=1,VLOOKUP(BP$5,Kruistabel!$B$6:$F$9,MATCH($C137,Kruistabel!$C$5:$F$5,0)+1,FALSE)+MIN(Kruistabel!$C$15,IF($D137="Ja",Kruistabel!$C$13,0)+IF(BP$6="Ja",Kruistabel!$C$14,0)),"")</f>
        <v>#REF!</v>
      </c>
      <c r="BQ137" s="326" t="e">
        <f>IF(Plananalyse!BQ137=1,VLOOKUP(BQ$5,Kruistabel!$B$6:$F$9,MATCH($C137,Kruistabel!$C$5:$F$5,0)+1,FALSE)+MIN(Kruistabel!$C$15,IF($D137="Ja",Kruistabel!$C$13,0)+IF(BQ$6="Ja",Kruistabel!$C$14,0)),"")</f>
        <v>#REF!</v>
      </c>
      <c r="BR137" s="326" t="e">
        <f>IF(Plananalyse!BR137=1,VLOOKUP(BR$5,Kruistabel!$B$6:$F$9,MATCH($C137,Kruistabel!$C$5:$F$5,0)+1,FALSE)+MIN(Kruistabel!$C$15,IF($D137="Ja",Kruistabel!$C$13,0)+IF(BR$6="Ja",Kruistabel!$C$14,0)),"")</f>
        <v>#REF!</v>
      </c>
      <c r="BS137" s="326" t="e">
        <f>IF(Plananalyse!BS137=1,VLOOKUP(BS$5,Kruistabel!$B$6:$F$9,MATCH($C137,Kruistabel!$C$5:$F$5,0)+1,FALSE)+MIN(Kruistabel!$C$15,IF($D137="Ja",Kruistabel!$C$13,0)+IF(BS$6="Ja",Kruistabel!$C$14,0)),"")</f>
        <v>#REF!</v>
      </c>
      <c r="BT137" s="65"/>
      <c r="BU137" s="231" t="e">
        <f>IF(Plananalyse!BU137=1,VLOOKUP(BU$5,Kruistabel!$B$6:$F$9,MATCH($C137,Kruistabel!$C$5:$F$5,0)+1,FALSE)+MIN(Kruistabel!$C$15,IF($D137="Ja",Kruistabel!$C$13,0)+IF(BU$6="Ja",Kruistabel!$C$14,0)),"")</f>
        <v>#REF!</v>
      </c>
      <c r="BV137" s="326" t="e">
        <f>IF(Plananalyse!BV137=1,VLOOKUP(BV$5,Kruistabel!$B$6:$F$9,MATCH($C137,Kruistabel!$C$5:$F$5,0)+1,FALSE)+MIN(Kruistabel!$C$15,IF($D137="Ja",Kruistabel!$C$13,0)+IF(BV$6="Ja",Kruistabel!$C$14,0)),"")</f>
        <v>#REF!</v>
      </c>
      <c r="BW137" s="326" t="e">
        <f>IF(Plananalyse!BW137=1,VLOOKUP(BW$5,Kruistabel!$B$6:$F$9,MATCH($C137,Kruistabel!$C$5:$F$5,0)+1,FALSE)+MIN(Kruistabel!$C$15,IF($D137="Ja",Kruistabel!$C$13,0)+IF(BW$6="Ja",Kruistabel!$C$14,0)),"")</f>
        <v>#REF!</v>
      </c>
      <c r="BX137" s="326" t="e">
        <f>IF(Plananalyse!BX137=1,VLOOKUP(BX$5,Kruistabel!$B$6:$F$9,MATCH($C137,Kruistabel!$C$5:$F$5,0)+1,FALSE)+MIN(Kruistabel!$C$15,IF($D137="Ja",Kruistabel!$C$13,0)+IF(BX$6="Ja",Kruistabel!$C$14,0)),"")</f>
        <v>#REF!</v>
      </c>
      <c r="BY137" s="327"/>
      <c r="BZ137" s="326" t="e">
        <f>IF(Plananalyse!BZ137=1,VLOOKUP(BZ$5,Kruistabel!$B$6:$F$9,MATCH($C137,Kruistabel!$C$5:$F$5,0)+1,FALSE)+MIN(Kruistabel!$C$15,IF($D137="Ja",Kruistabel!$C$13,0)+IF(BZ$6="Ja",Kruistabel!$C$14,0)),"")</f>
        <v>#REF!</v>
      </c>
      <c r="CA137" s="326" t="e">
        <f>IF(Plananalyse!CA137=1,VLOOKUP(CA$5,Kruistabel!$B$6:$F$9,MATCH($C137,Kruistabel!$C$5:$F$5,0)+1,FALSE)+MIN(Kruistabel!$C$15,IF($D137="Ja",Kruistabel!$C$13,0)+IF(CA$6="Ja",Kruistabel!$C$14,0)),"")</f>
        <v>#REF!</v>
      </c>
      <c r="CB137" s="326" t="e">
        <f>IF(Plananalyse!CB137=1,VLOOKUP(CB$5,Kruistabel!$B$6:$F$9,MATCH($C137,Kruistabel!$C$5:$F$5,0)+1,FALSE)+MIN(Kruistabel!$C$15,IF($D137="Ja",Kruistabel!$C$13,0)+IF(CB$6="Ja",Kruistabel!$C$14,0)),"")</f>
        <v>#REF!</v>
      </c>
      <c r="CC137" s="326" t="e">
        <f>IF(Plananalyse!CC137=1,VLOOKUP(CC$5,Kruistabel!$B$6:$F$9,MATCH($C137,Kruistabel!$C$5:$F$5,0)+1,FALSE)+MIN(Kruistabel!$C$15,IF($D137="Ja",Kruistabel!$C$13,0)+IF(CC$6="Ja",Kruistabel!$C$14,0)),"")</f>
        <v>#REF!</v>
      </c>
      <c r="CD137" s="326" t="e">
        <f>IF(Plananalyse!CD137=1,VLOOKUP(CD$5,Kruistabel!$B$6:$F$9,MATCH($C137,Kruistabel!$C$5:$F$5,0)+1,FALSE)+MIN(Kruistabel!$C$15,IF($D137="Ja",Kruistabel!$C$13,0)+IF(CD$6="Ja",Kruistabel!$C$14,0)),"")</f>
        <v>#REF!</v>
      </c>
      <c r="CE137" s="326" t="e">
        <f>IF(Plananalyse!CE137=1,VLOOKUP(CE$5,Kruistabel!$B$6:$F$9,MATCH($C137,Kruistabel!$C$5:$F$5,0)+1,FALSE)+MIN(Kruistabel!$C$15,IF($D137="Ja",Kruistabel!$C$13,0)+IF(CE$6="Ja",Kruistabel!$C$14,0)),"")</f>
        <v>#REF!</v>
      </c>
      <c r="CF137" s="326" t="e">
        <f>IF(Plananalyse!CF137=1,VLOOKUP(CF$5,Kruistabel!$B$6:$F$9,MATCH($C137,Kruistabel!$C$5:$F$5,0)+1,FALSE)+MIN(Kruistabel!$C$15,IF($D137="Ja",Kruistabel!$C$13,0)+IF(CF$6="Ja",Kruistabel!$C$14,0)),"")</f>
        <v>#REF!</v>
      </c>
      <c r="CG137" s="326" t="e">
        <f>IF(Plananalyse!CG137=1,VLOOKUP(CG$5,Kruistabel!$B$6:$F$9,MATCH($C137,Kruistabel!$C$5:$F$5,0)+1,FALSE)+MIN(Kruistabel!$C$15,IF($D137="Ja",Kruistabel!$C$13,0)+IF(CG$6="Ja",Kruistabel!$C$14,0)),"")</f>
        <v>#REF!</v>
      </c>
      <c r="CH137" s="326" t="e">
        <f>IF(Plananalyse!CH137=1,VLOOKUP(CH$5,Kruistabel!$B$6:$F$9,MATCH($C137,Kruistabel!$C$5:$F$5,0)+1,FALSE)+MIN(Kruistabel!$C$15,IF($D137="Ja",Kruistabel!$C$13,0)+IF(CH$6="Ja",Kruistabel!$C$14,0)),"")</f>
        <v>#REF!</v>
      </c>
      <c r="CI137" s="65"/>
      <c r="CJ137" s="326" t="e">
        <f>IF(Plananalyse!CJ137=1,VLOOKUP(CJ$5,Kruistabel!$B$6:$F$9,MATCH($C137,Kruistabel!$C$5:$F$5,0)+1,FALSE)+MIN(Kruistabel!$C$15,IF($D137="Ja",Kruistabel!$C$13,0)+IF(CJ$6="Ja",Kruistabel!$C$14,0)),"")</f>
        <v>#REF!</v>
      </c>
      <c r="CK137" s="326" t="e">
        <f>IF(Plananalyse!CK137=1,VLOOKUP(CK$5,Kruistabel!$B$6:$F$9,MATCH($C137,Kruistabel!$C$5:$F$5,0)+1,FALSE)+MIN(Kruistabel!$C$15,IF($D137="Ja",Kruistabel!$C$13,0)+IF(CK$6="Ja",Kruistabel!$C$14,0)),"")</f>
        <v>#REF!</v>
      </c>
      <c r="CL137" s="326" t="e">
        <f>IF(Plananalyse!CL137=1,VLOOKUP(CL$5,Kruistabel!$B$6:$F$9,MATCH($C137,Kruistabel!$C$5:$F$5,0)+1,FALSE)+MIN(Kruistabel!$C$15,IF($D137="Ja",Kruistabel!$C$13,0)+IF(CL$6="Ja",Kruistabel!$C$14,0)),"")</f>
        <v>#REF!</v>
      </c>
      <c r="CM137" s="326" t="e">
        <f>IF(Plananalyse!CM137=1,VLOOKUP(CM$5,Kruistabel!$B$6:$F$9,MATCH($C137,Kruistabel!$C$5:$F$5,0)+1,FALSE)+MIN(Kruistabel!$C$15,IF($D137="Ja",Kruistabel!$C$13,0)+IF(CM$6="Ja",Kruistabel!$C$14,0)),"")</f>
        <v>#REF!</v>
      </c>
      <c r="CN137" s="326" t="e">
        <f>IF(Plananalyse!CN137=1,VLOOKUP(CN$5,Kruistabel!$B$6:$F$9,MATCH($C137,Kruistabel!$C$5:$F$5,0)+1,FALSE)+MIN(Kruistabel!$C$15,IF($D137="Ja",Kruistabel!$C$13,0)+IF(CN$6="Ja",Kruistabel!$C$14,0)),"")</f>
        <v>#REF!</v>
      </c>
      <c r="CO137" s="326" t="e">
        <f>IF(Plananalyse!CO137=1,VLOOKUP(CO$5,Kruistabel!$B$6:$F$9,MATCH($C137,Kruistabel!$C$5:$F$5,0)+1,FALSE)+MIN(Kruistabel!$C$15,IF($D137="Ja",Kruistabel!$C$13,0)+IF(CO$6="Ja",Kruistabel!$C$14,0)),"")</f>
        <v>#REF!</v>
      </c>
      <c r="CP137" s="326" t="e">
        <f>IF(Plananalyse!CP137=1,VLOOKUP(CP$5,Kruistabel!$B$6:$F$9,MATCH($C137,Kruistabel!$C$5:$F$5,0)+1,FALSE)+MIN(Kruistabel!$C$15,IF($D137="Ja",Kruistabel!$C$13,0)+IF(CP$6="Ja",Kruistabel!$C$14,0)),"")</f>
        <v>#REF!</v>
      </c>
      <c r="CQ137" s="326" t="e">
        <f>IF(Plananalyse!CQ137=1,VLOOKUP(CQ$5,Kruistabel!$B$6:$F$9,MATCH($C137,Kruistabel!$C$5:$F$5,0)+1,FALSE)+MIN(Kruistabel!$C$15,IF($D137="Ja",Kruistabel!$C$13,0)+IF(CQ$6="Ja",Kruistabel!$C$14,0)),"")</f>
        <v>#REF!</v>
      </c>
      <c r="CR137" s="326" t="e">
        <f>IF(Plananalyse!CR137=1,VLOOKUP(CR$5,Kruistabel!$B$6:$F$9,MATCH($C137,Kruistabel!$C$5:$F$5,0)+1,FALSE)+MIN(Kruistabel!$C$15,IF($D137="Ja",Kruistabel!$C$13,0)+IF(CR$6="Ja",Kruistabel!$C$14,0)),"")</f>
        <v>#REF!</v>
      </c>
      <c r="CS137" s="326" t="e">
        <f>IF(Plananalyse!CS137=1,VLOOKUP(CS$5,Kruistabel!$B$6:$F$9,MATCH($C137,Kruistabel!$C$5:$F$5,0)+1,FALSE)+MIN(Kruistabel!$C$15,IF($D137="Ja",Kruistabel!$C$13,0)+IF(CS$6="Ja",Kruistabel!$C$14,0)),"")</f>
        <v>#REF!</v>
      </c>
      <c r="CT137" s="326" t="e">
        <f>IF(Plananalyse!CT137=1,VLOOKUP(CT$5,Kruistabel!$B$6:$F$9,MATCH($C137,Kruistabel!$C$5:$F$5,0)+1,FALSE)+MIN(Kruistabel!$C$15,IF($D137="Ja",Kruistabel!$C$13,0)+IF(CT$6="Ja",Kruistabel!$C$14,0)),"")</f>
        <v>#REF!</v>
      </c>
      <c r="CU137" s="326" t="e">
        <f>IF(Plananalyse!CU137=1,VLOOKUP(CU$5,Kruistabel!$B$6:$F$9,MATCH($C137,Kruistabel!$C$5:$F$5,0)+1,FALSE)+MIN(Kruistabel!$C$15,IF($D137="Ja",Kruistabel!$C$13,0)+IF(CU$6="Ja",Kruistabel!$C$14,0)),"")</f>
        <v>#REF!</v>
      </c>
      <c r="CV137" s="326" t="e">
        <f>IF(Plananalyse!CV137=1,VLOOKUP(CV$5,Kruistabel!$B$6:$F$9,MATCH($C137,Kruistabel!$C$5:$F$5,0)+1,FALSE)+MIN(Kruistabel!$C$15,IF($D137="Ja",Kruistabel!$C$13,0)+IF(CV$6="Ja",Kruistabel!$C$14,0)),"")</f>
        <v>#REF!</v>
      </c>
      <c r="CW137" s="326" t="e">
        <f>IF(Plananalyse!CW137=1,VLOOKUP(CW$5,Kruistabel!$B$6:$F$9,MATCH($C137,Kruistabel!$C$5:$F$5,0)+1,FALSE)+MIN(Kruistabel!$C$15,IF($D137="Ja",Kruistabel!$C$13,0)+IF(CW$6="Ja",Kruistabel!$C$14,0)),"")</f>
        <v>#REF!</v>
      </c>
      <c r="CX137" s="326" t="e">
        <f>IF(Plananalyse!CX137=1,VLOOKUP(CX$5,Kruistabel!$B$6:$F$9,MATCH($C137,Kruistabel!$C$5:$F$5,0)+1,FALSE)+MIN(Kruistabel!$C$15,IF($D137="Ja",Kruistabel!$C$13,0)+IF(CX$6="Ja",Kruistabel!$C$14,0)),"")</f>
        <v>#REF!</v>
      </c>
      <c r="CY137" s="326" t="e">
        <f>IF(Plananalyse!CY137=1,VLOOKUP(CY$5,Kruistabel!$B$6:$F$9,MATCH($C137,Kruistabel!$C$5:$F$5,0)+1,FALSE)+MIN(Kruistabel!$C$15,IF($D137="Ja",Kruistabel!$C$13,0)+IF(CY$6="Ja",Kruistabel!$C$14,0)),"")</f>
        <v>#REF!</v>
      </c>
      <c r="CZ137" s="326" t="e">
        <f>IF(Plananalyse!CZ137=1,VLOOKUP(CZ$5,Kruistabel!$B$6:$F$9,MATCH($C137,Kruistabel!$C$5:$F$5,0)+1,FALSE)+MIN(Kruistabel!$C$15,IF($D137="Ja",Kruistabel!$C$13,0)+IF(CZ$6="Ja",Kruistabel!$C$14,0)),"")</f>
        <v>#REF!</v>
      </c>
      <c r="DA137" s="326" t="e">
        <f>IF(Plananalyse!DA137=1,VLOOKUP(DA$5,Kruistabel!$B$6:$F$9,MATCH($C137,Kruistabel!$C$5:$F$5,0)+1,FALSE)+MIN(Kruistabel!$C$15,IF($D137="Ja",Kruistabel!$C$13,0)+IF(DA$6="Ja",Kruistabel!$C$14,0)),"")</f>
        <v>#REF!</v>
      </c>
      <c r="DB137" s="326" t="e">
        <f>IF(Plananalyse!DB137=1,VLOOKUP(DB$5,Kruistabel!$B$6:$F$9,MATCH($C137,Kruistabel!$C$5:$F$5,0)+1,FALSE)+MIN(Kruistabel!$C$15,IF($D137="Ja",Kruistabel!$C$13,0)+IF(DB$6="Ja",Kruistabel!$C$14,0)),"")</f>
        <v>#REF!</v>
      </c>
      <c r="DC137" s="326" t="e">
        <f>IF(Plananalyse!DC137=1,VLOOKUP(DC$5,Kruistabel!$B$6:$F$9,MATCH($C137,Kruistabel!$C$5:$F$5,0)+1,FALSE)+MIN(Kruistabel!$C$15,IF($D137="Ja",Kruistabel!$C$13,0)+IF(DC$6="Ja",Kruistabel!$C$14,0)),"")</f>
        <v>#REF!</v>
      </c>
      <c r="DD137" s="327"/>
      <c r="DE137" s="326" t="e">
        <f>IF(Plananalyse!DE137=1,VLOOKUP(DE$5,Kruistabel!$B$6:$F$9,MATCH($C137,Kruistabel!$C$5:$F$5,0)+1,FALSE)+MIN(Kruistabel!$C$15,IF($D137="Ja",Kruistabel!$C$13,0)+IF(DE$6="Ja",Kruistabel!$C$14,0)),"")</f>
        <v>#REF!</v>
      </c>
      <c r="DF137" s="326" t="e">
        <f>IF(Plananalyse!DF137=1,VLOOKUP(DF$5,Kruistabel!$B$6:$F$9,MATCH($C137,Kruistabel!$C$5:$F$5,0)+1,FALSE)+MIN(Kruistabel!$C$15,IF($D137="Ja",Kruistabel!$C$13,0)+IF(DF$6="Ja",Kruistabel!$C$14,0)),"")</f>
        <v>#REF!</v>
      </c>
      <c r="DG137" s="326" t="e">
        <f>IF(Plananalyse!DG137=1,VLOOKUP(DG$5,Kruistabel!$B$6:$F$9,MATCH($C137,Kruistabel!$C$5:$F$5,0)+1,FALSE)+MIN(Kruistabel!$C$15,IF($D137="Ja",Kruistabel!$C$13,0)+IF(DG$6="Ja",Kruistabel!$C$14,0)),"")</f>
        <v>#REF!</v>
      </c>
      <c r="DH137" s="326" t="e">
        <f>IF(Plananalyse!DH137=1,VLOOKUP(DH$5,Kruistabel!$B$6:$F$9,MATCH($C137,Kruistabel!$C$5:$F$5,0)+1,FALSE)+MIN(Kruistabel!$C$15,IF($D137="Ja",Kruistabel!$C$13,0)+IF(DH$6="Ja",Kruistabel!$C$14,0)),"")</f>
        <v>#REF!</v>
      </c>
      <c r="DI137" s="326" t="e">
        <f>IF(Plananalyse!DI137=1,VLOOKUP(DI$5,Kruistabel!$B$6:$F$9,MATCH($C137,Kruistabel!$C$5:$F$5,0)+1,FALSE)+MIN(Kruistabel!$C$15,IF($D137="Ja",Kruistabel!$C$13,0)+IF(DI$6="Ja",Kruistabel!$C$14,0)),"")</f>
        <v>#REF!</v>
      </c>
      <c r="DJ137" s="326" t="e">
        <f>IF(Plananalyse!DJ137=1,VLOOKUP(DJ$5,Kruistabel!$B$6:$F$9,MATCH($C137,Kruistabel!$C$5:$F$5,0)+1,FALSE)+MIN(Kruistabel!$C$15,IF($D137="Ja",Kruistabel!$C$13,0)+IF(DJ$6="Ja",Kruistabel!$C$14,0)),"")</f>
        <v>#REF!</v>
      </c>
      <c r="DK137" s="326" t="e">
        <f>IF(Plananalyse!DK137=1,VLOOKUP(DK$5,Kruistabel!$B$6:$F$9,MATCH($C137,Kruistabel!$C$5:$F$5,0)+1,FALSE)+MIN(Kruistabel!$C$15,IF($D137="Ja",Kruistabel!$C$13,0)+IF(DK$6="Ja",Kruistabel!$C$14,0)),"")</f>
        <v>#REF!</v>
      </c>
      <c r="DL137" s="326" t="e">
        <f>IF(Plananalyse!DL137=1,VLOOKUP(DL$5,Kruistabel!$B$6:$F$9,MATCH($C137,Kruistabel!$C$5:$F$5,0)+1,FALSE)+MIN(Kruistabel!$C$15,IF($D137="Ja",Kruistabel!$C$13,0)+IF(DL$6="Ja",Kruistabel!$C$14,0)),"")</f>
        <v>#REF!</v>
      </c>
      <c r="DM137" s="327"/>
      <c r="DN137" s="326" t="e">
        <f>IF(Plananalyse!DN137=1,VLOOKUP(DN$5,Kruistabel!$B$6:$F$9,MATCH($C137,Kruistabel!$C$5:$F$5,0)+1,FALSE)+MIN(Kruistabel!$C$15,IF($D137="Ja",Kruistabel!$C$13,0)+IF(DN$6="Ja",Kruistabel!$C$14,0)),"")</f>
        <v>#REF!</v>
      </c>
      <c r="DO137" s="326" t="e">
        <f>IF(Plananalyse!DO137=1,VLOOKUP(DO$5,Kruistabel!$B$6:$F$9,MATCH($C137,Kruistabel!$C$5:$F$5,0)+1,FALSE)+MIN(Kruistabel!$C$15,IF($D137="Ja",Kruistabel!$C$13,0)+IF(DO$6="Ja",Kruistabel!$C$14,0)),"")</f>
        <v>#REF!</v>
      </c>
      <c r="DP137" s="326" t="e">
        <f>IF(Plananalyse!DP137=1,VLOOKUP(DP$5,Kruistabel!$B$6:$F$9,MATCH($C137,Kruistabel!$C$5:$F$5,0)+1,FALSE)+MIN(Kruistabel!$C$15,IF($D137="Ja",Kruistabel!$C$13,0)+IF(DP$6="Ja",Kruistabel!$C$14,0)),"")</f>
        <v>#REF!</v>
      </c>
      <c r="DQ137" s="326" t="e">
        <f>IF(Plananalyse!DQ137=1,VLOOKUP(DQ$5,Kruistabel!$B$6:$F$9,MATCH($C137,Kruistabel!$C$5:$F$5,0)+1,FALSE)+MIN(Kruistabel!$C$15,IF($D137="Ja",Kruistabel!$C$13,0)+IF(DQ$6="Ja",Kruistabel!$C$14,0)),"")</f>
        <v>#REF!</v>
      </c>
      <c r="DR137" s="326" t="e">
        <f>IF(Plananalyse!DR137=1,VLOOKUP(DR$5,Kruistabel!$B$6:$F$9,MATCH($C137,Kruistabel!$C$5:$F$5,0)+1,FALSE)+MIN(Kruistabel!$C$15,IF($D137="Ja",Kruistabel!$C$13,0)+IF(DR$6="Ja",Kruistabel!$C$14,0)),"")</f>
        <v>#REF!</v>
      </c>
      <c r="DS137" s="326" t="e">
        <f>IF(Plananalyse!DS137=1,VLOOKUP(DS$5,Kruistabel!$B$6:$F$9,MATCH($C137,Kruistabel!$C$5:$F$5,0)+1,FALSE)+MIN(Kruistabel!$C$15,IF($D137="Ja",Kruistabel!$C$13,0)+IF(DS$6="Ja",Kruistabel!$C$14,0)),"")</f>
        <v>#REF!</v>
      </c>
      <c r="DT137" s="326" t="e">
        <f>IF(Plananalyse!DT137=1,VLOOKUP(DT$5,Kruistabel!$B$6:$F$9,MATCH($C137,Kruistabel!$C$5:$F$5,0)+1,FALSE)+MIN(Kruistabel!$C$15,IF($D137="Ja",Kruistabel!$C$13,0)+IF(DT$6="Ja",Kruistabel!$C$14,0)),"")</f>
        <v>#REF!</v>
      </c>
      <c r="DU137" s="326" t="e">
        <f>IF(Plananalyse!DU137=1,VLOOKUP(DU$5,Kruistabel!$B$6:$F$9,MATCH($C137,Kruistabel!$C$5:$F$5,0)+1,FALSE)+MIN(Kruistabel!$C$15,IF($D137="Ja",Kruistabel!$C$13,0)+IF(DU$6="Ja",Kruistabel!$C$14,0)),"")</f>
        <v>#REF!</v>
      </c>
      <c r="DV137" s="326" t="e">
        <f>IF(Plananalyse!DV137=1,VLOOKUP(DV$5,Kruistabel!$B$6:$F$9,MATCH($C137,Kruistabel!$C$5:$F$5,0)+1,FALSE)+MIN(Kruistabel!$C$15,IF($D137="Ja",Kruistabel!$C$13,0)+IF(DV$6="Ja",Kruistabel!$C$14,0)),"")</f>
        <v>#REF!</v>
      </c>
      <c r="DW137" s="326" t="e">
        <f>IF(Plananalyse!DW137=1,VLOOKUP(DW$5,Kruistabel!$B$6:$F$9,MATCH($C137,Kruistabel!$C$5:$F$5,0)+1,FALSE)+MIN(Kruistabel!$C$15,IF($D137="Ja",Kruistabel!$C$13,0)+IF(DW$6="Ja",Kruistabel!$C$14,0)),"")</f>
        <v>#REF!</v>
      </c>
      <c r="DX137" s="326" t="e">
        <f>IF(Plananalyse!DX137=1,VLOOKUP(DX$5,Kruistabel!$B$6:$F$9,MATCH($C137,Kruistabel!$C$5:$F$5,0)+1,FALSE)+MIN(Kruistabel!$C$15,IF($D137="Ja",Kruistabel!$C$13,0)+IF(DX$6="Ja",Kruistabel!$C$14,0)),"")</f>
        <v>#REF!</v>
      </c>
      <c r="DY137" s="327"/>
      <c r="DZ137" s="326" t="e">
        <f ca="1">IF(Plananalyse!DZ137=1,VLOOKUP(DZ$5,Kruistabel!$B$6:$F$9,MATCH($C137,Kruistabel!$C$5:$F$5,0)+1,FALSE)+MIN(Kruistabel!$C$15,IF($D137="Ja",Kruistabel!$C$13,0)+IF(DZ$6="Ja",Kruistabel!$C$14,0)),"")</f>
        <v>#REF!</v>
      </c>
      <c r="EA137" s="326" t="e">
        <f ca="1">IF(Plananalyse!EA137=1,VLOOKUP(EA$5,Kruistabel!$B$6:$F$9,MATCH($C137,Kruistabel!$C$5:$F$5,0)+1,FALSE)+MIN(Kruistabel!$C$15,IF($D137="Ja",Kruistabel!$C$13,0)+IF(EA$6="Ja",Kruistabel!$C$14,0)),"")</f>
        <v>#REF!</v>
      </c>
      <c r="EB137" s="326" t="e">
        <f ca="1">IF(Plananalyse!EB137=1,VLOOKUP(EB$5,Kruistabel!$B$6:$F$9,MATCH($C137,Kruistabel!$C$5:$F$5,0)+1,FALSE)+MIN(Kruistabel!$C$15,IF($D137="Ja",Kruistabel!$C$13,0)+IF(EB$6="Ja",Kruistabel!$C$14,0)),"")</f>
        <v>#REF!</v>
      </c>
      <c r="EC137" s="326" t="e">
        <f ca="1">IF(Plananalyse!EC137=1,VLOOKUP(EC$5,Kruistabel!$B$6:$F$9,MATCH($C137,Kruistabel!$C$5:$F$5,0)+1,FALSE)+MIN(Kruistabel!$C$15,IF($D137="Ja",Kruistabel!$C$13,0)+IF(EC$6="Ja",Kruistabel!$C$14,0)),"")</f>
        <v>#REF!</v>
      </c>
      <c r="ED137" s="327"/>
      <c r="EE137" s="326" t="e">
        <f ca="1">IF(Plananalyse!EE137=1,VLOOKUP(EE$5,Kruistabel!$B$6:$F$9,MATCH($C137,Kruistabel!$C$5:$F$5,0)+1,FALSE)+MIN(Kruistabel!$C$15,IF($D137="Ja",Kruistabel!$C$13,0)+IF(EE$6="Ja",Kruistabel!$C$14,0)),"")</f>
        <v>#REF!</v>
      </c>
      <c r="EF137" s="326" t="e">
        <f ca="1">IF(Plananalyse!EF137=1,VLOOKUP(EF$5,Kruistabel!$B$6:$F$9,MATCH($C137,Kruistabel!$C$5:$F$5,0)+1,FALSE)+MIN(Kruistabel!$C$15,IF($D137="Ja",Kruistabel!$C$13,0)+IF(EF$6="Ja",Kruistabel!$C$14,0)),"")</f>
        <v>#REF!</v>
      </c>
      <c r="EG137" s="326" t="e">
        <f ca="1">IF(Plananalyse!EG137=1,VLOOKUP(EG$5,Kruistabel!$B$6:$F$9,MATCH($C137,Kruistabel!$C$5:$F$5,0)+1,FALSE)+MIN(Kruistabel!$C$15,IF($D137="Ja",Kruistabel!$C$13,0)+IF(EG$6="Ja",Kruistabel!$C$14,0)),"")</f>
        <v>#REF!</v>
      </c>
      <c r="EH137" s="326" t="e">
        <f ca="1">IF(Plananalyse!EH137=1,VLOOKUP(EH$5,Kruistabel!$B$6:$F$9,MATCH($C137,Kruistabel!$C$5:$F$5,0)+1,FALSE)+MIN(Kruistabel!$C$15,IF($D137="Ja",Kruistabel!$C$13,0)+IF(EH$6="Ja",Kruistabel!$C$14,0)),"")</f>
        <v>#REF!</v>
      </c>
      <c r="EI137" s="326" t="e">
        <f ca="1">IF(Plananalyse!EI137=1,VLOOKUP(EI$5,Kruistabel!$B$6:$F$9,MATCH($C137,Kruistabel!$C$5:$F$5,0)+1,FALSE)+MIN(Kruistabel!$C$15,IF($D137="Ja",Kruistabel!$C$13,0)+IF(EI$6="Ja",Kruistabel!$C$14,0)),"")</f>
        <v>#REF!</v>
      </c>
      <c r="EJ137" s="331" t="str">
        <f>IF(Plananalyse!EJ137=1,VLOOKUP(EJ$5,Kruistabel!$B$6:$F$9,MATCH($C137,Kruistabel!$C$5:$F$5,0)+1,FALSE)+MIN(Kruistabel!$C$15,IF($D137="Ja",Kruistabel!$C$13,0)+IF(EJ$6="Ja",Kruistabel!$C$14,0)),"")</f>
        <v/>
      </c>
      <c r="EK137" s="164"/>
      <c r="EL137" s="164"/>
      <c r="EM137" s="164"/>
      <c r="EN137" s="164"/>
    </row>
    <row r="138" spans="1:144" hidden="1">
      <c r="B138" s="1"/>
      <c r="C138" s="168"/>
      <c r="D138" s="168"/>
      <c r="E138" s="29"/>
      <c r="F138" s="171"/>
      <c r="G138" s="170"/>
      <c r="H138" s="170"/>
      <c r="I138" s="170"/>
      <c r="J138" s="170"/>
      <c r="K138" s="170"/>
      <c r="L138" s="170"/>
      <c r="M138" s="170"/>
      <c r="N138" s="170"/>
      <c r="O138" s="170"/>
      <c r="P138" s="170"/>
      <c r="Q138" s="170"/>
      <c r="R138" s="170"/>
      <c r="S138" s="170"/>
      <c r="T138" s="170"/>
      <c r="U138" s="170"/>
      <c r="V138" s="170"/>
      <c r="W138" s="170"/>
      <c r="X138" s="170"/>
      <c r="Y138" s="170"/>
      <c r="Z138" s="170"/>
      <c r="AA138" s="170"/>
      <c r="AB138" s="170"/>
      <c r="AC138" s="170"/>
      <c r="AD138" s="170"/>
      <c r="AE138" s="170"/>
      <c r="AF138" s="170"/>
      <c r="AG138" s="170"/>
      <c r="AH138" s="170"/>
      <c r="AI138" s="170"/>
      <c r="AJ138" s="170"/>
      <c r="AK138" s="170"/>
      <c r="AL138" s="170"/>
      <c r="AM138" s="170"/>
      <c r="AN138" s="171"/>
      <c r="AO138" s="170"/>
      <c r="AP138" s="170"/>
      <c r="AQ138" s="170"/>
      <c r="AR138" s="170"/>
      <c r="AS138" s="170"/>
      <c r="AT138" s="170"/>
      <c r="AU138" s="170"/>
      <c r="AV138" s="170"/>
      <c r="AW138" s="170"/>
      <c r="AX138" s="170"/>
      <c r="AY138" s="171"/>
      <c r="AZ138" s="170"/>
      <c r="BA138" s="170"/>
      <c r="BB138" s="170"/>
      <c r="BC138" s="170"/>
      <c r="BD138" s="170"/>
      <c r="BE138" s="170"/>
      <c r="BF138" s="170"/>
      <c r="BG138" s="170"/>
      <c r="BH138" s="170"/>
      <c r="BI138" s="171"/>
      <c r="BJ138" s="170"/>
      <c r="BK138" s="170"/>
      <c r="BL138" s="170"/>
      <c r="BM138" s="170"/>
      <c r="BN138" s="170"/>
      <c r="BO138" s="170"/>
      <c r="BP138" s="170"/>
      <c r="BQ138" s="170"/>
      <c r="BR138" s="170"/>
      <c r="BS138" s="170"/>
      <c r="BT138" s="171"/>
      <c r="BU138" s="170"/>
      <c r="BV138" s="170"/>
      <c r="BW138" s="170"/>
      <c r="BX138" s="170"/>
      <c r="BY138" s="171"/>
      <c r="BZ138" s="170"/>
      <c r="CA138" s="170"/>
      <c r="CB138" s="170"/>
      <c r="CC138" s="170"/>
      <c r="CD138" s="170"/>
      <c r="CE138" s="170"/>
      <c r="CF138" s="170"/>
      <c r="CG138" s="170"/>
      <c r="CH138" s="170"/>
      <c r="CI138" s="171"/>
      <c r="CJ138" s="170"/>
      <c r="CK138" s="170"/>
      <c r="CL138" s="170"/>
      <c r="CM138" s="170"/>
      <c r="CN138" s="170"/>
      <c r="CO138" s="170"/>
      <c r="CP138" s="170"/>
      <c r="CQ138" s="170"/>
      <c r="CR138" s="170"/>
      <c r="CS138" s="170"/>
      <c r="CT138" s="170"/>
      <c r="CU138" s="170"/>
      <c r="CV138" s="170"/>
      <c r="CW138" s="170"/>
      <c r="CX138" s="170"/>
      <c r="CY138" s="170"/>
      <c r="CZ138" s="170"/>
      <c r="DA138" s="170"/>
      <c r="DB138" s="170"/>
      <c r="DC138" s="170"/>
      <c r="DD138" s="171"/>
      <c r="DE138" s="170"/>
      <c r="DF138" s="170"/>
      <c r="DG138" s="170"/>
      <c r="DH138" s="170"/>
      <c r="DI138" s="170"/>
      <c r="DJ138" s="170"/>
      <c r="DK138" s="170"/>
      <c r="DL138" s="170"/>
      <c r="DM138" s="171"/>
      <c r="DN138" s="170"/>
      <c r="DO138" s="170"/>
      <c r="DP138" s="170"/>
      <c r="DQ138" s="170"/>
      <c r="DR138" s="170"/>
      <c r="DS138" s="170"/>
      <c r="DT138" s="170"/>
      <c r="DU138" s="170"/>
      <c r="DV138" s="170"/>
      <c r="DW138" s="170"/>
      <c r="DX138" s="170"/>
      <c r="DY138" s="171"/>
      <c r="DZ138" s="170"/>
      <c r="EA138" s="170"/>
      <c r="EB138" s="170"/>
      <c r="EC138" s="170"/>
      <c r="ED138" s="171"/>
      <c r="EE138" s="170"/>
      <c r="EF138" s="170"/>
      <c r="EG138" s="170"/>
      <c r="EH138" s="170"/>
      <c r="EI138" s="170"/>
      <c r="EJ138" s="164"/>
      <c r="EK138" s="164"/>
      <c r="EL138" s="164"/>
      <c r="EM138" s="164"/>
      <c r="EN138" s="164"/>
    </row>
    <row r="139" spans="1:144" s="65" customFormat="1" hidden="1" collapsed="1">
      <c r="A139" s="53"/>
      <c r="B139" s="338" t="s">
        <v>239</v>
      </c>
      <c r="E139" s="119" t="str">
        <f>IF(AND(D139="laag",$D$3=1),0,_xlfn.IFNA(IF(VLOOKUP($B139,Classificatietabel!$B$6:$H$91,$E$5,FALSE)="Ja",1,0),""))</f>
        <v/>
      </c>
      <c r="G139" s="327"/>
      <c r="H139" s="327"/>
      <c r="I139" s="327"/>
      <c r="J139" s="327"/>
      <c r="K139" s="327"/>
      <c r="L139" s="327"/>
      <c r="M139" s="327"/>
      <c r="N139" s="327"/>
      <c r="O139" s="327"/>
      <c r="P139" s="327"/>
      <c r="Q139" s="327"/>
      <c r="R139" s="327"/>
      <c r="S139" s="327"/>
      <c r="T139" s="327"/>
      <c r="U139" s="327"/>
      <c r="V139" s="327"/>
      <c r="W139" s="327"/>
      <c r="X139" s="327"/>
      <c r="Y139" s="327"/>
      <c r="Z139" s="327"/>
      <c r="AA139" s="327"/>
      <c r="AB139" s="327"/>
      <c r="AC139" s="327"/>
      <c r="AD139" s="327"/>
      <c r="AE139" s="327"/>
      <c r="AF139" s="327"/>
      <c r="AG139" s="327"/>
      <c r="AH139" s="327"/>
      <c r="AI139" s="327"/>
      <c r="AJ139" s="327"/>
      <c r="AK139" s="327"/>
      <c r="AL139" s="327"/>
      <c r="AM139" s="327"/>
      <c r="AN139" s="327"/>
      <c r="AO139" s="327"/>
      <c r="AP139" s="327"/>
      <c r="AQ139" s="327"/>
      <c r="AR139" s="327"/>
      <c r="AS139" s="327"/>
      <c r="AT139" s="327"/>
      <c r="AU139" s="327"/>
      <c r="AV139" s="327"/>
      <c r="AW139" s="327"/>
      <c r="AX139" s="327"/>
      <c r="AY139" s="327"/>
      <c r="AZ139" s="327"/>
      <c r="BA139" s="327"/>
      <c r="BB139" s="327"/>
      <c r="BC139" s="327"/>
      <c r="BD139" s="327"/>
      <c r="BE139" s="327"/>
      <c r="BF139" s="327"/>
      <c r="BG139" s="327"/>
      <c r="BH139" s="327"/>
      <c r="BI139" s="327"/>
      <c r="BJ139" s="327"/>
      <c r="BK139" s="327"/>
      <c r="BL139" s="327"/>
      <c r="BM139" s="327"/>
      <c r="BN139" s="327"/>
      <c r="BO139" s="327"/>
      <c r="BP139" s="327"/>
      <c r="BQ139" s="327"/>
      <c r="BR139" s="327"/>
      <c r="BS139" s="327"/>
      <c r="BU139" s="98"/>
      <c r="BV139" s="328"/>
      <c r="BW139" s="328"/>
      <c r="BX139" s="328"/>
      <c r="BY139" s="327"/>
      <c r="BZ139" s="327"/>
      <c r="CA139" s="327"/>
      <c r="CB139" s="327"/>
      <c r="CC139" s="327"/>
      <c r="CD139" s="327"/>
      <c r="CE139" s="327"/>
      <c r="CF139" s="327"/>
      <c r="CG139" s="327"/>
      <c r="CH139" s="327"/>
      <c r="CJ139" s="327"/>
      <c r="CK139" s="327"/>
      <c r="CL139" s="327"/>
      <c r="CM139" s="327"/>
      <c r="CN139" s="327"/>
      <c r="CO139" s="327"/>
      <c r="CP139" s="327"/>
      <c r="CQ139" s="327"/>
      <c r="CR139" s="327"/>
      <c r="CS139" s="327"/>
      <c r="CT139" s="327"/>
      <c r="CU139" s="327"/>
      <c r="CV139" s="327"/>
      <c r="CW139" s="327"/>
      <c r="CX139" s="327"/>
      <c r="CY139" s="327"/>
      <c r="CZ139" s="327"/>
      <c r="DA139" s="327"/>
      <c r="DB139" s="327"/>
      <c r="DC139" s="327"/>
      <c r="DD139" s="327"/>
      <c r="DE139" s="327"/>
      <c r="DF139" s="327"/>
      <c r="DG139" s="327"/>
      <c r="DH139" s="327"/>
      <c r="DI139" s="327"/>
      <c r="DJ139" s="327"/>
      <c r="DK139" s="327"/>
      <c r="DL139" s="327"/>
      <c r="DM139" s="327"/>
      <c r="DN139" s="327"/>
      <c r="DO139" s="327"/>
      <c r="DP139" s="327"/>
      <c r="DQ139" s="327"/>
      <c r="DR139" s="327"/>
      <c r="DS139" s="327"/>
      <c r="DT139" s="327"/>
      <c r="DU139" s="327"/>
      <c r="DV139" s="327"/>
      <c r="DW139" s="327"/>
      <c r="DX139" s="327"/>
      <c r="DY139" s="327"/>
      <c r="DZ139" s="327"/>
      <c r="EA139" s="327"/>
      <c r="EB139" s="327"/>
      <c r="EC139" s="327"/>
      <c r="ED139" s="327"/>
      <c r="EE139" s="327"/>
      <c r="EF139" s="327"/>
      <c r="EG139" s="327"/>
      <c r="EH139" s="327"/>
      <c r="EI139" s="327"/>
      <c r="EJ139" s="327"/>
    </row>
    <row r="140" spans="1:144" hidden="1">
      <c r="B140" s="337" t="s">
        <v>240</v>
      </c>
      <c r="C140" s="160" t="str">
        <f>_xlfn.IFNA(VLOOKUP($B140,Classificatietabel!$B$6:$I$91,C$7,FALSE),"")</f>
        <v/>
      </c>
      <c r="D140" s="160" t="str">
        <f>_xlfn.IFNA(VLOOKUP($B140,Classificatietabel!$B$6:$I$91,D$7,FALSE),"")</f>
        <v/>
      </c>
      <c r="E140" s="119" t="str">
        <f>IF(AND(D140="laag",$D$3=1),0,_xlfn.IFNA(IF(VLOOKUP($B140,Classificatietabel!$B$6:$H$91,$E$5,FALSE)="Ja",1,0),""))</f>
        <v/>
      </c>
      <c r="F140" s="163"/>
      <c r="G140" s="326" t="e">
        <f>IF(Plananalyse!G140=1,VLOOKUP(G$5,Kruistabel!$B$6:$F$9,MATCH($C140,Kruistabel!$C$5:$F$5,0)+1,FALSE)+MIN(Kruistabel!$C$15,IF($D140="Ja",Kruistabel!$C$13,0)+IF(G$6="Ja",Kruistabel!$C$14,0)),"")</f>
        <v>#N/A</v>
      </c>
      <c r="H140" s="326" t="e">
        <f>IF(Plananalyse!H140=1,VLOOKUP(H$5,Kruistabel!$B$6:$F$9,MATCH($C140,Kruistabel!$C$5:$F$5,0)+1,FALSE)+MIN(Kruistabel!$C$15,IF($D140="Ja",Kruistabel!$C$13,0)+IF(H$6="Ja",Kruistabel!$C$14,0)),"")</f>
        <v>#N/A</v>
      </c>
      <c r="I140" s="326" t="e">
        <f>IF(Plananalyse!I140=1,VLOOKUP(I$5,Kruistabel!$B$6:$F$9,MATCH($C140,Kruistabel!$C$5:$F$5,0)+1,FALSE)+MIN(Kruistabel!$C$15,IF($D140="Ja",Kruistabel!$C$13,0)+IF(I$6="Ja",Kruistabel!$C$14,0)),"")</f>
        <v>#N/A</v>
      </c>
      <c r="J140" s="326" t="e">
        <f>IF(Plananalyse!J140=1,VLOOKUP(J$5,Kruistabel!$B$6:$F$9,MATCH($C140,Kruistabel!$C$5:$F$5,0)+1,FALSE)+MIN(Kruistabel!$C$15,IF($D140="Ja",Kruistabel!$C$13,0)+IF(J$6="Ja",Kruistabel!$C$14,0)),"")</f>
        <v>#N/A</v>
      </c>
      <c r="K140" s="326" t="e">
        <f>IF(Plananalyse!K140=1,VLOOKUP(K$5,Kruistabel!$B$6:$F$9,MATCH($C140,Kruistabel!$C$5:$F$5,0)+1,FALSE)+MIN(Kruistabel!$C$15,IF($D140="Ja",Kruistabel!$C$13,0)+IF(K$6="Ja",Kruistabel!$C$14,0)),"")</f>
        <v>#N/A</v>
      </c>
      <c r="L140" s="326" t="e">
        <f>IF(Plananalyse!L140=1,VLOOKUP(L$5,Kruistabel!$B$6:$F$9,MATCH($C140,Kruistabel!$C$5:$F$5,0)+1,FALSE)+MIN(Kruistabel!$C$15,IF($D140="Ja",Kruistabel!$C$13,0)+IF(L$6="Ja",Kruistabel!$C$14,0)),"")</f>
        <v>#N/A</v>
      </c>
      <c r="M140" s="326" t="e">
        <f>IF(Plananalyse!M140=1,VLOOKUP(M$5,Kruistabel!$B$6:$F$9,MATCH($C140,Kruistabel!$C$5:$F$5,0)+1,FALSE)+MIN(Kruistabel!$C$15,IF($D140="Ja",Kruistabel!$C$13,0)+IF(M$6="Ja",Kruistabel!$C$14,0)),"")</f>
        <v>#N/A</v>
      </c>
      <c r="N140" s="326" t="e">
        <f>IF(Plananalyse!N140=1,VLOOKUP(N$5,Kruistabel!$B$6:$F$9,MATCH($C140,Kruistabel!$C$5:$F$5,0)+1,FALSE)+MIN(Kruistabel!$C$15,IF($D140="Ja",Kruistabel!$C$13,0)+IF(N$6="Ja",Kruistabel!$C$14,0)),"")</f>
        <v>#N/A</v>
      </c>
      <c r="O140" s="326" t="e">
        <f>IF(Plananalyse!O140=1,VLOOKUP(O$5,Kruistabel!$B$6:$F$9,MATCH($C140,Kruistabel!$C$5:$F$5,0)+1,FALSE)+MIN(Kruistabel!$C$15,IF($D140="Ja",Kruistabel!$C$13,0)+IF(O$6="Ja",Kruistabel!$C$14,0)),"")</f>
        <v>#N/A</v>
      </c>
      <c r="P140" s="326" t="e">
        <f>IF(Plananalyse!P140=1,VLOOKUP(P$5,Kruistabel!$B$6:$F$9,MATCH($C140,Kruistabel!$C$5:$F$5,0)+1,FALSE)+MIN(Kruistabel!$C$15,IF($D140="Ja",Kruistabel!$C$13,0)+IF(P$6="Ja",Kruistabel!$C$14,0)),"")</f>
        <v>#N/A</v>
      </c>
      <c r="Q140" s="326" t="e">
        <f>IF(Plananalyse!Q140=1,VLOOKUP(Q$5,Kruistabel!$B$6:$F$9,MATCH($C140,Kruistabel!$C$5:$F$5,0)+1,FALSE)+MIN(Kruistabel!$C$15,IF($D140="Ja",Kruistabel!$C$13,0)+IF(Q$6="Ja",Kruistabel!$C$14,0)),"")</f>
        <v>#N/A</v>
      </c>
      <c r="R140" s="326" t="e">
        <f>IF(Plananalyse!R140=1,VLOOKUP(R$5,Kruistabel!$B$6:$F$9,MATCH($C140,Kruistabel!$C$5:$F$5,0)+1,FALSE)+MIN(Kruistabel!$C$15,IF($D140="Ja",Kruistabel!$C$13,0)+IF(R$6="Ja",Kruistabel!$C$14,0)),"")</f>
        <v>#N/A</v>
      </c>
      <c r="S140" s="326" t="e">
        <f>IF(Plananalyse!S140=1,VLOOKUP(S$5,Kruistabel!$B$6:$F$9,MATCH($C140,Kruistabel!$C$5:$F$5,0)+1,FALSE)+MIN(Kruistabel!$C$15,IF($D140="Ja",Kruistabel!$C$13,0)+IF(S$6="Ja",Kruistabel!$C$14,0)),"")</f>
        <v>#N/A</v>
      </c>
      <c r="T140" s="326" t="e">
        <f>IF(Plananalyse!T140=1,VLOOKUP(T$5,Kruistabel!$B$6:$F$9,MATCH($C140,Kruistabel!$C$5:$F$5,0)+1,FALSE)+MIN(Kruistabel!$C$15,IF($D140="Ja",Kruistabel!$C$13,0)+IF(T$6="Ja",Kruistabel!$C$14,0)),"")</f>
        <v>#N/A</v>
      </c>
      <c r="U140" s="326" t="e">
        <f>IF(Plananalyse!U140=1,VLOOKUP(U$5,Kruistabel!$B$6:$F$9,MATCH($C140,Kruistabel!$C$5:$F$5,0)+1,FALSE)+MIN(Kruistabel!$C$15,IF($D140="Ja",Kruistabel!$C$13,0)+IF(U$6="Ja",Kruistabel!$C$14,0)),"")</f>
        <v>#N/A</v>
      </c>
      <c r="V140" s="326" t="e">
        <f>IF(Plananalyse!V140=1,VLOOKUP(V$5,Kruistabel!$B$6:$F$9,MATCH($C140,Kruistabel!$C$5:$F$5,0)+1,FALSE)+MIN(Kruistabel!$C$15,IF($D140="Ja",Kruistabel!$C$13,0)+IF(V$6="Ja",Kruistabel!$C$14,0)),"")</f>
        <v>#N/A</v>
      </c>
      <c r="W140" s="326" t="e">
        <f>IF(Plananalyse!W140=1,VLOOKUP(W$5,Kruistabel!$B$6:$F$9,MATCH($C140,Kruistabel!$C$5:$F$5,0)+1,FALSE)+MIN(Kruistabel!$C$15,IF($D140="Ja",Kruistabel!$C$13,0)+IF(W$6="Ja",Kruistabel!$C$14,0)),"")</f>
        <v>#N/A</v>
      </c>
      <c r="X140" s="326" t="e">
        <f>IF(Plananalyse!X140=1,VLOOKUP(X$5,Kruistabel!$B$6:$F$9,MATCH($C140,Kruistabel!$C$5:$F$5,0)+1,FALSE)+MIN(Kruistabel!$C$15,IF($D140="Ja",Kruistabel!$C$13,0)+IF(X$6="Ja",Kruistabel!$C$14,0)),"")</f>
        <v>#N/A</v>
      </c>
      <c r="Y140" s="326" t="e">
        <f>IF(Plananalyse!Y140=1,VLOOKUP(Y$5,Kruistabel!$B$6:$F$9,MATCH($C140,Kruistabel!$C$5:$F$5,0)+1,FALSE)+MIN(Kruistabel!$C$15,IF($D140="Ja",Kruistabel!$C$13,0)+IF(Y$6="Ja",Kruistabel!$C$14,0)),"")</f>
        <v>#N/A</v>
      </c>
      <c r="Z140" s="326" t="e">
        <f>IF(Plananalyse!Z140=1,VLOOKUP(Z$5,Kruistabel!$B$6:$F$9,MATCH($C140,Kruistabel!$C$5:$F$5,0)+1,FALSE)+MIN(Kruistabel!$C$15,IF($D140="Ja",Kruistabel!$C$13,0)+IF(Z$6="Ja",Kruistabel!$C$14,0)),"")</f>
        <v>#N/A</v>
      </c>
      <c r="AA140" s="326" t="e">
        <f>IF(Plananalyse!AA140=1,VLOOKUP(AA$5,Kruistabel!$B$6:$F$9,MATCH($C140,Kruistabel!$C$5:$F$5,0)+1,FALSE)+MIN(Kruistabel!$C$15,IF($D140="Ja",Kruistabel!$C$13,0)+IF(AA$6="Ja",Kruistabel!$C$14,0)),"")</f>
        <v>#N/A</v>
      </c>
      <c r="AB140" s="326" t="e">
        <f>IF(Plananalyse!AB140=1,VLOOKUP(AB$5,Kruistabel!$B$6:$F$9,MATCH($C140,Kruistabel!$C$5:$F$5,0)+1,FALSE)+MIN(Kruistabel!$C$15,IF($D140="Ja",Kruistabel!$C$13,0)+IF(AB$6="Ja",Kruistabel!$C$14,0)),"")</f>
        <v>#N/A</v>
      </c>
      <c r="AC140" s="326" t="e">
        <f>IF(Plananalyse!AC140=1,VLOOKUP(AC$5,Kruistabel!$B$6:$F$9,MATCH($C140,Kruistabel!$C$5:$F$5,0)+1,FALSE)+MIN(Kruistabel!$C$15,IF($D140="Ja",Kruistabel!$C$13,0)+IF(AC$6="Ja",Kruistabel!$C$14,0)),"")</f>
        <v>#N/A</v>
      </c>
      <c r="AD140" s="326" t="e">
        <f>IF(Plananalyse!AD140=1,VLOOKUP(AD$5,Kruistabel!$B$6:$F$9,MATCH($C140,Kruistabel!$C$5:$F$5,0)+1,FALSE)+MIN(Kruistabel!$C$15,IF($D140="Ja",Kruistabel!$C$13,0)+IF(AD$6="Ja",Kruistabel!$C$14,0)),"")</f>
        <v>#N/A</v>
      </c>
      <c r="AE140" s="326" t="e">
        <f>IF(Plananalyse!AE140=1,VLOOKUP(AE$5,Kruistabel!$B$6:$F$9,MATCH($C140,Kruistabel!$C$5:$F$5,0)+1,FALSE)+MIN(Kruistabel!$C$15,IF($D140="Ja",Kruistabel!$C$13,0)+IF(AE$6="Ja",Kruistabel!$C$14,0)),"")</f>
        <v>#N/A</v>
      </c>
      <c r="AF140" s="326" t="e">
        <f>IF(Plananalyse!AF140=1,VLOOKUP(AF$5,Kruistabel!$B$6:$F$9,MATCH($C140,Kruistabel!$C$5:$F$5,0)+1,FALSE)+MIN(Kruistabel!$C$15,IF($D140="Ja",Kruistabel!$C$13,0)+IF(AF$6="Ja",Kruistabel!$C$14,0)),"")</f>
        <v>#N/A</v>
      </c>
      <c r="AG140" s="326" t="e">
        <f>IF(Plananalyse!AG140=1,VLOOKUP(AG$5,Kruistabel!$B$6:$F$9,MATCH($C140,Kruistabel!$C$5:$F$5,0)+1,FALSE)+MIN(Kruistabel!$C$15,IF($D140="Ja",Kruistabel!$C$13,0)+IF(AG$6="Ja",Kruistabel!$C$14,0)),"")</f>
        <v>#N/A</v>
      </c>
      <c r="AH140" s="326" t="e">
        <f>IF(Plananalyse!AH140=1,VLOOKUP(AH$5,Kruistabel!$B$6:$F$9,MATCH($C140,Kruistabel!$C$5:$F$5,0)+1,FALSE)+MIN(Kruistabel!$C$15,IF($D140="Ja",Kruistabel!$C$13,0)+IF(AH$6="Ja",Kruistabel!$C$14,0)),"")</f>
        <v>#N/A</v>
      </c>
      <c r="AI140" s="326" t="e">
        <f>IF(Plananalyse!AI140=1,VLOOKUP(AI$5,Kruistabel!$B$6:$F$9,MATCH($C140,Kruistabel!$C$5:$F$5,0)+1,FALSE)+MIN(Kruistabel!$C$15,IF($D140="Ja",Kruistabel!$C$13,0)+IF(AI$6="Ja",Kruistabel!$C$14,0)),"")</f>
        <v>#N/A</v>
      </c>
      <c r="AJ140" s="326" t="e">
        <f>IF(Plananalyse!AJ140=1,VLOOKUP(AJ$5,Kruistabel!$B$6:$F$9,MATCH($C140,Kruistabel!$C$5:$F$5,0)+1,FALSE)+MIN(Kruistabel!$C$15,IF($D140="Ja",Kruistabel!$C$13,0)+IF(AJ$6="Ja",Kruistabel!$C$14,0)),"")</f>
        <v>#N/A</v>
      </c>
      <c r="AK140" s="326" t="e">
        <f>IF(Plananalyse!AK140=1,VLOOKUP(AK$5,Kruistabel!$B$6:$F$9,MATCH($C140,Kruistabel!$C$5:$F$5,0)+1,FALSE)+MIN(Kruistabel!$C$15,IF($D140="Ja",Kruistabel!$C$13,0)+IF(AK$6="Ja",Kruistabel!$C$14,0)),"")</f>
        <v>#N/A</v>
      </c>
      <c r="AL140" s="326" t="e">
        <f>IF(Plananalyse!AL140=1,VLOOKUP(AL$5,Kruistabel!$B$6:$F$9,MATCH($C140,Kruistabel!$C$5:$F$5,0)+1,FALSE)+MIN(Kruistabel!$C$15,IF($D140="Ja",Kruistabel!$C$13,0)+IF(AL$6="Ja",Kruistabel!$C$14,0)),"")</f>
        <v>#N/A</v>
      </c>
      <c r="AM140" s="326" t="e">
        <f>IF(Plananalyse!AM140=1,VLOOKUP(AM$5,Kruistabel!$B$6:$F$9,MATCH($C140,Kruistabel!$C$5:$F$5,0)+1,FALSE)+MIN(Kruistabel!$C$15,IF($D140="Ja",Kruistabel!$C$13,0)+IF(AM$6="Ja",Kruistabel!$C$14,0)),"")</f>
        <v>#N/A</v>
      </c>
      <c r="AN140" s="327"/>
      <c r="AO140" s="326" t="e">
        <f>IF(Plananalyse!AO140=1,VLOOKUP(AO$5,Kruistabel!$B$6:$F$9,MATCH($C140,Kruistabel!$C$5:$F$5,0)+1,FALSE)+MIN(Kruistabel!$C$15,IF($D140="Ja",Kruistabel!$C$13,0)+IF(AO$6="Ja",Kruistabel!$C$14,0)),"")</f>
        <v>#N/A</v>
      </c>
      <c r="AP140" s="326" t="e">
        <f>IF(Plananalyse!AP140=1,VLOOKUP(AP$5,Kruistabel!$B$6:$F$9,MATCH($C140,Kruistabel!$C$5:$F$5,0)+1,FALSE)+MIN(Kruistabel!$C$15,IF($D140="Ja",Kruistabel!$C$13,0)+IF(AP$6="Ja",Kruistabel!$C$14,0)),"")</f>
        <v>#N/A</v>
      </c>
      <c r="AQ140" s="326" t="e">
        <f>IF(Plananalyse!AQ140=1,VLOOKUP(AQ$5,Kruistabel!$B$6:$F$9,MATCH($C140,Kruistabel!$C$5:$F$5,0)+1,FALSE)+MIN(Kruistabel!$C$15,IF($D140="Ja",Kruistabel!$C$13,0)+IF(AQ$6="Ja",Kruistabel!$C$14,0)),"")</f>
        <v>#N/A</v>
      </c>
      <c r="AR140" s="326" t="e">
        <f>IF(Plananalyse!AR140=1,VLOOKUP(AR$5,Kruistabel!$B$6:$F$9,MATCH($C140,Kruistabel!$C$5:$F$5,0)+1,FALSE)+MIN(Kruistabel!$C$15,IF($D140="Ja",Kruistabel!$C$13,0)+IF(AR$6="Ja",Kruistabel!$C$14,0)),"")</f>
        <v>#N/A</v>
      </c>
      <c r="AS140" s="326" t="e">
        <f>IF(Plananalyse!AS140=1,VLOOKUP(AS$5,Kruistabel!$B$6:$F$9,MATCH($C140,Kruistabel!$C$5:$F$5,0)+1,FALSE)+MIN(Kruistabel!$C$15,IF($D140="Ja",Kruistabel!$C$13,0)+IF(AS$6="Ja",Kruistabel!$C$14,0)),"")</f>
        <v>#N/A</v>
      </c>
      <c r="AT140" s="326" t="e">
        <f>IF(Plananalyse!AT140=1,VLOOKUP(AT$5,Kruistabel!$B$6:$F$9,MATCH($C140,Kruistabel!$C$5:$F$5,0)+1,FALSE)+MIN(Kruistabel!$C$15,IF($D140="Ja",Kruistabel!$C$13,0)+IF(AT$6="Ja",Kruistabel!$C$14,0)),"")</f>
        <v>#N/A</v>
      </c>
      <c r="AU140" s="326" t="e">
        <f>IF(Plananalyse!AU140=1,VLOOKUP(AU$5,Kruistabel!$B$6:$F$9,MATCH($C140,Kruistabel!$C$5:$F$5,0)+1,FALSE)+MIN(Kruistabel!$C$15,IF($D140="Ja",Kruistabel!$C$13,0)+IF(AU$6="Ja",Kruistabel!$C$14,0)),"")</f>
        <v>#N/A</v>
      </c>
      <c r="AV140" s="326" t="e">
        <f>IF(Plananalyse!AV140=1,VLOOKUP(AV$5,Kruistabel!$B$6:$F$9,MATCH($C140,Kruistabel!$C$5:$F$5,0)+1,FALSE)+MIN(Kruistabel!$C$15,IF($D140="Ja",Kruistabel!$C$13,0)+IF(AV$6="Ja",Kruistabel!$C$14,0)),"")</f>
        <v>#N/A</v>
      </c>
      <c r="AW140" s="326" t="e">
        <f>IF(Plananalyse!AW140=1,VLOOKUP(AW$5,Kruistabel!$B$6:$F$9,MATCH($C140,Kruistabel!$C$5:$F$5,0)+1,FALSE)+MIN(Kruistabel!$C$15,IF($D140="Ja",Kruistabel!$C$13,0)+IF(AW$6="Ja",Kruistabel!$C$14,0)),"")</f>
        <v>#N/A</v>
      </c>
      <c r="AX140" s="326" t="e">
        <f>IF(Plananalyse!AX140=1,VLOOKUP(AX$5,Kruistabel!$B$6:$F$9,MATCH($C140,Kruistabel!$C$5:$F$5,0)+1,FALSE)+MIN(Kruistabel!$C$15,IF($D140="Ja",Kruistabel!$C$13,0)+IF(AX$6="Ja",Kruistabel!$C$14,0)),"")</f>
        <v>#N/A</v>
      </c>
      <c r="AY140" s="327"/>
      <c r="AZ140" s="326" t="e">
        <f>IF(Plananalyse!AZ140=1,VLOOKUP(AZ$5,Kruistabel!$B$6:$F$9,MATCH($C140,Kruistabel!$C$5:$F$5,0)+1,FALSE)+MIN(Kruistabel!$C$15,IF($D140="Ja",Kruistabel!$C$13,0)+IF(AZ$6="Ja",Kruistabel!$C$14,0)),"")</f>
        <v>#N/A</v>
      </c>
      <c r="BA140" s="326" t="e">
        <f>IF(Plananalyse!BA140=1,VLOOKUP(BA$5,Kruistabel!$B$6:$F$9,MATCH($C140,Kruistabel!$C$5:$F$5,0)+1,FALSE)+MIN(Kruistabel!$C$15,IF($D140="Ja",Kruistabel!$C$13,0)+IF(BA$6="Ja",Kruistabel!$C$14,0)),"")</f>
        <v>#N/A</v>
      </c>
      <c r="BB140" s="326" t="e">
        <f>IF(Plananalyse!BB140=1,VLOOKUP(BB$5,Kruistabel!$B$6:$F$9,MATCH($C140,Kruistabel!$C$5:$F$5,0)+1,FALSE)+MIN(Kruistabel!$C$15,IF($D140="Ja",Kruistabel!$C$13,0)+IF(BB$6="Ja",Kruistabel!$C$14,0)),"")</f>
        <v>#N/A</v>
      </c>
      <c r="BC140" s="326" t="e">
        <f>IF(Plananalyse!BC140=1,VLOOKUP(BC$5,Kruistabel!$B$6:$F$9,MATCH($C140,Kruistabel!$C$5:$F$5,0)+1,FALSE)+MIN(Kruistabel!$C$15,IF($D140="Ja",Kruistabel!$C$13,0)+IF(BC$6="Ja",Kruistabel!$C$14,0)),"")</f>
        <v>#N/A</v>
      </c>
      <c r="BD140" s="326" t="e">
        <f>IF(Plananalyse!BD140=1,VLOOKUP(BD$5,Kruistabel!$B$6:$F$9,MATCH($C140,Kruistabel!$C$5:$F$5,0)+1,FALSE)+MIN(Kruistabel!$C$15,IF($D140="Ja",Kruistabel!$C$13,0)+IF(BD$6="Ja",Kruistabel!$C$14,0)),"")</f>
        <v>#N/A</v>
      </c>
      <c r="BE140" s="326" t="e">
        <f>IF(Plananalyse!BE140=1,VLOOKUP(BE$5,Kruistabel!$B$6:$F$9,MATCH($C140,Kruistabel!$C$5:$F$5,0)+1,FALSE)+MIN(Kruistabel!$C$15,IF($D140="Ja",Kruistabel!$C$13,0)+IF(BE$6="Ja",Kruistabel!$C$14,0)),"")</f>
        <v>#N/A</v>
      </c>
      <c r="BF140" s="326" t="e">
        <f>IF(Plananalyse!BF140=1,VLOOKUP(BF$5,Kruistabel!$B$6:$F$9,MATCH($C140,Kruistabel!$C$5:$F$5,0)+1,FALSE)+MIN(Kruistabel!$C$15,IF($D140="Ja",Kruistabel!$C$13,0)+IF(BF$6="Ja",Kruistabel!$C$14,0)),"")</f>
        <v>#N/A</v>
      </c>
      <c r="BG140" s="326" t="e">
        <f>IF(Plananalyse!BG140=1,VLOOKUP(BG$5,Kruistabel!$B$6:$F$9,MATCH($C140,Kruistabel!$C$5:$F$5,0)+1,FALSE)+MIN(Kruistabel!$C$15,IF($D140="Ja",Kruistabel!$C$13,0)+IF(BG$6="Ja",Kruistabel!$C$14,0)),"")</f>
        <v>#N/A</v>
      </c>
      <c r="BH140" s="326" t="e">
        <f>IF(Plananalyse!BH140=1,VLOOKUP(BH$5,Kruistabel!$B$6:$F$9,MATCH($C140,Kruistabel!$C$5:$F$5,0)+1,FALSE)+MIN(Kruistabel!$C$15,IF($D140="Ja",Kruistabel!$C$13,0)+IF(BH$6="Ja",Kruistabel!$C$14,0)),"")</f>
        <v>#N/A</v>
      </c>
      <c r="BI140" s="327"/>
      <c r="BJ140" s="326" t="e">
        <f>IF(Plananalyse!BJ140=1,VLOOKUP(BJ$5,Kruistabel!$B$6:$F$9,MATCH($C140,Kruistabel!$C$5:$F$5,0)+1,FALSE)+MIN(Kruistabel!$C$15,IF($D140="Ja",Kruistabel!$C$13,0)+IF(BJ$6="Ja",Kruistabel!$C$14,0)),"")</f>
        <v>#N/A</v>
      </c>
      <c r="BK140" s="326" t="e">
        <f>IF(Plananalyse!BK140=1,VLOOKUP(BK$5,Kruistabel!$B$6:$F$9,MATCH($C140,Kruistabel!$C$5:$F$5,0)+1,FALSE)+MIN(Kruistabel!$C$15,IF($D140="Ja",Kruistabel!$C$13,0)+IF(BK$6="Ja",Kruistabel!$C$14,0)),"")</f>
        <v>#N/A</v>
      </c>
      <c r="BL140" s="326" t="e">
        <f>IF(Plananalyse!BL140=1,VLOOKUP(BL$5,Kruistabel!$B$6:$F$9,MATCH($C140,Kruistabel!$C$5:$F$5,0)+1,FALSE)+MIN(Kruistabel!$C$15,IF($D140="Ja",Kruistabel!$C$13,0)+IF(BL$6="Ja",Kruistabel!$C$14,0)),"")</f>
        <v>#N/A</v>
      </c>
      <c r="BM140" s="326" t="e">
        <f>IF(Plananalyse!BM140=1,VLOOKUP(BM$5,Kruistabel!$B$6:$F$9,MATCH($C140,Kruistabel!$C$5:$F$5,0)+1,FALSE)+MIN(Kruistabel!$C$15,IF($D140="Ja",Kruistabel!$C$13,0)+IF(BM$6="Ja",Kruistabel!$C$14,0)),"")</f>
        <v>#N/A</v>
      </c>
      <c r="BN140" s="326" t="e">
        <f>IF(Plananalyse!BN140=1,VLOOKUP(BN$5,Kruistabel!$B$6:$F$9,MATCH($C140,Kruistabel!$C$5:$F$5,0)+1,FALSE)+MIN(Kruistabel!$C$15,IF($D140="Ja",Kruistabel!$C$13,0)+IF(BN$6="Ja",Kruistabel!$C$14,0)),"")</f>
        <v>#N/A</v>
      </c>
      <c r="BO140" s="326" t="e">
        <f>IF(Plananalyse!BO140=1,VLOOKUP(BO$5,Kruistabel!$B$6:$F$9,MATCH($C140,Kruistabel!$C$5:$F$5,0)+1,FALSE)+MIN(Kruistabel!$C$15,IF($D140="Ja",Kruistabel!$C$13,0)+IF(BO$6="Ja",Kruistabel!$C$14,0)),"")</f>
        <v>#N/A</v>
      </c>
      <c r="BP140" s="326" t="e">
        <f>IF(Plananalyse!BP140=1,VLOOKUP(BP$5,Kruistabel!$B$6:$F$9,MATCH($C140,Kruistabel!$C$5:$F$5,0)+1,FALSE)+MIN(Kruistabel!$C$15,IF($D140="Ja",Kruistabel!$C$13,0)+IF(BP$6="Ja",Kruistabel!$C$14,0)),"")</f>
        <v>#N/A</v>
      </c>
      <c r="BQ140" s="326" t="e">
        <f>IF(Plananalyse!BQ140=1,VLOOKUP(BQ$5,Kruistabel!$B$6:$F$9,MATCH($C140,Kruistabel!$C$5:$F$5,0)+1,FALSE)+MIN(Kruistabel!$C$15,IF($D140="Ja",Kruistabel!$C$13,0)+IF(BQ$6="Ja",Kruistabel!$C$14,0)),"")</f>
        <v>#N/A</v>
      </c>
      <c r="BR140" s="326" t="e">
        <f>IF(Plananalyse!BR140=1,VLOOKUP(BR$5,Kruistabel!$B$6:$F$9,MATCH($C140,Kruistabel!$C$5:$F$5,0)+1,FALSE)+MIN(Kruistabel!$C$15,IF($D140="Ja",Kruistabel!$C$13,0)+IF(BR$6="Ja",Kruistabel!$C$14,0)),"")</f>
        <v>#REF!</v>
      </c>
      <c r="BS140" s="326" t="e">
        <f>IF(Plananalyse!BS140=1,VLOOKUP(BS$5,Kruistabel!$B$6:$F$9,MATCH($C140,Kruistabel!$C$5:$F$5,0)+1,FALSE)+MIN(Kruistabel!$C$15,IF($D140="Ja",Kruistabel!$C$13,0)+IF(BS$6="Ja",Kruistabel!$C$14,0)),"")</f>
        <v>#REF!</v>
      </c>
      <c r="BT140" s="65"/>
      <c r="BU140" s="231" t="e">
        <f>IF(Plananalyse!BU140=1,VLOOKUP(BU$5,Kruistabel!$B$6:$F$9,MATCH($C140,Kruistabel!$C$5:$F$5,0)+1,FALSE)+MIN(Kruistabel!$C$15,IF($D140="Ja",Kruistabel!$C$13,0)+IF(BU$6="Ja",Kruistabel!$C$14,0)),"")</f>
        <v>#N/A</v>
      </c>
      <c r="BV140" s="326" t="e">
        <f>IF(Plananalyse!BV140=1,VLOOKUP(BV$5,Kruistabel!$B$6:$F$9,MATCH($C140,Kruistabel!$C$5:$F$5,0)+1,FALSE)+MIN(Kruistabel!$C$15,IF($D140="Ja",Kruistabel!$C$13,0)+IF(BV$6="Ja",Kruistabel!$C$14,0)),"")</f>
        <v>#N/A</v>
      </c>
      <c r="BW140" s="326" t="e">
        <f>IF(Plananalyse!BW140=1,VLOOKUP(BW$5,Kruistabel!$B$6:$F$9,MATCH($C140,Kruistabel!$C$5:$F$5,0)+1,FALSE)+MIN(Kruistabel!$C$15,IF($D140="Ja",Kruistabel!$C$13,0)+IF(BW$6="Ja",Kruistabel!$C$14,0)),"")</f>
        <v>#N/A</v>
      </c>
      <c r="BX140" s="326" t="e">
        <f>IF(Plananalyse!BX140=1,VLOOKUP(BX$5,Kruistabel!$B$6:$F$9,MATCH($C140,Kruistabel!$C$5:$F$5,0)+1,FALSE)+MIN(Kruistabel!$C$15,IF($D140="Ja",Kruistabel!$C$13,0)+IF(BX$6="Ja",Kruistabel!$C$14,0)),"")</f>
        <v>#N/A</v>
      </c>
      <c r="BY140" s="327"/>
      <c r="BZ140" s="326" t="e">
        <f>IF(Plananalyse!BZ140=1,VLOOKUP(BZ$5,Kruistabel!$B$6:$F$9,MATCH($C140,Kruistabel!$C$5:$F$5,0)+1,FALSE)+MIN(Kruistabel!$C$15,IF($D140="Ja",Kruistabel!$C$13,0)+IF(BZ$6="Ja",Kruistabel!$C$14,0)),"")</f>
        <v>#N/A</v>
      </c>
      <c r="CA140" s="326" t="e">
        <f>IF(Plananalyse!CA140=1,VLOOKUP(CA$5,Kruistabel!$B$6:$F$9,MATCH($C140,Kruistabel!$C$5:$F$5,0)+1,FALSE)+MIN(Kruistabel!$C$15,IF($D140="Ja",Kruistabel!$C$13,0)+IF(CA$6="Ja",Kruistabel!$C$14,0)),"")</f>
        <v>#N/A</v>
      </c>
      <c r="CB140" s="326" t="e">
        <f>IF(Plananalyse!CB140=1,VLOOKUP(CB$5,Kruistabel!$B$6:$F$9,MATCH($C140,Kruistabel!$C$5:$F$5,0)+1,FALSE)+MIN(Kruistabel!$C$15,IF($D140="Ja",Kruistabel!$C$13,0)+IF(CB$6="Ja",Kruistabel!$C$14,0)),"")</f>
        <v>#N/A</v>
      </c>
      <c r="CC140" s="326" t="e">
        <f>IF(Plananalyse!CC140=1,VLOOKUP(CC$5,Kruistabel!$B$6:$F$9,MATCH($C140,Kruistabel!$C$5:$F$5,0)+1,FALSE)+MIN(Kruistabel!$C$15,IF($D140="Ja",Kruistabel!$C$13,0)+IF(CC$6="Ja",Kruistabel!$C$14,0)),"")</f>
        <v>#N/A</v>
      </c>
      <c r="CD140" s="326" t="e">
        <f>IF(Plananalyse!CD140=1,VLOOKUP(CD$5,Kruistabel!$B$6:$F$9,MATCH($C140,Kruistabel!$C$5:$F$5,0)+1,FALSE)+MIN(Kruistabel!$C$15,IF($D140="Ja",Kruistabel!$C$13,0)+IF(CD$6="Ja",Kruistabel!$C$14,0)),"")</f>
        <v>#N/A</v>
      </c>
      <c r="CE140" s="326" t="e">
        <f>IF(Plananalyse!CE140=1,VLOOKUP(CE$5,Kruistabel!$B$6:$F$9,MATCH($C140,Kruistabel!$C$5:$F$5,0)+1,FALSE)+MIN(Kruistabel!$C$15,IF($D140="Ja",Kruistabel!$C$13,0)+IF(CE$6="Ja",Kruistabel!$C$14,0)),"")</f>
        <v>#N/A</v>
      </c>
      <c r="CF140" s="326" t="e">
        <f>IF(Plananalyse!CF140=1,VLOOKUP(CF$5,Kruistabel!$B$6:$F$9,MATCH($C140,Kruistabel!$C$5:$F$5,0)+1,FALSE)+MIN(Kruistabel!$C$15,IF($D140="Ja",Kruistabel!$C$13,0)+IF(CF$6="Ja",Kruistabel!$C$14,0)),"")</f>
        <v>#N/A</v>
      </c>
      <c r="CG140" s="326" t="e">
        <f>IF(Plananalyse!CG140=1,VLOOKUP(CG$5,Kruistabel!$B$6:$F$9,MATCH($C140,Kruistabel!$C$5:$F$5,0)+1,FALSE)+MIN(Kruistabel!$C$15,IF($D140="Ja",Kruistabel!$C$13,0)+IF(CG$6="Ja",Kruistabel!$C$14,0)),"")</f>
        <v>#REF!</v>
      </c>
      <c r="CH140" s="326" t="e">
        <f>IF(Plananalyse!CH140=1,VLOOKUP(CH$5,Kruistabel!$B$6:$F$9,MATCH($C140,Kruistabel!$C$5:$F$5,0)+1,FALSE)+MIN(Kruistabel!$C$15,IF($D140="Ja",Kruistabel!$C$13,0)+IF(CH$6="Ja",Kruistabel!$C$14,0)),"")</f>
        <v>#REF!</v>
      </c>
      <c r="CI140" s="65"/>
      <c r="CJ140" s="326" t="e">
        <f>IF(Plananalyse!CJ140=1,VLOOKUP(CJ$5,Kruistabel!$B$6:$F$9,MATCH($C140,Kruistabel!$C$5:$F$5,0)+1,FALSE)+MIN(Kruistabel!$C$15,IF($D140="Ja",Kruistabel!$C$13,0)+IF(CJ$6="Ja",Kruistabel!$C$14,0)),"")</f>
        <v>#N/A</v>
      </c>
      <c r="CK140" s="326" t="e">
        <f>IF(Plananalyse!CK140=1,VLOOKUP(CK$5,Kruistabel!$B$6:$F$9,MATCH($C140,Kruistabel!$C$5:$F$5,0)+1,FALSE)+MIN(Kruistabel!$C$15,IF($D140="Ja",Kruistabel!$C$13,0)+IF(CK$6="Ja",Kruistabel!$C$14,0)),"")</f>
        <v>#N/A</v>
      </c>
      <c r="CL140" s="326" t="e">
        <f>IF(Plananalyse!CL140=1,VLOOKUP(CL$5,Kruistabel!$B$6:$F$9,MATCH($C140,Kruistabel!$C$5:$F$5,0)+1,FALSE)+MIN(Kruistabel!$C$15,IF($D140="Ja",Kruistabel!$C$13,0)+IF(CL$6="Ja",Kruistabel!$C$14,0)),"")</f>
        <v>#N/A</v>
      </c>
      <c r="CM140" s="326" t="e">
        <f>IF(Plananalyse!CM140=1,VLOOKUP(CM$5,Kruistabel!$B$6:$F$9,MATCH($C140,Kruistabel!$C$5:$F$5,0)+1,FALSE)+MIN(Kruistabel!$C$15,IF($D140="Ja",Kruistabel!$C$13,0)+IF(CM$6="Ja",Kruistabel!$C$14,0)),"")</f>
        <v>#N/A</v>
      </c>
      <c r="CN140" s="326" t="e">
        <f>IF(Plananalyse!CN140=1,VLOOKUP(CN$5,Kruistabel!$B$6:$F$9,MATCH($C140,Kruistabel!$C$5:$F$5,0)+1,FALSE)+MIN(Kruistabel!$C$15,IF($D140="Ja",Kruistabel!$C$13,0)+IF(CN$6="Ja",Kruistabel!$C$14,0)),"")</f>
        <v>#N/A</v>
      </c>
      <c r="CO140" s="326" t="e">
        <f>IF(Plananalyse!CO140=1,VLOOKUP(CO$5,Kruistabel!$B$6:$F$9,MATCH($C140,Kruistabel!$C$5:$F$5,0)+1,FALSE)+MIN(Kruistabel!$C$15,IF($D140="Ja",Kruistabel!$C$13,0)+IF(CO$6="Ja",Kruistabel!$C$14,0)),"")</f>
        <v>#N/A</v>
      </c>
      <c r="CP140" s="326" t="e">
        <f>IF(Plananalyse!CP140=1,VLOOKUP(CP$5,Kruistabel!$B$6:$F$9,MATCH($C140,Kruistabel!$C$5:$F$5,0)+1,FALSE)+MIN(Kruistabel!$C$15,IF($D140="Ja",Kruistabel!$C$13,0)+IF(CP$6="Ja",Kruistabel!$C$14,0)),"")</f>
        <v>#N/A</v>
      </c>
      <c r="CQ140" s="326" t="e">
        <f>IF(Plananalyse!CQ140=1,VLOOKUP(CQ$5,Kruistabel!$B$6:$F$9,MATCH($C140,Kruistabel!$C$5:$F$5,0)+1,FALSE)+MIN(Kruistabel!$C$15,IF($D140="Ja",Kruistabel!$C$13,0)+IF(CQ$6="Ja",Kruistabel!$C$14,0)),"")</f>
        <v>#N/A</v>
      </c>
      <c r="CR140" s="326" t="e">
        <f>IF(Plananalyse!CR140=1,VLOOKUP(CR$5,Kruistabel!$B$6:$F$9,MATCH($C140,Kruistabel!$C$5:$F$5,0)+1,FALSE)+MIN(Kruistabel!$C$15,IF($D140="Ja",Kruistabel!$C$13,0)+IF(CR$6="Ja",Kruistabel!$C$14,0)),"")</f>
        <v>#N/A</v>
      </c>
      <c r="CS140" s="326" t="e">
        <f>IF(Plananalyse!CS140=1,VLOOKUP(CS$5,Kruistabel!$B$6:$F$9,MATCH($C140,Kruistabel!$C$5:$F$5,0)+1,FALSE)+MIN(Kruistabel!$C$15,IF($D140="Ja",Kruistabel!$C$13,0)+IF(CS$6="Ja",Kruistabel!$C$14,0)),"")</f>
        <v>#N/A</v>
      </c>
      <c r="CT140" s="326" t="e">
        <f>IF(Plananalyse!CT140=1,VLOOKUP(CT$5,Kruistabel!$B$6:$F$9,MATCH($C140,Kruistabel!$C$5:$F$5,0)+1,FALSE)+MIN(Kruistabel!$C$15,IF($D140="Ja",Kruistabel!$C$13,0)+IF(CT$6="Ja",Kruistabel!$C$14,0)),"")</f>
        <v>#N/A</v>
      </c>
      <c r="CU140" s="326" t="e">
        <f>IF(Plananalyse!CU140=1,VLOOKUP(CU$5,Kruistabel!$B$6:$F$9,MATCH($C140,Kruistabel!$C$5:$F$5,0)+1,FALSE)+MIN(Kruistabel!$C$15,IF($D140="Ja",Kruistabel!$C$13,0)+IF(CU$6="Ja",Kruistabel!$C$14,0)),"")</f>
        <v>#N/A</v>
      </c>
      <c r="CV140" s="326" t="e">
        <f>IF(Plananalyse!CV140=1,VLOOKUP(CV$5,Kruistabel!$B$6:$F$9,MATCH($C140,Kruistabel!$C$5:$F$5,0)+1,FALSE)+MIN(Kruistabel!$C$15,IF($D140="Ja",Kruistabel!$C$13,0)+IF(CV$6="Ja",Kruistabel!$C$14,0)),"")</f>
        <v>#N/A</v>
      </c>
      <c r="CW140" s="326" t="e">
        <f>IF(Plananalyse!CW140=1,VLOOKUP(CW$5,Kruistabel!$B$6:$F$9,MATCH($C140,Kruistabel!$C$5:$F$5,0)+1,FALSE)+MIN(Kruistabel!$C$15,IF($D140="Ja",Kruistabel!$C$13,0)+IF(CW$6="Ja",Kruistabel!$C$14,0)),"")</f>
        <v>#N/A</v>
      </c>
      <c r="CX140" s="326" t="e">
        <f>IF(Plananalyse!CX140=1,VLOOKUP(CX$5,Kruistabel!$B$6:$F$9,MATCH($C140,Kruistabel!$C$5:$F$5,0)+1,FALSE)+MIN(Kruistabel!$C$15,IF($D140="Ja",Kruistabel!$C$13,0)+IF(CX$6="Ja",Kruistabel!$C$14,0)),"")</f>
        <v>#N/A</v>
      </c>
      <c r="CY140" s="326" t="e">
        <f>IF(Plananalyse!CY140=1,VLOOKUP(CY$5,Kruistabel!$B$6:$F$9,MATCH($C140,Kruistabel!$C$5:$F$5,0)+1,FALSE)+MIN(Kruistabel!$C$15,IF($D140="Ja",Kruistabel!$C$13,0)+IF(CY$6="Ja",Kruistabel!$C$14,0)),"")</f>
        <v>#N/A</v>
      </c>
      <c r="CZ140" s="326" t="e">
        <f>IF(Plananalyse!CZ140=1,VLOOKUP(CZ$5,Kruistabel!$B$6:$F$9,MATCH($C140,Kruistabel!$C$5:$F$5,0)+1,FALSE)+MIN(Kruistabel!$C$15,IF($D140="Ja",Kruistabel!$C$13,0)+IF(CZ$6="Ja",Kruistabel!$C$14,0)),"")</f>
        <v>#N/A</v>
      </c>
      <c r="DA140" s="326" t="e">
        <f>IF(Plananalyse!DA140=1,VLOOKUP(DA$5,Kruistabel!$B$6:$F$9,MATCH($C140,Kruistabel!$C$5:$F$5,0)+1,FALSE)+MIN(Kruistabel!$C$15,IF($D140="Ja",Kruistabel!$C$13,0)+IF(DA$6="Ja",Kruistabel!$C$14,0)),"")</f>
        <v>#N/A</v>
      </c>
      <c r="DB140" s="326" t="e">
        <f>IF(Plananalyse!DB140=1,VLOOKUP(DB$5,Kruistabel!$B$6:$F$9,MATCH($C140,Kruistabel!$C$5:$F$5,0)+1,FALSE)+MIN(Kruistabel!$C$15,IF($D140="Ja",Kruistabel!$C$13,0)+IF(DB$6="Ja",Kruistabel!$C$14,0)),"")</f>
        <v>#N/A</v>
      </c>
      <c r="DC140" s="326" t="e">
        <f>IF(Plananalyse!DC140=1,VLOOKUP(DC$5,Kruistabel!$B$6:$F$9,MATCH($C140,Kruistabel!$C$5:$F$5,0)+1,FALSE)+MIN(Kruistabel!$C$15,IF($D140="Ja",Kruistabel!$C$13,0)+IF(DC$6="Ja",Kruistabel!$C$14,0)),"")</f>
        <v>#N/A</v>
      </c>
      <c r="DD140" s="327"/>
      <c r="DE140" s="326" t="e">
        <f>IF(Plananalyse!DE140=1,VLOOKUP(DE$5,Kruistabel!$B$6:$F$9,MATCH($C140,Kruistabel!$C$5:$F$5,0)+1,FALSE)+MIN(Kruistabel!$C$15,IF($D140="Ja",Kruistabel!$C$13,0)+IF(DE$6="Ja",Kruistabel!$C$14,0)),"")</f>
        <v>#N/A</v>
      </c>
      <c r="DF140" s="326" t="e">
        <f>IF(Plananalyse!DF140=1,VLOOKUP(DF$5,Kruistabel!$B$6:$F$9,MATCH($C140,Kruistabel!$C$5:$F$5,0)+1,FALSE)+MIN(Kruistabel!$C$15,IF($D140="Ja",Kruistabel!$C$13,0)+IF(DF$6="Ja",Kruistabel!$C$14,0)),"")</f>
        <v>#N/A</v>
      </c>
      <c r="DG140" s="326" t="e">
        <f>IF(Plananalyse!DG140=1,VLOOKUP(DG$5,Kruistabel!$B$6:$F$9,MATCH($C140,Kruistabel!$C$5:$F$5,0)+1,FALSE)+MIN(Kruistabel!$C$15,IF($D140="Ja",Kruistabel!$C$13,0)+IF(DG$6="Ja",Kruistabel!$C$14,0)),"")</f>
        <v>#N/A</v>
      </c>
      <c r="DH140" s="326" t="e">
        <f>IF(Plananalyse!DH140=1,VLOOKUP(DH$5,Kruistabel!$B$6:$F$9,MATCH($C140,Kruistabel!$C$5:$F$5,0)+1,FALSE)+MIN(Kruistabel!$C$15,IF($D140="Ja",Kruistabel!$C$13,0)+IF(DH$6="Ja",Kruistabel!$C$14,0)),"")</f>
        <v>#N/A</v>
      </c>
      <c r="DI140" s="326" t="e">
        <f>IF(Plananalyse!DI140=1,VLOOKUP(DI$5,Kruistabel!$B$6:$F$9,MATCH($C140,Kruistabel!$C$5:$F$5,0)+1,FALSE)+MIN(Kruistabel!$C$15,IF($D140="Ja",Kruistabel!$C$13,0)+IF(DI$6="Ja",Kruistabel!$C$14,0)),"")</f>
        <v>#N/A</v>
      </c>
      <c r="DJ140" s="326" t="e">
        <f>IF(Plananalyse!DJ140=1,VLOOKUP(DJ$5,Kruistabel!$B$6:$F$9,MATCH($C140,Kruistabel!$C$5:$F$5,0)+1,FALSE)+MIN(Kruistabel!$C$15,IF($D140="Ja",Kruistabel!$C$13,0)+IF(DJ$6="Ja",Kruistabel!$C$14,0)),"")</f>
        <v>#N/A</v>
      </c>
      <c r="DK140" s="326" t="e">
        <f>IF(Plananalyse!DK140=1,VLOOKUP(DK$5,Kruistabel!$B$6:$F$9,MATCH($C140,Kruistabel!$C$5:$F$5,0)+1,FALSE)+MIN(Kruistabel!$C$15,IF($D140="Ja",Kruistabel!$C$13,0)+IF(DK$6="Ja",Kruistabel!$C$14,0)),"")</f>
        <v>#REF!</v>
      </c>
      <c r="DL140" s="326" t="e">
        <f>IF(Plananalyse!DL140=1,VLOOKUP(DL$5,Kruistabel!$B$6:$F$9,MATCH($C140,Kruistabel!$C$5:$F$5,0)+1,FALSE)+MIN(Kruistabel!$C$15,IF($D140="Ja",Kruistabel!$C$13,0)+IF(DL$6="Ja",Kruistabel!$C$14,0)),"")</f>
        <v>#REF!</v>
      </c>
      <c r="DM140" s="327"/>
      <c r="DN140" s="326" t="e">
        <f>IF(Plananalyse!DN140=1,VLOOKUP(DN$5,Kruistabel!$B$6:$F$9,MATCH($C140,Kruistabel!$C$5:$F$5,0)+1,FALSE)+MIN(Kruistabel!$C$15,IF($D140="Ja",Kruistabel!$C$13,0)+IF(DN$6="Ja",Kruistabel!$C$14,0)),"")</f>
        <v>#N/A</v>
      </c>
      <c r="DO140" s="326" t="e">
        <f>IF(Plananalyse!DO140=1,VLOOKUP(DO$5,Kruistabel!$B$6:$F$9,MATCH($C140,Kruistabel!$C$5:$F$5,0)+1,FALSE)+MIN(Kruistabel!$C$15,IF($D140="Ja",Kruistabel!$C$13,0)+IF(DO$6="Ja",Kruistabel!$C$14,0)),"")</f>
        <v>#N/A</v>
      </c>
      <c r="DP140" s="326" t="e">
        <f>IF(Plananalyse!DP140=1,VLOOKUP(DP$5,Kruistabel!$B$6:$F$9,MATCH($C140,Kruistabel!$C$5:$F$5,0)+1,FALSE)+MIN(Kruistabel!$C$15,IF($D140="Ja",Kruistabel!$C$13,0)+IF(DP$6="Ja",Kruistabel!$C$14,0)),"")</f>
        <v>#N/A</v>
      </c>
      <c r="DQ140" s="326" t="e">
        <f>IF(Plananalyse!DQ140=1,VLOOKUP(DQ$5,Kruistabel!$B$6:$F$9,MATCH($C140,Kruistabel!$C$5:$F$5,0)+1,FALSE)+MIN(Kruistabel!$C$15,IF($D140="Ja",Kruistabel!$C$13,0)+IF(DQ$6="Ja",Kruistabel!$C$14,0)),"")</f>
        <v>#N/A</v>
      </c>
      <c r="DR140" s="326" t="e">
        <f>IF(Plananalyse!DR140=1,VLOOKUP(DR$5,Kruistabel!$B$6:$F$9,MATCH($C140,Kruistabel!$C$5:$F$5,0)+1,FALSE)+MIN(Kruistabel!$C$15,IF($D140="Ja",Kruistabel!$C$13,0)+IF(DR$6="Ja",Kruistabel!$C$14,0)),"")</f>
        <v>#N/A</v>
      </c>
      <c r="DS140" s="326" t="e">
        <f>IF(Plananalyse!DS140=1,VLOOKUP(DS$5,Kruistabel!$B$6:$F$9,MATCH($C140,Kruistabel!$C$5:$F$5,0)+1,FALSE)+MIN(Kruistabel!$C$15,IF($D140="Ja",Kruistabel!$C$13,0)+IF(DS$6="Ja",Kruistabel!$C$14,0)),"")</f>
        <v>#N/A</v>
      </c>
      <c r="DT140" s="326" t="e">
        <f>IF(Plananalyse!DT140=1,VLOOKUP(DT$5,Kruistabel!$B$6:$F$9,MATCH($C140,Kruistabel!$C$5:$F$5,0)+1,FALSE)+MIN(Kruistabel!$C$15,IF($D140="Ja",Kruistabel!$C$13,0)+IF(DT$6="Ja",Kruistabel!$C$14,0)),"")</f>
        <v>#N/A</v>
      </c>
      <c r="DU140" s="326" t="e">
        <f>IF(Plananalyse!DU140=1,VLOOKUP(DU$5,Kruistabel!$B$6:$F$9,MATCH($C140,Kruistabel!$C$5:$F$5,0)+1,FALSE)+MIN(Kruistabel!$C$15,IF($D140="Ja",Kruistabel!$C$13,0)+IF(DU$6="Ja",Kruistabel!$C$14,0)),"")</f>
        <v>#N/A</v>
      </c>
      <c r="DV140" s="326" t="e">
        <f>IF(Plananalyse!DV140=1,VLOOKUP(DV$5,Kruistabel!$B$6:$F$9,MATCH($C140,Kruistabel!$C$5:$F$5,0)+1,FALSE)+MIN(Kruistabel!$C$15,IF($D140="Ja",Kruistabel!$C$13,0)+IF(DV$6="Ja",Kruistabel!$C$14,0)),"")</f>
        <v>#N/A</v>
      </c>
      <c r="DW140" s="326" t="e">
        <f>IF(Plananalyse!DW140=1,VLOOKUP(DW$5,Kruistabel!$B$6:$F$9,MATCH($C140,Kruistabel!$C$5:$F$5,0)+1,FALSE)+MIN(Kruistabel!$C$15,IF($D140="Ja",Kruistabel!$C$13,0)+IF(DW$6="Ja",Kruistabel!$C$14,0)),"")</f>
        <v>#REF!</v>
      </c>
      <c r="DX140" s="326" t="e">
        <f>IF(Plananalyse!DX140=1,VLOOKUP(DX$5,Kruistabel!$B$6:$F$9,MATCH($C140,Kruistabel!$C$5:$F$5,0)+1,FALSE)+MIN(Kruistabel!$C$15,IF($D140="Ja",Kruistabel!$C$13,0)+IF(DX$6="Ja",Kruistabel!$C$14,0)),"")</f>
        <v>#REF!</v>
      </c>
      <c r="DY140" s="327"/>
      <c r="DZ140" s="326" t="e">
        <f>IF(Plananalyse!DZ140=1,VLOOKUP(DZ$5,Kruistabel!$B$6:$F$9,MATCH($C140,Kruistabel!$C$5:$F$5,0)+1,FALSE)+MIN(Kruistabel!$C$15,IF($D140="Ja",Kruistabel!$C$13,0)+IF(DZ$6="Ja",Kruistabel!$C$14,0)),"")</f>
        <v>#N/A</v>
      </c>
      <c r="EA140" s="326" t="e">
        <f ca="1">IF(Plananalyse!EA140=1,VLOOKUP(EA$5,Kruistabel!$B$6:$F$9,MATCH($C140,Kruistabel!$C$5:$F$5,0)+1,FALSE)+MIN(Kruistabel!$C$15,IF($D140="Ja",Kruistabel!$C$13,0)+IF(EA$6="Ja",Kruistabel!$C$14,0)),"")</f>
        <v>#N/A</v>
      </c>
      <c r="EB140" s="326" t="e">
        <f ca="1">IF(Plananalyse!EB140=1,VLOOKUP(EB$5,Kruistabel!$B$6:$F$9,MATCH($C140,Kruistabel!$C$5:$F$5,0)+1,FALSE)+MIN(Kruistabel!$C$15,IF($D140="Ja",Kruistabel!$C$13,0)+IF(EB$6="Ja",Kruistabel!$C$14,0)),"")</f>
        <v>#REF!</v>
      </c>
      <c r="EC140" s="326" t="e">
        <f ca="1">IF(Plananalyse!EC140=1,VLOOKUP(EC$5,Kruistabel!$B$6:$F$9,MATCH($C140,Kruistabel!$C$5:$F$5,0)+1,FALSE)+MIN(Kruistabel!$C$15,IF($D140="Ja",Kruistabel!$C$13,0)+IF(EC$6="Ja",Kruistabel!$C$14,0)),"")</f>
        <v>#REF!</v>
      </c>
      <c r="ED140" s="327"/>
      <c r="EE140" s="326" t="e">
        <f ca="1">IF(Plananalyse!EE140=1,VLOOKUP(EE$5,Kruistabel!$B$6:$F$9,MATCH($C140,Kruistabel!$C$5:$F$5,0)+1,FALSE)+MIN(Kruistabel!$C$15,IF($D140="Ja",Kruistabel!$C$13,0)+IF(EE$6="Ja",Kruistabel!$C$14,0)),"")</f>
        <v>#N/A</v>
      </c>
      <c r="EF140" s="326" t="e">
        <f ca="1">IF(Plananalyse!EF140=1,VLOOKUP(EF$5,Kruistabel!$B$6:$F$9,MATCH($C140,Kruistabel!$C$5:$F$5,0)+1,FALSE)+MIN(Kruistabel!$C$15,IF($D140="Ja",Kruistabel!$C$13,0)+IF(EF$6="Ja",Kruistabel!$C$14,0)),"")</f>
        <v>#N/A</v>
      </c>
      <c r="EG140" s="326" t="e">
        <f ca="1">IF(Plananalyse!EG140=1,VLOOKUP(EG$5,Kruistabel!$B$6:$F$9,MATCH($C140,Kruistabel!$C$5:$F$5,0)+1,FALSE)+MIN(Kruistabel!$C$15,IF($D140="Ja",Kruistabel!$C$13,0)+IF(EG$6="Ja",Kruistabel!$C$14,0)),"")</f>
        <v>#N/A</v>
      </c>
      <c r="EH140" s="326" t="e">
        <f ca="1">IF(Plananalyse!EH140=1,VLOOKUP(EH$5,Kruistabel!$B$6:$F$9,MATCH($C140,Kruistabel!$C$5:$F$5,0)+1,FALSE)+MIN(Kruistabel!$C$15,IF($D140="Ja",Kruistabel!$C$13,0)+IF(EH$6="Ja",Kruistabel!$C$14,0)),"")</f>
        <v>#REF!</v>
      </c>
      <c r="EI140" s="326" t="e">
        <f ca="1">IF(Plananalyse!EI140=1,VLOOKUP(EI$5,Kruistabel!$B$6:$F$9,MATCH($C140,Kruistabel!$C$5:$F$5,0)+1,FALSE)+MIN(Kruistabel!$C$15,IF($D140="Ja",Kruistabel!$C$13,0)+IF(EI$6="Ja",Kruistabel!$C$14,0)),"")</f>
        <v>#REF!</v>
      </c>
      <c r="EJ140" s="331" t="str">
        <f>IF(Plananalyse!EJ140=1,VLOOKUP(EJ$5,Kruistabel!$B$6:$F$9,MATCH($C140,Kruistabel!$C$5:$F$5,0)+1,FALSE)+MIN(Kruistabel!$C$15,IF($D140="Ja",Kruistabel!$C$13,0)+IF(EJ$6="Ja",Kruistabel!$C$14,0)),"")</f>
        <v/>
      </c>
      <c r="EK140" s="164"/>
      <c r="EL140" s="164"/>
      <c r="EM140" s="164"/>
      <c r="EN140" s="164"/>
    </row>
    <row r="141" spans="1:144" hidden="1">
      <c r="B141" s="337" t="s">
        <v>241</v>
      </c>
      <c r="C141" s="160" t="str">
        <f>_xlfn.IFNA(VLOOKUP($B141,Classificatietabel!$B$6:$I$91,C$7,FALSE),"")</f>
        <v/>
      </c>
      <c r="D141" s="160" t="str">
        <f>_xlfn.IFNA(VLOOKUP($B141,Classificatietabel!$B$6:$I$91,D$7,FALSE),"")</f>
        <v/>
      </c>
      <c r="E141" s="119" t="str">
        <f>IF(AND(D141="laag",$D$3=1),0,_xlfn.IFNA(IF(VLOOKUP($B141,Classificatietabel!$B$6:$H$91,$E$5,FALSE)="Ja",1,0),""))</f>
        <v/>
      </c>
      <c r="F141" s="163"/>
      <c r="G141" s="326" t="e">
        <f>IF(Plananalyse!G141=1,VLOOKUP(G$5,Kruistabel!$B$6:$F$9,MATCH($C141,Kruistabel!$C$5:$F$5,0)+1,FALSE)+MIN(Kruistabel!$C$15,IF($D141="Ja",Kruistabel!$C$13,0)+IF(G$6="Ja",Kruistabel!$C$14,0)),"")</f>
        <v>#N/A</v>
      </c>
      <c r="H141" s="326" t="e">
        <f>IF(Plananalyse!H141=1,VLOOKUP(H$5,Kruistabel!$B$6:$F$9,MATCH($C141,Kruistabel!$C$5:$F$5,0)+1,FALSE)+MIN(Kruistabel!$C$15,IF($D141="Ja",Kruistabel!$C$13,0)+IF(H$6="Ja",Kruistabel!$C$14,0)),"")</f>
        <v>#N/A</v>
      </c>
      <c r="I141" s="326" t="e">
        <f>IF(Plananalyse!I141=1,VLOOKUP(I$5,Kruistabel!$B$6:$F$9,MATCH($C141,Kruistabel!$C$5:$F$5,0)+1,FALSE)+MIN(Kruistabel!$C$15,IF($D141="Ja",Kruistabel!$C$13,0)+IF(I$6="Ja",Kruistabel!$C$14,0)),"")</f>
        <v>#N/A</v>
      </c>
      <c r="J141" s="326" t="e">
        <f>IF(Plananalyse!J141=1,VLOOKUP(J$5,Kruistabel!$B$6:$F$9,MATCH($C141,Kruistabel!$C$5:$F$5,0)+1,FALSE)+MIN(Kruistabel!$C$15,IF($D141="Ja",Kruistabel!$C$13,0)+IF(J$6="Ja",Kruistabel!$C$14,0)),"")</f>
        <v>#N/A</v>
      </c>
      <c r="K141" s="326" t="e">
        <f>IF(Plananalyse!K141=1,VLOOKUP(K$5,Kruistabel!$B$6:$F$9,MATCH($C141,Kruistabel!$C$5:$F$5,0)+1,FALSE)+MIN(Kruistabel!$C$15,IF($D141="Ja",Kruistabel!$C$13,0)+IF(K$6="Ja",Kruistabel!$C$14,0)),"")</f>
        <v>#N/A</v>
      </c>
      <c r="L141" s="326" t="e">
        <f>IF(Plananalyse!L141=1,VLOOKUP(L$5,Kruistabel!$B$6:$F$9,MATCH($C141,Kruistabel!$C$5:$F$5,0)+1,FALSE)+MIN(Kruistabel!$C$15,IF($D141="Ja",Kruistabel!$C$13,0)+IF(L$6="Ja",Kruistabel!$C$14,0)),"")</f>
        <v>#N/A</v>
      </c>
      <c r="M141" s="326" t="e">
        <f>IF(Plananalyse!M141=1,VLOOKUP(M$5,Kruistabel!$B$6:$F$9,MATCH($C141,Kruistabel!$C$5:$F$5,0)+1,FALSE)+MIN(Kruistabel!$C$15,IF($D141="Ja",Kruistabel!$C$13,0)+IF(M$6="Ja",Kruistabel!$C$14,0)),"")</f>
        <v>#N/A</v>
      </c>
      <c r="N141" s="326" t="e">
        <f>IF(Plananalyse!N141=1,VLOOKUP(N$5,Kruistabel!$B$6:$F$9,MATCH($C141,Kruistabel!$C$5:$F$5,0)+1,FALSE)+MIN(Kruistabel!$C$15,IF($D141="Ja",Kruistabel!$C$13,0)+IF(N$6="Ja",Kruistabel!$C$14,0)),"")</f>
        <v>#N/A</v>
      </c>
      <c r="O141" s="326" t="e">
        <f>IF(Plananalyse!O141=1,VLOOKUP(O$5,Kruistabel!$B$6:$F$9,MATCH($C141,Kruistabel!$C$5:$F$5,0)+1,FALSE)+MIN(Kruistabel!$C$15,IF($D141="Ja",Kruistabel!$C$13,0)+IF(O$6="Ja",Kruistabel!$C$14,0)),"")</f>
        <v>#N/A</v>
      </c>
      <c r="P141" s="326" t="e">
        <f>IF(Plananalyse!P141=1,VLOOKUP(P$5,Kruistabel!$B$6:$F$9,MATCH($C141,Kruistabel!$C$5:$F$5,0)+1,FALSE)+MIN(Kruistabel!$C$15,IF($D141="Ja",Kruistabel!$C$13,0)+IF(P$6="Ja",Kruistabel!$C$14,0)),"")</f>
        <v>#N/A</v>
      </c>
      <c r="Q141" s="326" t="e">
        <f>IF(Plananalyse!Q141=1,VLOOKUP(Q$5,Kruistabel!$B$6:$F$9,MATCH($C141,Kruistabel!$C$5:$F$5,0)+1,FALSE)+MIN(Kruistabel!$C$15,IF($D141="Ja",Kruistabel!$C$13,0)+IF(Q$6="Ja",Kruistabel!$C$14,0)),"")</f>
        <v>#N/A</v>
      </c>
      <c r="R141" s="326" t="e">
        <f>IF(Plananalyse!R141=1,VLOOKUP(R$5,Kruistabel!$B$6:$F$9,MATCH($C141,Kruistabel!$C$5:$F$5,0)+1,FALSE)+MIN(Kruistabel!$C$15,IF($D141="Ja",Kruistabel!$C$13,0)+IF(R$6="Ja",Kruistabel!$C$14,0)),"")</f>
        <v>#N/A</v>
      </c>
      <c r="S141" s="326" t="e">
        <f>IF(Plananalyse!S141=1,VLOOKUP(S$5,Kruistabel!$B$6:$F$9,MATCH($C141,Kruistabel!$C$5:$F$5,0)+1,FALSE)+MIN(Kruistabel!$C$15,IF($D141="Ja",Kruistabel!$C$13,0)+IF(S$6="Ja",Kruistabel!$C$14,0)),"")</f>
        <v>#N/A</v>
      </c>
      <c r="T141" s="326" t="e">
        <f>IF(Plananalyse!T141=1,VLOOKUP(T$5,Kruistabel!$B$6:$F$9,MATCH($C141,Kruistabel!$C$5:$F$5,0)+1,FALSE)+MIN(Kruistabel!$C$15,IF($D141="Ja",Kruistabel!$C$13,0)+IF(T$6="Ja",Kruistabel!$C$14,0)),"")</f>
        <v>#N/A</v>
      </c>
      <c r="U141" s="326" t="e">
        <f>IF(Plananalyse!U141=1,VLOOKUP(U$5,Kruistabel!$B$6:$F$9,MATCH($C141,Kruistabel!$C$5:$F$5,0)+1,FALSE)+MIN(Kruistabel!$C$15,IF($D141="Ja",Kruistabel!$C$13,0)+IF(U$6="Ja",Kruistabel!$C$14,0)),"")</f>
        <v>#N/A</v>
      </c>
      <c r="V141" s="326" t="e">
        <f>IF(Plananalyse!V141=1,VLOOKUP(V$5,Kruistabel!$B$6:$F$9,MATCH($C141,Kruistabel!$C$5:$F$5,0)+1,FALSE)+MIN(Kruistabel!$C$15,IF($D141="Ja",Kruistabel!$C$13,0)+IF(V$6="Ja",Kruistabel!$C$14,0)),"")</f>
        <v>#N/A</v>
      </c>
      <c r="W141" s="326" t="e">
        <f>IF(Plananalyse!W141=1,VLOOKUP(W$5,Kruistabel!$B$6:$F$9,MATCH($C141,Kruistabel!$C$5:$F$5,0)+1,FALSE)+MIN(Kruistabel!$C$15,IF($D141="Ja",Kruistabel!$C$13,0)+IF(W$6="Ja",Kruistabel!$C$14,0)),"")</f>
        <v>#N/A</v>
      </c>
      <c r="X141" s="326" t="e">
        <f>IF(Plananalyse!X141=1,VLOOKUP(X$5,Kruistabel!$B$6:$F$9,MATCH($C141,Kruistabel!$C$5:$F$5,0)+1,FALSE)+MIN(Kruistabel!$C$15,IF($D141="Ja",Kruistabel!$C$13,0)+IF(X$6="Ja",Kruistabel!$C$14,0)),"")</f>
        <v>#N/A</v>
      </c>
      <c r="Y141" s="326" t="e">
        <f>IF(Plananalyse!Y141=1,VLOOKUP(Y$5,Kruistabel!$B$6:$F$9,MATCH($C141,Kruistabel!$C$5:$F$5,0)+1,FALSE)+MIN(Kruistabel!$C$15,IF($D141="Ja",Kruistabel!$C$13,0)+IF(Y$6="Ja",Kruistabel!$C$14,0)),"")</f>
        <v>#N/A</v>
      </c>
      <c r="Z141" s="326" t="e">
        <f>IF(Plananalyse!Z141=1,VLOOKUP(Z$5,Kruistabel!$B$6:$F$9,MATCH($C141,Kruistabel!$C$5:$F$5,0)+1,FALSE)+MIN(Kruistabel!$C$15,IF($D141="Ja",Kruistabel!$C$13,0)+IF(Z$6="Ja",Kruistabel!$C$14,0)),"")</f>
        <v>#N/A</v>
      </c>
      <c r="AA141" s="326" t="e">
        <f>IF(Plananalyse!AA141=1,VLOOKUP(AA$5,Kruistabel!$B$6:$F$9,MATCH($C141,Kruistabel!$C$5:$F$5,0)+1,FALSE)+MIN(Kruistabel!$C$15,IF($D141="Ja",Kruistabel!$C$13,0)+IF(AA$6="Ja",Kruistabel!$C$14,0)),"")</f>
        <v>#N/A</v>
      </c>
      <c r="AB141" s="326" t="e">
        <f>IF(Plananalyse!AB141=1,VLOOKUP(AB$5,Kruistabel!$B$6:$F$9,MATCH($C141,Kruistabel!$C$5:$F$5,0)+1,FALSE)+MIN(Kruistabel!$C$15,IF($D141="Ja",Kruistabel!$C$13,0)+IF(AB$6="Ja",Kruistabel!$C$14,0)),"")</f>
        <v>#N/A</v>
      </c>
      <c r="AC141" s="326" t="e">
        <f>IF(Plananalyse!AC141=1,VLOOKUP(AC$5,Kruistabel!$B$6:$F$9,MATCH($C141,Kruistabel!$C$5:$F$5,0)+1,FALSE)+MIN(Kruistabel!$C$15,IF($D141="Ja",Kruistabel!$C$13,0)+IF(AC$6="Ja",Kruistabel!$C$14,0)),"")</f>
        <v>#N/A</v>
      </c>
      <c r="AD141" s="326" t="e">
        <f>IF(Plananalyse!AD141=1,VLOOKUP(AD$5,Kruistabel!$B$6:$F$9,MATCH($C141,Kruistabel!$C$5:$F$5,0)+1,FALSE)+MIN(Kruistabel!$C$15,IF($D141="Ja",Kruistabel!$C$13,0)+IF(AD$6="Ja",Kruistabel!$C$14,0)),"")</f>
        <v>#N/A</v>
      </c>
      <c r="AE141" s="326" t="e">
        <f>IF(Plananalyse!AE141=1,VLOOKUP(AE$5,Kruistabel!$B$6:$F$9,MATCH($C141,Kruistabel!$C$5:$F$5,0)+1,FALSE)+MIN(Kruistabel!$C$15,IF($D141="Ja",Kruistabel!$C$13,0)+IF(AE$6="Ja",Kruistabel!$C$14,0)),"")</f>
        <v>#N/A</v>
      </c>
      <c r="AF141" s="326" t="e">
        <f>IF(Plananalyse!AF141=1,VLOOKUP(AF$5,Kruistabel!$B$6:$F$9,MATCH($C141,Kruistabel!$C$5:$F$5,0)+1,FALSE)+MIN(Kruistabel!$C$15,IF($D141="Ja",Kruistabel!$C$13,0)+IF(AF$6="Ja",Kruistabel!$C$14,0)),"")</f>
        <v>#N/A</v>
      </c>
      <c r="AG141" s="326" t="e">
        <f>IF(Plananalyse!AG141=1,VLOOKUP(AG$5,Kruistabel!$B$6:$F$9,MATCH($C141,Kruistabel!$C$5:$F$5,0)+1,FALSE)+MIN(Kruistabel!$C$15,IF($D141="Ja",Kruistabel!$C$13,0)+IF(AG$6="Ja",Kruistabel!$C$14,0)),"")</f>
        <v>#N/A</v>
      </c>
      <c r="AH141" s="326" t="e">
        <f>IF(Plananalyse!AH141=1,VLOOKUP(AH$5,Kruistabel!$B$6:$F$9,MATCH($C141,Kruistabel!$C$5:$F$5,0)+1,FALSE)+MIN(Kruistabel!$C$15,IF($D141="Ja",Kruistabel!$C$13,0)+IF(AH$6="Ja",Kruistabel!$C$14,0)),"")</f>
        <v>#N/A</v>
      </c>
      <c r="AI141" s="326" t="e">
        <f>IF(Plananalyse!AI141=1,VLOOKUP(AI$5,Kruistabel!$B$6:$F$9,MATCH($C141,Kruistabel!$C$5:$F$5,0)+1,FALSE)+MIN(Kruistabel!$C$15,IF($D141="Ja",Kruistabel!$C$13,0)+IF(AI$6="Ja",Kruistabel!$C$14,0)),"")</f>
        <v>#N/A</v>
      </c>
      <c r="AJ141" s="326" t="e">
        <f>IF(Plananalyse!AJ141=1,VLOOKUP(AJ$5,Kruistabel!$B$6:$F$9,MATCH($C141,Kruistabel!$C$5:$F$5,0)+1,FALSE)+MIN(Kruistabel!$C$15,IF($D141="Ja",Kruistabel!$C$13,0)+IF(AJ$6="Ja",Kruistabel!$C$14,0)),"")</f>
        <v>#N/A</v>
      </c>
      <c r="AK141" s="326" t="e">
        <f>IF(Plananalyse!AK141=1,VLOOKUP(AK$5,Kruistabel!$B$6:$F$9,MATCH($C141,Kruistabel!$C$5:$F$5,0)+1,FALSE)+MIN(Kruistabel!$C$15,IF($D141="Ja",Kruistabel!$C$13,0)+IF(AK$6="Ja",Kruistabel!$C$14,0)),"")</f>
        <v>#N/A</v>
      </c>
      <c r="AL141" s="326" t="e">
        <f>IF(Plananalyse!AL141=1,VLOOKUP(AL$5,Kruistabel!$B$6:$F$9,MATCH($C141,Kruistabel!$C$5:$F$5,0)+1,FALSE)+MIN(Kruistabel!$C$15,IF($D141="Ja",Kruistabel!$C$13,0)+IF(AL$6="Ja",Kruistabel!$C$14,0)),"")</f>
        <v>#N/A</v>
      </c>
      <c r="AM141" s="326" t="e">
        <f>IF(Plananalyse!AM141=1,VLOOKUP(AM$5,Kruistabel!$B$6:$F$9,MATCH($C141,Kruistabel!$C$5:$F$5,0)+1,FALSE)+MIN(Kruistabel!$C$15,IF($D141="Ja",Kruistabel!$C$13,0)+IF(AM$6="Ja",Kruistabel!$C$14,0)),"")</f>
        <v>#N/A</v>
      </c>
      <c r="AN141" s="327"/>
      <c r="AO141" s="326" t="e">
        <f>IF(Plananalyse!AO141=1,VLOOKUP(AO$5,Kruistabel!$B$6:$F$9,MATCH($C141,Kruistabel!$C$5:$F$5,0)+1,FALSE)+MIN(Kruistabel!$C$15,IF($D141="Ja",Kruistabel!$C$13,0)+IF(AO$6="Ja",Kruistabel!$C$14,0)),"")</f>
        <v>#N/A</v>
      </c>
      <c r="AP141" s="326" t="e">
        <f>IF(Plananalyse!AP141=1,VLOOKUP(AP$5,Kruistabel!$B$6:$F$9,MATCH($C141,Kruistabel!$C$5:$F$5,0)+1,FALSE)+MIN(Kruistabel!$C$15,IF($D141="Ja",Kruistabel!$C$13,0)+IF(AP$6="Ja",Kruistabel!$C$14,0)),"")</f>
        <v>#N/A</v>
      </c>
      <c r="AQ141" s="326" t="e">
        <f>IF(Plananalyse!AQ141=1,VLOOKUP(AQ$5,Kruistabel!$B$6:$F$9,MATCH($C141,Kruistabel!$C$5:$F$5,0)+1,FALSE)+MIN(Kruistabel!$C$15,IF($D141="Ja",Kruistabel!$C$13,0)+IF(AQ$6="Ja",Kruistabel!$C$14,0)),"")</f>
        <v>#N/A</v>
      </c>
      <c r="AR141" s="326" t="e">
        <f>IF(Plananalyse!AR141=1,VLOOKUP(AR$5,Kruistabel!$B$6:$F$9,MATCH($C141,Kruistabel!$C$5:$F$5,0)+1,FALSE)+MIN(Kruistabel!$C$15,IF($D141="Ja",Kruistabel!$C$13,0)+IF(AR$6="Ja",Kruistabel!$C$14,0)),"")</f>
        <v>#N/A</v>
      </c>
      <c r="AS141" s="326" t="e">
        <f>IF(Plananalyse!AS141=1,VLOOKUP(AS$5,Kruistabel!$B$6:$F$9,MATCH($C141,Kruistabel!$C$5:$F$5,0)+1,FALSE)+MIN(Kruistabel!$C$15,IF($D141="Ja",Kruistabel!$C$13,0)+IF(AS$6="Ja",Kruistabel!$C$14,0)),"")</f>
        <v>#N/A</v>
      </c>
      <c r="AT141" s="326" t="e">
        <f>IF(Plananalyse!AT141=1,VLOOKUP(AT$5,Kruistabel!$B$6:$F$9,MATCH($C141,Kruistabel!$C$5:$F$5,0)+1,FALSE)+MIN(Kruistabel!$C$15,IF($D141="Ja",Kruistabel!$C$13,0)+IF(AT$6="Ja",Kruistabel!$C$14,0)),"")</f>
        <v>#N/A</v>
      </c>
      <c r="AU141" s="326" t="e">
        <f>IF(Plananalyse!AU141=1,VLOOKUP(AU$5,Kruistabel!$B$6:$F$9,MATCH($C141,Kruistabel!$C$5:$F$5,0)+1,FALSE)+MIN(Kruistabel!$C$15,IF($D141="Ja",Kruistabel!$C$13,0)+IF(AU$6="Ja",Kruistabel!$C$14,0)),"")</f>
        <v>#N/A</v>
      </c>
      <c r="AV141" s="326" t="e">
        <f>IF(Plananalyse!AV141=1,VLOOKUP(AV$5,Kruistabel!$B$6:$F$9,MATCH($C141,Kruistabel!$C$5:$F$5,0)+1,FALSE)+MIN(Kruistabel!$C$15,IF($D141="Ja",Kruistabel!$C$13,0)+IF(AV$6="Ja",Kruistabel!$C$14,0)),"")</f>
        <v>#N/A</v>
      </c>
      <c r="AW141" s="326" t="e">
        <f>IF(Plananalyse!AW141=1,VLOOKUP(AW$5,Kruistabel!$B$6:$F$9,MATCH($C141,Kruistabel!$C$5:$F$5,0)+1,FALSE)+MIN(Kruistabel!$C$15,IF($D141="Ja",Kruistabel!$C$13,0)+IF(AW$6="Ja",Kruistabel!$C$14,0)),"")</f>
        <v>#N/A</v>
      </c>
      <c r="AX141" s="326" t="e">
        <f>IF(Plananalyse!AX141=1,VLOOKUP(AX$5,Kruistabel!$B$6:$F$9,MATCH($C141,Kruistabel!$C$5:$F$5,0)+1,FALSE)+MIN(Kruistabel!$C$15,IF($D141="Ja",Kruistabel!$C$13,0)+IF(AX$6="Ja",Kruistabel!$C$14,0)),"")</f>
        <v>#N/A</v>
      </c>
      <c r="AY141" s="327"/>
      <c r="AZ141" s="326" t="e">
        <f>IF(Plananalyse!AZ141=1,VLOOKUP(AZ$5,Kruistabel!$B$6:$F$9,MATCH($C141,Kruistabel!$C$5:$F$5,0)+1,FALSE)+MIN(Kruistabel!$C$15,IF($D141="Ja",Kruistabel!$C$13,0)+IF(AZ$6="Ja",Kruistabel!$C$14,0)),"")</f>
        <v>#N/A</v>
      </c>
      <c r="BA141" s="326" t="e">
        <f>IF(Plananalyse!BA141=1,VLOOKUP(BA$5,Kruistabel!$B$6:$F$9,MATCH($C141,Kruistabel!$C$5:$F$5,0)+1,FALSE)+MIN(Kruistabel!$C$15,IF($D141="Ja",Kruistabel!$C$13,0)+IF(BA$6="Ja",Kruistabel!$C$14,0)),"")</f>
        <v>#N/A</v>
      </c>
      <c r="BB141" s="326" t="e">
        <f>IF(Plananalyse!BB141=1,VLOOKUP(BB$5,Kruistabel!$B$6:$F$9,MATCH($C141,Kruistabel!$C$5:$F$5,0)+1,FALSE)+MIN(Kruistabel!$C$15,IF($D141="Ja",Kruistabel!$C$13,0)+IF(BB$6="Ja",Kruistabel!$C$14,0)),"")</f>
        <v>#N/A</v>
      </c>
      <c r="BC141" s="326" t="e">
        <f>IF(Plananalyse!BC141=1,VLOOKUP(BC$5,Kruistabel!$B$6:$F$9,MATCH($C141,Kruistabel!$C$5:$F$5,0)+1,FALSE)+MIN(Kruistabel!$C$15,IF($D141="Ja",Kruistabel!$C$13,0)+IF(BC$6="Ja",Kruistabel!$C$14,0)),"")</f>
        <v>#N/A</v>
      </c>
      <c r="BD141" s="326" t="e">
        <f>IF(Plananalyse!BD141=1,VLOOKUP(BD$5,Kruistabel!$B$6:$F$9,MATCH($C141,Kruistabel!$C$5:$F$5,0)+1,FALSE)+MIN(Kruistabel!$C$15,IF($D141="Ja",Kruistabel!$C$13,0)+IF(BD$6="Ja",Kruistabel!$C$14,0)),"")</f>
        <v>#N/A</v>
      </c>
      <c r="BE141" s="326" t="e">
        <f>IF(Plananalyse!BE141=1,VLOOKUP(BE$5,Kruistabel!$B$6:$F$9,MATCH($C141,Kruistabel!$C$5:$F$5,0)+1,FALSE)+MIN(Kruistabel!$C$15,IF($D141="Ja",Kruistabel!$C$13,0)+IF(BE$6="Ja",Kruistabel!$C$14,0)),"")</f>
        <v>#N/A</v>
      </c>
      <c r="BF141" s="326" t="e">
        <f>IF(Plananalyse!BF141=1,VLOOKUP(BF$5,Kruistabel!$B$6:$F$9,MATCH($C141,Kruistabel!$C$5:$F$5,0)+1,FALSE)+MIN(Kruistabel!$C$15,IF($D141="Ja",Kruistabel!$C$13,0)+IF(BF$6="Ja",Kruistabel!$C$14,0)),"")</f>
        <v>#N/A</v>
      </c>
      <c r="BG141" s="326" t="e">
        <f>IF(Plananalyse!BG141=1,VLOOKUP(BG$5,Kruistabel!$B$6:$F$9,MATCH($C141,Kruistabel!$C$5:$F$5,0)+1,FALSE)+MIN(Kruistabel!$C$15,IF($D141="Ja",Kruistabel!$C$13,0)+IF(BG$6="Ja",Kruistabel!$C$14,0)),"")</f>
        <v>#N/A</v>
      </c>
      <c r="BH141" s="326" t="e">
        <f>IF(Plananalyse!BH141=1,VLOOKUP(BH$5,Kruistabel!$B$6:$F$9,MATCH($C141,Kruistabel!$C$5:$F$5,0)+1,FALSE)+MIN(Kruistabel!$C$15,IF($D141="Ja",Kruistabel!$C$13,0)+IF(BH$6="Ja",Kruistabel!$C$14,0)),"")</f>
        <v>#N/A</v>
      </c>
      <c r="BI141" s="327"/>
      <c r="BJ141" s="326" t="e">
        <f>IF(Plananalyse!BJ141=1,VLOOKUP(BJ$5,Kruistabel!$B$6:$F$9,MATCH($C141,Kruistabel!$C$5:$F$5,0)+1,FALSE)+MIN(Kruistabel!$C$15,IF($D141="Ja",Kruistabel!$C$13,0)+IF(BJ$6="Ja",Kruistabel!$C$14,0)),"")</f>
        <v>#N/A</v>
      </c>
      <c r="BK141" s="326" t="e">
        <f>IF(Plananalyse!BK141=1,VLOOKUP(BK$5,Kruistabel!$B$6:$F$9,MATCH($C141,Kruistabel!$C$5:$F$5,0)+1,FALSE)+MIN(Kruistabel!$C$15,IF($D141="Ja",Kruistabel!$C$13,0)+IF(BK$6="Ja",Kruistabel!$C$14,0)),"")</f>
        <v>#N/A</v>
      </c>
      <c r="BL141" s="326" t="e">
        <f>IF(Plananalyse!BL141=1,VLOOKUP(BL$5,Kruistabel!$B$6:$F$9,MATCH($C141,Kruistabel!$C$5:$F$5,0)+1,FALSE)+MIN(Kruistabel!$C$15,IF($D141="Ja",Kruistabel!$C$13,0)+IF(BL$6="Ja",Kruistabel!$C$14,0)),"")</f>
        <v>#N/A</v>
      </c>
      <c r="BM141" s="326" t="e">
        <f>IF(Plananalyse!BM141=1,VLOOKUP(BM$5,Kruistabel!$B$6:$F$9,MATCH($C141,Kruistabel!$C$5:$F$5,0)+1,FALSE)+MIN(Kruistabel!$C$15,IF($D141="Ja",Kruistabel!$C$13,0)+IF(BM$6="Ja",Kruistabel!$C$14,0)),"")</f>
        <v>#N/A</v>
      </c>
      <c r="BN141" s="326" t="e">
        <f>IF(Plananalyse!BN141=1,VLOOKUP(BN$5,Kruistabel!$B$6:$F$9,MATCH($C141,Kruistabel!$C$5:$F$5,0)+1,FALSE)+MIN(Kruistabel!$C$15,IF($D141="Ja",Kruistabel!$C$13,0)+IF(BN$6="Ja",Kruistabel!$C$14,0)),"")</f>
        <v>#N/A</v>
      </c>
      <c r="BO141" s="326" t="e">
        <f>IF(Plananalyse!BO141=1,VLOOKUP(BO$5,Kruistabel!$B$6:$F$9,MATCH($C141,Kruistabel!$C$5:$F$5,0)+1,FALSE)+MIN(Kruistabel!$C$15,IF($D141="Ja",Kruistabel!$C$13,0)+IF(BO$6="Ja",Kruistabel!$C$14,0)),"")</f>
        <v>#N/A</v>
      </c>
      <c r="BP141" s="326" t="e">
        <f>IF(Plananalyse!BP141=1,VLOOKUP(BP$5,Kruistabel!$B$6:$F$9,MATCH($C141,Kruistabel!$C$5:$F$5,0)+1,FALSE)+MIN(Kruistabel!$C$15,IF($D141="Ja",Kruistabel!$C$13,0)+IF(BP$6="Ja",Kruistabel!$C$14,0)),"")</f>
        <v>#N/A</v>
      </c>
      <c r="BQ141" s="326" t="e">
        <f>IF(Plananalyse!BQ141=1,VLOOKUP(BQ$5,Kruistabel!$B$6:$F$9,MATCH($C141,Kruistabel!$C$5:$F$5,0)+1,FALSE)+MIN(Kruistabel!$C$15,IF($D141="Ja",Kruistabel!$C$13,0)+IF(BQ$6="Ja",Kruistabel!$C$14,0)),"")</f>
        <v>#N/A</v>
      </c>
      <c r="BR141" s="326" t="e">
        <f>IF(Plananalyse!BR141=1,VLOOKUP(BR$5,Kruistabel!$B$6:$F$9,MATCH($C141,Kruistabel!$C$5:$F$5,0)+1,FALSE)+MIN(Kruistabel!$C$15,IF($D141="Ja",Kruistabel!$C$13,0)+IF(BR$6="Ja",Kruistabel!$C$14,0)),"")</f>
        <v>#REF!</v>
      </c>
      <c r="BS141" s="326" t="e">
        <f>IF(Plananalyse!BS141=1,VLOOKUP(BS$5,Kruistabel!$B$6:$F$9,MATCH($C141,Kruistabel!$C$5:$F$5,0)+1,FALSE)+MIN(Kruistabel!$C$15,IF($D141="Ja",Kruistabel!$C$13,0)+IF(BS$6="Ja",Kruistabel!$C$14,0)),"")</f>
        <v>#REF!</v>
      </c>
      <c r="BT141" s="65"/>
      <c r="BU141" s="231" t="e">
        <f>IF(Plananalyse!BU141=1,VLOOKUP(BU$5,Kruistabel!$B$6:$F$9,MATCH($C141,Kruistabel!$C$5:$F$5,0)+1,FALSE)+MIN(Kruistabel!$C$15,IF($D141="Ja",Kruistabel!$C$13,0)+IF(BU$6="Ja",Kruistabel!$C$14,0)),"")</f>
        <v>#N/A</v>
      </c>
      <c r="BV141" s="326" t="e">
        <f>IF(Plananalyse!BV141=1,VLOOKUP(BV$5,Kruistabel!$B$6:$F$9,MATCH($C141,Kruistabel!$C$5:$F$5,0)+1,FALSE)+MIN(Kruistabel!$C$15,IF($D141="Ja",Kruistabel!$C$13,0)+IF(BV$6="Ja",Kruistabel!$C$14,0)),"")</f>
        <v>#N/A</v>
      </c>
      <c r="BW141" s="326" t="e">
        <f>IF(Plananalyse!BW141=1,VLOOKUP(BW$5,Kruistabel!$B$6:$F$9,MATCH($C141,Kruistabel!$C$5:$F$5,0)+1,FALSE)+MIN(Kruistabel!$C$15,IF($D141="Ja",Kruistabel!$C$13,0)+IF(BW$6="Ja",Kruistabel!$C$14,0)),"")</f>
        <v>#N/A</v>
      </c>
      <c r="BX141" s="326" t="e">
        <f>IF(Plananalyse!BX141=1,VLOOKUP(BX$5,Kruistabel!$B$6:$F$9,MATCH($C141,Kruistabel!$C$5:$F$5,0)+1,FALSE)+MIN(Kruistabel!$C$15,IF($D141="Ja",Kruistabel!$C$13,0)+IF(BX$6="Ja",Kruistabel!$C$14,0)),"")</f>
        <v>#N/A</v>
      </c>
      <c r="BY141" s="327"/>
      <c r="BZ141" s="326" t="e">
        <f>IF(Plananalyse!BZ141=1,VLOOKUP(BZ$5,Kruistabel!$B$6:$F$9,MATCH($C141,Kruistabel!$C$5:$F$5,0)+1,FALSE)+MIN(Kruistabel!$C$15,IF($D141="Ja",Kruistabel!$C$13,0)+IF(BZ$6="Ja",Kruistabel!$C$14,0)),"")</f>
        <v>#N/A</v>
      </c>
      <c r="CA141" s="326" t="e">
        <f>IF(Plananalyse!CA141=1,VLOOKUP(CA$5,Kruistabel!$B$6:$F$9,MATCH($C141,Kruistabel!$C$5:$F$5,0)+1,FALSE)+MIN(Kruistabel!$C$15,IF($D141="Ja",Kruistabel!$C$13,0)+IF(CA$6="Ja",Kruistabel!$C$14,0)),"")</f>
        <v>#N/A</v>
      </c>
      <c r="CB141" s="326" t="e">
        <f>IF(Plananalyse!CB141=1,VLOOKUP(CB$5,Kruistabel!$B$6:$F$9,MATCH($C141,Kruistabel!$C$5:$F$5,0)+1,FALSE)+MIN(Kruistabel!$C$15,IF($D141="Ja",Kruistabel!$C$13,0)+IF(CB$6="Ja",Kruistabel!$C$14,0)),"")</f>
        <v>#N/A</v>
      </c>
      <c r="CC141" s="326" t="e">
        <f>IF(Plananalyse!CC141=1,VLOOKUP(CC$5,Kruistabel!$B$6:$F$9,MATCH($C141,Kruistabel!$C$5:$F$5,0)+1,FALSE)+MIN(Kruistabel!$C$15,IF($D141="Ja",Kruistabel!$C$13,0)+IF(CC$6="Ja",Kruistabel!$C$14,0)),"")</f>
        <v>#N/A</v>
      </c>
      <c r="CD141" s="326" t="e">
        <f>IF(Plananalyse!CD141=1,VLOOKUP(CD$5,Kruistabel!$B$6:$F$9,MATCH($C141,Kruistabel!$C$5:$F$5,0)+1,FALSE)+MIN(Kruistabel!$C$15,IF($D141="Ja",Kruistabel!$C$13,0)+IF(CD$6="Ja",Kruistabel!$C$14,0)),"")</f>
        <v>#N/A</v>
      </c>
      <c r="CE141" s="326" t="e">
        <f>IF(Plananalyse!CE141=1,VLOOKUP(CE$5,Kruistabel!$B$6:$F$9,MATCH($C141,Kruistabel!$C$5:$F$5,0)+1,FALSE)+MIN(Kruistabel!$C$15,IF($D141="Ja",Kruistabel!$C$13,0)+IF(CE$6="Ja",Kruistabel!$C$14,0)),"")</f>
        <v>#N/A</v>
      </c>
      <c r="CF141" s="326" t="e">
        <f>IF(Plananalyse!CF141=1,VLOOKUP(CF$5,Kruistabel!$B$6:$F$9,MATCH($C141,Kruistabel!$C$5:$F$5,0)+1,FALSE)+MIN(Kruistabel!$C$15,IF($D141="Ja",Kruistabel!$C$13,0)+IF(CF$6="Ja",Kruistabel!$C$14,0)),"")</f>
        <v>#N/A</v>
      </c>
      <c r="CG141" s="326" t="e">
        <f>IF(Plananalyse!CG141=1,VLOOKUP(CG$5,Kruistabel!$B$6:$F$9,MATCH($C141,Kruistabel!$C$5:$F$5,0)+1,FALSE)+MIN(Kruistabel!$C$15,IF($D141="Ja",Kruistabel!$C$13,0)+IF(CG$6="Ja",Kruistabel!$C$14,0)),"")</f>
        <v>#REF!</v>
      </c>
      <c r="CH141" s="326" t="e">
        <f>IF(Plananalyse!CH141=1,VLOOKUP(CH$5,Kruistabel!$B$6:$F$9,MATCH($C141,Kruistabel!$C$5:$F$5,0)+1,FALSE)+MIN(Kruistabel!$C$15,IF($D141="Ja",Kruistabel!$C$13,0)+IF(CH$6="Ja",Kruistabel!$C$14,0)),"")</f>
        <v>#REF!</v>
      </c>
      <c r="CI141" s="65"/>
      <c r="CJ141" s="326" t="e">
        <f>IF(Plananalyse!CJ141=1,VLOOKUP(CJ$5,Kruistabel!$B$6:$F$9,MATCH($C141,Kruistabel!$C$5:$F$5,0)+1,FALSE)+MIN(Kruistabel!$C$15,IF($D141="Ja",Kruistabel!$C$13,0)+IF(CJ$6="Ja",Kruistabel!$C$14,0)),"")</f>
        <v>#N/A</v>
      </c>
      <c r="CK141" s="326" t="e">
        <f>IF(Plananalyse!CK141=1,VLOOKUP(CK$5,Kruistabel!$B$6:$F$9,MATCH($C141,Kruistabel!$C$5:$F$5,0)+1,FALSE)+MIN(Kruistabel!$C$15,IF($D141="Ja",Kruistabel!$C$13,0)+IF(CK$6="Ja",Kruistabel!$C$14,0)),"")</f>
        <v>#N/A</v>
      </c>
      <c r="CL141" s="326" t="e">
        <f>IF(Plananalyse!CL141=1,VLOOKUP(CL$5,Kruistabel!$B$6:$F$9,MATCH($C141,Kruistabel!$C$5:$F$5,0)+1,FALSE)+MIN(Kruistabel!$C$15,IF($D141="Ja",Kruistabel!$C$13,0)+IF(CL$6="Ja",Kruistabel!$C$14,0)),"")</f>
        <v>#N/A</v>
      </c>
      <c r="CM141" s="326" t="e">
        <f>IF(Plananalyse!CM141=1,VLOOKUP(CM$5,Kruistabel!$B$6:$F$9,MATCH($C141,Kruistabel!$C$5:$F$5,0)+1,FALSE)+MIN(Kruistabel!$C$15,IF($D141="Ja",Kruistabel!$C$13,0)+IF(CM$6="Ja",Kruistabel!$C$14,0)),"")</f>
        <v>#N/A</v>
      </c>
      <c r="CN141" s="326" t="e">
        <f>IF(Plananalyse!CN141=1,VLOOKUP(CN$5,Kruistabel!$B$6:$F$9,MATCH($C141,Kruistabel!$C$5:$F$5,0)+1,FALSE)+MIN(Kruistabel!$C$15,IF($D141="Ja",Kruistabel!$C$13,0)+IF(CN$6="Ja",Kruistabel!$C$14,0)),"")</f>
        <v>#N/A</v>
      </c>
      <c r="CO141" s="326" t="e">
        <f>IF(Plananalyse!CO141=1,VLOOKUP(CO$5,Kruistabel!$B$6:$F$9,MATCH($C141,Kruistabel!$C$5:$F$5,0)+1,FALSE)+MIN(Kruistabel!$C$15,IF($D141="Ja",Kruistabel!$C$13,0)+IF(CO$6="Ja",Kruistabel!$C$14,0)),"")</f>
        <v>#N/A</v>
      </c>
      <c r="CP141" s="326" t="e">
        <f>IF(Plananalyse!CP141=1,VLOOKUP(CP$5,Kruistabel!$B$6:$F$9,MATCH($C141,Kruistabel!$C$5:$F$5,0)+1,FALSE)+MIN(Kruistabel!$C$15,IF($D141="Ja",Kruistabel!$C$13,0)+IF(CP$6="Ja",Kruistabel!$C$14,0)),"")</f>
        <v>#N/A</v>
      </c>
      <c r="CQ141" s="326" t="e">
        <f>IF(Plananalyse!CQ141=1,VLOOKUP(CQ$5,Kruistabel!$B$6:$F$9,MATCH($C141,Kruistabel!$C$5:$F$5,0)+1,FALSE)+MIN(Kruistabel!$C$15,IF($D141="Ja",Kruistabel!$C$13,0)+IF(CQ$6="Ja",Kruistabel!$C$14,0)),"")</f>
        <v>#N/A</v>
      </c>
      <c r="CR141" s="326" t="e">
        <f>IF(Plananalyse!CR141=1,VLOOKUP(CR$5,Kruistabel!$B$6:$F$9,MATCH($C141,Kruistabel!$C$5:$F$5,0)+1,FALSE)+MIN(Kruistabel!$C$15,IF($D141="Ja",Kruistabel!$C$13,0)+IF(CR$6="Ja",Kruistabel!$C$14,0)),"")</f>
        <v>#N/A</v>
      </c>
      <c r="CS141" s="326" t="e">
        <f>IF(Plananalyse!CS141=1,VLOOKUP(CS$5,Kruistabel!$B$6:$F$9,MATCH($C141,Kruistabel!$C$5:$F$5,0)+1,FALSE)+MIN(Kruistabel!$C$15,IF($D141="Ja",Kruistabel!$C$13,0)+IF(CS$6="Ja",Kruistabel!$C$14,0)),"")</f>
        <v>#N/A</v>
      </c>
      <c r="CT141" s="326" t="e">
        <f>IF(Plananalyse!CT141=1,VLOOKUP(CT$5,Kruistabel!$B$6:$F$9,MATCH($C141,Kruistabel!$C$5:$F$5,0)+1,FALSE)+MIN(Kruistabel!$C$15,IF($D141="Ja",Kruistabel!$C$13,0)+IF(CT$6="Ja",Kruistabel!$C$14,0)),"")</f>
        <v>#N/A</v>
      </c>
      <c r="CU141" s="326" t="e">
        <f>IF(Plananalyse!CU141=1,VLOOKUP(CU$5,Kruistabel!$B$6:$F$9,MATCH($C141,Kruistabel!$C$5:$F$5,0)+1,FALSE)+MIN(Kruistabel!$C$15,IF($D141="Ja",Kruistabel!$C$13,0)+IF(CU$6="Ja",Kruistabel!$C$14,0)),"")</f>
        <v>#N/A</v>
      </c>
      <c r="CV141" s="326" t="e">
        <f>IF(Plananalyse!CV141=1,VLOOKUP(CV$5,Kruistabel!$B$6:$F$9,MATCH($C141,Kruistabel!$C$5:$F$5,0)+1,FALSE)+MIN(Kruistabel!$C$15,IF($D141="Ja",Kruistabel!$C$13,0)+IF(CV$6="Ja",Kruistabel!$C$14,0)),"")</f>
        <v>#N/A</v>
      </c>
      <c r="CW141" s="326" t="e">
        <f>IF(Plananalyse!CW141=1,VLOOKUP(CW$5,Kruistabel!$B$6:$F$9,MATCH($C141,Kruistabel!$C$5:$F$5,0)+1,FALSE)+MIN(Kruistabel!$C$15,IF($D141="Ja",Kruistabel!$C$13,0)+IF(CW$6="Ja",Kruistabel!$C$14,0)),"")</f>
        <v>#N/A</v>
      </c>
      <c r="CX141" s="326" t="e">
        <f>IF(Plananalyse!CX141=1,VLOOKUP(CX$5,Kruistabel!$B$6:$F$9,MATCH($C141,Kruistabel!$C$5:$F$5,0)+1,FALSE)+MIN(Kruistabel!$C$15,IF($D141="Ja",Kruistabel!$C$13,0)+IF(CX$6="Ja",Kruistabel!$C$14,0)),"")</f>
        <v>#N/A</v>
      </c>
      <c r="CY141" s="326" t="e">
        <f>IF(Plananalyse!CY141=1,VLOOKUP(CY$5,Kruistabel!$B$6:$F$9,MATCH($C141,Kruistabel!$C$5:$F$5,0)+1,FALSE)+MIN(Kruistabel!$C$15,IF($D141="Ja",Kruistabel!$C$13,0)+IF(CY$6="Ja",Kruistabel!$C$14,0)),"")</f>
        <v>#N/A</v>
      </c>
      <c r="CZ141" s="326" t="e">
        <f>IF(Plananalyse!CZ141=1,VLOOKUP(CZ$5,Kruistabel!$B$6:$F$9,MATCH($C141,Kruistabel!$C$5:$F$5,0)+1,FALSE)+MIN(Kruistabel!$C$15,IF($D141="Ja",Kruistabel!$C$13,0)+IF(CZ$6="Ja",Kruistabel!$C$14,0)),"")</f>
        <v>#N/A</v>
      </c>
      <c r="DA141" s="326" t="e">
        <f>IF(Plananalyse!DA141=1,VLOOKUP(DA$5,Kruistabel!$B$6:$F$9,MATCH($C141,Kruistabel!$C$5:$F$5,0)+1,FALSE)+MIN(Kruistabel!$C$15,IF($D141="Ja",Kruistabel!$C$13,0)+IF(DA$6="Ja",Kruistabel!$C$14,0)),"")</f>
        <v>#N/A</v>
      </c>
      <c r="DB141" s="326" t="e">
        <f>IF(Plananalyse!DB141=1,VLOOKUP(DB$5,Kruistabel!$B$6:$F$9,MATCH($C141,Kruistabel!$C$5:$F$5,0)+1,FALSE)+MIN(Kruistabel!$C$15,IF($D141="Ja",Kruistabel!$C$13,0)+IF(DB$6="Ja",Kruistabel!$C$14,0)),"")</f>
        <v>#N/A</v>
      </c>
      <c r="DC141" s="326" t="e">
        <f>IF(Plananalyse!DC141=1,VLOOKUP(DC$5,Kruistabel!$B$6:$F$9,MATCH($C141,Kruistabel!$C$5:$F$5,0)+1,FALSE)+MIN(Kruistabel!$C$15,IF($D141="Ja",Kruistabel!$C$13,0)+IF(DC$6="Ja",Kruistabel!$C$14,0)),"")</f>
        <v>#N/A</v>
      </c>
      <c r="DD141" s="327"/>
      <c r="DE141" s="326" t="e">
        <f>IF(Plananalyse!DE141=1,VLOOKUP(DE$5,Kruistabel!$B$6:$F$9,MATCH($C141,Kruistabel!$C$5:$F$5,0)+1,FALSE)+MIN(Kruistabel!$C$15,IF($D141="Ja",Kruistabel!$C$13,0)+IF(DE$6="Ja",Kruistabel!$C$14,0)),"")</f>
        <v>#N/A</v>
      </c>
      <c r="DF141" s="326" t="e">
        <f>IF(Plananalyse!DF141=1,VLOOKUP(DF$5,Kruistabel!$B$6:$F$9,MATCH($C141,Kruistabel!$C$5:$F$5,0)+1,FALSE)+MIN(Kruistabel!$C$15,IF($D141="Ja",Kruistabel!$C$13,0)+IF(DF$6="Ja",Kruistabel!$C$14,0)),"")</f>
        <v>#N/A</v>
      </c>
      <c r="DG141" s="326" t="e">
        <f>IF(Plananalyse!DG141=1,VLOOKUP(DG$5,Kruistabel!$B$6:$F$9,MATCH($C141,Kruistabel!$C$5:$F$5,0)+1,FALSE)+MIN(Kruistabel!$C$15,IF($D141="Ja",Kruistabel!$C$13,0)+IF(DG$6="Ja",Kruistabel!$C$14,0)),"")</f>
        <v>#N/A</v>
      </c>
      <c r="DH141" s="326" t="e">
        <f>IF(Plananalyse!DH141=1,VLOOKUP(DH$5,Kruistabel!$B$6:$F$9,MATCH($C141,Kruistabel!$C$5:$F$5,0)+1,FALSE)+MIN(Kruistabel!$C$15,IF($D141="Ja",Kruistabel!$C$13,0)+IF(DH$6="Ja",Kruistabel!$C$14,0)),"")</f>
        <v>#N/A</v>
      </c>
      <c r="DI141" s="326" t="e">
        <f>IF(Plananalyse!DI141=1,VLOOKUP(DI$5,Kruistabel!$B$6:$F$9,MATCH($C141,Kruistabel!$C$5:$F$5,0)+1,FALSE)+MIN(Kruistabel!$C$15,IF($D141="Ja",Kruistabel!$C$13,0)+IF(DI$6="Ja",Kruistabel!$C$14,0)),"")</f>
        <v>#N/A</v>
      </c>
      <c r="DJ141" s="326" t="e">
        <f>IF(Plananalyse!DJ141=1,VLOOKUP(DJ$5,Kruistabel!$B$6:$F$9,MATCH($C141,Kruistabel!$C$5:$F$5,0)+1,FALSE)+MIN(Kruistabel!$C$15,IF($D141="Ja",Kruistabel!$C$13,0)+IF(DJ$6="Ja",Kruistabel!$C$14,0)),"")</f>
        <v>#N/A</v>
      </c>
      <c r="DK141" s="326" t="e">
        <f>IF(Plananalyse!DK141=1,VLOOKUP(DK$5,Kruistabel!$B$6:$F$9,MATCH($C141,Kruistabel!$C$5:$F$5,0)+1,FALSE)+MIN(Kruistabel!$C$15,IF($D141="Ja",Kruistabel!$C$13,0)+IF(DK$6="Ja",Kruistabel!$C$14,0)),"")</f>
        <v>#REF!</v>
      </c>
      <c r="DL141" s="326" t="e">
        <f>IF(Plananalyse!DL141=1,VLOOKUP(DL$5,Kruistabel!$B$6:$F$9,MATCH($C141,Kruistabel!$C$5:$F$5,0)+1,FALSE)+MIN(Kruistabel!$C$15,IF($D141="Ja",Kruistabel!$C$13,0)+IF(DL$6="Ja",Kruistabel!$C$14,0)),"")</f>
        <v>#REF!</v>
      </c>
      <c r="DM141" s="327"/>
      <c r="DN141" s="326" t="e">
        <f>IF(Plananalyse!DN141=1,VLOOKUP(DN$5,Kruistabel!$B$6:$F$9,MATCH($C141,Kruistabel!$C$5:$F$5,0)+1,FALSE)+MIN(Kruistabel!$C$15,IF($D141="Ja",Kruistabel!$C$13,0)+IF(DN$6="Ja",Kruistabel!$C$14,0)),"")</f>
        <v>#N/A</v>
      </c>
      <c r="DO141" s="326" t="e">
        <f>IF(Plananalyse!DO141=1,VLOOKUP(DO$5,Kruistabel!$B$6:$F$9,MATCH($C141,Kruistabel!$C$5:$F$5,0)+1,FALSE)+MIN(Kruistabel!$C$15,IF($D141="Ja",Kruistabel!$C$13,0)+IF(DO$6="Ja",Kruistabel!$C$14,0)),"")</f>
        <v>#N/A</v>
      </c>
      <c r="DP141" s="326" t="e">
        <f>IF(Plananalyse!DP141=1,VLOOKUP(DP$5,Kruistabel!$B$6:$F$9,MATCH($C141,Kruistabel!$C$5:$F$5,0)+1,FALSE)+MIN(Kruistabel!$C$15,IF($D141="Ja",Kruistabel!$C$13,0)+IF(DP$6="Ja",Kruistabel!$C$14,0)),"")</f>
        <v>#N/A</v>
      </c>
      <c r="DQ141" s="326" t="e">
        <f>IF(Plananalyse!DQ141=1,VLOOKUP(DQ$5,Kruistabel!$B$6:$F$9,MATCH($C141,Kruistabel!$C$5:$F$5,0)+1,FALSE)+MIN(Kruistabel!$C$15,IF($D141="Ja",Kruistabel!$C$13,0)+IF(DQ$6="Ja",Kruistabel!$C$14,0)),"")</f>
        <v>#N/A</v>
      </c>
      <c r="DR141" s="326" t="e">
        <f>IF(Plananalyse!DR141=1,VLOOKUP(DR$5,Kruistabel!$B$6:$F$9,MATCH($C141,Kruistabel!$C$5:$F$5,0)+1,FALSE)+MIN(Kruistabel!$C$15,IF($D141="Ja",Kruistabel!$C$13,0)+IF(DR$6="Ja",Kruistabel!$C$14,0)),"")</f>
        <v>#N/A</v>
      </c>
      <c r="DS141" s="326" t="e">
        <f>IF(Plananalyse!DS141=1,VLOOKUP(DS$5,Kruistabel!$B$6:$F$9,MATCH($C141,Kruistabel!$C$5:$F$5,0)+1,FALSE)+MIN(Kruistabel!$C$15,IF($D141="Ja",Kruistabel!$C$13,0)+IF(DS$6="Ja",Kruistabel!$C$14,0)),"")</f>
        <v>#N/A</v>
      </c>
      <c r="DT141" s="326" t="e">
        <f>IF(Plananalyse!DT141=1,VLOOKUP(DT$5,Kruistabel!$B$6:$F$9,MATCH($C141,Kruistabel!$C$5:$F$5,0)+1,FALSE)+MIN(Kruistabel!$C$15,IF($D141="Ja",Kruistabel!$C$13,0)+IF(DT$6="Ja",Kruistabel!$C$14,0)),"")</f>
        <v>#N/A</v>
      </c>
      <c r="DU141" s="326" t="e">
        <f>IF(Plananalyse!DU141=1,VLOOKUP(DU$5,Kruistabel!$B$6:$F$9,MATCH($C141,Kruistabel!$C$5:$F$5,0)+1,FALSE)+MIN(Kruistabel!$C$15,IF($D141="Ja",Kruistabel!$C$13,0)+IF(DU$6="Ja",Kruistabel!$C$14,0)),"")</f>
        <v>#N/A</v>
      </c>
      <c r="DV141" s="326" t="e">
        <f>IF(Plananalyse!DV141=1,VLOOKUP(DV$5,Kruistabel!$B$6:$F$9,MATCH($C141,Kruistabel!$C$5:$F$5,0)+1,FALSE)+MIN(Kruistabel!$C$15,IF($D141="Ja",Kruistabel!$C$13,0)+IF(DV$6="Ja",Kruistabel!$C$14,0)),"")</f>
        <v>#N/A</v>
      </c>
      <c r="DW141" s="326" t="e">
        <f>IF(Plananalyse!DW141=1,VLOOKUP(DW$5,Kruistabel!$B$6:$F$9,MATCH($C141,Kruistabel!$C$5:$F$5,0)+1,FALSE)+MIN(Kruistabel!$C$15,IF($D141="Ja",Kruistabel!$C$13,0)+IF(DW$6="Ja",Kruistabel!$C$14,0)),"")</f>
        <v>#REF!</v>
      </c>
      <c r="DX141" s="326" t="e">
        <f>IF(Plananalyse!DX141=1,VLOOKUP(DX$5,Kruistabel!$B$6:$F$9,MATCH($C141,Kruistabel!$C$5:$F$5,0)+1,FALSE)+MIN(Kruistabel!$C$15,IF($D141="Ja",Kruistabel!$C$13,0)+IF(DX$6="Ja",Kruistabel!$C$14,0)),"")</f>
        <v>#REF!</v>
      </c>
      <c r="DY141" s="327"/>
      <c r="DZ141" s="326" t="e">
        <f>IF(Plananalyse!DZ141=1,VLOOKUP(DZ$5,Kruistabel!$B$6:$F$9,MATCH($C141,Kruistabel!$C$5:$F$5,0)+1,FALSE)+MIN(Kruistabel!$C$15,IF($D141="Ja",Kruistabel!$C$13,0)+IF(DZ$6="Ja",Kruistabel!$C$14,0)),"")</f>
        <v>#N/A</v>
      </c>
      <c r="EA141" s="326" t="e">
        <f>IF(Plananalyse!EA141=1,VLOOKUP(EA$5,Kruistabel!$B$6:$F$9,MATCH($C141,Kruistabel!$C$5:$F$5,0)+1,FALSE)+MIN(Kruistabel!$C$15,IF($D141="Ja",Kruistabel!$C$13,0)+IF(EA$6="Ja",Kruistabel!$C$14,0)),"")</f>
        <v>#N/A</v>
      </c>
      <c r="EB141" s="326" t="e">
        <f ca="1">IF(Plananalyse!EB141=1,VLOOKUP(EB$5,Kruistabel!$B$6:$F$9,MATCH($C141,Kruistabel!$C$5:$F$5,0)+1,FALSE)+MIN(Kruistabel!$C$15,IF($D141="Ja",Kruistabel!$C$13,0)+IF(EB$6="Ja",Kruistabel!$C$14,0)),"")</f>
        <v>#REF!</v>
      </c>
      <c r="EC141" s="326" t="e">
        <f ca="1">IF(Plananalyse!EC141=1,VLOOKUP(EC$5,Kruistabel!$B$6:$F$9,MATCH($C141,Kruistabel!$C$5:$F$5,0)+1,FALSE)+MIN(Kruistabel!$C$15,IF($D141="Ja",Kruistabel!$C$13,0)+IF(EC$6="Ja",Kruistabel!$C$14,0)),"")</f>
        <v>#REF!</v>
      </c>
      <c r="ED141" s="327"/>
      <c r="EE141" s="326" t="e">
        <f ca="1">IF(Plananalyse!EE141=1,VLOOKUP(EE$5,Kruistabel!$B$6:$F$9,MATCH($C141,Kruistabel!$C$5:$F$5,0)+1,FALSE)+MIN(Kruistabel!$C$15,IF($D141="Ja",Kruistabel!$C$13,0)+IF(EE$6="Ja",Kruistabel!$C$14,0)),"")</f>
        <v>#N/A</v>
      </c>
      <c r="EF141" s="326" t="e">
        <f ca="1">IF(Plananalyse!EF141=1,VLOOKUP(EF$5,Kruistabel!$B$6:$F$9,MATCH($C141,Kruistabel!$C$5:$F$5,0)+1,FALSE)+MIN(Kruistabel!$C$15,IF($D141="Ja",Kruistabel!$C$13,0)+IF(EF$6="Ja",Kruistabel!$C$14,0)),"")</f>
        <v>#N/A</v>
      </c>
      <c r="EG141" s="326" t="e">
        <f ca="1">IF(Plananalyse!EG141=1,VLOOKUP(EG$5,Kruistabel!$B$6:$F$9,MATCH($C141,Kruistabel!$C$5:$F$5,0)+1,FALSE)+MIN(Kruistabel!$C$15,IF($D141="Ja",Kruistabel!$C$13,0)+IF(EG$6="Ja",Kruistabel!$C$14,0)),"")</f>
        <v>#N/A</v>
      </c>
      <c r="EH141" s="326" t="e">
        <f ca="1">IF(Plananalyse!EH141=1,VLOOKUP(EH$5,Kruistabel!$B$6:$F$9,MATCH($C141,Kruistabel!$C$5:$F$5,0)+1,FALSE)+MIN(Kruistabel!$C$15,IF($D141="Ja",Kruistabel!$C$13,0)+IF(EH$6="Ja",Kruistabel!$C$14,0)),"")</f>
        <v>#REF!</v>
      </c>
      <c r="EI141" s="326" t="e">
        <f ca="1">IF(Plananalyse!EI141=1,VLOOKUP(EI$5,Kruistabel!$B$6:$F$9,MATCH($C141,Kruistabel!$C$5:$F$5,0)+1,FALSE)+MIN(Kruistabel!$C$15,IF($D141="Ja",Kruistabel!$C$13,0)+IF(EI$6="Ja",Kruistabel!$C$14,0)),"")</f>
        <v>#REF!</v>
      </c>
      <c r="EJ141" s="331" t="str">
        <f>IF(Plananalyse!EJ141=1,VLOOKUP(EJ$5,Kruistabel!$B$6:$F$9,MATCH($C141,Kruistabel!$C$5:$F$5,0)+1,FALSE)+MIN(Kruistabel!$C$15,IF($D141="Ja",Kruistabel!$C$13,0)+IF(EJ$6="Ja",Kruistabel!$C$14,0)),"")</f>
        <v/>
      </c>
      <c r="EK141" s="164"/>
      <c r="EL141" s="164"/>
      <c r="EM141" s="164"/>
      <c r="EN141" s="164"/>
    </row>
    <row r="142" spans="1:144" hidden="1">
      <c r="B142" s="337" t="e">
        <f>Classificatietabel!#REF!</f>
        <v>#REF!</v>
      </c>
      <c r="C142" s="160" t="e">
        <f>_xlfn.IFNA(VLOOKUP($B142,Classificatietabel!$B$6:$I$91,C$7,FALSE),"")</f>
        <v>#REF!</v>
      </c>
      <c r="D142" s="160" t="e">
        <f>_xlfn.IFNA(VLOOKUP($B142,Classificatietabel!$B$6:$I$91,D$7,FALSE),"")</f>
        <v>#REF!</v>
      </c>
      <c r="E142" s="119" t="e">
        <f>IF(AND(D142="laag",$D$3=1),0,_xlfn.IFNA(IF(VLOOKUP($B142,Classificatietabel!$B$6:$H$91,$E$5,FALSE)="Ja",1,0),""))</f>
        <v>#REF!</v>
      </c>
      <c r="F142" s="163"/>
      <c r="G142" s="326" t="e">
        <f>IF(Plananalyse!G142=1,VLOOKUP(G$5,Kruistabel!$B$6:$F$9,MATCH($C142,Kruistabel!$C$5:$F$5,0)+1,FALSE)+MIN(Kruistabel!$C$15,IF($D142="Ja",Kruistabel!$C$13,0)+IF(G$6="Ja",Kruistabel!$C$14,0)),"")</f>
        <v>#REF!</v>
      </c>
      <c r="H142" s="326" t="e">
        <f>IF(Plananalyse!H142=1,VLOOKUP(H$5,Kruistabel!$B$6:$F$9,MATCH($C142,Kruistabel!$C$5:$F$5,0)+1,FALSE)+MIN(Kruistabel!$C$15,IF($D142="Ja",Kruistabel!$C$13,0)+IF(H$6="Ja",Kruistabel!$C$14,0)),"")</f>
        <v>#REF!</v>
      </c>
      <c r="I142" s="326" t="e">
        <f>IF(Plananalyse!I142=1,VLOOKUP(I$5,Kruistabel!$B$6:$F$9,MATCH($C142,Kruistabel!$C$5:$F$5,0)+1,FALSE)+MIN(Kruistabel!$C$15,IF($D142="Ja",Kruistabel!$C$13,0)+IF(I$6="Ja",Kruistabel!$C$14,0)),"")</f>
        <v>#REF!</v>
      </c>
      <c r="J142" s="326" t="e">
        <f>IF(Plananalyse!J142=1,VLOOKUP(J$5,Kruistabel!$B$6:$F$9,MATCH($C142,Kruistabel!$C$5:$F$5,0)+1,FALSE)+MIN(Kruistabel!$C$15,IF($D142="Ja",Kruistabel!$C$13,0)+IF(J$6="Ja",Kruistabel!$C$14,0)),"")</f>
        <v>#REF!</v>
      </c>
      <c r="K142" s="326" t="e">
        <f>IF(Plananalyse!K142=1,VLOOKUP(K$5,Kruistabel!$B$6:$F$9,MATCH($C142,Kruistabel!$C$5:$F$5,0)+1,FALSE)+MIN(Kruistabel!$C$15,IF($D142="Ja",Kruistabel!$C$13,0)+IF(K$6="Ja",Kruistabel!$C$14,0)),"")</f>
        <v>#REF!</v>
      </c>
      <c r="L142" s="326" t="e">
        <f>IF(Plananalyse!L142=1,VLOOKUP(L$5,Kruistabel!$B$6:$F$9,MATCH($C142,Kruistabel!$C$5:$F$5,0)+1,FALSE)+MIN(Kruistabel!$C$15,IF($D142="Ja",Kruistabel!$C$13,0)+IF(L$6="Ja",Kruistabel!$C$14,0)),"")</f>
        <v>#REF!</v>
      </c>
      <c r="M142" s="326" t="e">
        <f>IF(Plananalyse!M142=1,VLOOKUP(M$5,Kruistabel!$B$6:$F$9,MATCH($C142,Kruistabel!$C$5:$F$5,0)+1,FALSE)+MIN(Kruistabel!$C$15,IF($D142="Ja",Kruistabel!$C$13,0)+IF(M$6="Ja",Kruistabel!$C$14,0)),"")</f>
        <v>#REF!</v>
      </c>
      <c r="N142" s="326" t="e">
        <f>IF(Plananalyse!N142=1,VLOOKUP(N$5,Kruistabel!$B$6:$F$9,MATCH($C142,Kruistabel!$C$5:$F$5,0)+1,FALSE)+MIN(Kruistabel!$C$15,IF($D142="Ja",Kruistabel!$C$13,0)+IF(N$6="Ja",Kruistabel!$C$14,0)),"")</f>
        <v>#REF!</v>
      </c>
      <c r="O142" s="326" t="e">
        <f>IF(Plananalyse!O142=1,VLOOKUP(O$5,Kruistabel!$B$6:$F$9,MATCH($C142,Kruistabel!$C$5:$F$5,0)+1,FALSE)+MIN(Kruistabel!$C$15,IF($D142="Ja",Kruistabel!$C$13,0)+IF(O$6="Ja",Kruistabel!$C$14,0)),"")</f>
        <v>#REF!</v>
      </c>
      <c r="P142" s="326" t="e">
        <f>IF(Plananalyse!P142=1,VLOOKUP(P$5,Kruistabel!$B$6:$F$9,MATCH($C142,Kruistabel!$C$5:$F$5,0)+1,FALSE)+MIN(Kruistabel!$C$15,IF($D142="Ja",Kruistabel!$C$13,0)+IF(P$6="Ja",Kruistabel!$C$14,0)),"")</f>
        <v>#REF!</v>
      </c>
      <c r="Q142" s="326" t="e">
        <f>IF(Plananalyse!Q142=1,VLOOKUP(Q$5,Kruistabel!$B$6:$F$9,MATCH($C142,Kruistabel!$C$5:$F$5,0)+1,FALSE)+MIN(Kruistabel!$C$15,IF($D142="Ja",Kruistabel!$C$13,0)+IF(Q$6="Ja",Kruistabel!$C$14,0)),"")</f>
        <v>#REF!</v>
      </c>
      <c r="R142" s="326" t="e">
        <f>IF(Plananalyse!R142=1,VLOOKUP(R$5,Kruistabel!$B$6:$F$9,MATCH($C142,Kruistabel!$C$5:$F$5,0)+1,FALSE)+MIN(Kruistabel!$C$15,IF($D142="Ja",Kruistabel!$C$13,0)+IF(R$6="Ja",Kruistabel!$C$14,0)),"")</f>
        <v>#REF!</v>
      </c>
      <c r="S142" s="326" t="e">
        <f>IF(Plananalyse!S142=1,VLOOKUP(S$5,Kruistabel!$B$6:$F$9,MATCH($C142,Kruistabel!$C$5:$F$5,0)+1,FALSE)+MIN(Kruistabel!$C$15,IF($D142="Ja",Kruistabel!$C$13,0)+IF(S$6="Ja",Kruistabel!$C$14,0)),"")</f>
        <v>#REF!</v>
      </c>
      <c r="T142" s="326" t="e">
        <f>IF(Plananalyse!T142=1,VLOOKUP(T$5,Kruistabel!$B$6:$F$9,MATCH($C142,Kruistabel!$C$5:$F$5,0)+1,FALSE)+MIN(Kruistabel!$C$15,IF($D142="Ja",Kruistabel!$C$13,0)+IF(T$6="Ja",Kruistabel!$C$14,0)),"")</f>
        <v>#REF!</v>
      </c>
      <c r="U142" s="326" t="e">
        <f>IF(Plananalyse!U142=1,VLOOKUP(U$5,Kruistabel!$B$6:$F$9,MATCH($C142,Kruistabel!$C$5:$F$5,0)+1,FALSE)+MIN(Kruistabel!$C$15,IF($D142="Ja",Kruistabel!$C$13,0)+IF(U$6="Ja",Kruistabel!$C$14,0)),"")</f>
        <v>#REF!</v>
      </c>
      <c r="V142" s="326" t="e">
        <f>IF(Plananalyse!V142=1,VLOOKUP(V$5,Kruistabel!$B$6:$F$9,MATCH($C142,Kruistabel!$C$5:$F$5,0)+1,FALSE)+MIN(Kruistabel!$C$15,IF($D142="Ja",Kruistabel!$C$13,0)+IF(V$6="Ja",Kruistabel!$C$14,0)),"")</f>
        <v>#REF!</v>
      </c>
      <c r="W142" s="326" t="e">
        <f>IF(Plananalyse!W142=1,VLOOKUP(W$5,Kruistabel!$B$6:$F$9,MATCH($C142,Kruistabel!$C$5:$F$5,0)+1,FALSE)+MIN(Kruistabel!$C$15,IF($D142="Ja",Kruistabel!$C$13,0)+IF(W$6="Ja",Kruistabel!$C$14,0)),"")</f>
        <v>#REF!</v>
      </c>
      <c r="X142" s="326" t="e">
        <f>IF(Plananalyse!X142=1,VLOOKUP(X$5,Kruistabel!$B$6:$F$9,MATCH($C142,Kruistabel!$C$5:$F$5,0)+1,FALSE)+MIN(Kruistabel!$C$15,IF($D142="Ja",Kruistabel!$C$13,0)+IF(X$6="Ja",Kruistabel!$C$14,0)),"")</f>
        <v>#REF!</v>
      </c>
      <c r="Y142" s="326" t="e">
        <f>IF(Plananalyse!Y142=1,VLOOKUP(Y$5,Kruistabel!$B$6:$F$9,MATCH($C142,Kruistabel!$C$5:$F$5,0)+1,FALSE)+MIN(Kruistabel!$C$15,IF($D142="Ja",Kruistabel!$C$13,0)+IF(Y$6="Ja",Kruistabel!$C$14,0)),"")</f>
        <v>#REF!</v>
      </c>
      <c r="Z142" s="326" t="e">
        <f>IF(Plananalyse!Z142=1,VLOOKUP(Z$5,Kruistabel!$B$6:$F$9,MATCH($C142,Kruistabel!$C$5:$F$5,0)+1,FALSE)+MIN(Kruistabel!$C$15,IF($D142="Ja",Kruistabel!$C$13,0)+IF(Z$6="Ja",Kruistabel!$C$14,0)),"")</f>
        <v>#REF!</v>
      </c>
      <c r="AA142" s="326" t="e">
        <f>IF(Plananalyse!AA142=1,VLOOKUP(AA$5,Kruistabel!$B$6:$F$9,MATCH($C142,Kruistabel!$C$5:$F$5,0)+1,FALSE)+MIN(Kruistabel!$C$15,IF($D142="Ja",Kruistabel!$C$13,0)+IF(AA$6="Ja",Kruistabel!$C$14,0)),"")</f>
        <v>#REF!</v>
      </c>
      <c r="AB142" s="326" t="e">
        <f>IF(Plananalyse!AB142=1,VLOOKUP(AB$5,Kruistabel!$B$6:$F$9,MATCH($C142,Kruistabel!$C$5:$F$5,0)+1,FALSE)+MIN(Kruistabel!$C$15,IF($D142="Ja",Kruistabel!$C$13,0)+IF(AB$6="Ja",Kruistabel!$C$14,0)),"")</f>
        <v>#REF!</v>
      </c>
      <c r="AC142" s="326" t="e">
        <f>IF(Plananalyse!AC142=1,VLOOKUP(AC$5,Kruistabel!$B$6:$F$9,MATCH($C142,Kruistabel!$C$5:$F$5,0)+1,FALSE)+MIN(Kruistabel!$C$15,IF($D142="Ja",Kruistabel!$C$13,0)+IF(AC$6="Ja",Kruistabel!$C$14,0)),"")</f>
        <v>#REF!</v>
      </c>
      <c r="AD142" s="326" t="e">
        <f>IF(Plananalyse!AD142=1,VLOOKUP(AD$5,Kruistabel!$B$6:$F$9,MATCH($C142,Kruistabel!$C$5:$F$5,0)+1,FALSE)+MIN(Kruistabel!$C$15,IF($D142="Ja",Kruistabel!$C$13,0)+IF(AD$6="Ja",Kruistabel!$C$14,0)),"")</f>
        <v>#REF!</v>
      </c>
      <c r="AE142" s="326" t="e">
        <f>IF(Plananalyse!AE142=1,VLOOKUP(AE$5,Kruistabel!$B$6:$F$9,MATCH($C142,Kruistabel!$C$5:$F$5,0)+1,FALSE)+MIN(Kruistabel!$C$15,IF($D142="Ja",Kruistabel!$C$13,0)+IF(AE$6="Ja",Kruistabel!$C$14,0)),"")</f>
        <v>#REF!</v>
      </c>
      <c r="AF142" s="326" t="e">
        <f>IF(Plananalyse!AF142=1,VLOOKUP(AF$5,Kruistabel!$B$6:$F$9,MATCH($C142,Kruistabel!$C$5:$F$5,0)+1,FALSE)+MIN(Kruistabel!$C$15,IF($D142="Ja",Kruistabel!$C$13,0)+IF(AF$6="Ja",Kruistabel!$C$14,0)),"")</f>
        <v>#REF!</v>
      </c>
      <c r="AG142" s="326" t="e">
        <f>IF(Plananalyse!AG142=1,VLOOKUP(AG$5,Kruistabel!$B$6:$F$9,MATCH($C142,Kruistabel!$C$5:$F$5,0)+1,FALSE)+MIN(Kruistabel!$C$15,IF($D142="Ja",Kruistabel!$C$13,0)+IF(AG$6="Ja",Kruistabel!$C$14,0)),"")</f>
        <v>#REF!</v>
      </c>
      <c r="AH142" s="326" t="e">
        <f>IF(Plananalyse!AH142=1,VLOOKUP(AH$5,Kruistabel!$B$6:$F$9,MATCH($C142,Kruistabel!$C$5:$F$5,0)+1,FALSE)+MIN(Kruistabel!$C$15,IF($D142="Ja",Kruistabel!$C$13,0)+IF(AH$6="Ja",Kruistabel!$C$14,0)),"")</f>
        <v>#REF!</v>
      </c>
      <c r="AI142" s="326" t="e">
        <f>IF(Plananalyse!AI142=1,VLOOKUP(AI$5,Kruistabel!$B$6:$F$9,MATCH($C142,Kruistabel!$C$5:$F$5,0)+1,FALSE)+MIN(Kruistabel!$C$15,IF($D142="Ja",Kruistabel!$C$13,0)+IF(AI$6="Ja",Kruistabel!$C$14,0)),"")</f>
        <v>#REF!</v>
      </c>
      <c r="AJ142" s="326" t="e">
        <f>IF(Plananalyse!AJ142=1,VLOOKUP(AJ$5,Kruistabel!$B$6:$F$9,MATCH($C142,Kruistabel!$C$5:$F$5,0)+1,FALSE)+MIN(Kruistabel!$C$15,IF($D142="Ja",Kruistabel!$C$13,0)+IF(AJ$6="Ja",Kruistabel!$C$14,0)),"")</f>
        <v>#REF!</v>
      </c>
      <c r="AK142" s="326" t="e">
        <f>IF(Plananalyse!AK142=1,VLOOKUP(AK$5,Kruistabel!$B$6:$F$9,MATCH($C142,Kruistabel!$C$5:$F$5,0)+1,FALSE)+MIN(Kruistabel!$C$15,IF($D142="Ja",Kruistabel!$C$13,0)+IF(AK$6="Ja",Kruistabel!$C$14,0)),"")</f>
        <v>#REF!</v>
      </c>
      <c r="AL142" s="326" t="e">
        <f>IF(Plananalyse!AL142=1,VLOOKUP(AL$5,Kruistabel!$B$6:$F$9,MATCH($C142,Kruistabel!$C$5:$F$5,0)+1,FALSE)+MIN(Kruistabel!$C$15,IF($D142="Ja",Kruistabel!$C$13,0)+IF(AL$6="Ja",Kruistabel!$C$14,0)),"")</f>
        <v>#REF!</v>
      </c>
      <c r="AM142" s="326" t="e">
        <f>IF(Plananalyse!AM142=1,VLOOKUP(AM$5,Kruistabel!$B$6:$F$9,MATCH($C142,Kruistabel!$C$5:$F$5,0)+1,FALSE)+MIN(Kruistabel!$C$15,IF($D142="Ja",Kruistabel!$C$13,0)+IF(AM$6="Ja",Kruistabel!$C$14,0)),"")</f>
        <v>#REF!</v>
      </c>
      <c r="AN142" s="327"/>
      <c r="AO142" s="326" t="e">
        <f>IF(Plananalyse!AO142=1,VLOOKUP(AO$5,Kruistabel!$B$6:$F$9,MATCH($C142,Kruistabel!$C$5:$F$5,0)+1,FALSE)+MIN(Kruistabel!$C$15,IF($D142="Ja",Kruistabel!$C$13,0)+IF(AO$6="Ja",Kruistabel!$C$14,0)),"")</f>
        <v>#REF!</v>
      </c>
      <c r="AP142" s="326" t="e">
        <f>IF(Plananalyse!AP142=1,VLOOKUP(AP$5,Kruistabel!$B$6:$F$9,MATCH($C142,Kruistabel!$C$5:$F$5,0)+1,FALSE)+MIN(Kruistabel!$C$15,IF($D142="Ja",Kruistabel!$C$13,0)+IF(AP$6="Ja",Kruistabel!$C$14,0)),"")</f>
        <v>#REF!</v>
      </c>
      <c r="AQ142" s="326" t="e">
        <f>IF(Plananalyse!AQ142=1,VLOOKUP(AQ$5,Kruistabel!$B$6:$F$9,MATCH($C142,Kruistabel!$C$5:$F$5,0)+1,FALSE)+MIN(Kruistabel!$C$15,IF($D142="Ja",Kruistabel!$C$13,0)+IF(AQ$6="Ja",Kruistabel!$C$14,0)),"")</f>
        <v>#REF!</v>
      </c>
      <c r="AR142" s="326" t="e">
        <f>IF(Plananalyse!AR142=1,VLOOKUP(AR$5,Kruistabel!$B$6:$F$9,MATCH($C142,Kruistabel!$C$5:$F$5,0)+1,FALSE)+MIN(Kruistabel!$C$15,IF($D142="Ja",Kruistabel!$C$13,0)+IF(AR$6="Ja",Kruistabel!$C$14,0)),"")</f>
        <v>#REF!</v>
      </c>
      <c r="AS142" s="326" t="e">
        <f>IF(Plananalyse!AS142=1,VLOOKUP(AS$5,Kruistabel!$B$6:$F$9,MATCH($C142,Kruistabel!$C$5:$F$5,0)+1,FALSE)+MIN(Kruistabel!$C$15,IF($D142="Ja",Kruistabel!$C$13,0)+IF(AS$6="Ja",Kruistabel!$C$14,0)),"")</f>
        <v>#REF!</v>
      </c>
      <c r="AT142" s="326" t="e">
        <f>IF(Plananalyse!AT142=1,VLOOKUP(AT$5,Kruistabel!$B$6:$F$9,MATCH($C142,Kruistabel!$C$5:$F$5,0)+1,FALSE)+MIN(Kruistabel!$C$15,IF($D142="Ja",Kruistabel!$C$13,0)+IF(AT$6="Ja",Kruistabel!$C$14,0)),"")</f>
        <v>#REF!</v>
      </c>
      <c r="AU142" s="326" t="e">
        <f>IF(Plananalyse!AU142=1,VLOOKUP(AU$5,Kruistabel!$B$6:$F$9,MATCH($C142,Kruistabel!$C$5:$F$5,0)+1,FALSE)+MIN(Kruistabel!$C$15,IF($D142="Ja",Kruistabel!$C$13,0)+IF(AU$6="Ja",Kruistabel!$C$14,0)),"")</f>
        <v>#REF!</v>
      </c>
      <c r="AV142" s="326" t="e">
        <f>IF(Plananalyse!AV142=1,VLOOKUP(AV$5,Kruistabel!$B$6:$F$9,MATCH($C142,Kruistabel!$C$5:$F$5,0)+1,FALSE)+MIN(Kruistabel!$C$15,IF($D142="Ja",Kruistabel!$C$13,0)+IF(AV$6="Ja",Kruistabel!$C$14,0)),"")</f>
        <v>#REF!</v>
      </c>
      <c r="AW142" s="326" t="e">
        <f>IF(Plananalyse!AW142=1,VLOOKUP(AW$5,Kruistabel!$B$6:$F$9,MATCH($C142,Kruistabel!$C$5:$F$5,0)+1,FALSE)+MIN(Kruistabel!$C$15,IF($D142="Ja",Kruistabel!$C$13,0)+IF(AW$6="Ja",Kruistabel!$C$14,0)),"")</f>
        <v>#REF!</v>
      </c>
      <c r="AX142" s="326" t="e">
        <f>IF(Plananalyse!AX142=1,VLOOKUP(AX$5,Kruistabel!$B$6:$F$9,MATCH($C142,Kruistabel!$C$5:$F$5,0)+1,FALSE)+MIN(Kruistabel!$C$15,IF($D142="Ja",Kruistabel!$C$13,0)+IF(AX$6="Ja",Kruistabel!$C$14,0)),"")</f>
        <v>#REF!</v>
      </c>
      <c r="AY142" s="327"/>
      <c r="AZ142" s="326" t="e">
        <f>IF(Plananalyse!AZ142=1,VLOOKUP(AZ$5,Kruistabel!$B$6:$F$9,MATCH($C142,Kruistabel!$C$5:$F$5,0)+1,FALSE)+MIN(Kruistabel!$C$15,IF($D142="Ja",Kruistabel!$C$13,0)+IF(AZ$6="Ja",Kruistabel!$C$14,0)),"")</f>
        <v>#REF!</v>
      </c>
      <c r="BA142" s="326" t="e">
        <f>IF(Plananalyse!BA142=1,VLOOKUP(BA$5,Kruistabel!$B$6:$F$9,MATCH($C142,Kruistabel!$C$5:$F$5,0)+1,FALSE)+MIN(Kruistabel!$C$15,IF($D142="Ja",Kruistabel!$C$13,0)+IF(BA$6="Ja",Kruistabel!$C$14,0)),"")</f>
        <v>#REF!</v>
      </c>
      <c r="BB142" s="326" t="e">
        <f>IF(Plananalyse!BB142=1,VLOOKUP(BB$5,Kruistabel!$B$6:$F$9,MATCH($C142,Kruistabel!$C$5:$F$5,0)+1,FALSE)+MIN(Kruistabel!$C$15,IF($D142="Ja",Kruistabel!$C$13,0)+IF(BB$6="Ja",Kruistabel!$C$14,0)),"")</f>
        <v>#REF!</v>
      </c>
      <c r="BC142" s="326" t="e">
        <f>IF(Plananalyse!BC142=1,VLOOKUP(BC$5,Kruistabel!$B$6:$F$9,MATCH($C142,Kruistabel!$C$5:$F$5,0)+1,FALSE)+MIN(Kruistabel!$C$15,IF($D142="Ja",Kruistabel!$C$13,0)+IF(BC$6="Ja",Kruistabel!$C$14,0)),"")</f>
        <v>#REF!</v>
      </c>
      <c r="BD142" s="326" t="e">
        <f>IF(Plananalyse!BD142=1,VLOOKUP(BD$5,Kruistabel!$B$6:$F$9,MATCH($C142,Kruistabel!$C$5:$F$5,0)+1,FALSE)+MIN(Kruistabel!$C$15,IF($D142="Ja",Kruistabel!$C$13,0)+IF(BD$6="Ja",Kruistabel!$C$14,0)),"")</f>
        <v>#REF!</v>
      </c>
      <c r="BE142" s="326" t="e">
        <f>IF(Plananalyse!BE142=1,VLOOKUP(BE$5,Kruistabel!$B$6:$F$9,MATCH($C142,Kruistabel!$C$5:$F$5,0)+1,FALSE)+MIN(Kruistabel!$C$15,IF($D142="Ja",Kruistabel!$C$13,0)+IF(BE$6="Ja",Kruistabel!$C$14,0)),"")</f>
        <v>#REF!</v>
      </c>
      <c r="BF142" s="326" t="e">
        <f>IF(Plananalyse!BF142=1,VLOOKUP(BF$5,Kruistabel!$B$6:$F$9,MATCH($C142,Kruistabel!$C$5:$F$5,0)+1,FALSE)+MIN(Kruistabel!$C$15,IF($D142="Ja",Kruistabel!$C$13,0)+IF(BF$6="Ja",Kruistabel!$C$14,0)),"")</f>
        <v>#REF!</v>
      </c>
      <c r="BG142" s="326" t="e">
        <f>IF(Plananalyse!BG142=1,VLOOKUP(BG$5,Kruistabel!$B$6:$F$9,MATCH($C142,Kruistabel!$C$5:$F$5,0)+1,FALSE)+MIN(Kruistabel!$C$15,IF($D142="Ja",Kruistabel!$C$13,0)+IF(BG$6="Ja",Kruistabel!$C$14,0)),"")</f>
        <v>#REF!</v>
      </c>
      <c r="BH142" s="326" t="e">
        <f>IF(Plananalyse!BH142=1,VLOOKUP(BH$5,Kruistabel!$B$6:$F$9,MATCH($C142,Kruistabel!$C$5:$F$5,0)+1,FALSE)+MIN(Kruistabel!$C$15,IF($D142="Ja",Kruistabel!$C$13,0)+IF(BH$6="Ja",Kruistabel!$C$14,0)),"")</f>
        <v>#REF!</v>
      </c>
      <c r="BI142" s="327"/>
      <c r="BJ142" s="326" t="e">
        <f>IF(Plananalyse!BJ142=1,VLOOKUP(BJ$5,Kruistabel!$B$6:$F$9,MATCH($C142,Kruistabel!$C$5:$F$5,0)+1,FALSE)+MIN(Kruistabel!$C$15,IF($D142="Ja",Kruistabel!$C$13,0)+IF(BJ$6="Ja",Kruistabel!$C$14,0)),"")</f>
        <v>#REF!</v>
      </c>
      <c r="BK142" s="326" t="e">
        <f>IF(Plananalyse!BK142=1,VLOOKUP(BK$5,Kruistabel!$B$6:$F$9,MATCH($C142,Kruistabel!$C$5:$F$5,0)+1,FALSE)+MIN(Kruistabel!$C$15,IF($D142="Ja",Kruistabel!$C$13,0)+IF(BK$6="Ja",Kruistabel!$C$14,0)),"")</f>
        <v>#REF!</v>
      </c>
      <c r="BL142" s="326" t="e">
        <f>IF(Plananalyse!BL142=1,VLOOKUP(BL$5,Kruistabel!$B$6:$F$9,MATCH($C142,Kruistabel!$C$5:$F$5,0)+1,FALSE)+MIN(Kruistabel!$C$15,IF($D142="Ja",Kruistabel!$C$13,0)+IF(BL$6="Ja",Kruistabel!$C$14,0)),"")</f>
        <v>#REF!</v>
      </c>
      <c r="BM142" s="326" t="e">
        <f>IF(Plananalyse!BM142=1,VLOOKUP(BM$5,Kruistabel!$B$6:$F$9,MATCH($C142,Kruistabel!$C$5:$F$5,0)+1,FALSE)+MIN(Kruistabel!$C$15,IF($D142="Ja",Kruistabel!$C$13,0)+IF(BM$6="Ja",Kruistabel!$C$14,0)),"")</f>
        <v>#REF!</v>
      </c>
      <c r="BN142" s="326" t="e">
        <f>IF(Plananalyse!BN142=1,VLOOKUP(BN$5,Kruistabel!$B$6:$F$9,MATCH($C142,Kruistabel!$C$5:$F$5,0)+1,FALSE)+MIN(Kruistabel!$C$15,IF($D142="Ja",Kruistabel!$C$13,0)+IF(BN$6="Ja",Kruistabel!$C$14,0)),"")</f>
        <v>#REF!</v>
      </c>
      <c r="BO142" s="326" t="e">
        <f>IF(Plananalyse!BO142=1,VLOOKUP(BO$5,Kruistabel!$B$6:$F$9,MATCH($C142,Kruistabel!$C$5:$F$5,0)+1,FALSE)+MIN(Kruistabel!$C$15,IF($D142="Ja",Kruistabel!$C$13,0)+IF(BO$6="Ja",Kruistabel!$C$14,0)),"")</f>
        <v>#REF!</v>
      </c>
      <c r="BP142" s="326" t="e">
        <f>IF(Plananalyse!BP142=1,VLOOKUP(BP$5,Kruistabel!$B$6:$F$9,MATCH($C142,Kruistabel!$C$5:$F$5,0)+1,FALSE)+MIN(Kruistabel!$C$15,IF($D142="Ja",Kruistabel!$C$13,0)+IF(BP$6="Ja",Kruistabel!$C$14,0)),"")</f>
        <v>#REF!</v>
      </c>
      <c r="BQ142" s="326" t="e">
        <f>IF(Plananalyse!BQ142=1,VLOOKUP(BQ$5,Kruistabel!$B$6:$F$9,MATCH($C142,Kruistabel!$C$5:$F$5,0)+1,FALSE)+MIN(Kruistabel!$C$15,IF($D142="Ja",Kruistabel!$C$13,0)+IF(BQ$6="Ja",Kruistabel!$C$14,0)),"")</f>
        <v>#REF!</v>
      </c>
      <c r="BR142" s="326" t="e">
        <f>IF(Plananalyse!BR142=1,VLOOKUP(BR$5,Kruistabel!$B$6:$F$9,MATCH($C142,Kruistabel!$C$5:$F$5,0)+1,FALSE)+MIN(Kruistabel!$C$15,IF($D142="Ja",Kruistabel!$C$13,0)+IF(BR$6="Ja",Kruistabel!$C$14,0)),"")</f>
        <v>#REF!</v>
      </c>
      <c r="BS142" s="326" t="e">
        <f>IF(Plananalyse!BS142=1,VLOOKUP(BS$5,Kruistabel!$B$6:$F$9,MATCH($C142,Kruistabel!$C$5:$F$5,0)+1,FALSE)+MIN(Kruistabel!$C$15,IF($D142="Ja",Kruistabel!$C$13,0)+IF(BS$6="Ja",Kruistabel!$C$14,0)),"")</f>
        <v>#REF!</v>
      </c>
      <c r="BT142" s="65"/>
      <c r="BU142" s="231" t="e">
        <f>IF(Plananalyse!BU142=1,VLOOKUP(BU$5,Kruistabel!$B$6:$F$9,MATCH($C142,Kruistabel!$C$5:$F$5,0)+1,FALSE)+MIN(Kruistabel!$C$15,IF($D142="Ja",Kruistabel!$C$13,0)+IF(BU$6="Ja",Kruistabel!$C$14,0)),"")</f>
        <v>#REF!</v>
      </c>
      <c r="BV142" s="326" t="e">
        <f>IF(Plananalyse!BV142=1,VLOOKUP(BV$5,Kruistabel!$B$6:$F$9,MATCH($C142,Kruistabel!$C$5:$F$5,0)+1,FALSE)+MIN(Kruistabel!$C$15,IF($D142="Ja",Kruistabel!$C$13,0)+IF(BV$6="Ja",Kruistabel!$C$14,0)),"")</f>
        <v>#REF!</v>
      </c>
      <c r="BW142" s="326" t="e">
        <f>IF(Plananalyse!BW142=1,VLOOKUP(BW$5,Kruistabel!$B$6:$F$9,MATCH($C142,Kruistabel!$C$5:$F$5,0)+1,FALSE)+MIN(Kruistabel!$C$15,IF($D142="Ja",Kruistabel!$C$13,0)+IF(BW$6="Ja",Kruistabel!$C$14,0)),"")</f>
        <v>#REF!</v>
      </c>
      <c r="BX142" s="326" t="e">
        <f>IF(Plananalyse!BX142=1,VLOOKUP(BX$5,Kruistabel!$B$6:$F$9,MATCH($C142,Kruistabel!$C$5:$F$5,0)+1,FALSE)+MIN(Kruistabel!$C$15,IF($D142="Ja",Kruistabel!$C$13,0)+IF(BX$6="Ja",Kruistabel!$C$14,0)),"")</f>
        <v>#REF!</v>
      </c>
      <c r="BY142" s="327"/>
      <c r="BZ142" s="326" t="e">
        <f>IF(Plananalyse!BZ142=1,VLOOKUP(BZ$5,Kruistabel!$B$6:$F$9,MATCH($C142,Kruistabel!$C$5:$F$5,0)+1,FALSE)+MIN(Kruistabel!$C$15,IF($D142="Ja",Kruistabel!$C$13,0)+IF(BZ$6="Ja",Kruistabel!$C$14,0)),"")</f>
        <v>#REF!</v>
      </c>
      <c r="CA142" s="326" t="e">
        <f>IF(Plananalyse!CA142=1,VLOOKUP(CA$5,Kruistabel!$B$6:$F$9,MATCH($C142,Kruistabel!$C$5:$F$5,0)+1,FALSE)+MIN(Kruistabel!$C$15,IF($D142="Ja",Kruistabel!$C$13,0)+IF(CA$6="Ja",Kruistabel!$C$14,0)),"")</f>
        <v>#REF!</v>
      </c>
      <c r="CB142" s="326" t="e">
        <f>IF(Plananalyse!CB142=1,VLOOKUP(CB$5,Kruistabel!$B$6:$F$9,MATCH($C142,Kruistabel!$C$5:$F$5,0)+1,FALSE)+MIN(Kruistabel!$C$15,IF($D142="Ja",Kruistabel!$C$13,0)+IF(CB$6="Ja",Kruistabel!$C$14,0)),"")</f>
        <v>#REF!</v>
      </c>
      <c r="CC142" s="326" t="e">
        <f>IF(Plananalyse!CC142=1,VLOOKUP(CC$5,Kruistabel!$B$6:$F$9,MATCH($C142,Kruistabel!$C$5:$F$5,0)+1,FALSE)+MIN(Kruistabel!$C$15,IF($D142="Ja",Kruistabel!$C$13,0)+IF(CC$6="Ja",Kruistabel!$C$14,0)),"")</f>
        <v>#REF!</v>
      </c>
      <c r="CD142" s="326" t="e">
        <f>IF(Plananalyse!CD142=1,VLOOKUP(CD$5,Kruistabel!$B$6:$F$9,MATCH($C142,Kruistabel!$C$5:$F$5,0)+1,FALSE)+MIN(Kruistabel!$C$15,IF($D142="Ja",Kruistabel!$C$13,0)+IF(CD$6="Ja",Kruistabel!$C$14,0)),"")</f>
        <v>#REF!</v>
      </c>
      <c r="CE142" s="326" t="e">
        <f>IF(Plananalyse!CE142=1,VLOOKUP(CE$5,Kruistabel!$B$6:$F$9,MATCH($C142,Kruistabel!$C$5:$F$5,0)+1,FALSE)+MIN(Kruistabel!$C$15,IF($D142="Ja",Kruistabel!$C$13,0)+IF(CE$6="Ja",Kruistabel!$C$14,0)),"")</f>
        <v>#REF!</v>
      </c>
      <c r="CF142" s="326" t="e">
        <f>IF(Plananalyse!CF142=1,VLOOKUP(CF$5,Kruistabel!$B$6:$F$9,MATCH($C142,Kruistabel!$C$5:$F$5,0)+1,FALSE)+MIN(Kruistabel!$C$15,IF($D142="Ja",Kruistabel!$C$13,0)+IF(CF$6="Ja",Kruistabel!$C$14,0)),"")</f>
        <v>#REF!</v>
      </c>
      <c r="CG142" s="326" t="e">
        <f>IF(Plananalyse!CG142=1,VLOOKUP(CG$5,Kruistabel!$B$6:$F$9,MATCH($C142,Kruistabel!$C$5:$F$5,0)+1,FALSE)+MIN(Kruistabel!$C$15,IF($D142="Ja",Kruistabel!$C$13,0)+IF(CG$6="Ja",Kruistabel!$C$14,0)),"")</f>
        <v>#REF!</v>
      </c>
      <c r="CH142" s="326" t="e">
        <f>IF(Plananalyse!CH142=1,VLOOKUP(CH$5,Kruistabel!$B$6:$F$9,MATCH($C142,Kruistabel!$C$5:$F$5,0)+1,FALSE)+MIN(Kruistabel!$C$15,IF($D142="Ja",Kruistabel!$C$13,0)+IF(CH$6="Ja",Kruistabel!$C$14,0)),"")</f>
        <v>#REF!</v>
      </c>
      <c r="CI142" s="65"/>
      <c r="CJ142" s="326" t="e">
        <f>IF(Plananalyse!CJ142=1,VLOOKUP(CJ$5,Kruistabel!$B$6:$F$9,MATCH($C142,Kruistabel!$C$5:$F$5,0)+1,FALSE)+MIN(Kruistabel!$C$15,IF($D142="Ja",Kruistabel!$C$13,0)+IF(CJ$6="Ja",Kruistabel!$C$14,0)),"")</f>
        <v>#REF!</v>
      </c>
      <c r="CK142" s="326" t="e">
        <f>IF(Plananalyse!CK142=1,VLOOKUP(CK$5,Kruistabel!$B$6:$F$9,MATCH($C142,Kruistabel!$C$5:$F$5,0)+1,FALSE)+MIN(Kruistabel!$C$15,IF($D142="Ja",Kruistabel!$C$13,0)+IF(CK$6="Ja",Kruistabel!$C$14,0)),"")</f>
        <v>#REF!</v>
      </c>
      <c r="CL142" s="326" t="e">
        <f>IF(Plananalyse!CL142=1,VLOOKUP(CL$5,Kruistabel!$B$6:$F$9,MATCH($C142,Kruistabel!$C$5:$F$5,0)+1,FALSE)+MIN(Kruistabel!$C$15,IF($D142="Ja",Kruistabel!$C$13,0)+IF(CL$6="Ja",Kruistabel!$C$14,0)),"")</f>
        <v>#REF!</v>
      </c>
      <c r="CM142" s="326" t="e">
        <f>IF(Plananalyse!CM142=1,VLOOKUP(CM$5,Kruistabel!$B$6:$F$9,MATCH($C142,Kruistabel!$C$5:$F$5,0)+1,FALSE)+MIN(Kruistabel!$C$15,IF($D142="Ja",Kruistabel!$C$13,0)+IF(CM$6="Ja",Kruistabel!$C$14,0)),"")</f>
        <v>#REF!</v>
      </c>
      <c r="CN142" s="326" t="e">
        <f>IF(Plananalyse!CN142=1,VLOOKUP(CN$5,Kruistabel!$B$6:$F$9,MATCH($C142,Kruistabel!$C$5:$F$5,0)+1,FALSE)+MIN(Kruistabel!$C$15,IF($D142="Ja",Kruistabel!$C$13,0)+IF(CN$6="Ja",Kruistabel!$C$14,0)),"")</f>
        <v>#REF!</v>
      </c>
      <c r="CO142" s="326" t="e">
        <f>IF(Plananalyse!CO142=1,VLOOKUP(CO$5,Kruistabel!$B$6:$F$9,MATCH($C142,Kruistabel!$C$5:$F$5,0)+1,FALSE)+MIN(Kruistabel!$C$15,IF($D142="Ja",Kruistabel!$C$13,0)+IF(CO$6="Ja",Kruistabel!$C$14,0)),"")</f>
        <v>#REF!</v>
      </c>
      <c r="CP142" s="326" t="e">
        <f>IF(Plananalyse!CP142=1,VLOOKUP(CP$5,Kruistabel!$B$6:$F$9,MATCH($C142,Kruistabel!$C$5:$F$5,0)+1,FALSE)+MIN(Kruistabel!$C$15,IF($D142="Ja",Kruistabel!$C$13,0)+IF(CP$6="Ja",Kruistabel!$C$14,0)),"")</f>
        <v>#REF!</v>
      </c>
      <c r="CQ142" s="326" t="e">
        <f>IF(Plananalyse!CQ142=1,VLOOKUP(CQ$5,Kruistabel!$B$6:$F$9,MATCH($C142,Kruistabel!$C$5:$F$5,0)+1,FALSE)+MIN(Kruistabel!$C$15,IF($D142="Ja",Kruistabel!$C$13,0)+IF(CQ$6="Ja",Kruistabel!$C$14,0)),"")</f>
        <v>#REF!</v>
      </c>
      <c r="CR142" s="326" t="e">
        <f>IF(Plananalyse!CR142=1,VLOOKUP(CR$5,Kruistabel!$B$6:$F$9,MATCH($C142,Kruistabel!$C$5:$F$5,0)+1,FALSE)+MIN(Kruistabel!$C$15,IF($D142="Ja",Kruistabel!$C$13,0)+IF(CR$6="Ja",Kruistabel!$C$14,0)),"")</f>
        <v>#REF!</v>
      </c>
      <c r="CS142" s="326" t="e">
        <f>IF(Plananalyse!CS142=1,VLOOKUP(CS$5,Kruistabel!$B$6:$F$9,MATCH($C142,Kruistabel!$C$5:$F$5,0)+1,FALSE)+MIN(Kruistabel!$C$15,IF($D142="Ja",Kruistabel!$C$13,0)+IF(CS$6="Ja",Kruistabel!$C$14,0)),"")</f>
        <v>#REF!</v>
      </c>
      <c r="CT142" s="326" t="e">
        <f>IF(Plananalyse!CT142=1,VLOOKUP(CT$5,Kruistabel!$B$6:$F$9,MATCH($C142,Kruistabel!$C$5:$F$5,0)+1,FALSE)+MIN(Kruistabel!$C$15,IF($D142="Ja",Kruistabel!$C$13,0)+IF(CT$6="Ja",Kruistabel!$C$14,0)),"")</f>
        <v>#REF!</v>
      </c>
      <c r="CU142" s="326" t="e">
        <f>IF(Plananalyse!CU142=1,VLOOKUP(CU$5,Kruistabel!$B$6:$F$9,MATCH($C142,Kruistabel!$C$5:$F$5,0)+1,FALSE)+MIN(Kruistabel!$C$15,IF($D142="Ja",Kruistabel!$C$13,0)+IF(CU$6="Ja",Kruistabel!$C$14,0)),"")</f>
        <v>#REF!</v>
      </c>
      <c r="CV142" s="326" t="e">
        <f>IF(Plananalyse!CV142=1,VLOOKUP(CV$5,Kruistabel!$B$6:$F$9,MATCH($C142,Kruistabel!$C$5:$F$5,0)+1,FALSE)+MIN(Kruistabel!$C$15,IF($D142="Ja",Kruistabel!$C$13,0)+IF(CV$6="Ja",Kruistabel!$C$14,0)),"")</f>
        <v>#REF!</v>
      </c>
      <c r="CW142" s="326" t="e">
        <f>IF(Plananalyse!CW142=1,VLOOKUP(CW$5,Kruistabel!$B$6:$F$9,MATCH($C142,Kruistabel!$C$5:$F$5,0)+1,FALSE)+MIN(Kruistabel!$C$15,IF($D142="Ja",Kruistabel!$C$13,0)+IF(CW$6="Ja",Kruistabel!$C$14,0)),"")</f>
        <v>#REF!</v>
      </c>
      <c r="CX142" s="326" t="e">
        <f>IF(Plananalyse!CX142=1,VLOOKUP(CX$5,Kruistabel!$B$6:$F$9,MATCH($C142,Kruistabel!$C$5:$F$5,0)+1,FALSE)+MIN(Kruistabel!$C$15,IF($D142="Ja",Kruistabel!$C$13,0)+IF(CX$6="Ja",Kruistabel!$C$14,0)),"")</f>
        <v>#REF!</v>
      </c>
      <c r="CY142" s="326" t="e">
        <f>IF(Plananalyse!CY142=1,VLOOKUP(CY$5,Kruistabel!$B$6:$F$9,MATCH($C142,Kruistabel!$C$5:$F$5,0)+1,FALSE)+MIN(Kruistabel!$C$15,IF($D142="Ja",Kruistabel!$C$13,0)+IF(CY$6="Ja",Kruistabel!$C$14,0)),"")</f>
        <v>#REF!</v>
      </c>
      <c r="CZ142" s="326" t="e">
        <f>IF(Plananalyse!CZ142=1,VLOOKUP(CZ$5,Kruistabel!$B$6:$F$9,MATCH($C142,Kruistabel!$C$5:$F$5,0)+1,FALSE)+MIN(Kruistabel!$C$15,IF($D142="Ja",Kruistabel!$C$13,0)+IF(CZ$6="Ja",Kruistabel!$C$14,0)),"")</f>
        <v>#REF!</v>
      </c>
      <c r="DA142" s="326" t="e">
        <f>IF(Plananalyse!DA142=1,VLOOKUP(DA$5,Kruistabel!$B$6:$F$9,MATCH($C142,Kruistabel!$C$5:$F$5,0)+1,FALSE)+MIN(Kruistabel!$C$15,IF($D142="Ja",Kruistabel!$C$13,0)+IF(DA$6="Ja",Kruistabel!$C$14,0)),"")</f>
        <v>#REF!</v>
      </c>
      <c r="DB142" s="326" t="e">
        <f>IF(Plananalyse!DB142=1,VLOOKUP(DB$5,Kruistabel!$B$6:$F$9,MATCH($C142,Kruistabel!$C$5:$F$5,0)+1,FALSE)+MIN(Kruistabel!$C$15,IF($D142="Ja",Kruistabel!$C$13,0)+IF(DB$6="Ja",Kruistabel!$C$14,0)),"")</f>
        <v>#REF!</v>
      </c>
      <c r="DC142" s="326" t="e">
        <f>IF(Plananalyse!DC142=1,VLOOKUP(DC$5,Kruistabel!$B$6:$F$9,MATCH($C142,Kruistabel!$C$5:$F$5,0)+1,FALSE)+MIN(Kruistabel!$C$15,IF($D142="Ja",Kruistabel!$C$13,0)+IF(DC$6="Ja",Kruistabel!$C$14,0)),"")</f>
        <v>#REF!</v>
      </c>
      <c r="DD142" s="327"/>
      <c r="DE142" s="326" t="e">
        <f>IF(Plananalyse!DE142=1,VLOOKUP(DE$5,Kruistabel!$B$6:$F$9,MATCH($C142,Kruistabel!$C$5:$F$5,0)+1,FALSE)+MIN(Kruistabel!$C$15,IF($D142="Ja",Kruistabel!$C$13,0)+IF(DE$6="Ja",Kruistabel!$C$14,0)),"")</f>
        <v>#REF!</v>
      </c>
      <c r="DF142" s="326" t="e">
        <f>IF(Plananalyse!DF142=1,VLOOKUP(DF$5,Kruistabel!$B$6:$F$9,MATCH($C142,Kruistabel!$C$5:$F$5,0)+1,FALSE)+MIN(Kruistabel!$C$15,IF($D142="Ja",Kruistabel!$C$13,0)+IF(DF$6="Ja",Kruistabel!$C$14,0)),"")</f>
        <v>#REF!</v>
      </c>
      <c r="DG142" s="326" t="e">
        <f>IF(Plananalyse!DG142=1,VLOOKUP(DG$5,Kruistabel!$B$6:$F$9,MATCH($C142,Kruistabel!$C$5:$F$5,0)+1,FALSE)+MIN(Kruistabel!$C$15,IF($D142="Ja",Kruistabel!$C$13,0)+IF(DG$6="Ja",Kruistabel!$C$14,0)),"")</f>
        <v>#REF!</v>
      </c>
      <c r="DH142" s="326" t="e">
        <f>IF(Plananalyse!DH142=1,VLOOKUP(DH$5,Kruistabel!$B$6:$F$9,MATCH($C142,Kruistabel!$C$5:$F$5,0)+1,FALSE)+MIN(Kruistabel!$C$15,IF($D142="Ja",Kruistabel!$C$13,0)+IF(DH$6="Ja",Kruistabel!$C$14,0)),"")</f>
        <v>#REF!</v>
      </c>
      <c r="DI142" s="326" t="e">
        <f>IF(Plananalyse!DI142=1,VLOOKUP(DI$5,Kruistabel!$B$6:$F$9,MATCH($C142,Kruistabel!$C$5:$F$5,0)+1,FALSE)+MIN(Kruistabel!$C$15,IF($D142="Ja",Kruistabel!$C$13,0)+IF(DI$6="Ja",Kruistabel!$C$14,0)),"")</f>
        <v>#REF!</v>
      </c>
      <c r="DJ142" s="326" t="e">
        <f>IF(Plananalyse!DJ142=1,VLOOKUP(DJ$5,Kruistabel!$B$6:$F$9,MATCH($C142,Kruistabel!$C$5:$F$5,0)+1,FALSE)+MIN(Kruistabel!$C$15,IF($D142="Ja",Kruistabel!$C$13,0)+IF(DJ$6="Ja",Kruistabel!$C$14,0)),"")</f>
        <v>#REF!</v>
      </c>
      <c r="DK142" s="326" t="e">
        <f>IF(Plananalyse!DK142=1,VLOOKUP(DK$5,Kruistabel!$B$6:$F$9,MATCH($C142,Kruistabel!$C$5:$F$5,0)+1,FALSE)+MIN(Kruistabel!$C$15,IF($D142="Ja",Kruistabel!$C$13,0)+IF(DK$6="Ja",Kruistabel!$C$14,0)),"")</f>
        <v>#REF!</v>
      </c>
      <c r="DL142" s="326" t="e">
        <f>IF(Plananalyse!DL142=1,VLOOKUP(DL$5,Kruistabel!$B$6:$F$9,MATCH($C142,Kruistabel!$C$5:$F$5,0)+1,FALSE)+MIN(Kruistabel!$C$15,IF($D142="Ja",Kruistabel!$C$13,0)+IF(DL$6="Ja",Kruistabel!$C$14,0)),"")</f>
        <v>#REF!</v>
      </c>
      <c r="DM142" s="327"/>
      <c r="DN142" s="326" t="e">
        <f>IF(Plananalyse!DN142=1,VLOOKUP(DN$5,Kruistabel!$B$6:$F$9,MATCH($C142,Kruistabel!$C$5:$F$5,0)+1,FALSE)+MIN(Kruistabel!$C$15,IF($D142="Ja",Kruistabel!$C$13,0)+IF(DN$6="Ja",Kruistabel!$C$14,0)),"")</f>
        <v>#REF!</v>
      </c>
      <c r="DO142" s="326" t="e">
        <f>IF(Plananalyse!DO142=1,VLOOKUP(DO$5,Kruistabel!$B$6:$F$9,MATCH($C142,Kruistabel!$C$5:$F$5,0)+1,FALSE)+MIN(Kruistabel!$C$15,IF($D142="Ja",Kruistabel!$C$13,0)+IF(DO$6="Ja",Kruistabel!$C$14,0)),"")</f>
        <v>#REF!</v>
      </c>
      <c r="DP142" s="326" t="e">
        <f>IF(Plananalyse!DP142=1,VLOOKUP(DP$5,Kruistabel!$B$6:$F$9,MATCH($C142,Kruistabel!$C$5:$F$5,0)+1,FALSE)+MIN(Kruistabel!$C$15,IF($D142="Ja",Kruistabel!$C$13,0)+IF(DP$6="Ja",Kruistabel!$C$14,0)),"")</f>
        <v>#REF!</v>
      </c>
      <c r="DQ142" s="326" t="e">
        <f>IF(Plananalyse!DQ142=1,VLOOKUP(DQ$5,Kruistabel!$B$6:$F$9,MATCH($C142,Kruistabel!$C$5:$F$5,0)+1,FALSE)+MIN(Kruistabel!$C$15,IF($D142="Ja",Kruistabel!$C$13,0)+IF(DQ$6="Ja",Kruistabel!$C$14,0)),"")</f>
        <v>#REF!</v>
      </c>
      <c r="DR142" s="326" t="e">
        <f>IF(Plananalyse!DR142=1,VLOOKUP(DR$5,Kruistabel!$B$6:$F$9,MATCH($C142,Kruistabel!$C$5:$F$5,0)+1,FALSE)+MIN(Kruistabel!$C$15,IF($D142="Ja",Kruistabel!$C$13,0)+IF(DR$6="Ja",Kruistabel!$C$14,0)),"")</f>
        <v>#REF!</v>
      </c>
      <c r="DS142" s="326" t="e">
        <f>IF(Plananalyse!DS142=1,VLOOKUP(DS$5,Kruistabel!$B$6:$F$9,MATCH($C142,Kruistabel!$C$5:$F$5,0)+1,FALSE)+MIN(Kruistabel!$C$15,IF($D142="Ja",Kruistabel!$C$13,0)+IF(DS$6="Ja",Kruistabel!$C$14,0)),"")</f>
        <v>#REF!</v>
      </c>
      <c r="DT142" s="326" t="e">
        <f>IF(Plananalyse!DT142=1,VLOOKUP(DT$5,Kruistabel!$B$6:$F$9,MATCH($C142,Kruistabel!$C$5:$F$5,0)+1,FALSE)+MIN(Kruistabel!$C$15,IF($D142="Ja",Kruistabel!$C$13,0)+IF(DT$6="Ja",Kruistabel!$C$14,0)),"")</f>
        <v>#REF!</v>
      </c>
      <c r="DU142" s="326" t="e">
        <f>IF(Plananalyse!DU142=1,VLOOKUP(DU$5,Kruistabel!$B$6:$F$9,MATCH($C142,Kruistabel!$C$5:$F$5,0)+1,FALSE)+MIN(Kruistabel!$C$15,IF($D142="Ja",Kruistabel!$C$13,0)+IF(DU$6="Ja",Kruistabel!$C$14,0)),"")</f>
        <v>#REF!</v>
      </c>
      <c r="DV142" s="326" t="e">
        <f>IF(Plananalyse!DV142=1,VLOOKUP(DV$5,Kruistabel!$B$6:$F$9,MATCH($C142,Kruistabel!$C$5:$F$5,0)+1,FALSE)+MIN(Kruistabel!$C$15,IF($D142="Ja",Kruistabel!$C$13,0)+IF(DV$6="Ja",Kruistabel!$C$14,0)),"")</f>
        <v>#REF!</v>
      </c>
      <c r="DW142" s="326" t="e">
        <f>IF(Plananalyse!DW142=1,VLOOKUP(DW$5,Kruistabel!$B$6:$F$9,MATCH($C142,Kruistabel!$C$5:$F$5,0)+1,FALSE)+MIN(Kruistabel!$C$15,IF($D142="Ja",Kruistabel!$C$13,0)+IF(DW$6="Ja",Kruistabel!$C$14,0)),"")</f>
        <v>#REF!</v>
      </c>
      <c r="DX142" s="326" t="e">
        <f>IF(Plananalyse!DX142=1,VLOOKUP(DX$5,Kruistabel!$B$6:$F$9,MATCH($C142,Kruistabel!$C$5:$F$5,0)+1,FALSE)+MIN(Kruistabel!$C$15,IF($D142="Ja",Kruistabel!$C$13,0)+IF(DX$6="Ja",Kruistabel!$C$14,0)),"")</f>
        <v>#REF!</v>
      </c>
      <c r="DY142" s="327"/>
      <c r="DZ142" s="326" t="e">
        <f>IF(Plananalyse!DZ142=1,VLOOKUP(DZ$5,Kruistabel!$B$6:$F$9,MATCH($C142,Kruistabel!$C$5:$F$5,0)+1,FALSE)+MIN(Kruistabel!$C$15,IF($D142="Ja",Kruistabel!$C$13,0)+IF(DZ$6="Ja",Kruistabel!$C$14,0)),"")</f>
        <v>#REF!</v>
      </c>
      <c r="EA142" s="326" t="e">
        <f>IF(Plananalyse!EA142=1,VLOOKUP(EA$5,Kruistabel!$B$6:$F$9,MATCH($C142,Kruistabel!$C$5:$F$5,0)+1,FALSE)+MIN(Kruistabel!$C$15,IF($D142="Ja",Kruistabel!$C$13,0)+IF(EA$6="Ja",Kruistabel!$C$14,0)),"")</f>
        <v>#REF!</v>
      </c>
      <c r="EB142" s="326" t="e">
        <f>IF(Plananalyse!EB142=1,VLOOKUP(EB$5,Kruistabel!$B$6:$F$9,MATCH($C142,Kruistabel!$C$5:$F$5,0)+1,FALSE)+MIN(Kruistabel!$C$15,IF($D142="Ja",Kruistabel!$C$13,0)+IF(EB$6="Ja",Kruistabel!$C$14,0)),"")</f>
        <v>#REF!</v>
      </c>
      <c r="EC142" s="326" t="e">
        <f ca="1">IF(Plananalyse!EC142=1,VLOOKUP(EC$5,Kruistabel!$B$6:$F$9,MATCH($C142,Kruistabel!$C$5:$F$5,0)+1,FALSE)+MIN(Kruistabel!$C$15,IF($D142="Ja",Kruistabel!$C$13,0)+IF(EC$6="Ja",Kruistabel!$C$14,0)),"")</f>
        <v>#REF!</v>
      </c>
      <c r="ED142" s="327"/>
      <c r="EE142" s="326" t="e">
        <f ca="1">IF(Plananalyse!EE142=1,VLOOKUP(EE$5,Kruistabel!$B$6:$F$9,MATCH($C142,Kruistabel!$C$5:$F$5,0)+1,FALSE)+MIN(Kruistabel!$C$15,IF($D142="Ja",Kruistabel!$C$13,0)+IF(EE$6="Ja",Kruistabel!$C$14,0)),"")</f>
        <v>#REF!</v>
      </c>
      <c r="EF142" s="326" t="e">
        <f ca="1">IF(Plananalyse!EF142=1,VLOOKUP(EF$5,Kruistabel!$B$6:$F$9,MATCH($C142,Kruistabel!$C$5:$F$5,0)+1,FALSE)+MIN(Kruistabel!$C$15,IF($D142="Ja",Kruistabel!$C$13,0)+IF(EF$6="Ja",Kruistabel!$C$14,0)),"")</f>
        <v>#REF!</v>
      </c>
      <c r="EG142" s="326" t="e">
        <f ca="1">IF(Plananalyse!EG142=1,VLOOKUP(EG$5,Kruistabel!$B$6:$F$9,MATCH($C142,Kruistabel!$C$5:$F$5,0)+1,FALSE)+MIN(Kruistabel!$C$15,IF($D142="Ja",Kruistabel!$C$13,0)+IF(EG$6="Ja",Kruistabel!$C$14,0)),"")</f>
        <v>#REF!</v>
      </c>
      <c r="EH142" s="326" t="e">
        <f ca="1">IF(Plananalyse!EH142=1,VLOOKUP(EH$5,Kruistabel!$B$6:$F$9,MATCH($C142,Kruistabel!$C$5:$F$5,0)+1,FALSE)+MIN(Kruistabel!$C$15,IF($D142="Ja",Kruistabel!$C$13,0)+IF(EH$6="Ja",Kruistabel!$C$14,0)),"")</f>
        <v>#REF!</v>
      </c>
      <c r="EI142" s="326" t="e">
        <f ca="1">IF(Plananalyse!EI142=1,VLOOKUP(EI$5,Kruistabel!$B$6:$F$9,MATCH($C142,Kruistabel!$C$5:$F$5,0)+1,FALSE)+MIN(Kruistabel!$C$15,IF($D142="Ja",Kruistabel!$C$13,0)+IF(EI$6="Ja",Kruistabel!$C$14,0)),"")</f>
        <v>#REF!</v>
      </c>
      <c r="EJ142" s="331" t="str">
        <f>IF(Plananalyse!EJ142=1,VLOOKUP(EJ$5,Kruistabel!$B$6:$F$9,MATCH($C142,Kruistabel!$C$5:$F$5,0)+1,FALSE)+MIN(Kruistabel!$C$15,IF($D142="Ja",Kruistabel!$C$13,0)+IF(EJ$6="Ja",Kruistabel!$C$14,0)),"")</f>
        <v/>
      </c>
      <c r="EK142" s="164"/>
      <c r="EL142" s="164"/>
      <c r="EM142" s="164"/>
      <c r="EN142" s="164"/>
    </row>
    <row r="143" spans="1:144" hidden="1">
      <c r="B143" s="337" t="e">
        <f>Classificatietabel!#REF!</f>
        <v>#REF!</v>
      </c>
      <c r="C143" s="160" t="e">
        <f>_xlfn.IFNA(VLOOKUP($B143,Classificatietabel!$B$6:$I$91,C$7,FALSE),"")</f>
        <v>#REF!</v>
      </c>
      <c r="D143" s="160" t="e">
        <f>_xlfn.IFNA(VLOOKUP($B143,Classificatietabel!$B$6:$I$91,D$7,FALSE),"")</f>
        <v>#REF!</v>
      </c>
      <c r="E143" s="119" t="e">
        <f>IF(AND(D143="laag",$D$3=1),0,_xlfn.IFNA(IF(VLOOKUP($B143,Classificatietabel!$B$6:$H$91,$E$5,FALSE)="Ja",1,0),""))</f>
        <v>#REF!</v>
      </c>
      <c r="F143" s="163"/>
      <c r="G143" s="326" t="e">
        <f>IF(Plananalyse!G143=1,VLOOKUP(G$5,Kruistabel!$B$6:$F$9,MATCH($C143,Kruistabel!$C$5:$F$5,0)+1,FALSE)+MIN(Kruistabel!$C$15,IF($D143="Ja",Kruistabel!$C$13,0)+IF(G$6="Ja",Kruistabel!$C$14,0)),"")</f>
        <v>#REF!</v>
      </c>
      <c r="H143" s="326" t="e">
        <f>IF(Plananalyse!H143=1,VLOOKUP(H$5,Kruistabel!$B$6:$F$9,MATCH($C143,Kruistabel!$C$5:$F$5,0)+1,FALSE)+MIN(Kruistabel!$C$15,IF($D143="Ja",Kruistabel!$C$13,0)+IF(H$6="Ja",Kruistabel!$C$14,0)),"")</f>
        <v>#REF!</v>
      </c>
      <c r="I143" s="326" t="e">
        <f>IF(Plananalyse!I143=1,VLOOKUP(I$5,Kruistabel!$B$6:$F$9,MATCH($C143,Kruistabel!$C$5:$F$5,0)+1,FALSE)+MIN(Kruistabel!$C$15,IF($D143="Ja",Kruistabel!$C$13,0)+IF(I$6="Ja",Kruistabel!$C$14,0)),"")</f>
        <v>#REF!</v>
      </c>
      <c r="J143" s="326" t="e">
        <f>IF(Plananalyse!J143=1,VLOOKUP(J$5,Kruistabel!$B$6:$F$9,MATCH($C143,Kruistabel!$C$5:$F$5,0)+1,FALSE)+MIN(Kruistabel!$C$15,IF($D143="Ja",Kruistabel!$C$13,0)+IF(J$6="Ja",Kruistabel!$C$14,0)),"")</f>
        <v>#REF!</v>
      </c>
      <c r="K143" s="326" t="e">
        <f>IF(Plananalyse!K143=1,VLOOKUP(K$5,Kruistabel!$B$6:$F$9,MATCH($C143,Kruistabel!$C$5:$F$5,0)+1,FALSE)+MIN(Kruistabel!$C$15,IF($D143="Ja",Kruistabel!$C$13,0)+IF(K$6="Ja",Kruistabel!$C$14,0)),"")</f>
        <v>#REF!</v>
      </c>
      <c r="L143" s="326" t="e">
        <f>IF(Plananalyse!L143=1,VLOOKUP(L$5,Kruistabel!$B$6:$F$9,MATCH($C143,Kruistabel!$C$5:$F$5,0)+1,FALSE)+MIN(Kruistabel!$C$15,IF($D143="Ja",Kruistabel!$C$13,0)+IF(L$6="Ja",Kruistabel!$C$14,0)),"")</f>
        <v>#REF!</v>
      </c>
      <c r="M143" s="326" t="e">
        <f>IF(Plananalyse!M143=1,VLOOKUP(M$5,Kruistabel!$B$6:$F$9,MATCH($C143,Kruistabel!$C$5:$F$5,0)+1,FALSE)+MIN(Kruistabel!$C$15,IF($D143="Ja",Kruistabel!$C$13,0)+IF(M$6="Ja",Kruistabel!$C$14,0)),"")</f>
        <v>#REF!</v>
      </c>
      <c r="N143" s="326" t="e">
        <f>IF(Plananalyse!N143=1,VLOOKUP(N$5,Kruistabel!$B$6:$F$9,MATCH($C143,Kruistabel!$C$5:$F$5,0)+1,FALSE)+MIN(Kruistabel!$C$15,IF($D143="Ja",Kruistabel!$C$13,0)+IF(N$6="Ja",Kruistabel!$C$14,0)),"")</f>
        <v>#REF!</v>
      </c>
      <c r="O143" s="326" t="e">
        <f>IF(Plananalyse!O143=1,VLOOKUP(O$5,Kruistabel!$B$6:$F$9,MATCH($C143,Kruistabel!$C$5:$F$5,0)+1,FALSE)+MIN(Kruistabel!$C$15,IF($D143="Ja",Kruistabel!$C$13,0)+IF(O$6="Ja",Kruistabel!$C$14,0)),"")</f>
        <v>#REF!</v>
      </c>
      <c r="P143" s="326" t="e">
        <f>IF(Plananalyse!P143=1,VLOOKUP(P$5,Kruistabel!$B$6:$F$9,MATCH($C143,Kruistabel!$C$5:$F$5,0)+1,FALSE)+MIN(Kruistabel!$C$15,IF($D143="Ja",Kruistabel!$C$13,0)+IF(P$6="Ja",Kruistabel!$C$14,0)),"")</f>
        <v>#REF!</v>
      </c>
      <c r="Q143" s="326" t="e">
        <f>IF(Plananalyse!Q143=1,VLOOKUP(Q$5,Kruistabel!$B$6:$F$9,MATCH($C143,Kruistabel!$C$5:$F$5,0)+1,FALSE)+MIN(Kruistabel!$C$15,IF($D143="Ja",Kruistabel!$C$13,0)+IF(Q$6="Ja",Kruistabel!$C$14,0)),"")</f>
        <v>#REF!</v>
      </c>
      <c r="R143" s="326" t="e">
        <f>IF(Plananalyse!R143=1,VLOOKUP(R$5,Kruistabel!$B$6:$F$9,MATCH($C143,Kruistabel!$C$5:$F$5,0)+1,FALSE)+MIN(Kruistabel!$C$15,IF($D143="Ja",Kruistabel!$C$13,0)+IF(R$6="Ja",Kruistabel!$C$14,0)),"")</f>
        <v>#REF!</v>
      </c>
      <c r="S143" s="326" t="e">
        <f>IF(Plananalyse!S143=1,VLOOKUP(S$5,Kruistabel!$B$6:$F$9,MATCH($C143,Kruistabel!$C$5:$F$5,0)+1,FALSE)+MIN(Kruistabel!$C$15,IF($D143="Ja",Kruistabel!$C$13,0)+IF(S$6="Ja",Kruistabel!$C$14,0)),"")</f>
        <v>#REF!</v>
      </c>
      <c r="T143" s="326" t="e">
        <f>IF(Plananalyse!T143=1,VLOOKUP(T$5,Kruistabel!$B$6:$F$9,MATCH($C143,Kruistabel!$C$5:$F$5,0)+1,FALSE)+MIN(Kruistabel!$C$15,IF($D143="Ja",Kruistabel!$C$13,0)+IF(T$6="Ja",Kruistabel!$C$14,0)),"")</f>
        <v>#REF!</v>
      </c>
      <c r="U143" s="326" t="e">
        <f>IF(Plananalyse!U143=1,VLOOKUP(U$5,Kruistabel!$B$6:$F$9,MATCH($C143,Kruistabel!$C$5:$F$5,0)+1,FALSE)+MIN(Kruistabel!$C$15,IF($D143="Ja",Kruistabel!$C$13,0)+IF(U$6="Ja",Kruistabel!$C$14,0)),"")</f>
        <v>#REF!</v>
      </c>
      <c r="V143" s="326" t="e">
        <f>IF(Plananalyse!V143=1,VLOOKUP(V$5,Kruistabel!$B$6:$F$9,MATCH($C143,Kruistabel!$C$5:$F$5,0)+1,FALSE)+MIN(Kruistabel!$C$15,IF($D143="Ja",Kruistabel!$C$13,0)+IF(V$6="Ja",Kruistabel!$C$14,0)),"")</f>
        <v>#REF!</v>
      </c>
      <c r="W143" s="326" t="e">
        <f>IF(Plananalyse!W143=1,VLOOKUP(W$5,Kruistabel!$B$6:$F$9,MATCH($C143,Kruistabel!$C$5:$F$5,0)+1,FALSE)+MIN(Kruistabel!$C$15,IF($D143="Ja",Kruistabel!$C$13,0)+IF(W$6="Ja",Kruistabel!$C$14,0)),"")</f>
        <v>#REF!</v>
      </c>
      <c r="X143" s="326" t="e">
        <f>IF(Plananalyse!X143=1,VLOOKUP(X$5,Kruistabel!$B$6:$F$9,MATCH($C143,Kruistabel!$C$5:$F$5,0)+1,FALSE)+MIN(Kruistabel!$C$15,IF($D143="Ja",Kruistabel!$C$13,0)+IF(X$6="Ja",Kruistabel!$C$14,0)),"")</f>
        <v>#REF!</v>
      </c>
      <c r="Y143" s="326" t="e">
        <f>IF(Plananalyse!Y143=1,VLOOKUP(Y$5,Kruistabel!$B$6:$F$9,MATCH($C143,Kruistabel!$C$5:$F$5,0)+1,FALSE)+MIN(Kruistabel!$C$15,IF($D143="Ja",Kruistabel!$C$13,0)+IF(Y$6="Ja",Kruistabel!$C$14,0)),"")</f>
        <v>#REF!</v>
      </c>
      <c r="Z143" s="326" t="e">
        <f>IF(Plananalyse!Z143=1,VLOOKUP(Z$5,Kruistabel!$B$6:$F$9,MATCH($C143,Kruistabel!$C$5:$F$5,0)+1,FALSE)+MIN(Kruistabel!$C$15,IF($D143="Ja",Kruistabel!$C$13,0)+IF(Z$6="Ja",Kruistabel!$C$14,0)),"")</f>
        <v>#REF!</v>
      </c>
      <c r="AA143" s="326" t="e">
        <f>IF(Plananalyse!AA143=1,VLOOKUP(AA$5,Kruistabel!$B$6:$F$9,MATCH($C143,Kruistabel!$C$5:$F$5,0)+1,FALSE)+MIN(Kruistabel!$C$15,IF($D143="Ja",Kruistabel!$C$13,0)+IF(AA$6="Ja",Kruistabel!$C$14,0)),"")</f>
        <v>#REF!</v>
      </c>
      <c r="AB143" s="326" t="e">
        <f>IF(Plananalyse!AB143=1,VLOOKUP(AB$5,Kruistabel!$B$6:$F$9,MATCH($C143,Kruistabel!$C$5:$F$5,0)+1,FALSE)+MIN(Kruistabel!$C$15,IF($D143="Ja",Kruistabel!$C$13,0)+IF(AB$6="Ja",Kruistabel!$C$14,0)),"")</f>
        <v>#REF!</v>
      </c>
      <c r="AC143" s="326" t="e">
        <f>IF(Plananalyse!AC143=1,VLOOKUP(AC$5,Kruistabel!$B$6:$F$9,MATCH($C143,Kruistabel!$C$5:$F$5,0)+1,FALSE)+MIN(Kruistabel!$C$15,IF($D143="Ja",Kruistabel!$C$13,0)+IF(AC$6="Ja",Kruistabel!$C$14,0)),"")</f>
        <v>#REF!</v>
      </c>
      <c r="AD143" s="326" t="e">
        <f>IF(Plananalyse!AD143=1,VLOOKUP(AD$5,Kruistabel!$B$6:$F$9,MATCH($C143,Kruistabel!$C$5:$F$5,0)+1,FALSE)+MIN(Kruistabel!$C$15,IF($D143="Ja",Kruistabel!$C$13,0)+IF(AD$6="Ja",Kruistabel!$C$14,0)),"")</f>
        <v>#REF!</v>
      </c>
      <c r="AE143" s="326" t="e">
        <f>IF(Plananalyse!AE143=1,VLOOKUP(AE$5,Kruistabel!$B$6:$F$9,MATCH($C143,Kruistabel!$C$5:$F$5,0)+1,FALSE)+MIN(Kruistabel!$C$15,IF($D143="Ja",Kruistabel!$C$13,0)+IF(AE$6="Ja",Kruistabel!$C$14,0)),"")</f>
        <v>#REF!</v>
      </c>
      <c r="AF143" s="326" t="e">
        <f>IF(Plananalyse!AF143=1,VLOOKUP(AF$5,Kruistabel!$B$6:$F$9,MATCH($C143,Kruistabel!$C$5:$F$5,0)+1,FALSE)+MIN(Kruistabel!$C$15,IF($D143="Ja",Kruistabel!$C$13,0)+IF(AF$6="Ja",Kruistabel!$C$14,0)),"")</f>
        <v>#REF!</v>
      </c>
      <c r="AG143" s="326" t="e">
        <f>IF(Plananalyse!AG143=1,VLOOKUP(AG$5,Kruistabel!$B$6:$F$9,MATCH($C143,Kruistabel!$C$5:$F$5,0)+1,FALSE)+MIN(Kruistabel!$C$15,IF($D143="Ja",Kruistabel!$C$13,0)+IF(AG$6="Ja",Kruistabel!$C$14,0)),"")</f>
        <v>#REF!</v>
      </c>
      <c r="AH143" s="326" t="e">
        <f>IF(Plananalyse!AH143=1,VLOOKUP(AH$5,Kruistabel!$B$6:$F$9,MATCH($C143,Kruistabel!$C$5:$F$5,0)+1,FALSE)+MIN(Kruistabel!$C$15,IF($D143="Ja",Kruistabel!$C$13,0)+IF(AH$6="Ja",Kruistabel!$C$14,0)),"")</f>
        <v>#REF!</v>
      </c>
      <c r="AI143" s="326" t="e">
        <f>IF(Plananalyse!AI143=1,VLOOKUP(AI$5,Kruistabel!$B$6:$F$9,MATCH($C143,Kruistabel!$C$5:$F$5,0)+1,FALSE)+MIN(Kruistabel!$C$15,IF($D143="Ja",Kruistabel!$C$13,0)+IF(AI$6="Ja",Kruistabel!$C$14,0)),"")</f>
        <v>#REF!</v>
      </c>
      <c r="AJ143" s="326" t="e">
        <f>IF(Plananalyse!AJ143=1,VLOOKUP(AJ$5,Kruistabel!$B$6:$F$9,MATCH($C143,Kruistabel!$C$5:$F$5,0)+1,FALSE)+MIN(Kruistabel!$C$15,IF($D143="Ja",Kruistabel!$C$13,0)+IF(AJ$6="Ja",Kruistabel!$C$14,0)),"")</f>
        <v>#REF!</v>
      </c>
      <c r="AK143" s="326" t="e">
        <f>IF(Plananalyse!AK143=1,VLOOKUP(AK$5,Kruistabel!$B$6:$F$9,MATCH($C143,Kruistabel!$C$5:$F$5,0)+1,FALSE)+MIN(Kruistabel!$C$15,IF($D143="Ja",Kruistabel!$C$13,0)+IF(AK$6="Ja",Kruistabel!$C$14,0)),"")</f>
        <v>#REF!</v>
      </c>
      <c r="AL143" s="326" t="e">
        <f>IF(Plananalyse!AL143=1,VLOOKUP(AL$5,Kruistabel!$B$6:$F$9,MATCH($C143,Kruistabel!$C$5:$F$5,0)+1,FALSE)+MIN(Kruistabel!$C$15,IF($D143="Ja",Kruistabel!$C$13,0)+IF(AL$6="Ja",Kruistabel!$C$14,0)),"")</f>
        <v>#REF!</v>
      </c>
      <c r="AM143" s="326" t="e">
        <f>IF(Plananalyse!AM143=1,VLOOKUP(AM$5,Kruistabel!$B$6:$F$9,MATCH($C143,Kruistabel!$C$5:$F$5,0)+1,FALSE)+MIN(Kruistabel!$C$15,IF($D143="Ja",Kruistabel!$C$13,0)+IF(AM$6="Ja",Kruistabel!$C$14,0)),"")</f>
        <v>#REF!</v>
      </c>
      <c r="AN143" s="327"/>
      <c r="AO143" s="326" t="e">
        <f>IF(Plananalyse!AO143=1,VLOOKUP(AO$5,Kruistabel!$B$6:$F$9,MATCH($C143,Kruistabel!$C$5:$F$5,0)+1,FALSE)+MIN(Kruistabel!$C$15,IF($D143="Ja",Kruistabel!$C$13,0)+IF(AO$6="Ja",Kruistabel!$C$14,0)),"")</f>
        <v>#REF!</v>
      </c>
      <c r="AP143" s="326" t="e">
        <f>IF(Plananalyse!AP143=1,VLOOKUP(AP$5,Kruistabel!$B$6:$F$9,MATCH($C143,Kruistabel!$C$5:$F$5,0)+1,FALSE)+MIN(Kruistabel!$C$15,IF($D143="Ja",Kruistabel!$C$13,0)+IF(AP$6="Ja",Kruistabel!$C$14,0)),"")</f>
        <v>#REF!</v>
      </c>
      <c r="AQ143" s="326" t="e">
        <f>IF(Plananalyse!AQ143=1,VLOOKUP(AQ$5,Kruistabel!$B$6:$F$9,MATCH($C143,Kruistabel!$C$5:$F$5,0)+1,FALSE)+MIN(Kruistabel!$C$15,IF($D143="Ja",Kruistabel!$C$13,0)+IF(AQ$6="Ja",Kruistabel!$C$14,0)),"")</f>
        <v>#REF!</v>
      </c>
      <c r="AR143" s="326" t="e">
        <f>IF(Plananalyse!AR143=1,VLOOKUP(AR$5,Kruistabel!$B$6:$F$9,MATCH($C143,Kruistabel!$C$5:$F$5,0)+1,FALSE)+MIN(Kruistabel!$C$15,IF($D143="Ja",Kruistabel!$C$13,0)+IF(AR$6="Ja",Kruistabel!$C$14,0)),"")</f>
        <v>#REF!</v>
      </c>
      <c r="AS143" s="326" t="e">
        <f>IF(Plananalyse!AS143=1,VLOOKUP(AS$5,Kruistabel!$B$6:$F$9,MATCH($C143,Kruistabel!$C$5:$F$5,0)+1,FALSE)+MIN(Kruistabel!$C$15,IF($D143="Ja",Kruistabel!$C$13,0)+IF(AS$6="Ja",Kruistabel!$C$14,0)),"")</f>
        <v>#REF!</v>
      </c>
      <c r="AT143" s="326" t="e">
        <f>IF(Plananalyse!AT143=1,VLOOKUP(AT$5,Kruistabel!$B$6:$F$9,MATCH($C143,Kruistabel!$C$5:$F$5,0)+1,FALSE)+MIN(Kruistabel!$C$15,IF($D143="Ja",Kruistabel!$C$13,0)+IF(AT$6="Ja",Kruistabel!$C$14,0)),"")</f>
        <v>#REF!</v>
      </c>
      <c r="AU143" s="326" t="e">
        <f>IF(Plananalyse!AU143=1,VLOOKUP(AU$5,Kruistabel!$B$6:$F$9,MATCH($C143,Kruistabel!$C$5:$F$5,0)+1,FALSE)+MIN(Kruistabel!$C$15,IF($D143="Ja",Kruistabel!$C$13,0)+IF(AU$6="Ja",Kruistabel!$C$14,0)),"")</f>
        <v>#REF!</v>
      </c>
      <c r="AV143" s="326" t="e">
        <f>IF(Plananalyse!AV143=1,VLOOKUP(AV$5,Kruistabel!$B$6:$F$9,MATCH($C143,Kruistabel!$C$5:$F$5,0)+1,FALSE)+MIN(Kruistabel!$C$15,IF($D143="Ja",Kruistabel!$C$13,0)+IF(AV$6="Ja",Kruistabel!$C$14,0)),"")</f>
        <v>#REF!</v>
      </c>
      <c r="AW143" s="326" t="e">
        <f>IF(Plananalyse!AW143=1,VLOOKUP(AW$5,Kruistabel!$B$6:$F$9,MATCH($C143,Kruistabel!$C$5:$F$5,0)+1,FALSE)+MIN(Kruistabel!$C$15,IF($D143="Ja",Kruistabel!$C$13,0)+IF(AW$6="Ja",Kruistabel!$C$14,0)),"")</f>
        <v>#REF!</v>
      </c>
      <c r="AX143" s="326" t="e">
        <f>IF(Plananalyse!AX143=1,VLOOKUP(AX$5,Kruistabel!$B$6:$F$9,MATCH($C143,Kruistabel!$C$5:$F$5,0)+1,FALSE)+MIN(Kruistabel!$C$15,IF($D143="Ja",Kruistabel!$C$13,0)+IF(AX$6="Ja",Kruistabel!$C$14,0)),"")</f>
        <v>#REF!</v>
      </c>
      <c r="AY143" s="327"/>
      <c r="AZ143" s="326" t="e">
        <f>IF(Plananalyse!AZ143=1,VLOOKUP(AZ$5,Kruistabel!$B$6:$F$9,MATCH($C143,Kruistabel!$C$5:$F$5,0)+1,FALSE)+MIN(Kruistabel!$C$15,IF($D143="Ja",Kruistabel!$C$13,0)+IF(AZ$6="Ja",Kruistabel!$C$14,0)),"")</f>
        <v>#REF!</v>
      </c>
      <c r="BA143" s="326" t="e">
        <f>IF(Plananalyse!BA143=1,VLOOKUP(BA$5,Kruistabel!$B$6:$F$9,MATCH($C143,Kruistabel!$C$5:$F$5,0)+1,FALSE)+MIN(Kruistabel!$C$15,IF($D143="Ja",Kruistabel!$C$13,0)+IF(BA$6="Ja",Kruistabel!$C$14,0)),"")</f>
        <v>#REF!</v>
      </c>
      <c r="BB143" s="326" t="e">
        <f>IF(Plananalyse!BB143=1,VLOOKUP(BB$5,Kruistabel!$B$6:$F$9,MATCH($C143,Kruistabel!$C$5:$F$5,0)+1,FALSE)+MIN(Kruistabel!$C$15,IF($D143="Ja",Kruistabel!$C$13,0)+IF(BB$6="Ja",Kruistabel!$C$14,0)),"")</f>
        <v>#REF!</v>
      </c>
      <c r="BC143" s="326" t="e">
        <f>IF(Plananalyse!BC143=1,VLOOKUP(BC$5,Kruistabel!$B$6:$F$9,MATCH($C143,Kruistabel!$C$5:$F$5,0)+1,FALSE)+MIN(Kruistabel!$C$15,IF($D143="Ja",Kruistabel!$C$13,0)+IF(BC$6="Ja",Kruistabel!$C$14,0)),"")</f>
        <v>#REF!</v>
      </c>
      <c r="BD143" s="326" t="e">
        <f>IF(Plananalyse!BD143=1,VLOOKUP(BD$5,Kruistabel!$B$6:$F$9,MATCH($C143,Kruistabel!$C$5:$F$5,0)+1,FALSE)+MIN(Kruistabel!$C$15,IF($D143="Ja",Kruistabel!$C$13,0)+IF(BD$6="Ja",Kruistabel!$C$14,0)),"")</f>
        <v>#REF!</v>
      </c>
      <c r="BE143" s="326" t="e">
        <f>IF(Plananalyse!BE143=1,VLOOKUP(BE$5,Kruistabel!$B$6:$F$9,MATCH($C143,Kruistabel!$C$5:$F$5,0)+1,FALSE)+MIN(Kruistabel!$C$15,IF($D143="Ja",Kruistabel!$C$13,0)+IF(BE$6="Ja",Kruistabel!$C$14,0)),"")</f>
        <v>#REF!</v>
      </c>
      <c r="BF143" s="326" t="e">
        <f>IF(Plananalyse!BF143=1,VLOOKUP(BF$5,Kruistabel!$B$6:$F$9,MATCH($C143,Kruistabel!$C$5:$F$5,0)+1,FALSE)+MIN(Kruistabel!$C$15,IF($D143="Ja",Kruistabel!$C$13,0)+IF(BF$6="Ja",Kruistabel!$C$14,0)),"")</f>
        <v>#REF!</v>
      </c>
      <c r="BG143" s="326" t="e">
        <f>IF(Plananalyse!BG143=1,VLOOKUP(BG$5,Kruistabel!$B$6:$F$9,MATCH($C143,Kruistabel!$C$5:$F$5,0)+1,FALSE)+MIN(Kruistabel!$C$15,IF($D143="Ja",Kruistabel!$C$13,0)+IF(BG$6="Ja",Kruistabel!$C$14,0)),"")</f>
        <v>#REF!</v>
      </c>
      <c r="BH143" s="326" t="e">
        <f>IF(Plananalyse!BH143=1,VLOOKUP(BH$5,Kruistabel!$B$6:$F$9,MATCH($C143,Kruistabel!$C$5:$F$5,0)+1,FALSE)+MIN(Kruistabel!$C$15,IF($D143="Ja",Kruistabel!$C$13,0)+IF(BH$6="Ja",Kruistabel!$C$14,0)),"")</f>
        <v>#REF!</v>
      </c>
      <c r="BI143" s="327"/>
      <c r="BJ143" s="326" t="e">
        <f>IF(Plananalyse!BJ143=1,VLOOKUP(BJ$5,Kruistabel!$B$6:$F$9,MATCH($C143,Kruistabel!$C$5:$F$5,0)+1,FALSE)+MIN(Kruistabel!$C$15,IF($D143="Ja",Kruistabel!$C$13,0)+IF(BJ$6="Ja",Kruistabel!$C$14,0)),"")</f>
        <v>#REF!</v>
      </c>
      <c r="BK143" s="326" t="e">
        <f>IF(Plananalyse!BK143=1,VLOOKUP(BK$5,Kruistabel!$B$6:$F$9,MATCH($C143,Kruistabel!$C$5:$F$5,0)+1,FALSE)+MIN(Kruistabel!$C$15,IF($D143="Ja",Kruistabel!$C$13,0)+IF(BK$6="Ja",Kruistabel!$C$14,0)),"")</f>
        <v>#REF!</v>
      </c>
      <c r="BL143" s="326" t="e">
        <f>IF(Plananalyse!BL143=1,VLOOKUP(BL$5,Kruistabel!$B$6:$F$9,MATCH($C143,Kruistabel!$C$5:$F$5,0)+1,FALSE)+MIN(Kruistabel!$C$15,IF($D143="Ja",Kruistabel!$C$13,0)+IF(BL$6="Ja",Kruistabel!$C$14,0)),"")</f>
        <v>#REF!</v>
      </c>
      <c r="BM143" s="326" t="e">
        <f>IF(Plananalyse!BM143=1,VLOOKUP(BM$5,Kruistabel!$B$6:$F$9,MATCH($C143,Kruistabel!$C$5:$F$5,0)+1,FALSE)+MIN(Kruistabel!$C$15,IF($D143="Ja",Kruistabel!$C$13,0)+IF(BM$6="Ja",Kruistabel!$C$14,0)),"")</f>
        <v>#REF!</v>
      </c>
      <c r="BN143" s="326" t="e">
        <f>IF(Plananalyse!BN143=1,VLOOKUP(BN$5,Kruistabel!$B$6:$F$9,MATCH($C143,Kruistabel!$C$5:$F$5,0)+1,FALSE)+MIN(Kruistabel!$C$15,IF($D143="Ja",Kruistabel!$C$13,0)+IF(BN$6="Ja",Kruistabel!$C$14,0)),"")</f>
        <v>#REF!</v>
      </c>
      <c r="BO143" s="326" t="e">
        <f>IF(Plananalyse!BO143=1,VLOOKUP(BO$5,Kruistabel!$B$6:$F$9,MATCH($C143,Kruistabel!$C$5:$F$5,0)+1,FALSE)+MIN(Kruistabel!$C$15,IF($D143="Ja",Kruistabel!$C$13,0)+IF(BO$6="Ja",Kruistabel!$C$14,0)),"")</f>
        <v>#REF!</v>
      </c>
      <c r="BP143" s="326" t="e">
        <f>IF(Plananalyse!BP143=1,VLOOKUP(BP$5,Kruistabel!$B$6:$F$9,MATCH($C143,Kruistabel!$C$5:$F$5,0)+1,FALSE)+MIN(Kruistabel!$C$15,IF($D143="Ja",Kruistabel!$C$13,0)+IF(BP$6="Ja",Kruistabel!$C$14,0)),"")</f>
        <v>#REF!</v>
      </c>
      <c r="BQ143" s="326" t="e">
        <f>IF(Plananalyse!BQ143=1,VLOOKUP(BQ$5,Kruistabel!$B$6:$F$9,MATCH($C143,Kruistabel!$C$5:$F$5,0)+1,FALSE)+MIN(Kruistabel!$C$15,IF($D143="Ja",Kruistabel!$C$13,0)+IF(BQ$6="Ja",Kruistabel!$C$14,0)),"")</f>
        <v>#REF!</v>
      </c>
      <c r="BR143" s="326" t="e">
        <f>IF(Plananalyse!BR143=1,VLOOKUP(BR$5,Kruistabel!$B$6:$F$9,MATCH($C143,Kruistabel!$C$5:$F$5,0)+1,FALSE)+MIN(Kruistabel!$C$15,IF($D143="Ja",Kruistabel!$C$13,0)+IF(BR$6="Ja",Kruistabel!$C$14,0)),"")</f>
        <v>#REF!</v>
      </c>
      <c r="BS143" s="326" t="e">
        <f>IF(Plananalyse!BS143=1,VLOOKUP(BS$5,Kruistabel!$B$6:$F$9,MATCH($C143,Kruistabel!$C$5:$F$5,0)+1,FALSE)+MIN(Kruistabel!$C$15,IF($D143="Ja",Kruistabel!$C$13,0)+IF(BS$6="Ja",Kruistabel!$C$14,0)),"")</f>
        <v>#REF!</v>
      </c>
      <c r="BT143" s="65"/>
      <c r="BU143" s="231" t="e">
        <f>IF(Plananalyse!BU143=1,VLOOKUP(BU$5,Kruistabel!$B$6:$F$9,MATCH($C143,Kruistabel!$C$5:$F$5,0)+1,FALSE)+MIN(Kruistabel!$C$15,IF($D143="Ja",Kruistabel!$C$13,0)+IF(BU$6="Ja",Kruistabel!$C$14,0)),"")</f>
        <v>#REF!</v>
      </c>
      <c r="BV143" s="326" t="e">
        <f>IF(Plananalyse!BV143=1,VLOOKUP(BV$5,Kruistabel!$B$6:$F$9,MATCH($C143,Kruistabel!$C$5:$F$5,0)+1,FALSE)+MIN(Kruistabel!$C$15,IF($D143="Ja",Kruistabel!$C$13,0)+IF(BV$6="Ja",Kruistabel!$C$14,0)),"")</f>
        <v>#REF!</v>
      </c>
      <c r="BW143" s="326" t="e">
        <f>IF(Plananalyse!BW143=1,VLOOKUP(BW$5,Kruistabel!$B$6:$F$9,MATCH($C143,Kruistabel!$C$5:$F$5,0)+1,FALSE)+MIN(Kruistabel!$C$15,IF($D143="Ja",Kruistabel!$C$13,0)+IF(BW$6="Ja",Kruistabel!$C$14,0)),"")</f>
        <v>#REF!</v>
      </c>
      <c r="BX143" s="326" t="e">
        <f>IF(Plananalyse!BX143=1,VLOOKUP(BX$5,Kruistabel!$B$6:$F$9,MATCH($C143,Kruistabel!$C$5:$F$5,0)+1,FALSE)+MIN(Kruistabel!$C$15,IF($D143="Ja",Kruistabel!$C$13,0)+IF(BX$6="Ja",Kruistabel!$C$14,0)),"")</f>
        <v>#REF!</v>
      </c>
      <c r="BY143" s="327"/>
      <c r="BZ143" s="326" t="e">
        <f>IF(Plananalyse!BZ143=1,VLOOKUP(BZ$5,Kruistabel!$B$6:$F$9,MATCH($C143,Kruistabel!$C$5:$F$5,0)+1,FALSE)+MIN(Kruistabel!$C$15,IF($D143="Ja",Kruistabel!$C$13,0)+IF(BZ$6="Ja",Kruistabel!$C$14,0)),"")</f>
        <v>#REF!</v>
      </c>
      <c r="CA143" s="326" t="e">
        <f>IF(Plananalyse!CA143=1,VLOOKUP(CA$5,Kruistabel!$B$6:$F$9,MATCH($C143,Kruistabel!$C$5:$F$5,0)+1,FALSE)+MIN(Kruistabel!$C$15,IF($D143="Ja",Kruistabel!$C$13,0)+IF(CA$6="Ja",Kruistabel!$C$14,0)),"")</f>
        <v>#REF!</v>
      </c>
      <c r="CB143" s="326" t="e">
        <f>IF(Plananalyse!CB143=1,VLOOKUP(CB$5,Kruistabel!$B$6:$F$9,MATCH($C143,Kruistabel!$C$5:$F$5,0)+1,FALSE)+MIN(Kruistabel!$C$15,IF($D143="Ja",Kruistabel!$C$13,0)+IF(CB$6="Ja",Kruistabel!$C$14,0)),"")</f>
        <v>#REF!</v>
      </c>
      <c r="CC143" s="326" t="e">
        <f>IF(Plananalyse!CC143=1,VLOOKUP(CC$5,Kruistabel!$B$6:$F$9,MATCH($C143,Kruistabel!$C$5:$F$5,0)+1,FALSE)+MIN(Kruistabel!$C$15,IF($D143="Ja",Kruistabel!$C$13,0)+IF(CC$6="Ja",Kruistabel!$C$14,0)),"")</f>
        <v>#REF!</v>
      </c>
      <c r="CD143" s="326" t="e">
        <f>IF(Plananalyse!CD143=1,VLOOKUP(CD$5,Kruistabel!$B$6:$F$9,MATCH($C143,Kruistabel!$C$5:$F$5,0)+1,FALSE)+MIN(Kruistabel!$C$15,IF($D143="Ja",Kruistabel!$C$13,0)+IF(CD$6="Ja",Kruistabel!$C$14,0)),"")</f>
        <v>#REF!</v>
      </c>
      <c r="CE143" s="326" t="e">
        <f>IF(Plananalyse!CE143=1,VLOOKUP(CE$5,Kruistabel!$B$6:$F$9,MATCH($C143,Kruistabel!$C$5:$F$5,0)+1,FALSE)+MIN(Kruistabel!$C$15,IF($D143="Ja",Kruistabel!$C$13,0)+IF(CE$6="Ja",Kruistabel!$C$14,0)),"")</f>
        <v>#REF!</v>
      </c>
      <c r="CF143" s="326" t="e">
        <f>IF(Plananalyse!CF143=1,VLOOKUP(CF$5,Kruistabel!$B$6:$F$9,MATCH($C143,Kruistabel!$C$5:$F$5,0)+1,FALSE)+MIN(Kruistabel!$C$15,IF($D143="Ja",Kruistabel!$C$13,0)+IF(CF$6="Ja",Kruistabel!$C$14,0)),"")</f>
        <v>#REF!</v>
      </c>
      <c r="CG143" s="326" t="e">
        <f>IF(Plananalyse!CG143=1,VLOOKUP(CG$5,Kruistabel!$B$6:$F$9,MATCH($C143,Kruistabel!$C$5:$F$5,0)+1,FALSE)+MIN(Kruistabel!$C$15,IF($D143="Ja",Kruistabel!$C$13,0)+IF(CG$6="Ja",Kruistabel!$C$14,0)),"")</f>
        <v>#REF!</v>
      </c>
      <c r="CH143" s="326" t="e">
        <f>IF(Plananalyse!CH143=1,VLOOKUP(CH$5,Kruistabel!$B$6:$F$9,MATCH($C143,Kruistabel!$C$5:$F$5,0)+1,FALSE)+MIN(Kruistabel!$C$15,IF($D143="Ja",Kruistabel!$C$13,0)+IF(CH$6="Ja",Kruistabel!$C$14,0)),"")</f>
        <v>#REF!</v>
      </c>
      <c r="CI143" s="65"/>
      <c r="CJ143" s="326" t="e">
        <f>IF(Plananalyse!CJ143=1,VLOOKUP(CJ$5,Kruistabel!$B$6:$F$9,MATCH($C143,Kruistabel!$C$5:$F$5,0)+1,FALSE)+MIN(Kruistabel!$C$15,IF($D143="Ja",Kruistabel!$C$13,0)+IF(CJ$6="Ja",Kruistabel!$C$14,0)),"")</f>
        <v>#REF!</v>
      </c>
      <c r="CK143" s="326" t="e">
        <f>IF(Plananalyse!CK143=1,VLOOKUP(CK$5,Kruistabel!$B$6:$F$9,MATCH($C143,Kruistabel!$C$5:$F$5,0)+1,FALSE)+MIN(Kruistabel!$C$15,IF($D143="Ja",Kruistabel!$C$13,0)+IF(CK$6="Ja",Kruistabel!$C$14,0)),"")</f>
        <v>#REF!</v>
      </c>
      <c r="CL143" s="326" t="e">
        <f>IF(Plananalyse!CL143=1,VLOOKUP(CL$5,Kruistabel!$B$6:$F$9,MATCH($C143,Kruistabel!$C$5:$F$5,0)+1,FALSE)+MIN(Kruistabel!$C$15,IF($D143="Ja",Kruistabel!$C$13,0)+IF(CL$6="Ja",Kruistabel!$C$14,0)),"")</f>
        <v>#REF!</v>
      </c>
      <c r="CM143" s="326" t="e">
        <f>IF(Plananalyse!CM143=1,VLOOKUP(CM$5,Kruistabel!$B$6:$F$9,MATCH($C143,Kruistabel!$C$5:$F$5,0)+1,FALSE)+MIN(Kruistabel!$C$15,IF($D143="Ja",Kruistabel!$C$13,0)+IF(CM$6="Ja",Kruistabel!$C$14,0)),"")</f>
        <v>#REF!</v>
      </c>
      <c r="CN143" s="326" t="e">
        <f>IF(Plananalyse!CN143=1,VLOOKUP(CN$5,Kruistabel!$B$6:$F$9,MATCH($C143,Kruistabel!$C$5:$F$5,0)+1,FALSE)+MIN(Kruistabel!$C$15,IF($D143="Ja",Kruistabel!$C$13,0)+IF(CN$6="Ja",Kruistabel!$C$14,0)),"")</f>
        <v>#REF!</v>
      </c>
      <c r="CO143" s="326" t="e">
        <f>IF(Plananalyse!CO143=1,VLOOKUP(CO$5,Kruistabel!$B$6:$F$9,MATCH($C143,Kruistabel!$C$5:$F$5,0)+1,FALSE)+MIN(Kruistabel!$C$15,IF($D143="Ja",Kruistabel!$C$13,0)+IF(CO$6="Ja",Kruistabel!$C$14,0)),"")</f>
        <v>#REF!</v>
      </c>
      <c r="CP143" s="326" t="e">
        <f>IF(Plananalyse!CP143=1,VLOOKUP(CP$5,Kruistabel!$B$6:$F$9,MATCH($C143,Kruistabel!$C$5:$F$5,0)+1,FALSE)+MIN(Kruistabel!$C$15,IF($D143="Ja",Kruistabel!$C$13,0)+IF(CP$6="Ja",Kruistabel!$C$14,0)),"")</f>
        <v>#REF!</v>
      </c>
      <c r="CQ143" s="326" t="e">
        <f>IF(Plananalyse!CQ143=1,VLOOKUP(CQ$5,Kruistabel!$B$6:$F$9,MATCH($C143,Kruistabel!$C$5:$F$5,0)+1,FALSE)+MIN(Kruistabel!$C$15,IF($D143="Ja",Kruistabel!$C$13,0)+IF(CQ$6="Ja",Kruistabel!$C$14,0)),"")</f>
        <v>#REF!</v>
      </c>
      <c r="CR143" s="326" t="e">
        <f>IF(Plananalyse!CR143=1,VLOOKUP(CR$5,Kruistabel!$B$6:$F$9,MATCH($C143,Kruistabel!$C$5:$F$5,0)+1,FALSE)+MIN(Kruistabel!$C$15,IF($D143="Ja",Kruistabel!$C$13,0)+IF(CR$6="Ja",Kruistabel!$C$14,0)),"")</f>
        <v>#REF!</v>
      </c>
      <c r="CS143" s="326" t="e">
        <f>IF(Plananalyse!CS143=1,VLOOKUP(CS$5,Kruistabel!$B$6:$F$9,MATCH($C143,Kruistabel!$C$5:$F$5,0)+1,FALSE)+MIN(Kruistabel!$C$15,IF($D143="Ja",Kruistabel!$C$13,0)+IF(CS$6="Ja",Kruistabel!$C$14,0)),"")</f>
        <v>#REF!</v>
      </c>
      <c r="CT143" s="326" t="e">
        <f>IF(Plananalyse!CT143=1,VLOOKUP(CT$5,Kruistabel!$B$6:$F$9,MATCH($C143,Kruistabel!$C$5:$F$5,0)+1,FALSE)+MIN(Kruistabel!$C$15,IF($D143="Ja",Kruistabel!$C$13,0)+IF(CT$6="Ja",Kruistabel!$C$14,0)),"")</f>
        <v>#REF!</v>
      </c>
      <c r="CU143" s="326" t="e">
        <f>IF(Plananalyse!CU143=1,VLOOKUP(CU$5,Kruistabel!$B$6:$F$9,MATCH($C143,Kruistabel!$C$5:$F$5,0)+1,FALSE)+MIN(Kruistabel!$C$15,IF($D143="Ja",Kruistabel!$C$13,0)+IF(CU$6="Ja",Kruistabel!$C$14,0)),"")</f>
        <v>#REF!</v>
      </c>
      <c r="CV143" s="326" t="e">
        <f>IF(Plananalyse!CV143=1,VLOOKUP(CV$5,Kruistabel!$B$6:$F$9,MATCH($C143,Kruistabel!$C$5:$F$5,0)+1,FALSE)+MIN(Kruistabel!$C$15,IF($D143="Ja",Kruistabel!$C$13,0)+IF(CV$6="Ja",Kruistabel!$C$14,0)),"")</f>
        <v>#REF!</v>
      </c>
      <c r="CW143" s="326" t="e">
        <f>IF(Plananalyse!CW143=1,VLOOKUP(CW$5,Kruistabel!$B$6:$F$9,MATCH($C143,Kruistabel!$C$5:$F$5,0)+1,FALSE)+MIN(Kruistabel!$C$15,IF($D143="Ja",Kruistabel!$C$13,0)+IF(CW$6="Ja",Kruistabel!$C$14,0)),"")</f>
        <v>#REF!</v>
      </c>
      <c r="CX143" s="326" t="e">
        <f>IF(Plananalyse!CX143=1,VLOOKUP(CX$5,Kruistabel!$B$6:$F$9,MATCH($C143,Kruistabel!$C$5:$F$5,0)+1,FALSE)+MIN(Kruistabel!$C$15,IF($D143="Ja",Kruistabel!$C$13,0)+IF(CX$6="Ja",Kruistabel!$C$14,0)),"")</f>
        <v>#REF!</v>
      </c>
      <c r="CY143" s="326" t="e">
        <f>IF(Plananalyse!CY143=1,VLOOKUP(CY$5,Kruistabel!$B$6:$F$9,MATCH($C143,Kruistabel!$C$5:$F$5,0)+1,FALSE)+MIN(Kruistabel!$C$15,IF($D143="Ja",Kruistabel!$C$13,0)+IF(CY$6="Ja",Kruistabel!$C$14,0)),"")</f>
        <v>#REF!</v>
      </c>
      <c r="CZ143" s="326" t="e">
        <f>IF(Plananalyse!CZ143=1,VLOOKUP(CZ$5,Kruistabel!$B$6:$F$9,MATCH($C143,Kruistabel!$C$5:$F$5,0)+1,FALSE)+MIN(Kruistabel!$C$15,IF($D143="Ja",Kruistabel!$C$13,0)+IF(CZ$6="Ja",Kruistabel!$C$14,0)),"")</f>
        <v>#REF!</v>
      </c>
      <c r="DA143" s="326" t="e">
        <f>IF(Plananalyse!DA143=1,VLOOKUP(DA$5,Kruistabel!$B$6:$F$9,MATCH($C143,Kruistabel!$C$5:$F$5,0)+1,FALSE)+MIN(Kruistabel!$C$15,IF($D143="Ja",Kruistabel!$C$13,0)+IF(DA$6="Ja",Kruistabel!$C$14,0)),"")</f>
        <v>#REF!</v>
      </c>
      <c r="DB143" s="326" t="e">
        <f>IF(Plananalyse!DB143=1,VLOOKUP(DB$5,Kruistabel!$B$6:$F$9,MATCH($C143,Kruistabel!$C$5:$F$5,0)+1,FALSE)+MIN(Kruistabel!$C$15,IF($D143="Ja",Kruistabel!$C$13,0)+IF(DB$6="Ja",Kruistabel!$C$14,0)),"")</f>
        <v>#REF!</v>
      </c>
      <c r="DC143" s="326" t="e">
        <f>IF(Plananalyse!DC143=1,VLOOKUP(DC$5,Kruistabel!$B$6:$F$9,MATCH($C143,Kruistabel!$C$5:$F$5,0)+1,FALSE)+MIN(Kruistabel!$C$15,IF($D143="Ja",Kruistabel!$C$13,0)+IF(DC$6="Ja",Kruistabel!$C$14,0)),"")</f>
        <v>#REF!</v>
      </c>
      <c r="DD143" s="327"/>
      <c r="DE143" s="326" t="e">
        <f>IF(Plananalyse!DE143=1,VLOOKUP(DE$5,Kruistabel!$B$6:$F$9,MATCH($C143,Kruistabel!$C$5:$F$5,0)+1,FALSE)+MIN(Kruistabel!$C$15,IF($D143="Ja",Kruistabel!$C$13,0)+IF(DE$6="Ja",Kruistabel!$C$14,0)),"")</f>
        <v>#REF!</v>
      </c>
      <c r="DF143" s="326" t="e">
        <f>IF(Plananalyse!DF143=1,VLOOKUP(DF$5,Kruistabel!$B$6:$F$9,MATCH($C143,Kruistabel!$C$5:$F$5,0)+1,FALSE)+MIN(Kruistabel!$C$15,IF($D143="Ja",Kruistabel!$C$13,0)+IF(DF$6="Ja",Kruistabel!$C$14,0)),"")</f>
        <v>#REF!</v>
      </c>
      <c r="DG143" s="326" t="e">
        <f>IF(Plananalyse!DG143=1,VLOOKUP(DG$5,Kruistabel!$B$6:$F$9,MATCH($C143,Kruistabel!$C$5:$F$5,0)+1,FALSE)+MIN(Kruistabel!$C$15,IF($D143="Ja",Kruistabel!$C$13,0)+IF(DG$6="Ja",Kruistabel!$C$14,0)),"")</f>
        <v>#REF!</v>
      </c>
      <c r="DH143" s="326" t="e">
        <f>IF(Plananalyse!DH143=1,VLOOKUP(DH$5,Kruistabel!$B$6:$F$9,MATCH($C143,Kruistabel!$C$5:$F$5,0)+1,FALSE)+MIN(Kruistabel!$C$15,IF($D143="Ja",Kruistabel!$C$13,0)+IF(DH$6="Ja",Kruistabel!$C$14,0)),"")</f>
        <v>#REF!</v>
      </c>
      <c r="DI143" s="326" t="e">
        <f>IF(Plananalyse!DI143=1,VLOOKUP(DI$5,Kruistabel!$B$6:$F$9,MATCH($C143,Kruistabel!$C$5:$F$5,0)+1,FALSE)+MIN(Kruistabel!$C$15,IF($D143="Ja",Kruistabel!$C$13,0)+IF(DI$6="Ja",Kruistabel!$C$14,0)),"")</f>
        <v>#REF!</v>
      </c>
      <c r="DJ143" s="326" t="e">
        <f>IF(Plananalyse!DJ143=1,VLOOKUP(DJ$5,Kruistabel!$B$6:$F$9,MATCH($C143,Kruistabel!$C$5:$F$5,0)+1,FALSE)+MIN(Kruistabel!$C$15,IF($D143="Ja",Kruistabel!$C$13,0)+IF(DJ$6="Ja",Kruistabel!$C$14,0)),"")</f>
        <v>#REF!</v>
      </c>
      <c r="DK143" s="326" t="e">
        <f>IF(Plananalyse!DK143=1,VLOOKUP(DK$5,Kruistabel!$B$6:$F$9,MATCH($C143,Kruistabel!$C$5:$F$5,0)+1,FALSE)+MIN(Kruistabel!$C$15,IF($D143="Ja",Kruistabel!$C$13,0)+IF(DK$6="Ja",Kruistabel!$C$14,0)),"")</f>
        <v>#REF!</v>
      </c>
      <c r="DL143" s="326" t="e">
        <f>IF(Plananalyse!DL143=1,VLOOKUP(DL$5,Kruistabel!$B$6:$F$9,MATCH($C143,Kruistabel!$C$5:$F$5,0)+1,FALSE)+MIN(Kruistabel!$C$15,IF($D143="Ja",Kruistabel!$C$13,0)+IF(DL$6="Ja",Kruistabel!$C$14,0)),"")</f>
        <v>#REF!</v>
      </c>
      <c r="DM143" s="327"/>
      <c r="DN143" s="326" t="e">
        <f>IF(Plananalyse!DN143=1,VLOOKUP(DN$5,Kruistabel!$B$6:$F$9,MATCH($C143,Kruistabel!$C$5:$F$5,0)+1,FALSE)+MIN(Kruistabel!$C$15,IF($D143="Ja",Kruistabel!$C$13,0)+IF(DN$6="Ja",Kruistabel!$C$14,0)),"")</f>
        <v>#REF!</v>
      </c>
      <c r="DO143" s="326" t="e">
        <f>IF(Plananalyse!DO143=1,VLOOKUP(DO$5,Kruistabel!$B$6:$F$9,MATCH($C143,Kruistabel!$C$5:$F$5,0)+1,FALSE)+MIN(Kruistabel!$C$15,IF($D143="Ja",Kruistabel!$C$13,0)+IF(DO$6="Ja",Kruistabel!$C$14,0)),"")</f>
        <v>#REF!</v>
      </c>
      <c r="DP143" s="326" t="e">
        <f>IF(Plananalyse!DP143=1,VLOOKUP(DP$5,Kruistabel!$B$6:$F$9,MATCH($C143,Kruistabel!$C$5:$F$5,0)+1,FALSE)+MIN(Kruistabel!$C$15,IF($D143="Ja",Kruistabel!$C$13,0)+IF(DP$6="Ja",Kruistabel!$C$14,0)),"")</f>
        <v>#REF!</v>
      </c>
      <c r="DQ143" s="326" t="e">
        <f>IF(Plananalyse!DQ143=1,VLOOKUP(DQ$5,Kruistabel!$B$6:$F$9,MATCH($C143,Kruistabel!$C$5:$F$5,0)+1,FALSE)+MIN(Kruistabel!$C$15,IF($D143="Ja",Kruistabel!$C$13,0)+IF(DQ$6="Ja",Kruistabel!$C$14,0)),"")</f>
        <v>#REF!</v>
      </c>
      <c r="DR143" s="326" t="e">
        <f>IF(Plananalyse!DR143=1,VLOOKUP(DR$5,Kruistabel!$B$6:$F$9,MATCH($C143,Kruistabel!$C$5:$F$5,0)+1,FALSE)+MIN(Kruistabel!$C$15,IF($D143="Ja",Kruistabel!$C$13,0)+IF(DR$6="Ja",Kruistabel!$C$14,0)),"")</f>
        <v>#REF!</v>
      </c>
      <c r="DS143" s="326" t="e">
        <f>IF(Plananalyse!DS143=1,VLOOKUP(DS$5,Kruistabel!$B$6:$F$9,MATCH($C143,Kruistabel!$C$5:$F$5,0)+1,FALSE)+MIN(Kruistabel!$C$15,IF($D143="Ja",Kruistabel!$C$13,0)+IF(DS$6="Ja",Kruistabel!$C$14,0)),"")</f>
        <v>#REF!</v>
      </c>
      <c r="DT143" s="326" t="e">
        <f>IF(Plananalyse!DT143=1,VLOOKUP(DT$5,Kruistabel!$B$6:$F$9,MATCH($C143,Kruistabel!$C$5:$F$5,0)+1,FALSE)+MIN(Kruistabel!$C$15,IF($D143="Ja",Kruistabel!$C$13,0)+IF(DT$6="Ja",Kruistabel!$C$14,0)),"")</f>
        <v>#REF!</v>
      </c>
      <c r="DU143" s="326" t="e">
        <f>IF(Plananalyse!DU143=1,VLOOKUP(DU$5,Kruistabel!$B$6:$F$9,MATCH($C143,Kruistabel!$C$5:$F$5,0)+1,FALSE)+MIN(Kruistabel!$C$15,IF($D143="Ja",Kruistabel!$C$13,0)+IF(DU$6="Ja",Kruistabel!$C$14,0)),"")</f>
        <v>#REF!</v>
      </c>
      <c r="DV143" s="326" t="e">
        <f>IF(Plananalyse!DV143=1,VLOOKUP(DV$5,Kruistabel!$B$6:$F$9,MATCH($C143,Kruistabel!$C$5:$F$5,0)+1,FALSE)+MIN(Kruistabel!$C$15,IF($D143="Ja",Kruistabel!$C$13,0)+IF(DV$6="Ja",Kruistabel!$C$14,0)),"")</f>
        <v>#REF!</v>
      </c>
      <c r="DW143" s="326" t="e">
        <f>IF(Plananalyse!DW143=1,VLOOKUP(DW$5,Kruistabel!$B$6:$F$9,MATCH($C143,Kruistabel!$C$5:$F$5,0)+1,FALSE)+MIN(Kruistabel!$C$15,IF($D143="Ja",Kruistabel!$C$13,0)+IF(DW$6="Ja",Kruistabel!$C$14,0)),"")</f>
        <v>#REF!</v>
      </c>
      <c r="DX143" s="326" t="e">
        <f>IF(Plananalyse!DX143=1,VLOOKUP(DX$5,Kruistabel!$B$6:$F$9,MATCH($C143,Kruistabel!$C$5:$F$5,0)+1,FALSE)+MIN(Kruistabel!$C$15,IF($D143="Ja",Kruistabel!$C$13,0)+IF(DX$6="Ja",Kruistabel!$C$14,0)),"")</f>
        <v>#REF!</v>
      </c>
      <c r="DY143" s="327"/>
      <c r="DZ143" s="326" t="e">
        <f>IF(Plananalyse!DZ143=1,VLOOKUP(DZ$5,Kruistabel!$B$6:$F$9,MATCH($C143,Kruistabel!$C$5:$F$5,0)+1,FALSE)+MIN(Kruistabel!$C$15,IF($D143="Ja",Kruistabel!$C$13,0)+IF(DZ$6="Ja",Kruistabel!$C$14,0)),"")</f>
        <v>#REF!</v>
      </c>
      <c r="EA143" s="326" t="e">
        <f>IF(Plananalyse!EA143=1,VLOOKUP(EA$5,Kruistabel!$B$6:$F$9,MATCH($C143,Kruistabel!$C$5:$F$5,0)+1,FALSE)+MIN(Kruistabel!$C$15,IF($D143="Ja",Kruistabel!$C$13,0)+IF(EA$6="Ja",Kruistabel!$C$14,0)),"")</f>
        <v>#REF!</v>
      </c>
      <c r="EB143" s="326" t="e">
        <f>IF(Plananalyse!EB143=1,VLOOKUP(EB$5,Kruistabel!$B$6:$F$9,MATCH($C143,Kruistabel!$C$5:$F$5,0)+1,FALSE)+MIN(Kruistabel!$C$15,IF($D143="Ja",Kruistabel!$C$13,0)+IF(EB$6="Ja",Kruistabel!$C$14,0)),"")</f>
        <v>#REF!</v>
      </c>
      <c r="EC143" s="326" t="e">
        <f>IF(Plananalyse!EC143=1,VLOOKUP(EC$5,Kruistabel!$B$6:$F$9,MATCH($C143,Kruistabel!$C$5:$F$5,0)+1,FALSE)+MIN(Kruistabel!$C$15,IF($D143="Ja",Kruistabel!$C$13,0)+IF(EC$6="Ja",Kruistabel!$C$14,0)),"")</f>
        <v>#REF!</v>
      </c>
      <c r="ED143" s="327"/>
      <c r="EE143" s="326" t="e">
        <f ca="1">IF(Plananalyse!EE143=1,VLOOKUP(EE$5,Kruistabel!$B$6:$F$9,MATCH($C143,Kruistabel!$C$5:$F$5,0)+1,FALSE)+MIN(Kruistabel!$C$15,IF($D143="Ja",Kruistabel!$C$13,0)+IF(EE$6="Ja",Kruistabel!$C$14,0)),"")</f>
        <v>#REF!</v>
      </c>
      <c r="EF143" s="326" t="e">
        <f ca="1">IF(Plananalyse!EF143=1,VLOOKUP(EF$5,Kruistabel!$B$6:$F$9,MATCH($C143,Kruistabel!$C$5:$F$5,0)+1,FALSE)+MIN(Kruistabel!$C$15,IF($D143="Ja",Kruistabel!$C$13,0)+IF(EF$6="Ja",Kruistabel!$C$14,0)),"")</f>
        <v>#REF!</v>
      </c>
      <c r="EG143" s="326" t="e">
        <f ca="1">IF(Plananalyse!EG143=1,VLOOKUP(EG$5,Kruistabel!$B$6:$F$9,MATCH($C143,Kruistabel!$C$5:$F$5,0)+1,FALSE)+MIN(Kruistabel!$C$15,IF($D143="Ja",Kruistabel!$C$13,0)+IF(EG$6="Ja",Kruistabel!$C$14,0)),"")</f>
        <v>#REF!</v>
      </c>
      <c r="EH143" s="326" t="e">
        <f ca="1">IF(Plananalyse!EH143=1,VLOOKUP(EH$5,Kruistabel!$B$6:$F$9,MATCH($C143,Kruistabel!$C$5:$F$5,0)+1,FALSE)+MIN(Kruistabel!$C$15,IF($D143="Ja",Kruistabel!$C$13,0)+IF(EH$6="Ja",Kruistabel!$C$14,0)),"")</f>
        <v>#REF!</v>
      </c>
      <c r="EI143" s="326" t="e">
        <f ca="1">IF(Plananalyse!EI143=1,VLOOKUP(EI$5,Kruistabel!$B$6:$F$9,MATCH($C143,Kruistabel!$C$5:$F$5,0)+1,FALSE)+MIN(Kruistabel!$C$15,IF($D143="Ja",Kruistabel!$C$13,0)+IF(EI$6="Ja",Kruistabel!$C$14,0)),"")</f>
        <v>#REF!</v>
      </c>
      <c r="EJ143" s="331" t="str">
        <f>IF(Plananalyse!EJ143=1,VLOOKUP(EJ$5,Kruistabel!$B$6:$F$9,MATCH($C143,Kruistabel!$C$5:$F$5,0)+1,FALSE)+MIN(Kruistabel!$C$15,IF($D143="Ja",Kruistabel!$C$13,0)+IF(EJ$6="Ja",Kruistabel!$C$14,0)),"")</f>
        <v/>
      </c>
      <c r="EK143" s="164"/>
      <c r="EL143" s="164"/>
      <c r="EM143" s="164"/>
      <c r="EN143" s="164"/>
    </row>
    <row r="144" spans="1:144" hidden="1">
      <c r="B144" s="1"/>
      <c r="C144" s="168"/>
      <c r="D144" s="168"/>
      <c r="E144" s="29"/>
      <c r="F144" s="171"/>
      <c r="G144" s="170"/>
      <c r="H144" s="170"/>
      <c r="I144" s="170"/>
      <c r="J144" s="170"/>
      <c r="K144" s="170"/>
      <c r="L144" s="170"/>
      <c r="M144" s="170"/>
      <c r="N144" s="170"/>
      <c r="O144" s="170"/>
      <c r="P144" s="170"/>
      <c r="Q144" s="170"/>
      <c r="R144" s="170"/>
      <c r="S144" s="170"/>
      <c r="T144" s="170"/>
      <c r="U144" s="170"/>
      <c r="V144" s="170"/>
      <c r="W144" s="170"/>
      <c r="X144" s="170"/>
      <c r="Y144" s="170"/>
      <c r="Z144" s="170"/>
      <c r="AA144" s="170"/>
      <c r="AB144" s="170"/>
      <c r="AC144" s="170"/>
      <c r="AD144" s="170"/>
      <c r="AE144" s="170"/>
      <c r="AF144" s="170"/>
      <c r="AG144" s="170"/>
      <c r="AH144" s="170"/>
      <c r="AI144" s="170"/>
      <c r="AJ144" s="170"/>
      <c r="AK144" s="170"/>
      <c r="AL144" s="170"/>
      <c r="AM144" s="170"/>
      <c r="AN144" s="171"/>
      <c r="AO144" s="170"/>
      <c r="AP144" s="170"/>
      <c r="AQ144" s="170"/>
      <c r="AR144" s="170"/>
      <c r="AS144" s="170"/>
      <c r="AT144" s="170"/>
      <c r="AU144" s="170"/>
      <c r="AV144" s="170"/>
      <c r="AW144" s="170"/>
      <c r="AX144" s="170"/>
      <c r="AY144" s="171"/>
      <c r="AZ144" s="170"/>
      <c r="BA144" s="170"/>
      <c r="BB144" s="170"/>
      <c r="BC144" s="170"/>
      <c r="BD144" s="170"/>
      <c r="BE144" s="170"/>
      <c r="BF144" s="170"/>
      <c r="BG144" s="170"/>
      <c r="BH144" s="170"/>
      <c r="BI144" s="171"/>
      <c r="BJ144" s="170"/>
      <c r="BK144" s="170"/>
      <c r="BL144" s="170"/>
      <c r="BM144" s="170"/>
      <c r="BN144" s="170"/>
      <c r="BO144" s="170"/>
      <c r="BP144" s="170"/>
      <c r="BQ144" s="170"/>
      <c r="BR144" s="170"/>
      <c r="BS144" s="170"/>
      <c r="BT144" s="171"/>
      <c r="BU144" s="170"/>
      <c r="BV144" s="170"/>
      <c r="BW144" s="170"/>
      <c r="BX144" s="170"/>
      <c r="BY144" s="171"/>
      <c r="BZ144" s="170"/>
      <c r="CA144" s="170"/>
      <c r="CB144" s="170"/>
      <c r="CC144" s="170"/>
      <c r="CD144" s="170"/>
      <c r="CE144" s="170"/>
      <c r="CF144" s="170"/>
      <c r="CG144" s="170"/>
      <c r="CH144" s="170"/>
      <c r="CI144" s="171"/>
      <c r="CJ144" s="170"/>
      <c r="CK144" s="170"/>
      <c r="CL144" s="170"/>
      <c r="CM144" s="170"/>
      <c r="CN144" s="170"/>
      <c r="CO144" s="170"/>
      <c r="CP144" s="170"/>
      <c r="CQ144" s="170"/>
      <c r="CR144" s="170"/>
      <c r="CS144" s="170"/>
      <c r="CT144" s="170"/>
      <c r="CU144" s="170"/>
      <c r="CV144" s="170"/>
      <c r="CW144" s="170"/>
      <c r="CX144" s="170"/>
      <c r="CY144" s="170"/>
      <c r="CZ144" s="170"/>
      <c r="DA144" s="170"/>
      <c r="DB144" s="170"/>
      <c r="DC144" s="170"/>
      <c r="DD144" s="171"/>
      <c r="DE144" s="170"/>
      <c r="DF144" s="170"/>
      <c r="DG144" s="170"/>
      <c r="DH144" s="170"/>
      <c r="DI144" s="170"/>
      <c r="DJ144" s="170"/>
      <c r="DK144" s="170"/>
      <c r="DL144" s="170"/>
      <c r="DM144" s="171"/>
      <c r="DN144" s="170"/>
      <c r="DO144" s="170"/>
      <c r="DP144" s="170"/>
      <c r="DQ144" s="170"/>
      <c r="DR144" s="170"/>
      <c r="DS144" s="170"/>
      <c r="DT144" s="170"/>
      <c r="DU144" s="170"/>
      <c r="DV144" s="170"/>
      <c r="DW144" s="170"/>
      <c r="DX144" s="170"/>
      <c r="DY144" s="171"/>
      <c r="DZ144" s="170"/>
      <c r="EA144" s="170"/>
      <c r="EB144" s="170"/>
      <c r="EC144" s="170"/>
      <c r="ED144" s="171"/>
      <c r="EE144" s="170"/>
      <c r="EF144" s="170"/>
      <c r="EG144" s="170"/>
      <c r="EH144" s="170"/>
      <c r="EI144" s="170"/>
      <c r="EJ144" s="164"/>
      <c r="EK144" s="164"/>
      <c r="EL144" s="164"/>
      <c r="EM144" s="164"/>
      <c r="EN144" s="164"/>
    </row>
    <row r="145" spans="1:144" s="65" customFormat="1" hidden="1" collapsed="1">
      <c r="A145" s="53"/>
      <c r="B145" s="338" t="s">
        <v>242</v>
      </c>
      <c r="E145" s="119" t="str">
        <f>IF(AND(D145="laag",$D$3=1),0,_xlfn.IFNA(IF(VLOOKUP($B145,Classificatietabel!$B$6:$H$91,$E$5,FALSE)="Ja",1,0),""))</f>
        <v/>
      </c>
      <c r="G145" s="327"/>
      <c r="H145" s="327"/>
      <c r="I145" s="327"/>
      <c r="J145" s="327"/>
      <c r="K145" s="327"/>
      <c r="L145" s="327"/>
      <c r="M145" s="327"/>
      <c r="N145" s="327"/>
      <c r="O145" s="327"/>
      <c r="P145" s="327"/>
      <c r="Q145" s="327"/>
      <c r="R145" s="327"/>
      <c r="S145" s="327"/>
      <c r="T145" s="327"/>
      <c r="U145" s="327"/>
      <c r="V145" s="327"/>
      <c r="W145" s="327"/>
      <c r="X145" s="327"/>
      <c r="Y145" s="327"/>
      <c r="Z145" s="327"/>
      <c r="AA145" s="327"/>
      <c r="AB145" s="327"/>
      <c r="AC145" s="327"/>
      <c r="AD145" s="327"/>
      <c r="AE145" s="327"/>
      <c r="AF145" s="327"/>
      <c r="AG145" s="327"/>
      <c r="AH145" s="327"/>
      <c r="AI145" s="327"/>
      <c r="AJ145" s="327"/>
      <c r="AK145" s="327"/>
      <c r="AL145" s="327"/>
      <c r="AM145" s="327"/>
      <c r="AN145" s="327"/>
      <c r="AO145" s="327"/>
      <c r="AP145" s="327"/>
      <c r="AQ145" s="327"/>
      <c r="AR145" s="327"/>
      <c r="AS145" s="327"/>
      <c r="AT145" s="327"/>
      <c r="AU145" s="327"/>
      <c r="AV145" s="327"/>
      <c r="AW145" s="327"/>
      <c r="AX145" s="327"/>
      <c r="AY145" s="327"/>
      <c r="AZ145" s="327"/>
      <c r="BA145" s="327"/>
      <c r="BB145" s="327"/>
      <c r="BC145" s="327"/>
      <c r="BD145" s="327"/>
      <c r="BE145" s="327"/>
      <c r="BF145" s="327"/>
      <c r="BG145" s="327"/>
      <c r="BH145" s="327"/>
      <c r="BI145" s="327"/>
      <c r="BJ145" s="327"/>
      <c r="BK145" s="327"/>
      <c r="BL145" s="327"/>
      <c r="BM145" s="327"/>
      <c r="BN145" s="327"/>
      <c r="BO145" s="327"/>
      <c r="BP145" s="327"/>
      <c r="BQ145" s="327"/>
      <c r="BR145" s="327"/>
      <c r="BS145" s="327"/>
      <c r="BU145" s="98"/>
      <c r="BV145" s="328"/>
      <c r="BW145" s="328"/>
      <c r="BX145" s="328"/>
      <c r="BY145" s="327"/>
      <c r="BZ145" s="327"/>
      <c r="CA145" s="327"/>
      <c r="CB145" s="327"/>
      <c r="CC145" s="327"/>
      <c r="CD145" s="327"/>
      <c r="CE145" s="327"/>
      <c r="CF145" s="327"/>
      <c r="CG145" s="327"/>
      <c r="CH145" s="327"/>
      <c r="CJ145" s="327"/>
      <c r="CK145" s="327"/>
      <c r="CL145" s="327"/>
      <c r="CM145" s="327"/>
      <c r="CN145" s="327"/>
      <c r="CO145" s="327"/>
      <c r="CP145" s="327"/>
      <c r="CQ145" s="327"/>
      <c r="CR145" s="327"/>
      <c r="CS145" s="327"/>
      <c r="CT145" s="327"/>
      <c r="CU145" s="327"/>
      <c r="CV145" s="327"/>
      <c r="CW145" s="327"/>
      <c r="CX145" s="327"/>
      <c r="CY145" s="327"/>
      <c r="CZ145" s="327"/>
      <c r="DA145" s="327"/>
      <c r="DB145" s="327"/>
      <c r="DC145" s="327"/>
      <c r="DD145" s="327"/>
      <c r="DE145" s="327"/>
      <c r="DF145" s="327"/>
      <c r="DG145" s="327"/>
      <c r="DH145" s="327"/>
      <c r="DI145" s="327"/>
      <c r="DJ145" s="327"/>
      <c r="DK145" s="327"/>
      <c r="DL145" s="327"/>
      <c r="DM145" s="327"/>
      <c r="DN145" s="327"/>
      <c r="DO145" s="327"/>
      <c r="DP145" s="327"/>
      <c r="DQ145" s="327"/>
      <c r="DR145" s="327"/>
      <c r="DS145" s="327"/>
      <c r="DT145" s="327"/>
      <c r="DU145" s="327"/>
      <c r="DV145" s="327"/>
      <c r="DW145" s="327"/>
      <c r="DX145" s="327"/>
      <c r="DY145" s="327"/>
      <c r="DZ145" s="327"/>
      <c r="EA145" s="327"/>
      <c r="EB145" s="327"/>
      <c r="EC145" s="327"/>
      <c r="ED145" s="327"/>
      <c r="EE145" s="327"/>
      <c r="EF145" s="327"/>
      <c r="EG145" s="327"/>
      <c r="EH145" s="327"/>
      <c r="EI145" s="327"/>
      <c r="EJ145" s="327"/>
    </row>
    <row r="146" spans="1:144" hidden="1">
      <c r="B146" s="337" t="s">
        <v>243</v>
      </c>
      <c r="C146" s="160" t="str">
        <f>_xlfn.IFNA(VLOOKUP($B146,Classificatietabel!$B$6:$I$91,C$7,FALSE),"")</f>
        <v/>
      </c>
      <c r="D146" s="160" t="str">
        <f>_xlfn.IFNA(VLOOKUP($B146,Classificatietabel!$B$6:$I$91,D$7,FALSE),"")</f>
        <v/>
      </c>
      <c r="E146" s="119" t="str">
        <f>IF(AND(D146="laag",$D$3=1),0,_xlfn.IFNA(IF(VLOOKUP($B146,Classificatietabel!$B$6:$H$91,$E$5,FALSE)="Ja",1,0),""))</f>
        <v/>
      </c>
      <c r="F146" s="163"/>
      <c r="G146" s="326" t="e">
        <f>IF(Plananalyse!G146=1,VLOOKUP(G$5,Kruistabel!$B$6:$F$9,MATCH($C146,Kruistabel!$C$5:$F$5,0)+1,FALSE)+MIN(Kruistabel!$C$15,IF($D146="Ja",Kruistabel!$C$13,0)+IF(G$6="Ja",Kruistabel!$C$14,0)),"")</f>
        <v>#N/A</v>
      </c>
      <c r="H146" s="326" t="e">
        <f>IF(Plananalyse!H146=1,VLOOKUP(H$5,Kruistabel!$B$6:$F$9,MATCH($C146,Kruistabel!$C$5:$F$5,0)+1,FALSE)+MIN(Kruistabel!$C$15,IF($D146="Ja",Kruistabel!$C$13,0)+IF(H$6="Ja",Kruistabel!$C$14,0)),"")</f>
        <v>#N/A</v>
      </c>
      <c r="I146" s="326" t="e">
        <f>IF(Plananalyse!I146=1,VLOOKUP(I$5,Kruistabel!$B$6:$F$9,MATCH($C146,Kruistabel!$C$5:$F$5,0)+1,FALSE)+MIN(Kruistabel!$C$15,IF($D146="Ja",Kruistabel!$C$13,0)+IF(I$6="Ja",Kruistabel!$C$14,0)),"")</f>
        <v>#N/A</v>
      </c>
      <c r="J146" s="326" t="e">
        <f>IF(Plananalyse!J146=1,VLOOKUP(J$5,Kruistabel!$B$6:$F$9,MATCH($C146,Kruistabel!$C$5:$F$5,0)+1,FALSE)+MIN(Kruistabel!$C$15,IF($D146="Ja",Kruistabel!$C$13,0)+IF(J$6="Ja",Kruistabel!$C$14,0)),"")</f>
        <v>#N/A</v>
      </c>
      <c r="K146" s="326" t="e">
        <f>IF(Plananalyse!K146=1,VLOOKUP(K$5,Kruistabel!$B$6:$F$9,MATCH($C146,Kruistabel!$C$5:$F$5,0)+1,FALSE)+MIN(Kruistabel!$C$15,IF($D146="Ja",Kruistabel!$C$13,0)+IF(K$6="Ja",Kruistabel!$C$14,0)),"")</f>
        <v>#N/A</v>
      </c>
      <c r="L146" s="326" t="e">
        <f>IF(Plananalyse!L146=1,VLOOKUP(L$5,Kruistabel!$B$6:$F$9,MATCH($C146,Kruistabel!$C$5:$F$5,0)+1,FALSE)+MIN(Kruistabel!$C$15,IF($D146="Ja",Kruistabel!$C$13,0)+IF(L$6="Ja",Kruistabel!$C$14,0)),"")</f>
        <v>#N/A</v>
      </c>
      <c r="M146" s="326" t="e">
        <f>IF(Plananalyse!M146=1,VLOOKUP(M$5,Kruistabel!$B$6:$F$9,MATCH($C146,Kruistabel!$C$5:$F$5,0)+1,FALSE)+MIN(Kruistabel!$C$15,IF($D146="Ja",Kruistabel!$C$13,0)+IF(M$6="Ja",Kruistabel!$C$14,0)),"")</f>
        <v>#N/A</v>
      </c>
      <c r="N146" s="326" t="e">
        <f>IF(Plananalyse!N146=1,VLOOKUP(N$5,Kruistabel!$B$6:$F$9,MATCH($C146,Kruistabel!$C$5:$F$5,0)+1,FALSE)+MIN(Kruistabel!$C$15,IF($D146="Ja",Kruistabel!$C$13,0)+IF(N$6="Ja",Kruistabel!$C$14,0)),"")</f>
        <v>#N/A</v>
      </c>
      <c r="O146" s="326" t="e">
        <f>IF(Plananalyse!O146=1,VLOOKUP(O$5,Kruistabel!$B$6:$F$9,MATCH($C146,Kruistabel!$C$5:$F$5,0)+1,FALSE)+MIN(Kruistabel!$C$15,IF($D146="Ja",Kruistabel!$C$13,0)+IF(O$6="Ja",Kruistabel!$C$14,0)),"")</f>
        <v>#N/A</v>
      </c>
      <c r="P146" s="326" t="e">
        <f>IF(Plananalyse!P146=1,VLOOKUP(P$5,Kruistabel!$B$6:$F$9,MATCH($C146,Kruistabel!$C$5:$F$5,0)+1,FALSE)+MIN(Kruistabel!$C$15,IF($D146="Ja",Kruistabel!$C$13,0)+IF(P$6="Ja",Kruistabel!$C$14,0)),"")</f>
        <v>#N/A</v>
      </c>
      <c r="Q146" s="326" t="e">
        <f>IF(Plananalyse!Q146=1,VLOOKUP(Q$5,Kruistabel!$B$6:$F$9,MATCH($C146,Kruistabel!$C$5:$F$5,0)+1,FALSE)+MIN(Kruistabel!$C$15,IF($D146="Ja",Kruistabel!$C$13,0)+IF(Q$6="Ja",Kruistabel!$C$14,0)),"")</f>
        <v>#N/A</v>
      </c>
      <c r="R146" s="326" t="e">
        <f>IF(Plananalyse!R146=1,VLOOKUP(R$5,Kruistabel!$B$6:$F$9,MATCH($C146,Kruistabel!$C$5:$F$5,0)+1,FALSE)+MIN(Kruistabel!$C$15,IF($D146="Ja",Kruistabel!$C$13,0)+IF(R$6="Ja",Kruistabel!$C$14,0)),"")</f>
        <v>#N/A</v>
      </c>
      <c r="S146" s="326" t="e">
        <f>IF(Plananalyse!S146=1,VLOOKUP(S$5,Kruistabel!$B$6:$F$9,MATCH($C146,Kruistabel!$C$5:$F$5,0)+1,FALSE)+MIN(Kruistabel!$C$15,IF($D146="Ja",Kruistabel!$C$13,0)+IF(S$6="Ja",Kruistabel!$C$14,0)),"")</f>
        <v>#N/A</v>
      </c>
      <c r="T146" s="326" t="e">
        <f>IF(Plananalyse!T146=1,VLOOKUP(T$5,Kruistabel!$B$6:$F$9,MATCH($C146,Kruistabel!$C$5:$F$5,0)+1,FALSE)+MIN(Kruistabel!$C$15,IF($D146="Ja",Kruistabel!$C$13,0)+IF(T$6="Ja",Kruistabel!$C$14,0)),"")</f>
        <v>#N/A</v>
      </c>
      <c r="U146" s="326" t="e">
        <f>IF(Plananalyse!U146=1,VLOOKUP(U$5,Kruistabel!$B$6:$F$9,MATCH($C146,Kruistabel!$C$5:$F$5,0)+1,FALSE)+MIN(Kruistabel!$C$15,IF($D146="Ja",Kruistabel!$C$13,0)+IF(U$6="Ja",Kruistabel!$C$14,0)),"")</f>
        <v>#N/A</v>
      </c>
      <c r="V146" s="326" t="e">
        <f>IF(Plananalyse!V146=1,VLOOKUP(V$5,Kruistabel!$B$6:$F$9,MATCH($C146,Kruistabel!$C$5:$F$5,0)+1,FALSE)+MIN(Kruistabel!$C$15,IF($D146="Ja",Kruistabel!$C$13,0)+IF(V$6="Ja",Kruistabel!$C$14,0)),"")</f>
        <v>#N/A</v>
      </c>
      <c r="W146" s="326" t="e">
        <f>IF(Plananalyse!W146=1,VLOOKUP(W$5,Kruistabel!$B$6:$F$9,MATCH($C146,Kruistabel!$C$5:$F$5,0)+1,FALSE)+MIN(Kruistabel!$C$15,IF($D146="Ja",Kruistabel!$C$13,0)+IF(W$6="Ja",Kruistabel!$C$14,0)),"")</f>
        <v>#N/A</v>
      </c>
      <c r="X146" s="326" t="e">
        <f>IF(Plananalyse!X146=1,VLOOKUP(X$5,Kruistabel!$B$6:$F$9,MATCH($C146,Kruistabel!$C$5:$F$5,0)+1,FALSE)+MIN(Kruistabel!$C$15,IF($D146="Ja",Kruistabel!$C$13,0)+IF(X$6="Ja",Kruistabel!$C$14,0)),"")</f>
        <v>#N/A</v>
      </c>
      <c r="Y146" s="326" t="e">
        <f>IF(Plananalyse!Y146=1,VLOOKUP(Y$5,Kruistabel!$B$6:$F$9,MATCH($C146,Kruistabel!$C$5:$F$5,0)+1,FALSE)+MIN(Kruistabel!$C$15,IF($D146="Ja",Kruistabel!$C$13,0)+IF(Y$6="Ja",Kruistabel!$C$14,0)),"")</f>
        <v>#N/A</v>
      </c>
      <c r="Z146" s="326" t="e">
        <f>IF(Plananalyse!Z146=1,VLOOKUP(Z$5,Kruistabel!$B$6:$F$9,MATCH($C146,Kruistabel!$C$5:$F$5,0)+1,FALSE)+MIN(Kruistabel!$C$15,IF($D146="Ja",Kruistabel!$C$13,0)+IF(Z$6="Ja",Kruistabel!$C$14,0)),"")</f>
        <v>#N/A</v>
      </c>
      <c r="AA146" s="326" t="e">
        <f>IF(Plananalyse!AA146=1,VLOOKUP(AA$5,Kruistabel!$B$6:$F$9,MATCH($C146,Kruistabel!$C$5:$F$5,0)+1,FALSE)+MIN(Kruistabel!$C$15,IF($D146="Ja",Kruistabel!$C$13,0)+IF(AA$6="Ja",Kruistabel!$C$14,0)),"")</f>
        <v>#N/A</v>
      </c>
      <c r="AB146" s="326" t="e">
        <f>IF(Plananalyse!AB146=1,VLOOKUP(AB$5,Kruistabel!$B$6:$F$9,MATCH($C146,Kruistabel!$C$5:$F$5,0)+1,FALSE)+MIN(Kruistabel!$C$15,IF($D146="Ja",Kruistabel!$C$13,0)+IF(AB$6="Ja",Kruistabel!$C$14,0)),"")</f>
        <v>#N/A</v>
      </c>
      <c r="AC146" s="326" t="e">
        <f>IF(Plananalyse!AC146=1,VLOOKUP(AC$5,Kruistabel!$B$6:$F$9,MATCH($C146,Kruistabel!$C$5:$F$5,0)+1,FALSE)+MIN(Kruistabel!$C$15,IF($D146="Ja",Kruistabel!$C$13,0)+IF(AC$6="Ja",Kruistabel!$C$14,0)),"")</f>
        <v>#N/A</v>
      </c>
      <c r="AD146" s="326" t="e">
        <f>IF(Plananalyse!AD146=1,VLOOKUP(AD$5,Kruistabel!$B$6:$F$9,MATCH($C146,Kruistabel!$C$5:$F$5,0)+1,FALSE)+MIN(Kruistabel!$C$15,IF($D146="Ja",Kruistabel!$C$13,0)+IF(AD$6="Ja",Kruistabel!$C$14,0)),"")</f>
        <v>#N/A</v>
      </c>
      <c r="AE146" s="326" t="e">
        <f>IF(Plananalyse!AE146=1,VLOOKUP(AE$5,Kruistabel!$B$6:$F$9,MATCH($C146,Kruistabel!$C$5:$F$5,0)+1,FALSE)+MIN(Kruistabel!$C$15,IF($D146="Ja",Kruistabel!$C$13,0)+IF(AE$6="Ja",Kruistabel!$C$14,0)),"")</f>
        <v>#N/A</v>
      </c>
      <c r="AF146" s="326" t="e">
        <f>IF(Plananalyse!AF146=1,VLOOKUP(AF$5,Kruistabel!$B$6:$F$9,MATCH($C146,Kruistabel!$C$5:$F$5,0)+1,FALSE)+MIN(Kruistabel!$C$15,IF($D146="Ja",Kruistabel!$C$13,0)+IF(AF$6="Ja",Kruistabel!$C$14,0)),"")</f>
        <v>#N/A</v>
      </c>
      <c r="AG146" s="326" t="e">
        <f>IF(Plananalyse!AG146=1,VLOOKUP(AG$5,Kruistabel!$B$6:$F$9,MATCH($C146,Kruistabel!$C$5:$F$5,0)+1,FALSE)+MIN(Kruistabel!$C$15,IF($D146="Ja",Kruistabel!$C$13,0)+IF(AG$6="Ja",Kruistabel!$C$14,0)),"")</f>
        <v>#N/A</v>
      </c>
      <c r="AH146" s="326" t="e">
        <f>IF(Plananalyse!AH146=1,VLOOKUP(AH$5,Kruistabel!$B$6:$F$9,MATCH($C146,Kruistabel!$C$5:$F$5,0)+1,FALSE)+MIN(Kruistabel!$C$15,IF($D146="Ja",Kruistabel!$C$13,0)+IF(AH$6="Ja",Kruistabel!$C$14,0)),"")</f>
        <v>#N/A</v>
      </c>
      <c r="AI146" s="326" t="e">
        <f>IF(Plananalyse!AI146=1,VLOOKUP(AI$5,Kruistabel!$B$6:$F$9,MATCH($C146,Kruistabel!$C$5:$F$5,0)+1,FALSE)+MIN(Kruistabel!$C$15,IF($D146="Ja",Kruistabel!$C$13,0)+IF(AI$6="Ja",Kruistabel!$C$14,0)),"")</f>
        <v>#N/A</v>
      </c>
      <c r="AJ146" s="326" t="e">
        <f>IF(Plananalyse!AJ146=1,VLOOKUP(AJ$5,Kruistabel!$B$6:$F$9,MATCH($C146,Kruistabel!$C$5:$F$5,0)+1,FALSE)+MIN(Kruistabel!$C$15,IF($D146="Ja",Kruistabel!$C$13,0)+IF(AJ$6="Ja",Kruistabel!$C$14,0)),"")</f>
        <v>#N/A</v>
      </c>
      <c r="AK146" s="326" t="e">
        <f>IF(Plananalyse!AK146=1,VLOOKUP(AK$5,Kruistabel!$B$6:$F$9,MATCH($C146,Kruistabel!$C$5:$F$5,0)+1,FALSE)+MIN(Kruistabel!$C$15,IF($D146="Ja",Kruistabel!$C$13,0)+IF(AK$6="Ja",Kruistabel!$C$14,0)),"")</f>
        <v>#N/A</v>
      </c>
      <c r="AL146" s="326" t="e">
        <f>IF(Plananalyse!AL146=1,VLOOKUP(AL$5,Kruistabel!$B$6:$F$9,MATCH($C146,Kruistabel!$C$5:$F$5,0)+1,FALSE)+MIN(Kruistabel!$C$15,IF($D146="Ja",Kruistabel!$C$13,0)+IF(AL$6="Ja",Kruistabel!$C$14,0)),"")</f>
        <v>#N/A</v>
      </c>
      <c r="AM146" s="326" t="e">
        <f>IF(Plananalyse!AM146=1,VLOOKUP(AM$5,Kruistabel!$B$6:$F$9,MATCH($C146,Kruistabel!$C$5:$F$5,0)+1,FALSE)+MIN(Kruistabel!$C$15,IF($D146="Ja",Kruistabel!$C$13,0)+IF(AM$6="Ja",Kruistabel!$C$14,0)),"")</f>
        <v>#N/A</v>
      </c>
      <c r="AN146" s="327"/>
      <c r="AO146" s="326" t="e">
        <f>IF(Plananalyse!AO146=1,VLOOKUP(AO$5,Kruistabel!$B$6:$F$9,MATCH($C146,Kruistabel!$C$5:$F$5,0)+1,FALSE)+MIN(Kruistabel!$C$15,IF($D146="Ja",Kruistabel!$C$13,0)+IF(AO$6="Ja",Kruistabel!$C$14,0)),"")</f>
        <v>#N/A</v>
      </c>
      <c r="AP146" s="326" t="e">
        <f>IF(Plananalyse!AP146=1,VLOOKUP(AP$5,Kruistabel!$B$6:$F$9,MATCH($C146,Kruistabel!$C$5:$F$5,0)+1,FALSE)+MIN(Kruistabel!$C$15,IF($D146="Ja",Kruistabel!$C$13,0)+IF(AP$6="Ja",Kruistabel!$C$14,0)),"")</f>
        <v>#N/A</v>
      </c>
      <c r="AQ146" s="326" t="e">
        <f>IF(Plananalyse!AQ146=1,VLOOKUP(AQ$5,Kruistabel!$B$6:$F$9,MATCH($C146,Kruistabel!$C$5:$F$5,0)+1,FALSE)+MIN(Kruistabel!$C$15,IF($D146="Ja",Kruistabel!$C$13,0)+IF(AQ$6="Ja",Kruistabel!$C$14,0)),"")</f>
        <v>#N/A</v>
      </c>
      <c r="AR146" s="326" t="e">
        <f>IF(Plananalyse!AR146=1,VLOOKUP(AR$5,Kruistabel!$B$6:$F$9,MATCH($C146,Kruistabel!$C$5:$F$5,0)+1,FALSE)+MIN(Kruistabel!$C$15,IF($D146="Ja",Kruistabel!$C$13,0)+IF(AR$6="Ja",Kruistabel!$C$14,0)),"")</f>
        <v>#N/A</v>
      </c>
      <c r="AS146" s="326" t="e">
        <f>IF(Plananalyse!AS146=1,VLOOKUP(AS$5,Kruistabel!$B$6:$F$9,MATCH($C146,Kruistabel!$C$5:$F$5,0)+1,FALSE)+MIN(Kruistabel!$C$15,IF($D146="Ja",Kruistabel!$C$13,0)+IF(AS$6="Ja",Kruistabel!$C$14,0)),"")</f>
        <v>#N/A</v>
      </c>
      <c r="AT146" s="326" t="e">
        <f>IF(Plananalyse!AT146=1,VLOOKUP(AT$5,Kruistabel!$B$6:$F$9,MATCH($C146,Kruistabel!$C$5:$F$5,0)+1,FALSE)+MIN(Kruistabel!$C$15,IF($D146="Ja",Kruistabel!$C$13,0)+IF(AT$6="Ja",Kruistabel!$C$14,0)),"")</f>
        <v>#N/A</v>
      </c>
      <c r="AU146" s="326" t="e">
        <f>IF(Plananalyse!AU146=1,VLOOKUP(AU$5,Kruistabel!$B$6:$F$9,MATCH($C146,Kruistabel!$C$5:$F$5,0)+1,FALSE)+MIN(Kruistabel!$C$15,IF($D146="Ja",Kruistabel!$C$13,0)+IF(AU$6="Ja",Kruistabel!$C$14,0)),"")</f>
        <v>#N/A</v>
      </c>
      <c r="AV146" s="326" t="e">
        <f>IF(Plananalyse!AV146=1,VLOOKUP(AV$5,Kruistabel!$B$6:$F$9,MATCH($C146,Kruistabel!$C$5:$F$5,0)+1,FALSE)+MIN(Kruistabel!$C$15,IF($D146="Ja",Kruistabel!$C$13,0)+IF(AV$6="Ja",Kruistabel!$C$14,0)),"")</f>
        <v>#N/A</v>
      </c>
      <c r="AW146" s="326" t="e">
        <f>IF(Plananalyse!AW146=1,VLOOKUP(AW$5,Kruistabel!$B$6:$F$9,MATCH($C146,Kruistabel!$C$5:$F$5,0)+1,FALSE)+MIN(Kruistabel!$C$15,IF($D146="Ja",Kruistabel!$C$13,0)+IF(AW$6="Ja",Kruistabel!$C$14,0)),"")</f>
        <v>#N/A</v>
      </c>
      <c r="AX146" s="326" t="e">
        <f>IF(Plananalyse!AX146=1,VLOOKUP(AX$5,Kruistabel!$B$6:$F$9,MATCH($C146,Kruistabel!$C$5:$F$5,0)+1,FALSE)+MIN(Kruistabel!$C$15,IF($D146="Ja",Kruistabel!$C$13,0)+IF(AX$6="Ja",Kruistabel!$C$14,0)),"")</f>
        <v>#N/A</v>
      </c>
      <c r="AY146" s="327"/>
      <c r="AZ146" s="326" t="e">
        <f>IF(Plananalyse!AZ146=1,VLOOKUP(AZ$5,Kruistabel!$B$6:$F$9,MATCH($C146,Kruistabel!$C$5:$F$5,0)+1,FALSE)+MIN(Kruistabel!$C$15,IF($D146="Ja",Kruistabel!$C$13,0)+IF(AZ$6="Ja",Kruistabel!$C$14,0)),"")</f>
        <v>#N/A</v>
      </c>
      <c r="BA146" s="326" t="e">
        <f>IF(Plananalyse!BA146=1,VLOOKUP(BA$5,Kruistabel!$B$6:$F$9,MATCH($C146,Kruistabel!$C$5:$F$5,0)+1,FALSE)+MIN(Kruistabel!$C$15,IF($D146="Ja",Kruistabel!$C$13,0)+IF(BA$6="Ja",Kruistabel!$C$14,0)),"")</f>
        <v>#N/A</v>
      </c>
      <c r="BB146" s="326" t="e">
        <f>IF(Plananalyse!BB146=1,VLOOKUP(BB$5,Kruistabel!$B$6:$F$9,MATCH($C146,Kruistabel!$C$5:$F$5,0)+1,FALSE)+MIN(Kruistabel!$C$15,IF($D146="Ja",Kruistabel!$C$13,0)+IF(BB$6="Ja",Kruistabel!$C$14,0)),"")</f>
        <v>#N/A</v>
      </c>
      <c r="BC146" s="326" t="e">
        <f>IF(Plananalyse!BC146=1,VLOOKUP(BC$5,Kruistabel!$B$6:$F$9,MATCH($C146,Kruistabel!$C$5:$F$5,0)+1,FALSE)+MIN(Kruistabel!$C$15,IF($D146="Ja",Kruistabel!$C$13,0)+IF(BC$6="Ja",Kruistabel!$C$14,0)),"")</f>
        <v>#N/A</v>
      </c>
      <c r="BD146" s="326" t="e">
        <f>IF(Plananalyse!BD146=1,VLOOKUP(BD$5,Kruistabel!$B$6:$F$9,MATCH($C146,Kruistabel!$C$5:$F$5,0)+1,FALSE)+MIN(Kruistabel!$C$15,IF($D146="Ja",Kruistabel!$C$13,0)+IF(BD$6="Ja",Kruistabel!$C$14,0)),"")</f>
        <v>#N/A</v>
      </c>
      <c r="BE146" s="326" t="e">
        <f>IF(Plananalyse!BE146=1,VLOOKUP(BE$5,Kruistabel!$B$6:$F$9,MATCH($C146,Kruistabel!$C$5:$F$5,0)+1,FALSE)+MIN(Kruistabel!$C$15,IF($D146="Ja",Kruistabel!$C$13,0)+IF(BE$6="Ja",Kruistabel!$C$14,0)),"")</f>
        <v>#N/A</v>
      </c>
      <c r="BF146" s="326" t="e">
        <f>IF(Plananalyse!BF146=1,VLOOKUP(BF$5,Kruistabel!$B$6:$F$9,MATCH($C146,Kruistabel!$C$5:$F$5,0)+1,FALSE)+MIN(Kruistabel!$C$15,IF($D146="Ja",Kruistabel!$C$13,0)+IF(BF$6="Ja",Kruistabel!$C$14,0)),"")</f>
        <v>#N/A</v>
      </c>
      <c r="BG146" s="326" t="e">
        <f>IF(Plananalyse!BG146=1,VLOOKUP(BG$5,Kruistabel!$B$6:$F$9,MATCH($C146,Kruistabel!$C$5:$F$5,0)+1,FALSE)+MIN(Kruistabel!$C$15,IF($D146="Ja",Kruistabel!$C$13,0)+IF(BG$6="Ja",Kruistabel!$C$14,0)),"")</f>
        <v>#N/A</v>
      </c>
      <c r="BH146" s="326" t="e">
        <f>IF(Plananalyse!BH146=1,VLOOKUP(BH$5,Kruistabel!$B$6:$F$9,MATCH($C146,Kruistabel!$C$5:$F$5,0)+1,FALSE)+MIN(Kruistabel!$C$15,IF($D146="Ja",Kruistabel!$C$13,0)+IF(BH$6="Ja",Kruistabel!$C$14,0)),"")</f>
        <v>#N/A</v>
      </c>
      <c r="BI146" s="327"/>
      <c r="BJ146" s="326" t="e">
        <f>IF(Plananalyse!BJ146=1,VLOOKUP(BJ$5,Kruistabel!$B$6:$F$9,MATCH($C146,Kruistabel!$C$5:$F$5,0)+1,FALSE)+MIN(Kruistabel!$C$15,IF($D146="Ja",Kruistabel!$C$13,0)+IF(BJ$6="Ja",Kruistabel!$C$14,0)),"")</f>
        <v>#N/A</v>
      </c>
      <c r="BK146" s="326" t="e">
        <f>IF(Plananalyse!BK146=1,VLOOKUP(BK$5,Kruistabel!$B$6:$F$9,MATCH($C146,Kruistabel!$C$5:$F$5,0)+1,FALSE)+MIN(Kruistabel!$C$15,IF($D146="Ja",Kruistabel!$C$13,0)+IF(BK$6="Ja",Kruistabel!$C$14,0)),"")</f>
        <v>#N/A</v>
      </c>
      <c r="BL146" s="326" t="e">
        <f>IF(Plananalyse!BL146=1,VLOOKUP(BL$5,Kruistabel!$B$6:$F$9,MATCH($C146,Kruistabel!$C$5:$F$5,0)+1,FALSE)+MIN(Kruistabel!$C$15,IF($D146="Ja",Kruistabel!$C$13,0)+IF(BL$6="Ja",Kruistabel!$C$14,0)),"")</f>
        <v>#N/A</v>
      </c>
      <c r="BM146" s="326" t="e">
        <f>IF(Plananalyse!BM146=1,VLOOKUP(BM$5,Kruistabel!$B$6:$F$9,MATCH($C146,Kruistabel!$C$5:$F$5,0)+1,FALSE)+MIN(Kruistabel!$C$15,IF($D146="Ja",Kruistabel!$C$13,0)+IF(BM$6="Ja",Kruistabel!$C$14,0)),"")</f>
        <v>#N/A</v>
      </c>
      <c r="BN146" s="326" t="e">
        <f>IF(Plananalyse!BN146=1,VLOOKUP(BN$5,Kruistabel!$B$6:$F$9,MATCH($C146,Kruistabel!$C$5:$F$5,0)+1,FALSE)+MIN(Kruistabel!$C$15,IF($D146="Ja",Kruistabel!$C$13,0)+IF(BN$6="Ja",Kruistabel!$C$14,0)),"")</f>
        <v>#N/A</v>
      </c>
      <c r="BO146" s="326" t="e">
        <f>IF(Plananalyse!BO146=1,VLOOKUP(BO$5,Kruistabel!$B$6:$F$9,MATCH($C146,Kruistabel!$C$5:$F$5,0)+1,FALSE)+MIN(Kruistabel!$C$15,IF($D146="Ja",Kruistabel!$C$13,0)+IF(BO$6="Ja",Kruistabel!$C$14,0)),"")</f>
        <v>#N/A</v>
      </c>
      <c r="BP146" s="326" t="e">
        <f>IF(Plananalyse!BP146=1,VLOOKUP(BP$5,Kruistabel!$B$6:$F$9,MATCH($C146,Kruistabel!$C$5:$F$5,0)+1,FALSE)+MIN(Kruistabel!$C$15,IF($D146="Ja",Kruistabel!$C$13,0)+IF(BP$6="Ja",Kruistabel!$C$14,0)),"")</f>
        <v>#N/A</v>
      </c>
      <c r="BQ146" s="326" t="e">
        <f>IF(Plananalyse!BQ146=1,VLOOKUP(BQ$5,Kruistabel!$B$6:$F$9,MATCH($C146,Kruistabel!$C$5:$F$5,0)+1,FALSE)+MIN(Kruistabel!$C$15,IF($D146="Ja",Kruistabel!$C$13,0)+IF(BQ$6="Ja",Kruistabel!$C$14,0)),"")</f>
        <v>#N/A</v>
      </c>
      <c r="BR146" s="326" t="e">
        <f>IF(Plananalyse!BR146=1,VLOOKUP(BR$5,Kruistabel!$B$6:$F$9,MATCH($C146,Kruistabel!$C$5:$F$5,0)+1,FALSE)+MIN(Kruistabel!$C$15,IF($D146="Ja",Kruistabel!$C$13,0)+IF(BR$6="Ja",Kruistabel!$C$14,0)),"")</f>
        <v>#REF!</v>
      </c>
      <c r="BS146" s="326" t="e">
        <f>IF(Plananalyse!BS146=1,VLOOKUP(BS$5,Kruistabel!$B$6:$F$9,MATCH($C146,Kruistabel!$C$5:$F$5,0)+1,FALSE)+MIN(Kruistabel!$C$15,IF($D146="Ja",Kruistabel!$C$13,0)+IF(BS$6="Ja",Kruistabel!$C$14,0)),"")</f>
        <v>#REF!</v>
      </c>
      <c r="BT146" s="65"/>
      <c r="BU146" s="231" t="e">
        <f>IF(Plananalyse!BU146=1,VLOOKUP(BU$5,Kruistabel!$B$6:$F$9,MATCH($C146,Kruistabel!$C$5:$F$5,0)+1,FALSE)+MIN(Kruistabel!$C$15,IF($D146="Ja",Kruistabel!$C$13,0)+IF(BU$6="Ja",Kruistabel!$C$14,0)),"")</f>
        <v>#N/A</v>
      </c>
      <c r="BV146" s="326" t="e">
        <f>IF(Plananalyse!BV146=1,VLOOKUP(BV$5,Kruistabel!$B$6:$F$9,MATCH($C146,Kruistabel!$C$5:$F$5,0)+1,FALSE)+MIN(Kruistabel!$C$15,IF($D146="Ja",Kruistabel!$C$13,0)+IF(BV$6="Ja",Kruistabel!$C$14,0)),"")</f>
        <v>#N/A</v>
      </c>
      <c r="BW146" s="326" t="e">
        <f>IF(Plananalyse!BW146=1,VLOOKUP(BW$5,Kruistabel!$B$6:$F$9,MATCH($C146,Kruistabel!$C$5:$F$5,0)+1,FALSE)+MIN(Kruistabel!$C$15,IF($D146="Ja",Kruistabel!$C$13,0)+IF(BW$6="Ja",Kruistabel!$C$14,0)),"")</f>
        <v>#N/A</v>
      </c>
      <c r="BX146" s="326" t="e">
        <f>IF(Plananalyse!BX146=1,VLOOKUP(BX$5,Kruistabel!$B$6:$F$9,MATCH($C146,Kruistabel!$C$5:$F$5,0)+1,FALSE)+MIN(Kruistabel!$C$15,IF($D146="Ja",Kruistabel!$C$13,0)+IF(BX$6="Ja",Kruistabel!$C$14,0)),"")</f>
        <v>#N/A</v>
      </c>
      <c r="BY146" s="327"/>
      <c r="BZ146" s="326" t="e">
        <f>IF(Plananalyse!BZ146=1,VLOOKUP(BZ$5,Kruistabel!$B$6:$F$9,MATCH($C146,Kruistabel!$C$5:$F$5,0)+1,FALSE)+MIN(Kruistabel!$C$15,IF($D146="Ja",Kruistabel!$C$13,0)+IF(BZ$6="Ja",Kruistabel!$C$14,0)),"")</f>
        <v>#N/A</v>
      </c>
      <c r="CA146" s="326" t="e">
        <f>IF(Plananalyse!CA146=1,VLOOKUP(CA$5,Kruistabel!$B$6:$F$9,MATCH($C146,Kruistabel!$C$5:$F$5,0)+1,FALSE)+MIN(Kruistabel!$C$15,IF($D146="Ja",Kruistabel!$C$13,0)+IF(CA$6="Ja",Kruistabel!$C$14,0)),"")</f>
        <v>#N/A</v>
      </c>
      <c r="CB146" s="326" t="e">
        <f>IF(Plananalyse!CB146=1,VLOOKUP(CB$5,Kruistabel!$B$6:$F$9,MATCH($C146,Kruistabel!$C$5:$F$5,0)+1,FALSE)+MIN(Kruistabel!$C$15,IF($D146="Ja",Kruistabel!$C$13,0)+IF(CB$6="Ja",Kruistabel!$C$14,0)),"")</f>
        <v>#N/A</v>
      </c>
      <c r="CC146" s="326" t="e">
        <f>IF(Plananalyse!CC146=1,VLOOKUP(CC$5,Kruistabel!$B$6:$F$9,MATCH($C146,Kruistabel!$C$5:$F$5,0)+1,FALSE)+MIN(Kruistabel!$C$15,IF($D146="Ja",Kruistabel!$C$13,0)+IF(CC$6="Ja",Kruistabel!$C$14,0)),"")</f>
        <v>#N/A</v>
      </c>
      <c r="CD146" s="326" t="e">
        <f>IF(Plananalyse!CD146=1,VLOOKUP(CD$5,Kruistabel!$B$6:$F$9,MATCH($C146,Kruistabel!$C$5:$F$5,0)+1,FALSE)+MIN(Kruistabel!$C$15,IF($D146="Ja",Kruistabel!$C$13,0)+IF(CD$6="Ja",Kruistabel!$C$14,0)),"")</f>
        <v>#N/A</v>
      </c>
      <c r="CE146" s="326" t="e">
        <f>IF(Plananalyse!CE146=1,VLOOKUP(CE$5,Kruistabel!$B$6:$F$9,MATCH($C146,Kruistabel!$C$5:$F$5,0)+1,FALSE)+MIN(Kruistabel!$C$15,IF($D146="Ja",Kruistabel!$C$13,0)+IF(CE$6="Ja",Kruistabel!$C$14,0)),"")</f>
        <v>#N/A</v>
      </c>
      <c r="CF146" s="326" t="e">
        <f>IF(Plananalyse!CF146=1,VLOOKUP(CF$5,Kruistabel!$B$6:$F$9,MATCH($C146,Kruistabel!$C$5:$F$5,0)+1,FALSE)+MIN(Kruistabel!$C$15,IF($D146="Ja",Kruistabel!$C$13,0)+IF(CF$6="Ja",Kruistabel!$C$14,0)),"")</f>
        <v>#N/A</v>
      </c>
      <c r="CG146" s="326" t="e">
        <f>IF(Plananalyse!CG146=1,VLOOKUP(CG$5,Kruistabel!$B$6:$F$9,MATCH($C146,Kruistabel!$C$5:$F$5,0)+1,FALSE)+MIN(Kruistabel!$C$15,IF($D146="Ja",Kruistabel!$C$13,0)+IF(CG$6="Ja",Kruistabel!$C$14,0)),"")</f>
        <v>#REF!</v>
      </c>
      <c r="CH146" s="326" t="e">
        <f>IF(Plananalyse!CH146=1,VLOOKUP(CH$5,Kruistabel!$B$6:$F$9,MATCH($C146,Kruistabel!$C$5:$F$5,0)+1,FALSE)+MIN(Kruistabel!$C$15,IF($D146="Ja",Kruistabel!$C$13,0)+IF(CH$6="Ja",Kruistabel!$C$14,0)),"")</f>
        <v>#REF!</v>
      </c>
      <c r="CI146" s="65"/>
      <c r="CJ146" s="326" t="e">
        <f>IF(Plananalyse!CJ146=1,VLOOKUP(CJ$5,Kruistabel!$B$6:$F$9,MATCH($C146,Kruistabel!$C$5:$F$5,0)+1,FALSE)+MIN(Kruistabel!$C$15,IF($D146="Ja",Kruistabel!$C$13,0)+IF(CJ$6="Ja",Kruistabel!$C$14,0)),"")</f>
        <v>#N/A</v>
      </c>
      <c r="CK146" s="326" t="e">
        <f>IF(Plananalyse!CK146=1,VLOOKUP(CK$5,Kruistabel!$B$6:$F$9,MATCH($C146,Kruistabel!$C$5:$F$5,0)+1,FALSE)+MIN(Kruistabel!$C$15,IF($D146="Ja",Kruistabel!$C$13,0)+IF(CK$6="Ja",Kruistabel!$C$14,0)),"")</f>
        <v>#N/A</v>
      </c>
      <c r="CL146" s="326" t="e">
        <f>IF(Plananalyse!CL146=1,VLOOKUP(CL$5,Kruistabel!$B$6:$F$9,MATCH($C146,Kruistabel!$C$5:$F$5,0)+1,FALSE)+MIN(Kruistabel!$C$15,IF($D146="Ja",Kruistabel!$C$13,0)+IF(CL$6="Ja",Kruistabel!$C$14,0)),"")</f>
        <v>#N/A</v>
      </c>
      <c r="CM146" s="326" t="e">
        <f>IF(Plananalyse!CM146=1,VLOOKUP(CM$5,Kruistabel!$B$6:$F$9,MATCH($C146,Kruistabel!$C$5:$F$5,0)+1,FALSE)+MIN(Kruistabel!$C$15,IF($D146="Ja",Kruistabel!$C$13,0)+IF(CM$6="Ja",Kruistabel!$C$14,0)),"")</f>
        <v>#N/A</v>
      </c>
      <c r="CN146" s="326" t="e">
        <f>IF(Plananalyse!CN146=1,VLOOKUP(CN$5,Kruistabel!$B$6:$F$9,MATCH($C146,Kruistabel!$C$5:$F$5,0)+1,FALSE)+MIN(Kruistabel!$C$15,IF($D146="Ja",Kruistabel!$C$13,0)+IF(CN$6="Ja",Kruistabel!$C$14,0)),"")</f>
        <v>#N/A</v>
      </c>
      <c r="CO146" s="326" t="e">
        <f>IF(Plananalyse!CO146=1,VLOOKUP(CO$5,Kruistabel!$B$6:$F$9,MATCH($C146,Kruistabel!$C$5:$F$5,0)+1,FALSE)+MIN(Kruistabel!$C$15,IF($D146="Ja",Kruistabel!$C$13,0)+IF(CO$6="Ja",Kruistabel!$C$14,0)),"")</f>
        <v>#N/A</v>
      </c>
      <c r="CP146" s="326" t="e">
        <f>IF(Plananalyse!CP146=1,VLOOKUP(CP$5,Kruistabel!$B$6:$F$9,MATCH($C146,Kruistabel!$C$5:$F$5,0)+1,FALSE)+MIN(Kruistabel!$C$15,IF($D146="Ja",Kruistabel!$C$13,0)+IF(CP$6="Ja",Kruistabel!$C$14,0)),"")</f>
        <v>#N/A</v>
      </c>
      <c r="CQ146" s="326" t="e">
        <f>IF(Plananalyse!CQ146=1,VLOOKUP(CQ$5,Kruistabel!$B$6:$F$9,MATCH($C146,Kruistabel!$C$5:$F$5,0)+1,FALSE)+MIN(Kruistabel!$C$15,IF($D146="Ja",Kruistabel!$C$13,0)+IF(CQ$6="Ja",Kruistabel!$C$14,0)),"")</f>
        <v>#N/A</v>
      </c>
      <c r="CR146" s="326" t="e">
        <f>IF(Plananalyse!CR146=1,VLOOKUP(CR$5,Kruistabel!$B$6:$F$9,MATCH($C146,Kruistabel!$C$5:$F$5,0)+1,FALSE)+MIN(Kruistabel!$C$15,IF($D146="Ja",Kruistabel!$C$13,0)+IF(CR$6="Ja",Kruistabel!$C$14,0)),"")</f>
        <v>#N/A</v>
      </c>
      <c r="CS146" s="326" t="e">
        <f>IF(Plananalyse!CS146=1,VLOOKUP(CS$5,Kruistabel!$B$6:$F$9,MATCH($C146,Kruistabel!$C$5:$F$5,0)+1,FALSE)+MIN(Kruistabel!$C$15,IF($D146="Ja",Kruistabel!$C$13,0)+IF(CS$6="Ja",Kruistabel!$C$14,0)),"")</f>
        <v>#N/A</v>
      </c>
      <c r="CT146" s="326" t="e">
        <f>IF(Plananalyse!CT146=1,VLOOKUP(CT$5,Kruistabel!$B$6:$F$9,MATCH($C146,Kruistabel!$C$5:$F$5,0)+1,FALSE)+MIN(Kruistabel!$C$15,IF($D146="Ja",Kruistabel!$C$13,0)+IF(CT$6="Ja",Kruistabel!$C$14,0)),"")</f>
        <v>#N/A</v>
      </c>
      <c r="CU146" s="326" t="e">
        <f>IF(Plananalyse!CU146=1,VLOOKUP(CU$5,Kruistabel!$B$6:$F$9,MATCH($C146,Kruistabel!$C$5:$F$5,0)+1,FALSE)+MIN(Kruistabel!$C$15,IF($D146="Ja",Kruistabel!$C$13,0)+IF(CU$6="Ja",Kruistabel!$C$14,0)),"")</f>
        <v>#N/A</v>
      </c>
      <c r="CV146" s="326" t="e">
        <f>IF(Plananalyse!CV146=1,VLOOKUP(CV$5,Kruistabel!$B$6:$F$9,MATCH($C146,Kruistabel!$C$5:$F$5,0)+1,FALSE)+MIN(Kruistabel!$C$15,IF($D146="Ja",Kruistabel!$C$13,0)+IF(CV$6="Ja",Kruistabel!$C$14,0)),"")</f>
        <v>#N/A</v>
      </c>
      <c r="CW146" s="326" t="e">
        <f>IF(Plananalyse!CW146=1,VLOOKUP(CW$5,Kruistabel!$B$6:$F$9,MATCH($C146,Kruistabel!$C$5:$F$5,0)+1,FALSE)+MIN(Kruistabel!$C$15,IF($D146="Ja",Kruistabel!$C$13,0)+IF(CW$6="Ja",Kruistabel!$C$14,0)),"")</f>
        <v>#N/A</v>
      </c>
      <c r="CX146" s="326" t="e">
        <f>IF(Plananalyse!CX146=1,VLOOKUP(CX$5,Kruistabel!$B$6:$F$9,MATCH($C146,Kruistabel!$C$5:$F$5,0)+1,FALSE)+MIN(Kruistabel!$C$15,IF($D146="Ja",Kruistabel!$C$13,0)+IF(CX$6="Ja",Kruistabel!$C$14,0)),"")</f>
        <v>#N/A</v>
      </c>
      <c r="CY146" s="326" t="e">
        <f>IF(Plananalyse!CY146=1,VLOOKUP(CY$5,Kruistabel!$B$6:$F$9,MATCH($C146,Kruistabel!$C$5:$F$5,0)+1,FALSE)+MIN(Kruistabel!$C$15,IF($D146="Ja",Kruistabel!$C$13,0)+IF(CY$6="Ja",Kruistabel!$C$14,0)),"")</f>
        <v>#N/A</v>
      </c>
      <c r="CZ146" s="326" t="e">
        <f>IF(Plananalyse!CZ146=1,VLOOKUP(CZ$5,Kruistabel!$B$6:$F$9,MATCH($C146,Kruistabel!$C$5:$F$5,0)+1,FALSE)+MIN(Kruistabel!$C$15,IF($D146="Ja",Kruistabel!$C$13,0)+IF(CZ$6="Ja",Kruistabel!$C$14,0)),"")</f>
        <v>#N/A</v>
      </c>
      <c r="DA146" s="326" t="e">
        <f>IF(Plananalyse!DA146=1,VLOOKUP(DA$5,Kruistabel!$B$6:$F$9,MATCH($C146,Kruistabel!$C$5:$F$5,0)+1,FALSE)+MIN(Kruistabel!$C$15,IF($D146="Ja",Kruistabel!$C$13,0)+IF(DA$6="Ja",Kruistabel!$C$14,0)),"")</f>
        <v>#N/A</v>
      </c>
      <c r="DB146" s="326" t="e">
        <f>IF(Plananalyse!DB146=1,VLOOKUP(DB$5,Kruistabel!$B$6:$F$9,MATCH($C146,Kruistabel!$C$5:$F$5,0)+1,FALSE)+MIN(Kruistabel!$C$15,IF($D146="Ja",Kruistabel!$C$13,0)+IF(DB$6="Ja",Kruistabel!$C$14,0)),"")</f>
        <v>#N/A</v>
      </c>
      <c r="DC146" s="326" t="e">
        <f>IF(Plananalyse!DC146=1,VLOOKUP(DC$5,Kruistabel!$B$6:$F$9,MATCH($C146,Kruistabel!$C$5:$F$5,0)+1,FALSE)+MIN(Kruistabel!$C$15,IF($D146="Ja",Kruistabel!$C$13,0)+IF(DC$6="Ja",Kruistabel!$C$14,0)),"")</f>
        <v>#N/A</v>
      </c>
      <c r="DD146" s="327"/>
      <c r="DE146" s="326" t="e">
        <f>IF(Plananalyse!DE146=1,VLOOKUP(DE$5,Kruistabel!$B$6:$F$9,MATCH($C146,Kruistabel!$C$5:$F$5,0)+1,FALSE)+MIN(Kruistabel!$C$15,IF($D146="Ja",Kruistabel!$C$13,0)+IF(DE$6="Ja",Kruistabel!$C$14,0)),"")</f>
        <v>#N/A</v>
      </c>
      <c r="DF146" s="326" t="e">
        <f>IF(Plananalyse!DF146=1,VLOOKUP(DF$5,Kruistabel!$B$6:$F$9,MATCH($C146,Kruistabel!$C$5:$F$5,0)+1,FALSE)+MIN(Kruistabel!$C$15,IF($D146="Ja",Kruistabel!$C$13,0)+IF(DF$6="Ja",Kruistabel!$C$14,0)),"")</f>
        <v>#N/A</v>
      </c>
      <c r="DG146" s="326" t="e">
        <f>IF(Plananalyse!DG146=1,VLOOKUP(DG$5,Kruistabel!$B$6:$F$9,MATCH($C146,Kruistabel!$C$5:$F$5,0)+1,FALSE)+MIN(Kruistabel!$C$15,IF($D146="Ja",Kruistabel!$C$13,0)+IF(DG$6="Ja",Kruistabel!$C$14,0)),"")</f>
        <v>#N/A</v>
      </c>
      <c r="DH146" s="326" t="e">
        <f>IF(Plananalyse!DH146=1,VLOOKUP(DH$5,Kruistabel!$B$6:$F$9,MATCH($C146,Kruistabel!$C$5:$F$5,0)+1,FALSE)+MIN(Kruistabel!$C$15,IF($D146="Ja",Kruistabel!$C$13,0)+IF(DH$6="Ja",Kruistabel!$C$14,0)),"")</f>
        <v>#N/A</v>
      </c>
      <c r="DI146" s="326" t="e">
        <f>IF(Plananalyse!DI146=1,VLOOKUP(DI$5,Kruistabel!$B$6:$F$9,MATCH($C146,Kruistabel!$C$5:$F$5,0)+1,FALSE)+MIN(Kruistabel!$C$15,IF($D146="Ja",Kruistabel!$C$13,0)+IF(DI$6="Ja",Kruistabel!$C$14,0)),"")</f>
        <v>#N/A</v>
      </c>
      <c r="DJ146" s="326" t="e">
        <f>IF(Plananalyse!DJ146=1,VLOOKUP(DJ$5,Kruistabel!$B$6:$F$9,MATCH($C146,Kruistabel!$C$5:$F$5,0)+1,FALSE)+MIN(Kruistabel!$C$15,IF($D146="Ja",Kruistabel!$C$13,0)+IF(DJ$6="Ja",Kruistabel!$C$14,0)),"")</f>
        <v>#N/A</v>
      </c>
      <c r="DK146" s="326" t="e">
        <f>IF(Plananalyse!DK146=1,VLOOKUP(DK$5,Kruistabel!$B$6:$F$9,MATCH($C146,Kruistabel!$C$5:$F$5,0)+1,FALSE)+MIN(Kruistabel!$C$15,IF($D146="Ja",Kruistabel!$C$13,0)+IF(DK$6="Ja",Kruistabel!$C$14,0)),"")</f>
        <v>#REF!</v>
      </c>
      <c r="DL146" s="326" t="e">
        <f>IF(Plananalyse!DL146=1,VLOOKUP(DL$5,Kruistabel!$B$6:$F$9,MATCH($C146,Kruistabel!$C$5:$F$5,0)+1,FALSE)+MIN(Kruistabel!$C$15,IF($D146="Ja",Kruistabel!$C$13,0)+IF(DL$6="Ja",Kruistabel!$C$14,0)),"")</f>
        <v>#REF!</v>
      </c>
      <c r="DM146" s="327"/>
      <c r="DN146" s="326" t="e">
        <f>IF(Plananalyse!DN146=1,VLOOKUP(DN$5,Kruistabel!$B$6:$F$9,MATCH($C146,Kruistabel!$C$5:$F$5,0)+1,FALSE)+MIN(Kruistabel!$C$15,IF($D146="Ja",Kruistabel!$C$13,0)+IF(DN$6="Ja",Kruistabel!$C$14,0)),"")</f>
        <v>#N/A</v>
      </c>
      <c r="DO146" s="326" t="e">
        <f>IF(Plananalyse!DO146=1,VLOOKUP(DO$5,Kruistabel!$B$6:$F$9,MATCH($C146,Kruistabel!$C$5:$F$5,0)+1,FALSE)+MIN(Kruistabel!$C$15,IF($D146="Ja",Kruistabel!$C$13,0)+IF(DO$6="Ja",Kruistabel!$C$14,0)),"")</f>
        <v>#N/A</v>
      </c>
      <c r="DP146" s="326" t="e">
        <f>IF(Plananalyse!DP146=1,VLOOKUP(DP$5,Kruistabel!$B$6:$F$9,MATCH($C146,Kruistabel!$C$5:$F$5,0)+1,FALSE)+MIN(Kruistabel!$C$15,IF($D146="Ja",Kruistabel!$C$13,0)+IF(DP$6="Ja",Kruistabel!$C$14,0)),"")</f>
        <v>#N/A</v>
      </c>
      <c r="DQ146" s="326" t="e">
        <f>IF(Plananalyse!DQ146=1,VLOOKUP(DQ$5,Kruistabel!$B$6:$F$9,MATCH($C146,Kruistabel!$C$5:$F$5,0)+1,FALSE)+MIN(Kruistabel!$C$15,IF($D146="Ja",Kruistabel!$C$13,0)+IF(DQ$6="Ja",Kruistabel!$C$14,0)),"")</f>
        <v>#N/A</v>
      </c>
      <c r="DR146" s="326" t="e">
        <f>IF(Plananalyse!DR146=1,VLOOKUP(DR$5,Kruistabel!$B$6:$F$9,MATCH($C146,Kruistabel!$C$5:$F$5,0)+1,FALSE)+MIN(Kruistabel!$C$15,IF($D146="Ja",Kruistabel!$C$13,0)+IF(DR$6="Ja",Kruistabel!$C$14,0)),"")</f>
        <v>#N/A</v>
      </c>
      <c r="DS146" s="326" t="e">
        <f>IF(Plananalyse!DS146=1,VLOOKUP(DS$5,Kruistabel!$B$6:$F$9,MATCH($C146,Kruistabel!$C$5:$F$5,0)+1,FALSE)+MIN(Kruistabel!$C$15,IF($D146="Ja",Kruistabel!$C$13,0)+IF(DS$6="Ja",Kruistabel!$C$14,0)),"")</f>
        <v>#N/A</v>
      </c>
      <c r="DT146" s="326" t="e">
        <f>IF(Plananalyse!DT146=1,VLOOKUP(DT$5,Kruistabel!$B$6:$F$9,MATCH($C146,Kruistabel!$C$5:$F$5,0)+1,FALSE)+MIN(Kruistabel!$C$15,IF($D146="Ja",Kruistabel!$C$13,0)+IF(DT$6="Ja",Kruistabel!$C$14,0)),"")</f>
        <v>#N/A</v>
      </c>
      <c r="DU146" s="326" t="e">
        <f>IF(Plananalyse!DU146=1,VLOOKUP(DU$5,Kruistabel!$B$6:$F$9,MATCH($C146,Kruistabel!$C$5:$F$5,0)+1,FALSE)+MIN(Kruistabel!$C$15,IF($D146="Ja",Kruistabel!$C$13,0)+IF(DU$6="Ja",Kruistabel!$C$14,0)),"")</f>
        <v>#N/A</v>
      </c>
      <c r="DV146" s="326" t="e">
        <f>IF(Plananalyse!DV146=1,VLOOKUP(DV$5,Kruistabel!$B$6:$F$9,MATCH($C146,Kruistabel!$C$5:$F$5,0)+1,FALSE)+MIN(Kruistabel!$C$15,IF($D146="Ja",Kruistabel!$C$13,0)+IF(DV$6="Ja",Kruistabel!$C$14,0)),"")</f>
        <v>#N/A</v>
      </c>
      <c r="DW146" s="326" t="e">
        <f>IF(Plananalyse!DW146=1,VLOOKUP(DW$5,Kruistabel!$B$6:$F$9,MATCH($C146,Kruistabel!$C$5:$F$5,0)+1,FALSE)+MIN(Kruistabel!$C$15,IF($D146="Ja",Kruistabel!$C$13,0)+IF(DW$6="Ja",Kruistabel!$C$14,0)),"")</f>
        <v>#REF!</v>
      </c>
      <c r="DX146" s="326" t="e">
        <f>IF(Plananalyse!DX146=1,VLOOKUP(DX$5,Kruistabel!$B$6:$F$9,MATCH($C146,Kruistabel!$C$5:$F$5,0)+1,FALSE)+MIN(Kruistabel!$C$15,IF($D146="Ja",Kruistabel!$C$13,0)+IF(DX$6="Ja",Kruistabel!$C$14,0)),"")</f>
        <v>#REF!</v>
      </c>
      <c r="DY146" s="327"/>
      <c r="DZ146" s="326" t="e">
        <f>IF(Plananalyse!DZ146=1,VLOOKUP(DZ$5,Kruistabel!$B$6:$F$9,MATCH($C146,Kruistabel!$C$5:$F$5,0)+1,FALSE)+MIN(Kruistabel!$C$15,IF($D146="Ja",Kruistabel!$C$13,0)+IF(DZ$6="Ja",Kruistabel!$C$14,0)),"")</f>
        <v>#N/A</v>
      </c>
      <c r="EA146" s="326" t="e">
        <f>IF(Plananalyse!EA146=1,VLOOKUP(EA$5,Kruistabel!$B$6:$F$9,MATCH($C146,Kruistabel!$C$5:$F$5,0)+1,FALSE)+MIN(Kruistabel!$C$15,IF($D146="Ja",Kruistabel!$C$13,0)+IF(EA$6="Ja",Kruistabel!$C$14,0)),"")</f>
        <v>#N/A</v>
      </c>
      <c r="EB146" s="326" t="e">
        <f>IF(Plananalyse!EB146=1,VLOOKUP(EB$5,Kruistabel!$B$6:$F$9,MATCH($C146,Kruistabel!$C$5:$F$5,0)+1,FALSE)+MIN(Kruistabel!$C$15,IF($D146="Ja",Kruistabel!$C$13,0)+IF(EB$6="Ja",Kruistabel!$C$14,0)),"")</f>
        <v>#REF!</v>
      </c>
      <c r="EC146" s="326" t="e">
        <f>IF(Plananalyse!EC146=1,VLOOKUP(EC$5,Kruistabel!$B$6:$F$9,MATCH($C146,Kruistabel!$C$5:$F$5,0)+1,FALSE)+MIN(Kruistabel!$C$15,IF($D146="Ja",Kruistabel!$C$13,0)+IF(EC$6="Ja",Kruistabel!$C$14,0)),"")</f>
        <v>#REF!</v>
      </c>
      <c r="ED146" s="327"/>
      <c r="EE146" s="326" t="e">
        <f>IF(Plananalyse!EE146=1,VLOOKUP(EE$5,Kruistabel!$B$6:$F$9,MATCH($C146,Kruistabel!$C$5:$F$5,0)+1,FALSE)+MIN(Kruistabel!$C$15,IF($D146="Ja",Kruistabel!$C$13,0)+IF(EE$6="Ja",Kruistabel!$C$14,0)),"")</f>
        <v>#N/A</v>
      </c>
      <c r="EF146" s="326" t="e">
        <f ca="1">IF(Plananalyse!EF146=1,VLOOKUP(EF$5,Kruistabel!$B$6:$F$9,MATCH($C146,Kruistabel!$C$5:$F$5,0)+1,FALSE)+MIN(Kruistabel!$C$15,IF($D146="Ja",Kruistabel!$C$13,0)+IF(EF$6="Ja",Kruistabel!$C$14,0)),"")</f>
        <v>#N/A</v>
      </c>
      <c r="EG146" s="326" t="e">
        <f ca="1">IF(Plananalyse!EG146=1,VLOOKUP(EG$5,Kruistabel!$B$6:$F$9,MATCH($C146,Kruistabel!$C$5:$F$5,0)+1,FALSE)+MIN(Kruistabel!$C$15,IF($D146="Ja",Kruistabel!$C$13,0)+IF(EG$6="Ja",Kruistabel!$C$14,0)),"")</f>
        <v>#N/A</v>
      </c>
      <c r="EH146" s="326" t="e">
        <f ca="1">IF(Plananalyse!EH146=1,VLOOKUP(EH$5,Kruistabel!$B$6:$F$9,MATCH($C146,Kruistabel!$C$5:$F$5,0)+1,FALSE)+MIN(Kruistabel!$C$15,IF($D146="Ja",Kruistabel!$C$13,0)+IF(EH$6="Ja",Kruistabel!$C$14,0)),"")</f>
        <v>#REF!</v>
      </c>
      <c r="EI146" s="326" t="e">
        <f ca="1">IF(Plananalyse!EI146=1,VLOOKUP(EI$5,Kruistabel!$B$6:$F$9,MATCH($C146,Kruistabel!$C$5:$F$5,0)+1,FALSE)+MIN(Kruistabel!$C$15,IF($D146="Ja",Kruistabel!$C$13,0)+IF(EI$6="Ja",Kruistabel!$C$14,0)),"")</f>
        <v>#REF!</v>
      </c>
      <c r="EJ146" s="331" t="str">
        <f>IF(Plananalyse!EJ146=1,VLOOKUP(EJ$5,Kruistabel!$B$6:$F$9,MATCH($C146,Kruistabel!$C$5:$F$5,0)+1,FALSE)+MIN(Kruistabel!$C$15,IF($D146="Ja",Kruistabel!$C$13,0)+IF(EJ$6="Ja",Kruistabel!$C$14,0)),"")</f>
        <v/>
      </c>
      <c r="EK146" s="164"/>
      <c r="EL146" s="164"/>
      <c r="EM146" s="164"/>
      <c r="EN146" s="164"/>
    </row>
    <row r="147" spans="1:144" hidden="1">
      <c r="B147" s="337" t="s">
        <v>244</v>
      </c>
      <c r="C147" s="160" t="str">
        <f>_xlfn.IFNA(VLOOKUP($B147,Classificatietabel!$B$6:$I$91,C$7,FALSE),"")</f>
        <v/>
      </c>
      <c r="D147" s="160" t="str">
        <f>_xlfn.IFNA(VLOOKUP($B147,Classificatietabel!$B$6:$I$91,D$7,FALSE),"")</f>
        <v/>
      </c>
      <c r="E147" s="119" t="str">
        <f>IF(AND(D147="laag",$D$3=1),0,_xlfn.IFNA(IF(VLOOKUP($B147,Classificatietabel!$B$6:$H$91,$E$5,FALSE)="Ja",1,0),""))</f>
        <v/>
      </c>
      <c r="F147" s="163"/>
      <c r="G147" s="326" t="e">
        <f>IF(Plananalyse!G147=1,VLOOKUP(G$5,Kruistabel!$B$6:$F$9,MATCH($C147,Kruistabel!$C$5:$F$5,0)+1,FALSE)+MIN(Kruistabel!$C$15,IF($D147="Ja",Kruistabel!$C$13,0)+IF(G$6="Ja",Kruistabel!$C$14,0)),"")</f>
        <v>#N/A</v>
      </c>
      <c r="H147" s="326" t="e">
        <f>IF(Plananalyse!H147=1,VLOOKUP(H$5,Kruistabel!$B$6:$F$9,MATCH($C147,Kruistabel!$C$5:$F$5,0)+1,FALSE)+MIN(Kruistabel!$C$15,IF($D147="Ja",Kruistabel!$C$13,0)+IF(H$6="Ja",Kruistabel!$C$14,0)),"")</f>
        <v>#N/A</v>
      </c>
      <c r="I147" s="326" t="e">
        <f>IF(Plananalyse!I147=1,VLOOKUP(I$5,Kruistabel!$B$6:$F$9,MATCH($C147,Kruistabel!$C$5:$F$5,0)+1,FALSE)+MIN(Kruistabel!$C$15,IF($D147="Ja",Kruistabel!$C$13,0)+IF(I$6="Ja",Kruistabel!$C$14,0)),"")</f>
        <v>#N/A</v>
      </c>
      <c r="J147" s="326" t="e">
        <f>IF(Plananalyse!J147=1,VLOOKUP(J$5,Kruistabel!$B$6:$F$9,MATCH($C147,Kruistabel!$C$5:$F$5,0)+1,FALSE)+MIN(Kruistabel!$C$15,IF($D147="Ja",Kruistabel!$C$13,0)+IF(J$6="Ja",Kruistabel!$C$14,0)),"")</f>
        <v>#N/A</v>
      </c>
      <c r="K147" s="326" t="e">
        <f>IF(Plananalyse!K147=1,VLOOKUP(K$5,Kruistabel!$B$6:$F$9,MATCH($C147,Kruistabel!$C$5:$F$5,0)+1,FALSE)+MIN(Kruistabel!$C$15,IF($D147="Ja",Kruistabel!$C$13,0)+IF(K$6="Ja",Kruistabel!$C$14,0)),"")</f>
        <v>#N/A</v>
      </c>
      <c r="L147" s="326" t="e">
        <f>IF(Plananalyse!L147=1,VLOOKUP(L$5,Kruistabel!$B$6:$F$9,MATCH($C147,Kruistabel!$C$5:$F$5,0)+1,FALSE)+MIN(Kruistabel!$C$15,IF($D147="Ja",Kruistabel!$C$13,0)+IF(L$6="Ja",Kruistabel!$C$14,0)),"")</f>
        <v>#N/A</v>
      </c>
      <c r="M147" s="326" t="e">
        <f>IF(Plananalyse!M147=1,VLOOKUP(M$5,Kruistabel!$B$6:$F$9,MATCH($C147,Kruistabel!$C$5:$F$5,0)+1,FALSE)+MIN(Kruistabel!$C$15,IF($D147="Ja",Kruistabel!$C$13,0)+IF(M$6="Ja",Kruistabel!$C$14,0)),"")</f>
        <v>#N/A</v>
      </c>
      <c r="N147" s="326" t="e">
        <f>IF(Plananalyse!N147=1,VLOOKUP(N$5,Kruistabel!$B$6:$F$9,MATCH($C147,Kruistabel!$C$5:$F$5,0)+1,FALSE)+MIN(Kruistabel!$C$15,IF($D147="Ja",Kruistabel!$C$13,0)+IF(N$6="Ja",Kruistabel!$C$14,0)),"")</f>
        <v>#N/A</v>
      </c>
      <c r="O147" s="326" t="e">
        <f>IF(Plananalyse!O147=1,VLOOKUP(O$5,Kruistabel!$B$6:$F$9,MATCH($C147,Kruistabel!$C$5:$F$5,0)+1,FALSE)+MIN(Kruistabel!$C$15,IF($D147="Ja",Kruistabel!$C$13,0)+IF(O$6="Ja",Kruistabel!$C$14,0)),"")</f>
        <v>#N/A</v>
      </c>
      <c r="P147" s="326" t="e">
        <f>IF(Plananalyse!P147=1,VLOOKUP(P$5,Kruistabel!$B$6:$F$9,MATCH($C147,Kruistabel!$C$5:$F$5,0)+1,FALSE)+MIN(Kruistabel!$C$15,IF($D147="Ja",Kruistabel!$C$13,0)+IF(P$6="Ja",Kruistabel!$C$14,0)),"")</f>
        <v>#N/A</v>
      </c>
      <c r="Q147" s="326" t="e">
        <f>IF(Plananalyse!Q147=1,VLOOKUP(Q$5,Kruistabel!$B$6:$F$9,MATCH($C147,Kruistabel!$C$5:$F$5,0)+1,FALSE)+MIN(Kruistabel!$C$15,IF($D147="Ja",Kruistabel!$C$13,0)+IF(Q$6="Ja",Kruistabel!$C$14,0)),"")</f>
        <v>#N/A</v>
      </c>
      <c r="R147" s="326" t="e">
        <f>IF(Plananalyse!R147=1,VLOOKUP(R$5,Kruistabel!$B$6:$F$9,MATCH($C147,Kruistabel!$C$5:$F$5,0)+1,FALSE)+MIN(Kruistabel!$C$15,IF($D147="Ja",Kruistabel!$C$13,0)+IF(R$6="Ja",Kruistabel!$C$14,0)),"")</f>
        <v>#N/A</v>
      </c>
      <c r="S147" s="326" t="e">
        <f>IF(Plananalyse!S147=1,VLOOKUP(S$5,Kruistabel!$B$6:$F$9,MATCH($C147,Kruistabel!$C$5:$F$5,0)+1,FALSE)+MIN(Kruistabel!$C$15,IF($D147="Ja",Kruistabel!$C$13,0)+IF(S$6="Ja",Kruistabel!$C$14,0)),"")</f>
        <v>#N/A</v>
      </c>
      <c r="T147" s="326" t="e">
        <f>IF(Plananalyse!T147=1,VLOOKUP(T$5,Kruistabel!$B$6:$F$9,MATCH($C147,Kruistabel!$C$5:$F$5,0)+1,FALSE)+MIN(Kruistabel!$C$15,IF($D147="Ja",Kruistabel!$C$13,0)+IF(T$6="Ja",Kruistabel!$C$14,0)),"")</f>
        <v>#N/A</v>
      </c>
      <c r="U147" s="326" t="e">
        <f>IF(Plananalyse!U147=1,VLOOKUP(U$5,Kruistabel!$B$6:$F$9,MATCH($C147,Kruistabel!$C$5:$F$5,0)+1,FALSE)+MIN(Kruistabel!$C$15,IF($D147="Ja",Kruistabel!$C$13,0)+IF(U$6="Ja",Kruistabel!$C$14,0)),"")</f>
        <v>#N/A</v>
      </c>
      <c r="V147" s="326" t="e">
        <f>IF(Plananalyse!V147=1,VLOOKUP(V$5,Kruistabel!$B$6:$F$9,MATCH($C147,Kruistabel!$C$5:$F$5,0)+1,FALSE)+MIN(Kruistabel!$C$15,IF($D147="Ja",Kruistabel!$C$13,0)+IF(V$6="Ja",Kruistabel!$C$14,0)),"")</f>
        <v>#N/A</v>
      </c>
      <c r="W147" s="326" t="e">
        <f>IF(Plananalyse!W147=1,VLOOKUP(W$5,Kruistabel!$B$6:$F$9,MATCH($C147,Kruistabel!$C$5:$F$5,0)+1,FALSE)+MIN(Kruistabel!$C$15,IF($D147="Ja",Kruistabel!$C$13,0)+IF(W$6="Ja",Kruistabel!$C$14,0)),"")</f>
        <v>#N/A</v>
      </c>
      <c r="X147" s="326" t="e">
        <f>IF(Plananalyse!X147=1,VLOOKUP(X$5,Kruistabel!$B$6:$F$9,MATCH($C147,Kruistabel!$C$5:$F$5,0)+1,FALSE)+MIN(Kruistabel!$C$15,IF($D147="Ja",Kruistabel!$C$13,0)+IF(X$6="Ja",Kruistabel!$C$14,0)),"")</f>
        <v>#N/A</v>
      </c>
      <c r="Y147" s="326" t="e">
        <f>IF(Plananalyse!Y147=1,VLOOKUP(Y$5,Kruistabel!$B$6:$F$9,MATCH($C147,Kruistabel!$C$5:$F$5,0)+1,FALSE)+MIN(Kruistabel!$C$15,IF($D147="Ja",Kruistabel!$C$13,0)+IF(Y$6="Ja",Kruistabel!$C$14,0)),"")</f>
        <v>#N/A</v>
      </c>
      <c r="Z147" s="326" t="e">
        <f>IF(Plananalyse!Z147=1,VLOOKUP(Z$5,Kruistabel!$B$6:$F$9,MATCH($C147,Kruistabel!$C$5:$F$5,0)+1,FALSE)+MIN(Kruistabel!$C$15,IF($D147="Ja",Kruistabel!$C$13,0)+IF(Z$6="Ja",Kruistabel!$C$14,0)),"")</f>
        <v>#N/A</v>
      </c>
      <c r="AA147" s="326" t="e">
        <f>IF(Plananalyse!AA147=1,VLOOKUP(AA$5,Kruistabel!$B$6:$F$9,MATCH($C147,Kruistabel!$C$5:$F$5,0)+1,FALSE)+MIN(Kruistabel!$C$15,IF($D147="Ja",Kruistabel!$C$13,0)+IF(AA$6="Ja",Kruistabel!$C$14,0)),"")</f>
        <v>#N/A</v>
      </c>
      <c r="AB147" s="326" t="e">
        <f>IF(Plananalyse!AB147=1,VLOOKUP(AB$5,Kruistabel!$B$6:$F$9,MATCH($C147,Kruistabel!$C$5:$F$5,0)+1,FALSE)+MIN(Kruistabel!$C$15,IF($D147="Ja",Kruistabel!$C$13,0)+IF(AB$6="Ja",Kruistabel!$C$14,0)),"")</f>
        <v>#N/A</v>
      </c>
      <c r="AC147" s="326" t="e">
        <f>IF(Plananalyse!AC147=1,VLOOKUP(AC$5,Kruistabel!$B$6:$F$9,MATCH($C147,Kruistabel!$C$5:$F$5,0)+1,FALSE)+MIN(Kruistabel!$C$15,IF($D147="Ja",Kruistabel!$C$13,0)+IF(AC$6="Ja",Kruistabel!$C$14,0)),"")</f>
        <v>#N/A</v>
      </c>
      <c r="AD147" s="326" t="e">
        <f>IF(Plananalyse!AD147=1,VLOOKUP(AD$5,Kruistabel!$B$6:$F$9,MATCH($C147,Kruistabel!$C$5:$F$5,0)+1,FALSE)+MIN(Kruistabel!$C$15,IF($D147="Ja",Kruistabel!$C$13,0)+IF(AD$6="Ja",Kruistabel!$C$14,0)),"")</f>
        <v>#N/A</v>
      </c>
      <c r="AE147" s="326" t="e">
        <f>IF(Plananalyse!AE147=1,VLOOKUP(AE$5,Kruistabel!$B$6:$F$9,MATCH($C147,Kruistabel!$C$5:$F$5,0)+1,FALSE)+MIN(Kruistabel!$C$15,IF($D147="Ja",Kruistabel!$C$13,0)+IF(AE$6="Ja",Kruistabel!$C$14,0)),"")</f>
        <v>#N/A</v>
      </c>
      <c r="AF147" s="326" t="e">
        <f>IF(Plananalyse!AF147=1,VLOOKUP(AF$5,Kruistabel!$B$6:$F$9,MATCH($C147,Kruistabel!$C$5:$F$5,0)+1,FALSE)+MIN(Kruistabel!$C$15,IF($D147="Ja",Kruistabel!$C$13,0)+IF(AF$6="Ja",Kruistabel!$C$14,0)),"")</f>
        <v>#N/A</v>
      </c>
      <c r="AG147" s="326" t="e">
        <f>IF(Plananalyse!AG147=1,VLOOKUP(AG$5,Kruistabel!$B$6:$F$9,MATCH($C147,Kruistabel!$C$5:$F$5,0)+1,FALSE)+MIN(Kruistabel!$C$15,IF($D147="Ja",Kruistabel!$C$13,0)+IF(AG$6="Ja",Kruistabel!$C$14,0)),"")</f>
        <v>#N/A</v>
      </c>
      <c r="AH147" s="326" t="e">
        <f>IF(Plananalyse!AH147=1,VLOOKUP(AH$5,Kruistabel!$B$6:$F$9,MATCH($C147,Kruistabel!$C$5:$F$5,0)+1,FALSE)+MIN(Kruistabel!$C$15,IF($D147="Ja",Kruistabel!$C$13,0)+IF(AH$6="Ja",Kruistabel!$C$14,0)),"")</f>
        <v>#N/A</v>
      </c>
      <c r="AI147" s="326" t="e">
        <f>IF(Plananalyse!AI147=1,VLOOKUP(AI$5,Kruistabel!$B$6:$F$9,MATCH($C147,Kruistabel!$C$5:$F$5,0)+1,FALSE)+MIN(Kruistabel!$C$15,IF($D147="Ja",Kruistabel!$C$13,0)+IF(AI$6="Ja",Kruistabel!$C$14,0)),"")</f>
        <v>#N/A</v>
      </c>
      <c r="AJ147" s="326" t="e">
        <f>IF(Plananalyse!AJ147=1,VLOOKUP(AJ$5,Kruistabel!$B$6:$F$9,MATCH($C147,Kruistabel!$C$5:$F$5,0)+1,FALSE)+MIN(Kruistabel!$C$15,IF($D147="Ja",Kruistabel!$C$13,0)+IF(AJ$6="Ja",Kruistabel!$C$14,0)),"")</f>
        <v>#N/A</v>
      </c>
      <c r="AK147" s="326" t="e">
        <f>IF(Plananalyse!AK147=1,VLOOKUP(AK$5,Kruistabel!$B$6:$F$9,MATCH($C147,Kruistabel!$C$5:$F$5,0)+1,FALSE)+MIN(Kruistabel!$C$15,IF($D147="Ja",Kruistabel!$C$13,0)+IF(AK$6="Ja",Kruistabel!$C$14,0)),"")</f>
        <v>#N/A</v>
      </c>
      <c r="AL147" s="326" t="e">
        <f>IF(Plananalyse!AL147=1,VLOOKUP(AL$5,Kruistabel!$B$6:$F$9,MATCH($C147,Kruistabel!$C$5:$F$5,0)+1,FALSE)+MIN(Kruistabel!$C$15,IF($D147="Ja",Kruistabel!$C$13,0)+IF(AL$6="Ja",Kruistabel!$C$14,0)),"")</f>
        <v>#N/A</v>
      </c>
      <c r="AM147" s="326" t="e">
        <f>IF(Plananalyse!AM147=1,VLOOKUP(AM$5,Kruistabel!$B$6:$F$9,MATCH($C147,Kruistabel!$C$5:$F$5,0)+1,FALSE)+MIN(Kruistabel!$C$15,IF($D147="Ja",Kruistabel!$C$13,0)+IF(AM$6="Ja",Kruistabel!$C$14,0)),"")</f>
        <v>#N/A</v>
      </c>
      <c r="AN147" s="327"/>
      <c r="AO147" s="326" t="e">
        <f>IF(Plananalyse!AO147=1,VLOOKUP(AO$5,Kruistabel!$B$6:$F$9,MATCH($C147,Kruistabel!$C$5:$F$5,0)+1,FALSE)+MIN(Kruistabel!$C$15,IF($D147="Ja",Kruistabel!$C$13,0)+IF(AO$6="Ja",Kruistabel!$C$14,0)),"")</f>
        <v>#N/A</v>
      </c>
      <c r="AP147" s="326" t="e">
        <f>IF(Plananalyse!AP147=1,VLOOKUP(AP$5,Kruistabel!$B$6:$F$9,MATCH($C147,Kruistabel!$C$5:$F$5,0)+1,FALSE)+MIN(Kruistabel!$C$15,IF($D147="Ja",Kruistabel!$C$13,0)+IF(AP$6="Ja",Kruistabel!$C$14,0)),"")</f>
        <v>#N/A</v>
      </c>
      <c r="AQ147" s="326" t="e">
        <f>IF(Plananalyse!AQ147=1,VLOOKUP(AQ$5,Kruistabel!$B$6:$F$9,MATCH($C147,Kruistabel!$C$5:$F$5,0)+1,FALSE)+MIN(Kruistabel!$C$15,IF($D147="Ja",Kruistabel!$C$13,0)+IF(AQ$6="Ja",Kruistabel!$C$14,0)),"")</f>
        <v>#N/A</v>
      </c>
      <c r="AR147" s="326" t="e">
        <f>IF(Plananalyse!AR147=1,VLOOKUP(AR$5,Kruistabel!$B$6:$F$9,MATCH($C147,Kruistabel!$C$5:$F$5,0)+1,FALSE)+MIN(Kruistabel!$C$15,IF($D147="Ja",Kruistabel!$C$13,0)+IF(AR$6="Ja",Kruistabel!$C$14,0)),"")</f>
        <v>#N/A</v>
      </c>
      <c r="AS147" s="326" t="e">
        <f>IF(Plananalyse!AS147=1,VLOOKUP(AS$5,Kruistabel!$B$6:$F$9,MATCH($C147,Kruistabel!$C$5:$F$5,0)+1,FALSE)+MIN(Kruistabel!$C$15,IF($D147="Ja",Kruistabel!$C$13,0)+IF(AS$6="Ja",Kruistabel!$C$14,0)),"")</f>
        <v>#N/A</v>
      </c>
      <c r="AT147" s="326" t="e">
        <f>IF(Plananalyse!AT147=1,VLOOKUP(AT$5,Kruistabel!$B$6:$F$9,MATCH($C147,Kruistabel!$C$5:$F$5,0)+1,FALSE)+MIN(Kruistabel!$C$15,IF($D147="Ja",Kruistabel!$C$13,0)+IF(AT$6="Ja",Kruistabel!$C$14,0)),"")</f>
        <v>#N/A</v>
      </c>
      <c r="AU147" s="326" t="e">
        <f>IF(Plananalyse!AU147=1,VLOOKUP(AU$5,Kruistabel!$B$6:$F$9,MATCH($C147,Kruistabel!$C$5:$F$5,0)+1,FALSE)+MIN(Kruistabel!$C$15,IF($D147="Ja",Kruistabel!$C$13,0)+IF(AU$6="Ja",Kruistabel!$C$14,0)),"")</f>
        <v>#N/A</v>
      </c>
      <c r="AV147" s="326" t="e">
        <f>IF(Plananalyse!AV147=1,VLOOKUP(AV$5,Kruistabel!$B$6:$F$9,MATCH($C147,Kruistabel!$C$5:$F$5,0)+1,FALSE)+MIN(Kruistabel!$C$15,IF($D147="Ja",Kruistabel!$C$13,0)+IF(AV$6="Ja",Kruistabel!$C$14,0)),"")</f>
        <v>#N/A</v>
      </c>
      <c r="AW147" s="326" t="e">
        <f>IF(Plananalyse!AW147=1,VLOOKUP(AW$5,Kruistabel!$B$6:$F$9,MATCH($C147,Kruistabel!$C$5:$F$5,0)+1,FALSE)+MIN(Kruistabel!$C$15,IF($D147="Ja",Kruistabel!$C$13,0)+IF(AW$6="Ja",Kruistabel!$C$14,0)),"")</f>
        <v>#N/A</v>
      </c>
      <c r="AX147" s="326" t="e">
        <f>IF(Plananalyse!AX147=1,VLOOKUP(AX$5,Kruistabel!$B$6:$F$9,MATCH($C147,Kruistabel!$C$5:$F$5,0)+1,FALSE)+MIN(Kruistabel!$C$15,IF($D147="Ja",Kruistabel!$C$13,0)+IF(AX$6="Ja",Kruistabel!$C$14,0)),"")</f>
        <v>#N/A</v>
      </c>
      <c r="AY147" s="327"/>
      <c r="AZ147" s="326" t="e">
        <f>IF(Plananalyse!AZ147=1,VLOOKUP(AZ$5,Kruistabel!$B$6:$F$9,MATCH($C147,Kruistabel!$C$5:$F$5,0)+1,FALSE)+MIN(Kruistabel!$C$15,IF($D147="Ja",Kruistabel!$C$13,0)+IF(AZ$6="Ja",Kruistabel!$C$14,0)),"")</f>
        <v>#N/A</v>
      </c>
      <c r="BA147" s="326" t="e">
        <f>IF(Plananalyse!BA147=1,VLOOKUP(BA$5,Kruistabel!$B$6:$F$9,MATCH($C147,Kruistabel!$C$5:$F$5,0)+1,FALSE)+MIN(Kruistabel!$C$15,IF($D147="Ja",Kruistabel!$C$13,0)+IF(BA$6="Ja",Kruistabel!$C$14,0)),"")</f>
        <v>#N/A</v>
      </c>
      <c r="BB147" s="326" t="e">
        <f>IF(Plananalyse!BB147=1,VLOOKUP(BB$5,Kruistabel!$B$6:$F$9,MATCH($C147,Kruistabel!$C$5:$F$5,0)+1,FALSE)+MIN(Kruistabel!$C$15,IF($D147="Ja",Kruistabel!$C$13,0)+IF(BB$6="Ja",Kruistabel!$C$14,0)),"")</f>
        <v>#N/A</v>
      </c>
      <c r="BC147" s="326" t="e">
        <f>IF(Plananalyse!BC147=1,VLOOKUP(BC$5,Kruistabel!$B$6:$F$9,MATCH($C147,Kruistabel!$C$5:$F$5,0)+1,FALSE)+MIN(Kruistabel!$C$15,IF($D147="Ja",Kruistabel!$C$13,0)+IF(BC$6="Ja",Kruistabel!$C$14,0)),"")</f>
        <v>#N/A</v>
      </c>
      <c r="BD147" s="326" t="e">
        <f>IF(Plananalyse!BD147=1,VLOOKUP(BD$5,Kruistabel!$B$6:$F$9,MATCH($C147,Kruistabel!$C$5:$F$5,0)+1,FALSE)+MIN(Kruistabel!$C$15,IF($D147="Ja",Kruistabel!$C$13,0)+IF(BD$6="Ja",Kruistabel!$C$14,0)),"")</f>
        <v>#N/A</v>
      </c>
      <c r="BE147" s="326" t="e">
        <f>IF(Plananalyse!BE147=1,VLOOKUP(BE$5,Kruistabel!$B$6:$F$9,MATCH($C147,Kruistabel!$C$5:$F$5,0)+1,FALSE)+MIN(Kruistabel!$C$15,IF($D147="Ja",Kruistabel!$C$13,0)+IF(BE$6="Ja",Kruistabel!$C$14,0)),"")</f>
        <v>#N/A</v>
      </c>
      <c r="BF147" s="326" t="e">
        <f>IF(Plananalyse!BF147=1,VLOOKUP(BF$5,Kruistabel!$B$6:$F$9,MATCH($C147,Kruistabel!$C$5:$F$5,0)+1,FALSE)+MIN(Kruistabel!$C$15,IF($D147="Ja",Kruistabel!$C$13,0)+IF(BF$6="Ja",Kruistabel!$C$14,0)),"")</f>
        <v>#N/A</v>
      </c>
      <c r="BG147" s="326" t="e">
        <f>IF(Plananalyse!BG147=1,VLOOKUP(BG$5,Kruistabel!$B$6:$F$9,MATCH($C147,Kruistabel!$C$5:$F$5,0)+1,FALSE)+MIN(Kruistabel!$C$15,IF($D147="Ja",Kruistabel!$C$13,0)+IF(BG$6="Ja",Kruistabel!$C$14,0)),"")</f>
        <v>#N/A</v>
      </c>
      <c r="BH147" s="326" t="e">
        <f>IF(Plananalyse!BH147=1,VLOOKUP(BH$5,Kruistabel!$B$6:$F$9,MATCH($C147,Kruistabel!$C$5:$F$5,0)+1,FALSE)+MIN(Kruistabel!$C$15,IF($D147="Ja",Kruistabel!$C$13,0)+IF(BH$6="Ja",Kruistabel!$C$14,0)),"")</f>
        <v>#N/A</v>
      </c>
      <c r="BI147" s="327"/>
      <c r="BJ147" s="326" t="e">
        <f>IF(Plananalyse!BJ147=1,VLOOKUP(BJ$5,Kruistabel!$B$6:$F$9,MATCH($C147,Kruistabel!$C$5:$F$5,0)+1,FALSE)+MIN(Kruistabel!$C$15,IF($D147="Ja",Kruistabel!$C$13,0)+IF(BJ$6="Ja",Kruistabel!$C$14,0)),"")</f>
        <v>#N/A</v>
      </c>
      <c r="BK147" s="326" t="e">
        <f>IF(Plananalyse!BK147=1,VLOOKUP(BK$5,Kruistabel!$B$6:$F$9,MATCH($C147,Kruistabel!$C$5:$F$5,0)+1,FALSE)+MIN(Kruistabel!$C$15,IF($D147="Ja",Kruistabel!$C$13,0)+IF(BK$6="Ja",Kruistabel!$C$14,0)),"")</f>
        <v>#N/A</v>
      </c>
      <c r="BL147" s="326" t="e">
        <f>IF(Plananalyse!BL147=1,VLOOKUP(BL$5,Kruistabel!$B$6:$F$9,MATCH($C147,Kruistabel!$C$5:$F$5,0)+1,FALSE)+MIN(Kruistabel!$C$15,IF($D147="Ja",Kruistabel!$C$13,0)+IF(BL$6="Ja",Kruistabel!$C$14,0)),"")</f>
        <v>#N/A</v>
      </c>
      <c r="BM147" s="326" t="e">
        <f>IF(Plananalyse!BM147=1,VLOOKUP(BM$5,Kruistabel!$B$6:$F$9,MATCH($C147,Kruistabel!$C$5:$F$5,0)+1,FALSE)+MIN(Kruistabel!$C$15,IF($D147="Ja",Kruistabel!$C$13,0)+IF(BM$6="Ja",Kruistabel!$C$14,0)),"")</f>
        <v>#N/A</v>
      </c>
      <c r="BN147" s="326" t="e">
        <f>IF(Plananalyse!BN147=1,VLOOKUP(BN$5,Kruistabel!$B$6:$F$9,MATCH($C147,Kruistabel!$C$5:$F$5,0)+1,FALSE)+MIN(Kruistabel!$C$15,IF($D147="Ja",Kruistabel!$C$13,0)+IF(BN$6="Ja",Kruistabel!$C$14,0)),"")</f>
        <v>#N/A</v>
      </c>
      <c r="BO147" s="326" t="e">
        <f>IF(Plananalyse!BO147=1,VLOOKUP(BO$5,Kruistabel!$B$6:$F$9,MATCH($C147,Kruistabel!$C$5:$F$5,0)+1,FALSE)+MIN(Kruistabel!$C$15,IF($D147="Ja",Kruistabel!$C$13,0)+IF(BO$6="Ja",Kruistabel!$C$14,0)),"")</f>
        <v>#N/A</v>
      </c>
      <c r="BP147" s="326" t="e">
        <f>IF(Plananalyse!BP147=1,VLOOKUP(BP$5,Kruistabel!$B$6:$F$9,MATCH($C147,Kruistabel!$C$5:$F$5,0)+1,FALSE)+MIN(Kruistabel!$C$15,IF($D147="Ja",Kruistabel!$C$13,0)+IF(BP$6="Ja",Kruistabel!$C$14,0)),"")</f>
        <v>#N/A</v>
      </c>
      <c r="BQ147" s="326" t="e">
        <f>IF(Plananalyse!BQ147=1,VLOOKUP(BQ$5,Kruistabel!$B$6:$F$9,MATCH($C147,Kruistabel!$C$5:$F$5,0)+1,FALSE)+MIN(Kruistabel!$C$15,IF($D147="Ja",Kruistabel!$C$13,0)+IF(BQ$6="Ja",Kruistabel!$C$14,0)),"")</f>
        <v>#N/A</v>
      </c>
      <c r="BR147" s="326" t="e">
        <f>IF(Plananalyse!BR147=1,VLOOKUP(BR$5,Kruistabel!$B$6:$F$9,MATCH($C147,Kruistabel!$C$5:$F$5,0)+1,FALSE)+MIN(Kruistabel!$C$15,IF($D147="Ja",Kruistabel!$C$13,0)+IF(BR$6="Ja",Kruistabel!$C$14,0)),"")</f>
        <v>#REF!</v>
      </c>
      <c r="BS147" s="326" t="e">
        <f>IF(Plananalyse!BS147=1,VLOOKUP(BS$5,Kruistabel!$B$6:$F$9,MATCH($C147,Kruistabel!$C$5:$F$5,0)+1,FALSE)+MIN(Kruistabel!$C$15,IF($D147="Ja",Kruistabel!$C$13,0)+IF(BS$6="Ja",Kruistabel!$C$14,0)),"")</f>
        <v>#REF!</v>
      </c>
      <c r="BT147" s="65"/>
      <c r="BU147" s="231" t="e">
        <f>IF(Plananalyse!BU147=1,VLOOKUP(BU$5,Kruistabel!$B$6:$F$9,MATCH($C147,Kruistabel!$C$5:$F$5,0)+1,FALSE)+MIN(Kruistabel!$C$15,IF($D147="Ja",Kruistabel!$C$13,0)+IF(BU$6="Ja",Kruistabel!$C$14,0)),"")</f>
        <v>#N/A</v>
      </c>
      <c r="BV147" s="326" t="e">
        <f>IF(Plananalyse!BV147=1,VLOOKUP(BV$5,Kruistabel!$B$6:$F$9,MATCH($C147,Kruistabel!$C$5:$F$5,0)+1,FALSE)+MIN(Kruistabel!$C$15,IF($D147="Ja",Kruistabel!$C$13,0)+IF(BV$6="Ja",Kruistabel!$C$14,0)),"")</f>
        <v>#N/A</v>
      </c>
      <c r="BW147" s="326" t="e">
        <f>IF(Plananalyse!BW147=1,VLOOKUP(BW$5,Kruistabel!$B$6:$F$9,MATCH($C147,Kruistabel!$C$5:$F$5,0)+1,FALSE)+MIN(Kruistabel!$C$15,IF($D147="Ja",Kruistabel!$C$13,0)+IF(BW$6="Ja",Kruistabel!$C$14,0)),"")</f>
        <v>#N/A</v>
      </c>
      <c r="BX147" s="326" t="e">
        <f>IF(Plananalyse!BX147=1,VLOOKUP(BX$5,Kruistabel!$B$6:$F$9,MATCH($C147,Kruistabel!$C$5:$F$5,0)+1,FALSE)+MIN(Kruistabel!$C$15,IF($D147="Ja",Kruistabel!$C$13,0)+IF(BX$6="Ja",Kruistabel!$C$14,0)),"")</f>
        <v>#N/A</v>
      </c>
      <c r="BY147" s="327"/>
      <c r="BZ147" s="326" t="e">
        <f>IF(Plananalyse!BZ147=1,VLOOKUP(BZ$5,Kruistabel!$B$6:$F$9,MATCH($C147,Kruistabel!$C$5:$F$5,0)+1,FALSE)+MIN(Kruistabel!$C$15,IF($D147="Ja",Kruistabel!$C$13,0)+IF(BZ$6="Ja",Kruistabel!$C$14,0)),"")</f>
        <v>#N/A</v>
      </c>
      <c r="CA147" s="326" t="e">
        <f>IF(Plananalyse!CA147=1,VLOOKUP(CA$5,Kruistabel!$B$6:$F$9,MATCH($C147,Kruistabel!$C$5:$F$5,0)+1,FALSE)+MIN(Kruistabel!$C$15,IF($D147="Ja",Kruistabel!$C$13,0)+IF(CA$6="Ja",Kruistabel!$C$14,0)),"")</f>
        <v>#N/A</v>
      </c>
      <c r="CB147" s="326" t="e">
        <f>IF(Plananalyse!CB147=1,VLOOKUP(CB$5,Kruistabel!$B$6:$F$9,MATCH($C147,Kruistabel!$C$5:$F$5,0)+1,FALSE)+MIN(Kruistabel!$C$15,IF($D147="Ja",Kruistabel!$C$13,0)+IF(CB$6="Ja",Kruistabel!$C$14,0)),"")</f>
        <v>#N/A</v>
      </c>
      <c r="CC147" s="326" t="e">
        <f>IF(Plananalyse!CC147=1,VLOOKUP(CC$5,Kruistabel!$B$6:$F$9,MATCH($C147,Kruistabel!$C$5:$F$5,0)+1,FALSE)+MIN(Kruistabel!$C$15,IF($D147="Ja",Kruistabel!$C$13,0)+IF(CC$6="Ja",Kruistabel!$C$14,0)),"")</f>
        <v>#N/A</v>
      </c>
      <c r="CD147" s="326" t="e">
        <f>IF(Plananalyse!CD147=1,VLOOKUP(CD$5,Kruistabel!$B$6:$F$9,MATCH($C147,Kruistabel!$C$5:$F$5,0)+1,FALSE)+MIN(Kruistabel!$C$15,IF($D147="Ja",Kruistabel!$C$13,0)+IF(CD$6="Ja",Kruistabel!$C$14,0)),"")</f>
        <v>#N/A</v>
      </c>
      <c r="CE147" s="326" t="e">
        <f>IF(Plananalyse!CE147=1,VLOOKUP(CE$5,Kruistabel!$B$6:$F$9,MATCH($C147,Kruistabel!$C$5:$F$5,0)+1,FALSE)+MIN(Kruistabel!$C$15,IF($D147="Ja",Kruistabel!$C$13,0)+IF(CE$6="Ja",Kruistabel!$C$14,0)),"")</f>
        <v>#N/A</v>
      </c>
      <c r="CF147" s="326" t="e">
        <f>IF(Plananalyse!CF147=1,VLOOKUP(CF$5,Kruistabel!$B$6:$F$9,MATCH($C147,Kruistabel!$C$5:$F$5,0)+1,FALSE)+MIN(Kruistabel!$C$15,IF($D147="Ja",Kruistabel!$C$13,0)+IF(CF$6="Ja",Kruistabel!$C$14,0)),"")</f>
        <v>#N/A</v>
      </c>
      <c r="CG147" s="326" t="e">
        <f>IF(Plananalyse!CG147=1,VLOOKUP(CG$5,Kruistabel!$B$6:$F$9,MATCH($C147,Kruistabel!$C$5:$F$5,0)+1,FALSE)+MIN(Kruistabel!$C$15,IF($D147="Ja",Kruistabel!$C$13,0)+IF(CG$6="Ja",Kruistabel!$C$14,0)),"")</f>
        <v>#REF!</v>
      </c>
      <c r="CH147" s="326" t="e">
        <f>IF(Plananalyse!CH147=1,VLOOKUP(CH$5,Kruistabel!$B$6:$F$9,MATCH($C147,Kruistabel!$C$5:$F$5,0)+1,FALSE)+MIN(Kruistabel!$C$15,IF($D147="Ja",Kruistabel!$C$13,0)+IF(CH$6="Ja",Kruistabel!$C$14,0)),"")</f>
        <v>#REF!</v>
      </c>
      <c r="CI147" s="65"/>
      <c r="CJ147" s="326" t="e">
        <f>IF(Plananalyse!CJ147=1,VLOOKUP(CJ$5,Kruistabel!$B$6:$F$9,MATCH($C147,Kruistabel!$C$5:$F$5,0)+1,FALSE)+MIN(Kruistabel!$C$15,IF($D147="Ja",Kruistabel!$C$13,0)+IF(CJ$6="Ja",Kruistabel!$C$14,0)),"")</f>
        <v>#N/A</v>
      </c>
      <c r="CK147" s="326" t="e">
        <f>IF(Plananalyse!CK147=1,VLOOKUP(CK$5,Kruistabel!$B$6:$F$9,MATCH($C147,Kruistabel!$C$5:$F$5,0)+1,FALSE)+MIN(Kruistabel!$C$15,IF($D147="Ja",Kruistabel!$C$13,0)+IF(CK$6="Ja",Kruistabel!$C$14,0)),"")</f>
        <v>#N/A</v>
      </c>
      <c r="CL147" s="326" t="e">
        <f>IF(Plananalyse!CL147=1,VLOOKUP(CL$5,Kruistabel!$B$6:$F$9,MATCH($C147,Kruistabel!$C$5:$F$5,0)+1,FALSE)+MIN(Kruistabel!$C$15,IF($D147="Ja",Kruistabel!$C$13,0)+IF(CL$6="Ja",Kruistabel!$C$14,0)),"")</f>
        <v>#N/A</v>
      </c>
      <c r="CM147" s="326" t="e">
        <f>IF(Plananalyse!CM147=1,VLOOKUP(CM$5,Kruistabel!$B$6:$F$9,MATCH($C147,Kruistabel!$C$5:$F$5,0)+1,FALSE)+MIN(Kruistabel!$C$15,IF($D147="Ja",Kruistabel!$C$13,0)+IF(CM$6="Ja",Kruistabel!$C$14,0)),"")</f>
        <v>#N/A</v>
      </c>
      <c r="CN147" s="326" t="e">
        <f>IF(Plananalyse!CN147=1,VLOOKUP(CN$5,Kruistabel!$B$6:$F$9,MATCH($C147,Kruistabel!$C$5:$F$5,0)+1,FALSE)+MIN(Kruistabel!$C$15,IF($D147="Ja",Kruistabel!$C$13,0)+IF(CN$6="Ja",Kruistabel!$C$14,0)),"")</f>
        <v>#N/A</v>
      </c>
      <c r="CO147" s="326" t="e">
        <f>IF(Plananalyse!CO147=1,VLOOKUP(CO$5,Kruistabel!$B$6:$F$9,MATCH($C147,Kruistabel!$C$5:$F$5,0)+1,FALSE)+MIN(Kruistabel!$C$15,IF($D147="Ja",Kruistabel!$C$13,0)+IF(CO$6="Ja",Kruistabel!$C$14,0)),"")</f>
        <v>#N/A</v>
      </c>
      <c r="CP147" s="326" t="e">
        <f>IF(Plananalyse!CP147=1,VLOOKUP(CP$5,Kruistabel!$B$6:$F$9,MATCH($C147,Kruistabel!$C$5:$F$5,0)+1,FALSE)+MIN(Kruistabel!$C$15,IF($D147="Ja",Kruistabel!$C$13,0)+IF(CP$6="Ja",Kruistabel!$C$14,0)),"")</f>
        <v>#N/A</v>
      </c>
      <c r="CQ147" s="326" t="e">
        <f>IF(Plananalyse!CQ147=1,VLOOKUP(CQ$5,Kruistabel!$B$6:$F$9,MATCH($C147,Kruistabel!$C$5:$F$5,0)+1,FALSE)+MIN(Kruistabel!$C$15,IF($D147="Ja",Kruistabel!$C$13,0)+IF(CQ$6="Ja",Kruistabel!$C$14,0)),"")</f>
        <v>#N/A</v>
      </c>
      <c r="CR147" s="326" t="e">
        <f>IF(Plananalyse!CR147=1,VLOOKUP(CR$5,Kruistabel!$B$6:$F$9,MATCH($C147,Kruistabel!$C$5:$F$5,0)+1,FALSE)+MIN(Kruistabel!$C$15,IF($D147="Ja",Kruistabel!$C$13,0)+IF(CR$6="Ja",Kruistabel!$C$14,0)),"")</f>
        <v>#N/A</v>
      </c>
      <c r="CS147" s="326" t="e">
        <f>IF(Plananalyse!CS147=1,VLOOKUP(CS$5,Kruistabel!$B$6:$F$9,MATCH($C147,Kruistabel!$C$5:$F$5,0)+1,FALSE)+MIN(Kruistabel!$C$15,IF($D147="Ja",Kruistabel!$C$13,0)+IF(CS$6="Ja",Kruistabel!$C$14,0)),"")</f>
        <v>#N/A</v>
      </c>
      <c r="CT147" s="326" t="e">
        <f>IF(Plananalyse!CT147=1,VLOOKUP(CT$5,Kruistabel!$B$6:$F$9,MATCH($C147,Kruistabel!$C$5:$F$5,0)+1,FALSE)+MIN(Kruistabel!$C$15,IF($D147="Ja",Kruistabel!$C$13,0)+IF(CT$6="Ja",Kruistabel!$C$14,0)),"")</f>
        <v>#N/A</v>
      </c>
      <c r="CU147" s="326" t="e">
        <f>IF(Plananalyse!CU147=1,VLOOKUP(CU$5,Kruistabel!$B$6:$F$9,MATCH($C147,Kruistabel!$C$5:$F$5,0)+1,FALSE)+MIN(Kruistabel!$C$15,IF($D147="Ja",Kruistabel!$C$13,0)+IF(CU$6="Ja",Kruistabel!$C$14,0)),"")</f>
        <v>#N/A</v>
      </c>
      <c r="CV147" s="326" t="e">
        <f>IF(Plananalyse!CV147=1,VLOOKUP(CV$5,Kruistabel!$B$6:$F$9,MATCH($C147,Kruistabel!$C$5:$F$5,0)+1,FALSE)+MIN(Kruistabel!$C$15,IF($D147="Ja",Kruistabel!$C$13,0)+IF(CV$6="Ja",Kruistabel!$C$14,0)),"")</f>
        <v>#N/A</v>
      </c>
      <c r="CW147" s="326" t="e">
        <f>IF(Plananalyse!CW147=1,VLOOKUP(CW$5,Kruistabel!$B$6:$F$9,MATCH($C147,Kruistabel!$C$5:$F$5,0)+1,FALSE)+MIN(Kruistabel!$C$15,IF($D147="Ja",Kruistabel!$C$13,0)+IF(CW$6="Ja",Kruistabel!$C$14,0)),"")</f>
        <v>#N/A</v>
      </c>
      <c r="CX147" s="326" t="e">
        <f>IF(Plananalyse!CX147=1,VLOOKUP(CX$5,Kruistabel!$B$6:$F$9,MATCH($C147,Kruistabel!$C$5:$F$5,0)+1,FALSE)+MIN(Kruistabel!$C$15,IF($D147="Ja",Kruistabel!$C$13,0)+IF(CX$6="Ja",Kruistabel!$C$14,0)),"")</f>
        <v>#N/A</v>
      </c>
      <c r="CY147" s="326" t="e">
        <f>IF(Plananalyse!CY147=1,VLOOKUP(CY$5,Kruistabel!$B$6:$F$9,MATCH($C147,Kruistabel!$C$5:$F$5,0)+1,FALSE)+MIN(Kruistabel!$C$15,IF($D147="Ja",Kruistabel!$C$13,0)+IF(CY$6="Ja",Kruistabel!$C$14,0)),"")</f>
        <v>#N/A</v>
      </c>
      <c r="CZ147" s="326" t="e">
        <f>IF(Plananalyse!CZ147=1,VLOOKUP(CZ$5,Kruistabel!$B$6:$F$9,MATCH($C147,Kruistabel!$C$5:$F$5,0)+1,FALSE)+MIN(Kruistabel!$C$15,IF($D147="Ja",Kruistabel!$C$13,0)+IF(CZ$6="Ja",Kruistabel!$C$14,0)),"")</f>
        <v>#N/A</v>
      </c>
      <c r="DA147" s="326" t="e">
        <f>IF(Plananalyse!DA147=1,VLOOKUP(DA$5,Kruistabel!$B$6:$F$9,MATCH($C147,Kruistabel!$C$5:$F$5,0)+1,FALSE)+MIN(Kruistabel!$C$15,IF($D147="Ja",Kruistabel!$C$13,0)+IF(DA$6="Ja",Kruistabel!$C$14,0)),"")</f>
        <v>#N/A</v>
      </c>
      <c r="DB147" s="326" t="e">
        <f>IF(Plananalyse!DB147=1,VLOOKUP(DB$5,Kruistabel!$B$6:$F$9,MATCH($C147,Kruistabel!$C$5:$F$5,0)+1,FALSE)+MIN(Kruistabel!$C$15,IF($D147="Ja",Kruistabel!$C$13,0)+IF(DB$6="Ja",Kruistabel!$C$14,0)),"")</f>
        <v>#N/A</v>
      </c>
      <c r="DC147" s="326" t="e">
        <f>IF(Plananalyse!DC147=1,VLOOKUP(DC$5,Kruistabel!$B$6:$F$9,MATCH($C147,Kruistabel!$C$5:$F$5,0)+1,FALSE)+MIN(Kruistabel!$C$15,IF($D147="Ja",Kruistabel!$C$13,0)+IF(DC$6="Ja",Kruistabel!$C$14,0)),"")</f>
        <v>#N/A</v>
      </c>
      <c r="DD147" s="327"/>
      <c r="DE147" s="326" t="e">
        <f>IF(Plananalyse!DE147=1,VLOOKUP(DE$5,Kruistabel!$B$6:$F$9,MATCH($C147,Kruistabel!$C$5:$F$5,0)+1,FALSE)+MIN(Kruistabel!$C$15,IF($D147="Ja",Kruistabel!$C$13,0)+IF(DE$6="Ja",Kruistabel!$C$14,0)),"")</f>
        <v>#N/A</v>
      </c>
      <c r="DF147" s="326" t="e">
        <f>IF(Plananalyse!DF147=1,VLOOKUP(DF$5,Kruistabel!$B$6:$F$9,MATCH($C147,Kruistabel!$C$5:$F$5,0)+1,FALSE)+MIN(Kruistabel!$C$15,IF($D147="Ja",Kruistabel!$C$13,0)+IF(DF$6="Ja",Kruistabel!$C$14,0)),"")</f>
        <v>#N/A</v>
      </c>
      <c r="DG147" s="326" t="e">
        <f>IF(Plananalyse!DG147=1,VLOOKUP(DG$5,Kruistabel!$B$6:$F$9,MATCH($C147,Kruistabel!$C$5:$F$5,0)+1,FALSE)+MIN(Kruistabel!$C$15,IF($D147="Ja",Kruistabel!$C$13,0)+IF(DG$6="Ja",Kruistabel!$C$14,0)),"")</f>
        <v>#N/A</v>
      </c>
      <c r="DH147" s="326" t="e">
        <f>IF(Plananalyse!DH147=1,VLOOKUP(DH$5,Kruistabel!$B$6:$F$9,MATCH($C147,Kruistabel!$C$5:$F$5,0)+1,FALSE)+MIN(Kruistabel!$C$15,IF($D147="Ja",Kruistabel!$C$13,0)+IF(DH$6="Ja",Kruistabel!$C$14,0)),"")</f>
        <v>#N/A</v>
      </c>
      <c r="DI147" s="326" t="e">
        <f>IF(Plananalyse!DI147=1,VLOOKUP(DI$5,Kruistabel!$B$6:$F$9,MATCH($C147,Kruistabel!$C$5:$F$5,0)+1,FALSE)+MIN(Kruistabel!$C$15,IF($D147="Ja",Kruistabel!$C$13,0)+IF(DI$6="Ja",Kruistabel!$C$14,0)),"")</f>
        <v>#N/A</v>
      </c>
      <c r="DJ147" s="326" t="e">
        <f>IF(Plananalyse!DJ147=1,VLOOKUP(DJ$5,Kruistabel!$B$6:$F$9,MATCH($C147,Kruistabel!$C$5:$F$5,0)+1,FALSE)+MIN(Kruistabel!$C$15,IF($D147="Ja",Kruistabel!$C$13,0)+IF(DJ$6="Ja",Kruistabel!$C$14,0)),"")</f>
        <v>#N/A</v>
      </c>
      <c r="DK147" s="326" t="e">
        <f>IF(Plananalyse!DK147=1,VLOOKUP(DK$5,Kruistabel!$B$6:$F$9,MATCH($C147,Kruistabel!$C$5:$F$5,0)+1,FALSE)+MIN(Kruistabel!$C$15,IF($D147="Ja",Kruistabel!$C$13,0)+IF(DK$6="Ja",Kruistabel!$C$14,0)),"")</f>
        <v>#REF!</v>
      </c>
      <c r="DL147" s="326" t="e">
        <f>IF(Plananalyse!DL147=1,VLOOKUP(DL$5,Kruistabel!$B$6:$F$9,MATCH($C147,Kruistabel!$C$5:$F$5,0)+1,FALSE)+MIN(Kruistabel!$C$15,IF($D147="Ja",Kruistabel!$C$13,0)+IF(DL$6="Ja",Kruistabel!$C$14,0)),"")</f>
        <v>#REF!</v>
      </c>
      <c r="DM147" s="327"/>
      <c r="DN147" s="326" t="e">
        <f>IF(Plananalyse!DN147=1,VLOOKUP(DN$5,Kruistabel!$B$6:$F$9,MATCH($C147,Kruistabel!$C$5:$F$5,0)+1,FALSE)+MIN(Kruistabel!$C$15,IF($D147="Ja",Kruistabel!$C$13,0)+IF(DN$6="Ja",Kruistabel!$C$14,0)),"")</f>
        <v>#N/A</v>
      </c>
      <c r="DO147" s="326" t="e">
        <f>IF(Plananalyse!DO147=1,VLOOKUP(DO$5,Kruistabel!$B$6:$F$9,MATCH($C147,Kruistabel!$C$5:$F$5,0)+1,FALSE)+MIN(Kruistabel!$C$15,IF($D147="Ja",Kruistabel!$C$13,0)+IF(DO$6="Ja",Kruistabel!$C$14,0)),"")</f>
        <v>#N/A</v>
      </c>
      <c r="DP147" s="326" t="e">
        <f>IF(Plananalyse!DP147=1,VLOOKUP(DP$5,Kruistabel!$B$6:$F$9,MATCH($C147,Kruistabel!$C$5:$F$5,0)+1,FALSE)+MIN(Kruistabel!$C$15,IF($D147="Ja",Kruistabel!$C$13,0)+IF(DP$6="Ja",Kruistabel!$C$14,0)),"")</f>
        <v>#N/A</v>
      </c>
      <c r="DQ147" s="326" t="e">
        <f>IF(Plananalyse!DQ147=1,VLOOKUP(DQ$5,Kruistabel!$B$6:$F$9,MATCH($C147,Kruistabel!$C$5:$F$5,0)+1,FALSE)+MIN(Kruistabel!$C$15,IF($D147="Ja",Kruistabel!$C$13,0)+IF(DQ$6="Ja",Kruistabel!$C$14,0)),"")</f>
        <v>#N/A</v>
      </c>
      <c r="DR147" s="326" t="e">
        <f>IF(Plananalyse!DR147=1,VLOOKUP(DR$5,Kruistabel!$B$6:$F$9,MATCH($C147,Kruistabel!$C$5:$F$5,0)+1,FALSE)+MIN(Kruistabel!$C$15,IF($D147="Ja",Kruistabel!$C$13,0)+IF(DR$6="Ja",Kruistabel!$C$14,0)),"")</f>
        <v>#N/A</v>
      </c>
      <c r="DS147" s="326" t="e">
        <f>IF(Plananalyse!DS147=1,VLOOKUP(DS$5,Kruistabel!$B$6:$F$9,MATCH($C147,Kruistabel!$C$5:$F$5,0)+1,FALSE)+MIN(Kruistabel!$C$15,IF($D147="Ja",Kruistabel!$C$13,0)+IF(DS$6="Ja",Kruistabel!$C$14,0)),"")</f>
        <v>#N/A</v>
      </c>
      <c r="DT147" s="326" t="e">
        <f>IF(Plananalyse!DT147=1,VLOOKUP(DT$5,Kruistabel!$B$6:$F$9,MATCH($C147,Kruistabel!$C$5:$F$5,0)+1,FALSE)+MIN(Kruistabel!$C$15,IF($D147="Ja",Kruistabel!$C$13,0)+IF(DT$6="Ja",Kruistabel!$C$14,0)),"")</f>
        <v>#N/A</v>
      </c>
      <c r="DU147" s="326" t="e">
        <f>IF(Plananalyse!DU147=1,VLOOKUP(DU$5,Kruistabel!$B$6:$F$9,MATCH($C147,Kruistabel!$C$5:$F$5,0)+1,FALSE)+MIN(Kruistabel!$C$15,IF($D147="Ja",Kruistabel!$C$13,0)+IF(DU$6="Ja",Kruistabel!$C$14,0)),"")</f>
        <v>#N/A</v>
      </c>
      <c r="DV147" s="326" t="e">
        <f>IF(Plananalyse!DV147=1,VLOOKUP(DV$5,Kruistabel!$B$6:$F$9,MATCH($C147,Kruistabel!$C$5:$F$5,0)+1,FALSE)+MIN(Kruistabel!$C$15,IF($D147="Ja",Kruistabel!$C$13,0)+IF(DV$6="Ja",Kruistabel!$C$14,0)),"")</f>
        <v>#N/A</v>
      </c>
      <c r="DW147" s="326" t="e">
        <f>IF(Plananalyse!DW147=1,VLOOKUP(DW$5,Kruistabel!$B$6:$F$9,MATCH($C147,Kruistabel!$C$5:$F$5,0)+1,FALSE)+MIN(Kruistabel!$C$15,IF($D147="Ja",Kruistabel!$C$13,0)+IF(DW$6="Ja",Kruistabel!$C$14,0)),"")</f>
        <v>#REF!</v>
      </c>
      <c r="DX147" s="326" t="e">
        <f>IF(Plananalyse!DX147=1,VLOOKUP(DX$5,Kruistabel!$B$6:$F$9,MATCH($C147,Kruistabel!$C$5:$F$5,0)+1,FALSE)+MIN(Kruistabel!$C$15,IF($D147="Ja",Kruistabel!$C$13,0)+IF(DX$6="Ja",Kruistabel!$C$14,0)),"")</f>
        <v>#REF!</v>
      </c>
      <c r="DY147" s="327"/>
      <c r="DZ147" s="326" t="e">
        <f>IF(Plananalyse!DZ147=1,VLOOKUP(DZ$5,Kruistabel!$B$6:$F$9,MATCH($C147,Kruistabel!$C$5:$F$5,0)+1,FALSE)+MIN(Kruistabel!$C$15,IF($D147="Ja",Kruistabel!$C$13,0)+IF(DZ$6="Ja",Kruistabel!$C$14,0)),"")</f>
        <v>#N/A</v>
      </c>
      <c r="EA147" s="326" t="e">
        <f>IF(Plananalyse!EA147=1,VLOOKUP(EA$5,Kruistabel!$B$6:$F$9,MATCH($C147,Kruistabel!$C$5:$F$5,0)+1,FALSE)+MIN(Kruistabel!$C$15,IF($D147="Ja",Kruistabel!$C$13,0)+IF(EA$6="Ja",Kruistabel!$C$14,0)),"")</f>
        <v>#N/A</v>
      </c>
      <c r="EB147" s="326" t="e">
        <f>IF(Plananalyse!EB147=1,VLOOKUP(EB$5,Kruistabel!$B$6:$F$9,MATCH($C147,Kruistabel!$C$5:$F$5,0)+1,FALSE)+MIN(Kruistabel!$C$15,IF($D147="Ja",Kruistabel!$C$13,0)+IF(EB$6="Ja",Kruistabel!$C$14,0)),"")</f>
        <v>#REF!</v>
      </c>
      <c r="EC147" s="326" t="e">
        <f>IF(Plananalyse!EC147=1,VLOOKUP(EC$5,Kruistabel!$B$6:$F$9,MATCH($C147,Kruistabel!$C$5:$F$5,0)+1,FALSE)+MIN(Kruistabel!$C$15,IF($D147="Ja",Kruistabel!$C$13,0)+IF(EC$6="Ja",Kruistabel!$C$14,0)),"")</f>
        <v>#REF!</v>
      </c>
      <c r="ED147" s="327"/>
      <c r="EE147" s="326" t="e">
        <f>IF(Plananalyse!EE147=1,VLOOKUP(EE$5,Kruistabel!$B$6:$F$9,MATCH($C147,Kruistabel!$C$5:$F$5,0)+1,FALSE)+MIN(Kruistabel!$C$15,IF($D147="Ja",Kruistabel!$C$13,0)+IF(EE$6="Ja",Kruistabel!$C$14,0)),"")</f>
        <v>#N/A</v>
      </c>
      <c r="EF147" s="326" t="e">
        <f>IF(Plananalyse!EF147=1,VLOOKUP(EF$5,Kruistabel!$B$6:$F$9,MATCH($C147,Kruistabel!$C$5:$F$5,0)+1,FALSE)+MIN(Kruistabel!$C$15,IF($D147="Ja",Kruistabel!$C$13,0)+IF(EF$6="Ja",Kruistabel!$C$14,0)),"")</f>
        <v>#N/A</v>
      </c>
      <c r="EG147" s="326" t="e">
        <f ca="1">IF(Plananalyse!EG147=1,VLOOKUP(EG$5,Kruistabel!$B$6:$F$9,MATCH($C147,Kruistabel!$C$5:$F$5,0)+1,FALSE)+MIN(Kruistabel!$C$15,IF($D147="Ja",Kruistabel!$C$13,0)+IF(EG$6="Ja",Kruistabel!$C$14,0)),"")</f>
        <v>#N/A</v>
      </c>
      <c r="EH147" s="326" t="e">
        <f ca="1">IF(Plananalyse!EH147=1,VLOOKUP(EH$5,Kruistabel!$B$6:$F$9,MATCH($C147,Kruistabel!$C$5:$F$5,0)+1,FALSE)+MIN(Kruistabel!$C$15,IF($D147="Ja",Kruistabel!$C$13,0)+IF(EH$6="Ja",Kruistabel!$C$14,0)),"")</f>
        <v>#REF!</v>
      </c>
      <c r="EI147" s="326" t="e">
        <f ca="1">IF(Plananalyse!EI147=1,VLOOKUP(EI$5,Kruistabel!$B$6:$F$9,MATCH($C147,Kruistabel!$C$5:$F$5,0)+1,FALSE)+MIN(Kruistabel!$C$15,IF($D147="Ja",Kruistabel!$C$13,0)+IF(EI$6="Ja",Kruistabel!$C$14,0)),"")</f>
        <v>#REF!</v>
      </c>
      <c r="EJ147" s="331" t="str">
        <f>IF(Plananalyse!EJ147=1,VLOOKUP(EJ$5,Kruistabel!$B$6:$F$9,MATCH($C147,Kruistabel!$C$5:$F$5,0)+1,FALSE)+MIN(Kruistabel!$C$15,IF($D147="Ja",Kruistabel!$C$13,0)+IF(EJ$6="Ja",Kruistabel!$C$14,0)),"")</f>
        <v/>
      </c>
      <c r="EK147" s="164"/>
      <c r="EL147" s="164"/>
      <c r="EM147" s="164"/>
      <c r="EN147" s="164"/>
    </row>
    <row r="148" spans="1:144" hidden="1">
      <c r="B148" s="337" t="s">
        <v>245</v>
      </c>
      <c r="C148" s="160" t="str">
        <f>_xlfn.IFNA(VLOOKUP($B148,Classificatietabel!$B$6:$I$91,C$7,FALSE),"")</f>
        <v/>
      </c>
      <c r="D148" s="160" t="str">
        <f>_xlfn.IFNA(VLOOKUP($B148,Classificatietabel!$B$6:$I$91,D$7,FALSE),"")</f>
        <v/>
      </c>
      <c r="E148" s="119" t="str">
        <f>IF(AND(D148="laag",$D$3=1),0,_xlfn.IFNA(IF(VLOOKUP($B148,Classificatietabel!$B$6:$H$91,$E$5,FALSE)="Ja",1,0),""))</f>
        <v/>
      </c>
      <c r="F148" s="163"/>
      <c r="G148" s="326" t="e">
        <f>IF(Plananalyse!G148=1,VLOOKUP(G$5,Kruistabel!$B$6:$F$9,MATCH($C148,Kruistabel!$C$5:$F$5,0)+1,FALSE)+MIN(Kruistabel!$C$15,IF($D148="Ja",Kruistabel!$C$13,0)+IF(G$6="Ja",Kruistabel!$C$14,0)),"")</f>
        <v>#N/A</v>
      </c>
      <c r="H148" s="326" t="e">
        <f>IF(Plananalyse!H148=1,VLOOKUP(H$5,Kruistabel!$B$6:$F$9,MATCH($C148,Kruistabel!$C$5:$F$5,0)+1,FALSE)+MIN(Kruistabel!$C$15,IF($D148="Ja",Kruistabel!$C$13,0)+IF(H$6="Ja",Kruistabel!$C$14,0)),"")</f>
        <v>#N/A</v>
      </c>
      <c r="I148" s="326" t="e">
        <f>IF(Plananalyse!I148=1,VLOOKUP(I$5,Kruistabel!$B$6:$F$9,MATCH($C148,Kruistabel!$C$5:$F$5,0)+1,FALSE)+MIN(Kruistabel!$C$15,IF($D148="Ja",Kruistabel!$C$13,0)+IF(I$6="Ja",Kruistabel!$C$14,0)),"")</f>
        <v>#N/A</v>
      </c>
      <c r="J148" s="326" t="e">
        <f>IF(Plananalyse!J148=1,VLOOKUP(J$5,Kruistabel!$B$6:$F$9,MATCH($C148,Kruistabel!$C$5:$F$5,0)+1,FALSE)+MIN(Kruistabel!$C$15,IF($D148="Ja",Kruistabel!$C$13,0)+IF(J$6="Ja",Kruistabel!$C$14,0)),"")</f>
        <v>#N/A</v>
      </c>
      <c r="K148" s="326" t="e">
        <f>IF(Plananalyse!K148=1,VLOOKUP(K$5,Kruistabel!$B$6:$F$9,MATCH($C148,Kruistabel!$C$5:$F$5,0)+1,FALSE)+MIN(Kruistabel!$C$15,IF($D148="Ja",Kruistabel!$C$13,0)+IF(K$6="Ja",Kruistabel!$C$14,0)),"")</f>
        <v>#N/A</v>
      </c>
      <c r="L148" s="326" t="e">
        <f>IF(Plananalyse!L148=1,VLOOKUP(L$5,Kruistabel!$B$6:$F$9,MATCH($C148,Kruistabel!$C$5:$F$5,0)+1,FALSE)+MIN(Kruistabel!$C$15,IF($D148="Ja",Kruistabel!$C$13,0)+IF(L$6="Ja",Kruistabel!$C$14,0)),"")</f>
        <v>#N/A</v>
      </c>
      <c r="M148" s="326" t="e">
        <f>IF(Plananalyse!M148=1,VLOOKUP(M$5,Kruistabel!$B$6:$F$9,MATCH($C148,Kruistabel!$C$5:$F$5,0)+1,FALSE)+MIN(Kruistabel!$C$15,IF($D148="Ja",Kruistabel!$C$13,0)+IF(M$6="Ja",Kruistabel!$C$14,0)),"")</f>
        <v>#N/A</v>
      </c>
      <c r="N148" s="326" t="e">
        <f>IF(Plananalyse!N148=1,VLOOKUP(N$5,Kruistabel!$B$6:$F$9,MATCH($C148,Kruistabel!$C$5:$F$5,0)+1,FALSE)+MIN(Kruistabel!$C$15,IF($D148="Ja",Kruistabel!$C$13,0)+IF(N$6="Ja",Kruistabel!$C$14,0)),"")</f>
        <v>#N/A</v>
      </c>
      <c r="O148" s="326" t="e">
        <f>IF(Plananalyse!O148=1,VLOOKUP(O$5,Kruistabel!$B$6:$F$9,MATCH($C148,Kruistabel!$C$5:$F$5,0)+1,FALSE)+MIN(Kruistabel!$C$15,IF($D148="Ja",Kruistabel!$C$13,0)+IF(O$6="Ja",Kruistabel!$C$14,0)),"")</f>
        <v>#N/A</v>
      </c>
      <c r="P148" s="326" t="e">
        <f>IF(Plananalyse!P148=1,VLOOKUP(P$5,Kruistabel!$B$6:$F$9,MATCH($C148,Kruistabel!$C$5:$F$5,0)+1,FALSE)+MIN(Kruistabel!$C$15,IF($D148="Ja",Kruistabel!$C$13,0)+IF(P$6="Ja",Kruistabel!$C$14,0)),"")</f>
        <v>#N/A</v>
      </c>
      <c r="Q148" s="326" t="e">
        <f>IF(Plananalyse!Q148=1,VLOOKUP(Q$5,Kruistabel!$B$6:$F$9,MATCH($C148,Kruistabel!$C$5:$F$5,0)+1,FALSE)+MIN(Kruistabel!$C$15,IF($D148="Ja",Kruistabel!$C$13,0)+IF(Q$6="Ja",Kruistabel!$C$14,0)),"")</f>
        <v>#N/A</v>
      </c>
      <c r="R148" s="326" t="e">
        <f>IF(Plananalyse!R148=1,VLOOKUP(R$5,Kruistabel!$B$6:$F$9,MATCH($C148,Kruistabel!$C$5:$F$5,0)+1,FALSE)+MIN(Kruistabel!$C$15,IF($D148="Ja",Kruistabel!$C$13,0)+IF(R$6="Ja",Kruistabel!$C$14,0)),"")</f>
        <v>#N/A</v>
      </c>
      <c r="S148" s="326" t="e">
        <f>IF(Plananalyse!S148=1,VLOOKUP(S$5,Kruistabel!$B$6:$F$9,MATCH($C148,Kruistabel!$C$5:$F$5,0)+1,FALSE)+MIN(Kruistabel!$C$15,IF($D148="Ja",Kruistabel!$C$13,0)+IF(S$6="Ja",Kruistabel!$C$14,0)),"")</f>
        <v>#N/A</v>
      </c>
      <c r="T148" s="326" t="e">
        <f>IF(Plananalyse!T148=1,VLOOKUP(T$5,Kruistabel!$B$6:$F$9,MATCH($C148,Kruistabel!$C$5:$F$5,0)+1,FALSE)+MIN(Kruistabel!$C$15,IF($D148="Ja",Kruistabel!$C$13,0)+IF(T$6="Ja",Kruistabel!$C$14,0)),"")</f>
        <v>#N/A</v>
      </c>
      <c r="U148" s="326" t="e">
        <f>IF(Plananalyse!U148=1,VLOOKUP(U$5,Kruistabel!$B$6:$F$9,MATCH($C148,Kruistabel!$C$5:$F$5,0)+1,FALSE)+MIN(Kruistabel!$C$15,IF($D148="Ja",Kruistabel!$C$13,0)+IF(U$6="Ja",Kruistabel!$C$14,0)),"")</f>
        <v>#N/A</v>
      </c>
      <c r="V148" s="326" t="e">
        <f>IF(Plananalyse!V148=1,VLOOKUP(V$5,Kruistabel!$B$6:$F$9,MATCH($C148,Kruistabel!$C$5:$F$5,0)+1,FALSE)+MIN(Kruistabel!$C$15,IF($D148="Ja",Kruistabel!$C$13,0)+IF(V$6="Ja",Kruistabel!$C$14,0)),"")</f>
        <v>#N/A</v>
      </c>
      <c r="W148" s="326" t="e">
        <f>IF(Plananalyse!W148=1,VLOOKUP(W$5,Kruistabel!$B$6:$F$9,MATCH($C148,Kruistabel!$C$5:$F$5,0)+1,FALSE)+MIN(Kruistabel!$C$15,IF($D148="Ja",Kruistabel!$C$13,0)+IF(W$6="Ja",Kruistabel!$C$14,0)),"")</f>
        <v>#N/A</v>
      </c>
      <c r="X148" s="326" t="e">
        <f>IF(Plananalyse!X148=1,VLOOKUP(X$5,Kruistabel!$B$6:$F$9,MATCH($C148,Kruistabel!$C$5:$F$5,0)+1,FALSE)+MIN(Kruistabel!$C$15,IF($D148="Ja",Kruistabel!$C$13,0)+IF(X$6="Ja",Kruistabel!$C$14,0)),"")</f>
        <v>#N/A</v>
      </c>
      <c r="Y148" s="326" t="e">
        <f>IF(Plananalyse!Y148=1,VLOOKUP(Y$5,Kruistabel!$B$6:$F$9,MATCH($C148,Kruistabel!$C$5:$F$5,0)+1,FALSE)+MIN(Kruistabel!$C$15,IF($D148="Ja",Kruistabel!$C$13,0)+IF(Y$6="Ja",Kruistabel!$C$14,0)),"")</f>
        <v>#N/A</v>
      </c>
      <c r="Z148" s="326" t="e">
        <f>IF(Plananalyse!Z148=1,VLOOKUP(Z$5,Kruistabel!$B$6:$F$9,MATCH($C148,Kruistabel!$C$5:$F$5,0)+1,FALSE)+MIN(Kruistabel!$C$15,IF($D148="Ja",Kruistabel!$C$13,0)+IF(Z$6="Ja",Kruistabel!$C$14,0)),"")</f>
        <v>#N/A</v>
      </c>
      <c r="AA148" s="326" t="e">
        <f>IF(Plananalyse!AA148=1,VLOOKUP(AA$5,Kruistabel!$B$6:$F$9,MATCH($C148,Kruistabel!$C$5:$F$5,0)+1,FALSE)+MIN(Kruistabel!$C$15,IF($D148="Ja",Kruistabel!$C$13,0)+IF(AA$6="Ja",Kruistabel!$C$14,0)),"")</f>
        <v>#N/A</v>
      </c>
      <c r="AB148" s="326" t="e">
        <f>IF(Plananalyse!AB148=1,VLOOKUP(AB$5,Kruistabel!$B$6:$F$9,MATCH($C148,Kruistabel!$C$5:$F$5,0)+1,FALSE)+MIN(Kruistabel!$C$15,IF($D148="Ja",Kruistabel!$C$13,0)+IF(AB$6="Ja",Kruistabel!$C$14,0)),"")</f>
        <v>#N/A</v>
      </c>
      <c r="AC148" s="326" t="e">
        <f>IF(Plananalyse!AC148=1,VLOOKUP(AC$5,Kruistabel!$B$6:$F$9,MATCH($C148,Kruistabel!$C$5:$F$5,0)+1,FALSE)+MIN(Kruistabel!$C$15,IF($D148="Ja",Kruistabel!$C$13,0)+IF(AC$6="Ja",Kruistabel!$C$14,0)),"")</f>
        <v>#N/A</v>
      </c>
      <c r="AD148" s="326" t="e">
        <f>IF(Plananalyse!AD148=1,VLOOKUP(AD$5,Kruistabel!$B$6:$F$9,MATCH($C148,Kruistabel!$C$5:$F$5,0)+1,FALSE)+MIN(Kruistabel!$C$15,IF($D148="Ja",Kruistabel!$C$13,0)+IF(AD$6="Ja",Kruistabel!$C$14,0)),"")</f>
        <v>#N/A</v>
      </c>
      <c r="AE148" s="326" t="e">
        <f>IF(Plananalyse!AE148=1,VLOOKUP(AE$5,Kruistabel!$B$6:$F$9,MATCH($C148,Kruistabel!$C$5:$F$5,0)+1,FALSE)+MIN(Kruistabel!$C$15,IF($D148="Ja",Kruistabel!$C$13,0)+IF(AE$6="Ja",Kruistabel!$C$14,0)),"")</f>
        <v>#N/A</v>
      </c>
      <c r="AF148" s="326" t="e">
        <f>IF(Plananalyse!AF148=1,VLOOKUP(AF$5,Kruistabel!$B$6:$F$9,MATCH($C148,Kruistabel!$C$5:$F$5,0)+1,FALSE)+MIN(Kruistabel!$C$15,IF($D148="Ja",Kruistabel!$C$13,0)+IF(AF$6="Ja",Kruistabel!$C$14,0)),"")</f>
        <v>#N/A</v>
      </c>
      <c r="AG148" s="326" t="e">
        <f>IF(Plananalyse!AG148=1,VLOOKUP(AG$5,Kruistabel!$B$6:$F$9,MATCH($C148,Kruistabel!$C$5:$F$5,0)+1,FALSE)+MIN(Kruistabel!$C$15,IF($D148="Ja",Kruistabel!$C$13,0)+IF(AG$6="Ja",Kruistabel!$C$14,0)),"")</f>
        <v>#N/A</v>
      </c>
      <c r="AH148" s="326" t="e">
        <f>IF(Plananalyse!AH148=1,VLOOKUP(AH$5,Kruistabel!$B$6:$F$9,MATCH($C148,Kruistabel!$C$5:$F$5,0)+1,FALSE)+MIN(Kruistabel!$C$15,IF($D148="Ja",Kruistabel!$C$13,0)+IF(AH$6="Ja",Kruistabel!$C$14,0)),"")</f>
        <v>#N/A</v>
      </c>
      <c r="AI148" s="326" t="e">
        <f>IF(Plananalyse!AI148=1,VLOOKUP(AI$5,Kruistabel!$B$6:$F$9,MATCH($C148,Kruistabel!$C$5:$F$5,0)+1,FALSE)+MIN(Kruistabel!$C$15,IF($D148="Ja",Kruistabel!$C$13,0)+IF(AI$6="Ja",Kruistabel!$C$14,0)),"")</f>
        <v>#N/A</v>
      </c>
      <c r="AJ148" s="326" t="e">
        <f>IF(Plananalyse!AJ148=1,VLOOKUP(AJ$5,Kruistabel!$B$6:$F$9,MATCH($C148,Kruistabel!$C$5:$F$5,0)+1,FALSE)+MIN(Kruistabel!$C$15,IF($D148="Ja",Kruistabel!$C$13,0)+IF(AJ$6="Ja",Kruistabel!$C$14,0)),"")</f>
        <v>#N/A</v>
      </c>
      <c r="AK148" s="326" t="e">
        <f>IF(Plananalyse!AK148=1,VLOOKUP(AK$5,Kruistabel!$B$6:$F$9,MATCH($C148,Kruistabel!$C$5:$F$5,0)+1,FALSE)+MIN(Kruistabel!$C$15,IF($D148="Ja",Kruistabel!$C$13,0)+IF(AK$6="Ja",Kruistabel!$C$14,0)),"")</f>
        <v>#N/A</v>
      </c>
      <c r="AL148" s="326" t="e">
        <f>IF(Plananalyse!AL148=1,VLOOKUP(AL$5,Kruistabel!$B$6:$F$9,MATCH($C148,Kruistabel!$C$5:$F$5,0)+1,FALSE)+MIN(Kruistabel!$C$15,IF($D148="Ja",Kruistabel!$C$13,0)+IF(AL$6="Ja",Kruistabel!$C$14,0)),"")</f>
        <v>#N/A</v>
      </c>
      <c r="AM148" s="326" t="e">
        <f>IF(Plananalyse!AM148=1,VLOOKUP(AM$5,Kruistabel!$B$6:$F$9,MATCH($C148,Kruistabel!$C$5:$F$5,0)+1,FALSE)+MIN(Kruistabel!$C$15,IF($D148="Ja",Kruistabel!$C$13,0)+IF(AM$6="Ja",Kruistabel!$C$14,0)),"")</f>
        <v>#N/A</v>
      </c>
      <c r="AN148" s="327"/>
      <c r="AO148" s="326" t="e">
        <f>IF(Plananalyse!AO148=1,VLOOKUP(AO$5,Kruistabel!$B$6:$F$9,MATCH($C148,Kruistabel!$C$5:$F$5,0)+1,FALSE)+MIN(Kruistabel!$C$15,IF($D148="Ja",Kruistabel!$C$13,0)+IF(AO$6="Ja",Kruistabel!$C$14,0)),"")</f>
        <v>#N/A</v>
      </c>
      <c r="AP148" s="326" t="e">
        <f>IF(Plananalyse!AP148=1,VLOOKUP(AP$5,Kruistabel!$B$6:$F$9,MATCH($C148,Kruistabel!$C$5:$F$5,0)+1,FALSE)+MIN(Kruistabel!$C$15,IF($D148="Ja",Kruistabel!$C$13,0)+IF(AP$6="Ja",Kruistabel!$C$14,0)),"")</f>
        <v>#N/A</v>
      </c>
      <c r="AQ148" s="326" t="e">
        <f>IF(Plananalyse!AQ148=1,VLOOKUP(AQ$5,Kruistabel!$B$6:$F$9,MATCH($C148,Kruistabel!$C$5:$F$5,0)+1,FALSE)+MIN(Kruistabel!$C$15,IF($D148="Ja",Kruistabel!$C$13,0)+IF(AQ$6="Ja",Kruistabel!$C$14,0)),"")</f>
        <v>#N/A</v>
      </c>
      <c r="AR148" s="326" t="e">
        <f>IF(Plananalyse!AR148=1,VLOOKUP(AR$5,Kruistabel!$B$6:$F$9,MATCH($C148,Kruistabel!$C$5:$F$5,0)+1,FALSE)+MIN(Kruistabel!$C$15,IF($D148="Ja",Kruistabel!$C$13,0)+IF(AR$6="Ja",Kruistabel!$C$14,0)),"")</f>
        <v>#N/A</v>
      </c>
      <c r="AS148" s="326" t="e">
        <f>IF(Plananalyse!AS148=1,VLOOKUP(AS$5,Kruistabel!$B$6:$F$9,MATCH($C148,Kruistabel!$C$5:$F$5,0)+1,FALSE)+MIN(Kruistabel!$C$15,IF($D148="Ja",Kruistabel!$C$13,0)+IF(AS$6="Ja",Kruistabel!$C$14,0)),"")</f>
        <v>#N/A</v>
      </c>
      <c r="AT148" s="326" t="e">
        <f>IF(Plananalyse!AT148=1,VLOOKUP(AT$5,Kruistabel!$B$6:$F$9,MATCH($C148,Kruistabel!$C$5:$F$5,0)+1,FALSE)+MIN(Kruistabel!$C$15,IF($D148="Ja",Kruistabel!$C$13,0)+IF(AT$6="Ja",Kruistabel!$C$14,0)),"")</f>
        <v>#N/A</v>
      </c>
      <c r="AU148" s="326" t="e">
        <f>IF(Plananalyse!AU148=1,VLOOKUP(AU$5,Kruistabel!$B$6:$F$9,MATCH($C148,Kruistabel!$C$5:$F$5,0)+1,FALSE)+MIN(Kruistabel!$C$15,IF($D148="Ja",Kruistabel!$C$13,0)+IF(AU$6="Ja",Kruistabel!$C$14,0)),"")</f>
        <v>#N/A</v>
      </c>
      <c r="AV148" s="326" t="e">
        <f>IF(Plananalyse!AV148=1,VLOOKUP(AV$5,Kruistabel!$B$6:$F$9,MATCH($C148,Kruistabel!$C$5:$F$5,0)+1,FALSE)+MIN(Kruistabel!$C$15,IF($D148="Ja",Kruistabel!$C$13,0)+IF(AV$6="Ja",Kruistabel!$C$14,0)),"")</f>
        <v>#N/A</v>
      </c>
      <c r="AW148" s="326" t="e">
        <f>IF(Plananalyse!AW148=1,VLOOKUP(AW$5,Kruistabel!$B$6:$F$9,MATCH($C148,Kruistabel!$C$5:$F$5,0)+1,FALSE)+MIN(Kruistabel!$C$15,IF($D148="Ja",Kruistabel!$C$13,0)+IF(AW$6="Ja",Kruistabel!$C$14,0)),"")</f>
        <v>#N/A</v>
      </c>
      <c r="AX148" s="326" t="e">
        <f>IF(Plananalyse!AX148=1,VLOOKUP(AX$5,Kruistabel!$B$6:$F$9,MATCH($C148,Kruistabel!$C$5:$F$5,0)+1,FALSE)+MIN(Kruistabel!$C$15,IF($D148="Ja",Kruistabel!$C$13,0)+IF(AX$6="Ja",Kruistabel!$C$14,0)),"")</f>
        <v>#N/A</v>
      </c>
      <c r="AY148" s="327"/>
      <c r="AZ148" s="326" t="e">
        <f>IF(Plananalyse!AZ148=1,VLOOKUP(AZ$5,Kruistabel!$B$6:$F$9,MATCH($C148,Kruistabel!$C$5:$F$5,0)+1,FALSE)+MIN(Kruistabel!$C$15,IF($D148="Ja",Kruistabel!$C$13,0)+IF(AZ$6="Ja",Kruistabel!$C$14,0)),"")</f>
        <v>#N/A</v>
      </c>
      <c r="BA148" s="326" t="e">
        <f>IF(Plananalyse!BA148=1,VLOOKUP(BA$5,Kruistabel!$B$6:$F$9,MATCH($C148,Kruistabel!$C$5:$F$5,0)+1,FALSE)+MIN(Kruistabel!$C$15,IF($D148="Ja",Kruistabel!$C$13,0)+IF(BA$6="Ja",Kruistabel!$C$14,0)),"")</f>
        <v>#N/A</v>
      </c>
      <c r="BB148" s="326" t="e">
        <f>IF(Plananalyse!BB148=1,VLOOKUP(BB$5,Kruistabel!$B$6:$F$9,MATCH($C148,Kruistabel!$C$5:$F$5,0)+1,FALSE)+MIN(Kruistabel!$C$15,IF($D148="Ja",Kruistabel!$C$13,0)+IF(BB$6="Ja",Kruistabel!$C$14,0)),"")</f>
        <v>#N/A</v>
      </c>
      <c r="BC148" s="326" t="e">
        <f>IF(Plananalyse!BC148=1,VLOOKUP(BC$5,Kruistabel!$B$6:$F$9,MATCH($C148,Kruistabel!$C$5:$F$5,0)+1,FALSE)+MIN(Kruistabel!$C$15,IF($D148="Ja",Kruistabel!$C$13,0)+IF(BC$6="Ja",Kruistabel!$C$14,0)),"")</f>
        <v>#N/A</v>
      </c>
      <c r="BD148" s="326" t="e">
        <f>IF(Plananalyse!BD148=1,VLOOKUP(BD$5,Kruistabel!$B$6:$F$9,MATCH($C148,Kruistabel!$C$5:$F$5,0)+1,FALSE)+MIN(Kruistabel!$C$15,IF($D148="Ja",Kruistabel!$C$13,0)+IF(BD$6="Ja",Kruistabel!$C$14,0)),"")</f>
        <v>#N/A</v>
      </c>
      <c r="BE148" s="326" t="e">
        <f>IF(Plananalyse!BE148=1,VLOOKUP(BE$5,Kruistabel!$B$6:$F$9,MATCH($C148,Kruistabel!$C$5:$F$5,0)+1,FALSE)+MIN(Kruistabel!$C$15,IF($D148="Ja",Kruistabel!$C$13,0)+IF(BE$6="Ja",Kruistabel!$C$14,0)),"")</f>
        <v>#N/A</v>
      </c>
      <c r="BF148" s="326" t="e">
        <f>IF(Plananalyse!BF148=1,VLOOKUP(BF$5,Kruistabel!$B$6:$F$9,MATCH($C148,Kruistabel!$C$5:$F$5,0)+1,FALSE)+MIN(Kruistabel!$C$15,IF($D148="Ja",Kruistabel!$C$13,0)+IF(BF$6="Ja",Kruistabel!$C$14,0)),"")</f>
        <v>#N/A</v>
      </c>
      <c r="BG148" s="326" t="e">
        <f>IF(Plananalyse!BG148=1,VLOOKUP(BG$5,Kruistabel!$B$6:$F$9,MATCH($C148,Kruistabel!$C$5:$F$5,0)+1,FALSE)+MIN(Kruistabel!$C$15,IF($D148="Ja",Kruistabel!$C$13,0)+IF(BG$6="Ja",Kruistabel!$C$14,0)),"")</f>
        <v>#N/A</v>
      </c>
      <c r="BH148" s="326" t="e">
        <f>IF(Plananalyse!BH148=1,VLOOKUP(BH$5,Kruistabel!$B$6:$F$9,MATCH($C148,Kruistabel!$C$5:$F$5,0)+1,FALSE)+MIN(Kruistabel!$C$15,IF($D148="Ja",Kruistabel!$C$13,0)+IF(BH$6="Ja",Kruistabel!$C$14,0)),"")</f>
        <v>#N/A</v>
      </c>
      <c r="BI148" s="327"/>
      <c r="BJ148" s="326" t="e">
        <f>IF(Plananalyse!BJ148=1,VLOOKUP(BJ$5,Kruistabel!$B$6:$F$9,MATCH($C148,Kruistabel!$C$5:$F$5,0)+1,FALSE)+MIN(Kruistabel!$C$15,IF($D148="Ja",Kruistabel!$C$13,0)+IF(BJ$6="Ja",Kruistabel!$C$14,0)),"")</f>
        <v>#N/A</v>
      </c>
      <c r="BK148" s="326" t="e">
        <f>IF(Plananalyse!BK148=1,VLOOKUP(BK$5,Kruistabel!$B$6:$F$9,MATCH($C148,Kruistabel!$C$5:$F$5,0)+1,FALSE)+MIN(Kruistabel!$C$15,IF($D148="Ja",Kruistabel!$C$13,0)+IF(BK$6="Ja",Kruistabel!$C$14,0)),"")</f>
        <v>#N/A</v>
      </c>
      <c r="BL148" s="326" t="e">
        <f>IF(Plananalyse!BL148=1,VLOOKUP(BL$5,Kruistabel!$B$6:$F$9,MATCH($C148,Kruistabel!$C$5:$F$5,0)+1,FALSE)+MIN(Kruistabel!$C$15,IF($D148="Ja",Kruistabel!$C$13,0)+IF(BL$6="Ja",Kruistabel!$C$14,0)),"")</f>
        <v>#N/A</v>
      </c>
      <c r="BM148" s="326" t="e">
        <f>IF(Plananalyse!BM148=1,VLOOKUP(BM$5,Kruistabel!$B$6:$F$9,MATCH($C148,Kruistabel!$C$5:$F$5,0)+1,FALSE)+MIN(Kruistabel!$C$15,IF($D148="Ja",Kruistabel!$C$13,0)+IF(BM$6="Ja",Kruistabel!$C$14,0)),"")</f>
        <v>#N/A</v>
      </c>
      <c r="BN148" s="326" t="e">
        <f>IF(Plananalyse!BN148=1,VLOOKUP(BN$5,Kruistabel!$B$6:$F$9,MATCH($C148,Kruistabel!$C$5:$F$5,0)+1,FALSE)+MIN(Kruistabel!$C$15,IF($D148="Ja",Kruistabel!$C$13,0)+IF(BN$6="Ja",Kruistabel!$C$14,0)),"")</f>
        <v>#N/A</v>
      </c>
      <c r="BO148" s="326" t="e">
        <f>IF(Plananalyse!BO148=1,VLOOKUP(BO$5,Kruistabel!$B$6:$F$9,MATCH($C148,Kruistabel!$C$5:$F$5,0)+1,FALSE)+MIN(Kruistabel!$C$15,IF($D148="Ja",Kruistabel!$C$13,0)+IF(BO$6="Ja",Kruistabel!$C$14,0)),"")</f>
        <v>#N/A</v>
      </c>
      <c r="BP148" s="326" t="e">
        <f>IF(Plananalyse!BP148=1,VLOOKUP(BP$5,Kruistabel!$B$6:$F$9,MATCH($C148,Kruistabel!$C$5:$F$5,0)+1,FALSE)+MIN(Kruistabel!$C$15,IF($D148="Ja",Kruistabel!$C$13,0)+IF(BP$6="Ja",Kruistabel!$C$14,0)),"")</f>
        <v>#N/A</v>
      </c>
      <c r="BQ148" s="326" t="e">
        <f>IF(Plananalyse!BQ148=1,VLOOKUP(BQ$5,Kruistabel!$B$6:$F$9,MATCH($C148,Kruistabel!$C$5:$F$5,0)+1,FALSE)+MIN(Kruistabel!$C$15,IF($D148="Ja",Kruistabel!$C$13,0)+IF(BQ$6="Ja",Kruistabel!$C$14,0)),"")</f>
        <v>#N/A</v>
      </c>
      <c r="BR148" s="326" t="e">
        <f>IF(Plananalyse!BR148=1,VLOOKUP(BR$5,Kruistabel!$B$6:$F$9,MATCH($C148,Kruistabel!$C$5:$F$5,0)+1,FALSE)+MIN(Kruistabel!$C$15,IF($D148="Ja",Kruistabel!$C$13,0)+IF(BR$6="Ja",Kruistabel!$C$14,0)),"")</f>
        <v>#REF!</v>
      </c>
      <c r="BS148" s="326" t="e">
        <f>IF(Plananalyse!BS148=1,VLOOKUP(BS$5,Kruistabel!$B$6:$F$9,MATCH($C148,Kruistabel!$C$5:$F$5,0)+1,FALSE)+MIN(Kruistabel!$C$15,IF($D148="Ja",Kruistabel!$C$13,0)+IF(BS$6="Ja",Kruistabel!$C$14,0)),"")</f>
        <v>#REF!</v>
      </c>
      <c r="BT148" s="65"/>
      <c r="BU148" s="231" t="e">
        <f>IF(Plananalyse!BU148=1,VLOOKUP(BU$5,Kruistabel!$B$6:$F$9,MATCH($C148,Kruistabel!$C$5:$F$5,0)+1,FALSE)+MIN(Kruistabel!$C$15,IF($D148="Ja",Kruistabel!$C$13,0)+IF(BU$6="Ja",Kruistabel!$C$14,0)),"")</f>
        <v>#N/A</v>
      </c>
      <c r="BV148" s="326" t="e">
        <f>IF(Plananalyse!BV148=1,VLOOKUP(BV$5,Kruistabel!$B$6:$F$9,MATCH($C148,Kruistabel!$C$5:$F$5,0)+1,FALSE)+MIN(Kruistabel!$C$15,IF($D148="Ja",Kruistabel!$C$13,0)+IF(BV$6="Ja",Kruistabel!$C$14,0)),"")</f>
        <v>#N/A</v>
      </c>
      <c r="BW148" s="326" t="e">
        <f>IF(Plananalyse!BW148=1,VLOOKUP(BW$5,Kruistabel!$B$6:$F$9,MATCH($C148,Kruistabel!$C$5:$F$5,0)+1,FALSE)+MIN(Kruistabel!$C$15,IF($D148="Ja",Kruistabel!$C$13,0)+IF(BW$6="Ja",Kruistabel!$C$14,0)),"")</f>
        <v>#N/A</v>
      </c>
      <c r="BX148" s="326" t="e">
        <f>IF(Plananalyse!BX148=1,VLOOKUP(BX$5,Kruistabel!$B$6:$F$9,MATCH($C148,Kruistabel!$C$5:$F$5,0)+1,FALSE)+MIN(Kruistabel!$C$15,IF($D148="Ja",Kruistabel!$C$13,0)+IF(BX$6="Ja",Kruistabel!$C$14,0)),"")</f>
        <v>#N/A</v>
      </c>
      <c r="BY148" s="327"/>
      <c r="BZ148" s="326" t="e">
        <f>IF(Plananalyse!BZ148=1,VLOOKUP(BZ$5,Kruistabel!$B$6:$F$9,MATCH($C148,Kruistabel!$C$5:$F$5,0)+1,FALSE)+MIN(Kruistabel!$C$15,IF($D148="Ja",Kruistabel!$C$13,0)+IF(BZ$6="Ja",Kruistabel!$C$14,0)),"")</f>
        <v>#N/A</v>
      </c>
      <c r="CA148" s="326" t="e">
        <f>IF(Plananalyse!CA148=1,VLOOKUP(CA$5,Kruistabel!$B$6:$F$9,MATCH($C148,Kruistabel!$C$5:$F$5,0)+1,FALSE)+MIN(Kruistabel!$C$15,IF($D148="Ja",Kruistabel!$C$13,0)+IF(CA$6="Ja",Kruistabel!$C$14,0)),"")</f>
        <v>#N/A</v>
      </c>
      <c r="CB148" s="326" t="e">
        <f>IF(Plananalyse!CB148=1,VLOOKUP(CB$5,Kruistabel!$B$6:$F$9,MATCH($C148,Kruistabel!$C$5:$F$5,0)+1,FALSE)+MIN(Kruistabel!$C$15,IF($D148="Ja",Kruistabel!$C$13,0)+IF(CB$6="Ja",Kruistabel!$C$14,0)),"")</f>
        <v>#N/A</v>
      </c>
      <c r="CC148" s="326" t="e">
        <f>IF(Plananalyse!CC148=1,VLOOKUP(CC$5,Kruistabel!$B$6:$F$9,MATCH($C148,Kruistabel!$C$5:$F$5,0)+1,FALSE)+MIN(Kruistabel!$C$15,IF($D148="Ja",Kruistabel!$C$13,0)+IF(CC$6="Ja",Kruistabel!$C$14,0)),"")</f>
        <v>#N/A</v>
      </c>
      <c r="CD148" s="326" t="e">
        <f>IF(Plananalyse!CD148=1,VLOOKUP(CD$5,Kruistabel!$B$6:$F$9,MATCH($C148,Kruistabel!$C$5:$F$5,0)+1,FALSE)+MIN(Kruistabel!$C$15,IF($D148="Ja",Kruistabel!$C$13,0)+IF(CD$6="Ja",Kruistabel!$C$14,0)),"")</f>
        <v>#N/A</v>
      </c>
      <c r="CE148" s="326" t="e">
        <f>IF(Plananalyse!CE148=1,VLOOKUP(CE$5,Kruistabel!$B$6:$F$9,MATCH($C148,Kruistabel!$C$5:$F$5,0)+1,FALSE)+MIN(Kruistabel!$C$15,IF($D148="Ja",Kruistabel!$C$13,0)+IF(CE$6="Ja",Kruistabel!$C$14,0)),"")</f>
        <v>#N/A</v>
      </c>
      <c r="CF148" s="326" t="e">
        <f>IF(Plananalyse!CF148=1,VLOOKUP(CF$5,Kruistabel!$B$6:$F$9,MATCH($C148,Kruistabel!$C$5:$F$5,0)+1,FALSE)+MIN(Kruistabel!$C$15,IF($D148="Ja",Kruistabel!$C$13,0)+IF(CF$6="Ja",Kruistabel!$C$14,0)),"")</f>
        <v>#N/A</v>
      </c>
      <c r="CG148" s="326" t="e">
        <f>IF(Plananalyse!CG148=1,VLOOKUP(CG$5,Kruistabel!$B$6:$F$9,MATCH($C148,Kruistabel!$C$5:$F$5,0)+1,FALSE)+MIN(Kruistabel!$C$15,IF($D148="Ja",Kruistabel!$C$13,0)+IF(CG$6="Ja",Kruistabel!$C$14,0)),"")</f>
        <v>#REF!</v>
      </c>
      <c r="CH148" s="326" t="e">
        <f>IF(Plananalyse!CH148=1,VLOOKUP(CH$5,Kruistabel!$B$6:$F$9,MATCH($C148,Kruistabel!$C$5:$F$5,0)+1,FALSE)+MIN(Kruistabel!$C$15,IF($D148="Ja",Kruistabel!$C$13,0)+IF(CH$6="Ja",Kruistabel!$C$14,0)),"")</f>
        <v>#REF!</v>
      </c>
      <c r="CI148" s="65"/>
      <c r="CJ148" s="326" t="e">
        <f>IF(Plananalyse!CJ148=1,VLOOKUP(CJ$5,Kruistabel!$B$6:$F$9,MATCH($C148,Kruistabel!$C$5:$F$5,0)+1,FALSE)+MIN(Kruistabel!$C$15,IF($D148="Ja",Kruistabel!$C$13,0)+IF(CJ$6="Ja",Kruistabel!$C$14,0)),"")</f>
        <v>#N/A</v>
      </c>
      <c r="CK148" s="326" t="e">
        <f>IF(Plananalyse!CK148=1,VLOOKUP(CK$5,Kruistabel!$B$6:$F$9,MATCH($C148,Kruistabel!$C$5:$F$5,0)+1,FALSE)+MIN(Kruistabel!$C$15,IF($D148="Ja",Kruistabel!$C$13,0)+IF(CK$6="Ja",Kruistabel!$C$14,0)),"")</f>
        <v>#N/A</v>
      </c>
      <c r="CL148" s="326" t="e">
        <f>IF(Plananalyse!CL148=1,VLOOKUP(CL$5,Kruistabel!$B$6:$F$9,MATCH($C148,Kruistabel!$C$5:$F$5,0)+1,FALSE)+MIN(Kruistabel!$C$15,IF($D148="Ja",Kruistabel!$C$13,0)+IF(CL$6="Ja",Kruistabel!$C$14,0)),"")</f>
        <v>#N/A</v>
      </c>
      <c r="CM148" s="326" t="e">
        <f>IF(Plananalyse!CM148=1,VLOOKUP(CM$5,Kruistabel!$B$6:$F$9,MATCH($C148,Kruistabel!$C$5:$F$5,0)+1,FALSE)+MIN(Kruistabel!$C$15,IF($D148="Ja",Kruistabel!$C$13,0)+IF(CM$6="Ja",Kruistabel!$C$14,0)),"")</f>
        <v>#N/A</v>
      </c>
      <c r="CN148" s="326" t="e">
        <f>IF(Plananalyse!CN148=1,VLOOKUP(CN$5,Kruistabel!$B$6:$F$9,MATCH($C148,Kruistabel!$C$5:$F$5,0)+1,FALSE)+MIN(Kruistabel!$C$15,IF($D148="Ja",Kruistabel!$C$13,0)+IF(CN$6="Ja",Kruistabel!$C$14,0)),"")</f>
        <v>#N/A</v>
      </c>
      <c r="CO148" s="326" t="e">
        <f>IF(Plananalyse!CO148=1,VLOOKUP(CO$5,Kruistabel!$B$6:$F$9,MATCH($C148,Kruistabel!$C$5:$F$5,0)+1,FALSE)+MIN(Kruistabel!$C$15,IF($D148="Ja",Kruistabel!$C$13,0)+IF(CO$6="Ja",Kruistabel!$C$14,0)),"")</f>
        <v>#N/A</v>
      </c>
      <c r="CP148" s="326" t="e">
        <f>IF(Plananalyse!CP148=1,VLOOKUP(CP$5,Kruistabel!$B$6:$F$9,MATCH($C148,Kruistabel!$C$5:$F$5,0)+1,FALSE)+MIN(Kruistabel!$C$15,IF($D148="Ja",Kruistabel!$C$13,0)+IF(CP$6="Ja",Kruistabel!$C$14,0)),"")</f>
        <v>#N/A</v>
      </c>
      <c r="CQ148" s="326" t="e">
        <f>IF(Plananalyse!CQ148=1,VLOOKUP(CQ$5,Kruistabel!$B$6:$F$9,MATCH($C148,Kruistabel!$C$5:$F$5,0)+1,FALSE)+MIN(Kruistabel!$C$15,IF($D148="Ja",Kruistabel!$C$13,0)+IF(CQ$6="Ja",Kruistabel!$C$14,0)),"")</f>
        <v>#N/A</v>
      </c>
      <c r="CR148" s="326" t="e">
        <f>IF(Plananalyse!CR148=1,VLOOKUP(CR$5,Kruistabel!$B$6:$F$9,MATCH($C148,Kruistabel!$C$5:$F$5,0)+1,FALSE)+MIN(Kruistabel!$C$15,IF($D148="Ja",Kruistabel!$C$13,0)+IF(CR$6="Ja",Kruistabel!$C$14,0)),"")</f>
        <v>#N/A</v>
      </c>
      <c r="CS148" s="326" t="e">
        <f>IF(Plananalyse!CS148=1,VLOOKUP(CS$5,Kruistabel!$B$6:$F$9,MATCH($C148,Kruistabel!$C$5:$F$5,0)+1,FALSE)+MIN(Kruistabel!$C$15,IF($D148="Ja",Kruistabel!$C$13,0)+IF(CS$6="Ja",Kruistabel!$C$14,0)),"")</f>
        <v>#N/A</v>
      </c>
      <c r="CT148" s="326" t="e">
        <f>IF(Plananalyse!CT148=1,VLOOKUP(CT$5,Kruistabel!$B$6:$F$9,MATCH($C148,Kruistabel!$C$5:$F$5,0)+1,FALSE)+MIN(Kruistabel!$C$15,IF($D148="Ja",Kruistabel!$C$13,0)+IF(CT$6="Ja",Kruistabel!$C$14,0)),"")</f>
        <v>#N/A</v>
      </c>
      <c r="CU148" s="326" t="e">
        <f>IF(Plananalyse!CU148=1,VLOOKUP(CU$5,Kruistabel!$B$6:$F$9,MATCH($C148,Kruistabel!$C$5:$F$5,0)+1,FALSE)+MIN(Kruistabel!$C$15,IF($D148="Ja",Kruistabel!$C$13,0)+IF(CU$6="Ja",Kruistabel!$C$14,0)),"")</f>
        <v>#N/A</v>
      </c>
      <c r="CV148" s="326" t="e">
        <f>IF(Plananalyse!CV148=1,VLOOKUP(CV$5,Kruistabel!$B$6:$F$9,MATCH($C148,Kruistabel!$C$5:$F$5,0)+1,FALSE)+MIN(Kruistabel!$C$15,IF($D148="Ja",Kruistabel!$C$13,0)+IF(CV$6="Ja",Kruistabel!$C$14,0)),"")</f>
        <v>#N/A</v>
      </c>
      <c r="CW148" s="326" t="e">
        <f>IF(Plananalyse!CW148=1,VLOOKUP(CW$5,Kruistabel!$B$6:$F$9,MATCH($C148,Kruistabel!$C$5:$F$5,0)+1,FALSE)+MIN(Kruistabel!$C$15,IF($D148="Ja",Kruistabel!$C$13,0)+IF(CW$6="Ja",Kruistabel!$C$14,0)),"")</f>
        <v>#N/A</v>
      </c>
      <c r="CX148" s="326" t="e">
        <f>IF(Plananalyse!CX148=1,VLOOKUP(CX$5,Kruistabel!$B$6:$F$9,MATCH($C148,Kruistabel!$C$5:$F$5,0)+1,FALSE)+MIN(Kruistabel!$C$15,IF($D148="Ja",Kruistabel!$C$13,0)+IF(CX$6="Ja",Kruistabel!$C$14,0)),"")</f>
        <v>#N/A</v>
      </c>
      <c r="CY148" s="326" t="e">
        <f>IF(Plananalyse!CY148=1,VLOOKUP(CY$5,Kruistabel!$B$6:$F$9,MATCH($C148,Kruistabel!$C$5:$F$5,0)+1,FALSE)+MIN(Kruistabel!$C$15,IF($D148="Ja",Kruistabel!$C$13,0)+IF(CY$6="Ja",Kruistabel!$C$14,0)),"")</f>
        <v>#N/A</v>
      </c>
      <c r="CZ148" s="326" t="e">
        <f>IF(Plananalyse!CZ148=1,VLOOKUP(CZ$5,Kruistabel!$B$6:$F$9,MATCH($C148,Kruistabel!$C$5:$F$5,0)+1,FALSE)+MIN(Kruistabel!$C$15,IF($D148="Ja",Kruistabel!$C$13,0)+IF(CZ$6="Ja",Kruistabel!$C$14,0)),"")</f>
        <v>#N/A</v>
      </c>
      <c r="DA148" s="326" t="e">
        <f>IF(Plananalyse!DA148=1,VLOOKUP(DA$5,Kruistabel!$B$6:$F$9,MATCH($C148,Kruistabel!$C$5:$F$5,0)+1,FALSE)+MIN(Kruistabel!$C$15,IF($D148="Ja",Kruistabel!$C$13,0)+IF(DA$6="Ja",Kruistabel!$C$14,0)),"")</f>
        <v>#N/A</v>
      </c>
      <c r="DB148" s="326" t="e">
        <f>IF(Plananalyse!DB148=1,VLOOKUP(DB$5,Kruistabel!$B$6:$F$9,MATCH($C148,Kruistabel!$C$5:$F$5,0)+1,FALSE)+MIN(Kruistabel!$C$15,IF($D148="Ja",Kruistabel!$C$13,0)+IF(DB$6="Ja",Kruistabel!$C$14,0)),"")</f>
        <v>#N/A</v>
      </c>
      <c r="DC148" s="326" t="e">
        <f>IF(Plananalyse!DC148=1,VLOOKUP(DC$5,Kruistabel!$B$6:$F$9,MATCH($C148,Kruistabel!$C$5:$F$5,0)+1,FALSE)+MIN(Kruistabel!$C$15,IF($D148="Ja",Kruistabel!$C$13,0)+IF(DC$6="Ja",Kruistabel!$C$14,0)),"")</f>
        <v>#N/A</v>
      </c>
      <c r="DD148" s="327"/>
      <c r="DE148" s="326" t="e">
        <f>IF(Plananalyse!DE148=1,VLOOKUP(DE$5,Kruistabel!$B$6:$F$9,MATCH($C148,Kruistabel!$C$5:$F$5,0)+1,FALSE)+MIN(Kruistabel!$C$15,IF($D148="Ja",Kruistabel!$C$13,0)+IF(DE$6="Ja",Kruistabel!$C$14,0)),"")</f>
        <v>#N/A</v>
      </c>
      <c r="DF148" s="326" t="e">
        <f>IF(Plananalyse!DF148=1,VLOOKUP(DF$5,Kruistabel!$B$6:$F$9,MATCH($C148,Kruistabel!$C$5:$F$5,0)+1,FALSE)+MIN(Kruistabel!$C$15,IF($D148="Ja",Kruistabel!$C$13,0)+IF(DF$6="Ja",Kruistabel!$C$14,0)),"")</f>
        <v>#N/A</v>
      </c>
      <c r="DG148" s="326" t="e">
        <f>IF(Plananalyse!DG148=1,VLOOKUP(DG$5,Kruistabel!$B$6:$F$9,MATCH($C148,Kruistabel!$C$5:$F$5,0)+1,FALSE)+MIN(Kruistabel!$C$15,IF($D148="Ja",Kruistabel!$C$13,0)+IF(DG$6="Ja",Kruistabel!$C$14,0)),"")</f>
        <v>#N/A</v>
      </c>
      <c r="DH148" s="326" t="e">
        <f>IF(Plananalyse!DH148=1,VLOOKUP(DH$5,Kruistabel!$B$6:$F$9,MATCH($C148,Kruistabel!$C$5:$F$5,0)+1,FALSE)+MIN(Kruistabel!$C$15,IF($D148="Ja",Kruistabel!$C$13,0)+IF(DH$6="Ja",Kruistabel!$C$14,0)),"")</f>
        <v>#N/A</v>
      </c>
      <c r="DI148" s="326" t="e">
        <f>IF(Plananalyse!DI148=1,VLOOKUP(DI$5,Kruistabel!$B$6:$F$9,MATCH($C148,Kruistabel!$C$5:$F$5,0)+1,FALSE)+MIN(Kruistabel!$C$15,IF($D148="Ja",Kruistabel!$C$13,0)+IF(DI$6="Ja",Kruistabel!$C$14,0)),"")</f>
        <v>#N/A</v>
      </c>
      <c r="DJ148" s="326" t="e">
        <f>IF(Plananalyse!DJ148=1,VLOOKUP(DJ$5,Kruistabel!$B$6:$F$9,MATCH($C148,Kruistabel!$C$5:$F$5,0)+1,FALSE)+MIN(Kruistabel!$C$15,IF($D148="Ja",Kruistabel!$C$13,0)+IF(DJ$6="Ja",Kruistabel!$C$14,0)),"")</f>
        <v>#N/A</v>
      </c>
      <c r="DK148" s="326" t="e">
        <f>IF(Plananalyse!DK148=1,VLOOKUP(DK$5,Kruistabel!$B$6:$F$9,MATCH($C148,Kruistabel!$C$5:$F$5,0)+1,FALSE)+MIN(Kruistabel!$C$15,IF($D148="Ja",Kruistabel!$C$13,0)+IF(DK$6="Ja",Kruistabel!$C$14,0)),"")</f>
        <v>#REF!</v>
      </c>
      <c r="DL148" s="326" t="e">
        <f>IF(Plananalyse!DL148=1,VLOOKUP(DL$5,Kruistabel!$B$6:$F$9,MATCH($C148,Kruistabel!$C$5:$F$5,0)+1,FALSE)+MIN(Kruistabel!$C$15,IF($D148="Ja",Kruistabel!$C$13,0)+IF(DL$6="Ja",Kruistabel!$C$14,0)),"")</f>
        <v>#REF!</v>
      </c>
      <c r="DM148" s="327"/>
      <c r="DN148" s="326" t="e">
        <f>IF(Plananalyse!DN148=1,VLOOKUP(DN$5,Kruistabel!$B$6:$F$9,MATCH($C148,Kruistabel!$C$5:$F$5,0)+1,FALSE)+MIN(Kruistabel!$C$15,IF($D148="Ja",Kruistabel!$C$13,0)+IF(DN$6="Ja",Kruistabel!$C$14,0)),"")</f>
        <v>#N/A</v>
      </c>
      <c r="DO148" s="326" t="e">
        <f>IF(Plananalyse!DO148=1,VLOOKUP(DO$5,Kruistabel!$B$6:$F$9,MATCH($C148,Kruistabel!$C$5:$F$5,0)+1,FALSE)+MIN(Kruistabel!$C$15,IF($D148="Ja",Kruistabel!$C$13,0)+IF(DO$6="Ja",Kruistabel!$C$14,0)),"")</f>
        <v>#N/A</v>
      </c>
      <c r="DP148" s="326" t="e">
        <f>IF(Plananalyse!DP148=1,VLOOKUP(DP$5,Kruistabel!$B$6:$F$9,MATCH($C148,Kruistabel!$C$5:$F$5,0)+1,FALSE)+MIN(Kruistabel!$C$15,IF($D148="Ja",Kruistabel!$C$13,0)+IF(DP$6="Ja",Kruistabel!$C$14,0)),"")</f>
        <v>#N/A</v>
      </c>
      <c r="DQ148" s="326" t="e">
        <f>IF(Plananalyse!DQ148=1,VLOOKUP(DQ$5,Kruistabel!$B$6:$F$9,MATCH($C148,Kruistabel!$C$5:$F$5,0)+1,FALSE)+MIN(Kruistabel!$C$15,IF($D148="Ja",Kruistabel!$C$13,0)+IF(DQ$6="Ja",Kruistabel!$C$14,0)),"")</f>
        <v>#N/A</v>
      </c>
      <c r="DR148" s="326" t="e">
        <f>IF(Plananalyse!DR148=1,VLOOKUP(DR$5,Kruistabel!$B$6:$F$9,MATCH($C148,Kruistabel!$C$5:$F$5,0)+1,FALSE)+MIN(Kruistabel!$C$15,IF($D148="Ja",Kruistabel!$C$13,0)+IF(DR$6="Ja",Kruistabel!$C$14,0)),"")</f>
        <v>#N/A</v>
      </c>
      <c r="DS148" s="326" t="e">
        <f>IF(Plananalyse!DS148=1,VLOOKUP(DS$5,Kruistabel!$B$6:$F$9,MATCH($C148,Kruistabel!$C$5:$F$5,0)+1,FALSE)+MIN(Kruistabel!$C$15,IF($D148="Ja",Kruistabel!$C$13,0)+IF(DS$6="Ja",Kruistabel!$C$14,0)),"")</f>
        <v>#N/A</v>
      </c>
      <c r="DT148" s="326" t="e">
        <f>IF(Plananalyse!DT148=1,VLOOKUP(DT$5,Kruistabel!$B$6:$F$9,MATCH($C148,Kruistabel!$C$5:$F$5,0)+1,FALSE)+MIN(Kruistabel!$C$15,IF($D148="Ja",Kruistabel!$C$13,0)+IF(DT$6="Ja",Kruistabel!$C$14,0)),"")</f>
        <v>#N/A</v>
      </c>
      <c r="DU148" s="326" t="e">
        <f>IF(Plananalyse!DU148=1,VLOOKUP(DU$5,Kruistabel!$B$6:$F$9,MATCH($C148,Kruistabel!$C$5:$F$5,0)+1,FALSE)+MIN(Kruistabel!$C$15,IF($D148="Ja",Kruistabel!$C$13,0)+IF(DU$6="Ja",Kruistabel!$C$14,0)),"")</f>
        <v>#N/A</v>
      </c>
      <c r="DV148" s="326" t="e">
        <f>IF(Plananalyse!DV148=1,VLOOKUP(DV$5,Kruistabel!$B$6:$F$9,MATCH($C148,Kruistabel!$C$5:$F$5,0)+1,FALSE)+MIN(Kruistabel!$C$15,IF($D148="Ja",Kruistabel!$C$13,0)+IF(DV$6="Ja",Kruistabel!$C$14,0)),"")</f>
        <v>#N/A</v>
      </c>
      <c r="DW148" s="326" t="e">
        <f>IF(Plananalyse!DW148=1,VLOOKUP(DW$5,Kruistabel!$B$6:$F$9,MATCH($C148,Kruistabel!$C$5:$F$5,0)+1,FALSE)+MIN(Kruistabel!$C$15,IF($D148="Ja",Kruistabel!$C$13,0)+IF(DW$6="Ja",Kruistabel!$C$14,0)),"")</f>
        <v>#REF!</v>
      </c>
      <c r="DX148" s="326" t="e">
        <f>IF(Plananalyse!DX148=1,VLOOKUP(DX$5,Kruistabel!$B$6:$F$9,MATCH($C148,Kruistabel!$C$5:$F$5,0)+1,FALSE)+MIN(Kruistabel!$C$15,IF($D148="Ja",Kruistabel!$C$13,0)+IF(DX$6="Ja",Kruistabel!$C$14,0)),"")</f>
        <v>#REF!</v>
      </c>
      <c r="DY148" s="327"/>
      <c r="DZ148" s="326" t="e">
        <f>IF(Plananalyse!DZ148=1,VLOOKUP(DZ$5,Kruistabel!$B$6:$F$9,MATCH($C148,Kruistabel!$C$5:$F$5,0)+1,FALSE)+MIN(Kruistabel!$C$15,IF($D148="Ja",Kruistabel!$C$13,0)+IF(DZ$6="Ja",Kruistabel!$C$14,0)),"")</f>
        <v>#N/A</v>
      </c>
      <c r="EA148" s="326" t="e">
        <f>IF(Plananalyse!EA148=1,VLOOKUP(EA$5,Kruistabel!$B$6:$F$9,MATCH($C148,Kruistabel!$C$5:$F$5,0)+1,FALSE)+MIN(Kruistabel!$C$15,IF($D148="Ja",Kruistabel!$C$13,0)+IF(EA$6="Ja",Kruistabel!$C$14,0)),"")</f>
        <v>#N/A</v>
      </c>
      <c r="EB148" s="326" t="e">
        <f>IF(Plananalyse!EB148=1,VLOOKUP(EB$5,Kruistabel!$B$6:$F$9,MATCH($C148,Kruistabel!$C$5:$F$5,0)+1,FALSE)+MIN(Kruistabel!$C$15,IF($D148="Ja",Kruistabel!$C$13,0)+IF(EB$6="Ja",Kruistabel!$C$14,0)),"")</f>
        <v>#REF!</v>
      </c>
      <c r="EC148" s="326" t="e">
        <f>IF(Plananalyse!EC148=1,VLOOKUP(EC$5,Kruistabel!$B$6:$F$9,MATCH($C148,Kruistabel!$C$5:$F$5,0)+1,FALSE)+MIN(Kruistabel!$C$15,IF($D148="Ja",Kruistabel!$C$13,0)+IF(EC$6="Ja",Kruistabel!$C$14,0)),"")</f>
        <v>#REF!</v>
      </c>
      <c r="ED148" s="327"/>
      <c r="EE148" s="326" t="e">
        <f>IF(Plananalyse!EE148=1,VLOOKUP(EE$5,Kruistabel!$B$6:$F$9,MATCH($C148,Kruistabel!$C$5:$F$5,0)+1,FALSE)+MIN(Kruistabel!$C$15,IF($D148="Ja",Kruistabel!$C$13,0)+IF(EE$6="Ja",Kruistabel!$C$14,0)),"")</f>
        <v>#N/A</v>
      </c>
      <c r="EF148" s="326" t="e">
        <f>IF(Plananalyse!EF148=1,VLOOKUP(EF$5,Kruistabel!$B$6:$F$9,MATCH($C148,Kruistabel!$C$5:$F$5,0)+1,FALSE)+MIN(Kruistabel!$C$15,IF($D148="Ja",Kruistabel!$C$13,0)+IF(EF$6="Ja",Kruistabel!$C$14,0)),"")</f>
        <v>#N/A</v>
      </c>
      <c r="EG148" s="326" t="e">
        <f>IF(Plananalyse!EG148=1,VLOOKUP(EG$5,Kruistabel!$B$6:$F$9,MATCH($C148,Kruistabel!$C$5:$F$5,0)+1,FALSE)+MIN(Kruistabel!$C$15,IF($D148="Ja",Kruistabel!$C$13,0)+IF(EG$6="Ja",Kruistabel!$C$14,0)),"")</f>
        <v>#N/A</v>
      </c>
      <c r="EH148" s="326" t="e">
        <f ca="1">IF(Plananalyse!EH148=1,VLOOKUP(EH$5,Kruistabel!$B$6:$F$9,MATCH($C148,Kruistabel!$C$5:$F$5,0)+1,FALSE)+MIN(Kruistabel!$C$15,IF($D148="Ja",Kruistabel!$C$13,0)+IF(EH$6="Ja",Kruistabel!$C$14,0)),"")</f>
        <v>#REF!</v>
      </c>
      <c r="EI148" s="326" t="e">
        <f ca="1">IF(Plananalyse!EI148=1,VLOOKUP(EI$5,Kruistabel!$B$6:$F$9,MATCH($C148,Kruistabel!$C$5:$F$5,0)+1,FALSE)+MIN(Kruistabel!$C$15,IF($D148="Ja",Kruistabel!$C$13,0)+IF(EI$6="Ja",Kruistabel!$C$14,0)),"")</f>
        <v>#REF!</v>
      </c>
      <c r="EJ148" s="331" t="str">
        <f>IF(Plananalyse!EJ148=1,VLOOKUP(EJ$5,Kruistabel!$B$6:$F$9,MATCH($C148,Kruistabel!$C$5:$F$5,0)+1,FALSE)+MIN(Kruistabel!$C$15,IF($D148="Ja",Kruistabel!$C$13,0)+IF(EJ$6="Ja",Kruistabel!$C$14,0)),"")</f>
        <v/>
      </c>
      <c r="EK148" s="164"/>
      <c r="EL148" s="164"/>
      <c r="EM148" s="164"/>
      <c r="EN148" s="164"/>
    </row>
    <row r="149" spans="1:144" hidden="1">
      <c r="B149" s="337" t="e">
        <f>Classificatietabel!#REF!</f>
        <v>#REF!</v>
      </c>
      <c r="C149" s="160" t="e">
        <f>_xlfn.IFNA(VLOOKUP($B149,Classificatietabel!$B$6:$I$91,C$7,FALSE),"")</f>
        <v>#REF!</v>
      </c>
      <c r="D149" s="160" t="e">
        <f>_xlfn.IFNA(VLOOKUP($B149,Classificatietabel!$B$6:$I$91,D$7,FALSE),"")</f>
        <v>#REF!</v>
      </c>
      <c r="E149" s="119" t="e">
        <f>IF(AND(D149="laag",$D$3=1),0,_xlfn.IFNA(IF(VLOOKUP($B149,Classificatietabel!$B$6:$H$91,$E$5,FALSE)="Ja",1,0),""))</f>
        <v>#REF!</v>
      </c>
      <c r="F149" s="163"/>
      <c r="G149" s="326" t="e">
        <f>IF(Plananalyse!G149=1,VLOOKUP(G$5,Kruistabel!$B$6:$F$9,MATCH($C149,Kruistabel!$C$5:$F$5,0)+1,FALSE)+MIN(Kruistabel!$C$15,IF($D149="Ja",Kruistabel!$C$13,0)+IF(G$6="Ja",Kruistabel!$C$14,0)),"")</f>
        <v>#REF!</v>
      </c>
      <c r="H149" s="326" t="e">
        <f>IF(Plananalyse!H149=1,VLOOKUP(H$5,Kruistabel!$B$6:$F$9,MATCH($C149,Kruistabel!$C$5:$F$5,0)+1,FALSE)+MIN(Kruistabel!$C$15,IF($D149="Ja",Kruistabel!$C$13,0)+IF(H$6="Ja",Kruistabel!$C$14,0)),"")</f>
        <v>#REF!</v>
      </c>
      <c r="I149" s="326" t="e">
        <f>IF(Plananalyse!I149=1,VLOOKUP(I$5,Kruistabel!$B$6:$F$9,MATCH($C149,Kruistabel!$C$5:$F$5,0)+1,FALSE)+MIN(Kruistabel!$C$15,IF($D149="Ja",Kruistabel!$C$13,0)+IF(I$6="Ja",Kruistabel!$C$14,0)),"")</f>
        <v>#REF!</v>
      </c>
      <c r="J149" s="326" t="e">
        <f>IF(Plananalyse!J149=1,VLOOKUP(J$5,Kruistabel!$B$6:$F$9,MATCH($C149,Kruistabel!$C$5:$F$5,0)+1,FALSE)+MIN(Kruistabel!$C$15,IF($D149="Ja",Kruistabel!$C$13,0)+IF(J$6="Ja",Kruistabel!$C$14,0)),"")</f>
        <v>#REF!</v>
      </c>
      <c r="K149" s="326" t="e">
        <f>IF(Plananalyse!K149=1,VLOOKUP(K$5,Kruistabel!$B$6:$F$9,MATCH($C149,Kruistabel!$C$5:$F$5,0)+1,FALSE)+MIN(Kruistabel!$C$15,IF($D149="Ja",Kruistabel!$C$13,0)+IF(K$6="Ja",Kruistabel!$C$14,0)),"")</f>
        <v>#REF!</v>
      </c>
      <c r="L149" s="326" t="e">
        <f>IF(Plananalyse!L149=1,VLOOKUP(L$5,Kruistabel!$B$6:$F$9,MATCH($C149,Kruistabel!$C$5:$F$5,0)+1,FALSE)+MIN(Kruistabel!$C$15,IF($D149="Ja",Kruistabel!$C$13,0)+IF(L$6="Ja",Kruistabel!$C$14,0)),"")</f>
        <v>#REF!</v>
      </c>
      <c r="M149" s="326" t="e">
        <f>IF(Plananalyse!M149=1,VLOOKUP(M$5,Kruistabel!$B$6:$F$9,MATCH($C149,Kruistabel!$C$5:$F$5,0)+1,FALSE)+MIN(Kruistabel!$C$15,IF($D149="Ja",Kruistabel!$C$13,0)+IF(M$6="Ja",Kruistabel!$C$14,0)),"")</f>
        <v>#REF!</v>
      </c>
      <c r="N149" s="326" t="e">
        <f>IF(Plananalyse!N149=1,VLOOKUP(N$5,Kruistabel!$B$6:$F$9,MATCH($C149,Kruistabel!$C$5:$F$5,0)+1,FALSE)+MIN(Kruistabel!$C$15,IF($D149="Ja",Kruistabel!$C$13,0)+IF(N$6="Ja",Kruistabel!$C$14,0)),"")</f>
        <v>#REF!</v>
      </c>
      <c r="O149" s="326" t="e">
        <f>IF(Plananalyse!O149=1,VLOOKUP(O$5,Kruistabel!$B$6:$F$9,MATCH($C149,Kruistabel!$C$5:$F$5,0)+1,FALSE)+MIN(Kruistabel!$C$15,IF($D149="Ja",Kruistabel!$C$13,0)+IF(O$6="Ja",Kruistabel!$C$14,0)),"")</f>
        <v>#REF!</v>
      </c>
      <c r="P149" s="326" t="e">
        <f>IF(Plananalyse!P149=1,VLOOKUP(P$5,Kruistabel!$B$6:$F$9,MATCH($C149,Kruistabel!$C$5:$F$5,0)+1,FALSE)+MIN(Kruistabel!$C$15,IF($D149="Ja",Kruistabel!$C$13,0)+IF(P$6="Ja",Kruistabel!$C$14,0)),"")</f>
        <v>#REF!</v>
      </c>
      <c r="Q149" s="326" t="e">
        <f>IF(Plananalyse!Q149=1,VLOOKUP(Q$5,Kruistabel!$B$6:$F$9,MATCH($C149,Kruistabel!$C$5:$F$5,0)+1,FALSE)+MIN(Kruistabel!$C$15,IF($D149="Ja",Kruistabel!$C$13,0)+IF(Q$6="Ja",Kruistabel!$C$14,0)),"")</f>
        <v>#REF!</v>
      </c>
      <c r="R149" s="326" t="e">
        <f>IF(Plananalyse!R149=1,VLOOKUP(R$5,Kruistabel!$B$6:$F$9,MATCH($C149,Kruistabel!$C$5:$F$5,0)+1,FALSE)+MIN(Kruistabel!$C$15,IF($D149="Ja",Kruistabel!$C$13,0)+IF(R$6="Ja",Kruistabel!$C$14,0)),"")</f>
        <v>#REF!</v>
      </c>
      <c r="S149" s="326" t="e">
        <f>IF(Plananalyse!S149=1,VLOOKUP(S$5,Kruistabel!$B$6:$F$9,MATCH($C149,Kruistabel!$C$5:$F$5,0)+1,FALSE)+MIN(Kruistabel!$C$15,IF($D149="Ja",Kruistabel!$C$13,0)+IF(S$6="Ja",Kruistabel!$C$14,0)),"")</f>
        <v>#REF!</v>
      </c>
      <c r="T149" s="326" t="e">
        <f>IF(Plananalyse!T149=1,VLOOKUP(T$5,Kruistabel!$B$6:$F$9,MATCH($C149,Kruistabel!$C$5:$F$5,0)+1,FALSE)+MIN(Kruistabel!$C$15,IF($D149="Ja",Kruistabel!$C$13,0)+IF(T$6="Ja",Kruistabel!$C$14,0)),"")</f>
        <v>#REF!</v>
      </c>
      <c r="U149" s="326" t="e">
        <f>IF(Plananalyse!U149=1,VLOOKUP(U$5,Kruistabel!$B$6:$F$9,MATCH($C149,Kruistabel!$C$5:$F$5,0)+1,FALSE)+MIN(Kruistabel!$C$15,IF($D149="Ja",Kruistabel!$C$13,0)+IF(U$6="Ja",Kruistabel!$C$14,0)),"")</f>
        <v>#REF!</v>
      </c>
      <c r="V149" s="326" t="e">
        <f>IF(Plananalyse!V149=1,VLOOKUP(V$5,Kruistabel!$B$6:$F$9,MATCH($C149,Kruistabel!$C$5:$F$5,0)+1,FALSE)+MIN(Kruistabel!$C$15,IF($D149="Ja",Kruistabel!$C$13,0)+IF(V$6="Ja",Kruistabel!$C$14,0)),"")</f>
        <v>#REF!</v>
      </c>
      <c r="W149" s="326" t="e">
        <f>IF(Plananalyse!W149=1,VLOOKUP(W$5,Kruistabel!$B$6:$F$9,MATCH($C149,Kruistabel!$C$5:$F$5,0)+1,FALSE)+MIN(Kruistabel!$C$15,IF($D149="Ja",Kruistabel!$C$13,0)+IF(W$6="Ja",Kruistabel!$C$14,0)),"")</f>
        <v>#REF!</v>
      </c>
      <c r="X149" s="326" t="e">
        <f>IF(Plananalyse!X149=1,VLOOKUP(X$5,Kruistabel!$B$6:$F$9,MATCH($C149,Kruistabel!$C$5:$F$5,0)+1,FALSE)+MIN(Kruistabel!$C$15,IF($D149="Ja",Kruistabel!$C$13,0)+IF(X$6="Ja",Kruistabel!$C$14,0)),"")</f>
        <v>#REF!</v>
      </c>
      <c r="Y149" s="326" t="e">
        <f>IF(Plananalyse!Y149=1,VLOOKUP(Y$5,Kruistabel!$B$6:$F$9,MATCH($C149,Kruistabel!$C$5:$F$5,0)+1,FALSE)+MIN(Kruistabel!$C$15,IF($D149="Ja",Kruistabel!$C$13,0)+IF(Y$6="Ja",Kruistabel!$C$14,0)),"")</f>
        <v>#REF!</v>
      </c>
      <c r="Z149" s="326" t="e">
        <f>IF(Plananalyse!Z149=1,VLOOKUP(Z$5,Kruistabel!$B$6:$F$9,MATCH($C149,Kruistabel!$C$5:$F$5,0)+1,FALSE)+MIN(Kruistabel!$C$15,IF($D149="Ja",Kruistabel!$C$13,0)+IF(Z$6="Ja",Kruistabel!$C$14,0)),"")</f>
        <v>#REF!</v>
      </c>
      <c r="AA149" s="326" t="e">
        <f>IF(Plananalyse!AA149=1,VLOOKUP(AA$5,Kruistabel!$B$6:$F$9,MATCH($C149,Kruistabel!$C$5:$F$5,0)+1,FALSE)+MIN(Kruistabel!$C$15,IF($D149="Ja",Kruistabel!$C$13,0)+IF(AA$6="Ja",Kruistabel!$C$14,0)),"")</f>
        <v>#REF!</v>
      </c>
      <c r="AB149" s="326" t="e">
        <f>IF(Plananalyse!AB149=1,VLOOKUP(AB$5,Kruistabel!$B$6:$F$9,MATCH($C149,Kruistabel!$C$5:$F$5,0)+1,FALSE)+MIN(Kruistabel!$C$15,IF($D149="Ja",Kruistabel!$C$13,0)+IF(AB$6="Ja",Kruistabel!$C$14,0)),"")</f>
        <v>#REF!</v>
      </c>
      <c r="AC149" s="326" t="e">
        <f>IF(Plananalyse!AC149=1,VLOOKUP(AC$5,Kruistabel!$B$6:$F$9,MATCH($C149,Kruistabel!$C$5:$F$5,0)+1,FALSE)+MIN(Kruistabel!$C$15,IF($D149="Ja",Kruistabel!$C$13,0)+IF(AC$6="Ja",Kruistabel!$C$14,0)),"")</f>
        <v>#REF!</v>
      </c>
      <c r="AD149" s="326" t="e">
        <f>IF(Plananalyse!AD149=1,VLOOKUP(AD$5,Kruistabel!$B$6:$F$9,MATCH($C149,Kruistabel!$C$5:$F$5,0)+1,FALSE)+MIN(Kruistabel!$C$15,IF($D149="Ja",Kruistabel!$C$13,0)+IF(AD$6="Ja",Kruistabel!$C$14,0)),"")</f>
        <v>#REF!</v>
      </c>
      <c r="AE149" s="326" t="e">
        <f>IF(Plananalyse!AE149=1,VLOOKUP(AE$5,Kruistabel!$B$6:$F$9,MATCH($C149,Kruistabel!$C$5:$F$5,0)+1,FALSE)+MIN(Kruistabel!$C$15,IF($D149="Ja",Kruistabel!$C$13,0)+IF(AE$6="Ja",Kruistabel!$C$14,0)),"")</f>
        <v>#REF!</v>
      </c>
      <c r="AF149" s="326" t="e">
        <f>IF(Plananalyse!AF149=1,VLOOKUP(AF$5,Kruistabel!$B$6:$F$9,MATCH($C149,Kruistabel!$C$5:$F$5,0)+1,FALSE)+MIN(Kruistabel!$C$15,IF($D149="Ja",Kruistabel!$C$13,0)+IF(AF$6="Ja",Kruistabel!$C$14,0)),"")</f>
        <v>#REF!</v>
      </c>
      <c r="AG149" s="326" t="e">
        <f>IF(Plananalyse!AG149=1,VLOOKUP(AG$5,Kruistabel!$B$6:$F$9,MATCH($C149,Kruistabel!$C$5:$F$5,0)+1,FALSE)+MIN(Kruistabel!$C$15,IF($D149="Ja",Kruistabel!$C$13,0)+IF(AG$6="Ja",Kruistabel!$C$14,0)),"")</f>
        <v>#REF!</v>
      </c>
      <c r="AH149" s="326" t="e">
        <f>IF(Plananalyse!AH149=1,VLOOKUP(AH$5,Kruistabel!$B$6:$F$9,MATCH($C149,Kruistabel!$C$5:$F$5,0)+1,FALSE)+MIN(Kruistabel!$C$15,IF($D149="Ja",Kruistabel!$C$13,0)+IF(AH$6="Ja",Kruistabel!$C$14,0)),"")</f>
        <v>#REF!</v>
      </c>
      <c r="AI149" s="326" t="e">
        <f>IF(Plananalyse!AI149=1,VLOOKUP(AI$5,Kruistabel!$B$6:$F$9,MATCH($C149,Kruistabel!$C$5:$F$5,0)+1,FALSE)+MIN(Kruistabel!$C$15,IF($D149="Ja",Kruistabel!$C$13,0)+IF(AI$6="Ja",Kruistabel!$C$14,0)),"")</f>
        <v>#REF!</v>
      </c>
      <c r="AJ149" s="326" t="e">
        <f>IF(Plananalyse!AJ149=1,VLOOKUP(AJ$5,Kruistabel!$B$6:$F$9,MATCH($C149,Kruistabel!$C$5:$F$5,0)+1,FALSE)+MIN(Kruistabel!$C$15,IF($D149="Ja",Kruistabel!$C$13,0)+IF(AJ$6="Ja",Kruistabel!$C$14,0)),"")</f>
        <v>#REF!</v>
      </c>
      <c r="AK149" s="326" t="e">
        <f>IF(Plananalyse!AK149=1,VLOOKUP(AK$5,Kruistabel!$B$6:$F$9,MATCH($C149,Kruistabel!$C$5:$F$5,0)+1,FALSE)+MIN(Kruistabel!$C$15,IF($D149="Ja",Kruistabel!$C$13,0)+IF(AK$6="Ja",Kruistabel!$C$14,0)),"")</f>
        <v>#REF!</v>
      </c>
      <c r="AL149" s="326" t="e">
        <f>IF(Plananalyse!AL149=1,VLOOKUP(AL$5,Kruistabel!$B$6:$F$9,MATCH($C149,Kruistabel!$C$5:$F$5,0)+1,FALSE)+MIN(Kruistabel!$C$15,IF($D149="Ja",Kruistabel!$C$13,0)+IF(AL$6="Ja",Kruistabel!$C$14,0)),"")</f>
        <v>#REF!</v>
      </c>
      <c r="AM149" s="326" t="e">
        <f>IF(Plananalyse!AM149=1,VLOOKUP(AM$5,Kruistabel!$B$6:$F$9,MATCH($C149,Kruistabel!$C$5:$F$5,0)+1,FALSE)+MIN(Kruistabel!$C$15,IF($D149="Ja",Kruistabel!$C$13,0)+IF(AM$6="Ja",Kruistabel!$C$14,0)),"")</f>
        <v>#REF!</v>
      </c>
      <c r="AN149" s="327"/>
      <c r="AO149" s="326" t="e">
        <f>IF(Plananalyse!AO149=1,VLOOKUP(AO$5,Kruistabel!$B$6:$F$9,MATCH($C149,Kruistabel!$C$5:$F$5,0)+1,FALSE)+MIN(Kruistabel!$C$15,IF($D149="Ja",Kruistabel!$C$13,0)+IF(AO$6="Ja",Kruistabel!$C$14,0)),"")</f>
        <v>#REF!</v>
      </c>
      <c r="AP149" s="326" t="e">
        <f>IF(Plananalyse!AP149=1,VLOOKUP(AP$5,Kruistabel!$B$6:$F$9,MATCH($C149,Kruistabel!$C$5:$F$5,0)+1,FALSE)+MIN(Kruistabel!$C$15,IF($D149="Ja",Kruistabel!$C$13,0)+IF(AP$6="Ja",Kruistabel!$C$14,0)),"")</f>
        <v>#REF!</v>
      </c>
      <c r="AQ149" s="326" t="e">
        <f>IF(Plananalyse!AQ149=1,VLOOKUP(AQ$5,Kruistabel!$B$6:$F$9,MATCH($C149,Kruistabel!$C$5:$F$5,0)+1,FALSE)+MIN(Kruistabel!$C$15,IF($D149="Ja",Kruistabel!$C$13,0)+IF(AQ$6="Ja",Kruistabel!$C$14,0)),"")</f>
        <v>#REF!</v>
      </c>
      <c r="AR149" s="326" t="e">
        <f>IF(Plananalyse!AR149=1,VLOOKUP(AR$5,Kruistabel!$B$6:$F$9,MATCH($C149,Kruistabel!$C$5:$F$5,0)+1,FALSE)+MIN(Kruistabel!$C$15,IF($D149="Ja",Kruistabel!$C$13,0)+IF(AR$6="Ja",Kruistabel!$C$14,0)),"")</f>
        <v>#REF!</v>
      </c>
      <c r="AS149" s="326" t="e">
        <f>IF(Plananalyse!AS149=1,VLOOKUP(AS$5,Kruistabel!$B$6:$F$9,MATCH($C149,Kruistabel!$C$5:$F$5,0)+1,FALSE)+MIN(Kruistabel!$C$15,IF($D149="Ja",Kruistabel!$C$13,0)+IF(AS$6="Ja",Kruistabel!$C$14,0)),"")</f>
        <v>#REF!</v>
      </c>
      <c r="AT149" s="326" t="e">
        <f>IF(Plananalyse!AT149=1,VLOOKUP(AT$5,Kruistabel!$B$6:$F$9,MATCH($C149,Kruistabel!$C$5:$F$5,0)+1,FALSE)+MIN(Kruistabel!$C$15,IF($D149="Ja",Kruistabel!$C$13,0)+IF(AT$6="Ja",Kruistabel!$C$14,0)),"")</f>
        <v>#REF!</v>
      </c>
      <c r="AU149" s="326" t="e">
        <f>IF(Plananalyse!AU149=1,VLOOKUP(AU$5,Kruistabel!$B$6:$F$9,MATCH($C149,Kruistabel!$C$5:$F$5,0)+1,FALSE)+MIN(Kruistabel!$C$15,IF($D149="Ja",Kruistabel!$C$13,0)+IF(AU$6="Ja",Kruistabel!$C$14,0)),"")</f>
        <v>#REF!</v>
      </c>
      <c r="AV149" s="326" t="e">
        <f>IF(Plananalyse!AV149=1,VLOOKUP(AV$5,Kruistabel!$B$6:$F$9,MATCH($C149,Kruistabel!$C$5:$F$5,0)+1,FALSE)+MIN(Kruistabel!$C$15,IF($D149="Ja",Kruistabel!$C$13,0)+IF(AV$6="Ja",Kruistabel!$C$14,0)),"")</f>
        <v>#REF!</v>
      </c>
      <c r="AW149" s="326" t="e">
        <f>IF(Plananalyse!AW149=1,VLOOKUP(AW$5,Kruistabel!$B$6:$F$9,MATCH($C149,Kruistabel!$C$5:$F$5,0)+1,FALSE)+MIN(Kruistabel!$C$15,IF($D149="Ja",Kruistabel!$C$13,0)+IF(AW$6="Ja",Kruistabel!$C$14,0)),"")</f>
        <v>#REF!</v>
      </c>
      <c r="AX149" s="326" t="e">
        <f>IF(Plananalyse!AX149=1,VLOOKUP(AX$5,Kruistabel!$B$6:$F$9,MATCH($C149,Kruistabel!$C$5:$F$5,0)+1,FALSE)+MIN(Kruistabel!$C$15,IF($D149="Ja",Kruistabel!$C$13,0)+IF(AX$6="Ja",Kruistabel!$C$14,0)),"")</f>
        <v>#REF!</v>
      </c>
      <c r="AY149" s="327"/>
      <c r="AZ149" s="326" t="e">
        <f>IF(Plananalyse!AZ149=1,VLOOKUP(AZ$5,Kruistabel!$B$6:$F$9,MATCH($C149,Kruistabel!$C$5:$F$5,0)+1,FALSE)+MIN(Kruistabel!$C$15,IF($D149="Ja",Kruistabel!$C$13,0)+IF(AZ$6="Ja",Kruistabel!$C$14,0)),"")</f>
        <v>#REF!</v>
      </c>
      <c r="BA149" s="326" t="e">
        <f>IF(Plananalyse!BA149=1,VLOOKUP(BA$5,Kruistabel!$B$6:$F$9,MATCH($C149,Kruistabel!$C$5:$F$5,0)+1,FALSE)+MIN(Kruistabel!$C$15,IF($D149="Ja",Kruistabel!$C$13,0)+IF(BA$6="Ja",Kruistabel!$C$14,0)),"")</f>
        <v>#REF!</v>
      </c>
      <c r="BB149" s="326" t="e">
        <f>IF(Plananalyse!BB149=1,VLOOKUP(BB$5,Kruistabel!$B$6:$F$9,MATCH($C149,Kruistabel!$C$5:$F$5,0)+1,FALSE)+MIN(Kruistabel!$C$15,IF($D149="Ja",Kruistabel!$C$13,0)+IF(BB$6="Ja",Kruistabel!$C$14,0)),"")</f>
        <v>#REF!</v>
      </c>
      <c r="BC149" s="326" t="e">
        <f>IF(Plananalyse!BC149=1,VLOOKUP(BC$5,Kruistabel!$B$6:$F$9,MATCH($C149,Kruistabel!$C$5:$F$5,0)+1,FALSE)+MIN(Kruistabel!$C$15,IF($D149="Ja",Kruistabel!$C$13,0)+IF(BC$6="Ja",Kruistabel!$C$14,0)),"")</f>
        <v>#REF!</v>
      </c>
      <c r="BD149" s="326" t="e">
        <f>IF(Plananalyse!BD149=1,VLOOKUP(BD$5,Kruistabel!$B$6:$F$9,MATCH($C149,Kruistabel!$C$5:$F$5,0)+1,FALSE)+MIN(Kruistabel!$C$15,IF($D149="Ja",Kruistabel!$C$13,0)+IF(BD$6="Ja",Kruistabel!$C$14,0)),"")</f>
        <v>#REF!</v>
      </c>
      <c r="BE149" s="326" t="e">
        <f>IF(Plananalyse!BE149=1,VLOOKUP(BE$5,Kruistabel!$B$6:$F$9,MATCH($C149,Kruistabel!$C$5:$F$5,0)+1,FALSE)+MIN(Kruistabel!$C$15,IF($D149="Ja",Kruistabel!$C$13,0)+IF(BE$6="Ja",Kruistabel!$C$14,0)),"")</f>
        <v>#REF!</v>
      </c>
      <c r="BF149" s="326" t="e">
        <f>IF(Plananalyse!BF149=1,VLOOKUP(BF$5,Kruistabel!$B$6:$F$9,MATCH($C149,Kruistabel!$C$5:$F$5,0)+1,FALSE)+MIN(Kruistabel!$C$15,IF($D149="Ja",Kruistabel!$C$13,0)+IF(BF$6="Ja",Kruistabel!$C$14,0)),"")</f>
        <v>#REF!</v>
      </c>
      <c r="BG149" s="326" t="e">
        <f>IF(Plananalyse!BG149=1,VLOOKUP(BG$5,Kruistabel!$B$6:$F$9,MATCH($C149,Kruistabel!$C$5:$F$5,0)+1,FALSE)+MIN(Kruistabel!$C$15,IF($D149="Ja",Kruistabel!$C$13,0)+IF(BG$6="Ja",Kruistabel!$C$14,0)),"")</f>
        <v>#REF!</v>
      </c>
      <c r="BH149" s="326" t="e">
        <f>IF(Plananalyse!BH149=1,VLOOKUP(BH$5,Kruistabel!$B$6:$F$9,MATCH($C149,Kruistabel!$C$5:$F$5,0)+1,FALSE)+MIN(Kruistabel!$C$15,IF($D149="Ja",Kruistabel!$C$13,0)+IF(BH$6="Ja",Kruistabel!$C$14,0)),"")</f>
        <v>#REF!</v>
      </c>
      <c r="BI149" s="327"/>
      <c r="BJ149" s="326" t="e">
        <f>IF(Plananalyse!BJ149=1,VLOOKUP(BJ$5,Kruistabel!$B$6:$F$9,MATCH($C149,Kruistabel!$C$5:$F$5,0)+1,FALSE)+MIN(Kruistabel!$C$15,IF($D149="Ja",Kruistabel!$C$13,0)+IF(BJ$6="Ja",Kruistabel!$C$14,0)),"")</f>
        <v>#REF!</v>
      </c>
      <c r="BK149" s="326" t="e">
        <f>IF(Plananalyse!BK149=1,VLOOKUP(BK$5,Kruistabel!$B$6:$F$9,MATCH($C149,Kruistabel!$C$5:$F$5,0)+1,FALSE)+MIN(Kruistabel!$C$15,IF($D149="Ja",Kruistabel!$C$13,0)+IF(BK$6="Ja",Kruistabel!$C$14,0)),"")</f>
        <v>#REF!</v>
      </c>
      <c r="BL149" s="326" t="e">
        <f>IF(Plananalyse!BL149=1,VLOOKUP(BL$5,Kruistabel!$B$6:$F$9,MATCH($C149,Kruistabel!$C$5:$F$5,0)+1,FALSE)+MIN(Kruistabel!$C$15,IF($D149="Ja",Kruistabel!$C$13,0)+IF(BL$6="Ja",Kruistabel!$C$14,0)),"")</f>
        <v>#REF!</v>
      </c>
      <c r="BM149" s="326" t="e">
        <f>IF(Plananalyse!BM149=1,VLOOKUP(BM$5,Kruistabel!$B$6:$F$9,MATCH($C149,Kruistabel!$C$5:$F$5,0)+1,FALSE)+MIN(Kruistabel!$C$15,IF($D149="Ja",Kruistabel!$C$13,0)+IF(BM$6="Ja",Kruistabel!$C$14,0)),"")</f>
        <v>#REF!</v>
      </c>
      <c r="BN149" s="326" t="e">
        <f>IF(Plananalyse!BN149=1,VLOOKUP(BN$5,Kruistabel!$B$6:$F$9,MATCH($C149,Kruistabel!$C$5:$F$5,0)+1,FALSE)+MIN(Kruistabel!$C$15,IF($D149="Ja",Kruistabel!$C$13,0)+IF(BN$6="Ja",Kruistabel!$C$14,0)),"")</f>
        <v>#REF!</v>
      </c>
      <c r="BO149" s="326" t="e">
        <f>IF(Plananalyse!BO149=1,VLOOKUP(BO$5,Kruistabel!$B$6:$F$9,MATCH($C149,Kruistabel!$C$5:$F$5,0)+1,FALSE)+MIN(Kruistabel!$C$15,IF($D149="Ja",Kruistabel!$C$13,0)+IF(BO$6="Ja",Kruistabel!$C$14,0)),"")</f>
        <v>#REF!</v>
      </c>
      <c r="BP149" s="326" t="e">
        <f>IF(Plananalyse!BP149=1,VLOOKUP(BP$5,Kruistabel!$B$6:$F$9,MATCH($C149,Kruistabel!$C$5:$F$5,0)+1,FALSE)+MIN(Kruistabel!$C$15,IF($D149="Ja",Kruistabel!$C$13,0)+IF(BP$6="Ja",Kruistabel!$C$14,0)),"")</f>
        <v>#REF!</v>
      </c>
      <c r="BQ149" s="326" t="e">
        <f>IF(Plananalyse!BQ149=1,VLOOKUP(BQ$5,Kruistabel!$B$6:$F$9,MATCH($C149,Kruistabel!$C$5:$F$5,0)+1,FALSE)+MIN(Kruistabel!$C$15,IF($D149="Ja",Kruistabel!$C$13,0)+IF(BQ$6="Ja",Kruistabel!$C$14,0)),"")</f>
        <v>#REF!</v>
      </c>
      <c r="BR149" s="326" t="e">
        <f>IF(Plananalyse!BR149=1,VLOOKUP(BR$5,Kruistabel!$B$6:$F$9,MATCH($C149,Kruistabel!$C$5:$F$5,0)+1,FALSE)+MIN(Kruistabel!$C$15,IF($D149="Ja",Kruistabel!$C$13,0)+IF(BR$6="Ja",Kruistabel!$C$14,0)),"")</f>
        <v>#REF!</v>
      </c>
      <c r="BS149" s="326" t="e">
        <f>IF(Plananalyse!BS149=1,VLOOKUP(BS$5,Kruistabel!$B$6:$F$9,MATCH($C149,Kruistabel!$C$5:$F$5,0)+1,FALSE)+MIN(Kruistabel!$C$15,IF($D149="Ja",Kruistabel!$C$13,0)+IF(BS$6="Ja",Kruistabel!$C$14,0)),"")</f>
        <v>#REF!</v>
      </c>
      <c r="BT149" s="65"/>
      <c r="BU149" s="231" t="e">
        <f>IF(Plananalyse!BU149=1,VLOOKUP(BU$5,Kruistabel!$B$6:$F$9,MATCH($C149,Kruistabel!$C$5:$F$5,0)+1,FALSE)+MIN(Kruistabel!$C$15,IF($D149="Ja",Kruistabel!$C$13,0)+IF(BU$6="Ja",Kruistabel!$C$14,0)),"")</f>
        <v>#REF!</v>
      </c>
      <c r="BV149" s="326" t="e">
        <f>IF(Plananalyse!BV149=1,VLOOKUP(BV$5,Kruistabel!$B$6:$F$9,MATCH($C149,Kruistabel!$C$5:$F$5,0)+1,FALSE)+MIN(Kruistabel!$C$15,IF($D149="Ja",Kruistabel!$C$13,0)+IF(BV$6="Ja",Kruistabel!$C$14,0)),"")</f>
        <v>#REF!</v>
      </c>
      <c r="BW149" s="326" t="e">
        <f>IF(Plananalyse!BW149=1,VLOOKUP(BW$5,Kruistabel!$B$6:$F$9,MATCH($C149,Kruistabel!$C$5:$F$5,0)+1,FALSE)+MIN(Kruistabel!$C$15,IF($D149="Ja",Kruistabel!$C$13,0)+IF(BW$6="Ja",Kruistabel!$C$14,0)),"")</f>
        <v>#REF!</v>
      </c>
      <c r="BX149" s="326" t="e">
        <f>IF(Plananalyse!BX149=1,VLOOKUP(BX$5,Kruistabel!$B$6:$F$9,MATCH($C149,Kruistabel!$C$5:$F$5,0)+1,FALSE)+MIN(Kruistabel!$C$15,IF($D149="Ja",Kruistabel!$C$13,0)+IF(BX$6="Ja",Kruistabel!$C$14,0)),"")</f>
        <v>#REF!</v>
      </c>
      <c r="BY149" s="327"/>
      <c r="BZ149" s="326" t="e">
        <f>IF(Plananalyse!BZ149=1,VLOOKUP(BZ$5,Kruistabel!$B$6:$F$9,MATCH($C149,Kruistabel!$C$5:$F$5,0)+1,FALSE)+MIN(Kruistabel!$C$15,IF($D149="Ja",Kruistabel!$C$13,0)+IF(BZ$6="Ja",Kruistabel!$C$14,0)),"")</f>
        <v>#REF!</v>
      </c>
      <c r="CA149" s="326" t="e">
        <f>IF(Plananalyse!CA149=1,VLOOKUP(CA$5,Kruistabel!$B$6:$F$9,MATCH($C149,Kruistabel!$C$5:$F$5,0)+1,FALSE)+MIN(Kruistabel!$C$15,IF($D149="Ja",Kruistabel!$C$13,0)+IF(CA$6="Ja",Kruistabel!$C$14,0)),"")</f>
        <v>#REF!</v>
      </c>
      <c r="CB149" s="326" t="e">
        <f>IF(Plananalyse!CB149=1,VLOOKUP(CB$5,Kruistabel!$B$6:$F$9,MATCH($C149,Kruistabel!$C$5:$F$5,0)+1,FALSE)+MIN(Kruistabel!$C$15,IF($D149="Ja",Kruistabel!$C$13,0)+IF(CB$6="Ja",Kruistabel!$C$14,0)),"")</f>
        <v>#REF!</v>
      </c>
      <c r="CC149" s="326" t="e">
        <f>IF(Plananalyse!CC149=1,VLOOKUP(CC$5,Kruistabel!$B$6:$F$9,MATCH($C149,Kruistabel!$C$5:$F$5,0)+1,FALSE)+MIN(Kruistabel!$C$15,IF($D149="Ja",Kruistabel!$C$13,0)+IF(CC$6="Ja",Kruistabel!$C$14,0)),"")</f>
        <v>#REF!</v>
      </c>
      <c r="CD149" s="326" t="e">
        <f>IF(Plananalyse!CD149=1,VLOOKUP(CD$5,Kruistabel!$B$6:$F$9,MATCH($C149,Kruistabel!$C$5:$F$5,0)+1,FALSE)+MIN(Kruistabel!$C$15,IF($D149="Ja",Kruistabel!$C$13,0)+IF(CD$6="Ja",Kruistabel!$C$14,0)),"")</f>
        <v>#REF!</v>
      </c>
      <c r="CE149" s="326" t="e">
        <f>IF(Plananalyse!CE149=1,VLOOKUP(CE$5,Kruistabel!$B$6:$F$9,MATCH($C149,Kruistabel!$C$5:$F$5,0)+1,FALSE)+MIN(Kruistabel!$C$15,IF($D149="Ja",Kruistabel!$C$13,0)+IF(CE$6="Ja",Kruistabel!$C$14,0)),"")</f>
        <v>#REF!</v>
      </c>
      <c r="CF149" s="326" t="e">
        <f>IF(Plananalyse!CF149=1,VLOOKUP(CF$5,Kruistabel!$B$6:$F$9,MATCH($C149,Kruistabel!$C$5:$F$5,0)+1,FALSE)+MIN(Kruistabel!$C$15,IF($D149="Ja",Kruistabel!$C$13,0)+IF(CF$6="Ja",Kruistabel!$C$14,0)),"")</f>
        <v>#REF!</v>
      </c>
      <c r="CG149" s="326" t="e">
        <f>IF(Plananalyse!CG149=1,VLOOKUP(CG$5,Kruistabel!$B$6:$F$9,MATCH($C149,Kruistabel!$C$5:$F$5,0)+1,FALSE)+MIN(Kruistabel!$C$15,IF($D149="Ja",Kruistabel!$C$13,0)+IF(CG$6="Ja",Kruistabel!$C$14,0)),"")</f>
        <v>#REF!</v>
      </c>
      <c r="CH149" s="326" t="e">
        <f>IF(Plananalyse!CH149=1,VLOOKUP(CH$5,Kruistabel!$B$6:$F$9,MATCH($C149,Kruistabel!$C$5:$F$5,0)+1,FALSE)+MIN(Kruistabel!$C$15,IF($D149="Ja",Kruistabel!$C$13,0)+IF(CH$6="Ja",Kruistabel!$C$14,0)),"")</f>
        <v>#REF!</v>
      </c>
      <c r="CI149" s="65"/>
      <c r="CJ149" s="326" t="e">
        <f>IF(Plananalyse!CJ149=1,VLOOKUP(CJ$5,Kruistabel!$B$6:$F$9,MATCH($C149,Kruistabel!$C$5:$F$5,0)+1,FALSE)+MIN(Kruistabel!$C$15,IF($D149="Ja",Kruistabel!$C$13,0)+IF(CJ$6="Ja",Kruistabel!$C$14,0)),"")</f>
        <v>#REF!</v>
      </c>
      <c r="CK149" s="326" t="e">
        <f>IF(Plananalyse!CK149=1,VLOOKUP(CK$5,Kruistabel!$B$6:$F$9,MATCH($C149,Kruistabel!$C$5:$F$5,0)+1,FALSE)+MIN(Kruistabel!$C$15,IF($D149="Ja",Kruistabel!$C$13,0)+IF(CK$6="Ja",Kruistabel!$C$14,0)),"")</f>
        <v>#REF!</v>
      </c>
      <c r="CL149" s="326" t="e">
        <f>IF(Plananalyse!CL149=1,VLOOKUP(CL$5,Kruistabel!$B$6:$F$9,MATCH($C149,Kruistabel!$C$5:$F$5,0)+1,FALSE)+MIN(Kruistabel!$C$15,IF($D149="Ja",Kruistabel!$C$13,0)+IF(CL$6="Ja",Kruistabel!$C$14,0)),"")</f>
        <v>#REF!</v>
      </c>
      <c r="CM149" s="326" t="e">
        <f>IF(Plananalyse!CM149=1,VLOOKUP(CM$5,Kruistabel!$B$6:$F$9,MATCH($C149,Kruistabel!$C$5:$F$5,0)+1,FALSE)+MIN(Kruistabel!$C$15,IF($D149="Ja",Kruistabel!$C$13,0)+IF(CM$6="Ja",Kruistabel!$C$14,0)),"")</f>
        <v>#REF!</v>
      </c>
      <c r="CN149" s="326" t="e">
        <f>IF(Plananalyse!CN149=1,VLOOKUP(CN$5,Kruistabel!$B$6:$F$9,MATCH($C149,Kruistabel!$C$5:$F$5,0)+1,FALSE)+MIN(Kruistabel!$C$15,IF($D149="Ja",Kruistabel!$C$13,0)+IF(CN$6="Ja",Kruistabel!$C$14,0)),"")</f>
        <v>#REF!</v>
      </c>
      <c r="CO149" s="326" t="e">
        <f>IF(Plananalyse!CO149=1,VLOOKUP(CO$5,Kruistabel!$B$6:$F$9,MATCH($C149,Kruistabel!$C$5:$F$5,0)+1,FALSE)+MIN(Kruistabel!$C$15,IF($D149="Ja",Kruistabel!$C$13,0)+IF(CO$6="Ja",Kruistabel!$C$14,0)),"")</f>
        <v>#REF!</v>
      </c>
      <c r="CP149" s="326" t="e">
        <f>IF(Plananalyse!CP149=1,VLOOKUP(CP$5,Kruistabel!$B$6:$F$9,MATCH($C149,Kruistabel!$C$5:$F$5,0)+1,FALSE)+MIN(Kruistabel!$C$15,IF($D149="Ja",Kruistabel!$C$13,0)+IF(CP$6="Ja",Kruistabel!$C$14,0)),"")</f>
        <v>#REF!</v>
      </c>
      <c r="CQ149" s="326" t="e">
        <f>IF(Plananalyse!CQ149=1,VLOOKUP(CQ$5,Kruistabel!$B$6:$F$9,MATCH($C149,Kruistabel!$C$5:$F$5,0)+1,FALSE)+MIN(Kruistabel!$C$15,IF($D149="Ja",Kruistabel!$C$13,0)+IF(CQ$6="Ja",Kruistabel!$C$14,0)),"")</f>
        <v>#REF!</v>
      </c>
      <c r="CR149" s="326" t="e">
        <f>IF(Plananalyse!CR149=1,VLOOKUP(CR$5,Kruistabel!$B$6:$F$9,MATCH($C149,Kruistabel!$C$5:$F$5,0)+1,FALSE)+MIN(Kruistabel!$C$15,IF($D149="Ja",Kruistabel!$C$13,0)+IF(CR$6="Ja",Kruistabel!$C$14,0)),"")</f>
        <v>#REF!</v>
      </c>
      <c r="CS149" s="326" t="e">
        <f>IF(Plananalyse!CS149=1,VLOOKUP(CS$5,Kruistabel!$B$6:$F$9,MATCH($C149,Kruistabel!$C$5:$F$5,0)+1,FALSE)+MIN(Kruistabel!$C$15,IF($D149="Ja",Kruistabel!$C$13,0)+IF(CS$6="Ja",Kruistabel!$C$14,0)),"")</f>
        <v>#REF!</v>
      </c>
      <c r="CT149" s="326" t="e">
        <f>IF(Plananalyse!CT149=1,VLOOKUP(CT$5,Kruistabel!$B$6:$F$9,MATCH($C149,Kruistabel!$C$5:$F$5,0)+1,FALSE)+MIN(Kruistabel!$C$15,IF($D149="Ja",Kruistabel!$C$13,0)+IF(CT$6="Ja",Kruistabel!$C$14,0)),"")</f>
        <v>#REF!</v>
      </c>
      <c r="CU149" s="326" t="e">
        <f>IF(Plananalyse!CU149=1,VLOOKUP(CU$5,Kruistabel!$B$6:$F$9,MATCH($C149,Kruistabel!$C$5:$F$5,0)+1,FALSE)+MIN(Kruistabel!$C$15,IF($D149="Ja",Kruistabel!$C$13,0)+IF(CU$6="Ja",Kruistabel!$C$14,0)),"")</f>
        <v>#REF!</v>
      </c>
      <c r="CV149" s="326" t="e">
        <f>IF(Plananalyse!CV149=1,VLOOKUP(CV$5,Kruistabel!$B$6:$F$9,MATCH($C149,Kruistabel!$C$5:$F$5,0)+1,FALSE)+MIN(Kruistabel!$C$15,IF($D149="Ja",Kruistabel!$C$13,0)+IF(CV$6="Ja",Kruistabel!$C$14,0)),"")</f>
        <v>#REF!</v>
      </c>
      <c r="CW149" s="326" t="e">
        <f>IF(Plananalyse!CW149=1,VLOOKUP(CW$5,Kruistabel!$B$6:$F$9,MATCH($C149,Kruistabel!$C$5:$F$5,0)+1,FALSE)+MIN(Kruistabel!$C$15,IF($D149="Ja",Kruistabel!$C$13,0)+IF(CW$6="Ja",Kruistabel!$C$14,0)),"")</f>
        <v>#REF!</v>
      </c>
      <c r="CX149" s="326" t="e">
        <f>IF(Plananalyse!CX149=1,VLOOKUP(CX$5,Kruistabel!$B$6:$F$9,MATCH($C149,Kruistabel!$C$5:$F$5,0)+1,FALSE)+MIN(Kruistabel!$C$15,IF($D149="Ja",Kruistabel!$C$13,0)+IF(CX$6="Ja",Kruistabel!$C$14,0)),"")</f>
        <v>#REF!</v>
      </c>
      <c r="CY149" s="326" t="e">
        <f>IF(Plananalyse!CY149=1,VLOOKUP(CY$5,Kruistabel!$B$6:$F$9,MATCH($C149,Kruistabel!$C$5:$F$5,0)+1,FALSE)+MIN(Kruistabel!$C$15,IF($D149="Ja",Kruistabel!$C$13,0)+IF(CY$6="Ja",Kruistabel!$C$14,0)),"")</f>
        <v>#REF!</v>
      </c>
      <c r="CZ149" s="326" t="e">
        <f>IF(Plananalyse!CZ149=1,VLOOKUP(CZ$5,Kruistabel!$B$6:$F$9,MATCH($C149,Kruistabel!$C$5:$F$5,0)+1,FALSE)+MIN(Kruistabel!$C$15,IF($D149="Ja",Kruistabel!$C$13,0)+IF(CZ$6="Ja",Kruistabel!$C$14,0)),"")</f>
        <v>#REF!</v>
      </c>
      <c r="DA149" s="326" t="e">
        <f>IF(Plananalyse!DA149=1,VLOOKUP(DA$5,Kruistabel!$B$6:$F$9,MATCH($C149,Kruistabel!$C$5:$F$5,0)+1,FALSE)+MIN(Kruistabel!$C$15,IF($D149="Ja",Kruistabel!$C$13,0)+IF(DA$6="Ja",Kruistabel!$C$14,0)),"")</f>
        <v>#REF!</v>
      </c>
      <c r="DB149" s="326" t="e">
        <f>IF(Plananalyse!DB149=1,VLOOKUP(DB$5,Kruistabel!$B$6:$F$9,MATCH($C149,Kruistabel!$C$5:$F$5,0)+1,FALSE)+MIN(Kruistabel!$C$15,IF($D149="Ja",Kruistabel!$C$13,0)+IF(DB$6="Ja",Kruistabel!$C$14,0)),"")</f>
        <v>#REF!</v>
      </c>
      <c r="DC149" s="326" t="e">
        <f>IF(Plananalyse!DC149=1,VLOOKUP(DC$5,Kruistabel!$B$6:$F$9,MATCH($C149,Kruistabel!$C$5:$F$5,0)+1,FALSE)+MIN(Kruistabel!$C$15,IF($D149="Ja",Kruistabel!$C$13,0)+IF(DC$6="Ja",Kruistabel!$C$14,0)),"")</f>
        <v>#REF!</v>
      </c>
      <c r="DD149" s="327"/>
      <c r="DE149" s="326" t="e">
        <f>IF(Plananalyse!DE149=1,VLOOKUP(DE$5,Kruistabel!$B$6:$F$9,MATCH($C149,Kruistabel!$C$5:$F$5,0)+1,FALSE)+MIN(Kruistabel!$C$15,IF($D149="Ja",Kruistabel!$C$13,0)+IF(DE$6="Ja",Kruistabel!$C$14,0)),"")</f>
        <v>#REF!</v>
      </c>
      <c r="DF149" s="326" t="e">
        <f>IF(Plananalyse!DF149=1,VLOOKUP(DF$5,Kruistabel!$B$6:$F$9,MATCH($C149,Kruistabel!$C$5:$F$5,0)+1,FALSE)+MIN(Kruistabel!$C$15,IF($D149="Ja",Kruistabel!$C$13,0)+IF(DF$6="Ja",Kruistabel!$C$14,0)),"")</f>
        <v>#REF!</v>
      </c>
      <c r="DG149" s="326" t="e">
        <f>IF(Plananalyse!DG149=1,VLOOKUP(DG$5,Kruistabel!$B$6:$F$9,MATCH($C149,Kruistabel!$C$5:$F$5,0)+1,FALSE)+MIN(Kruistabel!$C$15,IF($D149="Ja",Kruistabel!$C$13,0)+IF(DG$6="Ja",Kruistabel!$C$14,0)),"")</f>
        <v>#REF!</v>
      </c>
      <c r="DH149" s="326" t="e">
        <f>IF(Plananalyse!DH149=1,VLOOKUP(DH$5,Kruistabel!$B$6:$F$9,MATCH($C149,Kruistabel!$C$5:$F$5,0)+1,FALSE)+MIN(Kruistabel!$C$15,IF($D149="Ja",Kruistabel!$C$13,0)+IF(DH$6="Ja",Kruistabel!$C$14,0)),"")</f>
        <v>#REF!</v>
      </c>
      <c r="DI149" s="326" t="e">
        <f>IF(Plananalyse!DI149=1,VLOOKUP(DI$5,Kruistabel!$B$6:$F$9,MATCH($C149,Kruistabel!$C$5:$F$5,0)+1,FALSE)+MIN(Kruistabel!$C$15,IF($D149="Ja",Kruistabel!$C$13,0)+IF(DI$6="Ja",Kruistabel!$C$14,0)),"")</f>
        <v>#REF!</v>
      </c>
      <c r="DJ149" s="326" t="e">
        <f>IF(Plananalyse!DJ149=1,VLOOKUP(DJ$5,Kruistabel!$B$6:$F$9,MATCH($C149,Kruistabel!$C$5:$F$5,0)+1,FALSE)+MIN(Kruistabel!$C$15,IF($D149="Ja",Kruistabel!$C$13,0)+IF(DJ$6="Ja",Kruistabel!$C$14,0)),"")</f>
        <v>#REF!</v>
      </c>
      <c r="DK149" s="326" t="e">
        <f>IF(Plananalyse!DK149=1,VLOOKUP(DK$5,Kruistabel!$B$6:$F$9,MATCH($C149,Kruistabel!$C$5:$F$5,0)+1,FALSE)+MIN(Kruistabel!$C$15,IF($D149="Ja",Kruistabel!$C$13,0)+IF(DK$6="Ja",Kruistabel!$C$14,0)),"")</f>
        <v>#REF!</v>
      </c>
      <c r="DL149" s="326" t="e">
        <f>IF(Plananalyse!DL149=1,VLOOKUP(DL$5,Kruistabel!$B$6:$F$9,MATCH($C149,Kruistabel!$C$5:$F$5,0)+1,FALSE)+MIN(Kruistabel!$C$15,IF($D149="Ja",Kruistabel!$C$13,0)+IF(DL$6="Ja",Kruistabel!$C$14,0)),"")</f>
        <v>#REF!</v>
      </c>
      <c r="DM149" s="327"/>
      <c r="DN149" s="326" t="e">
        <f>IF(Plananalyse!DN149=1,VLOOKUP(DN$5,Kruistabel!$B$6:$F$9,MATCH($C149,Kruistabel!$C$5:$F$5,0)+1,FALSE)+MIN(Kruistabel!$C$15,IF($D149="Ja",Kruistabel!$C$13,0)+IF(DN$6="Ja",Kruistabel!$C$14,0)),"")</f>
        <v>#REF!</v>
      </c>
      <c r="DO149" s="326" t="e">
        <f>IF(Plananalyse!DO149=1,VLOOKUP(DO$5,Kruistabel!$B$6:$F$9,MATCH($C149,Kruistabel!$C$5:$F$5,0)+1,FALSE)+MIN(Kruistabel!$C$15,IF($D149="Ja",Kruistabel!$C$13,0)+IF(DO$6="Ja",Kruistabel!$C$14,0)),"")</f>
        <v>#REF!</v>
      </c>
      <c r="DP149" s="326" t="e">
        <f>IF(Plananalyse!DP149=1,VLOOKUP(DP$5,Kruistabel!$B$6:$F$9,MATCH($C149,Kruistabel!$C$5:$F$5,0)+1,FALSE)+MIN(Kruistabel!$C$15,IF($D149="Ja",Kruistabel!$C$13,0)+IF(DP$6="Ja",Kruistabel!$C$14,0)),"")</f>
        <v>#REF!</v>
      </c>
      <c r="DQ149" s="326" t="e">
        <f>IF(Plananalyse!DQ149=1,VLOOKUP(DQ$5,Kruistabel!$B$6:$F$9,MATCH($C149,Kruistabel!$C$5:$F$5,0)+1,FALSE)+MIN(Kruistabel!$C$15,IF($D149="Ja",Kruistabel!$C$13,0)+IF(DQ$6="Ja",Kruistabel!$C$14,0)),"")</f>
        <v>#REF!</v>
      </c>
      <c r="DR149" s="326" t="e">
        <f>IF(Plananalyse!DR149=1,VLOOKUP(DR$5,Kruistabel!$B$6:$F$9,MATCH($C149,Kruistabel!$C$5:$F$5,0)+1,FALSE)+MIN(Kruistabel!$C$15,IF($D149="Ja",Kruistabel!$C$13,0)+IF(DR$6="Ja",Kruistabel!$C$14,0)),"")</f>
        <v>#REF!</v>
      </c>
      <c r="DS149" s="326" t="e">
        <f>IF(Plananalyse!DS149=1,VLOOKUP(DS$5,Kruistabel!$B$6:$F$9,MATCH($C149,Kruistabel!$C$5:$F$5,0)+1,FALSE)+MIN(Kruistabel!$C$15,IF($D149="Ja",Kruistabel!$C$13,0)+IF(DS$6="Ja",Kruistabel!$C$14,0)),"")</f>
        <v>#REF!</v>
      </c>
      <c r="DT149" s="326" t="e">
        <f>IF(Plananalyse!DT149=1,VLOOKUP(DT$5,Kruistabel!$B$6:$F$9,MATCH($C149,Kruistabel!$C$5:$F$5,0)+1,FALSE)+MIN(Kruistabel!$C$15,IF($D149="Ja",Kruistabel!$C$13,0)+IF(DT$6="Ja",Kruistabel!$C$14,0)),"")</f>
        <v>#REF!</v>
      </c>
      <c r="DU149" s="326" t="e">
        <f>IF(Plananalyse!DU149=1,VLOOKUP(DU$5,Kruistabel!$B$6:$F$9,MATCH($C149,Kruistabel!$C$5:$F$5,0)+1,FALSE)+MIN(Kruistabel!$C$15,IF($D149="Ja",Kruistabel!$C$13,0)+IF(DU$6="Ja",Kruistabel!$C$14,0)),"")</f>
        <v>#REF!</v>
      </c>
      <c r="DV149" s="326" t="e">
        <f>IF(Plananalyse!DV149=1,VLOOKUP(DV$5,Kruistabel!$B$6:$F$9,MATCH($C149,Kruistabel!$C$5:$F$5,0)+1,FALSE)+MIN(Kruistabel!$C$15,IF($D149="Ja",Kruistabel!$C$13,0)+IF(DV$6="Ja",Kruistabel!$C$14,0)),"")</f>
        <v>#REF!</v>
      </c>
      <c r="DW149" s="326" t="e">
        <f>IF(Plananalyse!DW149=1,VLOOKUP(DW$5,Kruistabel!$B$6:$F$9,MATCH($C149,Kruistabel!$C$5:$F$5,0)+1,FALSE)+MIN(Kruistabel!$C$15,IF($D149="Ja",Kruistabel!$C$13,0)+IF(DW$6="Ja",Kruistabel!$C$14,0)),"")</f>
        <v>#REF!</v>
      </c>
      <c r="DX149" s="326" t="e">
        <f>IF(Plananalyse!DX149=1,VLOOKUP(DX$5,Kruistabel!$B$6:$F$9,MATCH($C149,Kruistabel!$C$5:$F$5,0)+1,FALSE)+MIN(Kruistabel!$C$15,IF($D149="Ja",Kruistabel!$C$13,0)+IF(DX$6="Ja",Kruistabel!$C$14,0)),"")</f>
        <v>#REF!</v>
      </c>
      <c r="DY149" s="327"/>
      <c r="DZ149" s="326" t="e">
        <f>IF(Plananalyse!DZ149=1,VLOOKUP(DZ$5,Kruistabel!$B$6:$F$9,MATCH($C149,Kruistabel!$C$5:$F$5,0)+1,FALSE)+MIN(Kruistabel!$C$15,IF($D149="Ja",Kruistabel!$C$13,0)+IF(DZ$6="Ja",Kruistabel!$C$14,0)),"")</f>
        <v>#REF!</v>
      </c>
      <c r="EA149" s="326" t="e">
        <f>IF(Plananalyse!EA149=1,VLOOKUP(EA$5,Kruistabel!$B$6:$F$9,MATCH($C149,Kruistabel!$C$5:$F$5,0)+1,FALSE)+MIN(Kruistabel!$C$15,IF($D149="Ja",Kruistabel!$C$13,0)+IF(EA$6="Ja",Kruistabel!$C$14,0)),"")</f>
        <v>#REF!</v>
      </c>
      <c r="EB149" s="326" t="e">
        <f>IF(Plananalyse!EB149=1,VLOOKUP(EB$5,Kruistabel!$B$6:$F$9,MATCH($C149,Kruistabel!$C$5:$F$5,0)+1,FALSE)+MIN(Kruistabel!$C$15,IF($D149="Ja",Kruistabel!$C$13,0)+IF(EB$6="Ja",Kruistabel!$C$14,0)),"")</f>
        <v>#REF!</v>
      </c>
      <c r="EC149" s="326" t="e">
        <f>IF(Plananalyse!EC149=1,VLOOKUP(EC$5,Kruistabel!$B$6:$F$9,MATCH($C149,Kruistabel!$C$5:$F$5,0)+1,FALSE)+MIN(Kruistabel!$C$15,IF($D149="Ja",Kruistabel!$C$13,0)+IF(EC$6="Ja",Kruistabel!$C$14,0)),"")</f>
        <v>#REF!</v>
      </c>
      <c r="ED149" s="327"/>
      <c r="EE149" s="326" t="e">
        <f>IF(Plananalyse!EE149=1,VLOOKUP(EE$5,Kruistabel!$B$6:$F$9,MATCH($C149,Kruistabel!$C$5:$F$5,0)+1,FALSE)+MIN(Kruistabel!$C$15,IF($D149="Ja",Kruistabel!$C$13,0)+IF(EE$6="Ja",Kruistabel!$C$14,0)),"")</f>
        <v>#REF!</v>
      </c>
      <c r="EF149" s="326" t="e">
        <f>IF(Plananalyse!EF149=1,VLOOKUP(EF$5,Kruistabel!$B$6:$F$9,MATCH($C149,Kruistabel!$C$5:$F$5,0)+1,FALSE)+MIN(Kruistabel!$C$15,IF($D149="Ja",Kruistabel!$C$13,0)+IF(EF$6="Ja",Kruistabel!$C$14,0)),"")</f>
        <v>#REF!</v>
      </c>
      <c r="EG149" s="326" t="e">
        <f>IF(Plananalyse!EG149=1,VLOOKUP(EG$5,Kruistabel!$B$6:$F$9,MATCH($C149,Kruistabel!$C$5:$F$5,0)+1,FALSE)+MIN(Kruistabel!$C$15,IF($D149="Ja",Kruistabel!$C$13,0)+IF(EG$6="Ja",Kruistabel!$C$14,0)),"")</f>
        <v>#REF!</v>
      </c>
      <c r="EH149" s="326" t="e">
        <f>IF(Plananalyse!EH149=1,VLOOKUP(EH$5,Kruistabel!$B$6:$F$9,MATCH($C149,Kruistabel!$C$5:$F$5,0)+1,FALSE)+MIN(Kruistabel!$C$15,IF($D149="Ja",Kruistabel!$C$13,0)+IF(EH$6="Ja",Kruistabel!$C$14,0)),"")</f>
        <v>#REF!</v>
      </c>
      <c r="EI149" s="326" t="e">
        <f ca="1">IF(Plananalyse!EI149=1,VLOOKUP(EI$5,Kruistabel!$B$6:$F$9,MATCH($C149,Kruistabel!$C$5:$F$5,0)+1,FALSE)+MIN(Kruistabel!$C$15,IF($D149="Ja",Kruistabel!$C$13,0)+IF(EI$6="Ja",Kruistabel!$C$14,0)),"")</f>
        <v>#REF!</v>
      </c>
      <c r="EJ149" s="331" t="str">
        <f>IF(Plananalyse!EJ149=1,VLOOKUP(EJ$5,Kruistabel!$B$6:$F$9,MATCH($C149,Kruistabel!$C$5:$F$5,0)+1,FALSE)+MIN(Kruistabel!$C$15,IF($D149="Ja",Kruistabel!$C$13,0)+IF(EJ$6="Ja",Kruistabel!$C$14,0)),"")</f>
        <v/>
      </c>
      <c r="EK149" s="164"/>
      <c r="EL149" s="164"/>
      <c r="EM149" s="164"/>
      <c r="EN149" s="164"/>
    </row>
    <row r="150" spans="1:144" hidden="1">
      <c r="B150" s="337" t="e">
        <f>Classificatietabel!#REF!</f>
        <v>#REF!</v>
      </c>
      <c r="C150" s="160" t="e">
        <f>_xlfn.IFNA(VLOOKUP($B150,Classificatietabel!$B$6:$I$91,C$7,FALSE),"")</f>
        <v>#REF!</v>
      </c>
      <c r="D150" s="160" t="e">
        <f>_xlfn.IFNA(VLOOKUP($B150,Classificatietabel!$B$6:$I$91,D$7,FALSE),"")</f>
        <v>#REF!</v>
      </c>
      <c r="E150" s="119" t="e">
        <f>IF(AND(D150="laag",$D$3=1),0,_xlfn.IFNA(IF(VLOOKUP($B150,Classificatietabel!$B$6:$H$91,$E$5,FALSE)="Ja",1,0),""))</f>
        <v>#REF!</v>
      </c>
      <c r="F150" s="163"/>
      <c r="G150" s="326" t="e">
        <f>IF(Plananalyse!G150=1,VLOOKUP(G$5,Kruistabel!$B$6:$F$9,MATCH($C150,Kruistabel!$C$5:$F$5,0)+1,FALSE)+MIN(Kruistabel!$C$15,IF($D150="Ja",Kruistabel!$C$13,0)+IF(G$6="Ja",Kruistabel!$C$14,0)),"")</f>
        <v>#REF!</v>
      </c>
      <c r="H150" s="326" t="e">
        <f>IF(Plananalyse!H150=1,VLOOKUP(H$5,Kruistabel!$B$6:$F$9,MATCH($C150,Kruistabel!$C$5:$F$5,0)+1,FALSE)+MIN(Kruistabel!$C$15,IF($D150="Ja",Kruistabel!$C$13,0)+IF(H$6="Ja",Kruistabel!$C$14,0)),"")</f>
        <v>#REF!</v>
      </c>
      <c r="I150" s="326" t="e">
        <f>IF(Plananalyse!I150=1,VLOOKUP(I$5,Kruistabel!$B$6:$F$9,MATCH($C150,Kruistabel!$C$5:$F$5,0)+1,FALSE)+MIN(Kruistabel!$C$15,IF($D150="Ja",Kruistabel!$C$13,0)+IF(I$6="Ja",Kruistabel!$C$14,0)),"")</f>
        <v>#REF!</v>
      </c>
      <c r="J150" s="326" t="e">
        <f>IF(Plananalyse!J150=1,VLOOKUP(J$5,Kruistabel!$B$6:$F$9,MATCH($C150,Kruistabel!$C$5:$F$5,0)+1,FALSE)+MIN(Kruistabel!$C$15,IF($D150="Ja",Kruistabel!$C$13,0)+IF(J$6="Ja",Kruistabel!$C$14,0)),"")</f>
        <v>#REF!</v>
      </c>
      <c r="K150" s="326" t="e">
        <f>IF(Plananalyse!K150=1,VLOOKUP(K$5,Kruistabel!$B$6:$F$9,MATCH($C150,Kruistabel!$C$5:$F$5,0)+1,FALSE)+MIN(Kruistabel!$C$15,IF($D150="Ja",Kruistabel!$C$13,0)+IF(K$6="Ja",Kruistabel!$C$14,0)),"")</f>
        <v>#REF!</v>
      </c>
      <c r="L150" s="326" t="e">
        <f>IF(Plananalyse!L150=1,VLOOKUP(L$5,Kruistabel!$B$6:$F$9,MATCH($C150,Kruistabel!$C$5:$F$5,0)+1,FALSE)+MIN(Kruistabel!$C$15,IF($D150="Ja",Kruistabel!$C$13,0)+IF(L$6="Ja",Kruistabel!$C$14,0)),"")</f>
        <v>#REF!</v>
      </c>
      <c r="M150" s="326" t="e">
        <f>IF(Plananalyse!M150=1,VLOOKUP(M$5,Kruistabel!$B$6:$F$9,MATCH($C150,Kruistabel!$C$5:$F$5,0)+1,FALSE)+MIN(Kruistabel!$C$15,IF($D150="Ja",Kruistabel!$C$13,0)+IF(M$6="Ja",Kruistabel!$C$14,0)),"")</f>
        <v>#REF!</v>
      </c>
      <c r="N150" s="326" t="e">
        <f>IF(Plananalyse!N150=1,VLOOKUP(N$5,Kruistabel!$B$6:$F$9,MATCH($C150,Kruistabel!$C$5:$F$5,0)+1,FALSE)+MIN(Kruistabel!$C$15,IF($D150="Ja",Kruistabel!$C$13,0)+IF(N$6="Ja",Kruistabel!$C$14,0)),"")</f>
        <v>#REF!</v>
      </c>
      <c r="O150" s="326" t="e">
        <f>IF(Plananalyse!O150=1,VLOOKUP(O$5,Kruistabel!$B$6:$F$9,MATCH($C150,Kruistabel!$C$5:$F$5,0)+1,FALSE)+MIN(Kruistabel!$C$15,IF($D150="Ja",Kruistabel!$C$13,0)+IF(O$6="Ja",Kruistabel!$C$14,0)),"")</f>
        <v>#REF!</v>
      </c>
      <c r="P150" s="326" t="e">
        <f>IF(Plananalyse!P150=1,VLOOKUP(P$5,Kruistabel!$B$6:$F$9,MATCH($C150,Kruistabel!$C$5:$F$5,0)+1,FALSE)+MIN(Kruistabel!$C$15,IF($D150="Ja",Kruistabel!$C$13,0)+IF(P$6="Ja",Kruistabel!$C$14,0)),"")</f>
        <v>#REF!</v>
      </c>
      <c r="Q150" s="326" t="e">
        <f>IF(Plananalyse!Q150=1,VLOOKUP(Q$5,Kruistabel!$B$6:$F$9,MATCH($C150,Kruistabel!$C$5:$F$5,0)+1,FALSE)+MIN(Kruistabel!$C$15,IF($D150="Ja",Kruistabel!$C$13,0)+IF(Q$6="Ja",Kruistabel!$C$14,0)),"")</f>
        <v>#REF!</v>
      </c>
      <c r="R150" s="326" t="e">
        <f>IF(Plananalyse!R150=1,VLOOKUP(R$5,Kruistabel!$B$6:$F$9,MATCH($C150,Kruistabel!$C$5:$F$5,0)+1,FALSE)+MIN(Kruistabel!$C$15,IF($D150="Ja",Kruistabel!$C$13,0)+IF(R$6="Ja",Kruistabel!$C$14,0)),"")</f>
        <v>#REF!</v>
      </c>
      <c r="S150" s="326" t="e">
        <f>IF(Plananalyse!S150=1,VLOOKUP(S$5,Kruistabel!$B$6:$F$9,MATCH($C150,Kruistabel!$C$5:$F$5,0)+1,FALSE)+MIN(Kruistabel!$C$15,IF($D150="Ja",Kruistabel!$C$13,0)+IF(S$6="Ja",Kruistabel!$C$14,0)),"")</f>
        <v>#REF!</v>
      </c>
      <c r="T150" s="326" t="e">
        <f>IF(Plananalyse!T150=1,VLOOKUP(T$5,Kruistabel!$B$6:$F$9,MATCH($C150,Kruistabel!$C$5:$F$5,0)+1,FALSE)+MIN(Kruistabel!$C$15,IF($D150="Ja",Kruistabel!$C$13,0)+IF(T$6="Ja",Kruistabel!$C$14,0)),"")</f>
        <v>#REF!</v>
      </c>
      <c r="U150" s="326" t="e">
        <f>IF(Plananalyse!U150=1,VLOOKUP(U$5,Kruistabel!$B$6:$F$9,MATCH($C150,Kruistabel!$C$5:$F$5,0)+1,FALSE)+MIN(Kruistabel!$C$15,IF($D150="Ja",Kruistabel!$C$13,0)+IF(U$6="Ja",Kruistabel!$C$14,0)),"")</f>
        <v>#REF!</v>
      </c>
      <c r="V150" s="326" t="e">
        <f>IF(Plananalyse!V150=1,VLOOKUP(V$5,Kruistabel!$B$6:$F$9,MATCH($C150,Kruistabel!$C$5:$F$5,0)+1,FALSE)+MIN(Kruistabel!$C$15,IF($D150="Ja",Kruistabel!$C$13,0)+IF(V$6="Ja",Kruistabel!$C$14,0)),"")</f>
        <v>#REF!</v>
      </c>
      <c r="W150" s="326" t="e">
        <f>IF(Plananalyse!W150=1,VLOOKUP(W$5,Kruistabel!$B$6:$F$9,MATCH($C150,Kruistabel!$C$5:$F$5,0)+1,FALSE)+MIN(Kruistabel!$C$15,IF($D150="Ja",Kruistabel!$C$13,0)+IF(W$6="Ja",Kruistabel!$C$14,0)),"")</f>
        <v>#REF!</v>
      </c>
      <c r="X150" s="326" t="e">
        <f>IF(Plananalyse!X150=1,VLOOKUP(X$5,Kruistabel!$B$6:$F$9,MATCH($C150,Kruistabel!$C$5:$F$5,0)+1,FALSE)+MIN(Kruistabel!$C$15,IF($D150="Ja",Kruistabel!$C$13,0)+IF(X$6="Ja",Kruistabel!$C$14,0)),"")</f>
        <v>#REF!</v>
      </c>
      <c r="Y150" s="326" t="e">
        <f>IF(Plananalyse!Y150=1,VLOOKUP(Y$5,Kruistabel!$B$6:$F$9,MATCH($C150,Kruistabel!$C$5:$F$5,0)+1,FALSE)+MIN(Kruistabel!$C$15,IF($D150="Ja",Kruistabel!$C$13,0)+IF(Y$6="Ja",Kruistabel!$C$14,0)),"")</f>
        <v>#REF!</v>
      </c>
      <c r="Z150" s="326" t="e">
        <f>IF(Plananalyse!Z150=1,VLOOKUP(Z$5,Kruistabel!$B$6:$F$9,MATCH($C150,Kruistabel!$C$5:$F$5,0)+1,FALSE)+MIN(Kruistabel!$C$15,IF($D150="Ja",Kruistabel!$C$13,0)+IF(Z$6="Ja",Kruistabel!$C$14,0)),"")</f>
        <v>#REF!</v>
      </c>
      <c r="AA150" s="326" t="e">
        <f>IF(Plananalyse!AA150=1,VLOOKUP(AA$5,Kruistabel!$B$6:$F$9,MATCH($C150,Kruistabel!$C$5:$F$5,0)+1,FALSE)+MIN(Kruistabel!$C$15,IF($D150="Ja",Kruistabel!$C$13,0)+IF(AA$6="Ja",Kruistabel!$C$14,0)),"")</f>
        <v>#REF!</v>
      </c>
      <c r="AB150" s="326" t="e">
        <f>IF(Plananalyse!AB150=1,VLOOKUP(AB$5,Kruistabel!$B$6:$F$9,MATCH($C150,Kruistabel!$C$5:$F$5,0)+1,FALSE)+MIN(Kruistabel!$C$15,IF($D150="Ja",Kruistabel!$C$13,0)+IF(AB$6="Ja",Kruistabel!$C$14,0)),"")</f>
        <v>#REF!</v>
      </c>
      <c r="AC150" s="326" t="e">
        <f>IF(Plananalyse!AC150=1,VLOOKUP(AC$5,Kruistabel!$B$6:$F$9,MATCH($C150,Kruistabel!$C$5:$F$5,0)+1,FALSE)+MIN(Kruistabel!$C$15,IF($D150="Ja",Kruistabel!$C$13,0)+IF(AC$6="Ja",Kruistabel!$C$14,0)),"")</f>
        <v>#REF!</v>
      </c>
      <c r="AD150" s="326" t="e">
        <f>IF(Plananalyse!AD150=1,VLOOKUP(AD$5,Kruistabel!$B$6:$F$9,MATCH($C150,Kruistabel!$C$5:$F$5,0)+1,FALSE)+MIN(Kruistabel!$C$15,IF($D150="Ja",Kruistabel!$C$13,0)+IF(AD$6="Ja",Kruistabel!$C$14,0)),"")</f>
        <v>#REF!</v>
      </c>
      <c r="AE150" s="326" t="e">
        <f>IF(Plananalyse!AE150=1,VLOOKUP(AE$5,Kruistabel!$B$6:$F$9,MATCH($C150,Kruistabel!$C$5:$F$5,0)+1,FALSE)+MIN(Kruistabel!$C$15,IF($D150="Ja",Kruistabel!$C$13,0)+IF(AE$6="Ja",Kruistabel!$C$14,0)),"")</f>
        <v>#REF!</v>
      </c>
      <c r="AF150" s="326" t="e">
        <f>IF(Plananalyse!AF150=1,VLOOKUP(AF$5,Kruistabel!$B$6:$F$9,MATCH($C150,Kruistabel!$C$5:$F$5,0)+1,FALSE)+MIN(Kruistabel!$C$15,IF($D150="Ja",Kruistabel!$C$13,0)+IF(AF$6="Ja",Kruistabel!$C$14,0)),"")</f>
        <v>#REF!</v>
      </c>
      <c r="AG150" s="326" t="e">
        <f>IF(Plananalyse!AG150=1,VLOOKUP(AG$5,Kruistabel!$B$6:$F$9,MATCH($C150,Kruistabel!$C$5:$F$5,0)+1,FALSE)+MIN(Kruistabel!$C$15,IF($D150="Ja",Kruistabel!$C$13,0)+IF(AG$6="Ja",Kruistabel!$C$14,0)),"")</f>
        <v>#REF!</v>
      </c>
      <c r="AH150" s="326" t="e">
        <f>IF(Plananalyse!AH150=1,VLOOKUP(AH$5,Kruistabel!$B$6:$F$9,MATCH($C150,Kruistabel!$C$5:$F$5,0)+1,FALSE)+MIN(Kruistabel!$C$15,IF($D150="Ja",Kruistabel!$C$13,0)+IF(AH$6="Ja",Kruistabel!$C$14,0)),"")</f>
        <v>#REF!</v>
      </c>
      <c r="AI150" s="326" t="e">
        <f>IF(Plananalyse!AI150=1,VLOOKUP(AI$5,Kruistabel!$B$6:$F$9,MATCH($C150,Kruistabel!$C$5:$F$5,0)+1,FALSE)+MIN(Kruistabel!$C$15,IF($D150="Ja",Kruistabel!$C$13,0)+IF(AI$6="Ja",Kruistabel!$C$14,0)),"")</f>
        <v>#REF!</v>
      </c>
      <c r="AJ150" s="326" t="e">
        <f>IF(Plananalyse!AJ150=1,VLOOKUP(AJ$5,Kruistabel!$B$6:$F$9,MATCH($C150,Kruistabel!$C$5:$F$5,0)+1,FALSE)+MIN(Kruistabel!$C$15,IF($D150="Ja",Kruistabel!$C$13,0)+IF(AJ$6="Ja",Kruistabel!$C$14,0)),"")</f>
        <v>#REF!</v>
      </c>
      <c r="AK150" s="326" t="e">
        <f>IF(Plananalyse!AK150=1,VLOOKUP(AK$5,Kruistabel!$B$6:$F$9,MATCH($C150,Kruistabel!$C$5:$F$5,0)+1,FALSE)+MIN(Kruistabel!$C$15,IF($D150="Ja",Kruistabel!$C$13,0)+IF(AK$6="Ja",Kruistabel!$C$14,0)),"")</f>
        <v>#REF!</v>
      </c>
      <c r="AL150" s="326" t="e">
        <f>IF(Plananalyse!AL150=1,VLOOKUP(AL$5,Kruistabel!$B$6:$F$9,MATCH($C150,Kruistabel!$C$5:$F$5,0)+1,FALSE)+MIN(Kruistabel!$C$15,IF($D150="Ja",Kruistabel!$C$13,0)+IF(AL$6="Ja",Kruistabel!$C$14,0)),"")</f>
        <v>#REF!</v>
      </c>
      <c r="AM150" s="326" t="e">
        <f>IF(Plananalyse!AM150=1,VLOOKUP(AM$5,Kruistabel!$B$6:$F$9,MATCH($C150,Kruistabel!$C$5:$F$5,0)+1,FALSE)+MIN(Kruistabel!$C$15,IF($D150="Ja",Kruistabel!$C$13,0)+IF(AM$6="Ja",Kruistabel!$C$14,0)),"")</f>
        <v>#REF!</v>
      </c>
      <c r="AN150" s="327"/>
      <c r="AO150" s="326" t="e">
        <f>IF(Plananalyse!AO150=1,VLOOKUP(AO$5,Kruistabel!$B$6:$F$9,MATCH($C150,Kruistabel!$C$5:$F$5,0)+1,FALSE)+MIN(Kruistabel!$C$15,IF($D150="Ja",Kruistabel!$C$13,0)+IF(AO$6="Ja",Kruistabel!$C$14,0)),"")</f>
        <v>#REF!</v>
      </c>
      <c r="AP150" s="326" t="e">
        <f>IF(Plananalyse!AP150=1,VLOOKUP(AP$5,Kruistabel!$B$6:$F$9,MATCH($C150,Kruistabel!$C$5:$F$5,0)+1,FALSE)+MIN(Kruistabel!$C$15,IF($D150="Ja",Kruistabel!$C$13,0)+IF(AP$6="Ja",Kruistabel!$C$14,0)),"")</f>
        <v>#REF!</v>
      </c>
      <c r="AQ150" s="326" t="e">
        <f>IF(Plananalyse!AQ150=1,VLOOKUP(AQ$5,Kruistabel!$B$6:$F$9,MATCH($C150,Kruistabel!$C$5:$F$5,0)+1,FALSE)+MIN(Kruistabel!$C$15,IF($D150="Ja",Kruistabel!$C$13,0)+IF(AQ$6="Ja",Kruistabel!$C$14,0)),"")</f>
        <v>#REF!</v>
      </c>
      <c r="AR150" s="326" t="e">
        <f>IF(Plananalyse!AR150=1,VLOOKUP(AR$5,Kruistabel!$B$6:$F$9,MATCH($C150,Kruistabel!$C$5:$F$5,0)+1,FALSE)+MIN(Kruistabel!$C$15,IF($D150="Ja",Kruistabel!$C$13,0)+IF(AR$6="Ja",Kruistabel!$C$14,0)),"")</f>
        <v>#REF!</v>
      </c>
      <c r="AS150" s="326" t="e">
        <f>IF(Plananalyse!AS150=1,VLOOKUP(AS$5,Kruistabel!$B$6:$F$9,MATCH($C150,Kruistabel!$C$5:$F$5,0)+1,FALSE)+MIN(Kruistabel!$C$15,IF($D150="Ja",Kruistabel!$C$13,0)+IF(AS$6="Ja",Kruistabel!$C$14,0)),"")</f>
        <v>#REF!</v>
      </c>
      <c r="AT150" s="326" t="e">
        <f>IF(Plananalyse!AT150=1,VLOOKUP(AT$5,Kruistabel!$B$6:$F$9,MATCH($C150,Kruistabel!$C$5:$F$5,0)+1,FALSE)+MIN(Kruistabel!$C$15,IF($D150="Ja",Kruistabel!$C$13,0)+IF(AT$6="Ja",Kruistabel!$C$14,0)),"")</f>
        <v>#REF!</v>
      </c>
      <c r="AU150" s="326" t="e">
        <f>IF(Plananalyse!AU150=1,VLOOKUP(AU$5,Kruistabel!$B$6:$F$9,MATCH($C150,Kruistabel!$C$5:$F$5,0)+1,FALSE)+MIN(Kruistabel!$C$15,IF($D150="Ja",Kruistabel!$C$13,0)+IF(AU$6="Ja",Kruistabel!$C$14,0)),"")</f>
        <v>#REF!</v>
      </c>
      <c r="AV150" s="326" t="e">
        <f>IF(Plananalyse!AV150=1,VLOOKUP(AV$5,Kruistabel!$B$6:$F$9,MATCH($C150,Kruistabel!$C$5:$F$5,0)+1,FALSE)+MIN(Kruistabel!$C$15,IF($D150="Ja",Kruistabel!$C$13,0)+IF(AV$6="Ja",Kruistabel!$C$14,0)),"")</f>
        <v>#REF!</v>
      </c>
      <c r="AW150" s="326" t="e">
        <f>IF(Plananalyse!AW150=1,VLOOKUP(AW$5,Kruistabel!$B$6:$F$9,MATCH($C150,Kruistabel!$C$5:$F$5,0)+1,FALSE)+MIN(Kruistabel!$C$15,IF($D150="Ja",Kruistabel!$C$13,0)+IF(AW$6="Ja",Kruistabel!$C$14,0)),"")</f>
        <v>#REF!</v>
      </c>
      <c r="AX150" s="326" t="e">
        <f>IF(Plananalyse!AX150=1,VLOOKUP(AX$5,Kruistabel!$B$6:$F$9,MATCH($C150,Kruistabel!$C$5:$F$5,0)+1,FALSE)+MIN(Kruistabel!$C$15,IF($D150="Ja",Kruistabel!$C$13,0)+IF(AX$6="Ja",Kruistabel!$C$14,0)),"")</f>
        <v>#REF!</v>
      </c>
      <c r="AY150" s="327"/>
      <c r="AZ150" s="326" t="e">
        <f>IF(Plananalyse!AZ150=1,VLOOKUP(AZ$5,Kruistabel!$B$6:$F$9,MATCH($C150,Kruistabel!$C$5:$F$5,0)+1,FALSE)+MIN(Kruistabel!$C$15,IF($D150="Ja",Kruistabel!$C$13,0)+IF(AZ$6="Ja",Kruistabel!$C$14,0)),"")</f>
        <v>#REF!</v>
      </c>
      <c r="BA150" s="326" t="e">
        <f>IF(Plananalyse!BA150=1,VLOOKUP(BA$5,Kruistabel!$B$6:$F$9,MATCH($C150,Kruistabel!$C$5:$F$5,0)+1,FALSE)+MIN(Kruistabel!$C$15,IF($D150="Ja",Kruistabel!$C$13,0)+IF(BA$6="Ja",Kruistabel!$C$14,0)),"")</f>
        <v>#REF!</v>
      </c>
      <c r="BB150" s="326" t="e">
        <f>IF(Plananalyse!BB150=1,VLOOKUP(BB$5,Kruistabel!$B$6:$F$9,MATCH($C150,Kruistabel!$C$5:$F$5,0)+1,FALSE)+MIN(Kruistabel!$C$15,IF($D150="Ja",Kruistabel!$C$13,0)+IF(BB$6="Ja",Kruistabel!$C$14,0)),"")</f>
        <v>#REF!</v>
      </c>
      <c r="BC150" s="326" t="e">
        <f>IF(Plananalyse!BC150=1,VLOOKUP(BC$5,Kruistabel!$B$6:$F$9,MATCH($C150,Kruistabel!$C$5:$F$5,0)+1,FALSE)+MIN(Kruistabel!$C$15,IF($D150="Ja",Kruistabel!$C$13,0)+IF(BC$6="Ja",Kruistabel!$C$14,0)),"")</f>
        <v>#REF!</v>
      </c>
      <c r="BD150" s="326" t="e">
        <f>IF(Plananalyse!BD150=1,VLOOKUP(BD$5,Kruistabel!$B$6:$F$9,MATCH($C150,Kruistabel!$C$5:$F$5,0)+1,FALSE)+MIN(Kruistabel!$C$15,IF($D150="Ja",Kruistabel!$C$13,0)+IF(BD$6="Ja",Kruistabel!$C$14,0)),"")</f>
        <v>#REF!</v>
      </c>
      <c r="BE150" s="326" t="e">
        <f>IF(Plananalyse!BE150=1,VLOOKUP(BE$5,Kruistabel!$B$6:$F$9,MATCH($C150,Kruistabel!$C$5:$F$5,0)+1,FALSE)+MIN(Kruistabel!$C$15,IF($D150="Ja",Kruistabel!$C$13,0)+IF(BE$6="Ja",Kruistabel!$C$14,0)),"")</f>
        <v>#REF!</v>
      </c>
      <c r="BF150" s="326" t="e">
        <f>IF(Plananalyse!BF150=1,VLOOKUP(BF$5,Kruistabel!$B$6:$F$9,MATCH($C150,Kruistabel!$C$5:$F$5,0)+1,FALSE)+MIN(Kruistabel!$C$15,IF($D150="Ja",Kruistabel!$C$13,0)+IF(BF$6="Ja",Kruistabel!$C$14,0)),"")</f>
        <v>#REF!</v>
      </c>
      <c r="BG150" s="326" t="e">
        <f>IF(Plananalyse!BG150=1,VLOOKUP(BG$5,Kruistabel!$B$6:$F$9,MATCH($C150,Kruistabel!$C$5:$F$5,0)+1,FALSE)+MIN(Kruistabel!$C$15,IF($D150="Ja",Kruistabel!$C$13,0)+IF(BG$6="Ja",Kruistabel!$C$14,0)),"")</f>
        <v>#REF!</v>
      </c>
      <c r="BH150" s="326" t="e">
        <f>IF(Plananalyse!BH150=1,VLOOKUP(BH$5,Kruistabel!$B$6:$F$9,MATCH($C150,Kruistabel!$C$5:$F$5,0)+1,FALSE)+MIN(Kruistabel!$C$15,IF($D150="Ja",Kruistabel!$C$13,0)+IF(BH$6="Ja",Kruistabel!$C$14,0)),"")</f>
        <v>#REF!</v>
      </c>
      <c r="BI150" s="327"/>
      <c r="BJ150" s="326" t="e">
        <f>IF(Plananalyse!BJ150=1,VLOOKUP(BJ$5,Kruistabel!$B$6:$F$9,MATCH($C150,Kruistabel!$C$5:$F$5,0)+1,FALSE)+MIN(Kruistabel!$C$15,IF($D150="Ja",Kruistabel!$C$13,0)+IF(BJ$6="Ja",Kruistabel!$C$14,0)),"")</f>
        <v>#REF!</v>
      </c>
      <c r="BK150" s="326" t="e">
        <f>IF(Plananalyse!BK150=1,VLOOKUP(BK$5,Kruistabel!$B$6:$F$9,MATCH($C150,Kruistabel!$C$5:$F$5,0)+1,FALSE)+MIN(Kruistabel!$C$15,IF($D150="Ja",Kruistabel!$C$13,0)+IF(BK$6="Ja",Kruistabel!$C$14,0)),"")</f>
        <v>#REF!</v>
      </c>
      <c r="BL150" s="326" t="e">
        <f>IF(Plananalyse!BL150=1,VLOOKUP(BL$5,Kruistabel!$B$6:$F$9,MATCH($C150,Kruistabel!$C$5:$F$5,0)+1,FALSE)+MIN(Kruistabel!$C$15,IF($D150="Ja",Kruistabel!$C$13,0)+IF(BL$6="Ja",Kruistabel!$C$14,0)),"")</f>
        <v>#REF!</v>
      </c>
      <c r="BM150" s="326" t="e">
        <f>IF(Plananalyse!BM150=1,VLOOKUP(BM$5,Kruistabel!$B$6:$F$9,MATCH($C150,Kruistabel!$C$5:$F$5,0)+1,FALSE)+MIN(Kruistabel!$C$15,IF($D150="Ja",Kruistabel!$C$13,0)+IF(BM$6="Ja",Kruistabel!$C$14,0)),"")</f>
        <v>#REF!</v>
      </c>
      <c r="BN150" s="326" t="e">
        <f>IF(Plananalyse!BN150=1,VLOOKUP(BN$5,Kruistabel!$B$6:$F$9,MATCH($C150,Kruistabel!$C$5:$F$5,0)+1,FALSE)+MIN(Kruistabel!$C$15,IF($D150="Ja",Kruistabel!$C$13,0)+IF(BN$6="Ja",Kruistabel!$C$14,0)),"")</f>
        <v>#REF!</v>
      </c>
      <c r="BO150" s="326" t="e">
        <f>IF(Plananalyse!BO150=1,VLOOKUP(BO$5,Kruistabel!$B$6:$F$9,MATCH($C150,Kruistabel!$C$5:$F$5,0)+1,FALSE)+MIN(Kruistabel!$C$15,IF($D150="Ja",Kruistabel!$C$13,0)+IF(BO$6="Ja",Kruistabel!$C$14,0)),"")</f>
        <v>#REF!</v>
      </c>
      <c r="BP150" s="326" t="e">
        <f>IF(Plananalyse!BP150=1,VLOOKUP(BP$5,Kruistabel!$B$6:$F$9,MATCH($C150,Kruistabel!$C$5:$F$5,0)+1,FALSE)+MIN(Kruistabel!$C$15,IF($D150="Ja",Kruistabel!$C$13,0)+IF(BP$6="Ja",Kruistabel!$C$14,0)),"")</f>
        <v>#REF!</v>
      </c>
      <c r="BQ150" s="326" t="e">
        <f>IF(Plananalyse!BQ150=1,VLOOKUP(BQ$5,Kruistabel!$B$6:$F$9,MATCH($C150,Kruistabel!$C$5:$F$5,0)+1,FALSE)+MIN(Kruistabel!$C$15,IF($D150="Ja",Kruistabel!$C$13,0)+IF(BQ$6="Ja",Kruistabel!$C$14,0)),"")</f>
        <v>#REF!</v>
      </c>
      <c r="BR150" s="326" t="e">
        <f>IF(Plananalyse!BR150=1,VLOOKUP(BR$5,Kruistabel!$B$6:$F$9,MATCH($C150,Kruistabel!$C$5:$F$5,0)+1,FALSE)+MIN(Kruistabel!$C$15,IF($D150="Ja",Kruistabel!$C$13,0)+IF(BR$6="Ja",Kruistabel!$C$14,0)),"")</f>
        <v>#REF!</v>
      </c>
      <c r="BS150" s="326" t="e">
        <f>IF(Plananalyse!BS150=1,VLOOKUP(BS$5,Kruistabel!$B$6:$F$9,MATCH($C150,Kruistabel!$C$5:$F$5,0)+1,FALSE)+MIN(Kruistabel!$C$15,IF($D150="Ja",Kruistabel!$C$13,0)+IF(BS$6="Ja",Kruistabel!$C$14,0)),"")</f>
        <v>#REF!</v>
      </c>
      <c r="BT150" s="65"/>
      <c r="BU150" s="231" t="e">
        <f>IF(Plananalyse!BU150=1,VLOOKUP(BU$5,Kruistabel!$B$6:$F$9,MATCH($C150,Kruistabel!$C$5:$F$5,0)+1,FALSE)+MIN(Kruistabel!$C$15,IF($D150="Ja",Kruistabel!$C$13,0)+IF(BU$6="Ja",Kruistabel!$C$14,0)),"")</f>
        <v>#REF!</v>
      </c>
      <c r="BV150" s="326" t="e">
        <f>IF(Plananalyse!BV150=1,VLOOKUP(BV$5,Kruistabel!$B$6:$F$9,MATCH($C150,Kruistabel!$C$5:$F$5,0)+1,FALSE)+MIN(Kruistabel!$C$15,IF($D150="Ja",Kruistabel!$C$13,0)+IF(BV$6="Ja",Kruistabel!$C$14,0)),"")</f>
        <v>#REF!</v>
      </c>
      <c r="BW150" s="326" t="e">
        <f>IF(Plananalyse!BW150=1,VLOOKUP(BW$5,Kruistabel!$B$6:$F$9,MATCH($C150,Kruistabel!$C$5:$F$5,0)+1,FALSE)+MIN(Kruistabel!$C$15,IF($D150="Ja",Kruistabel!$C$13,0)+IF(BW$6="Ja",Kruistabel!$C$14,0)),"")</f>
        <v>#REF!</v>
      </c>
      <c r="BX150" s="326" t="e">
        <f>IF(Plananalyse!BX150=1,VLOOKUP(BX$5,Kruistabel!$B$6:$F$9,MATCH($C150,Kruistabel!$C$5:$F$5,0)+1,FALSE)+MIN(Kruistabel!$C$15,IF($D150="Ja",Kruistabel!$C$13,0)+IF(BX$6="Ja",Kruistabel!$C$14,0)),"")</f>
        <v>#REF!</v>
      </c>
      <c r="BY150" s="327"/>
      <c r="BZ150" s="326" t="e">
        <f>IF(Plananalyse!BZ150=1,VLOOKUP(BZ$5,Kruistabel!$B$6:$F$9,MATCH($C150,Kruistabel!$C$5:$F$5,0)+1,FALSE)+MIN(Kruistabel!$C$15,IF($D150="Ja",Kruistabel!$C$13,0)+IF(BZ$6="Ja",Kruistabel!$C$14,0)),"")</f>
        <v>#REF!</v>
      </c>
      <c r="CA150" s="326" t="e">
        <f>IF(Plananalyse!CA150=1,VLOOKUP(CA$5,Kruistabel!$B$6:$F$9,MATCH($C150,Kruistabel!$C$5:$F$5,0)+1,FALSE)+MIN(Kruistabel!$C$15,IF($D150="Ja",Kruistabel!$C$13,0)+IF(CA$6="Ja",Kruistabel!$C$14,0)),"")</f>
        <v>#REF!</v>
      </c>
      <c r="CB150" s="326" t="e">
        <f>IF(Plananalyse!CB150=1,VLOOKUP(CB$5,Kruistabel!$B$6:$F$9,MATCH($C150,Kruistabel!$C$5:$F$5,0)+1,FALSE)+MIN(Kruistabel!$C$15,IF($D150="Ja",Kruistabel!$C$13,0)+IF(CB$6="Ja",Kruistabel!$C$14,0)),"")</f>
        <v>#REF!</v>
      </c>
      <c r="CC150" s="326" t="e">
        <f>IF(Plananalyse!CC150=1,VLOOKUP(CC$5,Kruistabel!$B$6:$F$9,MATCH($C150,Kruistabel!$C$5:$F$5,0)+1,FALSE)+MIN(Kruistabel!$C$15,IF($D150="Ja",Kruistabel!$C$13,0)+IF(CC$6="Ja",Kruistabel!$C$14,0)),"")</f>
        <v>#REF!</v>
      </c>
      <c r="CD150" s="326" t="e">
        <f>IF(Plananalyse!CD150=1,VLOOKUP(CD$5,Kruistabel!$B$6:$F$9,MATCH($C150,Kruistabel!$C$5:$F$5,0)+1,FALSE)+MIN(Kruistabel!$C$15,IF($D150="Ja",Kruistabel!$C$13,0)+IF(CD$6="Ja",Kruistabel!$C$14,0)),"")</f>
        <v>#REF!</v>
      </c>
      <c r="CE150" s="326" t="e">
        <f>IF(Plananalyse!CE150=1,VLOOKUP(CE$5,Kruistabel!$B$6:$F$9,MATCH($C150,Kruistabel!$C$5:$F$5,0)+1,FALSE)+MIN(Kruistabel!$C$15,IF($D150="Ja",Kruistabel!$C$13,0)+IF(CE$6="Ja",Kruistabel!$C$14,0)),"")</f>
        <v>#REF!</v>
      </c>
      <c r="CF150" s="326" t="e">
        <f>IF(Plananalyse!CF150=1,VLOOKUP(CF$5,Kruistabel!$B$6:$F$9,MATCH($C150,Kruistabel!$C$5:$F$5,0)+1,FALSE)+MIN(Kruistabel!$C$15,IF($D150="Ja",Kruistabel!$C$13,0)+IF(CF$6="Ja",Kruistabel!$C$14,0)),"")</f>
        <v>#REF!</v>
      </c>
      <c r="CG150" s="326" t="e">
        <f>IF(Plananalyse!CG150=1,VLOOKUP(CG$5,Kruistabel!$B$6:$F$9,MATCH($C150,Kruistabel!$C$5:$F$5,0)+1,FALSE)+MIN(Kruistabel!$C$15,IF($D150="Ja",Kruistabel!$C$13,0)+IF(CG$6="Ja",Kruistabel!$C$14,0)),"")</f>
        <v>#REF!</v>
      </c>
      <c r="CH150" s="326" t="e">
        <f>IF(Plananalyse!CH150=1,VLOOKUP(CH$5,Kruistabel!$B$6:$F$9,MATCH($C150,Kruistabel!$C$5:$F$5,0)+1,FALSE)+MIN(Kruistabel!$C$15,IF($D150="Ja",Kruistabel!$C$13,0)+IF(CH$6="Ja",Kruistabel!$C$14,0)),"")</f>
        <v>#REF!</v>
      </c>
      <c r="CI150" s="65"/>
      <c r="CJ150" s="326" t="e">
        <f>IF(Plananalyse!CJ150=1,VLOOKUP(CJ$5,Kruistabel!$B$6:$F$9,MATCH($C150,Kruistabel!$C$5:$F$5,0)+1,FALSE)+MIN(Kruistabel!$C$15,IF($D150="Ja",Kruistabel!$C$13,0)+IF(CJ$6="Ja",Kruistabel!$C$14,0)),"")</f>
        <v>#REF!</v>
      </c>
      <c r="CK150" s="326" t="e">
        <f>IF(Plananalyse!CK150=1,VLOOKUP(CK$5,Kruistabel!$B$6:$F$9,MATCH($C150,Kruistabel!$C$5:$F$5,0)+1,FALSE)+MIN(Kruistabel!$C$15,IF($D150="Ja",Kruistabel!$C$13,0)+IF(CK$6="Ja",Kruistabel!$C$14,0)),"")</f>
        <v>#REF!</v>
      </c>
      <c r="CL150" s="326" t="e">
        <f>IF(Plananalyse!CL150=1,VLOOKUP(CL$5,Kruistabel!$B$6:$F$9,MATCH($C150,Kruistabel!$C$5:$F$5,0)+1,FALSE)+MIN(Kruistabel!$C$15,IF($D150="Ja",Kruistabel!$C$13,0)+IF(CL$6="Ja",Kruistabel!$C$14,0)),"")</f>
        <v>#REF!</v>
      </c>
      <c r="CM150" s="326" t="e">
        <f>IF(Plananalyse!CM150=1,VLOOKUP(CM$5,Kruistabel!$B$6:$F$9,MATCH($C150,Kruistabel!$C$5:$F$5,0)+1,FALSE)+MIN(Kruistabel!$C$15,IF($D150="Ja",Kruistabel!$C$13,0)+IF(CM$6="Ja",Kruistabel!$C$14,0)),"")</f>
        <v>#REF!</v>
      </c>
      <c r="CN150" s="326" t="e">
        <f>IF(Plananalyse!CN150=1,VLOOKUP(CN$5,Kruistabel!$B$6:$F$9,MATCH($C150,Kruistabel!$C$5:$F$5,0)+1,FALSE)+MIN(Kruistabel!$C$15,IF($D150="Ja",Kruistabel!$C$13,0)+IF(CN$6="Ja",Kruistabel!$C$14,0)),"")</f>
        <v>#REF!</v>
      </c>
      <c r="CO150" s="326" t="e">
        <f>IF(Plananalyse!CO150=1,VLOOKUP(CO$5,Kruistabel!$B$6:$F$9,MATCH($C150,Kruistabel!$C$5:$F$5,0)+1,FALSE)+MIN(Kruistabel!$C$15,IF($D150="Ja",Kruistabel!$C$13,0)+IF(CO$6="Ja",Kruistabel!$C$14,0)),"")</f>
        <v>#REF!</v>
      </c>
      <c r="CP150" s="326" t="e">
        <f>IF(Plananalyse!CP150=1,VLOOKUP(CP$5,Kruistabel!$B$6:$F$9,MATCH($C150,Kruistabel!$C$5:$F$5,0)+1,FALSE)+MIN(Kruistabel!$C$15,IF($D150="Ja",Kruistabel!$C$13,0)+IF(CP$6="Ja",Kruistabel!$C$14,0)),"")</f>
        <v>#REF!</v>
      </c>
      <c r="CQ150" s="326" t="e">
        <f>IF(Plananalyse!CQ150=1,VLOOKUP(CQ$5,Kruistabel!$B$6:$F$9,MATCH($C150,Kruistabel!$C$5:$F$5,0)+1,FALSE)+MIN(Kruistabel!$C$15,IF($D150="Ja",Kruistabel!$C$13,0)+IF(CQ$6="Ja",Kruistabel!$C$14,0)),"")</f>
        <v>#REF!</v>
      </c>
      <c r="CR150" s="326" t="e">
        <f>IF(Plananalyse!CR150=1,VLOOKUP(CR$5,Kruistabel!$B$6:$F$9,MATCH($C150,Kruistabel!$C$5:$F$5,0)+1,FALSE)+MIN(Kruistabel!$C$15,IF($D150="Ja",Kruistabel!$C$13,0)+IF(CR$6="Ja",Kruistabel!$C$14,0)),"")</f>
        <v>#REF!</v>
      </c>
      <c r="CS150" s="326" t="e">
        <f>IF(Plananalyse!CS150=1,VLOOKUP(CS$5,Kruistabel!$B$6:$F$9,MATCH($C150,Kruistabel!$C$5:$F$5,0)+1,FALSE)+MIN(Kruistabel!$C$15,IF($D150="Ja",Kruistabel!$C$13,0)+IF(CS$6="Ja",Kruistabel!$C$14,0)),"")</f>
        <v>#REF!</v>
      </c>
      <c r="CT150" s="326" t="e">
        <f>IF(Plananalyse!CT150=1,VLOOKUP(CT$5,Kruistabel!$B$6:$F$9,MATCH($C150,Kruistabel!$C$5:$F$5,0)+1,FALSE)+MIN(Kruistabel!$C$15,IF($D150="Ja",Kruistabel!$C$13,0)+IF(CT$6="Ja",Kruistabel!$C$14,0)),"")</f>
        <v>#REF!</v>
      </c>
      <c r="CU150" s="326" t="e">
        <f>IF(Plananalyse!CU150=1,VLOOKUP(CU$5,Kruistabel!$B$6:$F$9,MATCH($C150,Kruistabel!$C$5:$F$5,0)+1,FALSE)+MIN(Kruistabel!$C$15,IF($D150="Ja",Kruistabel!$C$13,0)+IF(CU$6="Ja",Kruistabel!$C$14,0)),"")</f>
        <v>#REF!</v>
      </c>
      <c r="CV150" s="326" t="e">
        <f>IF(Plananalyse!CV150=1,VLOOKUP(CV$5,Kruistabel!$B$6:$F$9,MATCH($C150,Kruistabel!$C$5:$F$5,0)+1,FALSE)+MIN(Kruistabel!$C$15,IF($D150="Ja",Kruistabel!$C$13,0)+IF(CV$6="Ja",Kruistabel!$C$14,0)),"")</f>
        <v>#REF!</v>
      </c>
      <c r="CW150" s="326" t="e">
        <f>IF(Plananalyse!CW150=1,VLOOKUP(CW$5,Kruistabel!$B$6:$F$9,MATCH($C150,Kruistabel!$C$5:$F$5,0)+1,FALSE)+MIN(Kruistabel!$C$15,IF($D150="Ja",Kruistabel!$C$13,0)+IF(CW$6="Ja",Kruistabel!$C$14,0)),"")</f>
        <v>#REF!</v>
      </c>
      <c r="CX150" s="326" t="e">
        <f>IF(Plananalyse!CX150=1,VLOOKUP(CX$5,Kruistabel!$B$6:$F$9,MATCH($C150,Kruistabel!$C$5:$F$5,0)+1,FALSE)+MIN(Kruistabel!$C$15,IF($D150="Ja",Kruistabel!$C$13,0)+IF(CX$6="Ja",Kruistabel!$C$14,0)),"")</f>
        <v>#REF!</v>
      </c>
      <c r="CY150" s="326" t="e">
        <f>IF(Plananalyse!CY150=1,VLOOKUP(CY$5,Kruistabel!$B$6:$F$9,MATCH($C150,Kruistabel!$C$5:$F$5,0)+1,FALSE)+MIN(Kruistabel!$C$15,IF($D150="Ja",Kruistabel!$C$13,0)+IF(CY$6="Ja",Kruistabel!$C$14,0)),"")</f>
        <v>#REF!</v>
      </c>
      <c r="CZ150" s="326" t="e">
        <f>IF(Plananalyse!CZ150=1,VLOOKUP(CZ$5,Kruistabel!$B$6:$F$9,MATCH($C150,Kruistabel!$C$5:$F$5,0)+1,FALSE)+MIN(Kruistabel!$C$15,IF($D150="Ja",Kruistabel!$C$13,0)+IF(CZ$6="Ja",Kruistabel!$C$14,0)),"")</f>
        <v>#REF!</v>
      </c>
      <c r="DA150" s="326" t="e">
        <f>IF(Plananalyse!DA150=1,VLOOKUP(DA$5,Kruistabel!$B$6:$F$9,MATCH($C150,Kruistabel!$C$5:$F$5,0)+1,FALSE)+MIN(Kruistabel!$C$15,IF($D150="Ja",Kruistabel!$C$13,0)+IF(DA$6="Ja",Kruistabel!$C$14,0)),"")</f>
        <v>#REF!</v>
      </c>
      <c r="DB150" s="326" t="e">
        <f>IF(Plananalyse!DB150=1,VLOOKUP(DB$5,Kruistabel!$B$6:$F$9,MATCH($C150,Kruistabel!$C$5:$F$5,0)+1,FALSE)+MIN(Kruistabel!$C$15,IF($D150="Ja",Kruistabel!$C$13,0)+IF(DB$6="Ja",Kruistabel!$C$14,0)),"")</f>
        <v>#REF!</v>
      </c>
      <c r="DC150" s="326" t="e">
        <f>IF(Plananalyse!DC150=1,VLOOKUP(DC$5,Kruistabel!$B$6:$F$9,MATCH($C150,Kruistabel!$C$5:$F$5,0)+1,FALSE)+MIN(Kruistabel!$C$15,IF($D150="Ja",Kruistabel!$C$13,0)+IF(DC$6="Ja",Kruistabel!$C$14,0)),"")</f>
        <v>#REF!</v>
      </c>
      <c r="DD150" s="327"/>
      <c r="DE150" s="326" t="e">
        <f>IF(Plananalyse!DE150=1,VLOOKUP(DE$5,Kruistabel!$B$6:$F$9,MATCH($C150,Kruistabel!$C$5:$F$5,0)+1,FALSE)+MIN(Kruistabel!$C$15,IF($D150="Ja",Kruistabel!$C$13,0)+IF(DE$6="Ja",Kruistabel!$C$14,0)),"")</f>
        <v>#REF!</v>
      </c>
      <c r="DF150" s="326" t="e">
        <f>IF(Plananalyse!DF150=1,VLOOKUP(DF$5,Kruistabel!$B$6:$F$9,MATCH($C150,Kruistabel!$C$5:$F$5,0)+1,FALSE)+MIN(Kruistabel!$C$15,IF($D150="Ja",Kruistabel!$C$13,0)+IF(DF$6="Ja",Kruistabel!$C$14,0)),"")</f>
        <v>#REF!</v>
      </c>
      <c r="DG150" s="326" t="e">
        <f>IF(Plananalyse!DG150=1,VLOOKUP(DG$5,Kruistabel!$B$6:$F$9,MATCH($C150,Kruistabel!$C$5:$F$5,0)+1,FALSE)+MIN(Kruistabel!$C$15,IF($D150="Ja",Kruistabel!$C$13,0)+IF(DG$6="Ja",Kruistabel!$C$14,0)),"")</f>
        <v>#REF!</v>
      </c>
      <c r="DH150" s="326" t="e">
        <f>IF(Plananalyse!DH150=1,VLOOKUP(DH$5,Kruistabel!$B$6:$F$9,MATCH($C150,Kruistabel!$C$5:$F$5,0)+1,FALSE)+MIN(Kruistabel!$C$15,IF($D150="Ja",Kruistabel!$C$13,0)+IF(DH$6="Ja",Kruistabel!$C$14,0)),"")</f>
        <v>#REF!</v>
      </c>
      <c r="DI150" s="326" t="e">
        <f>IF(Plananalyse!DI150=1,VLOOKUP(DI$5,Kruistabel!$B$6:$F$9,MATCH($C150,Kruistabel!$C$5:$F$5,0)+1,FALSE)+MIN(Kruistabel!$C$15,IF($D150="Ja",Kruistabel!$C$13,0)+IF(DI$6="Ja",Kruistabel!$C$14,0)),"")</f>
        <v>#REF!</v>
      </c>
      <c r="DJ150" s="326" t="e">
        <f>IF(Plananalyse!DJ150=1,VLOOKUP(DJ$5,Kruistabel!$B$6:$F$9,MATCH($C150,Kruistabel!$C$5:$F$5,0)+1,FALSE)+MIN(Kruistabel!$C$15,IF($D150="Ja",Kruistabel!$C$13,0)+IF(DJ$6="Ja",Kruistabel!$C$14,0)),"")</f>
        <v>#REF!</v>
      </c>
      <c r="DK150" s="326" t="e">
        <f>IF(Plananalyse!DK150=1,VLOOKUP(DK$5,Kruistabel!$B$6:$F$9,MATCH($C150,Kruistabel!$C$5:$F$5,0)+1,FALSE)+MIN(Kruistabel!$C$15,IF($D150="Ja",Kruistabel!$C$13,0)+IF(DK$6="Ja",Kruistabel!$C$14,0)),"")</f>
        <v>#REF!</v>
      </c>
      <c r="DL150" s="326" t="e">
        <f>IF(Plananalyse!DL150=1,VLOOKUP(DL$5,Kruistabel!$B$6:$F$9,MATCH($C150,Kruistabel!$C$5:$F$5,0)+1,FALSE)+MIN(Kruistabel!$C$15,IF($D150="Ja",Kruistabel!$C$13,0)+IF(DL$6="Ja",Kruistabel!$C$14,0)),"")</f>
        <v>#REF!</v>
      </c>
      <c r="DM150" s="327"/>
      <c r="DN150" s="326" t="e">
        <f>IF(Plananalyse!DN150=1,VLOOKUP(DN$5,Kruistabel!$B$6:$F$9,MATCH($C150,Kruistabel!$C$5:$F$5,0)+1,FALSE)+MIN(Kruistabel!$C$15,IF($D150="Ja",Kruistabel!$C$13,0)+IF(DN$6="Ja",Kruistabel!$C$14,0)),"")</f>
        <v>#REF!</v>
      </c>
      <c r="DO150" s="326" t="e">
        <f>IF(Plananalyse!DO150=1,VLOOKUP(DO$5,Kruistabel!$B$6:$F$9,MATCH($C150,Kruistabel!$C$5:$F$5,0)+1,FALSE)+MIN(Kruistabel!$C$15,IF($D150="Ja",Kruistabel!$C$13,0)+IF(DO$6="Ja",Kruistabel!$C$14,0)),"")</f>
        <v>#REF!</v>
      </c>
      <c r="DP150" s="326" t="e">
        <f>IF(Plananalyse!DP150=1,VLOOKUP(DP$5,Kruistabel!$B$6:$F$9,MATCH($C150,Kruistabel!$C$5:$F$5,0)+1,FALSE)+MIN(Kruistabel!$C$15,IF($D150="Ja",Kruistabel!$C$13,0)+IF(DP$6="Ja",Kruistabel!$C$14,0)),"")</f>
        <v>#REF!</v>
      </c>
      <c r="DQ150" s="326" t="e">
        <f>IF(Plananalyse!DQ150=1,VLOOKUP(DQ$5,Kruistabel!$B$6:$F$9,MATCH($C150,Kruistabel!$C$5:$F$5,0)+1,FALSE)+MIN(Kruistabel!$C$15,IF($D150="Ja",Kruistabel!$C$13,0)+IF(DQ$6="Ja",Kruistabel!$C$14,0)),"")</f>
        <v>#REF!</v>
      </c>
      <c r="DR150" s="326" t="e">
        <f>IF(Plananalyse!DR150=1,VLOOKUP(DR$5,Kruistabel!$B$6:$F$9,MATCH($C150,Kruistabel!$C$5:$F$5,0)+1,FALSE)+MIN(Kruistabel!$C$15,IF($D150="Ja",Kruistabel!$C$13,0)+IF(DR$6="Ja",Kruistabel!$C$14,0)),"")</f>
        <v>#REF!</v>
      </c>
      <c r="DS150" s="326" t="e">
        <f>IF(Plananalyse!DS150=1,VLOOKUP(DS$5,Kruistabel!$B$6:$F$9,MATCH($C150,Kruistabel!$C$5:$F$5,0)+1,FALSE)+MIN(Kruistabel!$C$15,IF($D150="Ja",Kruistabel!$C$13,0)+IF(DS$6="Ja",Kruistabel!$C$14,0)),"")</f>
        <v>#REF!</v>
      </c>
      <c r="DT150" s="326" t="e">
        <f>IF(Plananalyse!DT150=1,VLOOKUP(DT$5,Kruistabel!$B$6:$F$9,MATCH($C150,Kruistabel!$C$5:$F$5,0)+1,FALSE)+MIN(Kruistabel!$C$15,IF($D150="Ja",Kruistabel!$C$13,0)+IF(DT$6="Ja",Kruistabel!$C$14,0)),"")</f>
        <v>#REF!</v>
      </c>
      <c r="DU150" s="326" t="e">
        <f>IF(Plananalyse!DU150=1,VLOOKUP(DU$5,Kruistabel!$B$6:$F$9,MATCH($C150,Kruistabel!$C$5:$F$5,0)+1,FALSE)+MIN(Kruistabel!$C$15,IF($D150="Ja",Kruistabel!$C$13,0)+IF(DU$6="Ja",Kruistabel!$C$14,0)),"")</f>
        <v>#REF!</v>
      </c>
      <c r="DV150" s="326" t="e">
        <f>IF(Plananalyse!DV150=1,VLOOKUP(DV$5,Kruistabel!$B$6:$F$9,MATCH($C150,Kruistabel!$C$5:$F$5,0)+1,FALSE)+MIN(Kruistabel!$C$15,IF($D150="Ja",Kruistabel!$C$13,0)+IF(DV$6="Ja",Kruistabel!$C$14,0)),"")</f>
        <v>#REF!</v>
      </c>
      <c r="DW150" s="326" t="e">
        <f>IF(Plananalyse!DW150=1,VLOOKUP(DW$5,Kruistabel!$B$6:$F$9,MATCH($C150,Kruistabel!$C$5:$F$5,0)+1,FALSE)+MIN(Kruistabel!$C$15,IF($D150="Ja",Kruistabel!$C$13,0)+IF(DW$6="Ja",Kruistabel!$C$14,0)),"")</f>
        <v>#REF!</v>
      </c>
      <c r="DX150" s="326" t="e">
        <f>IF(Plananalyse!DX150=1,VLOOKUP(DX$5,Kruistabel!$B$6:$F$9,MATCH($C150,Kruistabel!$C$5:$F$5,0)+1,FALSE)+MIN(Kruistabel!$C$15,IF($D150="Ja",Kruistabel!$C$13,0)+IF(DX$6="Ja",Kruistabel!$C$14,0)),"")</f>
        <v>#REF!</v>
      </c>
      <c r="DY150" s="327"/>
      <c r="DZ150" s="326" t="e">
        <f>IF(Plananalyse!DZ150=1,VLOOKUP(DZ$5,Kruistabel!$B$6:$F$9,MATCH($C150,Kruistabel!$C$5:$F$5,0)+1,FALSE)+MIN(Kruistabel!$C$15,IF($D150="Ja",Kruistabel!$C$13,0)+IF(DZ$6="Ja",Kruistabel!$C$14,0)),"")</f>
        <v>#REF!</v>
      </c>
      <c r="EA150" s="326" t="e">
        <f>IF(Plananalyse!EA150=1,VLOOKUP(EA$5,Kruistabel!$B$6:$F$9,MATCH($C150,Kruistabel!$C$5:$F$5,0)+1,FALSE)+MIN(Kruistabel!$C$15,IF($D150="Ja",Kruistabel!$C$13,0)+IF(EA$6="Ja",Kruistabel!$C$14,0)),"")</f>
        <v>#REF!</v>
      </c>
      <c r="EB150" s="326" t="e">
        <f>IF(Plananalyse!EB150=1,VLOOKUP(EB$5,Kruistabel!$B$6:$F$9,MATCH($C150,Kruistabel!$C$5:$F$5,0)+1,FALSE)+MIN(Kruistabel!$C$15,IF($D150="Ja",Kruistabel!$C$13,0)+IF(EB$6="Ja",Kruistabel!$C$14,0)),"")</f>
        <v>#REF!</v>
      </c>
      <c r="EC150" s="326" t="e">
        <f>IF(Plananalyse!EC150=1,VLOOKUP(EC$5,Kruistabel!$B$6:$F$9,MATCH($C150,Kruistabel!$C$5:$F$5,0)+1,FALSE)+MIN(Kruistabel!$C$15,IF($D150="Ja",Kruistabel!$C$13,0)+IF(EC$6="Ja",Kruistabel!$C$14,0)),"")</f>
        <v>#REF!</v>
      </c>
      <c r="ED150" s="327"/>
      <c r="EE150" s="326" t="e">
        <f>IF(Plananalyse!EE150=1,VLOOKUP(EE$5,Kruistabel!$B$6:$F$9,MATCH($C150,Kruistabel!$C$5:$F$5,0)+1,FALSE)+MIN(Kruistabel!$C$15,IF($D150="Ja",Kruistabel!$C$13,0)+IF(EE$6="Ja",Kruistabel!$C$14,0)),"")</f>
        <v>#REF!</v>
      </c>
      <c r="EF150" s="326" t="e">
        <f>IF(Plananalyse!EF150=1,VLOOKUP(EF$5,Kruistabel!$B$6:$F$9,MATCH($C150,Kruistabel!$C$5:$F$5,0)+1,FALSE)+MIN(Kruistabel!$C$15,IF($D150="Ja",Kruistabel!$C$13,0)+IF(EF$6="Ja",Kruistabel!$C$14,0)),"")</f>
        <v>#REF!</v>
      </c>
      <c r="EG150" s="326" t="e">
        <f>IF(Plananalyse!EG150=1,VLOOKUP(EG$5,Kruistabel!$B$6:$F$9,MATCH($C150,Kruistabel!$C$5:$F$5,0)+1,FALSE)+MIN(Kruistabel!$C$15,IF($D150="Ja",Kruistabel!$C$13,0)+IF(EG$6="Ja",Kruistabel!$C$14,0)),"")</f>
        <v>#REF!</v>
      </c>
      <c r="EH150" s="326" t="e">
        <f>IF(Plananalyse!EH150=1,VLOOKUP(EH$5,Kruistabel!$B$6:$F$9,MATCH($C150,Kruistabel!$C$5:$F$5,0)+1,FALSE)+MIN(Kruistabel!$C$15,IF($D150="Ja",Kruistabel!$C$13,0)+IF(EH$6="Ja",Kruistabel!$C$14,0)),"")</f>
        <v>#REF!</v>
      </c>
      <c r="EI150" s="326" t="e">
        <f>IF(Plananalyse!EI150=1,VLOOKUP(EI$5,Kruistabel!$B$6:$F$9,MATCH($C150,Kruistabel!$C$5:$F$5,0)+1,FALSE)+MIN(Kruistabel!$C$15,IF($D150="Ja",Kruistabel!$C$13,0)+IF(EI$6="Ja",Kruistabel!$C$14,0)),"")</f>
        <v>#REF!</v>
      </c>
      <c r="EJ150" s="331" t="str">
        <f>IF(Plananalyse!EJ150=1,VLOOKUP(EJ$5,Kruistabel!$B$6:$F$9,MATCH($C150,Kruistabel!$C$5:$F$5,0)+1,FALSE)+MIN(Kruistabel!$C$15,IF($D150="Ja",Kruistabel!$C$13,0)+IF(EJ$6="Ja",Kruistabel!$C$14,0)),"")</f>
        <v/>
      </c>
      <c r="EK150" s="164"/>
      <c r="EL150" s="164"/>
      <c r="EM150" s="164"/>
      <c r="EN150" s="164"/>
    </row>
    <row r="151" spans="1:144" hidden="1">
      <c r="B151" s="1"/>
      <c r="C151" s="168" t="str">
        <f>_xlfn.IFNA(VLOOKUP($B151,Classificatietabel!$B$6:$I$91,C$7,FALSE),"")</f>
        <v/>
      </c>
      <c r="D151" s="168" t="str">
        <f>_xlfn.IFNA(VLOOKUP($B151,Classificatietabel!$B$6:$I$91,D$7,FALSE),"")</f>
        <v/>
      </c>
      <c r="E151" s="29" t="str">
        <f>_xlfn.IFNA(IF(VLOOKUP($B151,Classificatietabel!$B$6:$H$91,$E$5,FALSE)="Ja",1,0),"")</f>
        <v/>
      </c>
      <c r="G151" s="164" t="str">
        <f>IF(Plananalyse!G151=1,VLOOKUP(G$5,Kruistabel!$B$6:$F$9,MATCH($C151,Kruistabel!$C$5:$F$5,0)+1,FALSE)+MIN(Kruistabel!$C$15,IF($D151="Ja",Kruistabel!$C$13,0)+IF(G$6="Ja",Kruistabel!$C$14,0)),"")</f>
        <v/>
      </c>
      <c r="H151" s="164" t="str">
        <f>IF(Plananalyse!H151=1,VLOOKUP(H$5,Kruistabel!$B$6:$F$9,MATCH($C151,Kruistabel!$C$5:$F$5,0)+1,FALSE)+MIN(Kruistabel!$C$15,IF($D151="Ja",Kruistabel!$C$13,0)+IF(H$6="Ja",Kruistabel!$C$14,0)),"")</f>
        <v/>
      </c>
      <c r="I151" s="164" t="str">
        <f>IF(Plananalyse!I151=1,VLOOKUP(I$5,Kruistabel!$B$6:$F$9,MATCH($C151,Kruistabel!$C$5:$F$5,0)+1,FALSE)+MIN(Kruistabel!$C$15,IF($D151="Ja",Kruistabel!$C$13,0)+IF(I$6="Ja",Kruistabel!$C$14,0)),"")</f>
        <v/>
      </c>
      <c r="J151" s="164" t="str">
        <f>IF(Plananalyse!J151=1,VLOOKUP(J$5,Kruistabel!$B$6:$F$9,MATCH($C151,Kruistabel!$C$5:$F$5,0)+1,FALSE)+MIN(Kruistabel!$C$15,IF($D151="Ja",Kruistabel!$C$13,0)+IF(J$6="Ja",Kruistabel!$C$14,0)),"")</f>
        <v/>
      </c>
      <c r="K151" s="164" t="str">
        <f>IF(Plananalyse!K151=1,VLOOKUP(K$5,Kruistabel!$B$6:$F$9,MATCH($C151,Kruistabel!$C$5:$F$5,0)+1,FALSE)+MIN(Kruistabel!$C$15,IF($D151="Ja",Kruistabel!$C$13,0)+IF(K$6="Ja",Kruistabel!$C$14,0)),"")</f>
        <v/>
      </c>
      <c r="L151" s="164" t="str">
        <f>IF(Plananalyse!L151=1,VLOOKUP(L$5,Kruistabel!$B$6:$F$9,MATCH($C151,Kruistabel!$C$5:$F$5,0)+1,FALSE)+MIN(Kruistabel!$C$15,IF($D151="Ja",Kruistabel!$C$13,0)+IF(L$6="Ja",Kruistabel!$C$14,0)),"")</f>
        <v/>
      </c>
      <c r="M151" s="164" t="str">
        <f>IF(Plananalyse!M151=1,VLOOKUP(M$5,Kruistabel!$B$6:$F$9,MATCH($C151,Kruistabel!$C$5:$F$5,0)+1,FALSE)+MIN(Kruistabel!$C$15,IF($D151="Ja",Kruistabel!$C$13,0)+IF(M$6="Ja",Kruistabel!$C$14,0)),"")</f>
        <v/>
      </c>
      <c r="N151" s="164" t="str">
        <f>IF(Plananalyse!N151=1,VLOOKUP(N$5,Kruistabel!$B$6:$F$9,MATCH($C151,Kruistabel!$C$5:$F$5,0)+1,FALSE)+MIN(Kruistabel!$C$15,IF($D151="Ja",Kruistabel!$C$13,0)+IF(N$6="Ja",Kruistabel!$C$14,0)),"")</f>
        <v/>
      </c>
      <c r="O151" s="164" t="str">
        <f>IF(Plananalyse!O151=1,VLOOKUP(O$5,Kruistabel!$B$6:$F$9,MATCH($C151,Kruistabel!$C$5:$F$5,0)+1,FALSE)+MIN(Kruistabel!$C$15,IF($D151="Ja",Kruistabel!$C$13,0)+IF(O$6="Ja",Kruistabel!$C$14,0)),"")</f>
        <v/>
      </c>
      <c r="P151" s="164" t="str">
        <f>IF(Plananalyse!P151=1,VLOOKUP(P$5,Kruistabel!$B$6:$F$9,MATCH($C151,Kruistabel!$C$5:$F$5,0)+1,FALSE)+MIN(Kruistabel!$C$15,IF($D151="Ja",Kruistabel!$C$13,0)+IF(P$6="Ja",Kruistabel!$C$14,0)),"")</f>
        <v/>
      </c>
      <c r="Q151" s="164" t="str">
        <f>IF(Plananalyse!Q151=1,VLOOKUP(Q$5,Kruistabel!$B$6:$F$9,MATCH($C151,Kruistabel!$C$5:$F$5,0)+1,FALSE)+MIN(Kruistabel!$C$15,IF($D151="Ja",Kruistabel!$C$13,0)+IF(Q$6="Ja",Kruistabel!$C$14,0)),"")</f>
        <v/>
      </c>
      <c r="R151" s="164" t="str">
        <f>IF(Plananalyse!R151=1,VLOOKUP(R$5,Kruistabel!$B$6:$F$9,MATCH($C151,Kruistabel!$C$5:$F$5,0)+1,FALSE)+MIN(Kruistabel!$C$15,IF($D151="Ja",Kruistabel!$C$13,0)+IF(R$6="Ja",Kruistabel!$C$14,0)),"")</f>
        <v/>
      </c>
      <c r="S151" s="164" t="str">
        <f>IF(Plananalyse!S151=1,VLOOKUP(S$5,Kruistabel!$B$6:$F$9,MATCH($C151,Kruistabel!$C$5:$F$5,0)+1,FALSE)+MIN(Kruistabel!$C$15,IF($D151="Ja",Kruistabel!$C$13,0)+IF(S$6="Ja",Kruistabel!$C$14,0)),"")</f>
        <v/>
      </c>
      <c r="T151" s="164" t="str">
        <f>IF(Plananalyse!T151=1,VLOOKUP(T$5,Kruistabel!$B$6:$F$9,MATCH($C151,Kruistabel!$C$5:$F$5,0)+1,FALSE)+MIN(Kruistabel!$C$15,IF($D151="Ja",Kruistabel!$C$13,0)+IF(T$6="Ja",Kruistabel!$C$14,0)),"")</f>
        <v/>
      </c>
      <c r="U151" s="164" t="str">
        <f>IF(Plananalyse!U151=1,VLOOKUP(U$5,Kruistabel!$B$6:$F$9,MATCH($C151,Kruistabel!$C$5:$F$5,0)+1,FALSE)+MIN(Kruistabel!$C$15,IF($D151="Ja",Kruistabel!$C$13,0)+IF(U$6="Ja",Kruistabel!$C$14,0)),"")</f>
        <v/>
      </c>
      <c r="V151" s="164" t="str">
        <f>IF(Plananalyse!V151=1,VLOOKUP(V$5,Kruistabel!$B$6:$F$9,MATCH($C151,Kruistabel!$C$5:$F$5,0)+1,FALSE)+MIN(Kruistabel!$C$15,IF($D151="Ja",Kruistabel!$C$13,0)+IF(V$6="Ja",Kruistabel!$C$14,0)),"")</f>
        <v/>
      </c>
      <c r="W151" s="164" t="str">
        <f>IF(Plananalyse!W151=1,VLOOKUP(W$5,Kruistabel!$B$6:$F$9,MATCH($C151,Kruistabel!$C$5:$F$5,0)+1,FALSE)+MIN(Kruistabel!$C$15,IF($D151="Ja",Kruistabel!$C$13,0)+IF(W$6="Ja",Kruistabel!$C$14,0)),"")</f>
        <v/>
      </c>
      <c r="X151" s="164" t="str">
        <f>IF(Plananalyse!X151=1,VLOOKUP(X$5,Kruistabel!$B$6:$F$9,MATCH($C151,Kruistabel!$C$5:$F$5,0)+1,FALSE)+MIN(Kruistabel!$C$15,IF($D151="Ja",Kruistabel!$C$13,0)+IF(X$6="Ja",Kruistabel!$C$14,0)),"")</f>
        <v/>
      </c>
      <c r="Y151" s="164" t="str">
        <f>IF(Plananalyse!Y151=1,VLOOKUP(Y$5,Kruistabel!$B$6:$F$9,MATCH($C151,Kruistabel!$C$5:$F$5,0)+1,FALSE)+MIN(Kruistabel!$C$15,IF($D151="Ja",Kruistabel!$C$13,0)+IF(Y$6="Ja",Kruistabel!$C$14,0)),"")</f>
        <v/>
      </c>
      <c r="Z151" s="164" t="str">
        <f>IF(Plananalyse!Z151=1,VLOOKUP(Z$5,Kruistabel!$B$6:$F$9,MATCH($C151,Kruistabel!$C$5:$F$5,0)+1,FALSE)+MIN(Kruistabel!$C$15,IF($D151="Ja",Kruistabel!$C$13,0)+IF(Z$6="Ja",Kruistabel!$C$14,0)),"")</f>
        <v/>
      </c>
      <c r="AA151" s="164" t="str">
        <f>IF(Plananalyse!AA151=1,VLOOKUP(AA$5,Kruistabel!$B$6:$F$9,MATCH($C151,Kruistabel!$C$5:$F$5,0)+1,FALSE)+MIN(Kruistabel!$C$15,IF($D151="Ja",Kruistabel!$C$13,0)+IF(AA$6="Ja",Kruistabel!$C$14,0)),"")</f>
        <v/>
      </c>
      <c r="AB151" s="164" t="str">
        <f>IF(Plananalyse!AB151=1,VLOOKUP(AB$5,Kruistabel!$B$6:$F$9,MATCH($C151,Kruistabel!$C$5:$F$5,0)+1,FALSE)+MIN(Kruistabel!$C$15,IF($D151="Ja",Kruistabel!$C$13,0)+IF(AB$6="Ja",Kruistabel!$C$14,0)),"")</f>
        <v/>
      </c>
      <c r="AC151" s="164" t="str">
        <f>IF(Plananalyse!AC151=1,VLOOKUP(AC$5,Kruistabel!$B$6:$F$9,MATCH($C151,Kruistabel!$C$5:$F$5,0)+1,FALSE)+MIN(Kruistabel!$C$15,IF($D151="Ja",Kruistabel!$C$13,0)+IF(AC$6="Ja",Kruistabel!$C$14,0)),"")</f>
        <v/>
      </c>
      <c r="AD151" s="164" t="str">
        <f>IF(Plananalyse!AD151=1,VLOOKUP(AD$5,Kruistabel!$B$6:$F$9,MATCH($C151,Kruistabel!$C$5:$F$5,0)+1,FALSE)+MIN(Kruistabel!$C$15,IF($D151="Ja",Kruistabel!$C$13,0)+IF(AD$6="Ja",Kruistabel!$C$14,0)),"")</f>
        <v/>
      </c>
      <c r="AE151" s="164" t="str">
        <f>IF(Plananalyse!AE151=1,VLOOKUP(AE$5,Kruistabel!$B$6:$F$9,MATCH($C151,Kruistabel!$C$5:$F$5,0)+1,FALSE)+MIN(Kruistabel!$C$15,IF($D151="Ja",Kruistabel!$C$13,0)+IF(AE$6="Ja",Kruistabel!$C$14,0)),"")</f>
        <v/>
      </c>
      <c r="AF151" s="164" t="str">
        <f>IF(Plananalyse!AF151=1,VLOOKUP(AF$5,Kruistabel!$B$6:$F$9,MATCH($C151,Kruistabel!$C$5:$F$5,0)+1,FALSE)+MIN(Kruistabel!$C$15,IF($D151="Ja",Kruistabel!$C$13,0)+IF(AF$6="Ja",Kruistabel!$C$14,0)),"")</f>
        <v/>
      </c>
      <c r="AG151" s="164" t="str">
        <f>IF(Plananalyse!AG151=1,VLOOKUP(AG$5,Kruistabel!$B$6:$F$9,MATCH($C151,Kruistabel!$C$5:$F$5,0)+1,FALSE)+MIN(Kruistabel!$C$15,IF($D151="Ja",Kruistabel!$C$13,0)+IF(AG$6="Ja",Kruistabel!$C$14,0)),"")</f>
        <v/>
      </c>
      <c r="AH151" s="164" t="str">
        <f>IF(Plananalyse!AH151=1,VLOOKUP(AH$5,Kruistabel!$B$6:$F$9,MATCH($C151,Kruistabel!$C$5:$F$5,0)+1,FALSE)+MIN(Kruistabel!$C$15,IF($D151="Ja",Kruistabel!$C$13,0)+IF(AH$6="Ja",Kruistabel!$C$14,0)),"")</f>
        <v/>
      </c>
      <c r="AI151" s="164" t="str">
        <f>IF(Plananalyse!AI151=1,VLOOKUP(AI$5,Kruistabel!$B$6:$F$9,MATCH($C151,Kruistabel!$C$5:$F$5,0)+1,FALSE)+MIN(Kruistabel!$C$15,IF($D151="Ja",Kruistabel!$C$13,0)+IF(AI$6="Ja",Kruistabel!$C$14,0)),"")</f>
        <v/>
      </c>
      <c r="AJ151" s="231" t="str">
        <f>IF(Plananalyse!AJ151=1,VLOOKUP(AJ$5,Kruistabel!$B$6:$F$9,MATCH($C151,Kruistabel!$C$5:$F$5,0)+1,FALSE)+MIN(Kruistabel!$C$15,IF($D151="Ja",Kruistabel!$C$13,0)+IF(AJ$6="Ja",Kruistabel!$C$14,0)),"")</f>
        <v/>
      </c>
      <c r="AK151" s="164" t="str">
        <f>IF(Plananalyse!AK151=1,VLOOKUP(AK$5,Kruistabel!$B$6:$F$9,MATCH($C151,Kruistabel!$C$5:$F$5,0)+1,FALSE)+MIN(Kruistabel!$C$15,IF($D151="Ja",Kruistabel!$C$13,0)+IF(AK$6="Ja",Kruistabel!$C$14,0)),"")</f>
        <v/>
      </c>
      <c r="AL151" s="164" t="str">
        <f>IF(Plananalyse!AL151=1,VLOOKUP(AL$5,Kruistabel!$B$6:$F$9,MATCH($C151,Kruistabel!$C$5:$F$5,0)+1,FALSE)+MIN(Kruistabel!$C$15,IF($D151="Ja",Kruistabel!$C$13,0)+IF(AL$6="Ja",Kruistabel!$C$14,0)),"")</f>
        <v/>
      </c>
      <c r="AM151" s="164" t="str">
        <f>IF(Plananalyse!AM151=1,VLOOKUP(AM$5,Kruistabel!$B$6:$F$9,MATCH($C151,Kruistabel!$C$5:$F$5,0)+1,FALSE)+MIN(Kruistabel!$C$15,IF($D151="Ja",Kruistabel!$C$13,0)+IF(AM$6="Ja",Kruistabel!$C$14,0)),"")</f>
        <v/>
      </c>
      <c r="AO151" s="164" t="str">
        <f>IF(Plananalyse!AO151=1,VLOOKUP(AO$5,Kruistabel!$B$6:$F$9,MATCH($C151,Kruistabel!$C$5:$F$5,0)+1,FALSE)+MIN(Kruistabel!$C$15,IF($D151="Ja",Kruistabel!$C$13,0)+IF(AO$6="Ja",Kruistabel!$C$14,0)),"")</f>
        <v/>
      </c>
      <c r="AP151" s="164" t="str">
        <f>IF(Plananalyse!AP151=1,VLOOKUP(AP$5,Kruistabel!$B$6:$F$9,MATCH($C151,Kruistabel!$C$5:$F$5,0)+1,FALSE)+MIN(Kruistabel!$C$15,IF($D151="Ja",Kruistabel!$C$13,0)+IF(AP$6="Ja",Kruistabel!$C$14,0)),"")</f>
        <v/>
      </c>
      <c r="AQ151" s="164" t="str">
        <f>IF(Plananalyse!AQ151=1,VLOOKUP(AQ$5,Kruistabel!$B$6:$F$9,MATCH($C151,Kruistabel!$C$5:$F$5,0)+1,FALSE)+MIN(Kruistabel!$C$15,IF($D151="Ja",Kruistabel!$C$13,0)+IF(AQ$6="Ja",Kruistabel!$C$14,0)),"")</f>
        <v/>
      </c>
      <c r="AR151" s="164" t="str">
        <f>IF(Plananalyse!AR151=1,VLOOKUP(AR$5,Kruistabel!$B$6:$F$9,MATCH($C151,Kruistabel!$C$5:$F$5,0)+1,FALSE)+MIN(Kruistabel!$C$15,IF($D151="Ja",Kruistabel!$C$13,0)+IF(AR$6="Ja",Kruistabel!$C$14,0)),"")</f>
        <v/>
      </c>
      <c r="AS151" s="164" t="str">
        <f>IF(Plananalyse!AS151=1,VLOOKUP(AS$5,Kruistabel!$B$6:$F$9,MATCH($C151,Kruistabel!$C$5:$F$5,0)+1,FALSE)+MIN(Kruistabel!$C$15,IF($D151="Ja",Kruistabel!$C$13,0)+IF(AS$6="Ja",Kruistabel!$C$14,0)),"")</f>
        <v/>
      </c>
      <c r="AT151" s="164" t="str">
        <f>IF(Plananalyse!AT151=1,VLOOKUP(AT$5,Kruistabel!$B$6:$F$9,MATCH($C151,Kruistabel!$C$5:$F$5,0)+1,FALSE)+MIN(Kruistabel!$C$15,IF($D151="Ja",Kruistabel!$C$13,0)+IF(AT$6="Ja",Kruistabel!$C$14,0)),"")</f>
        <v/>
      </c>
      <c r="AU151" s="164" t="str">
        <f>IF(Plananalyse!AU151=1,VLOOKUP(AU$5,Kruistabel!$B$6:$F$9,MATCH($C151,Kruistabel!$C$5:$F$5,0)+1,FALSE)+MIN(Kruistabel!$C$15,IF($D151="Ja",Kruistabel!$C$13,0)+IF(AU$6="Ja",Kruistabel!$C$14,0)),"")</f>
        <v/>
      </c>
      <c r="AV151" s="164" t="str">
        <f>IF(Plananalyse!AV151=1,VLOOKUP(AV$5,Kruistabel!$B$6:$F$9,MATCH($C151,Kruistabel!$C$5:$F$5,0)+1,FALSE)+MIN(Kruistabel!$C$15,IF($D151="Ja",Kruistabel!$C$13,0)+IF(AV$6="Ja",Kruistabel!$C$14,0)),"")</f>
        <v/>
      </c>
      <c r="AW151" s="164" t="str">
        <f>IF(Plananalyse!AW151=1,VLOOKUP(AW$5,Kruistabel!$B$6:$F$9,MATCH($C151,Kruistabel!$C$5:$F$5,0)+1,FALSE)+MIN(Kruistabel!$C$15,IF($D151="Ja",Kruistabel!$C$13,0)+IF(AW$6="Ja",Kruistabel!$C$14,0)),"")</f>
        <v/>
      </c>
      <c r="AX151" s="164" t="str">
        <f>IF(Plananalyse!AX151=1,VLOOKUP(AX$5,Kruistabel!$B$6:$F$9,MATCH($C151,Kruistabel!$C$5:$F$5,0)+1,FALSE)+MIN(Kruistabel!$C$15,IF($D151="Ja",Kruistabel!$C$13,0)+IF(AX$6="Ja",Kruistabel!$C$14,0)),"")</f>
        <v/>
      </c>
      <c r="AZ151" s="164" t="str">
        <f>IF(Plananalyse!AZ151=1,VLOOKUP(AZ$5,Kruistabel!$B$6:$F$9,MATCH($C151,Kruistabel!$C$5:$F$5,0)+1,FALSE)+MIN(Kruistabel!$C$15,IF($D151="Ja",Kruistabel!$C$13,0)+IF(AZ$6="Ja",Kruistabel!$C$14,0)),"")</f>
        <v/>
      </c>
      <c r="BA151" s="164" t="str">
        <f>IF(Plananalyse!BA151=1,VLOOKUP(BA$5,Kruistabel!$B$6:$F$9,MATCH($C151,Kruistabel!$C$5:$F$5,0)+1,FALSE)+MIN(Kruistabel!$C$15,IF($D151="Ja",Kruistabel!$C$13,0)+IF(BA$6="Ja",Kruistabel!$C$14,0)),"")</f>
        <v/>
      </c>
      <c r="BB151" s="164" t="str">
        <f>IF(Plananalyse!BB151=1,VLOOKUP(BB$5,Kruistabel!$B$6:$F$9,MATCH($C151,Kruistabel!$C$5:$F$5,0)+1,FALSE)+MIN(Kruistabel!$C$15,IF($D151="Ja",Kruistabel!$C$13,0)+IF(BB$6="Ja",Kruistabel!$C$14,0)),"")</f>
        <v/>
      </c>
      <c r="BC151" s="164" t="str">
        <f>IF(Plananalyse!BC151=1,VLOOKUP(BC$5,Kruistabel!$B$6:$F$9,MATCH($C151,Kruistabel!$C$5:$F$5,0)+1,FALSE)+MIN(Kruistabel!$C$15,IF($D151="Ja",Kruistabel!$C$13,0)+IF(BC$6="Ja",Kruistabel!$C$14,0)),"")</f>
        <v/>
      </c>
      <c r="BD151" s="164" t="str">
        <f>IF(Plananalyse!BD151=1,VLOOKUP(BD$5,Kruistabel!$B$6:$F$9,MATCH($C151,Kruistabel!$C$5:$F$5,0)+1,FALSE)+MIN(Kruistabel!$C$15,IF($D151="Ja",Kruistabel!$C$13,0)+IF(BD$6="Ja",Kruistabel!$C$14,0)),"")</f>
        <v/>
      </c>
      <c r="BE151" s="164" t="str">
        <f>IF(Plananalyse!BE151=1,VLOOKUP(BE$5,Kruistabel!$B$6:$F$9,MATCH($C151,Kruistabel!$C$5:$F$5,0)+1,FALSE)+MIN(Kruistabel!$C$15,IF($D151="Ja",Kruistabel!$C$13,0)+IF(BE$6="Ja",Kruistabel!$C$14,0)),"")</f>
        <v/>
      </c>
      <c r="BF151" s="164" t="str">
        <f>IF(Plananalyse!BF151=1,VLOOKUP(BF$5,Kruistabel!$B$6:$F$9,MATCH($C151,Kruistabel!$C$5:$F$5,0)+1,FALSE)+MIN(Kruistabel!$C$15,IF($D151="Ja",Kruistabel!$C$13,0)+IF(BF$6="Ja",Kruistabel!$C$14,0)),"")</f>
        <v/>
      </c>
      <c r="BG151" s="164" t="str">
        <f>IF(Plananalyse!BG151=1,VLOOKUP(BG$5,Kruistabel!$B$6:$F$9,MATCH($C151,Kruistabel!$C$5:$F$5,0)+1,FALSE)+MIN(Kruistabel!$C$15,IF($D151="Ja",Kruistabel!$C$13,0)+IF(BG$6="Ja",Kruistabel!$C$14,0)),"")</f>
        <v/>
      </c>
      <c r="BH151" s="164" t="str">
        <f>IF(Plananalyse!BH151=1,VLOOKUP(BH$5,Kruistabel!$B$6:$F$9,MATCH($C151,Kruistabel!$C$5:$F$5,0)+1,FALSE)+MIN(Kruistabel!$C$15,IF($D151="Ja",Kruistabel!$C$13,0)+IF(BH$6="Ja",Kruistabel!$C$14,0)),"")</f>
        <v/>
      </c>
      <c r="BJ151" s="164" t="str">
        <f>IF(Plananalyse!BJ151=1,VLOOKUP(BJ$5,Kruistabel!$B$6:$F$9,MATCH($C151,Kruistabel!$C$5:$F$5,0)+1,FALSE)+MIN(Kruistabel!$C$15,IF($D151="Ja",Kruistabel!$C$13,0)+IF(BJ$6="Ja",Kruistabel!$C$14,0)),"")</f>
        <v/>
      </c>
      <c r="BK151" s="164" t="str">
        <f>IF(Plananalyse!BK151=1,VLOOKUP(BK$5,Kruistabel!$B$6:$F$9,MATCH($C151,Kruistabel!$C$5:$F$5,0)+1,FALSE)+MIN(Kruistabel!$C$15,IF($D151="Ja",Kruistabel!$C$13,0)+IF(BK$6="Ja",Kruistabel!$C$14,0)),"")</f>
        <v/>
      </c>
      <c r="BL151" s="164" t="str">
        <f>IF(Plananalyse!BL151=1,VLOOKUP(BL$5,Kruistabel!$B$6:$F$9,MATCH($C151,Kruistabel!$C$5:$F$5,0)+1,FALSE)+MIN(Kruistabel!$C$15,IF($D151="Ja",Kruistabel!$C$13,0)+IF(BL$6="Ja",Kruistabel!$C$14,0)),"")</f>
        <v/>
      </c>
      <c r="BM151" s="164" t="str">
        <f>IF(Plananalyse!BM151=1,VLOOKUP(BM$5,Kruistabel!$B$6:$F$9,MATCH($C151,Kruistabel!$C$5:$F$5,0)+1,FALSE)+MIN(Kruistabel!$C$15,IF($D151="Ja",Kruistabel!$C$13,0)+IF(BM$6="Ja",Kruistabel!$C$14,0)),"")</f>
        <v/>
      </c>
      <c r="BN151" s="164" t="str">
        <f>IF(Plananalyse!BN151=1,VLOOKUP(BN$5,Kruistabel!$B$6:$F$9,MATCH($C151,Kruistabel!$C$5:$F$5,0)+1,FALSE)+MIN(Kruistabel!$C$15,IF($D151="Ja",Kruistabel!$C$13,0)+IF(BN$6="Ja",Kruistabel!$C$14,0)),"")</f>
        <v/>
      </c>
      <c r="BO151" s="164" t="str">
        <f>IF(Plananalyse!BO151=1,VLOOKUP(BO$5,Kruistabel!$B$6:$F$9,MATCH($C151,Kruistabel!$C$5:$F$5,0)+1,FALSE)+MIN(Kruistabel!$C$15,IF($D151="Ja",Kruistabel!$C$13,0)+IF(BO$6="Ja",Kruistabel!$C$14,0)),"")</f>
        <v/>
      </c>
      <c r="BP151" s="164" t="str">
        <f>IF(Plananalyse!BP151=1,VLOOKUP(BP$5,Kruistabel!$B$6:$F$9,MATCH($C151,Kruistabel!$C$5:$F$5,0)+1,FALSE)+MIN(Kruistabel!$C$15,IF($D151="Ja",Kruistabel!$C$13,0)+IF(BP$6="Ja",Kruistabel!$C$14,0)),"")</f>
        <v/>
      </c>
      <c r="BQ151" s="164" t="str">
        <f>IF(Plananalyse!BQ151=1,VLOOKUP(BQ$5,Kruistabel!$B$6:$F$9,MATCH($C151,Kruistabel!$C$5:$F$5,0)+1,FALSE)+MIN(Kruistabel!$C$15,IF($D151="Ja",Kruistabel!$C$13,0)+IF(BQ$6="Ja",Kruistabel!$C$14,0)),"")</f>
        <v/>
      </c>
      <c r="BR151" s="164" t="str">
        <f>IF(Plananalyse!BR151=1,VLOOKUP(BR$5,Kruistabel!$B$6:$F$9,MATCH($C151,Kruistabel!$C$5:$F$5,0)+1,FALSE)+MIN(Kruistabel!$C$15,IF($D151="Ja",Kruistabel!$C$13,0)+IF(BR$6="Ja",Kruistabel!$C$14,0)),"")</f>
        <v/>
      </c>
      <c r="BS151" s="164" t="str">
        <f>IF(Plananalyse!BS151=1,VLOOKUP(BS$5,Kruistabel!$B$6:$F$9,MATCH($C151,Kruistabel!$C$5:$F$5,0)+1,FALSE)+MIN(Kruistabel!$C$15,IF($D151="Ja",Kruistabel!$C$13,0)+IF(BS$6="Ja",Kruistabel!$C$14,0)),"")</f>
        <v/>
      </c>
      <c r="BU151" s="164" t="str">
        <f>IF(Plananalyse!BU151=1,VLOOKUP(BU$5,Kruistabel!$B$6:$F$9,MATCH($C151,Kruistabel!$C$5:$F$5,0)+1,FALSE)+MIN(Kruistabel!$C$15,IF($D151="Ja",Kruistabel!$C$13,0)+IF(BU$6="Ja",Kruistabel!$C$14,0)),"")</f>
        <v/>
      </c>
      <c r="BV151" s="164" t="str">
        <f>IF(Plananalyse!BV151=1,VLOOKUP(#REF!,Kruistabel!$B$6:$F$9,MATCH($C151,Kruistabel!$C$5:$F$5,0)+1,FALSE)+MIN(Kruistabel!$C$15,IF($D151="Ja",Kruistabel!$C$13,0)+IF(BV$5="Ja",Kruistabel!$C$14,0)),"")</f>
        <v/>
      </c>
      <c r="BW151" s="164" t="str">
        <f>IF(Plananalyse!BW151=1,VLOOKUP(BW$5,Kruistabel!$B$6:$F$9,MATCH($C151,Kruistabel!$C$5:$F$5,0)+1,FALSE)+MIN(Kruistabel!$C$15,IF($D151="Ja",Kruistabel!$C$13,0)+IF(BW$6="Ja",Kruistabel!$C$14,0)),"")</f>
        <v/>
      </c>
      <c r="BX151" s="164" t="str">
        <f>IF(Plananalyse!BX151=1,VLOOKUP(BX$5,Kruistabel!$B$6:$F$9,MATCH($C151,Kruistabel!$C$5:$F$5,0)+1,FALSE)+MIN(Kruistabel!$C$15,IF($D151="Ja",Kruistabel!$C$13,0)+IF(BX$6="Ja",Kruistabel!$C$14,0)),"")</f>
        <v/>
      </c>
      <c r="BZ151" s="164" t="str">
        <f>IF(Plananalyse!BZ151=1,VLOOKUP(BZ$5,Kruistabel!$B$6:$F$9,MATCH($C151,Kruistabel!$C$5:$F$5,0)+1,FALSE)+MIN(Kruistabel!$C$15,IF($D151="Ja",Kruistabel!$C$13,0)+IF(BZ$6="Ja",Kruistabel!$C$14,0)),"")</f>
        <v/>
      </c>
      <c r="CA151" s="164" t="str">
        <f>IF(Plananalyse!CA151=1,VLOOKUP(CA$5,Kruistabel!$B$6:$F$9,MATCH($C151,Kruistabel!$C$5:$F$5,0)+1,FALSE)+MIN(Kruistabel!$C$15,IF($D151="Ja",Kruistabel!$C$13,0)+IF(CA$6="Ja",Kruistabel!$C$14,0)),"")</f>
        <v/>
      </c>
      <c r="CB151" s="164" t="str">
        <f>IF(Plananalyse!CB151=1,VLOOKUP(CB$5,Kruistabel!$B$6:$F$9,MATCH($C151,Kruistabel!$C$5:$F$5,0)+1,FALSE)+MIN(Kruistabel!$C$15,IF($D151="Ja",Kruistabel!$C$13,0)+IF(CB$6="Ja",Kruistabel!$C$14,0)),"")</f>
        <v/>
      </c>
      <c r="CC151" s="164" t="str">
        <f>IF(Plananalyse!CC151=1,VLOOKUP(CC$5,Kruistabel!$B$6:$F$9,MATCH($C151,Kruistabel!$C$5:$F$5,0)+1,FALSE)+MIN(Kruistabel!$C$15,IF($D151="Ja",Kruistabel!$C$13,0)+IF(CC$6="Ja",Kruistabel!$C$14,0)),"")</f>
        <v/>
      </c>
      <c r="CD151" s="164" t="str">
        <f>IF(Plananalyse!CD151=1,VLOOKUP(CD$5,Kruistabel!$B$6:$F$9,MATCH($C151,Kruistabel!$C$5:$F$5,0)+1,FALSE)+MIN(Kruistabel!$C$15,IF($D151="Ja",Kruistabel!$C$13,0)+IF(CD$6="Ja",Kruistabel!$C$14,0)),"")</f>
        <v/>
      </c>
      <c r="CE151" s="164" t="str">
        <f>IF(Plananalyse!CE151=1,VLOOKUP(CE$5,Kruistabel!$B$6:$F$9,MATCH($C151,Kruistabel!$C$5:$F$5,0)+1,FALSE)+MIN(Kruistabel!$C$15,IF($D151="Ja",Kruistabel!$C$13,0)+IF(CE$6="Ja",Kruistabel!$C$14,0)),"")</f>
        <v/>
      </c>
      <c r="CF151" s="164" t="str">
        <f>IF(Plananalyse!CF151=1,VLOOKUP(CF$5,Kruistabel!$B$6:$F$9,MATCH($C151,Kruistabel!$C$5:$F$5,0)+1,FALSE)+MIN(Kruistabel!$C$15,IF($D151="Ja",Kruistabel!$C$13,0)+IF(CF$6="Ja",Kruistabel!$C$14,0)),"")</f>
        <v/>
      </c>
      <c r="CG151" s="164" t="str">
        <f>IF(Plananalyse!CG151=1,VLOOKUP(CG$5,Kruistabel!$B$6:$F$9,MATCH($C151,Kruistabel!$C$5:$F$5,0)+1,FALSE)+MIN(Kruistabel!$C$15,IF($D151="Ja",Kruistabel!$C$13,0)+IF(CG$6="Ja",Kruistabel!$C$14,0)),"")</f>
        <v/>
      </c>
      <c r="CH151" s="164" t="str">
        <f>IF(Plananalyse!CH151=1,VLOOKUP(CH$5,Kruistabel!$B$6:$F$9,MATCH($C151,Kruistabel!$C$5:$F$5,0)+1,FALSE)+MIN(Kruistabel!$C$15,IF($D151="Ja",Kruistabel!$C$13,0)+IF(CH$6="Ja",Kruistabel!$C$14,0)),"")</f>
        <v/>
      </c>
      <c r="CJ151" s="164" t="str">
        <f>IF(Plananalyse!CJ151=1,VLOOKUP(CJ$5,Kruistabel!$B$6:$F$9,MATCH($C151,Kruistabel!$C$5:$F$5,0)+1,FALSE)+MIN(Kruistabel!$C$15,IF($D151="Ja",Kruistabel!$C$13,0)+IF(CJ$6="Ja",Kruistabel!$C$14,0)),"")</f>
        <v/>
      </c>
      <c r="CK151" s="164" t="str">
        <f>IF(Plananalyse!CK151=1,VLOOKUP(CK$5,Kruistabel!$B$6:$F$9,MATCH($C151,Kruistabel!$C$5:$F$5,0)+1,FALSE)+MIN(Kruistabel!$C$15,IF($D151="Ja",Kruistabel!$C$13,0)+IF(CK$6="Ja",Kruistabel!$C$14,0)),"")</f>
        <v/>
      </c>
      <c r="CL151" s="164" t="str">
        <f>IF(Plananalyse!CL151=1,VLOOKUP(CL$5,Kruistabel!$B$6:$F$9,MATCH($C151,Kruistabel!$C$5:$F$5,0)+1,FALSE)+MIN(Kruistabel!$C$15,IF($D151="Ja",Kruistabel!$C$13,0)+IF(CL$6="Ja",Kruistabel!$C$14,0)),"")</f>
        <v/>
      </c>
      <c r="CM151" s="164" t="str">
        <f>IF(Plananalyse!CM151=1,VLOOKUP(CM$5,Kruistabel!$B$6:$F$9,MATCH($C151,Kruistabel!$C$5:$F$5,0)+1,FALSE)+MIN(Kruistabel!$C$15,IF($D151="Ja",Kruistabel!$C$13,0)+IF(CM$6="Ja",Kruistabel!$C$14,0)),"")</f>
        <v/>
      </c>
      <c r="CN151" s="164" t="str">
        <f>IF(Plananalyse!CN151=1,VLOOKUP(CN$5,Kruistabel!$B$6:$F$9,MATCH($C151,Kruistabel!$C$5:$F$5,0)+1,FALSE)+MIN(Kruistabel!$C$15,IF($D151="Ja",Kruistabel!$C$13,0)+IF(CN$6="Ja",Kruistabel!$C$14,0)),"")</f>
        <v/>
      </c>
      <c r="CO151" s="164" t="str">
        <f>IF(Plananalyse!CO151=1,VLOOKUP(CO$5,Kruistabel!$B$6:$F$9,MATCH($C151,Kruistabel!$C$5:$F$5,0)+1,FALSE)+MIN(Kruistabel!$C$15,IF($D151="Ja",Kruistabel!$C$13,0)+IF(CO$6="Ja",Kruistabel!$C$14,0)),"")</f>
        <v/>
      </c>
      <c r="CP151" s="164" t="str">
        <f>IF(Plananalyse!CP151=1,VLOOKUP(CP$5,Kruistabel!$B$6:$F$9,MATCH($C151,Kruistabel!$C$5:$F$5,0)+1,FALSE)+MIN(Kruistabel!$C$15,IF($D151="Ja",Kruistabel!$C$13,0)+IF(CP$6="Ja",Kruistabel!$C$14,0)),"")</f>
        <v/>
      </c>
      <c r="CQ151" s="164" t="str">
        <f>IF(Plananalyse!CQ151=1,VLOOKUP(CQ$5,Kruistabel!$B$6:$F$9,MATCH($C151,Kruistabel!$C$5:$F$5,0)+1,FALSE)+MIN(Kruistabel!$C$15,IF($D151="Ja",Kruistabel!$C$13,0)+IF(CQ$6="Ja",Kruistabel!$C$14,0)),"")</f>
        <v/>
      </c>
      <c r="CR151" s="164" t="str">
        <f>IF(Plananalyse!CR151=1,VLOOKUP(CR$5,Kruistabel!$B$6:$F$9,MATCH($C151,Kruistabel!$C$5:$F$5,0)+1,FALSE)+MIN(Kruistabel!$C$15,IF($D151="Ja",Kruistabel!$C$13,0)+IF(CR$6="Ja",Kruistabel!$C$14,0)),"")</f>
        <v/>
      </c>
      <c r="CS151" s="164" t="str">
        <f>IF(Plananalyse!CS151=1,VLOOKUP(CS$5,Kruistabel!$B$6:$F$9,MATCH($C151,Kruistabel!$C$5:$F$5,0)+1,FALSE)+MIN(Kruistabel!$C$15,IF($D151="Ja",Kruistabel!$C$13,0)+IF(CS$6="Ja",Kruistabel!$C$14,0)),"")</f>
        <v/>
      </c>
      <c r="CT151" s="164" t="str">
        <f>IF(Plananalyse!CT151=1,VLOOKUP(CT$5,Kruistabel!$B$6:$F$9,MATCH($C151,Kruistabel!$C$5:$F$5,0)+1,FALSE)+MIN(Kruistabel!$C$15,IF($D151="Ja",Kruistabel!$C$13,0)+IF(CT$6="Ja",Kruistabel!$C$14,0)),"")</f>
        <v/>
      </c>
      <c r="CU151" s="164" t="str">
        <f>IF(Plananalyse!CU151=1,VLOOKUP(CU$5,Kruistabel!$B$6:$F$9,MATCH($C151,Kruistabel!$C$5:$F$5,0)+1,FALSE)+MIN(Kruistabel!$C$15,IF($D151="Ja",Kruistabel!$C$13,0)+IF(CU$6="Ja",Kruistabel!$C$14,0)),"")</f>
        <v/>
      </c>
      <c r="CV151" s="164" t="str">
        <f>IF(Plananalyse!CV151=1,VLOOKUP(CV$5,Kruistabel!$B$6:$F$9,MATCH($C151,Kruistabel!$C$5:$F$5,0)+1,FALSE)+MIN(Kruistabel!$C$15,IF($D151="Ja",Kruistabel!$C$13,0)+IF(CV$6="Ja",Kruistabel!$C$14,0)),"")</f>
        <v/>
      </c>
      <c r="CW151" s="164" t="str">
        <f>IF(Plananalyse!CW151=1,VLOOKUP(CW$5,Kruistabel!$B$6:$F$9,MATCH($C151,Kruistabel!$C$5:$F$5,0)+1,FALSE)+MIN(Kruistabel!$C$15,IF($D151="Ja",Kruistabel!$C$13,0)+IF(CW$6="Ja",Kruistabel!$C$14,0)),"")</f>
        <v/>
      </c>
      <c r="CX151" s="164" t="str">
        <f>IF(Plananalyse!CX151=1,VLOOKUP(CX$5,Kruistabel!$B$6:$F$9,MATCH($C151,Kruistabel!$C$5:$F$5,0)+1,FALSE)+MIN(Kruistabel!$C$15,IF($D151="Ja",Kruistabel!$C$13,0)+IF(CX$6="Ja",Kruistabel!$C$14,0)),"")</f>
        <v/>
      </c>
      <c r="CY151" s="164" t="str">
        <f>IF(Plananalyse!CY151=1,VLOOKUP(CY$5,Kruistabel!$B$6:$F$9,MATCH($C151,Kruistabel!$C$5:$F$5,0)+1,FALSE)+MIN(Kruistabel!$C$15,IF($D151="Ja",Kruistabel!$C$13,0)+IF(CY$6="Ja",Kruistabel!$C$14,0)),"")</f>
        <v/>
      </c>
      <c r="CZ151" s="164" t="str">
        <f>IF(Plananalyse!CZ151=1,VLOOKUP(CZ$5,Kruistabel!$B$6:$F$9,MATCH($C151,Kruistabel!$C$5:$F$5,0)+1,FALSE)+MIN(Kruistabel!$C$15,IF($D151="Ja",Kruistabel!$C$13,0)+IF(CZ$6="Ja",Kruistabel!$C$14,0)),"")</f>
        <v/>
      </c>
      <c r="DA151" s="164" t="str">
        <f>IF(Plananalyse!DA151=1,VLOOKUP(DA$5,Kruistabel!$B$6:$F$9,MATCH($C151,Kruistabel!$C$5:$F$5,0)+1,FALSE)+MIN(Kruistabel!$C$15,IF($D151="Ja",Kruistabel!$C$13,0)+IF(DA$6="Ja",Kruistabel!$C$14,0)),"")</f>
        <v/>
      </c>
      <c r="DB151" s="164" t="str">
        <f>IF(Plananalyse!DB151=1,VLOOKUP(DB$5,Kruistabel!$B$6:$F$9,MATCH($C151,Kruistabel!$C$5:$F$5,0)+1,FALSE)+MIN(Kruistabel!$C$15,IF($D151="Ja",Kruistabel!$C$13,0)+IF(DB$6="Ja",Kruistabel!$C$14,0)),"")</f>
        <v/>
      </c>
      <c r="DC151" s="164" t="str">
        <f>IF(Plananalyse!DC151=1,VLOOKUP(DC$5,Kruistabel!$B$6:$F$9,MATCH($C151,Kruistabel!$C$5:$F$5,0)+1,FALSE)+MIN(Kruistabel!$C$15,IF($D151="Ja",Kruistabel!$C$13,0)+IF(DC$6="Ja",Kruistabel!$C$14,0)),"")</f>
        <v/>
      </c>
      <c r="DE151" s="164" t="str">
        <f>IF(Plananalyse!DE151=1,VLOOKUP(DE$5,Kruistabel!$B$6:$F$9,MATCH($C151,Kruistabel!$C$5:$F$5,0)+1,FALSE)+MIN(Kruistabel!$C$15,IF($D151="Ja",Kruistabel!$C$13,0)+IF(DE$6="Ja",Kruistabel!$C$14,0)),"")</f>
        <v/>
      </c>
      <c r="DF151" s="164" t="str">
        <f>IF(Plananalyse!DF151=1,VLOOKUP(DF$5,Kruistabel!$B$6:$F$9,MATCH($C151,Kruistabel!$C$5:$F$5,0)+1,FALSE)+MIN(Kruistabel!$C$15,IF($D151="Ja",Kruistabel!$C$13,0)+IF(DF$6="Ja",Kruistabel!$C$14,0)),"")</f>
        <v/>
      </c>
      <c r="DG151" s="164" t="str">
        <f>IF(Plananalyse!DG151=1,VLOOKUP(DG$5,Kruistabel!$B$6:$F$9,MATCH($C151,Kruistabel!$C$5:$F$5,0)+1,FALSE)+MIN(Kruistabel!$C$15,IF($D151="Ja",Kruistabel!$C$13,0)+IF(DG$6="Ja",Kruistabel!$C$14,0)),"")</f>
        <v/>
      </c>
      <c r="DH151" s="164" t="str">
        <f>IF(Plananalyse!DH151=1,VLOOKUP(DH$5,Kruistabel!$B$6:$F$9,MATCH($C151,Kruistabel!$C$5:$F$5,0)+1,FALSE)+MIN(Kruistabel!$C$15,IF($D151="Ja",Kruistabel!$C$13,0)+IF(DH$6="Ja",Kruistabel!$C$14,0)),"")</f>
        <v/>
      </c>
      <c r="DI151" s="164" t="str">
        <f>IF(Plananalyse!DI151=1,VLOOKUP(DI$5,Kruistabel!$B$6:$F$9,MATCH($C151,Kruistabel!$C$5:$F$5,0)+1,FALSE)+MIN(Kruistabel!$C$15,IF($D151="Ja",Kruistabel!$C$13,0)+IF(DI$6="Ja",Kruistabel!$C$14,0)),"")</f>
        <v/>
      </c>
      <c r="DJ151" s="164" t="str">
        <f>IF(Plananalyse!DJ151=1,VLOOKUP(DJ$5,Kruistabel!$B$6:$F$9,MATCH($C151,Kruistabel!$C$5:$F$5,0)+1,FALSE)+MIN(Kruistabel!$C$15,IF($D151="Ja",Kruistabel!$C$13,0)+IF(DJ$6="Ja",Kruistabel!$C$14,0)),"")</f>
        <v/>
      </c>
      <c r="DK151" s="164" t="str">
        <f>IF(Plananalyse!DK151=1,VLOOKUP(DK$5,Kruistabel!$B$6:$F$9,MATCH($C151,Kruistabel!$C$5:$F$5,0)+1,FALSE)+MIN(Kruistabel!$C$15,IF($D151="Ja",Kruistabel!$C$13,0)+IF(DK$6="Ja",Kruistabel!$C$14,0)),"")</f>
        <v/>
      </c>
      <c r="DL151" s="164" t="str">
        <f>IF(Plananalyse!DL151=1,VLOOKUP(DL$5,Kruistabel!$B$6:$F$9,MATCH($C151,Kruistabel!$C$5:$F$5,0)+1,FALSE)+MIN(Kruistabel!$C$15,IF($D151="Ja",Kruistabel!$C$13,0)+IF(DL$6="Ja",Kruistabel!$C$14,0)),"")</f>
        <v/>
      </c>
      <c r="DN151" s="164" t="str">
        <f>IF(Plananalyse!DN151=1,VLOOKUP(DN$5,Kruistabel!$B$6:$F$9,MATCH($C151,Kruistabel!$C$5:$F$5,0)+1,FALSE)+MIN(Kruistabel!$C$15,IF($D151="Ja",Kruistabel!$C$13,0)+IF(DN$6="Ja",Kruistabel!$C$14,0)),"")</f>
        <v/>
      </c>
      <c r="DO151" s="164" t="str">
        <f>IF(Plananalyse!DO151=1,VLOOKUP(DO$5,Kruistabel!$B$6:$F$9,MATCH($C151,Kruistabel!$C$5:$F$5,0)+1,FALSE)+MIN(Kruistabel!$C$15,IF($D151="Ja",Kruistabel!$C$13,0)+IF(DO$6="Ja",Kruistabel!$C$14,0)),"")</f>
        <v/>
      </c>
      <c r="DP151" s="164" t="str">
        <f>IF(Plananalyse!DP151=1,VLOOKUP(DP$5,Kruistabel!$B$6:$F$9,MATCH($C151,Kruistabel!$C$5:$F$5,0)+1,FALSE)+MIN(Kruistabel!$C$15,IF($D151="Ja",Kruistabel!$C$13,0)+IF(DP$6="Ja",Kruistabel!$C$14,0)),"")</f>
        <v/>
      </c>
      <c r="DQ151" s="164" t="str">
        <f>IF(Plananalyse!DQ151=1,VLOOKUP(DQ$5,Kruistabel!$B$6:$F$9,MATCH($C151,Kruistabel!$C$5:$F$5,0)+1,FALSE)+MIN(Kruistabel!$C$15,IF($D151="Ja",Kruistabel!$C$13,0)+IF(DQ$6="Ja",Kruistabel!$C$14,0)),"")</f>
        <v/>
      </c>
      <c r="DR151" s="164" t="str">
        <f>IF(Plananalyse!DR151=1,VLOOKUP(DR$5,Kruistabel!$B$6:$F$9,MATCH($C151,Kruistabel!$C$5:$F$5,0)+1,FALSE)+MIN(Kruistabel!$C$15,IF($D151="Ja",Kruistabel!$C$13,0)+IF(DR$6="Ja",Kruistabel!$C$14,0)),"")</f>
        <v/>
      </c>
      <c r="DS151" s="164" t="str">
        <f>IF(Plananalyse!DS151=1,VLOOKUP(DS$5,Kruistabel!$B$6:$F$9,MATCH($C151,Kruistabel!$C$5:$F$5,0)+1,FALSE)+MIN(Kruistabel!$C$15,IF($D151="Ja",Kruistabel!$C$13,0)+IF(DS$6="Ja",Kruistabel!$C$14,0)),"")</f>
        <v/>
      </c>
      <c r="DT151" s="164" t="str">
        <f>IF(Plananalyse!DT151=1,VLOOKUP(DT$5,Kruistabel!$B$6:$F$9,MATCH($C151,Kruistabel!$C$5:$F$5,0)+1,FALSE)+MIN(Kruistabel!$C$15,IF($D151="Ja",Kruistabel!$C$13,0)+IF(DT$6="Ja",Kruistabel!$C$14,0)),"")</f>
        <v/>
      </c>
      <c r="DU151" s="164" t="str">
        <f>IF(Plananalyse!DU151=1,VLOOKUP(DU$5,Kruistabel!$B$6:$F$9,MATCH($C151,Kruistabel!$C$5:$F$5,0)+1,FALSE)+MIN(Kruistabel!$C$15,IF($D151="Ja",Kruistabel!$C$13,0)+IF(DU$6="Ja",Kruistabel!$C$14,0)),"")</f>
        <v/>
      </c>
      <c r="DV151" s="164" t="str">
        <f>IF(Plananalyse!DV151=1,VLOOKUP(DV$5,Kruistabel!$B$6:$F$9,MATCH($C151,Kruistabel!$C$5:$F$5,0)+1,FALSE)+MIN(Kruistabel!$C$15,IF($D151="Ja",Kruistabel!$C$13,0)+IF(DV$6="Ja",Kruistabel!$C$14,0)),"")</f>
        <v/>
      </c>
      <c r="DW151" s="164" t="str">
        <f>IF(Plananalyse!DW151=1,VLOOKUP(DW$5,Kruistabel!$B$6:$F$9,MATCH($C151,Kruistabel!$C$5:$F$5,0)+1,FALSE)+MIN(Kruistabel!$C$15,IF($D151="Ja",Kruistabel!$C$13,0)+IF(DW$6="Ja",Kruistabel!$C$14,0)),"")</f>
        <v/>
      </c>
      <c r="DX151" s="164" t="str">
        <f>IF(Plananalyse!DX151=1,VLOOKUP(DX$5,Kruistabel!$B$6:$F$9,MATCH($C151,Kruistabel!$C$5:$F$5,0)+1,FALSE)+MIN(Kruistabel!$C$15,IF($D151="Ja",Kruistabel!$C$13,0)+IF(DX$6="Ja",Kruistabel!$C$14,0)),"")</f>
        <v/>
      </c>
      <c r="DZ151" s="164" t="str">
        <f>IF(Plananalyse!DZ151=1,VLOOKUP(DZ$5,Kruistabel!$B$6:$F$9,MATCH($C151,Kruistabel!$C$5:$F$5,0)+1,FALSE)+MIN(Kruistabel!$C$15,IF($D151="Ja",Kruistabel!$C$13,0)+IF(DZ$6="Ja",Kruistabel!$C$14,0)),"")</f>
        <v/>
      </c>
      <c r="EA151" s="164" t="str">
        <f>IF(Plananalyse!EA151=1,VLOOKUP(EA$5,Kruistabel!$B$6:$F$9,MATCH($C151,Kruistabel!$C$5:$F$5,0)+1,FALSE)+MIN(Kruistabel!$C$15,IF($D151="Ja",Kruistabel!$C$13,0)+IF(EA$6="Ja",Kruistabel!$C$14,0)),"")</f>
        <v/>
      </c>
      <c r="EB151" s="164" t="str">
        <f>IF(Plananalyse!EB151=1,VLOOKUP(EB$5,Kruistabel!$B$6:$F$9,MATCH($C151,Kruistabel!$C$5:$F$5,0)+1,FALSE)+MIN(Kruistabel!$C$15,IF($D151="Ja",Kruistabel!$C$13,0)+IF(EB$6="Ja",Kruistabel!$C$14,0)),"")</f>
        <v/>
      </c>
      <c r="EC151" s="164" t="str">
        <f>IF(Plananalyse!EC151=1,VLOOKUP(EC$5,Kruistabel!$B$6:$F$9,MATCH($C151,Kruistabel!$C$5:$F$5,0)+1,FALSE)+MIN(Kruistabel!$C$15,IF($D151="Ja",Kruistabel!$C$13,0)+IF(EC$6="Ja",Kruistabel!$C$14,0)),"")</f>
        <v/>
      </c>
      <c r="EE151" s="164" t="str">
        <f>IF(Plananalyse!EE151=1,VLOOKUP(EE$5,Kruistabel!$B$6:$F$9,MATCH($C151,Kruistabel!$C$5:$F$5,0)+1,FALSE)+MIN(Kruistabel!$C$15,IF($D151="Ja",Kruistabel!$C$13,0)+IF(EE$6="Ja",Kruistabel!$C$14,0)),"")</f>
        <v/>
      </c>
      <c r="EF151" s="164" t="str">
        <f>IF(Plananalyse!EF151=1,VLOOKUP(EF$5,Kruistabel!$B$6:$F$9,MATCH($C151,Kruistabel!$C$5:$F$5,0)+1,FALSE)+MIN(Kruistabel!$C$15,IF($D151="Ja",Kruistabel!$C$13,0)+IF(EF$6="Ja",Kruistabel!$C$14,0)),"")</f>
        <v/>
      </c>
      <c r="EG151" s="164" t="str">
        <f>IF(Plananalyse!EG151=1,VLOOKUP(EG$5,Kruistabel!$B$6:$F$9,MATCH($C151,Kruistabel!$C$5:$F$5,0)+1,FALSE)+MIN(Kruistabel!$C$15,IF($D151="Ja",Kruistabel!$C$13,0)+IF(EG$6="Ja",Kruistabel!$C$14,0)),"")</f>
        <v/>
      </c>
      <c r="EH151" s="164" t="str">
        <f>IF(Plananalyse!EH151=1,VLOOKUP(EH$5,Kruistabel!$B$6:$F$9,MATCH($C151,Kruistabel!$C$5:$F$5,0)+1,FALSE)+MIN(Kruistabel!$C$15,IF($D151="Ja",Kruistabel!$C$13,0)+IF(EH$6="Ja",Kruistabel!$C$14,0)),"")</f>
        <v/>
      </c>
      <c r="EI151" s="164" t="str">
        <f>IF(Plananalyse!EI151=1,VLOOKUP(EI$5,Kruistabel!$B$6:$F$9,MATCH($C151,Kruistabel!$C$5:$F$5,0)+1,FALSE)+MIN(Kruistabel!$C$15,IF($D151="Ja",Kruistabel!$C$13,0)+IF(EI$6="Ja",Kruistabel!$C$14,0)),"")</f>
        <v/>
      </c>
      <c r="EJ151" s="164" t="str">
        <f>IF(Plananalyse!EJ151=1,VLOOKUP(EJ$5,Kruistabel!$B$6:$F$9,MATCH($C151,Kruistabel!$C$5:$F$5,0)+1,FALSE)+MIN(Kruistabel!$C$15,IF($D151="Ja",Kruistabel!$C$13,0)+IF(EJ$6="Ja",Kruistabel!$C$14,0)),"")</f>
        <v/>
      </c>
      <c r="EK151" s="164"/>
      <c r="EL151" s="164"/>
      <c r="EM151" s="164"/>
      <c r="EN151" s="164"/>
    </row>
    <row r="152" spans="1:144" hidden="1" collapsed="1">
      <c r="G152" s="329"/>
      <c r="H152" s="329"/>
      <c r="I152" s="329"/>
      <c r="J152" s="329"/>
      <c r="K152" s="329"/>
      <c r="L152" s="329"/>
      <c r="M152" s="329"/>
      <c r="N152" s="329"/>
      <c r="O152" s="329"/>
      <c r="P152" s="329"/>
      <c r="Q152" s="329"/>
      <c r="R152" s="329"/>
      <c r="S152" s="329"/>
      <c r="T152" s="329"/>
      <c r="U152" s="329"/>
      <c r="V152" s="329"/>
      <c r="W152" s="329"/>
      <c r="X152" s="329"/>
      <c r="Y152" s="329"/>
      <c r="Z152" s="329"/>
      <c r="AA152" s="329"/>
      <c r="AB152" s="329"/>
      <c r="AC152" s="329"/>
      <c r="AD152" s="329"/>
      <c r="AE152" s="329"/>
      <c r="AF152" s="329"/>
      <c r="AG152" s="329"/>
      <c r="AH152" s="329"/>
      <c r="AI152" s="329"/>
      <c r="AJ152" s="329"/>
      <c r="AK152" s="329"/>
      <c r="AL152" s="329"/>
      <c r="AM152" s="329"/>
      <c r="AN152" s="329"/>
      <c r="AO152" s="329"/>
      <c r="AP152" s="329"/>
      <c r="AQ152" s="329"/>
      <c r="AR152" s="329"/>
      <c r="AS152" s="329"/>
      <c r="AT152" s="329"/>
      <c r="AU152" s="329"/>
      <c r="AV152" s="329"/>
      <c r="AW152" s="329"/>
      <c r="AX152" s="329"/>
      <c r="AY152" s="329"/>
      <c r="AZ152" s="329"/>
      <c r="BA152" s="329"/>
      <c r="BB152" s="329"/>
      <c r="BC152" s="329"/>
      <c r="BD152" s="329"/>
      <c r="BE152" s="329"/>
      <c r="BF152" s="329"/>
      <c r="BG152" s="329"/>
      <c r="BH152" s="329"/>
      <c r="BI152" s="329"/>
      <c r="BJ152" s="329"/>
      <c r="BK152" s="329"/>
      <c r="BL152" s="329"/>
      <c r="BM152" s="329"/>
      <c r="BN152" s="329"/>
      <c r="BO152" s="329"/>
      <c r="BP152" s="329"/>
      <c r="BQ152" s="329"/>
      <c r="BR152" s="329"/>
      <c r="BS152" s="329"/>
      <c r="BV152" s="330"/>
      <c r="BW152" s="330"/>
      <c r="BX152" s="330"/>
      <c r="BY152" s="329"/>
      <c r="BZ152" s="329"/>
      <c r="CA152" s="329"/>
      <c r="CB152" s="329"/>
      <c r="CC152" s="329"/>
      <c r="CD152" s="329"/>
      <c r="CE152" s="329"/>
      <c r="CF152" s="329"/>
      <c r="CG152" s="329"/>
      <c r="CH152" s="329"/>
      <c r="CJ152" s="329"/>
      <c r="CK152" s="329"/>
      <c r="CL152" s="329"/>
      <c r="CM152" s="329"/>
      <c r="CN152" s="329"/>
      <c r="CO152" s="329"/>
      <c r="CP152" s="329"/>
      <c r="CQ152" s="329"/>
      <c r="CR152" s="329"/>
      <c r="CS152" s="329"/>
      <c r="CT152" s="329"/>
      <c r="CU152" s="329"/>
      <c r="CV152" s="329"/>
      <c r="CW152" s="329"/>
      <c r="CX152" s="329"/>
      <c r="CY152" s="329"/>
      <c r="CZ152" s="329"/>
      <c r="DA152" s="329"/>
      <c r="DB152" s="329"/>
      <c r="DC152" s="329"/>
      <c r="DD152" s="329"/>
      <c r="DE152" s="329"/>
      <c r="DF152" s="329"/>
      <c r="DG152" s="329"/>
      <c r="DH152" s="329"/>
      <c r="DI152" s="329"/>
      <c r="DJ152" s="329"/>
      <c r="DK152" s="329"/>
      <c r="DL152" s="329"/>
      <c r="DM152" s="329"/>
      <c r="DN152" s="329"/>
      <c r="DO152" s="329"/>
      <c r="DP152" s="329"/>
      <c r="DQ152" s="329"/>
      <c r="DR152" s="329"/>
      <c r="DS152" s="329"/>
      <c r="DT152" s="329"/>
      <c r="DU152" s="329"/>
      <c r="DV152" s="329"/>
      <c r="DW152" s="329"/>
      <c r="DX152" s="329"/>
      <c r="DY152" s="329"/>
      <c r="DZ152" s="329"/>
      <c r="EA152" s="329"/>
      <c r="EB152" s="329"/>
      <c r="EC152" s="329"/>
      <c r="ED152" s="329"/>
      <c r="EE152" s="329"/>
      <c r="EF152" s="329"/>
      <c r="EG152" s="329"/>
      <c r="EH152" s="329"/>
      <c r="EI152" s="329"/>
      <c r="EJ152" s="329"/>
    </row>
    <row r="153" spans="1:144">
      <c r="G153" s="329"/>
      <c r="H153" s="329"/>
      <c r="I153" s="329"/>
      <c r="J153" s="329"/>
      <c r="K153" s="329"/>
      <c r="L153" s="329"/>
      <c r="M153" s="329"/>
      <c r="N153" s="329"/>
      <c r="O153" s="329"/>
      <c r="P153" s="329"/>
      <c r="Q153" s="329"/>
      <c r="R153" s="329"/>
      <c r="S153" s="329"/>
      <c r="T153" s="329"/>
      <c r="U153" s="329"/>
      <c r="V153" s="329"/>
      <c r="W153" s="329"/>
      <c r="X153" s="329"/>
      <c r="Y153" s="329"/>
      <c r="Z153" s="329"/>
      <c r="AA153" s="329"/>
      <c r="AB153" s="329"/>
      <c r="AC153" s="329"/>
      <c r="AD153" s="329"/>
      <c r="AE153" s="329"/>
      <c r="AF153" s="329"/>
      <c r="AG153" s="329"/>
      <c r="AH153" s="329"/>
      <c r="AI153" s="329"/>
      <c r="AJ153" s="329"/>
      <c r="AK153" s="329"/>
      <c r="AL153" s="329"/>
      <c r="AM153" s="329"/>
      <c r="AN153" s="329"/>
      <c r="AO153" s="329"/>
      <c r="AP153" s="329"/>
      <c r="AQ153" s="329"/>
      <c r="AR153" s="329"/>
      <c r="AS153" s="329"/>
      <c r="AT153" s="329"/>
      <c r="AU153" s="329"/>
      <c r="AV153" s="329"/>
      <c r="AW153" s="329"/>
      <c r="AX153" s="329"/>
      <c r="AY153" s="329"/>
      <c r="AZ153" s="329"/>
      <c r="BA153" s="329"/>
      <c r="BB153" s="329"/>
      <c r="BC153" s="329"/>
      <c r="BD153" s="329"/>
      <c r="BE153" s="329"/>
      <c r="BF153" s="329"/>
      <c r="BG153" s="329"/>
      <c r="BH153" s="329"/>
      <c r="BI153" s="329"/>
      <c r="BJ153" s="329"/>
      <c r="BK153" s="329"/>
      <c r="BL153" s="329"/>
      <c r="BM153" s="329"/>
      <c r="BN153" s="329"/>
      <c r="BO153" s="329"/>
      <c r="BP153" s="329"/>
      <c r="BQ153" s="329"/>
      <c r="BR153" s="329"/>
      <c r="BS153" s="329"/>
      <c r="BV153" s="330"/>
      <c r="BW153" s="330"/>
      <c r="BX153" s="330"/>
      <c r="BY153" s="329"/>
      <c r="BZ153" s="329"/>
      <c r="CA153" s="329"/>
      <c r="CB153" s="329"/>
      <c r="CC153" s="329"/>
      <c r="CD153" s="329"/>
      <c r="CE153" s="329"/>
      <c r="CF153" s="329"/>
      <c r="CG153" s="329"/>
      <c r="CH153" s="329"/>
      <c r="CJ153" s="329"/>
      <c r="CK153" s="329"/>
      <c r="CL153" s="329"/>
      <c r="CM153" s="329"/>
      <c r="CN153" s="329"/>
      <c r="CO153" s="329"/>
      <c r="CP153" s="329"/>
      <c r="CQ153" s="329"/>
      <c r="CR153" s="329"/>
      <c r="CS153" s="329"/>
      <c r="CT153" s="329"/>
      <c r="CU153" s="329"/>
      <c r="CV153" s="329"/>
      <c r="CW153" s="329"/>
      <c r="CX153" s="329"/>
      <c r="CY153" s="329"/>
      <c r="CZ153" s="329"/>
      <c r="DA153" s="329"/>
      <c r="DB153" s="329"/>
      <c r="DC153" s="329"/>
      <c r="DD153" s="329"/>
      <c r="DE153" s="329"/>
      <c r="DF153" s="329"/>
      <c r="DG153" s="329"/>
      <c r="DH153" s="329"/>
      <c r="DI153" s="329"/>
      <c r="DJ153" s="329"/>
      <c r="DK153" s="329"/>
      <c r="DL153" s="329"/>
      <c r="DM153" s="329"/>
      <c r="DN153" s="329"/>
      <c r="DO153" s="329"/>
      <c r="DP153" s="329"/>
      <c r="DQ153" s="329"/>
      <c r="DR153" s="329"/>
      <c r="DS153" s="329"/>
      <c r="DT153" s="329"/>
      <c r="DU153" s="329"/>
      <c r="DV153" s="329"/>
      <c r="DW153" s="329"/>
      <c r="DX153" s="329"/>
      <c r="DY153" s="329"/>
      <c r="DZ153" s="329"/>
      <c r="EA153" s="329"/>
      <c r="EB153" s="329"/>
      <c r="EC153" s="329"/>
      <c r="ED153" s="329"/>
      <c r="EE153" s="329"/>
      <c r="EF153" s="329"/>
      <c r="EG153" s="329"/>
      <c r="EH153" s="329"/>
      <c r="EI153" s="329"/>
      <c r="EJ153" s="329"/>
    </row>
  </sheetData>
  <sheetProtection algorithmName="SHA-512" hashValue="PZVMfqPkhyOOU78eFq6GzXPTvxiP1AkCRFKkFknvcTMnpYjkyO1pT+KY7qbYUGZTZsNszLPg//VH+qtO50f6qQ==" saltValue="bnBQACfgxrZIuGnUwM/btQ==" spinCount="100000" sheet="1" objects="1" scenarios="1"/>
  <autoFilter ref="E7:E152" xr:uid="{4E1742FB-EAF4-466E-9AA6-FDA2A4BC4C50}">
    <filterColumn colId="0">
      <filters>
        <filter val="1"/>
      </filters>
    </filterColumn>
  </autoFilter>
  <customSheetViews>
    <customSheetView guid="{7B059D31-20F7-419C-8D23-FFF37CBEC363}" scale="70" showGridLines="0" showRowCol="0" filter="1" showAutoFilter="1" hiddenRows="1" hiddenColumns="1">
      <pane xSplit="6" ySplit="8" topLeftCell="G9" activePane="bottomRight" state="frozen"/>
      <selection pane="bottomRight" activeCell="AA4" sqref="AA4"/>
      <pageMargins left="0" right="0" top="0" bottom="0" header="0" footer="0"/>
      <autoFilter ref="E7:E151" xr:uid="{DFC4A48A-7162-4976-9283-2DE403464BA0}">
        <filterColumn colId="0">
          <filters>
            <filter val="1"/>
          </filters>
        </filterColumn>
      </autoFilter>
    </customSheetView>
    <customSheetView guid="{0BAF80B5-F2A6-44C5-9CD5-AEDE37DCB9A3}" scale="70" showGridLines="0" showRowCol="0" filter="1" showAutoFilter="1" hiddenRows="1" hiddenColumns="1">
      <pane xSplit="6" ySplit="8" topLeftCell="G9" activePane="bottomRight" state="frozen"/>
      <selection pane="bottomRight" activeCell="G9" sqref="G9"/>
      <pageMargins left="0" right="0" top="0" bottom="0" header="0" footer="0"/>
      <autoFilter ref="E7:E151" xr:uid="{B2441796-92F5-486B-B1FC-3433E1CF0D23}">
        <filterColumn colId="0">
          <filters>
            <filter val="1"/>
          </filters>
        </filterColumn>
      </autoFilter>
    </customSheetView>
    <customSheetView guid="{F1632253-70CC-431C-B294-106D5B75890C}" scale="70" showGridLines="0" showRowCol="0" filter="1" showAutoFilter="1" hiddenRows="1" hiddenColumns="1">
      <pane xSplit="6" ySplit="8" topLeftCell="G9" activePane="bottomRight" state="frozen"/>
      <selection pane="bottomRight" activeCell="B2" sqref="B2"/>
      <pageMargins left="0" right="0" top="0" bottom="0" header="0" footer="0"/>
      <autoFilter ref="E7:E151" xr:uid="{4630DB38-AD23-4817-AF03-A19C10CF4246}">
        <filterColumn colId="0">
          <filters>
            <filter val="1"/>
          </filters>
        </filterColumn>
      </autoFilter>
    </customSheetView>
    <customSheetView guid="{F939F98C-AA3B-4203-9884-0BAA8DF56057}" scale="70" showGridLines="0" showRowCol="0" filter="1" showAutoFilter="1" hiddenRows="1" hiddenColumns="1">
      <pane xSplit="6" ySplit="8" topLeftCell="G9" activePane="bottomRight" state="frozen"/>
      <selection pane="bottomRight" activeCell="G9" sqref="G9"/>
      <pageMargins left="0" right="0" top="0" bottom="0" header="0" footer="0"/>
      <autoFilter ref="E7:E151" xr:uid="{16E09E34-2B4A-4C8D-9416-6A0630D07C6B}">
        <filterColumn colId="0">
          <filters>
            <filter val="1"/>
          </filters>
        </filterColumn>
      </autoFilter>
    </customSheetView>
    <customSheetView guid="{0239FED1-E19C-4428-AF3A-D0A54FC88C9F}" scale="70" showGridLines="0" showRowCol="0" filter="1" showAutoFilter="1" hiddenRows="1" hiddenColumns="1">
      <pane xSplit="6" ySplit="8" topLeftCell="G9" activePane="bottomRight" state="frozen"/>
      <selection pane="bottomRight" activeCell="G9" sqref="G9"/>
      <pageMargins left="0" right="0" top="0" bottom="0" header="0" footer="0"/>
      <autoFilter ref="E7:E151" xr:uid="{F6E61DD3-4E61-41BA-BCBE-DF9803006294}">
        <filterColumn colId="0">
          <filters>
            <filter val="1"/>
          </filters>
        </filterColumn>
      </autoFilter>
    </customSheetView>
  </customSheetViews>
  <pageMargins left="0.70866141732283472" right="0.70866141732283472" top="0.74803149606299213" bottom="0.74803149606299213" header="0.31496062992125984" footer="0.31496062992125984"/>
  <pageSetup paperSize="9" scale="32" fitToWidth="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A7225-8FEE-4224-9CF3-BF8A4E0086F7}">
  <sheetPr codeName="Blad12" filterMode="1">
    <tabColor theme="0"/>
    <pageSetUpPr fitToPage="1"/>
  </sheetPr>
  <dimension ref="A1:EU153"/>
  <sheetViews>
    <sheetView showGridLines="0" tabSelected="1" zoomScale="130" zoomScaleNormal="130" workbookViewId="0">
      <pane xSplit="6" ySplit="8" topLeftCell="AX9" activePane="bottomRight" state="frozen"/>
      <selection pane="topRight" activeCell="D7" sqref="D7"/>
      <selection pane="bottomLeft" activeCell="D7" sqref="D7"/>
      <selection pane="bottomRight" activeCell="B2" sqref="B2"/>
    </sheetView>
  </sheetViews>
  <sheetFormatPr defaultColWidth="0" defaultRowHeight="14.4" zeroHeight="1"/>
  <cols>
    <col min="1" max="1" width="2.6640625" customWidth="1"/>
    <col min="2" max="2" width="93.44140625" style="53" bestFit="1" customWidth="1"/>
    <col min="3" max="4" width="9.109375" style="53" hidden="1" customWidth="1"/>
    <col min="5" max="5" width="4.88671875" style="53" hidden="1" customWidth="1"/>
    <col min="6" max="6" width="4.33203125" style="53" customWidth="1"/>
    <col min="7" max="39" width="7.44140625" style="53" customWidth="1"/>
    <col min="40" max="40" width="4.33203125" style="53" customWidth="1"/>
    <col min="41" max="50" width="7.44140625" style="53" customWidth="1"/>
    <col min="51" max="51" width="4.33203125" style="53" customWidth="1"/>
    <col min="52" max="60" width="7.44140625" style="53" customWidth="1"/>
    <col min="61" max="61" width="4.33203125" style="53" hidden="1" customWidth="1"/>
    <col min="62" max="71" width="7.44140625" style="53" hidden="1" customWidth="1"/>
    <col min="72" max="72" width="5.6640625" style="53" customWidth="1"/>
    <col min="73" max="76" width="7.44140625" style="53" customWidth="1"/>
    <col min="77" max="77" width="4.33203125" style="53" hidden="1" customWidth="1"/>
    <col min="78" max="86" width="7.44140625" style="53" hidden="1" customWidth="1"/>
    <col min="87" max="87" width="4.33203125" style="53" customWidth="1"/>
    <col min="88" max="107" width="7.44140625" style="53" customWidth="1"/>
    <col min="108" max="108" width="10.109375" style="53" hidden="1" customWidth="1"/>
    <col min="109" max="116" width="7.44140625" style="53" hidden="1" customWidth="1"/>
    <col min="117" max="117" width="4.33203125" style="53" hidden="1" customWidth="1"/>
    <col min="118" max="128" width="7.44140625" style="53" hidden="1" customWidth="1"/>
    <col min="129" max="129" width="4.33203125" style="53" hidden="1" customWidth="1"/>
    <col min="130" max="133" width="7.44140625" style="53" hidden="1" customWidth="1"/>
    <col min="134" max="134" width="4.33203125" style="53" hidden="1" customWidth="1"/>
    <col min="135" max="139" width="7.44140625" style="53" hidden="1" customWidth="1"/>
    <col min="140" max="140" width="2" style="53" customWidth="1"/>
    <col min="141" max="141" width="1.5546875" hidden="1" customWidth="1"/>
    <col min="142" max="151" width="8.88671875" hidden="1" customWidth="1"/>
    <col min="152" max="16384" width="9.109375" hidden="1"/>
  </cols>
  <sheetData>
    <row r="1" spans="2:145"/>
    <row r="2" spans="2:145" s="142" customFormat="1" ht="27">
      <c r="B2" s="245" t="s">
        <v>465</v>
      </c>
      <c r="C2" s="165"/>
      <c r="D2" s="72"/>
      <c r="E2" s="72"/>
      <c r="F2" s="165"/>
      <c r="G2" s="169"/>
      <c r="H2" s="169"/>
      <c r="I2" s="169"/>
      <c r="J2" s="169"/>
      <c r="K2" s="169"/>
      <c r="L2" s="169"/>
      <c r="M2" s="169"/>
      <c r="N2" s="169"/>
      <c r="O2" s="169"/>
      <c r="P2" s="169"/>
      <c r="Q2" s="169"/>
      <c r="R2" s="169"/>
      <c r="S2" s="169"/>
      <c r="T2" s="169"/>
      <c r="U2" s="169"/>
      <c r="V2" s="169"/>
      <c r="W2" s="169"/>
      <c r="X2" s="169"/>
      <c r="Y2" s="169"/>
      <c r="Z2" s="169"/>
      <c r="AA2" s="169"/>
      <c r="AB2" s="169"/>
      <c r="AC2" s="169"/>
      <c r="AD2" s="169"/>
      <c r="AE2" s="169"/>
      <c r="AF2" s="169"/>
      <c r="AG2" s="169"/>
      <c r="AH2" s="169"/>
      <c r="AI2" s="169"/>
      <c r="AJ2" s="169"/>
      <c r="AK2" s="169"/>
      <c r="AL2" s="169"/>
      <c r="AM2" s="169"/>
      <c r="AN2" s="70"/>
      <c r="AO2" s="169"/>
      <c r="AP2" s="169"/>
      <c r="AQ2" s="169"/>
      <c r="AR2" s="169"/>
      <c r="AS2" s="169"/>
      <c r="AT2" s="169"/>
      <c r="AU2" s="169"/>
      <c r="AV2" s="169"/>
      <c r="AW2" s="169"/>
      <c r="AX2" s="169"/>
      <c r="AY2" s="70"/>
      <c r="AZ2" s="169"/>
      <c r="BA2" s="169"/>
      <c r="BB2" s="169"/>
      <c r="BC2" s="169"/>
      <c r="BD2" s="169"/>
      <c r="BE2" s="169"/>
      <c r="BF2" s="169"/>
      <c r="BG2" s="169"/>
      <c r="BH2" s="169"/>
      <c r="BI2" s="70"/>
      <c r="BJ2" s="169"/>
      <c r="BK2" s="169"/>
      <c r="BL2" s="169"/>
      <c r="BM2" s="169"/>
      <c r="BN2" s="169"/>
      <c r="BO2" s="169"/>
      <c r="BP2" s="169"/>
      <c r="BQ2" s="169"/>
      <c r="BR2" s="169"/>
      <c r="BS2" s="169"/>
      <c r="BT2" s="70"/>
      <c r="BU2" s="169"/>
      <c r="BV2" s="169"/>
      <c r="BW2" s="169"/>
      <c r="BX2" s="169"/>
      <c r="BY2" s="70"/>
      <c r="BZ2" s="169"/>
      <c r="CA2" s="169"/>
      <c r="CB2" s="169"/>
      <c r="CC2" s="169"/>
      <c r="CD2" s="169"/>
      <c r="CE2" s="169"/>
      <c r="CF2" s="169"/>
      <c r="CG2" s="169"/>
      <c r="CH2" s="169"/>
      <c r="CI2" s="70"/>
      <c r="CJ2" s="169"/>
      <c r="CK2" s="169"/>
      <c r="CL2" s="169"/>
      <c r="CM2" s="169"/>
      <c r="CN2" s="169"/>
      <c r="CO2" s="169"/>
      <c r="CP2" s="169"/>
      <c r="CQ2" s="169"/>
      <c r="CR2" s="169"/>
      <c r="CS2" s="169"/>
      <c r="CT2" s="169"/>
      <c r="CU2" s="169"/>
      <c r="CV2" s="169"/>
      <c r="CW2" s="169"/>
      <c r="CX2" s="169"/>
      <c r="CY2" s="169"/>
      <c r="CZ2" s="169"/>
      <c r="DA2" s="169"/>
      <c r="DB2" s="169"/>
      <c r="DC2" s="169"/>
      <c r="DD2" s="70"/>
      <c r="DE2" s="169"/>
      <c r="DF2" s="169"/>
      <c r="DG2" s="169"/>
      <c r="DH2" s="169"/>
      <c r="DI2" s="169"/>
      <c r="DJ2" s="169"/>
      <c r="DK2" s="169"/>
      <c r="DL2" s="169"/>
      <c r="DM2" s="70"/>
      <c r="DN2" s="169"/>
      <c r="DO2" s="169"/>
      <c r="DP2" s="169"/>
      <c r="DQ2" s="169"/>
      <c r="DR2" s="169"/>
      <c r="DS2" s="169"/>
      <c r="DT2" s="169"/>
      <c r="DU2" s="169"/>
      <c r="DV2" s="169"/>
      <c r="DW2" s="169"/>
      <c r="DX2" s="169"/>
      <c r="DY2" s="70"/>
      <c r="DZ2" s="169"/>
      <c r="EA2" s="169"/>
      <c r="EB2" s="169"/>
      <c r="EC2" s="169"/>
      <c r="ED2" s="70"/>
      <c r="EE2" s="169"/>
      <c r="EF2" s="169"/>
      <c r="EG2" s="169"/>
      <c r="EH2" s="169"/>
      <c r="EI2" s="169"/>
      <c r="EJ2" s="72"/>
    </row>
    <row r="3" spans="2:145">
      <c r="B3" s="172"/>
      <c r="C3" s="159"/>
      <c r="D3" s="53">
        <f>Plananalyse!D3</f>
        <v>0</v>
      </c>
      <c r="F3" s="65"/>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65"/>
      <c r="AO3" s="162"/>
      <c r="AP3" s="162"/>
      <c r="AQ3" s="162"/>
      <c r="AR3" s="162"/>
      <c r="AS3" s="162"/>
      <c r="AT3" s="162"/>
      <c r="AU3" s="162"/>
      <c r="AV3" s="162"/>
      <c r="AW3" s="162"/>
      <c r="AX3" s="162"/>
      <c r="AY3" s="65"/>
      <c r="AZ3" s="162"/>
      <c r="BA3" s="162"/>
      <c r="BB3" s="162"/>
      <c r="BC3" s="162"/>
      <c r="BD3" s="162"/>
      <c r="BE3" s="162"/>
      <c r="BF3" s="162"/>
      <c r="BG3" s="162"/>
      <c r="BH3" s="162"/>
      <c r="BI3" s="65"/>
      <c r="BJ3" s="162"/>
      <c r="BK3" s="162"/>
      <c r="BL3" s="162"/>
      <c r="BM3" s="162"/>
      <c r="BN3" s="162"/>
      <c r="BO3" s="162"/>
      <c r="BP3" s="162"/>
      <c r="BQ3" s="162"/>
      <c r="BR3" s="162"/>
      <c r="BS3" s="162"/>
      <c r="BT3" s="65"/>
      <c r="BU3" s="162"/>
      <c r="BV3" s="162"/>
      <c r="BW3" s="162"/>
      <c r="BX3" s="162"/>
      <c r="BY3" s="65"/>
      <c r="BZ3" s="162"/>
      <c r="CA3" s="162"/>
      <c r="CB3" s="162"/>
      <c r="CC3" s="162"/>
      <c r="CD3" s="162"/>
      <c r="CE3" s="162"/>
      <c r="CF3" s="162"/>
      <c r="CG3" s="162"/>
      <c r="CH3" s="162"/>
      <c r="CI3" s="65"/>
      <c r="CJ3" s="162"/>
      <c r="CK3" s="162"/>
      <c r="CL3" s="162"/>
      <c r="CM3" s="162"/>
      <c r="CN3" s="162"/>
      <c r="CO3" s="162"/>
      <c r="CP3" s="162"/>
      <c r="CQ3" s="162"/>
      <c r="CR3" s="162"/>
      <c r="CS3" s="162"/>
      <c r="CT3" s="162"/>
      <c r="CU3" s="162"/>
      <c r="CV3" s="162"/>
      <c r="CW3" s="162"/>
      <c r="CX3" s="162"/>
      <c r="CY3" s="162"/>
      <c r="CZ3" s="162"/>
      <c r="DA3" s="162"/>
      <c r="DB3" s="162"/>
      <c r="DC3" s="162"/>
      <c r="DD3" s="65"/>
      <c r="DE3" s="162"/>
      <c r="DF3" s="162"/>
      <c r="DG3" s="162"/>
      <c r="DH3" s="162"/>
      <c r="DI3" s="162"/>
      <c r="DJ3" s="162"/>
      <c r="DK3" s="162"/>
      <c r="DL3" s="162"/>
      <c r="DM3" s="65"/>
      <c r="DN3" s="162"/>
      <c r="DO3" s="162"/>
      <c r="DP3" s="162"/>
      <c r="DQ3" s="162"/>
      <c r="DR3" s="162"/>
      <c r="DS3" s="162"/>
      <c r="DT3" s="162"/>
      <c r="DU3" s="162"/>
      <c r="DV3" s="162"/>
      <c r="DW3" s="162"/>
      <c r="DX3" s="162"/>
      <c r="DY3" s="65"/>
      <c r="DZ3" s="162"/>
      <c r="EA3" s="162"/>
      <c r="EB3" s="162"/>
      <c r="EC3" s="162"/>
      <c r="ED3" s="65"/>
      <c r="EE3" s="162"/>
      <c r="EF3" s="162"/>
      <c r="EG3" s="162"/>
      <c r="EH3" s="162"/>
      <c r="EI3" s="162"/>
    </row>
    <row r="4" spans="2:145" ht="170.4">
      <c r="B4" s="137" t="s">
        <v>316</v>
      </c>
      <c r="C4" s="267" t="s">
        <v>317</v>
      </c>
      <c r="D4" s="166" t="s">
        <v>66</v>
      </c>
      <c r="E4" s="166" t="s">
        <v>255</v>
      </c>
      <c r="F4" s="139" t="s">
        <v>73</v>
      </c>
      <c r="G4" s="140" t="s">
        <v>74</v>
      </c>
      <c r="H4" s="140" t="s">
        <v>79</v>
      </c>
      <c r="I4" s="140" t="s">
        <v>82</v>
      </c>
      <c r="J4" s="140" t="s">
        <v>85</v>
      </c>
      <c r="K4" s="140" t="s">
        <v>87</v>
      </c>
      <c r="L4" s="140" t="s">
        <v>88</v>
      </c>
      <c r="M4" s="140" t="s">
        <v>91</v>
      </c>
      <c r="N4" s="140" t="s">
        <v>94</v>
      </c>
      <c r="O4" s="140" t="s">
        <v>96</v>
      </c>
      <c r="P4" s="188" t="s">
        <v>99</v>
      </c>
      <c r="Q4" s="188" t="s">
        <v>100</v>
      </c>
      <c r="R4" s="188" t="s">
        <v>101</v>
      </c>
      <c r="S4" s="140" t="s">
        <v>102</v>
      </c>
      <c r="T4" s="140" t="s">
        <v>104</v>
      </c>
      <c r="U4" s="140" t="s">
        <v>106</v>
      </c>
      <c r="V4" s="140" t="s">
        <v>107</v>
      </c>
      <c r="W4" s="140" t="s">
        <v>108</v>
      </c>
      <c r="X4" s="140" t="s">
        <v>109</v>
      </c>
      <c r="Y4" s="188" t="s">
        <v>111</v>
      </c>
      <c r="Z4" s="140" t="s">
        <v>112</v>
      </c>
      <c r="AA4" s="140" t="s">
        <v>114</v>
      </c>
      <c r="AB4" s="140" t="s">
        <v>115</v>
      </c>
      <c r="AC4" s="140" t="s">
        <v>117</v>
      </c>
      <c r="AD4" s="140" t="s">
        <v>118</v>
      </c>
      <c r="AE4" s="140" t="s">
        <v>119</v>
      </c>
      <c r="AF4" s="140" t="s">
        <v>120</v>
      </c>
      <c r="AG4" s="140" t="s">
        <v>122</v>
      </c>
      <c r="AH4" s="140" t="s">
        <v>124</v>
      </c>
      <c r="AI4" s="140" t="s">
        <v>126</v>
      </c>
      <c r="AJ4" s="140" t="s">
        <v>128</v>
      </c>
      <c r="AK4" s="188" t="str">
        <f>Classificatietabel!B37</f>
        <v>OF - EHBO, borstvoedingslokaal</v>
      </c>
      <c r="AL4" s="140" t="s">
        <v>132</v>
      </c>
      <c r="AM4" s="140" t="str">
        <f>Classificatietabel!B39</f>
        <v>OF - Andere 2 (vul hier in)</v>
      </c>
      <c r="AN4" s="139" t="s">
        <v>134</v>
      </c>
      <c r="AO4" s="188" t="s">
        <v>135</v>
      </c>
      <c r="AP4" s="188" t="s">
        <v>137</v>
      </c>
      <c r="AQ4" s="188" t="s">
        <v>139</v>
      </c>
      <c r="AR4" s="188" t="s">
        <v>141</v>
      </c>
      <c r="AS4" s="188" t="s">
        <v>143</v>
      </c>
      <c r="AT4" s="188" t="s">
        <v>145</v>
      </c>
      <c r="AU4" s="140" t="s">
        <v>147</v>
      </c>
      <c r="AV4" s="188" t="s">
        <v>149</v>
      </c>
      <c r="AW4" s="140" t="str">
        <f>Classificatietabel!B50</f>
        <v>KANT - Andere 1 (vul hier in)</v>
      </c>
      <c r="AX4" s="140" t="str">
        <f>Classificatietabel!B51</f>
        <v>KANT - Andere 2 (vul hier in)</v>
      </c>
      <c r="AY4" s="139" t="s">
        <v>152</v>
      </c>
      <c r="AZ4" s="140" t="s">
        <v>153</v>
      </c>
      <c r="BA4" s="140" t="s">
        <v>155</v>
      </c>
      <c r="BB4" s="188" t="s">
        <v>157</v>
      </c>
      <c r="BC4" s="188" t="s">
        <v>158</v>
      </c>
      <c r="BD4" s="140" t="s">
        <v>160</v>
      </c>
      <c r="BE4" s="140" t="s">
        <v>161</v>
      </c>
      <c r="BF4" s="140" t="s">
        <v>162</v>
      </c>
      <c r="BG4" s="140" t="str">
        <f>Classificatietabel!B61</f>
        <v>SPORT - Andere 1 (vul hier in)</v>
      </c>
      <c r="BH4" s="140" t="str">
        <f>Classificatietabel!B62</f>
        <v>SPORT - Andere 2 (vul hier in)</v>
      </c>
      <c r="BI4" s="139" t="s">
        <v>165</v>
      </c>
      <c r="BJ4" s="188" t="s">
        <v>166</v>
      </c>
      <c r="BK4" s="188" t="s">
        <v>167</v>
      </c>
      <c r="BL4" s="188" t="s">
        <v>168</v>
      </c>
      <c r="BM4" s="140" t="s">
        <v>169</v>
      </c>
      <c r="BN4" s="188" t="s">
        <v>170</v>
      </c>
      <c r="BO4" s="140" t="s">
        <v>171</v>
      </c>
      <c r="BP4" s="188" t="s">
        <v>172</v>
      </c>
      <c r="BQ4" s="188" t="s">
        <v>173</v>
      </c>
      <c r="BR4" s="140" t="e">
        <f>Classificatietabel!#REF!</f>
        <v>#REF!</v>
      </c>
      <c r="BS4" s="140" t="e">
        <f>Classificatietabel!#REF!</f>
        <v>#REF!</v>
      </c>
      <c r="BT4" s="139" t="s">
        <v>174</v>
      </c>
      <c r="BU4" s="140" t="s">
        <v>175</v>
      </c>
      <c r="BV4" s="188" t="s">
        <v>176</v>
      </c>
      <c r="BW4" s="140" t="str">
        <f>Classificatietabel!B67</f>
        <v>KIND - Andere 1 (vul hier in)</v>
      </c>
      <c r="BX4" s="140" t="str">
        <f>Classificatietabel!B68</f>
        <v>KIND - Andere 2 (vul hier in)</v>
      </c>
      <c r="BY4" s="139" t="s">
        <v>180</v>
      </c>
      <c r="BZ4" s="188" t="s">
        <v>181</v>
      </c>
      <c r="CA4" s="188" t="s">
        <v>182</v>
      </c>
      <c r="CB4" s="188" t="s">
        <v>183</v>
      </c>
      <c r="CC4" s="140" t="s">
        <v>184</v>
      </c>
      <c r="CD4" s="140" t="s">
        <v>185</v>
      </c>
      <c r="CE4" s="188" t="s">
        <v>186</v>
      </c>
      <c r="CF4" s="188" t="s">
        <v>187</v>
      </c>
      <c r="CG4" s="140" t="e">
        <f>Classificatietabel!#REF!</f>
        <v>#REF!</v>
      </c>
      <c r="CH4" s="140" t="e">
        <f>Classificatietabel!#REF!</f>
        <v>#REF!</v>
      </c>
      <c r="CI4" s="139" t="s">
        <v>188</v>
      </c>
      <c r="CJ4" s="188" t="s">
        <v>189</v>
      </c>
      <c r="CK4" s="188" t="s">
        <v>190</v>
      </c>
      <c r="CL4" s="140" t="s">
        <v>191</v>
      </c>
      <c r="CM4" s="188" t="s">
        <v>193</v>
      </c>
      <c r="CN4" s="188" t="s">
        <v>195</v>
      </c>
      <c r="CO4" s="188" t="s">
        <v>197</v>
      </c>
      <c r="CP4" s="188" t="s">
        <v>199</v>
      </c>
      <c r="CQ4" s="188" t="s">
        <v>201</v>
      </c>
      <c r="CR4" s="188" t="s">
        <v>202</v>
      </c>
      <c r="CS4" s="188" t="s">
        <v>204</v>
      </c>
      <c r="CT4" s="188" t="s">
        <v>206</v>
      </c>
      <c r="CU4" s="188" t="s">
        <v>208</v>
      </c>
      <c r="CV4" s="188" t="s">
        <v>209</v>
      </c>
      <c r="CW4" s="188" t="s">
        <v>210</v>
      </c>
      <c r="CX4" s="140" t="s">
        <v>212</v>
      </c>
      <c r="CY4" s="188" t="s">
        <v>213</v>
      </c>
      <c r="CZ4" s="188" t="s">
        <v>214</v>
      </c>
      <c r="DA4" s="188" t="s">
        <v>216</v>
      </c>
      <c r="DB4" s="140" t="str">
        <f>Classificatietabel!B89</f>
        <v>ZORG - Andere 1 (vul hier in)</v>
      </c>
      <c r="DC4" s="140" t="str">
        <f>Classificatietabel!B90</f>
        <v>ZORG - Andere 2 (vul hier in)</v>
      </c>
      <c r="DD4" s="139" t="s">
        <v>220</v>
      </c>
      <c r="DE4" s="188" t="s">
        <v>221</v>
      </c>
      <c r="DF4" s="188" t="s">
        <v>222</v>
      </c>
      <c r="DG4" s="188" t="s">
        <v>223</v>
      </c>
      <c r="DH4" s="188" t="s">
        <v>224</v>
      </c>
      <c r="DI4" s="188" t="s">
        <v>225</v>
      </c>
      <c r="DJ4" s="188" t="s">
        <v>226</v>
      </c>
      <c r="DK4" s="140" t="e">
        <f>Classificatietabel!#REF!</f>
        <v>#REF!</v>
      </c>
      <c r="DL4" s="140" t="e">
        <f>Classificatietabel!#REF!</f>
        <v>#REF!</v>
      </c>
      <c r="DM4" s="139" t="s">
        <v>227</v>
      </c>
      <c r="DN4" s="188" t="s">
        <v>228</v>
      </c>
      <c r="DO4" s="188" t="s">
        <v>231</v>
      </c>
      <c r="DP4" s="188" t="s">
        <v>232</v>
      </c>
      <c r="DQ4" s="188" t="s">
        <v>233</v>
      </c>
      <c r="DR4" s="188" t="s">
        <v>234</v>
      </c>
      <c r="DS4" s="188" t="s">
        <v>235</v>
      </c>
      <c r="DT4" s="188" t="s">
        <v>236</v>
      </c>
      <c r="DU4" s="188" t="s">
        <v>237</v>
      </c>
      <c r="DV4" s="188" t="s">
        <v>238</v>
      </c>
      <c r="DW4" s="140" t="e">
        <f>Classificatietabel!#REF!</f>
        <v>#REF!</v>
      </c>
      <c r="DX4" s="140" t="e">
        <f>Classificatietabel!#REF!</f>
        <v>#REF!</v>
      </c>
      <c r="DY4" s="139" t="s">
        <v>239</v>
      </c>
      <c r="DZ4" s="188" t="s">
        <v>240</v>
      </c>
      <c r="EA4" s="188" t="s">
        <v>241</v>
      </c>
      <c r="EB4" s="140" t="e">
        <f>Classificatietabel!#REF!</f>
        <v>#REF!</v>
      </c>
      <c r="EC4" s="140" t="e">
        <f>Classificatietabel!#REF!</f>
        <v>#REF!</v>
      </c>
      <c r="ED4" s="139" t="s">
        <v>242</v>
      </c>
      <c r="EE4" s="188" t="s">
        <v>243</v>
      </c>
      <c r="EF4" s="188" t="s">
        <v>244</v>
      </c>
      <c r="EG4" s="188" t="s">
        <v>245</v>
      </c>
      <c r="EH4" s="140" t="e">
        <f>Classificatietabel!#REF!</f>
        <v>#REF!</v>
      </c>
      <c r="EI4" s="140" t="e">
        <f>Classificatietabel!#REF!</f>
        <v>#REF!</v>
      </c>
      <c r="EJ4" s="141" t="s">
        <v>464</v>
      </c>
    </row>
    <row r="5" spans="2:145" s="53" customFormat="1" hidden="1">
      <c r="B5" s="173" t="s">
        <v>318</v>
      </c>
      <c r="C5" s="367">
        <v>6</v>
      </c>
      <c r="D5" s="367"/>
      <c r="E5" s="167">
        <v>3</v>
      </c>
      <c r="F5" s="65"/>
      <c r="G5" s="160" t="str">
        <f>_xlfn.IFNA(VLOOKUP(G$4,Classificatietabel!$B$6:$I$91,$C5,FALSE),"")</f>
        <v>laag</v>
      </c>
      <c r="H5" s="160" t="str">
        <f>_xlfn.IFNA(VLOOKUP(H$4,Classificatietabel!$B$6:$I$91,$C5,FALSE),"")</f>
        <v>laag</v>
      </c>
      <c r="I5" s="160" t="str">
        <f>_xlfn.IFNA(VLOOKUP(I$4,Classificatietabel!$B$6:$I$91,$C5,FALSE),"")</f>
        <v>normaal</v>
      </c>
      <c r="J5" s="160" t="str">
        <f>_xlfn.IFNA(VLOOKUP(J$4,Classificatietabel!$B$6:$I$91,$C5,FALSE),"")</f>
        <v>laag</v>
      </c>
      <c r="K5" s="160" t="str">
        <f>_xlfn.IFNA(VLOOKUP(K$4,Classificatietabel!$B$6:$I$91,$C5,FALSE),"")</f>
        <v>laag</v>
      </c>
      <c r="L5" s="160" t="str">
        <f>_xlfn.IFNA(VLOOKUP(L$4,Classificatietabel!$B$6:$I$91,$C5,FALSE),"")</f>
        <v>laag</v>
      </c>
      <c r="M5" s="160" t="str">
        <f>_xlfn.IFNA(VLOOKUP(M$4,Classificatietabel!$B$6:$I$91,$C5,FALSE),"")</f>
        <v>hoog</v>
      </c>
      <c r="N5" s="160" t="str">
        <f>_xlfn.IFNA(VLOOKUP(N$4,Classificatietabel!$B$6:$I$91,$C5,FALSE),"")</f>
        <v>hoog</v>
      </c>
      <c r="O5" s="160" t="str">
        <f>_xlfn.IFNA(VLOOKUP(O$4,Classificatietabel!$B$6:$I$91,$C5,FALSE),"")</f>
        <v>hoog</v>
      </c>
      <c r="P5" s="160" t="str">
        <f>_xlfn.IFNA(VLOOKUP(P$4,Classificatietabel!$B$6:$I$91,$C5,FALSE),"")</f>
        <v>zeer hoog</v>
      </c>
      <c r="Q5" s="160" t="str">
        <f>_xlfn.IFNA(VLOOKUP(Q$4,Classificatietabel!$B$6:$I$91,$C5,FALSE),"")</f>
        <v>normaal</v>
      </c>
      <c r="R5" s="160" t="str">
        <f>_xlfn.IFNA(VLOOKUP(R$4,Classificatietabel!$B$6:$I$91,$C5,FALSE),"")</f>
        <v>hoog</v>
      </c>
      <c r="S5" s="160" t="str">
        <f>_xlfn.IFNA(VLOOKUP(S$4,Classificatietabel!$B$6:$I$91,$C5,FALSE),"")</f>
        <v>laag</v>
      </c>
      <c r="T5" s="160" t="str">
        <f>_xlfn.IFNA(VLOOKUP(T$4,Classificatietabel!$B$6:$I$91,$C5,FALSE),"")</f>
        <v>laag</v>
      </c>
      <c r="U5" s="160" t="str">
        <f>_xlfn.IFNA(VLOOKUP(U$4,Classificatietabel!$B$6:$I$91,$C5,FALSE),"")</f>
        <v>laag</v>
      </c>
      <c r="V5" s="160" t="str">
        <f>_xlfn.IFNA(VLOOKUP(V$4,Classificatietabel!$B$6:$I$91,$C5,FALSE),"")</f>
        <v>laag</v>
      </c>
      <c r="W5" s="160" t="str">
        <f>_xlfn.IFNA(VLOOKUP(W$4,Classificatietabel!$B$6:$I$91,$C5,FALSE),"")</f>
        <v>laag</v>
      </c>
      <c r="X5" s="160" t="str">
        <f>_xlfn.IFNA(VLOOKUP(X$4,Classificatietabel!$B$6:$I$91,$C5,FALSE),"")</f>
        <v>laag</v>
      </c>
      <c r="Y5" s="160" t="str">
        <f>_xlfn.IFNA(VLOOKUP(Y$4,Classificatietabel!$B$6:$I$91,$C5,FALSE),"")</f>
        <v>normaal</v>
      </c>
      <c r="Z5" s="160" t="str">
        <f>_xlfn.IFNA(VLOOKUP(Z$4,Classificatietabel!$B$6:$I$91,$C5,FALSE),"")</f>
        <v>laag</v>
      </c>
      <c r="AA5" s="160" t="str">
        <f>_xlfn.IFNA(VLOOKUP(AA$4,Classificatietabel!$B$6:$I$91,$C5,FALSE),"")</f>
        <v>laag</v>
      </c>
      <c r="AB5" s="160" t="str">
        <f>_xlfn.IFNA(VLOOKUP(AB$4,Classificatietabel!$B$6:$I$91,$C5,FALSE),"")</f>
        <v>laag</v>
      </c>
      <c r="AC5" s="160" t="str">
        <f>_xlfn.IFNA(VLOOKUP(AC$4,Classificatietabel!$B$6:$I$91,$C5,FALSE),"")</f>
        <v>laag</v>
      </c>
      <c r="AD5" s="160" t="str">
        <f>_xlfn.IFNA(VLOOKUP(AD$4,Classificatietabel!$B$6:$I$91,$C5,FALSE),"")</f>
        <v>laag</v>
      </c>
      <c r="AE5" s="160" t="str">
        <f>_xlfn.IFNA(VLOOKUP(AE$4,Classificatietabel!$B$6:$I$91,$C5,FALSE),"")</f>
        <v>laag</v>
      </c>
      <c r="AF5" s="160" t="str">
        <f>_xlfn.IFNA(VLOOKUP(AF$4,Classificatietabel!$B$6:$I$91,$C5,FALSE),"")</f>
        <v>laag</v>
      </c>
      <c r="AG5" s="160" t="str">
        <f>_xlfn.IFNA(VLOOKUP(AG$4,Classificatietabel!$B$6:$I$91,$C5,FALSE),"")</f>
        <v>laag</v>
      </c>
      <c r="AH5" s="160" t="str">
        <f>_xlfn.IFNA(VLOOKUP(AH$4,Classificatietabel!$B$6:$I$91,$C5,FALSE),"")</f>
        <v>laag</v>
      </c>
      <c r="AI5" s="160" t="str">
        <f>_xlfn.IFNA(VLOOKUP(AI$4,Classificatietabel!$B$6:$I$91,$C5,FALSE),"")</f>
        <v>laag</v>
      </c>
      <c r="AJ5" s="160" t="str">
        <f>_xlfn.IFNA(VLOOKUP(AJ$4,Classificatietabel!$B$6:$I$91,$C5,FALSE),"")</f>
        <v>laag</v>
      </c>
      <c r="AK5" s="160" t="str">
        <f>_xlfn.IFNA(VLOOKUP(AK$4,Classificatietabel!$B$6:$I$91,$C5,FALSE),"")</f>
        <v>normaal</v>
      </c>
      <c r="AL5" s="160" t="str">
        <f>_xlfn.IFNA(VLOOKUP(AL$4,Classificatietabel!$B$6:$I$91,$C5,FALSE),"")</f>
        <v>laag</v>
      </c>
      <c r="AM5" s="160" t="str">
        <f>_xlfn.IFNA(VLOOKUP(AM$4,Classificatietabel!$B$6:$I$91,$C5,FALSE),"")</f>
        <v>laag</v>
      </c>
      <c r="AN5" s="65"/>
      <c r="AO5" s="160" t="str">
        <f>_xlfn.IFNA(VLOOKUP(AO$4,Classificatietabel!$B$6:$I$91,$C5,FALSE),"")</f>
        <v>normaal</v>
      </c>
      <c r="AP5" s="160" t="str">
        <f>_xlfn.IFNA(VLOOKUP(AP$4,Classificatietabel!$B$6:$I$91,$C5,FALSE),"")</f>
        <v>normaal</v>
      </c>
      <c r="AQ5" s="160" t="str">
        <f>_xlfn.IFNA(VLOOKUP(AQ$4,Classificatietabel!$B$6:$I$91,$C5,FALSE),"")</f>
        <v>normaal</v>
      </c>
      <c r="AR5" s="160" t="str">
        <f>_xlfn.IFNA(VLOOKUP(AR$4,Classificatietabel!$B$6:$I$91,$C5,FALSE),"")</f>
        <v>hoog</v>
      </c>
      <c r="AS5" s="160" t="str">
        <f>_xlfn.IFNA(VLOOKUP(AS$4,Classificatietabel!$B$6:$I$91,$C5,FALSE),"")</f>
        <v>normaal</v>
      </c>
      <c r="AT5" s="160" t="str">
        <f>_xlfn.IFNA(VLOOKUP(AT$4,Classificatietabel!$B$6:$I$91,$C5,FALSE),"")</f>
        <v>hoog</v>
      </c>
      <c r="AU5" s="160" t="str">
        <f>_xlfn.IFNA(VLOOKUP(AU$4,Classificatietabel!$B$6:$I$91,$C5,FALSE),"")</f>
        <v>laag</v>
      </c>
      <c r="AV5" s="160" t="str">
        <f>_xlfn.IFNA(VLOOKUP(AV$4,Classificatietabel!$B$6:$I$91,$C5,FALSE),"")</f>
        <v>normaal</v>
      </c>
      <c r="AW5" s="160" t="str">
        <f>_xlfn.IFNA(VLOOKUP(AW$4,Classificatietabel!$B$6:$I$91,$C5,FALSE),"")</f>
        <v>laag</v>
      </c>
      <c r="AX5" s="160" t="str">
        <f>_xlfn.IFNA(VLOOKUP(AX$4,Classificatietabel!$B$6:$I$91,$C5,FALSE),"")</f>
        <v>laag</v>
      </c>
      <c r="AY5" s="65"/>
      <c r="AZ5" s="160" t="str">
        <f>_xlfn.IFNA(VLOOKUP(AZ$4,Classificatietabel!$B$6:$I$91,$C5,FALSE),"")</f>
        <v>laag</v>
      </c>
      <c r="BA5" s="160" t="str">
        <f>_xlfn.IFNA(VLOOKUP(BA$4,Classificatietabel!$B$6:$I$91,$C5,FALSE),"")</f>
        <v>laag</v>
      </c>
      <c r="BB5" s="160" t="str">
        <f>_xlfn.IFNA(VLOOKUP(BB$4,Classificatietabel!$B$6:$I$91,$C5,FALSE),"")</f>
        <v>normaal</v>
      </c>
      <c r="BC5" s="160" t="str">
        <f>_xlfn.IFNA(VLOOKUP(BC$4,Classificatietabel!$B$6:$I$91,$C5,FALSE),"")</f>
        <v>normaal</v>
      </c>
      <c r="BD5" s="160" t="str">
        <f>_xlfn.IFNA(VLOOKUP(BD$4,Classificatietabel!$B$6:$I$91,$C5,FALSE),"")</f>
        <v>laag</v>
      </c>
      <c r="BE5" s="160" t="str">
        <f>_xlfn.IFNA(VLOOKUP(BE$4,Classificatietabel!$B$6:$I$91,$C5,FALSE),"")</f>
        <v>laag</v>
      </c>
      <c r="BF5" s="160" t="str">
        <f>_xlfn.IFNA(VLOOKUP(BF$4,Classificatietabel!$B$6:$I$91,$C5,FALSE),"")</f>
        <v>laag</v>
      </c>
      <c r="BG5" s="160" t="str">
        <f>_xlfn.IFNA(VLOOKUP(BG$4,Classificatietabel!$B$6:$I$91,$C5,FALSE),"")</f>
        <v>laag</v>
      </c>
      <c r="BH5" s="160" t="str">
        <f>_xlfn.IFNA(VLOOKUP(BH$4,Classificatietabel!$B$6:$I$91,$C5,FALSE),"")</f>
        <v>laag</v>
      </c>
      <c r="BI5" s="65"/>
      <c r="BJ5" s="160" t="str">
        <f>_xlfn.IFNA(VLOOKUP(BJ$4,Classificatietabel!$B$6:$I$91,$C5,FALSE),"")</f>
        <v/>
      </c>
      <c r="BK5" s="160" t="str">
        <f>_xlfn.IFNA(VLOOKUP(BK$4,Classificatietabel!$B$6:$I$91,$C5,FALSE),"")</f>
        <v/>
      </c>
      <c r="BL5" s="160" t="str">
        <f>_xlfn.IFNA(VLOOKUP(BL$4,Classificatietabel!$B$6:$I$91,$C5,FALSE),"")</f>
        <v/>
      </c>
      <c r="BM5" s="160" t="str">
        <f>_xlfn.IFNA(VLOOKUP(BM$4,Classificatietabel!$B$6:$I$91,$C5,FALSE),"")</f>
        <v/>
      </c>
      <c r="BN5" s="160" t="str">
        <f>_xlfn.IFNA(VLOOKUP(BN$4,Classificatietabel!$B$6:$I$91,$C5,FALSE),"")</f>
        <v/>
      </c>
      <c r="BO5" s="160" t="str">
        <f>_xlfn.IFNA(VLOOKUP(BO$4,Classificatietabel!$B$6:$I$91,$C5,FALSE),"")</f>
        <v/>
      </c>
      <c r="BP5" s="160" t="str">
        <f>_xlfn.IFNA(VLOOKUP(BP$4,Classificatietabel!$B$6:$I$91,$C5,FALSE),"")</f>
        <v/>
      </c>
      <c r="BQ5" s="160" t="str">
        <f>_xlfn.IFNA(VLOOKUP(BQ$4,Classificatietabel!$B$6:$I$91,$C5,FALSE),"")</f>
        <v/>
      </c>
      <c r="BR5" s="160" t="e">
        <f>_xlfn.IFNA(VLOOKUP(BR$4,Classificatietabel!$B$6:$I$91,$C5,FALSE),"")</f>
        <v>#REF!</v>
      </c>
      <c r="BS5" s="160" t="e">
        <f>_xlfn.IFNA(VLOOKUP(BS$4,Classificatietabel!$B$6:$I$91,$C5,FALSE),"")</f>
        <v>#REF!</v>
      </c>
      <c r="BT5" s="65"/>
      <c r="BU5" s="160" t="str">
        <f>_xlfn.IFNA(VLOOKUP(BU$4,Classificatietabel!$B$6:$I$91,$C5,FALSE),"")</f>
        <v>laag</v>
      </c>
      <c r="BV5" s="160" t="str">
        <f>_xlfn.IFNA(VLOOKUP(BV$4,Classificatietabel!$B$6:$I$91,$C5,FALSE),"")</f>
        <v>hoog</v>
      </c>
      <c r="BW5" s="160" t="str">
        <f>_xlfn.IFNA(VLOOKUP(BW$4,Classificatietabel!$B$6:$I$91,$C5,FALSE),"")</f>
        <v>laag</v>
      </c>
      <c r="BX5" s="160" t="str">
        <f>_xlfn.IFNA(VLOOKUP(BX$4,Classificatietabel!$B$6:$I$91,$C5,FALSE),"")</f>
        <v>laag</v>
      </c>
      <c r="BY5" s="65"/>
      <c r="BZ5" s="160" t="str">
        <f>_xlfn.IFNA(VLOOKUP(BZ$4,Classificatietabel!$B$6:$I$91,$C5,FALSE),"")</f>
        <v/>
      </c>
      <c r="CA5" s="160" t="str">
        <f>_xlfn.IFNA(VLOOKUP(CA$4,Classificatietabel!$B$6:$I$91,$C5,FALSE),"")</f>
        <v/>
      </c>
      <c r="CB5" s="160" t="str">
        <f>_xlfn.IFNA(VLOOKUP(CB$4,Classificatietabel!$B$6:$I$91,$C5,FALSE),"")</f>
        <v/>
      </c>
      <c r="CC5" s="160" t="str">
        <f>_xlfn.IFNA(VLOOKUP(CC$4,Classificatietabel!$B$6:$I$91,$C5,FALSE),"")</f>
        <v/>
      </c>
      <c r="CD5" s="160" t="str">
        <f>_xlfn.IFNA(VLOOKUP(CD$4,Classificatietabel!$B$6:$I$91,$C5,FALSE),"")</f>
        <v/>
      </c>
      <c r="CE5" s="160" t="str">
        <f>_xlfn.IFNA(VLOOKUP(CE$4,Classificatietabel!$B$6:$I$91,$C5,FALSE),"")</f>
        <v/>
      </c>
      <c r="CF5" s="160" t="str">
        <f>_xlfn.IFNA(VLOOKUP(CF$4,Classificatietabel!$B$6:$I$91,$C5,FALSE),"")</f>
        <v/>
      </c>
      <c r="CG5" s="160" t="e">
        <f>_xlfn.IFNA(VLOOKUP(CG$4,Classificatietabel!$B$6:$I$91,$C5,FALSE),"")</f>
        <v>#REF!</v>
      </c>
      <c r="CH5" s="160" t="e">
        <f>_xlfn.IFNA(VLOOKUP(CH$4,Classificatietabel!$B$6:$I$91,$C5,FALSE),"")</f>
        <v>#REF!</v>
      </c>
      <c r="CI5" s="65"/>
      <c r="CJ5" s="160" t="str">
        <f>_xlfn.IFNA(VLOOKUP(CJ$4,Classificatietabel!$B$6:$I$91,$C5,FALSE),"")</f>
        <v>hoog</v>
      </c>
      <c r="CK5" s="160" t="str">
        <f>_xlfn.IFNA(VLOOKUP(CK$4,Classificatietabel!$B$6:$I$91,$C5,FALSE),"")</f>
        <v>hoog</v>
      </c>
      <c r="CL5" s="160" t="str">
        <f>_xlfn.IFNA(VLOOKUP(CL$4,Classificatietabel!$B$6:$I$91,$C5,FALSE),"")</f>
        <v>laag</v>
      </c>
      <c r="CM5" s="160" t="str">
        <f>_xlfn.IFNA(VLOOKUP(CM$4,Classificatietabel!$B$6:$I$91,$C5,FALSE),"")</f>
        <v>zeer hoog</v>
      </c>
      <c r="CN5" s="160" t="str">
        <f>_xlfn.IFNA(VLOOKUP(CN$4,Classificatietabel!$B$6:$I$91,$C5,FALSE),"")</f>
        <v>zeer hoog</v>
      </c>
      <c r="CO5" s="160" t="str">
        <f>_xlfn.IFNA(VLOOKUP(CO$4,Classificatietabel!$B$6:$I$91,$C5,FALSE),"")</f>
        <v>normaal</v>
      </c>
      <c r="CP5" s="160" t="str">
        <f>_xlfn.IFNA(VLOOKUP(CP$4,Classificatietabel!$B$6:$I$91,$C5,FALSE),"")</f>
        <v>hoog</v>
      </c>
      <c r="CQ5" s="160" t="str">
        <f>_xlfn.IFNA(VLOOKUP(CQ$4,Classificatietabel!$B$6:$I$91,$C5,FALSE),"")</f>
        <v>normaal</v>
      </c>
      <c r="CR5" s="160" t="str">
        <f>_xlfn.IFNA(VLOOKUP(CR$4,Classificatietabel!$B$6:$I$91,$C5,FALSE),"")</f>
        <v>normaal</v>
      </c>
      <c r="CS5" s="160" t="str">
        <f>_xlfn.IFNA(VLOOKUP(CS$4,Classificatietabel!$B$6:$I$91,$C5,FALSE),"")</f>
        <v>hoog</v>
      </c>
      <c r="CT5" s="160" t="str">
        <f>_xlfn.IFNA(VLOOKUP(CT$4,Classificatietabel!$B$6:$I$91,$C5,FALSE),"")</f>
        <v>hoog</v>
      </c>
      <c r="CU5" s="160" t="str">
        <f>_xlfn.IFNA(VLOOKUP(CU$4,Classificatietabel!$B$6:$I$91,$C5,FALSE),"")</f>
        <v>normaal</v>
      </c>
      <c r="CV5" s="160" t="str">
        <f>_xlfn.IFNA(VLOOKUP(CV$4,Classificatietabel!$B$6:$I$91,$C5,FALSE),"")</f>
        <v>normaal</v>
      </c>
      <c r="CW5" s="160" t="str">
        <f>_xlfn.IFNA(VLOOKUP(CW$4,Classificatietabel!$B$6:$I$91,$C5,FALSE),"")</f>
        <v>hoog</v>
      </c>
      <c r="CX5" s="160" t="str">
        <f>_xlfn.IFNA(VLOOKUP(CX$4,Classificatietabel!$B$6:$I$91,$C5,FALSE),"")</f>
        <v>laag</v>
      </c>
      <c r="CY5" s="160" t="str">
        <f>_xlfn.IFNA(VLOOKUP(CY$4,Classificatietabel!$B$6:$I$91,$C5,FALSE),"")</f>
        <v>normaal</v>
      </c>
      <c r="CZ5" s="160" t="str">
        <f>_xlfn.IFNA(VLOOKUP(CZ$4,Classificatietabel!$B$6:$I$91,$C5,FALSE),"")</f>
        <v>normaal</v>
      </c>
      <c r="DA5" s="160" t="str">
        <f>_xlfn.IFNA(VLOOKUP(DA$4,Classificatietabel!$B$6:$I$91,$C5,FALSE),"")</f>
        <v>normaal</v>
      </c>
      <c r="DB5" s="160" t="str">
        <f>_xlfn.IFNA(VLOOKUP(DB$4,Classificatietabel!$B$6:$I$91,$C5,FALSE),"")</f>
        <v>laag</v>
      </c>
      <c r="DC5" s="160" t="str">
        <f>_xlfn.IFNA(VLOOKUP(DC$4,Classificatietabel!$B$6:$I$91,$C5,FALSE),"")</f>
        <v>laag</v>
      </c>
      <c r="DD5" s="65"/>
      <c r="DE5" s="160" t="str">
        <f>_xlfn.IFNA(VLOOKUP(DE$4,Classificatietabel!$B$6:$I$91,$C5,FALSE),"")</f>
        <v/>
      </c>
      <c r="DF5" s="160" t="str">
        <f>_xlfn.IFNA(VLOOKUP(DF$4,Classificatietabel!$B$6:$I$91,$C5,FALSE),"")</f>
        <v/>
      </c>
      <c r="DG5" s="160" t="str">
        <f>_xlfn.IFNA(VLOOKUP(DG$4,Classificatietabel!$B$6:$I$91,$C5,FALSE),"")</f>
        <v/>
      </c>
      <c r="DH5" s="160" t="str">
        <f>_xlfn.IFNA(VLOOKUP(DH$4,Classificatietabel!$B$6:$I$91,$C5,FALSE),"")</f>
        <v/>
      </c>
      <c r="DI5" s="160" t="str">
        <f>_xlfn.IFNA(VLOOKUP(DI$4,Classificatietabel!$B$6:$I$91,$C5,FALSE),"")</f>
        <v/>
      </c>
      <c r="DJ5" s="160" t="str">
        <f>_xlfn.IFNA(VLOOKUP(DJ$4,Classificatietabel!$B$6:$I$91,$C5,FALSE),"")</f>
        <v/>
      </c>
      <c r="DK5" s="160" t="e">
        <f>_xlfn.IFNA(VLOOKUP(DK$4,Classificatietabel!$B$6:$I$91,$C5,FALSE),"")</f>
        <v>#REF!</v>
      </c>
      <c r="DL5" s="160" t="e">
        <f>_xlfn.IFNA(VLOOKUP(DL$4,Classificatietabel!$B$6:$I$91,$C5,FALSE),"")</f>
        <v>#REF!</v>
      </c>
      <c r="DM5" s="65"/>
      <c r="DN5" s="160" t="str">
        <f>_xlfn.IFNA(VLOOKUP(DN$4,Classificatietabel!$B$6:$I$91,$C5,FALSE),"")</f>
        <v/>
      </c>
      <c r="DO5" s="160" t="str">
        <f>_xlfn.IFNA(VLOOKUP(DO$4,Classificatietabel!$B$6:$I$91,$C5,FALSE),"")</f>
        <v/>
      </c>
      <c r="DP5" s="160" t="str">
        <f>_xlfn.IFNA(VLOOKUP(DP$4,Classificatietabel!$B$6:$I$91,$C5,FALSE),"")</f>
        <v/>
      </c>
      <c r="DQ5" s="160" t="str">
        <f>_xlfn.IFNA(VLOOKUP(DQ$4,Classificatietabel!$B$6:$I$91,$C5,FALSE),"")</f>
        <v/>
      </c>
      <c r="DR5" s="160" t="str">
        <f>_xlfn.IFNA(VLOOKUP(DR$4,Classificatietabel!$B$6:$I$91,$C5,FALSE),"")</f>
        <v/>
      </c>
      <c r="DS5" s="160" t="str">
        <f>_xlfn.IFNA(VLOOKUP(DS$4,Classificatietabel!$B$6:$I$91,$C5,FALSE),"")</f>
        <v/>
      </c>
      <c r="DT5" s="160" t="str">
        <f>_xlfn.IFNA(VLOOKUP(DT$4,Classificatietabel!$B$6:$I$91,$C5,FALSE),"")</f>
        <v/>
      </c>
      <c r="DU5" s="160" t="str">
        <f>_xlfn.IFNA(VLOOKUP(DU$4,Classificatietabel!$B$6:$I$91,$C5,FALSE),"")</f>
        <v/>
      </c>
      <c r="DV5" s="160" t="str">
        <f>_xlfn.IFNA(VLOOKUP(DV$4,Classificatietabel!$B$6:$I$91,$C5,FALSE),"")</f>
        <v/>
      </c>
      <c r="DW5" s="160" t="e">
        <f>_xlfn.IFNA(VLOOKUP(DW$4,Classificatietabel!$B$6:$I$91,$C5,FALSE),"")</f>
        <v>#REF!</v>
      </c>
      <c r="DX5" s="160" t="e">
        <f>_xlfn.IFNA(VLOOKUP(DX$4,Classificatietabel!$B$6:$I$91,$C5,FALSE),"")</f>
        <v>#REF!</v>
      </c>
      <c r="DY5" s="65"/>
      <c r="DZ5" s="160" t="str">
        <f>_xlfn.IFNA(VLOOKUP(DZ$4,Classificatietabel!$B$6:$I$91,$C5,FALSE),"")</f>
        <v/>
      </c>
      <c r="EA5" s="160" t="str">
        <f>_xlfn.IFNA(VLOOKUP(EA$4,Classificatietabel!$B$6:$I$91,$C5,FALSE),"")</f>
        <v/>
      </c>
      <c r="EB5" s="160" t="e">
        <f>_xlfn.IFNA(VLOOKUP(EB$4,Classificatietabel!$B$6:$I$91,$C5,FALSE),"")</f>
        <v>#REF!</v>
      </c>
      <c r="EC5" s="160" t="e">
        <f>_xlfn.IFNA(VLOOKUP(EC$4,Classificatietabel!$B$6:$I$91,$C5,FALSE),"")</f>
        <v>#REF!</v>
      </c>
      <c r="ED5" s="65"/>
      <c r="EE5" s="160" t="str">
        <f>_xlfn.IFNA(VLOOKUP(EE$4,Classificatietabel!$B$6:$I$91,$C5,FALSE),"")</f>
        <v/>
      </c>
      <c r="EF5" s="160" t="str">
        <f>_xlfn.IFNA(VLOOKUP(EF$4,Classificatietabel!$B$6:$I$91,$C5,FALSE),"")</f>
        <v/>
      </c>
      <c r="EG5" s="160" t="str">
        <f>_xlfn.IFNA(VLOOKUP(EG$4,Classificatietabel!$B$6:$I$91,$C5,FALSE),"")</f>
        <v/>
      </c>
      <c r="EH5" s="160" t="e">
        <f>_xlfn.IFNA(VLOOKUP(EH$4,Classificatietabel!$B$6:$I$91,$C5,FALSE),"")</f>
        <v>#REF!</v>
      </c>
      <c r="EI5" s="160" t="e">
        <f>_xlfn.IFNA(VLOOKUP(EI$4,Classificatietabel!$B$6:$I$91,$C5,FALSE),"")</f>
        <v>#REF!</v>
      </c>
      <c r="EJ5" s="168" t="str">
        <f>_xlfn.IFNA(VLOOKUP(EJ$4,Classificatietabel!$B$6:$I$91,$C5,FALSE),"")</f>
        <v/>
      </c>
    </row>
    <row r="6" spans="2:145" s="53" customFormat="1" hidden="1">
      <c r="B6" s="173" t="s">
        <v>67</v>
      </c>
      <c r="C6" s="367">
        <v>8</v>
      </c>
      <c r="D6" s="367"/>
      <c r="E6" s="167"/>
      <c r="F6" s="65"/>
      <c r="G6" s="160" t="str">
        <f>_xlfn.IFNA(VLOOKUP(G$4,Classificatietabel!$B$6:$I$91,$C6,FALSE),"")</f>
        <v>neen</v>
      </c>
      <c r="H6" s="160" t="str">
        <f>_xlfn.IFNA(VLOOKUP(H$4,Classificatietabel!$B$6:$I$91,$C6,FALSE),"")</f>
        <v>neen</v>
      </c>
      <c r="I6" s="160" t="str">
        <f>_xlfn.IFNA(VLOOKUP(I$4,Classificatietabel!$B$6:$I$91,$C6,FALSE),"")</f>
        <v>neen</v>
      </c>
      <c r="J6" s="160" t="str">
        <f>_xlfn.IFNA(VLOOKUP(J$4,Classificatietabel!$B$6:$I$91,$C6,FALSE),"")</f>
        <v>neen</v>
      </c>
      <c r="K6" s="160" t="str">
        <f>_xlfn.IFNA(VLOOKUP(K$4,Classificatietabel!$B$6:$I$91,$C6,FALSE),"")</f>
        <v>neen</v>
      </c>
      <c r="L6" s="160" t="str">
        <f>_xlfn.IFNA(VLOOKUP(L$4,Classificatietabel!$B$6:$I$91,$C6,FALSE),"")</f>
        <v>neen</v>
      </c>
      <c r="M6" s="160" t="str">
        <f>_xlfn.IFNA(VLOOKUP(M$4,Classificatietabel!$B$6:$I$91,$C6,FALSE),"")</f>
        <v>neen</v>
      </c>
      <c r="N6" s="160" t="str">
        <f>_xlfn.IFNA(VLOOKUP(N$4,Classificatietabel!$B$6:$I$91,$C6,FALSE),"")</f>
        <v>neen</v>
      </c>
      <c r="O6" s="160" t="str">
        <f>_xlfn.IFNA(VLOOKUP(O$4,Classificatietabel!$B$6:$I$91,$C6,FALSE),"")</f>
        <v>neen</v>
      </c>
      <c r="P6" s="160" t="str">
        <f>_xlfn.IFNA(VLOOKUP(P$4,Classificatietabel!$B$6:$I$91,$C6,FALSE),"")</f>
        <v>neen</v>
      </c>
      <c r="Q6" s="160" t="str">
        <f>_xlfn.IFNA(VLOOKUP(Q$4,Classificatietabel!$B$6:$I$91,$C6,FALSE),"")</f>
        <v>neen</v>
      </c>
      <c r="R6" s="160" t="str">
        <f>_xlfn.IFNA(VLOOKUP(R$4,Classificatietabel!$B$6:$I$91,$C6,FALSE),"")</f>
        <v>neen</v>
      </c>
      <c r="S6" s="160" t="str">
        <f>_xlfn.IFNA(VLOOKUP(S$4,Classificatietabel!$B$6:$I$91,$C6,FALSE),"")</f>
        <v>neen</v>
      </c>
      <c r="T6" s="160" t="str">
        <f>_xlfn.IFNA(VLOOKUP(T$4,Classificatietabel!$B$6:$I$91,$C6,FALSE),"")</f>
        <v>neen</v>
      </c>
      <c r="U6" s="160" t="str">
        <f>_xlfn.IFNA(VLOOKUP(U$4,Classificatietabel!$B$6:$I$91,$C6,FALSE),"")</f>
        <v>neen</v>
      </c>
      <c r="V6" s="160" t="str">
        <f>_xlfn.IFNA(VLOOKUP(V$4,Classificatietabel!$B$6:$I$91,$C6,FALSE),"")</f>
        <v>neen</v>
      </c>
      <c r="W6" s="160" t="str">
        <f>_xlfn.IFNA(VLOOKUP(W$4,Classificatietabel!$B$6:$I$91,$C6,FALSE),"")</f>
        <v>neen</v>
      </c>
      <c r="X6" s="160" t="str">
        <f>_xlfn.IFNA(VLOOKUP(X$4,Classificatietabel!$B$6:$I$91,$C6,FALSE),"")</f>
        <v>neen</v>
      </c>
      <c r="Y6" s="160" t="str">
        <f>_xlfn.IFNA(VLOOKUP(Y$4,Classificatietabel!$B$6:$I$91,$C6,FALSE),"")</f>
        <v>neen</v>
      </c>
      <c r="Z6" s="160" t="str">
        <f>_xlfn.IFNA(VLOOKUP(Z$4,Classificatietabel!$B$6:$I$91,$C6,FALSE),"")</f>
        <v>neen</v>
      </c>
      <c r="AA6" s="160" t="str">
        <f>_xlfn.IFNA(VLOOKUP(AA$4,Classificatietabel!$B$6:$I$91,$C6,FALSE),"")</f>
        <v>neen</v>
      </c>
      <c r="AB6" s="160" t="str">
        <f>_xlfn.IFNA(VLOOKUP(AB$4,Classificatietabel!$B$6:$I$91,$C6,FALSE),"")</f>
        <v>neen</v>
      </c>
      <c r="AC6" s="160" t="str">
        <f>_xlfn.IFNA(VLOOKUP(AC$4,Classificatietabel!$B$6:$I$91,$C6,FALSE),"")</f>
        <v>neen</v>
      </c>
      <c r="AD6" s="160" t="str">
        <f>_xlfn.IFNA(VLOOKUP(AD$4,Classificatietabel!$B$6:$I$91,$C6,FALSE),"")</f>
        <v>neen</v>
      </c>
      <c r="AE6" s="160" t="str">
        <f>_xlfn.IFNA(VLOOKUP(AE$4,Classificatietabel!$B$6:$I$91,$C6,FALSE),"")</f>
        <v>neen</v>
      </c>
      <c r="AF6" s="160" t="str">
        <f>_xlfn.IFNA(VLOOKUP(AF$4,Classificatietabel!$B$6:$I$91,$C6,FALSE),"")</f>
        <v>neen</v>
      </c>
      <c r="AG6" s="160" t="str">
        <f>_xlfn.IFNA(VLOOKUP(AG$4,Classificatietabel!$B$6:$I$91,$C6,FALSE),"")</f>
        <v>neen</v>
      </c>
      <c r="AH6" s="160" t="str">
        <f>_xlfn.IFNA(VLOOKUP(AH$4,Classificatietabel!$B$6:$I$91,$C6,FALSE),"")</f>
        <v>neen</v>
      </c>
      <c r="AI6" s="160" t="str">
        <f>_xlfn.IFNA(VLOOKUP(AI$4,Classificatietabel!$B$6:$I$91,$C6,FALSE),"")</f>
        <v>neen</v>
      </c>
      <c r="AJ6" s="160" t="str">
        <f>_xlfn.IFNA(VLOOKUP(AJ$4,Classificatietabel!$B$6:$I$91,$C6,FALSE),"")</f>
        <v>neen</v>
      </c>
      <c r="AK6" s="160" t="str">
        <f>_xlfn.IFNA(VLOOKUP(AK$4,Classificatietabel!$B$6:$I$91,$C6,FALSE),"")</f>
        <v>ja</v>
      </c>
      <c r="AL6" s="160" t="str">
        <f>_xlfn.IFNA(VLOOKUP(AL$4,Classificatietabel!$B$6:$I$91,$C6,FALSE),"")</f>
        <v>neen</v>
      </c>
      <c r="AM6" s="160" t="str">
        <f>_xlfn.IFNA(VLOOKUP(AM$4,Classificatietabel!$B$6:$I$91,$C6,FALSE),"")</f>
        <v>neen</v>
      </c>
      <c r="AN6" s="65"/>
      <c r="AO6" s="160" t="str">
        <f>_xlfn.IFNA(VLOOKUP(AO$4,Classificatietabel!$B$6:$I$91,$C6,FALSE),"")</f>
        <v>ja</v>
      </c>
      <c r="AP6" s="160" t="str">
        <f>_xlfn.IFNA(VLOOKUP(AP$4,Classificatietabel!$B$6:$I$91,$C6,FALSE),"")</f>
        <v>ja</v>
      </c>
      <c r="AQ6" s="160" t="str">
        <f>_xlfn.IFNA(VLOOKUP(AQ$4,Classificatietabel!$B$6:$I$91,$C6,FALSE),"")</f>
        <v>ja</v>
      </c>
      <c r="AR6" s="160" t="str">
        <f>_xlfn.IFNA(VLOOKUP(AR$4,Classificatietabel!$B$6:$I$91,$C6,FALSE),"")</f>
        <v>ja</v>
      </c>
      <c r="AS6" s="160" t="str">
        <f>_xlfn.IFNA(VLOOKUP(AS$4,Classificatietabel!$B$6:$I$91,$C6,FALSE),"")</f>
        <v>ja</v>
      </c>
      <c r="AT6" s="160" t="str">
        <f>_xlfn.IFNA(VLOOKUP(AT$4,Classificatietabel!$B$6:$I$91,$C6,FALSE),"")</f>
        <v>ja</v>
      </c>
      <c r="AU6" s="160" t="str">
        <f>_xlfn.IFNA(VLOOKUP(AU$4,Classificatietabel!$B$6:$I$91,$C6,FALSE),"")</f>
        <v>neen</v>
      </c>
      <c r="AV6" s="160" t="str">
        <f>_xlfn.IFNA(VLOOKUP(AV$4,Classificatietabel!$B$6:$I$91,$C6,FALSE),"")</f>
        <v>ja</v>
      </c>
      <c r="AW6" s="160" t="str">
        <f>_xlfn.IFNA(VLOOKUP(AW$4,Classificatietabel!$B$6:$I$91,$C6,FALSE),"")</f>
        <v>neen</v>
      </c>
      <c r="AX6" s="160" t="str">
        <f>_xlfn.IFNA(VLOOKUP(AX$4,Classificatietabel!$B$6:$I$91,$C6,FALSE),"")</f>
        <v>neen</v>
      </c>
      <c r="AY6" s="65"/>
      <c r="AZ6" s="160" t="str">
        <f>_xlfn.IFNA(VLOOKUP(AZ$4,Classificatietabel!$B$6:$I$91,$C6,FALSE),"")</f>
        <v>neen</v>
      </c>
      <c r="BA6" s="160" t="str">
        <f>_xlfn.IFNA(VLOOKUP(BA$4,Classificatietabel!$B$6:$I$91,$C6,FALSE),"")</f>
        <v>neen</v>
      </c>
      <c r="BB6" s="160" t="str">
        <f>_xlfn.IFNA(VLOOKUP(BB$4,Classificatietabel!$B$6:$I$91,$C6,FALSE),"")</f>
        <v>neen</v>
      </c>
      <c r="BC6" s="160" t="str">
        <f>_xlfn.IFNA(VLOOKUP(BC$4,Classificatietabel!$B$6:$I$91,$C6,FALSE),"")</f>
        <v>neen</v>
      </c>
      <c r="BD6" s="160" t="str">
        <f>_xlfn.IFNA(VLOOKUP(BD$4,Classificatietabel!$B$6:$I$91,$C6,FALSE),"")</f>
        <v>neen</v>
      </c>
      <c r="BE6" s="160" t="str">
        <f>_xlfn.IFNA(VLOOKUP(BE$4,Classificatietabel!$B$6:$I$91,$C6,FALSE),"")</f>
        <v>neen</v>
      </c>
      <c r="BF6" s="160" t="str">
        <f>_xlfn.IFNA(VLOOKUP(BF$4,Classificatietabel!$B$6:$I$91,$C6,FALSE),"")</f>
        <v>neen</v>
      </c>
      <c r="BG6" s="160" t="str">
        <f>_xlfn.IFNA(VLOOKUP(BG$4,Classificatietabel!$B$6:$I$91,$C6,FALSE),"")</f>
        <v>neen</v>
      </c>
      <c r="BH6" s="160" t="str">
        <f>_xlfn.IFNA(VLOOKUP(BH$4,Classificatietabel!$B$6:$I$91,$C6,FALSE),"")</f>
        <v>neen</v>
      </c>
      <c r="BI6" s="65"/>
      <c r="BJ6" s="160" t="str">
        <f>_xlfn.IFNA(VLOOKUP(BJ$4,Classificatietabel!$B$6:$I$91,$C6,FALSE),"")</f>
        <v/>
      </c>
      <c r="BK6" s="160" t="str">
        <f>_xlfn.IFNA(VLOOKUP(BK$4,Classificatietabel!$B$6:$I$91,$C6,FALSE),"")</f>
        <v/>
      </c>
      <c r="BL6" s="160" t="str">
        <f>_xlfn.IFNA(VLOOKUP(BL$4,Classificatietabel!$B$6:$I$91,$C6,FALSE),"")</f>
        <v/>
      </c>
      <c r="BM6" s="160" t="str">
        <f>_xlfn.IFNA(VLOOKUP(BM$4,Classificatietabel!$B$6:$I$91,$C6,FALSE),"")</f>
        <v/>
      </c>
      <c r="BN6" s="160" t="str">
        <f>_xlfn.IFNA(VLOOKUP(BN$4,Classificatietabel!$B$6:$I$91,$C6,FALSE),"")</f>
        <v/>
      </c>
      <c r="BO6" s="160" t="str">
        <f>_xlfn.IFNA(VLOOKUP(BO$4,Classificatietabel!$B$6:$I$91,$C6,FALSE),"")</f>
        <v/>
      </c>
      <c r="BP6" s="160" t="str">
        <f>_xlfn.IFNA(VLOOKUP(BP$4,Classificatietabel!$B$6:$I$91,$C6,FALSE),"")</f>
        <v/>
      </c>
      <c r="BQ6" s="160" t="str">
        <f>_xlfn.IFNA(VLOOKUP(BQ$4,Classificatietabel!$B$6:$I$91,$C6,FALSE),"")</f>
        <v/>
      </c>
      <c r="BR6" s="160" t="e">
        <f>_xlfn.IFNA(VLOOKUP(BR$4,Classificatietabel!$B$6:$I$91,$C6,FALSE),"")</f>
        <v>#REF!</v>
      </c>
      <c r="BS6" s="160" t="e">
        <f>_xlfn.IFNA(VLOOKUP(BS$4,Classificatietabel!$B$6:$I$91,$C6,FALSE),"")</f>
        <v>#REF!</v>
      </c>
      <c r="BT6" s="65"/>
      <c r="BU6" s="160" t="str">
        <f>_xlfn.IFNA(VLOOKUP(BU$4,Classificatietabel!$B$6:$I$91,$C6,FALSE),"")</f>
        <v>neen</v>
      </c>
      <c r="BV6" s="160" t="str">
        <f>_xlfn.IFNA(VLOOKUP(BV$4,Classificatietabel!$B$6:$I$91,$C6,FALSE),"")</f>
        <v>neen</v>
      </c>
      <c r="BW6" s="160" t="str">
        <f>_xlfn.IFNA(VLOOKUP(BW$4,Classificatietabel!$B$6:$I$91,$C6,FALSE),"")</f>
        <v>neen</v>
      </c>
      <c r="BX6" s="160" t="str">
        <f>_xlfn.IFNA(VLOOKUP(BX$4,Classificatietabel!$B$6:$I$91,$C6,FALSE),"")</f>
        <v>neen</v>
      </c>
      <c r="BY6" s="65"/>
      <c r="BZ6" s="160" t="str">
        <f>_xlfn.IFNA(VLOOKUP(BZ$4,Classificatietabel!$B$6:$I$91,$C6,FALSE),"")</f>
        <v/>
      </c>
      <c r="CA6" s="160" t="str">
        <f>_xlfn.IFNA(VLOOKUP(CA$4,Classificatietabel!$B$6:$I$91,$C6,FALSE),"")</f>
        <v/>
      </c>
      <c r="CB6" s="160" t="str">
        <f>_xlfn.IFNA(VLOOKUP(CB$4,Classificatietabel!$B$6:$I$91,$C6,FALSE),"")</f>
        <v/>
      </c>
      <c r="CC6" s="160" t="str">
        <f>_xlfn.IFNA(VLOOKUP(CC$4,Classificatietabel!$B$6:$I$91,$C6,FALSE),"")</f>
        <v/>
      </c>
      <c r="CD6" s="160" t="str">
        <f>_xlfn.IFNA(VLOOKUP(CD$4,Classificatietabel!$B$6:$I$91,$C6,FALSE),"")</f>
        <v/>
      </c>
      <c r="CE6" s="160" t="str">
        <f>_xlfn.IFNA(VLOOKUP(CE$4,Classificatietabel!$B$6:$I$91,$C6,FALSE),"")</f>
        <v/>
      </c>
      <c r="CF6" s="160" t="str">
        <f>_xlfn.IFNA(VLOOKUP(CF$4,Classificatietabel!$B$6:$I$91,$C6,FALSE),"")</f>
        <v/>
      </c>
      <c r="CG6" s="160" t="e">
        <f>_xlfn.IFNA(VLOOKUP(CG$4,Classificatietabel!$B$6:$I$91,$C6,FALSE),"")</f>
        <v>#REF!</v>
      </c>
      <c r="CH6" s="160" t="e">
        <f>_xlfn.IFNA(VLOOKUP(CH$4,Classificatietabel!$B$6:$I$91,$C6,FALSE),"")</f>
        <v>#REF!</v>
      </c>
      <c r="CI6" s="65"/>
      <c r="CJ6" s="160" t="str">
        <f>_xlfn.IFNA(VLOOKUP(CJ$4,Classificatietabel!$B$6:$I$91,$C6,FALSE),"")</f>
        <v>neen</v>
      </c>
      <c r="CK6" s="160" t="str">
        <f>_xlfn.IFNA(VLOOKUP(CK$4,Classificatietabel!$B$6:$I$91,$C6,FALSE),"")</f>
        <v>neen</v>
      </c>
      <c r="CL6" s="160" t="str">
        <f>_xlfn.IFNA(VLOOKUP(CL$4,Classificatietabel!$B$6:$I$91,$C6,FALSE),"")</f>
        <v>neen</v>
      </c>
      <c r="CM6" s="160" t="str">
        <f>_xlfn.IFNA(VLOOKUP(CM$4,Classificatietabel!$B$6:$I$91,$C6,FALSE),"")</f>
        <v>neen</v>
      </c>
      <c r="CN6" s="160" t="str">
        <f>_xlfn.IFNA(VLOOKUP(CN$4,Classificatietabel!$B$6:$I$91,$C6,FALSE),"")</f>
        <v>neen</v>
      </c>
      <c r="CO6" s="160" t="str">
        <f>_xlfn.IFNA(VLOOKUP(CO$4,Classificatietabel!$B$6:$I$91,$C6,FALSE),"")</f>
        <v>neen</v>
      </c>
      <c r="CP6" s="160" t="str">
        <f>_xlfn.IFNA(VLOOKUP(CP$4,Classificatietabel!$B$6:$I$91,$C6,FALSE),"")</f>
        <v>neen</v>
      </c>
      <c r="CQ6" s="160" t="str">
        <f>_xlfn.IFNA(VLOOKUP(CQ$4,Classificatietabel!$B$6:$I$91,$C6,FALSE),"")</f>
        <v>neen</v>
      </c>
      <c r="CR6" s="160" t="str">
        <f>_xlfn.IFNA(VLOOKUP(CR$4,Classificatietabel!$B$6:$I$91,$C6,FALSE),"")</f>
        <v>ja</v>
      </c>
      <c r="CS6" s="160" t="str">
        <f>_xlfn.IFNA(VLOOKUP(CS$4,Classificatietabel!$B$6:$I$91,$C6,FALSE),"")</f>
        <v>neen</v>
      </c>
      <c r="CT6" s="160" t="str">
        <f>_xlfn.IFNA(VLOOKUP(CT$4,Classificatietabel!$B$6:$I$91,$C6,FALSE),"")</f>
        <v>neen</v>
      </c>
      <c r="CU6" s="160" t="str">
        <f>_xlfn.IFNA(VLOOKUP(CU$4,Classificatietabel!$B$6:$I$91,$C6,FALSE),"")</f>
        <v>neen</v>
      </c>
      <c r="CV6" s="160" t="str">
        <f>_xlfn.IFNA(VLOOKUP(CV$4,Classificatietabel!$B$6:$I$91,$C6,FALSE),"")</f>
        <v>neen</v>
      </c>
      <c r="CW6" s="160" t="str">
        <f>_xlfn.IFNA(VLOOKUP(CW$4,Classificatietabel!$B$6:$I$91,$C6,FALSE),"")</f>
        <v>neen</v>
      </c>
      <c r="CX6" s="160" t="str">
        <f>_xlfn.IFNA(VLOOKUP(CX$4,Classificatietabel!$B$6:$I$91,$C6,FALSE),"")</f>
        <v>neen</v>
      </c>
      <c r="CY6" s="160" t="str">
        <f>_xlfn.IFNA(VLOOKUP(CY$4,Classificatietabel!$B$6:$I$91,$C6,FALSE),"")</f>
        <v>neen</v>
      </c>
      <c r="CZ6" s="160" t="str">
        <f>_xlfn.IFNA(VLOOKUP(CZ$4,Classificatietabel!$B$6:$I$91,$C6,FALSE),"")</f>
        <v>neen</v>
      </c>
      <c r="DA6" s="160" t="str">
        <f>_xlfn.IFNA(VLOOKUP(DA$4,Classificatietabel!$B$6:$I$91,$C6,FALSE),"")</f>
        <v>neen</v>
      </c>
      <c r="DB6" s="160" t="str">
        <f>_xlfn.IFNA(VLOOKUP(DB$4,Classificatietabel!$B$6:$I$91,$C6,FALSE),"")</f>
        <v>neen</v>
      </c>
      <c r="DC6" s="160" t="str">
        <f>_xlfn.IFNA(VLOOKUP(DC$4,Classificatietabel!$B$6:$I$91,$C6,FALSE),"")</f>
        <v>neen</v>
      </c>
      <c r="DD6" s="65"/>
      <c r="DE6" s="160" t="str">
        <f>_xlfn.IFNA(VLOOKUP(DE$4,Classificatietabel!$B$6:$I$91,$C6,FALSE),"")</f>
        <v/>
      </c>
      <c r="DF6" s="160" t="str">
        <f>_xlfn.IFNA(VLOOKUP(DF$4,Classificatietabel!$B$6:$I$91,$C6,FALSE),"")</f>
        <v/>
      </c>
      <c r="DG6" s="160" t="str">
        <f>_xlfn.IFNA(VLOOKUP(DG$4,Classificatietabel!$B$6:$I$91,$C6,FALSE),"")</f>
        <v/>
      </c>
      <c r="DH6" s="160" t="str">
        <f>_xlfn.IFNA(VLOOKUP(DH$4,Classificatietabel!$B$6:$I$91,$C6,FALSE),"")</f>
        <v/>
      </c>
      <c r="DI6" s="160" t="str">
        <f>_xlfn.IFNA(VLOOKUP(DI$4,Classificatietabel!$B$6:$I$91,$C6,FALSE),"")</f>
        <v/>
      </c>
      <c r="DJ6" s="160" t="str">
        <f>_xlfn.IFNA(VLOOKUP(DJ$4,Classificatietabel!$B$6:$I$91,$C6,FALSE),"")</f>
        <v/>
      </c>
      <c r="DK6" s="160" t="e">
        <f>_xlfn.IFNA(VLOOKUP(DK$4,Classificatietabel!$B$6:$I$91,$C6,FALSE),"")</f>
        <v>#REF!</v>
      </c>
      <c r="DL6" s="160" t="e">
        <f>_xlfn.IFNA(VLOOKUP(DL$4,Classificatietabel!$B$6:$I$91,$C6,FALSE),"")</f>
        <v>#REF!</v>
      </c>
      <c r="DM6" s="65"/>
      <c r="DN6" s="160" t="str">
        <f>_xlfn.IFNA(VLOOKUP(DN$4,Classificatietabel!$B$6:$I$91,$C6,FALSE),"")</f>
        <v/>
      </c>
      <c r="DO6" s="160" t="str">
        <f>_xlfn.IFNA(VLOOKUP(DO$4,Classificatietabel!$B$6:$I$91,$C6,FALSE),"")</f>
        <v/>
      </c>
      <c r="DP6" s="160" t="str">
        <f>_xlfn.IFNA(VLOOKUP(DP$4,Classificatietabel!$B$6:$I$91,$C6,FALSE),"")</f>
        <v/>
      </c>
      <c r="DQ6" s="160" t="str">
        <f>_xlfn.IFNA(VLOOKUP(DQ$4,Classificatietabel!$B$6:$I$91,$C6,FALSE),"")</f>
        <v/>
      </c>
      <c r="DR6" s="160" t="str">
        <f>_xlfn.IFNA(VLOOKUP(DR$4,Classificatietabel!$B$6:$I$91,$C6,FALSE),"")</f>
        <v/>
      </c>
      <c r="DS6" s="160" t="str">
        <f>_xlfn.IFNA(VLOOKUP(DS$4,Classificatietabel!$B$6:$I$91,$C6,FALSE),"")</f>
        <v/>
      </c>
      <c r="DT6" s="160" t="str">
        <f>_xlfn.IFNA(VLOOKUP(DT$4,Classificatietabel!$B$6:$I$91,$C6,FALSE),"")</f>
        <v/>
      </c>
      <c r="DU6" s="160" t="str">
        <f>_xlfn.IFNA(VLOOKUP(DU$4,Classificatietabel!$B$6:$I$91,$C6,FALSE),"")</f>
        <v/>
      </c>
      <c r="DV6" s="160" t="str">
        <f>_xlfn.IFNA(VLOOKUP(DV$4,Classificatietabel!$B$6:$I$91,$C6,FALSE),"")</f>
        <v/>
      </c>
      <c r="DW6" s="160" t="e">
        <f>_xlfn.IFNA(VLOOKUP(DW$4,Classificatietabel!$B$6:$I$91,$C6,FALSE),"")</f>
        <v>#REF!</v>
      </c>
      <c r="DX6" s="160" t="e">
        <f>_xlfn.IFNA(VLOOKUP(DX$4,Classificatietabel!$B$6:$I$91,$C6,FALSE),"")</f>
        <v>#REF!</v>
      </c>
      <c r="DY6" s="65"/>
      <c r="DZ6" s="160" t="str">
        <f>_xlfn.IFNA(VLOOKUP(DZ$4,Classificatietabel!$B$6:$I$91,$C6,FALSE),"")</f>
        <v/>
      </c>
      <c r="EA6" s="160" t="str">
        <f>_xlfn.IFNA(VLOOKUP(EA$4,Classificatietabel!$B$6:$I$91,$C6,FALSE),"")</f>
        <v/>
      </c>
      <c r="EB6" s="160" t="e">
        <f>_xlfn.IFNA(VLOOKUP(EB$4,Classificatietabel!$B$6:$I$91,$C6,FALSE),"")</f>
        <v>#REF!</v>
      </c>
      <c r="EC6" s="160" t="e">
        <f>_xlfn.IFNA(VLOOKUP(EC$4,Classificatietabel!$B$6:$I$91,$C6,FALSE),"")</f>
        <v>#REF!</v>
      </c>
      <c r="ED6" s="65"/>
      <c r="EE6" s="160" t="str">
        <f>_xlfn.IFNA(VLOOKUP(EE$4,Classificatietabel!$B$6:$I$91,$C6,FALSE),"")</f>
        <v/>
      </c>
      <c r="EF6" s="160" t="str">
        <f>_xlfn.IFNA(VLOOKUP(EF$4,Classificatietabel!$B$6:$I$91,$C6,FALSE),"")</f>
        <v/>
      </c>
      <c r="EG6" s="160" t="str">
        <f>_xlfn.IFNA(VLOOKUP(EG$4,Classificatietabel!$B$6:$I$91,$C6,FALSE),"")</f>
        <v/>
      </c>
      <c r="EH6" s="160" t="e">
        <f>_xlfn.IFNA(VLOOKUP(EH$4,Classificatietabel!$B$6:$I$91,$C6,FALSE),"")</f>
        <v>#REF!</v>
      </c>
      <c r="EI6" s="160" t="e">
        <f>_xlfn.IFNA(VLOOKUP(EI$4,Classificatietabel!$B$6:$I$91,$C6,FALSE),"")</f>
        <v>#REF!</v>
      </c>
      <c r="EJ6" s="168" t="str">
        <f>_xlfn.IFNA(VLOOKUP(EJ$4,Classificatietabel!$B$6:$I$91,$C6,FALSE),"")</f>
        <v/>
      </c>
    </row>
    <row r="7" spans="2:145" hidden="1">
      <c r="B7" s="173" t="s">
        <v>255</v>
      </c>
      <c r="C7" s="367">
        <v>4</v>
      </c>
      <c r="D7" s="367">
        <v>7</v>
      </c>
      <c r="E7" s="53" t="s">
        <v>466</v>
      </c>
      <c r="F7" s="29">
        <f>IFERROR(_xlfn.IFNA(IF(VLOOKUP(F4,Classificatietabel!$B$6:$I$91,3,FALSE)="Ja",1,"verbergen")*IF(F$5="laag",IF($D$3,0,1),1),""),"verbergen")</f>
        <v>1</v>
      </c>
      <c r="G7" s="29">
        <f>IFERROR(_xlfn.IFNA(IF(VLOOKUP(G4,Classificatietabel!$B$6:$I$91,3,FALSE)="Ja",1,"verbergen")*IF(G$5="laag",IF($D$3,"verbergen",1),1),""),"verbergen")</f>
        <v>1</v>
      </c>
      <c r="H7" s="29">
        <f>IFERROR(_xlfn.IFNA(IF(VLOOKUP(H4,Classificatietabel!$B$6:$I$91,3,FALSE)="Ja",1,"verbergen")*IF(H$5="laag",IF($D$3,"verbergen",1),1),""),"verbergen")</f>
        <v>1</v>
      </c>
      <c r="I7" s="29">
        <f>IFERROR(_xlfn.IFNA(IF(VLOOKUP(I4,Classificatietabel!$B$6:$I$91,3,FALSE)="Ja",1,"verbergen")*IF(I$5="laag",IF($D$3,"verbergen",1),1),""),"verbergen")</f>
        <v>1</v>
      </c>
      <c r="J7" s="29">
        <f>IFERROR(_xlfn.IFNA(IF(VLOOKUP(J4,Classificatietabel!$B$6:$I$91,3,FALSE)="Ja",1,"verbergen")*IF(J$5="laag",IF($D$3,"verbergen",1),1),""),"verbergen")</f>
        <v>1</v>
      </c>
      <c r="K7" s="29">
        <f>IFERROR(_xlfn.IFNA(IF(VLOOKUP(K4,Classificatietabel!$B$6:$I$91,3,FALSE)="Ja",1,"verbergen")*IF(K$5="laag",IF($D$3,"verbergen",1),1),""),"verbergen")</f>
        <v>1</v>
      </c>
      <c r="L7" s="29">
        <f>IFERROR(_xlfn.IFNA(IF(VLOOKUP(L4,Classificatietabel!$B$6:$I$91,3,FALSE)="Ja",1,"verbergen")*IF(L$5="laag",IF($D$3,"verbergen",1),1),""),"verbergen")</f>
        <v>1</v>
      </c>
      <c r="M7" s="29">
        <f>IFERROR(_xlfn.IFNA(IF(VLOOKUP(M4,Classificatietabel!$B$6:$I$91,3,FALSE)="Ja",1,"verbergen")*IF(M$5="laag",IF($D$3,"verbergen",1),1),""),"verbergen")</f>
        <v>1</v>
      </c>
      <c r="N7" s="29">
        <f>IFERROR(_xlfn.IFNA(IF(VLOOKUP(N4,Classificatietabel!$B$6:$I$91,3,FALSE)="Ja",1,"verbergen")*IF(N$5="laag",IF($D$3,"verbergen",1),1),""),"verbergen")</f>
        <v>1</v>
      </c>
      <c r="O7" s="29">
        <f>IFERROR(_xlfn.IFNA(IF(VLOOKUP(O4,Classificatietabel!$B$6:$I$91,3,FALSE)="Ja",1,"verbergen")*IF(O$5="laag",IF($D$3,"verbergen",1),1),""),"verbergen")</f>
        <v>1</v>
      </c>
      <c r="P7" s="29">
        <f>IFERROR(_xlfn.IFNA(IF(VLOOKUP(P4,Classificatietabel!$B$6:$I$91,3,FALSE)="Ja",1,"verbergen")*IF(P$5="laag",IF($D$3,"verbergen",1),1),""),"verbergen")</f>
        <v>1</v>
      </c>
      <c r="Q7" s="29">
        <f>IFERROR(_xlfn.IFNA(IF(VLOOKUP(Q4,Classificatietabel!$B$6:$I$91,3,FALSE)="Ja",1,"verbergen")*IF(Q$5="laag",IF($D$3,"verbergen",1),1),""),"verbergen")</f>
        <v>1</v>
      </c>
      <c r="R7" s="29">
        <f>IFERROR(_xlfn.IFNA(IF(VLOOKUP(R4,Classificatietabel!$B$6:$I$91,3,FALSE)="Ja",1,"verbergen")*IF(R$5="laag",IF($D$3,"verbergen",1),1),""),"verbergen")</f>
        <v>1</v>
      </c>
      <c r="S7" s="29">
        <f>IFERROR(_xlfn.IFNA(IF(VLOOKUP(S4,Classificatietabel!$B$6:$I$91,3,FALSE)="Ja",1,"verbergen")*IF(S$5="laag",IF($D$3,"verbergen",1),1),""),"verbergen")</f>
        <v>1</v>
      </c>
      <c r="T7" s="29">
        <f>IFERROR(_xlfn.IFNA(IF(VLOOKUP(T4,Classificatietabel!$B$6:$I$91,3,FALSE)="Ja",1,"verbergen")*IF(T$5="laag",IF($D$3,"verbergen",1),1),""),"verbergen")</f>
        <v>1</v>
      </c>
      <c r="U7" s="29">
        <f>IFERROR(_xlfn.IFNA(IF(VLOOKUP(U4,Classificatietabel!$B$6:$I$91,3,FALSE)="Ja",1,"verbergen")*IF(U$5="laag",IF($D$3,"verbergen",1),1),""),"verbergen")</f>
        <v>1</v>
      </c>
      <c r="V7" s="29">
        <f>IFERROR(_xlfn.IFNA(IF(VLOOKUP(V4,Classificatietabel!$B$6:$I$91,3,FALSE)="Ja",1,"verbergen")*IF(V$5="laag",IF($D$3,"verbergen",1),1),""),"verbergen")</f>
        <v>1</v>
      </c>
      <c r="W7" s="29">
        <f>IFERROR(_xlfn.IFNA(IF(VLOOKUP(W4,Classificatietabel!$B$6:$I$91,3,FALSE)="Ja",1,"verbergen")*IF(W$5="laag",IF($D$3,"verbergen",1),1),""),"verbergen")</f>
        <v>1</v>
      </c>
      <c r="X7" s="29">
        <f>IFERROR(_xlfn.IFNA(IF(VLOOKUP(X4,Classificatietabel!$B$6:$I$91,3,FALSE)="Ja",1,"verbergen")*IF(X$5="laag",IF($D$3,"verbergen",1),1),""),"verbergen")</f>
        <v>1</v>
      </c>
      <c r="Y7" s="29">
        <f>IFERROR(_xlfn.IFNA(IF(VLOOKUP(Y4,Classificatietabel!$B$6:$I$91,3,FALSE)="Ja",1,"verbergen")*IF(Y$5="laag",IF($D$3,"verbergen",1),1),""),"verbergen")</f>
        <v>1</v>
      </c>
      <c r="Z7" s="29">
        <f>IFERROR(_xlfn.IFNA(IF(VLOOKUP(Z4,Classificatietabel!$B$6:$I$91,3,FALSE)="Ja",1,"verbergen")*IF(Z$5="laag",IF($D$3,"verbergen",1),1),""),"verbergen")</f>
        <v>1</v>
      </c>
      <c r="AA7" s="29">
        <f>IFERROR(_xlfn.IFNA(IF(VLOOKUP(AA4,Classificatietabel!$B$6:$I$91,3,FALSE)="Ja",1,"verbergen")*IF(AA$5="laag",IF($D$3,"verbergen",1),1),""),"verbergen")</f>
        <v>1</v>
      </c>
      <c r="AB7" s="29">
        <f>IFERROR(_xlfn.IFNA(IF(VLOOKUP(AB4,Classificatietabel!$B$6:$I$91,3,FALSE)="Ja",1,"verbergen")*IF(AB$5="laag",IF($D$3,"verbergen",1),1),""),"verbergen")</f>
        <v>1</v>
      </c>
      <c r="AC7" s="29">
        <f>IFERROR(_xlfn.IFNA(IF(VLOOKUP(AC4,Classificatietabel!$B$6:$I$91,3,FALSE)="Ja",1,"verbergen")*IF(AC$5="laag",IF($D$3,"verbergen",1),1),""),"verbergen")</f>
        <v>1</v>
      </c>
      <c r="AD7" s="29">
        <f>IFERROR(_xlfn.IFNA(IF(VLOOKUP(AD4,Classificatietabel!$B$6:$I$91,3,FALSE)="Ja",1,"verbergen")*IF(AD$5="laag",IF($D$3,"verbergen",1),1),""),"verbergen")</f>
        <v>1</v>
      </c>
      <c r="AE7" s="29">
        <f>IFERROR(_xlfn.IFNA(IF(VLOOKUP(AE4,Classificatietabel!$B$6:$I$91,3,FALSE)="Ja",1,"verbergen")*IF(AE$5="laag",IF($D$3,"verbergen",1),1),""),"verbergen")</f>
        <v>1</v>
      </c>
      <c r="AF7" s="29">
        <f>IFERROR(_xlfn.IFNA(IF(VLOOKUP(AF4,Classificatietabel!$B$6:$I$91,3,FALSE)="Ja",1,"verbergen")*IF(AF$5="laag",IF($D$3,"verbergen",1),1),""),"verbergen")</f>
        <v>1</v>
      </c>
      <c r="AG7" s="29">
        <f>IFERROR(_xlfn.IFNA(IF(VLOOKUP(AG4,Classificatietabel!$B$6:$I$91,3,FALSE)="Ja",1,"verbergen")*IF(AG$5="laag",IF($D$3,"verbergen",1),1),""),"verbergen")</f>
        <v>1</v>
      </c>
      <c r="AH7" s="29">
        <f>IFERROR(_xlfn.IFNA(IF(VLOOKUP(AH4,Classificatietabel!$B$6:$I$91,3,FALSE)="Ja",1,"verbergen")*IF(AH$5="laag",IF($D$3,"verbergen",1),1),""),"verbergen")</f>
        <v>1</v>
      </c>
      <c r="AI7" s="29">
        <f>IFERROR(_xlfn.IFNA(IF(VLOOKUP(AI4,Classificatietabel!$B$6:$I$91,3,FALSE)="Ja",1,"verbergen")*IF(AI$5="laag",IF($D$3,"verbergen",1),1),""),"verbergen")</f>
        <v>1</v>
      </c>
      <c r="AJ7" s="29">
        <f>IFERROR(_xlfn.IFNA(IF(VLOOKUP(AJ4,Classificatietabel!$B$6:$I$91,3,FALSE)="Ja",1,"verbergen")*IF(AJ$5="laag",IF($D$3,"verbergen",1),1),""),"verbergen")</f>
        <v>1</v>
      </c>
      <c r="AK7" s="29">
        <f>IFERROR(_xlfn.IFNA(IF(VLOOKUP(AK4,Classificatietabel!$B$6:$I$91,3,FALSE)="Ja",1,"verbergen")*IF(AK$5="laag",IF($D$3,"verbergen",1),1),""),"verbergen")</f>
        <v>1</v>
      </c>
      <c r="AL7" s="29">
        <f>IFERROR(_xlfn.IFNA(IF(VLOOKUP(AL4,Classificatietabel!$B$6:$I$91,3,FALSE)="Ja",1,"verbergen")*IF(AL$5="laag",IF($D$3,"verbergen",1),1),""),"verbergen")</f>
        <v>1</v>
      </c>
      <c r="AM7" s="29">
        <f>IFERROR(_xlfn.IFNA(IF(VLOOKUP(AM4,Classificatietabel!$B$6:$I$91,3,FALSE)="Ja",1,"verbergen")*IF(AM$5="laag",IF($D$3,"verbergen",1),1),""),"verbergen")</f>
        <v>1</v>
      </c>
      <c r="AN7" s="29">
        <f>IFERROR(_xlfn.IFNA(IF(VLOOKUP(AN4,Classificatietabel!$B$6:$I$91,3,FALSE)="Ja",1,"verbergen")*IF(AN$5="laag",IF($D$3,"verbergen",1),1),""),"verbergen")</f>
        <v>1</v>
      </c>
      <c r="AO7" s="29">
        <f>IFERROR(_xlfn.IFNA(IF(VLOOKUP(AO4,Classificatietabel!$B$6:$I$91,3,FALSE)="Ja",1,"verbergen")*IF(AO$5="laag",IF($D$3,"verbergen",1),1),""),"verbergen")</f>
        <v>1</v>
      </c>
      <c r="AP7" s="29">
        <f>IFERROR(_xlfn.IFNA(IF(VLOOKUP(AP4,Classificatietabel!$B$6:$I$91,3,FALSE)="Ja",1,"verbergen")*IF(AP$5="laag",IF($D$3,"verbergen",1),1),""),"verbergen")</f>
        <v>1</v>
      </c>
      <c r="AQ7" s="29">
        <f>IFERROR(_xlfn.IFNA(IF(VLOOKUP(AQ4,Classificatietabel!$B$6:$I$91,3,FALSE)="Ja",1,"verbergen")*IF(AQ$5="laag",IF($D$3,"verbergen",1),1),""),"verbergen")</f>
        <v>1</v>
      </c>
      <c r="AR7" s="29">
        <f>IFERROR(_xlfn.IFNA(IF(VLOOKUP(AR4,Classificatietabel!$B$6:$I$91,3,FALSE)="Ja",1,"verbergen")*IF(AR$5="laag",IF($D$3,"verbergen",1),1),""),"verbergen")</f>
        <v>1</v>
      </c>
      <c r="AS7" s="29">
        <f>IFERROR(_xlfn.IFNA(IF(VLOOKUP(AS4,Classificatietabel!$B$6:$I$91,3,FALSE)="Ja",1,"verbergen")*IF(AS$5="laag",IF($D$3,"verbergen",1),1),""),"verbergen")</f>
        <v>1</v>
      </c>
      <c r="AT7" s="29">
        <f>IFERROR(_xlfn.IFNA(IF(VLOOKUP(AT4,Classificatietabel!$B$6:$I$91,3,FALSE)="Ja",1,"verbergen")*IF(AT$5="laag",IF($D$3,"verbergen",1),1),""),"verbergen")</f>
        <v>1</v>
      </c>
      <c r="AU7" s="29">
        <f>IFERROR(_xlfn.IFNA(IF(VLOOKUP(AU4,Classificatietabel!$B$6:$I$91,3,FALSE)="Ja",1,"verbergen")*IF(AU$5="laag",IF($D$3,"verbergen",1),1),""),"verbergen")</f>
        <v>1</v>
      </c>
      <c r="AV7" s="29">
        <f>IFERROR(_xlfn.IFNA(IF(VLOOKUP(AV4,Classificatietabel!$B$6:$I$91,3,FALSE)="Ja",1,"verbergen")*IF(AV$5="laag",IF($D$3,"verbergen",1),1),""),"verbergen")</f>
        <v>1</v>
      </c>
      <c r="AW7" s="29">
        <f>IFERROR(_xlfn.IFNA(IF(VLOOKUP(AW4,Classificatietabel!$B$6:$I$91,3,FALSE)="Ja",1,"verbergen")*IF(AW$5="laag",IF($D$3,"verbergen",1),1),""),"verbergen")</f>
        <v>1</v>
      </c>
      <c r="AX7" s="29">
        <f>IFERROR(_xlfn.IFNA(IF(VLOOKUP(AX4,Classificatietabel!$B$6:$I$91,3,FALSE)="Ja",1,"verbergen")*IF(AX$5="laag",IF($D$3,"verbergen",1),1),""),"verbergen")</f>
        <v>1</v>
      </c>
      <c r="AY7" s="29">
        <f>IFERROR(_xlfn.IFNA(IF(VLOOKUP(AY4,Classificatietabel!$B$6:$I$91,3,FALSE)="Ja",1,"verbergen")*IF(AY$5="laag",IF($D$3,"verbergen",1),1),""),"verbergen")</f>
        <v>1</v>
      </c>
      <c r="AZ7" s="29">
        <f>IFERROR(_xlfn.IFNA(IF(VLOOKUP(AZ4,Classificatietabel!$B$6:$I$91,3,FALSE)="Ja",1,"verbergen")*IF(AZ$5="laag",IF($D$3,"verbergen",1),1),""),"verbergen")</f>
        <v>1</v>
      </c>
      <c r="BA7" s="29">
        <f>IFERROR(_xlfn.IFNA(IF(VLOOKUP(BA4,Classificatietabel!$B$6:$I$91,3,FALSE)="Ja",1,"verbergen")*IF(BA$5="laag",IF($D$3,"verbergen",1),1),""),"verbergen")</f>
        <v>1</v>
      </c>
      <c r="BB7" s="29">
        <f>IFERROR(_xlfn.IFNA(IF(VLOOKUP(BB4,Classificatietabel!$B$6:$I$91,3,FALSE)="Ja",1,"verbergen")*IF(BB$5="laag",IF($D$3,"verbergen",1),1),""),"verbergen")</f>
        <v>1</v>
      </c>
      <c r="BC7" s="29">
        <f>IFERROR(_xlfn.IFNA(IF(VLOOKUP(BC4,Classificatietabel!$B$6:$I$91,3,FALSE)="Ja",1,"verbergen")*IF(BC$5="laag",IF($D$3,"verbergen",1),1),""),"verbergen")</f>
        <v>1</v>
      </c>
      <c r="BD7" s="29">
        <f>IFERROR(_xlfn.IFNA(IF(VLOOKUP(BD4,Classificatietabel!$B$6:$I$91,3,FALSE)="Ja",1,"verbergen")*IF(BD$5="laag",IF($D$3,"verbergen",1),1),""),"verbergen")</f>
        <v>1</v>
      </c>
      <c r="BE7" s="29">
        <f>IFERROR(_xlfn.IFNA(IF(VLOOKUP(BE4,Classificatietabel!$B$6:$I$91,3,FALSE)="Ja",1,"verbergen")*IF(BE$5="laag",IF($D$3,"verbergen",1),1),""),"verbergen")</f>
        <v>1</v>
      </c>
      <c r="BF7" s="29">
        <f>IFERROR(_xlfn.IFNA(IF(VLOOKUP(BF4,Classificatietabel!$B$6:$I$91,3,FALSE)="Ja",1,"verbergen")*IF(BF$5="laag",IF($D$3,"verbergen",1),1),""),"verbergen")</f>
        <v>1</v>
      </c>
      <c r="BG7" s="29">
        <f>IFERROR(_xlfn.IFNA(IF(VLOOKUP(BG4,Classificatietabel!$B$6:$I$91,3,FALSE)="Ja",1,"verbergen")*IF(BG$5="laag",IF($D$3,"verbergen",1),1),""),"verbergen")</f>
        <v>1</v>
      </c>
      <c r="BH7" s="29">
        <f>IFERROR(_xlfn.IFNA(IF(VLOOKUP(BH4,Classificatietabel!$B$6:$I$91,3,FALSE)="Ja",1,"verbergen")*IF(BH$5="laag",IF($D$3,"verbergen",1),1),""),"verbergen")</f>
        <v>1</v>
      </c>
      <c r="BI7" s="29" t="str">
        <f>IFERROR(_xlfn.IFNA(IF(VLOOKUP(BI4,Classificatietabel!$B$6:$I$91,3,FALSE)="Ja",1,"verbergen")*IF(BI$5="laag",IF($D$3,"verbergen",1),1),""),"verbergen")</f>
        <v/>
      </c>
      <c r="BJ7" s="29" t="str">
        <f>IFERROR(_xlfn.IFNA(IF(VLOOKUP(BJ4,Classificatietabel!$B$6:$I$91,3,FALSE)="Ja",1,"verbergen")*IF(BJ$5="laag",IF($D$3,"verbergen",1),1),""),"verbergen")</f>
        <v/>
      </c>
      <c r="BK7" s="29" t="str">
        <f>IFERROR(_xlfn.IFNA(IF(VLOOKUP(BK4,Classificatietabel!$B$6:$I$91,3,FALSE)="Ja",1,"verbergen")*IF(BK$5="laag",IF($D$3,"verbergen",1),1),""),"verbergen")</f>
        <v/>
      </c>
      <c r="BL7" s="29" t="str">
        <f>IFERROR(_xlfn.IFNA(IF(VLOOKUP(BL4,Classificatietabel!$B$6:$I$91,3,FALSE)="Ja",1,"verbergen")*IF(BL$5="laag",IF($D$3,"verbergen",1),1),""),"verbergen")</f>
        <v/>
      </c>
      <c r="BM7" s="29" t="str">
        <f>IFERROR(_xlfn.IFNA(IF(VLOOKUP(BM4,Classificatietabel!$B$6:$I$91,3,FALSE)="Ja",1,"verbergen")*IF(BM$5="laag",IF($D$3,"verbergen",1),1),""),"verbergen")</f>
        <v/>
      </c>
      <c r="BN7" s="29" t="str">
        <f>IFERROR(_xlfn.IFNA(IF(VLOOKUP(BN4,Classificatietabel!$B$6:$I$91,3,FALSE)="Ja",1,"verbergen")*IF(BN$5="laag",IF($D$3,"verbergen",1),1),""),"verbergen")</f>
        <v/>
      </c>
      <c r="BO7" s="29" t="str">
        <f>IFERROR(_xlfn.IFNA(IF(VLOOKUP(BO4,Classificatietabel!$B$6:$I$91,3,FALSE)="Ja",1,"verbergen")*IF(BO$5="laag",IF($D$3,"verbergen",1),1),""),"verbergen")</f>
        <v/>
      </c>
      <c r="BP7" s="29" t="str">
        <f>IFERROR(_xlfn.IFNA(IF(VLOOKUP(BP4,Classificatietabel!$B$6:$I$91,3,FALSE)="Ja",1,"verbergen")*IF(BP$5="laag",IF($D$3,"verbergen",1),1),""),"verbergen")</f>
        <v/>
      </c>
      <c r="BQ7" s="29" t="str">
        <f>IFERROR(_xlfn.IFNA(IF(VLOOKUP(BQ4,Classificatietabel!$B$6:$I$91,3,FALSE)="Ja",1,"verbergen")*IF(BQ$5="laag",IF($D$3,"verbergen",1),1),""),"verbergen")</f>
        <v/>
      </c>
      <c r="BR7" s="29" t="str">
        <f>IFERROR(_xlfn.IFNA(IF(VLOOKUP(BR4,Classificatietabel!$B$6:$I$91,3,FALSE)="Ja",1,"verbergen")*IF(BR$5="laag",IF($D$3,"verbergen",1),1),""),"verbergen")</f>
        <v>verbergen</v>
      </c>
      <c r="BS7" s="29" t="str">
        <f>IFERROR(_xlfn.IFNA(IF(VLOOKUP(BS4,Classificatietabel!$B$6:$I$91,3,FALSE)="Ja",1,"verbergen")*IF(BS$5="laag",IF($D$3,"verbergen",1),1),""),"verbergen")</f>
        <v>verbergen</v>
      </c>
      <c r="BT7" s="29">
        <f>IFERROR(_xlfn.IFNA(IF(VLOOKUP(BT4,Classificatietabel!$B$6:$I$91,3,FALSE)="Ja",1,"verbergen")*IF(BT$5="laag",IF($D$3,"verbergen",1),1),""),"verbergen")</f>
        <v>1</v>
      </c>
      <c r="BU7" s="29">
        <f>IFERROR(_xlfn.IFNA(IF(VLOOKUP(BU4,Classificatietabel!$B$6:$I$91,3,FALSE)="Ja",1,"verbergen")*IF(BU$5="laag",IF($D$3,"verbergen",1),1),""),"verbergen")</f>
        <v>1</v>
      </c>
      <c r="BV7" s="29">
        <f>IFERROR(_xlfn.IFNA(IF(VLOOKUP(BV4,Classificatietabel!$B$6:$I$91,3,FALSE)="Ja",1,"verbergen")*IF(BV$5="laag",IF($D$3,"verbergen",1),1),""),"verbergen")</f>
        <v>1</v>
      </c>
      <c r="BW7" s="29">
        <f>IFERROR(_xlfn.IFNA(IF(VLOOKUP(BW4,Classificatietabel!$B$6:$I$91,3,FALSE)="Ja",1,"verbergen")*IF(BW$5="laag",IF($D$3,"verbergen",1),1),""),"verbergen")</f>
        <v>1</v>
      </c>
      <c r="BX7" s="29">
        <f>IFERROR(_xlfn.IFNA(IF(VLOOKUP(BX4,Classificatietabel!$B$6:$I$91,3,FALSE)="Ja",1,"verbergen")*IF(BX$5="laag",IF($D$3,"verbergen",1),1),""),"verbergen")</f>
        <v>1</v>
      </c>
      <c r="BY7" s="29" t="str">
        <f>IFERROR(_xlfn.IFNA(IF(VLOOKUP(BY4,Classificatietabel!$B$6:$I$91,3,FALSE)="Ja",1,"verbergen")*IF(BY$5="laag",IF($D$3,"verbergen",1),1),""),"verbergen")</f>
        <v/>
      </c>
      <c r="BZ7" s="29" t="str">
        <f>IFERROR(_xlfn.IFNA(IF(VLOOKUP(BZ4,Classificatietabel!$B$6:$I$91,3,FALSE)="Ja",1,"verbergen")*IF(BZ$5="laag",IF($D$3,"verbergen",1),1),""),"verbergen")</f>
        <v/>
      </c>
      <c r="CA7" s="29" t="str">
        <f>IFERROR(_xlfn.IFNA(IF(VLOOKUP(CA4,Classificatietabel!$B$6:$I$91,3,FALSE)="Ja",1,"verbergen")*IF(CA$5="laag",IF($D$3,"verbergen",1),1),""),"verbergen")</f>
        <v/>
      </c>
      <c r="CB7" s="29" t="str">
        <f>IFERROR(_xlfn.IFNA(IF(VLOOKUP(CB4,Classificatietabel!$B$6:$I$91,3,FALSE)="Ja",1,"verbergen")*IF(CB$5="laag",IF($D$3,"verbergen",1),1),""),"verbergen")</f>
        <v/>
      </c>
      <c r="CC7" s="29" t="str">
        <f>IFERROR(_xlfn.IFNA(IF(VLOOKUP(CC4,Classificatietabel!$B$6:$I$91,3,FALSE)="Ja",1,"verbergen")*IF(CC$5="laag",IF($D$3,"verbergen",1),1),""),"verbergen")</f>
        <v/>
      </c>
      <c r="CD7" s="29" t="str">
        <f>IFERROR(_xlfn.IFNA(IF(VLOOKUP(CD4,Classificatietabel!$B$6:$I$91,3,FALSE)="Ja",1,"verbergen")*IF(CD$5="laag",IF($D$3,"verbergen",1),1),""),"verbergen")</f>
        <v/>
      </c>
      <c r="CE7" s="29" t="str">
        <f>IFERROR(_xlfn.IFNA(IF(VLOOKUP(CE4,Classificatietabel!$B$6:$I$91,3,FALSE)="Ja",1,"verbergen")*IF(CE$5="laag",IF($D$3,"verbergen",1),1),""),"verbergen")</f>
        <v/>
      </c>
      <c r="CF7" s="29" t="str">
        <f>IFERROR(_xlfn.IFNA(IF(VLOOKUP(CF4,Classificatietabel!$B$6:$I$91,3,FALSE)="Ja",1,"verbergen")*IF(CF$5="laag",IF($D$3,"verbergen",1),1),""),"verbergen")</f>
        <v/>
      </c>
      <c r="CG7" s="29" t="str">
        <f>IFERROR(_xlfn.IFNA(IF(VLOOKUP(CG4,Classificatietabel!$B$6:$I$91,3,FALSE)="Ja",1,"verbergen")*IF(CG$5="laag",IF($D$3,"verbergen",1),1),""),"verbergen")</f>
        <v>verbergen</v>
      </c>
      <c r="CH7" s="29" t="str">
        <f>IFERROR(_xlfn.IFNA(IF(VLOOKUP(CH4,Classificatietabel!$B$6:$I$91,3,FALSE)="Ja",1,"verbergen")*IF(CH$5="laag",IF($D$3,"verbergen",1),1),""),"verbergen")</f>
        <v>verbergen</v>
      </c>
      <c r="CI7" s="29">
        <f>IFERROR(_xlfn.IFNA(IF(VLOOKUP(CI4,Classificatietabel!$B$6:$I$91,3,FALSE)="Ja",1,"verbergen")*IF(CI$5="laag",IF($D$3,"verbergen",1),1),""),"verbergen")</f>
        <v>1</v>
      </c>
      <c r="CJ7" s="29">
        <f>IFERROR(_xlfn.IFNA(IF(VLOOKUP(CJ4,Classificatietabel!$B$6:$I$91,3,FALSE)="Ja",1,"verbergen")*IF(CJ$5="laag",IF($D$3,"verbergen",1),1),""),"verbergen")</f>
        <v>1</v>
      </c>
      <c r="CK7" s="29">
        <f>IFERROR(_xlfn.IFNA(IF(VLOOKUP(CK4,Classificatietabel!$B$6:$I$91,3,FALSE)="Ja",1,"verbergen")*IF(CK$5="laag",IF($D$3,"verbergen",1),1),""),"verbergen")</f>
        <v>1</v>
      </c>
      <c r="CL7" s="29">
        <f>IFERROR(_xlfn.IFNA(IF(VLOOKUP(CL4,Classificatietabel!$B$6:$I$91,3,FALSE)="Ja",1,"verbergen")*IF(CL$5="laag",IF($D$3,"verbergen",1),1),""),"verbergen")</f>
        <v>1</v>
      </c>
      <c r="CM7" s="29">
        <f>IFERROR(_xlfn.IFNA(IF(VLOOKUP(CM4,Classificatietabel!$B$6:$I$91,3,FALSE)="Ja",1,"verbergen")*IF(CM$5="laag",IF($D$3,"verbergen",1),1),""),"verbergen")</f>
        <v>1</v>
      </c>
      <c r="CN7" s="29">
        <f>IFERROR(_xlfn.IFNA(IF(VLOOKUP(CN4,Classificatietabel!$B$6:$I$91,3,FALSE)="Ja",1,"verbergen")*IF(CN$5="laag",IF($D$3,"verbergen",1),1),""),"verbergen")</f>
        <v>1</v>
      </c>
      <c r="CO7" s="29">
        <f>IFERROR(_xlfn.IFNA(IF(VLOOKUP(CO4,Classificatietabel!$B$6:$I$91,3,FALSE)="Ja",1,"verbergen")*IF(CO$5="laag",IF($D$3,"verbergen",1),1),""),"verbergen")</f>
        <v>1</v>
      </c>
      <c r="CP7" s="29">
        <f>IFERROR(_xlfn.IFNA(IF(VLOOKUP(CP4,Classificatietabel!$B$6:$I$91,3,FALSE)="Ja",1,"verbergen")*IF(CP$5="laag",IF($D$3,"verbergen",1),1),""),"verbergen")</f>
        <v>1</v>
      </c>
      <c r="CQ7" s="29">
        <f>IFERROR(_xlfn.IFNA(IF(VLOOKUP(CQ4,Classificatietabel!$B$6:$I$91,3,FALSE)="Ja",1,"verbergen")*IF(CQ$5="laag",IF($D$3,"verbergen",1),1),""),"verbergen")</f>
        <v>1</v>
      </c>
      <c r="CR7" s="29">
        <f>IFERROR(_xlfn.IFNA(IF(VLOOKUP(CR4,Classificatietabel!$B$6:$I$91,3,FALSE)="Ja",1,"verbergen")*IF(CR$5="laag",IF($D$3,"verbergen",1),1),""),"verbergen")</f>
        <v>1</v>
      </c>
      <c r="CS7" s="29">
        <f>IFERROR(_xlfn.IFNA(IF(VLOOKUP(CS4,Classificatietabel!$B$6:$I$91,3,FALSE)="Ja",1,"verbergen")*IF(CS$5="laag",IF($D$3,"verbergen",1),1),""),"verbergen")</f>
        <v>1</v>
      </c>
      <c r="CT7" s="29">
        <f>IFERROR(_xlfn.IFNA(IF(VLOOKUP(CT4,Classificatietabel!$B$6:$I$91,3,FALSE)="Ja",1,"verbergen")*IF(CT$5="laag",IF($D$3,"verbergen",1),1),""),"verbergen")</f>
        <v>1</v>
      </c>
      <c r="CU7" s="29">
        <f>IFERROR(_xlfn.IFNA(IF(VLOOKUP(CU4,Classificatietabel!$B$6:$I$91,3,FALSE)="Ja",1,"verbergen")*IF(CU$5="laag",IF($D$3,"verbergen",1),1),""),"verbergen")</f>
        <v>1</v>
      </c>
      <c r="CV7" s="29">
        <f>IFERROR(_xlfn.IFNA(IF(VLOOKUP(CV4,Classificatietabel!$B$6:$I$91,3,FALSE)="Ja",1,"verbergen")*IF(CV$5="laag",IF($D$3,"verbergen",1),1),""),"verbergen")</f>
        <v>1</v>
      </c>
      <c r="CW7" s="29">
        <f>IFERROR(_xlfn.IFNA(IF(VLOOKUP(CW4,Classificatietabel!$B$6:$I$91,3,FALSE)="Ja",1,"verbergen")*IF(CW$5="laag",IF($D$3,"verbergen",1),1),""),"verbergen")</f>
        <v>1</v>
      </c>
      <c r="CX7" s="29">
        <f>IFERROR(_xlfn.IFNA(IF(VLOOKUP(CX4,Classificatietabel!$B$6:$I$91,3,FALSE)="Ja",1,"verbergen")*IF(CX$5="laag",IF($D$3,"verbergen",1),1),""),"verbergen")</f>
        <v>1</v>
      </c>
      <c r="CY7" s="29">
        <f>IFERROR(_xlfn.IFNA(IF(VLOOKUP(CY4,Classificatietabel!$B$6:$I$91,3,FALSE)="Ja",1,"verbergen")*IF(CY$5="laag",IF($D$3,"verbergen",1),1),""),"verbergen")</f>
        <v>1</v>
      </c>
      <c r="CZ7" s="29">
        <f>IFERROR(_xlfn.IFNA(IF(VLOOKUP(CZ4,Classificatietabel!$B$6:$I$91,3,FALSE)="Ja",1,"verbergen")*IF(CZ$5="laag",IF($D$3,"verbergen",1),1),""),"verbergen")</f>
        <v>1</v>
      </c>
      <c r="DA7" s="29">
        <f>IFERROR(_xlfn.IFNA(IF(VLOOKUP(DA4,Classificatietabel!$B$6:$I$91,3,FALSE)="Ja",1,"verbergen")*IF(DA$5="laag",IF($D$3,"verbergen",1),1),""),"verbergen")</f>
        <v>1</v>
      </c>
      <c r="DB7" s="29">
        <f>IFERROR(_xlfn.IFNA(IF(VLOOKUP(DB4,Classificatietabel!$B$6:$I$91,3,FALSE)="Ja",1,"verbergen")*IF(DB$5="laag",IF($D$3,"verbergen",1),1),""),"verbergen")</f>
        <v>1</v>
      </c>
      <c r="DC7" s="29">
        <f>IFERROR(_xlfn.IFNA(IF(VLOOKUP(DC4,Classificatietabel!$B$6:$I$91,3,FALSE)="Ja",1,"verbergen")*IF(DC$5="laag",IF($D$3,"verbergen",1),1),""),"verbergen")</f>
        <v>1</v>
      </c>
      <c r="DD7" s="29" t="str">
        <f>IFERROR(_xlfn.IFNA(IF(VLOOKUP(DD4,Classificatietabel!$B$6:$I$91,3,FALSE)="Ja",1,"verbergen")*IF(DD$5="laag",IF($D$3,"verbergen",1),1),""),"verbergen")</f>
        <v/>
      </c>
      <c r="DE7" s="29" t="str">
        <f>IFERROR(_xlfn.IFNA(IF(VLOOKUP(DE4,Classificatietabel!$B$6:$I$91,3,FALSE)="Ja",1,"verbergen")*IF(DE$5="laag",IF($D$3,"verbergen",1),1),""),"verbergen")</f>
        <v/>
      </c>
      <c r="DF7" s="29" t="str">
        <f>IFERROR(_xlfn.IFNA(IF(VLOOKUP(DF4,Classificatietabel!$B$6:$I$91,3,FALSE)="Ja",1,"verbergen")*IF(DF$5="laag",IF($D$3,"verbergen",1),1),""),"verbergen")</f>
        <v/>
      </c>
      <c r="DG7" s="29" t="str">
        <f>IFERROR(_xlfn.IFNA(IF(VLOOKUP(DG4,Classificatietabel!$B$6:$I$91,3,FALSE)="Ja",1,"verbergen")*IF(DG$5="laag",IF($D$3,"verbergen",1),1),""),"verbergen")</f>
        <v/>
      </c>
      <c r="DH7" s="29" t="str">
        <f>IFERROR(_xlfn.IFNA(IF(VLOOKUP(DH4,Classificatietabel!$B$6:$I$91,3,FALSE)="Ja",1,"verbergen")*IF(DH$5="laag",IF($D$3,"verbergen",1),1),""),"verbergen")</f>
        <v/>
      </c>
      <c r="DI7" s="29" t="str">
        <f>IFERROR(_xlfn.IFNA(IF(VLOOKUP(DI4,Classificatietabel!$B$6:$I$91,3,FALSE)="Ja",1,"verbergen")*IF(DI$5="laag",IF($D$3,"verbergen",1),1),""),"verbergen")</f>
        <v/>
      </c>
      <c r="DJ7" s="29" t="str">
        <f>IFERROR(_xlfn.IFNA(IF(VLOOKUP(DJ4,Classificatietabel!$B$6:$I$91,3,FALSE)="Ja",1,"verbergen")*IF(DJ$5="laag",IF($D$3,"verbergen",1),1),""),"verbergen")</f>
        <v/>
      </c>
      <c r="DK7" s="29" t="str">
        <f>IFERROR(_xlfn.IFNA(IF(VLOOKUP(DK4,Classificatietabel!$B$6:$I$91,3,FALSE)="Ja",1,"verbergen")*IF(DK$5="laag",IF($D$3,"verbergen",1),1),""),"verbergen")</f>
        <v>verbergen</v>
      </c>
      <c r="DL7" s="29" t="str">
        <f>IFERROR(_xlfn.IFNA(IF(VLOOKUP(DL4,Classificatietabel!$B$6:$I$91,3,FALSE)="Ja",1,"verbergen")*IF(DL$5="laag",IF($D$3,"verbergen",1),1),""),"verbergen")</f>
        <v>verbergen</v>
      </c>
      <c r="DM7" s="29" t="str">
        <f>IFERROR(_xlfn.IFNA(IF(VLOOKUP(DM4,Classificatietabel!$B$6:$I$91,3,FALSE)="Ja",1,"verbergen")*IF(DM$5="laag",IF($D$3,"verbergen",1),1),""),"verbergen")</f>
        <v/>
      </c>
      <c r="DN7" s="29" t="str">
        <f>IFERROR(_xlfn.IFNA(IF(VLOOKUP(DN4,Classificatietabel!$B$6:$I$91,3,FALSE)="Ja",1,"verbergen")*IF(DN$5="laag",IF($D$3,"verbergen",1),1),""),"verbergen")</f>
        <v/>
      </c>
      <c r="DO7" s="29" t="str">
        <f>IFERROR(_xlfn.IFNA(IF(VLOOKUP(DO4,Classificatietabel!$B$6:$I$91,3,FALSE)="Ja",1,"verbergen")*IF(DO$5="laag",IF($D$3,"verbergen",1),1),""),"verbergen")</f>
        <v/>
      </c>
      <c r="DP7" s="29" t="str">
        <f>IFERROR(_xlfn.IFNA(IF(VLOOKUP(DP4,Classificatietabel!$B$6:$I$91,3,FALSE)="Ja",1,"verbergen")*IF(DP$5="laag",IF($D$3,"verbergen",1),1),""),"verbergen")</f>
        <v/>
      </c>
      <c r="DQ7" s="29" t="str">
        <f>IFERROR(_xlfn.IFNA(IF(VLOOKUP(DQ4,Classificatietabel!$B$6:$I$91,3,FALSE)="Ja",1,"verbergen")*IF(DQ$5="laag",IF($D$3,"verbergen",1),1),""),"verbergen")</f>
        <v/>
      </c>
      <c r="DR7" s="29" t="str">
        <f>IFERROR(_xlfn.IFNA(IF(VLOOKUP(DR4,Classificatietabel!$B$6:$I$91,3,FALSE)="Ja",1,"verbergen")*IF(DR$5="laag",IF($D$3,"verbergen",1),1),""),"verbergen")</f>
        <v/>
      </c>
      <c r="DS7" s="29" t="str">
        <f>IFERROR(_xlfn.IFNA(IF(VLOOKUP(DS4,Classificatietabel!$B$6:$I$91,3,FALSE)="Ja",1,"verbergen")*IF(DS$5="laag",IF($D$3,"verbergen",1),1),""),"verbergen")</f>
        <v/>
      </c>
      <c r="DT7" s="29" t="str">
        <f>IFERROR(_xlfn.IFNA(IF(VLOOKUP(DT4,Classificatietabel!$B$6:$I$91,3,FALSE)="Ja",1,"verbergen")*IF(DT$5="laag",IF($D$3,"verbergen",1),1),""),"verbergen")</f>
        <v/>
      </c>
      <c r="DU7" s="29" t="str">
        <f>IFERROR(_xlfn.IFNA(IF(VLOOKUP(DU4,Classificatietabel!$B$6:$I$91,3,FALSE)="Ja",1,"verbergen")*IF(DU$5="laag",IF($D$3,"verbergen",1),1),""),"verbergen")</f>
        <v/>
      </c>
      <c r="DV7" s="29" t="str">
        <f>IFERROR(_xlfn.IFNA(IF(VLOOKUP(DV4,Classificatietabel!$B$6:$I$91,3,FALSE)="Ja",1,"verbergen")*IF(DV$5="laag",IF($D$3,"verbergen",1),1),""),"verbergen")</f>
        <v/>
      </c>
      <c r="DW7" s="29" t="str">
        <f>IFERROR(_xlfn.IFNA(IF(VLOOKUP(DW4,Classificatietabel!$B$6:$I$91,3,FALSE)="Ja",1,"verbergen")*IF(DW$5="laag",IF($D$3,"verbergen",1),1),""),"verbergen")</f>
        <v>verbergen</v>
      </c>
      <c r="DX7" s="29" t="str">
        <f>IFERROR(_xlfn.IFNA(IF(VLOOKUP(DX4,Classificatietabel!$B$6:$I$91,3,FALSE)="Ja",1,"verbergen")*IF(DX$5="laag",IF($D$3,"verbergen",1),1),""),"verbergen")</f>
        <v>verbergen</v>
      </c>
      <c r="DY7" s="29" t="str">
        <f>IFERROR(_xlfn.IFNA(IF(VLOOKUP(DY4,Classificatietabel!$B$6:$I$91,3,FALSE)="Ja",1,"verbergen")*IF(DY$5="laag",IF($D$3,"verbergen",1),1),""),"verbergen")</f>
        <v/>
      </c>
      <c r="DZ7" s="29" t="str">
        <f>IFERROR(_xlfn.IFNA(IF(VLOOKUP(DZ4,Classificatietabel!$B$6:$I$91,3,FALSE)="Ja",1,"verbergen")*IF(DZ$5="laag",IF($D$3,"verbergen",1),1),""),"verbergen")</f>
        <v/>
      </c>
      <c r="EA7" s="29" t="str">
        <f>IFERROR(_xlfn.IFNA(IF(VLOOKUP(EA4,Classificatietabel!$B$6:$I$91,3,FALSE)="Ja",1,"verbergen")*IF(EA$5="laag",IF($D$3,"verbergen",1),1),""),"verbergen")</f>
        <v/>
      </c>
      <c r="EB7" s="29" t="str">
        <f>IFERROR(_xlfn.IFNA(IF(VLOOKUP(EB4,Classificatietabel!$B$6:$I$91,3,FALSE)="Ja",1,"verbergen")*IF(EB$5="laag",IF($D$3,"verbergen",1),1),""),"verbergen")</f>
        <v>verbergen</v>
      </c>
      <c r="EC7" s="29" t="str">
        <f>IFERROR(_xlfn.IFNA(IF(VLOOKUP(EC4,Classificatietabel!$B$6:$I$91,3,FALSE)="Ja",1,"verbergen")*IF(EC$5="laag",IF($D$3,"verbergen",1),1),""),"verbergen")</f>
        <v>verbergen</v>
      </c>
      <c r="ED7" s="29" t="str">
        <f>IFERROR(_xlfn.IFNA(IF(VLOOKUP(ED4,Classificatietabel!$B$6:$I$91,3,FALSE)="Ja",1,"verbergen")*IF(ED$5="laag",IF($D$3,"verbergen",1),1),""),"verbergen")</f>
        <v/>
      </c>
      <c r="EE7" s="29" t="str">
        <f>IFERROR(_xlfn.IFNA(IF(VLOOKUP(EE4,Classificatietabel!$B$6:$I$91,3,FALSE)="Ja",1,"verbergen")*IF(EE$5="laag",IF($D$3,"verbergen",1),1),""),"verbergen")</f>
        <v/>
      </c>
      <c r="EF7" s="29" t="str">
        <f>IFERROR(_xlfn.IFNA(IF(VLOOKUP(EF4,Classificatietabel!$B$6:$I$91,3,FALSE)="Ja",1,"verbergen")*IF(EF$5="laag",IF($D$3,"verbergen",1),1),""),"verbergen")</f>
        <v/>
      </c>
      <c r="EG7" s="29" t="str">
        <f>IFERROR(_xlfn.IFNA(IF(VLOOKUP(EG4,Classificatietabel!$B$6:$I$91,3,FALSE)="Ja",1,"verbergen")*IF(EG$5="laag",IF($D$3,"verbergen",1),1),""),"verbergen")</f>
        <v/>
      </c>
      <c r="EH7" s="29" t="str">
        <f>IFERROR(_xlfn.IFNA(IF(VLOOKUP(EH4,Classificatietabel!$B$6:$I$91,3,FALSE)="Ja",1,"verbergen")*IF(EH$5="laag",IF($D$3,"verbergen",1),1),""),"verbergen")</f>
        <v>verbergen</v>
      </c>
      <c r="EI7" s="29" t="str">
        <f>IFERROR(_xlfn.IFNA(IF(VLOOKUP(EI4,Classificatietabel!$B$6:$I$91,3,FALSE)="Ja",1,"verbergen")*IF(EI$5="laag",IF($D$3,"verbergen",1),1),""),"verbergen")</f>
        <v>verbergen</v>
      </c>
      <c r="EJ7" s="29" t="str">
        <f>IFERROR(_xlfn.IFNA(IF(VLOOKUP(EJ4,Classificatietabel!$B$6:$I$91,3,FALSE)="Ja",1,"verbergen")*IF(EJ$5="laag",IF($D$3,"verbergen",1),1),""),"verbergen")</f>
        <v/>
      </c>
    </row>
    <row r="8" spans="2:145">
      <c r="B8" s="101" t="s">
        <v>73</v>
      </c>
      <c r="C8" s="65"/>
      <c r="D8" s="65"/>
      <c r="E8" s="119">
        <f>_xlfn.IFNA(IF(VLOOKUP($B8,Classificatietabel!$B$6:$H$91,$E$5,FALSE)="Ja",1,0),"")</f>
        <v>1</v>
      </c>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row>
    <row r="9" spans="2:145">
      <c r="B9" s="337" t="s">
        <v>74</v>
      </c>
      <c r="C9" s="160" t="str">
        <f>_xlfn.IFNA(VLOOKUP($B9,Classificatietabel!$B$6:$I$91,C$7,FALSE),"")</f>
        <v>laag</v>
      </c>
      <c r="D9" s="160" t="str">
        <f>_xlfn.IFNA(VLOOKUP($B9,Classificatietabel!$B$6:$I$91,D$7,FALSE),"")</f>
        <v>neen</v>
      </c>
      <c r="E9" s="119">
        <f>IF(AND(D9="laag",D3=1),0,_xlfn.IFNA(IF(VLOOKUP($B9,Classificatietabel!$B$6:$H$91,$E$5,FALSE)="Ja",1,0),""))</f>
        <v>1</v>
      </c>
      <c r="F9" s="163"/>
      <c r="G9" s="326" t="str">
        <f>IF(IF(Plananalyse!G9=1,VLOOKUP(G$5,Kruistabel!$B$26:$F$29,MATCH($C9,Kruistabel!$C$25:$F$25,0)+1,FALSE),"")=0,"",IF(Plananalyse!G9=1,VLOOKUP(G$5,Kruistabel!$B$26:$F$29,MATCH($C9,Kruistabel!$C$25:$F$25,0)+1,FALSE),""))</f>
        <v/>
      </c>
      <c r="H9" s="326" t="str">
        <f ca="1">IF(IF(Plananalyse!H9=1,VLOOKUP(H$5,Kruistabel!$B$26:$F$29,MATCH($C9,Kruistabel!$C$25:$F$25,0)+1,FALSE),"")=0,"",IF(Plananalyse!H9=1,VLOOKUP(H$5,Kruistabel!$B$26:$F$29,MATCH($C9,Kruistabel!$C$25:$F$25,0)+1,FALSE),""))</f>
        <v/>
      </c>
      <c r="I9" s="326">
        <f ca="1">IF(IF(Plananalyse!I9=1,VLOOKUP(I$5,Kruistabel!$B$26:$F$29,MATCH($C9,Kruistabel!$C$25:$F$25,0)+1,FALSE),"")=0,"",IF(Plananalyse!I9=1,VLOOKUP(I$5,Kruistabel!$B$26:$F$29,MATCH($C9,Kruistabel!$C$25:$F$25,0)+1,FALSE),""))</f>
        <v>65</v>
      </c>
      <c r="J9" s="326" t="str">
        <f ca="1">IF(IF(Plananalyse!J9=1,VLOOKUP(J$5,Kruistabel!$B$26:$F$29,MATCH($C9,Kruistabel!$C$25:$F$25,0)+1,FALSE),"")=0,"",IF(Plananalyse!J9=1,VLOOKUP(J$5,Kruistabel!$B$26:$F$29,MATCH($C9,Kruistabel!$C$25:$F$25,0)+1,FALSE),""))</f>
        <v/>
      </c>
      <c r="K9" s="326" t="str">
        <f ca="1">IF(IF(Plananalyse!K9=1,VLOOKUP(K$5,Kruistabel!$B$26:$F$29,MATCH($C9,Kruistabel!$C$25:$F$25,0)+1,FALSE),"")=0,"",IF(Plananalyse!K9=1,VLOOKUP(K$5,Kruistabel!$B$26:$F$29,MATCH($C9,Kruistabel!$C$25:$F$25,0)+1,FALSE),""))</f>
        <v/>
      </c>
      <c r="L9" s="326" t="str">
        <f ca="1">IF(IF(Plananalyse!L9=1,VLOOKUP(L$5,Kruistabel!$B$26:$F$29,MATCH($C9,Kruistabel!$C$25:$F$25,0)+1,FALSE),"")=0,"",IF(Plananalyse!L9=1,VLOOKUP(L$5,Kruistabel!$B$26:$F$29,MATCH($C9,Kruistabel!$C$25:$F$25,0)+1,FALSE),""))</f>
        <v/>
      </c>
      <c r="M9" s="326">
        <f ca="1">IF(IF(Plananalyse!M9=1,VLOOKUP(M$5,Kruistabel!$B$26:$F$29,MATCH($C9,Kruistabel!$C$25:$F$25,0)+1,FALSE),"")=0,"",IF(Plananalyse!M9=1,VLOOKUP(M$5,Kruistabel!$B$26:$F$29,MATCH($C9,Kruistabel!$C$25:$F$25,0)+1,FALSE),""))</f>
        <v>60</v>
      </c>
      <c r="N9" s="326">
        <f ca="1">IF(IF(Plananalyse!N9=1,VLOOKUP(N$5,Kruistabel!$B$26:$F$29,MATCH($C9,Kruistabel!$C$25:$F$25,0)+1,FALSE),"")=0,"",IF(Plananalyse!N9=1,VLOOKUP(N$5,Kruistabel!$B$26:$F$29,MATCH($C9,Kruistabel!$C$25:$F$25,0)+1,FALSE),""))</f>
        <v>60</v>
      </c>
      <c r="O9" s="326">
        <f ca="1">IF(IF(Plananalyse!O9=1,VLOOKUP(O$5,Kruistabel!$B$26:$F$29,MATCH($C9,Kruistabel!$C$25:$F$25,0)+1,FALSE),"")=0,"",IF(Plananalyse!O9=1,VLOOKUP(O$5,Kruistabel!$B$26:$F$29,MATCH($C9,Kruistabel!$C$25:$F$25,0)+1,FALSE),""))</f>
        <v>60</v>
      </c>
      <c r="P9" s="326">
        <f ca="1">IF(IF(Plananalyse!P9=1,VLOOKUP(P$5,Kruistabel!$B$26:$F$29,MATCH($C9,Kruistabel!$C$25:$F$25,0)+1,FALSE),"")=0,"",IF(Plananalyse!P9=1,VLOOKUP(P$5,Kruistabel!$B$26:$F$29,MATCH($C9,Kruistabel!$C$25:$F$25,0)+1,FALSE),""))</f>
        <v>55</v>
      </c>
      <c r="Q9" s="326">
        <f ca="1">IF(IF(Plananalyse!Q9=1,VLOOKUP(Q$5,Kruistabel!$B$26:$F$29,MATCH($C9,Kruistabel!$C$25:$F$25,0)+1,FALSE),"")=0,"",IF(Plananalyse!Q9=1,VLOOKUP(Q$5,Kruistabel!$B$26:$F$29,MATCH($C9,Kruistabel!$C$25:$F$25,0)+1,FALSE),""))</f>
        <v>65</v>
      </c>
      <c r="R9" s="326">
        <f ca="1">IF(IF(Plananalyse!R9=1,VLOOKUP(R$5,Kruistabel!$B$26:$F$29,MATCH($C9,Kruistabel!$C$25:$F$25,0)+1,FALSE),"")=0,"",IF(Plananalyse!R9=1,VLOOKUP(R$5,Kruistabel!$B$26:$F$29,MATCH($C9,Kruistabel!$C$25:$F$25,0)+1,FALSE),""))</f>
        <v>60</v>
      </c>
      <c r="S9" s="326" t="str">
        <f ca="1">IF(IF(Plananalyse!S9=1,VLOOKUP(S$5,Kruistabel!$B$26:$F$29,MATCH($C9,Kruistabel!$C$25:$F$25,0)+1,FALSE),"")=0,"",IF(Plananalyse!S9=1,VLOOKUP(S$5,Kruistabel!$B$26:$F$29,MATCH($C9,Kruistabel!$C$25:$F$25,0)+1,FALSE),""))</f>
        <v/>
      </c>
      <c r="T9" s="326" t="str">
        <f ca="1">IF(IF(Plananalyse!T9=1,VLOOKUP(T$5,Kruistabel!$B$26:$F$29,MATCH($C9,Kruistabel!$C$25:$F$25,0)+1,FALSE),"")=0,"",IF(Plananalyse!T9=1,VLOOKUP(T$5,Kruistabel!$B$26:$F$29,MATCH($C9,Kruistabel!$C$25:$F$25,0)+1,FALSE),""))</f>
        <v/>
      </c>
      <c r="U9" s="326" t="str">
        <f ca="1">IF(IF(Plananalyse!U9=1,VLOOKUP(U$5,Kruistabel!$B$26:$F$29,MATCH($C9,Kruistabel!$C$25:$F$25,0)+1,FALSE),"")=0,"",IF(Plananalyse!U9=1,VLOOKUP(U$5,Kruistabel!$B$26:$F$29,MATCH($C9,Kruistabel!$C$25:$F$25,0)+1,FALSE),""))</f>
        <v/>
      </c>
      <c r="V9" s="326" t="str">
        <f ca="1">IF(IF(Plananalyse!V9=1,VLOOKUP(V$5,Kruistabel!$B$26:$F$29,MATCH($C9,Kruistabel!$C$25:$F$25,0)+1,FALSE),"")=0,"",IF(Plananalyse!V9=1,VLOOKUP(V$5,Kruistabel!$B$26:$F$29,MATCH($C9,Kruistabel!$C$25:$F$25,0)+1,FALSE),""))</f>
        <v/>
      </c>
      <c r="W9" s="326" t="str">
        <f ca="1">IF(IF(Plananalyse!W9=1,VLOOKUP(W$5,Kruistabel!$B$26:$F$29,MATCH($C9,Kruistabel!$C$25:$F$25,0)+1,FALSE),"")=0,"",IF(Plananalyse!W9=1,VLOOKUP(W$5,Kruistabel!$B$26:$F$29,MATCH($C9,Kruistabel!$C$25:$F$25,0)+1,FALSE),""))</f>
        <v/>
      </c>
      <c r="X9" s="326" t="str">
        <f ca="1">IF(IF(Plananalyse!X9=1,VLOOKUP(X$5,Kruistabel!$B$26:$F$29,MATCH($C9,Kruistabel!$C$25:$F$25,0)+1,FALSE),"")=0,"",IF(Plananalyse!X9=1,VLOOKUP(X$5,Kruistabel!$B$26:$F$29,MATCH($C9,Kruistabel!$C$25:$F$25,0)+1,FALSE),""))</f>
        <v/>
      </c>
      <c r="Y9" s="326">
        <f ca="1">IF(IF(Plananalyse!Y9=1,VLOOKUP(Y$5,Kruistabel!$B$26:$F$29,MATCH($C9,Kruistabel!$C$25:$F$25,0)+1,FALSE),"")=0,"",IF(Plananalyse!Y9=1,VLOOKUP(Y$5,Kruistabel!$B$26:$F$29,MATCH($C9,Kruistabel!$C$25:$F$25,0)+1,FALSE),""))</f>
        <v>65</v>
      </c>
      <c r="Z9" s="326" t="str">
        <f ca="1">IF(IF(Plananalyse!Z9=1,VLOOKUP(Z$5,Kruistabel!$B$26:$F$29,MATCH($C9,Kruistabel!$C$25:$F$25,0)+1,FALSE),"")=0,"",IF(Plananalyse!Z9=1,VLOOKUP(Z$5,Kruistabel!$B$26:$F$29,MATCH($C9,Kruistabel!$C$25:$F$25,0)+1,FALSE),""))</f>
        <v/>
      </c>
      <c r="AA9" s="326" t="str">
        <f ca="1">IF(IF(Plananalyse!AA9=1,VLOOKUP(AA$5,Kruistabel!$B$26:$F$29,MATCH($C9,Kruistabel!$C$25:$F$25,0)+1,FALSE),"")=0,"",IF(Plananalyse!AA9=1,VLOOKUP(AA$5,Kruistabel!$B$26:$F$29,MATCH($C9,Kruistabel!$C$25:$F$25,0)+1,FALSE),""))</f>
        <v/>
      </c>
      <c r="AB9" s="326" t="str">
        <f ca="1">IF(IF(Plananalyse!AB9=1,VLOOKUP(AB$5,Kruistabel!$B$26:$F$29,MATCH($C9,Kruistabel!$C$25:$F$25,0)+1,FALSE),"")=0,"",IF(Plananalyse!AB9=1,VLOOKUP(AB$5,Kruistabel!$B$26:$F$29,MATCH($C9,Kruistabel!$C$25:$F$25,0)+1,FALSE),""))</f>
        <v/>
      </c>
      <c r="AC9" s="326" t="str">
        <f ca="1">IF(IF(Plananalyse!AC9=1,VLOOKUP(AC$5,Kruistabel!$B$26:$F$29,MATCH($C9,Kruistabel!$C$25:$F$25,0)+1,FALSE),"")=0,"",IF(Plananalyse!AC9=1,VLOOKUP(AC$5,Kruistabel!$B$26:$F$29,MATCH($C9,Kruistabel!$C$25:$F$25,0)+1,FALSE),""))</f>
        <v/>
      </c>
      <c r="AD9" s="326" t="str">
        <f ca="1">IF(IF(Plananalyse!AD9=1,VLOOKUP(AD$5,Kruistabel!$B$26:$F$29,MATCH($C9,Kruistabel!$C$25:$F$25,0)+1,FALSE),"")=0,"",IF(Plananalyse!AD9=1,VLOOKUP(AD$5,Kruistabel!$B$26:$F$29,MATCH($C9,Kruistabel!$C$25:$F$25,0)+1,FALSE),""))</f>
        <v/>
      </c>
      <c r="AE9" s="326" t="str">
        <f ca="1">IF(IF(Plananalyse!AE9=1,VLOOKUP(AE$5,Kruistabel!$B$26:$F$29,MATCH($C9,Kruistabel!$C$25:$F$25,0)+1,FALSE),"")=0,"",IF(Plananalyse!AE9=1,VLOOKUP(AE$5,Kruistabel!$B$26:$F$29,MATCH($C9,Kruistabel!$C$25:$F$25,0)+1,FALSE),""))</f>
        <v/>
      </c>
      <c r="AF9" s="326" t="str">
        <f ca="1">IF(IF(Plananalyse!AF9=1,VLOOKUP(AF$5,Kruistabel!$B$26:$F$29,MATCH($C9,Kruistabel!$C$25:$F$25,0)+1,FALSE),"")=0,"",IF(Plananalyse!AF9=1,VLOOKUP(AF$5,Kruistabel!$B$26:$F$29,MATCH($C9,Kruistabel!$C$25:$F$25,0)+1,FALSE),""))</f>
        <v/>
      </c>
      <c r="AG9" s="326" t="str">
        <f ca="1">IF(IF(Plananalyse!AG9=1,VLOOKUP(AG$5,Kruistabel!$B$26:$F$29,MATCH($C9,Kruistabel!$C$25:$F$25,0)+1,FALSE),"")=0,"",IF(Plananalyse!AG9=1,VLOOKUP(AG$5,Kruistabel!$B$26:$F$29,MATCH($C9,Kruistabel!$C$25:$F$25,0)+1,FALSE),""))</f>
        <v/>
      </c>
      <c r="AH9" s="326" t="str">
        <f ca="1">IF(IF(Plananalyse!AH9=1,VLOOKUP(AH$5,Kruistabel!$B$26:$F$29,MATCH($C9,Kruistabel!$C$25:$F$25,0)+1,FALSE),"")=0,"",IF(Plananalyse!AI9=1,VLOOKUP(AH$5,Kruistabel!$B$26:$F$29,MATCH($C9,Kruistabel!$C$25:$F$25,0)+1,FALSE),""))</f>
        <v/>
      </c>
      <c r="AI9" s="326" t="str">
        <f ca="1">IF(IF(Plananalyse!AI9=1,VLOOKUP(AI$5,Kruistabel!$B$26:$F$29,MATCH($C9,Kruistabel!$C$25:$F$25,0)+1,FALSE),"")=0,"",IF(Plananalyse!AJ9=1,VLOOKUP(AI$5,Kruistabel!$B$26:$F$29,MATCH($C9,Kruistabel!$C$25:$F$25,0)+1,FALSE),""))</f>
        <v/>
      </c>
      <c r="AJ9" s="326" t="str">
        <f ca="1">IF(IF(Plananalyse!AJ9=1,VLOOKUP(AJ$5,Kruistabel!$B$26:$F$29,MATCH($C9,Kruistabel!$C$25:$F$25,0)+1,FALSE),"")=0,"",IF(Plananalyse!AJ9=1,VLOOKUP(AJ$5,Kruistabel!$B$26:$F$29,MATCH($C9,Kruistabel!$C$25:$F$25,0)+1,FALSE),""))</f>
        <v/>
      </c>
      <c r="AK9" s="326">
        <f ca="1">IF(IF(Plananalyse!AK9=1,VLOOKUP(AK$5,Kruistabel!$B$26:$F$29,MATCH($C9,Kruistabel!$C$25:$F$25,0)+1,FALSE),"")=0,"",IF(Plananalyse!AK9=1,VLOOKUP(AK$5,Kruistabel!$B$26:$F$29,MATCH($C9,Kruistabel!$C$25:$F$25,0)+1,FALSE),""))</f>
        <v>65</v>
      </c>
      <c r="AL9" s="326" t="str">
        <f ca="1">IF(IF(Plananalyse!AL9=1,VLOOKUP(AL$5,Kruistabel!$B$26:$F$29,MATCH($C9,Kruistabel!$C$25:$F$25,0)+1,FALSE),"")=0,"",IF(Plananalyse!AL9=1,VLOOKUP(AL$5,Kruistabel!$B$26:$F$29,MATCH($C9,Kruistabel!$C$25:$F$25,0)+1,FALSE),""))</f>
        <v/>
      </c>
      <c r="AM9" s="326" t="str">
        <f ca="1">IF(IF(Plananalyse!AM9=1,VLOOKUP(AM$5,Kruistabel!$B$26:$F$29,MATCH($C9,Kruistabel!$C$25:$F$25,0)+1,FALSE),"")=0,"",IF(Plananalyse!AM9=1,VLOOKUP(AM$5,Kruistabel!$B$26:$F$29,MATCH($C9,Kruistabel!$C$25:$F$25,0)+1,FALSE),""))</f>
        <v/>
      </c>
      <c r="AN9" s="327"/>
      <c r="AO9" s="326">
        <f ca="1">IF(IF(Plananalyse!AO9=1,VLOOKUP(AO$5,Kruistabel!$B$26:$F$29,MATCH($C9,Kruistabel!$C$25:$F$25,0)+1,FALSE),"")=0,"",IF(Plananalyse!AO9=1,VLOOKUP(AO$5,Kruistabel!$B$26:$F$29,MATCH($C9,Kruistabel!$C$25:$F$25,0)+1,FALSE),""))</f>
        <v>65</v>
      </c>
      <c r="AP9" s="326">
        <f ca="1">IF(IF(Plananalyse!AP9=1,VLOOKUP(AP$5,Kruistabel!$B$26:$F$29,MATCH($C9,Kruistabel!$C$25:$F$25,0)+1,FALSE),"")=0,"",IF(Plananalyse!AP9=1,VLOOKUP(AP$5,Kruistabel!$B$26:$F$29,MATCH($C9,Kruistabel!$C$25:$F$25,0)+1,FALSE),""))</f>
        <v>65</v>
      </c>
      <c r="AQ9" s="326">
        <f ca="1">IF(IF(Plananalyse!AQ9=1,VLOOKUP(AQ$5,Kruistabel!$B$26:$F$29,MATCH($C9,Kruistabel!$C$25:$F$25,0)+1,FALSE),"")=0,"",IF(Plananalyse!AQ9=1,VLOOKUP(AQ$5,Kruistabel!$B$26:$F$29,MATCH($C9,Kruistabel!$C$25:$F$25,0)+1,FALSE),""))</f>
        <v>65</v>
      </c>
      <c r="AR9" s="326">
        <f ca="1">IF(IF(Plananalyse!AR9=1,VLOOKUP(AR$5,Kruistabel!$B$26:$F$29,MATCH($C9,Kruistabel!$C$25:$F$25,0)+1,FALSE),"")=0,"",IF(Plananalyse!AR9=1,VLOOKUP(AR$5,Kruistabel!$B$26:$F$29,MATCH($C9,Kruistabel!$C$25:$F$25,0)+1,FALSE),""))</f>
        <v>60</v>
      </c>
      <c r="AS9" s="326">
        <f ca="1">IF(IF(Plananalyse!AS9=1,VLOOKUP(AS$5,Kruistabel!$B$26:$F$29,MATCH($C9,Kruistabel!$C$25:$F$25,0)+1,FALSE),"")=0,"",IF(Plananalyse!AS9=1,VLOOKUP(AS$5,Kruistabel!$B$26:$F$29,MATCH($C9,Kruistabel!$C$25:$F$25,0)+1,FALSE),""))</f>
        <v>65</v>
      </c>
      <c r="AT9" s="326">
        <f ca="1">IF(IF(Plananalyse!AT9=1,VLOOKUP(AT$5,Kruistabel!$B$26:$F$29,MATCH($C9,Kruistabel!$C$25:$F$25,0)+1,FALSE),"")=0,"",IF(Plananalyse!AT9=1,VLOOKUP(AT$5,Kruistabel!$B$26:$F$29,MATCH($C9,Kruistabel!$C$25:$F$25,0)+1,FALSE),""))</f>
        <v>60</v>
      </c>
      <c r="AU9" s="326" t="str">
        <f ca="1">IF(IF(Plananalyse!AU9=1,VLOOKUP(AU$5,Kruistabel!$B$26:$F$29,MATCH($C9,Kruistabel!$C$25:$F$25,0)+1,FALSE),"")=0,"",IF(Plananalyse!AU9=1,VLOOKUP(AU$5,Kruistabel!$B$26:$F$29,MATCH($C9,Kruistabel!$C$25:$F$25,0)+1,FALSE),""))</f>
        <v/>
      </c>
      <c r="AV9" s="326">
        <f ca="1">IF(IF(Plananalyse!AV9=1,VLOOKUP(AV$5,Kruistabel!$B$26:$F$29,MATCH($C9,Kruistabel!$C$25:$F$25,0)+1,FALSE),"")=0,"",IF(Plananalyse!AV9=1,VLOOKUP(AV$5,Kruistabel!$B$26:$F$29,MATCH($C9,Kruistabel!$C$25:$F$25,0)+1,FALSE),""))</f>
        <v>65</v>
      </c>
      <c r="AW9" s="326" t="str">
        <f ca="1">IF(IF(Plananalyse!AW9=1,VLOOKUP(AW$5,Kruistabel!$B$26:$F$29,MATCH($C9,Kruistabel!$C$25:$F$25,0)+1,FALSE),"")=0,"",IF(Plananalyse!AW9=1,VLOOKUP(AW$5,Kruistabel!$B$26:$F$29,MATCH($C9,Kruistabel!$C$25:$F$25,0)+1,FALSE),""))</f>
        <v/>
      </c>
      <c r="AX9" s="326" t="str">
        <f ca="1">IF(IF(Plananalyse!AX9=1,VLOOKUP(AX$5,Kruistabel!$B$26:$F$29,MATCH($C9,Kruistabel!$C$25:$F$25,0)+1,FALSE),"")=0,"",IF(Plananalyse!AX9=1,VLOOKUP(AX$5,Kruistabel!$B$26:$F$29,MATCH($C9,Kruistabel!$C$25:$F$25,0)+1,FALSE),""))</f>
        <v/>
      </c>
      <c r="AY9" s="327"/>
      <c r="AZ9" s="326" t="str">
        <f ca="1">IF(IF(Plananalyse!AZ9=1,VLOOKUP(AZ$5,Kruistabel!$B$26:$F$29,MATCH($C9,Kruistabel!$C$25:$F$25,0)+1,FALSE),"")=0,"",IF(Plananalyse!AZ9=1,VLOOKUP(AZ$5,Kruistabel!$B$26:$F$29,MATCH($C9,Kruistabel!$C$25:$F$25,0)+1,FALSE),""))</f>
        <v/>
      </c>
      <c r="BA9" s="326" t="str">
        <f ca="1">IF(IF(Plananalyse!BA9=1,VLOOKUP(BA$5,Kruistabel!$B$26:$F$29,MATCH($C9,Kruistabel!$C$25:$F$25,0)+1,FALSE),"")=0,"",IF(Plananalyse!BA9=1,VLOOKUP(BA$5,Kruistabel!$B$26:$F$29,MATCH($C9,Kruistabel!$C$25:$F$25,0)+1,FALSE),""))</f>
        <v/>
      </c>
      <c r="BB9" s="326">
        <f ca="1">IF(IF(Plananalyse!BB9=1,VLOOKUP(BB$5,Kruistabel!$B$26:$F$29,MATCH($C9,Kruistabel!$C$25:$F$25,0)+1,FALSE),"")=0,"",IF(Plananalyse!BB9=1,VLOOKUP(BB$5,Kruistabel!$B$26:$F$29,MATCH($C9,Kruistabel!$C$25:$F$25,0)+1,FALSE),""))</f>
        <v>65</v>
      </c>
      <c r="BC9" s="326">
        <f ca="1">IF(IF(Plananalyse!BC9=1,VLOOKUP(BC$5,Kruistabel!$B$26:$F$29,MATCH($C9,Kruistabel!$C$25:$F$25,0)+1,FALSE),"")=0,"",IF(Plananalyse!BC9=1,VLOOKUP(BC$5,Kruistabel!$B$26:$F$29,MATCH($C9,Kruistabel!$C$25:$F$25,0)+1,FALSE),""))</f>
        <v>65</v>
      </c>
      <c r="BD9" s="326" t="str">
        <f ca="1">IF(IF(Plananalyse!BD9=1,VLOOKUP(BD$5,Kruistabel!$B$26:$F$29,MATCH($C9,Kruistabel!$C$25:$F$25,0)+1,FALSE),"")=0,"",IF(Plananalyse!BD9=1,VLOOKUP(BD$5,Kruistabel!$B$26:$F$29,MATCH($C9,Kruistabel!$C$25:$F$25,0)+1,FALSE),""))</f>
        <v/>
      </c>
      <c r="BE9" s="326" t="str">
        <f ca="1">IF(IF(Plananalyse!BE9=1,VLOOKUP(BE$5,Kruistabel!$B$26:$F$29,MATCH($C9,Kruistabel!$C$25:$F$25,0)+1,FALSE),"")=0,"",IF(Plananalyse!BE9=1,VLOOKUP(BE$5,Kruistabel!$B$26:$F$29,MATCH($C9,Kruistabel!$C$25:$F$25,0)+1,FALSE),""))</f>
        <v/>
      </c>
      <c r="BF9" s="326" t="str">
        <f ca="1">IF(IF(Plananalyse!BF9=1,VLOOKUP(BF$5,Kruistabel!$B$26:$F$29,MATCH($C9,Kruistabel!$C$25:$F$25,0)+1,FALSE),"")=0,"",IF(Plananalyse!BF9=1,VLOOKUP(BF$5,Kruistabel!$B$26:$F$29,MATCH($C9,Kruistabel!$C$25:$F$25,0)+1,FALSE),""))</f>
        <v/>
      </c>
      <c r="BG9" s="326" t="str">
        <f ca="1">IF(IF(Plananalyse!BG9=1,VLOOKUP(BG$5,Kruistabel!$B$26:$F$29,MATCH($C9,Kruistabel!$C$25:$F$25,0)+1,FALSE),"")=0,"",IF(Plananalyse!BG9=1,VLOOKUP(BG$5,Kruistabel!$B$26:$F$29,MATCH($C9,Kruistabel!$C$25:$F$25,0)+1,FALSE),""))</f>
        <v/>
      </c>
      <c r="BH9" s="326" t="str">
        <f ca="1">IF(IF(Plananalyse!BH9=1,VLOOKUP(BH$5,Kruistabel!$B$26:$F$29,MATCH($C9,Kruistabel!$C$25:$F$25,0)+1,FALSE),"")=0,"",IF(Plananalyse!BH9=1,VLOOKUP(BH$5,Kruistabel!$B$26:$F$29,MATCH($C9,Kruistabel!$C$25:$F$25,0)+1,FALSE),""))</f>
        <v/>
      </c>
      <c r="BI9" s="327"/>
      <c r="BJ9" s="326" t="e">
        <f ca="1">IF(IF(Plananalyse!BJ9=1,VLOOKUP(BJ$5,Kruistabel!$B$26:$F$29,MATCH($C9,Kruistabel!$C$25:$F$25,0)+1,FALSE),"")=0,"",IF(Plananalyse!BJ9=1,VLOOKUP(BJ$5,Kruistabel!$B$26:$F$29,MATCH($C9,Kruistabel!$C$25:$F$25,0)+1,FALSE),""))</f>
        <v>#N/A</v>
      </c>
      <c r="BK9" s="326" t="e">
        <f ca="1">IF(IF(Plananalyse!BK9=1,VLOOKUP(BK$5,Kruistabel!$B$26:$F$29,MATCH($C9,Kruistabel!$C$25:$F$25,0)+1,FALSE),"")=0,"",IF(Plananalyse!BK9=1,VLOOKUP(BK$5,Kruistabel!$B$26:$F$29,MATCH($C9,Kruistabel!$C$25:$F$25,0)+1,FALSE),""))</f>
        <v>#N/A</v>
      </c>
      <c r="BL9" s="326" t="e">
        <f ca="1">IF(IF(Plananalyse!BL9=1,VLOOKUP(BL$5,Kruistabel!$B$26:$F$29,MATCH($C9,Kruistabel!$C$25:$F$25,0)+1,FALSE),"")=0,"",IF(Plananalyse!BL9=1,VLOOKUP(BL$5,Kruistabel!$B$26:$F$29,MATCH($C9,Kruistabel!$C$25:$F$25,0)+1,FALSE),""))</f>
        <v>#N/A</v>
      </c>
      <c r="BM9" s="326" t="e">
        <f ca="1">IF(IF(Plananalyse!BM9=1,VLOOKUP(BM$5,Kruistabel!$B$26:$F$29,MATCH($C9,Kruistabel!$C$25:$F$25,0)+1,FALSE),"")=0,"",IF(Plananalyse!BM9=1,VLOOKUP(BM$5,Kruistabel!$B$26:$F$29,MATCH($C9,Kruistabel!$C$25:$F$25,0)+1,FALSE),""))</f>
        <v>#N/A</v>
      </c>
      <c r="BN9" s="326" t="e">
        <f ca="1">IF(IF(Plananalyse!BN9=1,VLOOKUP(BN$5,Kruistabel!$B$26:$F$29,MATCH($C9,Kruistabel!$C$25:$F$25,0)+1,FALSE),"")=0,"",IF(Plananalyse!BN9=1,VLOOKUP(BN$5,Kruistabel!$B$26:$F$29,MATCH($C9,Kruistabel!$C$25:$F$25,0)+1,FALSE),""))</f>
        <v>#N/A</v>
      </c>
      <c r="BO9" s="326" t="e">
        <f ca="1">IF(IF(Plananalyse!BO9=1,VLOOKUP(BO$5,Kruistabel!$B$26:$F$29,MATCH($C9,Kruistabel!$C$25:$F$25,0)+1,FALSE),"")=0,"",IF(Plananalyse!BO9=1,VLOOKUP(BO$5,Kruistabel!$B$26:$F$29,MATCH($C9,Kruistabel!$C$25:$F$25,0)+1,FALSE),""))</f>
        <v>#N/A</v>
      </c>
      <c r="BP9" s="326" t="e">
        <f ca="1">IF(IF(Plananalyse!BP9=1,VLOOKUP(BP$5,Kruistabel!$B$26:$F$29,MATCH($C9,Kruistabel!$C$25:$F$25,0)+1,FALSE),"")=0,"",IF(Plananalyse!BP9=1,VLOOKUP(BP$5,Kruistabel!$B$26:$F$29,MATCH($C9,Kruistabel!$C$25:$F$25,0)+1,FALSE),""))</f>
        <v>#N/A</v>
      </c>
      <c r="BQ9" s="326" t="e">
        <f ca="1">IF(IF(Plananalyse!BQ9=1,VLOOKUP(BQ$5,Kruistabel!$B$26:$F$29,MATCH($C9,Kruistabel!$C$25:$F$25,0)+1,FALSE),"")=0,"",IF(Plananalyse!BQ9=1,VLOOKUP(BQ$5,Kruistabel!$B$26:$F$29,MATCH($C9,Kruistabel!$C$25:$F$25,0)+1,FALSE),""))</f>
        <v>#N/A</v>
      </c>
      <c r="BR9" s="326" t="e">
        <f ca="1">IF(IF(Plananalyse!BR9=1,VLOOKUP(BR$5,Kruistabel!$B$26:$F$29,MATCH($C9,Kruistabel!$C$25:$F$25,0)+1,FALSE),"")=0,"",IF(Plananalyse!BR9=1,VLOOKUP(BR$5,Kruistabel!$B$26:$F$29,MATCH($C9,Kruistabel!$C$25:$F$25,0)+1,FALSE),""))</f>
        <v>#REF!</v>
      </c>
      <c r="BS9" s="326" t="e">
        <f ca="1">IF(IF(Plananalyse!BS9=1,VLOOKUP(BS$5,Kruistabel!$B$26:$F$29,MATCH($C9,Kruistabel!$C$25:$F$25,0)+1,FALSE),"")=0,"",IF(Plananalyse!BS9=1,VLOOKUP(BS$5,Kruistabel!$B$26:$F$29,MATCH($C9,Kruistabel!$C$25:$F$25,0)+1,FALSE),""))</f>
        <v>#REF!</v>
      </c>
      <c r="BT9" s="65"/>
      <c r="BU9" s="231" t="str">
        <f ca="1">IF(IF(Plananalyse!BU9=1,VLOOKUP(BU$5,Kruistabel!$B$26:$F$29,MATCH($C9,Kruistabel!$C$25:$F$25,0)+1,FALSE),"")=0,"",IF(Plananalyse!BU9=1,VLOOKUP(BU$5,Kruistabel!$B$26:$F$29,MATCH($C9,Kruistabel!$C$25:$F$25,0)+1,FALSE),""))</f>
        <v/>
      </c>
      <c r="BV9" s="326">
        <f ca="1">IF(IF(Plananalyse!BV9=1,VLOOKUP(BV$5,Kruistabel!$B$26:$F$29,MATCH($C9,Kruistabel!$C$25:$F$25,0)+1,FALSE),"")=0,"",IF(Plananalyse!BV9=1,VLOOKUP(BV$5,Kruistabel!$B$26:$F$29,MATCH($C9,Kruistabel!$C$25:$F$25,0)+1,FALSE),""))</f>
        <v>60</v>
      </c>
      <c r="BW9" s="326" t="str">
        <f ca="1">IF(IF(Plananalyse!BW9=1,VLOOKUP(BW$5,Kruistabel!$B$26:$F$29,MATCH($C9,Kruistabel!$C$25:$F$25,0)+1,FALSE),"")=0,"",IF(Plananalyse!BW9=1,VLOOKUP(BW$5,Kruistabel!$B$26:$F$29,MATCH($C9,Kruistabel!$C$25:$F$25,0)+1,FALSE),""))</f>
        <v/>
      </c>
      <c r="BX9" s="326" t="str">
        <f ca="1">IF(IF(Plananalyse!BX9=1,VLOOKUP(BX$5,Kruistabel!$B$26:$F$29,MATCH($C9,Kruistabel!$C$25:$F$25,0)+1,FALSE),"")=0,"",IF(Plananalyse!BX9=1,VLOOKUP(BX$5,Kruistabel!$B$26:$F$29,MATCH($C9,Kruistabel!$C$25:$F$25,0)+1,FALSE),""))</f>
        <v/>
      </c>
      <c r="BY9" s="327"/>
      <c r="BZ9" s="326" t="e">
        <f ca="1">IF(IF(Plananalyse!BZ9=1,VLOOKUP(BZ$5,Kruistabel!$B$26:$F$29,MATCH($C9,Kruistabel!$C$25:$F$25,0)+1,FALSE),"")=0,"",IF(Plananalyse!BZ9=1,VLOOKUP(BZ$5,Kruistabel!$B$26:$F$29,MATCH($C9,Kruistabel!$C$25:$F$25,0)+1,FALSE),""))</f>
        <v>#N/A</v>
      </c>
      <c r="CA9" s="326" t="e">
        <f ca="1">IF(IF(Plananalyse!CA9=1,VLOOKUP(CA$5,Kruistabel!$B$26:$F$29,MATCH($C9,Kruistabel!$C$25:$F$25,0)+1,FALSE),"")=0,"",IF(Plananalyse!CA9=1,VLOOKUP(CA$5,Kruistabel!$B$26:$F$29,MATCH($C9,Kruistabel!$C$25:$F$25,0)+1,FALSE),""))</f>
        <v>#N/A</v>
      </c>
      <c r="CB9" s="326" t="e">
        <f ca="1">IF(IF(Plananalyse!CB9=1,VLOOKUP(CB$5,Kruistabel!$B$26:$F$29,MATCH($C9,Kruistabel!$C$25:$F$25,0)+1,FALSE),"")=0,"",IF(Plananalyse!CB9=1,VLOOKUP(CB$5,Kruistabel!$B$26:$F$29,MATCH($C9,Kruistabel!$C$25:$F$25,0)+1,FALSE),""))</f>
        <v>#N/A</v>
      </c>
      <c r="CC9" s="326" t="e">
        <f ca="1">IF(IF(Plananalyse!CC9=1,VLOOKUP(CC$5,Kruistabel!$B$26:$F$29,MATCH($C9,Kruistabel!$C$25:$F$25,0)+1,FALSE),"")=0,"",IF(Plananalyse!CC9=1,VLOOKUP(CC$5,Kruistabel!$B$26:$F$29,MATCH($C9,Kruistabel!$C$25:$F$25,0)+1,FALSE),""))</f>
        <v>#N/A</v>
      </c>
      <c r="CD9" s="326" t="e">
        <f ca="1">IF(IF(Plananalyse!CD9=1,VLOOKUP(CD$5,Kruistabel!$B$26:$F$29,MATCH($C9,Kruistabel!$C$25:$F$25,0)+1,FALSE),"")=0,"",IF(Plananalyse!CD9=1,VLOOKUP(CD$5,Kruistabel!$B$26:$F$29,MATCH($C9,Kruistabel!$C$25:$F$25,0)+1,FALSE),""))</f>
        <v>#N/A</v>
      </c>
      <c r="CE9" s="326" t="e">
        <f ca="1">IF(IF(Plananalyse!CE9=1,VLOOKUP(CE$5,Kruistabel!$B$26:$F$29,MATCH($C9,Kruistabel!$C$25:$F$25,0)+1,FALSE),"")=0,"",IF(Plananalyse!CE9=1,VLOOKUP(CE$5,Kruistabel!$B$26:$F$29,MATCH($C9,Kruistabel!$C$25:$F$25,0)+1,FALSE),""))</f>
        <v>#N/A</v>
      </c>
      <c r="CF9" s="326" t="e">
        <f ca="1">IF(IF(Plananalyse!CF9=1,VLOOKUP(CF$5,Kruistabel!$B$26:$F$29,MATCH($C9,Kruistabel!$C$25:$F$25,0)+1,FALSE),"")=0,"",IF(Plananalyse!CF9=1,VLOOKUP(CF$5,Kruistabel!$B$26:$F$29,MATCH($C9,Kruistabel!$C$25:$F$25,0)+1,FALSE),""))</f>
        <v>#N/A</v>
      </c>
      <c r="CG9" s="326" t="e">
        <f ca="1">IF(IF(Plananalyse!CG9=1,VLOOKUP(CG$5,Kruistabel!$B$26:$F$29,MATCH($C9,Kruistabel!$C$25:$F$25,0)+1,FALSE),"")=0,"",IF(Plananalyse!CG9=1,VLOOKUP(CG$5,Kruistabel!$B$26:$F$29,MATCH($C9,Kruistabel!$C$25:$F$25,0)+1,FALSE),""))</f>
        <v>#REF!</v>
      </c>
      <c r="CH9" s="326" t="e">
        <f ca="1">IF(IF(Plananalyse!CH9=1,VLOOKUP(CH$5,Kruistabel!$B$26:$F$29,MATCH($C9,Kruistabel!$C$25:$F$25,0)+1,FALSE),"")=0,"",IF(Plananalyse!CH9=1,VLOOKUP(CH$5,Kruistabel!$B$26:$F$29,MATCH($C9,Kruistabel!$C$25:$F$25,0)+1,FALSE),""))</f>
        <v>#REF!</v>
      </c>
      <c r="CI9" s="65"/>
      <c r="CJ9" s="326">
        <f ca="1">IF(IF(Plananalyse!CJ9=1,VLOOKUP(CJ$5,Kruistabel!$B$26:$F$29,MATCH($C9,Kruistabel!$C$25:$F$25,0)+1,FALSE),"")=0,"",IF(Plananalyse!CJ9=1,VLOOKUP(CJ$5,Kruistabel!$B$26:$F$29,MATCH($C9,Kruistabel!$C$25:$F$25,0)+1,FALSE),""))</f>
        <v>60</v>
      </c>
      <c r="CK9" s="326">
        <f ca="1">IF(IF(Plananalyse!CK9=1,VLOOKUP(CK$5,Kruistabel!$B$26:$F$29,MATCH($C9,Kruistabel!$C$25:$F$25,0)+1,FALSE),"")=0,"",IF(Plananalyse!CK9=1,VLOOKUP(CK$5,Kruistabel!$B$26:$F$29,MATCH($C9,Kruistabel!$C$25:$F$25,0)+1,FALSE),""))</f>
        <v>60</v>
      </c>
      <c r="CL9" s="326" t="str">
        <f ca="1">IF(IF(Plananalyse!CL9=1,VLOOKUP(CL$5,Kruistabel!$B$26:$F$29,MATCH($C9,Kruistabel!$C$25:$F$25,0)+1,FALSE),"")=0,"",IF(Plananalyse!CL9=1,VLOOKUP(CL$5,Kruistabel!$B$26:$F$29,MATCH($C9,Kruistabel!$C$25:$F$25,0)+1,FALSE),""))</f>
        <v/>
      </c>
      <c r="CM9" s="326">
        <f ca="1">IF(IF(Plananalyse!CM9=1,VLOOKUP(CM$5,Kruistabel!$B$26:$F$29,MATCH($C9,Kruistabel!$C$25:$F$25,0)+1,FALSE),"")=0,"",IF(Plananalyse!CM9=1,VLOOKUP(CM$5,Kruistabel!$B$26:$F$29,MATCH($C9,Kruistabel!$C$25:$F$25,0)+1,FALSE),""))</f>
        <v>55</v>
      </c>
      <c r="CN9" s="326">
        <f ca="1">IF(IF(Plananalyse!CN9=1,VLOOKUP(CN$5,Kruistabel!$B$26:$F$29,MATCH($C9,Kruistabel!$C$25:$F$25,0)+1,FALSE),"")=0,"",IF(Plananalyse!CN9=1,VLOOKUP(CN$5,Kruistabel!$B$26:$F$29,MATCH($C9,Kruistabel!$C$25:$F$25,0)+1,FALSE),""))</f>
        <v>55</v>
      </c>
      <c r="CO9" s="326">
        <f ca="1">IF(IF(Plananalyse!CO9=1,VLOOKUP(CO$5,Kruistabel!$B$26:$F$29,MATCH($C9,Kruistabel!$C$25:$F$25,0)+1,FALSE),"")=0,"",IF(Plananalyse!CO9=1,VLOOKUP(CO$5,Kruistabel!$B$26:$F$29,MATCH($C9,Kruistabel!$C$25:$F$25,0)+1,FALSE),""))</f>
        <v>65</v>
      </c>
      <c r="CP9" s="326">
        <f ca="1">IF(IF(Plananalyse!CP9=1,VLOOKUP(CP$5,Kruistabel!$B$26:$F$29,MATCH($C9,Kruistabel!$C$25:$F$25,0)+1,FALSE),"")=0,"",IF(Plananalyse!CP9=1,VLOOKUP(CP$5,Kruistabel!$B$26:$F$29,MATCH($C9,Kruistabel!$C$25:$F$25,0)+1,FALSE),""))</f>
        <v>60</v>
      </c>
      <c r="CQ9" s="326">
        <f ca="1">IF(IF(Plananalyse!CQ9=1,VLOOKUP(CQ$5,Kruistabel!$B$26:$F$29,MATCH($C9,Kruistabel!$C$25:$F$25,0)+1,FALSE),"")=0,"",IF(Plananalyse!CQ9=1,VLOOKUP(CQ$5,Kruistabel!$B$26:$F$29,MATCH($C9,Kruistabel!$C$25:$F$25,0)+1,FALSE),""))</f>
        <v>65</v>
      </c>
      <c r="CR9" s="326">
        <f ca="1">IF(IF(Plananalyse!CR9=1,VLOOKUP(CR$5,Kruistabel!$B$26:$F$29,MATCH($C9,Kruistabel!$C$25:$F$25,0)+1,FALSE),"")=0,"",IF(Plananalyse!CR9=1,VLOOKUP(CR$5,Kruistabel!$B$26:$F$29,MATCH($C9,Kruistabel!$C$25:$F$25,0)+1,FALSE),""))</f>
        <v>65</v>
      </c>
      <c r="CS9" s="326">
        <f ca="1">IF(IF(Plananalyse!CS9=1,VLOOKUP(CS$5,Kruistabel!$B$26:$F$29,MATCH($C9,Kruistabel!$C$25:$F$25,0)+1,FALSE),"")=0,"",IF(Plananalyse!CS9=1,VLOOKUP(CS$5,Kruistabel!$B$26:$F$29,MATCH($C9,Kruistabel!$C$25:$F$25,0)+1,FALSE),""))</f>
        <v>60</v>
      </c>
      <c r="CT9" s="326">
        <f ca="1">IF(IF(Plananalyse!CT9=1,VLOOKUP(CT$5,Kruistabel!$B$26:$F$29,MATCH($C9,Kruistabel!$C$25:$F$25,0)+1,FALSE),"")=0,"",IF(Plananalyse!CT9=1,VLOOKUP(CT$5,Kruistabel!$B$26:$F$29,MATCH($C9,Kruistabel!$C$25:$F$25,0)+1,FALSE),""))</f>
        <v>60</v>
      </c>
      <c r="CU9" s="326">
        <f ca="1">IF(IF(Plananalyse!CU9=1,VLOOKUP(CU$5,Kruistabel!$B$26:$F$29,MATCH($C9,Kruistabel!$C$25:$F$25,0)+1,FALSE),"")=0,"",IF(Plananalyse!CU9=1,VLOOKUP(CU$5,Kruistabel!$B$26:$F$29,MATCH($C9,Kruistabel!$C$25:$F$25,0)+1,FALSE),""))</f>
        <v>65</v>
      </c>
      <c r="CV9" s="326">
        <f ca="1">IF(IF(Plananalyse!CV9=1,VLOOKUP(CV$5,Kruistabel!$B$26:$F$29,MATCH($C9,Kruistabel!$C$25:$F$25,0)+1,FALSE),"")=0,"",IF(Plananalyse!CV9=1,VLOOKUP(CV$5,Kruistabel!$B$26:$F$29,MATCH($C9,Kruistabel!$C$25:$F$25,0)+1,FALSE),""))</f>
        <v>65</v>
      </c>
      <c r="CW9" s="326">
        <f ca="1">IF(IF(Plananalyse!CW9=1,VLOOKUP(CW$5,Kruistabel!$B$26:$F$29,MATCH($C9,Kruistabel!$C$25:$F$25,0)+1,FALSE),"")=0,"",IF(Plananalyse!CW9=1,VLOOKUP(CW$5,Kruistabel!$B$26:$F$29,MATCH($C9,Kruistabel!$C$25:$F$25,0)+1,FALSE),""))</f>
        <v>60</v>
      </c>
      <c r="CX9" s="326" t="str">
        <f ca="1">IF(IF(Plananalyse!CX9=1,VLOOKUP(CX$5,Kruistabel!$B$26:$F$29,MATCH($C9,Kruistabel!$C$25:$F$25,0)+1,FALSE),"")=0,"",IF(Plananalyse!CX9=1,VLOOKUP(CX$5,Kruistabel!$B$26:$F$29,MATCH($C9,Kruistabel!$C$25:$F$25,0)+1,FALSE),""))</f>
        <v/>
      </c>
      <c r="CY9" s="326">
        <f ca="1">IF(IF(Plananalyse!CY9=1,VLOOKUP(CY$5,Kruistabel!$B$26:$F$29,MATCH($C9,Kruistabel!$C$25:$F$25,0)+1,FALSE),"")=0,"",IF(Plananalyse!CY9=1,VLOOKUP(CY$5,Kruistabel!$B$26:$F$29,MATCH($C9,Kruistabel!$C$25:$F$25,0)+1,FALSE),""))</f>
        <v>65</v>
      </c>
      <c r="CZ9" s="326">
        <f ca="1">IF(IF(Plananalyse!CZ9=1,VLOOKUP(CZ$5,Kruistabel!$B$26:$F$29,MATCH($C9,Kruistabel!$C$25:$F$25,0)+1,FALSE),"")=0,"",IF(Plananalyse!CZ9=1,VLOOKUP(CZ$5,Kruistabel!$B$26:$F$29,MATCH($C9,Kruistabel!$C$25:$F$25,0)+1,FALSE),""))</f>
        <v>65</v>
      </c>
      <c r="DA9" s="326">
        <f ca="1">IF(IF(Plananalyse!DA9=1,VLOOKUP(DA$5,Kruistabel!$B$26:$F$29,MATCH($C9,Kruistabel!$C$25:$F$25,0)+1,FALSE),"")=0,"",IF(Plananalyse!DA9=1,VLOOKUP(DA$5,Kruistabel!$B$26:$F$29,MATCH($C9,Kruistabel!$C$25:$F$25,0)+1,FALSE),""))</f>
        <v>65</v>
      </c>
      <c r="DB9" s="326" t="str">
        <f ca="1">IF(IF(Plananalyse!DB9=1,VLOOKUP(DB$5,Kruistabel!$B$26:$F$29,MATCH($C9,Kruistabel!$C$25:$F$25,0)+1,FALSE),"")=0,"",IF(Plananalyse!DB9=1,VLOOKUP(DB$5,Kruistabel!$B$26:$F$29,MATCH($C9,Kruistabel!$C$25:$F$25,0)+1,FALSE),""))</f>
        <v/>
      </c>
      <c r="DC9" s="326" t="str">
        <f ca="1">IF(IF(Plananalyse!DC9=1,VLOOKUP(DC$5,Kruistabel!$B$26:$F$29,MATCH($C9,Kruistabel!$C$25:$F$25,0)+1,FALSE),"")=0,"",IF(Plananalyse!DC9=1,VLOOKUP(DC$5,Kruistabel!$B$26:$F$29,MATCH($C9,Kruistabel!$C$25:$F$25,0)+1,FALSE),""))</f>
        <v/>
      </c>
      <c r="DD9" s="327"/>
      <c r="DE9" s="326" t="e">
        <f ca="1">IF(IF(Plananalyse!DE9=1,VLOOKUP(DE$5,Kruistabel!$B$26:$F$29,MATCH($C9,Kruistabel!$C$25:$F$25,0)+1,FALSE),"")=0,"",IF(Plananalyse!DE9=1,VLOOKUP(DE$5,Kruistabel!$B$26:$F$29,MATCH($C9,Kruistabel!$C$25:$F$25,0)+1,FALSE),""))</f>
        <v>#N/A</v>
      </c>
      <c r="DF9" s="326" t="e">
        <f ca="1">IF(IF(Plananalyse!DF9=1,VLOOKUP(DF$5,Kruistabel!$B$26:$F$29,MATCH($C9,Kruistabel!$C$25:$F$25,0)+1,FALSE),"")=0,"",IF(Plananalyse!DF9=1,VLOOKUP(DF$5,Kruistabel!$B$26:$F$29,MATCH($C9,Kruistabel!$C$25:$F$25,0)+1,FALSE),""))</f>
        <v>#N/A</v>
      </c>
      <c r="DG9" s="326" t="e">
        <f ca="1">IF(IF(Plananalyse!DG9=1,VLOOKUP(DG$5,Kruistabel!$B$26:$F$29,MATCH($C9,Kruistabel!$C$25:$F$25,0)+1,FALSE),"")=0,"",IF(Plananalyse!DG9=1,VLOOKUP(DG$5,Kruistabel!$B$26:$F$29,MATCH($C9,Kruistabel!$C$25:$F$25,0)+1,FALSE),""))</f>
        <v>#N/A</v>
      </c>
      <c r="DH9" s="326" t="e">
        <f ca="1">IF(IF(Plananalyse!DH9=1,VLOOKUP(DH$5,Kruistabel!$B$26:$F$29,MATCH($C9,Kruistabel!$C$25:$F$25,0)+1,FALSE),"")=0,"",IF(Plananalyse!DH9=1,VLOOKUP(DH$5,Kruistabel!$B$26:$F$29,MATCH($C9,Kruistabel!$C$25:$F$25,0)+1,FALSE),""))</f>
        <v>#N/A</v>
      </c>
      <c r="DI9" s="326" t="e">
        <f ca="1">IF(IF(Plananalyse!DI9=1,VLOOKUP(DI$5,Kruistabel!$B$26:$F$29,MATCH($C9,Kruistabel!$C$25:$F$25,0)+1,FALSE),"")=0,"",IF(Plananalyse!DI9=1,VLOOKUP(DI$5,Kruistabel!$B$26:$F$29,MATCH($C9,Kruistabel!$C$25:$F$25,0)+1,FALSE),""))</f>
        <v>#N/A</v>
      </c>
      <c r="DJ9" s="326" t="e">
        <f ca="1">IF(IF(Plananalyse!DJ9=1,VLOOKUP(DJ$5,Kruistabel!$B$26:$F$29,MATCH($C9,Kruistabel!$C$25:$F$25,0)+1,FALSE),"")=0,"",IF(Plananalyse!DJ9=1,VLOOKUP(DJ$5,Kruistabel!$B$26:$F$29,MATCH($C9,Kruistabel!$C$25:$F$25,0)+1,FALSE),""))</f>
        <v>#N/A</v>
      </c>
      <c r="DK9" s="326" t="e">
        <f ca="1">IF(IF(Plananalyse!DK9=1,VLOOKUP(DK$5,Kruistabel!$B$26:$F$29,MATCH($C9,Kruistabel!$C$25:$F$25,0)+1,FALSE),"")=0,"",IF(Plananalyse!DK9=1,VLOOKUP(DK$5,Kruistabel!$B$26:$F$29,MATCH($C9,Kruistabel!$C$25:$F$25,0)+1,FALSE),""))</f>
        <v>#REF!</v>
      </c>
      <c r="DL9" s="326" t="e">
        <f ca="1">IF(IF(Plananalyse!DL9=1,VLOOKUP(DL$5,Kruistabel!$B$26:$F$29,MATCH($C9,Kruistabel!$C$25:$F$25,0)+1,FALSE),"")=0,"",IF(Plananalyse!DL9=1,VLOOKUP(DL$5,Kruistabel!$B$26:$F$29,MATCH($C9,Kruistabel!$C$25:$F$25,0)+1,FALSE),""))</f>
        <v>#REF!</v>
      </c>
      <c r="DM9" s="327" t="str">
        <f>IF(Plananalyse!DM9=1,VLOOKUP(DM$5,Kruistabel!$B$26:$F$29,MATCH($C9,Kruistabel!$C$25:$F$25,0)+1,FALSE),"")</f>
        <v/>
      </c>
      <c r="DN9" s="326" t="e">
        <f ca="1">IF(IF(Plananalyse!DN9=1,VLOOKUP(DN$5,Kruistabel!$B$26:$F$29,MATCH($C9,Kruistabel!$C$25:$F$25,0)+1,FALSE),"")=0,"",IF(Plananalyse!DN9=1,VLOOKUP(DN$5,Kruistabel!$B$26:$F$29,MATCH($C9,Kruistabel!$C$25:$F$25,0)+1,FALSE),""))</f>
        <v>#N/A</v>
      </c>
      <c r="DO9" s="326" t="e">
        <f ca="1">IF(IF(Plananalyse!DO9=1,VLOOKUP(DO$5,Kruistabel!$B$26:$F$29,MATCH($C9,Kruistabel!$C$25:$F$25,0)+1,FALSE),"")=0,"",IF(Plananalyse!DO9=1,VLOOKUP(DO$5,Kruistabel!$B$26:$F$29,MATCH($C9,Kruistabel!$C$25:$F$25,0)+1,FALSE),""))</f>
        <v>#N/A</v>
      </c>
      <c r="DP9" s="326" t="e">
        <f ca="1">IF(IF(Plananalyse!DP9=1,VLOOKUP(DP$5,Kruistabel!$B$26:$F$29,MATCH($C9,Kruistabel!$C$25:$F$25,0)+1,FALSE),"")=0,"",IF(Plananalyse!DP9=1,VLOOKUP(DP$5,Kruistabel!$B$26:$F$29,MATCH($C9,Kruistabel!$C$25:$F$25,0)+1,FALSE),""))</f>
        <v>#N/A</v>
      </c>
      <c r="DQ9" s="326" t="e">
        <f ca="1">IF(IF(Plananalyse!DQ9=1,VLOOKUP(DQ$5,Kruistabel!$B$26:$F$29,MATCH($C9,Kruistabel!$C$25:$F$25,0)+1,FALSE),"")=0,"",IF(Plananalyse!DQ9=1,VLOOKUP(DQ$5,Kruistabel!$B$26:$F$29,MATCH($C9,Kruistabel!$C$25:$F$25,0)+1,FALSE),""))</f>
        <v>#N/A</v>
      </c>
      <c r="DR9" s="326" t="e">
        <f ca="1">IF(IF(Plananalyse!DR9=1,VLOOKUP(DR$5,Kruistabel!$B$26:$F$29,MATCH($C9,Kruistabel!$C$25:$F$25,0)+1,FALSE),"")=0,"",IF(Plananalyse!DR9=1,VLOOKUP(DR$5,Kruistabel!$B$26:$F$29,MATCH($C9,Kruistabel!$C$25:$F$25,0)+1,FALSE),""))</f>
        <v>#N/A</v>
      </c>
      <c r="DS9" s="326" t="e">
        <f ca="1">IF(IF(Plananalyse!DS9=1,VLOOKUP(DS$5,Kruistabel!$B$26:$F$29,MATCH($C9,Kruistabel!$C$25:$F$25,0)+1,FALSE),"")=0,"",IF(Plananalyse!DS9=1,VLOOKUP(DS$5,Kruistabel!$B$26:$F$29,MATCH($C9,Kruistabel!$C$25:$F$25,0)+1,FALSE),""))</f>
        <v>#N/A</v>
      </c>
      <c r="DT9" s="326" t="e">
        <f ca="1">IF(IF(Plananalyse!DT9=1,VLOOKUP(DT$5,Kruistabel!$B$26:$F$29,MATCH($C9,Kruistabel!$C$25:$F$25,0)+1,FALSE),"")=0,"",IF(Plananalyse!DT9=1,VLOOKUP(DT$5,Kruistabel!$B$26:$F$29,MATCH($C9,Kruistabel!$C$25:$F$25,0)+1,FALSE),""))</f>
        <v>#N/A</v>
      </c>
      <c r="DU9" s="326" t="e">
        <f ca="1">IF(IF(Plananalyse!DU9=1,VLOOKUP(DU$5,Kruistabel!$B$26:$F$29,MATCH($C9,Kruistabel!$C$25:$F$25,0)+1,FALSE),"")=0,"",IF(Plananalyse!DU9=1,VLOOKUP(DU$5,Kruistabel!$B$26:$F$29,MATCH($C9,Kruistabel!$C$25:$F$25,0)+1,FALSE),""))</f>
        <v>#N/A</v>
      </c>
      <c r="DV9" s="326" t="e">
        <f ca="1">IF(IF(Plananalyse!DV9=1,VLOOKUP(DV$5,Kruistabel!$B$26:$F$29,MATCH($C9,Kruistabel!$C$25:$F$25,0)+1,FALSE),"")=0,"",IF(Plananalyse!DV9=1,VLOOKUP(DV$5,Kruistabel!$B$26:$F$29,MATCH($C9,Kruistabel!$C$25:$F$25,0)+1,FALSE),""))</f>
        <v>#N/A</v>
      </c>
      <c r="DW9" s="326" t="e">
        <f ca="1">IF(IF(Plananalyse!DW9=1,VLOOKUP(DW$5,Kruistabel!$B$26:$F$29,MATCH($C9,Kruistabel!$C$25:$F$25,0)+1,FALSE),"")=0,"",IF(Plananalyse!DW9=1,VLOOKUP(DW$5,Kruistabel!$B$26:$F$29,MATCH($C9,Kruistabel!$C$25:$F$25,0)+1,FALSE),""))</f>
        <v>#REF!</v>
      </c>
      <c r="DX9" s="326" t="e">
        <f ca="1">IF(IF(Plananalyse!DX9=1,VLOOKUP(DX$5,Kruistabel!$B$26:$F$29,MATCH($C9,Kruistabel!$C$25:$F$25,0)+1,FALSE),"")=0,"",IF(Plananalyse!DX9=1,VLOOKUP(DX$5,Kruistabel!$B$26:$F$29,MATCH($C9,Kruistabel!$C$25:$F$25,0)+1,FALSE),""))</f>
        <v>#REF!</v>
      </c>
      <c r="DY9" s="327" t="str">
        <f>IF(Plananalyse!DY9=1,VLOOKUP(DY$5,Kruistabel!$B$26:$F$29,MATCH($C9,Kruistabel!$C$25:$F$25,0)+1,FALSE),"")</f>
        <v/>
      </c>
      <c r="DZ9" s="326" t="e">
        <f ca="1">IF(IF(Plananalyse!DZ9=1,VLOOKUP(DZ$5,Kruistabel!$B$26:$F$29,MATCH($C9,Kruistabel!$C$25:$F$25,0)+1,FALSE),"")=0,"",IF(Plananalyse!DZ9=1,VLOOKUP(DZ$5,Kruistabel!$B$26:$F$29,MATCH($C9,Kruistabel!$C$25:$F$25,0)+1,FALSE),""))</f>
        <v>#N/A</v>
      </c>
      <c r="EA9" s="326" t="e">
        <f ca="1">IF(IF(Plananalyse!EA9=1,VLOOKUP(EA$5,Kruistabel!$B$26:$F$29,MATCH($C9,Kruistabel!$C$25:$F$25,0)+1,FALSE),"")=0,"",IF(Plananalyse!EA9=1,VLOOKUP(EA$5,Kruistabel!$B$26:$F$29,MATCH($C9,Kruistabel!$C$25:$F$25,0)+1,FALSE),""))</f>
        <v>#N/A</v>
      </c>
      <c r="EB9" s="326" t="e">
        <f ca="1">IF(IF(Plananalyse!EB9=1,VLOOKUP(EB$5,Kruistabel!$B$26:$F$29,MATCH($C9,Kruistabel!$C$25:$F$25,0)+1,FALSE),"")=0,"",IF(Plananalyse!EB9=1,VLOOKUP(EB$5,Kruistabel!$B$26:$F$29,MATCH($C9,Kruistabel!$C$25:$F$25,0)+1,FALSE),""))</f>
        <v>#REF!</v>
      </c>
      <c r="EC9" s="326" t="e">
        <f ca="1">IF(IF(Plananalyse!EC9=1,VLOOKUP(EC$5,Kruistabel!$B$26:$F$29,MATCH($C9,Kruistabel!$C$25:$F$25,0)+1,FALSE),"")=0,"",IF(Plananalyse!EC9=1,VLOOKUP(EC$5,Kruistabel!$B$26:$F$29,MATCH($C9,Kruistabel!$C$25:$F$25,0)+1,FALSE),""))</f>
        <v>#REF!</v>
      </c>
      <c r="ED9" s="327"/>
      <c r="EE9" s="326" t="e">
        <f ca="1">IF(IF(Plananalyse!EE9=1,VLOOKUP(EE$5,Kruistabel!$B$26:$F$29,MATCH($C9,Kruistabel!$C$25:$F$25,0)+1,FALSE),"")=0,"",IF(Plananalyse!EE9=1,VLOOKUP(EE$5,Kruistabel!$B$26:$F$29,MATCH($C9,Kruistabel!$C$25:$F$25,0)+1,FALSE),""))</f>
        <v>#N/A</v>
      </c>
      <c r="EF9" s="326" t="e">
        <f ca="1">IF(IF(Plananalyse!EF9=1,VLOOKUP(EF$5,Kruistabel!$B$26:$F$29,MATCH($C9,Kruistabel!$C$25:$F$25,0)+1,FALSE),"")=0,"",IF(Plananalyse!EF9=1,VLOOKUP(EF$5,Kruistabel!$B$26:$F$29,MATCH($C9,Kruistabel!$C$25:$F$25,0)+1,FALSE),""))</f>
        <v>#N/A</v>
      </c>
      <c r="EG9" s="326" t="e">
        <f ca="1">IF(IF(Plananalyse!EG9=1,VLOOKUP(EG$5,Kruistabel!$B$26:$F$29,MATCH($C9,Kruistabel!$C$25:$F$25,0)+1,FALSE),"")=0,"",IF(Plananalyse!EG9=1,VLOOKUP(EG$5,Kruistabel!$B$26:$F$29,MATCH($C9,Kruistabel!$C$25:$F$25,0)+1,FALSE),""))</f>
        <v>#N/A</v>
      </c>
      <c r="EH9" s="326" t="e">
        <f ca="1">IF(IF(Plananalyse!EH9=1,VLOOKUP(EH$5,Kruistabel!$B$26:$F$29,MATCH($C9,Kruistabel!$C$25:$F$25,0)+1,FALSE),"")=0,"",IF(Plananalyse!EH9=1,VLOOKUP(EH$5,Kruistabel!$B$26:$F$29,MATCH($C9,Kruistabel!$C$25:$F$25,0)+1,FALSE),""))</f>
        <v>#REF!</v>
      </c>
      <c r="EI9" s="326" t="e">
        <f ca="1">IF(IF(Plananalyse!EI9=1,VLOOKUP(EI$5,Kruistabel!$B$26:$F$29,MATCH($C9,Kruistabel!$C$25:$F$25,0)+1,FALSE),"")=0,"",IF(Plananalyse!EI9=1,VLOOKUP(EI$5,Kruistabel!$B$26:$F$29,MATCH($C9,Kruistabel!$C$25:$F$25,0)+1,FALSE),""))</f>
        <v>#REF!</v>
      </c>
      <c r="EJ9" s="164" t="str">
        <f>IF(Plananalyse!EJ9=1,VLOOKUP(EJ$5,Kruistabel!$B$26:$F$29,MATCH($C9,Kruistabel!$C$25:$F$25,0)+1,FALSE),"")</f>
        <v/>
      </c>
      <c r="EK9" s="138"/>
      <c r="EL9" s="138"/>
      <c r="EM9" s="138"/>
      <c r="EN9" s="138"/>
      <c r="EO9" s="138"/>
    </row>
    <row r="10" spans="2:145">
      <c r="B10" s="337" t="s">
        <v>79</v>
      </c>
      <c r="C10" s="160" t="str">
        <f>_xlfn.IFNA(VLOOKUP($B10,Classificatietabel!$B$6:$I$91,C$7,FALSE),"")</f>
        <v>normaal</v>
      </c>
      <c r="D10" s="160" t="str">
        <f>_xlfn.IFNA(VLOOKUP($B10,Classificatietabel!$B$6:$I$91,D$7,FALSE),"")</f>
        <v>neen</v>
      </c>
      <c r="E10" s="119">
        <f>IF(AND(D10="laag",$D$3=1),0,_xlfn.IFNA(IF(VLOOKUP($B10,Classificatietabel!$B$6:$H$91,$E$5,FALSE)="Ja",1,0),""))</f>
        <v>1</v>
      </c>
      <c r="F10" s="163"/>
      <c r="G10" s="326" t="str">
        <f>IF(IF(Plananalyse!G10=1,VLOOKUP(G$5,Kruistabel!$B$26:$F$29,MATCH($C10,Kruistabel!$C$25:$F$25,0)+1,FALSE),"")=0,"",IF(Plananalyse!G10=1,VLOOKUP(G$5,Kruistabel!$B$26:$F$29,MATCH($C10,Kruistabel!$C$25:$F$25,0)+1,FALSE),""))</f>
        <v/>
      </c>
      <c r="H10" s="326" t="str">
        <f>IF(IF(Plananalyse!H10=1,VLOOKUP(H$5,Kruistabel!$B$26:$F$29,MATCH($C10,Kruistabel!$C$25:$F$25,0)+1,FALSE),"")=0,"",IF(Plananalyse!H10=1,VLOOKUP(H$5,Kruistabel!$B$26:$F$29,MATCH($C10,Kruistabel!$C$25:$F$25,0)+1,FALSE),""))</f>
        <v/>
      </c>
      <c r="I10" s="326">
        <f ca="1">IF(IF(Plananalyse!I10=1,VLOOKUP(I$5,Kruistabel!$B$26:$F$29,MATCH($C10,Kruistabel!$C$25:$F$25,0)+1,FALSE),"")=0,"",IF(Plananalyse!I10=1,VLOOKUP(I$5,Kruistabel!$B$26:$F$29,MATCH($C10,Kruistabel!$C$25:$F$25,0)+1,FALSE),""))</f>
        <v>60</v>
      </c>
      <c r="J10" s="326" t="str">
        <f ca="1">IF(IF(Plananalyse!J10=1,VLOOKUP(J$5,Kruistabel!$B$26:$F$29,MATCH($C10,Kruistabel!$C$25:$F$25,0)+1,FALSE),"")=0,"",IF(Plananalyse!J10=1,VLOOKUP(J$5,Kruistabel!$B$26:$F$29,MATCH($C10,Kruistabel!$C$25:$F$25,0)+1,FALSE),""))</f>
        <v/>
      </c>
      <c r="K10" s="326" t="str">
        <f ca="1">IF(IF(Plananalyse!K10=1,VLOOKUP(K$5,Kruistabel!$B$26:$F$29,MATCH($C10,Kruistabel!$C$25:$F$25,0)+1,FALSE),"")=0,"",IF(Plananalyse!K10=1,VLOOKUP(K$5,Kruistabel!$B$26:$F$29,MATCH($C10,Kruistabel!$C$25:$F$25,0)+1,FALSE),""))</f>
        <v/>
      </c>
      <c r="L10" s="326" t="str">
        <f ca="1">IF(IF(Plananalyse!L10=1,VLOOKUP(L$5,Kruistabel!$B$26:$F$29,MATCH($C10,Kruistabel!$C$25:$F$25,0)+1,FALSE),"")=0,"",IF(Plananalyse!L10=1,VLOOKUP(L$5,Kruistabel!$B$26:$F$29,MATCH($C10,Kruistabel!$C$25:$F$25,0)+1,FALSE),""))</f>
        <v/>
      </c>
      <c r="M10" s="326">
        <f ca="1">IF(IF(Plananalyse!M10=1,VLOOKUP(M$5,Kruistabel!$B$26:$F$29,MATCH($C10,Kruistabel!$C$25:$F$25,0)+1,FALSE),"")=0,"",IF(Plananalyse!M10=1,VLOOKUP(M$5,Kruistabel!$B$26:$F$29,MATCH($C10,Kruistabel!$C$25:$F$25,0)+1,FALSE),""))</f>
        <v>55</v>
      </c>
      <c r="N10" s="326">
        <f ca="1">IF(IF(Plananalyse!N10=1,VLOOKUP(N$5,Kruistabel!$B$26:$F$29,MATCH($C10,Kruistabel!$C$25:$F$25,0)+1,FALSE),"")=0,"",IF(Plananalyse!N10=1,VLOOKUP(N$5,Kruistabel!$B$26:$F$29,MATCH($C10,Kruistabel!$C$25:$F$25,0)+1,FALSE),""))</f>
        <v>55</v>
      </c>
      <c r="O10" s="326">
        <f ca="1">IF(IF(Plananalyse!O10=1,VLOOKUP(O$5,Kruistabel!$B$26:$F$29,MATCH($C10,Kruistabel!$C$25:$F$25,0)+1,FALSE),"")=0,"",IF(Plananalyse!O10=1,VLOOKUP(O$5,Kruistabel!$B$26:$F$29,MATCH($C10,Kruistabel!$C$25:$F$25,0)+1,FALSE),""))</f>
        <v>55</v>
      </c>
      <c r="P10" s="326">
        <f ca="1">IF(IF(Plananalyse!P10=1,VLOOKUP(P$5,Kruistabel!$B$26:$F$29,MATCH($C10,Kruistabel!$C$25:$F$25,0)+1,FALSE),"")=0,"",IF(Plananalyse!P10=1,VLOOKUP(P$5,Kruistabel!$B$26:$F$29,MATCH($C10,Kruistabel!$C$25:$F$25,0)+1,FALSE),""))</f>
        <v>50</v>
      </c>
      <c r="Q10" s="326">
        <f ca="1">IF(IF(Plananalyse!Q10=1,VLOOKUP(Q$5,Kruistabel!$B$26:$F$29,MATCH($C10,Kruistabel!$C$25:$F$25,0)+1,FALSE),"")=0,"",IF(Plananalyse!Q10=1,VLOOKUP(Q$5,Kruistabel!$B$26:$F$29,MATCH($C10,Kruistabel!$C$25:$F$25,0)+1,FALSE),""))</f>
        <v>60</v>
      </c>
      <c r="R10" s="326">
        <f ca="1">IF(IF(Plananalyse!R10=1,VLOOKUP(R$5,Kruistabel!$B$26:$F$29,MATCH($C10,Kruistabel!$C$25:$F$25,0)+1,FALSE),"")=0,"",IF(Plananalyse!R10=1,VLOOKUP(R$5,Kruistabel!$B$26:$F$29,MATCH($C10,Kruistabel!$C$25:$F$25,0)+1,FALSE),""))</f>
        <v>55</v>
      </c>
      <c r="S10" s="326" t="str">
        <f ca="1">IF(IF(Plananalyse!S10=1,VLOOKUP(S$5,Kruistabel!$B$26:$F$29,MATCH($C10,Kruistabel!$C$25:$F$25,0)+1,FALSE),"")=0,"",IF(Plananalyse!S10=1,VLOOKUP(S$5,Kruistabel!$B$26:$F$29,MATCH($C10,Kruistabel!$C$25:$F$25,0)+1,FALSE),""))</f>
        <v/>
      </c>
      <c r="T10" s="326" t="str">
        <f ca="1">IF(IF(Plananalyse!T10=1,VLOOKUP(T$5,Kruistabel!$B$26:$F$29,MATCH($C10,Kruistabel!$C$25:$F$25,0)+1,FALSE),"")=0,"",IF(Plananalyse!T10=1,VLOOKUP(T$5,Kruistabel!$B$26:$F$29,MATCH($C10,Kruistabel!$C$25:$F$25,0)+1,FALSE),""))</f>
        <v/>
      </c>
      <c r="U10" s="326" t="str">
        <f ca="1">IF(IF(Plananalyse!U10=1,VLOOKUP(U$5,Kruistabel!$B$26:$F$29,MATCH($C10,Kruistabel!$C$25:$F$25,0)+1,FALSE),"")=0,"",IF(Plananalyse!U10=1,VLOOKUP(U$5,Kruistabel!$B$26:$F$29,MATCH($C10,Kruistabel!$C$25:$F$25,0)+1,FALSE),""))</f>
        <v/>
      </c>
      <c r="V10" s="326" t="str">
        <f ca="1">IF(IF(Plananalyse!V10=1,VLOOKUP(V$5,Kruistabel!$B$26:$F$29,MATCH($C10,Kruistabel!$C$25:$F$25,0)+1,FALSE),"")=0,"",IF(Plananalyse!V10=1,VLOOKUP(V$5,Kruistabel!$B$26:$F$29,MATCH($C10,Kruistabel!$C$25:$F$25,0)+1,FALSE),""))</f>
        <v/>
      </c>
      <c r="W10" s="326" t="str">
        <f ca="1">IF(IF(Plananalyse!W10=1,VLOOKUP(W$5,Kruistabel!$B$26:$F$29,MATCH($C10,Kruistabel!$C$25:$F$25,0)+1,FALSE),"")=0,"",IF(Plananalyse!W10=1,VLOOKUP(W$5,Kruistabel!$B$26:$F$29,MATCH($C10,Kruistabel!$C$25:$F$25,0)+1,FALSE),""))</f>
        <v/>
      </c>
      <c r="X10" s="326" t="str">
        <f ca="1">IF(IF(Plananalyse!X10=1,VLOOKUP(X$5,Kruistabel!$B$26:$F$29,MATCH($C10,Kruistabel!$C$25:$F$25,0)+1,FALSE),"")=0,"",IF(Plananalyse!X10=1,VLOOKUP(X$5,Kruistabel!$B$26:$F$29,MATCH($C10,Kruistabel!$C$25:$F$25,0)+1,FALSE),""))</f>
        <v/>
      </c>
      <c r="Y10" s="326">
        <f ca="1">IF(IF(Plananalyse!Y10=1,VLOOKUP(Y$5,Kruistabel!$B$26:$F$29,MATCH($C10,Kruistabel!$C$25:$F$25,0)+1,FALSE),"")=0,"",IF(Plananalyse!Y10=1,VLOOKUP(Y$5,Kruistabel!$B$26:$F$29,MATCH($C10,Kruistabel!$C$25:$F$25,0)+1,FALSE),""))</f>
        <v>60</v>
      </c>
      <c r="Z10" s="326" t="str">
        <f ca="1">IF(IF(Plananalyse!Z10=1,VLOOKUP(Z$5,Kruistabel!$B$26:$F$29,MATCH($C10,Kruistabel!$C$25:$F$25,0)+1,FALSE),"")=0,"",IF(Plananalyse!Z10=1,VLOOKUP(Z$5,Kruistabel!$B$26:$F$29,MATCH($C10,Kruistabel!$C$25:$F$25,0)+1,FALSE),""))</f>
        <v/>
      </c>
      <c r="AA10" s="326" t="str">
        <f ca="1">IF(IF(Plananalyse!AA10=1,VLOOKUP(AA$5,Kruistabel!$B$26:$F$29,MATCH($C10,Kruistabel!$C$25:$F$25,0)+1,FALSE),"")=0,"",IF(Plananalyse!AA10=1,VLOOKUP(AA$5,Kruistabel!$B$26:$F$29,MATCH($C10,Kruistabel!$C$25:$F$25,0)+1,FALSE),""))</f>
        <v/>
      </c>
      <c r="AB10" s="326" t="str">
        <f ca="1">IF(IF(Plananalyse!AB10=1,VLOOKUP(AB$5,Kruistabel!$B$26:$F$29,MATCH($C10,Kruistabel!$C$25:$F$25,0)+1,FALSE),"")=0,"",IF(Plananalyse!AB10=1,VLOOKUP(AB$5,Kruistabel!$B$26:$F$29,MATCH($C10,Kruistabel!$C$25:$F$25,0)+1,FALSE),""))</f>
        <v/>
      </c>
      <c r="AC10" s="326" t="str">
        <f ca="1">IF(IF(Plananalyse!AC10=1,VLOOKUP(AC$5,Kruistabel!$B$26:$F$29,MATCH($C10,Kruistabel!$C$25:$F$25,0)+1,FALSE),"")=0,"",IF(Plananalyse!AC10=1,VLOOKUP(AC$5,Kruistabel!$B$26:$F$29,MATCH($C10,Kruistabel!$C$25:$F$25,0)+1,FALSE),""))</f>
        <v/>
      </c>
      <c r="AD10" s="326" t="str">
        <f ca="1">IF(IF(Plananalyse!AD10=1,VLOOKUP(AD$5,Kruistabel!$B$26:$F$29,MATCH($C10,Kruistabel!$C$25:$F$25,0)+1,FALSE),"")=0,"",IF(Plananalyse!AD10=1,VLOOKUP(AD$5,Kruistabel!$B$26:$F$29,MATCH($C10,Kruistabel!$C$25:$F$25,0)+1,FALSE),""))</f>
        <v/>
      </c>
      <c r="AE10" s="326" t="str">
        <f ca="1">IF(IF(Plananalyse!AE10=1,VLOOKUP(AE$5,Kruistabel!$B$26:$F$29,MATCH($C10,Kruistabel!$C$25:$F$25,0)+1,FALSE),"")=0,"",IF(Plananalyse!AE10=1,VLOOKUP(AE$5,Kruistabel!$B$26:$F$29,MATCH($C10,Kruistabel!$C$25:$F$25,0)+1,FALSE),""))</f>
        <v/>
      </c>
      <c r="AF10" s="326" t="str">
        <f ca="1">IF(IF(Plananalyse!AF10=1,VLOOKUP(AF$5,Kruistabel!$B$26:$F$29,MATCH($C10,Kruistabel!$C$25:$F$25,0)+1,FALSE),"")=0,"",IF(Plananalyse!AF10=1,VLOOKUP(AF$5,Kruistabel!$B$26:$F$29,MATCH($C10,Kruistabel!$C$25:$F$25,0)+1,FALSE),""))</f>
        <v/>
      </c>
      <c r="AG10" s="326" t="str">
        <f ca="1">IF(IF(Plananalyse!AG10=1,VLOOKUP(AG$5,Kruistabel!$B$26:$F$29,MATCH($C10,Kruistabel!$C$25:$F$25,0)+1,FALSE),"")=0,"",IF(Plananalyse!AG10=1,VLOOKUP(AG$5,Kruistabel!$B$26:$F$29,MATCH($C10,Kruistabel!$C$25:$F$25,0)+1,FALSE),""))</f>
        <v/>
      </c>
      <c r="AH10" s="326" t="str">
        <f ca="1">IF(IF(Plananalyse!AH10=1,VLOOKUP(AH$5,Kruistabel!$B$26:$F$29,MATCH($C10,Kruistabel!$C$25:$F$25,0)+1,FALSE),"")=0,"",IF(Plananalyse!AI10=1,VLOOKUP(AH$5,Kruistabel!$B$26:$F$29,MATCH($C10,Kruistabel!$C$25:$F$25,0)+1,FALSE),""))</f>
        <v/>
      </c>
      <c r="AI10" s="326" t="str">
        <f ca="1">IF(IF(Plananalyse!AI10=1,VLOOKUP(AI$5,Kruistabel!$B$26:$F$29,MATCH($C10,Kruistabel!$C$25:$F$25,0)+1,FALSE),"")=0,"",IF(Plananalyse!AJ10=1,VLOOKUP(AI$5,Kruistabel!$B$26:$F$29,MATCH($C10,Kruistabel!$C$25:$F$25,0)+1,FALSE),""))</f>
        <v/>
      </c>
      <c r="AJ10" s="326" t="str">
        <f ca="1">IF(IF(Plananalyse!AJ10=1,VLOOKUP(AJ$5,Kruistabel!$B$26:$F$29,MATCH($C10,Kruistabel!$C$25:$F$25,0)+1,FALSE),"")=0,"",IF(Plananalyse!AJ10=1,VLOOKUP(AJ$5,Kruistabel!$B$26:$F$29,MATCH($C10,Kruistabel!$C$25:$F$25,0)+1,FALSE),""))</f>
        <v/>
      </c>
      <c r="AK10" s="326">
        <f ca="1">IF(IF(Plananalyse!AK10=1,VLOOKUP(AK$5,Kruistabel!$B$26:$F$29,MATCH($C10,Kruistabel!$C$25:$F$25,0)+1,FALSE),"")=0,"",IF(Plananalyse!AK10=1,VLOOKUP(AK$5,Kruistabel!$B$26:$F$29,MATCH($C10,Kruistabel!$C$25:$F$25,0)+1,FALSE),""))</f>
        <v>60</v>
      </c>
      <c r="AL10" s="326" t="str">
        <f ca="1">IF(IF(Plananalyse!AL10=1,VLOOKUP(AL$5,Kruistabel!$B$26:$F$29,MATCH($C10,Kruistabel!$C$25:$F$25,0)+1,FALSE),"")=0,"",IF(Plananalyse!AL10=1,VLOOKUP(AL$5,Kruistabel!$B$26:$F$29,MATCH($C10,Kruistabel!$C$25:$F$25,0)+1,FALSE),""))</f>
        <v/>
      </c>
      <c r="AM10" s="326" t="str">
        <f ca="1">IF(IF(Plananalyse!AM10=1,VLOOKUP(AM$5,Kruistabel!$B$26:$F$29,MATCH($C10,Kruistabel!$C$25:$F$25,0)+1,FALSE),"")=0,"",IF(Plananalyse!AM10=1,VLOOKUP(AM$5,Kruistabel!$B$26:$F$29,MATCH($C10,Kruistabel!$C$25:$F$25,0)+1,FALSE),""))</f>
        <v/>
      </c>
      <c r="AN10" s="327"/>
      <c r="AO10" s="326">
        <f ca="1">IF(IF(Plananalyse!AO10=1,VLOOKUP(AO$5,Kruistabel!$B$26:$F$29,MATCH($C10,Kruistabel!$C$25:$F$25,0)+1,FALSE),"")=0,"",IF(Plananalyse!AO10=1,VLOOKUP(AO$5,Kruistabel!$B$26:$F$29,MATCH($C10,Kruistabel!$C$25:$F$25,0)+1,FALSE),""))</f>
        <v>60</v>
      </c>
      <c r="AP10" s="326">
        <f ca="1">IF(IF(Plananalyse!AP10=1,VLOOKUP(AP$5,Kruistabel!$B$26:$F$29,MATCH($C10,Kruistabel!$C$25:$F$25,0)+1,FALSE),"")=0,"",IF(Plananalyse!AP10=1,VLOOKUP(AP$5,Kruistabel!$B$26:$F$29,MATCH($C10,Kruistabel!$C$25:$F$25,0)+1,FALSE),""))</f>
        <v>60</v>
      </c>
      <c r="AQ10" s="326">
        <f ca="1">IF(IF(Plananalyse!AQ10=1,VLOOKUP(AQ$5,Kruistabel!$B$26:$F$29,MATCH($C10,Kruistabel!$C$25:$F$25,0)+1,FALSE),"")=0,"",IF(Plananalyse!AQ10=1,VLOOKUP(AQ$5,Kruistabel!$B$26:$F$29,MATCH($C10,Kruistabel!$C$25:$F$25,0)+1,FALSE),""))</f>
        <v>60</v>
      </c>
      <c r="AR10" s="326">
        <f ca="1">IF(IF(Plananalyse!AR10=1,VLOOKUP(AR$5,Kruistabel!$B$26:$F$29,MATCH($C10,Kruistabel!$C$25:$F$25,0)+1,FALSE),"")=0,"",IF(Plananalyse!AR10=1,VLOOKUP(AR$5,Kruistabel!$B$26:$F$29,MATCH($C10,Kruistabel!$C$25:$F$25,0)+1,FALSE),""))</f>
        <v>55</v>
      </c>
      <c r="AS10" s="326">
        <f ca="1">IF(IF(Plananalyse!AS10=1,VLOOKUP(AS$5,Kruistabel!$B$26:$F$29,MATCH($C10,Kruistabel!$C$25:$F$25,0)+1,FALSE),"")=0,"",IF(Plananalyse!AS10=1,VLOOKUP(AS$5,Kruistabel!$B$26:$F$29,MATCH($C10,Kruistabel!$C$25:$F$25,0)+1,FALSE),""))</f>
        <v>60</v>
      </c>
      <c r="AT10" s="326">
        <f ca="1">IF(IF(Plananalyse!AT10=1,VLOOKUP(AT$5,Kruistabel!$B$26:$F$29,MATCH($C10,Kruistabel!$C$25:$F$25,0)+1,FALSE),"")=0,"",IF(Plananalyse!AT10=1,VLOOKUP(AT$5,Kruistabel!$B$26:$F$29,MATCH($C10,Kruistabel!$C$25:$F$25,0)+1,FALSE),""))</f>
        <v>55</v>
      </c>
      <c r="AU10" s="326" t="str">
        <f ca="1">IF(IF(Plananalyse!AU10=1,VLOOKUP(AU$5,Kruistabel!$B$26:$F$29,MATCH($C10,Kruistabel!$C$25:$F$25,0)+1,FALSE),"")=0,"",IF(Plananalyse!AU10=1,VLOOKUP(AU$5,Kruistabel!$B$26:$F$29,MATCH($C10,Kruistabel!$C$25:$F$25,0)+1,FALSE),""))</f>
        <v/>
      </c>
      <c r="AV10" s="326">
        <f ca="1">IF(IF(Plananalyse!AV10=1,VLOOKUP(AV$5,Kruistabel!$B$26:$F$29,MATCH($C10,Kruistabel!$C$25:$F$25,0)+1,FALSE),"")=0,"",IF(Plananalyse!AV10=1,VLOOKUP(AV$5,Kruistabel!$B$26:$F$29,MATCH($C10,Kruistabel!$C$25:$F$25,0)+1,FALSE),""))</f>
        <v>60</v>
      </c>
      <c r="AW10" s="326" t="str">
        <f ca="1">IF(IF(Plananalyse!AW10=1,VLOOKUP(AW$5,Kruistabel!$B$26:$F$29,MATCH($C10,Kruistabel!$C$25:$F$25,0)+1,FALSE),"")=0,"",IF(Plananalyse!AW10=1,VLOOKUP(AW$5,Kruistabel!$B$26:$F$29,MATCH($C10,Kruistabel!$C$25:$F$25,0)+1,FALSE),""))</f>
        <v/>
      </c>
      <c r="AX10" s="326" t="str">
        <f ca="1">IF(IF(Plananalyse!AX10=1,VLOOKUP(AX$5,Kruistabel!$B$26:$F$29,MATCH($C10,Kruistabel!$C$25:$F$25,0)+1,FALSE),"")=0,"",IF(Plananalyse!AX10=1,VLOOKUP(AX$5,Kruistabel!$B$26:$F$29,MATCH($C10,Kruistabel!$C$25:$F$25,0)+1,FALSE),""))</f>
        <v/>
      </c>
      <c r="AY10" s="327"/>
      <c r="AZ10" s="326" t="str">
        <f ca="1">IF(IF(Plananalyse!AZ10=1,VLOOKUP(AZ$5,Kruistabel!$B$26:$F$29,MATCH($C10,Kruistabel!$C$25:$F$25,0)+1,FALSE),"")=0,"",IF(Plananalyse!AZ10=1,VLOOKUP(AZ$5,Kruistabel!$B$26:$F$29,MATCH($C10,Kruistabel!$C$25:$F$25,0)+1,FALSE),""))</f>
        <v/>
      </c>
      <c r="BA10" s="326" t="str">
        <f ca="1">IF(IF(Plananalyse!BA10=1,VLOOKUP(BA$5,Kruistabel!$B$26:$F$29,MATCH($C10,Kruistabel!$C$25:$F$25,0)+1,FALSE),"")=0,"",IF(Plananalyse!BA10=1,VLOOKUP(BA$5,Kruistabel!$B$26:$F$29,MATCH($C10,Kruistabel!$C$25:$F$25,0)+1,FALSE),""))</f>
        <v/>
      </c>
      <c r="BB10" s="326">
        <f ca="1">IF(IF(Plananalyse!BB10=1,VLOOKUP(BB$5,Kruistabel!$B$26:$F$29,MATCH($C10,Kruistabel!$C$25:$F$25,0)+1,FALSE),"")=0,"",IF(Plananalyse!BB10=1,VLOOKUP(BB$5,Kruistabel!$B$26:$F$29,MATCH($C10,Kruistabel!$C$25:$F$25,0)+1,FALSE),""))</f>
        <v>60</v>
      </c>
      <c r="BC10" s="326">
        <f ca="1">IF(IF(Plananalyse!BC10=1,VLOOKUP(BC$5,Kruistabel!$B$26:$F$29,MATCH($C10,Kruistabel!$C$25:$F$25,0)+1,FALSE),"")=0,"",IF(Plananalyse!BC10=1,VLOOKUP(BC$5,Kruistabel!$B$26:$F$29,MATCH($C10,Kruistabel!$C$25:$F$25,0)+1,FALSE),""))</f>
        <v>60</v>
      </c>
      <c r="BD10" s="326" t="str">
        <f ca="1">IF(IF(Plananalyse!BD10=1,VLOOKUP(BD$5,Kruistabel!$B$26:$F$29,MATCH($C10,Kruistabel!$C$25:$F$25,0)+1,FALSE),"")=0,"",IF(Plananalyse!BD10=1,VLOOKUP(BD$5,Kruistabel!$B$26:$F$29,MATCH($C10,Kruistabel!$C$25:$F$25,0)+1,FALSE),""))</f>
        <v/>
      </c>
      <c r="BE10" s="326" t="str">
        <f ca="1">IF(IF(Plananalyse!BE10=1,VLOOKUP(BE$5,Kruistabel!$B$26:$F$29,MATCH($C10,Kruistabel!$C$25:$F$25,0)+1,FALSE),"")=0,"",IF(Plananalyse!BE10=1,VLOOKUP(BE$5,Kruistabel!$B$26:$F$29,MATCH($C10,Kruistabel!$C$25:$F$25,0)+1,FALSE),""))</f>
        <v/>
      </c>
      <c r="BF10" s="326" t="str">
        <f ca="1">IF(IF(Plananalyse!BF10=1,VLOOKUP(BF$5,Kruistabel!$B$26:$F$29,MATCH($C10,Kruistabel!$C$25:$F$25,0)+1,FALSE),"")=0,"",IF(Plananalyse!BF10=1,VLOOKUP(BF$5,Kruistabel!$B$26:$F$29,MATCH($C10,Kruistabel!$C$25:$F$25,0)+1,FALSE),""))</f>
        <v/>
      </c>
      <c r="BG10" s="326" t="str">
        <f ca="1">IF(IF(Plananalyse!BG10=1,VLOOKUP(BG$5,Kruistabel!$B$26:$F$29,MATCH($C10,Kruistabel!$C$25:$F$25,0)+1,FALSE),"")=0,"",IF(Plananalyse!BG10=1,VLOOKUP(BG$5,Kruistabel!$B$26:$F$29,MATCH($C10,Kruistabel!$C$25:$F$25,0)+1,FALSE),""))</f>
        <v/>
      </c>
      <c r="BH10" s="326" t="str">
        <f ca="1">IF(IF(Plananalyse!BH10=1,VLOOKUP(BH$5,Kruistabel!$B$26:$F$29,MATCH($C10,Kruistabel!$C$25:$F$25,0)+1,FALSE),"")=0,"",IF(Plananalyse!BH10=1,VLOOKUP(BH$5,Kruistabel!$B$26:$F$29,MATCH($C10,Kruistabel!$C$25:$F$25,0)+1,FALSE),""))</f>
        <v/>
      </c>
      <c r="BI10" s="327"/>
      <c r="BJ10" s="326" t="e">
        <f ca="1">IF(IF(Plananalyse!BJ10=1,VLOOKUP(BJ$5,Kruistabel!$B$26:$F$29,MATCH($C10,Kruistabel!$C$25:$F$25,0)+1,FALSE),"")=0,"",IF(Plananalyse!BJ10=1,VLOOKUP(BJ$5,Kruistabel!$B$26:$F$29,MATCH($C10,Kruistabel!$C$25:$F$25,0)+1,FALSE),""))</f>
        <v>#N/A</v>
      </c>
      <c r="BK10" s="326" t="e">
        <f ca="1">IF(IF(Plananalyse!BK10=1,VLOOKUP(BK$5,Kruistabel!$B$26:$F$29,MATCH($C10,Kruistabel!$C$25:$F$25,0)+1,FALSE),"")=0,"",IF(Plananalyse!BK10=1,VLOOKUP(BK$5,Kruistabel!$B$26:$F$29,MATCH($C10,Kruistabel!$C$25:$F$25,0)+1,FALSE),""))</f>
        <v>#N/A</v>
      </c>
      <c r="BL10" s="326" t="e">
        <f ca="1">IF(IF(Plananalyse!BL10=1,VLOOKUP(BL$5,Kruistabel!$B$26:$F$29,MATCH($C10,Kruistabel!$C$25:$F$25,0)+1,FALSE),"")=0,"",IF(Plananalyse!BL10=1,VLOOKUP(BL$5,Kruistabel!$B$26:$F$29,MATCH($C10,Kruistabel!$C$25:$F$25,0)+1,FALSE),""))</f>
        <v>#N/A</v>
      </c>
      <c r="BM10" s="326" t="e">
        <f ca="1">IF(IF(Plananalyse!BM10=1,VLOOKUP(BM$5,Kruistabel!$B$26:$F$29,MATCH($C10,Kruistabel!$C$25:$F$25,0)+1,FALSE),"")=0,"",IF(Plananalyse!BM10=1,VLOOKUP(BM$5,Kruistabel!$B$26:$F$29,MATCH($C10,Kruistabel!$C$25:$F$25,0)+1,FALSE),""))</f>
        <v>#N/A</v>
      </c>
      <c r="BN10" s="326" t="e">
        <f ca="1">IF(IF(Plananalyse!BN10=1,VLOOKUP(BN$5,Kruistabel!$B$26:$F$29,MATCH($C10,Kruistabel!$C$25:$F$25,0)+1,FALSE),"")=0,"",IF(Plananalyse!BN10=1,VLOOKUP(BN$5,Kruistabel!$B$26:$F$29,MATCH($C10,Kruistabel!$C$25:$F$25,0)+1,FALSE),""))</f>
        <v>#N/A</v>
      </c>
      <c r="BO10" s="326" t="e">
        <f ca="1">IF(IF(Plananalyse!BO10=1,VLOOKUP(BO$5,Kruistabel!$B$26:$F$29,MATCH($C10,Kruistabel!$C$25:$F$25,0)+1,FALSE),"")=0,"",IF(Plananalyse!BO10=1,VLOOKUP(BO$5,Kruistabel!$B$26:$F$29,MATCH($C10,Kruistabel!$C$25:$F$25,0)+1,FALSE),""))</f>
        <v>#N/A</v>
      </c>
      <c r="BP10" s="326" t="e">
        <f ca="1">IF(IF(Plananalyse!BP10=1,VLOOKUP(BP$5,Kruistabel!$B$26:$F$29,MATCH($C10,Kruistabel!$C$25:$F$25,0)+1,FALSE),"")=0,"",IF(Plananalyse!BP10=1,VLOOKUP(BP$5,Kruistabel!$B$26:$F$29,MATCH($C10,Kruistabel!$C$25:$F$25,0)+1,FALSE),""))</f>
        <v>#N/A</v>
      </c>
      <c r="BQ10" s="326" t="e">
        <f ca="1">IF(IF(Plananalyse!BQ10=1,VLOOKUP(BQ$5,Kruistabel!$B$26:$F$29,MATCH($C10,Kruistabel!$C$25:$F$25,0)+1,FALSE),"")=0,"",IF(Plananalyse!BQ10=1,VLOOKUP(BQ$5,Kruistabel!$B$26:$F$29,MATCH($C10,Kruistabel!$C$25:$F$25,0)+1,FALSE),""))</f>
        <v>#N/A</v>
      </c>
      <c r="BR10" s="326" t="e">
        <f ca="1">IF(IF(Plananalyse!BR10=1,VLOOKUP(BR$5,Kruistabel!$B$26:$F$29,MATCH($C10,Kruistabel!$C$25:$F$25,0)+1,FALSE),"")=0,"",IF(Plananalyse!BR10=1,VLOOKUP(BR$5,Kruistabel!$B$26:$F$29,MATCH($C10,Kruistabel!$C$25:$F$25,0)+1,FALSE),""))</f>
        <v>#REF!</v>
      </c>
      <c r="BS10" s="326" t="e">
        <f ca="1">IF(IF(Plananalyse!BS10=1,VLOOKUP(BS$5,Kruistabel!$B$26:$F$29,MATCH($C10,Kruistabel!$C$25:$F$25,0)+1,FALSE),"")=0,"",IF(Plananalyse!BS10=1,VLOOKUP(BS$5,Kruistabel!$B$26:$F$29,MATCH($C10,Kruistabel!$C$25:$F$25,0)+1,FALSE),""))</f>
        <v>#REF!</v>
      </c>
      <c r="BT10" s="65"/>
      <c r="BU10" s="231" t="str">
        <f ca="1">IF(IF(Plananalyse!BU10=1,VLOOKUP(BU$5,Kruistabel!$B$26:$F$29,MATCH($C10,Kruistabel!$C$25:$F$25,0)+1,FALSE),"")=0,"",IF(Plananalyse!BU10=1,VLOOKUP(BU$5,Kruistabel!$B$26:$F$29,MATCH($C10,Kruistabel!$C$25:$F$25,0)+1,FALSE),""))</f>
        <v/>
      </c>
      <c r="BV10" s="326">
        <f ca="1">IF(IF(Plananalyse!BV10=1,VLOOKUP(BV$5,Kruistabel!$B$26:$F$29,MATCH($C10,Kruistabel!$C$25:$F$25,0)+1,FALSE),"")=0,"",IF(Plananalyse!BV10=1,VLOOKUP(BV$5,Kruistabel!$B$26:$F$29,MATCH($C10,Kruistabel!$C$25:$F$25,0)+1,FALSE),""))</f>
        <v>55</v>
      </c>
      <c r="BW10" s="326" t="str">
        <f ca="1">IF(IF(Plananalyse!BW10=1,VLOOKUP(BW$5,Kruistabel!$B$26:$F$29,MATCH($C10,Kruistabel!$C$25:$F$25,0)+1,FALSE),"")=0,"",IF(Plananalyse!BW10=1,VLOOKUP(BW$5,Kruistabel!$B$26:$F$29,MATCH($C10,Kruistabel!$C$25:$F$25,0)+1,FALSE),""))</f>
        <v/>
      </c>
      <c r="BX10" s="326" t="str">
        <f ca="1">IF(IF(Plananalyse!BX10=1,VLOOKUP(BX$5,Kruistabel!$B$26:$F$29,MATCH($C10,Kruistabel!$C$25:$F$25,0)+1,FALSE),"")=0,"",IF(Plananalyse!BX10=1,VLOOKUP(BX$5,Kruistabel!$B$26:$F$29,MATCH($C10,Kruistabel!$C$25:$F$25,0)+1,FALSE),""))</f>
        <v/>
      </c>
      <c r="BY10" s="327"/>
      <c r="BZ10" s="326" t="e">
        <f ca="1">IF(IF(Plananalyse!BZ10=1,VLOOKUP(BZ$5,Kruistabel!$B$26:$F$29,MATCH($C10,Kruistabel!$C$25:$F$25,0)+1,FALSE),"")=0,"",IF(Plananalyse!BZ10=1,VLOOKUP(BZ$5,Kruistabel!$B$26:$F$29,MATCH($C10,Kruistabel!$C$25:$F$25,0)+1,FALSE),""))</f>
        <v>#N/A</v>
      </c>
      <c r="CA10" s="326" t="e">
        <f ca="1">IF(IF(Plananalyse!CA10=1,VLOOKUP(CA$5,Kruistabel!$B$26:$F$29,MATCH($C10,Kruistabel!$C$25:$F$25,0)+1,FALSE),"")=0,"",IF(Plananalyse!CA10=1,VLOOKUP(CA$5,Kruistabel!$B$26:$F$29,MATCH($C10,Kruistabel!$C$25:$F$25,0)+1,FALSE),""))</f>
        <v>#N/A</v>
      </c>
      <c r="CB10" s="326" t="e">
        <f ca="1">IF(IF(Plananalyse!CB10=1,VLOOKUP(CB$5,Kruistabel!$B$26:$F$29,MATCH($C10,Kruistabel!$C$25:$F$25,0)+1,FALSE),"")=0,"",IF(Plananalyse!CB10=1,VLOOKUP(CB$5,Kruistabel!$B$26:$F$29,MATCH($C10,Kruistabel!$C$25:$F$25,0)+1,FALSE),""))</f>
        <v>#N/A</v>
      </c>
      <c r="CC10" s="326" t="e">
        <f ca="1">IF(IF(Plananalyse!CC10=1,VLOOKUP(CC$5,Kruistabel!$B$26:$F$29,MATCH($C10,Kruistabel!$C$25:$F$25,0)+1,FALSE),"")=0,"",IF(Plananalyse!CC10=1,VLOOKUP(CC$5,Kruistabel!$B$26:$F$29,MATCH($C10,Kruistabel!$C$25:$F$25,0)+1,FALSE),""))</f>
        <v>#N/A</v>
      </c>
      <c r="CD10" s="326" t="e">
        <f ca="1">IF(IF(Plananalyse!CD10=1,VLOOKUP(CD$5,Kruistabel!$B$26:$F$29,MATCH($C10,Kruistabel!$C$25:$F$25,0)+1,FALSE),"")=0,"",IF(Plananalyse!CD10=1,VLOOKUP(CD$5,Kruistabel!$B$26:$F$29,MATCH($C10,Kruistabel!$C$25:$F$25,0)+1,FALSE),""))</f>
        <v>#N/A</v>
      </c>
      <c r="CE10" s="326" t="e">
        <f ca="1">IF(IF(Plananalyse!CE10=1,VLOOKUP(CE$5,Kruistabel!$B$26:$F$29,MATCH($C10,Kruistabel!$C$25:$F$25,0)+1,FALSE),"")=0,"",IF(Plananalyse!CE10=1,VLOOKUP(CE$5,Kruistabel!$B$26:$F$29,MATCH($C10,Kruistabel!$C$25:$F$25,0)+1,FALSE),""))</f>
        <v>#N/A</v>
      </c>
      <c r="CF10" s="326" t="e">
        <f ca="1">IF(IF(Plananalyse!CF10=1,VLOOKUP(CF$5,Kruistabel!$B$26:$F$29,MATCH($C10,Kruistabel!$C$25:$F$25,0)+1,FALSE),"")=0,"",IF(Plananalyse!CF10=1,VLOOKUP(CF$5,Kruistabel!$B$26:$F$29,MATCH($C10,Kruistabel!$C$25:$F$25,0)+1,FALSE),""))</f>
        <v>#N/A</v>
      </c>
      <c r="CG10" s="326" t="e">
        <f ca="1">IF(IF(Plananalyse!CG10=1,VLOOKUP(CG$5,Kruistabel!$B$26:$F$29,MATCH($C10,Kruistabel!$C$25:$F$25,0)+1,FALSE),"")=0,"",IF(Plananalyse!CG10=1,VLOOKUP(CG$5,Kruistabel!$B$26:$F$29,MATCH($C10,Kruistabel!$C$25:$F$25,0)+1,FALSE),""))</f>
        <v>#REF!</v>
      </c>
      <c r="CH10" s="326" t="e">
        <f ca="1">IF(IF(Plananalyse!CH10=1,VLOOKUP(CH$5,Kruistabel!$B$26:$F$29,MATCH($C10,Kruistabel!$C$25:$F$25,0)+1,FALSE),"")=0,"",IF(Plananalyse!CH10=1,VLOOKUP(CH$5,Kruistabel!$B$26:$F$29,MATCH($C10,Kruistabel!$C$25:$F$25,0)+1,FALSE),""))</f>
        <v>#REF!</v>
      </c>
      <c r="CI10" s="65"/>
      <c r="CJ10" s="326">
        <f ca="1">IF(IF(Plananalyse!CJ10=1,VLOOKUP(CJ$5,Kruistabel!$B$26:$F$29,MATCH($C10,Kruistabel!$C$25:$F$25,0)+1,FALSE),"")=0,"",IF(Plananalyse!CJ10=1,VLOOKUP(CJ$5,Kruistabel!$B$26:$F$29,MATCH($C10,Kruistabel!$C$25:$F$25,0)+1,FALSE),""))</f>
        <v>55</v>
      </c>
      <c r="CK10" s="326">
        <f ca="1">IF(IF(Plananalyse!CK10=1,VLOOKUP(CK$5,Kruistabel!$B$26:$F$29,MATCH($C10,Kruistabel!$C$25:$F$25,0)+1,FALSE),"")=0,"",IF(Plananalyse!CK10=1,VLOOKUP(CK$5,Kruistabel!$B$26:$F$29,MATCH($C10,Kruistabel!$C$25:$F$25,0)+1,FALSE),""))</f>
        <v>55</v>
      </c>
      <c r="CL10" s="326" t="str">
        <f ca="1">IF(IF(Plananalyse!CL10=1,VLOOKUP(CL$5,Kruistabel!$B$26:$F$29,MATCH($C10,Kruistabel!$C$25:$F$25,0)+1,FALSE),"")=0,"",IF(Plananalyse!CL10=1,VLOOKUP(CL$5,Kruistabel!$B$26:$F$29,MATCH($C10,Kruistabel!$C$25:$F$25,0)+1,FALSE),""))</f>
        <v/>
      </c>
      <c r="CM10" s="326">
        <f ca="1">IF(IF(Plananalyse!CM10=1,VLOOKUP(CM$5,Kruistabel!$B$26:$F$29,MATCH($C10,Kruistabel!$C$25:$F$25,0)+1,FALSE),"")=0,"",IF(Plananalyse!CM10=1,VLOOKUP(CM$5,Kruistabel!$B$26:$F$29,MATCH($C10,Kruistabel!$C$25:$F$25,0)+1,FALSE),""))</f>
        <v>50</v>
      </c>
      <c r="CN10" s="326">
        <f ca="1">IF(IF(Plananalyse!CN10=1,VLOOKUP(CN$5,Kruistabel!$B$26:$F$29,MATCH($C10,Kruistabel!$C$25:$F$25,0)+1,FALSE),"")=0,"",IF(Plananalyse!CN10=1,VLOOKUP(CN$5,Kruistabel!$B$26:$F$29,MATCH($C10,Kruistabel!$C$25:$F$25,0)+1,FALSE),""))</f>
        <v>50</v>
      </c>
      <c r="CO10" s="326">
        <f ca="1">IF(IF(Plananalyse!CO10=1,VLOOKUP(CO$5,Kruistabel!$B$26:$F$29,MATCH($C10,Kruistabel!$C$25:$F$25,0)+1,FALSE),"")=0,"",IF(Plananalyse!CO10=1,VLOOKUP(CO$5,Kruistabel!$B$26:$F$29,MATCH($C10,Kruistabel!$C$25:$F$25,0)+1,FALSE),""))</f>
        <v>60</v>
      </c>
      <c r="CP10" s="326">
        <f ca="1">IF(IF(Plananalyse!CP10=1,VLOOKUP(CP$5,Kruistabel!$B$26:$F$29,MATCH($C10,Kruistabel!$C$25:$F$25,0)+1,FALSE),"")=0,"",IF(Plananalyse!CP10=1,VLOOKUP(CP$5,Kruistabel!$B$26:$F$29,MATCH($C10,Kruistabel!$C$25:$F$25,0)+1,FALSE),""))</f>
        <v>55</v>
      </c>
      <c r="CQ10" s="326">
        <f ca="1">IF(IF(Plananalyse!CQ10=1,VLOOKUP(CQ$5,Kruistabel!$B$26:$F$29,MATCH($C10,Kruistabel!$C$25:$F$25,0)+1,FALSE),"")=0,"",IF(Plananalyse!CQ10=1,VLOOKUP(CQ$5,Kruistabel!$B$26:$F$29,MATCH($C10,Kruistabel!$C$25:$F$25,0)+1,FALSE),""))</f>
        <v>60</v>
      </c>
      <c r="CR10" s="326">
        <f ca="1">IF(IF(Plananalyse!CR10=1,VLOOKUP(CR$5,Kruistabel!$B$26:$F$29,MATCH($C10,Kruistabel!$C$25:$F$25,0)+1,FALSE),"")=0,"",IF(Plananalyse!CR10=1,VLOOKUP(CR$5,Kruistabel!$B$26:$F$29,MATCH($C10,Kruistabel!$C$25:$F$25,0)+1,FALSE),""))</f>
        <v>60</v>
      </c>
      <c r="CS10" s="326">
        <f ca="1">IF(IF(Plananalyse!CS10=1,VLOOKUP(CS$5,Kruistabel!$B$26:$F$29,MATCH($C10,Kruistabel!$C$25:$F$25,0)+1,FALSE),"")=0,"",IF(Plananalyse!CS10=1,VLOOKUP(CS$5,Kruistabel!$B$26:$F$29,MATCH($C10,Kruistabel!$C$25:$F$25,0)+1,FALSE),""))</f>
        <v>55</v>
      </c>
      <c r="CT10" s="326">
        <f ca="1">IF(IF(Plananalyse!CT10=1,VLOOKUP(CT$5,Kruistabel!$B$26:$F$29,MATCH($C10,Kruistabel!$C$25:$F$25,0)+1,FALSE),"")=0,"",IF(Plananalyse!CT10=1,VLOOKUP(CT$5,Kruistabel!$B$26:$F$29,MATCH($C10,Kruistabel!$C$25:$F$25,0)+1,FALSE),""))</f>
        <v>55</v>
      </c>
      <c r="CU10" s="326">
        <f ca="1">IF(IF(Plananalyse!CU10=1,VLOOKUP(CU$5,Kruistabel!$B$26:$F$29,MATCH($C10,Kruistabel!$C$25:$F$25,0)+1,FALSE),"")=0,"",IF(Plananalyse!CU10=1,VLOOKUP(CU$5,Kruistabel!$B$26:$F$29,MATCH($C10,Kruistabel!$C$25:$F$25,0)+1,FALSE),""))</f>
        <v>60</v>
      </c>
      <c r="CV10" s="326">
        <f ca="1">IF(IF(Plananalyse!CV10=1,VLOOKUP(CV$5,Kruistabel!$B$26:$F$29,MATCH($C10,Kruistabel!$C$25:$F$25,0)+1,FALSE),"")=0,"",IF(Plananalyse!CV10=1,VLOOKUP(CV$5,Kruistabel!$B$26:$F$29,MATCH($C10,Kruistabel!$C$25:$F$25,0)+1,FALSE),""))</f>
        <v>60</v>
      </c>
      <c r="CW10" s="326">
        <f ca="1">IF(IF(Plananalyse!CW10=1,VLOOKUP(CW$5,Kruistabel!$B$26:$F$29,MATCH($C10,Kruistabel!$C$25:$F$25,0)+1,FALSE),"")=0,"",IF(Plananalyse!CW10=1,VLOOKUP(CW$5,Kruistabel!$B$26:$F$29,MATCH($C10,Kruistabel!$C$25:$F$25,0)+1,FALSE),""))</f>
        <v>55</v>
      </c>
      <c r="CX10" s="326" t="str">
        <f ca="1">IF(IF(Plananalyse!CX10=1,VLOOKUP(CX$5,Kruistabel!$B$26:$F$29,MATCH($C10,Kruistabel!$C$25:$F$25,0)+1,FALSE),"")=0,"",IF(Plananalyse!CX10=1,VLOOKUP(CX$5,Kruistabel!$B$26:$F$29,MATCH($C10,Kruistabel!$C$25:$F$25,0)+1,FALSE),""))</f>
        <v/>
      </c>
      <c r="CY10" s="326">
        <f ca="1">IF(IF(Plananalyse!CY10=1,VLOOKUP(CY$5,Kruistabel!$B$26:$F$29,MATCH($C10,Kruistabel!$C$25:$F$25,0)+1,FALSE),"")=0,"",IF(Plananalyse!CY10=1,VLOOKUP(CY$5,Kruistabel!$B$26:$F$29,MATCH($C10,Kruistabel!$C$25:$F$25,0)+1,FALSE),""))</f>
        <v>60</v>
      </c>
      <c r="CZ10" s="326">
        <f ca="1">IF(IF(Plananalyse!CZ10=1,VLOOKUP(CZ$5,Kruistabel!$B$26:$F$29,MATCH($C10,Kruistabel!$C$25:$F$25,0)+1,FALSE),"")=0,"",IF(Plananalyse!CZ10=1,VLOOKUP(CZ$5,Kruistabel!$B$26:$F$29,MATCH($C10,Kruistabel!$C$25:$F$25,0)+1,FALSE),""))</f>
        <v>60</v>
      </c>
      <c r="DA10" s="326">
        <f ca="1">IF(IF(Plananalyse!DA10=1,VLOOKUP(DA$5,Kruistabel!$B$26:$F$29,MATCH($C10,Kruistabel!$C$25:$F$25,0)+1,FALSE),"")=0,"",IF(Plananalyse!DA10=1,VLOOKUP(DA$5,Kruistabel!$B$26:$F$29,MATCH($C10,Kruistabel!$C$25:$F$25,0)+1,FALSE),""))</f>
        <v>60</v>
      </c>
      <c r="DB10" s="326" t="str">
        <f ca="1">IF(IF(Plananalyse!DB10=1,VLOOKUP(DB$5,Kruistabel!$B$26:$F$29,MATCH($C10,Kruistabel!$C$25:$F$25,0)+1,FALSE),"")=0,"",IF(Plananalyse!DB10=1,VLOOKUP(DB$5,Kruistabel!$B$26:$F$29,MATCH($C10,Kruistabel!$C$25:$F$25,0)+1,FALSE),""))</f>
        <v/>
      </c>
      <c r="DC10" s="326" t="str">
        <f ca="1">IF(IF(Plananalyse!DC10=1,VLOOKUP(DC$5,Kruistabel!$B$26:$F$29,MATCH($C10,Kruistabel!$C$25:$F$25,0)+1,FALSE),"")=0,"",IF(Plananalyse!DC10=1,VLOOKUP(DC$5,Kruistabel!$B$26:$F$29,MATCH($C10,Kruistabel!$C$25:$F$25,0)+1,FALSE),""))</f>
        <v/>
      </c>
      <c r="DD10" s="327"/>
      <c r="DE10" s="326" t="e">
        <f ca="1">IF(IF(Plananalyse!DE10=1,VLOOKUP(DE$5,Kruistabel!$B$26:$F$29,MATCH($C10,Kruistabel!$C$25:$F$25,0)+1,FALSE),"")=0,"",IF(Plananalyse!DE10=1,VLOOKUP(DE$5,Kruistabel!$B$26:$F$29,MATCH($C10,Kruistabel!$C$25:$F$25,0)+1,FALSE),""))</f>
        <v>#N/A</v>
      </c>
      <c r="DF10" s="326" t="e">
        <f ca="1">IF(IF(Plananalyse!DF10=1,VLOOKUP(DF$5,Kruistabel!$B$26:$F$29,MATCH($C10,Kruistabel!$C$25:$F$25,0)+1,FALSE),"")=0,"",IF(Plananalyse!DF10=1,VLOOKUP(DF$5,Kruistabel!$B$26:$F$29,MATCH($C10,Kruistabel!$C$25:$F$25,0)+1,FALSE),""))</f>
        <v>#N/A</v>
      </c>
      <c r="DG10" s="326" t="e">
        <f ca="1">IF(IF(Plananalyse!DG10=1,VLOOKUP(DG$5,Kruistabel!$B$26:$F$29,MATCH($C10,Kruistabel!$C$25:$F$25,0)+1,FALSE),"")=0,"",IF(Plananalyse!DG10=1,VLOOKUP(DG$5,Kruistabel!$B$26:$F$29,MATCH($C10,Kruistabel!$C$25:$F$25,0)+1,FALSE),""))</f>
        <v>#N/A</v>
      </c>
      <c r="DH10" s="326" t="e">
        <f ca="1">IF(IF(Plananalyse!DH10=1,VLOOKUP(DH$5,Kruistabel!$B$26:$F$29,MATCH($C10,Kruistabel!$C$25:$F$25,0)+1,FALSE),"")=0,"",IF(Plananalyse!DH10=1,VLOOKUP(DH$5,Kruistabel!$B$26:$F$29,MATCH($C10,Kruistabel!$C$25:$F$25,0)+1,FALSE),""))</f>
        <v>#N/A</v>
      </c>
      <c r="DI10" s="326" t="e">
        <f ca="1">IF(IF(Plananalyse!DI10=1,VLOOKUP(DI$5,Kruistabel!$B$26:$F$29,MATCH($C10,Kruistabel!$C$25:$F$25,0)+1,FALSE),"")=0,"",IF(Plananalyse!DI10=1,VLOOKUP(DI$5,Kruistabel!$B$26:$F$29,MATCH($C10,Kruistabel!$C$25:$F$25,0)+1,FALSE),""))</f>
        <v>#N/A</v>
      </c>
      <c r="DJ10" s="326" t="e">
        <f ca="1">IF(IF(Plananalyse!DJ10=1,VLOOKUP(DJ$5,Kruistabel!$B$26:$F$29,MATCH($C10,Kruistabel!$C$25:$F$25,0)+1,FALSE),"")=0,"",IF(Plananalyse!DJ10=1,VLOOKUP(DJ$5,Kruistabel!$B$26:$F$29,MATCH($C10,Kruistabel!$C$25:$F$25,0)+1,FALSE),""))</f>
        <v>#N/A</v>
      </c>
      <c r="DK10" s="326" t="e">
        <f ca="1">IF(IF(Plananalyse!DK10=1,VLOOKUP(DK$5,Kruistabel!$B$26:$F$29,MATCH($C10,Kruistabel!$C$25:$F$25,0)+1,FALSE),"")=0,"",IF(Plananalyse!DK10=1,VLOOKUP(DK$5,Kruistabel!$B$26:$F$29,MATCH($C10,Kruistabel!$C$25:$F$25,0)+1,FALSE),""))</f>
        <v>#REF!</v>
      </c>
      <c r="DL10" s="326" t="e">
        <f ca="1">IF(IF(Plananalyse!DL10=1,VLOOKUP(DL$5,Kruistabel!$B$26:$F$29,MATCH($C10,Kruistabel!$C$25:$F$25,0)+1,FALSE),"")=0,"",IF(Plananalyse!DL10=1,VLOOKUP(DL$5,Kruistabel!$B$26:$F$29,MATCH($C10,Kruistabel!$C$25:$F$25,0)+1,FALSE),""))</f>
        <v>#REF!</v>
      </c>
      <c r="DM10" s="327" t="str">
        <f>IF(Plananalyse!DM10=1,VLOOKUP(DM$5,Kruistabel!$B$26:$F$29,MATCH($C10,Kruistabel!$C$25:$F$25,0)+1,FALSE),"")</f>
        <v/>
      </c>
      <c r="DN10" s="326" t="e">
        <f ca="1">IF(IF(Plananalyse!DN10=1,VLOOKUP(DN$5,Kruistabel!$B$26:$F$29,MATCH($C10,Kruistabel!$C$25:$F$25,0)+1,FALSE),"")=0,"",IF(Plananalyse!DN10=1,VLOOKUP(DN$5,Kruistabel!$B$26:$F$29,MATCH($C10,Kruistabel!$C$25:$F$25,0)+1,FALSE),""))</f>
        <v>#N/A</v>
      </c>
      <c r="DO10" s="326" t="e">
        <f ca="1">IF(IF(Plananalyse!DO10=1,VLOOKUP(DO$5,Kruistabel!$B$26:$F$29,MATCH($C10,Kruistabel!$C$25:$F$25,0)+1,FALSE),"")=0,"",IF(Plananalyse!DO10=1,VLOOKUP(DO$5,Kruistabel!$B$26:$F$29,MATCH($C10,Kruistabel!$C$25:$F$25,0)+1,FALSE),""))</f>
        <v>#N/A</v>
      </c>
      <c r="DP10" s="326" t="e">
        <f ca="1">IF(IF(Plananalyse!DP10=1,VLOOKUP(DP$5,Kruistabel!$B$26:$F$29,MATCH($C10,Kruistabel!$C$25:$F$25,0)+1,FALSE),"")=0,"",IF(Plananalyse!DP10=1,VLOOKUP(DP$5,Kruistabel!$B$26:$F$29,MATCH($C10,Kruistabel!$C$25:$F$25,0)+1,FALSE),""))</f>
        <v>#N/A</v>
      </c>
      <c r="DQ10" s="326" t="e">
        <f ca="1">IF(IF(Plananalyse!DQ10=1,VLOOKUP(DQ$5,Kruistabel!$B$26:$F$29,MATCH($C10,Kruistabel!$C$25:$F$25,0)+1,FALSE),"")=0,"",IF(Plananalyse!DQ10=1,VLOOKUP(DQ$5,Kruistabel!$B$26:$F$29,MATCH($C10,Kruistabel!$C$25:$F$25,0)+1,FALSE),""))</f>
        <v>#N/A</v>
      </c>
      <c r="DR10" s="326" t="e">
        <f ca="1">IF(IF(Plananalyse!DR10=1,VLOOKUP(DR$5,Kruistabel!$B$26:$F$29,MATCH($C10,Kruistabel!$C$25:$F$25,0)+1,FALSE),"")=0,"",IF(Plananalyse!DR10=1,VLOOKUP(DR$5,Kruistabel!$B$26:$F$29,MATCH($C10,Kruistabel!$C$25:$F$25,0)+1,FALSE),""))</f>
        <v>#N/A</v>
      </c>
      <c r="DS10" s="326" t="e">
        <f ca="1">IF(IF(Plananalyse!DS10=1,VLOOKUP(DS$5,Kruistabel!$B$26:$F$29,MATCH($C10,Kruistabel!$C$25:$F$25,0)+1,FALSE),"")=0,"",IF(Plananalyse!DS10=1,VLOOKUP(DS$5,Kruistabel!$B$26:$F$29,MATCH($C10,Kruistabel!$C$25:$F$25,0)+1,FALSE),""))</f>
        <v>#N/A</v>
      </c>
      <c r="DT10" s="326" t="e">
        <f ca="1">IF(IF(Plananalyse!DT10=1,VLOOKUP(DT$5,Kruistabel!$B$26:$F$29,MATCH($C10,Kruistabel!$C$25:$F$25,0)+1,FALSE),"")=0,"",IF(Plananalyse!DT10=1,VLOOKUP(DT$5,Kruistabel!$B$26:$F$29,MATCH($C10,Kruistabel!$C$25:$F$25,0)+1,FALSE),""))</f>
        <v>#N/A</v>
      </c>
      <c r="DU10" s="326" t="e">
        <f ca="1">IF(IF(Plananalyse!DU10=1,VLOOKUP(DU$5,Kruistabel!$B$26:$F$29,MATCH($C10,Kruistabel!$C$25:$F$25,0)+1,FALSE),"")=0,"",IF(Plananalyse!DU10=1,VLOOKUP(DU$5,Kruistabel!$B$26:$F$29,MATCH($C10,Kruistabel!$C$25:$F$25,0)+1,FALSE),""))</f>
        <v>#N/A</v>
      </c>
      <c r="DV10" s="326" t="e">
        <f ca="1">IF(IF(Plananalyse!DV10=1,VLOOKUP(DV$5,Kruistabel!$B$26:$F$29,MATCH($C10,Kruistabel!$C$25:$F$25,0)+1,FALSE),"")=0,"",IF(Plananalyse!DV10=1,VLOOKUP(DV$5,Kruistabel!$B$26:$F$29,MATCH($C10,Kruistabel!$C$25:$F$25,0)+1,FALSE),""))</f>
        <v>#N/A</v>
      </c>
      <c r="DW10" s="326" t="e">
        <f ca="1">IF(IF(Plananalyse!DW10=1,VLOOKUP(DW$5,Kruistabel!$B$26:$F$29,MATCH($C10,Kruistabel!$C$25:$F$25,0)+1,FALSE),"")=0,"",IF(Plananalyse!DW10=1,VLOOKUP(DW$5,Kruistabel!$B$26:$F$29,MATCH($C10,Kruistabel!$C$25:$F$25,0)+1,FALSE),""))</f>
        <v>#REF!</v>
      </c>
      <c r="DX10" s="326" t="e">
        <f ca="1">IF(IF(Plananalyse!DX10=1,VLOOKUP(DX$5,Kruistabel!$B$26:$F$29,MATCH($C10,Kruistabel!$C$25:$F$25,0)+1,FALSE),"")=0,"",IF(Plananalyse!DX10=1,VLOOKUP(DX$5,Kruistabel!$B$26:$F$29,MATCH($C10,Kruistabel!$C$25:$F$25,0)+1,FALSE),""))</f>
        <v>#REF!</v>
      </c>
      <c r="DY10" s="327" t="str">
        <f>IF(Plananalyse!DY10=1,VLOOKUP(DY$5,Kruistabel!$B$26:$F$29,MATCH($C10,Kruistabel!$C$25:$F$25,0)+1,FALSE),"")</f>
        <v/>
      </c>
      <c r="DZ10" s="326" t="e">
        <f ca="1">IF(IF(Plananalyse!DZ10=1,VLOOKUP(DZ$5,Kruistabel!$B$26:$F$29,MATCH($C10,Kruistabel!$C$25:$F$25,0)+1,FALSE),"")=0,"",IF(Plananalyse!DZ10=1,VLOOKUP(DZ$5,Kruistabel!$B$26:$F$29,MATCH($C10,Kruistabel!$C$25:$F$25,0)+1,FALSE),""))</f>
        <v>#N/A</v>
      </c>
      <c r="EA10" s="326" t="e">
        <f ca="1">IF(IF(Plananalyse!EA10=1,VLOOKUP(EA$5,Kruistabel!$B$26:$F$29,MATCH($C10,Kruistabel!$C$25:$F$25,0)+1,FALSE),"")=0,"",IF(Plananalyse!EA10=1,VLOOKUP(EA$5,Kruistabel!$B$26:$F$29,MATCH($C10,Kruistabel!$C$25:$F$25,0)+1,FALSE),""))</f>
        <v>#N/A</v>
      </c>
      <c r="EB10" s="326" t="e">
        <f ca="1">IF(IF(Plananalyse!EB10=1,VLOOKUP(EB$5,Kruistabel!$B$26:$F$29,MATCH($C10,Kruistabel!$C$25:$F$25,0)+1,FALSE),"")=0,"",IF(Plananalyse!EB10=1,VLOOKUP(EB$5,Kruistabel!$B$26:$F$29,MATCH($C10,Kruistabel!$C$25:$F$25,0)+1,FALSE),""))</f>
        <v>#REF!</v>
      </c>
      <c r="EC10" s="326" t="e">
        <f ca="1">IF(IF(Plananalyse!EC10=1,VLOOKUP(EC$5,Kruistabel!$B$26:$F$29,MATCH($C10,Kruistabel!$C$25:$F$25,0)+1,FALSE),"")=0,"",IF(Plananalyse!EC10=1,VLOOKUP(EC$5,Kruistabel!$B$26:$F$29,MATCH($C10,Kruistabel!$C$25:$F$25,0)+1,FALSE),""))</f>
        <v>#REF!</v>
      </c>
      <c r="ED10" s="327"/>
      <c r="EE10" s="326" t="e">
        <f ca="1">IF(IF(Plananalyse!EE10=1,VLOOKUP(EE$5,Kruistabel!$B$26:$F$29,MATCH($C10,Kruistabel!$C$25:$F$25,0)+1,FALSE),"")=0,"",IF(Plananalyse!EE10=1,VLOOKUP(EE$5,Kruistabel!$B$26:$F$29,MATCH($C10,Kruistabel!$C$25:$F$25,0)+1,FALSE),""))</f>
        <v>#N/A</v>
      </c>
      <c r="EF10" s="326" t="e">
        <f ca="1">IF(IF(Plananalyse!EF10=1,VLOOKUP(EF$5,Kruistabel!$B$26:$F$29,MATCH($C10,Kruistabel!$C$25:$F$25,0)+1,FALSE),"")=0,"",IF(Plananalyse!EF10=1,VLOOKUP(EF$5,Kruistabel!$B$26:$F$29,MATCH($C10,Kruistabel!$C$25:$F$25,0)+1,FALSE),""))</f>
        <v>#N/A</v>
      </c>
      <c r="EG10" s="326" t="e">
        <f ca="1">IF(IF(Plananalyse!EG10=1,VLOOKUP(EG$5,Kruistabel!$B$26:$F$29,MATCH($C10,Kruistabel!$C$25:$F$25,0)+1,FALSE),"")=0,"",IF(Plananalyse!EG10=1,VLOOKUP(EG$5,Kruistabel!$B$26:$F$29,MATCH($C10,Kruistabel!$C$25:$F$25,0)+1,FALSE),""))</f>
        <v>#N/A</v>
      </c>
      <c r="EH10" s="326" t="e">
        <f ca="1">IF(IF(Plananalyse!EH10=1,VLOOKUP(EH$5,Kruistabel!$B$26:$F$29,MATCH($C10,Kruistabel!$C$25:$F$25,0)+1,FALSE),"")=0,"",IF(Plananalyse!EH10=1,VLOOKUP(EH$5,Kruistabel!$B$26:$F$29,MATCH($C10,Kruistabel!$C$25:$F$25,0)+1,FALSE),""))</f>
        <v>#REF!</v>
      </c>
      <c r="EI10" s="326" t="e">
        <f ca="1">IF(IF(Plananalyse!EI10=1,VLOOKUP(EI$5,Kruistabel!$B$26:$F$29,MATCH($C10,Kruistabel!$C$25:$F$25,0)+1,FALSE),"")=0,"",IF(Plananalyse!EI10=1,VLOOKUP(EI$5,Kruistabel!$B$26:$F$29,MATCH($C10,Kruistabel!$C$25:$F$25,0)+1,FALSE),""))</f>
        <v>#REF!</v>
      </c>
      <c r="EJ10" s="164" t="str">
        <f>IF(Plananalyse!EJ10=1,VLOOKUP(EJ$5,Kruistabel!$B$26:$F$29,MATCH($C10,Kruistabel!$C$25:$F$25,0)+1,FALSE),"")</f>
        <v/>
      </c>
      <c r="EK10" s="138"/>
      <c r="EL10" s="138"/>
      <c r="EM10" s="138"/>
      <c r="EN10" s="138"/>
      <c r="EO10" s="138"/>
    </row>
    <row r="11" spans="2:145">
      <c r="B11" s="337" t="s">
        <v>82</v>
      </c>
      <c r="C11" s="160" t="str">
        <f>_xlfn.IFNA(VLOOKUP($B11,Classificatietabel!$B$6:$I$91,C$7,FALSE),"")</f>
        <v>normaal</v>
      </c>
      <c r="D11" s="160" t="str">
        <f>_xlfn.IFNA(VLOOKUP($B11,Classificatietabel!$B$6:$I$91,D$7,FALSE),"")</f>
        <v>neen</v>
      </c>
      <c r="E11" s="119">
        <f>IF(AND(D11="laag",$D$3=1),0,_xlfn.IFNA(IF(VLOOKUP($B11,Classificatietabel!$B$6:$H$91,$E$5,FALSE)="Ja",1,0),""))</f>
        <v>1</v>
      </c>
      <c r="F11" s="163"/>
      <c r="G11" s="326" t="str">
        <f>IF(IF(Plananalyse!G11=1,VLOOKUP(G$5,Kruistabel!$B$26:$F$29,MATCH($C11,Kruistabel!$C$25:$F$25,0)+1,FALSE),"")=0,"",IF(Plananalyse!G11=1,VLOOKUP(G$5,Kruistabel!$B$26:$F$29,MATCH($C11,Kruistabel!$C$25:$F$25,0)+1,FALSE),""))</f>
        <v/>
      </c>
      <c r="H11" s="326" t="str">
        <f>IF(IF(Plananalyse!H11=1,VLOOKUP(H$5,Kruistabel!$B$26:$F$29,MATCH($C11,Kruistabel!$C$25:$F$25,0)+1,FALSE),"")=0,"",IF(Plananalyse!H11=1,VLOOKUP(H$5,Kruistabel!$B$26:$F$29,MATCH($C11,Kruistabel!$C$25:$F$25,0)+1,FALSE),""))</f>
        <v/>
      </c>
      <c r="I11" s="326">
        <f>IF(IF(Plananalyse!I11=1,VLOOKUP(I$5,Kruistabel!$B$26:$F$29,MATCH($C11,Kruistabel!$C$25:$F$25,0)+1,FALSE),"")=0,"",IF(Plananalyse!I11=1,VLOOKUP(I$5,Kruistabel!$B$26:$F$29,MATCH($C11,Kruistabel!$C$25:$F$25,0)+1,FALSE),""))</f>
        <v>60</v>
      </c>
      <c r="J11" s="326" t="str">
        <f ca="1">IF(IF(Plananalyse!J11=1,VLOOKUP(J$5,Kruistabel!$B$26:$F$29,MATCH($C11,Kruistabel!$C$25:$F$25,0)+1,FALSE),"")=0,"",IF(Plananalyse!J11=1,VLOOKUP(J$5,Kruistabel!$B$26:$F$29,MATCH($C11,Kruistabel!$C$25:$F$25,0)+1,FALSE),""))</f>
        <v/>
      </c>
      <c r="K11" s="326" t="str">
        <f ca="1">IF(IF(Plananalyse!K11=1,VLOOKUP(K$5,Kruistabel!$B$26:$F$29,MATCH($C11,Kruistabel!$C$25:$F$25,0)+1,FALSE),"")=0,"",IF(Plananalyse!K11=1,VLOOKUP(K$5,Kruistabel!$B$26:$F$29,MATCH($C11,Kruistabel!$C$25:$F$25,0)+1,FALSE),""))</f>
        <v/>
      </c>
      <c r="L11" s="326" t="str">
        <f ca="1">IF(IF(Plananalyse!L11=1,VLOOKUP(L$5,Kruistabel!$B$26:$F$29,MATCH($C11,Kruistabel!$C$25:$F$25,0)+1,FALSE),"")=0,"",IF(Plananalyse!L11=1,VLOOKUP(L$5,Kruistabel!$B$26:$F$29,MATCH($C11,Kruistabel!$C$25:$F$25,0)+1,FALSE),""))</f>
        <v/>
      </c>
      <c r="M11" s="326">
        <f ca="1">IF(IF(Plananalyse!M11=1,VLOOKUP(M$5,Kruistabel!$B$26:$F$29,MATCH($C11,Kruistabel!$C$25:$F$25,0)+1,FALSE),"")=0,"",IF(Plananalyse!M11=1,VLOOKUP(M$5,Kruistabel!$B$26:$F$29,MATCH($C11,Kruistabel!$C$25:$F$25,0)+1,FALSE),""))</f>
        <v>55</v>
      </c>
      <c r="N11" s="326">
        <f ca="1">IF(IF(Plananalyse!N11=1,VLOOKUP(N$5,Kruistabel!$B$26:$F$29,MATCH($C11,Kruistabel!$C$25:$F$25,0)+1,FALSE),"")=0,"",IF(Plananalyse!N11=1,VLOOKUP(N$5,Kruistabel!$B$26:$F$29,MATCH($C11,Kruistabel!$C$25:$F$25,0)+1,FALSE),""))</f>
        <v>55</v>
      </c>
      <c r="O11" s="326">
        <f ca="1">IF(IF(Plananalyse!O11=1,VLOOKUP(O$5,Kruistabel!$B$26:$F$29,MATCH($C11,Kruistabel!$C$25:$F$25,0)+1,FALSE),"")=0,"",IF(Plananalyse!O11=1,VLOOKUP(O$5,Kruistabel!$B$26:$F$29,MATCH($C11,Kruistabel!$C$25:$F$25,0)+1,FALSE),""))</f>
        <v>55</v>
      </c>
      <c r="P11" s="326">
        <f ca="1">IF(IF(Plananalyse!P11=1,VLOOKUP(P$5,Kruistabel!$B$26:$F$29,MATCH($C11,Kruistabel!$C$25:$F$25,0)+1,FALSE),"")=0,"",IF(Plananalyse!P11=1,VLOOKUP(P$5,Kruistabel!$B$26:$F$29,MATCH($C11,Kruistabel!$C$25:$F$25,0)+1,FALSE),""))</f>
        <v>50</v>
      </c>
      <c r="Q11" s="326">
        <f ca="1">IF(IF(Plananalyse!Q11=1,VLOOKUP(Q$5,Kruistabel!$B$26:$F$29,MATCH($C11,Kruistabel!$C$25:$F$25,0)+1,FALSE),"")=0,"",IF(Plananalyse!Q11=1,VLOOKUP(Q$5,Kruistabel!$B$26:$F$29,MATCH($C11,Kruistabel!$C$25:$F$25,0)+1,FALSE),""))</f>
        <v>60</v>
      </c>
      <c r="R11" s="326">
        <f ca="1">IF(IF(Plananalyse!R11=1,VLOOKUP(R$5,Kruistabel!$B$26:$F$29,MATCH($C11,Kruistabel!$C$25:$F$25,0)+1,FALSE),"")=0,"",IF(Plananalyse!R11=1,VLOOKUP(R$5,Kruistabel!$B$26:$F$29,MATCH($C11,Kruistabel!$C$25:$F$25,0)+1,FALSE),""))</f>
        <v>55</v>
      </c>
      <c r="S11" s="326" t="str">
        <f ca="1">IF(IF(Plananalyse!S11=1,VLOOKUP(S$5,Kruistabel!$B$26:$F$29,MATCH($C11,Kruistabel!$C$25:$F$25,0)+1,FALSE),"")=0,"",IF(Plananalyse!S11=1,VLOOKUP(S$5,Kruistabel!$B$26:$F$29,MATCH($C11,Kruistabel!$C$25:$F$25,0)+1,FALSE),""))</f>
        <v/>
      </c>
      <c r="T11" s="326" t="str">
        <f ca="1">IF(IF(Plananalyse!T11=1,VLOOKUP(T$5,Kruistabel!$B$26:$F$29,MATCH($C11,Kruistabel!$C$25:$F$25,0)+1,FALSE),"")=0,"",IF(Plananalyse!T11=1,VLOOKUP(T$5,Kruistabel!$B$26:$F$29,MATCH($C11,Kruistabel!$C$25:$F$25,0)+1,FALSE),""))</f>
        <v/>
      </c>
      <c r="U11" s="326" t="str">
        <f ca="1">IF(IF(Plananalyse!U11=1,VLOOKUP(U$5,Kruistabel!$B$26:$F$29,MATCH($C11,Kruistabel!$C$25:$F$25,0)+1,FALSE),"")=0,"",IF(Plananalyse!U11=1,VLOOKUP(U$5,Kruistabel!$B$26:$F$29,MATCH($C11,Kruistabel!$C$25:$F$25,0)+1,FALSE),""))</f>
        <v/>
      </c>
      <c r="V11" s="326" t="str">
        <f ca="1">IF(IF(Plananalyse!V11=1,VLOOKUP(V$5,Kruistabel!$B$26:$F$29,MATCH($C11,Kruistabel!$C$25:$F$25,0)+1,FALSE),"")=0,"",IF(Plananalyse!V11=1,VLOOKUP(V$5,Kruistabel!$B$26:$F$29,MATCH($C11,Kruistabel!$C$25:$F$25,0)+1,FALSE),""))</f>
        <v/>
      </c>
      <c r="W11" s="326" t="str">
        <f ca="1">IF(IF(Plananalyse!W11=1,VLOOKUP(W$5,Kruistabel!$B$26:$F$29,MATCH($C11,Kruistabel!$C$25:$F$25,0)+1,FALSE),"")=0,"",IF(Plananalyse!W11=1,VLOOKUP(W$5,Kruistabel!$B$26:$F$29,MATCH($C11,Kruistabel!$C$25:$F$25,0)+1,FALSE),""))</f>
        <v/>
      </c>
      <c r="X11" s="326" t="str">
        <f ca="1">IF(IF(Plananalyse!X11=1,VLOOKUP(X$5,Kruistabel!$B$26:$F$29,MATCH($C11,Kruistabel!$C$25:$F$25,0)+1,FALSE),"")=0,"",IF(Plananalyse!X11=1,VLOOKUP(X$5,Kruistabel!$B$26:$F$29,MATCH($C11,Kruistabel!$C$25:$F$25,0)+1,FALSE),""))</f>
        <v/>
      </c>
      <c r="Y11" s="326">
        <f ca="1">IF(IF(Plananalyse!Y11=1,VLOOKUP(Y$5,Kruistabel!$B$26:$F$29,MATCH($C11,Kruistabel!$C$25:$F$25,0)+1,FALSE),"")=0,"",IF(Plananalyse!Y11=1,VLOOKUP(Y$5,Kruistabel!$B$26:$F$29,MATCH($C11,Kruistabel!$C$25:$F$25,0)+1,FALSE),""))</f>
        <v>60</v>
      </c>
      <c r="Z11" s="326" t="str">
        <f ca="1">IF(IF(Plananalyse!Z11=1,VLOOKUP(Z$5,Kruistabel!$B$26:$F$29,MATCH($C11,Kruistabel!$C$25:$F$25,0)+1,FALSE),"")=0,"",IF(Plananalyse!Z11=1,VLOOKUP(Z$5,Kruistabel!$B$26:$F$29,MATCH($C11,Kruistabel!$C$25:$F$25,0)+1,FALSE),""))</f>
        <v/>
      </c>
      <c r="AA11" s="326" t="str">
        <f ca="1">IF(IF(Plananalyse!AA11=1,VLOOKUP(AA$5,Kruistabel!$B$26:$F$29,MATCH($C11,Kruistabel!$C$25:$F$25,0)+1,FALSE),"")=0,"",IF(Plananalyse!AA11=1,VLOOKUP(AA$5,Kruistabel!$B$26:$F$29,MATCH($C11,Kruistabel!$C$25:$F$25,0)+1,FALSE),""))</f>
        <v/>
      </c>
      <c r="AB11" s="326" t="str">
        <f ca="1">IF(IF(Plananalyse!AB11=1,VLOOKUP(AB$5,Kruistabel!$B$26:$F$29,MATCH($C11,Kruistabel!$C$25:$F$25,0)+1,FALSE),"")=0,"",IF(Plananalyse!AB11=1,VLOOKUP(AB$5,Kruistabel!$B$26:$F$29,MATCH($C11,Kruistabel!$C$25:$F$25,0)+1,FALSE),""))</f>
        <v/>
      </c>
      <c r="AC11" s="326" t="str">
        <f ca="1">IF(IF(Plananalyse!AC11=1,VLOOKUP(AC$5,Kruistabel!$B$26:$F$29,MATCH($C11,Kruistabel!$C$25:$F$25,0)+1,FALSE),"")=0,"",IF(Plananalyse!AC11=1,VLOOKUP(AC$5,Kruistabel!$B$26:$F$29,MATCH($C11,Kruistabel!$C$25:$F$25,0)+1,FALSE),""))</f>
        <v/>
      </c>
      <c r="AD11" s="326" t="str">
        <f ca="1">IF(IF(Plananalyse!AD11=1,VLOOKUP(AD$5,Kruistabel!$B$26:$F$29,MATCH($C11,Kruistabel!$C$25:$F$25,0)+1,FALSE),"")=0,"",IF(Plananalyse!AD11=1,VLOOKUP(AD$5,Kruistabel!$B$26:$F$29,MATCH($C11,Kruistabel!$C$25:$F$25,0)+1,FALSE),""))</f>
        <v/>
      </c>
      <c r="AE11" s="326" t="str">
        <f ca="1">IF(IF(Plananalyse!AE11=1,VLOOKUP(AE$5,Kruistabel!$B$26:$F$29,MATCH($C11,Kruistabel!$C$25:$F$25,0)+1,FALSE),"")=0,"",IF(Plananalyse!AE11=1,VLOOKUP(AE$5,Kruistabel!$B$26:$F$29,MATCH($C11,Kruistabel!$C$25:$F$25,0)+1,FALSE),""))</f>
        <v/>
      </c>
      <c r="AF11" s="326" t="str">
        <f ca="1">IF(IF(Plananalyse!AF11=1,VLOOKUP(AF$5,Kruistabel!$B$26:$F$29,MATCH($C11,Kruistabel!$C$25:$F$25,0)+1,FALSE),"")=0,"",IF(Plananalyse!AF11=1,VLOOKUP(AF$5,Kruistabel!$B$26:$F$29,MATCH($C11,Kruistabel!$C$25:$F$25,0)+1,FALSE),""))</f>
        <v/>
      </c>
      <c r="AG11" s="326" t="str">
        <f ca="1">IF(IF(Plananalyse!AG11=1,VLOOKUP(AG$5,Kruistabel!$B$26:$F$29,MATCH($C11,Kruistabel!$C$25:$F$25,0)+1,FALSE),"")=0,"",IF(Plananalyse!AG11=1,VLOOKUP(AG$5,Kruistabel!$B$26:$F$29,MATCH($C11,Kruistabel!$C$25:$F$25,0)+1,FALSE),""))</f>
        <v/>
      </c>
      <c r="AH11" s="326" t="str">
        <f ca="1">IF(IF(Plananalyse!AH11=1,VLOOKUP(AH$5,Kruistabel!$B$26:$F$29,MATCH($C11,Kruistabel!$C$25:$F$25,0)+1,FALSE),"")=0,"",IF(Plananalyse!AI11=1,VLOOKUP(AH$5,Kruistabel!$B$26:$F$29,MATCH($C11,Kruistabel!$C$25:$F$25,0)+1,FALSE),""))</f>
        <v/>
      </c>
      <c r="AI11" s="326" t="str">
        <f ca="1">IF(IF(Plananalyse!AI11=1,VLOOKUP(AI$5,Kruistabel!$B$26:$F$29,MATCH($C11,Kruistabel!$C$25:$F$25,0)+1,FALSE),"")=0,"",IF(Plananalyse!AJ11=1,VLOOKUP(AI$5,Kruistabel!$B$26:$F$29,MATCH($C11,Kruistabel!$C$25:$F$25,0)+1,FALSE),""))</f>
        <v/>
      </c>
      <c r="AJ11" s="326" t="str">
        <f ca="1">IF(IF(Plananalyse!AJ11=1,VLOOKUP(AJ$5,Kruistabel!$B$26:$F$29,MATCH($C11,Kruistabel!$C$25:$F$25,0)+1,FALSE),"")=0,"",IF(Plananalyse!AJ11=1,VLOOKUP(AJ$5,Kruistabel!$B$26:$F$29,MATCH($C11,Kruistabel!$C$25:$F$25,0)+1,FALSE),""))</f>
        <v/>
      </c>
      <c r="AK11" s="326">
        <f ca="1">IF(IF(Plananalyse!AK11=1,VLOOKUP(AK$5,Kruistabel!$B$26:$F$29,MATCH($C11,Kruistabel!$C$25:$F$25,0)+1,FALSE),"")=0,"",IF(Plananalyse!AK11=1,VLOOKUP(AK$5,Kruistabel!$B$26:$F$29,MATCH($C11,Kruistabel!$C$25:$F$25,0)+1,FALSE),""))</f>
        <v>60</v>
      </c>
      <c r="AL11" s="326" t="str">
        <f ca="1">IF(IF(Plananalyse!AL11=1,VLOOKUP(AL$5,Kruistabel!$B$26:$F$29,MATCH($C11,Kruistabel!$C$25:$F$25,0)+1,FALSE),"")=0,"",IF(Plananalyse!AL11=1,VLOOKUP(AL$5,Kruistabel!$B$26:$F$29,MATCH($C11,Kruistabel!$C$25:$F$25,0)+1,FALSE),""))</f>
        <v/>
      </c>
      <c r="AM11" s="326" t="str">
        <f ca="1">IF(IF(Plananalyse!AM11=1,VLOOKUP(AM$5,Kruistabel!$B$26:$F$29,MATCH($C11,Kruistabel!$C$25:$F$25,0)+1,FALSE),"")=0,"",IF(Plananalyse!AM11=1,VLOOKUP(AM$5,Kruistabel!$B$26:$F$29,MATCH($C11,Kruistabel!$C$25:$F$25,0)+1,FALSE),""))</f>
        <v/>
      </c>
      <c r="AN11" s="327"/>
      <c r="AO11" s="326">
        <f ca="1">IF(IF(Plananalyse!AO11=1,VLOOKUP(AO$5,Kruistabel!$B$26:$F$29,MATCH($C11,Kruistabel!$C$25:$F$25,0)+1,FALSE),"")=0,"",IF(Plananalyse!AO11=1,VLOOKUP(AO$5,Kruistabel!$B$26:$F$29,MATCH($C11,Kruistabel!$C$25:$F$25,0)+1,FALSE),""))</f>
        <v>60</v>
      </c>
      <c r="AP11" s="326">
        <f ca="1">IF(IF(Plananalyse!AP11=1,VLOOKUP(AP$5,Kruistabel!$B$26:$F$29,MATCH($C11,Kruistabel!$C$25:$F$25,0)+1,FALSE),"")=0,"",IF(Plananalyse!AP11=1,VLOOKUP(AP$5,Kruistabel!$B$26:$F$29,MATCH($C11,Kruistabel!$C$25:$F$25,0)+1,FALSE),""))</f>
        <v>60</v>
      </c>
      <c r="AQ11" s="326">
        <f ca="1">IF(IF(Plananalyse!AQ11=1,VLOOKUP(AQ$5,Kruistabel!$B$26:$F$29,MATCH($C11,Kruistabel!$C$25:$F$25,0)+1,FALSE),"")=0,"",IF(Plananalyse!AQ11=1,VLOOKUP(AQ$5,Kruistabel!$B$26:$F$29,MATCH($C11,Kruistabel!$C$25:$F$25,0)+1,FALSE),""))</f>
        <v>60</v>
      </c>
      <c r="AR11" s="326">
        <f ca="1">IF(IF(Plananalyse!AR11=1,VLOOKUP(AR$5,Kruistabel!$B$26:$F$29,MATCH($C11,Kruistabel!$C$25:$F$25,0)+1,FALSE),"")=0,"",IF(Plananalyse!AR11=1,VLOOKUP(AR$5,Kruistabel!$B$26:$F$29,MATCH($C11,Kruistabel!$C$25:$F$25,0)+1,FALSE),""))</f>
        <v>55</v>
      </c>
      <c r="AS11" s="326">
        <f ca="1">IF(IF(Plananalyse!AS11=1,VLOOKUP(AS$5,Kruistabel!$B$26:$F$29,MATCH($C11,Kruistabel!$C$25:$F$25,0)+1,FALSE),"")=0,"",IF(Plananalyse!AS11=1,VLOOKUP(AS$5,Kruistabel!$B$26:$F$29,MATCH($C11,Kruistabel!$C$25:$F$25,0)+1,FALSE),""))</f>
        <v>60</v>
      </c>
      <c r="AT11" s="326">
        <f ca="1">IF(IF(Plananalyse!AT11=1,VLOOKUP(AT$5,Kruistabel!$B$26:$F$29,MATCH($C11,Kruistabel!$C$25:$F$25,0)+1,FALSE),"")=0,"",IF(Plananalyse!AT11=1,VLOOKUP(AT$5,Kruistabel!$B$26:$F$29,MATCH($C11,Kruistabel!$C$25:$F$25,0)+1,FALSE),""))</f>
        <v>55</v>
      </c>
      <c r="AU11" s="326" t="str">
        <f ca="1">IF(IF(Plananalyse!AU11=1,VLOOKUP(AU$5,Kruistabel!$B$26:$F$29,MATCH($C11,Kruistabel!$C$25:$F$25,0)+1,FALSE),"")=0,"",IF(Plananalyse!AU11=1,VLOOKUP(AU$5,Kruistabel!$B$26:$F$29,MATCH($C11,Kruistabel!$C$25:$F$25,0)+1,FALSE),""))</f>
        <v/>
      </c>
      <c r="AV11" s="326">
        <f ca="1">IF(IF(Plananalyse!AV11=1,VLOOKUP(AV$5,Kruistabel!$B$26:$F$29,MATCH($C11,Kruistabel!$C$25:$F$25,0)+1,FALSE),"")=0,"",IF(Plananalyse!AV11=1,VLOOKUP(AV$5,Kruistabel!$B$26:$F$29,MATCH($C11,Kruistabel!$C$25:$F$25,0)+1,FALSE),""))</f>
        <v>60</v>
      </c>
      <c r="AW11" s="326" t="str">
        <f ca="1">IF(IF(Plananalyse!AW11=1,VLOOKUP(AW$5,Kruistabel!$B$26:$F$29,MATCH($C11,Kruistabel!$C$25:$F$25,0)+1,FALSE),"")=0,"",IF(Plananalyse!AW11=1,VLOOKUP(AW$5,Kruistabel!$B$26:$F$29,MATCH($C11,Kruistabel!$C$25:$F$25,0)+1,FALSE),""))</f>
        <v/>
      </c>
      <c r="AX11" s="326" t="str">
        <f ca="1">IF(IF(Plananalyse!AX11=1,VLOOKUP(AX$5,Kruistabel!$B$26:$F$29,MATCH($C11,Kruistabel!$C$25:$F$25,0)+1,FALSE),"")=0,"",IF(Plananalyse!AX11=1,VLOOKUP(AX$5,Kruistabel!$B$26:$F$29,MATCH($C11,Kruistabel!$C$25:$F$25,0)+1,FALSE),""))</f>
        <v/>
      </c>
      <c r="AY11" s="327"/>
      <c r="AZ11" s="326" t="str">
        <f ca="1">IF(IF(Plananalyse!AZ11=1,VLOOKUP(AZ$5,Kruistabel!$B$26:$F$29,MATCH($C11,Kruistabel!$C$25:$F$25,0)+1,FALSE),"")=0,"",IF(Plananalyse!AZ11=1,VLOOKUP(AZ$5,Kruistabel!$B$26:$F$29,MATCH($C11,Kruistabel!$C$25:$F$25,0)+1,FALSE),""))</f>
        <v/>
      </c>
      <c r="BA11" s="326" t="str">
        <f ca="1">IF(IF(Plananalyse!BA11=1,VLOOKUP(BA$5,Kruistabel!$B$26:$F$29,MATCH($C11,Kruistabel!$C$25:$F$25,0)+1,FALSE),"")=0,"",IF(Plananalyse!BA11=1,VLOOKUP(BA$5,Kruistabel!$B$26:$F$29,MATCH($C11,Kruistabel!$C$25:$F$25,0)+1,FALSE),""))</f>
        <v/>
      </c>
      <c r="BB11" s="326">
        <f ca="1">IF(IF(Plananalyse!BB11=1,VLOOKUP(BB$5,Kruistabel!$B$26:$F$29,MATCH($C11,Kruistabel!$C$25:$F$25,0)+1,FALSE),"")=0,"",IF(Plananalyse!BB11=1,VLOOKUP(BB$5,Kruistabel!$B$26:$F$29,MATCH($C11,Kruistabel!$C$25:$F$25,0)+1,FALSE),""))</f>
        <v>60</v>
      </c>
      <c r="BC11" s="326">
        <f ca="1">IF(IF(Plananalyse!BC11=1,VLOOKUP(BC$5,Kruistabel!$B$26:$F$29,MATCH($C11,Kruistabel!$C$25:$F$25,0)+1,FALSE),"")=0,"",IF(Plananalyse!BC11=1,VLOOKUP(BC$5,Kruistabel!$B$26:$F$29,MATCH($C11,Kruistabel!$C$25:$F$25,0)+1,FALSE),""))</f>
        <v>60</v>
      </c>
      <c r="BD11" s="326" t="str">
        <f ca="1">IF(IF(Plananalyse!BD11=1,VLOOKUP(BD$5,Kruistabel!$B$26:$F$29,MATCH($C11,Kruistabel!$C$25:$F$25,0)+1,FALSE),"")=0,"",IF(Plananalyse!BD11=1,VLOOKUP(BD$5,Kruistabel!$B$26:$F$29,MATCH($C11,Kruistabel!$C$25:$F$25,0)+1,FALSE),""))</f>
        <v/>
      </c>
      <c r="BE11" s="326" t="str">
        <f ca="1">IF(IF(Plananalyse!BE11=1,VLOOKUP(BE$5,Kruistabel!$B$26:$F$29,MATCH($C11,Kruistabel!$C$25:$F$25,0)+1,FALSE),"")=0,"",IF(Plananalyse!BE11=1,VLOOKUP(BE$5,Kruistabel!$B$26:$F$29,MATCH($C11,Kruistabel!$C$25:$F$25,0)+1,FALSE),""))</f>
        <v/>
      </c>
      <c r="BF11" s="326" t="str">
        <f ca="1">IF(IF(Plananalyse!BF11=1,VLOOKUP(BF$5,Kruistabel!$B$26:$F$29,MATCH($C11,Kruistabel!$C$25:$F$25,0)+1,FALSE),"")=0,"",IF(Plananalyse!BF11=1,VLOOKUP(BF$5,Kruistabel!$B$26:$F$29,MATCH($C11,Kruistabel!$C$25:$F$25,0)+1,FALSE),""))</f>
        <v/>
      </c>
      <c r="BG11" s="326" t="str">
        <f ca="1">IF(IF(Plananalyse!BG11=1,VLOOKUP(BG$5,Kruistabel!$B$26:$F$29,MATCH($C11,Kruistabel!$C$25:$F$25,0)+1,FALSE),"")=0,"",IF(Plananalyse!BG11=1,VLOOKUP(BG$5,Kruistabel!$B$26:$F$29,MATCH($C11,Kruistabel!$C$25:$F$25,0)+1,FALSE),""))</f>
        <v/>
      </c>
      <c r="BH11" s="326" t="str">
        <f ca="1">IF(IF(Plananalyse!BH11=1,VLOOKUP(BH$5,Kruistabel!$B$26:$F$29,MATCH($C11,Kruistabel!$C$25:$F$25,0)+1,FALSE),"")=0,"",IF(Plananalyse!BH11=1,VLOOKUP(BH$5,Kruistabel!$B$26:$F$29,MATCH($C11,Kruistabel!$C$25:$F$25,0)+1,FALSE),""))</f>
        <v/>
      </c>
      <c r="BI11" s="327"/>
      <c r="BJ11" s="326" t="e">
        <f ca="1">IF(IF(Plananalyse!BJ11=1,VLOOKUP(BJ$5,Kruistabel!$B$26:$F$29,MATCH($C11,Kruistabel!$C$25:$F$25,0)+1,FALSE),"")=0,"",IF(Plananalyse!BJ11=1,VLOOKUP(BJ$5,Kruistabel!$B$26:$F$29,MATCH($C11,Kruistabel!$C$25:$F$25,0)+1,FALSE),""))</f>
        <v>#N/A</v>
      </c>
      <c r="BK11" s="326" t="e">
        <f ca="1">IF(IF(Plananalyse!BK11=1,VLOOKUP(BK$5,Kruistabel!$B$26:$F$29,MATCH($C11,Kruistabel!$C$25:$F$25,0)+1,FALSE),"")=0,"",IF(Plananalyse!BK11=1,VLOOKUP(BK$5,Kruistabel!$B$26:$F$29,MATCH($C11,Kruistabel!$C$25:$F$25,0)+1,FALSE),""))</f>
        <v>#N/A</v>
      </c>
      <c r="BL11" s="326" t="e">
        <f ca="1">IF(IF(Plananalyse!BL11=1,VLOOKUP(BL$5,Kruistabel!$B$26:$F$29,MATCH($C11,Kruistabel!$C$25:$F$25,0)+1,FALSE),"")=0,"",IF(Plananalyse!BL11=1,VLOOKUP(BL$5,Kruistabel!$B$26:$F$29,MATCH($C11,Kruistabel!$C$25:$F$25,0)+1,FALSE),""))</f>
        <v>#N/A</v>
      </c>
      <c r="BM11" s="326" t="e">
        <f ca="1">IF(IF(Plananalyse!BM11=1,VLOOKUP(BM$5,Kruistabel!$B$26:$F$29,MATCH($C11,Kruistabel!$C$25:$F$25,0)+1,FALSE),"")=0,"",IF(Plananalyse!BM11=1,VLOOKUP(BM$5,Kruistabel!$B$26:$F$29,MATCH($C11,Kruistabel!$C$25:$F$25,0)+1,FALSE),""))</f>
        <v>#N/A</v>
      </c>
      <c r="BN11" s="326" t="e">
        <f ca="1">IF(IF(Plananalyse!BN11=1,VLOOKUP(BN$5,Kruistabel!$B$26:$F$29,MATCH($C11,Kruistabel!$C$25:$F$25,0)+1,FALSE),"")=0,"",IF(Plananalyse!BN11=1,VLOOKUP(BN$5,Kruistabel!$B$26:$F$29,MATCH($C11,Kruistabel!$C$25:$F$25,0)+1,FALSE),""))</f>
        <v>#N/A</v>
      </c>
      <c r="BO11" s="326" t="e">
        <f ca="1">IF(IF(Plananalyse!BO11=1,VLOOKUP(BO$5,Kruistabel!$B$26:$F$29,MATCH($C11,Kruistabel!$C$25:$F$25,0)+1,FALSE),"")=0,"",IF(Plananalyse!BO11=1,VLOOKUP(BO$5,Kruistabel!$B$26:$F$29,MATCH($C11,Kruistabel!$C$25:$F$25,0)+1,FALSE),""))</f>
        <v>#N/A</v>
      </c>
      <c r="BP11" s="326" t="e">
        <f ca="1">IF(IF(Plananalyse!BP11=1,VLOOKUP(BP$5,Kruistabel!$B$26:$F$29,MATCH($C11,Kruistabel!$C$25:$F$25,0)+1,FALSE),"")=0,"",IF(Plananalyse!BP11=1,VLOOKUP(BP$5,Kruistabel!$B$26:$F$29,MATCH($C11,Kruistabel!$C$25:$F$25,0)+1,FALSE),""))</f>
        <v>#N/A</v>
      </c>
      <c r="BQ11" s="326" t="e">
        <f ca="1">IF(IF(Plananalyse!BQ11=1,VLOOKUP(BQ$5,Kruistabel!$B$26:$F$29,MATCH($C11,Kruistabel!$C$25:$F$25,0)+1,FALSE),"")=0,"",IF(Plananalyse!BQ11=1,VLOOKUP(BQ$5,Kruistabel!$B$26:$F$29,MATCH($C11,Kruistabel!$C$25:$F$25,0)+1,FALSE),""))</f>
        <v>#N/A</v>
      </c>
      <c r="BR11" s="326" t="e">
        <f ca="1">IF(IF(Plananalyse!BR11=1,VLOOKUP(BR$5,Kruistabel!$B$26:$F$29,MATCH($C11,Kruistabel!$C$25:$F$25,0)+1,FALSE),"")=0,"",IF(Plananalyse!BR11=1,VLOOKUP(BR$5,Kruistabel!$B$26:$F$29,MATCH($C11,Kruistabel!$C$25:$F$25,0)+1,FALSE),""))</f>
        <v>#REF!</v>
      </c>
      <c r="BS11" s="326" t="e">
        <f ca="1">IF(IF(Plananalyse!BS11=1,VLOOKUP(BS$5,Kruistabel!$B$26:$F$29,MATCH($C11,Kruistabel!$C$25:$F$25,0)+1,FALSE),"")=0,"",IF(Plananalyse!BS11=1,VLOOKUP(BS$5,Kruistabel!$B$26:$F$29,MATCH($C11,Kruistabel!$C$25:$F$25,0)+1,FALSE),""))</f>
        <v>#REF!</v>
      </c>
      <c r="BT11" s="65"/>
      <c r="BU11" s="231" t="str">
        <f ca="1">IF(IF(Plananalyse!BU11=1,VLOOKUP(BU$5,Kruistabel!$B$26:$F$29,MATCH($C11,Kruistabel!$C$25:$F$25,0)+1,FALSE),"")=0,"",IF(Plananalyse!BU11=1,VLOOKUP(BU$5,Kruistabel!$B$26:$F$29,MATCH($C11,Kruistabel!$C$25:$F$25,0)+1,FALSE),""))</f>
        <v/>
      </c>
      <c r="BV11" s="326">
        <f ca="1">IF(IF(Plananalyse!BV11=1,VLOOKUP(BV$5,Kruistabel!$B$26:$F$29,MATCH($C11,Kruistabel!$C$25:$F$25,0)+1,FALSE),"")=0,"",IF(Plananalyse!BV11=1,VLOOKUP(BV$5,Kruistabel!$B$26:$F$29,MATCH($C11,Kruistabel!$C$25:$F$25,0)+1,FALSE),""))</f>
        <v>55</v>
      </c>
      <c r="BW11" s="326" t="str">
        <f ca="1">IF(IF(Plananalyse!BW11=1,VLOOKUP(BW$5,Kruistabel!$B$26:$F$29,MATCH($C11,Kruistabel!$C$25:$F$25,0)+1,FALSE),"")=0,"",IF(Plananalyse!BW11=1,VLOOKUP(BW$5,Kruistabel!$B$26:$F$29,MATCH($C11,Kruistabel!$C$25:$F$25,0)+1,FALSE),""))</f>
        <v/>
      </c>
      <c r="BX11" s="326" t="str">
        <f ca="1">IF(IF(Plananalyse!BX11=1,VLOOKUP(BX$5,Kruistabel!$B$26:$F$29,MATCH($C11,Kruistabel!$C$25:$F$25,0)+1,FALSE),"")=0,"",IF(Plananalyse!BX11=1,VLOOKUP(BX$5,Kruistabel!$B$26:$F$29,MATCH($C11,Kruistabel!$C$25:$F$25,0)+1,FALSE),""))</f>
        <v/>
      </c>
      <c r="BY11" s="327"/>
      <c r="BZ11" s="326" t="e">
        <f ca="1">IF(IF(Plananalyse!BZ11=1,VLOOKUP(BZ$5,Kruistabel!$B$26:$F$29,MATCH($C11,Kruistabel!$C$25:$F$25,0)+1,FALSE),"")=0,"",IF(Plananalyse!BZ11=1,VLOOKUP(BZ$5,Kruistabel!$B$26:$F$29,MATCH($C11,Kruistabel!$C$25:$F$25,0)+1,FALSE),""))</f>
        <v>#N/A</v>
      </c>
      <c r="CA11" s="326" t="e">
        <f ca="1">IF(IF(Plananalyse!CA11=1,VLOOKUP(CA$5,Kruistabel!$B$26:$F$29,MATCH($C11,Kruistabel!$C$25:$F$25,0)+1,FALSE),"")=0,"",IF(Plananalyse!CA11=1,VLOOKUP(CA$5,Kruistabel!$B$26:$F$29,MATCH($C11,Kruistabel!$C$25:$F$25,0)+1,FALSE),""))</f>
        <v>#N/A</v>
      </c>
      <c r="CB11" s="326" t="e">
        <f ca="1">IF(IF(Plananalyse!CB11=1,VLOOKUP(CB$5,Kruistabel!$B$26:$F$29,MATCH($C11,Kruistabel!$C$25:$F$25,0)+1,FALSE),"")=0,"",IF(Plananalyse!CB11=1,VLOOKUP(CB$5,Kruistabel!$B$26:$F$29,MATCH($C11,Kruistabel!$C$25:$F$25,0)+1,FALSE),""))</f>
        <v>#N/A</v>
      </c>
      <c r="CC11" s="326" t="e">
        <f ca="1">IF(IF(Plananalyse!CC11=1,VLOOKUP(CC$5,Kruistabel!$B$26:$F$29,MATCH($C11,Kruistabel!$C$25:$F$25,0)+1,FALSE),"")=0,"",IF(Plananalyse!CC11=1,VLOOKUP(CC$5,Kruistabel!$B$26:$F$29,MATCH($C11,Kruistabel!$C$25:$F$25,0)+1,FALSE),""))</f>
        <v>#N/A</v>
      </c>
      <c r="CD11" s="326" t="e">
        <f ca="1">IF(IF(Plananalyse!CD11=1,VLOOKUP(CD$5,Kruistabel!$B$26:$F$29,MATCH($C11,Kruistabel!$C$25:$F$25,0)+1,FALSE),"")=0,"",IF(Plananalyse!CD11=1,VLOOKUP(CD$5,Kruistabel!$B$26:$F$29,MATCH($C11,Kruistabel!$C$25:$F$25,0)+1,FALSE),""))</f>
        <v>#N/A</v>
      </c>
      <c r="CE11" s="326" t="e">
        <f ca="1">IF(IF(Plananalyse!CE11=1,VLOOKUP(CE$5,Kruistabel!$B$26:$F$29,MATCH($C11,Kruistabel!$C$25:$F$25,0)+1,FALSE),"")=0,"",IF(Plananalyse!CE11=1,VLOOKUP(CE$5,Kruistabel!$B$26:$F$29,MATCH($C11,Kruistabel!$C$25:$F$25,0)+1,FALSE),""))</f>
        <v>#N/A</v>
      </c>
      <c r="CF11" s="326" t="e">
        <f ca="1">IF(IF(Plananalyse!CF11=1,VLOOKUP(CF$5,Kruistabel!$B$26:$F$29,MATCH($C11,Kruistabel!$C$25:$F$25,0)+1,FALSE),"")=0,"",IF(Plananalyse!CF11=1,VLOOKUP(CF$5,Kruistabel!$B$26:$F$29,MATCH($C11,Kruistabel!$C$25:$F$25,0)+1,FALSE),""))</f>
        <v>#N/A</v>
      </c>
      <c r="CG11" s="326" t="e">
        <f ca="1">IF(IF(Plananalyse!CG11=1,VLOOKUP(CG$5,Kruistabel!$B$26:$F$29,MATCH($C11,Kruistabel!$C$25:$F$25,0)+1,FALSE),"")=0,"",IF(Plananalyse!CG11=1,VLOOKUP(CG$5,Kruistabel!$B$26:$F$29,MATCH($C11,Kruistabel!$C$25:$F$25,0)+1,FALSE),""))</f>
        <v>#REF!</v>
      </c>
      <c r="CH11" s="326" t="e">
        <f ca="1">IF(IF(Plananalyse!CH11=1,VLOOKUP(CH$5,Kruistabel!$B$26:$F$29,MATCH($C11,Kruistabel!$C$25:$F$25,0)+1,FALSE),"")=0,"",IF(Plananalyse!CH11=1,VLOOKUP(CH$5,Kruistabel!$B$26:$F$29,MATCH($C11,Kruistabel!$C$25:$F$25,0)+1,FALSE),""))</f>
        <v>#REF!</v>
      </c>
      <c r="CI11" s="65"/>
      <c r="CJ11" s="326">
        <f ca="1">IF(IF(Plananalyse!CJ11=1,VLOOKUP(CJ$5,Kruistabel!$B$26:$F$29,MATCH($C11,Kruistabel!$C$25:$F$25,0)+1,FALSE),"")=0,"",IF(Plananalyse!CJ11=1,VLOOKUP(CJ$5,Kruistabel!$B$26:$F$29,MATCH($C11,Kruistabel!$C$25:$F$25,0)+1,FALSE),""))</f>
        <v>55</v>
      </c>
      <c r="CK11" s="326">
        <f ca="1">IF(IF(Plananalyse!CK11=1,VLOOKUP(CK$5,Kruistabel!$B$26:$F$29,MATCH($C11,Kruistabel!$C$25:$F$25,0)+1,FALSE),"")=0,"",IF(Plananalyse!CK11=1,VLOOKUP(CK$5,Kruistabel!$B$26:$F$29,MATCH($C11,Kruistabel!$C$25:$F$25,0)+1,FALSE),""))</f>
        <v>55</v>
      </c>
      <c r="CL11" s="326" t="str">
        <f ca="1">IF(IF(Plananalyse!CL11=1,VLOOKUP(CL$5,Kruistabel!$B$26:$F$29,MATCH($C11,Kruistabel!$C$25:$F$25,0)+1,FALSE),"")=0,"",IF(Plananalyse!CL11=1,VLOOKUP(CL$5,Kruistabel!$B$26:$F$29,MATCH($C11,Kruistabel!$C$25:$F$25,0)+1,FALSE),""))</f>
        <v/>
      </c>
      <c r="CM11" s="326">
        <f ca="1">IF(IF(Plananalyse!CM11=1,VLOOKUP(CM$5,Kruistabel!$B$26:$F$29,MATCH($C11,Kruistabel!$C$25:$F$25,0)+1,FALSE),"")=0,"",IF(Plananalyse!CM11=1,VLOOKUP(CM$5,Kruistabel!$B$26:$F$29,MATCH($C11,Kruistabel!$C$25:$F$25,0)+1,FALSE),""))</f>
        <v>50</v>
      </c>
      <c r="CN11" s="326">
        <f ca="1">IF(IF(Plananalyse!CN11=1,VLOOKUP(CN$5,Kruistabel!$B$26:$F$29,MATCH($C11,Kruistabel!$C$25:$F$25,0)+1,FALSE),"")=0,"",IF(Plananalyse!CN11=1,VLOOKUP(CN$5,Kruistabel!$B$26:$F$29,MATCH($C11,Kruistabel!$C$25:$F$25,0)+1,FALSE),""))</f>
        <v>50</v>
      </c>
      <c r="CO11" s="326">
        <f ca="1">IF(IF(Plananalyse!CO11=1,VLOOKUP(CO$5,Kruistabel!$B$26:$F$29,MATCH($C11,Kruistabel!$C$25:$F$25,0)+1,FALSE),"")=0,"",IF(Plananalyse!CO11=1,VLOOKUP(CO$5,Kruistabel!$B$26:$F$29,MATCH($C11,Kruistabel!$C$25:$F$25,0)+1,FALSE),""))</f>
        <v>60</v>
      </c>
      <c r="CP11" s="326">
        <f ca="1">IF(IF(Plananalyse!CP11=1,VLOOKUP(CP$5,Kruistabel!$B$26:$F$29,MATCH($C11,Kruistabel!$C$25:$F$25,0)+1,FALSE),"")=0,"",IF(Plananalyse!CP11=1,VLOOKUP(CP$5,Kruistabel!$B$26:$F$29,MATCH($C11,Kruistabel!$C$25:$F$25,0)+1,FALSE),""))</f>
        <v>55</v>
      </c>
      <c r="CQ11" s="326">
        <f ca="1">IF(IF(Plananalyse!CQ11=1,VLOOKUP(CQ$5,Kruistabel!$B$26:$F$29,MATCH($C11,Kruistabel!$C$25:$F$25,0)+1,FALSE),"")=0,"",IF(Plananalyse!CQ11=1,VLOOKUP(CQ$5,Kruistabel!$B$26:$F$29,MATCH($C11,Kruistabel!$C$25:$F$25,0)+1,FALSE),""))</f>
        <v>60</v>
      </c>
      <c r="CR11" s="326">
        <f ca="1">IF(IF(Plananalyse!CR11=1,VLOOKUP(CR$5,Kruistabel!$B$26:$F$29,MATCH($C11,Kruistabel!$C$25:$F$25,0)+1,FALSE),"")=0,"",IF(Plananalyse!CR11=1,VLOOKUP(CR$5,Kruistabel!$B$26:$F$29,MATCH($C11,Kruistabel!$C$25:$F$25,0)+1,FALSE),""))</f>
        <v>60</v>
      </c>
      <c r="CS11" s="326">
        <f ca="1">IF(IF(Plananalyse!CS11=1,VLOOKUP(CS$5,Kruistabel!$B$26:$F$29,MATCH($C11,Kruistabel!$C$25:$F$25,0)+1,FALSE),"")=0,"",IF(Plananalyse!CS11=1,VLOOKUP(CS$5,Kruistabel!$B$26:$F$29,MATCH($C11,Kruistabel!$C$25:$F$25,0)+1,FALSE),""))</f>
        <v>55</v>
      </c>
      <c r="CT11" s="326">
        <f ca="1">IF(IF(Plananalyse!CT11=1,VLOOKUP(CT$5,Kruistabel!$B$26:$F$29,MATCH($C11,Kruistabel!$C$25:$F$25,0)+1,FALSE),"")=0,"",IF(Plananalyse!CT11=1,VLOOKUP(CT$5,Kruistabel!$B$26:$F$29,MATCH($C11,Kruistabel!$C$25:$F$25,0)+1,FALSE),""))</f>
        <v>55</v>
      </c>
      <c r="CU11" s="326">
        <f ca="1">IF(IF(Plananalyse!CU11=1,VLOOKUP(CU$5,Kruistabel!$B$26:$F$29,MATCH($C11,Kruistabel!$C$25:$F$25,0)+1,FALSE),"")=0,"",IF(Plananalyse!CU11=1,VLOOKUP(CU$5,Kruistabel!$B$26:$F$29,MATCH($C11,Kruistabel!$C$25:$F$25,0)+1,FALSE),""))</f>
        <v>60</v>
      </c>
      <c r="CV11" s="326">
        <f ca="1">IF(IF(Plananalyse!CV11=1,VLOOKUP(CV$5,Kruistabel!$B$26:$F$29,MATCH($C11,Kruistabel!$C$25:$F$25,0)+1,FALSE),"")=0,"",IF(Plananalyse!CV11=1,VLOOKUP(CV$5,Kruistabel!$B$26:$F$29,MATCH($C11,Kruistabel!$C$25:$F$25,0)+1,FALSE),""))</f>
        <v>60</v>
      </c>
      <c r="CW11" s="326">
        <f ca="1">IF(IF(Plananalyse!CW11=1,VLOOKUP(CW$5,Kruistabel!$B$26:$F$29,MATCH($C11,Kruistabel!$C$25:$F$25,0)+1,FALSE),"")=0,"",IF(Plananalyse!CW11=1,VLOOKUP(CW$5,Kruistabel!$B$26:$F$29,MATCH($C11,Kruistabel!$C$25:$F$25,0)+1,FALSE),""))</f>
        <v>55</v>
      </c>
      <c r="CX11" s="326" t="str">
        <f ca="1">IF(IF(Plananalyse!CX11=1,VLOOKUP(CX$5,Kruistabel!$B$26:$F$29,MATCH($C11,Kruistabel!$C$25:$F$25,0)+1,FALSE),"")=0,"",IF(Plananalyse!CX11=1,VLOOKUP(CX$5,Kruistabel!$B$26:$F$29,MATCH($C11,Kruistabel!$C$25:$F$25,0)+1,FALSE),""))</f>
        <v/>
      </c>
      <c r="CY11" s="326">
        <f ca="1">IF(IF(Plananalyse!CY11=1,VLOOKUP(CY$5,Kruistabel!$B$26:$F$29,MATCH($C11,Kruistabel!$C$25:$F$25,0)+1,FALSE),"")=0,"",IF(Plananalyse!CY11=1,VLOOKUP(CY$5,Kruistabel!$B$26:$F$29,MATCH($C11,Kruistabel!$C$25:$F$25,0)+1,FALSE),""))</f>
        <v>60</v>
      </c>
      <c r="CZ11" s="326">
        <f ca="1">IF(IF(Plananalyse!CZ11=1,VLOOKUP(CZ$5,Kruistabel!$B$26:$F$29,MATCH($C11,Kruistabel!$C$25:$F$25,0)+1,FALSE),"")=0,"",IF(Plananalyse!CZ11=1,VLOOKUP(CZ$5,Kruistabel!$B$26:$F$29,MATCH($C11,Kruistabel!$C$25:$F$25,0)+1,FALSE),""))</f>
        <v>60</v>
      </c>
      <c r="DA11" s="326">
        <f ca="1">IF(IF(Plananalyse!DA11=1,VLOOKUP(DA$5,Kruistabel!$B$26:$F$29,MATCH($C11,Kruistabel!$C$25:$F$25,0)+1,FALSE),"")=0,"",IF(Plananalyse!DA11=1,VLOOKUP(DA$5,Kruistabel!$B$26:$F$29,MATCH($C11,Kruistabel!$C$25:$F$25,0)+1,FALSE),""))</f>
        <v>60</v>
      </c>
      <c r="DB11" s="326" t="str">
        <f ca="1">IF(IF(Plananalyse!DB11=1,VLOOKUP(DB$5,Kruistabel!$B$26:$F$29,MATCH($C11,Kruistabel!$C$25:$F$25,0)+1,FALSE),"")=0,"",IF(Plananalyse!DB11=1,VLOOKUP(DB$5,Kruistabel!$B$26:$F$29,MATCH($C11,Kruistabel!$C$25:$F$25,0)+1,FALSE),""))</f>
        <v/>
      </c>
      <c r="DC11" s="326" t="str">
        <f ca="1">IF(IF(Plananalyse!DC11=1,VLOOKUP(DC$5,Kruistabel!$B$26:$F$29,MATCH($C11,Kruistabel!$C$25:$F$25,0)+1,FALSE),"")=0,"",IF(Plananalyse!DC11=1,VLOOKUP(DC$5,Kruistabel!$B$26:$F$29,MATCH($C11,Kruistabel!$C$25:$F$25,0)+1,FALSE),""))</f>
        <v/>
      </c>
      <c r="DD11" s="327"/>
      <c r="DE11" s="326" t="e">
        <f ca="1">IF(IF(Plananalyse!DE11=1,VLOOKUP(DE$5,Kruistabel!$B$26:$F$29,MATCH($C11,Kruistabel!$C$25:$F$25,0)+1,FALSE),"")=0,"",IF(Plananalyse!DE11=1,VLOOKUP(DE$5,Kruistabel!$B$26:$F$29,MATCH($C11,Kruistabel!$C$25:$F$25,0)+1,FALSE),""))</f>
        <v>#N/A</v>
      </c>
      <c r="DF11" s="326" t="e">
        <f ca="1">IF(IF(Plananalyse!DF11=1,VLOOKUP(DF$5,Kruistabel!$B$26:$F$29,MATCH($C11,Kruistabel!$C$25:$F$25,0)+1,FALSE),"")=0,"",IF(Plananalyse!DF11=1,VLOOKUP(DF$5,Kruistabel!$B$26:$F$29,MATCH($C11,Kruistabel!$C$25:$F$25,0)+1,FALSE),""))</f>
        <v>#N/A</v>
      </c>
      <c r="DG11" s="326" t="e">
        <f ca="1">IF(IF(Plananalyse!DG11=1,VLOOKUP(DG$5,Kruistabel!$B$26:$F$29,MATCH($C11,Kruistabel!$C$25:$F$25,0)+1,FALSE),"")=0,"",IF(Plananalyse!DG11=1,VLOOKUP(DG$5,Kruistabel!$B$26:$F$29,MATCH($C11,Kruistabel!$C$25:$F$25,0)+1,FALSE),""))</f>
        <v>#N/A</v>
      </c>
      <c r="DH11" s="326" t="e">
        <f ca="1">IF(IF(Plananalyse!DH11=1,VLOOKUP(DH$5,Kruistabel!$B$26:$F$29,MATCH($C11,Kruistabel!$C$25:$F$25,0)+1,FALSE),"")=0,"",IF(Plananalyse!DH11=1,VLOOKUP(DH$5,Kruistabel!$B$26:$F$29,MATCH($C11,Kruistabel!$C$25:$F$25,0)+1,FALSE),""))</f>
        <v>#N/A</v>
      </c>
      <c r="DI11" s="326" t="e">
        <f ca="1">IF(IF(Plananalyse!DI11=1,VLOOKUP(DI$5,Kruistabel!$B$26:$F$29,MATCH($C11,Kruistabel!$C$25:$F$25,0)+1,FALSE),"")=0,"",IF(Plananalyse!DI11=1,VLOOKUP(DI$5,Kruistabel!$B$26:$F$29,MATCH($C11,Kruistabel!$C$25:$F$25,0)+1,FALSE),""))</f>
        <v>#N/A</v>
      </c>
      <c r="DJ11" s="326" t="e">
        <f ca="1">IF(IF(Plananalyse!DJ11=1,VLOOKUP(DJ$5,Kruistabel!$B$26:$F$29,MATCH($C11,Kruistabel!$C$25:$F$25,0)+1,FALSE),"")=0,"",IF(Plananalyse!DJ11=1,VLOOKUP(DJ$5,Kruistabel!$B$26:$F$29,MATCH($C11,Kruistabel!$C$25:$F$25,0)+1,FALSE),""))</f>
        <v>#N/A</v>
      </c>
      <c r="DK11" s="326" t="e">
        <f ca="1">IF(IF(Plananalyse!DK11=1,VLOOKUP(DK$5,Kruistabel!$B$26:$F$29,MATCH($C11,Kruistabel!$C$25:$F$25,0)+1,FALSE),"")=0,"",IF(Plananalyse!DK11=1,VLOOKUP(DK$5,Kruistabel!$B$26:$F$29,MATCH($C11,Kruistabel!$C$25:$F$25,0)+1,FALSE),""))</f>
        <v>#REF!</v>
      </c>
      <c r="DL11" s="326" t="e">
        <f ca="1">IF(IF(Plananalyse!DL11=1,VLOOKUP(DL$5,Kruistabel!$B$26:$F$29,MATCH($C11,Kruistabel!$C$25:$F$25,0)+1,FALSE),"")=0,"",IF(Plananalyse!DL11=1,VLOOKUP(DL$5,Kruistabel!$B$26:$F$29,MATCH($C11,Kruistabel!$C$25:$F$25,0)+1,FALSE),""))</f>
        <v>#REF!</v>
      </c>
      <c r="DM11" s="327" t="str">
        <f>IF(Plananalyse!DM11=1,VLOOKUP(DM$5,Kruistabel!$B$26:$F$29,MATCH($C11,Kruistabel!$C$25:$F$25,0)+1,FALSE),"")</f>
        <v/>
      </c>
      <c r="DN11" s="326" t="e">
        <f ca="1">IF(IF(Plananalyse!DN11=1,VLOOKUP(DN$5,Kruistabel!$B$26:$F$29,MATCH($C11,Kruistabel!$C$25:$F$25,0)+1,FALSE),"")=0,"",IF(Plananalyse!DN11=1,VLOOKUP(DN$5,Kruistabel!$B$26:$F$29,MATCH($C11,Kruistabel!$C$25:$F$25,0)+1,FALSE),""))</f>
        <v>#N/A</v>
      </c>
      <c r="DO11" s="326" t="e">
        <f ca="1">IF(IF(Plananalyse!DO11=1,VLOOKUP(DO$5,Kruistabel!$B$26:$F$29,MATCH($C11,Kruistabel!$C$25:$F$25,0)+1,FALSE),"")=0,"",IF(Plananalyse!DO11=1,VLOOKUP(DO$5,Kruistabel!$B$26:$F$29,MATCH($C11,Kruistabel!$C$25:$F$25,0)+1,FALSE),""))</f>
        <v>#N/A</v>
      </c>
      <c r="DP11" s="326" t="e">
        <f ca="1">IF(IF(Plananalyse!DP11=1,VLOOKUP(DP$5,Kruistabel!$B$26:$F$29,MATCH($C11,Kruistabel!$C$25:$F$25,0)+1,FALSE),"")=0,"",IF(Plananalyse!DP11=1,VLOOKUP(DP$5,Kruistabel!$B$26:$F$29,MATCH($C11,Kruistabel!$C$25:$F$25,0)+1,FALSE),""))</f>
        <v>#N/A</v>
      </c>
      <c r="DQ11" s="326" t="e">
        <f ca="1">IF(IF(Plananalyse!DQ11=1,VLOOKUP(DQ$5,Kruistabel!$B$26:$F$29,MATCH($C11,Kruistabel!$C$25:$F$25,0)+1,FALSE),"")=0,"",IF(Plananalyse!DQ11=1,VLOOKUP(DQ$5,Kruistabel!$B$26:$F$29,MATCH($C11,Kruistabel!$C$25:$F$25,0)+1,FALSE),""))</f>
        <v>#N/A</v>
      </c>
      <c r="DR11" s="326" t="e">
        <f ca="1">IF(IF(Plananalyse!DR11=1,VLOOKUP(DR$5,Kruistabel!$B$26:$F$29,MATCH($C11,Kruistabel!$C$25:$F$25,0)+1,FALSE),"")=0,"",IF(Plananalyse!DR11=1,VLOOKUP(DR$5,Kruistabel!$B$26:$F$29,MATCH($C11,Kruistabel!$C$25:$F$25,0)+1,FALSE),""))</f>
        <v>#N/A</v>
      </c>
      <c r="DS11" s="326" t="e">
        <f ca="1">IF(IF(Plananalyse!DS11=1,VLOOKUP(DS$5,Kruistabel!$B$26:$F$29,MATCH($C11,Kruistabel!$C$25:$F$25,0)+1,FALSE),"")=0,"",IF(Plananalyse!DS11=1,VLOOKUP(DS$5,Kruistabel!$B$26:$F$29,MATCH($C11,Kruistabel!$C$25:$F$25,0)+1,FALSE),""))</f>
        <v>#N/A</v>
      </c>
      <c r="DT11" s="326" t="e">
        <f ca="1">IF(IF(Plananalyse!DT11=1,VLOOKUP(DT$5,Kruistabel!$B$26:$F$29,MATCH($C11,Kruistabel!$C$25:$F$25,0)+1,FALSE),"")=0,"",IF(Plananalyse!DT11=1,VLOOKUP(DT$5,Kruistabel!$B$26:$F$29,MATCH($C11,Kruistabel!$C$25:$F$25,0)+1,FALSE),""))</f>
        <v>#N/A</v>
      </c>
      <c r="DU11" s="326" t="e">
        <f ca="1">IF(IF(Plananalyse!DU11=1,VLOOKUP(DU$5,Kruistabel!$B$26:$F$29,MATCH($C11,Kruistabel!$C$25:$F$25,0)+1,FALSE),"")=0,"",IF(Plananalyse!DU11=1,VLOOKUP(DU$5,Kruistabel!$B$26:$F$29,MATCH($C11,Kruistabel!$C$25:$F$25,0)+1,FALSE),""))</f>
        <v>#N/A</v>
      </c>
      <c r="DV11" s="326" t="e">
        <f ca="1">IF(IF(Plananalyse!DV11=1,VLOOKUP(DV$5,Kruistabel!$B$26:$F$29,MATCH($C11,Kruistabel!$C$25:$F$25,0)+1,FALSE),"")=0,"",IF(Plananalyse!DV11=1,VLOOKUP(DV$5,Kruistabel!$B$26:$F$29,MATCH($C11,Kruistabel!$C$25:$F$25,0)+1,FALSE),""))</f>
        <v>#N/A</v>
      </c>
      <c r="DW11" s="326" t="e">
        <f ca="1">IF(IF(Plananalyse!DW11=1,VLOOKUP(DW$5,Kruistabel!$B$26:$F$29,MATCH($C11,Kruistabel!$C$25:$F$25,0)+1,FALSE),"")=0,"",IF(Plananalyse!DW11=1,VLOOKUP(DW$5,Kruistabel!$B$26:$F$29,MATCH($C11,Kruistabel!$C$25:$F$25,0)+1,FALSE),""))</f>
        <v>#REF!</v>
      </c>
      <c r="DX11" s="326" t="e">
        <f ca="1">IF(IF(Plananalyse!DX11=1,VLOOKUP(DX$5,Kruistabel!$B$26:$F$29,MATCH($C11,Kruistabel!$C$25:$F$25,0)+1,FALSE),"")=0,"",IF(Plananalyse!DX11=1,VLOOKUP(DX$5,Kruistabel!$B$26:$F$29,MATCH($C11,Kruistabel!$C$25:$F$25,0)+1,FALSE),""))</f>
        <v>#REF!</v>
      </c>
      <c r="DY11" s="327" t="str">
        <f>IF(Plananalyse!DY11=1,VLOOKUP(DY$5,Kruistabel!$B$26:$F$29,MATCH($C11,Kruistabel!$C$25:$F$25,0)+1,FALSE),"")</f>
        <v/>
      </c>
      <c r="DZ11" s="326" t="e">
        <f ca="1">IF(IF(Plananalyse!DZ11=1,VLOOKUP(DZ$5,Kruistabel!$B$26:$F$29,MATCH($C11,Kruistabel!$C$25:$F$25,0)+1,FALSE),"")=0,"",IF(Plananalyse!DZ11=1,VLOOKUP(DZ$5,Kruistabel!$B$26:$F$29,MATCH($C11,Kruistabel!$C$25:$F$25,0)+1,FALSE),""))</f>
        <v>#N/A</v>
      </c>
      <c r="EA11" s="326" t="e">
        <f ca="1">IF(IF(Plananalyse!EA11=1,VLOOKUP(EA$5,Kruistabel!$B$26:$F$29,MATCH($C11,Kruistabel!$C$25:$F$25,0)+1,FALSE),"")=0,"",IF(Plananalyse!EA11=1,VLOOKUP(EA$5,Kruistabel!$B$26:$F$29,MATCH($C11,Kruistabel!$C$25:$F$25,0)+1,FALSE),""))</f>
        <v>#N/A</v>
      </c>
      <c r="EB11" s="326" t="e">
        <f ca="1">IF(IF(Plananalyse!EB11=1,VLOOKUP(EB$5,Kruistabel!$B$26:$F$29,MATCH($C11,Kruistabel!$C$25:$F$25,0)+1,FALSE),"")=0,"",IF(Plananalyse!EB11=1,VLOOKUP(EB$5,Kruistabel!$B$26:$F$29,MATCH($C11,Kruistabel!$C$25:$F$25,0)+1,FALSE),""))</f>
        <v>#REF!</v>
      </c>
      <c r="EC11" s="326" t="e">
        <f ca="1">IF(IF(Plananalyse!EC11=1,VLOOKUP(EC$5,Kruistabel!$B$26:$F$29,MATCH($C11,Kruistabel!$C$25:$F$25,0)+1,FALSE),"")=0,"",IF(Plananalyse!EC11=1,VLOOKUP(EC$5,Kruistabel!$B$26:$F$29,MATCH($C11,Kruistabel!$C$25:$F$25,0)+1,FALSE),""))</f>
        <v>#REF!</v>
      </c>
      <c r="ED11" s="327"/>
      <c r="EE11" s="326" t="e">
        <f ca="1">IF(IF(Plananalyse!EE11=1,VLOOKUP(EE$5,Kruistabel!$B$26:$F$29,MATCH($C11,Kruistabel!$C$25:$F$25,0)+1,FALSE),"")=0,"",IF(Plananalyse!EE11=1,VLOOKUP(EE$5,Kruistabel!$B$26:$F$29,MATCH($C11,Kruistabel!$C$25:$F$25,0)+1,FALSE),""))</f>
        <v>#N/A</v>
      </c>
      <c r="EF11" s="326" t="e">
        <f ca="1">IF(IF(Plananalyse!EF11=1,VLOOKUP(EF$5,Kruistabel!$B$26:$F$29,MATCH($C11,Kruistabel!$C$25:$F$25,0)+1,FALSE),"")=0,"",IF(Plananalyse!EF11=1,VLOOKUP(EF$5,Kruistabel!$B$26:$F$29,MATCH($C11,Kruistabel!$C$25:$F$25,0)+1,FALSE),""))</f>
        <v>#N/A</v>
      </c>
      <c r="EG11" s="326" t="e">
        <f ca="1">IF(IF(Plananalyse!EG11=1,VLOOKUP(EG$5,Kruistabel!$B$26:$F$29,MATCH($C11,Kruistabel!$C$25:$F$25,0)+1,FALSE),"")=0,"",IF(Plananalyse!EG11=1,VLOOKUP(EG$5,Kruistabel!$B$26:$F$29,MATCH($C11,Kruistabel!$C$25:$F$25,0)+1,FALSE),""))</f>
        <v>#N/A</v>
      </c>
      <c r="EH11" s="326" t="e">
        <f ca="1">IF(IF(Plananalyse!EH11=1,VLOOKUP(EH$5,Kruistabel!$B$26:$F$29,MATCH($C11,Kruistabel!$C$25:$F$25,0)+1,FALSE),"")=0,"",IF(Plananalyse!EH11=1,VLOOKUP(EH$5,Kruistabel!$B$26:$F$29,MATCH($C11,Kruistabel!$C$25:$F$25,0)+1,FALSE),""))</f>
        <v>#REF!</v>
      </c>
      <c r="EI11" s="326" t="e">
        <f ca="1">IF(IF(Plananalyse!EI11=1,VLOOKUP(EI$5,Kruistabel!$B$26:$F$29,MATCH($C11,Kruistabel!$C$25:$F$25,0)+1,FALSE),"")=0,"",IF(Plananalyse!EI11=1,VLOOKUP(EI$5,Kruistabel!$B$26:$F$29,MATCH($C11,Kruistabel!$C$25:$F$25,0)+1,FALSE),""))</f>
        <v>#REF!</v>
      </c>
      <c r="EJ11" s="164" t="str">
        <f>IF(Plananalyse!EJ11=1,VLOOKUP(EJ$5,Kruistabel!$B$26:$F$29,MATCH($C11,Kruistabel!$C$25:$F$25,0)+1,FALSE),"")</f>
        <v/>
      </c>
      <c r="EK11" s="138"/>
      <c r="EL11" s="138"/>
      <c r="EM11" s="138"/>
      <c r="EN11" s="138"/>
      <c r="EO11" s="138"/>
    </row>
    <row r="12" spans="2:145">
      <c r="B12" s="337" t="s">
        <v>85</v>
      </c>
      <c r="C12" s="160" t="str">
        <f>_xlfn.IFNA(VLOOKUP($B12,Classificatietabel!$B$6:$I$91,C$7,FALSE),"")</f>
        <v>hoog</v>
      </c>
      <c r="D12" s="160" t="str">
        <f>_xlfn.IFNA(VLOOKUP($B12,Classificatietabel!$B$6:$I$91,D$7,FALSE),"")</f>
        <v>neen</v>
      </c>
      <c r="E12" s="119">
        <f>IF(AND(D12="laag",$D$3=1),0,_xlfn.IFNA(IF(VLOOKUP($B12,Classificatietabel!$B$6:$H$91,$E$5,FALSE)="Ja",1,0),""))</f>
        <v>1</v>
      </c>
      <c r="F12" s="163"/>
      <c r="G12" s="326" t="str">
        <f>IF(IF(Plananalyse!G12=1,VLOOKUP(G$5,Kruistabel!$B$26:$F$29,MATCH($C12,Kruistabel!$C$25:$F$25,0)+1,FALSE),"")=0,"",IF(Plananalyse!G12=1,VLOOKUP(G$5,Kruistabel!$B$26:$F$29,MATCH($C12,Kruistabel!$C$25:$F$25,0)+1,FALSE),""))</f>
        <v/>
      </c>
      <c r="H12" s="326" t="str">
        <f>IF(IF(Plananalyse!H12=1,VLOOKUP(H$5,Kruistabel!$B$26:$F$29,MATCH($C12,Kruistabel!$C$25:$F$25,0)+1,FALSE),"")=0,"",IF(Plananalyse!H12=1,VLOOKUP(H$5,Kruistabel!$B$26:$F$29,MATCH($C12,Kruistabel!$C$25:$F$25,0)+1,FALSE),""))</f>
        <v/>
      </c>
      <c r="I12" s="326">
        <f>IF(IF(Plananalyse!I12=1,VLOOKUP(I$5,Kruistabel!$B$26:$F$29,MATCH($C12,Kruistabel!$C$25:$F$25,0)+1,FALSE),"")=0,"",IF(Plananalyse!I12=1,VLOOKUP(I$5,Kruistabel!$B$26:$F$29,MATCH($C12,Kruistabel!$C$25:$F$25,0)+1,FALSE),""))</f>
        <v>55</v>
      </c>
      <c r="J12" s="326" t="str">
        <f>IF(IF(Plananalyse!J12=1,VLOOKUP(J$5,Kruistabel!$B$26:$F$29,MATCH($C12,Kruistabel!$C$25:$F$25,0)+1,FALSE),"")=0,"",IF(Plananalyse!J12=1,VLOOKUP(J$5,Kruistabel!$B$26:$F$29,MATCH($C12,Kruistabel!$C$25:$F$25,0)+1,FALSE),""))</f>
        <v/>
      </c>
      <c r="K12" s="326" t="str">
        <f ca="1">IF(IF(Plananalyse!K12=1,VLOOKUP(K$5,Kruistabel!$B$26:$F$29,MATCH($C12,Kruistabel!$C$25:$F$25,0)+1,FALSE),"")=0,"",IF(Plananalyse!K12=1,VLOOKUP(K$5,Kruistabel!$B$26:$F$29,MATCH($C12,Kruistabel!$C$25:$F$25,0)+1,FALSE),""))</f>
        <v/>
      </c>
      <c r="L12" s="326" t="str">
        <f ca="1">IF(IF(Plananalyse!L12=1,VLOOKUP(L$5,Kruistabel!$B$26:$F$29,MATCH($C12,Kruistabel!$C$25:$F$25,0)+1,FALSE),"")=0,"",IF(Plananalyse!L12=1,VLOOKUP(L$5,Kruistabel!$B$26:$F$29,MATCH($C12,Kruistabel!$C$25:$F$25,0)+1,FALSE),""))</f>
        <v/>
      </c>
      <c r="M12" s="326">
        <f ca="1">IF(IF(Plananalyse!M12=1,VLOOKUP(M$5,Kruistabel!$B$26:$F$29,MATCH($C12,Kruistabel!$C$25:$F$25,0)+1,FALSE),"")=0,"",IF(Plananalyse!M12=1,VLOOKUP(M$5,Kruistabel!$B$26:$F$29,MATCH($C12,Kruistabel!$C$25:$F$25,0)+1,FALSE),""))</f>
        <v>50</v>
      </c>
      <c r="N12" s="326">
        <f ca="1">IF(IF(Plananalyse!N12=1,VLOOKUP(N$5,Kruistabel!$B$26:$F$29,MATCH($C12,Kruistabel!$C$25:$F$25,0)+1,FALSE),"")=0,"",IF(Plananalyse!N12=1,VLOOKUP(N$5,Kruistabel!$B$26:$F$29,MATCH($C12,Kruistabel!$C$25:$F$25,0)+1,FALSE),""))</f>
        <v>50</v>
      </c>
      <c r="O12" s="326">
        <f ca="1">IF(IF(Plananalyse!O12=1,VLOOKUP(O$5,Kruistabel!$B$26:$F$29,MATCH($C12,Kruistabel!$C$25:$F$25,0)+1,FALSE),"")=0,"",IF(Plananalyse!O12=1,VLOOKUP(O$5,Kruistabel!$B$26:$F$29,MATCH($C12,Kruistabel!$C$25:$F$25,0)+1,FALSE),""))</f>
        <v>50</v>
      </c>
      <c r="P12" s="326">
        <f ca="1">IF(IF(Plananalyse!P12=1,VLOOKUP(P$5,Kruistabel!$B$26:$F$29,MATCH($C12,Kruistabel!$C$25:$F$25,0)+1,FALSE),"")=0,"",IF(Plananalyse!P12=1,VLOOKUP(P$5,Kruistabel!$B$26:$F$29,MATCH($C12,Kruistabel!$C$25:$F$25,0)+1,FALSE),""))</f>
        <v>45</v>
      </c>
      <c r="Q12" s="326">
        <f ca="1">IF(IF(Plananalyse!Q12=1,VLOOKUP(Q$5,Kruistabel!$B$26:$F$29,MATCH($C12,Kruistabel!$C$25:$F$25,0)+1,FALSE),"")=0,"",IF(Plananalyse!Q12=1,VLOOKUP(Q$5,Kruistabel!$B$26:$F$29,MATCH($C12,Kruistabel!$C$25:$F$25,0)+1,FALSE),""))</f>
        <v>55</v>
      </c>
      <c r="R12" s="326">
        <f ca="1">IF(IF(Plananalyse!R12=1,VLOOKUP(R$5,Kruistabel!$B$26:$F$29,MATCH($C12,Kruistabel!$C$25:$F$25,0)+1,FALSE),"")=0,"",IF(Plananalyse!R12=1,VLOOKUP(R$5,Kruistabel!$B$26:$F$29,MATCH($C12,Kruistabel!$C$25:$F$25,0)+1,FALSE),""))</f>
        <v>50</v>
      </c>
      <c r="S12" s="326" t="str">
        <f ca="1">IF(IF(Plananalyse!S12=1,VLOOKUP(S$5,Kruistabel!$B$26:$F$29,MATCH($C12,Kruistabel!$C$25:$F$25,0)+1,FALSE),"")=0,"",IF(Plananalyse!S12=1,VLOOKUP(S$5,Kruistabel!$B$26:$F$29,MATCH($C12,Kruistabel!$C$25:$F$25,0)+1,FALSE),""))</f>
        <v/>
      </c>
      <c r="T12" s="326" t="str">
        <f ca="1">IF(IF(Plananalyse!T12=1,VLOOKUP(T$5,Kruistabel!$B$26:$F$29,MATCH($C12,Kruistabel!$C$25:$F$25,0)+1,FALSE),"")=0,"",IF(Plananalyse!T12=1,VLOOKUP(T$5,Kruistabel!$B$26:$F$29,MATCH($C12,Kruistabel!$C$25:$F$25,0)+1,FALSE),""))</f>
        <v/>
      </c>
      <c r="U12" s="326" t="str">
        <f ca="1">IF(IF(Plananalyse!U12=1,VLOOKUP(U$5,Kruistabel!$B$26:$F$29,MATCH($C12,Kruistabel!$C$25:$F$25,0)+1,FALSE),"")=0,"",IF(Plananalyse!U12=1,VLOOKUP(U$5,Kruistabel!$B$26:$F$29,MATCH($C12,Kruistabel!$C$25:$F$25,0)+1,FALSE),""))</f>
        <v/>
      </c>
      <c r="V12" s="326" t="str">
        <f ca="1">IF(IF(Plananalyse!V12=1,VLOOKUP(V$5,Kruistabel!$B$26:$F$29,MATCH($C12,Kruistabel!$C$25:$F$25,0)+1,FALSE),"")=0,"",IF(Plananalyse!V12=1,VLOOKUP(V$5,Kruistabel!$B$26:$F$29,MATCH($C12,Kruistabel!$C$25:$F$25,0)+1,FALSE),""))</f>
        <v/>
      </c>
      <c r="W12" s="326" t="str">
        <f ca="1">IF(IF(Plananalyse!W12=1,VLOOKUP(W$5,Kruistabel!$B$26:$F$29,MATCH($C12,Kruistabel!$C$25:$F$25,0)+1,FALSE),"")=0,"",IF(Plananalyse!W12=1,VLOOKUP(W$5,Kruistabel!$B$26:$F$29,MATCH($C12,Kruistabel!$C$25:$F$25,0)+1,FALSE),""))</f>
        <v/>
      </c>
      <c r="X12" s="326" t="str">
        <f ca="1">IF(IF(Plananalyse!X12=1,VLOOKUP(X$5,Kruistabel!$B$26:$F$29,MATCH($C12,Kruistabel!$C$25:$F$25,0)+1,FALSE),"")=0,"",IF(Plananalyse!X12=1,VLOOKUP(X$5,Kruistabel!$B$26:$F$29,MATCH($C12,Kruistabel!$C$25:$F$25,0)+1,FALSE),""))</f>
        <v/>
      </c>
      <c r="Y12" s="326">
        <f ca="1">IF(IF(Plananalyse!Y12=1,VLOOKUP(Y$5,Kruistabel!$B$26:$F$29,MATCH($C12,Kruistabel!$C$25:$F$25,0)+1,FALSE),"")=0,"",IF(Plananalyse!Y12=1,VLOOKUP(Y$5,Kruistabel!$B$26:$F$29,MATCH($C12,Kruistabel!$C$25:$F$25,0)+1,FALSE),""))</f>
        <v>55</v>
      </c>
      <c r="Z12" s="326" t="str">
        <f ca="1">IF(IF(Plananalyse!Z12=1,VLOOKUP(Z$5,Kruistabel!$B$26:$F$29,MATCH($C12,Kruistabel!$C$25:$F$25,0)+1,FALSE),"")=0,"",IF(Plananalyse!Z12=1,VLOOKUP(Z$5,Kruistabel!$B$26:$F$29,MATCH($C12,Kruistabel!$C$25:$F$25,0)+1,FALSE),""))</f>
        <v/>
      </c>
      <c r="AA12" s="326" t="str">
        <f ca="1">IF(IF(Plananalyse!AA12=1,VLOOKUP(AA$5,Kruistabel!$B$26:$F$29,MATCH($C12,Kruistabel!$C$25:$F$25,0)+1,FALSE),"")=0,"",IF(Plananalyse!AA12=1,VLOOKUP(AA$5,Kruistabel!$B$26:$F$29,MATCH($C12,Kruistabel!$C$25:$F$25,0)+1,FALSE),""))</f>
        <v/>
      </c>
      <c r="AB12" s="326" t="str">
        <f ca="1">IF(IF(Plananalyse!AB12=1,VLOOKUP(AB$5,Kruistabel!$B$26:$F$29,MATCH($C12,Kruistabel!$C$25:$F$25,0)+1,FALSE),"")=0,"",IF(Plananalyse!AB12=1,VLOOKUP(AB$5,Kruistabel!$B$26:$F$29,MATCH($C12,Kruistabel!$C$25:$F$25,0)+1,FALSE),""))</f>
        <v/>
      </c>
      <c r="AC12" s="326" t="str">
        <f ca="1">IF(IF(Plananalyse!AC12=1,VLOOKUP(AC$5,Kruistabel!$B$26:$F$29,MATCH($C12,Kruistabel!$C$25:$F$25,0)+1,FALSE),"")=0,"",IF(Plananalyse!AC12=1,VLOOKUP(AC$5,Kruistabel!$B$26:$F$29,MATCH($C12,Kruistabel!$C$25:$F$25,0)+1,FALSE),""))</f>
        <v/>
      </c>
      <c r="AD12" s="326" t="str">
        <f ca="1">IF(IF(Plananalyse!AD12=1,VLOOKUP(AD$5,Kruistabel!$B$26:$F$29,MATCH($C12,Kruistabel!$C$25:$F$25,0)+1,FALSE),"")=0,"",IF(Plananalyse!AD12=1,VLOOKUP(AD$5,Kruistabel!$B$26:$F$29,MATCH($C12,Kruistabel!$C$25:$F$25,0)+1,FALSE),""))</f>
        <v/>
      </c>
      <c r="AE12" s="326" t="str">
        <f ca="1">IF(IF(Plananalyse!AE12=1,VLOOKUP(AE$5,Kruistabel!$B$26:$F$29,MATCH($C12,Kruistabel!$C$25:$F$25,0)+1,FALSE),"")=0,"",IF(Plananalyse!AE12=1,VLOOKUP(AE$5,Kruistabel!$B$26:$F$29,MATCH($C12,Kruistabel!$C$25:$F$25,0)+1,FALSE),""))</f>
        <v/>
      </c>
      <c r="AF12" s="326" t="str">
        <f ca="1">IF(IF(Plananalyse!AF12=1,VLOOKUP(AF$5,Kruistabel!$B$26:$F$29,MATCH($C12,Kruistabel!$C$25:$F$25,0)+1,FALSE),"")=0,"",IF(Plananalyse!AF12=1,VLOOKUP(AF$5,Kruistabel!$B$26:$F$29,MATCH($C12,Kruistabel!$C$25:$F$25,0)+1,FALSE),""))</f>
        <v/>
      </c>
      <c r="AG12" s="326" t="str">
        <f ca="1">IF(IF(Plananalyse!AG12=1,VLOOKUP(AG$5,Kruistabel!$B$26:$F$29,MATCH($C12,Kruistabel!$C$25:$F$25,0)+1,FALSE),"")=0,"",IF(Plananalyse!AG12=1,VLOOKUP(AG$5,Kruistabel!$B$26:$F$29,MATCH($C12,Kruistabel!$C$25:$F$25,0)+1,FALSE),""))</f>
        <v/>
      </c>
      <c r="AH12" s="326" t="str">
        <f ca="1">IF(IF(Plananalyse!AH12=1,VLOOKUP(AH$5,Kruistabel!$B$26:$F$29,MATCH($C12,Kruistabel!$C$25:$F$25,0)+1,FALSE),"")=0,"",IF(Plananalyse!AI12=1,VLOOKUP(AH$5,Kruistabel!$B$26:$F$29,MATCH($C12,Kruistabel!$C$25:$F$25,0)+1,FALSE),""))</f>
        <v/>
      </c>
      <c r="AI12" s="326" t="str">
        <f ca="1">IF(IF(Plananalyse!AI12=1,VLOOKUP(AI$5,Kruistabel!$B$26:$F$29,MATCH($C12,Kruistabel!$C$25:$F$25,0)+1,FALSE),"")=0,"",IF(Plananalyse!AJ12=1,VLOOKUP(AI$5,Kruistabel!$B$26:$F$29,MATCH($C12,Kruistabel!$C$25:$F$25,0)+1,FALSE),""))</f>
        <v/>
      </c>
      <c r="AJ12" s="326" t="str">
        <f ca="1">IF(IF(Plananalyse!AJ12=1,VLOOKUP(AJ$5,Kruistabel!$B$26:$F$29,MATCH($C12,Kruistabel!$C$25:$F$25,0)+1,FALSE),"")=0,"",IF(Plananalyse!AJ12=1,VLOOKUP(AJ$5,Kruistabel!$B$26:$F$29,MATCH($C12,Kruistabel!$C$25:$F$25,0)+1,FALSE),""))</f>
        <v/>
      </c>
      <c r="AK12" s="326">
        <f ca="1">IF(IF(Plananalyse!AK12=1,VLOOKUP(AK$5,Kruistabel!$B$26:$F$29,MATCH($C12,Kruistabel!$C$25:$F$25,0)+1,FALSE),"")=0,"",IF(Plananalyse!AK12=1,VLOOKUP(AK$5,Kruistabel!$B$26:$F$29,MATCH($C12,Kruistabel!$C$25:$F$25,0)+1,FALSE),""))</f>
        <v>55</v>
      </c>
      <c r="AL12" s="326" t="str">
        <f ca="1">IF(IF(Plananalyse!AL12=1,VLOOKUP(AL$5,Kruistabel!$B$26:$F$29,MATCH($C12,Kruistabel!$C$25:$F$25,0)+1,FALSE),"")=0,"",IF(Plananalyse!AL12=1,VLOOKUP(AL$5,Kruistabel!$B$26:$F$29,MATCH($C12,Kruistabel!$C$25:$F$25,0)+1,FALSE),""))</f>
        <v/>
      </c>
      <c r="AM12" s="326" t="str">
        <f ca="1">IF(IF(Plananalyse!AM12=1,VLOOKUP(AM$5,Kruistabel!$B$26:$F$29,MATCH($C12,Kruistabel!$C$25:$F$25,0)+1,FALSE),"")=0,"",IF(Plananalyse!AM12=1,VLOOKUP(AM$5,Kruistabel!$B$26:$F$29,MATCH($C12,Kruistabel!$C$25:$F$25,0)+1,FALSE),""))</f>
        <v/>
      </c>
      <c r="AN12" s="327"/>
      <c r="AO12" s="326">
        <f ca="1">IF(IF(Plananalyse!AO12=1,VLOOKUP(AO$5,Kruistabel!$B$26:$F$29,MATCH($C12,Kruistabel!$C$25:$F$25,0)+1,FALSE),"")=0,"",IF(Plananalyse!AO12=1,VLOOKUP(AO$5,Kruistabel!$B$26:$F$29,MATCH($C12,Kruistabel!$C$25:$F$25,0)+1,FALSE),""))</f>
        <v>55</v>
      </c>
      <c r="AP12" s="326">
        <f ca="1">IF(IF(Plananalyse!AP12=1,VLOOKUP(AP$5,Kruistabel!$B$26:$F$29,MATCH($C12,Kruistabel!$C$25:$F$25,0)+1,FALSE),"")=0,"",IF(Plananalyse!AP12=1,VLOOKUP(AP$5,Kruistabel!$B$26:$F$29,MATCH($C12,Kruistabel!$C$25:$F$25,0)+1,FALSE),""))</f>
        <v>55</v>
      </c>
      <c r="AQ12" s="326">
        <f ca="1">IF(IF(Plananalyse!AQ12=1,VLOOKUP(AQ$5,Kruistabel!$B$26:$F$29,MATCH($C12,Kruistabel!$C$25:$F$25,0)+1,FALSE),"")=0,"",IF(Plananalyse!AQ12=1,VLOOKUP(AQ$5,Kruistabel!$B$26:$F$29,MATCH($C12,Kruistabel!$C$25:$F$25,0)+1,FALSE),""))</f>
        <v>55</v>
      </c>
      <c r="AR12" s="326">
        <f ca="1">IF(IF(Plananalyse!AR12=1,VLOOKUP(AR$5,Kruistabel!$B$26:$F$29,MATCH($C12,Kruistabel!$C$25:$F$25,0)+1,FALSE),"")=0,"",IF(Plananalyse!AR12=1,VLOOKUP(AR$5,Kruistabel!$B$26:$F$29,MATCH($C12,Kruistabel!$C$25:$F$25,0)+1,FALSE),""))</f>
        <v>50</v>
      </c>
      <c r="AS12" s="326">
        <f ca="1">IF(IF(Plananalyse!AS12=1,VLOOKUP(AS$5,Kruistabel!$B$26:$F$29,MATCH($C12,Kruistabel!$C$25:$F$25,0)+1,FALSE),"")=0,"",IF(Plananalyse!AS12=1,VLOOKUP(AS$5,Kruistabel!$B$26:$F$29,MATCH($C12,Kruistabel!$C$25:$F$25,0)+1,FALSE),""))</f>
        <v>55</v>
      </c>
      <c r="AT12" s="326">
        <f ca="1">IF(IF(Plananalyse!AT12=1,VLOOKUP(AT$5,Kruistabel!$B$26:$F$29,MATCH($C12,Kruistabel!$C$25:$F$25,0)+1,FALSE),"")=0,"",IF(Plananalyse!AT12=1,VLOOKUP(AT$5,Kruistabel!$B$26:$F$29,MATCH($C12,Kruistabel!$C$25:$F$25,0)+1,FALSE),""))</f>
        <v>50</v>
      </c>
      <c r="AU12" s="326" t="str">
        <f ca="1">IF(IF(Plananalyse!AU12=1,VLOOKUP(AU$5,Kruistabel!$B$26:$F$29,MATCH($C12,Kruistabel!$C$25:$F$25,0)+1,FALSE),"")=0,"",IF(Plananalyse!AU12=1,VLOOKUP(AU$5,Kruistabel!$B$26:$F$29,MATCH($C12,Kruistabel!$C$25:$F$25,0)+1,FALSE),""))</f>
        <v/>
      </c>
      <c r="AV12" s="326">
        <f ca="1">IF(IF(Plananalyse!AV12=1,VLOOKUP(AV$5,Kruistabel!$B$26:$F$29,MATCH($C12,Kruistabel!$C$25:$F$25,0)+1,FALSE),"")=0,"",IF(Plananalyse!AV12=1,VLOOKUP(AV$5,Kruistabel!$B$26:$F$29,MATCH($C12,Kruistabel!$C$25:$F$25,0)+1,FALSE),""))</f>
        <v>55</v>
      </c>
      <c r="AW12" s="326" t="str">
        <f ca="1">IF(IF(Plananalyse!AW12=1,VLOOKUP(AW$5,Kruistabel!$B$26:$F$29,MATCH($C12,Kruistabel!$C$25:$F$25,0)+1,FALSE),"")=0,"",IF(Plananalyse!AW12=1,VLOOKUP(AW$5,Kruistabel!$B$26:$F$29,MATCH($C12,Kruistabel!$C$25:$F$25,0)+1,FALSE),""))</f>
        <v/>
      </c>
      <c r="AX12" s="326" t="str">
        <f ca="1">IF(IF(Plananalyse!AX12=1,VLOOKUP(AX$5,Kruistabel!$B$26:$F$29,MATCH($C12,Kruistabel!$C$25:$F$25,0)+1,FALSE),"")=0,"",IF(Plananalyse!AX12=1,VLOOKUP(AX$5,Kruistabel!$B$26:$F$29,MATCH($C12,Kruistabel!$C$25:$F$25,0)+1,FALSE),""))</f>
        <v/>
      </c>
      <c r="AY12" s="327"/>
      <c r="AZ12" s="326" t="str">
        <f ca="1">IF(IF(Plananalyse!AZ12=1,VLOOKUP(AZ$5,Kruistabel!$B$26:$F$29,MATCH($C12,Kruistabel!$C$25:$F$25,0)+1,FALSE),"")=0,"",IF(Plananalyse!AZ12=1,VLOOKUP(AZ$5,Kruistabel!$B$26:$F$29,MATCH($C12,Kruistabel!$C$25:$F$25,0)+1,FALSE),""))</f>
        <v/>
      </c>
      <c r="BA12" s="326" t="str">
        <f ca="1">IF(IF(Plananalyse!BA12=1,VLOOKUP(BA$5,Kruistabel!$B$26:$F$29,MATCH($C12,Kruistabel!$C$25:$F$25,0)+1,FALSE),"")=0,"",IF(Plananalyse!BA12=1,VLOOKUP(BA$5,Kruistabel!$B$26:$F$29,MATCH($C12,Kruistabel!$C$25:$F$25,0)+1,FALSE),""))</f>
        <v/>
      </c>
      <c r="BB12" s="326">
        <f ca="1">IF(IF(Plananalyse!BB12=1,VLOOKUP(BB$5,Kruistabel!$B$26:$F$29,MATCH($C12,Kruistabel!$C$25:$F$25,0)+1,FALSE),"")=0,"",IF(Plananalyse!BB12=1,VLOOKUP(BB$5,Kruistabel!$B$26:$F$29,MATCH($C12,Kruistabel!$C$25:$F$25,0)+1,FALSE),""))</f>
        <v>55</v>
      </c>
      <c r="BC12" s="326">
        <f ca="1">IF(IF(Plananalyse!BC12=1,VLOOKUP(BC$5,Kruistabel!$B$26:$F$29,MATCH($C12,Kruistabel!$C$25:$F$25,0)+1,FALSE),"")=0,"",IF(Plananalyse!BC12=1,VLOOKUP(BC$5,Kruistabel!$B$26:$F$29,MATCH($C12,Kruistabel!$C$25:$F$25,0)+1,FALSE),""))</f>
        <v>55</v>
      </c>
      <c r="BD12" s="326" t="str">
        <f ca="1">IF(IF(Plananalyse!BD12=1,VLOOKUP(BD$5,Kruistabel!$B$26:$F$29,MATCH($C12,Kruistabel!$C$25:$F$25,0)+1,FALSE),"")=0,"",IF(Plananalyse!BD12=1,VLOOKUP(BD$5,Kruistabel!$B$26:$F$29,MATCH($C12,Kruistabel!$C$25:$F$25,0)+1,FALSE),""))</f>
        <v/>
      </c>
      <c r="BE12" s="326" t="str">
        <f ca="1">IF(IF(Plananalyse!BE12=1,VLOOKUP(BE$5,Kruistabel!$B$26:$F$29,MATCH($C12,Kruistabel!$C$25:$F$25,0)+1,FALSE),"")=0,"",IF(Plananalyse!BE12=1,VLOOKUP(BE$5,Kruistabel!$B$26:$F$29,MATCH($C12,Kruistabel!$C$25:$F$25,0)+1,FALSE),""))</f>
        <v/>
      </c>
      <c r="BF12" s="326" t="str">
        <f ca="1">IF(IF(Plananalyse!BF12=1,VLOOKUP(BF$5,Kruistabel!$B$26:$F$29,MATCH($C12,Kruistabel!$C$25:$F$25,0)+1,FALSE),"")=0,"",IF(Plananalyse!BF12=1,VLOOKUP(BF$5,Kruistabel!$B$26:$F$29,MATCH($C12,Kruistabel!$C$25:$F$25,0)+1,FALSE),""))</f>
        <v/>
      </c>
      <c r="BG12" s="326" t="str">
        <f ca="1">IF(IF(Plananalyse!BG12=1,VLOOKUP(BG$5,Kruistabel!$B$26:$F$29,MATCH($C12,Kruistabel!$C$25:$F$25,0)+1,FALSE),"")=0,"",IF(Plananalyse!BG12=1,VLOOKUP(BG$5,Kruistabel!$B$26:$F$29,MATCH($C12,Kruistabel!$C$25:$F$25,0)+1,FALSE),""))</f>
        <v/>
      </c>
      <c r="BH12" s="326" t="str">
        <f ca="1">IF(IF(Plananalyse!BH12=1,VLOOKUP(BH$5,Kruistabel!$B$26:$F$29,MATCH($C12,Kruistabel!$C$25:$F$25,0)+1,FALSE),"")=0,"",IF(Plananalyse!BH12=1,VLOOKUP(BH$5,Kruistabel!$B$26:$F$29,MATCH($C12,Kruistabel!$C$25:$F$25,0)+1,FALSE),""))</f>
        <v/>
      </c>
      <c r="BI12" s="327"/>
      <c r="BJ12" s="326" t="e">
        <f ca="1">IF(IF(Plananalyse!BJ12=1,VLOOKUP(BJ$5,Kruistabel!$B$26:$F$29,MATCH($C12,Kruistabel!$C$25:$F$25,0)+1,FALSE),"")=0,"",IF(Plananalyse!BJ12=1,VLOOKUP(BJ$5,Kruistabel!$B$26:$F$29,MATCH($C12,Kruistabel!$C$25:$F$25,0)+1,FALSE),""))</f>
        <v>#N/A</v>
      </c>
      <c r="BK12" s="326" t="e">
        <f ca="1">IF(IF(Plananalyse!BK12=1,VLOOKUP(BK$5,Kruistabel!$B$26:$F$29,MATCH($C12,Kruistabel!$C$25:$F$25,0)+1,FALSE),"")=0,"",IF(Plananalyse!BK12=1,VLOOKUP(BK$5,Kruistabel!$B$26:$F$29,MATCH($C12,Kruistabel!$C$25:$F$25,0)+1,FALSE),""))</f>
        <v>#N/A</v>
      </c>
      <c r="BL12" s="326" t="e">
        <f ca="1">IF(IF(Plananalyse!BL12=1,VLOOKUP(BL$5,Kruistabel!$B$26:$F$29,MATCH($C12,Kruistabel!$C$25:$F$25,0)+1,FALSE),"")=0,"",IF(Plananalyse!BL12=1,VLOOKUP(BL$5,Kruistabel!$B$26:$F$29,MATCH($C12,Kruistabel!$C$25:$F$25,0)+1,FALSE),""))</f>
        <v>#N/A</v>
      </c>
      <c r="BM12" s="326" t="e">
        <f ca="1">IF(IF(Plananalyse!BM12=1,VLOOKUP(BM$5,Kruistabel!$B$26:$F$29,MATCH($C12,Kruistabel!$C$25:$F$25,0)+1,FALSE),"")=0,"",IF(Plananalyse!BM12=1,VLOOKUP(BM$5,Kruistabel!$B$26:$F$29,MATCH($C12,Kruistabel!$C$25:$F$25,0)+1,FALSE),""))</f>
        <v>#N/A</v>
      </c>
      <c r="BN12" s="326" t="e">
        <f ca="1">IF(IF(Plananalyse!BN12=1,VLOOKUP(BN$5,Kruistabel!$B$26:$F$29,MATCH($C12,Kruistabel!$C$25:$F$25,0)+1,FALSE),"")=0,"",IF(Plananalyse!BN12=1,VLOOKUP(BN$5,Kruistabel!$B$26:$F$29,MATCH($C12,Kruistabel!$C$25:$F$25,0)+1,FALSE),""))</f>
        <v>#N/A</v>
      </c>
      <c r="BO12" s="326" t="e">
        <f ca="1">IF(IF(Plananalyse!BO12=1,VLOOKUP(BO$5,Kruistabel!$B$26:$F$29,MATCH($C12,Kruistabel!$C$25:$F$25,0)+1,FALSE),"")=0,"",IF(Plananalyse!BO12=1,VLOOKUP(BO$5,Kruistabel!$B$26:$F$29,MATCH($C12,Kruistabel!$C$25:$F$25,0)+1,FALSE),""))</f>
        <v>#N/A</v>
      </c>
      <c r="BP12" s="326" t="e">
        <f ca="1">IF(IF(Plananalyse!BP12=1,VLOOKUP(BP$5,Kruistabel!$B$26:$F$29,MATCH($C12,Kruistabel!$C$25:$F$25,0)+1,FALSE),"")=0,"",IF(Plananalyse!BP12=1,VLOOKUP(BP$5,Kruistabel!$B$26:$F$29,MATCH($C12,Kruistabel!$C$25:$F$25,0)+1,FALSE),""))</f>
        <v>#N/A</v>
      </c>
      <c r="BQ12" s="326" t="e">
        <f ca="1">IF(IF(Plananalyse!BQ12=1,VLOOKUP(BQ$5,Kruistabel!$B$26:$F$29,MATCH($C12,Kruistabel!$C$25:$F$25,0)+1,FALSE),"")=0,"",IF(Plananalyse!BQ12=1,VLOOKUP(BQ$5,Kruistabel!$B$26:$F$29,MATCH($C12,Kruistabel!$C$25:$F$25,0)+1,FALSE),""))</f>
        <v>#N/A</v>
      </c>
      <c r="BR12" s="326" t="e">
        <f ca="1">IF(IF(Plananalyse!BR12=1,VLOOKUP(BR$5,Kruistabel!$B$26:$F$29,MATCH($C12,Kruistabel!$C$25:$F$25,0)+1,FALSE),"")=0,"",IF(Plananalyse!BR12=1,VLOOKUP(BR$5,Kruistabel!$B$26:$F$29,MATCH($C12,Kruistabel!$C$25:$F$25,0)+1,FALSE),""))</f>
        <v>#REF!</v>
      </c>
      <c r="BS12" s="326" t="e">
        <f ca="1">IF(IF(Plananalyse!BS12=1,VLOOKUP(BS$5,Kruistabel!$B$26:$F$29,MATCH($C12,Kruistabel!$C$25:$F$25,0)+1,FALSE),"")=0,"",IF(Plananalyse!BS12=1,VLOOKUP(BS$5,Kruistabel!$B$26:$F$29,MATCH($C12,Kruistabel!$C$25:$F$25,0)+1,FALSE),""))</f>
        <v>#REF!</v>
      </c>
      <c r="BT12" s="65"/>
      <c r="BU12" s="231" t="str">
        <f ca="1">IF(IF(Plananalyse!BU12=1,VLOOKUP(BU$5,Kruistabel!$B$26:$F$29,MATCH($C12,Kruistabel!$C$25:$F$25,0)+1,FALSE),"")=0,"",IF(Plananalyse!BU12=1,VLOOKUP(BU$5,Kruistabel!$B$26:$F$29,MATCH($C12,Kruistabel!$C$25:$F$25,0)+1,FALSE),""))</f>
        <v/>
      </c>
      <c r="BV12" s="326">
        <f ca="1">IF(IF(Plananalyse!BV12=1,VLOOKUP(BV$5,Kruistabel!$B$26:$F$29,MATCH($C12,Kruistabel!$C$25:$F$25,0)+1,FALSE),"")=0,"",IF(Plananalyse!BV12=1,VLOOKUP(BV$5,Kruistabel!$B$26:$F$29,MATCH($C12,Kruistabel!$C$25:$F$25,0)+1,FALSE),""))</f>
        <v>50</v>
      </c>
      <c r="BW12" s="326" t="str">
        <f ca="1">IF(IF(Plananalyse!BW12=1,VLOOKUP(BW$5,Kruistabel!$B$26:$F$29,MATCH($C12,Kruistabel!$C$25:$F$25,0)+1,FALSE),"")=0,"",IF(Plananalyse!BW12=1,VLOOKUP(BW$5,Kruistabel!$B$26:$F$29,MATCH($C12,Kruistabel!$C$25:$F$25,0)+1,FALSE),""))</f>
        <v/>
      </c>
      <c r="BX12" s="326" t="str">
        <f ca="1">IF(IF(Plananalyse!BX12=1,VLOOKUP(BX$5,Kruistabel!$B$26:$F$29,MATCH($C12,Kruistabel!$C$25:$F$25,0)+1,FALSE),"")=0,"",IF(Plananalyse!BX12=1,VLOOKUP(BX$5,Kruistabel!$B$26:$F$29,MATCH($C12,Kruistabel!$C$25:$F$25,0)+1,FALSE),""))</f>
        <v/>
      </c>
      <c r="BY12" s="327"/>
      <c r="BZ12" s="326" t="e">
        <f ca="1">IF(IF(Plananalyse!BZ12=1,VLOOKUP(BZ$5,Kruistabel!$B$26:$F$29,MATCH($C12,Kruistabel!$C$25:$F$25,0)+1,FALSE),"")=0,"",IF(Plananalyse!BZ12=1,VLOOKUP(BZ$5,Kruistabel!$B$26:$F$29,MATCH($C12,Kruistabel!$C$25:$F$25,0)+1,FALSE),""))</f>
        <v>#N/A</v>
      </c>
      <c r="CA12" s="326" t="e">
        <f ca="1">IF(IF(Plananalyse!CA12=1,VLOOKUP(CA$5,Kruistabel!$B$26:$F$29,MATCH($C12,Kruistabel!$C$25:$F$25,0)+1,FALSE),"")=0,"",IF(Plananalyse!CA12=1,VLOOKUP(CA$5,Kruistabel!$B$26:$F$29,MATCH($C12,Kruistabel!$C$25:$F$25,0)+1,FALSE),""))</f>
        <v>#N/A</v>
      </c>
      <c r="CB12" s="326" t="e">
        <f ca="1">IF(IF(Plananalyse!CB12=1,VLOOKUP(CB$5,Kruistabel!$B$26:$F$29,MATCH($C12,Kruistabel!$C$25:$F$25,0)+1,FALSE),"")=0,"",IF(Plananalyse!CB12=1,VLOOKUP(CB$5,Kruistabel!$B$26:$F$29,MATCH($C12,Kruistabel!$C$25:$F$25,0)+1,FALSE),""))</f>
        <v>#N/A</v>
      </c>
      <c r="CC12" s="326" t="e">
        <f ca="1">IF(IF(Plananalyse!CC12=1,VLOOKUP(CC$5,Kruistabel!$B$26:$F$29,MATCH($C12,Kruistabel!$C$25:$F$25,0)+1,FALSE),"")=0,"",IF(Plananalyse!CC12=1,VLOOKUP(CC$5,Kruistabel!$B$26:$F$29,MATCH($C12,Kruistabel!$C$25:$F$25,0)+1,FALSE),""))</f>
        <v>#N/A</v>
      </c>
      <c r="CD12" s="326" t="e">
        <f ca="1">IF(IF(Plananalyse!CD12=1,VLOOKUP(CD$5,Kruistabel!$B$26:$F$29,MATCH($C12,Kruistabel!$C$25:$F$25,0)+1,FALSE),"")=0,"",IF(Plananalyse!CD12=1,VLOOKUP(CD$5,Kruistabel!$B$26:$F$29,MATCH($C12,Kruistabel!$C$25:$F$25,0)+1,FALSE),""))</f>
        <v>#N/A</v>
      </c>
      <c r="CE12" s="326" t="e">
        <f ca="1">IF(IF(Plananalyse!CE12=1,VLOOKUP(CE$5,Kruistabel!$B$26:$F$29,MATCH($C12,Kruistabel!$C$25:$F$25,0)+1,FALSE),"")=0,"",IF(Plananalyse!CE12=1,VLOOKUP(CE$5,Kruistabel!$B$26:$F$29,MATCH($C12,Kruistabel!$C$25:$F$25,0)+1,FALSE),""))</f>
        <v>#N/A</v>
      </c>
      <c r="CF12" s="326" t="e">
        <f ca="1">IF(IF(Plananalyse!CF12=1,VLOOKUP(CF$5,Kruistabel!$B$26:$F$29,MATCH($C12,Kruistabel!$C$25:$F$25,0)+1,FALSE),"")=0,"",IF(Plananalyse!CF12=1,VLOOKUP(CF$5,Kruistabel!$B$26:$F$29,MATCH($C12,Kruistabel!$C$25:$F$25,0)+1,FALSE),""))</f>
        <v>#N/A</v>
      </c>
      <c r="CG12" s="326" t="e">
        <f ca="1">IF(IF(Plananalyse!CG12=1,VLOOKUP(CG$5,Kruistabel!$B$26:$F$29,MATCH($C12,Kruistabel!$C$25:$F$25,0)+1,FALSE),"")=0,"",IF(Plananalyse!CG12=1,VLOOKUP(CG$5,Kruistabel!$B$26:$F$29,MATCH($C12,Kruistabel!$C$25:$F$25,0)+1,FALSE),""))</f>
        <v>#REF!</v>
      </c>
      <c r="CH12" s="326" t="e">
        <f ca="1">IF(IF(Plananalyse!CH12=1,VLOOKUP(CH$5,Kruistabel!$B$26:$F$29,MATCH($C12,Kruistabel!$C$25:$F$25,0)+1,FALSE),"")=0,"",IF(Plananalyse!CH12=1,VLOOKUP(CH$5,Kruistabel!$B$26:$F$29,MATCH($C12,Kruistabel!$C$25:$F$25,0)+1,FALSE),""))</f>
        <v>#REF!</v>
      </c>
      <c r="CI12" s="65"/>
      <c r="CJ12" s="326">
        <f ca="1">IF(IF(Plananalyse!CJ12=1,VLOOKUP(CJ$5,Kruistabel!$B$26:$F$29,MATCH($C12,Kruistabel!$C$25:$F$25,0)+1,FALSE),"")=0,"",IF(Plananalyse!CJ12=1,VLOOKUP(CJ$5,Kruistabel!$B$26:$F$29,MATCH($C12,Kruistabel!$C$25:$F$25,0)+1,FALSE),""))</f>
        <v>50</v>
      </c>
      <c r="CK12" s="326">
        <f ca="1">IF(IF(Plananalyse!CK12=1,VLOOKUP(CK$5,Kruistabel!$B$26:$F$29,MATCH($C12,Kruistabel!$C$25:$F$25,0)+1,FALSE),"")=0,"",IF(Plananalyse!CK12=1,VLOOKUP(CK$5,Kruistabel!$B$26:$F$29,MATCH($C12,Kruistabel!$C$25:$F$25,0)+1,FALSE),""))</f>
        <v>50</v>
      </c>
      <c r="CL12" s="326" t="str">
        <f ca="1">IF(IF(Plananalyse!CL12=1,VLOOKUP(CL$5,Kruistabel!$B$26:$F$29,MATCH($C12,Kruistabel!$C$25:$F$25,0)+1,FALSE),"")=0,"",IF(Plananalyse!CL12=1,VLOOKUP(CL$5,Kruistabel!$B$26:$F$29,MATCH($C12,Kruistabel!$C$25:$F$25,0)+1,FALSE),""))</f>
        <v/>
      </c>
      <c r="CM12" s="326">
        <f ca="1">IF(IF(Plananalyse!CM12=1,VLOOKUP(CM$5,Kruistabel!$B$26:$F$29,MATCH($C12,Kruistabel!$C$25:$F$25,0)+1,FALSE),"")=0,"",IF(Plananalyse!CM12=1,VLOOKUP(CM$5,Kruistabel!$B$26:$F$29,MATCH($C12,Kruistabel!$C$25:$F$25,0)+1,FALSE),""))</f>
        <v>45</v>
      </c>
      <c r="CN12" s="326">
        <f ca="1">IF(IF(Plananalyse!CN12=1,VLOOKUP(CN$5,Kruistabel!$B$26:$F$29,MATCH($C12,Kruistabel!$C$25:$F$25,0)+1,FALSE),"")=0,"",IF(Plananalyse!CN12=1,VLOOKUP(CN$5,Kruistabel!$B$26:$F$29,MATCH($C12,Kruistabel!$C$25:$F$25,0)+1,FALSE),""))</f>
        <v>45</v>
      </c>
      <c r="CO12" s="326">
        <f ca="1">IF(IF(Plananalyse!CO12=1,VLOOKUP(CO$5,Kruistabel!$B$26:$F$29,MATCH($C12,Kruistabel!$C$25:$F$25,0)+1,FALSE),"")=0,"",IF(Plananalyse!CO12=1,VLOOKUP(CO$5,Kruistabel!$B$26:$F$29,MATCH($C12,Kruistabel!$C$25:$F$25,0)+1,FALSE),""))</f>
        <v>55</v>
      </c>
      <c r="CP12" s="326">
        <f ca="1">IF(IF(Plananalyse!CP12=1,VLOOKUP(CP$5,Kruistabel!$B$26:$F$29,MATCH($C12,Kruistabel!$C$25:$F$25,0)+1,FALSE),"")=0,"",IF(Plananalyse!CP12=1,VLOOKUP(CP$5,Kruistabel!$B$26:$F$29,MATCH($C12,Kruistabel!$C$25:$F$25,0)+1,FALSE),""))</f>
        <v>50</v>
      </c>
      <c r="CQ12" s="326">
        <f ca="1">IF(IF(Plananalyse!CQ12=1,VLOOKUP(CQ$5,Kruistabel!$B$26:$F$29,MATCH($C12,Kruistabel!$C$25:$F$25,0)+1,FALSE),"")=0,"",IF(Plananalyse!CQ12=1,VLOOKUP(CQ$5,Kruistabel!$B$26:$F$29,MATCH($C12,Kruistabel!$C$25:$F$25,0)+1,FALSE),""))</f>
        <v>55</v>
      </c>
      <c r="CR12" s="326">
        <f ca="1">IF(IF(Plananalyse!CR12=1,VLOOKUP(CR$5,Kruistabel!$B$26:$F$29,MATCH($C12,Kruistabel!$C$25:$F$25,0)+1,FALSE),"")=0,"",IF(Plananalyse!CR12=1,VLOOKUP(CR$5,Kruistabel!$B$26:$F$29,MATCH($C12,Kruistabel!$C$25:$F$25,0)+1,FALSE),""))</f>
        <v>55</v>
      </c>
      <c r="CS12" s="326">
        <f ca="1">IF(IF(Plananalyse!CS12=1,VLOOKUP(CS$5,Kruistabel!$B$26:$F$29,MATCH($C12,Kruistabel!$C$25:$F$25,0)+1,FALSE),"")=0,"",IF(Plananalyse!CS12=1,VLOOKUP(CS$5,Kruistabel!$B$26:$F$29,MATCH($C12,Kruistabel!$C$25:$F$25,0)+1,FALSE),""))</f>
        <v>50</v>
      </c>
      <c r="CT12" s="326">
        <f ca="1">IF(IF(Plananalyse!CT12=1,VLOOKUP(CT$5,Kruistabel!$B$26:$F$29,MATCH($C12,Kruistabel!$C$25:$F$25,0)+1,FALSE),"")=0,"",IF(Plananalyse!CT12=1,VLOOKUP(CT$5,Kruistabel!$B$26:$F$29,MATCH($C12,Kruistabel!$C$25:$F$25,0)+1,FALSE),""))</f>
        <v>50</v>
      </c>
      <c r="CU12" s="326">
        <f ca="1">IF(IF(Plananalyse!CU12=1,VLOOKUP(CU$5,Kruistabel!$B$26:$F$29,MATCH($C12,Kruistabel!$C$25:$F$25,0)+1,FALSE),"")=0,"",IF(Plananalyse!CU12=1,VLOOKUP(CU$5,Kruistabel!$B$26:$F$29,MATCH($C12,Kruistabel!$C$25:$F$25,0)+1,FALSE),""))</f>
        <v>55</v>
      </c>
      <c r="CV12" s="326">
        <f ca="1">IF(IF(Plananalyse!CV12=1,VLOOKUP(CV$5,Kruistabel!$B$26:$F$29,MATCH($C12,Kruistabel!$C$25:$F$25,0)+1,FALSE),"")=0,"",IF(Plananalyse!CV12=1,VLOOKUP(CV$5,Kruistabel!$B$26:$F$29,MATCH($C12,Kruistabel!$C$25:$F$25,0)+1,FALSE),""))</f>
        <v>55</v>
      </c>
      <c r="CW12" s="326">
        <f ca="1">IF(IF(Plananalyse!CW12=1,VLOOKUP(CW$5,Kruistabel!$B$26:$F$29,MATCH($C12,Kruistabel!$C$25:$F$25,0)+1,FALSE),"")=0,"",IF(Plananalyse!CW12=1,VLOOKUP(CW$5,Kruistabel!$B$26:$F$29,MATCH($C12,Kruistabel!$C$25:$F$25,0)+1,FALSE),""))</f>
        <v>50</v>
      </c>
      <c r="CX12" s="326" t="str">
        <f ca="1">IF(IF(Plananalyse!CX12=1,VLOOKUP(CX$5,Kruistabel!$B$26:$F$29,MATCH($C12,Kruistabel!$C$25:$F$25,0)+1,FALSE),"")=0,"",IF(Plananalyse!CX12=1,VLOOKUP(CX$5,Kruistabel!$B$26:$F$29,MATCH($C12,Kruistabel!$C$25:$F$25,0)+1,FALSE),""))</f>
        <v/>
      </c>
      <c r="CY12" s="326">
        <f ca="1">IF(IF(Plananalyse!CY12=1,VLOOKUP(CY$5,Kruistabel!$B$26:$F$29,MATCH($C12,Kruistabel!$C$25:$F$25,0)+1,FALSE),"")=0,"",IF(Plananalyse!CY12=1,VLOOKUP(CY$5,Kruistabel!$B$26:$F$29,MATCH($C12,Kruistabel!$C$25:$F$25,0)+1,FALSE),""))</f>
        <v>55</v>
      </c>
      <c r="CZ12" s="326">
        <f ca="1">IF(IF(Plananalyse!CZ12=1,VLOOKUP(CZ$5,Kruistabel!$B$26:$F$29,MATCH($C12,Kruistabel!$C$25:$F$25,0)+1,FALSE),"")=0,"",IF(Plananalyse!CZ12=1,VLOOKUP(CZ$5,Kruistabel!$B$26:$F$29,MATCH($C12,Kruistabel!$C$25:$F$25,0)+1,FALSE),""))</f>
        <v>55</v>
      </c>
      <c r="DA12" s="326">
        <f ca="1">IF(IF(Plananalyse!DA12=1,VLOOKUP(DA$5,Kruistabel!$B$26:$F$29,MATCH($C12,Kruistabel!$C$25:$F$25,0)+1,FALSE),"")=0,"",IF(Plananalyse!DA12=1,VLOOKUP(DA$5,Kruistabel!$B$26:$F$29,MATCH($C12,Kruistabel!$C$25:$F$25,0)+1,FALSE),""))</f>
        <v>55</v>
      </c>
      <c r="DB12" s="326" t="str">
        <f ca="1">IF(IF(Plananalyse!DB12=1,VLOOKUP(DB$5,Kruistabel!$B$26:$F$29,MATCH($C12,Kruistabel!$C$25:$F$25,0)+1,FALSE),"")=0,"",IF(Plananalyse!DB12=1,VLOOKUP(DB$5,Kruistabel!$B$26:$F$29,MATCH($C12,Kruistabel!$C$25:$F$25,0)+1,FALSE),""))</f>
        <v/>
      </c>
      <c r="DC12" s="326" t="str">
        <f ca="1">IF(IF(Plananalyse!DC12=1,VLOOKUP(DC$5,Kruistabel!$B$26:$F$29,MATCH($C12,Kruistabel!$C$25:$F$25,0)+1,FALSE),"")=0,"",IF(Plananalyse!DC12=1,VLOOKUP(DC$5,Kruistabel!$B$26:$F$29,MATCH($C12,Kruistabel!$C$25:$F$25,0)+1,FALSE),""))</f>
        <v/>
      </c>
      <c r="DD12" s="327"/>
      <c r="DE12" s="326" t="e">
        <f ca="1">IF(IF(Plananalyse!DE12=1,VLOOKUP(DE$5,Kruistabel!$B$26:$F$29,MATCH($C12,Kruistabel!$C$25:$F$25,0)+1,FALSE),"")=0,"",IF(Plananalyse!DE12=1,VLOOKUP(DE$5,Kruistabel!$B$26:$F$29,MATCH($C12,Kruistabel!$C$25:$F$25,0)+1,FALSE),""))</f>
        <v>#N/A</v>
      </c>
      <c r="DF12" s="326" t="e">
        <f ca="1">IF(IF(Plananalyse!DF12=1,VLOOKUP(DF$5,Kruistabel!$B$26:$F$29,MATCH($C12,Kruistabel!$C$25:$F$25,0)+1,FALSE),"")=0,"",IF(Plananalyse!DF12=1,VLOOKUP(DF$5,Kruistabel!$B$26:$F$29,MATCH($C12,Kruistabel!$C$25:$F$25,0)+1,FALSE),""))</f>
        <v>#N/A</v>
      </c>
      <c r="DG12" s="326" t="e">
        <f ca="1">IF(IF(Plananalyse!DG12=1,VLOOKUP(DG$5,Kruistabel!$B$26:$F$29,MATCH($C12,Kruistabel!$C$25:$F$25,0)+1,FALSE),"")=0,"",IF(Plananalyse!DG12=1,VLOOKUP(DG$5,Kruistabel!$B$26:$F$29,MATCH($C12,Kruistabel!$C$25:$F$25,0)+1,FALSE),""))</f>
        <v>#N/A</v>
      </c>
      <c r="DH12" s="326" t="e">
        <f ca="1">IF(IF(Plananalyse!DH12=1,VLOOKUP(DH$5,Kruistabel!$B$26:$F$29,MATCH($C12,Kruistabel!$C$25:$F$25,0)+1,FALSE),"")=0,"",IF(Plananalyse!DH12=1,VLOOKUP(DH$5,Kruistabel!$B$26:$F$29,MATCH($C12,Kruistabel!$C$25:$F$25,0)+1,FALSE),""))</f>
        <v>#N/A</v>
      </c>
      <c r="DI12" s="326" t="e">
        <f ca="1">IF(IF(Plananalyse!DI12=1,VLOOKUP(DI$5,Kruistabel!$B$26:$F$29,MATCH($C12,Kruistabel!$C$25:$F$25,0)+1,FALSE),"")=0,"",IF(Plananalyse!DI12=1,VLOOKUP(DI$5,Kruistabel!$B$26:$F$29,MATCH($C12,Kruistabel!$C$25:$F$25,0)+1,FALSE),""))</f>
        <v>#N/A</v>
      </c>
      <c r="DJ12" s="326" t="e">
        <f ca="1">IF(IF(Plananalyse!DJ12=1,VLOOKUP(DJ$5,Kruistabel!$B$26:$F$29,MATCH($C12,Kruistabel!$C$25:$F$25,0)+1,FALSE),"")=0,"",IF(Plananalyse!DJ12=1,VLOOKUP(DJ$5,Kruistabel!$B$26:$F$29,MATCH($C12,Kruistabel!$C$25:$F$25,0)+1,FALSE),""))</f>
        <v>#N/A</v>
      </c>
      <c r="DK12" s="326" t="e">
        <f ca="1">IF(IF(Plananalyse!DK12=1,VLOOKUP(DK$5,Kruistabel!$B$26:$F$29,MATCH($C12,Kruistabel!$C$25:$F$25,0)+1,FALSE),"")=0,"",IF(Plananalyse!DK12=1,VLOOKUP(DK$5,Kruistabel!$B$26:$F$29,MATCH($C12,Kruistabel!$C$25:$F$25,0)+1,FALSE),""))</f>
        <v>#REF!</v>
      </c>
      <c r="DL12" s="326" t="e">
        <f ca="1">IF(IF(Plananalyse!DL12=1,VLOOKUP(DL$5,Kruistabel!$B$26:$F$29,MATCH($C12,Kruistabel!$C$25:$F$25,0)+1,FALSE),"")=0,"",IF(Plananalyse!DL12=1,VLOOKUP(DL$5,Kruistabel!$B$26:$F$29,MATCH($C12,Kruistabel!$C$25:$F$25,0)+1,FALSE),""))</f>
        <v>#REF!</v>
      </c>
      <c r="DM12" s="327" t="str">
        <f>IF(Plananalyse!DM12=1,VLOOKUP(DM$5,Kruistabel!$B$26:$F$29,MATCH($C12,Kruistabel!$C$25:$F$25,0)+1,FALSE),"")</f>
        <v/>
      </c>
      <c r="DN12" s="326" t="e">
        <f ca="1">IF(IF(Plananalyse!DN12=1,VLOOKUP(DN$5,Kruistabel!$B$26:$F$29,MATCH($C12,Kruistabel!$C$25:$F$25,0)+1,FALSE),"")=0,"",IF(Plananalyse!DN12=1,VLOOKUP(DN$5,Kruistabel!$B$26:$F$29,MATCH($C12,Kruistabel!$C$25:$F$25,0)+1,FALSE),""))</f>
        <v>#N/A</v>
      </c>
      <c r="DO12" s="326" t="e">
        <f ca="1">IF(IF(Plananalyse!DO12=1,VLOOKUP(DO$5,Kruistabel!$B$26:$F$29,MATCH($C12,Kruistabel!$C$25:$F$25,0)+1,FALSE),"")=0,"",IF(Plananalyse!DO12=1,VLOOKUP(DO$5,Kruistabel!$B$26:$F$29,MATCH($C12,Kruistabel!$C$25:$F$25,0)+1,FALSE),""))</f>
        <v>#N/A</v>
      </c>
      <c r="DP12" s="326" t="e">
        <f ca="1">IF(IF(Plananalyse!DP12=1,VLOOKUP(DP$5,Kruistabel!$B$26:$F$29,MATCH($C12,Kruistabel!$C$25:$F$25,0)+1,FALSE),"")=0,"",IF(Plananalyse!DP12=1,VLOOKUP(DP$5,Kruistabel!$B$26:$F$29,MATCH($C12,Kruistabel!$C$25:$F$25,0)+1,FALSE),""))</f>
        <v>#N/A</v>
      </c>
      <c r="DQ12" s="326" t="e">
        <f ca="1">IF(IF(Plananalyse!DQ12=1,VLOOKUP(DQ$5,Kruistabel!$B$26:$F$29,MATCH($C12,Kruistabel!$C$25:$F$25,0)+1,FALSE),"")=0,"",IF(Plananalyse!DQ12=1,VLOOKUP(DQ$5,Kruistabel!$B$26:$F$29,MATCH($C12,Kruistabel!$C$25:$F$25,0)+1,FALSE),""))</f>
        <v>#N/A</v>
      </c>
      <c r="DR12" s="326" t="e">
        <f ca="1">IF(IF(Plananalyse!DR12=1,VLOOKUP(DR$5,Kruistabel!$B$26:$F$29,MATCH($C12,Kruistabel!$C$25:$F$25,0)+1,FALSE),"")=0,"",IF(Plananalyse!DR12=1,VLOOKUP(DR$5,Kruistabel!$B$26:$F$29,MATCH($C12,Kruistabel!$C$25:$F$25,0)+1,FALSE),""))</f>
        <v>#N/A</v>
      </c>
      <c r="DS12" s="326" t="e">
        <f ca="1">IF(IF(Plananalyse!DS12=1,VLOOKUP(DS$5,Kruistabel!$B$26:$F$29,MATCH($C12,Kruistabel!$C$25:$F$25,0)+1,FALSE),"")=0,"",IF(Plananalyse!DS12=1,VLOOKUP(DS$5,Kruistabel!$B$26:$F$29,MATCH($C12,Kruistabel!$C$25:$F$25,0)+1,FALSE),""))</f>
        <v>#N/A</v>
      </c>
      <c r="DT12" s="326" t="e">
        <f ca="1">IF(IF(Plananalyse!DT12=1,VLOOKUP(DT$5,Kruistabel!$B$26:$F$29,MATCH($C12,Kruistabel!$C$25:$F$25,0)+1,FALSE),"")=0,"",IF(Plananalyse!DT12=1,VLOOKUP(DT$5,Kruistabel!$B$26:$F$29,MATCH($C12,Kruistabel!$C$25:$F$25,0)+1,FALSE),""))</f>
        <v>#N/A</v>
      </c>
      <c r="DU12" s="326" t="e">
        <f ca="1">IF(IF(Plananalyse!DU12=1,VLOOKUP(DU$5,Kruistabel!$B$26:$F$29,MATCH($C12,Kruistabel!$C$25:$F$25,0)+1,FALSE),"")=0,"",IF(Plananalyse!DU12=1,VLOOKUP(DU$5,Kruistabel!$B$26:$F$29,MATCH($C12,Kruistabel!$C$25:$F$25,0)+1,FALSE),""))</f>
        <v>#N/A</v>
      </c>
      <c r="DV12" s="326" t="e">
        <f ca="1">IF(IF(Plananalyse!DV12=1,VLOOKUP(DV$5,Kruistabel!$B$26:$F$29,MATCH($C12,Kruistabel!$C$25:$F$25,0)+1,FALSE),"")=0,"",IF(Plananalyse!DV12=1,VLOOKUP(DV$5,Kruistabel!$B$26:$F$29,MATCH($C12,Kruistabel!$C$25:$F$25,0)+1,FALSE),""))</f>
        <v>#N/A</v>
      </c>
      <c r="DW12" s="326" t="e">
        <f ca="1">IF(IF(Plananalyse!DW12=1,VLOOKUP(DW$5,Kruistabel!$B$26:$F$29,MATCH($C12,Kruistabel!$C$25:$F$25,0)+1,FALSE),"")=0,"",IF(Plananalyse!DW12=1,VLOOKUP(DW$5,Kruistabel!$B$26:$F$29,MATCH($C12,Kruistabel!$C$25:$F$25,0)+1,FALSE),""))</f>
        <v>#REF!</v>
      </c>
      <c r="DX12" s="326" t="e">
        <f ca="1">IF(IF(Plananalyse!DX12=1,VLOOKUP(DX$5,Kruistabel!$B$26:$F$29,MATCH($C12,Kruistabel!$C$25:$F$25,0)+1,FALSE),"")=0,"",IF(Plananalyse!DX12=1,VLOOKUP(DX$5,Kruistabel!$B$26:$F$29,MATCH($C12,Kruistabel!$C$25:$F$25,0)+1,FALSE),""))</f>
        <v>#REF!</v>
      </c>
      <c r="DY12" s="327" t="str">
        <f>IF(Plananalyse!DY12=1,VLOOKUP(DY$5,Kruistabel!$B$26:$F$29,MATCH($C12,Kruistabel!$C$25:$F$25,0)+1,FALSE),"")</f>
        <v/>
      </c>
      <c r="DZ12" s="326" t="e">
        <f ca="1">IF(IF(Plananalyse!DZ12=1,VLOOKUP(DZ$5,Kruistabel!$B$26:$F$29,MATCH($C12,Kruistabel!$C$25:$F$25,0)+1,FALSE),"")=0,"",IF(Plananalyse!DZ12=1,VLOOKUP(DZ$5,Kruistabel!$B$26:$F$29,MATCH($C12,Kruistabel!$C$25:$F$25,0)+1,FALSE),""))</f>
        <v>#N/A</v>
      </c>
      <c r="EA12" s="326" t="e">
        <f ca="1">IF(IF(Plananalyse!EA12=1,VLOOKUP(EA$5,Kruistabel!$B$26:$F$29,MATCH($C12,Kruistabel!$C$25:$F$25,0)+1,FALSE),"")=0,"",IF(Plananalyse!EA12=1,VLOOKUP(EA$5,Kruistabel!$B$26:$F$29,MATCH($C12,Kruistabel!$C$25:$F$25,0)+1,FALSE),""))</f>
        <v>#N/A</v>
      </c>
      <c r="EB12" s="326" t="e">
        <f ca="1">IF(IF(Plananalyse!EB12=1,VLOOKUP(EB$5,Kruistabel!$B$26:$F$29,MATCH($C12,Kruistabel!$C$25:$F$25,0)+1,FALSE),"")=0,"",IF(Plananalyse!EB12=1,VLOOKUP(EB$5,Kruistabel!$B$26:$F$29,MATCH($C12,Kruistabel!$C$25:$F$25,0)+1,FALSE),""))</f>
        <v>#REF!</v>
      </c>
      <c r="EC12" s="326" t="e">
        <f ca="1">IF(IF(Plananalyse!EC12=1,VLOOKUP(EC$5,Kruistabel!$B$26:$F$29,MATCH($C12,Kruistabel!$C$25:$F$25,0)+1,FALSE),"")=0,"",IF(Plananalyse!EC12=1,VLOOKUP(EC$5,Kruistabel!$B$26:$F$29,MATCH($C12,Kruistabel!$C$25:$F$25,0)+1,FALSE),""))</f>
        <v>#REF!</v>
      </c>
      <c r="ED12" s="327"/>
      <c r="EE12" s="326" t="e">
        <f ca="1">IF(IF(Plananalyse!EE12=1,VLOOKUP(EE$5,Kruistabel!$B$26:$F$29,MATCH($C12,Kruistabel!$C$25:$F$25,0)+1,FALSE),"")=0,"",IF(Plananalyse!EE12=1,VLOOKUP(EE$5,Kruistabel!$B$26:$F$29,MATCH($C12,Kruistabel!$C$25:$F$25,0)+1,FALSE),""))</f>
        <v>#N/A</v>
      </c>
      <c r="EF12" s="326" t="e">
        <f ca="1">IF(IF(Plananalyse!EF12=1,VLOOKUP(EF$5,Kruistabel!$B$26:$F$29,MATCH($C12,Kruistabel!$C$25:$F$25,0)+1,FALSE),"")=0,"",IF(Plananalyse!EF12=1,VLOOKUP(EF$5,Kruistabel!$B$26:$F$29,MATCH($C12,Kruistabel!$C$25:$F$25,0)+1,FALSE),""))</f>
        <v>#N/A</v>
      </c>
      <c r="EG12" s="326" t="e">
        <f ca="1">IF(IF(Plananalyse!EG12=1,VLOOKUP(EG$5,Kruistabel!$B$26:$F$29,MATCH($C12,Kruistabel!$C$25:$F$25,0)+1,FALSE),"")=0,"",IF(Plananalyse!EG12=1,VLOOKUP(EG$5,Kruistabel!$B$26:$F$29,MATCH($C12,Kruistabel!$C$25:$F$25,0)+1,FALSE),""))</f>
        <v>#N/A</v>
      </c>
      <c r="EH12" s="326" t="e">
        <f ca="1">IF(IF(Plananalyse!EH12=1,VLOOKUP(EH$5,Kruistabel!$B$26:$F$29,MATCH($C12,Kruistabel!$C$25:$F$25,0)+1,FALSE),"")=0,"",IF(Plananalyse!EH12=1,VLOOKUP(EH$5,Kruistabel!$B$26:$F$29,MATCH($C12,Kruistabel!$C$25:$F$25,0)+1,FALSE),""))</f>
        <v>#REF!</v>
      </c>
      <c r="EI12" s="326" t="e">
        <f ca="1">IF(IF(Plananalyse!EI12=1,VLOOKUP(EI$5,Kruistabel!$B$26:$F$29,MATCH($C12,Kruistabel!$C$25:$F$25,0)+1,FALSE),"")=0,"",IF(Plananalyse!EI12=1,VLOOKUP(EI$5,Kruistabel!$B$26:$F$29,MATCH($C12,Kruistabel!$C$25:$F$25,0)+1,FALSE),""))</f>
        <v>#REF!</v>
      </c>
      <c r="EJ12" s="164" t="str">
        <f>IF(Plananalyse!EJ12=1,VLOOKUP(EJ$5,Kruistabel!$B$26:$F$29,MATCH($C12,Kruistabel!$C$25:$F$25,0)+1,FALSE),"")</f>
        <v/>
      </c>
      <c r="EK12" s="138"/>
      <c r="EL12" s="138"/>
      <c r="EM12" s="138"/>
      <c r="EN12" s="138"/>
      <c r="EO12" s="138"/>
    </row>
    <row r="13" spans="2:145">
      <c r="B13" s="337" t="s">
        <v>87</v>
      </c>
      <c r="C13" s="160" t="str">
        <f>_xlfn.IFNA(VLOOKUP($B13,Classificatietabel!$B$6:$I$91,C$7,FALSE),"")</f>
        <v>normaal</v>
      </c>
      <c r="D13" s="160" t="str">
        <f>_xlfn.IFNA(VLOOKUP($B13,Classificatietabel!$B$6:$I$91,D$7,FALSE),"")</f>
        <v>neen</v>
      </c>
      <c r="E13" s="119">
        <f>IF(AND(D13="laag",$D$3=1),0,_xlfn.IFNA(IF(VLOOKUP($B13,Classificatietabel!$B$6:$H$91,$E$5,FALSE)="Ja",1,0),""))</f>
        <v>1</v>
      </c>
      <c r="F13" s="163"/>
      <c r="G13" s="326" t="str">
        <f>IF(IF(Plananalyse!G13=1,VLOOKUP(G$5,Kruistabel!$B$26:$F$29,MATCH($C13,Kruistabel!$C$25:$F$25,0)+1,FALSE),"")=0,"",IF(Plananalyse!G13=1,VLOOKUP(G$5,Kruistabel!$B$26:$F$29,MATCH($C13,Kruistabel!$C$25:$F$25,0)+1,FALSE),""))</f>
        <v/>
      </c>
      <c r="H13" s="326" t="str">
        <f>IF(IF(Plananalyse!H13=1,VLOOKUP(H$5,Kruistabel!$B$26:$F$29,MATCH($C13,Kruistabel!$C$25:$F$25,0)+1,FALSE),"")=0,"",IF(Plananalyse!H13=1,VLOOKUP(H$5,Kruistabel!$B$26:$F$29,MATCH($C13,Kruistabel!$C$25:$F$25,0)+1,FALSE),""))</f>
        <v/>
      </c>
      <c r="I13" s="326">
        <f>IF(IF(Plananalyse!I13=1,VLOOKUP(I$5,Kruistabel!$B$26:$F$29,MATCH($C13,Kruistabel!$C$25:$F$25,0)+1,FALSE),"")=0,"",IF(Plananalyse!I13=1,VLOOKUP(I$5,Kruistabel!$B$26:$F$29,MATCH($C13,Kruistabel!$C$25:$F$25,0)+1,FALSE),""))</f>
        <v>60</v>
      </c>
      <c r="J13" s="326" t="str">
        <f>IF(IF(Plananalyse!J13=1,VLOOKUP(J$5,Kruistabel!$B$26:$F$29,MATCH($C13,Kruistabel!$C$25:$F$25,0)+1,FALSE),"")=0,"",IF(Plananalyse!J13=1,VLOOKUP(J$5,Kruistabel!$B$26:$F$29,MATCH($C13,Kruistabel!$C$25:$F$25,0)+1,FALSE),""))</f>
        <v/>
      </c>
      <c r="K13" s="326" t="str">
        <f>IF(IF(Plananalyse!K13=1,VLOOKUP(K$5,Kruistabel!$B$26:$F$29,MATCH($C13,Kruistabel!$C$25:$F$25,0)+1,FALSE),"")=0,"",IF(Plananalyse!K13=1,VLOOKUP(K$5,Kruistabel!$B$26:$F$29,MATCH($C13,Kruistabel!$C$25:$F$25,0)+1,FALSE),""))</f>
        <v/>
      </c>
      <c r="L13" s="326" t="str">
        <f ca="1">IF(IF(Plananalyse!L13=1,VLOOKUP(L$5,Kruistabel!$B$26:$F$29,MATCH($C13,Kruistabel!$C$25:$F$25,0)+1,FALSE),"")=0,"",IF(Plananalyse!L13=1,VLOOKUP(L$5,Kruistabel!$B$26:$F$29,MATCH($C13,Kruistabel!$C$25:$F$25,0)+1,FALSE),""))</f>
        <v/>
      </c>
      <c r="M13" s="326">
        <f ca="1">IF(IF(Plananalyse!M13=1,VLOOKUP(M$5,Kruistabel!$B$26:$F$29,MATCH($C13,Kruistabel!$C$25:$F$25,0)+1,FALSE),"")=0,"",IF(Plananalyse!M13=1,VLOOKUP(M$5,Kruistabel!$B$26:$F$29,MATCH($C13,Kruistabel!$C$25:$F$25,0)+1,FALSE),""))</f>
        <v>55</v>
      </c>
      <c r="N13" s="326">
        <f ca="1">IF(IF(Plananalyse!N13=1,VLOOKUP(N$5,Kruistabel!$B$26:$F$29,MATCH($C13,Kruistabel!$C$25:$F$25,0)+1,FALSE),"")=0,"",IF(Plananalyse!N13=1,VLOOKUP(N$5,Kruistabel!$B$26:$F$29,MATCH($C13,Kruistabel!$C$25:$F$25,0)+1,FALSE),""))</f>
        <v>55</v>
      </c>
      <c r="O13" s="326">
        <f ca="1">IF(IF(Plananalyse!O13=1,VLOOKUP(O$5,Kruistabel!$B$26:$F$29,MATCH($C13,Kruistabel!$C$25:$F$25,0)+1,FALSE),"")=0,"",IF(Plananalyse!O13=1,VLOOKUP(O$5,Kruistabel!$B$26:$F$29,MATCH($C13,Kruistabel!$C$25:$F$25,0)+1,FALSE),""))</f>
        <v>55</v>
      </c>
      <c r="P13" s="326">
        <f ca="1">IF(IF(Plananalyse!P13=1,VLOOKUP(P$5,Kruistabel!$B$26:$F$29,MATCH($C13,Kruistabel!$C$25:$F$25,0)+1,FALSE),"")=0,"",IF(Plananalyse!P13=1,VLOOKUP(P$5,Kruistabel!$B$26:$F$29,MATCH($C13,Kruistabel!$C$25:$F$25,0)+1,FALSE),""))</f>
        <v>50</v>
      </c>
      <c r="Q13" s="326">
        <f ca="1">IF(IF(Plananalyse!Q13=1,VLOOKUP(Q$5,Kruistabel!$B$26:$F$29,MATCH($C13,Kruistabel!$C$25:$F$25,0)+1,FALSE),"")=0,"",IF(Plananalyse!Q13=1,VLOOKUP(Q$5,Kruistabel!$B$26:$F$29,MATCH($C13,Kruistabel!$C$25:$F$25,0)+1,FALSE),""))</f>
        <v>60</v>
      </c>
      <c r="R13" s="326">
        <f ca="1">IF(IF(Plananalyse!R13=1,VLOOKUP(R$5,Kruistabel!$B$26:$F$29,MATCH($C13,Kruistabel!$C$25:$F$25,0)+1,FALSE),"")=0,"",IF(Plananalyse!R13=1,VLOOKUP(R$5,Kruistabel!$B$26:$F$29,MATCH($C13,Kruistabel!$C$25:$F$25,0)+1,FALSE),""))</f>
        <v>55</v>
      </c>
      <c r="S13" s="326" t="str">
        <f ca="1">IF(IF(Plananalyse!S13=1,VLOOKUP(S$5,Kruistabel!$B$26:$F$29,MATCH($C13,Kruistabel!$C$25:$F$25,0)+1,FALSE),"")=0,"",IF(Plananalyse!S13=1,VLOOKUP(S$5,Kruistabel!$B$26:$F$29,MATCH($C13,Kruistabel!$C$25:$F$25,0)+1,FALSE),""))</f>
        <v/>
      </c>
      <c r="T13" s="326" t="str">
        <f ca="1">IF(IF(Plananalyse!T13=1,VLOOKUP(T$5,Kruistabel!$B$26:$F$29,MATCH($C13,Kruistabel!$C$25:$F$25,0)+1,FALSE),"")=0,"",IF(Plananalyse!T13=1,VLOOKUP(T$5,Kruistabel!$B$26:$F$29,MATCH($C13,Kruistabel!$C$25:$F$25,0)+1,FALSE),""))</f>
        <v/>
      </c>
      <c r="U13" s="326" t="str">
        <f ca="1">IF(IF(Plananalyse!U13=1,VLOOKUP(U$5,Kruistabel!$B$26:$F$29,MATCH($C13,Kruistabel!$C$25:$F$25,0)+1,FALSE),"")=0,"",IF(Plananalyse!U13=1,VLOOKUP(U$5,Kruistabel!$B$26:$F$29,MATCH($C13,Kruistabel!$C$25:$F$25,0)+1,FALSE),""))</f>
        <v/>
      </c>
      <c r="V13" s="326" t="str">
        <f ca="1">IF(IF(Plananalyse!V13=1,VLOOKUP(V$5,Kruistabel!$B$26:$F$29,MATCH($C13,Kruistabel!$C$25:$F$25,0)+1,FALSE),"")=0,"",IF(Plananalyse!V13=1,VLOOKUP(V$5,Kruistabel!$B$26:$F$29,MATCH($C13,Kruistabel!$C$25:$F$25,0)+1,FALSE),""))</f>
        <v/>
      </c>
      <c r="W13" s="326" t="str">
        <f ca="1">IF(IF(Plananalyse!W13=1,VLOOKUP(W$5,Kruistabel!$B$26:$F$29,MATCH($C13,Kruistabel!$C$25:$F$25,0)+1,FALSE),"")=0,"",IF(Plananalyse!W13=1,VLOOKUP(W$5,Kruistabel!$B$26:$F$29,MATCH($C13,Kruistabel!$C$25:$F$25,0)+1,FALSE),""))</f>
        <v/>
      </c>
      <c r="X13" s="326" t="str">
        <f ca="1">IF(IF(Plananalyse!X13=1,VLOOKUP(X$5,Kruistabel!$B$26:$F$29,MATCH($C13,Kruistabel!$C$25:$F$25,0)+1,FALSE),"")=0,"",IF(Plananalyse!X13=1,VLOOKUP(X$5,Kruistabel!$B$26:$F$29,MATCH($C13,Kruistabel!$C$25:$F$25,0)+1,FALSE),""))</f>
        <v/>
      </c>
      <c r="Y13" s="326">
        <f ca="1">IF(IF(Plananalyse!Y13=1,VLOOKUP(Y$5,Kruistabel!$B$26:$F$29,MATCH($C13,Kruistabel!$C$25:$F$25,0)+1,FALSE),"")=0,"",IF(Plananalyse!Y13=1,VLOOKUP(Y$5,Kruistabel!$B$26:$F$29,MATCH($C13,Kruistabel!$C$25:$F$25,0)+1,FALSE),""))</f>
        <v>60</v>
      </c>
      <c r="Z13" s="326" t="str">
        <f ca="1">IF(IF(Plananalyse!Z13=1,VLOOKUP(Z$5,Kruistabel!$B$26:$F$29,MATCH($C13,Kruistabel!$C$25:$F$25,0)+1,FALSE),"")=0,"",IF(Plananalyse!Z13=1,VLOOKUP(Z$5,Kruistabel!$B$26:$F$29,MATCH($C13,Kruistabel!$C$25:$F$25,0)+1,FALSE),""))</f>
        <v/>
      </c>
      <c r="AA13" s="326" t="str">
        <f ca="1">IF(IF(Plananalyse!AA13=1,VLOOKUP(AA$5,Kruistabel!$B$26:$F$29,MATCH($C13,Kruistabel!$C$25:$F$25,0)+1,FALSE),"")=0,"",IF(Plananalyse!AA13=1,VLOOKUP(AA$5,Kruistabel!$B$26:$F$29,MATCH($C13,Kruistabel!$C$25:$F$25,0)+1,FALSE),""))</f>
        <v/>
      </c>
      <c r="AB13" s="326" t="str">
        <f ca="1">IF(IF(Plananalyse!AB13=1,VLOOKUP(AB$5,Kruistabel!$B$26:$F$29,MATCH($C13,Kruistabel!$C$25:$F$25,0)+1,FALSE),"")=0,"",IF(Plananalyse!AB13=1,VLOOKUP(AB$5,Kruistabel!$B$26:$F$29,MATCH($C13,Kruistabel!$C$25:$F$25,0)+1,FALSE),""))</f>
        <v/>
      </c>
      <c r="AC13" s="326" t="str">
        <f ca="1">IF(IF(Plananalyse!AC13=1,VLOOKUP(AC$5,Kruistabel!$B$26:$F$29,MATCH($C13,Kruistabel!$C$25:$F$25,0)+1,FALSE),"")=0,"",IF(Plananalyse!AC13=1,VLOOKUP(AC$5,Kruistabel!$B$26:$F$29,MATCH($C13,Kruistabel!$C$25:$F$25,0)+1,FALSE),""))</f>
        <v/>
      </c>
      <c r="AD13" s="326" t="str">
        <f ca="1">IF(IF(Plananalyse!AD13=1,VLOOKUP(AD$5,Kruistabel!$B$26:$F$29,MATCH($C13,Kruistabel!$C$25:$F$25,0)+1,FALSE),"")=0,"",IF(Plananalyse!AD13=1,VLOOKUP(AD$5,Kruistabel!$B$26:$F$29,MATCH($C13,Kruistabel!$C$25:$F$25,0)+1,FALSE),""))</f>
        <v/>
      </c>
      <c r="AE13" s="326" t="str">
        <f ca="1">IF(IF(Plananalyse!AE13=1,VLOOKUP(AE$5,Kruistabel!$B$26:$F$29,MATCH($C13,Kruistabel!$C$25:$F$25,0)+1,FALSE),"")=0,"",IF(Plananalyse!AE13=1,VLOOKUP(AE$5,Kruistabel!$B$26:$F$29,MATCH($C13,Kruistabel!$C$25:$F$25,0)+1,FALSE),""))</f>
        <v/>
      </c>
      <c r="AF13" s="326" t="str">
        <f ca="1">IF(IF(Plananalyse!AF13=1,VLOOKUP(AF$5,Kruistabel!$B$26:$F$29,MATCH($C13,Kruistabel!$C$25:$F$25,0)+1,FALSE),"")=0,"",IF(Plananalyse!AF13=1,VLOOKUP(AF$5,Kruistabel!$B$26:$F$29,MATCH($C13,Kruistabel!$C$25:$F$25,0)+1,FALSE),""))</f>
        <v/>
      </c>
      <c r="AG13" s="326" t="str">
        <f ca="1">IF(IF(Plananalyse!AG13=1,VLOOKUP(AG$5,Kruistabel!$B$26:$F$29,MATCH($C13,Kruistabel!$C$25:$F$25,0)+1,FALSE),"")=0,"",IF(Plananalyse!AG13=1,VLOOKUP(AG$5,Kruistabel!$B$26:$F$29,MATCH($C13,Kruistabel!$C$25:$F$25,0)+1,FALSE),""))</f>
        <v/>
      </c>
      <c r="AH13" s="326" t="str">
        <f ca="1">IF(IF(Plananalyse!AH13=1,VLOOKUP(AH$5,Kruistabel!$B$26:$F$29,MATCH($C13,Kruistabel!$C$25:$F$25,0)+1,FALSE),"")=0,"",IF(Plananalyse!AI13=1,VLOOKUP(AH$5,Kruistabel!$B$26:$F$29,MATCH($C13,Kruistabel!$C$25:$F$25,0)+1,FALSE),""))</f>
        <v/>
      </c>
      <c r="AI13" s="326" t="str">
        <f ca="1">IF(IF(Plananalyse!AI13=1,VLOOKUP(AI$5,Kruistabel!$B$26:$F$29,MATCH($C13,Kruistabel!$C$25:$F$25,0)+1,FALSE),"")=0,"",IF(Plananalyse!AJ13=1,VLOOKUP(AI$5,Kruistabel!$B$26:$F$29,MATCH($C13,Kruistabel!$C$25:$F$25,0)+1,FALSE),""))</f>
        <v/>
      </c>
      <c r="AJ13" s="326" t="str">
        <f ca="1">IF(IF(Plananalyse!AJ13=1,VLOOKUP(AJ$5,Kruistabel!$B$26:$F$29,MATCH($C13,Kruistabel!$C$25:$F$25,0)+1,FALSE),"")=0,"",IF(Plananalyse!AJ13=1,VLOOKUP(AJ$5,Kruistabel!$B$26:$F$29,MATCH($C13,Kruistabel!$C$25:$F$25,0)+1,FALSE),""))</f>
        <v/>
      </c>
      <c r="AK13" s="326">
        <f ca="1">IF(IF(Plananalyse!AK13=1,VLOOKUP(AK$5,Kruistabel!$B$26:$F$29,MATCH($C13,Kruistabel!$C$25:$F$25,0)+1,FALSE),"")=0,"",IF(Plananalyse!AK13=1,VLOOKUP(AK$5,Kruistabel!$B$26:$F$29,MATCH($C13,Kruistabel!$C$25:$F$25,0)+1,FALSE),""))</f>
        <v>60</v>
      </c>
      <c r="AL13" s="326" t="str">
        <f ca="1">IF(IF(Plananalyse!AL13=1,VLOOKUP(AL$5,Kruistabel!$B$26:$F$29,MATCH($C13,Kruistabel!$C$25:$F$25,0)+1,FALSE),"")=0,"",IF(Plananalyse!AL13=1,VLOOKUP(AL$5,Kruistabel!$B$26:$F$29,MATCH($C13,Kruistabel!$C$25:$F$25,0)+1,FALSE),""))</f>
        <v/>
      </c>
      <c r="AM13" s="326" t="str">
        <f ca="1">IF(IF(Plananalyse!AM13=1,VLOOKUP(AM$5,Kruistabel!$B$26:$F$29,MATCH($C13,Kruistabel!$C$25:$F$25,0)+1,FALSE),"")=0,"",IF(Plananalyse!AM13=1,VLOOKUP(AM$5,Kruistabel!$B$26:$F$29,MATCH($C13,Kruistabel!$C$25:$F$25,0)+1,FALSE),""))</f>
        <v/>
      </c>
      <c r="AN13" s="327"/>
      <c r="AO13" s="326">
        <f ca="1">IF(IF(Plananalyse!AO13=1,VLOOKUP(AO$5,Kruistabel!$B$26:$F$29,MATCH($C13,Kruistabel!$C$25:$F$25,0)+1,FALSE),"")=0,"",IF(Plananalyse!AO13=1,VLOOKUP(AO$5,Kruistabel!$B$26:$F$29,MATCH($C13,Kruistabel!$C$25:$F$25,0)+1,FALSE),""))</f>
        <v>60</v>
      </c>
      <c r="AP13" s="326">
        <f ca="1">IF(IF(Plananalyse!AP13=1,VLOOKUP(AP$5,Kruistabel!$B$26:$F$29,MATCH($C13,Kruistabel!$C$25:$F$25,0)+1,FALSE),"")=0,"",IF(Plananalyse!AP13=1,VLOOKUP(AP$5,Kruistabel!$B$26:$F$29,MATCH($C13,Kruistabel!$C$25:$F$25,0)+1,FALSE),""))</f>
        <v>60</v>
      </c>
      <c r="AQ13" s="326">
        <f ca="1">IF(IF(Plananalyse!AQ13=1,VLOOKUP(AQ$5,Kruistabel!$B$26:$F$29,MATCH($C13,Kruistabel!$C$25:$F$25,0)+1,FALSE),"")=0,"",IF(Plananalyse!AQ13=1,VLOOKUP(AQ$5,Kruistabel!$B$26:$F$29,MATCH($C13,Kruistabel!$C$25:$F$25,0)+1,FALSE),""))</f>
        <v>60</v>
      </c>
      <c r="AR13" s="326">
        <f ca="1">IF(IF(Plananalyse!AR13=1,VLOOKUP(AR$5,Kruistabel!$B$26:$F$29,MATCH($C13,Kruistabel!$C$25:$F$25,0)+1,FALSE),"")=0,"",IF(Plananalyse!AR13=1,VLOOKUP(AR$5,Kruistabel!$B$26:$F$29,MATCH($C13,Kruistabel!$C$25:$F$25,0)+1,FALSE),""))</f>
        <v>55</v>
      </c>
      <c r="AS13" s="326">
        <f ca="1">IF(IF(Plananalyse!AS13=1,VLOOKUP(AS$5,Kruistabel!$B$26:$F$29,MATCH($C13,Kruistabel!$C$25:$F$25,0)+1,FALSE),"")=0,"",IF(Plananalyse!AS13=1,VLOOKUP(AS$5,Kruistabel!$B$26:$F$29,MATCH($C13,Kruistabel!$C$25:$F$25,0)+1,FALSE),""))</f>
        <v>60</v>
      </c>
      <c r="AT13" s="326">
        <f ca="1">IF(IF(Plananalyse!AT13=1,VLOOKUP(AT$5,Kruistabel!$B$26:$F$29,MATCH($C13,Kruistabel!$C$25:$F$25,0)+1,FALSE),"")=0,"",IF(Plananalyse!AT13=1,VLOOKUP(AT$5,Kruistabel!$B$26:$F$29,MATCH($C13,Kruistabel!$C$25:$F$25,0)+1,FALSE),""))</f>
        <v>55</v>
      </c>
      <c r="AU13" s="326" t="str">
        <f ca="1">IF(IF(Plananalyse!AU13=1,VLOOKUP(AU$5,Kruistabel!$B$26:$F$29,MATCH($C13,Kruistabel!$C$25:$F$25,0)+1,FALSE),"")=0,"",IF(Plananalyse!AU13=1,VLOOKUP(AU$5,Kruistabel!$B$26:$F$29,MATCH($C13,Kruistabel!$C$25:$F$25,0)+1,FALSE),""))</f>
        <v/>
      </c>
      <c r="AV13" s="326">
        <f ca="1">IF(IF(Plananalyse!AV13=1,VLOOKUP(AV$5,Kruistabel!$B$26:$F$29,MATCH($C13,Kruistabel!$C$25:$F$25,0)+1,FALSE),"")=0,"",IF(Plananalyse!AV13=1,VLOOKUP(AV$5,Kruistabel!$B$26:$F$29,MATCH($C13,Kruistabel!$C$25:$F$25,0)+1,FALSE),""))</f>
        <v>60</v>
      </c>
      <c r="AW13" s="326" t="str">
        <f ca="1">IF(IF(Plananalyse!AW13=1,VLOOKUP(AW$5,Kruistabel!$B$26:$F$29,MATCH($C13,Kruistabel!$C$25:$F$25,0)+1,FALSE),"")=0,"",IF(Plananalyse!AW13=1,VLOOKUP(AW$5,Kruistabel!$B$26:$F$29,MATCH($C13,Kruistabel!$C$25:$F$25,0)+1,FALSE),""))</f>
        <v/>
      </c>
      <c r="AX13" s="326" t="str">
        <f ca="1">IF(IF(Plananalyse!AX13=1,VLOOKUP(AX$5,Kruistabel!$B$26:$F$29,MATCH($C13,Kruistabel!$C$25:$F$25,0)+1,FALSE),"")=0,"",IF(Plananalyse!AX13=1,VLOOKUP(AX$5,Kruistabel!$B$26:$F$29,MATCH($C13,Kruistabel!$C$25:$F$25,0)+1,FALSE),""))</f>
        <v/>
      </c>
      <c r="AY13" s="327"/>
      <c r="AZ13" s="326" t="str">
        <f ca="1">IF(IF(Plananalyse!AZ13=1,VLOOKUP(AZ$5,Kruistabel!$B$26:$F$29,MATCH($C13,Kruistabel!$C$25:$F$25,0)+1,FALSE),"")=0,"",IF(Plananalyse!AZ13=1,VLOOKUP(AZ$5,Kruistabel!$B$26:$F$29,MATCH($C13,Kruistabel!$C$25:$F$25,0)+1,FALSE),""))</f>
        <v/>
      </c>
      <c r="BA13" s="326" t="str">
        <f ca="1">IF(IF(Plananalyse!BA13=1,VLOOKUP(BA$5,Kruistabel!$B$26:$F$29,MATCH($C13,Kruistabel!$C$25:$F$25,0)+1,FALSE),"")=0,"",IF(Plananalyse!BA13=1,VLOOKUP(BA$5,Kruistabel!$B$26:$F$29,MATCH($C13,Kruistabel!$C$25:$F$25,0)+1,FALSE),""))</f>
        <v/>
      </c>
      <c r="BB13" s="326">
        <f ca="1">IF(IF(Plananalyse!BB13=1,VLOOKUP(BB$5,Kruistabel!$B$26:$F$29,MATCH($C13,Kruistabel!$C$25:$F$25,0)+1,FALSE),"")=0,"",IF(Plananalyse!BB13=1,VLOOKUP(BB$5,Kruistabel!$B$26:$F$29,MATCH($C13,Kruistabel!$C$25:$F$25,0)+1,FALSE),""))</f>
        <v>60</v>
      </c>
      <c r="BC13" s="326">
        <f ca="1">IF(IF(Plananalyse!BC13=1,VLOOKUP(BC$5,Kruistabel!$B$26:$F$29,MATCH($C13,Kruistabel!$C$25:$F$25,0)+1,FALSE),"")=0,"",IF(Plananalyse!BC13=1,VLOOKUP(BC$5,Kruistabel!$B$26:$F$29,MATCH($C13,Kruistabel!$C$25:$F$25,0)+1,FALSE),""))</f>
        <v>60</v>
      </c>
      <c r="BD13" s="326" t="str">
        <f ca="1">IF(IF(Plananalyse!BD13=1,VLOOKUP(BD$5,Kruistabel!$B$26:$F$29,MATCH($C13,Kruistabel!$C$25:$F$25,0)+1,FALSE),"")=0,"",IF(Plananalyse!BD13=1,VLOOKUP(BD$5,Kruistabel!$B$26:$F$29,MATCH($C13,Kruistabel!$C$25:$F$25,0)+1,FALSE),""))</f>
        <v/>
      </c>
      <c r="BE13" s="326" t="str">
        <f ca="1">IF(IF(Plananalyse!BE13=1,VLOOKUP(BE$5,Kruistabel!$B$26:$F$29,MATCH($C13,Kruistabel!$C$25:$F$25,0)+1,FALSE),"")=0,"",IF(Plananalyse!BE13=1,VLOOKUP(BE$5,Kruistabel!$B$26:$F$29,MATCH($C13,Kruistabel!$C$25:$F$25,0)+1,FALSE),""))</f>
        <v/>
      </c>
      <c r="BF13" s="326" t="str">
        <f ca="1">IF(IF(Plananalyse!BF13=1,VLOOKUP(BF$5,Kruistabel!$B$26:$F$29,MATCH($C13,Kruistabel!$C$25:$F$25,0)+1,FALSE),"")=0,"",IF(Plananalyse!BF13=1,VLOOKUP(BF$5,Kruistabel!$B$26:$F$29,MATCH($C13,Kruistabel!$C$25:$F$25,0)+1,FALSE),""))</f>
        <v/>
      </c>
      <c r="BG13" s="326" t="str">
        <f ca="1">IF(IF(Plananalyse!BG13=1,VLOOKUP(BG$5,Kruistabel!$B$26:$F$29,MATCH($C13,Kruistabel!$C$25:$F$25,0)+1,FALSE),"")=0,"",IF(Plananalyse!BG13=1,VLOOKUP(BG$5,Kruistabel!$B$26:$F$29,MATCH($C13,Kruistabel!$C$25:$F$25,0)+1,FALSE),""))</f>
        <v/>
      </c>
      <c r="BH13" s="326" t="str">
        <f ca="1">IF(IF(Plananalyse!BH13=1,VLOOKUP(BH$5,Kruistabel!$B$26:$F$29,MATCH($C13,Kruistabel!$C$25:$F$25,0)+1,FALSE),"")=0,"",IF(Plananalyse!BH13=1,VLOOKUP(BH$5,Kruistabel!$B$26:$F$29,MATCH($C13,Kruistabel!$C$25:$F$25,0)+1,FALSE),""))</f>
        <v/>
      </c>
      <c r="BI13" s="327"/>
      <c r="BJ13" s="326" t="e">
        <f ca="1">IF(IF(Plananalyse!BJ13=1,VLOOKUP(BJ$5,Kruistabel!$B$26:$F$29,MATCH($C13,Kruistabel!$C$25:$F$25,0)+1,FALSE),"")=0,"",IF(Plananalyse!BJ13=1,VLOOKUP(BJ$5,Kruistabel!$B$26:$F$29,MATCH($C13,Kruistabel!$C$25:$F$25,0)+1,FALSE),""))</f>
        <v>#N/A</v>
      </c>
      <c r="BK13" s="326" t="e">
        <f ca="1">IF(IF(Plananalyse!BK13=1,VLOOKUP(BK$5,Kruistabel!$B$26:$F$29,MATCH($C13,Kruistabel!$C$25:$F$25,0)+1,FALSE),"")=0,"",IF(Plananalyse!BK13=1,VLOOKUP(BK$5,Kruistabel!$B$26:$F$29,MATCH($C13,Kruistabel!$C$25:$F$25,0)+1,FALSE),""))</f>
        <v>#N/A</v>
      </c>
      <c r="BL13" s="326" t="e">
        <f ca="1">IF(IF(Plananalyse!BL13=1,VLOOKUP(BL$5,Kruistabel!$B$26:$F$29,MATCH($C13,Kruistabel!$C$25:$F$25,0)+1,FALSE),"")=0,"",IF(Plananalyse!BL13=1,VLOOKUP(BL$5,Kruistabel!$B$26:$F$29,MATCH($C13,Kruistabel!$C$25:$F$25,0)+1,FALSE),""))</f>
        <v>#N/A</v>
      </c>
      <c r="BM13" s="326" t="e">
        <f ca="1">IF(IF(Plananalyse!BM13=1,VLOOKUP(BM$5,Kruistabel!$B$26:$F$29,MATCH($C13,Kruistabel!$C$25:$F$25,0)+1,FALSE),"")=0,"",IF(Plananalyse!BM13=1,VLOOKUP(BM$5,Kruistabel!$B$26:$F$29,MATCH($C13,Kruistabel!$C$25:$F$25,0)+1,FALSE),""))</f>
        <v>#N/A</v>
      </c>
      <c r="BN13" s="326" t="e">
        <f ca="1">IF(IF(Plananalyse!BN13=1,VLOOKUP(BN$5,Kruistabel!$B$26:$F$29,MATCH($C13,Kruistabel!$C$25:$F$25,0)+1,FALSE),"")=0,"",IF(Plananalyse!BN13=1,VLOOKUP(BN$5,Kruistabel!$B$26:$F$29,MATCH($C13,Kruistabel!$C$25:$F$25,0)+1,FALSE),""))</f>
        <v>#N/A</v>
      </c>
      <c r="BO13" s="326" t="e">
        <f ca="1">IF(IF(Plananalyse!BO13=1,VLOOKUP(BO$5,Kruistabel!$B$26:$F$29,MATCH($C13,Kruistabel!$C$25:$F$25,0)+1,FALSE),"")=0,"",IF(Plananalyse!BO13=1,VLOOKUP(BO$5,Kruistabel!$B$26:$F$29,MATCH($C13,Kruistabel!$C$25:$F$25,0)+1,FALSE),""))</f>
        <v>#N/A</v>
      </c>
      <c r="BP13" s="326" t="e">
        <f ca="1">IF(IF(Plananalyse!BP13=1,VLOOKUP(BP$5,Kruistabel!$B$26:$F$29,MATCH($C13,Kruistabel!$C$25:$F$25,0)+1,FALSE),"")=0,"",IF(Plananalyse!BP13=1,VLOOKUP(BP$5,Kruistabel!$B$26:$F$29,MATCH($C13,Kruistabel!$C$25:$F$25,0)+1,FALSE),""))</f>
        <v>#N/A</v>
      </c>
      <c r="BQ13" s="326" t="e">
        <f ca="1">IF(IF(Plananalyse!BQ13=1,VLOOKUP(BQ$5,Kruistabel!$B$26:$F$29,MATCH($C13,Kruistabel!$C$25:$F$25,0)+1,FALSE),"")=0,"",IF(Plananalyse!BQ13=1,VLOOKUP(BQ$5,Kruistabel!$B$26:$F$29,MATCH($C13,Kruistabel!$C$25:$F$25,0)+1,FALSE),""))</f>
        <v>#N/A</v>
      </c>
      <c r="BR13" s="326" t="e">
        <f ca="1">IF(IF(Plananalyse!BR13=1,VLOOKUP(BR$5,Kruistabel!$B$26:$F$29,MATCH($C13,Kruistabel!$C$25:$F$25,0)+1,FALSE),"")=0,"",IF(Plananalyse!BR13=1,VLOOKUP(BR$5,Kruistabel!$B$26:$F$29,MATCH($C13,Kruistabel!$C$25:$F$25,0)+1,FALSE),""))</f>
        <v>#REF!</v>
      </c>
      <c r="BS13" s="326" t="e">
        <f ca="1">IF(IF(Plananalyse!BS13=1,VLOOKUP(BS$5,Kruistabel!$B$26:$F$29,MATCH($C13,Kruistabel!$C$25:$F$25,0)+1,FALSE),"")=0,"",IF(Plananalyse!BS13=1,VLOOKUP(BS$5,Kruistabel!$B$26:$F$29,MATCH($C13,Kruistabel!$C$25:$F$25,0)+1,FALSE),""))</f>
        <v>#REF!</v>
      </c>
      <c r="BT13" s="65"/>
      <c r="BU13" s="231" t="str">
        <f ca="1">IF(IF(Plananalyse!BU13=1,VLOOKUP(BU$5,Kruistabel!$B$26:$F$29,MATCH($C13,Kruistabel!$C$25:$F$25,0)+1,FALSE),"")=0,"",IF(Plananalyse!BU13=1,VLOOKUP(BU$5,Kruistabel!$B$26:$F$29,MATCH($C13,Kruistabel!$C$25:$F$25,0)+1,FALSE),""))</f>
        <v/>
      </c>
      <c r="BV13" s="326">
        <f ca="1">IF(IF(Plananalyse!BV13=1,VLOOKUP(BV$5,Kruistabel!$B$26:$F$29,MATCH($C13,Kruistabel!$C$25:$F$25,0)+1,FALSE),"")=0,"",IF(Plananalyse!BV13=1,VLOOKUP(BV$5,Kruistabel!$B$26:$F$29,MATCH($C13,Kruistabel!$C$25:$F$25,0)+1,FALSE),""))</f>
        <v>55</v>
      </c>
      <c r="BW13" s="326" t="str">
        <f ca="1">IF(IF(Plananalyse!BW13=1,VLOOKUP(BW$5,Kruistabel!$B$26:$F$29,MATCH($C13,Kruistabel!$C$25:$F$25,0)+1,FALSE),"")=0,"",IF(Plananalyse!BW13=1,VLOOKUP(BW$5,Kruistabel!$B$26:$F$29,MATCH($C13,Kruistabel!$C$25:$F$25,0)+1,FALSE),""))</f>
        <v/>
      </c>
      <c r="BX13" s="326" t="str">
        <f ca="1">IF(IF(Plananalyse!BX13=1,VLOOKUP(BX$5,Kruistabel!$B$26:$F$29,MATCH($C13,Kruistabel!$C$25:$F$25,0)+1,FALSE),"")=0,"",IF(Plananalyse!BX13=1,VLOOKUP(BX$5,Kruistabel!$B$26:$F$29,MATCH($C13,Kruistabel!$C$25:$F$25,0)+1,FALSE),""))</f>
        <v/>
      </c>
      <c r="BY13" s="327"/>
      <c r="BZ13" s="326" t="e">
        <f ca="1">IF(IF(Plananalyse!BZ13=1,VLOOKUP(BZ$5,Kruistabel!$B$26:$F$29,MATCH($C13,Kruistabel!$C$25:$F$25,0)+1,FALSE),"")=0,"",IF(Plananalyse!BZ13=1,VLOOKUP(BZ$5,Kruistabel!$B$26:$F$29,MATCH($C13,Kruistabel!$C$25:$F$25,0)+1,FALSE),""))</f>
        <v>#N/A</v>
      </c>
      <c r="CA13" s="326" t="e">
        <f ca="1">IF(IF(Plananalyse!CA13=1,VLOOKUP(CA$5,Kruistabel!$B$26:$F$29,MATCH($C13,Kruistabel!$C$25:$F$25,0)+1,FALSE),"")=0,"",IF(Plananalyse!CA13=1,VLOOKUP(CA$5,Kruistabel!$B$26:$F$29,MATCH($C13,Kruistabel!$C$25:$F$25,0)+1,FALSE),""))</f>
        <v>#N/A</v>
      </c>
      <c r="CB13" s="326" t="e">
        <f ca="1">IF(IF(Plananalyse!CB13=1,VLOOKUP(CB$5,Kruistabel!$B$26:$F$29,MATCH($C13,Kruistabel!$C$25:$F$25,0)+1,FALSE),"")=0,"",IF(Plananalyse!CB13=1,VLOOKUP(CB$5,Kruistabel!$B$26:$F$29,MATCH($C13,Kruistabel!$C$25:$F$25,0)+1,FALSE),""))</f>
        <v>#N/A</v>
      </c>
      <c r="CC13" s="326" t="e">
        <f ca="1">IF(IF(Plananalyse!CC13=1,VLOOKUP(CC$5,Kruistabel!$B$26:$F$29,MATCH($C13,Kruistabel!$C$25:$F$25,0)+1,FALSE),"")=0,"",IF(Plananalyse!CC13=1,VLOOKUP(CC$5,Kruistabel!$B$26:$F$29,MATCH($C13,Kruistabel!$C$25:$F$25,0)+1,FALSE),""))</f>
        <v>#N/A</v>
      </c>
      <c r="CD13" s="326" t="e">
        <f ca="1">IF(IF(Plananalyse!CD13=1,VLOOKUP(CD$5,Kruistabel!$B$26:$F$29,MATCH($C13,Kruistabel!$C$25:$F$25,0)+1,FALSE),"")=0,"",IF(Plananalyse!CD13=1,VLOOKUP(CD$5,Kruistabel!$B$26:$F$29,MATCH($C13,Kruistabel!$C$25:$F$25,0)+1,FALSE),""))</f>
        <v>#N/A</v>
      </c>
      <c r="CE13" s="326" t="e">
        <f ca="1">IF(IF(Plananalyse!CE13=1,VLOOKUP(CE$5,Kruistabel!$B$26:$F$29,MATCH($C13,Kruistabel!$C$25:$F$25,0)+1,FALSE),"")=0,"",IF(Plananalyse!CE13=1,VLOOKUP(CE$5,Kruistabel!$B$26:$F$29,MATCH($C13,Kruistabel!$C$25:$F$25,0)+1,FALSE),""))</f>
        <v>#N/A</v>
      </c>
      <c r="CF13" s="326" t="e">
        <f ca="1">IF(IF(Plananalyse!CF13=1,VLOOKUP(CF$5,Kruistabel!$B$26:$F$29,MATCH($C13,Kruistabel!$C$25:$F$25,0)+1,FALSE),"")=0,"",IF(Plananalyse!CF13=1,VLOOKUP(CF$5,Kruistabel!$B$26:$F$29,MATCH($C13,Kruistabel!$C$25:$F$25,0)+1,FALSE),""))</f>
        <v>#N/A</v>
      </c>
      <c r="CG13" s="326" t="e">
        <f ca="1">IF(IF(Plananalyse!CG13=1,VLOOKUP(CG$5,Kruistabel!$B$26:$F$29,MATCH($C13,Kruistabel!$C$25:$F$25,0)+1,FALSE),"")=0,"",IF(Plananalyse!CG13=1,VLOOKUP(CG$5,Kruistabel!$B$26:$F$29,MATCH($C13,Kruistabel!$C$25:$F$25,0)+1,FALSE),""))</f>
        <v>#REF!</v>
      </c>
      <c r="CH13" s="326" t="e">
        <f ca="1">IF(IF(Plananalyse!CH13=1,VLOOKUP(CH$5,Kruistabel!$B$26:$F$29,MATCH($C13,Kruistabel!$C$25:$F$25,0)+1,FALSE),"")=0,"",IF(Plananalyse!CH13=1,VLOOKUP(CH$5,Kruistabel!$B$26:$F$29,MATCH($C13,Kruistabel!$C$25:$F$25,0)+1,FALSE),""))</f>
        <v>#REF!</v>
      </c>
      <c r="CI13" s="65"/>
      <c r="CJ13" s="326">
        <f ca="1">IF(IF(Plananalyse!CJ13=1,VLOOKUP(CJ$5,Kruistabel!$B$26:$F$29,MATCH($C13,Kruistabel!$C$25:$F$25,0)+1,FALSE),"")=0,"",IF(Plananalyse!CJ13=1,VLOOKUP(CJ$5,Kruistabel!$B$26:$F$29,MATCH($C13,Kruistabel!$C$25:$F$25,0)+1,FALSE),""))</f>
        <v>55</v>
      </c>
      <c r="CK13" s="326">
        <f ca="1">IF(IF(Plananalyse!CK13=1,VLOOKUP(CK$5,Kruistabel!$B$26:$F$29,MATCH($C13,Kruistabel!$C$25:$F$25,0)+1,FALSE),"")=0,"",IF(Plananalyse!CK13=1,VLOOKUP(CK$5,Kruistabel!$B$26:$F$29,MATCH($C13,Kruistabel!$C$25:$F$25,0)+1,FALSE),""))</f>
        <v>55</v>
      </c>
      <c r="CL13" s="326" t="str">
        <f ca="1">IF(IF(Plananalyse!CL13=1,VLOOKUP(CL$5,Kruistabel!$B$26:$F$29,MATCH($C13,Kruistabel!$C$25:$F$25,0)+1,FALSE),"")=0,"",IF(Plananalyse!CL13=1,VLOOKUP(CL$5,Kruistabel!$B$26:$F$29,MATCH($C13,Kruistabel!$C$25:$F$25,0)+1,FALSE),""))</f>
        <v/>
      </c>
      <c r="CM13" s="326">
        <f ca="1">IF(IF(Plananalyse!CM13=1,VLOOKUP(CM$5,Kruistabel!$B$26:$F$29,MATCH($C13,Kruistabel!$C$25:$F$25,0)+1,FALSE),"")=0,"",IF(Plananalyse!CM13=1,VLOOKUP(CM$5,Kruistabel!$B$26:$F$29,MATCH($C13,Kruistabel!$C$25:$F$25,0)+1,FALSE),""))</f>
        <v>50</v>
      </c>
      <c r="CN13" s="326">
        <f ca="1">IF(IF(Plananalyse!CN13=1,VLOOKUP(CN$5,Kruistabel!$B$26:$F$29,MATCH($C13,Kruistabel!$C$25:$F$25,0)+1,FALSE),"")=0,"",IF(Plananalyse!CN13=1,VLOOKUP(CN$5,Kruistabel!$B$26:$F$29,MATCH($C13,Kruistabel!$C$25:$F$25,0)+1,FALSE),""))</f>
        <v>50</v>
      </c>
      <c r="CO13" s="326">
        <f ca="1">IF(IF(Plananalyse!CO13=1,VLOOKUP(CO$5,Kruistabel!$B$26:$F$29,MATCH($C13,Kruistabel!$C$25:$F$25,0)+1,FALSE),"")=0,"",IF(Plananalyse!CO13=1,VLOOKUP(CO$5,Kruistabel!$B$26:$F$29,MATCH($C13,Kruistabel!$C$25:$F$25,0)+1,FALSE),""))</f>
        <v>60</v>
      </c>
      <c r="CP13" s="326">
        <f ca="1">IF(IF(Plananalyse!CP13=1,VLOOKUP(CP$5,Kruistabel!$B$26:$F$29,MATCH($C13,Kruistabel!$C$25:$F$25,0)+1,FALSE),"")=0,"",IF(Plananalyse!CP13=1,VLOOKUP(CP$5,Kruistabel!$B$26:$F$29,MATCH($C13,Kruistabel!$C$25:$F$25,0)+1,FALSE),""))</f>
        <v>55</v>
      </c>
      <c r="CQ13" s="326">
        <f ca="1">IF(IF(Plananalyse!CQ13=1,VLOOKUP(CQ$5,Kruistabel!$B$26:$F$29,MATCH($C13,Kruistabel!$C$25:$F$25,0)+1,FALSE),"")=0,"",IF(Plananalyse!CQ13=1,VLOOKUP(CQ$5,Kruistabel!$B$26:$F$29,MATCH($C13,Kruistabel!$C$25:$F$25,0)+1,FALSE),""))</f>
        <v>60</v>
      </c>
      <c r="CR13" s="326">
        <f ca="1">IF(IF(Plananalyse!CR13=1,VLOOKUP(CR$5,Kruistabel!$B$26:$F$29,MATCH($C13,Kruistabel!$C$25:$F$25,0)+1,FALSE),"")=0,"",IF(Plananalyse!CR13=1,VLOOKUP(CR$5,Kruistabel!$B$26:$F$29,MATCH($C13,Kruistabel!$C$25:$F$25,0)+1,FALSE),""))</f>
        <v>60</v>
      </c>
      <c r="CS13" s="326">
        <f ca="1">IF(IF(Plananalyse!CS13=1,VLOOKUP(CS$5,Kruistabel!$B$26:$F$29,MATCH($C13,Kruistabel!$C$25:$F$25,0)+1,FALSE),"")=0,"",IF(Plananalyse!CS13=1,VLOOKUP(CS$5,Kruistabel!$B$26:$F$29,MATCH($C13,Kruistabel!$C$25:$F$25,0)+1,FALSE),""))</f>
        <v>55</v>
      </c>
      <c r="CT13" s="326">
        <f ca="1">IF(IF(Plananalyse!CT13=1,VLOOKUP(CT$5,Kruistabel!$B$26:$F$29,MATCH($C13,Kruistabel!$C$25:$F$25,0)+1,FALSE),"")=0,"",IF(Plananalyse!CT13=1,VLOOKUP(CT$5,Kruistabel!$B$26:$F$29,MATCH($C13,Kruistabel!$C$25:$F$25,0)+1,FALSE),""))</f>
        <v>55</v>
      </c>
      <c r="CU13" s="326">
        <f ca="1">IF(IF(Plananalyse!CU13=1,VLOOKUP(CU$5,Kruistabel!$B$26:$F$29,MATCH($C13,Kruistabel!$C$25:$F$25,0)+1,FALSE),"")=0,"",IF(Plananalyse!CU13=1,VLOOKUP(CU$5,Kruistabel!$B$26:$F$29,MATCH($C13,Kruistabel!$C$25:$F$25,0)+1,FALSE),""))</f>
        <v>60</v>
      </c>
      <c r="CV13" s="326">
        <f ca="1">IF(IF(Plananalyse!CV13=1,VLOOKUP(CV$5,Kruistabel!$B$26:$F$29,MATCH($C13,Kruistabel!$C$25:$F$25,0)+1,FALSE),"")=0,"",IF(Plananalyse!CV13=1,VLOOKUP(CV$5,Kruistabel!$B$26:$F$29,MATCH($C13,Kruistabel!$C$25:$F$25,0)+1,FALSE),""))</f>
        <v>60</v>
      </c>
      <c r="CW13" s="326">
        <f ca="1">IF(IF(Plananalyse!CW13=1,VLOOKUP(CW$5,Kruistabel!$B$26:$F$29,MATCH($C13,Kruistabel!$C$25:$F$25,0)+1,FALSE),"")=0,"",IF(Plananalyse!CW13=1,VLOOKUP(CW$5,Kruistabel!$B$26:$F$29,MATCH($C13,Kruistabel!$C$25:$F$25,0)+1,FALSE),""))</f>
        <v>55</v>
      </c>
      <c r="CX13" s="326" t="str">
        <f ca="1">IF(IF(Plananalyse!CX13=1,VLOOKUP(CX$5,Kruistabel!$B$26:$F$29,MATCH($C13,Kruistabel!$C$25:$F$25,0)+1,FALSE),"")=0,"",IF(Plananalyse!CX13=1,VLOOKUP(CX$5,Kruistabel!$B$26:$F$29,MATCH($C13,Kruistabel!$C$25:$F$25,0)+1,FALSE),""))</f>
        <v/>
      </c>
      <c r="CY13" s="326">
        <f ca="1">IF(IF(Plananalyse!CY13=1,VLOOKUP(CY$5,Kruistabel!$B$26:$F$29,MATCH($C13,Kruistabel!$C$25:$F$25,0)+1,FALSE),"")=0,"",IF(Plananalyse!CY13=1,VLOOKUP(CY$5,Kruistabel!$B$26:$F$29,MATCH($C13,Kruistabel!$C$25:$F$25,0)+1,FALSE),""))</f>
        <v>60</v>
      </c>
      <c r="CZ13" s="326">
        <f ca="1">IF(IF(Plananalyse!CZ13=1,VLOOKUP(CZ$5,Kruistabel!$B$26:$F$29,MATCH($C13,Kruistabel!$C$25:$F$25,0)+1,FALSE),"")=0,"",IF(Plananalyse!CZ13=1,VLOOKUP(CZ$5,Kruistabel!$B$26:$F$29,MATCH($C13,Kruistabel!$C$25:$F$25,0)+1,FALSE),""))</f>
        <v>60</v>
      </c>
      <c r="DA13" s="326">
        <f ca="1">IF(IF(Plananalyse!DA13=1,VLOOKUP(DA$5,Kruistabel!$B$26:$F$29,MATCH($C13,Kruistabel!$C$25:$F$25,0)+1,FALSE),"")=0,"",IF(Plananalyse!DA13=1,VLOOKUP(DA$5,Kruistabel!$B$26:$F$29,MATCH($C13,Kruistabel!$C$25:$F$25,0)+1,FALSE),""))</f>
        <v>60</v>
      </c>
      <c r="DB13" s="326" t="str">
        <f ca="1">IF(IF(Plananalyse!DB13=1,VLOOKUP(DB$5,Kruistabel!$B$26:$F$29,MATCH($C13,Kruistabel!$C$25:$F$25,0)+1,FALSE),"")=0,"",IF(Plananalyse!DB13=1,VLOOKUP(DB$5,Kruistabel!$B$26:$F$29,MATCH($C13,Kruistabel!$C$25:$F$25,0)+1,FALSE),""))</f>
        <v/>
      </c>
      <c r="DC13" s="326" t="str">
        <f ca="1">IF(IF(Plananalyse!DC13=1,VLOOKUP(DC$5,Kruistabel!$B$26:$F$29,MATCH($C13,Kruistabel!$C$25:$F$25,0)+1,FALSE),"")=0,"",IF(Plananalyse!DC13=1,VLOOKUP(DC$5,Kruistabel!$B$26:$F$29,MATCH($C13,Kruistabel!$C$25:$F$25,0)+1,FALSE),""))</f>
        <v/>
      </c>
      <c r="DD13" s="327"/>
      <c r="DE13" s="326" t="e">
        <f ca="1">IF(IF(Plananalyse!DE13=1,VLOOKUP(DE$5,Kruistabel!$B$26:$F$29,MATCH($C13,Kruistabel!$C$25:$F$25,0)+1,FALSE),"")=0,"",IF(Plananalyse!DE13=1,VLOOKUP(DE$5,Kruistabel!$B$26:$F$29,MATCH($C13,Kruistabel!$C$25:$F$25,0)+1,FALSE),""))</f>
        <v>#N/A</v>
      </c>
      <c r="DF13" s="326" t="e">
        <f ca="1">IF(IF(Plananalyse!DF13=1,VLOOKUP(DF$5,Kruistabel!$B$26:$F$29,MATCH($C13,Kruistabel!$C$25:$F$25,0)+1,FALSE),"")=0,"",IF(Plananalyse!DF13=1,VLOOKUP(DF$5,Kruistabel!$B$26:$F$29,MATCH($C13,Kruistabel!$C$25:$F$25,0)+1,FALSE),""))</f>
        <v>#N/A</v>
      </c>
      <c r="DG13" s="326" t="e">
        <f ca="1">IF(IF(Plananalyse!DG13=1,VLOOKUP(DG$5,Kruistabel!$B$26:$F$29,MATCH($C13,Kruistabel!$C$25:$F$25,0)+1,FALSE),"")=0,"",IF(Plananalyse!DG13=1,VLOOKUP(DG$5,Kruistabel!$B$26:$F$29,MATCH($C13,Kruistabel!$C$25:$F$25,0)+1,FALSE),""))</f>
        <v>#N/A</v>
      </c>
      <c r="DH13" s="326" t="e">
        <f ca="1">IF(IF(Plananalyse!DH13=1,VLOOKUP(DH$5,Kruistabel!$B$26:$F$29,MATCH($C13,Kruistabel!$C$25:$F$25,0)+1,FALSE),"")=0,"",IF(Plananalyse!DH13=1,VLOOKUP(DH$5,Kruistabel!$B$26:$F$29,MATCH($C13,Kruistabel!$C$25:$F$25,0)+1,FALSE),""))</f>
        <v>#N/A</v>
      </c>
      <c r="DI13" s="326" t="e">
        <f ca="1">IF(IF(Plananalyse!DI13=1,VLOOKUP(DI$5,Kruistabel!$B$26:$F$29,MATCH($C13,Kruistabel!$C$25:$F$25,0)+1,FALSE),"")=0,"",IF(Plananalyse!DI13=1,VLOOKUP(DI$5,Kruistabel!$B$26:$F$29,MATCH($C13,Kruistabel!$C$25:$F$25,0)+1,FALSE),""))</f>
        <v>#N/A</v>
      </c>
      <c r="DJ13" s="326" t="e">
        <f ca="1">IF(IF(Plananalyse!DJ13=1,VLOOKUP(DJ$5,Kruistabel!$B$26:$F$29,MATCH($C13,Kruistabel!$C$25:$F$25,0)+1,FALSE),"")=0,"",IF(Plananalyse!DJ13=1,VLOOKUP(DJ$5,Kruistabel!$B$26:$F$29,MATCH($C13,Kruistabel!$C$25:$F$25,0)+1,FALSE),""))</f>
        <v>#N/A</v>
      </c>
      <c r="DK13" s="326" t="e">
        <f ca="1">IF(IF(Plananalyse!DK13=1,VLOOKUP(DK$5,Kruistabel!$B$26:$F$29,MATCH($C13,Kruistabel!$C$25:$F$25,0)+1,FALSE),"")=0,"",IF(Plananalyse!DK13=1,VLOOKUP(DK$5,Kruistabel!$B$26:$F$29,MATCH($C13,Kruistabel!$C$25:$F$25,0)+1,FALSE),""))</f>
        <v>#REF!</v>
      </c>
      <c r="DL13" s="326" t="e">
        <f ca="1">IF(IF(Plananalyse!DL13=1,VLOOKUP(DL$5,Kruistabel!$B$26:$F$29,MATCH($C13,Kruistabel!$C$25:$F$25,0)+1,FALSE),"")=0,"",IF(Plananalyse!DL13=1,VLOOKUP(DL$5,Kruistabel!$B$26:$F$29,MATCH($C13,Kruistabel!$C$25:$F$25,0)+1,FALSE),""))</f>
        <v>#REF!</v>
      </c>
      <c r="DM13" s="327" t="str">
        <f>IF(Plananalyse!DM13=1,VLOOKUP(DM$5,Kruistabel!$B$26:$F$29,MATCH($C13,Kruistabel!$C$25:$F$25,0)+1,FALSE),"")</f>
        <v/>
      </c>
      <c r="DN13" s="326" t="e">
        <f ca="1">IF(IF(Plananalyse!DN13=1,VLOOKUP(DN$5,Kruistabel!$B$26:$F$29,MATCH($C13,Kruistabel!$C$25:$F$25,0)+1,FALSE),"")=0,"",IF(Plananalyse!DN13=1,VLOOKUP(DN$5,Kruistabel!$B$26:$F$29,MATCH($C13,Kruistabel!$C$25:$F$25,0)+1,FALSE),""))</f>
        <v>#N/A</v>
      </c>
      <c r="DO13" s="326" t="e">
        <f ca="1">IF(IF(Plananalyse!DO13=1,VLOOKUP(DO$5,Kruistabel!$B$26:$F$29,MATCH($C13,Kruistabel!$C$25:$F$25,0)+1,FALSE),"")=0,"",IF(Plananalyse!DO13=1,VLOOKUP(DO$5,Kruistabel!$B$26:$F$29,MATCH($C13,Kruistabel!$C$25:$F$25,0)+1,FALSE),""))</f>
        <v>#N/A</v>
      </c>
      <c r="DP13" s="326" t="e">
        <f ca="1">IF(IF(Plananalyse!DP13=1,VLOOKUP(DP$5,Kruistabel!$B$26:$F$29,MATCH($C13,Kruistabel!$C$25:$F$25,0)+1,FALSE),"")=0,"",IF(Plananalyse!DP13=1,VLOOKUP(DP$5,Kruistabel!$B$26:$F$29,MATCH($C13,Kruistabel!$C$25:$F$25,0)+1,FALSE),""))</f>
        <v>#N/A</v>
      </c>
      <c r="DQ13" s="326" t="e">
        <f ca="1">IF(IF(Plananalyse!DQ13=1,VLOOKUP(DQ$5,Kruistabel!$B$26:$F$29,MATCH($C13,Kruistabel!$C$25:$F$25,0)+1,FALSE),"")=0,"",IF(Plananalyse!DQ13=1,VLOOKUP(DQ$5,Kruistabel!$B$26:$F$29,MATCH($C13,Kruistabel!$C$25:$F$25,0)+1,FALSE),""))</f>
        <v>#N/A</v>
      </c>
      <c r="DR13" s="326" t="e">
        <f ca="1">IF(IF(Plananalyse!DR13=1,VLOOKUP(DR$5,Kruistabel!$B$26:$F$29,MATCH($C13,Kruistabel!$C$25:$F$25,0)+1,FALSE),"")=0,"",IF(Plananalyse!DR13=1,VLOOKUP(DR$5,Kruistabel!$B$26:$F$29,MATCH($C13,Kruistabel!$C$25:$F$25,0)+1,FALSE),""))</f>
        <v>#N/A</v>
      </c>
      <c r="DS13" s="326" t="e">
        <f ca="1">IF(IF(Plananalyse!DS13=1,VLOOKUP(DS$5,Kruistabel!$B$26:$F$29,MATCH($C13,Kruistabel!$C$25:$F$25,0)+1,FALSE),"")=0,"",IF(Plananalyse!DS13=1,VLOOKUP(DS$5,Kruistabel!$B$26:$F$29,MATCH($C13,Kruistabel!$C$25:$F$25,0)+1,FALSE),""))</f>
        <v>#N/A</v>
      </c>
      <c r="DT13" s="326" t="e">
        <f ca="1">IF(IF(Plananalyse!DT13=1,VLOOKUP(DT$5,Kruistabel!$B$26:$F$29,MATCH($C13,Kruistabel!$C$25:$F$25,0)+1,FALSE),"")=0,"",IF(Plananalyse!DT13=1,VLOOKUP(DT$5,Kruistabel!$B$26:$F$29,MATCH($C13,Kruistabel!$C$25:$F$25,0)+1,FALSE),""))</f>
        <v>#N/A</v>
      </c>
      <c r="DU13" s="326" t="e">
        <f ca="1">IF(IF(Plananalyse!DU13=1,VLOOKUP(DU$5,Kruistabel!$B$26:$F$29,MATCH($C13,Kruistabel!$C$25:$F$25,0)+1,FALSE),"")=0,"",IF(Plananalyse!DU13=1,VLOOKUP(DU$5,Kruistabel!$B$26:$F$29,MATCH($C13,Kruistabel!$C$25:$F$25,0)+1,FALSE),""))</f>
        <v>#N/A</v>
      </c>
      <c r="DV13" s="326" t="e">
        <f ca="1">IF(IF(Plananalyse!DV13=1,VLOOKUP(DV$5,Kruistabel!$B$26:$F$29,MATCH($C13,Kruistabel!$C$25:$F$25,0)+1,FALSE),"")=0,"",IF(Plananalyse!DV13=1,VLOOKUP(DV$5,Kruistabel!$B$26:$F$29,MATCH($C13,Kruistabel!$C$25:$F$25,0)+1,FALSE),""))</f>
        <v>#N/A</v>
      </c>
      <c r="DW13" s="326" t="e">
        <f ca="1">IF(IF(Plananalyse!DW13=1,VLOOKUP(DW$5,Kruistabel!$B$26:$F$29,MATCH($C13,Kruistabel!$C$25:$F$25,0)+1,FALSE),"")=0,"",IF(Plananalyse!DW13=1,VLOOKUP(DW$5,Kruistabel!$B$26:$F$29,MATCH($C13,Kruistabel!$C$25:$F$25,0)+1,FALSE),""))</f>
        <v>#REF!</v>
      </c>
      <c r="DX13" s="326" t="e">
        <f ca="1">IF(IF(Plananalyse!DX13=1,VLOOKUP(DX$5,Kruistabel!$B$26:$F$29,MATCH($C13,Kruistabel!$C$25:$F$25,0)+1,FALSE),"")=0,"",IF(Plananalyse!DX13=1,VLOOKUP(DX$5,Kruistabel!$B$26:$F$29,MATCH($C13,Kruistabel!$C$25:$F$25,0)+1,FALSE),""))</f>
        <v>#REF!</v>
      </c>
      <c r="DY13" s="327" t="str">
        <f>IF(Plananalyse!DY13=1,VLOOKUP(DY$5,Kruistabel!$B$26:$F$29,MATCH($C13,Kruistabel!$C$25:$F$25,0)+1,FALSE),"")</f>
        <v/>
      </c>
      <c r="DZ13" s="326" t="e">
        <f ca="1">IF(IF(Plananalyse!DZ13=1,VLOOKUP(DZ$5,Kruistabel!$B$26:$F$29,MATCH($C13,Kruistabel!$C$25:$F$25,0)+1,FALSE),"")=0,"",IF(Plananalyse!DZ13=1,VLOOKUP(DZ$5,Kruistabel!$B$26:$F$29,MATCH($C13,Kruistabel!$C$25:$F$25,0)+1,FALSE),""))</f>
        <v>#N/A</v>
      </c>
      <c r="EA13" s="326" t="e">
        <f ca="1">IF(IF(Plananalyse!EA13=1,VLOOKUP(EA$5,Kruistabel!$B$26:$F$29,MATCH($C13,Kruistabel!$C$25:$F$25,0)+1,FALSE),"")=0,"",IF(Plananalyse!EA13=1,VLOOKUP(EA$5,Kruistabel!$B$26:$F$29,MATCH($C13,Kruistabel!$C$25:$F$25,0)+1,FALSE),""))</f>
        <v>#N/A</v>
      </c>
      <c r="EB13" s="326" t="e">
        <f ca="1">IF(IF(Plananalyse!EB13=1,VLOOKUP(EB$5,Kruistabel!$B$26:$F$29,MATCH($C13,Kruistabel!$C$25:$F$25,0)+1,FALSE),"")=0,"",IF(Plananalyse!EB13=1,VLOOKUP(EB$5,Kruistabel!$B$26:$F$29,MATCH($C13,Kruistabel!$C$25:$F$25,0)+1,FALSE),""))</f>
        <v>#REF!</v>
      </c>
      <c r="EC13" s="326" t="e">
        <f ca="1">IF(IF(Plananalyse!EC13=1,VLOOKUP(EC$5,Kruistabel!$B$26:$F$29,MATCH($C13,Kruistabel!$C$25:$F$25,0)+1,FALSE),"")=0,"",IF(Plananalyse!EC13=1,VLOOKUP(EC$5,Kruistabel!$B$26:$F$29,MATCH($C13,Kruistabel!$C$25:$F$25,0)+1,FALSE),""))</f>
        <v>#REF!</v>
      </c>
      <c r="ED13" s="327"/>
      <c r="EE13" s="326" t="e">
        <f ca="1">IF(IF(Plananalyse!EE13=1,VLOOKUP(EE$5,Kruistabel!$B$26:$F$29,MATCH($C13,Kruistabel!$C$25:$F$25,0)+1,FALSE),"")=0,"",IF(Plananalyse!EE13=1,VLOOKUP(EE$5,Kruistabel!$B$26:$F$29,MATCH($C13,Kruistabel!$C$25:$F$25,0)+1,FALSE),""))</f>
        <v>#N/A</v>
      </c>
      <c r="EF13" s="326" t="e">
        <f ca="1">IF(IF(Plananalyse!EF13=1,VLOOKUP(EF$5,Kruistabel!$B$26:$F$29,MATCH($C13,Kruistabel!$C$25:$F$25,0)+1,FALSE),"")=0,"",IF(Plananalyse!EF13=1,VLOOKUP(EF$5,Kruistabel!$B$26:$F$29,MATCH($C13,Kruistabel!$C$25:$F$25,0)+1,FALSE),""))</f>
        <v>#N/A</v>
      </c>
      <c r="EG13" s="326" t="e">
        <f ca="1">IF(IF(Plananalyse!EG13=1,VLOOKUP(EG$5,Kruistabel!$B$26:$F$29,MATCH($C13,Kruistabel!$C$25:$F$25,0)+1,FALSE),"")=0,"",IF(Plananalyse!EG13=1,VLOOKUP(EG$5,Kruistabel!$B$26:$F$29,MATCH($C13,Kruistabel!$C$25:$F$25,0)+1,FALSE),""))</f>
        <v>#N/A</v>
      </c>
      <c r="EH13" s="326" t="e">
        <f ca="1">IF(IF(Plananalyse!EH13=1,VLOOKUP(EH$5,Kruistabel!$B$26:$F$29,MATCH($C13,Kruistabel!$C$25:$F$25,0)+1,FALSE),"")=0,"",IF(Plananalyse!EH13=1,VLOOKUP(EH$5,Kruistabel!$B$26:$F$29,MATCH($C13,Kruistabel!$C$25:$F$25,0)+1,FALSE),""))</f>
        <v>#REF!</v>
      </c>
      <c r="EI13" s="326" t="e">
        <f ca="1">IF(IF(Plananalyse!EI13=1,VLOOKUP(EI$5,Kruistabel!$B$26:$F$29,MATCH($C13,Kruistabel!$C$25:$F$25,0)+1,FALSE),"")=0,"",IF(Plananalyse!EI13=1,VLOOKUP(EI$5,Kruistabel!$B$26:$F$29,MATCH($C13,Kruistabel!$C$25:$F$25,0)+1,FALSE),""))</f>
        <v>#REF!</v>
      </c>
      <c r="EJ13" s="164" t="str">
        <f>IF(Plananalyse!EJ13=1,VLOOKUP(EJ$5,Kruistabel!$B$26:$F$29,MATCH($C13,Kruistabel!$C$25:$F$25,0)+1,FALSE),"")</f>
        <v/>
      </c>
      <c r="EK13" s="138"/>
      <c r="EL13" s="138"/>
      <c r="EM13" s="138"/>
      <c r="EN13" s="138"/>
      <c r="EO13" s="138"/>
    </row>
    <row r="14" spans="2:145">
      <c r="B14" s="337" t="s">
        <v>88</v>
      </c>
      <c r="C14" s="160" t="str">
        <f>_xlfn.IFNA(VLOOKUP($B14,Classificatietabel!$B$6:$I$91,C$7,FALSE),"")</f>
        <v>normaal</v>
      </c>
      <c r="D14" s="160" t="str">
        <f>_xlfn.IFNA(VLOOKUP($B14,Classificatietabel!$B$6:$I$91,D$7,FALSE),"")</f>
        <v>neen</v>
      </c>
      <c r="E14" s="119">
        <f>IF(AND(D14="laag",$D$3=1),0,_xlfn.IFNA(IF(VLOOKUP($B14,Classificatietabel!$B$6:$H$91,$E$5,FALSE)="Ja",1,0),""))</f>
        <v>1</v>
      </c>
      <c r="F14" s="163"/>
      <c r="G14" s="326" t="str">
        <f>IF(IF(Plananalyse!G14=1,VLOOKUP(G$5,Kruistabel!$B$26:$F$29,MATCH($C14,Kruistabel!$C$25:$F$25,0)+1,FALSE),"")=0,"",IF(Plananalyse!G14=1,VLOOKUP(G$5,Kruistabel!$B$26:$F$29,MATCH($C14,Kruistabel!$C$25:$F$25,0)+1,FALSE),""))</f>
        <v/>
      </c>
      <c r="H14" s="326" t="str">
        <f>IF(IF(Plananalyse!H14=1,VLOOKUP(H$5,Kruistabel!$B$26:$F$29,MATCH($C14,Kruistabel!$C$25:$F$25,0)+1,FALSE),"")=0,"",IF(Plananalyse!H14=1,VLOOKUP(H$5,Kruistabel!$B$26:$F$29,MATCH($C14,Kruistabel!$C$25:$F$25,0)+1,FALSE),""))</f>
        <v/>
      </c>
      <c r="I14" s="326">
        <f>IF(IF(Plananalyse!I14=1,VLOOKUP(I$5,Kruistabel!$B$26:$F$29,MATCH($C14,Kruistabel!$C$25:$F$25,0)+1,FALSE),"")=0,"",IF(Plananalyse!I14=1,VLOOKUP(I$5,Kruistabel!$B$26:$F$29,MATCH($C14,Kruistabel!$C$25:$F$25,0)+1,FALSE),""))</f>
        <v>60</v>
      </c>
      <c r="J14" s="326" t="str">
        <f>IF(IF(Plananalyse!J14=1,VLOOKUP(J$5,Kruistabel!$B$26:$F$29,MATCH($C14,Kruistabel!$C$25:$F$25,0)+1,FALSE),"")=0,"",IF(Plananalyse!J14=1,VLOOKUP(J$5,Kruistabel!$B$26:$F$29,MATCH($C14,Kruistabel!$C$25:$F$25,0)+1,FALSE),""))</f>
        <v/>
      </c>
      <c r="K14" s="326" t="str">
        <f>IF(IF(Plananalyse!K14=1,VLOOKUP(K$5,Kruistabel!$B$26:$F$29,MATCH($C14,Kruistabel!$C$25:$F$25,0)+1,FALSE),"")=0,"",IF(Plananalyse!K14=1,VLOOKUP(K$5,Kruistabel!$B$26:$F$29,MATCH($C14,Kruistabel!$C$25:$F$25,0)+1,FALSE),""))</f>
        <v/>
      </c>
      <c r="L14" s="326" t="str">
        <f>IF(IF(Plananalyse!L14=1,VLOOKUP(L$5,Kruistabel!$B$26:$F$29,MATCH($C14,Kruistabel!$C$25:$F$25,0)+1,FALSE),"")=0,"",IF(Plananalyse!L14=1,VLOOKUP(L$5,Kruistabel!$B$26:$F$29,MATCH($C14,Kruistabel!$C$25:$F$25,0)+1,FALSE),""))</f>
        <v/>
      </c>
      <c r="M14" s="326">
        <f ca="1">IF(IF(Plananalyse!M14=1,VLOOKUP(M$5,Kruistabel!$B$26:$F$29,MATCH($C14,Kruistabel!$C$25:$F$25,0)+1,FALSE),"")=0,"",IF(Plananalyse!M14=1,VLOOKUP(M$5,Kruistabel!$B$26:$F$29,MATCH($C14,Kruistabel!$C$25:$F$25,0)+1,FALSE),""))</f>
        <v>55</v>
      </c>
      <c r="N14" s="326">
        <f ca="1">IF(IF(Plananalyse!N14=1,VLOOKUP(N$5,Kruistabel!$B$26:$F$29,MATCH($C14,Kruistabel!$C$25:$F$25,0)+1,FALSE),"")=0,"",IF(Plananalyse!N14=1,VLOOKUP(N$5,Kruistabel!$B$26:$F$29,MATCH($C14,Kruistabel!$C$25:$F$25,0)+1,FALSE),""))</f>
        <v>55</v>
      </c>
      <c r="O14" s="326">
        <f ca="1">IF(IF(Plananalyse!O14=1,VLOOKUP(O$5,Kruistabel!$B$26:$F$29,MATCH($C14,Kruistabel!$C$25:$F$25,0)+1,FALSE),"")=0,"",IF(Plananalyse!O14=1,VLOOKUP(O$5,Kruistabel!$B$26:$F$29,MATCH($C14,Kruistabel!$C$25:$F$25,0)+1,FALSE),""))</f>
        <v>55</v>
      </c>
      <c r="P14" s="326">
        <f ca="1">IF(IF(Plananalyse!P14=1,VLOOKUP(P$5,Kruistabel!$B$26:$F$29,MATCH($C14,Kruistabel!$C$25:$F$25,0)+1,FALSE),"")=0,"",IF(Plananalyse!P14=1,VLOOKUP(P$5,Kruistabel!$B$26:$F$29,MATCH($C14,Kruistabel!$C$25:$F$25,0)+1,FALSE),""))</f>
        <v>50</v>
      </c>
      <c r="Q14" s="326">
        <f ca="1">IF(IF(Plananalyse!Q14=1,VLOOKUP(Q$5,Kruistabel!$B$26:$F$29,MATCH($C14,Kruistabel!$C$25:$F$25,0)+1,FALSE),"")=0,"",IF(Plananalyse!Q14=1,VLOOKUP(Q$5,Kruistabel!$B$26:$F$29,MATCH($C14,Kruistabel!$C$25:$F$25,0)+1,FALSE),""))</f>
        <v>60</v>
      </c>
      <c r="R14" s="326">
        <f ca="1">IF(IF(Plananalyse!R14=1,VLOOKUP(R$5,Kruistabel!$B$26:$F$29,MATCH($C14,Kruistabel!$C$25:$F$25,0)+1,FALSE),"")=0,"",IF(Plananalyse!R14=1,VLOOKUP(R$5,Kruistabel!$B$26:$F$29,MATCH($C14,Kruistabel!$C$25:$F$25,0)+1,FALSE),""))</f>
        <v>55</v>
      </c>
      <c r="S14" s="326" t="str">
        <f ca="1">IF(IF(Plananalyse!S14=1,VLOOKUP(S$5,Kruistabel!$B$26:$F$29,MATCH($C14,Kruistabel!$C$25:$F$25,0)+1,FALSE),"")=0,"",IF(Plananalyse!S14=1,VLOOKUP(S$5,Kruistabel!$B$26:$F$29,MATCH($C14,Kruistabel!$C$25:$F$25,0)+1,FALSE),""))</f>
        <v/>
      </c>
      <c r="T14" s="326" t="str">
        <f ca="1">IF(IF(Plananalyse!T14=1,VLOOKUP(T$5,Kruistabel!$B$26:$F$29,MATCH($C14,Kruistabel!$C$25:$F$25,0)+1,FALSE),"")=0,"",IF(Plananalyse!T14=1,VLOOKUP(T$5,Kruistabel!$B$26:$F$29,MATCH($C14,Kruistabel!$C$25:$F$25,0)+1,FALSE),""))</f>
        <v/>
      </c>
      <c r="U14" s="326" t="str">
        <f ca="1">IF(IF(Plananalyse!U14=1,VLOOKUP(U$5,Kruistabel!$B$26:$F$29,MATCH($C14,Kruistabel!$C$25:$F$25,0)+1,FALSE),"")=0,"",IF(Plananalyse!U14=1,VLOOKUP(U$5,Kruistabel!$B$26:$F$29,MATCH($C14,Kruistabel!$C$25:$F$25,0)+1,FALSE),""))</f>
        <v/>
      </c>
      <c r="V14" s="326" t="str">
        <f ca="1">IF(IF(Plananalyse!V14=1,VLOOKUP(V$5,Kruistabel!$B$26:$F$29,MATCH($C14,Kruistabel!$C$25:$F$25,0)+1,FALSE),"")=0,"",IF(Plananalyse!V14=1,VLOOKUP(V$5,Kruistabel!$B$26:$F$29,MATCH($C14,Kruistabel!$C$25:$F$25,0)+1,FALSE),""))</f>
        <v/>
      </c>
      <c r="W14" s="326" t="str">
        <f ca="1">IF(IF(Plananalyse!W14=1,VLOOKUP(W$5,Kruistabel!$B$26:$F$29,MATCH($C14,Kruistabel!$C$25:$F$25,0)+1,FALSE),"")=0,"",IF(Plananalyse!W14=1,VLOOKUP(W$5,Kruistabel!$B$26:$F$29,MATCH($C14,Kruistabel!$C$25:$F$25,0)+1,FALSE),""))</f>
        <v/>
      </c>
      <c r="X14" s="326" t="str">
        <f ca="1">IF(IF(Plananalyse!X14=1,VLOOKUP(X$5,Kruistabel!$B$26:$F$29,MATCH($C14,Kruistabel!$C$25:$F$25,0)+1,FALSE),"")=0,"",IF(Plananalyse!X14=1,VLOOKUP(X$5,Kruistabel!$B$26:$F$29,MATCH($C14,Kruistabel!$C$25:$F$25,0)+1,FALSE),""))</f>
        <v/>
      </c>
      <c r="Y14" s="326">
        <f ca="1">IF(IF(Plananalyse!Y14=1,VLOOKUP(Y$5,Kruistabel!$B$26:$F$29,MATCH($C14,Kruistabel!$C$25:$F$25,0)+1,FALSE),"")=0,"",IF(Plananalyse!Y14=1,VLOOKUP(Y$5,Kruistabel!$B$26:$F$29,MATCH($C14,Kruistabel!$C$25:$F$25,0)+1,FALSE),""))</f>
        <v>60</v>
      </c>
      <c r="Z14" s="326" t="str">
        <f ca="1">IF(IF(Plananalyse!Z14=1,VLOOKUP(Z$5,Kruistabel!$B$26:$F$29,MATCH($C14,Kruistabel!$C$25:$F$25,0)+1,FALSE),"")=0,"",IF(Plananalyse!Z14=1,VLOOKUP(Z$5,Kruistabel!$B$26:$F$29,MATCH($C14,Kruistabel!$C$25:$F$25,0)+1,FALSE),""))</f>
        <v/>
      </c>
      <c r="AA14" s="326" t="str">
        <f ca="1">IF(IF(Plananalyse!AA14=1,VLOOKUP(AA$5,Kruistabel!$B$26:$F$29,MATCH($C14,Kruistabel!$C$25:$F$25,0)+1,FALSE),"")=0,"",IF(Plananalyse!AA14=1,VLOOKUP(AA$5,Kruistabel!$B$26:$F$29,MATCH($C14,Kruistabel!$C$25:$F$25,0)+1,FALSE),""))</f>
        <v/>
      </c>
      <c r="AB14" s="326" t="str">
        <f ca="1">IF(IF(Plananalyse!AB14=1,VLOOKUP(AB$5,Kruistabel!$B$26:$F$29,MATCH($C14,Kruistabel!$C$25:$F$25,0)+1,FALSE),"")=0,"",IF(Plananalyse!AB14=1,VLOOKUP(AB$5,Kruistabel!$B$26:$F$29,MATCH($C14,Kruistabel!$C$25:$F$25,0)+1,FALSE),""))</f>
        <v/>
      </c>
      <c r="AC14" s="326" t="str">
        <f ca="1">IF(IF(Plananalyse!AC14=1,VLOOKUP(AC$5,Kruistabel!$B$26:$F$29,MATCH($C14,Kruistabel!$C$25:$F$25,0)+1,FALSE),"")=0,"",IF(Plananalyse!AC14=1,VLOOKUP(AC$5,Kruistabel!$B$26:$F$29,MATCH($C14,Kruistabel!$C$25:$F$25,0)+1,FALSE),""))</f>
        <v/>
      </c>
      <c r="AD14" s="326" t="str">
        <f ca="1">IF(IF(Plananalyse!AD14=1,VLOOKUP(AD$5,Kruistabel!$B$26:$F$29,MATCH($C14,Kruistabel!$C$25:$F$25,0)+1,FALSE),"")=0,"",IF(Plananalyse!AD14=1,VLOOKUP(AD$5,Kruistabel!$B$26:$F$29,MATCH($C14,Kruistabel!$C$25:$F$25,0)+1,FALSE),""))</f>
        <v/>
      </c>
      <c r="AE14" s="326" t="str">
        <f ca="1">IF(IF(Plananalyse!AE14=1,VLOOKUP(AE$5,Kruistabel!$B$26:$F$29,MATCH($C14,Kruistabel!$C$25:$F$25,0)+1,FALSE),"")=0,"",IF(Plananalyse!AE14=1,VLOOKUP(AE$5,Kruistabel!$B$26:$F$29,MATCH($C14,Kruistabel!$C$25:$F$25,0)+1,FALSE),""))</f>
        <v/>
      </c>
      <c r="AF14" s="326" t="str">
        <f ca="1">IF(IF(Plananalyse!AF14=1,VLOOKUP(AF$5,Kruistabel!$B$26:$F$29,MATCH($C14,Kruistabel!$C$25:$F$25,0)+1,FALSE),"")=0,"",IF(Plananalyse!AF14=1,VLOOKUP(AF$5,Kruistabel!$B$26:$F$29,MATCH($C14,Kruistabel!$C$25:$F$25,0)+1,FALSE),""))</f>
        <v/>
      </c>
      <c r="AG14" s="326" t="str">
        <f ca="1">IF(IF(Plananalyse!AG14=1,VLOOKUP(AG$5,Kruistabel!$B$26:$F$29,MATCH($C14,Kruistabel!$C$25:$F$25,0)+1,FALSE),"")=0,"",IF(Plananalyse!AG14=1,VLOOKUP(AG$5,Kruistabel!$B$26:$F$29,MATCH($C14,Kruistabel!$C$25:$F$25,0)+1,FALSE),""))</f>
        <v/>
      </c>
      <c r="AH14" s="326" t="str">
        <f ca="1">IF(IF(Plananalyse!AH14=1,VLOOKUP(AH$5,Kruistabel!$B$26:$F$29,MATCH($C14,Kruistabel!$C$25:$F$25,0)+1,FALSE),"")=0,"",IF(Plananalyse!AI14=1,VLOOKUP(AH$5,Kruistabel!$B$26:$F$29,MATCH($C14,Kruistabel!$C$25:$F$25,0)+1,FALSE),""))</f>
        <v/>
      </c>
      <c r="AI14" s="326" t="str">
        <f ca="1">IF(IF(Plananalyse!AI14=1,VLOOKUP(AI$5,Kruistabel!$B$26:$F$29,MATCH($C14,Kruistabel!$C$25:$F$25,0)+1,FALSE),"")=0,"",IF(Plananalyse!AJ14=1,VLOOKUP(AI$5,Kruistabel!$B$26:$F$29,MATCH($C14,Kruistabel!$C$25:$F$25,0)+1,FALSE),""))</f>
        <v/>
      </c>
      <c r="AJ14" s="326" t="str">
        <f ca="1">IF(IF(Plananalyse!AJ14=1,VLOOKUP(AJ$5,Kruistabel!$B$26:$F$29,MATCH($C14,Kruistabel!$C$25:$F$25,0)+1,FALSE),"")=0,"",IF(Plananalyse!AJ14=1,VLOOKUP(AJ$5,Kruistabel!$B$26:$F$29,MATCH($C14,Kruistabel!$C$25:$F$25,0)+1,FALSE),""))</f>
        <v/>
      </c>
      <c r="AK14" s="326">
        <f ca="1">IF(IF(Plananalyse!AK14=1,VLOOKUP(AK$5,Kruistabel!$B$26:$F$29,MATCH($C14,Kruistabel!$C$25:$F$25,0)+1,FALSE),"")=0,"",IF(Plananalyse!AK14=1,VLOOKUP(AK$5,Kruistabel!$B$26:$F$29,MATCH($C14,Kruistabel!$C$25:$F$25,0)+1,FALSE),""))</f>
        <v>60</v>
      </c>
      <c r="AL14" s="326" t="str">
        <f ca="1">IF(IF(Plananalyse!AL14=1,VLOOKUP(AL$5,Kruistabel!$B$26:$F$29,MATCH($C14,Kruistabel!$C$25:$F$25,0)+1,FALSE),"")=0,"",IF(Plananalyse!AL14=1,VLOOKUP(AL$5,Kruistabel!$B$26:$F$29,MATCH($C14,Kruistabel!$C$25:$F$25,0)+1,FALSE),""))</f>
        <v/>
      </c>
      <c r="AM14" s="326" t="str">
        <f ca="1">IF(IF(Plananalyse!AM14=1,VLOOKUP(AM$5,Kruistabel!$B$26:$F$29,MATCH($C14,Kruistabel!$C$25:$F$25,0)+1,FALSE),"")=0,"",IF(Plananalyse!AM14=1,VLOOKUP(AM$5,Kruistabel!$B$26:$F$29,MATCH($C14,Kruistabel!$C$25:$F$25,0)+1,FALSE),""))</f>
        <v/>
      </c>
      <c r="AN14" s="327"/>
      <c r="AO14" s="326">
        <f ca="1">IF(IF(Plananalyse!AO14=1,VLOOKUP(AO$5,Kruistabel!$B$26:$F$29,MATCH($C14,Kruistabel!$C$25:$F$25,0)+1,FALSE),"")=0,"",IF(Plananalyse!AO14=1,VLOOKUP(AO$5,Kruistabel!$B$26:$F$29,MATCH($C14,Kruistabel!$C$25:$F$25,0)+1,FALSE),""))</f>
        <v>60</v>
      </c>
      <c r="AP14" s="326">
        <f ca="1">IF(IF(Plananalyse!AP14=1,VLOOKUP(AP$5,Kruistabel!$B$26:$F$29,MATCH($C14,Kruistabel!$C$25:$F$25,0)+1,FALSE),"")=0,"",IF(Plananalyse!AP14=1,VLOOKUP(AP$5,Kruistabel!$B$26:$F$29,MATCH($C14,Kruistabel!$C$25:$F$25,0)+1,FALSE),""))</f>
        <v>60</v>
      </c>
      <c r="AQ14" s="326">
        <f ca="1">IF(IF(Plananalyse!AQ14=1,VLOOKUP(AQ$5,Kruistabel!$B$26:$F$29,MATCH($C14,Kruistabel!$C$25:$F$25,0)+1,FALSE),"")=0,"",IF(Plananalyse!AQ14=1,VLOOKUP(AQ$5,Kruistabel!$B$26:$F$29,MATCH($C14,Kruistabel!$C$25:$F$25,0)+1,FALSE),""))</f>
        <v>60</v>
      </c>
      <c r="AR14" s="326">
        <f ca="1">IF(IF(Plananalyse!AR14=1,VLOOKUP(AR$5,Kruistabel!$B$26:$F$29,MATCH($C14,Kruistabel!$C$25:$F$25,0)+1,FALSE),"")=0,"",IF(Plananalyse!AR14=1,VLOOKUP(AR$5,Kruistabel!$B$26:$F$29,MATCH($C14,Kruistabel!$C$25:$F$25,0)+1,FALSE),""))</f>
        <v>55</v>
      </c>
      <c r="AS14" s="326">
        <f ca="1">IF(IF(Plananalyse!AS14=1,VLOOKUP(AS$5,Kruistabel!$B$26:$F$29,MATCH($C14,Kruistabel!$C$25:$F$25,0)+1,FALSE),"")=0,"",IF(Plananalyse!AS14=1,VLOOKUP(AS$5,Kruistabel!$B$26:$F$29,MATCH($C14,Kruistabel!$C$25:$F$25,0)+1,FALSE),""))</f>
        <v>60</v>
      </c>
      <c r="AT14" s="326">
        <f ca="1">IF(IF(Plananalyse!AT14=1,VLOOKUP(AT$5,Kruistabel!$B$26:$F$29,MATCH($C14,Kruistabel!$C$25:$F$25,0)+1,FALSE),"")=0,"",IF(Plananalyse!AT14=1,VLOOKUP(AT$5,Kruistabel!$B$26:$F$29,MATCH($C14,Kruistabel!$C$25:$F$25,0)+1,FALSE),""))</f>
        <v>55</v>
      </c>
      <c r="AU14" s="326" t="str">
        <f ca="1">IF(IF(Plananalyse!AU14=1,VLOOKUP(AU$5,Kruistabel!$B$26:$F$29,MATCH($C14,Kruistabel!$C$25:$F$25,0)+1,FALSE),"")=0,"",IF(Plananalyse!AU14=1,VLOOKUP(AU$5,Kruistabel!$B$26:$F$29,MATCH($C14,Kruistabel!$C$25:$F$25,0)+1,FALSE),""))</f>
        <v/>
      </c>
      <c r="AV14" s="326">
        <f ca="1">IF(IF(Plananalyse!AV14=1,VLOOKUP(AV$5,Kruistabel!$B$26:$F$29,MATCH($C14,Kruistabel!$C$25:$F$25,0)+1,FALSE),"")=0,"",IF(Plananalyse!AV14=1,VLOOKUP(AV$5,Kruistabel!$B$26:$F$29,MATCH($C14,Kruistabel!$C$25:$F$25,0)+1,FALSE),""))</f>
        <v>60</v>
      </c>
      <c r="AW14" s="326" t="str">
        <f ca="1">IF(IF(Plananalyse!AW14=1,VLOOKUP(AW$5,Kruistabel!$B$26:$F$29,MATCH($C14,Kruistabel!$C$25:$F$25,0)+1,FALSE),"")=0,"",IF(Plananalyse!AW14=1,VLOOKUP(AW$5,Kruistabel!$B$26:$F$29,MATCH($C14,Kruistabel!$C$25:$F$25,0)+1,FALSE),""))</f>
        <v/>
      </c>
      <c r="AX14" s="326" t="str">
        <f ca="1">IF(IF(Plananalyse!AX14=1,VLOOKUP(AX$5,Kruistabel!$B$26:$F$29,MATCH($C14,Kruistabel!$C$25:$F$25,0)+1,FALSE),"")=0,"",IF(Plananalyse!AX14=1,VLOOKUP(AX$5,Kruistabel!$B$26:$F$29,MATCH($C14,Kruistabel!$C$25:$F$25,0)+1,FALSE),""))</f>
        <v/>
      </c>
      <c r="AY14" s="327"/>
      <c r="AZ14" s="326" t="str">
        <f ca="1">IF(IF(Plananalyse!AZ14=1,VLOOKUP(AZ$5,Kruistabel!$B$26:$F$29,MATCH($C14,Kruistabel!$C$25:$F$25,0)+1,FALSE),"")=0,"",IF(Plananalyse!AZ14=1,VLOOKUP(AZ$5,Kruistabel!$B$26:$F$29,MATCH($C14,Kruistabel!$C$25:$F$25,0)+1,FALSE),""))</f>
        <v/>
      </c>
      <c r="BA14" s="326" t="str">
        <f ca="1">IF(IF(Plananalyse!BA14=1,VLOOKUP(BA$5,Kruistabel!$B$26:$F$29,MATCH($C14,Kruistabel!$C$25:$F$25,0)+1,FALSE),"")=0,"",IF(Plananalyse!BA14=1,VLOOKUP(BA$5,Kruistabel!$B$26:$F$29,MATCH($C14,Kruistabel!$C$25:$F$25,0)+1,FALSE),""))</f>
        <v/>
      </c>
      <c r="BB14" s="326">
        <f ca="1">IF(IF(Plananalyse!BB14=1,VLOOKUP(BB$5,Kruistabel!$B$26:$F$29,MATCH($C14,Kruistabel!$C$25:$F$25,0)+1,FALSE),"")=0,"",IF(Plananalyse!BB14=1,VLOOKUP(BB$5,Kruistabel!$B$26:$F$29,MATCH($C14,Kruistabel!$C$25:$F$25,0)+1,FALSE),""))</f>
        <v>60</v>
      </c>
      <c r="BC14" s="326">
        <f ca="1">IF(IF(Plananalyse!BC14=1,VLOOKUP(BC$5,Kruistabel!$B$26:$F$29,MATCH($C14,Kruistabel!$C$25:$F$25,0)+1,FALSE),"")=0,"",IF(Plananalyse!BC14=1,VLOOKUP(BC$5,Kruistabel!$B$26:$F$29,MATCH($C14,Kruistabel!$C$25:$F$25,0)+1,FALSE),""))</f>
        <v>60</v>
      </c>
      <c r="BD14" s="326" t="str">
        <f ca="1">IF(IF(Plananalyse!BD14=1,VLOOKUP(BD$5,Kruistabel!$B$26:$F$29,MATCH($C14,Kruistabel!$C$25:$F$25,0)+1,FALSE),"")=0,"",IF(Plananalyse!BD14=1,VLOOKUP(BD$5,Kruistabel!$B$26:$F$29,MATCH($C14,Kruistabel!$C$25:$F$25,0)+1,FALSE),""))</f>
        <v/>
      </c>
      <c r="BE14" s="326" t="str">
        <f ca="1">IF(IF(Plananalyse!BE14=1,VLOOKUP(BE$5,Kruistabel!$B$26:$F$29,MATCH($C14,Kruistabel!$C$25:$F$25,0)+1,FALSE),"")=0,"",IF(Plananalyse!BE14=1,VLOOKUP(BE$5,Kruistabel!$B$26:$F$29,MATCH($C14,Kruistabel!$C$25:$F$25,0)+1,FALSE),""))</f>
        <v/>
      </c>
      <c r="BF14" s="326" t="str">
        <f ca="1">IF(IF(Plananalyse!BF14=1,VLOOKUP(BF$5,Kruistabel!$B$26:$F$29,MATCH($C14,Kruistabel!$C$25:$F$25,0)+1,FALSE),"")=0,"",IF(Plananalyse!BF14=1,VLOOKUP(BF$5,Kruistabel!$B$26:$F$29,MATCH($C14,Kruistabel!$C$25:$F$25,0)+1,FALSE),""))</f>
        <v/>
      </c>
      <c r="BG14" s="326" t="str">
        <f ca="1">IF(IF(Plananalyse!BG14=1,VLOOKUP(BG$5,Kruistabel!$B$26:$F$29,MATCH($C14,Kruistabel!$C$25:$F$25,0)+1,FALSE),"")=0,"",IF(Plananalyse!BG14=1,VLOOKUP(BG$5,Kruistabel!$B$26:$F$29,MATCH($C14,Kruistabel!$C$25:$F$25,0)+1,FALSE),""))</f>
        <v/>
      </c>
      <c r="BH14" s="326" t="str">
        <f ca="1">IF(IF(Plananalyse!BH14=1,VLOOKUP(BH$5,Kruistabel!$B$26:$F$29,MATCH($C14,Kruistabel!$C$25:$F$25,0)+1,FALSE),"")=0,"",IF(Plananalyse!BH14=1,VLOOKUP(BH$5,Kruistabel!$B$26:$F$29,MATCH($C14,Kruistabel!$C$25:$F$25,0)+1,FALSE),""))</f>
        <v/>
      </c>
      <c r="BI14" s="327"/>
      <c r="BJ14" s="326" t="e">
        <f ca="1">IF(IF(Plananalyse!BJ14=1,VLOOKUP(BJ$5,Kruistabel!$B$26:$F$29,MATCH($C14,Kruistabel!$C$25:$F$25,0)+1,FALSE),"")=0,"",IF(Plananalyse!BJ14=1,VLOOKUP(BJ$5,Kruistabel!$B$26:$F$29,MATCH($C14,Kruistabel!$C$25:$F$25,0)+1,FALSE),""))</f>
        <v>#N/A</v>
      </c>
      <c r="BK14" s="326" t="e">
        <f ca="1">IF(IF(Plananalyse!BK14=1,VLOOKUP(BK$5,Kruistabel!$B$26:$F$29,MATCH($C14,Kruistabel!$C$25:$F$25,0)+1,FALSE),"")=0,"",IF(Plananalyse!BK14=1,VLOOKUP(BK$5,Kruistabel!$B$26:$F$29,MATCH($C14,Kruistabel!$C$25:$F$25,0)+1,FALSE),""))</f>
        <v>#N/A</v>
      </c>
      <c r="BL14" s="326" t="e">
        <f ca="1">IF(IF(Plananalyse!BL14=1,VLOOKUP(BL$5,Kruistabel!$B$26:$F$29,MATCH($C14,Kruistabel!$C$25:$F$25,0)+1,FALSE),"")=0,"",IF(Plananalyse!BL14=1,VLOOKUP(BL$5,Kruistabel!$B$26:$F$29,MATCH($C14,Kruistabel!$C$25:$F$25,0)+1,FALSE),""))</f>
        <v>#N/A</v>
      </c>
      <c r="BM14" s="326" t="e">
        <f ca="1">IF(IF(Plananalyse!BM14=1,VLOOKUP(BM$5,Kruistabel!$B$26:$F$29,MATCH($C14,Kruistabel!$C$25:$F$25,0)+1,FALSE),"")=0,"",IF(Plananalyse!BM14=1,VLOOKUP(BM$5,Kruistabel!$B$26:$F$29,MATCH($C14,Kruistabel!$C$25:$F$25,0)+1,FALSE),""))</f>
        <v>#N/A</v>
      </c>
      <c r="BN14" s="326" t="e">
        <f ca="1">IF(IF(Plananalyse!BN14=1,VLOOKUP(BN$5,Kruistabel!$B$26:$F$29,MATCH($C14,Kruistabel!$C$25:$F$25,0)+1,FALSE),"")=0,"",IF(Plananalyse!BN14=1,VLOOKUP(BN$5,Kruistabel!$B$26:$F$29,MATCH($C14,Kruistabel!$C$25:$F$25,0)+1,FALSE),""))</f>
        <v>#N/A</v>
      </c>
      <c r="BO14" s="326" t="e">
        <f ca="1">IF(IF(Plananalyse!BO14=1,VLOOKUP(BO$5,Kruistabel!$B$26:$F$29,MATCH($C14,Kruistabel!$C$25:$F$25,0)+1,FALSE),"")=0,"",IF(Plananalyse!BO14=1,VLOOKUP(BO$5,Kruistabel!$B$26:$F$29,MATCH($C14,Kruistabel!$C$25:$F$25,0)+1,FALSE),""))</f>
        <v>#N/A</v>
      </c>
      <c r="BP14" s="326" t="e">
        <f ca="1">IF(IF(Plananalyse!BP14=1,VLOOKUP(BP$5,Kruistabel!$B$26:$F$29,MATCH($C14,Kruistabel!$C$25:$F$25,0)+1,FALSE),"")=0,"",IF(Plananalyse!BP14=1,VLOOKUP(BP$5,Kruistabel!$B$26:$F$29,MATCH($C14,Kruistabel!$C$25:$F$25,0)+1,FALSE),""))</f>
        <v>#N/A</v>
      </c>
      <c r="BQ14" s="326" t="e">
        <f ca="1">IF(IF(Plananalyse!BQ14=1,VLOOKUP(BQ$5,Kruistabel!$B$26:$F$29,MATCH($C14,Kruistabel!$C$25:$F$25,0)+1,FALSE),"")=0,"",IF(Plananalyse!BQ14=1,VLOOKUP(BQ$5,Kruistabel!$B$26:$F$29,MATCH($C14,Kruistabel!$C$25:$F$25,0)+1,FALSE),""))</f>
        <v>#N/A</v>
      </c>
      <c r="BR14" s="326" t="e">
        <f ca="1">IF(IF(Plananalyse!BR14=1,VLOOKUP(BR$5,Kruistabel!$B$26:$F$29,MATCH($C14,Kruistabel!$C$25:$F$25,0)+1,FALSE),"")=0,"",IF(Plananalyse!BR14=1,VLOOKUP(BR$5,Kruistabel!$B$26:$F$29,MATCH($C14,Kruistabel!$C$25:$F$25,0)+1,FALSE),""))</f>
        <v>#REF!</v>
      </c>
      <c r="BS14" s="326" t="e">
        <f ca="1">IF(IF(Plananalyse!BS14=1,VLOOKUP(BS$5,Kruistabel!$B$26:$F$29,MATCH($C14,Kruistabel!$C$25:$F$25,0)+1,FALSE),"")=0,"",IF(Plananalyse!BS14=1,VLOOKUP(BS$5,Kruistabel!$B$26:$F$29,MATCH($C14,Kruistabel!$C$25:$F$25,0)+1,FALSE),""))</f>
        <v>#REF!</v>
      </c>
      <c r="BT14" s="65"/>
      <c r="BU14" s="231" t="str">
        <f ca="1">IF(IF(Plananalyse!BU14=1,VLOOKUP(BU$5,Kruistabel!$B$26:$F$29,MATCH($C14,Kruistabel!$C$25:$F$25,0)+1,FALSE),"")=0,"",IF(Plananalyse!BU14=1,VLOOKUP(BU$5,Kruistabel!$B$26:$F$29,MATCH($C14,Kruistabel!$C$25:$F$25,0)+1,FALSE),""))</f>
        <v/>
      </c>
      <c r="BV14" s="326">
        <f ca="1">IF(IF(Plananalyse!BV14=1,VLOOKUP(BV$5,Kruistabel!$B$26:$F$29,MATCH($C14,Kruistabel!$C$25:$F$25,0)+1,FALSE),"")=0,"",IF(Plananalyse!BV14=1,VLOOKUP(BV$5,Kruistabel!$B$26:$F$29,MATCH($C14,Kruistabel!$C$25:$F$25,0)+1,FALSE),""))</f>
        <v>55</v>
      </c>
      <c r="BW14" s="326" t="str">
        <f ca="1">IF(IF(Plananalyse!BW14=1,VLOOKUP(BW$5,Kruistabel!$B$26:$F$29,MATCH($C14,Kruistabel!$C$25:$F$25,0)+1,FALSE),"")=0,"",IF(Plananalyse!BW14=1,VLOOKUP(BW$5,Kruistabel!$B$26:$F$29,MATCH($C14,Kruistabel!$C$25:$F$25,0)+1,FALSE),""))</f>
        <v/>
      </c>
      <c r="BX14" s="326" t="str">
        <f ca="1">IF(IF(Plananalyse!BX14=1,VLOOKUP(BX$5,Kruistabel!$B$26:$F$29,MATCH($C14,Kruistabel!$C$25:$F$25,0)+1,FALSE),"")=0,"",IF(Plananalyse!BX14=1,VLOOKUP(BX$5,Kruistabel!$B$26:$F$29,MATCH($C14,Kruistabel!$C$25:$F$25,0)+1,FALSE),""))</f>
        <v/>
      </c>
      <c r="BY14" s="327"/>
      <c r="BZ14" s="326" t="e">
        <f ca="1">IF(IF(Plananalyse!BZ14=1,VLOOKUP(BZ$5,Kruistabel!$B$26:$F$29,MATCH($C14,Kruistabel!$C$25:$F$25,0)+1,FALSE),"")=0,"",IF(Plananalyse!BZ14=1,VLOOKUP(BZ$5,Kruistabel!$B$26:$F$29,MATCH($C14,Kruistabel!$C$25:$F$25,0)+1,FALSE),""))</f>
        <v>#N/A</v>
      </c>
      <c r="CA14" s="326" t="e">
        <f ca="1">IF(IF(Plananalyse!CA14=1,VLOOKUP(CA$5,Kruistabel!$B$26:$F$29,MATCH($C14,Kruistabel!$C$25:$F$25,0)+1,FALSE),"")=0,"",IF(Plananalyse!CA14=1,VLOOKUP(CA$5,Kruistabel!$B$26:$F$29,MATCH($C14,Kruistabel!$C$25:$F$25,0)+1,FALSE),""))</f>
        <v>#N/A</v>
      </c>
      <c r="CB14" s="326" t="e">
        <f ca="1">IF(IF(Plananalyse!CB14=1,VLOOKUP(CB$5,Kruistabel!$B$26:$F$29,MATCH($C14,Kruistabel!$C$25:$F$25,0)+1,FALSE),"")=0,"",IF(Plananalyse!CB14=1,VLOOKUP(CB$5,Kruistabel!$B$26:$F$29,MATCH($C14,Kruistabel!$C$25:$F$25,0)+1,FALSE),""))</f>
        <v>#N/A</v>
      </c>
      <c r="CC14" s="326" t="e">
        <f ca="1">IF(IF(Plananalyse!CC14=1,VLOOKUP(CC$5,Kruistabel!$B$26:$F$29,MATCH($C14,Kruistabel!$C$25:$F$25,0)+1,FALSE),"")=0,"",IF(Plananalyse!CC14=1,VLOOKUP(CC$5,Kruistabel!$B$26:$F$29,MATCH($C14,Kruistabel!$C$25:$F$25,0)+1,FALSE),""))</f>
        <v>#N/A</v>
      </c>
      <c r="CD14" s="326" t="e">
        <f ca="1">IF(IF(Plananalyse!CD14=1,VLOOKUP(CD$5,Kruistabel!$B$26:$F$29,MATCH($C14,Kruistabel!$C$25:$F$25,0)+1,FALSE),"")=0,"",IF(Plananalyse!CD14=1,VLOOKUP(CD$5,Kruistabel!$B$26:$F$29,MATCH($C14,Kruistabel!$C$25:$F$25,0)+1,FALSE),""))</f>
        <v>#N/A</v>
      </c>
      <c r="CE14" s="326" t="e">
        <f ca="1">IF(IF(Plananalyse!CE14=1,VLOOKUP(CE$5,Kruistabel!$B$26:$F$29,MATCH($C14,Kruistabel!$C$25:$F$25,0)+1,FALSE),"")=0,"",IF(Plananalyse!CE14=1,VLOOKUP(CE$5,Kruistabel!$B$26:$F$29,MATCH($C14,Kruistabel!$C$25:$F$25,0)+1,FALSE),""))</f>
        <v>#N/A</v>
      </c>
      <c r="CF14" s="326" t="e">
        <f ca="1">IF(IF(Plananalyse!CF14=1,VLOOKUP(CF$5,Kruistabel!$B$26:$F$29,MATCH($C14,Kruistabel!$C$25:$F$25,0)+1,FALSE),"")=0,"",IF(Plananalyse!CF14=1,VLOOKUP(CF$5,Kruistabel!$B$26:$F$29,MATCH($C14,Kruistabel!$C$25:$F$25,0)+1,FALSE),""))</f>
        <v>#N/A</v>
      </c>
      <c r="CG14" s="326" t="e">
        <f ca="1">IF(IF(Plananalyse!CG14=1,VLOOKUP(CG$5,Kruistabel!$B$26:$F$29,MATCH($C14,Kruistabel!$C$25:$F$25,0)+1,FALSE),"")=0,"",IF(Plananalyse!CG14=1,VLOOKUP(CG$5,Kruistabel!$B$26:$F$29,MATCH($C14,Kruistabel!$C$25:$F$25,0)+1,FALSE),""))</f>
        <v>#REF!</v>
      </c>
      <c r="CH14" s="326" t="e">
        <f ca="1">IF(IF(Plananalyse!CH14=1,VLOOKUP(CH$5,Kruistabel!$B$26:$F$29,MATCH($C14,Kruistabel!$C$25:$F$25,0)+1,FALSE),"")=0,"",IF(Plananalyse!CH14=1,VLOOKUP(CH$5,Kruistabel!$B$26:$F$29,MATCH($C14,Kruistabel!$C$25:$F$25,0)+1,FALSE),""))</f>
        <v>#REF!</v>
      </c>
      <c r="CI14" s="65"/>
      <c r="CJ14" s="326">
        <f ca="1">IF(IF(Plananalyse!CJ14=1,VLOOKUP(CJ$5,Kruistabel!$B$26:$F$29,MATCH($C14,Kruistabel!$C$25:$F$25,0)+1,FALSE),"")=0,"",IF(Plananalyse!CJ14=1,VLOOKUP(CJ$5,Kruistabel!$B$26:$F$29,MATCH($C14,Kruistabel!$C$25:$F$25,0)+1,FALSE),""))</f>
        <v>55</v>
      </c>
      <c r="CK14" s="326">
        <f ca="1">IF(IF(Plananalyse!CK14=1,VLOOKUP(CK$5,Kruistabel!$B$26:$F$29,MATCH($C14,Kruistabel!$C$25:$F$25,0)+1,FALSE),"")=0,"",IF(Plananalyse!CK14=1,VLOOKUP(CK$5,Kruistabel!$B$26:$F$29,MATCH($C14,Kruistabel!$C$25:$F$25,0)+1,FALSE),""))</f>
        <v>55</v>
      </c>
      <c r="CL14" s="326" t="str">
        <f ca="1">IF(IF(Plananalyse!CL14=1,VLOOKUP(CL$5,Kruistabel!$B$26:$F$29,MATCH($C14,Kruistabel!$C$25:$F$25,0)+1,FALSE),"")=0,"",IF(Plananalyse!CL14=1,VLOOKUP(CL$5,Kruistabel!$B$26:$F$29,MATCH($C14,Kruistabel!$C$25:$F$25,0)+1,FALSE),""))</f>
        <v/>
      </c>
      <c r="CM14" s="326">
        <f ca="1">IF(IF(Plananalyse!CM14=1,VLOOKUP(CM$5,Kruistabel!$B$26:$F$29,MATCH($C14,Kruistabel!$C$25:$F$25,0)+1,FALSE),"")=0,"",IF(Plananalyse!CM14=1,VLOOKUP(CM$5,Kruistabel!$B$26:$F$29,MATCH($C14,Kruistabel!$C$25:$F$25,0)+1,FALSE),""))</f>
        <v>50</v>
      </c>
      <c r="CN14" s="326">
        <f ca="1">IF(IF(Plananalyse!CN14=1,VLOOKUP(CN$5,Kruistabel!$B$26:$F$29,MATCH($C14,Kruistabel!$C$25:$F$25,0)+1,FALSE),"")=0,"",IF(Plananalyse!CN14=1,VLOOKUP(CN$5,Kruistabel!$B$26:$F$29,MATCH($C14,Kruistabel!$C$25:$F$25,0)+1,FALSE),""))</f>
        <v>50</v>
      </c>
      <c r="CO14" s="326">
        <f ca="1">IF(IF(Plananalyse!CO14=1,VLOOKUP(CO$5,Kruistabel!$B$26:$F$29,MATCH($C14,Kruistabel!$C$25:$F$25,0)+1,FALSE),"")=0,"",IF(Plananalyse!CO14=1,VLOOKUP(CO$5,Kruistabel!$B$26:$F$29,MATCH($C14,Kruistabel!$C$25:$F$25,0)+1,FALSE),""))</f>
        <v>60</v>
      </c>
      <c r="CP14" s="326">
        <f ca="1">IF(IF(Plananalyse!CP14=1,VLOOKUP(CP$5,Kruistabel!$B$26:$F$29,MATCH($C14,Kruistabel!$C$25:$F$25,0)+1,FALSE),"")=0,"",IF(Plananalyse!CP14=1,VLOOKUP(CP$5,Kruistabel!$B$26:$F$29,MATCH($C14,Kruistabel!$C$25:$F$25,0)+1,FALSE),""))</f>
        <v>55</v>
      </c>
      <c r="CQ14" s="326">
        <f ca="1">IF(IF(Plananalyse!CQ14=1,VLOOKUP(CQ$5,Kruistabel!$B$26:$F$29,MATCH($C14,Kruistabel!$C$25:$F$25,0)+1,FALSE),"")=0,"",IF(Plananalyse!CQ14=1,VLOOKUP(CQ$5,Kruistabel!$B$26:$F$29,MATCH($C14,Kruistabel!$C$25:$F$25,0)+1,FALSE),""))</f>
        <v>60</v>
      </c>
      <c r="CR14" s="326">
        <f ca="1">IF(IF(Plananalyse!CR14=1,VLOOKUP(CR$5,Kruistabel!$B$26:$F$29,MATCH($C14,Kruistabel!$C$25:$F$25,0)+1,FALSE),"")=0,"",IF(Plananalyse!CR14=1,VLOOKUP(CR$5,Kruistabel!$B$26:$F$29,MATCH($C14,Kruistabel!$C$25:$F$25,0)+1,FALSE),""))</f>
        <v>60</v>
      </c>
      <c r="CS14" s="326">
        <f ca="1">IF(IF(Plananalyse!CS14=1,VLOOKUP(CS$5,Kruistabel!$B$26:$F$29,MATCH($C14,Kruistabel!$C$25:$F$25,0)+1,FALSE),"")=0,"",IF(Plananalyse!CS14=1,VLOOKUP(CS$5,Kruistabel!$B$26:$F$29,MATCH($C14,Kruistabel!$C$25:$F$25,0)+1,FALSE),""))</f>
        <v>55</v>
      </c>
      <c r="CT14" s="326">
        <f ca="1">IF(IF(Plananalyse!CT14=1,VLOOKUP(CT$5,Kruistabel!$B$26:$F$29,MATCH($C14,Kruistabel!$C$25:$F$25,0)+1,FALSE),"")=0,"",IF(Plananalyse!CT14=1,VLOOKUP(CT$5,Kruistabel!$B$26:$F$29,MATCH($C14,Kruistabel!$C$25:$F$25,0)+1,FALSE),""))</f>
        <v>55</v>
      </c>
      <c r="CU14" s="326">
        <f ca="1">IF(IF(Plananalyse!CU14=1,VLOOKUP(CU$5,Kruistabel!$B$26:$F$29,MATCH($C14,Kruistabel!$C$25:$F$25,0)+1,FALSE),"")=0,"",IF(Plananalyse!CU14=1,VLOOKUP(CU$5,Kruistabel!$B$26:$F$29,MATCH($C14,Kruistabel!$C$25:$F$25,0)+1,FALSE),""))</f>
        <v>60</v>
      </c>
      <c r="CV14" s="326">
        <f ca="1">IF(IF(Plananalyse!CV14=1,VLOOKUP(CV$5,Kruistabel!$B$26:$F$29,MATCH($C14,Kruistabel!$C$25:$F$25,0)+1,FALSE),"")=0,"",IF(Plananalyse!CV14=1,VLOOKUP(CV$5,Kruistabel!$B$26:$F$29,MATCH($C14,Kruistabel!$C$25:$F$25,0)+1,FALSE),""))</f>
        <v>60</v>
      </c>
      <c r="CW14" s="326">
        <f ca="1">IF(IF(Plananalyse!CW14=1,VLOOKUP(CW$5,Kruistabel!$B$26:$F$29,MATCH($C14,Kruistabel!$C$25:$F$25,0)+1,FALSE),"")=0,"",IF(Plananalyse!CW14=1,VLOOKUP(CW$5,Kruistabel!$B$26:$F$29,MATCH($C14,Kruistabel!$C$25:$F$25,0)+1,FALSE),""))</f>
        <v>55</v>
      </c>
      <c r="CX14" s="326" t="str">
        <f ca="1">IF(IF(Plananalyse!CX14=1,VLOOKUP(CX$5,Kruistabel!$B$26:$F$29,MATCH($C14,Kruistabel!$C$25:$F$25,0)+1,FALSE),"")=0,"",IF(Plananalyse!CX14=1,VLOOKUP(CX$5,Kruistabel!$B$26:$F$29,MATCH($C14,Kruistabel!$C$25:$F$25,0)+1,FALSE),""))</f>
        <v/>
      </c>
      <c r="CY14" s="326">
        <f ca="1">IF(IF(Plananalyse!CY14=1,VLOOKUP(CY$5,Kruistabel!$B$26:$F$29,MATCH($C14,Kruistabel!$C$25:$F$25,0)+1,FALSE),"")=0,"",IF(Plananalyse!CY14=1,VLOOKUP(CY$5,Kruistabel!$B$26:$F$29,MATCH($C14,Kruistabel!$C$25:$F$25,0)+1,FALSE),""))</f>
        <v>60</v>
      </c>
      <c r="CZ14" s="326">
        <f ca="1">IF(IF(Plananalyse!CZ14=1,VLOOKUP(CZ$5,Kruistabel!$B$26:$F$29,MATCH($C14,Kruistabel!$C$25:$F$25,0)+1,FALSE),"")=0,"",IF(Plananalyse!CZ14=1,VLOOKUP(CZ$5,Kruistabel!$B$26:$F$29,MATCH($C14,Kruistabel!$C$25:$F$25,0)+1,FALSE),""))</f>
        <v>60</v>
      </c>
      <c r="DA14" s="326">
        <f ca="1">IF(IF(Plananalyse!DA14=1,VLOOKUP(DA$5,Kruistabel!$B$26:$F$29,MATCH($C14,Kruistabel!$C$25:$F$25,0)+1,FALSE),"")=0,"",IF(Plananalyse!DA14=1,VLOOKUP(DA$5,Kruistabel!$B$26:$F$29,MATCH($C14,Kruistabel!$C$25:$F$25,0)+1,FALSE),""))</f>
        <v>60</v>
      </c>
      <c r="DB14" s="326" t="str">
        <f ca="1">IF(IF(Plananalyse!DB14=1,VLOOKUP(DB$5,Kruistabel!$B$26:$F$29,MATCH($C14,Kruistabel!$C$25:$F$25,0)+1,FALSE),"")=0,"",IF(Plananalyse!DB14=1,VLOOKUP(DB$5,Kruistabel!$B$26:$F$29,MATCH($C14,Kruistabel!$C$25:$F$25,0)+1,FALSE),""))</f>
        <v/>
      </c>
      <c r="DC14" s="326" t="str">
        <f ca="1">IF(IF(Plananalyse!DC14=1,VLOOKUP(DC$5,Kruistabel!$B$26:$F$29,MATCH($C14,Kruistabel!$C$25:$F$25,0)+1,FALSE),"")=0,"",IF(Plananalyse!DC14=1,VLOOKUP(DC$5,Kruistabel!$B$26:$F$29,MATCH($C14,Kruistabel!$C$25:$F$25,0)+1,FALSE),""))</f>
        <v/>
      </c>
      <c r="DD14" s="327"/>
      <c r="DE14" s="326" t="e">
        <f ca="1">IF(IF(Plananalyse!DE14=1,VLOOKUP(DE$5,Kruistabel!$B$26:$F$29,MATCH($C14,Kruistabel!$C$25:$F$25,0)+1,FALSE),"")=0,"",IF(Plananalyse!DE14=1,VLOOKUP(DE$5,Kruistabel!$B$26:$F$29,MATCH($C14,Kruistabel!$C$25:$F$25,0)+1,FALSE),""))</f>
        <v>#N/A</v>
      </c>
      <c r="DF14" s="326" t="e">
        <f ca="1">IF(IF(Plananalyse!DF14=1,VLOOKUP(DF$5,Kruistabel!$B$26:$F$29,MATCH($C14,Kruistabel!$C$25:$F$25,0)+1,FALSE),"")=0,"",IF(Plananalyse!DF14=1,VLOOKUP(DF$5,Kruistabel!$B$26:$F$29,MATCH($C14,Kruistabel!$C$25:$F$25,0)+1,FALSE),""))</f>
        <v>#N/A</v>
      </c>
      <c r="DG14" s="326" t="e">
        <f ca="1">IF(IF(Plananalyse!DG14=1,VLOOKUP(DG$5,Kruistabel!$B$26:$F$29,MATCH($C14,Kruistabel!$C$25:$F$25,0)+1,FALSE),"")=0,"",IF(Plananalyse!DG14=1,VLOOKUP(DG$5,Kruistabel!$B$26:$F$29,MATCH($C14,Kruistabel!$C$25:$F$25,0)+1,FALSE),""))</f>
        <v>#N/A</v>
      </c>
      <c r="DH14" s="326" t="e">
        <f ca="1">IF(IF(Plananalyse!DH14=1,VLOOKUP(DH$5,Kruistabel!$B$26:$F$29,MATCH($C14,Kruistabel!$C$25:$F$25,0)+1,FALSE),"")=0,"",IF(Plananalyse!DH14=1,VLOOKUP(DH$5,Kruistabel!$B$26:$F$29,MATCH($C14,Kruistabel!$C$25:$F$25,0)+1,FALSE),""))</f>
        <v>#N/A</v>
      </c>
      <c r="DI14" s="326" t="e">
        <f ca="1">IF(IF(Plananalyse!DI14=1,VLOOKUP(DI$5,Kruistabel!$B$26:$F$29,MATCH($C14,Kruistabel!$C$25:$F$25,0)+1,FALSE),"")=0,"",IF(Plananalyse!DI14=1,VLOOKUP(DI$5,Kruistabel!$B$26:$F$29,MATCH($C14,Kruistabel!$C$25:$F$25,0)+1,FALSE),""))</f>
        <v>#N/A</v>
      </c>
      <c r="DJ14" s="326" t="e">
        <f ca="1">IF(IF(Plananalyse!DJ14=1,VLOOKUP(DJ$5,Kruistabel!$B$26:$F$29,MATCH($C14,Kruistabel!$C$25:$F$25,0)+1,FALSE),"")=0,"",IF(Plananalyse!DJ14=1,VLOOKUP(DJ$5,Kruistabel!$B$26:$F$29,MATCH($C14,Kruistabel!$C$25:$F$25,0)+1,FALSE),""))</f>
        <v>#N/A</v>
      </c>
      <c r="DK14" s="326" t="e">
        <f ca="1">IF(IF(Plananalyse!DK14=1,VLOOKUP(DK$5,Kruistabel!$B$26:$F$29,MATCH($C14,Kruistabel!$C$25:$F$25,0)+1,FALSE),"")=0,"",IF(Plananalyse!DK14=1,VLOOKUP(DK$5,Kruistabel!$B$26:$F$29,MATCH($C14,Kruistabel!$C$25:$F$25,0)+1,FALSE),""))</f>
        <v>#REF!</v>
      </c>
      <c r="DL14" s="326" t="e">
        <f ca="1">IF(IF(Plananalyse!DL14=1,VLOOKUP(DL$5,Kruistabel!$B$26:$F$29,MATCH($C14,Kruistabel!$C$25:$F$25,0)+1,FALSE),"")=0,"",IF(Plananalyse!DL14=1,VLOOKUP(DL$5,Kruistabel!$B$26:$F$29,MATCH($C14,Kruistabel!$C$25:$F$25,0)+1,FALSE),""))</f>
        <v>#REF!</v>
      </c>
      <c r="DM14" s="327" t="str">
        <f>IF(Plananalyse!DM14=1,VLOOKUP(DM$5,Kruistabel!$B$26:$F$29,MATCH($C14,Kruistabel!$C$25:$F$25,0)+1,FALSE),"")</f>
        <v/>
      </c>
      <c r="DN14" s="326" t="e">
        <f ca="1">IF(IF(Plananalyse!DN14=1,VLOOKUP(DN$5,Kruistabel!$B$26:$F$29,MATCH($C14,Kruistabel!$C$25:$F$25,0)+1,FALSE),"")=0,"",IF(Plananalyse!DN14=1,VLOOKUP(DN$5,Kruistabel!$B$26:$F$29,MATCH($C14,Kruistabel!$C$25:$F$25,0)+1,FALSE),""))</f>
        <v>#N/A</v>
      </c>
      <c r="DO14" s="326" t="e">
        <f ca="1">IF(IF(Plananalyse!DO14=1,VLOOKUP(DO$5,Kruistabel!$B$26:$F$29,MATCH($C14,Kruistabel!$C$25:$F$25,0)+1,FALSE),"")=0,"",IF(Plananalyse!DO14=1,VLOOKUP(DO$5,Kruistabel!$B$26:$F$29,MATCH($C14,Kruistabel!$C$25:$F$25,0)+1,FALSE),""))</f>
        <v>#N/A</v>
      </c>
      <c r="DP14" s="326" t="e">
        <f ca="1">IF(IF(Plananalyse!DP14=1,VLOOKUP(DP$5,Kruistabel!$B$26:$F$29,MATCH($C14,Kruistabel!$C$25:$F$25,0)+1,FALSE),"")=0,"",IF(Plananalyse!DP14=1,VLOOKUP(DP$5,Kruistabel!$B$26:$F$29,MATCH($C14,Kruistabel!$C$25:$F$25,0)+1,FALSE),""))</f>
        <v>#N/A</v>
      </c>
      <c r="DQ14" s="326" t="e">
        <f ca="1">IF(IF(Plananalyse!DQ14=1,VLOOKUP(DQ$5,Kruistabel!$B$26:$F$29,MATCH($C14,Kruistabel!$C$25:$F$25,0)+1,FALSE),"")=0,"",IF(Plananalyse!DQ14=1,VLOOKUP(DQ$5,Kruistabel!$B$26:$F$29,MATCH($C14,Kruistabel!$C$25:$F$25,0)+1,FALSE),""))</f>
        <v>#N/A</v>
      </c>
      <c r="DR14" s="326" t="e">
        <f ca="1">IF(IF(Plananalyse!DR14=1,VLOOKUP(DR$5,Kruistabel!$B$26:$F$29,MATCH($C14,Kruistabel!$C$25:$F$25,0)+1,FALSE),"")=0,"",IF(Plananalyse!DR14=1,VLOOKUP(DR$5,Kruistabel!$B$26:$F$29,MATCH($C14,Kruistabel!$C$25:$F$25,0)+1,FALSE),""))</f>
        <v>#N/A</v>
      </c>
      <c r="DS14" s="326" t="e">
        <f ca="1">IF(IF(Plananalyse!DS14=1,VLOOKUP(DS$5,Kruistabel!$B$26:$F$29,MATCH($C14,Kruistabel!$C$25:$F$25,0)+1,FALSE),"")=0,"",IF(Plananalyse!DS14=1,VLOOKUP(DS$5,Kruistabel!$B$26:$F$29,MATCH($C14,Kruistabel!$C$25:$F$25,0)+1,FALSE),""))</f>
        <v>#N/A</v>
      </c>
      <c r="DT14" s="326" t="e">
        <f ca="1">IF(IF(Plananalyse!DT14=1,VLOOKUP(DT$5,Kruistabel!$B$26:$F$29,MATCH($C14,Kruistabel!$C$25:$F$25,0)+1,FALSE),"")=0,"",IF(Plananalyse!DT14=1,VLOOKUP(DT$5,Kruistabel!$B$26:$F$29,MATCH($C14,Kruistabel!$C$25:$F$25,0)+1,FALSE),""))</f>
        <v>#N/A</v>
      </c>
      <c r="DU14" s="326" t="e">
        <f ca="1">IF(IF(Plananalyse!DU14=1,VLOOKUP(DU$5,Kruistabel!$B$26:$F$29,MATCH($C14,Kruistabel!$C$25:$F$25,0)+1,FALSE),"")=0,"",IF(Plananalyse!DU14=1,VLOOKUP(DU$5,Kruistabel!$B$26:$F$29,MATCH($C14,Kruistabel!$C$25:$F$25,0)+1,FALSE),""))</f>
        <v>#N/A</v>
      </c>
      <c r="DV14" s="326" t="e">
        <f ca="1">IF(IF(Plananalyse!DV14=1,VLOOKUP(DV$5,Kruistabel!$B$26:$F$29,MATCH($C14,Kruistabel!$C$25:$F$25,0)+1,FALSE),"")=0,"",IF(Plananalyse!DV14=1,VLOOKUP(DV$5,Kruistabel!$B$26:$F$29,MATCH($C14,Kruistabel!$C$25:$F$25,0)+1,FALSE),""))</f>
        <v>#N/A</v>
      </c>
      <c r="DW14" s="326" t="e">
        <f ca="1">IF(IF(Plananalyse!DW14=1,VLOOKUP(DW$5,Kruistabel!$B$26:$F$29,MATCH($C14,Kruistabel!$C$25:$F$25,0)+1,FALSE),"")=0,"",IF(Plananalyse!DW14=1,VLOOKUP(DW$5,Kruistabel!$B$26:$F$29,MATCH($C14,Kruistabel!$C$25:$F$25,0)+1,FALSE),""))</f>
        <v>#REF!</v>
      </c>
      <c r="DX14" s="326" t="e">
        <f ca="1">IF(IF(Plananalyse!DX14=1,VLOOKUP(DX$5,Kruistabel!$B$26:$F$29,MATCH($C14,Kruistabel!$C$25:$F$25,0)+1,FALSE),"")=0,"",IF(Plananalyse!DX14=1,VLOOKUP(DX$5,Kruistabel!$B$26:$F$29,MATCH($C14,Kruistabel!$C$25:$F$25,0)+1,FALSE),""))</f>
        <v>#REF!</v>
      </c>
      <c r="DY14" s="327" t="str">
        <f>IF(Plananalyse!DY14=1,VLOOKUP(DY$5,Kruistabel!$B$26:$F$29,MATCH($C14,Kruistabel!$C$25:$F$25,0)+1,FALSE),"")</f>
        <v/>
      </c>
      <c r="DZ14" s="326" t="e">
        <f ca="1">IF(IF(Plananalyse!DZ14=1,VLOOKUP(DZ$5,Kruistabel!$B$26:$F$29,MATCH($C14,Kruistabel!$C$25:$F$25,0)+1,FALSE),"")=0,"",IF(Plananalyse!DZ14=1,VLOOKUP(DZ$5,Kruistabel!$B$26:$F$29,MATCH($C14,Kruistabel!$C$25:$F$25,0)+1,FALSE),""))</f>
        <v>#N/A</v>
      </c>
      <c r="EA14" s="326" t="e">
        <f ca="1">IF(IF(Plananalyse!EA14=1,VLOOKUP(EA$5,Kruistabel!$B$26:$F$29,MATCH($C14,Kruistabel!$C$25:$F$25,0)+1,FALSE),"")=0,"",IF(Plananalyse!EA14=1,VLOOKUP(EA$5,Kruistabel!$B$26:$F$29,MATCH($C14,Kruistabel!$C$25:$F$25,0)+1,FALSE),""))</f>
        <v>#N/A</v>
      </c>
      <c r="EB14" s="326" t="e">
        <f ca="1">IF(IF(Plananalyse!EB14=1,VLOOKUP(EB$5,Kruistabel!$B$26:$F$29,MATCH($C14,Kruistabel!$C$25:$F$25,0)+1,FALSE),"")=0,"",IF(Plananalyse!EB14=1,VLOOKUP(EB$5,Kruistabel!$B$26:$F$29,MATCH($C14,Kruistabel!$C$25:$F$25,0)+1,FALSE),""))</f>
        <v>#REF!</v>
      </c>
      <c r="EC14" s="326" t="e">
        <f ca="1">IF(IF(Plananalyse!EC14=1,VLOOKUP(EC$5,Kruistabel!$B$26:$F$29,MATCH($C14,Kruistabel!$C$25:$F$25,0)+1,FALSE),"")=0,"",IF(Plananalyse!EC14=1,VLOOKUP(EC$5,Kruistabel!$B$26:$F$29,MATCH($C14,Kruistabel!$C$25:$F$25,0)+1,FALSE),""))</f>
        <v>#REF!</v>
      </c>
      <c r="ED14" s="327"/>
      <c r="EE14" s="326" t="e">
        <f ca="1">IF(IF(Plananalyse!EE14=1,VLOOKUP(EE$5,Kruistabel!$B$26:$F$29,MATCH($C14,Kruistabel!$C$25:$F$25,0)+1,FALSE),"")=0,"",IF(Plananalyse!EE14=1,VLOOKUP(EE$5,Kruistabel!$B$26:$F$29,MATCH($C14,Kruistabel!$C$25:$F$25,0)+1,FALSE),""))</f>
        <v>#N/A</v>
      </c>
      <c r="EF14" s="326" t="e">
        <f ca="1">IF(IF(Plananalyse!EF14=1,VLOOKUP(EF$5,Kruistabel!$B$26:$F$29,MATCH($C14,Kruistabel!$C$25:$F$25,0)+1,FALSE),"")=0,"",IF(Plananalyse!EF14=1,VLOOKUP(EF$5,Kruistabel!$B$26:$F$29,MATCH($C14,Kruistabel!$C$25:$F$25,0)+1,FALSE),""))</f>
        <v>#N/A</v>
      </c>
      <c r="EG14" s="326" t="e">
        <f ca="1">IF(IF(Plananalyse!EG14=1,VLOOKUP(EG$5,Kruistabel!$B$26:$F$29,MATCH($C14,Kruistabel!$C$25:$F$25,0)+1,FALSE),"")=0,"",IF(Plananalyse!EG14=1,VLOOKUP(EG$5,Kruistabel!$B$26:$F$29,MATCH($C14,Kruistabel!$C$25:$F$25,0)+1,FALSE),""))</f>
        <v>#N/A</v>
      </c>
      <c r="EH14" s="326" t="e">
        <f ca="1">IF(IF(Plananalyse!EH14=1,VLOOKUP(EH$5,Kruistabel!$B$26:$F$29,MATCH($C14,Kruistabel!$C$25:$F$25,0)+1,FALSE),"")=0,"",IF(Plananalyse!EH14=1,VLOOKUP(EH$5,Kruistabel!$B$26:$F$29,MATCH($C14,Kruistabel!$C$25:$F$25,0)+1,FALSE),""))</f>
        <v>#REF!</v>
      </c>
      <c r="EI14" s="326" t="e">
        <f ca="1">IF(IF(Plananalyse!EI14=1,VLOOKUP(EI$5,Kruistabel!$B$26:$F$29,MATCH($C14,Kruistabel!$C$25:$F$25,0)+1,FALSE),"")=0,"",IF(Plananalyse!EI14=1,VLOOKUP(EI$5,Kruistabel!$B$26:$F$29,MATCH($C14,Kruistabel!$C$25:$F$25,0)+1,FALSE),""))</f>
        <v>#REF!</v>
      </c>
      <c r="EJ14" s="164" t="str">
        <f>IF(Plananalyse!EJ14=1,VLOOKUP(EJ$5,Kruistabel!$B$26:$F$29,MATCH($C14,Kruistabel!$C$25:$F$25,0)+1,FALSE),"")</f>
        <v/>
      </c>
      <c r="EK14" s="138"/>
      <c r="EL14" s="138"/>
      <c r="EM14" s="138"/>
      <c r="EN14" s="138"/>
      <c r="EO14" s="138"/>
    </row>
    <row r="15" spans="2:145">
      <c r="B15" s="337" t="s">
        <v>91</v>
      </c>
      <c r="C15" s="160" t="str">
        <f>_xlfn.IFNA(VLOOKUP($B15,Classificatietabel!$B$6:$I$91,C$7,FALSE),"")</f>
        <v>normaal</v>
      </c>
      <c r="D15" s="160" t="str">
        <f>_xlfn.IFNA(VLOOKUP($B15,Classificatietabel!$B$6:$I$91,D$7,FALSE),"")</f>
        <v>neen</v>
      </c>
      <c r="E15" s="119">
        <f>IF(AND(D15="laag",$D$3=1),0,_xlfn.IFNA(IF(VLOOKUP($B15,Classificatietabel!$B$6:$H$91,$E$5,FALSE)="Ja",1,0),""))</f>
        <v>1</v>
      </c>
      <c r="F15" s="163"/>
      <c r="G15" s="326" t="str">
        <f>IF(IF(Plananalyse!G15=1,VLOOKUP(G$5,Kruistabel!$B$26:$F$29,MATCH($C15,Kruistabel!$C$25:$F$25,0)+1,FALSE),"")=0,"",IF(Plananalyse!G15=1,VLOOKUP(G$5,Kruistabel!$B$26:$F$29,MATCH($C15,Kruistabel!$C$25:$F$25,0)+1,FALSE),""))</f>
        <v/>
      </c>
      <c r="H15" s="326" t="str">
        <f>IF(IF(Plananalyse!H15=1,VLOOKUP(H$5,Kruistabel!$B$26:$F$29,MATCH($C15,Kruistabel!$C$25:$F$25,0)+1,FALSE),"")=0,"",IF(Plananalyse!H15=1,VLOOKUP(H$5,Kruistabel!$B$26:$F$29,MATCH($C15,Kruistabel!$C$25:$F$25,0)+1,FALSE),""))</f>
        <v/>
      </c>
      <c r="I15" s="326">
        <f>IF(IF(Plananalyse!I15=1,VLOOKUP(I$5,Kruistabel!$B$26:$F$29,MATCH($C15,Kruistabel!$C$25:$F$25,0)+1,FALSE),"")=0,"",IF(Plananalyse!I15=1,VLOOKUP(I$5,Kruistabel!$B$26:$F$29,MATCH($C15,Kruistabel!$C$25:$F$25,0)+1,FALSE),""))</f>
        <v>60</v>
      </c>
      <c r="J15" s="326" t="str">
        <f>IF(IF(Plananalyse!J15=1,VLOOKUP(J$5,Kruistabel!$B$26:$F$29,MATCH($C15,Kruistabel!$C$25:$F$25,0)+1,FALSE),"")=0,"",IF(Plananalyse!J15=1,VLOOKUP(J$5,Kruistabel!$B$26:$F$29,MATCH($C15,Kruistabel!$C$25:$F$25,0)+1,FALSE),""))</f>
        <v/>
      </c>
      <c r="K15" s="326" t="str">
        <f>IF(IF(Plananalyse!K15=1,VLOOKUP(K$5,Kruistabel!$B$26:$F$29,MATCH($C15,Kruistabel!$C$25:$F$25,0)+1,FALSE),"")=0,"",IF(Plananalyse!K15=1,VLOOKUP(K$5,Kruistabel!$B$26:$F$29,MATCH($C15,Kruistabel!$C$25:$F$25,0)+1,FALSE),""))</f>
        <v/>
      </c>
      <c r="L15" s="326" t="str">
        <f>IF(IF(Plananalyse!L15=1,VLOOKUP(L$5,Kruistabel!$B$26:$F$29,MATCH($C15,Kruistabel!$C$25:$F$25,0)+1,FALSE),"")=0,"",IF(Plananalyse!L15=1,VLOOKUP(L$5,Kruistabel!$B$26:$F$29,MATCH($C15,Kruistabel!$C$25:$F$25,0)+1,FALSE),""))</f>
        <v/>
      </c>
      <c r="M15" s="326">
        <f>IF(IF(Plananalyse!M15=1,VLOOKUP(M$5,Kruistabel!$B$26:$F$29,MATCH($C15,Kruistabel!$C$25:$F$25,0)+1,FALSE),"")=0,"",IF(Plananalyse!M15=1,VLOOKUP(M$5,Kruistabel!$B$26:$F$29,MATCH($C15,Kruistabel!$C$25:$F$25,0)+1,FALSE),""))</f>
        <v>55</v>
      </c>
      <c r="N15" s="326">
        <f ca="1">IF(IF(Plananalyse!N15=1,VLOOKUP(N$5,Kruistabel!$B$26:$F$29,MATCH($C15,Kruistabel!$C$25:$F$25,0)+1,FALSE),"")=0,"",IF(Plananalyse!N15=1,VLOOKUP(N$5,Kruistabel!$B$26:$F$29,MATCH($C15,Kruistabel!$C$25:$F$25,0)+1,FALSE),""))</f>
        <v>55</v>
      </c>
      <c r="O15" s="326">
        <f ca="1">IF(IF(Plananalyse!O15=1,VLOOKUP(O$5,Kruistabel!$B$26:$F$29,MATCH($C15,Kruistabel!$C$25:$F$25,0)+1,FALSE),"")=0,"",IF(Plananalyse!O15=1,VLOOKUP(O$5,Kruistabel!$B$26:$F$29,MATCH($C15,Kruistabel!$C$25:$F$25,0)+1,FALSE),""))</f>
        <v>55</v>
      </c>
      <c r="P15" s="326">
        <f ca="1">IF(IF(Plananalyse!P15=1,VLOOKUP(P$5,Kruistabel!$B$26:$F$29,MATCH($C15,Kruistabel!$C$25:$F$25,0)+1,FALSE),"")=0,"",IF(Plananalyse!P15=1,VLOOKUP(P$5,Kruistabel!$B$26:$F$29,MATCH($C15,Kruistabel!$C$25:$F$25,0)+1,FALSE),""))</f>
        <v>50</v>
      </c>
      <c r="Q15" s="326">
        <f ca="1">IF(IF(Plananalyse!Q15=1,VLOOKUP(Q$5,Kruistabel!$B$26:$F$29,MATCH($C15,Kruistabel!$C$25:$F$25,0)+1,FALSE),"")=0,"",IF(Plananalyse!Q15=1,VLOOKUP(Q$5,Kruistabel!$B$26:$F$29,MATCH($C15,Kruistabel!$C$25:$F$25,0)+1,FALSE),""))</f>
        <v>60</v>
      </c>
      <c r="R15" s="326">
        <f ca="1">IF(IF(Plananalyse!R15=1,VLOOKUP(R$5,Kruistabel!$B$26:$F$29,MATCH($C15,Kruistabel!$C$25:$F$25,0)+1,FALSE),"")=0,"",IF(Plananalyse!R15=1,VLOOKUP(R$5,Kruistabel!$B$26:$F$29,MATCH($C15,Kruistabel!$C$25:$F$25,0)+1,FALSE),""))</f>
        <v>55</v>
      </c>
      <c r="S15" s="326" t="str">
        <f ca="1">IF(IF(Plananalyse!S15=1,VLOOKUP(S$5,Kruistabel!$B$26:$F$29,MATCH($C15,Kruistabel!$C$25:$F$25,0)+1,FALSE),"")=0,"",IF(Plananalyse!S15=1,VLOOKUP(S$5,Kruistabel!$B$26:$F$29,MATCH($C15,Kruistabel!$C$25:$F$25,0)+1,FALSE),""))</f>
        <v/>
      </c>
      <c r="T15" s="326" t="str">
        <f ca="1">IF(IF(Plananalyse!T15=1,VLOOKUP(T$5,Kruistabel!$B$26:$F$29,MATCH($C15,Kruistabel!$C$25:$F$25,0)+1,FALSE),"")=0,"",IF(Plananalyse!T15=1,VLOOKUP(T$5,Kruistabel!$B$26:$F$29,MATCH($C15,Kruistabel!$C$25:$F$25,0)+1,FALSE),""))</f>
        <v/>
      </c>
      <c r="U15" s="326" t="str">
        <f ca="1">IF(IF(Plananalyse!U15=1,VLOOKUP(U$5,Kruistabel!$B$26:$F$29,MATCH($C15,Kruistabel!$C$25:$F$25,0)+1,FALSE),"")=0,"",IF(Plananalyse!U15=1,VLOOKUP(U$5,Kruistabel!$B$26:$F$29,MATCH($C15,Kruistabel!$C$25:$F$25,0)+1,FALSE),""))</f>
        <v/>
      </c>
      <c r="V15" s="326" t="str">
        <f ca="1">IF(IF(Plananalyse!V15=1,VLOOKUP(V$5,Kruistabel!$B$26:$F$29,MATCH($C15,Kruistabel!$C$25:$F$25,0)+1,FALSE),"")=0,"",IF(Plananalyse!V15=1,VLOOKUP(V$5,Kruistabel!$B$26:$F$29,MATCH($C15,Kruistabel!$C$25:$F$25,0)+1,FALSE),""))</f>
        <v/>
      </c>
      <c r="W15" s="326" t="str">
        <f ca="1">IF(IF(Plananalyse!W15=1,VLOOKUP(W$5,Kruistabel!$B$26:$F$29,MATCH($C15,Kruistabel!$C$25:$F$25,0)+1,FALSE),"")=0,"",IF(Plananalyse!W15=1,VLOOKUP(W$5,Kruistabel!$B$26:$F$29,MATCH($C15,Kruistabel!$C$25:$F$25,0)+1,FALSE),""))</f>
        <v/>
      </c>
      <c r="X15" s="326" t="str">
        <f ca="1">IF(IF(Plananalyse!X15=1,VLOOKUP(X$5,Kruistabel!$B$26:$F$29,MATCH($C15,Kruistabel!$C$25:$F$25,0)+1,FALSE),"")=0,"",IF(Plananalyse!X15=1,VLOOKUP(X$5,Kruistabel!$B$26:$F$29,MATCH($C15,Kruistabel!$C$25:$F$25,0)+1,FALSE),""))</f>
        <v/>
      </c>
      <c r="Y15" s="326">
        <f ca="1">IF(IF(Plananalyse!Y15=1,VLOOKUP(Y$5,Kruistabel!$B$26:$F$29,MATCH($C15,Kruistabel!$C$25:$F$25,0)+1,FALSE),"")=0,"",IF(Plananalyse!Y15=1,VLOOKUP(Y$5,Kruistabel!$B$26:$F$29,MATCH($C15,Kruistabel!$C$25:$F$25,0)+1,FALSE),""))</f>
        <v>60</v>
      </c>
      <c r="Z15" s="326" t="str">
        <f ca="1">IF(IF(Plananalyse!Z15=1,VLOOKUP(Z$5,Kruistabel!$B$26:$F$29,MATCH($C15,Kruistabel!$C$25:$F$25,0)+1,FALSE),"")=0,"",IF(Plananalyse!Z15=1,VLOOKUP(Z$5,Kruistabel!$B$26:$F$29,MATCH($C15,Kruistabel!$C$25:$F$25,0)+1,FALSE),""))</f>
        <v/>
      </c>
      <c r="AA15" s="326" t="str">
        <f ca="1">IF(IF(Plananalyse!AA15=1,VLOOKUP(AA$5,Kruistabel!$B$26:$F$29,MATCH($C15,Kruistabel!$C$25:$F$25,0)+1,FALSE),"")=0,"",IF(Plananalyse!AA15=1,VLOOKUP(AA$5,Kruistabel!$B$26:$F$29,MATCH($C15,Kruistabel!$C$25:$F$25,0)+1,FALSE),""))</f>
        <v/>
      </c>
      <c r="AB15" s="326" t="str">
        <f ca="1">IF(IF(Plananalyse!AB15=1,VLOOKUP(AB$5,Kruistabel!$B$26:$F$29,MATCH($C15,Kruistabel!$C$25:$F$25,0)+1,FALSE),"")=0,"",IF(Plananalyse!AB15=1,VLOOKUP(AB$5,Kruistabel!$B$26:$F$29,MATCH($C15,Kruistabel!$C$25:$F$25,0)+1,FALSE),""))</f>
        <v/>
      </c>
      <c r="AC15" s="326" t="str">
        <f ca="1">IF(IF(Plananalyse!AC15=1,VLOOKUP(AC$5,Kruistabel!$B$26:$F$29,MATCH($C15,Kruistabel!$C$25:$F$25,0)+1,FALSE),"")=0,"",IF(Plananalyse!AC15=1,VLOOKUP(AC$5,Kruistabel!$B$26:$F$29,MATCH($C15,Kruistabel!$C$25:$F$25,0)+1,FALSE),""))</f>
        <v/>
      </c>
      <c r="AD15" s="326" t="str">
        <f ca="1">IF(IF(Plananalyse!AD15=1,VLOOKUP(AD$5,Kruistabel!$B$26:$F$29,MATCH($C15,Kruistabel!$C$25:$F$25,0)+1,FALSE),"")=0,"",IF(Plananalyse!AD15=1,VLOOKUP(AD$5,Kruistabel!$B$26:$F$29,MATCH($C15,Kruistabel!$C$25:$F$25,0)+1,FALSE),""))</f>
        <v/>
      </c>
      <c r="AE15" s="326" t="str">
        <f ca="1">IF(IF(Plananalyse!AE15=1,VLOOKUP(AE$5,Kruistabel!$B$26:$F$29,MATCH($C15,Kruistabel!$C$25:$F$25,0)+1,FALSE),"")=0,"",IF(Plananalyse!AE15=1,VLOOKUP(AE$5,Kruistabel!$B$26:$F$29,MATCH($C15,Kruistabel!$C$25:$F$25,0)+1,FALSE),""))</f>
        <v/>
      </c>
      <c r="AF15" s="326" t="str">
        <f ca="1">IF(IF(Plananalyse!AF15=1,VLOOKUP(AF$5,Kruistabel!$B$26:$F$29,MATCH($C15,Kruistabel!$C$25:$F$25,0)+1,FALSE),"")=0,"",IF(Plananalyse!AF15=1,VLOOKUP(AF$5,Kruistabel!$B$26:$F$29,MATCH($C15,Kruistabel!$C$25:$F$25,0)+1,FALSE),""))</f>
        <v/>
      </c>
      <c r="AG15" s="326" t="str">
        <f ca="1">IF(IF(Plananalyse!AG15=1,VLOOKUP(AG$5,Kruistabel!$B$26:$F$29,MATCH($C15,Kruistabel!$C$25:$F$25,0)+1,FALSE),"")=0,"",IF(Plananalyse!AG15=1,VLOOKUP(AG$5,Kruistabel!$B$26:$F$29,MATCH($C15,Kruistabel!$C$25:$F$25,0)+1,FALSE),""))</f>
        <v/>
      </c>
      <c r="AH15" s="326" t="str">
        <f ca="1">IF(IF(Plananalyse!AH15=1,VLOOKUP(AH$5,Kruistabel!$B$26:$F$29,MATCH($C15,Kruistabel!$C$25:$F$25,0)+1,FALSE),"")=0,"",IF(Plananalyse!AI15=1,VLOOKUP(AH$5,Kruistabel!$B$26:$F$29,MATCH($C15,Kruistabel!$C$25:$F$25,0)+1,FALSE),""))</f>
        <v/>
      </c>
      <c r="AI15" s="326" t="str">
        <f ca="1">IF(IF(Plananalyse!AI15=1,VLOOKUP(AI$5,Kruistabel!$B$26:$F$29,MATCH($C15,Kruistabel!$C$25:$F$25,0)+1,FALSE),"")=0,"",IF(Plananalyse!AJ15=1,VLOOKUP(AI$5,Kruistabel!$B$26:$F$29,MATCH($C15,Kruistabel!$C$25:$F$25,0)+1,FALSE),""))</f>
        <v/>
      </c>
      <c r="AJ15" s="326" t="str">
        <f ca="1">IF(IF(Plananalyse!AJ15=1,VLOOKUP(AJ$5,Kruistabel!$B$26:$F$29,MATCH($C15,Kruistabel!$C$25:$F$25,0)+1,FALSE),"")=0,"",IF(Plananalyse!AJ15=1,VLOOKUP(AJ$5,Kruistabel!$B$26:$F$29,MATCH($C15,Kruistabel!$C$25:$F$25,0)+1,FALSE),""))</f>
        <v/>
      </c>
      <c r="AK15" s="326">
        <f ca="1">IF(IF(Plananalyse!AK15=1,VLOOKUP(AK$5,Kruistabel!$B$26:$F$29,MATCH($C15,Kruistabel!$C$25:$F$25,0)+1,FALSE),"")=0,"",IF(Plananalyse!AK15=1,VLOOKUP(AK$5,Kruistabel!$B$26:$F$29,MATCH($C15,Kruistabel!$C$25:$F$25,0)+1,FALSE),""))</f>
        <v>60</v>
      </c>
      <c r="AL15" s="326" t="str">
        <f ca="1">IF(IF(Plananalyse!AL15=1,VLOOKUP(AL$5,Kruistabel!$B$26:$F$29,MATCH($C15,Kruistabel!$C$25:$F$25,0)+1,FALSE),"")=0,"",IF(Plananalyse!AL15=1,VLOOKUP(AL$5,Kruistabel!$B$26:$F$29,MATCH($C15,Kruistabel!$C$25:$F$25,0)+1,FALSE),""))</f>
        <v/>
      </c>
      <c r="AM15" s="326" t="str">
        <f ca="1">IF(IF(Plananalyse!AM15=1,VLOOKUP(AM$5,Kruistabel!$B$26:$F$29,MATCH($C15,Kruistabel!$C$25:$F$25,0)+1,FALSE),"")=0,"",IF(Plananalyse!AM15=1,VLOOKUP(AM$5,Kruistabel!$B$26:$F$29,MATCH($C15,Kruistabel!$C$25:$F$25,0)+1,FALSE),""))</f>
        <v/>
      </c>
      <c r="AN15" s="327"/>
      <c r="AO15" s="326">
        <f ca="1">IF(IF(Plananalyse!AO15=1,VLOOKUP(AO$5,Kruistabel!$B$26:$F$29,MATCH($C15,Kruistabel!$C$25:$F$25,0)+1,FALSE),"")=0,"",IF(Plananalyse!AO15=1,VLOOKUP(AO$5,Kruistabel!$B$26:$F$29,MATCH($C15,Kruistabel!$C$25:$F$25,0)+1,FALSE),""))</f>
        <v>60</v>
      </c>
      <c r="AP15" s="326">
        <f ca="1">IF(IF(Plananalyse!AP15=1,VLOOKUP(AP$5,Kruistabel!$B$26:$F$29,MATCH($C15,Kruistabel!$C$25:$F$25,0)+1,FALSE),"")=0,"",IF(Plananalyse!AP15=1,VLOOKUP(AP$5,Kruistabel!$B$26:$F$29,MATCH($C15,Kruistabel!$C$25:$F$25,0)+1,FALSE),""))</f>
        <v>60</v>
      </c>
      <c r="AQ15" s="326">
        <f ca="1">IF(IF(Plananalyse!AQ15=1,VLOOKUP(AQ$5,Kruistabel!$B$26:$F$29,MATCH($C15,Kruistabel!$C$25:$F$25,0)+1,FALSE),"")=0,"",IF(Plananalyse!AQ15=1,VLOOKUP(AQ$5,Kruistabel!$B$26:$F$29,MATCH($C15,Kruistabel!$C$25:$F$25,0)+1,FALSE),""))</f>
        <v>60</v>
      </c>
      <c r="AR15" s="326">
        <f ca="1">IF(IF(Plananalyse!AR15=1,VLOOKUP(AR$5,Kruistabel!$B$26:$F$29,MATCH($C15,Kruistabel!$C$25:$F$25,0)+1,FALSE),"")=0,"",IF(Plananalyse!AR15=1,VLOOKUP(AR$5,Kruistabel!$B$26:$F$29,MATCH($C15,Kruistabel!$C$25:$F$25,0)+1,FALSE),""))</f>
        <v>55</v>
      </c>
      <c r="AS15" s="326">
        <f ca="1">IF(IF(Plananalyse!AS15=1,VLOOKUP(AS$5,Kruistabel!$B$26:$F$29,MATCH($C15,Kruistabel!$C$25:$F$25,0)+1,FALSE),"")=0,"",IF(Plananalyse!AS15=1,VLOOKUP(AS$5,Kruistabel!$B$26:$F$29,MATCH($C15,Kruistabel!$C$25:$F$25,0)+1,FALSE),""))</f>
        <v>60</v>
      </c>
      <c r="AT15" s="326">
        <f ca="1">IF(IF(Plananalyse!AT15=1,VLOOKUP(AT$5,Kruistabel!$B$26:$F$29,MATCH($C15,Kruistabel!$C$25:$F$25,0)+1,FALSE),"")=0,"",IF(Plananalyse!AT15=1,VLOOKUP(AT$5,Kruistabel!$B$26:$F$29,MATCH($C15,Kruistabel!$C$25:$F$25,0)+1,FALSE),""))</f>
        <v>55</v>
      </c>
      <c r="AU15" s="326" t="str">
        <f ca="1">IF(IF(Plananalyse!AU15=1,VLOOKUP(AU$5,Kruistabel!$B$26:$F$29,MATCH($C15,Kruistabel!$C$25:$F$25,0)+1,FALSE),"")=0,"",IF(Plananalyse!AU15=1,VLOOKUP(AU$5,Kruistabel!$B$26:$F$29,MATCH($C15,Kruistabel!$C$25:$F$25,0)+1,FALSE),""))</f>
        <v/>
      </c>
      <c r="AV15" s="326">
        <f ca="1">IF(IF(Plananalyse!AV15=1,VLOOKUP(AV$5,Kruistabel!$B$26:$F$29,MATCH($C15,Kruistabel!$C$25:$F$25,0)+1,FALSE),"")=0,"",IF(Plananalyse!AV15=1,VLOOKUP(AV$5,Kruistabel!$B$26:$F$29,MATCH($C15,Kruistabel!$C$25:$F$25,0)+1,FALSE),""))</f>
        <v>60</v>
      </c>
      <c r="AW15" s="326" t="str">
        <f ca="1">IF(IF(Plananalyse!AW15=1,VLOOKUP(AW$5,Kruistabel!$B$26:$F$29,MATCH($C15,Kruistabel!$C$25:$F$25,0)+1,FALSE),"")=0,"",IF(Plananalyse!AW15=1,VLOOKUP(AW$5,Kruistabel!$B$26:$F$29,MATCH($C15,Kruistabel!$C$25:$F$25,0)+1,FALSE),""))</f>
        <v/>
      </c>
      <c r="AX15" s="326" t="str">
        <f ca="1">IF(IF(Plananalyse!AX15=1,VLOOKUP(AX$5,Kruistabel!$B$26:$F$29,MATCH($C15,Kruistabel!$C$25:$F$25,0)+1,FALSE),"")=0,"",IF(Plananalyse!AX15=1,VLOOKUP(AX$5,Kruistabel!$B$26:$F$29,MATCH($C15,Kruistabel!$C$25:$F$25,0)+1,FALSE),""))</f>
        <v/>
      </c>
      <c r="AY15" s="327"/>
      <c r="AZ15" s="326" t="str">
        <f ca="1">IF(IF(Plananalyse!AZ15=1,VLOOKUP(AZ$5,Kruistabel!$B$26:$F$29,MATCH($C15,Kruistabel!$C$25:$F$25,0)+1,FALSE),"")=0,"",IF(Plananalyse!AZ15=1,VLOOKUP(AZ$5,Kruistabel!$B$26:$F$29,MATCH($C15,Kruistabel!$C$25:$F$25,0)+1,FALSE),""))</f>
        <v/>
      </c>
      <c r="BA15" s="326" t="str">
        <f ca="1">IF(IF(Plananalyse!BA15=1,VLOOKUP(BA$5,Kruistabel!$B$26:$F$29,MATCH($C15,Kruistabel!$C$25:$F$25,0)+1,FALSE),"")=0,"",IF(Plananalyse!BA15=1,VLOOKUP(BA$5,Kruistabel!$B$26:$F$29,MATCH($C15,Kruistabel!$C$25:$F$25,0)+1,FALSE),""))</f>
        <v/>
      </c>
      <c r="BB15" s="326">
        <f ca="1">IF(IF(Plananalyse!BB15=1,VLOOKUP(BB$5,Kruistabel!$B$26:$F$29,MATCH($C15,Kruistabel!$C$25:$F$25,0)+1,FALSE),"")=0,"",IF(Plananalyse!BB15=1,VLOOKUP(BB$5,Kruistabel!$B$26:$F$29,MATCH($C15,Kruistabel!$C$25:$F$25,0)+1,FALSE),""))</f>
        <v>60</v>
      </c>
      <c r="BC15" s="326">
        <f ca="1">IF(IF(Plananalyse!BC15=1,VLOOKUP(BC$5,Kruistabel!$B$26:$F$29,MATCH($C15,Kruistabel!$C$25:$F$25,0)+1,FALSE),"")=0,"",IF(Plananalyse!BC15=1,VLOOKUP(BC$5,Kruistabel!$B$26:$F$29,MATCH($C15,Kruistabel!$C$25:$F$25,0)+1,FALSE),""))</f>
        <v>60</v>
      </c>
      <c r="BD15" s="326" t="str">
        <f ca="1">IF(IF(Plananalyse!BD15=1,VLOOKUP(BD$5,Kruistabel!$B$26:$F$29,MATCH($C15,Kruistabel!$C$25:$F$25,0)+1,FALSE),"")=0,"",IF(Plananalyse!BD15=1,VLOOKUP(BD$5,Kruistabel!$B$26:$F$29,MATCH($C15,Kruistabel!$C$25:$F$25,0)+1,FALSE),""))</f>
        <v/>
      </c>
      <c r="BE15" s="326" t="str">
        <f ca="1">IF(IF(Plananalyse!BE15=1,VLOOKUP(BE$5,Kruistabel!$B$26:$F$29,MATCH($C15,Kruistabel!$C$25:$F$25,0)+1,FALSE),"")=0,"",IF(Plananalyse!BE15=1,VLOOKUP(BE$5,Kruistabel!$B$26:$F$29,MATCH($C15,Kruistabel!$C$25:$F$25,0)+1,FALSE),""))</f>
        <v/>
      </c>
      <c r="BF15" s="326" t="str">
        <f ca="1">IF(IF(Plananalyse!BF15=1,VLOOKUP(BF$5,Kruistabel!$B$26:$F$29,MATCH($C15,Kruistabel!$C$25:$F$25,0)+1,FALSE),"")=0,"",IF(Plananalyse!BF15=1,VLOOKUP(BF$5,Kruistabel!$B$26:$F$29,MATCH($C15,Kruistabel!$C$25:$F$25,0)+1,FALSE),""))</f>
        <v/>
      </c>
      <c r="BG15" s="326" t="str">
        <f ca="1">IF(IF(Plananalyse!BG15=1,VLOOKUP(BG$5,Kruistabel!$B$26:$F$29,MATCH($C15,Kruistabel!$C$25:$F$25,0)+1,FALSE),"")=0,"",IF(Plananalyse!BG15=1,VLOOKUP(BG$5,Kruistabel!$B$26:$F$29,MATCH($C15,Kruistabel!$C$25:$F$25,0)+1,FALSE),""))</f>
        <v/>
      </c>
      <c r="BH15" s="326" t="str">
        <f ca="1">IF(IF(Plananalyse!BH15=1,VLOOKUP(BH$5,Kruistabel!$B$26:$F$29,MATCH($C15,Kruistabel!$C$25:$F$25,0)+1,FALSE),"")=0,"",IF(Plananalyse!BH15=1,VLOOKUP(BH$5,Kruistabel!$B$26:$F$29,MATCH($C15,Kruistabel!$C$25:$F$25,0)+1,FALSE),""))</f>
        <v/>
      </c>
      <c r="BI15" s="327"/>
      <c r="BJ15" s="326" t="e">
        <f ca="1">IF(IF(Plananalyse!BJ15=1,VLOOKUP(BJ$5,Kruistabel!$B$26:$F$29,MATCH($C15,Kruistabel!$C$25:$F$25,0)+1,FALSE),"")=0,"",IF(Plananalyse!BJ15=1,VLOOKUP(BJ$5,Kruistabel!$B$26:$F$29,MATCH($C15,Kruistabel!$C$25:$F$25,0)+1,FALSE),""))</f>
        <v>#N/A</v>
      </c>
      <c r="BK15" s="326" t="e">
        <f ca="1">IF(IF(Plananalyse!BK15=1,VLOOKUP(BK$5,Kruistabel!$B$26:$F$29,MATCH($C15,Kruistabel!$C$25:$F$25,0)+1,FALSE),"")=0,"",IF(Plananalyse!BK15=1,VLOOKUP(BK$5,Kruistabel!$B$26:$F$29,MATCH($C15,Kruistabel!$C$25:$F$25,0)+1,FALSE),""))</f>
        <v>#N/A</v>
      </c>
      <c r="BL15" s="326" t="e">
        <f ca="1">IF(IF(Plananalyse!BL15=1,VLOOKUP(BL$5,Kruistabel!$B$26:$F$29,MATCH($C15,Kruistabel!$C$25:$F$25,0)+1,FALSE),"")=0,"",IF(Plananalyse!BL15=1,VLOOKUP(BL$5,Kruistabel!$B$26:$F$29,MATCH($C15,Kruistabel!$C$25:$F$25,0)+1,FALSE),""))</f>
        <v>#N/A</v>
      </c>
      <c r="BM15" s="326" t="e">
        <f ca="1">IF(IF(Plananalyse!BM15=1,VLOOKUP(BM$5,Kruistabel!$B$26:$F$29,MATCH($C15,Kruistabel!$C$25:$F$25,0)+1,FALSE),"")=0,"",IF(Plananalyse!BM15=1,VLOOKUP(BM$5,Kruistabel!$B$26:$F$29,MATCH($C15,Kruistabel!$C$25:$F$25,0)+1,FALSE),""))</f>
        <v>#N/A</v>
      </c>
      <c r="BN15" s="326" t="e">
        <f ca="1">IF(IF(Plananalyse!BN15=1,VLOOKUP(BN$5,Kruistabel!$B$26:$F$29,MATCH($C15,Kruistabel!$C$25:$F$25,0)+1,FALSE),"")=0,"",IF(Plananalyse!BN15=1,VLOOKUP(BN$5,Kruistabel!$B$26:$F$29,MATCH($C15,Kruistabel!$C$25:$F$25,0)+1,FALSE),""))</f>
        <v>#N/A</v>
      </c>
      <c r="BO15" s="326" t="e">
        <f ca="1">IF(IF(Plananalyse!BO15=1,VLOOKUP(BO$5,Kruistabel!$B$26:$F$29,MATCH($C15,Kruistabel!$C$25:$F$25,0)+1,FALSE),"")=0,"",IF(Plananalyse!BO15=1,VLOOKUP(BO$5,Kruistabel!$B$26:$F$29,MATCH($C15,Kruistabel!$C$25:$F$25,0)+1,FALSE),""))</f>
        <v>#N/A</v>
      </c>
      <c r="BP15" s="326" t="e">
        <f ca="1">IF(IF(Plananalyse!BP15=1,VLOOKUP(BP$5,Kruistabel!$B$26:$F$29,MATCH($C15,Kruistabel!$C$25:$F$25,0)+1,FALSE),"")=0,"",IF(Plananalyse!BP15=1,VLOOKUP(BP$5,Kruistabel!$B$26:$F$29,MATCH($C15,Kruistabel!$C$25:$F$25,0)+1,FALSE),""))</f>
        <v>#N/A</v>
      </c>
      <c r="BQ15" s="326" t="e">
        <f ca="1">IF(IF(Plananalyse!BQ15=1,VLOOKUP(BQ$5,Kruistabel!$B$26:$F$29,MATCH($C15,Kruistabel!$C$25:$F$25,0)+1,FALSE),"")=0,"",IF(Plananalyse!BQ15=1,VLOOKUP(BQ$5,Kruistabel!$B$26:$F$29,MATCH($C15,Kruistabel!$C$25:$F$25,0)+1,FALSE),""))</f>
        <v>#N/A</v>
      </c>
      <c r="BR15" s="326" t="e">
        <f ca="1">IF(IF(Plananalyse!BR15=1,VLOOKUP(BR$5,Kruistabel!$B$26:$F$29,MATCH($C15,Kruistabel!$C$25:$F$25,0)+1,FALSE),"")=0,"",IF(Plananalyse!BR15=1,VLOOKUP(BR$5,Kruistabel!$B$26:$F$29,MATCH($C15,Kruistabel!$C$25:$F$25,0)+1,FALSE),""))</f>
        <v>#REF!</v>
      </c>
      <c r="BS15" s="326" t="e">
        <f ca="1">IF(IF(Plananalyse!BS15=1,VLOOKUP(BS$5,Kruistabel!$B$26:$F$29,MATCH($C15,Kruistabel!$C$25:$F$25,0)+1,FALSE),"")=0,"",IF(Plananalyse!BS15=1,VLOOKUP(BS$5,Kruistabel!$B$26:$F$29,MATCH($C15,Kruistabel!$C$25:$F$25,0)+1,FALSE),""))</f>
        <v>#REF!</v>
      </c>
      <c r="BT15" s="65"/>
      <c r="BU15" s="231" t="str">
        <f ca="1">IF(IF(Plananalyse!BU15=1,VLOOKUP(BU$5,Kruistabel!$B$26:$F$29,MATCH($C15,Kruistabel!$C$25:$F$25,0)+1,FALSE),"")=0,"",IF(Plananalyse!BU15=1,VLOOKUP(BU$5,Kruistabel!$B$26:$F$29,MATCH($C15,Kruistabel!$C$25:$F$25,0)+1,FALSE),""))</f>
        <v/>
      </c>
      <c r="BV15" s="326">
        <f ca="1">IF(IF(Plananalyse!BV15=1,VLOOKUP(BV$5,Kruistabel!$B$26:$F$29,MATCH($C15,Kruistabel!$C$25:$F$25,0)+1,FALSE),"")=0,"",IF(Plananalyse!BV15=1,VLOOKUP(BV$5,Kruistabel!$B$26:$F$29,MATCH($C15,Kruistabel!$C$25:$F$25,0)+1,FALSE),""))</f>
        <v>55</v>
      </c>
      <c r="BW15" s="326" t="str">
        <f ca="1">IF(IF(Plananalyse!BW15=1,VLOOKUP(BW$5,Kruistabel!$B$26:$F$29,MATCH($C15,Kruistabel!$C$25:$F$25,0)+1,FALSE),"")=0,"",IF(Plananalyse!BW15=1,VLOOKUP(BW$5,Kruistabel!$B$26:$F$29,MATCH($C15,Kruistabel!$C$25:$F$25,0)+1,FALSE),""))</f>
        <v/>
      </c>
      <c r="BX15" s="326" t="str">
        <f ca="1">IF(IF(Plananalyse!BX15=1,VLOOKUP(BX$5,Kruistabel!$B$26:$F$29,MATCH($C15,Kruistabel!$C$25:$F$25,0)+1,FALSE),"")=0,"",IF(Plananalyse!BX15=1,VLOOKUP(BX$5,Kruistabel!$B$26:$F$29,MATCH($C15,Kruistabel!$C$25:$F$25,0)+1,FALSE),""))</f>
        <v/>
      </c>
      <c r="BY15" s="327"/>
      <c r="BZ15" s="326" t="e">
        <f ca="1">IF(IF(Plananalyse!BZ15=1,VLOOKUP(BZ$5,Kruistabel!$B$26:$F$29,MATCH($C15,Kruistabel!$C$25:$F$25,0)+1,FALSE),"")=0,"",IF(Plananalyse!BZ15=1,VLOOKUP(BZ$5,Kruistabel!$B$26:$F$29,MATCH($C15,Kruistabel!$C$25:$F$25,0)+1,FALSE),""))</f>
        <v>#N/A</v>
      </c>
      <c r="CA15" s="326" t="e">
        <f ca="1">IF(IF(Plananalyse!CA15=1,VLOOKUP(CA$5,Kruistabel!$B$26:$F$29,MATCH($C15,Kruistabel!$C$25:$F$25,0)+1,FALSE),"")=0,"",IF(Plananalyse!CA15=1,VLOOKUP(CA$5,Kruistabel!$B$26:$F$29,MATCH($C15,Kruistabel!$C$25:$F$25,0)+1,FALSE),""))</f>
        <v>#N/A</v>
      </c>
      <c r="CB15" s="326" t="e">
        <f ca="1">IF(IF(Plananalyse!CB15=1,VLOOKUP(CB$5,Kruistabel!$B$26:$F$29,MATCH($C15,Kruistabel!$C$25:$F$25,0)+1,FALSE),"")=0,"",IF(Plananalyse!CB15=1,VLOOKUP(CB$5,Kruistabel!$B$26:$F$29,MATCH($C15,Kruistabel!$C$25:$F$25,0)+1,FALSE),""))</f>
        <v>#N/A</v>
      </c>
      <c r="CC15" s="326" t="e">
        <f ca="1">IF(IF(Plananalyse!CC15=1,VLOOKUP(CC$5,Kruistabel!$B$26:$F$29,MATCH($C15,Kruistabel!$C$25:$F$25,0)+1,FALSE),"")=0,"",IF(Plananalyse!CC15=1,VLOOKUP(CC$5,Kruistabel!$B$26:$F$29,MATCH($C15,Kruistabel!$C$25:$F$25,0)+1,FALSE),""))</f>
        <v>#N/A</v>
      </c>
      <c r="CD15" s="326" t="e">
        <f ca="1">IF(IF(Plananalyse!CD15=1,VLOOKUP(CD$5,Kruistabel!$B$26:$F$29,MATCH($C15,Kruistabel!$C$25:$F$25,0)+1,FALSE),"")=0,"",IF(Plananalyse!CD15=1,VLOOKUP(CD$5,Kruistabel!$B$26:$F$29,MATCH($C15,Kruistabel!$C$25:$F$25,0)+1,FALSE),""))</f>
        <v>#N/A</v>
      </c>
      <c r="CE15" s="326" t="e">
        <f ca="1">IF(IF(Plananalyse!CE15=1,VLOOKUP(CE$5,Kruistabel!$B$26:$F$29,MATCH($C15,Kruistabel!$C$25:$F$25,0)+1,FALSE),"")=0,"",IF(Plananalyse!CE15=1,VLOOKUP(CE$5,Kruistabel!$B$26:$F$29,MATCH($C15,Kruistabel!$C$25:$F$25,0)+1,FALSE),""))</f>
        <v>#N/A</v>
      </c>
      <c r="CF15" s="326" t="e">
        <f ca="1">IF(IF(Plananalyse!CF15=1,VLOOKUP(CF$5,Kruistabel!$B$26:$F$29,MATCH($C15,Kruistabel!$C$25:$F$25,0)+1,FALSE),"")=0,"",IF(Plananalyse!CF15=1,VLOOKUP(CF$5,Kruistabel!$B$26:$F$29,MATCH($C15,Kruistabel!$C$25:$F$25,0)+1,FALSE),""))</f>
        <v>#N/A</v>
      </c>
      <c r="CG15" s="326" t="e">
        <f ca="1">IF(IF(Plananalyse!CG15=1,VLOOKUP(CG$5,Kruistabel!$B$26:$F$29,MATCH($C15,Kruistabel!$C$25:$F$25,0)+1,FALSE),"")=0,"",IF(Plananalyse!CG15=1,VLOOKUP(CG$5,Kruistabel!$B$26:$F$29,MATCH($C15,Kruistabel!$C$25:$F$25,0)+1,FALSE),""))</f>
        <v>#REF!</v>
      </c>
      <c r="CH15" s="326" t="e">
        <f ca="1">IF(IF(Plananalyse!CH15=1,VLOOKUP(CH$5,Kruistabel!$B$26:$F$29,MATCH($C15,Kruistabel!$C$25:$F$25,0)+1,FALSE),"")=0,"",IF(Plananalyse!CH15=1,VLOOKUP(CH$5,Kruistabel!$B$26:$F$29,MATCH($C15,Kruistabel!$C$25:$F$25,0)+1,FALSE),""))</f>
        <v>#REF!</v>
      </c>
      <c r="CI15" s="65"/>
      <c r="CJ15" s="326">
        <f ca="1">IF(IF(Plananalyse!CJ15=1,VLOOKUP(CJ$5,Kruistabel!$B$26:$F$29,MATCH($C15,Kruistabel!$C$25:$F$25,0)+1,FALSE),"")=0,"",IF(Plananalyse!CJ15=1,VLOOKUP(CJ$5,Kruistabel!$B$26:$F$29,MATCH($C15,Kruistabel!$C$25:$F$25,0)+1,FALSE),""))</f>
        <v>55</v>
      </c>
      <c r="CK15" s="326">
        <f ca="1">IF(IF(Plananalyse!CK15=1,VLOOKUP(CK$5,Kruistabel!$B$26:$F$29,MATCH($C15,Kruistabel!$C$25:$F$25,0)+1,FALSE),"")=0,"",IF(Plananalyse!CK15=1,VLOOKUP(CK$5,Kruistabel!$B$26:$F$29,MATCH($C15,Kruistabel!$C$25:$F$25,0)+1,FALSE),""))</f>
        <v>55</v>
      </c>
      <c r="CL15" s="326" t="str">
        <f ca="1">IF(IF(Plananalyse!CL15=1,VLOOKUP(CL$5,Kruistabel!$B$26:$F$29,MATCH($C15,Kruistabel!$C$25:$F$25,0)+1,FALSE),"")=0,"",IF(Plananalyse!CL15=1,VLOOKUP(CL$5,Kruistabel!$B$26:$F$29,MATCH($C15,Kruistabel!$C$25:$F$25,0)+1,FALSE),""))</f>
        <v/>
      </c>
      <c r="CM15" s="326">
        <f ca="1">IF(IF(Plananalyse!CM15=1,VLOOKUP(CM$5,Kruistabel!$B$26:$F$29,MATCH($C15,Kruistabel!$C$25:$F$25,0)+1,FALSE),"")=0,"",IF(Plananalyse!CM15=1,VLOOKUP(CM$5,Kruistabel!$B$26:$F$29,MATCH($C15,Kruistabel!$C$25:$F$25,0)+1,FALSE),""))</f>
        <v>50</v>
      </c>
      <c r="CN15" s="326">
        <f ca="1">IF(IF(Plananalyse!CN15=1,VLOOKUP(CN$5,Kruistabel!$B$26:$F$29,MATCH($C15,Kruistabel!$C$25:$F$25,0)+1,FALSE),"")=0,"",IF(Plananalyse!CN15=1,VLOOKUP(CN$5,Kruistabel!$B$26:$F$29,MATCH($C15,Kruistabel!$C$25:$F$25,0)+1,FALSE),""))</f>
        <v>50</v>
      </c>
      <c r="CO15" s="326">
        <f ca="1">IF(IF(Plananalyse!CO15=1,VLOOKUP(CO$5,Kruistabel!$B$26:$F$29,MATCH($C15,Kruistabel!$C$25:$F$25,0)+1,FALSE),"")=0,"",IF(Plananalyse!CO15=1,VLOOKUP(CO$5,Kruistabel!$B$26:$F$29,MATCH($C15,Kruistabel!$C$25:$F$25,0)+1,FALSE),""))</f>
        <v>60</v>
      </c>
      <c r="CP15" s="326">
        <f ca="1">IF(IF(Plananalyse!CP15=1,VLOOKUP(CP$5,Kruistabel!$B$26:$F$29,MATCH($C15,Kruistabel!$C$25:$F$25,0)+1,FALSE),"")=0,"",IF(Plananalyse!CP15=1,VLOOKUP(CP$5,Kruistabel!$B$26:$F$29,MATCH($C15,Kruistabel!$C$25:$F$25,0)+1,FALSE),""))</f>
        <v>55</v>
      </c>
      <c r="CQ15" s="326">
        <f ca="1">IF(IF(Plananalyse!CQ15=1,VLOOKUP(CQ$5,Kruistabel!$B$26:$F$29,MATCH($C15,Kruistabel!$C$25:$F$25,0)+1,FALSE),"")=0,"",IF(Plananalyse!CQ15=1,VLOOKUP(CQ$5,Kruistabel!$B$26:$F$29,MATCH($C15,Kruistabel!$C$25:$F$25,0)+1,FALSE),""))</f>
        <v>60</v>
      </c>
      <c r="CR15" s="326">
        <f ca="1">IF(IF(Plananalyse!CR15=1,VLOOKUP(CR$5,Kruistabel!$B$26:$F$29,MATCH($C15,Kruistabel!$C$25:$F$25,0)+1,FALSE),"")=0,"",IF(Plananalyse!CR15=1,VLOOKUP(CR$5,Kruistabel!$B$26:$F$29,MATCH($C15,Kruistabel!$C$25:$F$25,0)+1,FALSE),""))</f>
        <v>60</v>
      </c>
      <c r="CS15" s="326">
        <f ca="1">IF(IF(Plananalyse!CS15=1,VLOOKUP(CS$5,Kruistabel!$B$26:$F$29,MATCH($C15,Kruistabel!$C$25:$F$25,0)+1,FALSE),"")=0,"",IF(Plananalyse!CS15=1,VLOOKUP(CS$5,Kruistabel!$B$26:$F$29,MATCH($C15,Kruistabel!$C$25:$F$25,0)+1,FALSE),""))</f>
        <v>55</v>
      </c>
      <c r="CT15" s="326">
        <f ca="1">IF(IF(Plananalyse!CT15=1,VLOOKUP(CT$5,Kruistabel!$B$26:$F$29,MATCH($C15,Kruistabel!$C$25:$F$25,0)+1,FALSE),"")=0,"",IF(Plananalyse!CT15=1,VLOOKUP(CT$5,Kruistabel!$B$26:$F$29,MATCH($C15,Kruistabel!$C$25:$F$25,0)+1,FALSE),""))</f>
        <v>55</v>
      </c>
      <c r="CU15" s="326">
        <f ca="1">IF(IF(Plananalyse!CU15=1,VLOOKUP(CU$5,Kruistabel!$B$26:$F$29,MATCH($C15,Kruistabel!$C$25:$F$25,0)+1,FALSE),"")=0,"",IF(Plananalyse!CU15=1,VLOOKUP(CU$5,Kruistabel!$B$26:$F$29,MATCH($C15,Kruistabel!$C$25:$F$25,0)+1,FALSE),""))</f>
        <v>60</v>
      </c>
      <c r="CV15" s="326">
        <f ca="1">IF(IF(Plananalyse!CV15=1,VLOOKUP(CV$5,Kruistabel!$B$26:$F$29,MATCH($C15,Kruistabel!$C$25:$F$25,0)+1,FALSE),"")=0,"",IF(Plananalyse!CV15=1,VLOOKUP(CV$5,Kruistabel!$B$26:$F$29,MATCH($C15,Kruistabel!$C$25:$F$25,0)+1,FALSE),""))</f>
        <v>60</v>
      </c>
      <c r="CW15" s="326">
        <f ca="1">IF(IF(Plananalyse!CW15=1,VLOOKUP(CW$5,Kruistabel!$B$26:$F$29,MATCH($C15,Kruistabel!$C$25:$F$25,0)+1,FALSE),"")=0,"",IF(Plananalyse!CW15=1,VLOOKUP(CW$5,Kruistabel!$B$26:$F$29,MATCH($C15,Kruistabel!$C$25:$F$25,0)+1,FALSE),""))</f>
        <v>55</v>
      </c>
      <c r="CX15" s="326" t="str">
        <f ca="1">IF(IF(Plananalyse!CX15=1,VLOOKUP(CX$5,Kruistabel!$B$26:$F$29,MATCH($C15,Kruistabel!$C$25:$F$25,0)+1,FALSE),"")=0,"",IF(Plananalyse!CX15=1,VLOOKUP(CX$5,Kruistabel!$B$26:$F$29,MATCH($C15,Kruistabel!$C$25:$F$25,0)+1,FALSE),""))</f>
        <v/>
      </c>
      <c r="CY15" s="326">
        <f ca="1">IF(IF(Plananalyse!CY15=1,VLOOKUP(CY$5,Kruistabel!$B$26:$F$29,MATCH($C15,Kruistabel!$C$25:$F$25,0)+1,FALSE),"")=0,"",IF(Plananalyse!CY15=1,VLOOKUP(CY$5,Kruistabel!$B$26:$F$29,MATCH($C15,Kruistabel!$C$25:$F$25,0)+1,FALSE),""))</f>
        <v>60</v>
      </c>
      <c r="CZ15" s="326">
        <f ca="1">IF(IF(Plananalyse!CZ15=1,VLOOKUP(CZ$5,Kruistabel!$B$26:$F$29,MATCH($C15,Kruistabel!$C$25:$F$25,0)+1,FALSE),"")=0,"",IF(Plananalyse!CZ15=1,VLOOKUP(CZ$5,Kruistabel!$B$26:$F$29,MATCH($C15,Kruistabel!$C$25:$F$25,0)+1,FALSE),""))</f>
        <v>60</v>
      </c>
      <c r="DA15" s="326">
        <f ca="1">IF(IF(Plananalyse!DA15=1,VLOOKUP(DA$5,Kruistabel!$B$26:$F$29,MATCH($C15,Kruistabel!$C$25:$F$25,0)+1,FALSE),"")=0,"",IF(Plananalyse!DA15=1,VLOOKUP(DA$5,Kruistabel!$B$26:$F$29,MATCH($C15,Kruistabel!$C$25:$F$25,0)+1,FALSE),""))</f>
        <v>60</v>
      </c>
      <c r="DB15" s="326" t="str">
        <f ca="1">IF(IF(Plananalyse!DB15=1,VLOOKUP(DB$5,Kruistabel!$B$26:$F$29,MATCH($C15,Kruistabel!$C$25:$F$25,0)+1,FALSE),"")=0,"",IF(Plananalyse!DB15=1,VLOOKUP(DB$5,Kruistabel!$B$26:$F$29,MATCH($C15,Kruistabel!$C$25:$F$25,0)+1,FALSE),""))</f>
        <v/>
      </c>
      <c r="DC15" s="326" t="str">
        <f ca="1">IF(IF(Plananalyse!DC15=1,VLOOKUP(DC$5,Kruistabel!$B$26:$F$29,MATCH($C15,Kruistabel!$C$25:$F$25,0)+1,FALSE),"")=0,"",IF(Plananalyse!DC15=1,VLOOKUP(DC$5,Kruistabel!$B$26:$F$29,MATCH($C15,Kruistabel!$C$25:$F$25,0)+1,FALSE),""))</f>
        <v/>
      </c>
      <c r="DD15" s="327"/>
      <c r="DE15" s="326" t="e">
        <f ca="1">IF(IF(Plananalyse!DE15=1,VLOOKUP(DE$5,Kruistabel!$B$26:$F$29,MATCH($C15,Kruistabel!$C$25:$F$25,0)+1,FALSE),"")=0,"",IF(Plananalyse!DE15=1,VLOOKUP(DE$5,Kruistabel!$B$26:$F$29,MATCH($C15,Kruistabel!$C$25:$F$25,0)+1,FALSE),""))</f>
        <v>#N/A</v>
      </c>
      <c r="DF15" s="326" t="e">
        <f ca="1">IF(IF(Plananalyse!DF15=1,VLOOKUP(DF$5,Kruistabel!$B$26:$F$29,MATCH($C15,Kruistabel!$C$25:$F$25,0)+1,FALSE),"")=0,"",IF(Plananalyse!DF15=1,VLOOKUP(DF$5,Kruistabel!$B$26:$F$29,MATCH($C15,Kruistabel!$C$25:$F$25,0)+1,FALSE),""))</f>
        <v>#N/A</v>
      </c>
      <c r="DG15" s="326" t="e">
        <f ca="1">IF(IF(Plananalyse!DG15=1,VLOOKUP(DG$5,Kruistabel!$B$26:$F$29,MATCH($C15,Kruistabel!$C$25:$F$25,0)+1,FALSE),"")=0,"",IF(Plananalyse!DG15=1,VLOOKUP(DG$5,Kruistabel!$B$26:$F$29,MATCH($C15,Kruistabel!$C$25:$F$25,0)+1,FALSE),""))</f>
        <v>#N/A</v>
      </c>
      <c r="DH15" s="326" t="e">
        <f ca="1">IF(IF(Plananalyse!DH15=1,VLOOKUP(DH$5,Kruistabel!$B$26:$F$29,MATCH($C15,Kruistabel!$C$25:$F$25,0)+1,FALSE),"")=0,"",IF(Plananalyse!DH15=1,VLOOKUP(DH$5,Kruistabel!$B$26:$F$29,MATCH($C15,Kruistabel!$C$25:$F$25,0)+1,FALSE),""))</f>
        <v>#N/A</v>
      </c>
      <c r="DI15" s="326" t="e">
        <f ca="1">IF(IF(Plananalyse!DI15=1,VLOOKUP(DI$5,Kruistabel!$B$26:$F$29,MATCH($C15,Kruistabel!$C$25:$F$25,0)+1,FALSE),"")=0,"",IF(Plananalyse!DI15=1,VLOOKUP(DI$5,Kruistabel!$B$26:$F$29,MATCH($C15,Kruistabel!$C$25:$F$25,0)+1,FALSE),""))</f>
        <v>#N/A</v>
      </c>
      <c r="DJ15" s="326" t="e">
        <f ca="1">IF(IF(Plananalyse!DJ15=1,VLOOKUP(DJ$5,Kruistabel!$B$26:$F$29,MATCH($C15,Kruistabel!$C$25:$F$25,0)+1,FALSE),"")=0,"",IF(Plananalyse!DJ15=1,VLOOKUP(DJ$5,Kruistabel!$B$26:$F$29,MATCH($C15,Kruistabel!$C$25:$F$25,0)+1,FALSE),""))</f>
        <v>#N/A</v>
      </c>
      <c r="DK15" s="326" t="e">
        <f ca="1">IF(IF(Plananalyse!DK15=1,VLOOKUP(DK$5,Kruistabel!$B$26:$F$29,MATCH($C15,Kruistabel!$C$25:$F$25,0)+1,FALSE),"")=0,"",IF(Plananalyse!DK15=1,VLOOKUP(DK$5,Kruistabel!$B$26:$F$29,MATCH($C15,Kruistabel!$C$25:$F$25,0)+1,FALSE),""))</f>
        <v>#REF!</v>
      </c>
      <c r="DL15" s="326" t="e">
        <f ca="1">IF(IF(Plananalyse!DL15=1,VLOOKUP(DL$5,Kruistabel!$B$26:$F$29,MATCH($C15,Kruistabel!$C$25:$F$25,0)+1,FALSE),"")=0,"",IF(Plananalyse!DL15=1,VLOOKUP(DL$5,Kruistabel!$B$26:$F$29,MATCH($C15,Kruistabel!$C$25:$F$25,0)+1,FALSE),""))</f>
        <v>#REF!</v>
      </c>
      <c r="DM15" s="327" t="str">
        <f>IF(Plananalyse!DM15=1,VLOOKUP(DM$5,Kruistabel!$B$26:$F$29,MATCH($C15,Kruistabel!$C$25:$F$25,0)+1,FALSE),"")</f>
        <v/>
      </c>
      <c r="DN15" s="326" t="e">
        <f ca="1">IF(IF(Plananalyse!DN15=1,VLOOKUP(DN$5,Kruistabel!$B$26:$F$29,MATCH($C15,Kruistabel!$C$25:$F$25,0)+1,FALSE),"")=0,"",IF(Plananalyse!DN15=1,VLOOKUP(DN$5,Kruistabel!$B$26:$F$29,MATCH($C15,Kruistabel!$C$25:$F$25,0)+1,FALSE),""))</f>
        <v>#N/A</v>
      </c>
      <c r="DO15" s="326" t="e">
        <f ca="1">IF(IF(Plananalyse!DO15=1,VLOOKUP(DO$5,Kruistabel!$B$26:$F$29,MATCH($C15,Kruistabel!$C$25:$F$25,0)+1,FALSE),"")=0,"",IF(Plananalyse!DO15=1,VLOOKUP(DO$5,Kruistabel!$B$26:$F$29,MATCH($C15,Kruistabel!$C$25:$F$25,0)+1,FALSE),""))</f>
        <v>#N/A</v>
      </c>
      <c r="DP15" s="326" t="e">
        <f ca="1">IF(IF(Plananalyse!DP15=1,VLOOKUP(DP$5,Kruistabel!$B$26:$F$29,MATCH($C15,Kruistabel!$C$25:$F$25,0)+1,FALSE),"")=0,"",IF(Plananalyse!DP15=1,VLOOKUP(DP$5,Kruistabel!$B$26:$F$29,MATCH($C15,Kruistabel!$C$25:$F$25,0)+1,FALSE),""))</f>
        <v>#N/A</v>
      </c>
      <c r="DQ15" s="326" t="e">
        <f ca="1">IF(IF(Plananalyse!DQ15=1,VLOOKUP(DQ$5,Kruistabel!$B$26:$F$29,MATCH($C15,Kruistabel!$C$25:$F$25,0)+1,FALSE),"")=0,"",IF(Plananalyse!DQ15=1,VLOOKUP(DQ$5,Kruistabel!$B$26:$F$29,MATCH($C15,Kruistabel!$C$25:$F$25,0)+1,FALSE),""))</f>
        <v>#N/A</v>
      </c>
      <c r="DR15" s="326" t="e">
        <f ca="1">IF(IF(Plananalyse!DR15=1,VLOOKUP(DR$5,Kruistabel!$B$26:$F$29,MATCH($C15,Kruistabel!$C$25:$F$25,0)+1,FALSE),"")=0,"",IF(Plananalyse!DR15=1,VLOOKUP(DR$5,Kruistabel!$B$26:$F$29,MATCH($C15,Kruistabel!$C$25:$F$25,0)+1,FALSE),""))</f>
        <v>#N/A</v>
      </c>
      <c r="DS15" s="326" t="e">
        <f ca="1">IF(IF(Plananalyse!DS15=1,VLOOKUP(DS$5,Kruistabel!$B$26:$F$29,MATCH($C15,Kruistabel!$C$25:$F$25,0)+1,FALSE),"")=0,"",IF(Plananalyse!DS15=1,VLOOKUP(DS$5,Kruistabel!$B$26:$F$29,MATCH($C15,Kruistabel!$C$25:$F$25,0)+1,FALSE),""))</f>
        <v>#N/A</v>
      </c>
      <c r="DT15" s="326" t="e">
        <f ca="1">IF(IF(Plananalyse!DT15=1,VLOOKUP(DT$5,Kruistabel!$B$26:$F$29,MATCH($C15,Kruistabel!$C$25:$F$25,0)+1,FALSE),"")=0,"",IF(Plananalyse!DT15=1,VLOOKUP(DT$5,Kruistabel!$B$26:$F$29,MATCH($C15,Kruistabel!$C$25:$F$25,0)+1,FALSE),""))</f>
        <v>#N/A</v>
      </c>
      <c r="DU15" s="326" t="e">
        <f ca="1">IF(IF(Plananalyse!DU15=1,VLOOKUP(DU$5,Kruistabel!$B$26:$F$29,MATCH($C15,Kruistabel!$C$25:$F$25,0)+1,FALSE),"")=0,"",IF(Plananalyse!DU15=1,VLOOKUP(DU$5,Kruistabel!$B$26:$F$29,MATCH($C15,Kruistabel!$C$25:$F$25,0)+1,FALSE),""))</f>
        <v>#N/A</v>
      </c>
      <c r="DV15" s="326" t="e">
        <f ca="1">IF(IF(Plananalyse!DV15=1,VLOOKUP(DV$5,Kruistabel!$B$26:$F$29,MATCH($C15,Kruistabel!$C$25:$F$25,0)+1,FALSE),"")=0,"",IF(Plananalyse!DV15=1,VLOOKUP(DV$5,Kruistabel!$B$26:$F$29,MATCH($C15,Kruistabel!$C$25:$F$25,0)+1,FALSE),""))</f>
        <v>#N/A</v>
      </c>
      <c r="DW15" s="326" t="e">
        <f ca="1">IF(IF(Plananalyse!DW15=1,VLOOKUP(DW$5,Kruistabel!$B$26:$F$29,MATCH($C15,Kruistabel!$C$25:$F$25,0)+1,FALSE),"")=0,"",IF(Plananalyse!DW15=1,VLOOKUP(DW$5,Kruistabel!$B$26:$F$29,MATCH($C15,Kruistabel!$C$25:$F$25,0)+1,FALSE),""))</f>
        <v>#REF!</v>
      </c>
      <c r="DX15" s="326" t="e">
        <f ca="1">IF(IF(Plananalyse!DX15=1,VLOOKUP(DX$5,Kruistabel!$B$26:$F$29,MATCH($C15,Kruistabel!$C$25:$F$25,0)+1,FALSE),"")=0,"",IF(Plananalyse!DX15=1,VLOOKUP(DX$5,Kruistabel!$B$26:$F$29,MATCH($C15,Kruistabel!$C$25:$F$25,0)+1,FALSE),""))</f>
        <v>#REF!</v>
      </c>
      <c r="DY15" s="327" t="str">
        <f>IF(Plananalyse!DY15=1,VLOOKUP(DY$5,Kruistabel!$B$26:$F$29,MATCH($C15,Kruistabel!$C$25:$F$25,0)+1,FALSE),"")</f>
        <v/>
      </c>
      <c r="DZ15" s="326" t="e">
        <f ca="1">IF(IF(Plananalyse!DZ15=1,VLOOKUP(DZ$5,Kruistabel!$B$26:$F$29,MATCH($C15,Kruistabel!$C$25:$F$25,0)+1,FALSE),"")=0,"",IF(Plananalyse!DZ15=1,VLOOKUP(DZ$5,Kruistabel!$B$26:$F$29,MATCH($C15,Kruistabel!$C$25:$F$25,0)+1,FALSE),""))</f>
        <v>#N/A</v>
      </c>
      <c r="EA15" s="326" t="e">
        <f ca="1">IF(IF(Plananalyse!EA15=1,VLOOKUP(EA$5,Kruistabel!$B$26:$F$29,MATCH($C15,Kruistabel!$C$25:$F$25,0)+1,FALSE),"")=0,"",IF(Plananalyse!EA15=1,VLOOKUP(EA$5,Kruistabel!$B$26:$F$29,MATCH($C15,Kruistabel!$C$25:$F$25,0)+1,FALSE),""))</f>
        <v>#N/A</v>
      </c>
      <c r="EB15" s="326" t="e">
        <f ca="1">IF(IF(Plananalyse!EB15=1,VLOOKUP(EB$5,Kruistabel!$B$26:$F$29,MATCH($C15,Kruistabel!$C$25:$F$25,0)+1,FALSE),"")=0,"",IF(Plananalyse!EB15=1,VLOOKUP(EB$5,Kruistabel!$B$26:$F$29,MATCH($C15,Kruistabel!$C$25:$F$25,0)+1,FALSE),""))</f>
        <v>#REF!</v>
      </c>
      <c r="EC15" s="326" t="e">
        <f ca="1">IF(IF(Plananalyse!EC15=1,VLOOKUP(EC$5,Kruistabel!$B$26:$F$29,MATCH($C15,Kruistabel!$C$25:$F$25,0)+1,FALSE),"")=0,"",IF(Plananalyse!EC15=1,VLOOKUP(EC$5,Kruistabel!$B$26:$F$29,MATCH($C15,Kruistabel!$C$25:$F$25,0)+1,FALSE),""))</f>
        <v>#REF!</v>
      </c>
      <c r="ED15" s="327"/>
      <c r="EE15" s="326" t="e">
        <f ca="1">IF(IF(Plananalyse!EE15=1,VLOOKUP(EE$5,Kruistabel!$B$26:$F$29,MATCH($C15,Kruistabel!$C$25:$F$25,0)+1,FALSE),"")=0,"",IF(Plananalyse!EE15=1,VLOOKUP(EE$5,Kruistabel!$B$26:$F$29,MATCH($C15,Kruistabel!$C$25:$F$25,0)+1,FALSE),""))</f>
        <v>#N/A</v>
      </c>
      <c r="EF15" s="326" t="e">
        <f ca="1">IF(IF(Plananalyse!EF15=1,VLOOKUP(EF$5,Kruistabel!$B$26:$F$29,MATCH($C15,Kruistabel!$C$25:$F$25,0)+1,FALSE),"")=0,"",IF(Plananalyse!EF15=1,VLOOKUP(EF$5,Kruistabel!$B$26:$F$29,MATCH($C15,Kruistabel!$C$25:$F$25,0)+1,FALSE),""))</f>
        <v>#N/A</v>
      </c>
      <c r="EG15" s="326" t="e">
        <f ca="1">IF(IF(Plananalyse!EG15=1,VLOOKUP(EG$5,Kruistabel!$B$26:$F$29,MATCH($C15,Kruistabel!$C$25:$F$25,0)+1,FALSE),"")=0,"",IF(Plananalyse!EG15=1,VLOOKUP(EG$5,Kruistabel!$B$26:$F$29,MATCH($C15,Kruistabel!$C$25:$F$25,0)+1,FALSE),""))</f>
        <v>#N/A</v>
      </c>
      <c r="EH15" s="326" t="e">
        <f ca="1">IF(IF(Plananalyse!EH15=1,VLOOKUP(EH$5,Kruistabel!$B$26:$F$29,MATCH($C15,Kruistabel!$C$25:$F$25,0)+1,FALSE),"")=0,"",IF(Plananalyse!EH15=1,VLOOKUP(EH$5,Kruistabel!$B$26:$F$29,MATCH($C15,Kruistabel!$C$25:$F$25,0)+1,FALSE),""))</f>
        <v>#REF!</v>
      </c>
      <c r="EI15" s="326" t="e">
        <f ca="1">IF(IF(Plananalyse!EI15=1,VLOOKUP(EI$5,Kruistabel!$B$26:$F$29,MATCH($C15,Kruistabel!$C$25:$F$25,0)+1,FALSE),"")=0,"",IF(Plananalyse!EI15=1,VLOOKUP(EI$5,Kruistabel!$B$26:$F$29,MATCH($C15,Kruistabel!$C$25:$F$25,0)+1,FALSE),""))</f>
        <v>#REF!</v>
      </c>
      <c r="EJ15" s="164" t="str">
        <f>IF(Plananalyse!EJ15=1,VLOOKUP(EJ$5,Kruistabel!$B$26:$F$29,MATCH($C15,Kruistabel!$C$25:$F$25,0)+1,FALSE),"")</f>
        <v/>
      </c>
      <c r="EK15" s="138"/>
      <c r="EL15" s="138"/>
      <c r="EM15" s="138"/>
      <c r="EN15" s="138"/>
      <c r="EO15" s="138"/>
    </row>
    <row r="16" spans="2:145">
      <c r="B16" s="337" t="s">
        <v>94</v>
      </c>
      <c r="C16" s="160" t="str">
        <f>_xlfn.IFNA(VLOOKUP($B16,Classificatietabel!$B$6:$I$91,C$7,FALSE),"")</f>
        <v>normaal</v>
      </c>
      <c r="D16" s="160" t="str">
        <f>_xlfn.IFNA(VLOOKUP($B16,Classificatietabel!$B$6:$I$91,D$7,FALSE),"")</f>
        <v>neen</v>
      </c>
      <c r="E16" s="119">
        <f>IF(AND(D16="laag",$D$3=1),0,_xlfn.IFNA(IF(VLOOKUP($B16,Classificatietabel!$B$6:$H$91,$E$5,FALSE)="Ja",1,0),""))</f>
        <v>1</v>
      </c>
      <c r="F16" s="163"/>
      <c r="G16" s="326" t="str">
        <f>IF(IF(Plananalyse!G16=1,VLOOKUP(G$5,Kruistabel!$B$26:$F$29,MATCH($C16,Kruistabel!$C$25:$F$25,0)+1,FALSE),"")=0,"",IF(Plananalyse!G16=1,VLOOKUP(G$5,Kruistabel!$B$26:$F$29,MATCH($C16,Kruistabel!$C$25:$F$25,0)+1,FALSE),""))</f>
        <v/>
      </c>
      <c r="H16" s="326" t="str">
        <f>IF(IF(Plananalyse!H16=1,VLOOKUP(H$5,Kruistabel!$B$26:$F$29,MATCH($C16,Kruistabel!$C$25:$F$25,0)+1,FALSE),"")=0,"",IF(Plananalyse!H16=1,VLOOKUP(H$5,Kruistabel!$B$26:$F$29,MATCH($C16,Kruistabel!$C$25:$F$25,0)+1,FALSE),""))</f>
        <v/>
      </c>
      <c r="I16" s="326">
        <f>IF(IF(Plananalyse!I16=1,VLOOKUP(I$5,Kruistabel!$B$26:$F$29,MATCH($C16,Kruistabel!$C$25:$F$25,0)+1,FALSE),"")=0,"",IF(Plananalyse!I16=1,VLOOKUP(I$5,Kruistabel!$B$26:$F$29,MATCH($C16,Kruistabel!$C$25:$F$25,0)+1,FALSE),""))</f>
        <v>60</v>
      </c>
      <c r="J16" s="326" t="str">
        <f>IF(IF(Plananalyse!J16=1,VLOOKUP(J$5,Kruistabel!$B$26:$F$29,MATCH($C16,Kruistabel!$C$25:$F$25,0)+1,FALSE),"")=0,"",IF(Plananalyse!J16=1,VLOOKUP(J$5,Kruistabel!$B$26:$F$29,MATCH($C16,Kruistabel!$C$25:$F$25,0)+1,FALSE),""))</f>
        <v/>
      </c>
      <c r="K16" s="326" t="str">
        <f>IF(IF(Plananalyse!K16=1,VLOOKUP(K$5,Kruistabel!$B$26:$F$29,MATCH($C16,Kruistabel!$C$25:$F$25,0)+1,FALSE),"")=0,"",IF(Plananalyse!K16=1,VLOOKUP(K$5,Kruistabel!$B$26:$F$29,MATCH($C16,Kruistabel!$C$25:$F$25,0)+1,FALSE),""))</f>
        <v/>
      </c>
      <c r="L16" s="326" t="str">
        <f>IF(IF(Plananalyse!L16=1,VLOOKUP(L$5,Kruistabel!$B$26:$F$29,MATCH($C16,Kruistabel!$C$25:$F$25,0)+1,FALSE),"")=0,"",IF(Plananalyse!L16=1,VLOOKUP(L$5,Kruistabel!$B$26:$F$29,MATCH($C16,Kruistabel!$C$25:$F$25,0)+1,FALSE),""))</f>
        <v/>
      </c>
      <c r="M16" s="326">
        <f>IF(IF(Plananalyse!M16=1,VLOOKUP(M$5,Kruistabel!$B$26:$F$29,MATCH($C16,Kruistabel!$C$25:$F$25,0)+1,FALSE),"")=0,"",IF(Plananalyse!M16=1,VLOOKUP(M$5,Kruistabel!$B$26:$F$29,MATCH($C16,Kruistabel!$C$25:$F$25,0)+1,FALSE),""))</f>
        <v>55</v>
      </c>
      <c r="N16" s="326">
        <f>IF(IF(Plananalyse!N16=1,VLOOKUP(N$5,Kruistabel!$B$26:$F$29,MATCH($C16,Kruistabel!$C$25:$F$25,0)+1,FALSE),"")=0,"",IF(Plananalyse!N16=1,VLOOKUP(N$5,Kruistabel!$B$26:$F$29,MATCH($C16,Kruistabel!$C$25:$F$25,0)+1,FALSE),""))</f>
        <v>55</v>
      </c>
      <c r="O16" s="326">
        <f ca="1">IF(IF(Plananalyse!O16=1,VLOOKUP(O$5,Kruistabel!$B$26:$F$29,MATCH($C16,Kruistabel!$C$25:$F$25,0)+1,FALSE),"")=0,"",IF(Plananalyse!O16=1,VLOOKUP(O$5,Kruistabel!$B$26:$F$29,MATCH($C16,Kruistabel!$C$25:$F$25,0)+1,FALSE),""))</f>
        <v>55</v>
      </c>
      <c r="P16" s="326">
        <f ca="1">IF(IF(Plananalyse!P16=1,VLOOKUP(P$5,Kruistabel!$B$26:$F$29,MATCH($C16,Kruistabel!$C$25:$F$25,0)+1,FALSE),"")=0,"",IF(Plananalyse!P16=1,VLOOKUP(P$5,Kruistabel!$B$26:$F$29,MATCH($C16,Kruistabel!$C$25:$F$25,0)+1,FALSE),""))</f>
        <v>50</v>
      </c>
      <c r="Q16" s="326">
        <f ca="1">IF(IF(Plananalyse!Q16=1,VLOOKUP(Q$5,Kruistabel!$B$26:$F$29,MATCH($C16,Kruistabel!$C$25:$F$25,0)+1,FALSE),"")=0,"",IF(Plananalyse!Q16=1,VLOOKUP(Q$5,Kruistabel!$B$26:$F$29,MATCH($C16,Kruistabel!$C$25:$F$25,0)+1,FALSE),""))</f>
        <v>60</v>
      </c>
      <c r="R16" s="326">
        <f ca="1">IF(IF(Plananalyse!R16=1,VLOOKUP(R$5,Kruistabel!$B$26:$F$29,MATCH($C16,Kruistabel!$C$25:$F$25,0)+1,FALSE),"")=0,"",IF(Plananalyse!R16=1,VLOOKUP(R$5,Kruistabel!$B$26:$F$29,MATCH($C16,Kruistabel!$C$25:$F$25,0)+1,FALSE),""))</f>
        <v>55</v>
      </c>
      <c r="S16" s="326" t="str">
        <f ca="1">IF(IF(Plananalyse!S16=1,VLOOKUP(S$5,Kruistabel!$B$26:$F$29,MATCH($C16,Kruistabel!$C$25:$F$25,0)+1,FALSE),"")=0,"",IF(Plananalyse!S16=1,VLOOKUP(S$5,Kruistabel!$B$26:$F$29,MATCH($C16,Kruistabel!$C$25:$F$25,0)+1,FALSE),""))</f>
        <v/>
      </c>
      <c r="T16" s="326" t="str">
        <f ca="1">IF(IF(Plananalyse!T16=1,VLOOKUP(T$5,Kruistabel!$B$26:$F$29,MATCH($C16,Kruistabel!$C$25:$F$25,0)+1,FALSE),"")=0,"",IF(Plananalyse!T16=1,VLOOKUP(T$5,Kruistabel!$B$26:$F$29,MATCH($C16,Kruistabel!$C$25:$F$25,0)+1,FALSE),""))</f>
        <v/>
      </c>
      <c r="U16" s="326" t="str">
        <f ca="1">IF(IF(Plananalyse!U16=1,VLOOKUP(U$5,Kruistabel!$B$26:$F$29,MATCH($C16,Kruistabel!$C$25:$F$25,0)+1,FALSE),"")=0,"",IF(Plananalyse!U16=1,VLOOKUP(U$5,Kruistabel!$B$26:$F$29,MATCH($C16,Kruistabel!$C$25:$F$25,0)+1,FALSE),""))</f>
        <v/>
      </c>
      <c r="V16" s="326" t="str">
        <f ca="1">IF(IF(Plananalyse!V16=1,VLOOKUP(V$5,Kruistabel!$B$26:$F$29,MATCH($C16,Kruistabel!$C$25:$F$25,0)+1,FALSE),"")=0,"",IF(Plananalyse!V16=1,VLOOKUP(V$5,Kruistabel!$B$26:$F$29,MATCH($C16,Kruistabel!$C$25:$F$25,0)+1,FALSE),""))</f>
        <v/>
      </c>
      <c r="W16" s="326" t="str">
        <f ca="1">IF(IF(Plananalyse!W16=1,VLOOKUP(W$5,Kruistabel!$B$26:$F$29,MATCH($C16,Kruistabel!$C$25:$F$25,0)+1,FALSE),"")=0,"",IF(Plananalyse!W16=1,VLOOKUP(W$5,Kruistabel!$B$26:$F$29,MATCH($C16,Kruistabel!$C$25:$F$25,0)+1,FALSE),""))</f>
        <v/>
      </c>
      <c r="X16" s="326" t="str">
        <f ca="1">IF(IF(Plananalyse!X16=1,VLOOKUP(X$5,Kruistabel!$B$26:$F$29,MATCH($C16,Kruistabel!$C$25:$F$25,0)+1,FALSE),"")=0,"",IF(Plananalyse!X16=1,VLOOKUP(X$5,Kruistabel!$B$26:$F$29,MATCH($C16,Kruistabel!$C$25:$F$25,0)+1,FALSE),""))</f>
        <v/>
      </c>
      <c r="Y16" s="326">
        <f ca="1">IF(IF(Plananalyse!Y16=1,VLOOKUP(Y$5,Kruistabel!$B$26:$F$29,MATCH($C16,Kruistabel!$C$25:$F$25,0)+1,FALSE),"")=0,"",IF(Plananalyse!Y16=1,VLOOKUP(Y$5,Kruistabel!$B$26:$F$29,MATCH($C16,Kruistabel!$C$25:$F$25,0)+1,FALSE),""))</f>
        <v>60</v>
      </c>
      <c r="Z16" s="326" t="str">
        <f ca="1">IF(IF(Plananalyse!Z16=1,VLOOKUP(Z$5,Kruistabel!$B$26:$F$29,MATCH($C16,Kruistabel!$C$25:$F$25,0)+1,FALSE),"")=0,"",IF(Plananalyse!Z16=1,VLOOKUP(Z$5,Kruistabel!$B$26:$F$29,MATCH($C16,Kruistabel!$C$25:$F$25,0)+1,FALSE),""))</f>
        <v/>
      </c>
      <c r="AA16" s="326" t="str">
        <f ca="1">IF(IF(Plananalyse!AA16=1,VLOOKUP(AA$5,Kruistabel!$B$26:$F$29,MATCH($C16,Kruistabel!$C$25:$F$25,0)+1,FALSE),"")=0,"",IF(Plananalyse!AA16=1,VLOOKUP(AA$5,Kruistabel!$B$26:$F$29,MATCH($C16,Kruistabel!$C$25:$F$25,0)+1,FALSE),""))</f>
        <v/>
      </c>
      <c r="AB16" s="326" t="str">
        <f ca="1">IF(IF(Plananalyse!AB16=1,VLOOKUP(AB$5,Kruistabel!$B$26:$F$29,MATCH($C16,Kruistabel!$C$25:$F$25,0)+1,FALSE),"")=0,"",IF(Plananalyse!AB16=1,VLOOKUP(AB$5,Kruistabel!$B$26:$F$29,MATCH($C16,Kruistabel!$C$25:$F$25,0)+1,FALSE),""))</f>
        <v/>
      </c>
      <c r="AC16" s="326" t="str">
        <f ca="1">IF(IF(Plananalyse!AC16=1,VLOOKUP(AC$5,Kruistabel!$B$26:$F$29,MATCH($C16,Kruistabel!$C$25:$F$25,0)+1,FALSE),"")=0,"",IF(Plananalyse!AC16=1,VLOOKUP(AC$5,Kruistabel!$B$26:$F$29,MATCH($C16,Kruistabel!$C$25:$F$25,0)+1,FALSE),""))</f>
        <v/>
      </c>
      <c r="AD16" s="326" t="str">
        <f ca="1">IF(IF(Plananalyse!AD16=1,VLOOKUP(AD$5,Kruistabel!$B$26:$F$29,MATCH($C16,Kruistabel!$C$25:$F$25,0)+1,FALSE),"")=0,"",IF(Plananalyse!AD16=1,VLOOKUP(AD$5,Kruistabel!$B$26:$F$29,MATCH($C16,Kruistabel!$C$25:$F$25,0)+1,FALSE),""))</f>
        <v/>
      </c>
      <c r="AE16" s="326" t="str">
        <f ca="1">IF(IF(Plananalyse!AE16=1,VLOOKUP(AE$5,Kruistabel!$B$26:$F$29,MATCH($C16,Kruistabel!$C$25:$F$25,0)+1,FALSE),"")=0,"",IF(Plananalyse!AE16=1,VLOOKUP(AE$5,Kruistabel!$B$26:$F$29,MATCH($C16,Kruistabel!$C$25:$F$25,0)+1,FALSE),""))</f>
        <v/>
      </c>
      <c r="AF16" s="326" t="str">
        <f ca="1">IF(IF(Plananalyse!AF16=1,VLOOKUP(AF$5,Kruistabel!$B$26:$F$29,MATCH($C16,Kruistabel!$C$25:$F$25,0)+1,FALSE),"")=0,"",IF(Plananalyse!AF16=1,VLOOKUP(AF$5,Kruistabel!$B$26:$F$29,MATCH($C16,Kruistabel!$C$25:$F$25,0)+1,FALSE),""))</f>
        <v/>
      </c>
      <c r="AG16" s="326" t="str">
        <f ca="1">IF(IF(Plananalyse!AG16=1,VLOOKUP(AG$5,Kruistabel!$B$26:$F$29,MATCH($C16,Kruistabel!$C$25:$F$25,0)+1,FALSE),"")=0,"",IF(Plananalyse!AG16=1,VLOOKUP(AG$5,Kruistabel!$B$26:$F$29,MATCH($C16,Kruistabel!$C$25:$F$25,0)+1,FALSE),""))</f>
        <v/>
      </c>
      <c r="AH16" s="326" t="str">
        <f ca="1">IF(IF(Plananalyse!AH16=1,VLOOKUP(AH$5,Kruistabel!$B$26:$F$29,MATCH($C16,Kruistabel!$C$25:$F$25,0)+1,FALSE),"")=0,"",IF(Plananalyse!AI16=1,VLOOKUP(AH$5,Kruistabel!$B$26:$F$29,MATCH($C16,Kruistabel!$C$25:$F$25,0)+1,FALSE),""))</f>
        <v/>
      </c>
      <c r="AI16" s="326" t="str">
        <f ca="1">IF(IF(Plananalyse!AI16=1,VLOOKUP(AI$5,Kruistabel!$B$26:$F$29,MATCH($C16,Kruistabel!$C$25:$F$25,0)+1,FALSE),"")=0,"",IF(Plananalyse!AJ16=1,VLOOKUP(AI$5,Kruistabel!$B$26:$F$29,MATCH($C16,Kruistabel!$C$25:$F$25,0)+1,FALSE),""))</f>
        <v/>
      </c>
      <c r="AJ16" s="326" t="str">
        <f ca="1">IF(IF(Plananalyse!AJ16=1,VLOOKUP(AJ$5,Kruistabel!$B$26:$F$29,MATCH($C16,Kruistabel!$C$25:$F$25,0)+1,FALSE),"")=0,"",IF(Plananalyse!AJ16=1,VLOOKUP(AJ$5,Kruistabel!$B$26:$F$29,MATCH($C16,Kruistabel!$C$25:$F$25,0)+1,FALSE),""))</f>
        <v/>
      </c>
      <c r="AK16" s="326">
        <f ca="1">IF(IF(Plananalyse!AK16=1,VLOOKUP(AK$5,Kruistabel!$B$26:$F$29,MATCH($C16,Kruistabel!$C$25:$F$25,0)+1,FALSE),"")=0,"",IF(Plananalyse!AK16=1,VLOOKUP(AK$5,Kruistabel!$B$26:$F$29,MATCH($C16,Kruistabel!$C$25:$F$25,0)+1,FALSE),""))</f>
        <v>60</v>
      </c>
      <c r="AL16" s="326" t="str">
        <f ca="1">IF(IF(Plananalyse!AL16=1,VLOOKUP(AL$5,Kruistabel!$B$26:$F$29,MATCH($C16,Kruistabel!$C$25:$F$25,0)+1,FALSE),"")=0,"",IF(Plananalyse!AL16=1,VLOOKUP(AL$5,Kruistabel!$B$26:$F$29,MATCH($C16,Kruistabel!$C$25:$F$25,0)+1,FALSE),""))</f>
        <v/>
      </c>
      <c r="AM16" s="326" t="str">
        <f ca="1">IF(IF(Plananalyse!AM16=1,VLOOKUP(AM$5,Kruistabel!$B$26:$F$29,MATCH($C16,Kruistabel!$C$25:$F$25,0)+1,FALSE),"")=0,"",IF(Plananalyse!AM16=1,VLOOKUP(AM$5,Kruistabel!$B$26:$F$29,MATCH($C16,Kruistabel!$C$25:$F$25,0)+1,FALSE),""))</f>
        <v/>
      </c>
      <c r="AN16" s="327"/>
      <c r="AO16" s="326">
        <f ca="1">IF(IF(Plananalyse!AO16=1,VLOOKUP(AO$5,Kruistabel!$B$26:$F$29,MATCH($C16,Kruistabel!$C$25:$F$25,0)+1,FALSE),"")=0,"",IF(Plananalyse!AO16=1,VLOOKUP(AO$5,Kruistabel!$B$26:$F$29,MATCH($C16,Kruistabel!$C$25:$F$25,0)+1,FALSE),""))</f>
        <v>60</v>
      </c>
      <c r="AP16" s="326">
        <f ca="1">IF(IF(Plananalyse!AP16=1,VLOOKUP(AP$5,Kruistabel!$B$26:$F$29,MATCH($C16,Kruistabel!$C$25:$F$25,0)+1,FALSE),"")=0,"",IF(Plananalyse!AP16=1,VLOOKUP(AP$5,Kruistabel!$B$26:$F$29,MATCH($C16,Kruistabel!$C$25:$F$25,0)+1,FALSE),""))</f>
        <v>60</v>
      </c>
      <c r="AQ16" s="326">
        <f ca="1">IF(IF(Plananalyse!AQ16=1,VLOOKUP(AQ$5,Kruistabel!$B$26:$F$29,MATCH($C16,Kruistabel!$C$25:$F$25,0)+1,FALSE),"")=0,"",IF(Plananalyse!AQ16=1,VLOOKUP(AQ$5,Kruistabel!$B$26:$F$29,MATCH($C16,Kruistabel!$C$25:$F$25,0)+1,FALSE),""))</f>
        <v>60</v>
      </c>
      <c r="AR16" s="326">
        <f ca="1">IF(IF(Plananalyse!AR16=1,VLOOKUP(AR$5,Kruistabel!$B$26:$F$29,MATCH($C16,Kruistabel!$C$25:$F$25,0)+1,FALSE),"")=0,"",IF(Plananalyse!AR16=1,VLOOKUP(AR$5,Kruistabel!$B$26:$F$29,MATCH($C16,Kruistabel!$C$25:$F$25,0)+1,FALSE),""))</f>
        <v>55</v>
      </c>
      <c r="AS16" s="326">
        <f ca="1">IF(IF(Plananalyse!AS16=1,VLOOKUP(AS$5,Kruistabel!$B$26:$F$29,MATCH($C16,Kruistabel!$C$25:$F$25,0)+1,FALSE),"")=0,"",IF(Plananalyse!AS16=1,VLOOKUP(AS$5,Kruistabel!$B$26:$F$29,MATCH($C16,Kruistabel!$C$25:$F$25,0)+1,FALSE),""))</f>
        <v>60</v>
      </c>
      <c r="AT16" s="326">
        <f ca="1">IF(IF(Plananalyse!AT16=1,VLOOKUP(AT$5,Kruistabel!$B$26:$F$29,MATCH($C16,Kruistabel!$C$25:$F$25,0)+1,FALSE),"")=0,"",IF(Plananalyse!AT16=1,VLOOKUP(AT$5,Kruistabel!$B$26:$F$29,MATCH($C16,Kruistabel!$C$25:$F$25,0)+1,FALSE),""))</f>
        <v>55</v>
      </c>
      <c r="AU16" s="326" t="str">
        <f ca="1">IF(IF(Plananalyse!AU16=1,VLOOKUP(AU$5,Kruistabel!$B$26:$F$29,MATCH($C16,Kruistabel!$C$25:$F$25,0)+1,FALSE),"")=0,"",IF(Plananalyse!AU16=1,VLOOKUP(AU$5,Kruistabel!$B$26:$F$29,MATCH($C16,Kruistabel!$C$25:$F$25,0)+1,FALSE),""))</f>
        <v/>
      </c>
      <c r="AV16" s="326">
        <f ca="1">IF(IF(Plananalyse!AV16=1,VLOOKUP(AV$5,Kruistabel!$B$26:$F$29,MATCH($C16,Kruistabel!$C$25:$F$25,0)+1,FALSE),"")=0,"",IF(Plananalyse!AV16=1,VLOOKUP(AV$5,Kruistabel!$B$26:$F$29,MATCH($C16,Kruistabel!$C$25:$F$25,0)+1,FALSE),""))</f>
        <v>60</v>
      </c>
      <c r="AW16" s="326" t="str">
        <f ca="1">IF(IF(Plananalyse!AW16=1,VLOOKUP(AW$5,Kruistabel!$B$26:$F$29,MATCH($C16,Kruistabel!$C$25:$F$25,0)+1,FALSE),"")=0,"",IF(Plananalyse!AW16=1,VLOOKUP(AW$5,Kruistabel!$B$26:$F$29,MATCH($C16,Kruistabel!$C$25:$F$25,0)+1,FALSE),""))</f>
        <v/>
      </c>
      <c r="AX16" s="326" t="str">
        <f ca="1">IF(IF(Plananalyse!AX16=1,VLOOKUP(AX$5,Kruistabel!$B$26:$F$29,MATCH($C16,Kruistabel!$C$25:$F$25,0)+1,FALSE),"")=0,"",IF(Plananalyse!AX16=1,VLOOKUP(AX$5,Kruistabel!$B$26:$F$29,MATCH($C16,Kruistabel!$C$25:$F$25,0)+1,FALSE),""))</f>
        <v/>
      </c>
      <c r="AY16" s="327"/>
      <c r="AZ16" s="326" t="str">
        <f ca="1">IF(IF(Plananalyse!AZ16=1,VLOOKUP(AZ$5,Kruistabel!$B$26:$F$29,MATCH($C16,Kruistabel!$C$25:$F$25,0)+1,FALSE),"")=0,"",IF(Plananalyse!AZ16=1,VLOOKUP(AZ$5,Kruistabel!$B$26:$F$29,MATCH($C16,Kruistabel!$C$25:$F$25,0)+1,FALSE),""))</f>
        <v/>
      </c>
      <c r="BA16" s="326" t="str">
        <f ca="1">IF(IF(Plananalyse!BA16=1,VLOOKUP(BA$5,Kruistabel!$B$26:$F$29,MATCH($C16,Kruistabel!$C$25:$F$25,0)+1,FALSE),"")=0,"",IF(Plananalyse!BA16=1,VLOOKUP(BA$5,Kruistabel!$B$26:$F$29,MATCH($C16,Kruistabel!$C$25:$F$25,0)+1,FALSE),""))</f>
        <v/>
      </c>
      <c r="BB16" s="326">
        <f ca="1">IF(IF(Plananalyse!BB16=1,VLOOKUP(BB$5,Kruistabel!$B$26:$F$29,MATCH($C16,Kruistabel!$C$25:$F$25,0)+1,FALSE),"")=0,"",IF(Plananalyse!BB16=1,VLOOKUP(BB$5,Kruistabel!$B$26:$F$29,MATCH($C16,Kruistabel!$C$25:$F$25,0)+1,FALSE),""))</f>
        <v>60</v>
      </c>
      <c r="BC16" s="326">
        <f ca="1">IF(IF(Plananalyse!BC16=1,VLOOKUP(BC$5,Kruistabel!$B$26:$F$29,MATCH($C16,Kruistabel!$C$25:$F$25,0)+1,FALSE),"")=0,"",IF(Plananalyse!BC16=1,VLOOKUP(BC$5,Kruistabel!$B$26:$F$29,MATCH($C16,Kruistabel!$C$25:$F$25,0)+1,FALSE),""))</f>
        <v>60</v>
      </c>
      <c r="BD16" s="326" t="str">
        <f ca="1">IF(IF(Plananalyse!BD16=1,VLOOKUP(BD$5,Kruistabel!$B$26:$F$29,MATCH($C16,Kruistabel!$C$25:$F$25,0)+1,FALSE),"")=0,"",IF(Plananalyse!BD16=1,VLOOKUP(BD$5,Kruistabel!$B$26:$F$29,MATCH($C16,Kruistabel!$C$25:$F$25,0)+1,FALSE),""))</f>
        <v/>
      </c>
      <c r="BE16" s="326" t="str">
        <f ca="1">IF(IF(Plananalyse!BE16=1,VLOOKUP(BE$5,Kruistabel!$B$26:$F$29,MATCH($C16,Kruistabel!$C$25:$F$25,0)+1,FALSE),"")=0,"",IF(Plananalyse!BE16=1,VLOOKUP(BE$5,Kruistabel!$B$26:$F$29,MATCH($C16,Kruistabel!$C$25:$F$25,0)+1,FALSE),""))</f>
        <v/>
      </c>
      <c r="BF16" s="326" t="str">
        <f ca="1">IF(IF(Plananalyse!BF16=1,VLOOKUP(BF$5,Kruistabel!$B$26:$F$29,MATCH($C16,Kruistabel!$C$25:$F$25,0)+1,FALSE),"")=0,"",IF(Plananalyse!BF16=1,VLOOKUP(BF$5,Kruistabel!$B$26:$F$29,MATCH($C16,Kruistabel!$C$25:$F$25,0)+1,FALSE),""))</f>
        <v/>
      </c>
      <c r="BG16" s="326" t="str">
        <f ca="1">IF(IF(Plananalyse!BG16=1,VLOOKUP(BG$5,Kruistabel!$B$26:$F$29,MATCH($C16,Kruistabel!$C$25:$F$25,0)+1,FALSE),"")=0,"",IF(Plananalyse!BG16=1,VLOOKUP(BG$5,Kruistabel!$B$26:$F$29,MATCH($C16,Kruistabel!$C$25:$F$25,0)+1,FALSE),""))</f>
        <v/>
      </c>
      <c r="BH16" s="326" t="str">
        <f ca="1">IF(IF(Plananalyse!BH16=1,VLOOKUP(BH$5,Kruistabel!$B$26:$F$29,MATCH($C16,Kruistabel!$C$25:$F$25,0)+1,FALSE),"")=0,"",IF(Plananalyse!BH16=1,VLOOKUP(BH$5,Kruistabel!$B$26:$F$29,MATCH($C16,Kruistabel!$C$25:$F$25,0)+1,FALSE),""))</f>
        <v/>
      </c>
      <c r="BI16" s="327"/>
      <c r="BJ16" s="326" t="e">
        <f ca="1">IF(IF(Plananalyse!BJ16=1,VLOOKUP(BJ$5,Kruistabel!$B$26:$F$29,MATCH($C16,Kruistabel!$C$25:$F$25,0)+1,FALSE),"")=0,"",IF(Plananalyse!BJ16=1,VLOOKUP(BJ$5,Kruistabel!$B$26:$F$29,MATCH($C16,Kruistabel!$C$25:$F$25,0)+1,FALSE),""))</f>
        <v>#N/A</v>
      </c>
      <c r="BK16" s="326" t="e">
        <f ca="1">IF(IF(Plananalyse!BK16=1,VLOOKUP(BK$5,Kruistabel!$B$26:$F$29,MATCH($C16,Kruistabel!$C$25:$F$25,0)+1,FALSE),"")=0,"",IF(Plananalyse!BK16=1,VLOOKUP(BK$5,Kruistabel!$B$26:$F$29,MATCH($C16,Kruistabel!$C$25:$F$25,0)+1,FALSE),""))</f>
        <v>#N/A</v>
      </c>
      <c r="BL16" s="326" t="e">
        <f ca="1">IF(IF(Plananalyse!BL16=1,VLOOKUP(BL$5,Kruistabel!$B$26:$F$29,MATCH($C16,Kruistabel!$C$25:$F$25,0)+1,FALSE),"")=0,"",IF(Plananalyse!BL16=1,VLOOKUP(BL$5,Kruistabel!$B$26:$F$29,MATCH($C16,Kruistabel!$C$25:$F$25,0)+1,FALSE),""))</f>
        <v>#N/A</v>
      </c>
      <c r="BM16" s="326" t="e">
        <f ca="1">IF(IF(Plananalyse!BM16=1,VLOOKUP(BM$5,Kruistabel!$B$26:$F$29,MATCH($C16,Kruistabel!$C$25:$F$25,0)+1,FALSE),"")=0,"",IF(Plananalyse!BM16=1,VLOOKUP(BM$5,Kruistabel!$B$26:$F$29,MATCH($C16,Kruistabel!$C$25:$F$25,0)+1,FALSE),""))</f>
        <v>#N/A</v>
      </c>
      <c r="BN16" s="326" t="e">
        <f ca="1">IF(IF(Plananalyse!BN16=1,VLOOKUP(BN$5,Kruistabel!$B$26:$F$29,MATCH($C16,Kruistabel!$C$25:$F$25,0)+1,FALSE),"")=0,"",IF(Plananalyse!BN16=1,VLOOKUP(BN$5,Kruistabel!$B$26:$F$29,MATCH($C16,Kruistabel!$C$25:$F$25,0)+1,FALSE),""))</f>
        <v>#N/A</v>
      </c>
      <c r="BO16" s="326" t="e">
        <f ca="1">IF(IF(Plananalyse!BO16=1,VLOOKUP(BO$5,Kruistabel!$B$26:$F$29,MATCH($C16,Kruistabel!$C$25:$F$25,0)+1,FALSE),"")=0,"",IF(Plananalyse!BO16=1,VLOOKUP(BO$5,Kruistabel!$B$26:$F$29,MATCH($C16,Kruistabel!$C$25:$F$25,0)+1,FALSE),""))</f>
        <v>#N/A</v>
      </c>
      <c r="BP16" s="326" t="e">
        <f ca="1">IF(IF(Plananalyse!BP16=1,VLOOKUP(BP$5,Kruistabel!$B$26:$F$29,MATCH($C16,Kruistabel!$C$25:$F$25,0)+1,FALSE),"")=0,"",IF(Plananalyse!BP16=1,VLOOKUP(BP$5,Kruistabel!$B$26:$F$29,MATCH($C16,Kruistabel!$C$25:$F$25,0)+1,FALSE),""))</f>
        <v>#N/A</v>
      </c>
      <c r="BQ16" s="326" t="e">
        <f ca="1">IF(IF(Plananalyse!BQ16=1,VLOOKUP(BQ$5,Kruistabel!$B$26:$F$29,MATCH($C16,Kruistabel!$C$25:$F$25,0)+1,FALSE),"")=0,"",IF(Plananalyse!BQ16=1,VLOOKUP(BQ$5,Kruistabel!$B$26:$F$29,MATCH($C16,Kruistabel!$C$25:$F$25,0)+1,FALSE),""))</f>
        <v>#N/A</v>
      </c>
      <c r="BR16" s="326" t="e">
        <f ca="1">IF(IF(Plananalyse!BR16=1,VLOOKUP(BR$5,Kruistabel!$B$26:$F$29,MATCH($C16,Kruistabel!$C$25:$F$25,0)+1,FALSE),"")=0,"",IF(Plananalyse!BR16=1,VLOOKUP(BR$5,Kruistabel!$B$26:$F$29,MATCH($C16,Kruistabel!$C$25:$F$25,0)+1,FALSE),""))</f>
        <v>#REF!</v>
      </c>
      <c r="BS16" s="326" t="e">
        <f ca="1">IF(IF(Plananalyse!BS16=1,VLOOKUP(BS$5,Kruistabel!$B$26:$F$29,MATCH($C16,Kruistabel!$C$25:$F$25,0)+1,FALSE),"")=0,"",IF(Plananalyse!BS16=1,VLOOKUP(BS$5,Kruistabel!$B$26:$F$29,MATCH($C16,Kruistabel!$C$25:$F$25,0)+1,FALSE),""))</f>
        <v>#REF!</v>
      </c>
      <c r="BT16" s="65"/>
      <c r="BU16" s="231" t="str">
        <f ca="1">IF(IF(Plananalyse!BU16=1,VLOOKUP(BU$5,Kruistabel!$B$26:$F$29,MATCH($C16,Kruistabel!$C$25:$F$25,0)+1,FALSE),"")=0,"",IF(Plananalyse!BU16=1,VLOOKUP(BU$5,Kruistabel!$B$26:$F$29,MATCH($C16,Kruistabel!$C$25:$F$25,0)+1,FALSE),""))</f>
        <v/>
      </c>
      <c r="BV16" s="326">
        <f ca="1">IF(IF(Plananalyse!BV16=1,VLOOKUP(BV$5,Kruistabel!$B$26:$F$29,MATCH($C16,Kruistabel!$C$25:$F$25,0)+1,FALSE),"")=0,"",IF(Plananalyse!BV16=1,VLOOKUP(BV$5,Kruistabel!$B$26:$F$29,MATCH($C16,Kruistabel!$C$25:$F$25,0)+1,FALSE),""))</f>
        <v>55</v>
      </c>
      <c r="BW16" s="326" t="str">
        <f ca="1">IF(IF(Plananalyse!BW16=1,VLOOKUP(BW$5,Kruistabel!$B$26:$F$29,MATCH($C16,Kruistabel!$C$25:$F$25,0)+1,FALSE),"")=0,"",IF(Plananalyse!BW16=1,VLOOKUP(BW$5,Kruistabel!$B$26:$F$29,MATCH($C16,Kruistabel!$C$25:$F$25,0)+1,FALSE),""))</f>
        <v/>
      </c>
      <c r="BX16" s="326" t="str">
        <f ca="1">IF(IF(Plananalyse!BX16=1,VLOOKUP(BX$5,Kruistabel!$B$26:$F$29,MATCH($C16,Kruistabel!$C$25:$F$25,0)+1,FALSE),"")=0,"",IF(Plananalyse!BX16=1,VLOOKUP(BX$5,Kruistabel!$B$26:$F$29,MATCH($C16,Kruistabel!$C$25:$F$25,0)+1,FALSE),""))</f>
        <v/>
      </c>
      <c r="BY16" s="327"/>
      <c r="BZ16" s="326" t="e">
        <f ca="1">IF(IF(Plananalyse!BZ16=1,VLOOKUP(BZ$5,Kruistabel!$B$26:$F$29,MATCH($C16,Kruistabel!$C$25:$F$25,0)+1,FALSE),"")=0,"",IF(Plananalyse!BZ16=1,VLOOKUP(BZ$5,Kruistabel!$B$26:$F$29,MATCH($C16,Kruistabel!$C$25:$F$25,0)+1,FALSE),""))</f>
        <v>#N/A</v>
      </c>
      <c r="CA16" s="326" t="e">
        <f ca="1">IF(IF(Plananalyse!CA16=1,VLOOKUP(CA$5,Kruistabel!$B$26:$F$29,MATCH($C16,Kruistabel!$C$25:$F$25,0)+1,FALSE),"")=0,"",IF(Plananalyse!CA16=1,VLOOKUP(CA$5,Kruistabel!$B$26:$F$29,MATCH($C16,Kruistabel!$C$25:$F$25,0)+1,FALSE),""))</f>
        <v>#N/A</v>
      </c>
      <c r="CB16" s="326" t="e">
        <f ca="1">IF(IF(Plananalyse!CB16=1,VLOOKUP(CB$5,Kruistabel!$B$26:$F$29,MATCH($C16,Kruistabel!$C$25:$F$25,0)+1,FALSE),"")=0,"",IF(Plananalyse!CB16=1,VLOOKUP(CB$5,Kruistabel!$B$26:$F$29,MATCH($C16,Kruistabel!$C$25:$F$25,0)+1,FALSE),""))</f>
        <v>#N/A</v>
      </c>
      <c r="CC16" s="326" t="e">
        <f ca="1">IF(IF(Plananalyse!CC16=1,VLOOKUP(CC$5,Kruistabel!$B$26:$F$29,MATCH($C16,Kruistabel!$C$25:$F$25,0)+1,FALSE),"")=0,"",IF(Plananalyse!CC16=1,VLOOKUP(CC$5,Kruistabel!$B$26:$F$29,MATCH($C16,Kruistabel!$C$25:$F$25,0)+1,FALSE),""))</f>
        <v>#N/A</v>
      </c>
      <c r="CD16" s="326" t="e">
        <f ca="1">IF(IF(Plananalyse!CD16=1,VLOOKUP(CD$5,Kruistabel!$B$26:$F$29,MATCH($C16,Kruistabel!$C$25:$F$25,0)+1,FALSE),"")=0,"",IF(Plananalyse!CD16=1,VLOOKUP(CD$5,Kruistabel!$B$26:$F$29,MATCH($C16,Kruistabel!$C$25:$F$25,0)+1,FALSE),""))</f>
        <v>#N/A</v>
      </c>
      <c r="CE16" s="326" t="e">
        <f ca="1">IF(IF(Plananalyse!CE16=1,VLOOKUP(CE$5,Kruistabel!$B$26:$F$29,MATCH($C16,Kruistabel!$C$25:$F$25,0)+1,FALSE),"")=0,"",IF(Plananalyse!CE16=1,VLOOKUP(CE$5,Kruistabel!$B$26:$F$29,MATCH($C16,Kruistabel!$C$25:$F$25,0)+1,FALSE),""))</f>
        <v>#N/A</v>
      </c>
      <c r="CF16" s="326" t="e">
        <f ca="1">IF(IF(Plananalyse!CF16=1,VLOOKUP(CF$5,Kruistabel!$B$26:$F$29,MATCH($C16,Kruistabel!$C$25:$F$25,0)+1,FALSE),"")=0,"",IF(Plananalyse!CF16=1,VLOOKUP(CF$5,Kruistabel!$B$26:$F$29,MATCH($C16,Kruistabel!$C$25:$F$25,0)+1,FALSE),""))</f>
        <v>#N/A</v>
      </c>
      <c r="CG16" s="326" t="e">
        <f ca="1">IF(IF(Plananalyse!CG16=1,VLOOKUP(CG$5,Kruistabel!$B$26:$F$29,MATCH($C16,Kruistabel!$C$25:$F$25,0)+1,FALSE),"")=0,"",IF(Plananalyse!CG16=1,VLOOKUP(CG$5,Kruistabel!$B$26:$F$29,MATCH($C16,Kruistabel!$C$25:$F$25,0)+1,FALSE),""))</f>
        <v>#REF!</v>
      </c>
      <c r="CH16" s="326" t="e">
        <f ca="1">IF(IF(Plananalyse!CH16=1,VLOOKUP(CH$5,Kruistabel!$B$26:$F$29,MATCH($C16,Kruistabel!$C$25:$F$25,0)+1,FALSE),"")=0,"",IF(Plananalyse!CH16=1,VLOOKUP(CH$5,Kruistabel!$B$26:$F$29,MATCH($C16,Kruistabel!$C$25:$F$25,0)+1,FALSE),""))</f>
        <v>#REF!</v>
      </c>
      <c r="CI16" s="65"/>
      <c r="CJ16" s="326">
        <f ca="1">IF(IF(Plananalyse!CJ16=1,VLOOKUP(CJ$5,Kruistabel!$B$26:$F$29,MATCH($C16,Kruistabel!$C$25:$F$25,0)+1,FALSE),"")=0,"",IF(Plananalyse!CJ16=1,VLOOKUP(CJ$5,Kruistabel!$B$26:$F$29,MATCH($C16,Kruistabel!$C$25:$F$25,0)+1,FALSE),""))</f>
        <v>55</v>
      </c>
      <c r="CK16" s="326">
        <f ca="1">IF(IF(Plananalyse!CK16=1,VLOOKUP(CK$5,Kruistabel!$B$26:$F$29,MATCH($C16,Kruistabel!$C$25:$F$25,0)+1,FALSE),"")=0,"",IF(Plananalyse!CK16=1,VLOOKUP(CK$5,Kruistabel!$B$26:$F$29,MATCH($C16,Kruistabel!$C$25:$F$25,0)+1,FALSE),""))</f>
        <v>55</v>
      </c>
      <c r="CL16" s="326" t="str">
        <f ca="1">IF(IF(Plananalyse!CL16=1,VLOOKUP(CL$5,Kruistabel!$B$26:$F$29,MATCH($C16,Kruistabel!$C$25:$F$25,0)+1,FALSE),"")=0,"",IF(Plananalyse!CL16=1,VLOOKUP(CL$5,Kruistabel!$B$26:$F$29,MATCH($C16,Kruistabel!$C$25:$F$25,0)+1,FALSE),""))</f>
        <v/>
      </c>
      <c r="CM16" s="326">
        <f ca="1">IF(IF(Plananalyse!CM16=1,VLOOKUP(CM$5,Kruistabel!$B$26:$F$29,MATCH($C16,Kruistabel!$C$25:$F$25,0)+1,FALSE),"")=0,"",IF(Plananalyse!CM16=1,VLOOKUP(CM$5,Kruistabel!$B$26:$F$29,MATCH($C16,Kruistabel!$C$25:$F$25,0)+1,FALSE),""))</f>
        <v>50</v>
      </c>
      <c r="CN16" s="326">
        <f ca="1">IF(IF(Plananalyse!CN16=1,VLOOKUP(CN$5,Kruistabel!$B$26:$F$29,MATCH($C16,Kruistabel!$C$25:$F$25,0)+1,FALSE),"")=0,"",IF(Plananalyse!CN16=1,VLOOKUP(CN$5,Kruistabel!$B$26:$F$29,MATCH($C16,Kruistabel!$C$25:$F$25,0)+1,FALSE),""))</f>
        <v>50</v>
      </c>
      <c r="CO16" s="326">
        <f ca="1">IF(IF(Plananalyse!CO16=1,VLOOKUP(CO$5,Kruistabel!$B$26:$F$29,MATCH($C16,Kruistabel!$C$25:$F$25,0)+1,FALSE),"")=0,"",IF(Plananalyse!CO16=1,VLOOKUP(CO$5,Kruistabel!$B$26:$F$29,MATCH($C16,Kruistabel!$C$25:$F$25,0)+1,FALSE),""))</f>
        <v>60</v>
      </c>
      <c r="CP16" s="326">
        <f ca="1">IF(IF(Plananalyse!CP16=1,VLOOKUP(CP$5,Kruistabel!$B$26:$F$29,MATCH($C16,Kruistabel!$C$25:$F$25,0)+1,FALSE),"")=0,"",IF(Plananalyse!CP16=1,VLOOKUP(CP$5,Kruistabel!$B$26:$F$29,MATCH($C16,Kruistabel!$C$25:$F$25,0)+1,FALSE),""))</f>
        <v>55</v>
      </c>
      <c r="CQ16" s="326">
        <f ca="1">IF(IF(Plananalyse!CQ16=1,VLOOKUP(CQ$5,Kruistabel!$B$26:$F$29,MATCH($C16,Kruistabel!$C$25:$F$25,0)+1,FALSE),"")=0,"",IF(Plananalyse!CQ16=1,VLOOKUP(CQ$5,Kruistabel!$B$26:$F$29,MATCH($C16,Kruistabel!$C$25:$F$25,0)+1,FALSE),""))</f>
        <v>60</v>
      </c>
      <c r="CR16" s="326">
        <f ca="1">IF(IF(Plananalyse!CR16=1,VLOOKUP(CR$5,Kruistabel!$B$26:$F$29,MATCH($C16,Kruistabel!$C$25:$F$25,0)+1,FALSE),"")=0,"",IF(Plananalyse!CR16=1,VLOOKUP(CR$5,Kruistabel!$B$26:$F$29,MATCH($C16,Kruistabel!$C$25:$F$25,0)+1,FALSE),""))</f>
        <v>60</v>
      </c>
      <c r="CS16" s="326">
        <f ca="1">IF(IF(Plananalyse!CS16=1,VLOOKUP(CS$5,Kruistabel!$B$26:$F$29,MATCH($C16,Kruistabel!$C$25:$F$25,0)+1,FALSE),"")=0,"",IF(Plananalyse!CS16=1,VLOOKUP(CS$5,Kruistabel!$B$26:$F$29,MATCH($C16,Kruistabel!$C$25:$F$25,0)+1,FALSE),""))</f>
        <v>55</v>
      </c>
      <c r="CT16" s="326">
        <f ca="1">IF(IF(Plananalyse!CT16=1,VLOOKUP(CT$5,Kruistabel!$B$26:$F$29,MATCH($C16,Kruistabel!$C$25:$F$25,0)+1,FALSE),"")=0,"",IF(Plananalyse!CT16=1,VLOOKUP(CT$5,Kruistabel!$B$26:$F$29,MATCH($C16,Kruistabel!$C$25:$F$25,0)+1,FALSE),""))</f>
        <v>55</v>
      </c>
      <c r="CU16" s="326">
        <f ca="1">IF(IF(Plananalyse!CU16=1,VLOOKUP(CU$5,Kruistabel!$B$26:$F$29,MATCH($C16,Kruistabel!$C$25:$F$25,0)+1,FALSE),"")=0,"",IF(Plananalyse!CU16=1,VLOOKUP(CU$5,Kruistabel!$B$26:$F$29,MATCH($C16,Kruistabel!$C$25:$F$25,0)+1,FALSE),""))</f>
        <v>60</v>
      </c>
      <c r="CV16" s="326">
        <f ca="1">IF(IF(Plananalyse!CV16=1,VLOOKUP(CV$5,Kruistabel!$B$26:$F$29,MATCH($C16,Kruistabel!$C$25:$F$25,0)+1,FALSE),"")=0,"",IF(Plananalyse!CV16=1,VLOOKUP(CV$5,Kruistabel!$B$26:$F$29,MATCH($C16,Kruistabel!$C$25:$F$25,0)+1,FALSE),""))</f>
        <v>60</v>
      </c>
      <c r="CW16" s="326">
        <f ca="1">IF(IF(Plananalyse!CW16=1,VLOOKUP(CW$5,Kruistabel!$B$26:$F$29,MATCH($C16,Kruistabel!$C$25:$F$25,0)+1,FALSE),"")=0,"",IF(Plananalyse!CW16=1,VLOOKUP(CW$5,Kruistabel!$B$26:$F$29,MATCH($C16,Kruistabel!$C$25:$F$25,0)+1,FALSE),""))</f>
        <v>55</v>
      </c>
      <c r="CX16" s="326" t="str">
        <f ca="1">IF(IF(Plananalyse!CX16=1,VLOOKUP(CX$5,Kruistabel!$B$26:$F$29,MATCH($C16,Kruistabel!$C$25:$F$25,0)+1,FALSE),"")=0,"",IF(Plananalyse!CX16=1,VLOOKUP(CX$5,Kruistabel!$B$26:$F$29,MATCH($C16,Kruistabel!$C$25:$F$25,0)+1,FALSE),""))</f>
        <v/>
      </c>
      <c r="CY16" s="326">
        <f ca="1">IF(IF(Plananalyse!CY16=1,VLOOKUP(CY$5,Kruistabel!$B$26:$F$29,MATCH($C16,Kruistabel!$C$25:$F$25,0)+1,FALSE),"")=0,"",IF(Plananalyse!CY16=1,VLOOKUP(CY$5,Kruistabel!$B$26:$F$29,MATCH($C16,Kruistabel!$C$25:$F$25,0)+1,FALSE),""))</f>
        <v>60</v>
      </c>
      <c r="CZ16" s="326">
        <f ca="1">IF(IF(Plananalyse!CZ16=1,VLOOKUP(CZ$5,Kruistabel!$B$26:$F$29,MATCH($C16,Kruistabel!$C$25:$F$25,0)+1,FALSE),"")=0,"",IF(Plananalyse!CZ16=1,VLOOKUP(CZ$5,Kruistabel!$B$26:$F$29,MATCH($C16,Kruistabel!$C$25:$F$25,0)+1,FALSE),""))</f>
        <v>60</v>
      </c>
      <c r="DA16" s="326">
        <f ca="1">IF(IF(Plananalyse!DA16=1,VLOOKUP(DA$5,Kruistabel!$B$26:$F$29,MATCH($C16,Kruistabel!$C$25:$F$25,0)+1,FALSE),"")=0,"",IF(Plananalyse!DA16=1,VLOOKUP(DA$5,Kruistabel!$B$26:$F$29,MATCH($C16,Kruistabel!$C$25:$F$25,0)+1,FALSE),""))</f>
        <v>60</v>
      </c>
      <c r="DB16" s="326" t="str">
        <f ca="1">IF(IF(Plananalyse!DB16=1,VLOOKUP(DB$5,Kruistabel!$B$26:$F$29,MATCH($C16,Kruistabel!$C$25:$F$25,0)+1,FALSE),"")=0,"",IF(Plananalyse!DB16=1,VLOOKUP(DB$5,Kruistabel!$B$26:$F$29,MATCH($C16,Kruistabel!$C$25:$F$25,0)+1,FALSE),""))</f>
        <v/>
      </c>
      <c r="DC16" s="326" t="str">
        <f ca="1">IF(IF(Plananalyse!DC16=1,VLOOKUP(DC$5,Kruistabel!$B$26:$F$29,MATCH($C16,Kruistabel!$C$25:$F$25,0)+1,FALSE),"")=0,"",IF(Plananalyse!DC16=1,VLOOKUP(DC$5,Kruistabel!$B$26:$F$29,MATCH($C16,Kruistabel!$C$25:$F$25,0)+1,FALSE),""))</f>
        <v/>
      </c>
      <c r="DD16" s="327"/>
      <c r="DE16" s="326" t="e">
        <f ca="1">IF(IF(Plananalyse!DE16=1,VLOOKUP(DE$5,Kruistabel!$B$26:$F$29,MATCH($C16,Kruistabel!$C$25:$F$25,0)+1,FALSE),"")=0,"",IF(Plananalyse!DE16=1,VLOOKUP(DE$5,Kruistabel!$B$26:$F$29,MATCH($C16,Kruistabel!$C$25:$F$25,0)+1,FALSE),""))</f>
        <v>#N/A</v>
      </c>
      <c r="DF16" s="326" t="e">
        <f ca="1">IF(IF(Plananalyse!DF16=1,VLOOKUP(DF$5,Kruistabel!$B$26:$F$29,MATCH($C16,Kruistabel!$C$25:$F$25,0)+1,FALSE),"")=0,"",IF(Plananalyse!DF16=1,VLOOKUP(DF$5,Kruistabel!$B$26:$F$29,MATCH($C16,Kruistabel!$C$25:$F$25,0)+1,FALSE),""))</f>
        <v>#N/A</v>
      </c>
      <c r="DG16" s="326" t="e">
        <f ca="1">IF(IF(Plananalyse!DG16=1,VLOOKUP(DG$5,Kruistabel!$B$26:$F$29,MATCH($C16,Kruistabel!$C$25:$F$25,0)+1,FALSE),"")=0,"",IF(Plananalyse!DG16=1,VLOOKUP(DG$5,Kruistabel!$B$26:$F$29,MATCH($C16,Kruistabel!$C$25:$F$25,0)+1,FALSE),""))</f>
        <v>#N/A</v>
      </c>
      <c r="DH16" s="326" t="e">
        <f ca="1">IF(IF(Plananalyse!DH16=1,VLOOKUP(DH$5,Kruistabel!$B$26:$F$29,MATCH($C16,Kruistabel!$C$25:$F$25,0)+1,FALSE),"")=0,"",IF(Plananalyse!DH16=1,VLOOKUP(DH$5,Kruistabel!$B$26:$F$29,MATCH($C16,Kruistabel!$C$25:$F$25,0)+1,FALSE),""))</f>
        <v>#N/A</v>
      </c>
      <c r="DI16" s="326" t="e">
        <f ca="1">IF(IF(Plananalyse!DI16=1,VLOOKUP(DI$5,Kruistabel!$B$26:$F$29,MATCH($C16,Kruistabel!$C$25:$F$25,0)+1,FALSE),"")=0,"",IF(Plananalyse!DI16=1,VLOOKUP(DI$5,Kruistabel!$B$26:$F$29,MATCH($C16,Kruistabel!$C$25:$F$25,0)+1,FALSE),""))</f>
        <v>#N/A</v>
      </c>
      <c r="DJ16" s="326" t="e">
        <f ca="1">IF(IF(Plananalyse!DJ16=1,VLOOKUP(DJ$5,Kruistabel!$B$26:$F$29,MATCH($C16,Kruistabel!$C$25:$F$25,0)+1,FALSE),"")=0,"",IF(Plananalyse!DJ16=1,VLOOKUP(DJ$5,Kruistabel!$B$26:$F$29,MATCH($C16,Kruistabel!$C$25:$F$25,0)+1,FALSE),""))</f>
        <v>#N/A</v>
      </c>
      <c r="DK16" s="326" t="e">
        <f ca="1">IF(IF(Plananalyse!DK16=1,VLOOKUP(DK$5,Kruistabel!$B$26:$F$29,MATCH($C16,Kruistabel!$C$25:$F$25,0)+1,FALSE),"")=0,"",IF(Plananalyse!DK16=1,VLOOKUP(DK$5,Kruistabel!$B$26:$F$29,MATCH($C16,Kruistabel!$C$25:$F$25,0)+1,FALSE),""))</f>
        <v>#REF!</v>
      </c>
      <c r="DL16" s="326" t="e">
        <f ca="1">IF(IF(Plananalyse!DL16=1,VLOOKUP(DL$5,Kruistabel!$B$26:$F$29,MATCH($C16,Kruistabel!$C$25:$F$25,0)+1,FALSE),"")=0,"",IF(Plananalyse!DL16=1,VLOOKUP(DL$5,Kruistabel!$B$26:$F$29,MATCH($C16,Kruistabel!$C$25:$F$25,0)+1,FALSE),""))</f>
        <v>#REF!</v>
      </c>
      <c r="DM16" s="327" t="str">
        <f>IF(Plananalyse!DM16=1,VLOOKUP(DM$5,Kruistabel!$B$26:$F$29,MATCH($C16,Kruistabel!$C$25:$F$25,0)+1,FALSE),"")</f>
        <v/>
      </c>
      <c r="DN16" s="326" t="e">
        <f ca="1">IF(IF(Plananalyse!DN16=1,VLOOKUP(DN$5,Kruistabel!$B$26:$F$29,MATCH($C16,Kruistabel!$C$25:$F$25,0)+1,FALSE),"")=0,"",IF(Plananalyse!DN16=1,VLOOKUP(DN$5,Kruistabel!$B$26:$F$29,MATCH($C16,Kruistabel!$C$25:$F$25,0)+1,FALSE),""))</f>
        <v>#N/A</v>
      </c>
      <c r="DO16" s="326" t="e">
        <f ca="1">IF(IF(Plananalyse!DO16=1,VLOOKUP(DO$5,Kruistabel!$B$26:$F$29,MATCH($C16,Kruistabel!$C$25:$F$25,0)+1,FALSE),"")=0,"",IF(Plananalyse!DO16=1,VLOOKUP(DO$5,Kruistabel!$B$26:$F$29,MATCH($C16,Kruistabel!$C$25:$F$25,0)+1,FALSE),""))</f>
        <v>#N/A</v>
      </c>
      <c r="DP16" s="326" t="e">
        <f ca="1">IF(IF(Plananalyse!DP16=1,VLOOKUP(DP$5,Kruistabel!$B$26:$F$29,MATCH($C16,Kruistabel!$C$25:$F$25,0)+1,FALSE),"")=0,"",IF(Plananalyse!DP16=1,VLOOKUP(DP$5,Kruistabel!$B$26:$F$29,MATCH($C16,Kruistabel!$C$25:$F$25,0)+1,FALSE),""))</f>
        <v>#N/A</v>
      </c>
      <c r="DQ16" s="326" t="e">
        <f ca="1">IF(IF(Plananalyse!DQ16=1,VLOOKUP(DQ$5,Kruistabel!$B$26:$F$29,MATCH($C16,Kruistabel!$C$25:$F$25,0)+1,FALSE),"")=0,"",IF(Plananalyse!DQ16=1,VLOOKUP(DQ$5,Kruistabel!$B$26:$F$29,MATCH($C16,Kruistabel!$C$25:$F$25,0)+1,FALSE),""))</f>
        <v>#N/A</v>
      </c>
      <c r="DR16" s="326" t="e">
        <f ca="1">IF(IF(Plananalyse!DR16=1,VLOOKUP(DR$5,Kruistabel!$B$26:$F$29,MATCH($C16,Kruistabel!$C$25:$F$25,0)+1,FALSE),"")=0,"",IF(Plananalyse!DR16=1,VLOOKUP(DR$5,Kruistabel!$B$26:$F$29,MATCH($C16,Kruistabel!$C$25:$F$25,0)+1,FALSE),""))</f>
        <v>#N/A</v>
      </c>
      <c r="DS16" s="326" t="e">
        <f ca="1">IF(IF(Plananalyse!DS16=1,VLOOKUP(DS$5,Kruistabel!$B$26:$F$29,MATCH($C16,Kruistabel!$C$25:$F$25,0)+1,FALSE),"")=0,"",IF(Plananalyse!DS16=1,VLOOKUP(DS$5,Kruistabel!$B$26:$F$29,MATCH($C16,Kruistabel!$C$25:$F$25,0)+1,FALSE),""))</f>
        <v>#N/A</v>
      </c>
      <c r="DT16" s="326" t="e">
        <f ca="1">IF(IF(Plananalyse!DT16=1,VLOOKUP(DT$5,Kruistabel!$B$26:$F$29,MATCH($C16,Kruistabel!$C$25:$F$25,0)+1,FALSE),"")=0,"",IF(Plananalyse!DT16=1,VLOOKUP(DT$5,Kruistabel!$B$26:$F$29,MATCH($C16,Kruistabel!$C$25:$F$25,0)+1,FALSE),""))</f>
        <v>#N/A</v>
      </c>
      <c r="DU16" s="326" t="e">
        <f ca="1">IF(IF(Plananalyse!DU16=1,VLOOKUP(DU$5,Kruistabel!$B$26:$F$29,MATCH($C16,Kruistabel!$C$25:$F$25,0)+1,FALSE),"")=0,"",IF(Plananalyse!DU16=1,VLOOKUP(DU$5,Kruistabel!$B$26:$F$29,MATCH($C16,Kruistabel!$C$25:$F$25,0)+1,FALSE),""))</f>
        <v>#N/A</v>
      </c>
      <c r="DV16" s="326" t="e">
        <f ca="1">IF(IF(Plananalyse!DV16=1,VLOOKUP(DV$5,Kruistabel!$B$26:$F$29,MATCH($C16,Kruistabel!$C$25:$F$25,0)+1,FALSE),"")=0,"",IF(Plananalyse!DV16=1,VLOOKUP(DV$5,Kruistabel!$B$26:$F$29,MATCH($C16,Kruistabel!$C$25:$F$25,0)+1,FALSE),""))</f>
        <v>#N/A</v>
      </c>
      <c r="DW16" s="326" t="e">
        <f ca="1">IF(IF(Plananalyse!DW16=1,VLOOKUP(DW$5,Kruistabel!$B$26:$F$29,MATCH($C16,Kruistabel!$C$25:$F$25,0)+1,FALSE),"")=0,"",IF(Plananalyse!DW16=1,VLOOKUP(DW$5,Kruistabel!$B$26:$F$29,MATCH($C16,Kruistabel!$C$25:$F$25,0)+1,FALSE),""))</f>
        <v>#REF!</v>
      </c>
      <c r="DX16" s="326" t="e">
        <f ca="1">IF(IF(Plananalyse!DX16=1,VLOOKUP(DX$5,Kruistabel!$B$26:$F$29,MATCH($C16,Kruistabel!$C$25:$F$25,0)+1,FALSE),"")=0,"",IF(Plananalyse!DX16=1,VLOOKUP(DX$5,Kruistabel!$B$26:$F$29,MATCH($C16,Kruistabel!$C$25:$F$25,0)+1,FALSE),""))</f>
        <v>#REF!</v>
      </c>
      <c r="DY16" s="327" t="str">
        <f>IF(Plananalyse!DY16=1,VLOOKUP(DY$5,Kruistabel!$B$26:$F$29,MATCH($C16,Kruistabel!$C$25:$F$25,0)+1,FALSE),"")</f>
        <v/>
      </c>
      <c r="DZ16" s="326" t="e">
        <f ca="1">IF(IF(Plananalyse!DZ16=1,VLOOKUP(DZ$5,Kruistabel!$B$26:$F$29,MATCH($C16,Kruistabel!$C$25:$F$25,0)+1,FALSE),"")=0,"",IF(Plananalyse!DZ16=1,VLOOKUP(DZ$5,Kruistabel!$B$26:$F$29,MATCH($C16,Kruistabel!$C$25:$F$25,0)+1,FALSE),""))</f>
        <v>#N/A</v>
      </c>
      <c r="EA16" s="326" t="e">
        <f ca="1">IF(IF(Plananalyse!EA16=1,VLOOKUP(EA$5,Kruistabel!$B$26:$F$29,MATCH($C16,Kruistabel!$C$25:$F$25,0)+1,FALSE),"")=0,"",IF(Plananalyse!EA16=1,VLOOKUP(EA$5,Kruistabel!$B$26:$F$29,MATCH($C16,Kruistabel!$C$25:$F$25,0)+1,FALSE),""))</f>
        <v>#N/A</v>
      </c>
      <c r="EB16" s="326" t="e">
        <f ca="1">IF(IF(Plananalyse!EB16=1,VLOOKUP(EB$5,Kruistabel!$B$26:$F$29,MATCH($C16,Kruistabel!$C$25:$F$25,0)+1,FALSE),"")=0,"",IF(Plananalyse!EB16=1,VLOOKUP(EB$5,Kruistabel!$B$26:$F$29,MATCH($C16,Kruistabel!$C$25:$F$25,0)+1,FALSE),""))</f>
        <v>#REF!</v>
      </c>
      <c r="EC16" s="326" t="e">
        <f ca="1">IF(IF(Plananalyse!EC16=1,VLOOKUP(EC$5,Kruistabel!$B$26:$F$29,MATCH($C16,Kruistabel!$C$25:$F$25,0)+1,FALSE),"")=0,"",IF(Plananalyse!EC16=1,VLOOKUP(EC$5,Kruistabel!$B$26:$F$29,MATCH($C16,Kruistabel!$C$25:$F$25,0)+1,FALSE),""))</f>
        <v>#REF!</v>
      </c>
      <c r="ED16" s="327"/>
      <c r="EE16" s="326" t="e">
        <f ca="1">IF(IF(Plananalyse!EE16=1,VLOOKUP(EE$5,Kruistabel!$B$26:$F$29,MATCH($C16,Kruistabel!$C$25:$F$25,0)+1,FALSE),"")=0,"",IF(Plananalyse!EE16=1,VLOOKUP(EE$5,Kruistabel!$B$26:$F$29,MATCH($C16,Kruistabel!$C$25:$F$25,0)+1,FALSE),""))</f>
        <v>#N/A</v>
      </c>
      <c r="EF16" s="326" t="e">
        <f ca="1">IF(IF(Plananalyse!EF16=1,VLOOKUP(EF$5,Kruistabel!$B$26:$F$29,MATCH($C16,Kruistabel!$C$25:$F$25,0)+1,FALSE),"")=0,"",IF(Plananalyse!EF16=1,VLOOKUP(EF$5,Kruistabel!$B$26:$F$29,MATCH($C16,Kruistabel!$C$25:$F$25,0)+1,FALSE),""))</f>
        <v>#N/A</v>
      </c>
      <c r="EG16" s="326" t="e">
        <f ca="1">IF(IF(Plananalyse!EG16=1,VLOOKUP(EG$5,Kruistabel!$B$26:$F$29,MATCH($C16,Kruistabel!$C$25:$F$25,0)+1,FALSE),"")=0,"",IF(Plananalyse!EG16=1,VLOOKUP(EG$5,Kruistabel!$B$26:$F$29,MATCH($C16,Kruistabel!$C$25:$F$25,0)+1,FALSE),""))</f>
        <v>#N/A</v>
      </c>
      <c r="EH16" s="326" t="e">
        <f ca="1">IF(IF(Plananalyse!EH16=1,VLOOKUP(EH$5,Kruistabel!$B$26:$F$29,MATCH($C16,Kruistabel!$C$25:$F$25,0)+1,FALSE),"")=0,"",IF(Plananalyse!EH16=1,VLOOKUP(EH$5,Kruistabel!$B$26:$F$29,MATCH($C16,Kruistabel!$C$25:$F$25,0)+1,FALSE),""))</f>
        <v>#REF!</v>
      </c>
      <c r="EI16" s="326" t="e">
        <f ca="1">IF(IF(Plananalyse!EI16=1,VLOOKUP(EI$5,Kruistabel!$B$26:$F$29,MATCH($C16,Kruistabel!$C$25:$F$25,0)+1,FALSE),"")=0,"",IF(Plananalyse!EI16=1,VLOOKUP(EI$5,Kruistabel!$B$26:$F$29,MATCH($C16,Kruistabel!$C$25:$F$25,0)+1,FALSE),""))</f>
        <v>#REF!</v>
      </c>
      <c r="EJ16" s="164" t="str">
        <f>IF(Plananalyse!EJ16=1,VLOOKUP(EJ$5,Kruistabel!$B$26:$F$29,MATCH($C16,Kruistabel!$C$25:$F$25,0)+1,FALSE),"")</f>
        <v/>
      </c>
      <c r="EK16" s="138"/>
      <c r="EL16" s="138"/>
      <c r="EM16" s="138"/>
      <c r="EN16" s="138"/>
      <c r="EO16" s="138"/>
    </row>
    <row r="17" spans="2:145">
      <c r="B17" s="337" t="s">
        <v>96</v>
      </c>
      <c r="C17" s="160" t="str">
        <f>_xlfn.IFNA(VLOOKUP($B17,Classificatietabel!$B$6:$I$91,C$7,FALSE),"")</f>
        <v>hoog</v>
      </c>
      <c r="D17" s="160" t="str">
        <f>_xlfn.IFNA(VLOOKUP($B17,Classificatietabel!$B$6:$I$91,D$7,FALSE),"")</f>
        <v>neen</v>
      </c>
      <c r="E17" s="119">
        <f>IF(AND(D17="laag",$D$3=1),0,_xlfn.IFNA(IF(VLOOKUP($B17,Classificatietabel!$B$6:$H$91,$E$5,FALSE)="Ja",1,0),""))</f>
        <v>1</v>
      </c>
      <c r="F17" s="163"/>
      <c r="G17" s="326" t="str">
        <f>IF(IF(Plananalyse!G17=1,VLOOKUP(G$5,Kruistabel!$B$26:$F$29,MATCH($C17,Kruistabel!$C$25:$F$25,0)+1,FALSE),"")=0,"",IF(Plananalyse!G17=1,VLOOKUP(G$5,Kruistabel!$B$26:$F$29,MATCH($C17,Kruistabel!$C$25:$F$25,0)+1,FALSE),""))</f>
        <v/>
      </c>
      <c r="H17" s="326" t="str">
        <f>IF(IF(Plananalyse!H17=1,VLOOKUP(H$5,Kruistabel!$B$26:$F$29,MATCH($C17,Kruistabel!$C$25:$F$25,0)+1,FALSE),"")=0,"",IF(Plananalyse!H17=1,VLOOKUP(H$5,Kruistabel!$B$26:$F$29,MATCH($C17,Kruistabel!$C$25:$F$25,0)+1,FALSE),""))</f>
        <v/>
      </c>
      <c r="I17" s="326">
        <f>IF(IF(Plananalyse!I17=1,VLOOKUP(I$5,Kruistabel!$B$26:$F$29,MATCH($C17,Kruistabel!$C$25:$F$25,0)+1,FALSE),"")=0,"",IF(Plananalyse!I17=1,VLOOKUP(I$5,Kruistabel!$B$26:$F$29,MATCH($C17,Kruistabel!$C$25:$F$25,0)+1,FALSE),""))</f>
        <v>55</v>
      </c>
      <c r="J17" s="326" t="str">
        <f>IF(IF(Plananalyse!J17=1,VLOOKUP(J$5,Kruistabel!$B$26:$F$29,MATCH($C17,Kruistabel!$C$25:$F$25,0)+1,FALSE),"")=0,"",IF(Plananalyse!J17=1,VLOOKUP(J$5,Kruistabel!$B$26:$F$29,MATCH($C17,Kruistabel!$C$25:$F$25,0)+1,FALSE),""))</f>
        <v/>
      </c>
      <c r="K17" s="326" t="str">
        <f>IF(IF(Plananalyse!K17=1,VLOOKUP(K$5,Kruistabel!$B$26:$F$29,MATCH($C17,Kruistabel!$C$25:$F$25,0)+1,FALSE),"")=0,"",IF(Plananalyse!K17=1,VLOOKUP(K$5,Kruistabel!$B$26:$F$29,MATCH($C17,Kruistabel!$C$25:$F$25,0)+1,FALSE),""))</f>
        <v/>
      </c>
      <c r="L17" s="326" t="str">
        <f>IF(IF(Plananalyse!L17=1,VLOOKUP(L$5,Kruistabel!$B$26:$F$29,MATCH($C17,Kruistabel!$C$25:$F$25,0)+1,FALSE),"")=0,"",IF(Plananalyse!L17=1,VLOOKUP(L$5,Kruistabel!$B$26:$F$29,MATCH($C17,Kruistabel!$C$25:$F$25,0)+1,FALSE),""))</f>
        <v/>
      </c>
      <c r="M17" s="326">
        <f>IF(IF(Plananalyse!M17=1,VLOOKUP(M$5,Kruistabel!$B$26:$F$29,MATCH($C17,Kruistabel!$C$25:$F$25,0)+1,FALSE),"")=0,"",IF(Plananalyse!M17=1,VLOOKUP(M$5,Kruistabel!$B$26:$F$29,MATCH($C17,Kruistabel!$C$25:$F$25,0)+1,FALSE),""))</f>
        <v>50</v>
      </c>
      <c r="N17" s="326">
        <f>IF(IF(Plananalyse!N17=1,VLOOKUP(N$5,Kruistabel!$B$26:$F$29,MATCH($C17,Kruistabel!$C$25:$F$25,0)+1,FALSE),"")=0,"",IF(Plananalyse!N17=1,VLOOKUP(N$5,Kruistabel!$B$26:$F$29,MATCH($C17,Kruistabel!$C$25:$F$25,0)+1,FALSE),""))</f>
        <v>50</v>
      </c>
      <c r="O17" s="326">
        <f>IF(IF(Plananalyse!O17=1,VLOOKUP(O$5,Kruistabel!$B$26:$F$29,MATCH($C17,Kruistabel!$C$25:$F$25,0)+1,FALSE),"")=0,"",IF(Plananalyse!O17=1,VLOOKUP(O$5,Kruistabel!$B$26:$F$29,MATCH($C17,Kruistabel!$C$25:$F$25,0)+1,FALSE),""))</f>
        <v>50</v>
      </c>
      <c r="P17" s="326">
        <f ca="1">IF(IF(Plananalyse!P17=1,VLOOKUP(P$5,Kruistabel!$B$26:$F$29,MATCH($C17,Kruistabel!$C$25:$F$25,0)+1,FALSE),"")=0,"",IF(Plananalyse!P17=1,VLOOKUP(P$5,Kruistabel!$B$26:$F$29,MATCH($C17,Kruistabel!$C$25:$F$25,0)+1,FALSE),""))</f>
        <v>45</v>
      </c>
      <c r="Q17" s="326">
        <f ca="1">IF(IF(Plananalyse!Q17=1,VLOOKUP(Q$5,Kruistabel!$B$26:$F$29,MATCH($C17,Kruistabel!$C$25:$F$25,0)+1,FALSE),"")=0,"",IF(Plananalyse!Q17=1,VLOOKUP(Q$5,Kruistabel!$B$26:$F$29,MATCH($C17,Kruistabel!$C$25:$F$25,0)+1,FALSE),""))</f>
        <v>55</v>
      </c>
      <c r="R17" s="326">
        <f ca="1">IF(IF(Plananalyse!R17=1,VLOOKUP(R$5,Kruistabel!$B$26:$F$29,MATCH($C17,Kruistabel!$C$25:$F$25,0)+1,FALSE),"")=0,"",IF(Plananalyse!R17=1,VLOOKUP(R$5,Kruistabel!$B$26:$F$29,MATCH($C17,Kruistabel!$C$25:$F$25,0)+1,FALSE),""))</f>
        <v>50</v>
      </c>
      <c r="S17" s="326" t="str">
        <f ca="1">IF(IF(Plananalyse!S17=1,VLOOKUP(S$5,Kruistabel!$B$26:$F$29,MATCH($C17,Kruistabel!$C$25:$F$25,0)+1,FALSE),"")=0,"",IF(Plananalyse!S17=1,VLOOKUP(S$5,Kruistabel!$B$26:$F$29,MATCH($C17,Kruistabel!$C$25:$F$25,0)+1,FALSE),""))</f>
        <v/>
      </c>
      <c r="T17" s="326" t="str">
        <f ca="1">IF(IF(Plananalyse!T17=1,VLOOKUP(T$5,Kruistabel!$B$26:$F$29,MATCH($C17,Kruistabel!$C$25:$F$25,0)+1,FALSE),"")=0,"",IF(Plananalyse!T17=1,VLOOKUP(T$5,Kruistabel!$B$26:$F$29,MATCH($C17,Kruistabel!$C$25:$F$25,0)+1,FALSE),""))</f>
        <v/>
      </c>
      <c r="U17" s="326" t="str">
        <f ca="1">IF(IF(Plananalyse!U17=1,VLOOKUP(U$5,Kruistabel!$B$26:$F$29,MATCH($C17,Kruistabel!$C$25:$F$25,0)+1,FALSE),"")=0,"",IF(Plananalyse!U17=1,VLOOKUP(U$5,Kruistabel!$B$26:$F$29,MATCH($C17,Kruistabel!$C$25:$F$25,0)+1,FALSE),""))</f>
        <v/>
      </c>
      <c r="V17" s="326" t="str">
        <f ca="1">IF(IF(Plananalyse!V17=1,VLOOKUP(V$5,Kruistabel!$B$26:$F$29,MATCH($C17,Kruistabel!$C$25:$F$25,0)+1,FALSE),"")=0,"",IF(Plananalyse!V17=1,VLOOKUP(V$5,Kruistabel!$B$26:$F$29,MATCH($C17,Kruistabel!$C$25:$F$25,0)+1,FALSE),""))</f>
        <v/>
      </c>
      <c r="W17" s="326" t="str">
        <f ca="1">IF(IF(Plananalyse!W17=1,VLOOKUP(W$5,Kruistabel!$B$26:$F$29,MATCH($C17,Kruistabel!$C$25:$F$25,0)+1,FALSE),"")=0,"",IF(Plananalyse!W17=1,VLOOKUP(W$5,Kruistabel!$B$26:$F$29,MATCH($C17,Kruistabel!$C$25:$F$25,0)+1,FALSE),""))</f>
        <v/>
      </c>
      <c r="X17" s="326" t="str">
        <f ca="1">IF(IF(Plananalyse!X17=1,VLOOKUP(X$5,Kruistabel!$B$26:$F$29,MATCH($C17,Kruistabel!$C$25:$F$25,0)+1,FALSE),"")=0,"",IF(Plananalyse!X17=1,VLOOKUP(X$5,Kruistabel!$B$26:$F$29,MATCH($C17,Kruistabel!$C$25:$F$25,0)+1,FALSE),""))</f>
        <v/>
      </c>
      <c r="Y17" s="326">
        <f ca="1">IF(IF(Plananalyse!Y17=1,VLOOKUP(Y$5,Kruistabel!$B$26:$F$29,MATCH($C17,Kruistabel!$C$25:$F$25,0)+1,FALSE),"")=0,"",IF(Plananalyse!Y17=1,VLOOKUP(Y$5,Kruistabel!$B$26:$F$29,MATCH($C17,Kruistabel!$C$25:$F$25,0)+1,FALSE),""))</f>
        <v>55</v>
      </c>
      <c r="Z17" s="326" t="str">
        <f ca="1">IF(IF(Plananalyse!Z17=1,VLOOKUP(Z$5,Kruistabel!$B$26:$F$29,MATCH($C17,Kruistabel!$C$25:$F$25,0)+1,FALSE),"")=0,"",IF(Plananalyse!Z17=1,VLOOKUP(Z$5,Kruistabel!$B$26:$F$29,MATCH($C17,Kruistabel!$C$25:$F$25,0)+1,FALSE),""))</f>
        <v/>
      </c>
      <c r="AA17" s="326" t="str">
        <f ca="1">IF(IF(Plananalyse!AA17=1,VLOOKUP(AA$5,Kruistabel!$B$26:$F$29,MATCH($C17,Kruistabel!$C$25:$F$25,0)+1,FALSE),"")=0,"",IF(Plananalyse!AA17=1,VLOOKUP(AA$5,Kruistabel!$B$26:$F$29,MATCH($C17,Kruistabel!$C$25:$F$25,0)+1,FALSE),""))</f>
        <v/>
      </c>
      <c r="AB17" s="326" t="str">
        <f ca="1">IF(IF(Plananalyse!AB17=1,VLOOKUP(AB$5,Kruistabel!$B$26:$F$29,MATCH($C17,Kruistabel!$C$25:$F$25,0)+1,FALSE),"")=0,"",IF(Plananalyse!AB17=1,VLOOKUP(AB$5,Kruistabel!$B$26:$F$29,MATCH($C17,Kruistabel!$C$25:$F$25,0)+1,FALSE),""))</f>
        <v/>
      </c>
      <c r="AC17" s="326" t="str">
        <f ca="1">IF(IF(Plananalyse!AC17=1,VLOOKUP(AC$5,Kruistabel!$B$26:$F$29,MATCH($C17,Kruistabel!$C$25:$F$25,0)+1,FALSE),"")=0,"",IF(Plananalyse!AC17=1,VLOOKUP(AC$5,Kruistabel!$B$26:$F$29,MATCH($C17,Kruistabel!$C$25:$F$25,0)+1,FALSE),""))</f>
        <v/>
      </c>
      <c r="AD17" s="326" t="str">
        <f ca="1">IF(IF(Plananalyse!AD17=1,VLOOKUP(AD$5,Kruistabel!$B$26:$F$29,MATCH($C17,Kruistabel!$C$25:$F$25,0)+1,FALSE),"")=0,"",IF(Plananalyse!AD17=1,VLOOKUP(AD$5,Kruistabel!$B$26:$F$29,MATCH($C17,Kruistabel!$C$25:$F$25,0)+1,FALSE),""))</f>
        <v/>
      </c>
      <c r="AE17" s="326" t="str">
        <f ca="1">IF(IF(Plananalyse!AE17=1,VLOOKUP(AE$5,Kruistabel!$B$26:$F$29,MATCH($C17,Kruistabel!$C$25:$F$25,0)+1,FALSE),"")=0,"",IF(Plananalyse!AE17=1,VLOOKUP(AE$5,Kruistabel!$B$26:$F$29,MATCH($C17,Kruistabel!$C$25:$F$25,0)+1,FALSE),""))</f>
        <v/>
      </c>
      <c r="AF17" s="326" t="str">
        <f ca="1">IF(IF(Plananalyse!AF17=1,VLOOKUP(AF$5,Kruistabel!$B$26:$F$29,MATCH($C17,Kruistabel!$C$25:$F$25,0)+1,FALSE),"")=0,"",IF(Plananalyse!AF17=1,VLOOKUP(AF$5,Kruistabel!$B$26:$F$29,MATCH($C17,Kruistabel!$C$25:$F$25,0)+1,FALSE),""))</f>
        <v/>
      </c>
      <c r="AG17" s="326" t="str">
        <f ca="1">IF(IF(Plananalyse!AG17=1,VLOOKUP(AG$5,Kruistabel!$B$26:$F$29,MATCH($C17,Kruistabel!$C$25:$F$25,0)+1,FALSE),"")=0,"",IF(Plananalyse!AG17=1,VLOOKUP(AG$5,Kruistabel!$B$26:$F$29,MATCH($C17,Kruistabel!$C$25:$F$25,0)+1,FALSE),""))</f>
        <v/>
      </c>
      <c r="AH17" s="326" t="str">
        <f ca="1">IF(IF(Plananalyse!AH17=1,VLOOKUP(AH$5,Kruistabel!$B$26:$F$29,MATCH($C17,Kruistabel!$C$25:$F$25,0)+1,FALSE),"")=0,"",IF(Plananalyse!AI17=1,VLOOKUP(AH$5,Kruistabel!$B$26:$F$29,MATCH($C17,Kruistabel!$C$25:$F$25,0)+1,FALSE),""))</f>
        <v/>
      </c>
      <c r="AI17" s="326" t="str">
        <f ca="1">IF(IF(Plananalyse!AI17=1,VLOOKUP(AI$5,Kruistabel!$B$26:$F$29,MATCH($C17,Kruistabel!$C$25:$F$25,0)+1,FALSE),"")=0,"",IF(Plananalyse!AJ17=1,VLOOKUP(AI$5,Kruistabel!$B$26:$F$29,MATCH($C17,Kruistabel!$C$25:$F$25,0)+1,FALSE),""))</f>
        <v/>
      </c>
      <c r="AJ17" s="326" t="str">
        <f ca="1">IF(IF(Plananalyse!AJ17=1,VLOOKUP(AJ$5,Kruistabel!$B$26:$F$29,MATCH($C17,Kruistabel!$C$25:$F$25,0)+1,FALSE),"")=0,"",IF(Plananalyse!AJ17=1,VLOOKUP(AJ$5,Kruistabel!$B$26:$F$29,MATCH($C17,Kruistabel!$C$25:$F$25,0)+1,FALSE),""))</f>
        <v/>
      </c>
      <c r="AK17" s="326">
        <f ca="1">IF(IF(Plananalyse!AK17=1,VLOOKUP(AK$5,Kruistabel!$B$26:$F$29,MATCH($C17,Kruistabel!$C$25:$F$25,0)+1,FALSE),"")=0,"",IF(Plananalyse!AK17=1,VLOOKUP(AK$5,Kruistabel!$B$26:$F$29,MATCH($C17,Kruistabel!$C$25:$F$25,0)+1,FALSE),""))</f>
        <v>55</v>
      </c>
      <c r="AL17" s="326" t="str">
        <f ca="1">IF(IF(Plananalyse!AL17=1,VLOOKUP(AL$5,Kruistabel!$B$26:$F$29,MATCH($C17,Kruistabel!$C$25:$F$25,0)+1,FALSE),"")=0,"",IF(Plananalyse!AL17=1,VLOOKUP(AL$5,Kruistabel!$B$26:$F$29,MATCH($C17,Kruistabel!$C$25:$F$25,0)+1,FALSE),""))</f>
        <v/>
      </c>
      <c r="AM17" s="326" t="str">
        <f ca="1">IF(IF(Plananalyse!AM17=1,VLOOKUP(AM$5,Kruistabel!$B$26:$F$29,MATCH($C17,Kruistabel!$C$25:$F$25,0)+1,FALSE),"")=0,"",IF(Plananalyse!AM17=1,VLOOKUP(AM$5,Kruistabel!$B$26:$F$29,MATCH($C17,Kruistabel!$C$25:$F$25,0)+1,FALSE),""))</f>
        <v/>
      </c>
      <c r="AN17" s="327"/>
      <c r="AO17" s="326">
        <f ca="1">IF(IF(Plananalyse!AO17=1,VLOOKUP(AO$5,Kruistabel!$B$26:$F$29,MATCH($C17,Kruistabel!$C$25:$F$25,0)+1,FALSE),"")=0,"",IF(Plananalyse!AO17=1,VLOOKUP(AO$5,Kruistabel!$B$26:$F$29,MATCH($C17,Kruistabel!$C$25:$F$25,0)+1,FALSE),""))</f>
        <v>55</v>
      </c>
      <c r="AP17" s="326">
        <f ca="1">IF(IF(Plananalyse!AP17=1,VLOOKUP(AP$5,Kruistabel!$B$26:$F$29,MATCH($C17,Kruistabel!$C$25:$F$25,0)+1,FALSE),"")=0,"",IF(Plananalyse!AP17=1,VLOOKUP(AP$5,Kruistabel!$B$26:$F$29,MATCH($C17,Kruistabel!$C$25:$F$25,0)+1,FALSE),""))</f>
        <v>55</v>
      </c>
      <c r="AQ17" s="326">
        <f ca="1">IF(IF(Plananalyse!AQ17=1,VLOOKUP(AQ$5,Kruistabel!$B$26:$F$29,MATCH($C17,Kruistabel!$C$25:$F$25,0)+1,FALSE),"")=0,"",IF(Plananalyse!AQ17=1,VLOOKUP(AQ$5,Kruistabel!$B$26:$F$29,MATCH($C17,Kruistabel!$C$25:$F$25,0)+1,FALSE),""))</f>
        <v>55</v>
      </c>
      <c r="AR17" s="326">
        <f ca="1">IF(IF(Plananalyse!AR17=1,VLOOKUP(AR$5,Kruistabel!$B$26:$F$29,MATCH($C17,Kruistabel!$C$25:$F$25,0)+1,FALSE),"")=0,"",IF(Plananalyse!AR17=1,VLOOKUP(AR$5,Kruistabel!$B$26:$F$29,MATCH($C17,Kruistabel!$C$25:$F$25,0)+1,FALSE),""))</f>
        <v>50</v>
      </c>
      <c r="AS17" s="326">
        <f ca="1">IF(IF(Plananalyse!AS17=1,VLOOKUP(AS$5,Kruistabel!$B$26:$F$29,MATCH($C17,Kruistabel!$C$25:$F$25,0)+1,FALSE),"")=0,"",IF(Plananalyse!AS17=1,VLOOKUP(AS$5,Kruistabel!$B$26:$F$29,MATCH($C17,Kruistabel!$C$25:$F$25,0)+1,FALSE),""))</f>
        <v>55</v>
      </c>
      <c r="AT17" s="326">
        <f ca="1">IF(IF(Plananalyse!AT17=1,VLOOKUP(AT$5,Kruistabel!$B$26:$F$29,MATCH($C17,Kruistabel!$C$25:$F$25,0)+1,FALSE),"")=0,"",IF(Plananalyse!AT17=1,VLOOKUP(AT$5,Kruistabel!$B$26:$F$29,MATCH($C17,Kruistabel!$C$25:$F$25,0)+1,FALSE),""))</f>
        <v>50</v>
      </c>
      <c r="AU17" s="326" t="str">
        <f ca="1">IF(IF(Plananalyse!AU17=1,VLOOKUP(AU$5,Kruistabel!$B$26:$F$29,MATCH($C17,Kruistabel!$C$25:$F$25,0)+1,FALSE),"")=0,"",IF(Plananalyse!AU17=1,VLOOKUP(AU$5,Kruistabel!$B$26:$F$29,MATCH($C17,Kruistabel!$C$25:$F$25,0)+1,FALSE),""))</f>
        <v/>
      </c>
      <c r="AV17" s="326">
        <f ca="1">IF(IF(Plananalyse!AV17=1,VLOOKUP(AV$5,Kruistabel!$B$26:$F$29,MATCH($C17,Kruistabel!$C$25:$F$25,0)+1,FALSE),"")=0,"",IF(Plananalyse!AV17=1,VLOOKUP(AV$5,Kruistabel!$B$26:$F$29,MATCH($C17,Kruistabel!$C$25:$F$25,0)+1,FALSE),""))</f>
        <v>55</v>
      </c>
      <c r="AW17" s="326" t="str">
        <f ca="1">IF(IF(Plananalyse!AW17=1,VLOOKUP(AW$5,Kruistabel!$B$26:$F$29,MATCH($C17,Kruistabel!$C$25:$F$25,0)+1,FALSE),"")=0,"",IF(Plananalyse!AW17=1,VLOOKUP(AW$5,Kruistabel!$B$26:$F$29,MATCH($C17,Kruistabel!$C$25:$F$25,0)+1,FALSE),""))</f>
        <v/>
      </c>
      <c r="AX17" s="326" t="str">
        <f ca="1">IF(IF(Plananalyse!AX17=1,VLOOKUP(AX$5,Kruistabel!$B$26:$F$29,MATCH($C17,Kruistabel!$C$25:$F$25,0)+1,FALSE),"")=0,"",IF(Plananalyse!AX17=1,VLOOKUP(AX$5,Kruistabel!$B$26:$F$29,MATCH($C17,Kruistabel!$C$25:$F$25,0)+1,FALSE),""))</f>
        <v/>
      </c>
      <c r="AY17" s="327"/>
      <c r="AZ17" s="326" t="str">
        <f ca="1">IF(IF(Plananalyse!AZ17=1,VLOOKUP(AZ$5,Kruistabel!$B$26:$F$29,MATCH($C17,Kruistabel!$C$25:$F$25,0)+1,FALSE),"")=0,"",IF(Plananalyse!AZ17=1,VLOOKUP(AZ$5,Kruistabel!$B$26:$F$29,MATCH($C17,Kruistabel!$C$25:$F$25,0)+1,FALSE),""))</f>
        <v/>
      </c>
      <c r="BA17" s="326" t="str">
        <f ca="1">IF(IF(Plananalyse!BA17=1,VLOOKUP(BA$5,Kruistabel!$B$26:$F$29,MATCH($C17,Kruistabel!$C$25:$F$25,0)+1,FALSE),"")=0,"",IF(Plananalyse!BA17=1,VLOOKUP(BA$5,Kruistabel!$B$26:$F$29,MATCH($C17,Kruistabel!$C$25:$F$25,0)+1,FALSE),""))</f>
        <v/>
      </c>
      <c r="BB17" s="326">
        <f ca="1">IF(IF(Plananalyse!BB17=1,VLOOKUP(BB$5,Kruistabel!$B$26:$F$29,MATCH($C17,Kruistabel!$C$25:$F$25,0)+1,FALSE),"")=0,"",IF(Plananalyse!BB17=1,VLOOKUP(BB$5,Kruistabel!$B$26:$F$29,MATCH($C17,Kruistabel!$C$25:$F$25,0)+1,FALSE),""))</f>
        <v>55</v>
      </c>
      <c r="BC17" s="326">
        <f ca="1">IF(IF(Plananalyse!BC17=1,VLOOKUP(BC$5,Kruistabel!$B$26:$F$29,MATCH($C17,Kruistabel!$C$25:$F$25,0)+1,FALSE),"")=0,"",IF(Plananalyse!BC17=1,VLOOKUP(BC$5,Kruistabel!$B$26:$F$29,MATCH($C17,Kruistabel!$C$25:$F$25,0)+1,FALSE),""))</f>
        <v>55</v>
      </c>
      <c r="BD17" s="326" t="str">
        <f ca="1">IF(IF(Plananalyse!BD17=1,VLOOKUP(BD$5,Kruistabel!$B$26:$F$29,MATCH($C17,Kruistabel!$C$25:$F$25,0)+1,FALSE),"")=0,"",IF(Plananalyse!BD17=1,VLOOKUP(BD$5,Kruistabel!$B$26:$F$29,MATCH($C17,Kruistabel!$C$25:$F$25,0)+1,FALSE),""))</f>
        <v/>
      </c>
      <c r="BE17" s="326" t="str">
        <f ca="1">IF(IF(Plananalyse!BE17=1,VLOOKUP(BE$5,Kruistabel!$B$26:$F$29,MATCH($C17,Kruistabel!$C$25:$F$25,0)+1,FALSE),"")=0,"",IF(Plananalyse!BE17=1,VLOOKUP(BE$5,Kruistabel!$B$26:$F$29,MATCH($C17,Kruistabel!$C$25:$F$25,0)+1,FALSE),""))</f>
        <v/>
      </c>
      <c r="BF17" s="326" t="str">
        <f ca="1">IF(IF(Plananalyse!BF17=1,VLOOKUP(BF$5,Kruistabel!$B$26:$F$29,MATCH($C17,Kruistabel!$C$25:$F$25,0)+1,FALSE),"")=0,"",IF(Plananalyse!BF17=1,VLOOKUP(BF$5,Kruistabel!$B$26:$F$29,MATCH($C17,Kruistabel!$C$25:$F$25,0)+1,FALSE),""))</f>
        <v/>
      </c>
      <c r="BG17" s="326" t="str">
        <f ca="1">IF(IF(Plananalyse!BG17=1,VLOOKUP(BG$5,Kruistabel!$B$26:$F$29,MATCH($C17,Kruistabel!$C$25:$F$25,0)+1,FALSE),"")=0,"",IF(Plananalyse!BG17=1,VLOOKUP(BG$5,Kruistabel!$B$26:$F$29,MATCH($C17,Kruistabel!$C$25:$F$25,0)+1,FALSE),""))</f>
        <v/>
      </c>
      <c r="BH17" s="326" t="str">
        <f ca="1">IF(IF(Plananalyse!BH17=1,VLOOKUP(BH$5,Kruistabel!$B$26:$F$29,MATCH($C17,Kruistabel!$C$25:$F$25,0)+1,FALSE),"")=0,"",IF(Plananalyse!BH17=1,VLOOKUP(BH$5,Kruistabel!$B$26:$F$29,MATCH($C17,Kruistabel!$C$25:$F$25,0)+1,FALSE),""))</f>
        <v/>
      </c>
      <c r="BI17" s="327"/>
      <c r="BJ17" s="326" t="e">
        <f ca="1">IF(IF(Plananalyse!BJ17=1,VLOOKUP(BJ$5,Kruistabel!$B$26:$F$29,MATCH($C17,Kruistabel!$C$25:$F$25,0)+1,FALSE),"")=0,"",IF(Plananalyse!BJ17=1,VLOOKUP(BJ$5,Kruistabel!$B$26:$F$29,MATCH($C17,Kruistabel!$C$25:$F$25,0)+1,FALSE),""))</f>
        <v>#N/A</v>
      </c>
      <c r="BK17" s="326" t="e">
        <f ca="1">IF(IF(Plananalyse!BK17=1,VLOOKUP(BK$5,Kruistabel!$B$26:$F$29,MATCH($C17,Kruistabel!$C$25:$F$25,0)+1,FALSE),"")=0,"",IF(Plananalyse!BK17=1,VLOOKUP(BK$5,Kruistabel!$B$26:$F$29,MATCH($C17,Kruistabel!$C$25:$F$25,0)+1,FALSE),""))</f>
        <v>#N/A</v>
      </c>
      <c r="BL17" s="326" t="e">
        <f ca="1">IF(IF(Plananalyse!BL17=1,VLOOKUP(BL$5,Kruistabel!$B$26:$F$29,MATCH($C17,Kruistabel!$C$25:$F$25,0)+1,FALSE),"")=0,"",IF(Plananalyse!BL17=1,VLOOKUP(BL$5,Kruistabel!$B$26:$F$29,MATCH($C17,Kruistabel!$C$25:$F$25,0)+1,FALSE),""))</f>
        <v>#N/A</v>
      </c>
      <c r="BM17" s="326" t="e">
        <f ca="1">IF(IF(Plananalyse!BM17=1,VLOOKUP(BM$5,Kruistabel!$B$26:$F$29,MATCH($C17,Kruistabel!$C$25:$F$25,0)+1,FALSE),"")=0,"",IF(Plananalyse!BM17=1,VLOOKUP(BM$5,Kruistabel!$B$26:$F$29,MATCH($C17,Kruistabel!$C$25:$F$25,0)+1,FALSE),""))</f>
        <v>#N/A</v>
      </c>
      <c r="BN17" s="326" t="e">
        <f ca="1">IF(IF(Plananalyse!BN17=1,VLOOKUP(BN$5,Kruistabel!$B$26:$F$29,MATCH($C17,Kruistabel!$C$25:$F$25,0)+1,FALSE),"")=0,"",IF(Plananalyse!BN17=1,VLOOKUP(BN$5,Kruistabel!$B$26:$F$29,MATCH($C17,Kruistabel!$C$25:$F$25,0)+1,FALSE),""))</f>
        <v>#N/A</v>
      </c>
      <c r="BO17" s="326" t="e">
        <f ca="1">IF(IF(Plananalyse!BO17=1,VLOOKUP(BO$5,Kruistabel!$B$26:$F$29,MATCH($C17,Kruistabel!$C$25:$F$25,0)+1,FALSE),"")=0,"",IF(Plananalyse!BO17=1,VLOOKUP(BO$5,Kruistabel!$B$26:$F$29,MATCH($C17,Kruistabel!$C$25:$F$25,0)+1,FALSE),""))</f>
        <v>#N/A</v>
      </c>
      <c r="BP17" s="326" t="e">
        <f ca="1">IF(IF(Plananalyse!BP17=1,VLOOKUP(BP$5,Kruistabel!$B$26:$F$29,MATCH($C17,Kruistabel!$C$25:$F$25,0)+1,FALSE),"")=0,"",IF(Plananalyse!BP17=1,VLOOKUP(BP$5,Kruistabel!$B$26:$F$29,MATCH($C17,Kruistabel!$C$25:$F$25,0)+1,FALSE),""))</f>
        <v>#N/A</v>
      </c>
      <c r="BQ17" s="326" t="e">
        <f ca="1">IF(IF(Plananalyse!BQ17=1,VLOOKUP(BQ$5,Kruistabel!$B$26:$F$29,MATCH($C17,Kruistabel!$C$25:$F$25,0)+1,FALSE),"")=0,"",IF(Plananalyse!BQ17=1,VLOOKUP(BQ$5,Kruistabel!$B$26:$F$29,MATCH($C17,Kruistabel!$C$25:$F$25,0)+1,FALSE),""))</f>
        <v>#N/A</v>
      </c>
      <c r="BR17" s="326" t="e">
        <f ca="1">IF(IF(Plananalyse!BR17=1,VLOOKUP(BR$5,Kruistabel!$B$26:$F$29,MATCH($C17,Kruistabel!$C$25:$F$25,0)+1,FALSE),"")=0,"",IF(Plananalyse!BR17=1,VLOOKUP(BR$5,Kruistabel!$B$26:$F$29,MATCH($C17,Kruistabel!$C$25:$F$25,0)+1,FALSE),""))</f>
        <v>#REF!</v>
      </c>
      <c r="BS17" s="326" t="e">
        <f ca="1">IF(IF(Plananalyse!BS17=1,VLOOKUP(BS$5,Kruistabel!$B$26:$F$29,MATCH($C17,Kruistabel!$C$25:$F$25,0)+1,FALSE),"")=0,"",IF(Plananalyse!BS17=1,VLOOKUP(BS$5,Kruistabel!$B$26:$F$29,MATCH($C17,Kruistabel!$C$25:$F$25,0)+1,FALSE),""))</f>
        <v>#REF!</v>
      </c>
      <c r="BT17" s="65"/>
      <c r="BU17" s="231" t="str">
        <f ca="1">IF(IF(Plananalyse!BU17=1,VLOOKUP(BU$5,Kruistabel!$B$26:$F$29,MATCH($C17,Kruistabel!$C$25:$F$25,0)+1,FALSE),"")=0,"",IF(Plananalyse!BU17=1,VLOOKUP(BU$5,Kruistabel!$B$26:$F$29,MATCH($C17,Kruistabel!$C$25:$F$25,0)+1,FALSE),""))</f>
        <v/>
      </c>
      <c r="BV17" s="326">
        <f ca="1">IF(IF(Plananalyse!BV17=1,VLOOKUP(BV$5,Kruistabel!$B$26:$F$29,MATCH($C17,Kruistabel!$C$25:$F$25,0)+1,FALSE),"")=0,"",IF(Plananalyse!BV17=1,VLOOKUP(BV$5,Kruistabel!$B$26:$F$29,MATCH($C17,Kruistabel!$C$25:$F$25,0)+1,FALSE),""))</f>
        <v>50</v>
      </c>
      <c r="BW17" s="326" t="str">
        <f ca="1">IF(IF(Plananalyse!BW17=1,VLOOKUP(BW$5,Kruistabel!$B$26:$F$29,MATCH($C17,Kruistabel!$C$25:$F$25,0)+1,FALSE),"")=0,"",IF(Plananalyse!BW17=1,VLOOKUP(BW$5,Kruistabel!$B$26:$F$29,MATCH($C17,Kruistabel!$C$25:$F$25,0)+1,FALSE),""))</f>
        <v/>
      </c>
      <c r="BX17" s="326" t="str">
        <f ca="1">IF(IF(Plananalyse!BX17=1,VLOOKUP(BX$5,Kruistabel!$B$26:$F$29,MATCH($C17,Kruistabel!$C$25:$F$25,0)+1,FALSE),"")=0,"",IF(Plananalyse!BX17=1,VLOOKUP(BX$5,Kruistabel!$B$26:$F$29,MATCH($C17,Kruistabel!$C$25:$F$25,0)+1,FALSE),""))</f>
        <v/>
      </c>
      <c r="BY17" s="327"/>
      <c r="BZ17" s="326" t="e">
        <f ca="1">IF(IF(Plananalyse!BZ17=1,VLOOKUP(BZ$5,Kruistabel!$B$26:$F$29,MATCH($C17,Kruistabel!$C$25:$F$25,0)+1,FALSE),"")=0,"",IF(Plananalyse!BZ17=1,VLOOKUP(BZ$5,Kruistabel!$B$26:$F$29,MATCH($C17,Kruistabel!$C$25:$F$25,0)+1,FALSE),""))</f>
        <v>#N/A</v>
      </c>
      <c r="CA17" s="326" t="e">
        <f ca="1">IF(IF(Plananalyse!CA17=1,VLOOKUP(CA$5,Kruistabel!$B$26:$F$29,MATCH($C17,Kruistabel!$C$25:$F$25,0)+1,FALSE),"")=0,"",IF(Plananalyse!CA17=1,VLOOKUP(CA$5,Kruistabel!$B$26:$F$29,MATCH($C17,Kruistabel!$C$25:$F$25,0)+1,FALSE),""))</f>
        <v>#N/A</v>
      </c>
      <c r="CB17" s="326" t="e">
        <f ca="1">IF(IF(Plananalyse!CB17=1,VLOOKUP(CB$5,Kruistabel!$B$26:$F$29,MATCH($C17,Kruistabel!$C$25:$F$25,0)+1,FALSE),"")=0,"",IF(Plananalyse!CB17=1,VLOOKUP(CB$5,Kruistabel!$B$26:$F$29,MATCH($C17,Kruistabel!$C$25:$F$25,0)+1,FALSE),""))</f>
        <v>#N/A</v>
      </c>
      <c r="CC17" s="326" t="e">
        <f ca="1">IF(IF(Plananalyse!CC17=1,VLOOKUP(CC$5,Kruistabel!$B$26:$F$29,MATCH($C17,Kruistabel!$C$25:$F$25,0)+1,FALSE),"")=0,"",IF(Plananalyse!CC17=1,VLOOKUP(CC$5,Kruistabel!$B$26:$F$29,MATCH($C17,Kruistabel!$C$25:$F$25,0)+1,FALSE),""))</f>
        <v>#N/A</v>
      </c>
      <c r="CD17" s="326" t="e">
        <f ca="1">IF(IF(Plananalyse!CD17=1,VLOOKUP(CD$5,Kruistabel!$B$26:$F$29,MATCH($C17,Kruistabel!$C$25:$F$25,0)+1,FALSE),"")=0,"",IF(Plananalyse!CD17=1,VLOOKUP(CD$5,Kruistabel!$B$26:$F$29,MATCH($C17,Kruistabel!$C$25:$F$25,0)+1,FALSE),""))</f>
        <v>#N/A</v>
      </c>
      <c r="CE17" s="326" t="e">
        <f ca="1">IF(IF(Plananalyse!CE17=1,VLOOKUP(CE$5,Kruistabel!$B$26:$F$29,MATCH($C17,Kruistabel!$C$25:$F$25,0)+1,FALSE),"")=0,"",IF(Plananalyse!CE17=1,VLOOKUP(CE$5,Kruistabel!$B$26:$F$29,MATCH($C17,Kruistabel!$C$25:$F$25,0)+1,FALSE),""))</f>
        <v>#N/A</v>
      </c>
      <c r="CF17" s="326" t="e">
        <f ca="1">IF(IF(Plananalyse!CF17=1,VLOOKUP(CF$5,Kruistabel!$B$26:$F$29,MATCH($C17,Kruistabel!$C$25:$F$25,0)+1,FALSE),"")=0,"",IF(Plananalyse!CF17=1,VLOOKUP(CF$5,Kruistabel!$B$26:$F$29,MATCH($C17,Kruistabel!$C$25:$F$25,0)+1,FALSE),""))</f>
        <v>#N/A</v>
      </c>
      <c r="CG17" s="326" t="e">
        <f ca="1">IF(IF(Plananalyse!CG17=1,VLOOKUP(CG$5,Kruistabel!$B$26:$F$29,MATCH($C17,Kruistabel!$C$25:$F$25,0)+1,FALSE),"")=0,"",IF(Plananalyse!CG17=1,VLOOKUP(CG$5,Kruistabel!$B$26:$F$29,MATCH($C17,Kruistabel!$C$25:$F$25,0)+1,FALSE),""))</f>
        <v>#REF!</v>
      </c>
      <c r="CH17" s="326" t="e">
        <f ca="1">IF(IF(Plananalyse!CH17=1,VLOOKUP(CH$5,Kruistabel!$B$26:$F$29,MATCH($C17,Kruistabel!$C$25:$F$25,0)+1,FALSE),"")=0,"",IF(Plananalyse!CH17=1,VLOOKUP(CH$5,Kruistabel!$B$26:$F$29,MATCH($C17,Kruistabel!$C$25:$F$25,0)+1,FALSE),""))</f>
        <v>#REF!</v>
      </c>
      <c r="CI17" s="65"/>
      <c r="CJ17" s="326">
        <f ca="1">IF(IF(Plananalyse!CJ17=1,VLOOKUP(CJ$5,Kruistabel!$B$26:$F$29,MATCH($C17,Kruistabel!$C$25:$F$25,0)+1,FALSE),"")=0,"",IF(Plananalyse!CJ17=1,VLOOKUP(CJ$5,Kruistabel!$B$26:$F$29,MATCH($C17,Kruistabel!$C$25:$F$25,0)+1,FALSE),""))</f>
        <v>50</v>
      </c>
      <c r="CK17" s="326">
        <f ca="1">IF(IF(Plananalyse!CK17=1,VLOOKUP(CK$5,Kruistabel!$B$26:$F$29,MATCH($C17,Kruistabel!$C$25:$F$25,0)+1,FALSE),"")=0,"",IF(Plananalyse!CK17=1,VLOOKUP(CK$5,Kruistabel!$B$26:$F$29,MATCH($C17,Kruistabel!$C$25:$F$25,0)+1,FALSE),""))</f>
        <v>50</v>
      </c>
      <c r="CL17" s="326" t="str">
        <f ca="1">IF(IF(Plananalyse!CL17=1,VLOOKUP(CL$5,Kruistabel!$B$26:$F$29,MATCH($C17,Kruistabel!$C$25:$F$25,0)+1,FALSE),"")=0,"",IF(Plananalyse!CL17=1,VLOOKUP(CL$5,Kruistabel!$B$26:$F$29,MATCH($C17,Kruistabel!$C$25:$F$25,0)+1,FALSE),""))</f>
        <v/>
      </c>
      <c r="CM17" s="326">
        <f ca="1">IF(IF(Plananalyse!CM17=1,VLOOKUP(CM$5,Kruistabel!$B$26:$F$29,MATCH($C17,Kruistabel!$C$25:$F$25,0)+1,FALSE),"")=0,"",IF(Plananalyse!CM17=1,VLOOKUP(CM$5,Kruistabel!$B$26:$F$29,MATCH($C17,Kruistabel!$C$25:$F$25,0)+1,FALSE),""))</f>
        <v>45</v>
      </c>
      <c r="CN17" s="326">
        <f ca="1">IF(IF(Plananalyse!CN17=1,VLOOKUP(CN$5,Kruistabel!$B$26:$F$29,MATCH($C17,Kruistabel!$C$25:$F$25,0)+1,FALSE),"")=0,"",IF(Plananalyse!CN17=1,VLOOKUP(CN$5,Kruistabel!$B$26:$F$29,MATCH($C17,Kruistabel!$C$25:$F$25,0)+1,FALSE),""))</f>
        <v>45</v>
      </c>
      <c r="CO17" s="326">
        <f ca="1">IF(IF(Plananalyse!CO17=1,VLOOKUP(CO$5,Kruistabel!$B$26:$F$29,MATCH($C17,Kruistabel!$C$25:$F$25,0)+1,FALSE),"")=0,"",IF(Plananalyse!CO17=1,VLOOKUP(CO$5,Kruistabel!$B$26:$F$29,MATCH($C17,Kruistabel!$C$25:$F$25,0)+1,FALSE),""))</f>
        <v>55</v>
      </c>
      <c r="CP17" s="326">
        <f ca="1">IF(IF(Plananalyse!CP17=1,VLOOKUP(CP$5,Kruistabel!$B$26:$F$29,MATCH($C17,Kruistabel!$C$25:$F$25,0)+1,FALSE),"")=0,"",IF(Plananalyse!CP17=1,VLOOKUP(CP$5,Kruistabel!$B$26:$F$29,MATCH($C17,Kruistabel!$C$25:$F$25,0)+1,FALSE),""))</f>
        <v>50</v>
      </c>
      <c r="CQ17" s="326">
        <f ca="1">IF(IF(Plananalyse!CQ17=1,VLOOKUP(CQ$5,Kruistabel!$B$26:$F$29,MATCH($C17,Kruistabel!$C$25:$F$25,0)+1,FALSE),"")=0,"",IF(Plananalyse!CQ17=1,VLOOKUP(CQ$5,Kruistabel!$B$26:$F$29,MATCH($C17,Kruistabel!$C$25:$F$25,0)+1,FALSE),""))</f>
        <v>55</v>
      </c>
      <c r="CR17" s="326">
        <f ca="1">IF(IF(Plananalyse!CR17=1,VLOOKUP(CR$5,Kruistabel!$B$26:$F$29,MATCH($C17,Kruistabel!$C$25:$F$25,0)+1,FALSE),"")=0,"",IF(Plananalyse!CR17=1,VLOOKUP(CR$5,Kruistabel!$B$26:$F$29,MATCH($C17,Kruistabel!$C$25:$F$25,0)+1,FALSE),""))</f>
        <v>55</v>
      </c>
      <c r="CS17" s="326">
        <f ca="1">IF(IF(Plananalyse!CS17=1,VLOOKUP(CS$5,Kruistabel!$B$26:$F$29,MATCH($C17,Kruistabel!$C$25:$F$25,0)+1,FALSE),"")=0,"",IF(Plananalyse!CS17=1,VLOOKUP(CS$5,Kruistabel!$B$26:$F$29,MATCH($C17,Kruistabel!$C$25:$F$25,0)+1,FALSE),""))</f>
        <v>50</v>
      </c>
      <c r="CT17" s="326">
        <f ca="1">IF(IF(Plananalyse!CT17=1,VLOOKUP(CT$5,Kruistabel!$B$26:$F$29,MATCH($C17,Kruistabel!$C$25:$F$25,0)+1,FALSE),"")=0,"",IF(Plananalyse!CT17=1,VLOOKUP(CT$5,Kruistabel!$B$26:$F$29,MATCH($C17,Kruistabel!$C$25:$F$25,0)+1,FALSE),""))</f>
        <v>50</v>
      </c>
      <c r="CU17" s="326">
        <f ca="1">IF(IF(Plananalyse!CU17=1,VLOOKUP(CU$5,Kruistabel!$B$26:$F$29,MATCH($C17,Kruistabel!$C$25:$F$25,0)+1,FALSE),"")=0,"",IF(Plananalyse!CU17=1,VLOOKUP(CU$5,Kruistabel!$B$26:$F$29,MATCH($C17,Kruistabel!$C$25:$F$25,0)+1,FALSE),""))</f>
        <v>55</v>
      </c>
      <c r="CV17" s="326">
        <f ca="1">IF(IF(Plananalyse!CV17=1,VLOOKUP(CV$5,Kruistabel!$B$26:$F$29,MATCH($C17,Kruistabel!$C$25:$F$25,0)+1,FALSE),"")=0,"",IF(Plananalyse!CV17=1,VLOOKUP(CV$5,Kruistabel!$B$26:$F$29,MATCH($C17,Kruistabel!$C$25:$F$25,0)+1,FALSE),""))</f>
        <v>55</v>
      </c>
      <c r="CW17" s="326">
        <f ca="1">IF(IF(Plananalyse!CW17=1,VLOOKUP(CW$5,Kruistabel!$B$26:$F$29,MATCH($C17,Kruistabel!$C$25:$F$25,0)+1,FALSE),"")=0,"",IF(Plananalyse!CW17=1,VLOOKUP(CW$5,Kruistabel!$B$26:$F$29,MATCH($C17,Kruistabel!$C$25:$F$25,0)+1,FALSE),""))</f>
        <v>50</v>
      </c>
      <c r="CX17" s="326" t="str">
        <f ca="1">IF(IF(Plananalyse!CX17=1,VLOOKUP(CX$5,Kruistabel!$B$26:$F$29,MATCH($C17,Kruistabel!$C$25:$F$25,0)+1,FALSE),"")=0,"",IF(Plananalyse!CX17=1,VLOOKUP(CX$5,Kruistabel!$B$26:$F$29,MATCH($C17,Kruistabel!$C$25:$F$25,0)+1,FALSE),""))</f>
        <v/>
      </c>
      <c r="CY17" s="326">
        <f ca="1">IF(IF(Plananalyse!CY17=1,VLOOKUP(CY$5,Kruistabel!$B$26:$F$29,MATCH($C17,Kruistabel!$C$25:$F$25,0)+1,FALSE),"")=0,"",IF(Plananalyse!CY17=1,VLOOKUP(CY$5,Kruistabel!$B$26:$F$29,MATCH($C17,Kruistabel!$C$25:$F$25,0)+1,FALSE),""))</f>
        <v>55</v>
      </c>
      <c r="CZ17" s="326">
        <f ca="1">IF(IF(Plananalyse!CZ17=1,VLOOKUP(CZ$5,Kruistabel!$B$26:$F$29,MATCH($C17,Kruistabel!$C$25:$F$25,0)+1,FALSE),"")=0,"",IF(Plananalyse!CZ17=1,VLOOKUP(CZ$5,Kruistabel!$B$26:$F$29,MATCH($C17,Kruistabel!$C$25:$F$25,0)+1,FALSE),""))</f>
        <v>55</v>
      </c>
      <c r="DA17" s="326">
        <f ca="1">IF(IF(Plananalyse!DA17=1,VLOOKUP(DA$5,Kruistabel!$B$26:$F$29,MATCH($C17,Kruistabel!$C$25:$F$25,0)+1,FALSE),"")=0,"",IF(Plananalyse!DA17=1,VLOOKUP(DA$5,Kruistabel!$B$26:$F$29,MATCH($C17,Kruistabel!$C$25:$F$25,0)+1,FALSE),""))</f>
        <v>55</v>
      </c>
      <c r="DB17" s="326" t="str">
        <f ca="1">IF(IF(Plananalyse!DB17=1,VLOOKUP(DB$5,Kruistabel!$B$26:$F$29,MATCH($C17,Kruistabel!$C$25:$F$25,0)+1,FALSE),"")=0,"",IF(Plananalyse!DB17=1,VLOOKUP(DB$5,Kruistabel!$B$26:$F$29,MATCH($C17,Kruistabel!$C$25:$F$25,0)+1,FALSE),""))</f>
        <v/>
      </c>
      <c r="DC17" s="326" t="str">
        <f ca="1">IF(IF(Plananalyse!DC17=1,VLOOKUP(DC$5,Kruistabel!$B$26:$F$29,MATCH($C17,Kruistabel!$C$25:$F$25,0)+1,FALSE),"")=0,"",IF(Plananalyse!DC17=1,VLOOKUP(DC$5,Kruistabel!$B$26:$F$29,MATCH($C17,Kruistabel!$C$25:$F$25,0)+1,FALSE),""))</f>
        <v/>
      </c>
      <c r="DD17" s="327"/>
      <c r="DE17" s="326" t="e">
        <f ca="1">IF(IF(Plananalyse!DE17=1,VLOOKUP(DE$5,Kruistabel!$B$26:$F$29,MATCH($C17,Kruistabel!$C$25:$F$25,0)+1,FALSE),"")=0,"",IF(Plananalyse!DE17=1,VLOOKUP(DE$5,Kruistabel!$B$26:$F$29,MATCH($C17,Kruistabel!$C$25:$F$25,0)+1,FALSE),""))</f>
        <v>#N/A</v>
      </c>
      <c r="DF17" s="326" t="e">
        <f ca="1">IF(IF(Plananalyse!DF17=1,VLOOKUP(DF$5,Kruistabel!$B$26:$F$29,MATCH($C17,Kruistabel!$C$25:$F$25,0)+1,FALSE),"")=0,"",IF(Plananalyse!DF17=1,VLOOKUP(DF$5,Kruistabel!$B$26:$F$29,MATCH($C17,Kruistabel!$C$25:$F$25,0)+1,FALSE),""))</f>
        <v>#N/A</v>
      </c>
      <c r="DG17" s="326" t="e">
        <f ca="1">IF(IF(Plananalyse!DG17=1,VLOOKUP(DG$5,Kruistabel!$B$26:$F$29,MATCH($C17,Kruistabel!$C$25:$F$25,0)+1,FALSE),"")=0,"",IF(Plananalyse!DG17=1,VLOOKUP(DG$5,Kruistabel!$B$26:$F$29,MATCH($C17,Kruistabel!$C$25:$F$25,0)+1,FALSE),""))</f>
        <v>#N/A</v>
      </c>
      <c r="DH17" s="326" t="e">
        <f ca="1">IF(IF(Plananalyse!DH17=1,VLOOKUP(DH$5,Kruistabel!$B$26:$F$29,MATCH($C17,Kruistabel!$C$25:$F$25,0)+1,FALSE),"")=0,"",IF(Plananalyse!DH17=1,VLOOKUP(DH$5,Kruistabel!$B$26:$F$29,MATCH($C17,Kruistabel!$C$25:$F$25,0)+1,FALSE),""))</f>
        <v>#N/A</v>
      </c>
      <c r="DI17" s="326" t="e">
        <f ca="1">IF(IF(Plananalyse!DI17=1,VLOOKUP(DI$5,Kruistabel!$B$26:$F$29,MATCH($C17,Kruistabel!$C$25:$F$25,0)+1,FALSE),"")=0,"",IF(Plananalyse!DI17=1,VLOOKUP(DI$5,Kruistabel!$B$26:$F$29,MATCH($C17,Kruistabel!$C$25:$F$25,0)+1,FALSE),""))</f>
        <v>#N/A</v>
      </c>
      <c r="DJ17" s="326" t="e">
        <f ca="1">IF(IF(Plananalyse!DJ17=1,VLOOKUP(DJ$5,Kruistabel!$B$26:$F$29,MATCH($C17,Kruistabel!$C$25:$F$25,0)+1,FALSE),"")=0,"",IF(Plananalyse!DJ17=1,VLOOKUP(DJ$5,Kruistabel!$B$26:$F$29,MATCH($C17,Kruistabel!$C$25:$F$25,0)+1,FALSE),""))</f>
        <v>#N/A</v>
      </c>
      <c r="DK17" s="326" t="e">
        <f ca="1">IF(IF(Plananalyse!DK17=1,VLOOKUP(DK$5,Kruistabel!$B$26:$F$29,MATCH($C17,Kruistabel!$C$25:$F$25,0)+1,FALSE),"")=0,"",IF(Plananalyse!DK17=1,VLOOKUP(DK$5,Kruistabel!$B$26:$F$29,MATCH($C17,Kruistabel!$C$25:$F$25,0)+1,FALSE),""))</f>
        <v>#REF!</v>
      </c>
      <c r="DL17" s="326" t="e">
        <f ca="1">IF(IF(Plananalyse!DL17=1,VLOOKUP(DL$5,Kruistabel!$B$26:$F$29,MATCH($C17,Kruistabel!$C$25:$F$25,0)+1,FALSE),"")=0,"",IF(Plananalyse!DL17=1,VLOOKUP(DL$5,Kruistabel!$B$26:$F$29,MATCH($C17,Kruistabel!$C$25:$F$25,0)+1,FALSE),""))</f>
        <v>#REF!</v>
      </c>
      <c r="DM17" s="327" t="str">
        <f>IF(Plananalyse!DM17=1,VLOOKUP(DM$5,Kruistabel!$B$26:$F$29,MATCH($C17,Kruistabel!$C$25:$F$25,0)+1,FALSE),"")</f>
        <v/>
      </c>
      <c r="DN17" s="326" t="e">
        <f ca="1">IF(IF(Plananalyse!DN17=1,VLOOKUP(DN$5,Kruistabel!$B$26:$F$29,MATCH($C17,Kruistabel!$C$25:$F$25,0)+1,FALSE),"")=0,"",IF(Plananalyse!DN17=1,VLOOKUP(DN$5,Kruistabel!$B$26:$F$29,MATCH($C17,Kruistabel!$C$25:$F$25,0)+1,FALSE),""))</f>
        <v>#N/A</v>
      </c>
      <c r="DO17" s="326" t="e">
        <f ca="1">IF(IF(Plananalyse!DO17=1,VLOOKUP(DO$5,Kruistabel!$B$26:$F$29,MATCH($C17,Kruistabel!$C$25:$F$25,0)+1,FALSE),"")=0,"",IF(Plananalyse!DO17=1,VLOOKUP(DO$5,Kruistabel!$B$26:$F$29,MATCH($C17,Kruistabel!$C$25:$F$25,0)+1,FALSE),""))</f>
        <v>#N/A</v>
      </c>
      <c r="DP17" s="326" t="e">
        <f ca="1">IF(IF(Plananalyse!DP17=1,VLOOKUP(DP$5,Kruistabel!$B$26:$F$29,MATCH($C17,Kruistabel!$C$25:$F$25,0)+1,FALSE),"")=0,"",IF(Plananalyse!DP17=1,VLOOKUP(DP$5,Kruistabel!$B$26:$F$29,MATCH($C17,Kruistabel!$C$25:$F$25,0)+1,FALSE),""))</f>
        <v>#N/A</v>
      </c>
      <c r="DQ17" s="326" t="e">
        <f ca="1">IF(IF(Plananalyse!DQ17=1,VLOOKUP(DQ$5,Kruistabel!$B$26:$F$29,MATCH($C17,Kruistabel!$C$25:$F$25,0)+1,FALSE),"")=0,"",IF(Plananalyse!DQ17=1,VLOOKUP(DQ$5,Kruistabel!$B$26:$F$29,MATCH($C17,Kruistabel!$C$25:$F$25,0)+1,FALSE),""))</f>
        <v>#N/A</v>
      </c>
      <c r="DR17" s="326" t="e">
        <f ca="1">IF(IF(Plananalyse!DR17=1,VLOOKUP(DR$5,Kruistabel!$B$26:$F$29,MATCH($C17,Kruistabel!$C$25:$F$25,0)+1,FALSE),"")=0,"",IF(Plananalyse!DR17=1,VLOOKUP(DR$5,Kruistabel!$B$26:$F$29,MATCH($C17,Kruistabel!$C$25:$F$25,0)+1,FALSE),""))</f>
        <v>#N/A</v>
      </c>
      <c r="DS17" s="326" t="e">
        <f ca="1">IF(IF(Plananalyse!DS17=1,VLOOKUP(DS$5,Kruistabel!$B$26:$F$29,MATCH($C17,Kruistabel!$C$25:$F$25,0)+1,FALSE),"")=0,"",IF(Plananalyse!DS17=1,VLOOKUP(DS$5,Kruistabel!$B$26:$F$29,MATCH($C17,Kruistabel!$C$25:$F$25,0)+1,FALSE),""))</f>
        <v>#N/A</v>
      </c>
      <c r="DT17" s="326" t="e">
        <f ca="1">IF(IF(Plananalyse!DT17=1,VLOOKUP(DT$5,Kruistabel!$B$26:$F$29,MATCH($C17,Kruistabel!$C$25:$F$25,0)+1,FALSE),"")=0,"",IF(Plananalyse!DT17=1,VLOOKUP(DT$5,Kruistabel!$B$26:$F$29,MATCH($C17,Kruistabel!$C$25:$F$25,0)+1,FALSE),""))</f>
        <v>#N/A</v>
      </c>
      <c r="DU17" s="326" t="e">
        <f ca="1">IF(IF(Plananalyse!DU17=1,VLOOKUP(DU$5,Kruistabel!$B$26:$F$29,MATCH($C17,Kruistabel!$C$25:$F$25,0)+1,FALSE),"")=0,"",IF(Plananalyse!DU17=1,VLOOKUP(DU$5,Kruistabel!$B$26:$F$29,MATCH($C17,Kruistabel!$C$25:$F$25,0)+1,FALSE),""))</f>
        <v>#N/A</v>
      </c>
      <c r="DV17" s="326" t="e">
        <f ca="1">IF(IF(Plananalyse!DV17=1,VLOOKUP(DV$5,Kruistabel!$B$26:$F$29,MATCH($C17,Kruistabel!$C$25:$F$25,0)+1,FALSE),"")=0,"",IF(Plananalyse!DV17=1,VLOOKUP(DV$5,Kruistabel!$B$26:$F$29,MATCH($C17,Kruistabel!$C$25:$F$25,0)+1,FALSE),""))</f>
        <v>#N/A</v>
      </c>
      <c r="DW17" s="326" t="e">
        <f ca="1">IF(IF(Plananalyse!DW17=1,VLOOKUP(DW$5,Kruistabel!$B$26:$F$29,MATCH($C17,Kruistabel!$C$25:$F$25,0)+1,FALSE),"")=0,"",IF(Plananalyse!DW17=1,VLOOKUP(DW$5,Kruistabel!$B$26:$F$29,MATCH($C17,Kruistabel!$C$25:$F$25,0)+1,FALSE),""))</f>
        <v>#REF!</v>
      </c>
      <c r="DX17" s="326" t="e">
        <f ca="1">IF(IF(Plananalyse!DX17=1,VLOOKUP(DX$5,Kruistabel!$B$26:$F$29,MATCH($C17,Kruistabel!$C$25:$F$25,0)+1,FALSE),"")=0,"",IF(Plananalyse!DX17=1,VLOOKUP(DX$5,Kruistabel!$B$26:$F$29,MATCH($C17,Kruistabel!$C$25:$F$25,0)+1,FALSE),""))</f>
        <v>#REF!</v>
      </c>
      <c r="DY17" s="327" t="str">
        <f>IF(Plananalyse!DY17=1,VLOOKUP(DY$5,Kruistabel!$B$26:$F$29,MATCH($C17,Kruistabel!$C$25:$F$25,0)+1,FALSE),"")</f>
        <v/>
      </c>
      <c r="DZ17" s="326" t="e">
        <f ca="1">IF(IF(Plananalyse!DZ17=1,VLOOKUP(DZ$5,Kruistabel!$B$26:$F$29,MATCH($C17,Kruistabel!$C$25:$F$25,0)+1,FALSE),"")=0,"",IF(Plananalyse!DZ17=1,VLOOKUP(DZ$5,Kruistabel!$B$26:$F$29,MATCH($C17,Kruistabel!$C$25:$F$25,0)+1,FALSE),""))</f>
        <v>#N/A</v>
      </c>
      <c r="EA17" s="326" t="e">
        <f ca="1">IF(IF(Plananalyse!EA17=1,VLOOKUP(EA$5,Kruistabel!$B$26:$F$29,MATCH($C17,Kruistabel!$C$25:$F$25,0)+1,FALSE),"")=0,"",IF(Plananalyse!EA17=1,VLOOKUP(EA$5,Kruistabel!$B$26:$F$29,MATCH($C17,Kruistabel!$C$25:$F$25,0)+1,FALSE),""))</f>
        <v>#N/A</v>
      </c>
      <c r="EB17" s="326" t="e">
        <f ca="1">IF(IF(Plananalyse!EB17=1,VLOOKUP(EB$5,Kruistabel!$B$26:$F$29,MATCH($C17,Kruistabel!$C$25:$F$25,0)+1,FALSE),"")=0,"",IF(Plananalyse!EB17=1,VLOOKUP(EB$5,Kruistabel!$B$26:$F$29,MATCH($C17,Kruistabel!$C$25:$F$25,0)+1,FALSE),""))</f>
        <v>#REF!</v>
      </c>
      <c r="EC17" s="326" t="e">
        <f ca="1">IF(IF(Plananalyse!EC17=1,VLOOKUP(EC$5,Kruistabel!$B$26:$F$29,MATCH($C17,Kruistabel!$C$25:$F$25,0)+1,FALSE),"")=0,"",IF(Plananalyse!EC17=1,VLOOKUP(EC$5,Kruistabel!$B$26:$F$29,MATCH($C17,Kruistabel!$C$25:$F$25,0)+1,FALSE),""))</f>
        <v>#REF!</v>
      </c>
      <c r="ED17" s="327"/>
      <c r="EE17" s="326" t="e">
        <f ca="1">IF(IF(Plananalyse!EE17=1,VLOOKUP(EE$5,Kruistabel!$B$26:$F$29,MATCH($C17,Kruistabel!$C$25:$F$25,0)+1,FALSE),"")=0,"",IF(Plananalyse!EE17=1,VLOOKUP(EE$5,Kruistabel!$B$26:$F$29,MATCH($C17,Kruistabel!$C$25:$F$25,0)+1,FALSE),""))</f>
        <v>#N/A</v>
      </c>
      <c r="EF17" s="326" t="e">
        <f ca="1">IF(IF(Plananalyse!EF17=1,VLOOKUP(EF$5,Kruistabel!$B$26:$F$29,MATCH($C17,Kruistabel!$C$25:$F$25,0)+1,FALSE),"")=0,"",IF(Plananalyse!EF17=1,VLOOKUP(EF$5,Kruistabel!$B$26:$F$29,MATCH($C17,Kruistabel!$C$25:$F$25,0)+1,FALSE),""))</f>
        <v>#N/A</v>
      </c>
      <c r="EG17" s="326" t="e">
        <f ca="1">IF(IF(Plananalyse!EG17=1,VLOOKUP(EG$5,Kruistabel!$B$26:$F$29,MATCH($C17,Kruistabel!$C$25:$F$25,0)+1,FALSE),"")=0,"",IF(Plananalyse!EG17=1,VLOOKUP(EG$5,Kruistabel!$B$26:$F$29,MATCH($C17,Kruistabel!$C$25:$F$25,0)+1,FALSE),""))</f>
        <v>#N/A</v>
      </c>
      <c r="EH17" s="326" t="e">
        <f ca="1">IF(IF(Plananalyse!EH17=1,VLOOKUP(EH$5,Kruistabel!$B$26:$F$29,MATCH($C17,Kruistabel!$C$25:$F$25,0)+1,FALSE),"")=0,"",IF(Plananalyse!EH17=1,VLOOKUP(EH$5,Kruistabel!$B$26:$F$29,MATCH($C17,Kruistabel!$C$25:$F$25,0)+1,FALSE),""))</f>
        <v>#REF!</v>
      </c>
      <c r="EI17" s="326" t="e">
        <f ca="1">IF(IF(Plananalyse!EI17=1,VLOOKUP(EI$5,Kruistabel!$B$26:$F$29,MATCH($C17,Kruistabel!$C$25:$F$25,0)+1,FALSE),"")=0,"",IF(Plananalyse!EI17=1,VLOOKUP(EI$5,Kruistabel!$B$26:$F$29,MATCH($C17,Kruistabel!$C$25:$F$25,0)+1,FALSE),""))</f>
        <v>#REF!</v>
      </c>
      <c r="EJ17" s="164" t="str">
        <f>IF(Plananalyse!EJ17=1,VLOOKUP(EJ$5,Kruistabel!$B$26:$F$29,MATCH($C17,Kruistabel!$C$25:$F$25,0)+1,FALSE),"")</f>
        <v/>
      </c>
      <c r="EK17" s="138"/>
      <c r="EL17" s="138"/>
      <c r="EM17" s="138"/>
      <c r="EN17" s="138"/>
      <c r="EO17" s="138"/>
    </row>
    <row r="18" spans="2:145">
      <c r="B18" s="337" t="s">
        <v>99</v>
      </c>
      <c r="C18" s="160" t="str">
        <f>_xlfn.IFNA(VLOOKUP($B18,Classificatietabel!$B$6:$I$91,C$7,FALSE),"")</f>
        <v>laag</v>
      </c>
      <c r="D18" s="160" t="str">
        <f>_xlfn.IFNA(VLOOKUP($B18,Classificatietabel!$B$6:$I$91,D$7,FALSE),"")</f>
        <v>neen</v>
      </c>
      <c r="E18" s="119">
        <f>IF(AND(D18="laag",$D$3=1),0,_xlfn.IFNA(IF(VLOOKUP($B18,Classificatietabel!$B$6:$H$91,$E$5,FALSE)="Ja",1,0),""))</f>
        <v>1</v>
      </c>
      <c r="F18" s="163"/>
      <c r="G18" s="326" t="str">
        <f>IF(IF(Plananalyse!G18=1,VLOOKUP(G$5,Kruistabel!$B$26:$F$29,MATCH($C18,Kruistabel!$C$25:$F$25,0)+1,FALSE),"")=0,"",IF(Plananalyse!G18=1,VLOOKUP(G$5,Kruistabel!$B$26:$F$29,MATCH($C18,Kruistabel!$C$25:$F$25,0)+1,FALSE),""))</f>
        <v/>
      </c>
      <c r="H18" s="326" t="str">
        <f>IF(IF(Plananalyse!H18=1,VLOOKUP(H$5,Kruistabel!$B$26:$F$29,MATCH($C18,Kruistabel!$C$25:$F$25,0)+1,FALSE),"")=0,"",IF(Plananalyse!H18=1,VLOOKUP(H$5,Kruistabel!$B$26:$F$29,MATCH($C18,Kruistabel!$C$25:$F$25,0)+1,FALSE),""))</f>
        <v/>
      </c>
      <c r="I18" s="326">
        <f>IF(IF(Plananalyse!I18=1,VLOOKUP(I$5,Kruistabel!$B$26:$F$29,MATCH($C18,Kruistabel!$C$25:$F$25,0)+1,FALSE),"")=0,"",IF(Plananalyse!I18=1,VLOOKUP(I$5,Kruistabel!$B$26:$F$29,MATCH($C18,Kruistabel!$C$25:$F$25,0)+1,FALSE),""))</f>
        <v>65</v>
      </c>
      <c r="J18" s="326" t="str">
        <f>IF(IF(Plananalyse!J18=1,VLOOKUP(J$5,Kruistabel!$B$26:$F$29,MATCH($C18,Kruistabel!$C$25:$F$25,0)+1,FALSE),"")=0,"",IF(Plananalyse!J18=1,VLOOKUP(J$5,Kruistabel!$B$26:$F$29,MATCH($C18,Kruistabel!$C$25:$F$25,0)+1,FALSE),""))</f>
        <v/>
      </c>
      <c r="K18" s="326" t="str">
        <f>IF(IF(Plananalyse!K18=1,VLOOKUP(K$5,Kruistabel!$B$26:$F$29,MATCH($C18,Kruistabel!$C$25:$F$25,0)+1,FALSE),"")=0,"",IF(Plananalyse!K18=1,VLOOKUP(K$5,Kruistabel!$B$26:$F$29,MATCH($C18,Kruistabel!$C$25:$F$25,0)+1,FALSE),""))</f>
        <v/>
      </c>
      <c r="L18" s="326" t="str">
        <f>IF(IF(Plananalyse!L18=1,VLOOKUP(L$5,Kruistabel!$B$26:$F$29,MATCH($C18,Kruistabel!$C$25:$F$25,0)+1,FALSE),"")=0,"",IF(Plananalyse!L18=1,VLOOKUP(L$5,Kruistabel!$B$26:$F$29,MATCH($C18,Kruistabel!$C$25:$F$25,0)+1,FALSE),""))</f>
        <v/>
      </c>
      <c r="M18" s="326">
        <f>IF(IF(Plananalyse!M18=1,VLOOKUP(M$5,Kruistabel!$B$26:$F$29,MATCH($C18,Kruistabel!$C$25:$F$25,0)+1,FALSE),"")=0,"",IF(Plananalyse!M18=1,VLOOKUP(M$5,Kruistabel!$B$26:$F$29,MATCH($C18,Kruistabel!$C$25:$F$25,0)+1,FALSE),""))</f>
        <v>60</v>
      </c>
      <c r="N18" s="326">
        <f>IF(IF(Plananalyse!N18=1,VLOOKUP(N$5,Kruistabel!$B$26:$F$29,MATCH($C18,Kruistabel!$C$25:$F$25,0)+1,FALSE),"")=0,"",IF(Plananalyse!N18=1,VLOOKUP(N$5,Kruistabel!$B$26:$F$29,MATCH($C18,Kruistabel!$C$25:$F$25,0)+1,FALSE),""))</f>
        <v>60</v>
      </c>
      <c r="O18" s="326">
        <f>IF(IF(Plananalyse!O18=1,VLOOKUP(O$5,Kruistabel!$B$26:$F$29,MATCH($C18,Kruistabel!$C$25:$F$25,0)+1,FALSE),"")=0,"",IF(Plananalyse!O18=1,VLOOKUP(O$5,Kruistabel!$B$26:$F$29,MATCH($C18,Kruistabel!$C$25:$F$25,0)+1,FALSE),""))</f>
        <v>60</v>
      </c>
      <c r="P18" s="326">
        <f>IF(IF(Plananalyse!P18=1,VLOOKUP(P$5,Kruistabel!$B$26:$F$29,MATCH($C18,Kruistabel!$C$25:$F$25,0)+1,FALSE),"")=0,"",IF(Plananalyse!P18=1,VLOOKUP(P$5,Kruistabel!$B$26:$F$29,MATCH($C18,Kruistabel!$C$25:$F$25,0)+1,FALSE),""))</f>
        <v>55</v>
      </c>
      <c r="Q18" s="326">
        <f ca="1">IF(IF(Plananalyse!Q18=1,VLOOKUP(Q$5,Kruistabel!$B$26:$F$29,MATCH($C18,Kruistabel!$C$25:$F$25,0)+1,FALSE),"")=0,"",IF(Plananalyse!Q18=1,VLOOKUP(Q$5,Kruistabel!$B$26:$F$29,MATCH($C18,Kruistabel!$C$25:$F$25,0)+1,FALSE),""))</f>
        <v>65</v>
      </c>
      <c r="R18" s="326">
        <f ca="1">IF(IF(Plananalyse!R18=1,VLOOKUP(R$5,Kruistabel!$B$26:$F$29,MATCH($C18,Kruistabel!$C$25:$F$25,0)+1,FALSE),"")=0,"",IF(Plananalyse!R18=1,VLOOKUP(R$5,Kruistabel!$B$26:$F$29,MATCH($C18,Kruistabel!$C$25:$F$25,0)+1,FALSE),""))</f>
        <v>60</v>
      </c>
      <c r="S18" s="326" t="str">
        <f ca="1">IF(IF(Plananalyse!S18=1,VLOOKUP(S$5,Kruistabel!$B$26:$F$29,MATCH($C18,Kruistabel!$C$25:$F$25,0)+1,FALSE),"")=0,"",IF(Plananalyse!S18=1,VLOOKUP(S$5,Kruistabel!$B$26:$F$29,MATCH($C18,Kruistabel!$C$25:$F$25,0)+1,FALSE),""))</f>
        <v/>
      </c>
      <c r="T18" s="326" t="str">
        <f ca="1">IF(IF(Plananalyse!T18=1,VLOOKUP(T$5,Kruistabel!$B$26:$F$29,MATCH($C18,Kruistabel!$C$25:$F$25,0)+1,FALSE),"")=0,"",IF(Plananalyse!T18=1,VLOOKUP(T$5,Kruistabel!$B$26:$F$29,MATCH($C18,Kruistabel!$C$25:$F$25,0)+1,FALSE),""))</f>
        <v/>
      </c>
      <c r="U18" s="326" t="str">
        <f ca="1">IF(IF(Plananalyse!U18=1,VLOOKUP(U$5,Kruistabel!$B$26:$F$29,MATCH($C18,Kruistabel!$C$25:$F$25,0)+1,FALSE),"")=0,"",IF(Plananalyse!U18=1,VLOOKUP(U$5,Kruistabel!$B$26:$F$29,MATCH($C18,Kruistabel!$C$25:$F$25,0)+1,FALSE),""))</f>
        <v/>
      </c>
      <c r="V18" s="326" t="str">
        <f ca="1">IF(IF(Plananalyse!V18=1,VLOOKUP(V$5,Kruistabel!$B$26:$F$29,MATCH($C18,Kruistabel!$C$25:$F$25,0)+1,FALSE),"")=0,"",IF(Plananalyse!V18=1,VLOOKUP(V$5,Kruistabel!$B$26:$F$29,MATCH($C18,Kruistabel!$C$25:$F$25,0)+1,FALSE),""))</f>
        <v/>
      </c>
      <c r="W18" s="326" t="str">
        <f ca="1">IF(IF(Plananalyse!W18=1,VLOOKUP(W$5,Kruistabel!$B$26:$F$29,MATCH($C18,Kruistabel!$C$25:$F$25,0)+1,FALSE),"")=0,"",IF(Plananalyse!W18=1,VLOOKUP(W$5,Kruistabel!$B$26:$F$29,MATCH($C18,Kruistabel!$C$25:$F$25,0)+1,FALSE),""))</f>
        <v/>
      </c>
      <c r="X18" s="326" t="str">
        <f ca="1">IF(IF(Plananalyse!X18=1,VLOOKUP(X$5,Kruistabel!$B$26:$F$29,MATCH($C18,Kruistabel!$C$25:$F$25,0)+1,FALSE),"")=0,"",IF(Plananalyse!X18=1,VLOOKUP(X$5,Kruistabel!$B$26:$F$29,MATCH($C18,Kruistabel!$C$25:$F$25,0)+1,FALSE),""))</f>
        <v/>
      </c>
      <c r="Y18" s="326">
        <f ca="1">IF(IF(Plananalyse!Y18=1,VLOOKUP(Y$5,Kruistabel!$B$26:$F$29,MATCH($C18,Kruistabel!$C$25:$F$25,0)+1,FALSE),"")=0,"",IF(Plananalyse!Y18=1,VLOOKUP(Y$5,Kruistabel!$B$26:$F$29,MATCH($C18,Kruistabel!$C$25:$F$25,0)+1,FALSE),""))</f>
        <v>65</v>
      </c>
      <c r="Z18" s="326" t="str">
        <f ca="1">IF(IF(Plananalyse!Z18=1,VLOOKUP(Z$5,Kruistabel!$B$26:$F$29,MATCH($C18,Kruistabel!$C$25:$F$25,0)+1,FALSE),"")=0,"",IF(Plananalyse!Z18=1,VLOOKUP(Z$5,Kruistabel!$B$26:$F$29,MATCH($C18,Kruistabel!$C$25:$F$25,0)+1,FALSE),""))</f>
        <v/>
      </c>
      <c r="AA18" s="326" t="str">
        <f ca="1">IF(IF(Plananalyse!AA18=1,VLOOKUP(AA$5,Kruistabel!$B$26:$F$29,MATCH($C18,Kruistabel!$C$25:$F$25,0)+1,FALSE),"")=0,"",IF(Plananalyse!AA18=1,VLOOKUP(AA$5,Kruistabel!$B$26:$F$29,MATCH($C18,Kruistabel!$C$25:$F$25,0)+1,FALSE),""))</f>
        <v/>
      </c>
      <c r="AB18" s="326" t="str">
        <f ca="1">IF(IF(Plananalyse!AB18=1,VLOOKUP(AB$5,Kruistabel!$B$26:$F$29,MATCH($C18,Kruistabel!$C$25:$F$25,0)+1,FALSE),"")=0,"",IF(Plananalyse!AB18=1,VLOOKUP(AB$5,Kruistabel!$B$26:$F$29,MATCH($C18,Kruistabel!$C$25:$F$25,0)+1,FALSE),""))</f>
        <v/>
      </c>
      <c r="AC18" s="326" t="str">
        <f ca="1">IF(IF(Plananalyse!AC18=1,VLOOKUP(AC$5,Kruistabel!$B$26:$F$29,MATCH($C18,Kruistabel!$C$25:$F$25,0)+1,FALSE),"")=0,"",IF(Plananalyse!AC18=1,VLOOKUP(AC$5,Kruistabel!$B$26:$F$29,MATCH($C18,Kruistabel!$C$25:$F$25,0)+1,FALSE),""))</f>
        <v/>
      </c>
      <c r="AD18" s="326" t="str">
        <f ca="1">IF(IF(Plananalyse!AD18=1,VLOOKUP(AD$5,Kruistabel!$B$26:$F$29,MATCH($C18,Kruistabel!$C$25:$F$25,0)+1,FALSE),"")=0,"",IF(Plananalyse!AD18=1,VLOOKUP(AD$5,Kruistabel!$B$26:$F$29,MATCH($C18,Kruistabel!$C$25:$F$25,0)+1,FALSE),""))</f>
        <v/>
      </c>
      <c r="AE18" s="326" t="str">
        <f ca="1">IF(IF(Plananalyse!AE18=1,VLOOKUP(AE$5,Kruistabel!$B$26:$F$29,MATCH($C18,Kruistabel!$C$25:$F$25,0)+1,FALSE),"")=0,"",IF(Plananalyse!AE18=1,VLOOKUP(AE$5,Kruistabel!$B$26:$F$29,MATCH($C18,Kruistabel!$C$25:$F$25,0)+1,FALSE),""))</f>
        <v/>
      </c>
      <c r="AF18" s="326" t="str">
        <f ca="1">IF(IF(Plananalyse!AF18=1,VLOOKUP(AF$5,Kruistabel!$B$26:$F$29,MATCH($C18,Kruistabel!$C$25:$F$25,0)+1,FALSE),"")=0,"",IF(Plananalyse!AF18=1,VLOOKUP(AF$5,Kruistabel!$B$26:$F$29,MATCH($C18,Kruistabel!$C$25:$F$25,0)+1,FALSE),""))</f>
        <v/>
      </c>
      <c r="AG18" s="326" t="str">
        <f ca="1">IF(IF(Plananalyse!AG18=1,VLOOKUP(AG$5,Kruistabel!$B$26:$F$29,MATCH($C18,Kruistabel!$C$25:$F$25,0)+1,FALSE),"")=0,"",IF(Plananalyse!AG18=1,VLOOKUP(AG$5,Kruistabel!$B$26:$F$29,MATCH($C18,Kruistabel!$C$25:$F$25,0)+1,FALSE),""))</f>
        <v/>
      </c>
      <c r="AH18" s="326" t="str">
        <f ca="1">IF(IF(Plananalyse!AH18=1,VLOOKUP(AH$5,Kruistabel!$B$26:$F$29,MATCH($C18,Kruistabel!$C$25:$F$25,0)+1,FALSE),"")=0,"",IF(Plananalyse!AI18=1,VLOOKUP(AH$5,Kruistabel!$B$26:$F$29,MATCH($C18,Kruistabel!$C$25:$F$25,0)+1,FALSE),""))</f>
        <v/>
      </c>
      <c r="AI18" s="326" t="str">
        <f ca="1">IF(IF(Plananalyse!AI18=1,VLOOKUP(AI$5,Kruistabel!$B$26:$F$29,MATCH($C18,Kruistabel!$C$25:$F$25,0)+1,FALSE),"")=0,"",IF(Plananalyse!AJ18=1,VLOOKUP(AI$5,Kruistabel!$B$26:$F$29,MATCH($C18,Kruistabel!$C$25:$F$25,0)+1,FALSE),""))</f>
        <v/>
      </c>
      <c r="AJ18" s="326" t="str">
        <f ca="1">IF(IF(Plananalyse!AJ18=1,VLOOKUP(AJ$5,Kruistabel!$B$26:$F$29,MATCH($C18,Kruistabel!$C$25:$F$25,0)+1,FALSE),"")=0,"",IF(Plananalyse!AJ18=1,VLOOKUP(AJ$5,Kruistabel!$B$26:$F$29,MATCH($C18,Kruistabel!$C$25:$F$25,0)+1,FALSE),""))</f>
        <v/>
      </c>
      <c r="AK18" s="326">
        <f ca="1">IF(IF(Plananalyse!AK18=1,VLOOKUP(AK$5,Kruistabel!$B$26:$F$29,MATCH($C18,Kruistabel!$C$25:$F$25,0)+1,FALSE),"")=0,"",IF(Plananalyse!AK18=1,VLOOKUP(AK$5,Kruistabel!$B$26:$F$29,MATCH($C18,Kruistabel!$C$25:$F$25,0)+1,FALSE),""))</f>
        <v>65</v>
      </c>
      <c r="AL18" s="326" t="str">
        <f ca="1">IF(IF(Plananalyse!AL18=1,VLOOKUP(AL$5,Kruistabel!$B$26:$F$29,MATCH($C18,Kruistabel!$C$25:$F$25,0)+1,FALSE),"")=0,"",IF(Plananalyse!AL18=1,VLOOKUP(AL$5,Kruistabel!$B$26:$F$29,MATCH($C18,Kruistabel!$C$25:$F$25,0)+1,FALSE),""))</f>
        <v/>
      </c>
      <c r="AM18" s="326" t="str">
        <f ca="1">IF(IF(Plananalyse!AM18=1,VLOOKUP(AM$5,Kruistabel!$B$26:$F$29,MATCH($C18,Kruistabel!$C$25:$F$25,0)+1,FALSE),"")=0,"",IF(Plananalyse!AM18=1,VLOOKUP(AM$5,Kruistabel!$B$26:$F$29,MATCH($C18,Kruistabel!$C$25:$F$25,0)+1,FALSE),""))</f>
        <v/>
      </c>
      <c r="AN18" s="327"/>
      <c r="AO18" s="326">
        <f ca="1">IF(IF(Plananalyse!AO18=1,VLOOKUP(AO$5,Kruistabel!$B$26:$F$29,MATCH($C18,Kruistabel!$C$25:$F$25,0)+1,FALSE),"")=0,"",IF(Plananalyse!AO18=1,VLOOKUP(AO$5,Kruistabel!$B$26:$F$29,MATCH($C18,Kruistabel!$C$25:$F$25,0)+1,FALSE),""))</f>
        <v>65</v>
      </c>
      <c r="AP18" s="326">
        <f ca="1">IF(IF(Plananalyse!AP18=1,VLOOKUP(AP$5,Kruistabel!$B$26:$F$29,MATCH($C18,Kruistabel!$C$25:$F$25,0)+1,FALSE),"")=0,"",IF(Plananalyse!AP18=1,VLOOKUP(AP$5,Kruistabel!$B$26:$F$29,MATCH($C18,Kruistabel!$C$25:$F$25,0)+1,FALSE),""))</f>
        <v>65</v>
      </c>
      <c r="AQ18" s="326">
        <f ca="1">IF(IF(Plananalyse!AQ18=1,VLOOKUP(AQ$5,Kruistabel!$B$26:$F$29,MATCH($C18,Kruistabel!$C$25:$F$25,0)+1,FALSE),"")=0,"",IF(Plananalyse!AQ18=1,VLOOKUP(AQ$5,Kruistabel!$B$26:$F$29,MATCH($C18,Kruistabel!$C$25:$F$25,0)+1,FALSE),""))</f>
        <v>65</v>
      </c>
      <c r="AR18" s="326">
        <f ca="1">IF(IF(Plananalyse!AR18=1,VLOOKUP(AR$5,Kruistabel!$B$26:$F$29,MATCH($C18,Kruistabel!$C$25:$F$25,0)+1,FALSE),"")=0,"",IF(Plananalyse!AR18=1,VLOOKUP(AR$5,Kruistabel!$B$26:$F$29,MATCH($C18,Kruistabel!$C$25:$F$25,0)+1,FALSE),""))</f>
        <v>60</v>
      </c>
      <c r="AS18" s="326">
        <f ca="1">IF(IF(Plananalyse!AS18=1,VLOOKUP(AS$5,Kruistabel!$B$26:$F$29,MATCH($C18,Kruistabel!$C$25:$F$25,0)+1,FALSE),"")=0,"",IF(Plananalyse!AS18=1,VLOOKUP(AS$5,Kruistabel!$B$26:$F$29,MATCH($C18,Kruistabel!$C$25:$F$25,0)+1,FALSE),""))</f>
        <v>65</v>
      </c>
      <c r="AT18" s="326">
        <f ca="1">IF(IF(Plananalyse!AT18=1,VLOOKUP(AT$5,Kruistabel!$B$26:$F$29,MATCH($C18,Kruistabel!$C$25:$F$25,0)+1,FALSE),"")=0,"",IF(Plananalyse!AT18=1,VLOOKUP(AT$5,Kruistabel!$B$26:$F$29,MATCH($C18,Kruistabel!$C$25:$F$25,0)+1,FALSE),""))</f>
        <v>60</v>
      </c>
      <c r="AU18" s="326" t="str">
        <f ca="1">IF(IF(Plananalyse!AU18=1,VLOOKUP(AU$5,Kruistabel!$B$26:$F$29,MATCH($C18,Kruistabel!$C$25:$F$25,0)+1,FALSE),"")=0,"",IF(Plananalyse!AU18=1,VLOOKUP(AU$5,Kruistabel!$B$26:$F$29,MATCH($C18,Kruistabel!$C$25:$F$25,0)+1,FALSE),""))</f>
        <v/>
      </c>
      <c r="AV18" s="326">
        <f ca="1">IF(IF(Plananalyse!AV18=1,VLOOKUP(AV$5,Kruistabel!$B$26:$F$29,MATCH($C18,Kruistabel!$C$25:$F$25,0)+1,FALSE),"")=0,"",IF(Plananalyse!AV18=1,VLOOKUP(AV$5,Kruistabel!$B$26:$F$29,MATCH($C18,Kruistabel!$C$25:$F$25,0)+1,FALSE),""))</f>
        <v>65</v>
      </c>
      <c r="AW18" s="326" t="str">
        <f ca="1">IF(IF(Plananalyse!AW18=1,VLOOKUP(AW$5,Kruistabel!$B$26:$F$29,MATCH($C18,Kruistabel!$C$25:$F$25,0)+1,FALSE),"")=0,"",IF(Plananalyse!AW18=1,VLOOKUP(AW$5,Kruistabel!$B$26:$F$29,MATCH($C18,Kruistabel!$C$25:$F$25,0)+1,FALSE),""))</f>
        <v/>
      </c>
      <c r="AX18" s="326" t="str">
        <f ca="1">IF(IF(Plananalyse!AX18=1,VLOOKUP(AX$5,Kruistabel!$B$26:$F$29,MATCH($C18,Kruistabel!$C$25:$F$25,0)+1,FALSE),"")=0,"",IF(Plananalyse!AX18=1,VLOOKUP(AX$5,Kruistabel!$B$26:$F$29,MATCH($C18,Kruistabel!$C$25:$F$25,0)+1,FALSE),""))</f>
        <v/>
      </c>
      <c r="AY18" s="327"/>
      <c r="AZ18" s="326" t="str">
        <f ca="1">IF(IF(Plananalyse!AZ18=1,VLOOKUP(AZ$5,Kruistabel!$B$26:$F$29,MATCH($C18,Kruistabel!$C$25:$F$25,0)+1,FALSE),"")=0,"",IF(Plananalyse!AZ18=1,VLOOKUP(AZ$5,Kruistabel!$B$26:$F$29,MATCH($C18,Kruistabel!$C$25:$F$25,0)+1,FALSE),""))</f>
        <v/>
      </c>
      <c r="BA18" s="326" t="str">
        <f ca="1">IF(IF(Plananalyse!BA18=1,VLOOKUP(BA$5,Kruistabel!$B$26:$F$29,MATCH($C18,Kruistabel!$C$25:$F$25,0)+1,FALSE),"")=0,"",IF(Plananalyse!BA18=1,VLOOKUP(BA$5,Kruistabel!$B$26:$F$29,MATCH($C18,Kruistabel!$C$25:$F$25,0)+1,FALSE),""))</f>
        <v/>
      </c>
      <c r="BB18" s="326">
        <f ca="1">IF(IF(Plananalyse!BB18=1,VLOOKUP(BB$5,Kruistabel!$B$26:$F$29,MATCH($C18,Kruistabel!$C$25:$F$25,0)+1,FALSE),"")=0,"",IF(Plananalyse!BB18=1,VLOOKUP(BB$5,Kruistabel!$B$26:$F$29,MATCH($C18,Kruistabel!$C$25:$F$25,0)+1,FALSE),""))</f>
        <v>65</v>
      </c>
      <c r="BC18" s="326">
        <f ca="1">IF(IF(Plananalyse!BC18=1,VLOOKUP(BC$5,Kruistabel!$B$26:$F$29,MATCH($C18,Kruistabel!$C$25:$F$25,0)+1,FALSE),"")=0,"",IF(Plananalyse!BC18=1,VLOOKUP(BC$5,Kruistabel!$B$26:$F$29,MATCH($C18,Kruistabel!$C$25:$F$25,0)+1,FALSE),""))</f>
        <v>65</v>
      </c>
      <c r="BD18" s="326" t="str">
        <f ca="1">IF(IF(Plananalyse!BD18=1,VLOOKUP(BD$5,Kruistabel!$B$26:$F$29,MATCH($C18,Kruistabel!$C$25:$F$25,0)+1,FALSE),"")=0,"",IF(Plananalyse!BD18=1,VLOOKUP(BD$5,Kruistabel!$B$26:$F$29,MATCH($C18,Kruistabel!$C$25:$F$25,0)+1,FALSE),""))</f>
        <v/>
      </c>
      <c r="BE18" s="326" t="str">
        <f ca="1">IF(IF(Plananalyse!BE18=1,VLOOKUP(BE$5,Kruistabel!$B$26:$F$29,MATCH($C18,Kruistabel!$C$25:$F$25,0)+1,FALSE),"")=0,"",IF(Plananalyse!BE18=1,VLOOKUP(BE$5,Kruistabel!$B$26:$F$29,MATCH($C18,Kruistabel!$C$25:$F$25,0)+1,FALSE),""))</f>
        <v/>
      </c>
      <c r="BF18" s="326" t="str">
        <f ca="1">IF(IF(Plananalyse!BF18=1,VLOOKUP(BF$5,Kruistabel!$B$26:$F$29,MATCH($C18,Kruistabel!$C$25:$F$25,0)+1,FALSE),"")=0,"",IF(Plananalyse!BF18=1,VLOOKUP(BF$5,Kruistabel!$B$26:$F$29,MATCH($C18,Kruistabel!$C$25:$F$25,0)+1,FALSE),""))</f>
        <v/>
      </c>
      <c r="BG18" s="326" t="str">
        <f ca="1">IF(IF(Plananalyse!BG18=1,VLOOKUP(BG$5,Kruistabel!$B$26:$F$29,MATCH($C18,Kruistabel!$C$25:$F$25,0)+1,FALSE),"")=0,"",IF(Plananalyse!BG18=1,VLOOKUP(BG$5,Kruistabel!$B$26:$F$29,MATCH($C18,Kruistabel!$C$25:$F$25,0)+1,FALSE),""))</f>
        <v/>
      </c>
      <c r="BH18" s="326" t="str">
        <f ca="1">IF(IF(Plananalyse!BH18=1,VLOOKUP(BH$5,Kruistabel!$B$26:$F$29,MATCH($C18,Kruistabel!$C$25:$F$25,0)+1,FALSE),"")=0,"",IF(Plananalyse!BH18=1,VLOOKUP(BH$5,Kruistabel!$B$26:$F$29,MATCH($C18,Kruistabel!$C$25:$F$25,0)+1,FALSE),""))</f>
        <v/>
      </c>
      <c r="BI18" s="327"/>
      <c r="BJ18" s="326" t="e">
        <f ca="1">IF(IF(Plananalyse!BJ18=1,VLOOKUP(BJ$5,Kruistabel!$B$26:$F$29,MATCH($C18,Kruistabel!$C$25:$F$25,0)+1,FALSE),"")=0,"",IF(Plananalyse!BJ18=1,VLOOKUP(BJ$5,Kruistabel!$B$26:$F$29,MATCH($C18,Kruistabel!$C$25:$F$25,0)+1,FALSE),""))</f>
        <v>#N/A</v>
      </c>
      <c r="BK18" s="326" t="e">
        <f ca="1">IF(IF(Plananalyse!BK18=1,VLOOKUP(BK$5,Kruistabel!$B$26:$F$29,MATCH($C18,Kruistabel!$C$25:$F$25,0)+1,FALSE),"")=0,"",IF(Plananalyse!BK18=1,VLOOKUP(BK$5,Kruistabel!$B$26:$F$29,MATCH($C18,Kruistabel!$C$25:$F$25,0)+1,FALSE),""))</f>
        <v>#N/A</v>
      </c>
      <c r="BL18" s="326" t="e">
        <f ca="1">IF(IF(Plananalyse!BL18=1,VLOOKUP(BL$5,Kruistabel!$B$26:$F$29,MATCH($C18,Kruistabel!$C$25:$F$25,0)+1,FALSE),"")=0,"",IF(Plananalyse!BL18=1,VLOOKUP(BL$5,Kruistabel!$B$26:$F$29,MATCH($C18,Kruistabel!$C$25:$F$25,0)+1,FALSE),""))</f>
        <v>#N/A</v>
      </c>
      <c r="BM18" s="326" t="e">
        <f ca="1">IF(IF(Plananalyse!BM18=1,VLOOKUP(BM$5,Kruistabel!$B$26:$F$29,MATCH($C18,Kruistabel!$C$25:$F$25,0)+1,FALSE),"")=0,"",IF(Plananalyse!BM18=1,VLOOKUP(BM$5,Kruistabel!$B$26:$F$29,MATCH($C18,Kruistabel!$C$25:$F$25,0)+1,FALSE),""))</f>
        <v>#N/A</v>
      </c>
      <c r="BN18" s="326" t="e">
        <f ca="1">IF(IF(Plananalyse!BN18=1,VLOOKUP(BN$5,Kruistabel!$B$26:$F$29,MATCH($C18,Kruistabel!$C$25:$F$25,0)+1,FALSE),"")=0,"",IF(Plananalyse!BN18=1,VLOOKUP(BN$5,Kruistabel!$B$26:$F$29,MATCH($C18,Kruistabel!$C$25:$F$25,0)+1,FALSE),""))</f>
        <v>#N/A</v>
      </c>
      <c r="BO18" s="326" t="e">
        <f ca="1">IF(IF(Plananalyse!BO18=1,VLOOKUP(BO$5,Kruistabel!$B$26:$F$29,MATCH($C18,Kruistabel!$C$25:$F$25,0)+1,FALSE),"")=0,"",IF(Plananalyse!BO18=1,VLOOKUP(BO$5,Kruistabel!$B$26:$F$29,MATCH($C18,Kruistabel!$C$25:$F$25,0)+1,FALSE),""))</f>
        <v>#N/A</v>
      </c>
      <c r="BP18" s="326" t="e">
        <f ca="1">IF(IF(Plananalyse!BP18=1,VLOOKUP(BP$5,Kruistabel!$B$26:$F$29,MATCH($C18,Kruistabel!$C$25:$F$25,0)+1,FALSE),"")=0,"",IF(Plananalyse!BP18=1,VLOOKUP(BP$5,Kruistabel!$B$26:$F$29,MATCH($C18,Kruistabel!$C$25:$F$25,0)+1,FALSE),""))</f>
        <v>#N/A</v>
      </c>
      <c r="BQ18" s="326" t="e">
        <f ca="1">IF(IF(Plananalyse!BQ18=1,VLOOKUP(BQ$5,Kruistabel!$B$26:$F$29,MATCH($C18,Kruistabel!$C$25:$F$25,0)+1,FALSE),"")=0,"",IF(Plananalyse!BQ18=1,VLOOKUP(BQ$5,Kruistabel!$B$26:$F$29,MATCH($C18,Kruistabel!$C$25:$F$25,0)+1,FALSE),""))</f>
        <v>#N/A</v>
      </c>
      <c r="BR18" s="326" t="e">
        <f ca="1">IF(IF(Plananalyse!BR18=1,VLOOKUP(BR$5,Kruistabel!$B$26:$F$29,MATCH($C18,Kruistabel!$C$25:$F$25,0)+1,FALSE),"")=0,"",IF(Plananalyse!BR18=1,VLOOKUP(BR$5,Kruistabel!$B$26:$F$29,MATCH($C18,Kruistabel!$C$25:$F$25,0)+1,FALSE),""))</f>
        <v>#REF!</v>
      </c>
      <c r="BS18" s="326" t="e">
        <f ca="1">IF(IF(Plananalyse!BS18=1,VLOOKUP(BS$5,Kruistabel!$B$26:$F$29,MATCH($C18,Kruistabel!$C$25:$F$25,0)+1,FALSE),"")=0,"",IF(Plananalyse!BS18=1,VLOOKUP(BS$5,Kruistabel!$B$26:$F$29,MATCH($C18,Kruistabel!$C$25:$F$25,0)+1,FALSE),""))</f>
        <v>#REF!</v>
      </c>
      <c r="BT18" s="65"/>
      <c r="BU18" s="231" t="str">
        <f ca="1">IF(IF(Plananalyse!BU18=1,VLOOKUP(BU$5,Kruistabel!$B$26:$F$29,MATCH($C18,Kruistabel!$C$25:$F$25,0)+1,FALSE),"")=0,"",IF(Plananalyse!BU18=1,VLOOKUP(BU$5,Kruistabel!$B$26:$F$29,MATCH($C18,Kruistabel!$C$25:$F$25,0)+1,FALSE),""))</f>
        <v/>
      </c>
      <c r="BV18" s="326">
        <f ca="1">IF(IF(Plananalyse!BV18=1,VLOOKUP(BV$5,Kruistabel!$B$26:$F$29,MATCH($C18,Kruistabel!$C$25:$F$25,0)+1,FALSE),"")=0,"",IF(Plananalyse!BV18=1,VLOOKUP(BV$5,Kruistabel!$B$26:$F$29,MATCH($C18,Kruistabel!$C$25:$F$25,0)+1,FALSE),""))</f>
        <v>60</v>
      </c>
      <c r="BW18" s="326" t="str">
        <f ca="1">IF(IF(Plananalyse!BW18=1,VLOOKUP(BW$5,Kruistabel!$B$26:$F$29,MATCH($C18,Kruistabel!$C$25:$F$25,0)+1,FALSE),"")=0,"",IF(Plananalyse!BW18=1,VLOOKUP(BW$5,Kruistabel!$B$26:$F$29,MATCH($C18,Kruistabel!$C$25:$F$25,0)+1,FALSE),""))</f>
        <v/>
      </c>
      <c r="BX18" s="326" t="str">
        <f ca="1">IF(IF(Plananalyse!BX18=1,VLOOKUP(BX$5,Kruistabel!$B$26:$F$29,MATCH($C18,Kruistabel!$C$25:$F$25,0)+1,FALSE),"")=0,"",IF(Plananalyse!BX18=1,VLOOKUP(BX$5,Kruistabel!$B$26:$F$29,MATCH($C18,Kruistabel!$C$25:$F$25,0)+1,FALSE),""))</f>
        <v/>
      </c>
      <c r="BY18" s="327"/>
      <c r="BZ18" s="326" t="e">
        <f ca="1">IF(IF(Plananalyse!BZ18=1,VLOOKUP(BZ$5,Kruistabel!$B$26:$F$29,MATCH($C18,Kruistabel!$C$25:$F$25,0)+1,FALSE),"")=0,"",IF(Plananalyse!BZ18=1,VLOOKUP(BZ$5,Kruistabel!$B$26:$F$29,MATCH($C18,Kruistabel!$C$25:$F$25,0)+1,FALSE),""))</f>
        <v>#N/A</v>
      </c>
      <c r="CA18" s="326" t="e">
        <f ca="1">IF(IF(Plananalyse!CA18=1,VLOOKUP(CA$5,Kruistabel!$B$26:$F$29,MATCH($C18,Kruistabel!$C$25:$F$25,0)+1,FALSE),"")=0,"",IF(Plananalyse!CA18=1,VLOOKUP(CA$5,Kruistabel!$B$26:$F$29,MATCH($C18,Kruistabel!$C$25:$F$25,0)+1,FALSE),""))</f>
        <v>#N/A</v>
      </c>
      <c r="CB18" s="326" t="e">
        <f ca="1">IF(IF(Plananalyse!CB18=1,VLOOKUP(CB$5,Kruistabel!$B$26:$F$29,MATCH($C18,Kruistabel!$C$25:$F$25,0)+1,FALSE),"")=0,"",IF(Plananalyse!CB18=1,VLOOKUP(CB$5,Kruistabel!$B$26:$F$29,MATCH($C18,Kruistabel!$C$25:$F$25,0)+1,FALSE),""))</f>
        <v>#N/A</v>
      </c>
      <c r="CC18" s="326" t="e">
        <f ca="1">IF(IF(Plananalyse!CC18=1,VLOOKUP(CC$5,Kruistabel!$B$26:$F$29,MATCH($C18,Kruistabel!$C$25:$F$25,0)+1,FALSE),"")=0,"",IF(Plananalyse!CC18=1,VLOOKUP(CC$5,Kruistabel!$B$26:$F$29,MATCH($C18,Kruistabel!$C$25:$F$25,0)+1,FALSE),""))</f>
        <v>#N/A</v>
      </c>
      <c r="CD18" s="326" t="e">
        <f ca="1">IF(IF(Plananalyse!CD18=1,VLOOKUP(CD$5,Kruistabel!$B$26:$F$29,MATCH($C18,Kruistabel!$C$25:$F$25,0)+1,FALSE),"")=0,"",IF(Plananalyse!CD18=1,VLOOKUP(CD$5,Kruistabel!$B$26:$F$29,MATCH($C18,Kruistabel!$C$25:$F$25,0)+1,FALSE),""))</f>
        <v>#N/A</v>
      </c>
      <c r="CE18" s="326" t="e">
        <f ca="1">IF(IF(Plananalyse!CE18=1,VLOOKUP(CE$5,Kruistabel!$B$26:$F$29,MATCH($C18,Kruistabel!$C$25:$F$25,0)+1,FALSE),"")=0,"",IF(Plananalyse!CE18=1,VLOOKUP(CE$5,Kruistabel!$B$26:$F$29,MATCH($C18,Kruistabel!$C$25:$F$25,0)+1,FALSE),""))</f>
        <v>#N/A</v>
      </c>
      <c r="CF18" s="326" t="e">
        <f ca="1">IF(IF(Plananalyse!CF18=1,VLOOKUP(CF$5,Kruistabel!$B$26:$F$29,MATCH($C18,Kruistabel!$C$25:$F$25,0)+1,FALSE),"")=0,"",IF(Plananalyse!CF18=1,VLOOKUP(CF$5,Kruistabel!$B$26:$F$29,MATCH($C18,Kruistabel!$C$25:$F$25,0)+1,FALSE),""))</f>
        <v>#N/A</v>
      </c>
      <c r="CG18" s="326" t="e">
        <f ca="1">IF(IF(Plananalyse!CG18=1,VLOOKUP(CG$5,Kruistabel!$B$26:$F$29,MATCH($C18,Kruistabel!$C$25:$F$25,0)+1,FALSE),"")=0,"",IF(Plananalyse!CG18=1,VLOOKUP(CG$5,Kruistabel!$B$26:$F$29,MATCH($C18,Kruistabel!$C$25:$F$25,0)+1,FALSE),""))</f>
        <v>#REF!</v>
      </c>
      <c r="CH18" s="326" t="e">
        <f ca="1">IF(IF(Plananalyse!CH18=1,VLOOKUP(CH$5,Kruistabel!$B$26:$F$29,MATCH($C18,Kruistabel!$C$25:$F$25,0)+1,FALSE),"")=0,"",IF(Plananalyse!CH18=1,VLOOKUP(CH$5,Kruistabel!$B$26:$F$29,MATCH($C18,Kruistabel!$C$25:$F$25,0)+1,FALSE),""))</f>
        <v>#REF!</v>
      </c>
      <c r="CI18" s="65"/>
      <c r="CJ18" s="326">
        <f ca="1">IF(IF(Plananalyse!CJ18=1,VLOOKUP(CJ$5,Kruistabel!$B$26:$F$29,MATCH($C18,Kruistabel!$C$25:$F$25,0)+1,FALSE),"")=0,"",IF(Plananalyse!CJ18=1,VLOOKUP(CJ$5,Kruistabel!$B$26:$F$29,MATCH($C18,Kruistabel!$C$25:$F$25,0)+1,FALSE),""))</f>
        <v>60</v>
      </c>
      <c r="CK18" s="326">
        <f ca="1">IF(IF(Plananalyse!CK18=1,VLOOKUP(CK$5,Kruistabel!$B$26:$F$29,MATCH($C18,Kruistabel!$C$25:$F$25,0)+1,FALSE),"")=0,"",IF(Plananalyse!CK18=1,VLOOKUP(CK$5,Kruistabel!$B$26:$F$29,MATCH($C18,Kruistabel!$C$25:$F$25,0)+1,FALSE),""))</f>
        <v>60</v>
      </c>
      <c r="CL18" s="326" t="str">
        <f ca="1">IF(IF(Plananalyse!CL18=1,VLOOKUP(CL$5,Kruistabel!$B$26:$F$29,MATCH($C18,Kruistabel!$C$25:$F$25,0)+1,FALSE),"")=0,"",IF(Plananalyse!CL18=1,VLOOKUP(CL$5,Kruistabel!$B$26:$F$29,MATCH($C18,Kruistabel!$C$25:$F$25,0)+1,FALSE),""))</f>
        <v/>
      </c>
      <c r="CM18" s="326">
        <f ca="1">IF(IF(Plananalyse!CM18=1,VLOOKUP(CM$5,Kruistabel!$B$26:$F$29,MATCH($C18,Kruistabel!$C$25:$F$25,0)+1,FALSE),"")=0,"",IF(Plananalyse!CM18=1,VLOOKUP(CM$5,Kruistabel!$B$26:$F$29,MATCH($C18,Kruistabel!$C$25:$F$25,0)+1,FALSE),""))</f>
        <v>55</v>
      </c>
      <c r="CN18" s="326">
        <f ca="1">IF(IF(Plananalyse!CN18=1,VLOOKUP(CN$5,Kruistabel!$B$26:$F$29,MATCH($C18,Kruistabel!$C$25:$F$25,0)+1,FALSE),"")=0,"",IF(Plananalyse!CN18=1,VLOOKUP(CN$5,Kruistabel!$B$26:$F$29,MATCH($C18,Kruistabel!$C$25:$F$25,0)+1,FALSE),""))</f>
        <v>55</v>
      </c>
      <c r="CO18" s="326">
        <f ca="1">IF(IF(Plananalyse!CO18=1,VLOOKUP(CO$5,Kruistabel!$B$26:$F$29,MATCH($C18,Kruistabel!$C$25:$F$25,0)+1,FALSE),"")=0,"",IF(Plananalyse!CO18=1,VLOOKUP(CO$5,Kruistabel!$B$26:$F$29,MATCH($C18,Kruistabel!$C$25:$F$25,0)+1,FALSE),""))</f>
        <v>65</v>
      </c>
      <c r="CP18" s="326">
        <f ca="1">IF(IF(Plananalyse!CP18=1,VLOOKUP(CP$5,Kruistabel!$B$26:$F$29,MATCH($C18,Kruistabel!$C$25:$F$25,0)+1,FALSE),"")=0,"",IF(Plananalyse!CP18=1,VLOOKUP(CP$5,Kruistabel!$B$26:$F$29,MATCH($C18,Kruistabel!$C$25:$F$25,0)+1,FALSE),""))</f>
        <v>60</v>
      </c>
      <c r="CQ18" s="326">
        <f ca="1">IF(IF(Plananalyse!CQ18=1,VLOOKUP(CQ$5,Kruistabel!$B$26:$F$29,MATCH($C18,Kruistabel!$C$25:$F$25,0)+1,FALSE),"")=0,"",IF(Plananalyse!CQ18=1,VLOOKUP(CQ$5,Kruistabel!$B$26:$F$29,MATCH($C18,Kruistabel!$C$25:$F$25,0)+1,FALSE),""))</f>
        <v>65</v>
      </c>
      <c r="CR18" s="326">
        <f ca="1">IF(IF(Plananalyse!CR18=1,VLOOKUP(CR$5,Kruistabel!$B$26:$F$29,MATCH($C18,Kruistabel!$C$25:$F$25,0)+1,FALSE),"")=0,"",IF(Plananalyse!CR18=1,VLOOKUP(CR$5,Kruistabel!$B$26:$F$29,MATCH($C18,Kruistabel!$C$25:$F$25,0)+1,FALSE),""))</f>
        <v>65</v>
      </c>
      <c r="CS18" s="326">
        <f ca="1">IF(IF(Plananalyse!CS18=1,VLOOKUP(CS$5,Kruistabel!$B$26:$F$29,MATCH($C18,Kruistabel!$C$25:$F$25,0)+1,FALSE),"")=0,"",IF(Plananalyse!CS18=1,VLOOKUP(CS$5,Kruistabel!$B$26:$F$29,MATCH($C18,Kruistabel!$C$25:$F$25,0)+1,FALSE),""))</f>
        <v>60</v>
      </c>
      <c r="CT18" s="326">
        <f ca="1">IF(IF(Plananalyse!CT18=1,VLOOKUP(CT$5,Kruistabel!$B$26:$F$29,MATCH($C18,Kruistabel!$C$25:$F$25,0)+1,FALSE),"")=0,"",IF(Plananalyse!CT18=1,VLOOKUP(CT$5,Kruistabel!$B$26:$F$29,MATCH($C18,Kruistabel!$C$25:$F$25,0)+1,FALSE),""))</f>
        <v>60</v>
      </c>
      <c r="CU18" s="326">
        <f ca="1">IF(IF(Plananalyse!CU18=1,VLOOKUP(CU$5,Kruistabel!$B$26:$F$29,MATCH($C18,Kruistabel!$C$25:$F$25,0)+1,FALSE),"")=0,"",IF(Plananalyse!CU18=1,VLOOKUP(CU$5,Kruistabel!$B$26:$F$29,MATCH($C18,Kruistabel!$C$25:$F$25,0)+1,FALSE),""))</f>
        <v>65</v>
      </c>
      <c r="CV18" s="326">
        <f ca="1">IF(IF(Plananalyse!CV18=1,VLOOKUP(CV$5,Kruistabel!$B$26:$F$29,MATCH($C18,Kruistabel!$C$25:$F$25,0)+1,FALSE),"")=0,"",IF(Plananalyse!CV18=1,VLOOKUP(CV$5,Kruistabel!$B$26:$F$29,MATCH($C18,Kruistabel!$C$25:$F$25,0)+1,FALSE),""))</f>
        <v>65</v>
      </c>
      <c r="CW18" s="326">
        <f ca="1">IF(IF(Plananalyse!CW18=1,VLOOKUP(CW$5,Kruistabel!$B$26:$F$29,MATCH($C18,Kruistabel!$C$25:$F$25,0)+1,FALSE),"")=0,"",IF(Plananalyse!CW18=1,VLOOKUP(CW$5,Kruistabel!$B$26:$F$29,MATCH($C18,Kruistabel!$C$25:$F$25,0)+1,FALSE),""))</f>
        <v>60</v>
      </c>
      <c r="CX18" s="326" t="str">
        <f ca="1">IF(IF(Plananalyse!CX18=1,VLOOKUP(CX$5,Kruistabel!$B$26:$F$29,MATCH($C18,Kruistabel!$C$25:$F$25,0)+1,FALSE),"")=0,"",IF(Plananalyse!CX18=1,VLOOKUP(CX$5,Kruistabel!$B$26:$F$29,MATCH($C18,Kruistabel!$C$25:$F$25,0)+1,FALSE),""))</f>
        <v/>
      </c>
      <c r="CY18" s="326">
        <f ca="1">IF(IF(Plananalyse!CY18=1,VLOOKUP(CY$5,Kruistabel!$B$26:$F$29,MATCH($C18,Kruistabel!$C$25:$F$25,0)+1,FALSE),"")=0,"",IF(Plananalyse!CY18=1,VLOOKUP(CY$5,Kruistabel!$B$26:$F$29,MATCH($C18,Kruistabel!$C$25:$F$25,0)+1,FALSE),""))</f>
        <v>65</v>
      </c>
      <c r="CZ18" s="326">
        <f ca="1">IF(IF(Plananalyse!CZ18=1,VLOOKUP(CZ$5,Kruistabel!$B$26:$F$29,MATCH($C18,Kruistabel!$C$25:$F$25,0)+1,FALSE),"")=0,"",IF(Plananalyse!CZ18=1,VLOOKUP(CZ$5,Kruistabel!$B$26:$F$29,MATCH($C18,Kruistabel!$C$25:$F$25,0)+1,FALSE),""))</f>
        <v>65</v>
      </c>
      <c r="DA18" s="326">
        <f ca="1">IF(IF(Plananalyse!DA18=1,VLOOKUP(DA$5,Kruistabel!$B$26:$F$29,MATCH($C18,Kruistabel!$C$25:$F$25,0)+1,FALSE),"")=0,"",IF(Plananalyse!DA18=1,VLOOKUP(DA$5,Kruistabel!$B$26:$F$29,MATCH($C18,Kruistabel!$C$25:$F$25,0)+1,FALSE),""))</f>
        <v>65</v>
      </c>
      <c r="DB18" s="326" t="str">
        <f ca="1">IF(IF(Plananalyse!DB18=1,VLOOKUP(DB$5,Kruistabel!$B$26:$F$29,MATCH($C18,Kruistabel!$C$25:$F$25,0)+1,FALSE),"")=0,"",IF(Plananalyse!DB18=1,VLOOKUP(DB$5,Kruistabel!$B$26:$F$29,MATCH($C18,Kruistabel!$C$25:$F$25,0)+1,FALSE),""))</f>
        <v/>
      </c>
      <c r="DC18" s="326" t="str">
        <f ca="1">IF(IF(Plananalyse!DC18=1,VLOOKUP(DC$5,Kruistabel!$B$26:$F$29,MATCH($C18,Kruistabel!$C$25:$F$25,0)+1,FALSE),"")=0,"",IF(Plananalyse!DC18=1,VLOOKUP(DC$5,Kruistabel!$B$26:$F$29,MATCH($C18,Kruistabel!$C$25:$F$25,0)+1,FALSE),""))</f>
        <v/>
      </c>
      <c r="DD18" s="327"/>
      <c r="DE18" s="326" t="e">
        <f ca="1">IF(IF(Plananalyse!DE18=1,VLOOKUP(DE$5,Kruistabel!$B$26:$F$29,MATCH($C18,Kruistabel!$C$25:$F$25,0)+1,FALSE),"")=0,"",IF(Plananalyse!DE18=1,VLOOKUP(DE$5,Kruistabel!$B$26:$F$29,MATCH($C18,Kruistabel!$C$25:$F$25,0)+1,FALSE),""))</f>
        <v>#N/A</v>
      </c>
      <c r="DF18" s="326" t="e">
        <f ca="1">IF(IF(Plananalyse!DF18=1,VLOOKUP(DF$5,Kruistabel!$B$26:$F$29,MATCH($C18,Kruistabel!$C$25:$F$25,0)+1,FALSE),"")=0,"",IF(Plananalyse!DF18=1,VLOOKUP(DF$5,Kruistabel!$B$26:$F$29,MATCH($C18,Kruistabel!$C$25:$F$25,0)+1,FALSE),""))</f>
        <v>#N/A</v>
      </c>
      <c r="DG18" s="326" t="e">
        <f ca="1">IF(IF(Plananalyse!DG18=1,VLOOKUP(DG$5,Kruistabel!$B$26:$F$29,MATCH($C18,Kruistabel!$C$25:$F$25,0)+1,FALSE),"")=0,"",IF(Plananalyse!DG18=1,VLOOKUP(DG$5,Kruistabel!$B$26:$F$29,MATCH($C18,Kruistabel!$C$25:$F$25,0)+1,FALSE),""))</f>
        <v>#N/A</v>
      </c>
      <c r="DH18" s="326" t="e">
        <f ca="1">IF(IF(Plananalyse!DH18=1,VLOOKUP(DH$5,Kruistabel!$B$26:$F$29,MATCH($C18,Kruistabel!$C$25:$F$25,0)+1,FALSE),"")=0,"",IF(Plananalyse!DH18=1,VLOOKUP(DH$5,Kruistabel!$B$26:$F$29,MATCH($C18,Kruistabel!$C$25:$F$25,0)+1,FALSE),""))</f>
        <v>#N/A</v>
      </c>
      <c r="DI18" s="326" t="e">
        <f ca="1">IF(IF(Plananalyse!DI18=1,VLOOKUP(DI$5,Kruistabel!$B$26:$F$29,MATCH($C18,Kruistabel!$C$25:$F$25,0)+1,FALSE),"")=0,"",IF(Plananalyse!DI18=1,VLOOKUP(DI$5,Kruistabel!$B$26:$F$29,MATCH($C18,Kruistabel!$C$25:$F$25,0)+1,FALSE),""))</f>
        <v>#N/A</v>
      </c>
      <c r="DJ18" s="326" t="e">
        <f ca="1">IF(IF(Plananalyse!DJ18=1,VLOOKUP(DJ$5,Kruistabel!$B$26:$F$29,MATCH($C18,Kruistabel!$C$25:$F$25,0)+1,FALSE),"")=0,"",IF(Plananalyse!DJ18=1,VLOOKUP(DJ$5,Kruistabel!$B$26:$F$29,MATCH($C18,Kruistabel!$C$25:$F$25,0)+1,FALSE),""))</f>
        <v>#N/A</v>
      </c>
      <c r="DK18" s="326" t="e">
        <f ca="1">IF(IF(Plananalyse!DK18=1,VLOOKUP(DK$5,Kruistabel!$B$26:$F$29,MATCH($C18,Kruistabel!$C$25:$F$25,0)+1,FALSE),"")=0,"",IF(Plananalyse!DK18=1,VLOOKUP(DK$5,Kruistabel!$B$26:$F$29,MATCH($C18,Kruistabel!$C$25:$F$25,0)+1,FALSE),""))</f>
        <v>#REF!</v>
      </c>
      <c r="DL18" s="326" t="e">
        <f ca="1">IF(IF(Plananalyse!DL18=1,VLOOKUP(DL$5,Kruistabel!$B$26:$F$29,MATCH($C18,Kruistabel!$C$25:$F$25,0)+1,FALSE),"")=0,"",IF(Plananalyse!DL18=1,VLOOKUP(DL$5,Kruistabel!$B$26:$F$29,MATCH($C18,Kruistabel!$C$25:$F$25,0)+1,FALSE),""))</f>
        <v>#REF!</v>
      </c>
      <c r="DM18" s="327" t="str">
        <f>IF(Plananalyse!DM18=1,VLOOKUP(DM$5,Kruistabel!$B$26:$F$29,MATCH($C18,Kruistabel!$C$25:$F$25,0)+1,FALSE),"")</f>
        <v/>
      </c>
      <c r="DN18" s="326" t="e">
        <f ca="1">IF(IF(Plananalyse!DN18=1,VLOOKUP(DN$5,Kruistabel!$B$26:$F$29,MATCH($C18,Kruistabel!$C$25:$F$25,0)+1,FALSE),"")=0,"",IF(Plananalyse!DN18=1,VLOOKUP(DN$5,Kruistabel!$B$26:$F$29,MATCH($C18,Kruistabel!$C$25:$F$25,0)+1,FALSE),""))</f>
        <v>#N/A</v>
      </c>
      <c r="DO18" s="326" t="e">
        <f ca="1">IF(IF(Plananalyse!DO18=1,VLOOKUP(DO$5,Kruistabel!$B$26:$F$29,MATCH($C18,Kruistabel!$C$25:$F$25,0)+1,FALSE),"")=0,"",IF(Plananalyse!DO18=1,VLOOKUP(DO$5,Kruistabel!$B$26:$F$29,MATCH($C18,Kruistabel!$C$25:$F$25,0)+1,FALSE),""))</f>
        <v>#N/A</v>
      </c>
      <c r="DP18" s="326" t="e">
        <f ca="1">IF(IF(Plananalyse!DP18=1,VLOOKUP(DP$5,Kruistabel!$B$26:$F$29,MATCH($C18,Kruistabel!$C$25:$F$25,0)+1,FALSE),"")=0,"",IF(Plananalyse!DP18=1,VLOOKUP(DP$5,Kruistabel!$B$26:$F$29,MATCH($C18,Kruistabel!$C$25:$F$25,0)+1,FALSE),""))</f>
        <v>#N/A</v>
      </c>
      <c r="DQ18" s="326" t="e">
        <f ca="1">IF(IF(Plananalyse!DQ18=1,VLOOKUP(DQ$5,Kruistabel!$B$26:$F$29,MATCH($C18,Kruistabel!$C$25:$F$25,0)+1,FALSE),"")=0,"",IF(Plananalyse!DQ18=1,VLOOKUP(DQ$5,Kruistabel!$B$26:$F$29,MATCH($C18,Kruistabel!$C$25:$F$25,0)+1,FALSE),""))</f>
        <v>#N/A</v>
      </c>
      <c r="DR18" s="326" t="e">
        <f ca="1">IF(IF(Plananalyse!DR18=1,VLOOKUP(DR$5,Kruistabel!$B$26:$F$29,MATCH($C18,Kruistabel!$C$25:$F$25,0)+1,FALSE),"")=0,"",IF(Plananalyse!DR18=1,VLOOKUP(DR$5,Kruistabel!$B$26:$F$29,MATCH($C18,Kruistabel!$C$25:$F$25,0)+1,FALSE),""))</f>
        <v>#N/A</v>
      </c>
      <c r="DS18" s="326" t="e">
        <f ca="1">IF(IF(Plananalyse!DS18=1,VLOOKUP(DS$5,Kruistabel!$B$26:$F$29,MATCH($C18,Kruistabel!$C$25:$F$25,0)+1,FALSE),"")=0,"",IF(Plananalyse!DS18=1,VLOOKUP(DS$5,Kruistabel!$B$26:$F$29,MATCH($C18,Kruistabel!$C$25:$F$25,0)+1,FALSE),""))</f>
        <v>#N/A</v>
      </c>
      <c r="DT18" s="326" t="e">
        <f ca="1">IF(IF(Plananalyse!DT18=1,VLOOKUP(DT$5,Kruistabel!$B$26:$F$29,MATCH($C18,Kruistabel!$C$25:$F$25,0)+1,FALSE),"")=0,"",IF(Plananalyse!DT18=1,VLOOKUP(DT$5,Kruistabel!$B$26:$F$29,MATCH($C18,Kruistabel!$C$25:$F$25,0)+1,FALSE),""))</f>
        <v>#N/A</v>
      </c>
      <c r="DU18" s="326" t="e">
        <f ca="1">IF(IF(Plananalyse!DU18=1,VLOOKUP(DU$5,Kruistabel!$B$26:$F$29,MATCH($C18,Kruistabel!$C$25:$F$25,0)+1,FALSE),"")=0,"",IF(Plananalyse!DU18=1,VLOOKUP(DU$5,Kruistabel!$B$26:$F$29,MATCH($C18,Kruistabel!$C$25:$F$25,0)+1,FALSE),""))</f>
        <v>#N/A</v>
      </c>
      <c r="DV18" s="326" t="e">
        <f ca="1">IF(IF(Plananalyse!DV18=1,VLOOKUP(DV$5,Kruistabel!$B$26:$F$29,MATCH($C18,Kruistabel!$C$25:$F$25,0)+1,FALSE),"")=0,"",IF(Plananalyse!DV18=1,VLOOKUP(DV$5,Kruistabel!$B$26:$F$29,MATCH($C18,Kruistabel!$C$25:$F$25,0)+1,FALSE),""))</f>
        <v>#N/A</v>
      </c>
      <c r="DW18" s="326" t="e">
        <f ca="1">IF(IF(Plananalyse!DW18=1,VLOOKUP(DW$5,Kruistabel!$B$26:$F$29,MATCH($C18,Kruistabel!$C$25:$F$25,0)+1,FALSE),"")=0,"",IF(Plananalyse!DW18=1,VLOOKUP(DW$5,Kruistabel!$B$26:$F$29,MATCH($C18,Kruistabel!$C$25:$F$25,0)+1,FALSE),""))</f>
        <v>#REF!</v>
      </c>
      <c r="DX18" s="326" t="e">
        <f ca="1">IF(IF(Plananalyse!DX18=1,VLOOKUP(DX$5,Kruistabel!$B$26:$F$29,MATCH($C18,Kruistabel!$C$25:$F$25,0)+1,FALSE),"")=0,"",IF(Plananalyse!DX18=1,VLOOKUP(DX$5,Kruistabel!$B$26:$F$29,MATCH($C18,Kruistabel!$C$25:$F$25,0)+1,FALSE),""))</f>
        <v>#REF!</v>
      </c>
      <c r="DY18" s="327" t="str">
        <f>IF(Plananalyse!DY18=1,VLOOKUP(DY$5,Kruistabel!$B$26:$F$29,MATCH($C18,Kruistabel!$C$25:$F$25,0)+1,FALSE),"")</f>
        <v/>
      </c>
      <c r="DZ18" s="326" t="e">
        <f ca="1">IF(IF(Plananalyse!DZ18=1,VLOOKUP(DZ$5,Kruistabel!$B$26:$F$29,MATCH($C18,Kruistabel!$C$25:$F$25,0)+1,FALSE),"")=0,"",IF(Plananalyse!DZ18=1,VLOOKUP(DZ$5,Kruistabel!$B$26:$F$29,MATCH($C18,Kruistabel!$C$25:$F$25,0)+1,FALSE),""))</f>
        <v>#N/A</v>
      </c>
      <c r="EA18" s="326" t="e">
        <f ca="1">IF(IF(Plananalyse!EA18=1,VLOOKUP(EA$5,Kruistabel!$B$26:$F$29,MATCH($C18,Kruistabel!$C$25:$F$25,0)+1,FALSE),"")=0,"",IF(Plananalyse!EA18=1,VLOOKUP(EA$5,Kruistabel!$B$26:$F$29,MATCH($C18,Kruistabel!$C$25:$F$25,0)+1,FALSE),""))</f>
        <v>#N/A</v>
      </c>
      <c r="EB18" s="326" t="e">
        <f ca="1">IF(IF(Plananalyse!EB18=1,VLOOKUP(EB$5,Kruistabel!$B$26:$F$29,MATCH($C18,Kruistabel!$C$25:$F$25,0)+1,FALSE),"")=0,"",IF(Plananalyse!EB18=1,VLOOKUP(EB$5,Kruistabel!$B$26:$F$29,MATCH($C18,Kruistabel!$C$25:$F$25,0)+1,FALSE),""))</f>
        <v>#REF!</v>
      </c>
      <c r="EC18" s="326" t="e">
        <f ca="1">IF(IF(Plananalyse!EC18=1,VLOOKUP(EC$5,Kruistabel!$B$26:$F$29,MATCH($C18,Kruistabel!$C$25:$F$25,0)+1,FALSE),"")=0,"",IF(Plananalyse!EC18=1,VLOOKUP(EC$5,Kruistabel!$B$26:$F$29,MATCH($C18,Kruistabel!$C$25:$F$25,0)+1,FALSE),""))</f>
        <v>#REF!</v>
      </c>
      <c r="ED18" s="327"/>
      <c r="EE18" s="326" t="e">
        <f ca="1">IF(IF(Plananalyse!EE18=1,VLOOKUP(EE$5,Kruistabel!$B$26:$F$29,MATCH($C18,Kruistabel!$C$25:$F$25,0)+1,FALSE),"")=0,"",IF(Plananalyse!EE18=1,VLOOKUP(EE$5,Kruistabel!$B$26:$F$29,MATCH($C18,Kruistabel!$C$25:$F$25,0)+1,FALSE),""))</f>
        <v>#N/A</v>
      </c>
      <c r="EF18" s="326" t="e">
        <f ca="1">IF(IF(Plananalyse!EF18=1,VLOOKUP(EF$5,Kruistabel!$B$26:$F$29,MATCH($C18,Kruistabel!$C$25:$F$25,0)+1,FALSE),"")=0,"",IF(Plananalyse!EF18=1,VLOOKUP(EF$5,Kruistabel!$B$26:$F$29,MATCH($C18,Kruistabel!$C$25:$F$25,0)+1,FALSE),""))</f>
        <v>#N/A</v>
      </c>
      <c r="EG18" s="326" t="e">
        <f ca="1">IF(IF(Plananalyse!EG18=1,VLOOKUP(EG$5,Kruistabel!$B$26:$F$29,MATCH($C18,Kruistabel!$C$25:$F$25,0)+1,FALSE),"")=0,"",IF(Plananalyse!EG18=1,VLOOKUP(EG$5,Kruistabel!$B$26:$F$29,MATCH($C18,Kruistabel!$C$25:$F$25,0)+1,FALSE),""))</f>
        <v>#N/A</v>
      </c>
      <c r="EH18" s="326" t="e">
        <f ca="1">IF(IF(Plananalyse!EH18=1,VLOOKUP(EH$5,Kruistabel!$B$26:$F$29,MATCH($C18,Kruistabel!$C$25:$F$25,0)+1,FALSE),"")=0,"",IF(Plananalyse!EH18=1,VLOOKUP(EH$5,Kruistabel!$B$26:$F$29,MATCH($C18,Kruistabel!$C$25:$F$25,0)+1,FALSE),""))</f>
        <v>#REF!</v>
      </c>
      <c r="EI18" s="326" t="e">
        <f ca="1">IF(IF(Plananalyse!EI18=1,VLOOKUP(EI$5,Kruistabel!$B$26:$F$29,MATCH($C18,Kruistabel!$C$25:$F$25,0)+1,FALSE),"")=0,"",IF(Plananalyse!EI18=1,VLOOKUP(EI$5,Kruistabel!$B$26:$F$29,MATCH($C18,Kruistabel!$C$25:$F$25,0)+1,FALSE),""))</f>
        <v>#REF!</v>
      </c>
      <c r="EJ18" s="164" t="str">
        <f>IF(Plananalyse!EJ18=1,VLOOKUP(EJ$5,Kruistabel!$B$26:$F$29,MATCH($C18,Kruistabel!$C$25:$F$25,0)+1,FALSE),"")</f>
        <v/>
      </c>
      <c r="EK18" s="138"/>
      <c r="EL18" s="138"/>
      <c r="EM18" s="138"/>
      <c r="EN18" s="138"/>
      <c r="EO18" s="138"/>
    </row>
    <row r="19" spans="2:145">
      <c r="B19" s="337" t="s">
        <v>100</v>
      </c>
      <c r="C19" s="160" t="str">
        <f>_xlfn.IFNA(VLOOKUP($B19,Classificatietabel!$B$6:$I$91,C$7,FALSE),"")</f>
        <v>laag</v>
      </c>
      <c r="D19" s="160" t="str">
        <f>_xlfn.IFNA(VLOOKUP($B19,Classificatietabel!$B$6:$I$91,D$7,FALSE),"")</f>
        <v>neen</v>
      </c>
      <c r="E19" s="119">
        <f>IF(AND(D19="laag",$D$3=1),0,_xlfn.IFNA(IF(VLOOKUP($B19,Classificatietabel!$B$6:$H$91,$E$5,FALSE)="Ja",1,0),""))</f>
        <v>1</v>
      </c>
      <c r="F19" s="163"/>
      <c r="G19" s="326" t="str">
        <f>IF(IF(Plananalyse!G19=1,VLOOKUP(G$5,Kruistabel!$B$26:$F$29,MATCH($C19,Kruistabel!$C$25:$F$25,0)+1,FALSE),"")=0,"",IF(Plananalyse!G19=1,VLOOKUP(G$5,Kruistabel!$B$26:$F$29,MATCH($C19,Kruistabel!$C$25:$F$25,0)+1,FALSE),""))</f>
        <v/>
      </c>
      <c r="H19" s="326" t="str">
        <f>IF(IF(Plananalyse!H19=1,VLOOKUP(H$5,Kruistabel!$B$26:$F$29,MATCH($C19,Kruistabel!$C$25:$F$25,0)+1,FALSE),"")=0,"",IF(Plananalyse!H19=1,VLOOKUP(H$5,Kruistabel!$B$26:$F$29,MATCH($C19,Kruistabel!$C$25:$F$25,0)+1,FALSE),""))</f>
        <v/>
      </c>
      <c r="I19" s="326">
        <f>IF(IF(Plananalyse!I19=1,VLOOKUP(I$5,Kruistabel!$B$26:$F$29,MATCH($C19,Kruistabel!$C$25:$F$25,0)+1,FALSE),"")=0,"",IF(Plananalyse!I19=1,VLOOKUP(I$5,Kruistabel!$B$26:$F$29,MATCH($C19,Kruistabel!$C$25:$F$25,0)+1,FALSE),""))</f>
        <v>65</v>
      </c>
      <c r="J19" s="326" t="str">
        <f>IF(IF(Plananalyse!J19=1,VLOOKUP(J$5,Kruistabel!$B$26:$F$29,MATCH($C19,Kruistabel!$C$25:$F$25,0)+1,FALSE),"")=0,"",IF(Plananalyse!J19=1,VLOOKUP(J$5,Kruistabel!$B$26:$F$29,MATCH($C19,Kruistabel!$C$25:$F$25,0)+1,FALSE),""))</f>
        <v/>
      </c>
      <c r="K19" s="326" t="str">
        <f>IF(IF(Plananalyse!K19=1,VLOOKUP(K$5,Kruistabel!$B$26:$F$29,MATCH($C19,Kruistabel!$C$25:$F$25,0)+1,FALSE),"")=0,"",IF(Plananalyse!K19=1,VLOOKUP(K$5,Kruistabel!$B$26:$F$29,MATCH($C19,Kruistabel!$C$25:$F$25,0)+1,FALSE),""))</f>
        <v/>
      </c>
      <c r="L19" s="326" t="str">
        <f>IF(IF(Plananalyse!L19=1,VLOOKUP(L$5,Kruistabel!$B$26:$F$29,MATCH($C19,Kruistabel!$C$25:$F$25,0)+1,FALSE),"")=0,"",IF(Plananalyse!L19=1,VLOOKUP(L$5,Kruistabel!$B$26:$F$29,MATCH($C19,Kruistabel!$C$25:$F$25,0)+1,FALSE),""))</f>
        <v/>
      </c>
      <c r="M19" s="326">
        <f>IF(IF(Plananalyse!M19=1,VLOOKUP(M$5,Kruistabel!$B$26:$F$29,MATCH($C19,Kruistabel!$C$25:$F$25,0)+1,FALSE),"")=0,"",IF(Plananalyse!M19=1,VLOOKUP(M$5,Kruistabel!$B$26:$F$29,MATCH($C19,Kruistabel!$C$25:$F$25,0)+1,FALSE),""))</f>
        <v>60</v>
      </c>
      <c r="N19" s="326">
        <f>IF(IF(Plananalyse!N19=1,VLOOKUP(N$5,Kruistabel!$B$26:$F$29,MATCH($C19,Kruistabel!$C$25:$F$25,0)+1,FALSE),"")=0,"",IF(Plananalyse!N19=1,VLOOKUP(N$5,Kruistabel!$B$26:$F$29,MATCH($C19,Kruistabel!$C$25:$F$25,0)+1,FALSE),""))</f>
        <v>60</v>
      </c>
      <c r="O19" s="326">
        <f>IF(IF(Plananalyse!O19=1,VLOOKUP(O$5,Kruistabel!$B$26:$F$29,MATCH($C19,Kruistabel!$C$25:$F$25,0)+1,FALSE),"")=0,"",IF(Plananalyse!O19=1,VLOOKUP(O$5,Kruistabel!$B$26:$F$29,MATCH($C19,Kruistabel!$C$25:$F$25,0)+1,FALSE),""))</f>
        <v>60</v>
      </c>
      <c r="P19" s="326">
        <f>IF(IF(Plananalyse!P19=1,VLOOKUP(P$5,Kruistabel!$B$26:$F$29,MATCH($C19,Kruistabel!$C$25:$F$25,0)+1,FALSE),"")=0,"",IF(Plananalyse!P19=1,VLOOKUP(P$5,Kruistabel!$B$26:$F$29,MATCH($C19,Kruistabel!$C$25:$F$25,0)+1,FALSE),""))</f>
        <v>55</v>
      </c>
      <c r="Q19" s="326">
        <f>IF(IF(Plananalyse!Q19=1,VLOOKUP(Q$5,Kruistabel!$B$26:$F$29,MATCH($C19,Kruistabel!$C$25:$F$25,0)+1,FALSE),"")=0,"",IF(Plananalyse!Q19=1,VLOOKUP(Q$5,Kruistabel!$B$26:$F$29,MATCH($C19,Kruistabel!$C$25:$F$25,0)+1,FALSE),""))</f>
        <v>65</v>
      </c>
      <c r="R19" s="326">
        <f ca="1">IF(IF(Plananalyse!R19=1,VLOOKUP(R$5,Kruistabel!$B$26:$F$29,MATCH($C19,Kruistabel!$C$25:$F$25,0)+1,FALSE),"")=0,"",IF(Plananalyse!R19=1,VLOOKUP(R$5,Kruistabel!$B$26:$F$29,MATCH($C19,Kruistabel!$C$25:$F$25,0)+1,FALSE),""))</f>
        <v>60</v>
      </c>
      <c r="S19" s="326" t="str">
        <f ca="1">IF(IF(Plananalyse!S19=1,VLOOKUP(S$5,Kruistabel!$B$26:$F$29,MATCH($C19,Kruistabel!$C$25:$F$25,0)+1,FALSE),"")=0,"",IF(Plananalyse!S19=1,VLOOKUP(S$5,Kruistabel!$B$26:$F$29,MATCH($C19,Kruistabel!$C$25:$F$25,0)+1,FALSE),""))</f>
        <v/>
      </c>
      <c r="T19" s="326" t="str">
        <f ca="1">IF(IF(Plananalyse!T19=1,VLOOKUP(T$5,Kruistabel!$B$26:$F$29,MATCH($C19,Kruistabel!$C$25:$F$25,0)+1,FALSE),"")=0,"",IF(Plananalyse!T19=1,VLOOKUP(T$5,Kruistabel!$B$26:$F$29,MATCH($C19,Kruistabel!$C$25:$F$25,0)+1,FALSE),""))</f>
        <v/>
      </c>
      <c r="U19" s="326" t="str">
        <f ca="1">IF(IF(Plananalyse!U19=1,VLOOKUP(U$5,Kruistabel!$B$26:$F$29,MATCH($C19,Kruistabel!$C$25:$F$25,0)+1,FALSE),"")=0,"",IF(Plananalyse!U19=1,VLOOKUP(U$5,Kruistabel!$B$26:$F$29,MATCH($C19,Kruistabel!$C$25:$F$25,0)+1,FALSE),""))</f>
        <v/>
      </c>
      <c r="V19" s="326" t="str">
        <f ca="1">IF(IF(Plananalyse!V19=1,VLOOKUP(V$5,Kruistabel!$B$26:$F$29,MATCH($C19,Kruistabel!$C$25:$F$25,0)+1,FALSE),"")=0,"",IF(Plananalyse!V19=1,VLOOKUP(V$5,Kruistabel!$B$26:$F$29,MATCH($C19,Kruistabel!$C$25:$F$25,0)+1,FALSE),""))</f>
        <v/>
      </c>
      <c r="W19" s="326" t="str">
        <f ca="1">IF(IF(Plananalyse!W19=1,VLOOKUP(W$5,Kruistabel!$B$26:$F$29,MATCH($C19,Kruistabel!$C$25:$F$25,0)+1,FALSE),"")=0,"",IF(Plananalyse!W19=1,VLOOKUP(W$5,Kruistabel!$B$26:$F$29,MATCH($C19,Kruistabel!$C$25:$F$25,0)+1,FALSE),""))</f>
        <v/>
      </c>
      <c r="X19" s="326" t="str">
        <f ca="1">IF(IF(Plananalyse!X19=1,VLOOKUP(X$5,Kruistabel!$B$26:$F$29,MATCH($C19,Kruistabel!$C$25:$F$25,0)+1,FALSE),"")=0,"",IF(Plananalyse!X19=1,VLOOKUP(X$5,Kruistabel!$B$26:$F$29,MATCH($C19,Kruistabel!$C$25:$F$25,0)+1,FALSE),""))</f>
        <v/>
      </c>
      <c r="Y19" s="326">
        <f ca="1">IF(IF(Plananalyse!Y19=1,VLOOKUP(Y$5,Kruistabel!$B$26:$F$29,MATCH($C19,Kruistabel!$C$25:$F$25,0)+1,FALSE),"")=0,"",IF(Plananalyse!Y19=1,VLOOKUP(Y$5,Kruistabel!$B$26:$F$29,MATCH($C19,Kruistabel!$C$25:$F$25,0)+1,FALSE),""))</f>
        <v>65</v>
      </c>
      <c r="Z19" s="326" t="str">
        <f ca="1">IF(IF(Plananalyse!Z19=1,VLOOKUP(Z$5,Kruistabel!$B$26:$F$29,MATCH($C19,Kruistabel!$C$25:$F$25,0)+1,FALSE),"")=0,"",IF(Plananalyse!Z19=1,VLOOKUP(Z$5,Kruistabel!$B$26:$F$29,MATCH($C19,Kruistabel!$C$25:$F$25,0)+1,FALSE),""))</f>
        <v/>
      </c>
      <c r="AA19" s="326" t="str">
        <f ca="1">IF(IF(Plananalyse!AA19=1,VLOOKUP(AA$5,Kruistabel!$B$26:$F$29,MATCH($C19,Kruistabel!$C$25:$F$25,0)+1,FALSE),"")=0,"",IF(Plananalyse!AA19=1,VLOOKUP(AA$5,Kruistabel!$B$26:$F$29,MATCH($C19,Kruistabel!$C$25:$F$25,0)+1,FALSE),""))</f>
        <v/>
      </c>
      <c r="AB19" s="326" t="str">
        <f ca="1">IF(IF(Plananalyse!AB19=1,VLOOKUP(AB$5,Kruistabel!$B$26:$F$29,MATCH($C19,Kruistabel!$C$25:$F$25,0)+1,FALSE),"")=0,"",IF(Plananalyse!AB19=1,VLOOKUP(AB$5,Kruistabel!$B$26:$F$29,MATCH($C19,Kruistabel!$C$25:$F$25,0)+1,FALSE),""))</f>
        <v/>
      </c>
      <c r="AC19" s="326" t="str">
        <f ca="1">IF(IF(Plananalyse!AC19=1,VLOOKUP(AC$5,Kruistabel!$B$26:$F$29,MATCH($C19,Kruistabel!$C$25:$F$25,0)+1,FALSE),"")=0,"",IF(Plananalyse!AC19=1,VLOOKUP(AC$5,Kruistabel!$B$26:$F$29,MATCH($C19,Kruistabel!$C$25:$F$25,0)+1,FALSE),""))</f>
        <v/>
      </c>
      <c r="AD19" s="326" t="str">
        <f ca="1">IF(IF(Plananalyse!AD19=1,VLOOKUP(AD$5,Kruistabel!$B$26:$F$29,MATCH($C19,Kruistabel!$C$25:$F$25,0)+1,FALSE),"")=0,"",IF(Plananalyse!AD19=1,VLOOKUP(AD$5,Kruistabel!$B$26:$F$29,MATCH($C19,Kruistabel!$C$25:$F$25,0)+1,FALSE),""))</f>
        <v/>
      </c>
      <c r="AE19" s="326" t="str">
        <f ca="1">IF(IF(Plananalyse!AE19=1,VLOOKUP(AE$5,Kruistabel!$B$26:$F$29,MATCH($C19,Kruistabel!$C$25:$F$25,0)+1,FALSE),"")=0,"",IF(Plananalyse!AE19=1,VLOOKUP(AE$5,Kruistabel!$B$26:$F$29,MATCH($C19,Kruistabel!$C$25:$F$25,0)+1,FALSE),""))</f>
        <v/>
      </c>
      <c r="AF19" s="326" t="str">
        <f ca="1">IF(IF(Plananalyse!AF19=1,VLOOKUP(AF$5,Kruistabel!$B$26:$F$29,MATCH($C19,Kruistabel!$C$25:$F$25,0)+1,FALSE),"")=0,"",IF(Plananalyse!AF19=1,VLOOKUP(AF$5,Kruistabel!$B$26:$F$29,MATCH($C19,Kruistabel!$C$25:$F$25,0)+1,FALSE),""))</f>
        <v/>
      </c>
      <c r="AG19" s="326" t="str">
        <f ca="1">IF(IF(Plananalyse!AG19=1,VLOOKUP(AG$5,Kruistabel!$B$26:$F$29,MATCH($C19,Kruistabel!$C$25:$F$25,0)+1,FALSE),"")=0,"",IF(Plananalyse!AG19=1,VLOOKUP(AG$5,Kruistabel!$B$26:$F$29,MATCH($C19,Kruistabel!$C$25:$F$25,0)+1,FALSE),""))</f>
        <v/>
      </c>
      <c r="AH19" s="326" t="str">
        <f ca="1">IF(IF(Plananalyse!AH19=1,VLOOKUP(AH$5,Kruistabel!$B$26:$F$29,MATCH($C19,Kruistabel!$C$25:$F$25,0)+1,FALSE),"")=0,"",IF(Plananalyse!AI19=1,VLOOKUP(AH$5,Kruistabel!$B$26:$F$29,MATCH($C19,Kruistabel!$C$25:$F$25,0)+1,FALSE),""))</f>
        <v/>
      </c>
      <c r="AI19" s="326" t="str">
        <f ca="1">IF(IF(Plananalyse!AI19=1,VLOOKUP(AI$5,Kruistabel!$B$26:$F$29,MATCH($C19,Kruistabel!$C$25:$F$25,0)+1,FALSE),"")=0,"",IF(Plananalyse!AJ19=1,VLOOKUP(AI$5,Kruistabel!$B$26:$F$29,MATCH($C19,Kruistabel!$C$25:$F$25,0)+1,FALSE),""))</f>
        <v/>
      </c>
      <c r="AJ19" s="326" t="str">
        <f ca="1">IF(IF(Plananalyse!AJ19=1,VLOOKUP(AJ$5,Kruistabel!$B$26:$F$29,MATCH($C19,Kruistabel!$C$25:$F$25,0)+1,FALSE),"")=0,"",IF(Plananalyse!AJ19=1,VLOOKUP(AJ$5,Kruistabel!$B$26:$F$29,MATCH($C19,Kruistabel!$C$25:$F$25,0)+1,FALSE),""))</f>
        <v/>
      </c>
      <c r="AK19" s="326">
        <f ca="1">IF(IF(Plananalyse!AK19=1,VLOOKUP(AK$5,Kruistabel!$B$26:$F$29,MATCH($C19,Kruistabel!$C$25:$F$25,0)+1,FALSE),"")=0,"",IF(Plananalyse!AK19=1,VLOOKUP(AK$5,Kruistabel!$B$26:$F$29,MATCH($C19,Kruistabel!$C$25:$F$25,0)+1,FALSE),""))</f>
        <v>65</v>
      </c>
      <c r="AL19" s="326" t="str">
        <f ca="1">IF(IF(Plananalyse!AL19=1,VLOOKUP(AL$5,Kruistabel!$B$26:$F$29,MATCH($C19,Kruistabel!$C$25:$F$25,0)+1,FALSE),"")=0,"",IF(Plananalyse!AL19=1,VLOOKUP(AL$5,Kruistabel!$B$26:$F$29,MATCH($C19,Kruistabel!$C$25:$F$25,0)+1,FALSE),""))</f>
        <v/>
      </c>
      <c r="AM19" s="326" t="str">
        <f ca="1">IF(IF(Plananalyse!AM19=1,VLOOKUP(AM$5,Kruistabel!$B$26:$F$29,MATCH($C19,Kruistabel!$C$25:$F$25,0)+1,FALSE),"")=0,"",IF(Plananalyse!AM19=1,VLOOKUP(AM$5,Kruistabel!$B$26:$F$29,MATCH($C19,Kruistabel!$C$25:$F$25,0)+1,FALSE),""))</f>
        <v/>
      </c>
      <c r="AN19" s="327"/>
      <c r="AO19" s="326">
        <f ca="1">IF(IF(Plananalyse!AO19=1,VLOOKUP(AO$5,Kruistabel!$B$26:$F$29,MATCH($C19,Kruistabel!$C$25:$F$25,0)+1,FALSE),"")=0,"",IF(Plananalyse!AO19=1,VLOOKUP(AO$5,Kruistabel!$B$26:$F$29,MATCH($C19,Kruistabel!$C$25:$F$25,0)+1,FALSE),""))</f>
        <v>65</v>
      </c>
      <c r="AP19" s="326">
        <f ca="1">IF(IF(Plananalyse!AP19=1,VLOOKUP(AP$5,Kruistabel!$B$26:$F$29,MATCH($C19,Kruistabel!$C$25:$F$25,0)+1,FALSE),"")=0,"",IF(Plananalyse!AP19=1,VLOOKUP(AP$5,Kruistabel!$B$26:$F$29,MATCH($C19,Kruistabel!$C$25:$F$25,0)+1,FALSE),""))</f>
        <v>65</v>
      </c>
      <c r="AQ19" s="326">
        <f ca="1">IF(IF(Plananalyse!AQ19=1,VLOOKUP(AQ$5,Kruistabel!$B$26:$F$29,MATCH($C19,Kruistabel!$C$25:$F$25,0)+1,FALSE),"")=0,"",IF(Plananalyse!AQ19=1,VLOOKUP(AQ$5,Kruistabel!$B$26:$F$29,MATCH($C19,Kruistabel!$C$25:$F$25,0)+1,FALSE),""))</f>
        <v>65</v>
      </c>
      <c r="AR19" s="326">
        <f ca="1">IF(IF(Plananalyse!AR19=1,VLOOKUP(AR$5,Kruistabel!$B$26:$F$29,MATCH($C19,Kruistabel!$C$25:$F$25,0)+1,FALSE),"")=0,"",IF(Plananalyse!AR19=1,VLOOKUP(AR$5,Kruistabel!$B$26:$F$29,MATCH($C19,Kruistabel!$C$25:$F$25,0)+1,FALSE),""))</f>
        <v>60</v>
      </c>
      <c r="AS19" s="326">
        <f ca="1">IF(IF(Plananalyse!AS19=1,VLOOKUP(AS$5,Kruistabel!$B$26:$F$29,MATCH($C19,Kruistabel!$C$25:$F$25,0)+1,FALSE),"")=0,"",IF(Plananalyse!AS19=1,VLOOKUP(AS$5,Kruistabel!$B$26:$F$29,MATCH($C19,Kruistabel!$C$25:$F$25,0)+1,FALSE),""))</f>
        <v>65</v>
      </c>
      <c r="AT19" s="326">
        <f ca="1">IF(IF(Plananalyse!AT19=1,VLOOKUP(AT$5,Kruistabel!$B$26:$F$29,MATCH($C19,Kruistabel!$C$25:$F$25,0)+1,FALSE),"")=0,"",IF(Plananalyse!AT19=1,VLOOKUP(AT$5,Kruistabel!$B$26:$F$29,MATCH($C19,Kruistabel!$C$25:$F$25,0)+1,FALSE),""))</f>
        <v>60</v>
      </c>
      <c r="AU19" s="326" t="str">
        <f ca="1">IF(IF(Plananalyse!AU19=1,VLOOKUP(AU$5,Kruistabel!$B$26:$F$29,MATCH($C19,Kruistabel!$C$25:$F$25,0)+1,FALSE),"")=0,"",IF(Plananalyse!AU19=1,VLOOKUP(AU$5,Kruistabel!$B$26:$F$29,MATCH($C19,Kruistabel!$C$25:$F$25,0)+1,FALSE),""))</f>
        <v/>
      </c>
      <c r="AV19" s="326">
        <f ca="1">IF(IF(Plananalyse!AV19=1,VLOOKUP(AV$5,Kruistabel!$B$26:$F$29,MATCH($C19,Kruistabel!$C$25:$F$25,0)+1,FALSE),"")=0,"",IF(Plananalyse!AV19=1,VLOOKUP(AV$5,Kruistabel!$B$26:$F$29,MATCH($C19,Kruistabel!$C$25:$F$25,0)+1,FALSE),""))</f>
        <v>65</v>
      </c>
      <c r="AW19" s="326" t="str">
        <f ca="1">IF(IF(Plananalyse!AW19=1,VLOOKUP(AW$5,Kruistabel!$B$26:$F$29,MATCH($C19,Kruistabel!$C$25:$F$25,0)+1,FALSE),"")=0,"",IF(Plananalyse!AW19=1,VLOOKUP(AW$5,Kruistabel!$B$26:$F$29,MATCH($C19,Kruistabel!$C$25:$F$25,0)+1,FALSE),""))</f>
        <v/>
      </c>
      <c r="AX19" s="326" t="str">
        <f ca="1">IF(IF(Plananalyse!AX19=1,VLOOKUP(AX$5,Kruistabel!$B$26:$F$29,MATCH($C19,Kruistabel!$C$25:$F$25,0)+1,FALSE),"")=0,"",IF(Plananalyse!AX19=1,VLOOKUP(AX$5,Kruistabel!$B$26:$F$29,MATCH($C19,Kruistabel!$C$25:$F$25,0)+1,FALSE),""))</f>
        <v/>
      </c>
      <c r="AY19" s="327"/>
      <c r="AZ19" s="326" t="str">
        <f ca="1">IF(IF(Plananalyse!AZ19=1,VLOOKUP(AZ$5,Kruistabel!$B$26:$F$29,MATCH($C19,Kruistabel!$C$25:$F$25,0)+1,FALSE),"")=0,"",IF(Plananalyse!AZ19=1,VLOOKUP(AZ$5,Kruistabel!$B$26:$F$29,MATCH($C19,Kruistabel!$C$25:$F$25,0)+1,FALSE),""))</f>
        <v/>
      </c>
      <c r="BA19" s="326" t="str">
        <f ca="1">IF(IF(Plananalyse!BA19=1,VLOOKUP(BA$5,Kruistabel!$B$26:$F$29,MATCH($C19,Kruistabel!$C$25:$F$25,0)+1,FALSE),"")=0,"",IF(Plananalyse!BA19=1,VLOOKUP(BA$5,Kruistabel!$B$26:$F$29,MATCH($C19,Kruistabel!$C$25:$F$25,0)+1,FALSE),""))</f>
        <v/>
      </c>
      <c r="BB19" s="326">
        <f ca="1">IF(IF(Plananalyse!BB19=1,VLOOKUP(BB$5,Kruistabel!$B$26:$F$29,MATCH($C19,Kruistabel!$C$25:$F$25,0)+1,FALSE),"")=0,"",IF(Plananalyse!BB19=1,VLOOKUP(BB$5,Kruistabel!$B$26:$F$29,MATCH($C19,Kruistabel!$C$25:$F$25,0)+1,FALSE),""))</f>
        <v>65</v>
      </c>
      <c r="BC19" s="326">
        <f ca="1">IF(IF(Plananalyse!BC19=1,VLOOKUP(BC$5,Kruistabel!$B$26:$F$29,MATCH($C19,Kruistabel!$C$25:$F$25,0)+1,FALSE),"")=0,"",IF(Plananalyse!BC19=1,VLOOKUP(BC$5,Kruistabel!$B$26:$F$29,MATCH($C19,Kruistabel!$C$25:$F$25,0)+1,FALSE),""))</f>
        <v>65</v>
      </c>
      <c r="BD19" s="326" t="str">
        <f ca="1">IF(IF(Plananalyse!BD19=1,VLOOKUP(BD$5,Kruistabel!$B$26:$F$29,MATCH($C19,Kruistabel!$C$25:$F$25,0)+1,FALSE),"")=0,"",IF(Plananalyse!BD19=1,VLOOKUP(BD$5,Kruistabel!$B$26:$F$29,MATCH($C19,Kruistabel!$C$25:$F$25,0)+1,FALSE),""))</f>
        <v/>
      </c>
      <c r="BE19" s="326" t="str">
        <f ca="1">IF(IF(Plananalyse!BE19=1,VLOOKUP(BE$5,Kruistabel!$B$26:$F$29,MATCH($C19,Kruistabel!$C$25:$F$25,0)+1,FALSE),"")=0,"",IF(Plananalyse!BE19=1,VLOOKUP(BE$5,Kruistabel!$B$26:$F$29,MATCH($C19,Kruistabel!$C$25:$F$25,0)+1,FALSE),""))</f>
        <v/>
      </c>
      <c r="BF19" s="326" t="str">
        <f ca="1">IF(IF(Plananalyse!BF19=1,VLOOKUP(BF$5,Kruistabel!$B$26:$F$29,MATCH($C19,Kruistabel!$C$25:$F$25,0)+1,FALSE),"")=0,"",IF(Plananalyse!BF19=1,VLOOKUP(BF$5,Kruistabel!$B$26:$F$29,MATCH($C19,Kruistabel!$C$25:$F$25,0)+1,FALSE),""))</f>
        <v/>
      </c>
      <c r="BG19" s="326" t="str">
        <f ca="1">IF(IF(Plananalyse!BG19=1,VLOOKUP(BG$5,Kruistabel!$B$26:$F$29,MATCH($C19,Kruistabel!$C$25:$F$25,0)+1,FALSE),"")=0,"",IF(Plananalyse!BG19=1,VLOOKUP(BG$5,Kruistabel!$B$26:$F$29,MATCH($C19,Kruistabel!$C$25:$F$25,0)+1,FALSE),""))</f>
        <v/>
      </c>
      <c r="BH19" s="326" t="str">
        <f ca="1">IF(IF(Plananalyse!BH19=1,VLOOKUP(BH$5,Kruistabel!$B$26:$F$29,MATCH($C19,Kruistabel!$C$25:$F$25,0)+1,FALSE),"")=0,"",IF(Plananalyse!BH19=1,VLOOKUP(BH$5,Kruistabel!$B$26:$F$29,MATCH($C19,Kruistabel!$C$25:$F$25,0)+1,FALSE),""))</f>
        <v/>
      </c>
      <c r="BI19" s="327"/>
      <c r="BJ19" s="326" t="e">
        <f ca="1">IF(IF(Plananalyse!BJ19=1,VLOOKUP(BJ$5,Kruistabel!$B$26:$F$29,MATCH($C19,Kruistabel!$C$25:$F$25,0)+1,FALSE),"")=0,"",IF(Plananalyse!BJ19=1,VLOOKUP(BJ$5,Kruistabel!$B$26:$F$29,MATCH($C19,Kruistabel!$C$25:$F$25,0)+1,FALSE),""))</f>
        <v>#N/A</v>
      </c>
      <c r="BK19" s="326" t="e">
        <f ca="1">IF(IF(Plananalyse!BK19=1,VLOOKUP(BK$5,Kruistabel!$B$26:$F$29,MATCH($C19,Kruistabel!$C$25:$F$25,0)+1,FALSE),"")=0,"",IF(Plananalyse!BK19=1,VLOOKUP(BK$5,Kruistabel!$B$26:$F$29,MATCH($C19,Kruistabel!$C$25:$F$25,0)+1,FALSE),""))</f>
        <v>#N/A</v>
      </c>
      <c r="BL19" s="326" t="e">
        <f ca="1">IF(IF(Plananalyse!BL19=1,VLOOKUP(BL$5,Kruistabel!$B$26:$F$29,MATCH($C19,Kruistabel!$C$25:$F$25,0)+1,FALSE),"")=0,"",IF(Plananalyse!BL19=1,VLOOKUP(BL$5,Kruistabel!$B$26:$F$29,MATCH($C19,Kruistabel!$C$25:$F$25,0)+1,FALSE),""))</f>
        <v>#N/A</v>
      </c>
      <c r="BM19" s="326" t="e">
        <f ca="1">IF(IF(Plananalyse!BM19=1,VLOOKUP(BM$5,Kruistabel!$B$26:$F$29,MATCH($C19,Kruistabel!$C$25:$F$25,0)+1,FALSE),"")=0,"",IF(Plananalyse!BM19=1,VLOOKUP(BM$5,Kruistabel!$B$26:$F$29,MATCH($C19,Kruistabel!$C$25:$F$25,0)+1,FALSE),""))</f>
        <v>#N/A</v>
      </c>
      <c r="BN19" s="326" t="e">
        <f ca="1">IF(IF(Plananalyse!BN19=1,VLOOKUP(BN$5,Kruistabel!$B$26:$F$29,MATCH($C19,Kruistabel!$C$25:$F$25,0)+1,FALSE),"")=0,"",IF(Plananalyse!BN19=1,VLOOKUP(BN$5,Kruistabel!$B$26:$F$29,MATCH($C19,Kruistabel!$C$25:$F$25,0)+1,FALSE),""))</f>
        <v>#N/A</v>
      </c>
      <c r="BO19" s="326" t="e">
        <f ca="1">IF(IF(Plananalyse!BO19=1,VLOOKUP(BO$5,Kruistabel!$B$26:$F$29,MATCH($C19,Kruistabel!$C$25:$F$25,0)+1,FALSE),"")=0,"",IF(Plananalyse!BO19=1,VLOOKUP(BO$5,Kruistabel!$B$26:$F$29,MATCH($C19,Kruistabel!$C$25:$F$25,0)+1,FALSE),""))</f>
        <v>#N/A</v>
      </c>
      <c r="BP19" s="326" t="e">
        <f ca="1">IF(IF(Plananalyse!BP19=1,VLOOKUP(BP$5,Kruistabel!$B$26:$F$29,MATCH($C19,Kruistabel!$C$25:$F$25,0)+1,FALSE),"")=0,"",IF(Plananalyse!BP19=1,VLOOKUP(BP$5,Kruistabel!$B$26:$F$29,MATCH($C19,Kruistabel!$C$25:$F$25,0)+1,FALSE),""))</f>
        <v>#N/A</v>
      </c>
      <c r="BQ19" s="326" t="e">
        <f ca="1">IF(IF(Plananalyse!BQ19=1,VLOOKUP(BQ$5,Kruistabel!$B$26:$F$29,MATCH($C19,Kruistabel!$C$25:$F$25,0)+1,FALSE),"")=0,"",IF(Plananalyse!BQ19=1,VLOOKUP(BQ$5,Kruistabel!$B$26:$F$29,MATCH($C19,Kruistabel!$C$25:$F$25,0)+1,FALSE),""))</f>
        <v>#N/A</v>
      </c>
      <c r="BR19" s="326" t="e">
        <f ca="1">IF(IF(Plananalyse!BR19=1,VLOOKUP(BR$5,Kruistabel!$B$26:$F$29,MATCH($C19,Kruistabel!$C$25:$F$25,0)+1,FALSE),"")=0,"",IF(Plananalyse!BR19=1,VLOOKUP(BR$5,Kruistabel!$B$26:$F$29,MATCH($C19,Kruistabel!$C$25:$F$25,0)+1,FALSE),""))</f>
        <v>#REF!</v>
      </c>
      <c r="BS19" s="326" t="e">
        <f ca="1">IF(IF(Plananalyse!BS19=1,VLOOKUP(BS$5,Kruistabel!$B$26:$F$29,MATCH($C19,Kruistabel!$C$25:$F$25,0)+1,FALSE),"")=0,"",IF(Plananalyse!BS19=1,VLOOKUP(BS$5,Kruistabel!$B$26:$F$29,MATCH($C19,Kruistabel!$C$25:$F$25,0)+1,FALSE),""))</f>
        <v>#REF!</v>
      </c>
      <c r="BT19" s="65"/>
      <c r="BU19" s="231" t="str">
        <f ca="1">IF(IF(Plananalyse!BU19=1,VLOOKUP(BU$5,Kruistabel!$B$26:$F$29,MATCH($C19,Kruistabel!$C$25:$F$25,0)+1,FALSE),"")=0,"",IF(Plananalyse!BU19=1,VLOOKUP(BU$5,Kruistabel!$B$26:$F$29,MATCH($C19,Kruistabel!$C$25:$F$25,0)+1,FALSE),""))</f>
        <v/>
      </c>
      <c r="BV19" s="326">
        <f ca="1">IF(IF(Plananalyse!BV19=1,VLOOKUP(BV$5,Kruistabel!$B$26:$F$29,MATCH($C19,Kruistabel!$C$25:$F$25,0)+1,FALSE),"")=0,"",IF(Plananalyse!BV19=1,VLOOKUP(BV$5,Kruistabel!$B$26:$F$29,MATCH($C19,Kruistabel!$C$25:$F$25,0)+1,FALSE),""))</f>
        <v>60</v>
      </c>
      <c r="BW19" s="326" t="str">
        <f ca="1">IF(IF(Plananalyse!BW19=1,VLOOKUP(BW$5,Kruistabel!$B$26:$F$29,MATCH($C19,Kruistabel!$C$25:$F$25,0)+1,FALSE),"")=0,"",IF(Plananalyse!BW19=1,VLOOKUP(BW$5,Kruistabel!$B$26:$F$29,MATCH($C19,Kruistabel!$C$25:$F$25,0)+1,FALSE),""))</f>
        <v/>
      </c>
      <c r="BX19" s="326" t="str">
        <f ca="1">IF(IF(Plananalyse!BX19=1,VLOOKUP(BX$5,Kruistabel!$B$26:$F$29,MATCH($C19,Kruistabel!$C$25:$F$25,0)+1,FALSE),"")=0,"",IF(Plananalyse!BX19=1,VLOOKUP(BX$5,Kruistabel!$B$26:$F$29,MATCH($C19,Kruistabel!$C$25:$F$25,0)+1,FALSE),""))</f>
        <v/>
      </c>
      <c r="BY19" s="327"/>
      <c r="BZ19" s="326" t="e">
        <f ca="1">IF(IF(Plananalyse!BZ19=1,VLOOKUP(BZ$5,Kruistabel!$B$26:$F$29,MATCH($C19,Kruistabel!$C$25:$F$25,0)+1,FALSE),"")=0,"",IF(Plananalyse!BZ19=1,VLOOKUP(BZ$5,Kruistabel!$B$26:$F$29,MATCH($C19,Kruistabel!$C$25:$F$25,0)+1,FALSE),""))</f>
        <v>#N/A</v>
      </c>
      <c r="CA19" s="326" t="e">
        <f ca="1">IF(IF(Plananalyse!CA19=1,VLOOKUP(CA$5,Kruistabel!$B$26:$F$29,MATCH($C19,Kruistabel!$C$25:$F$25,0)+1,FALSE),"")=0,"",IF(Plananalyse!CA19=1,VLOOKUP(CA$5,Kruistabel!$B$26:$F$29,MATCH($C19,Kruistabel!$C$25:$F$25,0)+1,FALSE),""))</f>
        <v>#N/A</v>
      </c>
      <c r="CB19" s="326" t="e">
        <f ca="1">IF(IF(Plananalyse!CB19=1,VLOOKUP(CB$5,Kruistabel!$B$26:$F$29,MATCH($C19,Kruistabel!$C$25:$F$25,0)+1,FALSE),"")=0,"",IF(Plananalyse!CB19=1,VLOOKUP(CB$5,Kruistabel!$B$26:$F$29,MATCH($C19,Kruistabel!$C$25:$F$25,0)+1,FALSE),""))</f>
        <v>#N/A</v>
      </c>
      <c r="CC19" s="326" t="e">
        <f ca="1">IF(IF(Plananalyse!CC19=1,VLOOKUP(CC$5,Kruistabel!$B$26:$F$29,MATCH($C19,Kruistabel!$C$25:$F$25,0)+1,FALSE),"")=0,"",IF(Plananalyse!CC19=1,VLOOKUP(CC$5,Kruistabel!$B$26:$F$29,MATCH($C19,Kruistabel!$C$25:$F$25,0)+1,FALSE),""))</f>
        <v>#N/A</v>
      </c>
      <c r="CD19" s="326" t="e">
        <f ca="1">IF(IF(Plananalyse!CD19=1,VLOOKUP(CD$5,Kruistabel!$B$26:$F$29,MATCH($C19,Kruistabel!$C$25:$F$25,0)+1,FALSE),"")=0,"",IF(Plananalyse!CD19=1,VLOOKUP(CD$5,Kruistabel!$B$26:$F$29,MATCH($C19,Kruistabel!$C$25:$F$25,0)+1,FALSE),""))</f>
        <v>#N/A</v>
      </c>
      <c r="CE19" s="326" t="e">
        <f ca="1">IF(IF(Plananalyse!CE19=1,VLOOKUP(CE$5,Kruistabel!$B$26:$F$29,MATCH($C19,Kruistabel!$C$25:$F$25,0)+1,FALSE),"")=0,"",IF(Plananalyse!CE19=1,VLOOKUP(CE$5,Kruistabel!$B$26:$F$29,MATCH($C19,Kruistabel!$C$25:$F$25,0)+1,FALSE),""))</f>
        <v>#N/A</v>
      </c>
      <c r="CF19" s="326" t="e">
        <f ca="1">IF(IF(Plananalyse!CF19=1,VLOOKUP(CF$5,Kruistabel!$B$26:$F$29,MATCH($C19,Kruistabel!$C$25:$F$25,0)+1,FALSE),"")=0,"",IF(Plananalyse!CF19=1,VLOOKUP(CF$5,Kruistabel!$B$26:$F$29,MATCH($C19,Kruistabel!$C$25:$F$25,0)+1,FALSE),""))</f>
        <v>#N/A</v>
      </c>
      <c r="CG19" s="326" t="e">
        <f ca="1">IF(IF(Plananalyse!CG19=1,VLOOKUP(CG$5,Kruistabel!$B$26:$F$29,MATCH($C19,Kruistabel!$C$25:$F$25,0)+1,FALSE),"")=0,"",IF(Plananalyse!CG19=1,VLOOKUP(CG$5,Kruistabel!$B$26:$F$29,MATCH($C19,Kruistabel!$C$25:$F$25,0)+1,FALSE),""))</f>
        <v>#REF!</v>
      </c>
      <c r="CH19" s="326" t="e">
        <f ca="1">IF(IF(Plananalyse!CH19=1,VLOOKUP(CH$5,Kruistabel!$B$26:$F$29,MATCH($C19,Kruistabel!$C$25:$F$25,0)+1,FALSE),"")=0,"",IF(Plananalyse!CH19=1,VLOOKUP(CH$5,Kruistabel!$B$26:$F$29,MATCH($C19,Kruistabel!$C$25:$F$25,0)+1,FALSE),""))</f>
        <v>#REF!</v>
      </c>
      <c r="CI19" s="65"/>
      <c r="CJ19" s="326">
        <f ca="1">IF(IF(Plananalyse!CJ19=1,VLOOKUP(CJ$5,Kruistabel!$B$26:$F$29,MATCH($C19,Kruistabel!$C$25:$F$25,0)+1,FALSE),"")=0,"",IF(Plananalyse!CJ19=1,VLOOKUP(CJ$5,Kruistabel!$B$26:$F$29,MATCH($C19,Kruistabel!$C$25:$F$25,0)+1,FALSE),""))</f>
        <v>60</v>
      </c>
      <c r="CK19" s="326">
        <f ca="1">IF(IF(Plananalyse!CK19=1,VLOOKUP(CK$5,Kruistabel!$B$26:$F$29,MATCH($C19,Kruistabel!$C$25:$F$25,0)+1,FALSE),"")=0,"",IF(Plananalyse!CK19=1,VLOOKUP(CK$5,Kruistabel!$B$26:$F$29,MATCH($C19,Kruistabel!$C$25:$F$25,0)+1,FALSE),""))</f>
        <v>60</v>
      </c>
      <c r="CL19" s="326" t="str">
        <f ca="1">IF(IF(Plananalyse!CL19=1,VLOOKUP(CL$5,Kruistabel!$B$26:$F$29,MATCH($C19,Kruistabel!$C$25:$F$25,0)+1,FALSE),"")=0,"",IF(Plananalyse!CL19=1,VLOOKUP(CL$5,Kruistabel!$B$26:$F$29,MATCH($C19,Kruistabel!$C$25:$F$25,0)+1,FALSE),""))</f>
        <v/>
      </c>
      <c r="CM19" s="326">
        <f ca="1">IF(IF(Plananalyse!CM19=1,VLOOKUP(CM$5,Kruistabel!$B$26:$F$29,MATCH($C19,Kruistabel!$C$25:$F$25,0)+1,FALSE),"")=0,"",IF(Plananalyse!CM19=1,VLOOKUP(CM$5,Kruistabel!$B$26:$F$29,MATCH($C19,Kruistabel!$C$25:$F$25,0)+1,FALSE),""))</f>
        <v>55</v>
      </c>
      <c r="CN19" s="326">
        <f ca="1">IF(IF(Plananalyse!CN19=1,VLOOKUP(CN$5,Kruistabel!$B$26:$F$29,MATCH($C19,Kruistabel!$C$25:$F$25,0)+1,FALSE),"")=0,"",IF(Plananalyse!CN19=1,VLOOKUP(CN$5,Kruistabel!$B$26:$F$29,MATCH($C19,Kruistabel!$C$25:$F$25,0)+1,FALSE),""))</f>
        <v>55</v>
      </c>
      <c r="CO19" s="326">
        <f ca="1">IF(IF(Plananalyse!CO19=1,VLOOKUP(CO$5,Kruistabel!$B$26:$F$29,MATCH($C19,Kruistabel!$C$25:$F$25,0)+1,FALSE),"")=0,"",IF(Plananalyse!CO19=1,VLOOKUP(CO$5,Kruistabel!$B$26:$F$29,MATCH($C19,Kruistabel!$C$25:$F$25,0)+1,FALSE),""))</f>
        <v>65</v>
      </c>
      <c r="CP19" s="326">
        <f ca="1">IF(IF(Plananalyse!CP19=1,VLOOKUP(CP$5,Kruistabel!$B$26:$F$29,MATCH($C19,Kruistabel!$C$25:$F$25,0)+1,FALSE),"")=0,"",IF(Plananalyse!CP19=1,VLOOKUP(CP$5,Kruistabel!$B$26:$F$29,MATCH($C19,Kruistabel!$C$25:$F$25,0)+1,FALSE),""))</f>
        <v>60</v>
      </c>
      <c r="CQ19" s="326">
        <f ca="1">IF(IF(Plananalyse!CQ19=1,VLOOKUP(CQ$5,Kruistabel!$B$26:$F$29,MATCH($C19,Kruistabel!$C$25:$F$25,0)+1,FALSE),"")=0,"",IF(Plananalyse!CQ19=1,VLOOKUP(CQ$5,Kruistabel!$B$26:$F$29,MATCH($C19,Kruistabel!$C$25:$F$25,0)+1,FALSE),""))</f>
        <v>65</v>
      </c>
      <c r="CR19" s="326">
        <f ca="1">IF(IF(Plananalyse!CR19=1,VLOOKUP(CR$5,Kruistabel!$B$26:$F$29,MATCH($C19,Kruistabel!$C$25:$F$25,0)+1,FALSE),"")=0,"",IF(Plananalyse!CR19=1,VLOOKUP(CR$5,Kruistabel!$B$26:$F$29,MATCH($C19,Kruistabel!$C$25:$F$25,0)+1,FALSE),""))</f>
        <v>65</v>
      </c>
      <c r="CS19" s="326">
        <f ca="1">IF(IF(Plananalyse!CS19=1,VLOOKUP(CS$5,Kruistabel!$B$26:$F$29,MATCH($C19,Kruistabel!$C$25:$F$25,0)+1,FALSE),"")=0,"",IF(Plananalyse!CS19=1,VLOOKUP(CS$5,Kruistabel!$B$26:$F$29,MATCH($C19,Kruistabel!$C$25:$F$25,0)+1,FALSE),""))</f>
        <v>60</v>
      </c>
      <c r="CT19" s="326">
        <f ca="1">IF(IF(Plananalyse!CT19=1,VLOOKUP(CT$5,Kruistabel!$B$26:$F$29,MATCH($C19,Kruistabel!$C$25:$F$25,0)+1,FALSE),"")=0,"",IF(Plananalyse!CT19=1,VLOOKUP(CT$5,Kruistabel!$B$26:$F$29,MATCH($C19,Kruistabel!$C$25:$F$25,0)+1,FALSE),""))</f>
        <v>60</v>
      </c>
      <c r="CU19" s="326">
        <f ca="1">IF(IF(Plananalyse!CU19=1,VLOOKUP(CU$5,Kruistabel!$B$26:$F$29,MATCH($C19,Kruistabel!$C$25:$F$25,0)+1,FALSE),"")=0,"",IF(Plananalyse!CU19=1,VLOOKUP(CU$5,Kruistabel!$B$26:$F$29,MATCH($C19,Kruistabel!$C$25:$F$25,0)+1,FALSE),""))</f>
        <v>65</v>
      </c>
      <c r="CV19" s="326">
        <f ca="1">IF(IF(Plananalyse!CV19=1,VLOOKUP(CV$5,Kruistabel!$B$26:$F$29,MATCH($C19,Kruistabel!$C$25:$F$25,0)+1,FALSE),"")=0,"",IF(Plananalyse!CV19=1,VLOOKUP(CV$5,Kruistabel!$B$26:$F$29,MATCH($C19,Kruistabel!$C$25:$F$25,0)+1,FALSE),""))</f>
        <v>65</v>
      </c>
      <c r="CW19" s="326">
        <f ca="1">IF(IF(Plananalyse!CW19=1,VLOOKUP(CW$5,Kruistabel!$B$26:$F$29,MATCH($C19,Kruistabel!$C$25:$F$25,0)+1,FALSE),"")=0,"",IF(Plananalyse!CW19=1,VLOOKUP(CW$5,Kruistabel!$B$26:$F$29,MATCH($C19,Kruistabel!$C$25:$F$25,0)+1,FALSE),""))</f>
        <v>60</v>
      </c>
      <c r="CX19" s="326" t="str">
        <f ca="1">IF(IF(Plananalyse!CX19=1,VLOOKUP(CX$5,Kruistabel!$B$26:$F$29,MATCH($C19,Kruistabel!$C$25:$F$25,0)+1,FALSE),"")=0,"",IF(Plananalyse!CX19=1,VLOOKUP(CX$5,Kruistabel!$B$26:$F$29,MATCH($C19,Kruistabel!$C$25:$F$25,0)+1,FALSE),""))</f>
        <v/>
      </c>
      <c r="CY19" s="326">
        <f ca="1">IF(IF(Plananalyse!CY19=1,VLOOKUP(CY$5,Kruistabel!$B$26:$F$29,MATCH($C19,Kruistabel!$C$25:$F$25,0)+1,FALSE),"")=0,"",IF(Plananalyse!CY19=1,VLOOKUP(CY$5,Kruistabel!$B$26:$F$29,MATCH($C19,Kruistabel!$C$25:$F$25,0)+1,FALSE),""))</f>
        <v>65</v>
      </c>
      <c r="CZ19" s="326">
        <f ca="1">IF(IF(Plananalyse!CZ19=1,VLOOKUP(CZ$5,Kruistabel!$B$26:$F$29,MATCH($C19,Kruistabel!$C$25:$F$25,0)+1,FALSE),"")=0,"",IF(Plananalyse!CZ19=1,VLOOKUP(CZ$5,Kruistabel!$B$26:$F$29,MATCH($C19,Kruistabel!$C$25:$F$25,0)+1,FALSE),""))</f>
        <v>65</v>
      </c>
      <c r="DA19" s="326">
        <f ca="1">IF(IF(Plananalyse!DA19=1,VLOOKUP(DA$5,Kruistabel!$B$26:$F$29,MATCH($C19,Kruistabel!$C$25:$F$25,0)+1,FALSE),"")=0,"",IF(Plananalyse!DA19=1,VLOOKUP(DA$5,Kruistabel!$B$26:$F$29,MATCH($C19,Kruistabel!$C$25:$F$25,0)+1,FALSE),""))</f>
        <v>65</v>
      </c>
      <c r="DB19" s="326" t="str">
        <f ca="1">IF(IF(Plananalyse!DB19=1,VLOOKUP(DB$5,Kruistabel!$B$26:$F$29,MATCH($C19,Kruistabel!$C$25:$F$25,0)+1,FALSE),"")=0,"",IF(Plananalyse!DB19=1,VLOOKUP(DB$5,Kruistabel!$B$26:$F$29,MATCH($C19,Kruistabel!$C$25:$F$25,0)+1,FALSE),""))</f>
        <v/>
      </c>
      <c r="DC19" s="326" t="str">
        <f ca="1">IF(IF(Plananalyse!DC19=1,VLOOKUP(DC$5,Kruistabel!$B$26:$F$29,MATCH($C19,Kruistabel!$C$25:$F$25,0)+1,FALSE),"")=0,"",IF(Plananalyse!DC19=1,VLOOKUP(DC$5,Kruistabel!$B$26:$F$29,MATCH($C19,Kruistabel!$C$25:$F$25,0)+1,FALSE),""))</f>
        <v/>
      </c>
      <c r="DD19" s="327"/>
      <c r="DE19" s="326" t="e">
        <f ca="1">IF(IF(Plananalyse!DE19=1,VLOOKUP(DE$5,Kruistabel!$B$26:$F$29,MATCH($C19,Kruistabel!$C$25:$F$25,0)+1,FALSE),"")=0,"",IF(Plananalyse!DE19=1,VLOOKUP(DE$5,Kruistabel!$B$26:$F$29,MATCH($C19,Kruistabel!$C$25:$F$25,0)+1,FALSE),""))</f>
        <v>#N/A</v>
      </c>
      <c r="DF19" s="326" t="e">
        <f ca="1">IF(IF(Plananalyse!DF19=1,VLOOKUP(DF$5,Kruistabel!$B$26:$F$29,MATCH($C19,Kruistabel!$C$25:$F$25,0)+1,FALSE),"")=0,"",IF(Plananalyse!DF19=1,VLOOKUP(DF$5,Kruistabel!$B$26:$F$29,MATCH($C19,Kruistabel!$C$25:$F$25,0)+1,FALSE),""))</f>
        <v>#N/A</v>
      </c>
      <c r="DG19" s="326" t="e">
        <f ca="1">IF(IF(Plananalyse!DG19=1,VLOOKUP(DG$5,Kruistabel!$B$26:$F$29,MATCH($C19,Kruistabel!$C$25:$F$25,0)+1,FALSE),"")=0,"",IF(Plananalyse!DG19=1,VLOOKUP(DG$5,Kruistabel!$B$26:$F$29,MATCH($C19,Kruistabel!$C$25:$F$25,0)+1,FALSE),""))</f>
        <v>#N/A</v>
      </c>
      <c r="DH19" s="326" t="e">
        <f ca="1">IF(IF(Plananalyse!DH19=1,VLOOKUP(DH$5,Kruistabel!$B$26:$F$29,MATCH($C19,Kruistabel!$C$25:$F$25,0)+1,FALSE),"")=0,"",IF(Plananalyse!DH19=1,VLOOKUP(DH$5,Kruistabel!$B$26:$F$29,MATCH($C19,Kruistabel!$C$25:$F$25,0)+1,FALSE),""))</f>
        <v>#N/A</v>
      </c>
      <c r="DI19" s="326" t="e">
        <f ca="1">IF(IF(Plananalyse!DI19=1,VLOOKUP(DI$5,Kruistabel!$B$26:$F$29,MATCH($C19,Kruistabel!$C$25:$F$25,0)+1,FALSE),"")=0,"",IF(Plananalyse!DI19=1,VLOOKUP(DI$5,Kruistabel!$B$26:$F$29,MATCH($C19,Kruistabel!$C$25:$F$25,0)+1,FALSE),""))</f>
        <v>#N/A</v>
      </c>
      <c r="DJ19" s="326" t="e">
        <f ca="1">IF(IF(Plananalyse!DJ19=1,VLOOKUP(DJ$5,Kruistabel!$B$26:$F$29,MATCH($C19,Kruistabel!$C$25:$F$25,0)+1,FALSE),"")=0,"",IF(Plananalyse!DJ19=1,VLOOKUP(DJ$5,Kruistabel!$B$26:$F$29,MATCH($C19,Kruistabel!$C$25:$F$25,0)+1,FALSE),""))</f>
        <v>#N/A</v>
      </c>
      <c r="DK19" s="326" t="e">
        <f ca="1">IF(IF(Plananalyse!DK19=1,VLOOKUP(DK$5,Kruistabel!$B$26:$F$29,MATCH($C19,Kruistabel!$C$25:$F$25,0)+1,FALSE),"")=0,"",IF(Plananalyse!DK19=1,VLOOKUP(DK$5,Kruistabel!$B$26:$F$29,MATCH($C19,Kruistabel!$C$25:$F$25,0)+1,FALSE),""))</f>
        <v>#REF!</v>
      </c>
      <c r="DL19" s="326" t="e">
        <f ca="1">IF(IF(Plananalyse!DL19=1,VLOOKUP(DL$5,Kruistabel!$B$26:$F$29,MATCH($C19,Kruistabel!$C$25:$F$25,0)+1,FALSE),"")=0,"",IF(Plananalyse!DL19=1,VLOOKUP(DL$5,Kruistabel!$B$26:$F$29,MATCH($C19,Kruistabel!$C$25:$F$25,0)+1,FALSE),""))</f>
        <v>#REF!</v>
      </c>
      <c r="DM19" s="327" t="str">
        <f>IF(Plananalyse!DM19=1,VLOOKUP(DM$5,Kruistabel!$B$26:$F$29,MATCH($C19,Kruistabel!$C$25:$F$25,0)+1,FALSE),"")</f>
        <v/>
      </c>
      <c r="DN19" s="326" t="e">
        <f ca="1">IF(IF(Plananalyse!DN19=1,VLOOKUP(DN$5,Kruistabel!$B$26:$F$29,MATCH($C19,Kruistabel!$C$25:$F$25,0)+1,FALSE),"")=0,"",IF(Plananalyse!DN19=1,VLOOKUP(DN$5,Kruistabel!$B$26:$F$29,MATCH($C19,Kruistabel!$C$25:$F$25,0)+1,FALSE),""))</f>
        <v>#N/A</v>
      </c>
      <c r="DO19" s="326" t="e">
        <f ca="1">IF(IF(Plananalyse!DO19=1,VLOOKUP(DO$5,Kruistabel!$B$26:$F$29,MATCH($C19,Kruistabel!$C$25:$F$25,0)+1,FALSE),"")=0,"",IF(Plananalyse!DO19=1,VLOOKUP(DO$5,Kruistabel!$B$26:$F$29,MATCH($C19,Kruistabel!$C$25:$F$25,0)+1,FALSE),""))</f>
        <v>#N/A</v>
      </c>
      <c r="DP19" s="326" t="e">
        <f ca="1">IF(IF(Plananalyse!DP19=1,VLOOKUP(DP$5,Kruistabel!$B$26:$F$29,MATCH($C19,Kruistabel!$C$25:$F$25,0)+1,FALSE),"")=0,"",IF(Plananalyse!DP19=1,VLOOKUP(DP$5,Kruistabel!$B$26:$F$29,MATCH($C19,Kruistabel!$C$25:$F$25,0)+1,FALSE),""))</f>
        <v>#N/A</v>
      </c>
      <c r="DQ19" s="326" t="e">
        <f ca="1">IF(IF(Plananalyse!DQ19=1,VLOOKUP(DQ$5,Kruistabel!$B$26:$F$29,MATCH($C19,Kruistabel!$C$25:$F$25,0)+1,FALSE),"")=0,"",IF(Plananalyse!DQ19=1,VLOOKUP(DQ$5,Kruistabel!$B$26:$F$29,MATCH($C19,Kruistabel!$C$25:$F$25,0)+1,FALSE),""))</f>
        <v>#N/A</v>
      </c>
      <c r="DR19" s="326" t="e">
        <f ca="1">IF(IF(Plananalyse!DR19=1,VLOOKUP(DR$5,Kruistabel!$B$26:$F$29,MATCH($C19,Kruistabel!$C$25:$F$25,0)+1,FALSE),"")=0,"",IF(Plananalyse!DR19=1,VLOOKUP(DR$5,Kruistabel!$B$26:$F$29,MATCH($C19,Kruistabel!$C$25:$F$25,0)+1,FALSE),""))</f>
        <v>#N/A</v>
      </c>
      <c r="DS19" s="326" t="e">
        <f ca="1">IF(IF(Plananalyse!DS19=1,VLOOKUP(DS$5,Kruistabel!$B$26:$F$29,MATCH($C19,Kruistabel!$C$25:$F$25,0)+1,FALSE),"")=0,"",IF(Plananalyse!DS19=1,VLOOKUP(DS$5,Kruistabel!$B$26:$F$29,MATCH($C19,Kruistabel!$C$25:$F$25,0)+1,FALSE),""))</f>
        <v>#N/A</v>
      </c>
      <c r="DT19" s="326" t="e">
        <f ca="1">IF(IF(Plananalyse!DT19=1,VLOOKUP(DT$5,Kruistabel!$B$26:$F$29,MATCH($C19,Kruistabel!$C$25:$F$25,0)+1,FALSE),"")=0,"",IF(Plananalyse!DT19=1,VLOOKUP(DT$5,Kruistabel!$B$26:$F$29,MATCH($C19,Kruistabel!$C$25:$F$25,0)+1,FALSE),""))</f>
        <v>#N/A</v>
      </c>
      <c r="DU19" s="326" t="e">
        <f ca="1">IF(IF(Plananalyse!DU19=1,VLOOKUP(DU$5,Kruistabel!$B$26:$F$29,MATCH($C19,Kruistabel!$C$25:$F$25,0)+1,FALSE),"")=0,"",IF(Plananalyse!DU19=1,VLOOKUP(DU$5,Kruistabel!$B$26:$F$29,MATCH($C19,Kruistabel!$C$25:$F$25,0)+1,FALSE),""))</f>
        <v>#N/A</v>
      </c>
      <c r="DV19" s="326" t="e">
        <f ca="1">IF(IF(Plananalyse!DV19=1,VLOOKUP(DV$5,Kruistabel!$B$26:$F$29,MATCH($C19,Kruistabel!$C$25:$F$25,0)+1,FALSE),"")=0,"",IF(Plananalyse!DV19=1,VLOOKUP(DV$5,Kruistabel!$B$26:$F$29,MATCH($C19,Kruistabel!$C$25:$F$25,0)+1,FALSE),""))</f>
        <v>#N/A</v>
      </c>
      <c r="DW19" s="326" t="e">
        <f ca="1">IF(IF(Plananalyse!DW19=1,VLOOKUP(DW$5,Kruistabel!$B$26:$F$29,MATCH($C19,Kruistabel!$C$25:$F$25,0)+1,FALSE),"")=0,"",IF(Plananalyse!DW19=1,VLOOKUP(DW$5,Kruistabel!$B$26:$F$29,MATCH($C19,Kruistabel!$C$25:$F$25,0)+1,FALSE),""))</f>
        <v>#REF!</v>
      </c>
      <c r="DX19" s="326" t="e">
        <f ca="1">IF(IF(Plananalyse!DX19=1,VLOOKUP(DX$5,Kruistabel!$B$26:$F$29,MATCH($C19,Kruistabel!$C$25:$F$25,0)+1,FALSE),"")=0,"",IF(Plananalyse!DX19=1,VLOOKUP(DX$5,Kruistabel!$B$26:$F$29,MATCH($C19,Kruistabel!$C$25:$F$25,0)+1,FALSE),""))</f>
        <v>#REF!</v>
      </c>
      <c r="DY19" s="327" t="str">
        <f>IF(Plananalyse!DY19=1,VLOOKUP(DY$5,Kruistabel!$B$26:$F$29,MATCH($C19,Kruistabel!$C$25:$F$25,0)+1,FALSE),"")</f>
        <v/>
      </c>
      <c r="DZ19" s="326" t="e">
        <f ca="1">IF(IF(Plananalyse!DZ19=1,VLOOKUP(DZ$5,Kruistabel!$B$26:$F$29,MATCH($C19,Kruistabel!$C$25:$F$25,0)+1,FALSE),"")=0,"",IF(Plananalyse!DZ19=1,VLOOKUP(DZ$5,Kruistabel!$B$26:$F$29,MATCH($C19,Kruistabel!$C$25:$F$25,0)+1,FALSE),""))</f>
        <v>#N/A</v>
      </c>
      <c r="EA19" s="326" t="e">
        <f ca="1">IF(IF(Plananalyse!EA19=1,VLOOKUP(EA$5,Kruistabel!$B$26:$F$29,MATCH($C19,Kruistabel!$C$25:$F$25,0)+1,FALSE),"")=0,"",IF(Plananalyse!EA19=1,VLOOKUP(EA$5,Kruistabel!$B$26:$F$29,MATCH($C19,Kruistabel!$C$25:$F$25,0)+1,FALSE),""))</f>
        <v>#N/A</v>
      </c>
      <c r="EB19" s="326" t="e">
        <f ca="1">IF(IF(Plananalyse!EB19=1,VLOOKUP(EB$5,Kruistabel!$B$26:$F$29,MATCH($C19,Kruistabel!$C$25:$F$25,0)+1,FALSE),"")=0,"",IF(Plananalyse!EB19=1,VLOOKUP(EB$5,Kruistabel!$B$26:$F$29,MATCH($C19,Kruistabel!$C$25:$F$25,0)+1,FALSE),""))</f>
        <v>#REF!</v>
      </c>
      <c r="EC19" s="326" t="e">
        <f ca="1">IF(IF(Plananalyse!EC19=1,VLOOKUP(EC$5,Kruistabel!$B$26:$F$29,MATCH($C19,Kruistabel!$C$25:$F$25,0)+1,FALSE),"")=0,"",IF(Plananalyse!EC19=1,VLOOKUP(EC$5,Kruistabel!$B$26:$F$29,MATCH($C19,Kruistabel!$C$25:$F$25,0)+1,FALSE),""))</f>
        <v>#REF!</v>
      </c>
      <c r="ED19" s="327"/>
      <c r="EE19" s="326" t="e">
        <f ca="1">IF(IF(Plananalyse!EE19=1,VLOOKUP(EE$5,Kruistabel!$B$26:$F$29,MATCH($C19,Kruistabel!$C$25:$F$25,0)+1,FALSE),"")=0,"",IF(Plananalyse!EE19=1,VLOOKUP(EE$5,Kruistabel!$B$26:$F$29,MATCH($C19,Kruistabel!$C$25:$F$25,0)+1,FALSE),""))</f>
        <v>#N/A</v>
      </c>
      <c r="EF19" s="326" t="e">
        <f ca="1">IF(IF(Plananalyse!EF19=1,VLOOKUP(EF$5,Kruistabel!$B$26:$F$29,MATCH($C19,Kruistabel!$C$25:$F$25,0)+1,FALSE),"")=0,"",IF(Plananalyse!EF19=1,VLOOKUP(EF$5,Kruistabel!$B$26:$F$29,MATCH($C19,Kruistabel!$C$25:$F$25,0)+1,FALSE),""))</f>
        <v>#N/A</v>
      </c>
      <c r="EG19" s="326" t="e">
        <f ca="1">IF(IF(Plananalyse!EG19=1,VLOOKUP(EG$5,Kruistabel!$B$26:$F$29,MATCH($C19,Kruistabel!$C$25:$F$25,0)+1,FALSE),"")=0,"",IF(Plananalyse!EG19=1,VLOOKUP(EG$5,Kruistabel!$B$26:$F$29,MATCH($C19,Kruistabel!$C$25:$F$25,0)+1,FALSE),""))</f>
        <v>#N/A</v>
      </c>
      <c r="EH19" s="326" t="e">
        <f ca="1">IF(IF(Plananalyse!EH19=1,VLOOKUP(EH$5,Kruistabel!$B$26:$F$29,MATCH($C19,Kruistabel!$C$25:$F$25,0)+1,FALSE),"")=0,"",IF(Plananalyse!EH19=1,VLOOKUP(EH$5,Kruistabel!$B$26:$F$29,MATCH($C19,Kruistabel!$C$25:$F$25,0)+1,FALSE),""))</f>
        <v>#REF!</v>
      </c>
      <c r="EI19" s="326" t="e">
        <f ca="1">IF(IF(Plananalyse!EI19=1,VLOOKUP(EI$5,Kruistabel!$B$26:$F$29,MATCH($C19,Kruistabel!$C$25:$F$25,0)+1,FALSE),"")=0,"",IF(Plananalyse!EI19=1,VLOOKUP(EI$5,Kruistabel!$B$26:$F$29,MATCH($C19,Kruistabel!$C$25:$F$25,0)+1,FALSE),""))</f>
        <v>#REF!</v>
      </c>
      <c r="EJ19" s="164" t="str">
        <f>IF(Plananalyse!EJ19=1,VLOOKUP(EJ$5,Kruistabel!$B$26:$F$29,MATCH($C19,Kruistabel!$C$25:$F$25,0)+1,FALSE),"")</f>
        <v/>
      </c>
      <c r="EK19" s="138"/>
      <c r="EL19" s="138"/>
      <c r="EM19" s="138"/>
      <c r="EN19" s="138"/>
      <c r="EO19" s="138"/>
    </row>
    <row r="20" spans="2:145">
      <c r="B20" s="337" t="s">
        <v>101</v>
      </c>
      <c r="C20" s="160" t="str">
        <f>_xlfn.IFNA(VLOOKUP($B20,Classificatietabel!$B$6:$I$91,C$7,FALSE),"")</f>
        <v>laag</v>
      </c>
      <c r="D20" s="160" t="str">
        <f>_xlfn.IFNA(VLOOKUP($B20,Classificatietabel!$B$6:$I$91,D$7,FALSE),"")</f>
        <v>neen</v>
      </c>
      <c r="E20" s="119">
        <f>IF(AND(D20="laag",$D$3=1),0,_xlfn.IFNA(IF(VLOOKUP($B20,Classificatietabel!$B$6:$H$91,$E$5,FALSE)="Ja",1,0),""))</f>
        <v>1</v>
      </c>
      <c r="F20" s="163"/>
      <c r="G20" s="326" t="str">
        <f>IF(IF(Plananalyse!G20=1,VLOOKUP(G$5,Kruistabel!$B$26:$F$29,MATCH($C20,Kruistabel!$C$25:$F$25,0)+1,FALSE),"")=0,"",IF(Plananalyse!G20=1,VLOOKUP(G$5,Kruistabel!$B$26:$F$29,MATCH($C20,Kruistabel!$C$25:$F$25,0)+1,FALSE),""))</f>
        <v/>
      </c>
      <c r="H20" s="326" t="str">
        <f>IF(IF(Plananalyse!H20=1,VLOOKUP(H$5,Kruistabel!$B$26:$F$29,MATCH($C20,Kruistabel!$C$25:$F$25,0)+1,FALSE),"")=0,"",IF(Plananalyse!H20=1,VLOOKUP(H$5,Kruistabel!$B$26:$F$29,MATCH($C20,Kruistabel!$C$25:$F$25,0)+1,FALSE),""))</f>
        <v/>
      </c>
      <c r="I20" s="326">
        <f>IF(IF(Plananalyse!I20=1,VLOOKUP(I$5,Kruistabel!$B$26:$F$29,MATCH($C20,Kruistabel!$C$25:$F$25,0)+1,FALSE),"")=0,"",IF(Plananalyse!I20=1,VLOOKUP(I$5,Kruistabel!$B$26:$F$29,MATCH($C20,Kruistabel!$C$25:$F$25,0)+1,FALSE),""))</f>
        <v>65</v>
      </c>
      <c r="J20" s="326" t="str">
        <f>IF(IF(Plananalyse!J20=1,VLOOKUP(J$5,Kruistabel!$B$26:$F$29,MATCH($C20,Kruistabel!$C$25:$F$25,0)+1,FALSE),"")=0,"",IF(Plananalyse!J20=1,VLOOKUP(J$5,Kruistabel!$B$26:$F$29,MATCH($C20,Kruistabel!$C$25:$F$25,0)+1,FALSE),""))</f>
        <v/>
      </c>
      <c r="K20" s="326" t="str">
        <f>IF(IF(Plananalyse!K20=1,VLOOKUP(K$5,Kruistabel!$B$26:$F$29,MATCH($C20,Kruistabel!$C$25:$F$25,0)+1,FALSE),"")=0,"",IF(Plananalyse!K20=1,VLOOKUP(K$5,Kruistabel!$B$26:$F$29,MATCH($C20,Kruistabel!$C$25:$F$25,0)+1,FALSE),""))</f>
        <v/>
      </c>
      <c r="L20" s="326" t="str">
        <f>IF(IF(Plananalyse!L20=1,VLOOKUP(L$5,Kruistabel!$B$26:$F$29,MATCH($C20,Kruistabel!$C$25:$F$25,0)+1,FALSE),"")=0,"",IF(Plananalyse!L20=1,VLOOKUP(L$5,Kruistabel!$B$26:$F$29,MATCH($C20,Kruistabel!$C$25:$F$25,0)+1,FALSE),""))</f>
        <v/>
      </c>
      <c r="M20" s="326">
        <f>IF(IF(Plananalyse!M20=1,VLOOKUP(M$5,Kruistabel!$B$26:$F$29,MATCH($C20,Kruistabel!$C$25:$F$25,0)+1,FALSE),"")=0,"",IF(Plananalyse!M20=1,VLOOKUP(M$5,Kruistabel!$B$26:$F$29,MATCH($C20,Kruistabel!$C$25:$F$25,0)+1,FALSE),""))</f>
        <v>60</v>
      </c>
      <c r="N20" s="326">
        <f>IF(IF(Plananalyse!N20=1,VLOOKUP(N$5,Kruistabel!$B$26:$F$29,MATCH($C20,Kruistabel!$C$25:$F$25,0)+1,FALSE),"")=0,"",IF(Plananalyse!N20=1,VLOOKUP(N$5,Kruistabel!$B$26:$F$29,MATCH($C20,Kruistabel!$C$25:$F$25,0)+1,FALSE),""))</f>
        <v>60</v>
      </c>
      <c r="O20" s="326">
        <f>IF(IF(Plananalyse!O20=1,VLOOKUP(O$5,Kruistabel!$B$26:$F$29,MATCH($C20,Kruistabel!$C$25:$F$25,0)+1,FALSE),"")=0,"",IF(Plananalyse!O20=1,VLOOKUP(O$5,Kruistabel!$B$26:$F$29,MATCH($C20,Kruistabel!$C$25:$F$25,0)+1,FALSE),""))</f>
        <v>60</v>
      </c>
      <c r="P20" s="326">
        <f>IF(IF(Plananalyse!P20=1,VLOOKUP(P$5,Kruistabel!$B$26:$F$29,MATCH($C20,Kruistabel!$C$25:$F$25,0)+1,FALSE),"")=0,"",IF(Plananalyse!P20=1,VLOOKUP(P$5,Kruistabel!$B$26:$F$29,MATCH($C20,Kruistabel!$C$25:$F$25,0)+1,FALSE),""))</f>
        <v>55</v>
      </c>
      <c r="Q20" s="326">
        <f>IF(IF(Plananalyse!Q20=1,VLOOKUP(Q$5,Kruistabel!$B$26:$F$29,MATCH($C20,Kruistabel!$C$25:$F$25,0)+1,FALSE),"")=0,"",IF(Plananalyse!Q20=1,VLOOKUP(Q$5,Kruistabel!$B$26:$F$29,MATCH($C20,Kruistabel!$C$25:$F$25,0)+1,FALSE),""))</f>
        <v>65</v>
      </c>
      <c r="R20" s="326">
        <f>IF(IF(Plananalyse!R20=1,VLOOKUP(R$5,Kruistabel!$B$26:$F$29,MATCH($C20,Kruistabel!$C$25:$F$25,0)+1,FALSE),"")=0,"",IF(Plananalyse!R20=1,VLOOKUP(R$5,Kruistabel!$B$26:$F$29,MATCH($C20,Kruistabel!$C$25:$F$25,0)+1,FALSE),""))</f>
        <v>60</v>
      </c>
      <c r="S20" s="326" t="str">
        <f ca="1">IF(IF(Plananalyse!S20=1,VLOOKUP(S$5,Kruistabel!$B$26:$F$29,MATCH($C20,Kruistabel!$C$25:$F$25,0)+1,FALSE),"")=0,"",IF(Plananalyse!S20=1,VLOOKUP(S$5,Kruistabel!$B$26:$F$29,MATCH($C20,Kruistabel!$C$25:$F$25,0)+1,FALSE),""))</f>
        <v/>
      </c>
      <c r="T20" s="326" t="str">
        <f ca="1">IF(IF(Plananalyse!T20=1,VLOOKUP(T$5,Kruistabel!$B$26:$F$29,MATCH($C20,Kruistabel!$C$25:$F$25,0)+1,FALSE),"")=0,"",IF(Plananalyse!T20=1,VLOOKUP(T$5,Kruistabel!$B$26:$F$29,MATCH($C20,Kruistabel!$C$25:$F$25,0)+1,FALSE),""))</f>
        <v/>
      </c>
      <c r="U20" s="326" t="str">
        <f ca="1">IF(IF(Plananalyse!U20=1,VLOOKUP(U$5,Kruistabel!$B$26:$F$29,MATCH($C20,Kruistabel!$C$25:$F$25,0)+1,FALSE),"")=0,"",IF(Plananalyse!U20=1,VLOOKUP(U$5,Kruistabel!$B$26:$F$29,MATCH($C20,Kruistabel!$C$25:$F$25,0)+1,FALSE),""))</f>
        <v/>
      </c>
      <c r="V20" s="326" t="str">
        <f ca="1">IF(IF(Plananalyse!V20=1,VLOOKUP(V$5,Kruistabel!$B$26:$F$29,MATCH($C20,Kruistabel!$C$25:$F$25,0)+1,FALSE),"")=0,"",IF(Plananalyse!V20=1,VLOOKUP(V$5,Kruistabel!$B$26:$F$29,MATCH($C20,Kruistabel!$C$25:$F$25,0)+1,FALSE),""))</f>
        <v/>
      </c>
      <c r="W20" s="326" t="str">
        <f ca="1">IF(IF(Plananalyse!W20=1,VLOOKUP(W$5,Kruistabel!$B$26:$F$29,MATCH($C20,Kruistabel!$C$25:$F$25,0)+1,FALSE),"")=0,"",IF(Plananalyse!W20=1,VLOOKUP(W$5,Kruistabel!$B$26:$F$29,MATCH($C20,Kruistabel!$C$25:$F$25,0)+1,FALSE),""))</f>
        <v/>
      </c>
      <c r="X20" s="326" t="str">
        <f ca="1">IF(IF(Plananalyse!X20=1,VLOOKUP(X$5,Kruistabel!$B$26:$F$29,MATCH($C20,Kruistabel!$C$25:$F$25,0)+1,FALSE),"")=0,"",IF(Plananalyse!X20=1,VLOOKUP(X$5,Kruistabel!$B$26:$F$29,MATCH($C20,Kruistabel!$C$25:$F$25,0)+1,FALSE),""))</f>
        <v/>
      </c>
      <c r="Y20" s="326">
        <f ca="1">IF(IF(Plananalyse!Y20=1,VLOOKUP(Y$5,Kruistabel!$B$26:$F$29,MATCH($C20,Kruistabel!$C$25:$F$25,0)+1,FALSE),"")=0,"",IF(Plananalyse!Y20=1,VLOOKUP(Y$5,Kruistabel!$B$26:$F$29,MATCH($C20,Kruistabel!$C$25:$F$25,0)+1,FALSE),""))</f>
        <v>65</v>
      </c>
      <c r="Z20" s="326" t="str">
        <f ca="1">IF(IF(Plananalyse!Z20=1,VLOOKUP(Z$5,Kruistabel!$B$26:$F$29,MATCH($C20,Kruistabel!$C$25:$F$25,0)+1,FALSE),"")=0,"",IF(Plananalyse!Z20=1,VLOOKUP(Z$5,Kruistabel!$B$26:$F$29,MATCH($C20,Kruistabel!$C$25:$F$25,0)+1,FALSE),""))</f>
        <v/>
      </c>
      <c r="AA20" s="326" t="str">
        <f ca="1">IF(IF(Plananalyse!AA20=1,VLOOKUP(AA$5,Kruistabel!$B$26:$F$29,MATCH($C20,Kruistabel!$C$25:$F$25,0)+1,FALSE),"")=0,"",IF(Plananalyse!AA20=1,VLOOKUP(AA$5,Kruistabel!$B$26:$F$29,MATCH($C20,Kruistabel!$C$25:$F$25,0)+1,FALSE),""))</f>
        <v/>
      </c>
      <c r="AB20" s="326" t="str">
        <f ca="1">IF(IF(Plananalyse!AB20=1,VLOOKUP(AB$5,Kruistabel!$B$26:$F$29,MATCH($C20,Kruistabel!$C$25:$F$25,0)+1,FALSE),"")=0,"",IF(Plananalyse!AB20=1,VLOOKUP(AB$5,Kruistabel!$B$26:$F$29,MATCH($C20,Kruistabel!$C$25:$F$25,0)+1,FALSE),""))</f>
        <v/>
      </c>
      <c r="AC20" s="326" t="str">
        <f ca="1">IF(IF(Plananalyse!AC20=1,VLOOKUP(AC$5,Kruistabel!$B$26:$F$29,MATCH($C20,Kruistabel!$C$25:$F$25,0)+1,FALSE),"")=0,"",IF(Plananalyse!AC20=1,VLOOKUP(AC$5,Kruistabel!$B$26:$F$29,MATCH($C20,Kruistabel!$C$25:$F$25,0)+1,FALSE),""))</f>
        <v/>
      </c>
      <c r="AD20" s="326" t="str">
        <f ca="1">IF(IF(Plananalyse!AD20=1,VLOOKUP(AD$5,Kruistabel!$B$26:$F$29,MATCH($C20,Kruistabel!$C$25:$F$25,0)+1,FALSE),"")=0,"",IF(Plananalyse!AD20=1,VLOOKUP(AD$5,Kruistabel!$B$26:$F$29,MATCH($C20,Kruistabel!$C$25:$F$25,0)+1,FALSE),""))</f>
        <v/>
      </c>
      <c r="AE20" s="326" t="str">
        <f ca="1">IF(IF(Plananalyse!AE20=1,VLOOKUP(AE$5,Kruistabel!$B$26:$F$29,MATCH($C20,Kruistabel!$C$25:$F$25,0)+1,FALSE),"")=0,"",IF(Plananalyse!AE20=1,VLOOKUP(AE$5,Kruistabel!$B$26:$F$29,MATCH($C20,Kruistabel!$C$25:$F$25,0)+1,FALSE),""))</f>
        <v/>
      </c>
      <c r="AF20" s="326" t="str">
        <f ca="1">IF(IF(Plananalyse!AF20=1,VLOOKUP(AF$5,Kruistabel!$B$26:$F$29,MATCH($C20,Kruistabel!$C$25:$F$25,0)+1,FALSE),"")=0,"",IF(Plananalyse!AF20=1,VLOOKUP(AF$5,Kruistabel!$B$26:$F$29,MATCH($C20,Kruistabel!$C$25:$F$25,0)+1,FALSE),""))</f>
        <v/>
      </c>
      <c r="AG20" s="326" t="str">
        <f ca="1">IF(IF(Plananalyse!AG20=1,VLOOKUP(AG$5,Kruistabel!$B$26:$F$29,MATCH($C20,Kruistabel!$C$25:$F$25,0)+1,FALSE),"")=0,"",IF(Plananalyse!AG20=1,VLOOKUP(AG$5,Kruistabel!$B$26:$F$29,MATCH($C20,Kruistabel!$C$25:$F$25,0)+1,FALSE),""))</f>
        <v/>
      </c>
      <c r="AH20" s="326" t="str">
        <f ca="1">IF(IF(Plananalyse!AH20=1,VLOOKUP(AH$5,Kruistabel!$B$26:$F$29,MATCH($C20,Kruistabel!$C$25:$F$25,0)+1,FALSE),"")=0,"",IF(Plananalyse!AI20=1,VLOOKUP(AH$5,Kruistabel!$B$26:$F$29,MATCH($C20,Kruistabel!$C$25:$F$25,0)+1,FALSE),""))</f>
        <v/>
      </c>
      <c r="AI20" s="326" t="str">
        <f ca="1">IF(IF(Plananalyse!AI20=1,VLOOKUP(AI$5,Kruistabel!$B$26:$F$29,MATCH($C20,Kruistabel!$C$25:$F$25,0)+1,FALSE),"")=0,"",IF(Plananalyse!AJ20=1,VLOOKUP(AI$5,Kruistabel!$B$26:$F$29,MATCH($C20,Kruistabel!$C$25:$F$25,0)+1,FALSE),""))</f>
        <v/>
      </c>
      <c r="AJ20" s="326" t="str">
        <f ca="1">IF(IF(Plananalyse!AJ20=1,VLOOKUP(AJ$5,Kruistabel!$B$26:$F$29,MATCH($C20,Kruistabel!$C$25:$F$25,0)+1,FALSE),"")=0,"",IF(Plananalyse!AJ20=1,VLOOKUP(AJ$5,Kruistabel!$B$26:$F$29,MATCH($C20,Kruistabel!$C$25:$F$25,0)+1,FALSE),""))</f>
        <v/>
      </c>
      <c r="AK20" s="326">
        <f ca="1">IF(IF(Plananalyse!AK20=1,VLOOKUP(AK$5,Kruistabel!$B$26:$F$29,MATCH($C20,Kruistabel!$C$25:$F$25,0)+1,FALSE),"")=0,"",IF(Plananalyse!AK20=1,VLOOKUP(AK$5,Kruistabel!$B$26:$F$29,MATCH($C20,Kruistabel!$C$25:$F$25,0)+1,FALSE),""))</f>
        <v>65</v>
      </c>
      <c r="AL20" s="326" t="str">
        <f ca="1">IF(IF(Plananalyse!AL20=1,VLOOKUP(AL$5,Kruistabel!$B$26:$F$29,MATCH($C20,Kruistabel!$C$25:$F$25,0)+1,FALSE),"")=0,"",IF(Plananalyse!AL20=1,VLOOKUP(AL$5,Kruistabel!$B$26:$F$29,MATCH($C20,Kruistabel!$C$25:$F$25,0)+1,FALSE),""))</f>
        <v/>
      </c>
      <c r="AM20" s="326" t="str">
        <f ca="1">IF(IF(Plananalyse!AM20=1,VLOOKUP(AM$5,Kruistabel!$B$26:$F$29,MATCH($C20,Kruistabel!$C$25:$F$25,0)+1,FALSE),"")=0,"",IF(Plananalyse!AM20=1,VLOOKUP(AM$5,Kruistabel!$B$26:$F$29,MATCH($C20,Kruistabel!$C$25:$F$25,0)+1,FALSE),""))</f>
        <v/>
      </c>
      <c r="AN20" s="327"/>
      <c r="AO20" s="326">
        <f ca="1">IF(IF(Plananalyse!AO20=1,VLOOKUP(AO$5,Kruistabel!$B$26:$F$29,MATCH($C20,Kruistabel!$C$25:$F$25,0)+1,FALSE),"")=0,"",IF(Plananalyse!AO20=1,VLOOKUP(AO$5,Kruistabel!$B$26:$F$29,MATCH($C20,Kruistabel!$C$25:$F$25,0)+1,FALSE),""))</f>
        <v>65</v>
      </c>
      <c r="AP20" s="326">
        <f ca="1">IF(IF(Plananalyse!AP20=1,VLOOKUP(AP$5,Kruistabel!$B$26:$F$29,MATCH($C20,Kruistabel!$C$25:$F$25,0)+1,FALSE),"")=0,"",IF(Plananalyse!AP20=1,VLOOKUP(AP$5,Kruistabel!$B$26:$F$29,MATCH($C20,Kruistabel!$C$25:$F$25,0)+1,FALSE),""))</f>
        <v>65</v>
      </c>
      <c r="AQ20" s="326">
        <f ca="1">IF(IF(Plananalyse!AQ20=1,VLOOKUP(AQ$5,Kruistabel!$B$26:$F$29,MATCH($C20,Kruistabel!$C$25:$F$25,0)+1,FALSE),"")=0,"",IF(Plananalyse!AQ20=1,VLOOKUP(AQ$5,Kruistabel!$B$26:$F$29,MATCH($C20,Kruistabel!$C$25:$F$25,0)+1,FALSE),""))</f>
        <v>65</v>
      </c>
      <c r="AR20" s="326">
        <f ca="1">IF(IF(Plananalyse!AR20=1,VLOOKUP(AR$5,Kruistabel!$B$26:$F$29,MATCH($C20,Kruistabel!$C$25:$F$25,0)+1,FALSE),"")=0,"",IF(Plananalyse!AR20=1,VLOOKUP(AR$5,Kruistabel!$B$26:$F$29,MATCH($C20,Kruistabel!$C$25:$F$25,0)+1,FALSE),""))</f>
        <v>60</v>
      </c>
      <c r="AS20" s="326">
        <f ca="1">IF(IF(Plananalyse!AS20=1,VLOOKUP(AS$5,Kruistabel!$B$26:$F$29,MATCH($C20,Kruistabel!$C$25:$F$25,0)+1,FALSE),"")=0,"",IF(Plananalyse!AS20=1,VLOOKUP(AS$5,Kruistabel!$B$26:$F$29,MATCH($C20,Kruistabel!$C$25:$F$25,0)+1,FALSE),""))</f>
        <v>65</v>
      </c>
      <c r="AT20" s="326">
        <f ca="1">IF(IF(Plananalyse!AT20=1,VLOOKUP(AT$5,Kruistabel!$B$26:$F$29,MATCH($C20,Kruistabel!$C$25:$F$25,0)+1,FALSE),"")=0,"",IF(Plananalyse!AT20=1,VLOOKUP(AT$5,Kruistabel!$B$26:$F$29,MATCH($C20,Kruistabel!$C$25:$F$25,0)+1,FALSE),""))</f>
        <v>60</v>
      </c>
      <c r="AU20" s="326" t="str">
        <f ca="1">IF(IF(Plananalyse!AU20=1,VLOOKUP(AU$5,Kruistabel!$B$26:$F$29,MATCH($C20,Kruistabel!$C$25:$F$25,0)+1,FALSE),"")=0,"",IF(Plananalyse!AU20=1,VLOOKUP(AU$5,Kruistabel!$B$26:$F$29,MATCH($C20,Kruistabel!$C$25:$F$25,0)+1,FALSE),""))</f>
        <v/>
      </c>
      <c r="AV20" s="326">
        <f ca="1">IF(IF(Plananalyse!AV20=1,VLOOKUP(AV$5,Kruistabel!$B$26:$F$29,MATCH($C20,Kruistabel!$C$25:$F$25,0)+1,FALSE),"")=0,"",IF(Plananalyse!AV20=1,VLOOKUP(AV$5,Kruistabel!$B$26:$F$29,MATCH($C20,Kruistabel!$C$25:$F$25,0)+1,FALSE),""))</f>
        <v>65</v>
      </c>
      <c r="AW20" s="326" t="str">
        <f ca="1">IF(IF(Plananalyse!AW20=1,VLOOKUP(AW$5,Kruistabel!$B$26:$F$29,MATCH($C20,Kruistabel!$C$25:$F$25,0)+1,FALSE),"")=0,"",IF(Plananalyse!AW20=1,VLOOKUP(AW$5,Kruistabel!$B$26:$F$29,MATCH($C20,Kruistabel!$C$25:$F$25,0)+1,FALSE),""))</f>
        <v/>
      </c>
      <c r="AX20" s="326" t="str">
        <f ca="1">IF(IF(Plananalyse!AX20=1,VLOOKUP(AX$5,Kruistabel!$B$26:$F$29,MATCH($C20,Kruistabel!$C$25:$F$25,0)+1,FALSE),"")=0,"",IF(Plananalyse!AX20=1,VLOOKUP(AX$5,Kruistabel!$B$26:$F$29,MATCH($C20,Kruistabel!$C$25:$F$25,0)+1,FALSE),""))</f>
        <v/>
      </c>
      <c r="AY20" s="327"/>
      <c r="AZ20" s="326" t="str">
        <f ca="1">IF(IF(Plananalyse!AZ20=1,VLOOKUP(AZ$5,Kruistabel!$B$26:$F$29,MATCH($C20,Kruistabel!$C$25:$F$25,0)+1,FALSE),"")=0,"",IF(Plananalyse!AZ20=1,VLOOKUP(AZ$5,Kruistabel!$B$26:$F$29,MATCH($C20,Kruistabel!$C$25:$F$25,0)+1,FALSE),""))</f>
        <v/>
      </c>
      <c r="BA20" s="326" t="str">
        <f ca="1">IF(IF(Plananalyse!BA20=1,VLOOKUP(BA$5,Kruistabel!$B$26:$F$29,MATCH($C20,Kruistabel!$C$25:$F$25,0)+1,FALSE),"")=0,"",IF(Plananalyse!BA20=1,VLOOKUP(BA$5,Kruistabel!$B$26:$F$29,MATCH($C20,Kruistabel!$C$25:$F$25,0)+1,FALSE),""))</f>
        <v/>
      </c>
      <c r="BB20" s="326">
        <f ca="1">IF(IF(Plananalyse!BB20=1,VLOOKUP(BB$5,Kruistabel!$B$26:$F$29,MATCH($C20,Kruistabel!$C$25:$F$25,0)+1,FALSE),"")=0,"",IF(Plananalyse!BB20=1,VLOOKUP(BB$5,Kruistabel!$B$26:$F$29,MATCH($C20,Kruistabel!$C$25:$F$25,0)+1,FALSE),""))</f>
        <v>65</v>
      </c>
      <c r="BC20" s="326">
        <f ca="1">IF(IF(Plananalyse!BC20=1,VLOOKUP(BC$5,Kruistabel!$B$26:$F$29,MATCH($C20,Kruistabel!$C$25:$F$25,0)+1,FALSE),"")=0,"",IF(Plananalyse!BC20=1,VLOOKUP(BC$5,Kruistabel!$B$26:$F$29,MATCH($C20,Kruistabel!$C$25:$F$25,0)+1,FALSE),""))</f>
        <v>65</v>
      </c>
      <c r="BD20" s="326" t="str">
        <f ca="1">IF(IF(Plananalyse!BD20=1,VLOOKUP(BD$5,Kruistabel!$B$26:$F$29,MATCH($C20,Kruistabel!$C$25:$F$25,0)+1,FALSE),"")=0,"",IF(Plananalyse!BD20=1,VLOOKUP(BD$5,Kruistabel!$B$26:$F$29,MATCH($C20,Kruistabel!$C$25:$F$25,0)+1,FALSE),""))</f>
        <v/>
      </c>
      <c r="BE20" s="326" t="str">
        <f ca="1">IF(IF(Plananalyse!BE20=1,VLOOKUP(BE$5,Kruistabel!$B$26:$F$29,MATCH($C20,Kruistabel!$C$25:$F$25,0)+1,FALSE),"")=0,"",IF(Plananalyse!BE20=1,VLOOKUP(BE$5,Kruistabel!$B$26:$F$29,MATCH($C20,Kruistabel!$C$25:$F$25,0)+1,FALSE),""))</f>
        <v/>
      </c>
      <c r="BF20" s="326" t="str">
        <f ca="1">IF(IF(Plananalyse!BF20=1,VLOOKUP(BF$5,Kruistabel!$B$26:$F$29,MATCH($C20,Kruistabel!$C$25:$F$25,0)+1,FALSE),"")=0,"",IF(Plananalyse!BF20=1,VLOOKUP(BF$5,Kruistabel!$B$26:$F$29,MATCH($C20,Kruistabel!$C$25:$F$25,0)+1,FALSE),""))</f>
        <v/>
      </c>
      <c r="BG20" s="326" t="str">
        <f ca="1">IF(IF(Plananalyse!BG20=1,VLOOKUP(BG$5,Kruistabel!$B$26:$F$29,MATCH($C20,Kruistabel!$C$25:$F$25,0)+1,FALSE),"")=0,"",IF(Plananalyse!BG20=1,VLOOKUP(BG$5,Kruistabel!$B$26:$F$29,MATCH($C20,Kruistabel!$C$25:$F$25,0)+1,FALSE),""))</f>
        <v/>
      </c>
      <c r="BH20" s="326" t="str">
        <f ca="1">IF(IF(Plananalyse!BH20=1,VLOOKUP(BH$5,Kruistabel!$B$26:$F$29,MATCH($C20,Kruistabel!$C$25:$F$25,0)+1,FALSE),"")=0,"",IF(Plananalyse!BH20=1,VLOOKUP(BH$5,Kruistabel!$B$26:$F$29,MATCH($C20,Kruistabel!$C$25:$F$25,0)+1,FALSE),""))</f>
        <v/>
      </c>
      <c r="BI20" s="327"/>
      <c r="BJ20" s="326" t="e">
        <f ca="1">IF(IF(Plananalyse!BJ20=1,VLOOKUP(BJ$5,Kruistabel!$B$26:$F$29,MATCH($C20,Kruistabel!$C$25:$F$25,0)+1,FALSE),"")=0,"",IF(Plananalyse!BJ20=1,VLOOKUP(BJ$5,Kruistabel!$B$26:$F$29,MATCH($C20,Kruistabel!$C$25:$F$25,0)+1,FALSE),""))</f>
        <v>#N/A</v>
      </c>
      <c r="BK20" s="326" t="e">
        <f ca="1">IF(IF(Plananalyse!BK20=1,VLOOKUP(BK$5,Kruistabel!$B$26:$F$29,MATCH($C20,Kruistabel!$C$25:$F$25,0)+1,FALSE),"")=0,"",IF(Plananalyse!BK20=1,VLOOKUP(BK$5,Kruistabel!$B$26:$F$29,MATCH($C20,Kruistabel!$C$25:$F$25,0)+1,FALSE),""))</f>
        <v>#N/A</v>
      </c>
      <c r="BL20" s="326" t="e">
        <f ca="1">IF(IF(Plananalyse!BL20=1,VLOOKUP(BL$5,Kruistabel!$B$26:$F$29,MATCH($C20,Kruistabel!$C$25:$F$25,0)+1,FALSE),"")=0,"",IF(Plananalyse!BL20=1,VLOOKUP(BL$5,Kruistabel!$B$26:$F$29,MATCH($C20,Kruistabel!$C$25:$F$25,0)+1,FALSE),""))</f>
        <v>#N/A</v>
      </c>
      <c r="BM20" s="326" t="e">
        <f ca="1">IF(IF(Plananalyse!BM20=1,VLOOKUP(BM$5,Kruistabel!$B$26:$F$29,MATCH($C20,Kruistabel!$C$25:$F$25,0)+1,FALSE),"")=0,"",IF(Plananalyse!BM20=1,VLOOKUP(BM$5,Kruistabel!$B$26:$F$29,MATCH($C20,Kruistabel!$C$25:$F$25,0)+1,FALSE),""))</f>
        <v>#N/A</v>
      </c>
      <c r="BN20" s="326" t="e">
        <f ca="1">IF(IF(Plananalyse!BN20=1,VLOOKUP(BN$5,Kruistabel!$B$26:$F$29,MATCH($C20,Kruistabel!$C$25:$F$25,0)+1,FALSE),"")=0,"",IF(Plananalyse!BN20=1,VLOOKUP(BN$5,Kruistabel!$B$26:$F$29,MATCH($C20,Kruistabel!$C$25:$F$25,0)+1,FALSE),""))</f>
        <v>#N/A</v>
      </c>
      <c r="BO20" s="326" t="e">
        <f ca="1">IF(IF(Plananalyse!BO20=1,VLOOKUP(BO$5,Kruistabel!$B$26:$F$29,MATCH($C20,Kruistabel!$C$25:$F$25,0)+1,FALSE),"")=0,"",IF(Plananalyse!BO20=1,VLOOKUP(BO$5,Kruistabel!$B$26:$F$29,MATCH($C20,Kruistabel!$C$25:$F$25,0)+1,FALSE),""))</f>
        <v>#N/A</v>
      </c>
      <c r="BP20" s="326" t="e">
        <f ca="1">IF(IF(Plananalyse!BP20=1,VLOOKUP(BP$5,Kruistabel!$B$26:$F$29,MATCH($C20,Kruistabel!$C$25:$F$25,0)+1,FALSE),"")=0,"",IF(Plananalyse!BP20=1,VLOOKUP(BP$5,Kruistabel!$B$26:$F$29,MATCH($C20,Kruistabel!$C$25:$F$25,0)+1,FALSE),""))</f>
        <v>#N/A</v>
      </c>
      <c r="BQ20" s="326" t="e">
        <f ca="1">IF(IF(Plananalyse!BQ20=1,VLOOKUP(BQ$5,Kruistabel!$B$26:$F$29,MATCH($C20,Kruistabel!$C$25:$F$25,0)+1,FALSE),"")=0,"",IF(Plananalyse!BQ20=1,VLOOKUP(BQ$5,Kruistabel!$B$26:$F$29,MATCH($C20,Kruistabel!$C$25:$F$25,0)+1,FALSE),""))</f>
        <v>#N/A</v>
      </c>
      <c r="BR20" s="326" t="e">
        <f ca="1">IF(IF(Plananalyse!BR20=1,VLOOKUP(BR$5,Kruistabel!$B$26:$F$29,MATCH($C20,Kruistabel!$C$25:$F$25,0)+1,FALSE),"")=0,"",IF(Plananalyse!BR20=1,VLOOKUP(BR$5,Kruistabel!$B$26:$F$29,MATCH($C20,Kruistabel!$C$25:$F$25,0)+1,FALSE),""))</f>
        <v>#REF!</v>
      </c>
      <c r="BS20" s="326" t="e">
        <f ca="1">IF(IF(Plananalyse!BS20=1,VLOOKUP(BS$5,Kruistabel!$B$26:$F$29,MATCH($C20,Kruistabel!$C$25:$F$25,0)+1,FALSE),"")=0,"",IF(Plananalyse!BS20=1,VLOOKUP(BS$5,Kruistabel!$B$26:$F$29,MATCH($C20,Kruistabel!$C$25:$F$25,0)+1,FALSE),""))</f>
        <v>#REF!</v>
      </c>
      <c r="BT20" s="65"/>
      <c r="BU20" s="231" t="str">
        <f ca="1">IF(IF(Plananalyse!BU20=1,VLOOKUP(BU$5,Kruistabel!$B$26:$F$29,MATCH($C20,Kruistabel!$C$25:$F$25,0)+1,FALSE),"")=0,"",IF(Plananalyse!BU20=1,VLOOKUP(BU$5,Kruistabel!$B$26:$F$29,MATCH($C20,Kruistabel!$C$25:$F$25,0)+1,FALSE),""))</f>
        <v/>
      </c>
      <c r="BV20" s="326">
        <f ca="1">IF(IF(Plananalyse!BV20=1,VLOOKUP(BV$5,Kruistabel!$B$26:$F$29,MATCH($C20,Kruistabel!$C$25:$F$25,0)+1,FALSE),"")=0,"",IF(Plananalyse!BV20=1,VLOOKUP(BV$5,Kruistabel!$B$26:$F$29,MATCH($C20,Kruistabel!$C$25:$F$25,0)+1,FALSE),""))</f>
        <v>60</v>
      </c>
      <c r="BW20" s="326" t="str">
        <f ca="1">IF(IF(Plananalyse!BW20=1,VLOOKUP(BW$5,Kruistabel!$B$26:$F$29,MATCH($C20,Kruistabel!$C$25:$F$25,0)+1,FALSE),"")=0,"",IF(Plananalyse!BW20=1,VLOOKUP(BW$5,Kruistabel!$B$26:$F$29,MATCH($C20,Kruistabel!$C$25:$F$25,0)+1,FALSE),""))</f>
        <v/>
      </c>
      <c r="BX20" s="326" t="str">
        <f ca="1">IF(IF(Plananalyse!BX20=1,VLOOKUP(BX$5,Kruistabel!$B$26:$F$29,MATCH($C20,Kruistabel!$C$25:$F$25,0)+1,FALSE),"")=0,"",IF(Plananalyse!BX20=1,VLOOKUP(BX$5,Kruistabel!$B$26:$F$29,MATCH($C20,Kruistabel!$C$25:$F$25,0)+1,FALSE),""))</f>
        <v/>
      </c>
      <c r="BY20" s="327"/>
      <c r="BZ20" s="326" t="e">
        <f ca="1">IF(IF(Plananalyse!BZ20=1,VLOOKUP(BZ$5,Kruistabel!$B$26:$F$29,MATCH($C20,Kruistabel!$C$25:$F$25,0)+1,FALSE),"")=0,"",IF(Plananalyse!BZ20=1,VLOOKUP(BZ$5,Kruistabel!$B$26:$F$29,MATCH($C20,Kruistabel!$C$25:$F$25,0)+1,FALSE),""))</f>
        <v>#N/A</v>
      </c>
      <c r="CA20" s="326" t="e">
        <f ca="1">IF(IF(Plananalyse!CA20=1,VLOOKUP(CA$5,Kruistabel!$B$26:$F$29,MATCH($C20,Kruistabel!$C$25:$F$25,0)+1,FALSE),"")=0,"",IF(Plananalyse!CA20=1,VLOOKUP(CA$5,Kruistabel!$B$26:$F$29,MATCH($C20,Kruistabel!$C$25:$F$25,0)+1,FALSE),""))</f>
        <v>#N/A</v>
      </c>
      <c r="CB20" s="326" t="e">
        <f ca="1">IF(IF(Plananalyse!CB20=1,VLOOKUP(CB$5,Kruistabel!$B$26:$F$29,MATCH($C20,Kruistabel!$C$25:$F$25,0)+1,FALSE),"")=0,"",IF(Plananalyse!CB20=1,VLOOKUP(CB$5,Kruistabel!$B$26:$F$29,MATCH($C20,Kruistabel!$C$25:$F$25,0)+1,FALSE),""))</f>
        <v>#N/A</v>
      </c>
      <c r="CC20" s="326" t="e">
        <f ca="1">IF(IF(Plananalyse!CC20=1,VLOOKUP(CC$5,Kruistabel!$B$26:$F$29,MATCH($C20,Kruistabel!$C$25:$F$25,0)+1,FALSE),"")=0,"",IF(Plananalyse!CC20=1,VLOOKUP(CC$5,Kruistabel!$B$26:$F$29,MATCH($C20,Kruistabel!$C$25:$F$25,0)+1,FALSE),""))</f>
        <v>#N/A</v>
      </c>
      <c r="CD20" s="326" t="e">
        <f ca="1">IF(IF(Plananalyse!CD20=1,VLOOKUP(CD$5,Kruistabel!$B$26:$F$29,MATCH($C20,Kruistabel!$C$25:$F$25,0)+1,FALSE),"")=0,"",IF(Plananalyse!CD20=1,VLOOKUP(CD$5,Kruistabel!$B$26:$F$29,MATCH($C20,Kruistabel!$C$25:$F$25,0)+1,FALSE),""))</f>
        <v>#N/A</v>
      </c>
      <c r="CE20" s="326" t="e">
        <f ca="1">IF(IF(Plananalyse!CE20=1,VLOOKUP(CE$5,Kruistabel!$B$26:$F$29,MATCH($C20,Kruistabel!$C$25:$F$25,0)+1,FALSE),"")=0,"",IF(Plananalyse!CE20=1,VLOOKUP(CE$5,Kruistabel!$B$26:$F$29,MATCH($C20,Kruistabel!$C$25:$F$25,0)+1,FALSE),""))</f>
        <v>#N/A</v>
      </c>
      <c r="CF20" s="326" t="e">
        <f ca="1">IF(IF(Plananalyse!CF20=1,VLOOKUP(CF$5,Kruistabel!$B$26:$F$29,MATCH($C20,Kruistabel!$C$25:$F$25,0)+1,FALSE),"")=0,"",IF(Plananalyse!CF20=1,VLOOKUP(CF$5,Kruistabel!$B$26:$F$29,MATCH($C20,Kruistabel!$C$25:$F$25,0)+1,FALSE),""))</f>
        <v>#N/A</v>
      </c>
      <c r="CG20" s="326" t="e">
        <f ca="1">IF(IF(Plananalyse!CG20=1,VLOOKUP(CG$5,Kruistabel!$B$26:$F$29,MATCH($C20,Kruistabel!$C$25:$F$25,0)+1,FALSE),"")=0,"",IF(Plananalyse!CG20=1,VLOOKUP(CG$5,Kruistabel!$B$26:$F$29,MATCH($C20,Kruistabel!$C$25:$F$25,0)+1,FALSE),""))</f>
        <v>#REF!</v>
      </c>
      <c r="CH20" s="326" t="e">
        <f ca="1">IF(IF(Plananalyse!CH20=1,VLOOKUP(CH$5,Kruistabel!$B$26:$F$29,MATCH($C20,Kruistabel!$C$25:$F$25,0)+1,FALSE),"")=0,"",IF(Plananalyse!CH20=1,VLOOKUP(CH$5,Kruistabel!$B$26:$F$29,MATCH($C20,Kruistabel!$C$25:$F$25,0)+1,FALSE),""))</f>
        <v>#REF!</v>
      </c>
      <c r="CI20" s="65"/>
      <c r="CJ20" s="326">
        <f ca="1">IF(IF(Plananalyse!CJ20=1,VLOOKUP(CJ$5,Kruistabel!$B$26:$F$29,MATCH($C20,Kruistabel!$C$25:$F$25,0)+1,FALSE),"")=0,"",IF(Plananalyse!CJ20=1,VLOOKUP(CJ$5,Kruistabel!$B$26:$F$29,MATCH($C20,Kruistabel!$C$25:$F$25,0)+1,FALSE),""))</f>
        <v>60</v>
      </c>
      <c r="CK20" s="326">
        <f ca="1">IF(IF(Plananalyse!CK20=1,VLOOKUP(CK$5,Kruistabel!$B$26:$F$29,MATCH($C20,Kruistabel!$C$25:$F$25,0)+1,FALSE),"")=0,"",IF(Plananalyse!CK20=1,VLOOKUP(CK$5,Kruistabel!$B$26:$F$29,MATCH($C20,Kruistabel!$C$25:$F$25,0)+1,FALSE),""))</f>
        <v>60</v>
      </c>
      <c r="CL20" s="326" t="str">
        <f ca="1">IF(IF(Plananalyse!CL20=1,VLOOKUP(CL$5,Kruistabel!$B$26:$F$29,MATCH($C20,Kruistabel!$C$25:$F$25,0)+1,FALSE),"")=0,"",IF(Plananalyse!CL20=1,VLOOKUP(CL$5,Kruistabel!$B$26:$F$29,MATCH($C20,Kruistabel!$C$25:$F$25,0)+1,FALSE),""))</f>
        <v/>
      </c>
      <c r="CM20" s="326">
        <f ca="1">IF(IF(Plananalyse!CM20=1,VLOOKUP(CM$5,Kruistabel!$B$26:$F$29,MATCH($C20,Kruistabel!$C$25:$F$25,0)+1,FALSE),"")=0,"",IF(Plananalyse!CM20=1,VLOOKUP(CM$5,Kruistabel!$B$26:$F$29,MATCH($C20,Kruistabel!$C$25:$F$25,0)+1,FALSE),""))</f>
        <v>55</v>
      </c>
      <c r="CN20" s="326">
        <f ca="1">IF(IF(Plananalyse!CN20=1,VLOOKUP(CN$5,Kruistabel!$B$26:$F$29,MATCH($C20,Kruistabel!$C$25:$F$25,0)+1,FALSE),"")=0,"",IF(Plananalyse!CN20=1,VLOOKUP(CN$5,Kruistabel!$B$26:$F$29,MATCH($C20,Kruistabel!$C$25:$F$25,0)+1,FALSE),""))</f>
        <v>55</v>
      </c>
      <c r="CO20" s="326">
        <f ca="1">IF(IF(Plananalyse!CO20=1,VLOOKUP(CO$5,Kruistabel!$B$26:$F$29,MATCH($C20,Kruistabel!$C$25:$F$25,0)+1,FALSE),"")=0,"",IF(Plananalyse!CO20=1,VLOOKUP(CO$5,Kruistabel!$B$26:$F$29,MATCH($C20,Kruistabel!$C$25:$F$25,0)+1,FALSE),""))</f>
        <v>65</v>
      </c>
      <c r="CP20" s="326">
        <f ca="1">IF(IF(Plananalyse!CP20=1,VLOOKUP(CP$5,Kruistabel!$B$26:$F$29,MATCH($C20,Kruistabel!$C$25:$F$25,0)+1,FALSE),"")=0,"",IF(Plananalyse!CP20=1,VLOOKUP(CP$5,Kruistabel!$B$26:$F$29,MATCH($C20,Kruistabel!$C$25:$F$25,0)+1,FALSE),""))</f>
        <v>60</v>
      </c>
      <c r="CQ20" s="326">
        <f ca="1">IF(IF(Plananalyse!CQ20=1,VLOOKUP(CQ$5,Kruistabel!$B$26:$F$29,MATCH($C20,Kruistabel!$C$25:$F$25,0)+1,FALSE),"")=0,"",IF(Plananalyse!CQ20=1,VLOOKUP(CQ$5,Kruistabel!$B$26:$F$29,MATCH($C20,Kruistabel!$C$25:$F$25,0)+1,FALSE),""))</f>
        <v>65</v>
      </c>
      <c r="CR20" s="326">
        <f ca="1">IF(IF(Plananalyse!CR20=1,VLOOKUP(CR$5,Kruistabel!$B$26:$F$29,MATCH($C20,Kruistabel!$C$25:$F$25,0)+1,FALSE),"")=0,"",IF(Plananalyse!CR20=1,VLOOKUP(CR$5,Kruistabel!$B$26:$F$29,MATCH($C20,Kruistabel!$C$25:$F$25,0)+1,FALSE),""))</f>
        <v>65</v>
      </c>
      <c r="CS20" s="326">
        <f ca="1">IF(IF(Plananalyse!CS20=1,VLOOKUP(CS$5,Kruistabel!$B$26:$F$29,MATCH($C20,Kruistabel!$C$25:$F$25,0)+1,FALSE),"")=0,"",IF(Plananalyse!CS20=1,VLOOKUP(CS$5,Kruistabel!$B$26:$F$29,MATCH($C20,Kruistabel!$C$25:$F$25,0)+1,FALSE),""))</f>
        <v>60</v>
      </c>
      <c r="CT20" s="326">
        <f ca="1">IF(IF(Plananalyse!CT20=1,VLOOKUP(CT$5,Kruistabel!$B$26:$F$29,MATCH($C20,Kruistabel!$C$25:$F$25,0)+1,FALSE),"")=0,"",IF(Plananalyse!CT20=1,VLOOKUP(CT$5,Kruistabel!$B$26:$F$29,MATCH($C20,Kruistabel!$C$25:$F$25,0)+1,FALSE),""))</f>
        <v>60</v>
      </c>
      <c r="CU20" s="326">
        <f ca="1">IF(IF(Plananalyse!CU20=1,VLOOKUP(CU$5,Kruistabel!$B$26:$F$29,MATCH($C20,Kruistabel!$C$25:$F$25,0)+1,FALSE),"")=0,"",IF(Plananalyse!CU20=1,VLOOKUP(CU$5,Kruistabel!$B$26:$F$29,MATCH($C20,Kruistabel!$C$25:$F$25,0)+1,FALSE),""))</f>
        <v>65</v>
      </c>
      <c r="CV20" s="326">
        <f ca="1">IF(IF(Plananalyse!CV20=1,VLOOKUP(CV$5,Kruistabel!$B$26:$F$29,MATCH($C20,Kruistabel!$C$25:$F$25,0)+1,FALSE),"")=0,"",IF(Plananalyse!CV20=1,VLOOKUP(CV$5,Kruistabel!$B$26:$F$29,MATCH($C20,Kruistabel!$C$25:$F$25,0)+1,FALSE),""))</f>
        <v>65</v>
      </c>
      <c r="CW20" s="326">
        <f ca="1">IF(IF(Plananalyse!CW20=1,VLOOKUP(CW$5,Kruistabel!$B$26:$F$29,MATCH($C20,Kruistabel!$C$25:$F$25,0)+1,FALSE),"")=0,"",IF(Plananalyse!CW20=1,VLOOKUP(CW$5,Kruistabel!$B$26:$F$29,MATCH($C20,Kruistabel!$C$25:$F$25,0)+1,FALSE),""))</f>
        <v>60</v>
      </c>
      <c r="CX20" s="326" t="str">
        <f ca="1">IF(IF(Plananalyse!CX20=1,VLOOKUP(CX$5,Kruistabel!$B$26:$F$29,MATCH($C20,Kruistabel!$C$25:$F$25,0)+1,FALSE),"")=0,"",IF(Plananalyse!CX20=1,VLOOKUP(CX$5,Kruistabel!$B$26:$F$29,MATCH($C20,Kruistabel!$C$25:$F$25,0)+1,FALSE),""))</f>
        <v/>
      </c>
      <c r="CY20" s="326">
        <f ca="1">IF(IF(Plananalyse!CY20=1,VLOOKUP(CY$5,Kruistabel!$B$26:$F$29,MATCH($C20,Kruistabel!$C$25:$F$25,0)+1,FALSE),"")=0,"",IF(Plananalyse!CY20=1,VLOOKUP(CY$5,Kruistabel!$B$26:$F$29,MATCH($C20,Kruistabel!$C$25:$F$25,0)+1,FALSE),""))</f>
        <v>65</v>
      </c>
      <c r="CZ20" s="326">
        <f ca="1">IF(IF(Plananalyse!CZ20=1,VLOOKUP(CZ$5,Kruistabel!$B$26:$F$29,MATCH($C20,Kruistabel!$C$25:$F$25,0)+1,FALSE),"")=0,"",IF(Plananalyse!CZ20=1,VLOOKUP(CZ$5,Kruistabel!$B$26:$F$29,MATCH($C20,Kruistabel!$C$25:$F$25,0)+1,FALSE),""))</f>
        <v>65</v>
      </c>
      <c r="DA20" s="326">
        <f ca="1">IF(IF(Plananalyse!DA20=1,VLOOKUP(DA$5,Kruistabel!$B$26:$F$29,MATCH($C20,Kruistabel!$C$25:$F$25,0)+1,FALSE),"")=0,"",IF(Plananalyse!DA20=1,VLOOKUP(DA$5,Kruistabel!$B$26:$F$29,MATCH($C20,Kruistabel!$C$25:$F$25,0)+1,FALSE),""))</f>
        <v>65</v>
      </c>
      <c r="DB20" s="326" t="str">
        <f ca="1">IF(IF(Plananalyse!DB20=1,VLOOKUP(DB$5,Kruistabel!$B$26:$F$29,MATCH($C20,Kruistabel!$C$25:$F$25,0)+1,FALSE),"")=0,"",IF(Plananalyse!DB20=1,VLOOKUP(DB$5,Kruistabel!$B$26:$F$29,MATCH($C20,Kruistabel!$C$25:$F$25,0)+1,FALSE),""))</f>
        <v/>
      </c>
      <c r="DC20" s="326" t="str">
        <f ca="1">IF(IF(Plananalyse!DC20=1,VLOOKUP(DC$5,Kruistabel!$B$26:$F$29,MATCH($C20,Kruistabel!$C$25:$F$25,0)+1,FALSE),"")=0,"",IF(Plananalyse!DC20=1,VLOOKUP(DC$5,Kruistabel!$B$26:$F$29,MATCH($C20,Kruistabel!$C$25:$F$25,0)+1,FALSE),""))</f>
        <v/>
      </c>
      <c r="DD20" s="327"/>
      <c r="DE20" s="326" t="e">
        <f ca="1">IF(IF(Plananalyse!DE20=1,VLOOKUP(DE$5,Kruistabel!$B$26:$F$29,MATCH($C20,Kruistabel!$C$25:$F$25,0)+1,FALSE),"")=0,"",IF(Plananalyse!DE20=1,VLOOKUP(DE$5,Kruistabel!$B$26:$F$29,MATCH($C20,Kruistabel!$C$25:$F$25,0)+1,FALSE),""))</f>
        <v>#N/A</v>
      </c>
      <c r="DF20" s="326" t="e">
        <f ca="1">IF(IF(Plananalyse!DF20=1,VLOOKUP(DF$5,Kruistabel!$B$26:$F$29,MATCH($C20,Kruistabel!$C$25:$F$25,0)+1,FALSE),"")=0,"",IF(Plananalyse!DF20=1,VLOOKUP(DF$5,Kruistabel!$B$26:$F$29,MATCH($C20,Kruistabel!$C$25:$F$25,0)+1,FALSE),""))</f>
        <v>#N/A</v>
      </c>
      <c r="DG20" s="326" t="e">
        <f ca="1">IF(IF(Plananalyse!DG20=1,VLOOKUP(DG$5,Kruistabel!$B$26:$F$29,MATCH($C20,Kruistabel!$C$25:$F$25,0)+1,FALSE),"")=0,"",IF(Plananalyse!DG20=1,VLOOKUP(DG$5,Kruistabel!$B$26:$F$29,MATCH($C20,Kruistabel!$C$25:$F$25,0)+1,FALSE),""))</f>
        <v>#N/A</v>
      </c>
      <c r="DH20" s="326" t="e">
        <f ca="1">IF(IF(Plananalyse!DH20=1,VLOOKUP(DH$5,Kruistabel!$B$26:$F$29,MATCH($C20,Kruistabel!$C$25:$F$25,0)+1,FALSE),"")=0,"",IF(Plananalyse!DH20=1,VLOOKUP(DH$5,Kruistabel!$B$26:$F$29,MATCH($C20,Kruistabel!$C$25:$F$25,0)+1,FALSE),""))</f>
        <v>#N/A</v>
      </c>
      <c r="DI20" s="326" t="e">
        <f ca="1">IF(IF(Plananalyse!DI20=1,VLOOKUP(DI$5,Kruistabel!$B$26:$F$29,MATCH($C20,Kruistabel!$C$25:$F$25,0)+1,FALSE),"")=0,"",IF(Plananalyse!DI20=1,VLOOKUP(DI$5,Kruistabel!$B$26:$F$29,MATCH($C20,Kruistabel!$C$25:$F$25,0)+1,FALSE),""))</f>
        <v>#N/A</v>
      </c>
      <c r="DJ20" s="326" t="e">
        <f ca="1">IF(IF(Plananalyse!DJ20=1,VLOOKUP(DJ$5,Kruistabel!$B$26:$F$29,MATCH($C20,Kruistabel!$C$25:$F$25,0)+1,FALSE),"")=0,"",IF(Plananalyse!DJ20=1,VLOOKUP(DJ$5,Kruistabel!$B$26:$F$29,MATCH($C20,Kruistabel!$C$25:$F$25,0)+1,FALSE),""))</f>
        <v>#N/A</v>
      </c>
      <c r="DK20" s="326" t="e">
        <f ca="1">IF(IF(Plananalyse!DK20=1,VLOOKUP(DK$5,Kruistabel!$B$26:$F$29,MATCH($C20,Kruistabel!$C$25:$F$25,0)+1,FALSE),"")=0,"",IF(Plananalyse!DK20=1,VLOOKUP(DK$5,Kruistabel!$B$26:$F$29,MATCH($C20,Kruistabel!$C$25:$F$25,0)+1,FALSE),""))</f>
        <v>#REF!</v>
      </c>
      <c r="DL20" s="326" t="e">
        <f ca="1">IF(IF(Plananalyse!DL20=1,VLOOKUP(DL$5,Kruistabel!$B$26:$F$29,MATCH($C20,Kruistabel!$C$25:$F$25,0)+1,FALSE),"")=0,"",IF(Plananalyse!DL20=1,VLOOKUP(DL$5,Kruistabel!$B$26:$F$29,MATCH($C20,Kruistabel!$C$25:$F$25,0)+1,FALSE),""))</f>
        <v>#REF!</v>
      </c>
      <c r="DM20" s="327" t="str">
        <f>IF(Plananalyse!DM20=1,VLOOKUP(DM$5,Kruistabel!$B$26:$F$29,MATCH($C20,Kruistabel!$C$25:$F$25,0)+1,FALSE),"")</f>
        <v/>
      </c>
      <c r="DN20" s="326" t="e">
        <f ca="1">IF(IF(Plananalyse!DN20=1,VLOOKUP(DN$5,Kruistabel!$B$26:$F$29,MATCH($C20,Kruistabel!$C$25:$F$25,0)+1,FALSE),"")=0,"",IF(Plananalyse!DN20=1,VLOOKUP(DN$5,Kruistabel!$B$26:$F$29,MATCH($C20,Kruistabel!$C$25:$F$25,0)+1,FALSE),""))</f>
        <v>#N/A</v>
      </c>
      <c r="DO20" s="326" t="e">
        <f ca="1">IF(IF(Plananalyse!DO20=1,VLOOKUP(DO$5,Kruistabel!$B$26:$F$29,MATCH($C20,Kruistabel!$C$25:$F$25,0)+1,FALSE),"")=0,"",IF(Plananalyse!DO20=1,VLOOKUP(DO$5,Kruistabel!$B$26:$F$29,MATCH($C20,Kruistabel!$C$25:$F$25,0)+1,FALSE),""))</f>
        <v>#N/A</v>
      </c>
      <c r="DP20" s="326" t="e">
        <f ca="1">IF(IF(Plananalyse!DP20=1,VLOOKUP(DP$5,Kruistabel!$B$26:$F$29,MATCH($C20,Kruistabel!$C$25:$F$25,0)+1,FALSE),"")=0,"",IF(Plananalyse!DP20=1,VLOOKUP(DP$5,Kruistabel!$B$26:$F$29,MATCH($C20,Kruistabel!$C$25:$F$25,0)+1,FALSE),""))</f>
        <v>#N/A</v>
      </c>
      <c r="DQ20" s="326" t="e">
        <f ca="1">IF(IF(Plananalyse!DQ20=1,VLOOKUP(DQ$5,Kruistabel!$B$26:$F$29,MATCH($C20,Kruistabel!$C$25:$F$25,0)+1,FALSE),"")=0,"",IF(Plananalyse!DQ20=1,VLOOKUP(DQ$5,Kruistabel!$B$26:$F$29,MATCH($C20,Kruistabel!$C$25:$F$25,0)+1,FALSE),""))</f>
        <v>#N/A</v>
      </c>
      <c r="DR20" s="326" t="e">
        <f ca="1">IF(IF(Plananalyse!DR20=1,VLOOKUP(DR$5,Kruistabel!$B$26:$F$29,MATCH($C20,Kruistabel!$C$25:$F$25,0)+1,FALSE),"")=0,"",IF(Plananalyse!DR20=1,VLOOKUP(DR$5,Kruistabel!$B$26:$F$29,MATCH($C20,Kruistabel!$C$25:$F$25,0)+1,FALSE),""))</f>
        <v>#N/A</v>
      </c>
      <c r="DS20" s="326" t="e">
        <f ca="1">IF(IF(Plananalyse!DS20=1,VLOOKUP(DS$5,Kruistabel!$B$26:$F$29,MATCH($C20,Kruistabel!$C$25:$F$25,0)+1,FALSE),"")=0,"",IF(Plananalyse!DS20=1,VLOOKUP(DS$5,Kruistabel!$B$26:$F$29,MATCH($C20,Kruistabel!$C$25:$F$25,0)+1,FALSE),""))</f>
        <v>#N/A</v>
      </c>
      <c r="DT20" s="326" t="e">
        <f ca="1">IF(IF(Plananalyse!DT20=1,VLOOKUP(DT$5,Kruistabel!$B$26:$F$29,MATCH($C20,Kruistabel!$C$25:$F$25,0)+1,FALSE),"")=0,"",IF(Plananalyse!DT20=1,VLOOKUP(DT$5,Kruistabel!$B$26:$F$29,MATCH($C20,Kruistabel!$C$25:$F$25,0)+1,FALSE),""))</f>
        <v>#N/A</v>
      </c>
      <c r="DU20" s="326" t="e">
        <f ca="1">IF(IF(Plananalyse!DU20=1,VLOOKUP(DU$5,Kruistabel!$B$26:$F$29,MATCH($C20,Kruistabel!$C$25:$F$25,0)+1,FALSE),"")=0,"",IF(Plananalyse!DU20=1,VLOOKUP(DU$5,Kruistabel!$B$26:$F$29,MATCH($C20,Kruistabel!$C$25:$F$25,0)+1,FALSE),""))</f>
        <v>#N/A</v>
      </c>
      <c r="DV20" s="326" t="e">
        <f ca="1">IF(IF(Plananalyse!DV20=1,VLOOKUP(DV$5,Kruistabel!$B$26:$F$29,MATCH($C20,Kruistabel!$C$25:$F$25,0)+1,FALSE),"")=0,"",IF(Plananalyse!DV20=1,VLOOKUP(DV$5,Kruistabel!$B$26:$F$29,MATCH($C20,Kruistabel!$C$25:$F$25,0)+1,FALSE),""))</f>
        <v>#N/A</v>
      </c>
      <c r="DW20" s="326" t="e">
        <f ca="1">IF(IF(Plananalyse!DW20=1,VLOOKUP(DW$5,Kruistabel!$B$26:$F$29,MATCH($C20,Kruistabel!$C$25:$F$25,0)+1,FALSE),"")=0,"",IF(Plananalyse!DW20=1,VLOOKUP(DW$5,Kruistabel!$B$26:$F$29,MATCH($C20,Kruistabel!$C$25:$F$25,0)+1,FALSE),""))</f>
        <v>#REF!</v>
      </c>
      <c r="DX20" s="326" t="e">
        <f ca="1">IF(IF(Plananalyse!DX20=1,VLOOKUP(DX$5,Kruistabel!$B$26:$F$29,MATCH($C20,Kruistabel!$C$25:$F$25,0)+1,FALSE),"")=0,"",IF(Plananalyse!DX20=1,VLOOKUP(DX$5,Kruistabel!$B$26:$F$29,MATCH($C20,Kruistabel!$C$25:$F$25,0)+1,FALSE),""))</f>
        <v>#REF!</v>
      </c>
      <c r="DY20" s="327" t="str">
        <f>IF(Plananalyse!DY20=1,VLOOKUP(DY$5,Kruistabel!$B$26:$F$29,MATCH($C20,Kruistabel!$C$25:$F$25,0)+1,FALSE),"")</f>
        <v/>
      </c>
      <c r="DZ20" s="326" t="e">
        <f ca="1">IF(IF(Plananalyse!DZ20=1,VLOOKUP(DZ$5,Kruistabel!$B$26:$F$29,MATCH($C20,Kruistabel!$C$25:$F$25,0)+1,FALSE),"")=0,"",IF(Plananalyse!DZ20=1,VLOOKUP(DZ$5,Kruistabel!$B$26:$F$29,MATCH($C20,Kruistabel!$C$25:$F$25,0)+1,FALSE),""))</f>
        <v>#N/A</v>
      </c>
      <c r="EA20" s="326" t="e">
        <f ca="1">IF(IF(Plananalyse!EA20=1,VLOOKUP(EA$5,Kruistabel!$B$26:$F$29,MATCH($C20,Kruistabel!$C$25:$F$25,0)+1,FALSE),"")=0,"",IF(Plananalyse!EA20=1,VLOOKUP(EA$5,Kruistabel!$B$26:$F$29,MATCH($C20,Kruistabel!$C$25:$F$25,0)+1,FALSE),""))</f>
        <v>#N/A</v>
      </c>
      <c r="EB20" s="326" t="e">
        <f ca="1">IF(IF(Plananalyse!EB20=1,VLOOKUP(EB$5,Kruistabel!$B$26:$F$29,MATCH($C20,Kruistabel!$C$25:$F$25,0)+1,FALSE),"")=0,"",IF(Plananalyse!EB20=1,VLOOKUP(EB$5,Kruistabel!$B$26:$F$29,MATCH($C20,Kruistabel!$C$25:$F$25,0)+1,FALSE),""))</f>
        <v>#REF!</v>
      </c>
      <c r="EC20" s="326" t="e">
        <f ca="1">IF(IF(Plananalyse!EC20=1,VLOOKUP(EC$5,Kruistabel!$B$26:$F$29,MATCH($C20,Kruistabel!$C$25:$F$25,0)+1,FALSE),"")=0,"",IF(Plananalyse!EC20=1,VLOOKUP(EC$5,Kruistabel!$B$26:$F$29,MATCH($C20,Kruistabel!$C$25:$F$25,0)+1,FALSE),""))</f>
        <v>#REF!</v>
      </c>
      <c r="ED20" s="327"/>
      <c r="EE20" s="326" t="e">
        <f ca="1">IF(IF(Plananalyse!EE20=1,VLOOKUP(EE$5,Kruistabel!$B$26:$F$29,MATCH($C20,Kruistabel!$C$25:$F$25,0)+1,FALSE),"")=0,"",IF(Plananalyse!EE20=1,VLOOKUP(EE$5,Kruistabel!$B$26:$F$29,MATCH($C20,Kruistabel!$C$25:$F$25,0)+1,FALSE),""))</f>
        <v>#N/A</v>
      </c>
      <c r="EF20" s="326" t="e">
        <f ca="1">IF(IF(Plananalyse!EF20=1,VLOOKUP(EF$5,Kruistabel!$B$26:$F$29,MATCH($C20,Kruistabel!$C$25:$F$25,0)+1,FALSE),"")=0,"",IF(Plananalyse!EF20=1,VLOOKUP(EF$5,Kruistabel!$B$26:$F$29,MATCH($C20,Kruistabel!$C$25:$F$25,0)+1,FALSE),""))</f>
        <v>#N/A</v>
      </c>
      <c r="EG20" s="326" t="e">
        <f ca="1">IF(IF(Plananalyse!EG20=1,VLOOKUP(EG$5,Kruistabel!$B$26:$F$29,MATCH($C20,Kruistabel!$C$25:$F$25,0)+1,FALSE),"")=0,"",IF(Plananalyse!EG20=1,VLOOKUP(EG$5,Kruistabel!$B$26:$F$29,MATCH($C20,Kruistabel!$C$25:$F$25,0)+1,FALSE),""))</f>
        <v>#N/A</v>
      </c>
      <c r="EH20" s="326" t="e">
        <f ca="1">IF(IF(Plananalyse!EH20=1,VLOOKUP(EH$5,Kruistabel!$B$26:$F$29,MATCH($C20,Kruistabel!$C$25:$F$25,0)+1,FALSE),"")=0,"",IF(Plananalyse!EH20=1,VLOOKUP(EH$5,Kruistabel!$B$26:$F$29,MATCH($C20,Kruistabel!$C$25:$F$25,0)+1,FALSE),""))</f>
        <v>#REF!</v>
      </c>
      <c r="EI20" s="326" t="e">
        <f ca="1">IF(IF(Plananalyse!EI20=1,VLOOKUP(EI$5,Kruistabel!$B$26:$F$29,MATCH($C20,Kruistabel!$C$25:$F$25,0)+1,FALSE),"")=0,"",IF(Plananalyse!EI20=1,VLOOKUP(EI$5,Kruistabel!$B$26:$F$29,MATCH($C20,Kruistabel!$C$25:$F$25,0)+1,FALSE),""))</f>
        <v>#REF!</v>
      </c>
      <c r="EJ20" s="164" t="str">
        <f>IF(Plananalyse!EJ20=1,VLOOKUP(EJ$5,Kruistabel!$B$26:$F$29,MATCH($C20,Kruistabel!$C$25:$F$25,0)+1,FALSE),"")</f>
        <v/>
      </c>
      <c r="EK20" s="138"/>
      <c r="EL20" s="138"/>
      <c r="EM20" s="138"/>
      <c r="EN20" s="138"/>
      <c r="EO20" s="138"/>
    </row>
    <row r="21" spans="2:145">
      <c r="B21" s="337" t="s">
        <v>102</v>
      </c>
      <c r="C21" s="160" t="str">
        <f>_xlfn.IFNA(VLOOKUP($B21,Classificatietabel!$B$6:$I$91,C$7,FALSE),"")</f>
        <v>normaal</v>
      </c>
      <c r="D21" s="160" t="str">
        <f>_xlfn.IFNA(VLOOKUP($B21,Classificatietabel!$B$6:$I$91,D$7,FALSE),"")</f>
        <v>neen</v>
      </c>
      <c r="E21" s="119">
        <f>IF(AND(D21="laag",$D$3=1),0,_xlfn.IFNA(IF(VLOOKUP($B21,Classificatietabel!$B$6:$H$91,$E$5,FALSE)="Ja",1,0),""))</f>
        <v>1</v>
      </c>
      <c r="F21" s="163"/>
      <c r="G21" s="326" t="str">
        <f>IF(IF(Plananalyse!G21=1,VLOOKUP(G$5,Kruistabel!$B$26:$F$29,MATCH($C21,Kruistabel!$C$25:$F$25,0)+1,FALSE),"")=0,"",IF(Plananalyse!G21=1,VLOOKUP(G$5,Kruistabel!$B$26:$F$29,MATCH($C21,Kruistabel!$C$25:$F$25,0)+1,FALSE),""))</f>
        <v/>
      </c>
      <c r="H21" s="326" t="str">
        <f>IF(IF(Plananalyse!H21=1,VLOOKUP(H$5,Kruistabel!$B$26:$F$29,MATCH($C21,Kruistabel!$C$25:$F$25,0)+1,FALSE),"")=0,"",IF(Plananalyse!H21=1,VLOOKUP(H$5,Kruistabel!$B$26:$F$29,MATCH($C21,Kruistabel!$C$25:$F$25,0)+1,FALSE),""))</f>
        <v/>
      </c>
      <c r="I21" s="326">
        <f>IF(IF(Plananalyse!I21=1,VLOOKUP(I$5,Kruistabel!$B$26:$F$29,MATCH($C21,Kruistabel!$C$25:$F$25,0)+1,FALSE),"")=0,"",IF(Plananalyse!I21=1,VLOOKUP(I$5,Kruistabel!$B$26:$F$29,MATCH($C21,Kruistabel!$C$25:$F$25,0)+1,FALSE),""))</f>
        <v>60</v>
      </c>
      <c r="J21" s="326" t="str">
        <f>IF(IF(Plananalyse!J21=1,VLOOKUP(J$5,Kruistabel!$B$26:$F$29,MATCH($C21,Kruistabel!$C$25:$F$25,0)+1,FALSE),"")=0,"",IF(Plananalyse!J21=1,VLOOKUP(J$5,Kruistabel!$B$26:$F$29,MATCH($C21,Kruistabel!$C$25:$F$25,0)+1,FALSE),""))</f>
        <v/>
      </c>
      <c r="K21" s="326" t="str">
        <f>IF(IF(Plananalyse!K21=1,VLOOKUP(K$5,Kruistabel!$B$26:$F$29,MATCH($C21,Kruistabel!$C$25:$F$25,0)+1,FALSE),"")=0,"",IF(Plananalyse!K21=1,VLOOKUP(K$5,Kruistabel!$B$26:$F$29,MATCH($C21,Kruistabel!$C$25:$F$25,0)+1,FALSE),""))</f>
        <v/>
      </c>
      <c r="L21" s="326" t="str">
        <f>IF(IF(Plananalyse!L21=1,VLOOKUP(L$5,Kruistabel!$B$26:$F$29,MATCH($C21,Kruistabel!$C$25:$F$25,0)+1,FALSE),"")=0,"",IF(Plananalyse!L21=1,VLOOKUP(L$5,Kruistabel!$B$26:$F$29,MATCH($C21,Kruistabel!$C$25:$F$25,0)+1,FALSE),""))</f>
        <v/>
      </c>
      <c r="M21" s="326">
        <f>IF(IF(Plananalyse!M21=1,VLOOKUP(M$5,Kruistabel!$B$26:$F$29,MATCH($C21,Kruistabel!$C$25:$F$25,0)+1,FALSE),"")=0,"",IF(Plananalyse!M21=1,VLOOKUP(M$5,Kruistabel!$B$26:$F$29,MATCH($C21,Kruistabel!$C$25:$F$25,0)+1,FALSE),""))</f>
        <v>55</v>
      </c>
      <c r="N21" s="326">
        <f>IF(IF(Plananalyse!N21=1,VLOOKUP(N$5,Kruistabel!$B$26:$F$29,MATCH($C21,Kruistabel!$C$25:$F$25,0)+1,FALSE),"")=0,"",IF(Plananalyse!N21=1,VLOOKUP(N$5,Kruistabel!$B$26:$F$29,MATCH($C21,Kruistabel!$C$25:$F$25,0)+1,FALSE),""))</f>
        <v>55</v>
      </c>
      <c r="O21" s="326">
        <f>IF(IF(Plananalyse!O21=1,VLOOKUP(O$5,Kruistabel!$B$26:$F$29,MATCH($C21,Kruistabel!$C$25:$F$25,0)+1,FALSE),"")=0,"",IF(Plananalyse!O21=1,VLOOKUP(O$5,Kruistabel!$B$26:$F$29,MATCH($C21,Kruistabel!$C$25:$F$25,0)+1,FALSE),""))</f>
        <v>55</v>
      </c>
      <c r="P21" s="326">
        <f>IF(IF(Plananalyse!P21=1,VLOOKUP(P$5,Kruistabel!$B$26:$F$29,MATCH($C21,Kruistabel!$C$25:$F$25,0)+1,FALSE),"")=0,"",IF(Plananalyse!P21=1,VLOOKUP(P$5,Kruistabel!$B$26:$F$29,MATCH($C21,Kruistabel!$C$25:$F$25,0)+1,FALSE),""))</f>
        <v>50</v>
      </c>
      <c r="Q21" s="326">
        <f>IF(IF(Plananalyse!Q21=1,VLOOKUP(Q$5,Kruistabel!$B$26:$F$29,MATCH($C21,Kruistabel!$C$25:$F$25,0)+1,FALSE),"")=0,"",IF(Plananalyse!Q21=1,VLOOKUP(Q$5,Kruistabel!$B$26:$F$29,MATCH($C21,Kruistabel!$C$25:$F$25,0)+1,FALSE),""))</f>
        <v>60</v>
      </c>
      <c r="R21" s="326">
        <f>IF(IF(Plananalyse!R21=1,VLOOKUP(R$5,Kruistabel!$B$26:$F$29,MATCH($C21,Kruistabel!$C$25:$F$25,0)+1,FALSE),"")=0,"",IF(Plananalyse!R21=1,VLOOKUP(R$5,Kruistabel!$B$26:$F$29,MATCH($C21,Kruistabel!$C$25:$F$25,0)+1,FALSE),""))</f>
        <v>55</v>
      </c>
      <c r="S21" s="326" t="str">
        <f>IF(IF(Plananalyse!S21=1,VLOOKUP(S$5,Kruistabel!$B$26:$F$29,MATCH($C21,Kruistabel!$C$25:$F$25,0)+1,FALSE),"")=0,"",IF(Plananalyse!S21=1,VLOOKUP(S$5,Kruistabel!$B$26:$F$29,MATCH($C21,Kruistabel!$C$25:$F$25,0)+1,FALSE),""))</f>
        <v/>
      </c>
      <c r="T21" s="326" t="str">
        <f ca="1">IF(IF(Plananalyse!T21=1,VLOOKUP(T$5,Kruistabel!$B$26:$F$29,MATCH($C21,Kruistabel!$C$25:$F$25,0)+1,FALSE),"")=0,"",IF(Plananalyse!T21=1,VLOOKUP(T$5,Kruistabel!$B$26:$F$29,MATCH($C21,Kruistabel!$C$25:$F$25,0)+1,FALSE),""))</f>
        <v/>
      </c>
      <c r="U21" s="326" t="str">
        <f ca="1">IF(IF(Plananalyse!U21=1,VLOOKUP(U$5,Kruistabel!$B$26:$F$29,MATCH($C21,Kruistabel!$C$25:$F$25,0)+1,FALSE),"")=0,"",IF(Plananalyse!U21=1,VLOOKUP(U$5,Kruistabel!$B$26:$F$29,MATCH($C21,Kruistabel!$C$25:$F$25,0)+1,FALSE),""))</f>
        <v/>
      </c>
      <c r="V21" s="326" t="str">
        <f ca="1">IF(IF(Plananalyse!V21=1,VLOOKUP(V$5,Kruistabel!$B$26:$F$29,MATCH($C21,Kruistabel!$C$25:$F$25,0)+1,FALSE),"")=0,"",IF(Plananalyse!V21=1,VLOOKUP(V$5,Kruistabel!$B$26:$F$29,MATCH($C21,Kruistabel!$C$25:$F$25,0)+1,FALSE),""))</f>
        <v/>
      </c>
      <c r="W21" s="326" t="str">
        <f ca="1">IF(IF(Plananalyse!W21=1,VLOOKUP(W$5,Kruistabel!$B$26:$F$29,MATCH($C21,Kruistabel!$C$25:$F$25,0)+1,FALSE),"")=0,"",IF(Plananalyse!W21=1,VLOOKUP(W$5,Kruistabel!$B$26:$F$29,MATCH($C21,Kruistabel!$C$25:$F$25,0)+1,FALSE),""))</f>
        <v/>
      </c>
      <c r="X21" s="326" t="str">
        <f ca="1">IF(IF(Plananalyse!X21=1,VLOOKUP(X$5,Kruistabel!$B$26:$F$29,MATCH($C21,Kruistabel!$C$25:$F$25,0)+1,FALSE),"")=0,"",IF(Plananalyse!X21=1,VLOOKUP(X$5,Kruistabel!$B$26:$F$29,MATCH($C21,Kruistabel!$C$25:$F$25,0)+1,FALSE),""))</f>
        <v/>
      </c>
      <c r="Y21" s="326">
        <f ca="1">IF(IF(Plananalyse!Y21=1,VLOOKUP(Y$5,Kruistabel!$B$26:$F$29,MATCH($C21,Kruistabel!$C$25:$F$25,0)+1,FALSE),"")=0,"",IF(Plananalyse!Y21=1,VLOOKUP(Y$5,Kruistabel!$B$26:$F$29,MATCH($C21,Kruistabel!$C$25:$F$25,0)+1,FALSE),""))</f>
        <v>60</v>
      </c>
      <c r="Z21" s="326" t="str">
        <f ca="1">IF(IF(Plananalyse!Z21=1,VLOOKUP(Z$5,Kruistabel!$B$26:$F$29,MATCH($C21,Kruistabel!$C$25:$F$25,0)+1,FALSE),"")=0,"",IF(Plananalyse!Z21=1,VLOOKUP(Z$5,Kruistabel!$B$26:$F$29,MATCH($C21,Kruistabel!$C$25:$F$25,0)+1,FALSE),""))</f>
        <v/>
      </c>
      <c r="AA21" s="326" t="str">
        <f ca="1">IF(IF(Plananalyse!AA21=1,VLOOKUP(AA$5,Kruistabel!$B$26:$F$29,MATCH($C21,Kruistabel!$C$25:$F$25,0)+1,FALSE),"")=0,"",IF(Plananalyse!AA21=1,VLOOKUP(AA$5,Kruistabel!$B$26:$F$29,MATCH($C21,Kruistabel!$C$25:$F$25,0)+1,FALSE),""))</f>
        <v/>
      </c>
      <c r="AB21" s="326" t="str">
        <f ca="1">IF(IF(Plananalyse!AB21=1,VLOOKUP(AB$5,Kruistabel!$B$26:$F$29,MATCH($C21,Kruistabel!$C$25:$F$25,0)+1,FALSE),"")=0,"",IF(Plananalyse!AB21=1,VLOOKUP(AB$5,Kruistabel!$B$26:$F$29,MATCH($C21,Kruistabel!$C$25:$F$25,0)+1,FALSE),""))</f>
        <v/>
      </c>
      <c r="AC21" s="326" t="str">
        <f ca="1">IF(IF(Plananalyse!AC21=1,VLOOKUP(AC$5,Kruistabel!$B$26:$F$29,MATCH($C21,Kruistabel!$C$25:$F$25,0)+1,FALSE),"")=0,"",IF(Plananalyse!AC21=1,VLOOKUP(AC$5,Kruistabel!$B$26:$F$29,MATCH($C21,Kruistabel!$C$25:$F$25,0)+1,FALSE),""))</f>
        <v/>
      </c>
      <c r="AD21" s="326" t="str">
        <f ca="1">IF(IF(Plananalyse!AD21=1,VLOOKUP(AD$5,Kruistabel!$B$26:$F$29,MATCH($C21,Kruistabel!$C$25:$F$25,0)+1,FALSE),"")=0,"",IF(Plananalyse!AD21=1,VLOOKUP(AD$5,Kruistabel!$B$26:$F$29,MATCH($C21,Kruistabel!$C$25:$F$25,0)+1,FALSE),""))</f>
        <v/>
      </c>
      <c r="AE21" s="326" t="str">
        <f ca="1">IF(IF(Plananalyse!AE21=1,VLOOKUP(AE$5,Kruistabel!$B$26:$F$29,MATCH($C21,Kruistabel!$C$25:$F$25,0)+1,FALSE),"")=0,"",IF(Plananalyse!AE21=1,VLOOKUP(AE$5,Kruistabel!$B$26:$F$29,MATCH($C21,Kruistabel!$C$25:$F$25,0)+1,FALSE),""))</f>
        <v/>
      </c>
      <c r="AF21" s="326" t="str">
        <f ca="1">IF(IF(Plananalyse!AF21=1,VLOOKUP(AF$5,Kruistabel!$B$26:$F$29,MATCH($C21,Kruistabel!$C$25:$F$25,0)+1,FALSE),"")=0,"",IF(Plananalyse!AF21=1,VLOOKUP(AF$5,Kruistabel!$B$26:$F$29,MATCH($C21,Kruistabel!$C$25:$F$25,0)+1,FALSE),""))</f>
        <v/>
      </c>
      <c r="AG21" s="326" t="str">
        <f ca="1">IF(IF(Plananalyse!AG21=1,VLOOKUP(AG$5,Kruistabel!$B$26:$F$29,MATCH($C21,Kruistabel!$C$25:$F$25,0)+1,FALSE),"")=0,"",IF(Plananalyse!AG21=1,VLOOKUP(AG$5,Kruistabel!$B$26:$F$29,MATCH($C21,Kruistabel!$C$25:$F$25,0)+1,FALSE),""))</f>
        <v/>
      </c>
      <c r="AH21" s="326" t="str">
        <f ca="1">IF(IF(Plananalyse!AH21=1,VLOOKUP(AH$5,Kruistabel!$B$26:$F$29,MATCH($C21,Kruistabel!$C$25:$F$25,0)+1,FALSE),"")=0,"",IF(Plananalyse!AI21=1,VLOOKUP(AH$5,Kruistabel!$B$26:$F$29,MATCH($C21,Kruistabel!$C$25:$F$25,0)+1,FALSE),""))</f>
        <v/>
      </c>
      <c r="AI21" s="326" t="str">
        <f ca="1">IF(IF(Plananalyse!AI21=1,VLOOKUP(AI$5,Kruistabel!$B$26:$F$29,MATCH($C21,Kruistabel!$C$25:$F$25,0)+1,FALSE),"")=0,"",IF(Plananalyse!AJ21=1,VLOOKUP(AI$5,Kruistabel!$B$26:$F$29,MATCH($C21,Kruistabel!$C$25:$F$25,0)+1,FALSE),""))</f>
        <v/>
      </c>
      <c r="AJ21" s="326" t="str">
        <f ca="1">IF(IF(Plananalyse!AJ21=1,VLOOKUP(AJ$5,Kruistabel!$B$26:$F$29,MATCH($C21,Kruistabel!$C$25:$F$25,0)+1,FALSE),"")=0,"",IF(Plananalyse!AJ21=1,VLOOKUP(AJ$5,Kruistabel!$B$26:$F$29,MATCH($C21,Kruistabel!$C$25:$F$25,0)+1,FALSE),""))</f>
        <v/>
      </c>
      <c r="AK21" s="326">
        <f ca="1">IF(IF(Plananalyse!AK21=1,VLOOKUP(AK$5,Kruistabel!$B$26:$F$29,MATCH($C21,Kruistabel!$C$25:$F$25,0)+1,FALSE),"")=0,"",IF(Plananalyse!AK21=1,VLOOKUP(AK$5,Kruistabel!$B$26:$F$29,MATCH($C21,Kruistabel!$C$25:$F$25,0)+1,FALSE),""))</f>
        <v>60</v>
      </c>
      <c r="AL21" s="326" t="str">
        <f ca="1">IF(IF(Plananalyse!AL21=1,VLOOKUP(AL$5,Kruistabel!$B$26:$F$29,MATCH($C21,Kruistabel!$C$25:$F$25,0)+1,FALSE),"")=0,"",IF(Plananalyse!AL21=1,VLOOKUP(AL$5,Kruistabel!$B$26:$F$29,MATCH($C21,Kruistabel!$C$25:$F$25,0)+1,FALSE),""))</f>
        <v/>
      </c>
      <c r="AM21" s="326" t="str">
        <f ca="1">IF(IF(Plananalyse!AM21=1,VLOOKUP(AM$5,Kruistabel!$B$26:$F$29,MATCH($C21,Kruistabel!$C$25:$F$25,0)+1,FALSE),"")=0,"",IF(Plananalyse!AM21=1,VLOOKUP(AM$5,Kruistabel!$B$26:$F$29,MATCH($C21,Kruistabel!$C$25:$F$25,0)+1,FALSE),""))</f>
        <v/>
      </c>
      <c r="AN21" s="327"/>
      <c r="AO21" s="326">
        <f ca="1">IF(IF(Plananalyse!AO21=1,VLOOKUP(AO$5,Kruistabel!$B$26:$F$29,MATCH($C21,Kruistabel!$C$25:$F$25,0)+1,FALSE),"")=0,"",IF(Plananalyse!AO21=1,VLOOKUP(AO$5,Kruistabel!$B$26:$F$29,MATCH($C21,Kruistabel!$C$25:$F$25,0)+1,FALSE),""))</f>
        <v>60</v>
      </c>
      <c r="AP21" s="326">
        <f ca="1">IF(IF(Plananalyse!AP21=1,VLOOKUP(AP$5,Kruistabel!$B$26:$F$29,MATCH($C21,Kruistabel!$C$25:$F$25,0)+1,FALSE),"")=0,"",IF(Plananalyse!AP21=1,VLOOKUP(AP$5,Kruistabel!$B$26:$F$29,MATCH($C21,Kruistabel!$C$25:$F$25,0)+1,FALSE),""))</f>
        <v>60</v>
      </c>
      <c r="AQ21" s="326">
        <f ca="1">IF(IF(Plananalyse!AQ21=1,VLOOKUP(AQ$5,Kruistabel!$B$26:$F$29,MATCH($C21,Kruistabel!$C$25:$F$25,0)+1,FALSE),"")=0,"",IF(Plananalyse!AQ21=1,VLOOKUP(AQ$5,Kruistabel!$B$26:$F$29,MATCH($C21,Kruistabel!$C$25:$F$25,0)+1,FALSE),""))</f>
        <v>60</v>
      </c>
      <c r="AR21" s="326">
        <f ca="1">IF(IF(Plananalyse!AR21=1,VLOOKUP(AR$5,Kruistabel!$B$26:$F$29,MATCH($C21,Kruistabel!$C$25:$F$25,0)+1,FALSE),"")=0,"",IF(Plananalyse!AR21=1,VLOOKUP(AR$5,Kruistabel!$B$26:$F$29,MATCH($C21,Kruistabel!$C$25:$F$25,0)+1,FALSE),""))</f>
        <v>55</v>
      </c>
      <c r="AS21" s="326">
        <f ca="1">IF(IF(Plananalyse!AS21=1,VLOOKUP(AS$5,Kruistabel!$B$26:$F$29,MATCH($C21,Kruistabel!$C$25:$F$25,0)+1,FALSE),"")=0,"",IF(Plananalyse!AS21=1,VLOOKUP(AS$5,Kruistabel!$B$26:$F$29,MATCH($C21,Kruistabel!$C$25:$F$25,0)+1,FALSE),""))</f>
        <v>60</v>
      </c>
      <c r="AT21" s="326">
        <f ca="1">IF(IF(Plananalyse!AT21=1,VLOOKUP(AT$5,Kruistabel!$B$26:$F$29,MATCH($C21,Kruistabel!$C$25:$F$25,0)+1,FALSE),"")=0,"",IF(Plananalyse!AT21=1,VLOOKUP(AT$5,Kruistabel!$B$26:$F$29,MATCH($C21,Kruistabel!$C$25:$F$25,0)+1,FALSE),""))</f>
        <v>55</v>
      </c>
      <c r="AU21" s="326" t="str">
        <f ca="1">IF(IF(Plananalyse!AU21=1,VLOOKUP(AU$5,Kruistabel!$B$26:$F$29,MATCH($C21,Kruistabel!$C$25:$F$25,0)+1,FALSE),"")=0,"",IF(Plananalyse!AU21=1,VLOOKUP(AU$5,Kruistabel!$B$26:$F$29,MATCH($C21,Kruistabel!$C$25:$F$25,0)+1,FALSE),""))</f>
        <v/>
      </c>
      <c r="AV21" s="326">
        <f ca="1">IF(IF(Plananalyse!AV21=1,VLOOKUP(AV$5,Kruistabel!$B$26:$F$29,MATCH($C21,Kruistabel!$C$25:$F$25,0)+1,FALSE),"")=0,"",IF(Plananalyse!AV21=1,VLOOKUP(AV$5,Kruistabel!$B$26:$F$29,MATCH($C21,Kruistabel!$C$25:$F$25,0)+1,FALSE),""))</f>
        <v>60</v>
      </c>
      <c r="AW21" s="326" t="str">
        <f ca="1">IF(IF(Plananalyse!AW21=1,VLOOKUP(AW$5,Kruistabel!$B$26:$F$29,MATCH($C21,Kruistabel!$C$25:$F$25,0)+1,FALSE),"")=0,"",IF(Plananalyse!AW21=1,VLOOKUP(AW$5,Kruistabel!$B$26:$F$29,MATCH($C21,Kruistabel!$C$25:$F$25,0)+1,FALSE),""))</f>
        <v/>
      </c>
      <c r="AX21" s="326" t="str">
        <f ca="1">IF(IF(Plananalyse!AX21=1,VLOOKUP(AX$5,Kruistabel!$B$26:$F$29,MATCH($C21,Kruistabel!$C$25:$F$25,0)+1,FALSE),"")=0,"",IF(Plananalyse!AX21=1,VLOOKUP(AX$5,Kruistabel!$B$26:$F$29,MATCH($C21,Kruistabel!$C$25:$F$25,0)+1,FALSE),""))</f>
        <v/>
      </c>
      <c r="AY21" s="327"/>
      <c r="AZ21" s="326" t="str">
        <f ca="1">IF(IF(Plananalyse!AZ21=1,VLOOKUP(AZ$5,Kruistabel!$B$26:$F$29,MATCH($C21,Kruistabel!$C$25:$F$25,0)+1,FALSE),"")=0,"",IF(Plananalyse!AZ21=1,VLOOKUP(AZ$5,Kruistabel!$B$26:$F$29,MATCH($C21,Kruistabel!$C$25:$F$25,0)+1,FALSE),""))</f>
        <v/>
      </c>
      <c r="BA21" s="326" t="str">
        <f ca="1">IF(IF(Plananalyse!BA21=1,VLOOKUP(BA$5,Kruistabel!$B$26:$F$29,MATCH($C21,Kruistabel!$C$25:$F$25,0)+1,FALSE),"")=0,"",IF(Plananalyse!BA21=1,VLOOKUP(BA$5,Kruistabel!$B$26:$F$29,MATCH($C21,Kruistabel!$C$25:$F$25,0)+1,FALSE),""))</f>
        <v/>
      </c>
      <c r="BB21" s="326">
        <f ca="1">IF(IF(Plananalyse!BB21=1,VLOOKUP(BB$5,Kruistabel!$B$26:$F$29,MATCH($C21,Kruistabel!$C$25:$F$25,0)+1,FALSE),"")=0,"",IF(Plananalyse!BB21=1,VLOOKUP(BB$5,Kruistabel!$B$26:$F$29,MATCH($C21,Kruistabel!$C$25:$F$25,0)+1,FALSE),""))</f>
        <v>60</v>
      </c>
      <c r="BC21" s="326">
        <f ca="1">IF(IF(Plananalyse!BC21=1,VLOOKUP(BC$5,Kruistabel!$B$26:$F$29,MATCH($C21,Kruistabel!$C$25:$F$25,0)+1,FALSE),"")=0,"",IF(Plananalyse!BC21=1,VLOOKUP(BC$5,Kruistabel!$B$26:$F$29,MATCH($C21,Kruistabel!$C$25:$F$25,0)+1,FALSE),""))</f>
        <v>60</v>
      </c>
      <c r="BD21" s="326" t="str">
        <f ca="1">IF(IF(Plananalyse!BD21=1,VLOOKUP(BD$5,Kruistabel!$B$26:$F$29,MATCH($C21,Kruistabel!$C$25:$F$25,0)+1,FALSE),"")=0,"",IF(Plananalyse!BD21=1,VLOOKUP(BD$5,Kruistabel!$B$26:$F$29,MATCH($C21,Kruistabel!$C$25:$F$25,0)+1,FALSE),""))</f>
        <v/>
      </c>
      <c r="BE21" s="326" t="str">
        <f ca="1">IF(IF(Plananalyse!BE21=1,VLOOKUP(BE$5,Kruistabel!$B$26:$F$29,MATCH($C21,Kruistabel!$C$25:$F$25,0)+1,FALSE),"")=0,"",IF(Plananalyse!BE21=1,VLOOKUP(BE$5,Kruistabel!$B$26:$F$29,MATCH($C21,Kruistabel!$C$25:$F$25,0)+1,FALSE),""))</f>
        <v/>
      </c>
      <c r="BF21" s="326" t="str">
        <f ca="1">IF(IF(Plananalyse!BF21=1,VLOOKUP(BF$5,Kruistabel!$B$26:$F$29,MATCH($C21,Kruistabel!$C$25:$F$25,0)+1,FALSE),"")=0,"",IF(Plananalyse!BF21=1,VLOOKUP(BF$5,Kruistabel!$B$26:$F$29,MATCH($C21,Kruistabel!$C$25:$F$25,0)+1,FALSE),""))</f>
        <v/>
      </c>
      <c r="BG21" s="326" t="str">
        <f ca="1">IF(IF(Plananalyse!BG21=1,VLOOKUP(BG$5,Kruistabel!$B$26:$F$29,MATCH($C21,Kruistabel!$C$25:$F$25,0)+1,FALSE),"")=0,"",IF(Plananalyse!BG21=1,VLOOKUP(BG$5,Kruistabel!$B$26:$F$29,MATCH($C21,Kruistabel!$C$25:$F$25,0)+1,FALSE),""))</f>
        <v/>
      </c>
      <c r="BH21" s="326" t="str">
        <f ca="1">IF(IF(Plananalyse!BH21=1,VLOOKUP(BH$5,Kruistabel!$B$26:$F$29,MATCH($C21,Kruistabel!$C$25:$F$25,0)+1,FALSE),"")=0,"",IF(Plananalyse!BH21=1,VLOOKUP(BH$5,Kruistabel!$B$26:$F$29,MATCH($C21,Kruistabel!$C$25:$F$25,0)+1,FALSE),""))</f>
        <v/>
      </c>
      <c r="BI21" s="327"/>
      <c r="BJ21" s="326" t="e">
        <f ca="1">IF(IF(Plananalyse!BJ21=1,VLOOKUP(BJ$5,Kruistabel!$B$26:$F$29,MATCH($C21,Kruistabel!$C$25:$F$25,0)+1,FALSE),"")=0,"",IF(Plananalyse!BJ21=1,VLOOKUP(BJ$5,Kruistabel!$B$26:$F$29,MATCH($C21,Kruistabel!$C$25:$F$25,0)+1,FALSE),""))</f>
        <v>#N/A</v>
      </c>
      <c r="BK21" s="326" t="e">
        <f ca="1">IF(IF(Plananalyse!BK21=1,VLOOKUP(BK$5,Kruistabel!$B$26:$F$29,MATCH($C21,Kruistabel!$C$25:$F$25,0)+1,FALSE),"")=0,"",IF(Plananalyse!BK21=1,VLOOKUP(BK$5,Kruistabel!$B$26:$F$29,MATCH($C21,Kruistabel!$C$25:$F$25,0)+1,FALSE),""))</f>
        <v>#N/A</v>
      </c>
      <c r="BL21" s="326" t="e">
        <f ca="1">IF(IF(Plananalyse!BL21=1,VLOOKUP(BL$5,Kruistabel!$B$26:$F$29,MATCH($C21,Kruistabel!$C$25:$F$25,0)+1,FALSE),"")=0,"",IF(Plananalyse!BL21=1,VLOOKUP(BL$5,Kruistabel!$B$26:$F$29,MATCH($C21,Kruistabel!$C$25:$F$25,0)+1,FALSE),""))</f>
        <v>#N/A</v>
      </c>
      <c r="BM21" s="326" t="e">
        <f ca="1">IF(IF(Plananalyse!BM21=1,VLOOKUP(BM$5,Kruistabel!$B$26:$F$29,MATCH($C21,Kruistabel!$C$25:$F$25,0)+1,FALSE),"")=0,"",IF(Plananalyse!BM21=1,VLOOKUP(BM$5,Kruistabel!$B$26:$F$29,MATCH($C21,Kruistabel!$C$25:$F$25,0)+1,FALSE),""))</f>
        <v>#N/A</v>
      </c>
      <c r="BN21" s="326" t="e">
        <f ca="1">IF(IF(Plananalyse!BN21=1,VLOOKUP(BN$5,Kruistabel!$B$26:$F$29,MATCH($C21,Kruistabel!$C$25:$F$25,0)+1,FALSE),"")=0,"",IF(Plananalyse!BN21=1,VLOOKUP(BN$5,Kruistabel!$B$26:$F$29,MATCH($C21,Kruistabel!$C$25:$F$25,0)+1,FALSE),""))</f>
        <v>#N/A</v>
      </c>
      <c r="BO21" s="326" t="e">
        <f ca="1">IF(IF(Plananalyse!BO21=1,VLOOKUP(BO$5,Kruistabel!$B$26:$F$29,MATCH($C21,Kruistabel!$C$25:$F$25,0)+1,FALSE),"")=0,"",IF(Plananalyse!BO21=1,VLOOKUP(BO$5,Kruistabel!$B$26:$F$29,MATCH($C21,Kruistabel!$C$25:$F$25,0)+1,FALSE),""))</f>
        <v>#N/A</v>
      </c>
      <c r="BP21" s="326" t="e">
        <f ca="1">IF(IF(Plananalyse!BP21=1,VLOOKUP(BP$5,Kruistabel!$B$26:$F$29,MATCH($C21,Kruistabel!$C$25:$F$25,0)+1,FALSE),"")=0,"",IF(Plananalyse!BP21=1,VLOOKUP(BP$5,Kruistabel!$B$26:$F$29,MATCH($C21,Kruistabel!$C$25:$F$25,0)+1,FALSE),""))</f>
        <v>#N/A</v>
      </c>
      <c r="BQ21" s="326" t="e">
        <f ca="1">IF(IF(Plananalyse!BQ21=1,VLOOKUP(BQ$5,Kruistabel!$B$26:$F$29,MATCH($C21,Kruistabel!$C$25:$F$25,0)+1,FALSE),"")=0,"",IF(Plananalyse!BQ21=1,VLOOKUP(BQ$5,Kruistabel!$B$26:$F$29,MATCH($C21,Kruistabel!$C$25:$F$25,0)+1,FALSE),""))</f>
        <v>#N/A</v>
      </c>
      <c r="BR21" s="326" t="e">
        <f ca="1">IF(IF(Plananalyse!BR21=1,VLOOKUP(BR$5,Kruistabel!$B$26:$F$29,MATCH($C21,Kruistabel!$C$25:$F$25,0)+1,FALSE),"")=0,"",IF(Plananalyse!BR21=1,VLOOKUP(BR$5,Kruistabel!$B$26:$F$29,MATCH($C21,Kruistabel!$C$25:$F$25,0)+1,FALSE),""))</f>
        <v>#REF!</v>
      </c>
      <c r="BS21" s="326" t="e">
        <f ca="1">IF(IF(Plananalyse!BS21=1,VLOOKUP(BS$5,Kruistabel!$B$26:$F$29,MATCH($C21,Kruistabel!$C$25:$F$25,0)+1,FALSE),"")=0,"",IF(Plananalyse!BS21=1,VLOOKUP(BS$5,Kruistabel!$B$26:$F$29,MATCH($C21,Kruistabel!$C$25:$F$25,0)+1,FALSE),""))</f>
        <v>#REF!</v>
      </c>
      <c r="BT21" s="65"/>
      <c r="BU21" s="231" t="str">
        <f ca="1">IF(IF(Plananalyse!BU21=1,VLOOKUP(BU$5,Kruistabel!$B$26:$F$29,MATCH($C21,Kruistabel!$C$25:$F$25,0)+1,FALSE),"")=0,"",IF(Plananalyse!BU21=1,VLOOKUP(BU$5,Kruistabel!$B$26:$F$29,MATCH($C21,Kruistabel!$C$25:$F$25,0)+1,FALSE),""))</f>
        <v/>
      </c>
      <c r="BV21" s="326">
        <f ca="1">IF(IF(Plananalyse!BV21=1,VLOOKUP(BV$5,Kruistabel!$B$26:$F$29,MATCH($C21,Kruistabel!$C$25:$F$25,0)+1,FALSE),"")=0,"",IF(Plananalyse!BV21=1,VLOOKUP(BV$5,Kruistabel!$B$26:$F$29,MATCH($C21,Kruistabel!$C$25:$F$25,0)+1,FALSE),""))</f>
        <v>55</v>
      </c>
      <c r="BW21" s="326" t="str">
        <f ca="1">IF(IF(Plananalyse!BW21=1,VLOOKUP(BW$5,Kruistabel!$B$26:$F$29,MATCH($C21,Kruistabel!$C$25:$F$25,0)+1,FALSE),"")=0,"",IF(Plananalyse!BW21=1,VLOOKUP(BW$5,Kruistabel!$B$26:$F$29,MATCH($C21,Kruistabel!$C$25:$F$25,0)+1,FALSE),""))</f>
        <v/>
      </c>
      <c r="BX21" s="326" t="str">
        <f ca="1">IF(IF(Plananalyse!BX21=1,VLOOKUP(BX$5,Kruistabel!$B$26:$F$29,MATCH($C21,Kruistabel!$C$25:$F$25,0)+1,FALSE),"")=0,"",IF(Plananalyse!BX21=1,VLOOKUP(BX$5,Kruistabel!$B$26:$F$29,MATCH($C21,Kruistabel!$C$25:$F$25,0)+1,FALSE),""))</f>
        <v/>
      </c>
      <c r="BY21" s="327"/>
      <c r="BZ21" s="326" t="e">
        <f ca="1">IF(IF(Plananalyse!BZ21=1,VLOOKUP(BZ$5,Kruistabel!$B$26:$F$29,MATCH($C21,Kruistabel!$C$25:$F$25,0)+1,FALSE),"")=0,"",IF(Plananalyse!BZ21=1,VLOOKUP(BZ$5,Kruistabel!$B$26:$F$29,MATCH($C21,Kruistabel!$C$25:$F$25,0)+1,FALSE),""))</f>
        <v>#N/A</v>
      </c>
      <c r="CA21" s="326" t="e">
        <f ca="1">IF(IF(Plananalyse!CA21=1,VLOOKUP(CA$5,Kruistabel!$B$26:$F$29,MATCH($C21,Kruistabel!$C$25:$F$25,0)+1,FALSE),"")=0,"",IF(Plananalyse!CA21=1,VLOOKUP(CA$5,Kruistabel!$B$26:$F$29,MATCH($C21,Kruistabel!$C$25:$F$25,0)+1,FALSE),""))</f>
        <v>#N/A</v>
      </c>
      <c r="CB21" s="326" t="e">
        <f ca="1">IF(IF(Plananalyse!CB21=1,VLOOKUP(CB$5,Kruistabel!$B$26:$F$29,MATCH($C21,Kruistabel!$C$25:$F$25,0)+1,FALSE),"")=0,"",IF(Plananalyse!CB21=1,VLOOKUP(CB$5,Kruistabel!$B$26:$F$29,MATCH($C21,Kruistabel!$C$25:$F$25,0)+1,FALSE),""))</f>
        <v>#N/A</v>
      </c>
      <c r="CC21" s="326" t="e">
        <f ca="1">IF(IF(Plananalyse!CC21=1,VLOOKUP(CC$5,Kruistabel!$B$26:$F$29,MATCH($C21,Kruistabel!$C$25:$F$25,0)+1,FALSE),"")=0,"",IF(Plananalyse!CC21=1,VLOOKUP(CC$5,Kruistabel!$B$26:$F$29,MATCH($C21,Kruistabel!$C$25:$F$25,0)+1,FALSE),""))</f>
        <v>#N/A</v>
      </c>
      <c r="CD21" s="326" t="e">
        <f ca="1">IF(IF(Plananalyse!CD21=1,VLOOKUP(CD$5,Kruistabel!$B$26:$F$29,MATCH($C21,Kruistabel!$C$25:$F$25,0)+1,FALSE),"")=0,"",IF(Plananalyse!CD21=1,VLOOKUP(CD$5,Kruistabel!$B$26:$F$29,MATCH($C21,Kruistabel!$C$25:$F$25,0)+1,FALSE),""))</f>
        <v>#N/A</v>
      </c>
      <c r="CE21" s="326" t="e">
        <f ca="1">IF(IF(Plananalyse!CE21=1,VLOOKUP(CE$5,Kruistabel!$B$26:$F$29,MATCH($C21,Kruistabel!$C$25:$F$25,0)+1,FALSE),"")=0,"",IF(Plananalyse!CE21=1,VLOOKUP(CE$5,Kruistabel!$B$26:$F$29,MATCH($C21,Kruistabel!$C$25:$F$25,0)+1,FALSE),""))</f>
        <v>#N/A</v>
      </c>
      <c r="CF21" s="326" t="e">
        <f ca="1">IF(IF(Plananalyse!CF21=1,VLOOKUP(CF$5,Kruistabel!$B$26:$F$29,MATCH($C21,Kruistabel!$C$25:$F$25,0)+1,FALSE),"")=0,"",IF(Plananalyse!CF21=1,VLOOKUP(CF$5,Kruistabel!$B$26:$F$29,MATCH($C21,Kruistabel!$C$25:$F$25,0)+1,FALSE),""))</f>
        <v>#N/A</v>
      </c>
      <c r="CG21" s="326" t="e">
        <f ca="1">IF(IF(Plananalyse!CG21=1,VLOOKUP(CG$5,Kruistabel!$B$26:$F$29,MATCH($C21,Kruistabel!$C$25:$F$25,0)+1,FALSE),"")=0,"",IF(Plananalyse!CG21=1,VLOOKUP(CG$5,Kruistabel!$B$26:$F$29,MATCH($C21,Kruistabel!$C$25:$F$25,0)+1,FALSE),""))</f>
        <v>#REF!</v>
      </c>
      <c r="CH21" s="326" t="e">
        <f ca="1">IF(IF(Plananalyse!CH21=1,VLOOKUP(CH$5,Kruistabel!$B$26:$F$29,MATCH($C21,Kruistabel!$C$25:$F$25,0)+1,FALSE),"")=0,"",IF(Plananalyse!CH21=1,VLOOKUP(CH$5,Kruistabel!$B$26:$F$29,MATCH($C21,Kruistabel!$C$25:$F$25,0)+1,FALSE),""))</f>
        <v>#REF!</v>
      </c>
      <c r="CI21" s="65"/>
      <c r="CJ21" s="326">
        <f ca="1">IF(IF(Plananalyse!CJ21=1,VLOOKUP(CJ$5,Kruistabel!$B$26:$F$29,MATCH($C21,Kruistabel!$C$25:$F$25,0)+1,FALSE),"")=0,"",IF(Plananalyse!CJ21=1,VLOOKUP(CJ$5,Kruistabel!$B$26:$F$29,MATCH($C21,Kruistabel!$C$25:$F$25,0)+1,FALSE),""))</f>
        <v>55</v>
      </c>
      <c r="CK21" s="326">
        <f ca="1">IF(IF(Plananalyse!CK21=1,VLOOKUP(CK$5,Kruistabel!$B$26:$F$29,MATCH($C21,Kruistabel!$C$25:$F$25,0)+1,FALSE),"")=0,"",IF(Plananalyse!CK21=1,VLOOKUP(CK$5,Kruistabel!$B$26:$F$29,MATCH($C21,Kruistabel!$C$25:$F$25,0)+1,FALSE),""))</f>
        <v>55</v>
      </c>
      <c r="CL21" s="326" t="str">
        <f ca="1">IF(IF(Plananalyse!CL21=1,VLOOKUP(CL$5,Kruistabel!$B$26:$F$29,MATCH($C21,Kruistabel!$C$25:$F$25,0)+1,FALSE),"")=0,"",IF(Plananalyse!CL21=1,VLOOKUP(CL$5,Kruistabel!$B$26:$F$29,MATCH($C21,Kruistabel!$C$25:$F$25,0)+1,FALSE),""))</f>
        <v/>
      </c>
      <c r="CM21" s="326">
        <f ca="1">IF(IF(Plananalyse!CM21=1,VLOOKUP(CM$5,Kruistabel!$B$26:$F$29,MATCH($C21,Kruistabel!$C$25:$F$25,0)+1,FALSE),"")=0,"",IF(Plananalyse!CM21=1,VLOOKUP(CM$5,Kruistabel!$B$26:$F$29,MATCH($C21,Kruistabel!$C$25:$F$25,0)+1,FALSE),""))</f>
        <v>50</v>
      </c>
      <c r="CN21" s="326">
        <f ca="1">IF(IF(Plananalyse!CN21=1,VLOOKUP(CN$5,Kruistabel!$B$26:$F$29,MATCH($C21,Kruistabel!$C$25:$F$25,0)+1,FALSE),"")=0,"",IF(Plananalyse!CN21=1,VLOOKUP(CN$5,Kruistabel!$B$26:$F$29,MATCH($C21,Kruistabel!$C$25:$F$25,0)+1,FALSE),""))</f>
        <v>50</v>
      </c>
      <c r="CO21" s="326">
        <f ca="1">IF(IF(Plananalyse!CO21=1,VLOOKUP(CO$5,Kruistabel!$B$26:$F$29,MATCH($C21,Kruistabel!$C$25:$F$25,0)+1,FALSE),"")=0,"",IF(Plananalyse!CO21=1,VLOOKUP(CO$5,Kruistabel!$B$26:$F$29,MATCH($C21,Kruistabel!$C$25:$F$25,0)+1,FALSE),""))</f>
        <v>60</v>
      </c>
      <c r="CP21" s="326">
        <f ca="1">IF(IF(Plananalyse!CP21=1,VLOOKUP(CP$5,Kruistabel!$B$26:$F$29,MATCH($C21,Kruistabel!$C$25:$F$25,0)+1,FALSE),"")=0,"",IF(Plananalyse!CP21=1,VLOOKUP(CP$5,Kruistabel!$B$26:$F$29,MATCH($C21,Kruistabel!$C$25:$F$25,0)+1,FALSE),""))</f>
        <v>55</v>
      </c>
      <c r="CQ21" s="326">
        <f ca="1">IF(IF(Plananalyse!CQ21=1,VLOOKUP(CQ$5,Kruistabel!$B$26:$F$29,MATCH($C21,Kruistabel!$C$25:$F$25,0)+1,FALSE),"")=0,"",IF(Plananalyse!CQ21=1,VLOOKUP(CQ$5,Kruistabel!$B$26:$F$29,MATCH($C21,Kruistabel!$C$25:$F$25,0)+1,FALSE),""))</f>
        <v>60</v>
      </c>
      <c r="CR21" s="326">
        <f ca="1">IF(IF(Plananalyse!CR21=1,VLOOKUP(CR$5,Kruistabel!$B$26:$F$29,MATCH($C21,Kruistabel!$C$25:$F$25,0)+1,FALSE),"")=0,"",IF(Plananalyse!CR21=1,VLOOKUP(CR$5,Kruistabel!$B$26:$F$29,MATCH($C21,Kruistabel!$C$25:$F$25,0)+1,FALSE),""))</f>
        <v>60</v>
      </c>
      <c r="CS21" s="326">
        <f ca="1">IF(IF(Plananalyse!CS21=1,VLOOKUP(CS$5,Kruistabel!$B$26:$F$29,MATCH($C21,Kruistabel!$C$25:$F$25,0)+1,FALSE),"")=0,"",IF(Plananalyse!CS21=1,VLOOKUP(CS$5,Kruistabel!$B$26:$F$29,MATCH($C21,Kruistabel!$C$25:$F$25,0)+1,FALSE),""))</f>
        <v>55</v>
      </c>
      <c r="CT21" s="326">
        <f ca="1">IF(IF(Plananalyse!CT21=1,VLOOKUP(CT$5,Kruistabel!$B$26:$F$29,MATCH($C21,Kruistabel!$C$25:$F$25,0)+1,FALSE),"")=0,"",IF(Plananalyse!CT21=1,VLOOKUP(CT$5,Kruistabel!$B$26:$F$29,MATCH($C21,Kruistabel!$C$25:$F$25,0)+1,FALSE),""))</f>
        <v>55</v>
      </c>
      <c r="CU21" s="326">
        <f ca="1">IF(IF(Plananalyse!CU21=1,VLOOKUP(CU$5,Kruistabel!$B$26:$F$29,MATCH($C21,Kruistabel!$C$25:$F$25,0)+1,FALSE),"")=0,"",IF(Plananalyse!CU21=1,VLOOKUP(CU$5,Kruistabel!$B$26:$F$29,MATCH($C21,Kruistabel!$C$25:$F$25,0)+1,FALSE),""))</f>
        <v>60</v>
      </c>
      <c r="CV21" s="326">
        <f ca="1">IF(IF(Plananalyse!CV21=1,VLOOKUP(CV$5,Kruistabel!$B$26:$F$29,MATCH($C21,Kruistabel!$C$25:$F$25,0)+1,FALSE),"")=0,"",IF(Plananalyse!CV21=1,VLOOKUP(CV$5,Kruistabel!$B$26:$F$29,MATCH($C21,Kruistabel!$C$25:$F$25,0)+1,FALSE),""))</f>
        <v>60</v>
      </c>
      <c r="CW21" s="326">
        <f ca="1">IF(IF(Plananalyse!CW21=1,VLOOKUP(CW$5,Kruistabel!$B$26:$F$29,MATCH($C21,Kruistabel!$C$25:$F$25,0)+1,FALSE),"")=0,"",IF(Plananalyse!CW21=1,VLOOKUP(CW$5,Kruistabel!$B$26:$F$29,MATCH($C21,Kruistabel!$C$25:$F$25,0)+1,FALSE),""))</f>
        <v>55</v>
      </c>
      <c r="CX21" s="326" t="str">
        <f ca="1">IF(IF(Plananalyse!CX21=1,VLOOKUP(CX$5,Kruistabel!$B$26:$F$29,MATCH($C21,Kruistabel!$C$25:$F$25,0)+1,FALSE),"")=0,"",IF(Plananalyse!CX21=1,VLOOKUP(CX$5,Kruistabel!$B$26:$F$29,MATCH($C21,Kruistabel!$C$25:$F$25,0)+1,FALSE),""))</f>
        <v/>
      </c>
      <c r="CY21" s="326">
        <f ca="1">IF(IF(Plananalyse!CY21=1,VLOOKUP(CY$5,Kruistabel!$B$26:$F$29,MATCH($C21,Kruistabel!$C$25:$F$25,0)+1,FALSE),"")=0,"",IF(Plananalyse!CY21=1,VLOOKUP(CY$5,Kruistabel!$B$26:$F$29,MATCH($C21,Kruistabel!$C$25:$F$25,0)+1,FALSE),""))</f>
        <v>60</v>
      </c>
      <c r="CZ21" s="326">
        <f ca="1">IF(IF(Plananalyse!CZ21=1,VLOOKUP(CZ$5,Kruistabel!$B$26:$F$29,MATCH($C21,Kruistabel!$C$25:$F$25,0)+1,FALSE),"")=0,"",IF(Plananalyse!CZ21=1,VLOOKUP(CZ$5,Kruistabel!$B$26:$F$29,MATCH($C21,Kruistabel!$C$25:$F$25,0)+1,FALSE),""))</f>
        <v>60</v>
      </c>
      <c r="DA21" s="326">
        <f ca="1">IF(IF(Plananalyse!DA21=1,VLOOKUP(DA$5,Kruistabel!$B$26:$F$29,MATCH($C21,Kruistabel!$C$25:$F$25,0)+1,FALSE),"")=0,"",IF(Plananalyse!DA21=1,VLOOKUP(DA$5,Kruistabel!$B$26:$F$29,MATCH($C21,Kruistabel!$C$25:$F$25,0)+1,FALSE),""))</f>
        <v>60</v>
      </c>
      <c r="DB21" s="326" t="str">
        <f ca="1">IF(IF(Plananalyse!DB21=1,VLOOKUP(DB$5,Kruistabel!$B$26:$F$29,MATCH($C21,Kruistabel!$C$25:$F$25,0)+1,FALSE),"")=0,"",IF(Plananalyse!DB21=1,VLOOKUP(DB$5,Kruistabel!$B$26:$F$29,MATCH($C21,Kruistabel!$C$25:$F$25,0)+1,FALSE),""))</f>
        <v/>
      </c>
      <c r="DC21" s="326" t="str">
        <f ca="1">IF(IF(Plananalyse!DC21=1,VLOOKUP(DC$5,Kruistabel!$B$26:$F$29,MATCH($C21,Kruistabel!$C$25:$F$25,0)+1,FALSE),"")=0,"",IF(Plananalyse!DC21=1,VLOOKUP(DC$5,Kruistabel!$B$26:$F$29,MATCH($C21,Kruistabel!$C$25:$F$25,0)+1,FALSE),""))</f>
        <v/>
      </c>
      <c r="DD21" s="327"/>
      <c r="DE21" s="326" t="e">
        <f ca="1">IF(IF(Plananalyse!DE21=1,VLOOKUP(DE$5,Kruistabel!$B$26:$F$29,MATCH($C21,Kruistabel!$C$25:$F$25,0)+1,FALSE),"")=0,"",IF(Plananalyse!DE21=1,VLOOKUP(DE$5,Kruistabel!$B$26:$F$29,MATCH($C21,Kruistabel!$C$25:$F$25,0)+1,FALSE),""))</f>
        <v>#N/A</v>
      </c>
      <c r="DF21" s="326" t="e">
        <f ca="1">IF(IF(Plananalyse!DF21=1,VLOOKUP(DF$5,Kruistabel!$B$26:$F$29,MATCH($C21,Kruistabel!$C$25:$F$25,0)+1,FALSE),"")=0,"",IF(Plananalyse!DF21=1,VLOOKUP(DF$5,Kruistabel!$B$26:$F$29,MATCH($C21,Kruistabel!$C$25:$F$25,0)+1,FALSE),""))</f>
        <v>#N/A</v>
      </c>
      <c r="DG21" s="326" t="e">
        <f ca="1">IF(IF(Plananalyse!DG21=1,VLOOKUP(DG$5,Kruistabel!$B$26:$F$29,MATCH($C21,Kruistabel!$C$25:$F$25,0)+1,FALSE),"")=0,"",IF(Plananalyse!DG21=1,VLOOKUP(DG$5,Kruistabel!$B$26:$F$29,MATCH($C21,Kruistabel!$C$25:$F$25,0)+1,FALSE),""))</f>
        <v>#N/A</v>
      </c>
      <c r="DH21" s="326" t="e">
        <f ca="1">IF(IF(Plananalyse!DH21=1,VLOOKUP(DH$5,Kruistabel!$B$26:$F$29,MATCH($C21,Kruistabel!$C$25:$F$25,0)+1,FALSE),"")=0,"",IF(Plananalyse!DH21=1,VLOOKUP(DH$5,Kruistabel!$B$26:$F$29,MATCH($C21,Kruistabel!$C$25:$F$25,0)+1,FALSE),""))</f>
        <v>#N/A</v>
      </c>
      <c r="DI21" s="326" t="e">
        <f ca="1">IF(IF(Plananalyse!DI21=1,VLOOKUP(DI$5,Kruistabel!$B$26:$F$29,MATCH($C21,Kruistabel!$C$25:$F$25,0)+1,FALSE),"")=0,"",IF(Plananalyse!DI21=1,VLOOKUP(DI$5,Kruistabel!$B$26:$F$29,MATCH($C21,Kruistabel!$C$25:$F$25,0)+1,FALSE),""))</f>
        <v>#N/A</v>
      </c>
      <c r="DJ21" s="326" t="e">
        <f ca="1">IF(IF(Plananalyse!DJ21=1,VLOOKUP(DJ$5,Kruistabel!$B$26:$F$29,MATCH($C21,Kruistabel!$C$25:$F$25,0)+1,FALSE),"")=0,"",IF(Plananalyse!DJ21=1,VLOOKUP(DJ$5,Kruistabel!$B$26:$F$29,MATCH($C21,Kruistabel!$C$25:$F$25,0)+1,FALSE),""))</f>
        <v>#N/A</v>
      </c>
      <c r="DK21" s="326" t="e">
        <f ca="1">IF(IF(Plananalyse!DK21=1,VLOOKUP(DK$5,Kruistabel!$B$26:$F$29,MATCH($C21,Kruistabel!$C$25:$F$25,0)+1,FALSE),"")=0,"",IF(Plananalyse!DK21=1,VLOOKUP(DK$5,Kruistabel!$B$26:$F$29,MATCH($C21,Kruistabel!$C$25:$F$25,0)+1,FALSE),""))</f>
        <v>#REF!</v>
      </c>
      <c r="DL21" s="326" t="e">
        <f ca="1">IF(IF(Plananalyse!DL21=1,VLOOKUP(DL$5,Kruistabel!$B$26:$F$29,MATCH($C21,Kruistabel!$C$25:$F$25,0)+1,FALSE),"")=0,"",IF(Plananalyse!DL21=1,VLOOKUP(DL$5,Kruistabel!$B$26:$F$29,MATCH($C21,Kruistabel!$C$25:$F$25,0)+1,FALSE),""))</f>
        <v>#REF!</v>
      </c>
      <c r="DM21" s="327" t="str">
        <f>IF(Plananalyse!DM21=1,VLOOKUP(DM$5,Kruistabel!$B$26:$F$29,MATCH($C21,Kruistabel!$C$25:$F$25,0)+1,FALSE),"")</f>
        <v/>
      </c>
      <c r="DN21" s="326" t="e">
        <f ca="1">IF(IF(Plananalyse!DN21=1,VLOOKUP(DN$5,Kruistabel!$B$26:$F$29,MATCH($C21,Kruistabel!$C$25:$F$25,0)+1,FALSE),"")=0,"",IF(Plananalyse!DN21=1,VLOOKUP(DN$5,Kruistabel!$B$26:$F$29,MATCH($C21,Kruistabel!$C$25:$F$25,0)+1,FALSE),""))</f>
        <v>#N/A</v>
      </c>
      <c r="DO21" s="326" t="e">
        <f ca="1">IF(IF(Plananalyse!DO21=1,VLOOKUP(DO$5,Kruistabel!$B$26:$F$29,MATCH($C21,Kruistabel!$C$25:$F$25,0)+1,FALSE),"")=0,"",IF(Plananalyse!DO21=1,VLOOKUP(DO$5,Kruistabel!$B$26:$F$29,MATCH($C21,Kruistabel!$C$25:$F$25,0)+1,FALSE),""))</f>
        <v>#N/A</v>
      </c>
      <c r="DP21" s="326" t="e">
        <f ca="1">IF(IF(Plananalyse!DP21=1,VLOOKUP(DP$5,Kruistabel!$B$26:$F$29,MATCH($C21,Kruistabel!$C$25:$F$25,0)+1,FALSE),"")=0,"",IF(Plananalyse!DP21=1,VLOOKUP(DP$5,Kruistabel!$B$26:$F$29,MATCH($C21,Kruistabel!$C$25:$F$25,0)+1,FALSE),""))</f>
        <v>#N/A</v>
      </c>
      <c r="DQ21" s="326" t="e">
        <f ca="1">IF(IF(Plananalyse!DQ21=1,VLOOKUP(DQ$5,Kruistabel!$B$26:$F$29,MATCH($C21,Kruistabel!$C$25:$F$25,0)+1,FALSE),"")=0,"",IF(Plananalyse!DQ21=1,VLOOKUP(DQ$5,Kruistabel!$B$26:$F$29,MATCH($C21,Kruistabel!$C$25:$F$25,0)+1,FALSE),""))</f>
        <v>#N/A</v>
      </c>
      <c r="DR21" s="326" t="e">
        <f ca="1">IF(IF(Plananalyse!DR21=1,VLOOKUP(DR$5,Kruistabel!$B$26:$F$29,MATCH($C21,Kruistabel!$C$25:$F$25,0)+1,FALSE),"")=0,"",IF(Plananalyse!DR21=1,VLOOKUP(DR$5,Kruistabel!$B$26:$F$29,MATCH($C21,Kruistabel!$C$25:$F$25,0)+1,FALSE),""))</f>
        <v>#N/A</v>
      </c>
      <c r="DS21" s="326" t="e">
        <f ca="1">IF(IF(Plananalyse!DS21=1,VLOOKUP(DS$5,Kruistabel!$B$26:$F$29,MATCH($C21,Kruistabel!$C$25:$F$25,0)+1,FALSE),"")=0,"",IF(Plananalyse!DS21=1,VLOOKUP(DS$5,Kruistabel!$B$26:$F$29,MATCH($C21,Kruistabel!$C$25:$F$25,0)+1,FALSE),""))</f>
        <v>#N/A</v>
      </c>
      <c r="DT21" s="326" t="e">
        <f ca="1">IF(IF(Plananalyse!DT21=1,VLOOKUP(DT$5,Kruistabel!$B$26:$F$29,MATCH($C21,Kruistabel!$C$25:$F$25,0)+1,FALSE),"")=0,"",IF(Plananalyse!DT21=1,VLOOKUP(DT$5,Kruistabel!$B$26:$F$29,MATCH($C21,Kruistabel!$C$25:$F$25,0)+1,FALSE),""))</f>
        <v>#N/A</v>
      </c>
      <c r="DU21" s="326" t="e">
        <f ca="1">IF(IF(Plananalyse!DU21=1,VLOOKUP(DU$5,Kruistabel!$B$26:$F$29,MATCH($C21,Kruistabel!$C$25:$F$25,0)+1,FALSE),"")=0,"",IF(Plananalyse!DU21=1,VLOOKUP(DU$5,Kruistabel!$B$26:$F$29,MATCH($C21,Kruistabel!$C$25:$F$25,0)+1,FALSE),""))</f>
        <v>#N/A</v>
      </c>
      <c r="DV21" s="326" t="e">
        <f ca="1">IF(IF(Plananalyse!DV21=1,VLOOKUP(DV$5,Kruistabel!$B$26:$F$29,MATCH($C21,Kruistabel!$C$25:$F$25,0)+1,FALSE),"")=0,"",IF(Plananalyse!DV21=1,VLOOKUP(DV$5,Kruistabel!$B$26:$F$29,MATCH($C21,Kruistabel!$C$25:$F$25,0)+1,FALSE),""))</f>
        <v>#N/A</v>
      </c>
      <c r="DW21" s="326" t="e">
        <f ca="1">IF(IF(Plananalyse!DW21=1,VLOOKUP(DW$5,Kruistabel!$B$26:$F$29,MATCH($C21,Kruistabel!$C$25:$F$25,0)+1,FALSE),"")=0,"",IF(Plananalyse!DW21=1,VLOOKUP(DW$5,Kruistabel!$B$26:$F$29,MATCH($C21,Kruistabel!$C$25:$F$25,0)+1,FALSE),""))</f>
        <v>#REF!</v>
      </c>
      <c r="DX21" s="326" t="e">
        <f ca="1">IF(IF(Plananalyse!DX21=1,VLOOKUP(DX$5,Kruistabel!$B$26:$F$29,MATCH($C21,Kruistabel!$C$25:$F$25,0)+1,FALSE),"")=0,"",IF(Plananalyse!DX21=1,VLOOKUP(DX$5,Kruistabel!$B$26:$F$29,MATCH($C21,Kruistabel!$C$25:$F$25,0)+1,FALSE),""))</f>
        <v>#REF!</v>
      </c>
      <c r="DY21" s="327" t="str">
        <f>IF(Plananalyse!DY21=1,VLOOKUP(DY$5,Kruistabel!$B$26:$F$29,MATCH($C21,Kruistabel!$C$25:$F$25,0)+1,FALSE),"")</f>
        <v/>
      </c>
      <c r="DZ21" s="326" t="e">
        <f ca="1">IF(IF(Plananalyse!DZ21=1,VLOOKUP(DZ$5,Kruistabel!$B$26:$F$29,MATCH($C21,Kruistabel!$C$25:$F$25,0)+1,FALSE),"")=0,"",IF(Plananalyse!DZ21=1,VLOOKUP(DZ$5,Kruistabel!$B$26:$F$29,MATCH($C21,Kruistabel!$C$25:$F$25,0)+1,FALSE),""))</f>
        <v>#N/A</v>
      </c>
      <c r="EA21" s="326" t="e">
        <f ca="1">IF(IF(Plananalyse!EA21=1,VLOOKUP(EA$5,Kruistabel!$B$26:$F$29,MATCH($C21,Kruistabel!$C$25:$F$25,0)+1,FALSE),"")=0,"",IF(Plananalyse!EA21=1,VLOOKUP(EA$5,Kruistabel!$B$26:$F$29,MATCH($C21,Kruistabel!$C$25:$F$25,0)+1,FALSE),""))</f>
        <v>#N/A</v>
      </c>
      <c r="EB21" s="326" t="e">
        <f ca="1">IF(IF(Plananalyse!EB21=1,VLOOKUP(EB$5,Kruistabel!$B$26:$F$29,MATCH($C21,Kruistabel!$C$25:$F$25,0)+1,FALSE),"")=0,"",IF(Plananalyse!EB21=1,VLOOKUP(EB$5,Kruistabel!$B$26:$F$29,MATCH($C21,Kruistabel!$C$25:$F$25,0)+1,FALSE),""))</f>
        <v>#REF!</v>
      </c>
      <c r="EC21" s="326" t="e">
        <f ca="1">IF(IF(Plananalyse!EC21=1,VLOOKUP(EC$5,Kruistabel!$B$26:$F$29,MATCH($C21,Kruistabel!$C$25:$F$25,0)+1,FALSE),"")=0,"",IF(Plananalyse!EC21=1,VLOOKUP(EC$5,Kruistabel!$B$26:$F$29,MATCH($C21,Kruistabel!$C$25:$F$25,0)+1,FALSE),""))</f>
        <v>#REF!</v>
      </c>
      <c r="ED21" s="327"/>
      <c r="EE21" s="326" t="e">
        <f ca="1">IF(IF(Plananalyse!EE21=1,VLOOKUP(EE$5,Kruistabel!$B$26:$F$29,MATCH($C21,Kruistabel!$C$25:$F$25,0)+1,FALSE),"")=0,"",IF(Plananalyse!EE21=1,VLOOKUP(EE$5,Kruistabel!$B$26:$F$29,MATCH($C21,Kruistabel!$C$25:$F$25,0)+1,FALSE),""))</f>
        <v>#N/A</v>
      </c>
      <c r="EF21" s="326" t="e">
        <f ca="1">IF(IF(Plananalyse!EF21=1,VLOOKUP(EF$5,Kruistabel!$B$26:$F$29,MATCH($C21,Kruistabel!$C$25:$F$25,0)+1,FALSE),"")=0,"",IF(Plananalyse!EF21=1,VLOOKUP(EF$5,Kruistabel!$B$26:$F$29,MATCH($C21,Kruistabel!$C$25:$F$25,0)+1,FALSE),""))</f>
        <v>#N/A</v>
      </c>
      <c r="EG21" s="326" t="e">
        <f ca="1">IF(IF(Plananalyse!EG21=1,VLOOKUP(EG$5,Kruistabel!$B$26:$F$29,MATCH($C21,Kruistabel!$C$25:$F$25,0)+1,FALSE),"")=0,"",IF(Plananalyse!EG21=1,VLOOKUP(EG$5,Kruistabel!$B$26:$F$29,MATCH($C21,Kruistabel!$C$25:$F$25,0)+1,FALSE),""))</f>
        <v>#N/A</v>
      </c>
      <c r="EH21" s="326" t="e">
        <f ca="1">IF(IF(Plananalyse!EH21=1,VLOOKUP(EH$5,Kruistabel!$B$26:$F$29,MATCH($C21,Kruistabel!$C$25:$F$25,0)+1,FALSE),"")=0,"",IF(Plananalyse!EH21=1,VLOOKUP(EH$5,Kruistabel!$B$26:$F$29,MATCH($C21,Kruistabel!$C$25:$F$25,0)+1,FALSE),""))</f>
        <v>#REF!</v>
      </c>
      <c r="EI21" s="326" t="e">
        <f ca="1">IF(IF(Plananalyse!EI21=1,VLOOKUP(EI$5,Kruistabel!$B$26:$F$29,MATCH($C21,Kruistabel!$C$25:$F$25,0)+1,FALSE),"")=0,"",IF(Plananalyse!EI21=1,VLOOKUP(EI$5,Kruistabel!$B$26:$F$29,MATCH($C21,Kruistabel!$C$25:$F$25,0)+1,FALSE),""))</f>
        <v>#REF!</v>
      </c>
      <c r="EJ21" s="164" t="str">
        <f>IF(Plananalyse!EJ21=1,VLOOKUP(EJ$5,Kruistabel!$B$26:$F$29,MATCH($C21,Kruistabel!$C$25:$F$25,0)+1,FALSE),"")</f>
        <v/>
      </c>
      <c r="EK21" s="138"/>
      <c r="EL21" s="138"/>
      <c r="EM21" s="138"/>
      <c r="EN21" s="138"/>
      <c r="EO21" s="138"/>
    </row>
    <row r="22" spans="2:145">
      <c r="B22" s="337" t="s">
        <v>104</v>
      </c>
      <c r="C22" s="160" t="str">
        <f>_xlfn.IFNA(VLOOKUP($B22,Classificatietabel!$B$6:$I$91,C$7,FALSE),"")</f>
        <v>hoog</v>
      </c>
      <c r="D22" s="160" t="str">
        <f>_xlfn.IFNA(VLOOKUP($B22,Classificatietabel!$B$6:$I$91,D$7,FALSE),"")</f>
        <v>neen</v>
      </c>
      <c r="E22" s="119">
        <f>IF(AND(D22="laag",$D$3=1),0,_xlfn.IFNA(IF(VLOOKUP($B22,Classificatietabel!$B$6:$H$91,$E$5,FALSE)="Ja",1,0),""))</f>
        <v>1</v>
      </c>
      <c r="F22" s="163"/>
      <c r="G22" s="326" t="str">
        <f>IF(IF(Plananalyse!G22=1,VLOOKUP(G$5,Kruistabel!$B$26:$F$29,MATCH($C22,Kruistabel!$C$25:$F$25,0)+1,FALSE),"")=0,"",IF(Plananalyse!G22=1,VLOOKUP(G$5,Kruistabel!$B$26:$F$29,MATCH($C22,Kruistabel!$C$25:$F$25,0)+1,FALSE),""))</f>
        <v/>
      </c>
      <c r="H22" s="326" t="str">
        <f>IF(IF(Plananalyse!H22=1,VLOOKUP(H$5,Kruistabel!$B$26:$F$29,MATCH($C22,Kruistabel!$C$25:$F$25,0)+1,FALSE),"")=0,"",IF(Plananalyse!H22=1,VLOOKUP(H$5,Kruistabel!$B$26:$F$29,MATCH($C22,Kruistabel!$C$25:$F$25,0)+1,FALSE),""))</f>
        <v/>
      </c>
      <c r="I22" s="326">
        <f>IF(IF(Plananalyse!I22=1,VLOOKUP(I$5,Kruistabel!$B$26:$F$29,MATCH($C22,Kruistabel!$C$25:$F$25,0)+1,FALSE),"")=0,"",IF(Plananalyse!I22=1,VLOOKUP(I$5,Kruistabel!$B$26:$F$29,MATCH($C22,Kruistabel!$C$25:$F$25,0)+1,FALSE),""))</f>
        <v>55</v>
      </c>
      <c r="J22" s="326" t="str">
        <f>IF(IF(Plananalyse!J22=1,VLOOKUP(J$5,Kruistabel!$B$26:$F$29,MATCH($C22,Kruistabel!$C$25:$F$25,0)+1,FALSE),"")=0,"",IF(Plananalyse!J22=1,VLOOKUP(J$5,Kruistabel!$B$26:$F$29,MATCH($C22,Kruistabel!$C$25:$F$25,0)+1,FALSE),""))</f>
        <v/>
      </c>
      <c r="K22" s="326" t="str">
        <f>IF(IF(Plananalyse!K22=1,VLOOKUP(K$5,Kruistabel!$B$26:$F$29,MATCH($C22,Kruistabel!$C$25:$F$25,0)+1,FALSE),"")=0,"",IF(Plananalyse!K22=1,VLOOKUP(K$5,Kruistabel!$B$26:$F$29,MATCH($C22,Kruistabel!$C$25:$F$25,0)+1,FALSE),""))</f>
        <v/>
      </c>
      <c r="L22" s="326" t="str">
        <f>IF(IF(Plananalyse!L22=1,VLOOKUP(L$5,Kruistabel!$B$26:$F$29,MATCH($C22,Kruistabel!$C$25:$F$25,0)+1,FALSE),"")=0,"",IF(Plananalyse!L22=1,VLOOKUP(L$5,Kruistabel!$B$26:$F$29,MATCH($C22,Kruistabel!$C$25:$F$25,0)+1,FALSE),""))</f>
        <v/>
      </c>
      <c r="M22" s="326">
        <f>IF(IF(Plananalyse!M22=1,VLOOKUP(M$5,Kruistabel!$B$26:$F$29,MATCH($C22,Kruistabel!$C$25:$F$25,0)+1,FALSE),"")=0,"",IF(Plananalyse!M22=1,VLOOKUP(M$5,Kruistabel!$B$26:$F$29,MATCH($C22,Kruistabel!$C$25:$F$25,0)+1,FALSE),""))</f>
        <v>50</v>
      </c>
      <c r="N22" s="326">
        <f>IF(IF(Plananalyse!N22=1,VLOOKUP(N$5,Kruistabel!$B$26:$F$29,MATCH($C22,Kruistabel!$C$25:$F$25,0)+1,FALSE),"")=0,"",IF(Plananalyse!N22=1,VLOOKUP(N$5,Kruistabel!$B$26:$F$29,MATCH($C22,Kruistabel!$C$25:$F$25,0)+1,FALSE),""))</f>
        <v>50</v>
      </c>
      <c r="O22" s="326">
        <f>IF(IF(Plananalyse!O22=1,VLOOKUP(O$5,Kruistabel!$B$26:$F$29,MATCH($C22,Kruistabel!$C$25:$F$25,0)+1,FALSE),"")=0,"",IF(Plananalyse!O22=1,VLOOKUP(O$5,Kruistabel!$B$26:$F$29,MATCH($C22,Kruistabel!$C$25:$F$25,0)+1,FALSE),""))</f>
        <v>50</v>
      </c>
      <c r="P22" s="326">
        <f>IF(IF(Plananalyse!P22=1,VLOOKUP(P$5,Kruistabel!$B$26:$F$29,MATCH($C22,Kruistabel!$C$25:$F$25,0)+1,FALSE),"")=0,"",IF(Plananalyse!P22=1,VLOOKUP(P$5,Kruistabel!$B$26:$F$29,MATCH($C22,Kruistabel!$C$25:$F$25,0)+1,FALSE),""))</f>
        <v>45</v>
      </c>
      <c r="Q22" s="326">
        <f>IF(IF(Plananalyse!Q22=1,VLOOKUP(Q$5,Kruistabel!$B$26:$F$29,MATCH($C22,Kruistabel!$C$25:$F$25,0)+1,FALSE),"")=0,"",IF(Plananalyse!Q22=1,VLOOKUP(Q$5,Kruistabel!$B$26:$F$29,MATCH($C22,Kruistabel!$C$25:$F$25,0)+1,FALSE),""))</f>
        <v>55</v>
      </c>
      <c r="R22" s="326">
        <f>IF(IF(Plananalyse!R22=1,VLOOKUP(R$5,Kruistabel!$B$26:$F$29,MATCH($C22,Kruistabel!$C$25:$F$25,0)+1,FALSE),"")=0,"",IF(Plananalyse!R22=1,VLOOKUP(R$5,Kruistabel!$B$26:$F$29,MATCH($C22,Kruistabel!$C$25:$F$25,0)+1,FALSE),""))</f>
        <v>50</v>
      </c>
      <c r="S22" s="326" t="str">
        <f>IF(IF(Plananalyse!S22=1,VLOOKUP(S$5,Kruistabel!$B$26:$F$29,MATCH($C22,Kruistabel!$C$25:$F$25,0)+1,FALSE),"")=0,"",IF(Plananalyse!S22=1,VLOOKUP(S$5,Kruistabel!$B$26:$F$29,MATCH($C22,Kruistabel!$C$25:$F$25,0)+1,FALSE),""))</f>
        <v/>
      </c>
      <c r="T22" s="326" t="str">
        <f>IF(IF(Plananalyse!T22=1,VLOOKUP(T$5,Kruistabel!$B$26:$F$29,MATCH($C22,Kruistabel!$C$25:$F$25,0)+1,FALSE),"")=0,"",IF(Plananalyse!T22=1,VLOOKUP(T$5,Kruistabel!$B$26:$F$29,MATCH($C22,Kruistabel!$C$25:$F$25,0)+1,FALSE),""))</f>
        <v/>
      </c>
      <c r="U22" s="326" t="str">
        <f ca="1">IF(IF(Plananalyse!U22=1,VLOOKUP(U$5,Kruistabel!$B$26:$F$29,MATCH($C22,Kruistabel!$C$25:$F$25,0)+1,FALSE),"")=0,"",IF(Plananalyse!U22=1,VLOOKUP(U$5,Kruistabel!$B$26:$F$29,MATCH($C22,Kruistabel!$C$25:$F$25,0)+1,FALSE),""))</f>
        <v/>
      </c>
      <c r="V22" s="326" t="str">
        <f ca="1">IF(IF(Plananalyse!V22=1,VLOOKUP(V$5,Kruistabel!$B$26:$F$29,MATCH($C22,Kruistabel!$C$25:$F$25,0)+1,FALSE),"")=0,"",IF(Plananalyse!V22=1,VLOOKUP(V$5,Kruistabel!$B$26:$F$29,MATCH($C22,Kruistabel!$C$25:$F$25,0)+1,FALSE),""))</f>
        <v/>
      </c>
      <c r="W22" s="326" t="str">
        <f ca="1">IF(IF(Plananalyse!W22=1,VLOOKUP(W$5,Kruistabel!$B$26:$F$29,MATCH($C22,Kruistabel!$C$25:$F$25,0)+1,FALSE),"")=0,"",IF(Plananalyse!W22=1,VLOOKUP(W$5,Kruistabel!$B$26:$F$29,MATCH($C22,Kruistabel!$C$25:$F$25,0)+1,FALSE),""))</f>
        <v/>
      </c>
      <c r="X22" s="326" t="str">
        <f ca="1">IF(IF(Plananalyse!X22=1,VLOOKUP(X$5,Kruistabel!$B$26:$F$29,MATCH($C22,Kruistabel!$C$25:$F$25,0)+1,FALSE),"")=0,"",IF(Plananalyse!X22=1,VLOOKUP(X$5,Kruistabel!$B$26:$F$29,MATCH($C22,Kruistabel!$C$25:$F$25,0)+1,FALSE),""))</f>
        <v/>
      </c>
      <c r="Y22" s="326">
        <f ca="1">IF(IF(Plananalyse!Y22=1,VLOOKUP(Y$5,Kruistabel!$B$26:$F$29,MATCH($C22,Kruistabel!$C$25:$F$25,0)+1,FALSE),"")=0,"",IF(Plananalyse!Y22=1,VLOOKUP(Y$5,Kruistabel!$B$26:$F$29,MATCH($C22,Kruistabel!$C$25:$F$25,0)+1,FALSE),""))</f>
        <v>55</v>
      </c>
      <c r="Z22" s="326" t="str">
        <f ca="1">IF(IF(Plananalyse!Z22=1,VLOOKUP(Z$5,Kruistabel!$B$26:$F$29,MATCH($C22,Kruistabel!$C$25:$F$25,0)+1,FALSE),"")=0,"",IF(Plananalyse!Z22=1,VLOOKUP(Z$5,Kruistabel!$B$26:$F$29,MATCH($C22,Kruistabel!$C$25:$F$25,0)+1,FALSE),""))</f>
        <v/>
      </c>
      <c r="AA22" s="326" t="str">
        <f ca="1">IF(IF(Plananalyse!AA22=1,VLOOKUP(AA$5,Kruistabel!$B$26:$F$29,MATCH($C22,Kruistabel!$C$25:$F$25,0)+1,FALSE),"")=0,"",IF(Plananalyse!AA22=1,VLOOKUP(AA$5,Kruistabel!$B$26:$F$29,MATCH($C22,Kruistabel!$C$25:$F$25,0)+1,FALSE),""))</f>
        <v/>
      </c>
      <c r="AB22" s="326" t="str">
        <f ca="1">IF(IF(Plananalyse!AB22=1,VLOOKUP(AB$5,Kruistabel!$B$26:$F$29,MATCH($C22,Kruistabel!$C$25:$F$25,0)+1,FALSE),"")=0,"",IF(Plananalyse!AB22=1,VLOOKUP(AB$5,Kruistabel!$B$26:$F$29,MATCH($C22,Kruistabel!$C$25:$F$25,0)+1,FALSE),""))</f>
        <v/>
      </c>
      <c r="AC22" s="326" t="str">
        <f ca="1">IF(IF(Plananalyse!AC22=1,VLOOKUP(AC$5,Kruistabel!$B$26:$F$29,MATCH($C22,Kruistabel!$C$25:$F$25,0)+1,FALSE),"")=0,"",IF(Plananalyse!AC22=1,VLOOKUP(AC$5,Kruistabel!$B$26:$F$29,MATCH($C22,Kruistabel!$C$25:$F$25,0)+1,FALSE),""))</f>
        <v/>
      </c>
      <c r="AD22" s="326" t="str">
        <f ca="1">IF(IF(Plananalyse!AD22=1,VLOOKUP(AD$5,Kruistabel!$B$26:$F$29,MATCH($C22,Kruistabel!$C$25:$F$25,0)+1,FALSE),"")=0,"",IF(Plananalyse!AD22=1,VLOOKUP(AD$5,Kruistabel!$B$26:$F$29,MATCH($C22,Kruistabel!$C$25:$F$25,0)+1,FALSE),""))</f>
        <v/>
      </c>
      <c r="AE22" s="326" t="str">
        <f ca="1">IF(IF(Plananalyse!AE22=1,VLOOKUP(AE$5,Kruistabel!$B$26:$F$29,MATCH($C22,Kruistabel!$C$25:$F$25,0)+1,FALSE),"")=0,"",IF(Plananalyse!AE22=1,VLOOKUP(AE$5,Kruistabel!$B$26:$F$29,MATCH($C22,Kruistabel!$C$25:$F$25,0)+1,FALSE),""))</f>
        <v/>
      </c>
      <c r="AF22" s="326" t="str">
        <f ca="1">IF(IF(Plananalyse!AF22=1,VLOOKUP(AF$5,Kruistabel!$B$26:$F$29,MATCH($C22,Kruistabel!$C$25:$F$25,0)+1,FALSE),"")=0,"",IF(Plananalyse!AF22=1,VLOOKUP(AF$5,Kruistabel!$B$26:$F$29,MATCH($C22,Kruistabel!$C$25:$F$25,0)+1,FALSE),""))</f>
        <v/>
      </c>
      <c r="AG22" s="326" t="str">
        <f ca="1">IF(IF(Plananalyse!AG22=1,VLOOKUP(AG$5,Kruistabel!$B$26:$F$29,MATCH($C22,Kruistabel!$C$25:$F$25,0)+1,FALSE),"")=0,"",IF(Plananalyse!AG22=1,VLOOKUP(AG$5,Kruistabel!$B$26:$F$29,MATCH($C22,Kruistabel!$C$25:$F$25,0)+1,FALSE),""))</f>
        <v/>
      </c>
      <c r="AH22" s="326" t="str">
        <f ca="1">IF(IF(Plananalyse!AH22=1,VLOOKUP(AH$5,Kruistabel!$B$26:$F$29,MATCH($C22,Kruistabel!$C$25:$F$25,0)+1,FALSE),"")=0,"",IF(Plananalyse!AI22=1,VLOOKUP(AH$5,Kruistabel!$B$26:$F$29,MATCH($C22,Kruistabel!$C$25:$F$25,0)+1,FALSE),""))</f>
        <v/>
      </c>
      <c r="AI22" s="326" t="str">
        <f ca="1">IF(IF(Plananalyse!AI22=1,VLOOKUP(AI$5,Kruistabel!$B$26:$F$29,MATCH($C22,Kruistabel!$C$25:$F$25,0)+1,FALSE),"")=0,"",IF(Plananalyse!AJ22=1,VLOOKUP(AI$5,Kruistabel!$B$26:$F$29,MATCH($C22,Kruistabel!$C$25:$F$25,0)+1,FALSE),""))</f>
        <v/>
      </c>
      <c r="AJ22" s="326" t="str">
        <f ca="1">IF(IF(Plananalyse!AJ22=1,VLOOKUP(AJ$5,Kruistabel!$B$26:$F$29,MATCH($C22,Kruistabel!$C$25:$F$25,0)+1,FALSE),"")=0,"",IF(Plananalyse!AJ22=1,VLOOKUP(AJ$5,Kruistabel!$B$26:$F$29,MATCH($C22,Kruistabel!$C$25:$F$25,0)+1,FALSE),""))</f>
        <v/>
      </c>
      <c r="AK22" s="326">
        <f ca="1">IF(IF(Plananalyse!AK22=1,VLOOKUP(AK$5,Kruistabel!$B$26:$F$29,MATCH($C22,Kruistabel!$C$25:$F$25,0)+1,FALSE),"")=0,"",IF(Plananalyse!AK22=1,VLOOKUP(AK$5,Kruistabel!$B$26:$F$29,MATCH($C22,Kruistabel!$C$25:$F$25,0)+1,FALSE),""))</f>
        <v>55</v>
      </c>
      <c r="AL22" s="326" t="str">
        <f ca="1">IF(IF(Plananalyse!AL22=1,VLOOKUP(AL$5,Kruistabel!$B$26:$F$29,MATCH($C22,Kruistabel!$C$25:$F$25,0)+1,FALSE),"")=0,"",IF(Plananalyse!AL22=1,VLOOKUP(AL$5,Kruistabel!$B$26:$F$29,MATCH($C22,Kruistabel!$C$25:$F$25,0)+1,FALSE),""))</f>
        <v/>
      </c>
      <c r="AM22" s="326" t="str">
        <f ca="1">IF(IF(Plananalyse!AM22=1,VLOOKUP(AM$5,Kruistabel!$B$26:$F$29,MATCH($C22,Kruistabel!$C$25:$F$25,0)+1,FALSE),"")=0,"",IF(Plananalyse!AM22=1,VLOOKUP(AM$5,Kruistabel!$B$26:$F$29,MATCH($C22,Kruistabel!$C$25:$F$25,0)+1,FALSE),""))</f>
        <v/>
      </c>
      <c r="AN22" s="327"/>
      <c r="AO22" s="326">
        <f ca="1">IF(IF(Plananalyse!AO22=1,VLOOKUP(AO$5,Kruistabel!$B$26:$F$29,MATCH($C22,Kruistabel!$C$25:$F$25,0)+1,FALSE),"")=0,"",IF(Plananalyse!AO22=1,VLOOKUP(AO$5,Kruistabel!$B$26:$F$29,MATCH($C22,Kruistabel!$C$25:$F$25,0)+1,FALSE),""))</f>
        <v>55</v>
      </c>
      <c r="AP22" s="326">
        <f ca="1">IF(IF(Plananalyse!AP22=1,VLOOKUP(AP$5,Kruistabel!$B$26:$F$29,MATCH($C22,Kruistabel!$C$25:$F$25,0)+1,FALSE),"")=0,"",IF(Plananalyse!AP22=1,VLOOKUP(AP$5,Kruistabel!$B$26:$F$29,MATCH($C22,Kruistabel!$C$25:$F$25,0)+1,FALSE),""))</f>
        <v>55</v>
      </c>
      <c r="AQ22" s="326">
        <f ca="1">IF(IF(Plananalyse!AQ22=1,VLOOKUP(AQ$5,Kruistabel!$B$26:$F$29,MATCH($C22,Kruistabel!$C$25:$F$25,0)+1,FALSE),"")=0,"",IF(Plananalyse!AQ22=1,VLOOKUP(AQ$5,Kruistabel!$B$26:$F$29,MATCH($C22,Kruistabel!$C$25:$F$25,0)+1,FALSE),""))</f>
        <v>55</v>
      </c>
      <c r="AR22" s="326">
        <f ca="1">IF(IF(Plananalyse!AR22=1,VLOOKUP(AR$5,Kruistabel!$B$26:$F$29,MATCH($C22,Kruistabel!$C$25:$F$25,0)+1,FALSE),"")=0,"",IF(Plananalyse!AR22=1,VLOOKUP(AR$5,Kruistabel!$B$26:$F$29,MATCH($C22,Kruistabel!$C$25:$F$25,0)+1,FALSE),""))</f>
        <v>50</v>
      </c>
      <c r="AS22" s="326">
        <f ca="1">IF(IF(Plananalyse!AS22=1,VLOOKUP(AS$5,Kruistabel!$B$26:$F$29,MATCH($C22,Kruistabel!$C$25:$F$25,0)+1,FALSE),"")=0,"",IF(Plananalyse!AS22=1,VLOOKUP(AS$5,Kruistabel!$B$26:$F$29,MATCH($C22,Kruistabel!$C$25:$F$25,0)+1,FALSE),""))</f>
        <v>55</v>
      </c>
      <c r="AT22" s="326">
        <f ca="1">IF(IF(Plananalyse!AT22=1,VLOOKUP(AT$5,Kruistabel!$B$26:$F$29,MATCH($C22,Kruistabel!$C$25:$F$25,0)+1,FALSE),"")=0,"",IF(Plananalyse!AT22=1,VLOOKUP(AT$5,Kruistabel!$B$26:$F$29,MATCH($C22,Kruistabel!$C$25:$F$25,0)+1,FALSE),""))</f>
        <v>50</v>
      </c>
      <c r="AU22" s="326" t="str">
        <f ca="1">IF(IF(Plananalyse!AU22=1,VLOOKUP(AU$5,Kruistabel!$B$26:$F$29,MATCH($C22,Kruistabel!$C$25:$F$25,0)+1,FALSE),"")=0,"",IF(Plananalyse!AU22=1,VLOOKUP(AU$5,Kruistabel!$B$26:$F$29,MATCH($C22,Kruistabel!$C$25:$F$25,0)+1,FALSE),""))</f>
        <v/>
      </c>
      <c r="AV22" s="326">
        <f ca="1">IF(IF(Plananalyse!AV22=1,VLOOKUP(AV$5,Kruistabel!$B$26:$F$29,MATCH($C22,Kruistabel!$C$25:$F$25,0)+1,FALSE),"")=0,"",IF(Plananalyse!AV22=1,VLOOKUP(AV$5,Kruistabel!$B$26:$F$29,MATCH($C22,Kruistabel!$C$25:$F$25,0)+1,FALSE),""))</f>
        <v>55</v>
      </c>
      <c r="AW22" s="326" t="str">
        <f ca="1">IF(IF(Plananalyse!AW22=1,VLOOKUP(AW$5,Kruistabel!$B$26:$F$29,MATCH($C22,Kruistabel!$C$25:$F$25,0)+1,FALSE),"")=0,"",IF(Plananalyse!AW22=1,VLOOKUP(AW$5,Kruistabel!$B$26:$F$29,MATCH($C22,Kruistabel!$C$25:$F$25,0)+1,FALSE),""))</f>
        <v/>
      </c>
      <c r="AX22" s="326" t="str">
        <f ca="1">IF(IF(Plananalyse!AX22=1,VLOOKUP(AX$5,Kruistabel!$B$26:$F$29,MATCH($C22,Kruistabel!$C$25:$F$25,0)+1,FALSE),"")=0,"",IF(Plananalyse!AX22=1,VLOOKUP(AX$5,Kruistabel!$B$26:$F$29,MATCH($C22,Kruistabel!$C$25:$F$25,0)+1,FALSE),""))</f>
        <v/>
      </c>
      <c r="AY22" s="327"/>
      <c r="AZ22" s="326" t="str">
        <f ca="1">IF(IF(Plananalyse!AZ22=1,VLOOKUP(AZ$5,Kruistabel!$B$26:$F$29,MATCH($C22,Kruistabel!$C$25:$F$25,0)+1,FALSE),"")=0,"",IF(Plananalyse!AZ22=1,VLOOKUP(AZ$5,Kruistabel!$B$26:$F$29,MATCH($C22,Kruistabel!$C$25:$F$25,0)+1,FALSE),""))</f>
        <v/>
      </c>
      <c r="BA22" s="326" t="str">
        <f ca="1">IF(IF(Plananalyse!BA22=1,VLOOKUP(BA$5,Kruistabel!$B$26:$F$29,MATCH($C22,Kruistabel!$C$25:$F$25,0)+1,FALSE),"")=0,"",IF(Plananalyse!BA22=1,VLOOKUP(BA$5,Kruistabel!$B$26:$F$29,MATCH($C22,Kruistabel!$C$25:$F$25,0)+1,FALSE),""))</f>
        <v/>
      </c>
      <c r="BB22" s="326">
        <f ca="1">IF(IF(Plananalyse!BB22=1,VLOOKUP(BB$5,Kruistabel!$B$26:$F$29,MATCH($C22,Kruistabel!$C$25:$F$25,0)+1,FALSE),"")=0,"",IF(Plananalyse!BB22=1,VLOOKUP(BB$5,Kruistabel!$B$26:$F$29,MATCH($C22,Kruistabel!$C$25:$F$25,0)+1,FALSE),""))</f>
        <v>55</v>
      </c>
      <c r="BC22" s="326">
        <f ca="1">IF(IF(Plananalyse!BC22=1,VLOOKUP(BC$5,Kruistabel!$B$26:$F$29,MATCH($C22,Kruistabel!$C$25:$F$25,0)+1,FALSE),"")=0,"",IF(Plananalyse!BC22=1,VLOOKUP(BC$5,Kruistabel!$B$26:$F$29,MATCH($C22,Kruistabel!$C$25:$F$25,0)+1,FALSE),""))</f>
        <v>55</v>
      </c>
      <c r="BD22" s="326" t="str">
        <f ca="1">IF(IF(Plananalyse!BD22=1,VLOOKUP(BD$5,Kruistabel!$B$26:$F$29,MATCH($C22,Kruistabel!$C$25:$F$25,0)+1,FALSE),"")=0,"",IF(Plananalyse!BD22=1,VLOOKUP(BD$5,Kruistabel!$B$26:$F$29,MATCH($C22,Kruistabel!$C$25:$F$25,0)+1,FALSE),""))</f>
        <v/>
      </c>
      <c r="BE22" s="326" t="str">
        <f ca="1">IF(IF(Plananalyse!BE22=1,VLOOKUP(BE$5,Kruistabel!$B$26:$F$29,MATCH($C22,Kruistabel!$C$25:$F$25,0)+1,FALSE),"")=0,"",IF(Plananalyse!BE22=1,VLOOKUP(BE$5,Kruistabel!$B$26:$F$29,MATCH($C22,Kruistabel!$C$25:$F$25,0)+1,FALSE),""))</f>
        <v/>
      </c>
      <c r="BF22" s="326" t="str">
        <f ca="1">IF(IF(Plananalyse!BF22=1,VLOOKUP(BF$5,Kruistabel!$B$26:$F$29,MATCH($C22,Kruistabel!$C$25:$F$25,0)+1,FALSE),"")=0,"",IF(Plananalyse!BF22=1,VLOOKUP(BF$5,Kruistabel!$B$26:$F$29,MATCH($C22,Kruistabel!$C$25:$F$25,0)+1,FALSE),""))</f>
        <v/>
      </c>
      <c r="BG22" s="326" t="str">
        <f ca="1">IF(IF(Plananalyse!BG22=1,VLOOKUP(BG$5,Kruistabel!$B$26:$F$29,MATCH($C22,Kruistabel!$C$25:$F$25,0)+1,FALSE),"")=0,"",IF(Plananalyse!BG22=1,VLOOKUP(BG$5,Kruistabel!$B$26:$F$29,MATCH($C22,Kruistabel!$C$25:$F$25,0)+1,FALSE),""))</f>
        <v/>
      </c>
      <c r="BH22" s="326" t="str">
        <f ca="1">IF(IF(Plananalyse!BH22=1,VLOOKUP(BH$5,Kruistabel!$B$26:$F$29,MATCH($C22,Kruistabel!$C$25:$F$25,0)+1,FALSE),"")=0,"",IF(Plananalyse!BH22=1,VLOOKUP(BH$5,Kruistabel!$B$26:$F$29,MATCH($C22,Kruistabel!$C$25:$F$25,0)+1,FALSE),""))</f>
        <v/>
      </c>
      <c r="BI22" s="327"/>
      <c r="BJ22" s="326" t="e">
        <f ca="1">IF(IF(Plananalyse!BJ22=1,VLOOKUP(BJ$5,Kruistabel!$B$26:$F$29,MATCH($C22,Kruistabel!$C$25:$F$25,0)+1,FALSE),"")=0,"",IF(Plananalyse!BJ22=1,VLOOKUP(BJ$5,Kruistabel!$B$26:$F$29,MATCH($C22,Kruistabel!$C$25:$F$25,0)+1,FALSE),""))</f>
        <v>#N/A</v>
      </c>
      <c r="BK22" s="326" t="e">
        <f ca="1">IF(IF(Plananalyse!BK22=1,VLOOKUP(BK$5,Kruistabel!$B$26:$F$29,MATCH($C22,Kruistabel!$C$25:$F$25,0)+1,FALSE),"")=0,"",IF(Plananalyse!BK22=1,VLOOKUP(BK$5,Kruistabel!$B$26:$F$29,MATCH($C22,Kruistabel!$C$25:$F$25,0)+1,FALSE),""))</f>
        <v>#N/A</v>
      </c>
      <c r="BL22" s="326" t="e">
        <f ca="1">IF(IF(Plananalyse!BL22=1,VLOOKUP(BL$5,Kruistabel!$B$26:$F$29,MATCH($C22,Kruistabel!$C$25:$F$25,0)+1,FALSE),"")=0,"",IF(Plananalyse!BL22=1,VLOOKUP(BL$5,Kruistabel!$B$26:$F$29,MATCH($C22,Kruistabel!$C$25:$F$25,0)+1,FALSE),""))</f>
        <v>#N/A</v>
      </c>
      <c r="BM22" s="326" t="e">
        <f ca="1">IF(IF(Plananalyse!BM22=1,VLOOKUP(BM$5,Kruistabel!$B$26:$F$29,MATCH($C22,Kruistabel!$C$25:$F$25,0)+1,FALSE),"")=0,"",IF(Plananalyse!BM22=1,VLOOKUP(BM$5,Kruistabel!$B$26:$F$29,MATCH($C22,Kruistabel!$C$25:$F$25,0)+1,FALSE),""))</f>
        <v>#N/A</v>
      </c>
      <c r="BN22" s="326" t="e">
        <f ca="1">IF(IF(Plananalyse!BN22=1,VLOOKUP(BN$5,Kruistabel!$B$26:$F$29,MATCH($C22,Kruistabel!$C$25:$F$25,0)+1,FALSE),"")=0,"",IF(Plananalyse!BN22=1,VLOOKUP(BN$5,Kruistabel!$B$26:$F$29,MATCH($C22,Kruistabel!$C$25:$F$25,0)+1,FALSE),""))</f>
        <v>#N/A</v>
      </c>
      <c r="BO22" s="326" t="e">
        <f ca="1">IF(IF(Plananalyse!BO22=1,VLOOKUP(BO$5,Kruistabel!$B$26:$F$29,MATCH($C22,Kruistabel!$C$25:$F$25,0)+1,FALSE),"")=0,"",IF(Plananalyse!BO22=1,VLOOKUP(BO$5,Kruistabel!$B$26:$F$29,MATCH($C22,Kruistabel!$C$25:$F$25,0)+1,FALSE),""))</f>
        <v>#N/A</v>
      </c>
      <c r="BP22" s="326" t="e">
        <f ca="1">IF(IF(Plananalyse!BP22=1,VLOOKUP(BP$5,Kruistabel!$B$26:$F$29,MATCH($C22,Kruistabel!$C$25:$F$25,0)+1,FALSE),"")=0,"",IF(Plananalyse!BP22=1,VLOOKUP(BP$5,Kruistabel!$B$26:$F$29,MATCH($C22,Kruistabel!$C$25:$F$25,0)+1,FALSE),""))</f>
        <v>#N/A</v>
      </c>
      <c r="BQ22" s="326" t="e">
        <f ca="1">IF(IF(Plananalyse!BQ22=1,VLOOKUP(BQ$5,Kruistabel!$B$26:$F$29,MATCH($C22,Kruistabel!$C$25:$F$25,0)+1,FALSE),"")=0,"",IF(Plananalyse!BQ22=1,VLOOKUP(BQ$5,Kruistabel!$B$26:$F$29,MATCH($C22,Kruistabel!$C$25:$F$25,0)+1,FALSE),""))</f>
        <v>#N/A</v>
      </c>
      <c r="BR22" s="326" t="e">
        <f ca="1">IF(IF(Plananalyse!BR22=1,VLOOKUP(BR$5,Kruistabel!$B$26:$F$29,MATCH($C22,Kruistabel!$C$25:$F$25,0)+1,FALSE),"")=0,"",IF(Plananalyse!BR22=1,VLOOKUP(BR$5,Kruistabel!$B$26:$F$29,MATCH($C22,Kruistabel!$C$25:$F$25,0)+1,FALSE),""))</f>
        <v>#REF!</v>
      </c>
      <c r="BS22" s="326" t="e">
        <f ca="1">IF(IF(Plananalyse!BS22=1,VLOOKUP(BS$5,Kruistabel!$B$26:$F$29,MATCH($C22,Kruistabel!$C$25:$F$25,0)+1,FALSE),"")=0,"",IF(Plananalyse!BS22=1,VLOOKUP(BS$5,Kruistabel!$B$26:$F$29,MATCH($C22,Kruistabel!$C$25:$F$25,0)+1,FALSE),""))</f>
        <v>#REF!</v>
      </c>
      <c r="BT22" s="65"/>
      <c r="BU22" s="231" t="str">
        <f ca="1">IF(IF(Plananalyse!BU22=1,VLOOKUP(BU$5,Kruistabel!$B$26:$F$29,MATCH($C22,Kruistabel!$C$25:$F$25,0)+1,FALSE),"")=0,"",IF(Plananalyse!BU22=1,VLOOKUP(BU$5,Kruistabel!$B$26:$F$29,MATCH($C22,Kruistabel!$C$25:$F$25,0)+1,FALSE),""))</f>
        <v/>
      </c>
      <c r="BV22" s="326">
        <f ca="1">IF(IF(Plananalyse!BV22=1,VLOOKUP(BV$5,Kruistabel!$B$26:$F$29,MATCH($C22,Kruistabel!$C$25:$F$25,0)+1,FALSE),"")=0,"",IF(Plananalyse!BV22=1,VLOOKUP(BV$5,Kruistabel!$B$26:$F$29,MATCH($C22,Kruistabel!$C$25:$F$25,0)+1,FALSE),""))</f>
        <v>50</v>
      </c>
      <c r="BW22" s="326" t="str">
        <f ca="1">IF(IF(Plananalyse!BW22=1,VLOOKUP(BW$5,Kruistabel!$B$26:$F$29,MATCH($C22,Kruistabel!$C$25:$F$25,0)+1,FALSE),"")=0,"",IF(Plananalyse!BW22=1,VLOOKUP(BW$5,Kruistabel!$B$26:$F$29,MATCH($C22,Kruistabel!$C$25:$F$25,0)+1,FALSE),""))</f>
        <v/>
      </c>
      <c r="BX22" s="326" t="str">
        <f ca="1">IF(IF(Plananalyse!BX22=1,VLOOKUP(BX$5,Kruistabel!$B$26:$F$29,MATCH($C22,Kruistabel!$C$25:$F$25,0)+1,FALSE),"")=0,"",IF(Plananalyse!BX22=1,VLOOKUP(BX$5,Kruistabel!$B$26:$F$29,MATCH($C22,Kruistabel!$C$25:$F$25,0)+1,FALSE),""))</f>
        <v/>
      </c>
      <c r="BY22" s="327"/>
      <c r="BZ22" s="326" t="e">
        <f ca="1">IF(IF(Plananalyse!BZ22=1,VLOOKUP(BZ$5,Kruistabel!$B$26:$F$29,MATCH($C22,Kruistabel!$C$25:$F$25,0)+1,FALSE),"")=0,"",IF(Plananalyse!BZ22=1,VLOOKUP(BZ$5,Kruistabel!$B$26:$F$29,MATCH($C22,Kruistabel!$C$25:$F$25,0)+1,FALSE),""))</f>
        <v>#N/A</v>
      </c>
      <c r="CA22" s="326" t="e">
        <f ca="1">IF(IF(Plananalyse!CA22=1,VLOOKUP(CA$5,Kruistabel!$B$26:$F$29,MATCH($C22,Kruistabel!$C$25:$F$25,0)+1,FALSE),"")=0,"",IF(Plananalyse!CA22=1,VLOOKUP(CA$5,Kruistabel!$B$26:$F$29,MATCH($C22,Kruistabel!$C$25:$F$25,0)+1,FALSE),""))</f>
        <v>#N/A</v>
      </c>
      <c r="CB22" s="326" t="e">
        <f ca="1">IF(IF(Plananalyse!CB22=1,VLOOKUP(CB$5,Kruistabel!$B$26:$F$29,MATCH($C22,Kruistabel!$C$25:$F$25,0)+1,FALSE),"")=0,"",IF(Plananalyse!CB22=1,VLOOKUP(CB$5,Kruistabel!$B$26:$F$29,MATCH($C22,Kruistabel!$C$25:$F$25,0)+1,FALSE),""))</f>
        <v>#N/A</v>
      </c>
      <c r="CC22" s="326" t="e">
        <f ca="1">IF(IF(Plananalyse!CC22=1,VLOOKUP(CC$5,Kruistabel!$B$26:$F$29,MATCH($C22,Kruistabel!$C$25:$F$25,0)+1,FALSE),"")=0,"",IF(Plananalyse!CC22=1,VLOOKUP(CC$5,Kruistabel!$B$26:$F$29,MATCH($C22,Kruistabel!$C$25:$F$25,0)+1,FALSE),""))</f>
        <v>#N/A</v>
      </c>
      <c r="CD22" s="326" t="e">
        <f ca="1">IF(IF(Plananalyse!CD22=1,VLOOKUP(CD$5,Kruistabel!$B$26:$F$29,MATCH($C22,Kruistabel!$C$25:$F$25,0)+1,FALSE),"")=0,"",IF(Plananalyse!CD22=1,VLOOKUP(CD$5,Kruistabel!$B$26:$F$29,MATCH($C22,Kruistabel!$C$25:$F$25,0)+1,FALSE),""))</f>
        <v>#N/A</v>
      </c>
      <c r="CE22" s="326" t="e">
        <f ca="1">IF(IF(Plananalyse!CE22=1,VLOOKUP(CE$5,Kruistabel!$B$26:$F$29,MATCH($C22,Kruistabel!$C$25:$F$25,0)+1,FALSE),"")=0,"",IF(Plananalyse!CE22=1,VLOOKUP(CE$5,Kruistabel!$B$26:$F$29,MATCH($C22,Kruistabel!$C$25:$F$25,0)+1,FALSE),""))</f>
        <v>#N/A</v>
      </c>
      <c r="CF22" s="326" t="e">
        <f ca="1">IF(IF(Plananalyse!CF22=1,VLOOKUP(CF$5,Kruistabel!$B$26:$F$29,MATCH($C22,Kruistabel!$C$25:$F$25,0)+1,FALSE),"")=0,"",IF(Plananalyse!CF22=1,VLOOKUP(CF$5,Kruistabel!$B$26:$F$29,MATCH($C22,Kruistabel!$C$25:$F$25,0)+1,FALSE),""))</f>
        <v>#N/A</v>
      </c>
      <c r="CG22" s="326" t="e">
        <f ca="1">IF(IF(Plananalyse!CG22=1,VLOOKUP(CG$5,Kruistabel!$B$26:$F$29,MATCH($C22,Kruistabel!$C$25:$F$25,0)+1,FALSE),"")=0,"",IF(Plananalyse!CG22=1,VLOOKUP(CG$5,Kruistabel!$B$26:$F$29,MATCH($C22,Kruistabel!$C$25:$F$25,0)+1,FALSE),""))</f>
        <v>#REF!</v>
      </c>
      <c r="CH22" s="326" t="e">
        <f ca="1">IF(IF(Plananalyse!CH22=1,VLOOKUP(CH$5,Kruistabel!$B$26:$F$29,MATCH($C22,Kruistabel!$C$25:$F$25,0)+1,FALSE),"")=0,"",IF(Plananalyse!CH22=1,VLOOKUP(CH$5,Kruistabel!$B$26:$F$29,MATCH($C22,Kruistabel!$C$25:$F$25,0)+1,FALSE),""))</f>
        <v>#REF!</v>
      </c>
      <c r="CI22" s="65"/>
      <c r="CJ22" s="326">
        <f ca="1">IF(IF(Plananalyse!CJ22=1,VLOOKUP(CJ$5,Kruistabel!$B$26:$F$29,MATCH($C22,Kruistabel!$C$25:$F$25,0)+1,FALSE),"")=0,"",IF(Plananalyse!CJ22=1,VLOOKUP(CJ$5,Kruistabel!$B$26:$F$29,MATCH($C22,Kruistabel!$C$25:$F$25,0)+1,FALSE),""))</f>
        <v>50</v>
      </c>
      <c r="CK22" s="326">
        <f ca="1">IF(IF(Plananalyse!CK22=1,VLOOKUP(CK$5,Kruistabel!$B$26:$F$29,MATCH($C22,Kruistabel!$C$25:$F$25,0)+1,FALSE),"")=0,"",IF(Plananalyse!CK22=1,VLOOKUP(CK$5,Kruistabel!$B$26:$F$29,MATCH($C22,Kruistabel!$C$25:$F$25,0)+1,FALSE),""))</f>
        <v>50</v>
      </c>
      <c r="CL22" s="326" t="str">
        <f ca="1">IF(IF(Plananalyse!CL22=1,VLOOKUP(CL$5,Kruistabel!$B$26:$F$29,MATCH($C22,Kruistabel!$C$25:$F$25,0)+1,FALSE),"")=0,"",IF(Plananalyse!CL22=1,VLOOKUP(CL$5,Kruistabel!$B$26:$F$29,MATCH($C22,Kruistabel!$C$25:$F$25,0)+1,FALSE),""))</f>
        <v/>
      </c>
      <c r="CM22" s="326">
        <f ca="1">IF(IF(Plananalyse!CM22=1,VLOOKUP(CM$5,Kruistabel!$B$26:$F$29,MATCH($C22,Kruistabel!$C$25:$F$25,0)+1,FALSE),"")=0,"",IF(Plananalyse!CM22=1,VLOOKUP(CM$5,Kruistabel!$B$26:$F$29,MATCH($C22,Kruistabel!$C$25:$F$25,0)+1,FALSE),""))</f>
        <v>45</v>
      </c>
      <c r="CN22" s="326">
        <f ca="1">IF(IF(Plananalyse!CN22=1,VLOOKUP(CN$5,Kruistabel!$B$26:$F$29,MATCH($C22,Kruistabel!$C$25:$F$25,0)+1,FALSE),"")=0,"",IF(Plananalyse!CN22=1,VLOOKUP(CN$5,Kruistabel!$B$26:$F$29,MATCH($C22,Kruistabel!$C$25:$F$25,0)+1,FALSE),""))</f>
        <v>45</v>
      </c>
      <c r="CO22" s="326">
        <f ca="1">IF(IF(Plananalyse!CO22=1,VLOOKUP(CO$5,Kruistabel!$B$26:$F$29,MATCH($C22,Kruistabel!$C$25:$F$25,0)+1,FALSE),"")=0,"",IF(Plananalyse!CO22=1,VLOOKUP(CO$5,Kruistabel!$B$26:$F$29,MATCH($C22,Kruistabel!$C$25:$F$25,0)+1,FALSE),""))</f>
        <v>55</v>
      </c>
      <c r="CP22" s="326">
        <f ca="1">IF(IF(Plananalyse!CP22=1,VLOOKUP(CP$5,Kruistabel!$B$26:$F$29,MATCH($C22,Kruistabel!$C$25:$F$25,0)+1,FALSE),"")=0,"",IF(Plananalyse!CP22=1,VLOOKUP(CP$5,Kruistabel!$B$26:$F$29,MATCH($C22,Kruistabel!$C$25:$F$25,0)+1,FALSE),""))</f>
        <v>50</v>
      </c>
      <c r="CQ22" s="326">
        <f ca="1">IF(IF(Plananalyse!CQ22=1,VLOOKUP(CQ$5,Kruistabel!$B$26:$F$29,MATCH($C22,Kruistabel!$C$25:$F$25,0)+1,FALSE),"")=0,"",IF(Plananalyse!CQ22=1,VLOOKUP(CQ$5,Kruistabel!$B$26:$F$29,MATCH($C22,Kruistabel!$C$25:$F$25,0)+1,FALSE),""))</f>
        <v>55</v>
      </c>
      <c r="CR22" s="326">
        <f ca="1">IF(IF(Plananalyse!CR22=1,VLOOKUP(CR$5,Kruistabel!$B$26:$F$29,MATCH($C22,Kruistabel!$C$25:$F$25,0)+1,FALSE),"")=0,"",IF(Plananalyse!CR22=1,VLOOKUP(CR$5,Kruistabel!$B$26:$F$29,MATCH($C22,Kruistabel!$C$25:$F$25,0)+1,FALSE),""))</f>
        <v>55</v>
      </c>
      <c r="CS22" s="326">
        <f ca="1">IF(IF(Plananalyse!CS22=1,VLOOKUP(CS$5,Kruistabel!$B$26:$F$29,MATCH($C22,Kruistabel!$C$25:$F$25,0)+1,FALSE),"")=0,"",IF(Plananalyse!CS22=1,VLOOKUP(CS$5,Kruistabel!$B$26:$F$29,MATCH($C22,Kruistabel!$C$25:$F$25,0)+1,FALSE),""))</f>
        <v>50</v>
      </c>
      <c r="CT22" s="326">
        <f ca="1">IF(IF(Plananalyse!CT22=1,VLOOKUP(CT$5,Kruistabel!$B$26:$F$29,MATCH($C22,Kruistabel!$C$25:$F$25,0)+1,FALSE),"")=0,"",IF(Plananalyse!CT22=1,VLOOKUP(CT$5,Kruistabel!$B$26:$F$29,MATCH($C22,Kruistabel!$C$25:$F$25,0)+1,FALSE),""))</f>
        <v>50</v>
      </c>
      <c r="CU22" s="326">
        <f ca="1">IF(IF(Plananalyse!CU22=1,VLOOKUP(CU$5,Kruistabel!$B$26:$F$29,MATCH($C22,Kruistabel!$C$25:$F$25,0)+1,FALSE),"")=0,"",IF(Plananalyse!CU22=1,VLOOKUP(CU$5,Kruistabel!$B$26:$F$29,MATCH($C22,Kruistabel!$C$25:$F$25,0)+1,FALSE),""))</f>
        <v>55</v>
      </c>
      <c r="CV22" s="326">
        <f ca="1">IF(IF(Plananalyse!CV22=1,VLOOKUP(CV$5,Kruistabel!$B$26:$F$29,MATCH($C22,Kruistabel!$C$25:$F$25,0)+1,FALSE),"")=0,"",IF(Plananalyse!CV22=1,VLOOKUP(CV$5,Kruistabel!$B$26:$F$29,MATCH($C22,Kruistabel!$C$25:$F$25,0)+1,FALSE),""))</f>
        <v>55</v>
      </c>
      <c r="CW22" s="326">
        <f ca="1">IF(IF(Plananalyse!CW22=1,VLOOKUP(CW$5,Kruistabel!$B$26:$F$29,MATCH($C22,Kruistabel!$C$25:$F$25,0)+1,FALSE),"")=0,"",IF(Plananalyse!CW22=1,VLOOKUP(CW$5,Kruistabel!$B$26:$F$29,MATCH($C22,Kruistabel!$C$25:$F$25,0)+1,FALSE),""))</f>
        <v>50</v>
      </c>
      <c r="CX22" s="326" t="str">
        <f ca="1">IF(IF(Plananalyse!CX22=1,VLOOKUP(CX$5,Kruistabel!$B$26:$F$29,MATCH($C22,Kruistabel!$C$25:$F$25,0)+1,FALSE),"")=0,"",IF(Plananalyse!CX22=1,VLOOKUP(CX$5,Kruistabel!$B$26:$F$29,MATCH($C22,Kruistabel!$C$25:$F$25,0)+1,FALSE),""))</f>
        <v/>
      </c>
      <c r="CY22" s="326">
        <f ca="1">IF(IF(Plananalyse!CY22=1,VLOOKUP(CY$5,Kruistabel!$B$26:$F$29,MATCH($C22,Kruistabel!$C$25:$F$25,0)+1,FALSE),"")=0,"",IF(Plananalyse!CY22=1,VLOOKUP(CY$5,Kruistabel!$B$26:$F$29,MATCH($C22,Kruistabel!$C$25:$F$25,0)+1,FALSE),""))</f>
        <v>55</v>
      </c>
      <c r="CZ22" s="326">
        <f ca="1">IF(IF(Plananalyse!CZ22=1,VLOOKUP(CZ$5,Kruistabel!$B$26:$F$29,MATCH($C22,Kruistabel!$C$25:$F$25,0)+1,FALSE),"")=0,"",IF(Plananalyse!CZ22=1,VLOOKUP(CZ$5,Kruistabel!$B$26:$F$29,MATCH($C22,Kruistabel!$C$25:$F$25,0)+1,FALSE),""))</f>
        <v>55</v>
      </c>
      <c r="DA22" s="326">
        <f ca="1">IF(IF(Plananalyse!DA22=1,VLOOKUP(DA$5,Kruistabel!$B$26:$F$29,MATCH($C22,Kruistabel!$C$25:$F$25,0)+1,FALSE),"")=0,"",IF(Plananalyse!DA22=1,VLOOKUP(DA$5,Kruistabel!$B$26:$F$29,MATCH($C22,Kruistabel!$C$25:$F$25,0)+1,FALSE),""))</f>
        <v>55</v>
      </c>
      <c r="DB22" s="326" t="str">
        <f ca="1">IF(IF(Plananalyse!DB22=1,VLOOKUP(DB$5,Kruistabel!$B$26:$F$29,MATCH($C22,Kruistabel!$C$25:$F$25,0)+1,FALSE),"")=0,"",IF(Plananalyse!DB22=1,VLOOKUP(DB$5,Kruistabel!$B$26:$F$29,MATCH($C22,Kruistabel!$C$25:$F$25,0)+1,FALSE),""))</f>
        <v/>
      </c>
      <c r="DC22" s="326" t="str">
        <f ca="1">IF(IF(Plananalyse!DC22=1,VLOOKUP(DC$5,Kruistabel!$B$26:$F$29,MATCH($C22,Kruistabel!$C$25:$F$25,0)+1,FALSE),"")=0,"",IF(Plananalyse!DC22=1,VLOOKUP(DC$5,Kruistabel!$B$26:$F$29,MATCH($C22,Kruistabel!$C$25:$F$25,0)+1,FALSE),""))</f>
        <v/>
      </c>
      <c r="DD22" s="327"/>
      <c r="DE22" s="326" t="e">
        <f ca="1">IF(IF(Plananalyse!DE22=1,VLOOKUP(DE$5,Kruistabel!$B$26:$F$29,MATCH($C22,Kruistabel!$C$25:$F$25,0)+1,FALSE),"")=0,"",IF(Plananalyse!DE22=1,VLOOKUP(DE$5,Kruistabel!$B$26:$F$29,MATCH($C22,Kruistabel!$C$25:$F$25,0)+1,FALSE),""))</f>
        <v>#N/A</v>
      </c>
      <c r="DF22" s="326" t="e">
        <f ca="1">IF(IF(Plananalyse!DF22=1,VLOOKUP(DF$5,Kruistabel!$B$26:$F$29,MATCH($C22,Kruistabel!$C$25:$F$25,0)+1,FALSE),"")=0,"",IF(Plananalyse!DF22=1,VLOOKUP(DF$5,Kruistabel!$B$26:$F$29,MATCH($C22,Kruistabel!$C$25:$F$25,0)+1,FALSE),""))</f>
        <v>#N/A</v>
      </c>
      <c r="DG22" s="326" t="e">
        <f ca="1">IF(IF(Plananalyse!DG22=1,VLOOKUP(DG$5,Kruistabel!$B$26:$F$29,MATCH($C22,Kruistabel!$C$25:$F$25,0)+1,FALSE),"")=0,"",IF(Plananalyse!DG22=1,VLOOKUP(DG$5,Kruistabel!$B$26:$F$29,MATCH($C22,Kruistabel!$C$25:$F$25,0)+1,FALSE),""))</f>
        <v>#N/A</v>
      </c>
      <c r="DH22" s="326" t="e">
        <f ca="1">IF(IF(Plananalyse!DH22=1,VLOOKUP(DH$5,Kruistabel!$B$26:$F$29,MATCH($C22,Kruistabel!$C$25:$F$25,0)+1,FALSE),"")=0,"",IF(Plananalyse!DH22=1,VLOOKUP(DH$5,Kruistabel!$B$26:$F$29,MATCH($C22,Kruistabel!$C$25:$F$25,0)+1,FALSE),""))</f>
        <v>#N/A</v>
      </c>
      <c r="DI22" s="326" t="e">
        <f ca="1">IF(IF(Plananalyse!DI22=1,VLOOKUP(DI$5,Kruistabel!$B$26:$F$29,MATCH($C22,Kruistabel!$C$25:$F$25,0)+1,FALSE),"")=0,"",IF(Plananalyse!DI22=1,VLOOKUP(DI$5,Kruistabel!$B$26:$F$29,MATCH($C22,Kruistabel!$C$25:$F$25,0)+1,FALSE),""))</f>
        <v>#N/A</v>
      </c>
      <c r="DJ22" s="326" t="e">
        <f ca="1">IF(IF(Plananalyse!DJ22=1,VLOOKUP(DJ$5,Kruistabel!$B$26:$F$29,MATCH($C22,Kruistabel!$C$25:$F$25,0)+1,FALSE),"")=0,"",IF(Plananalyse!DJ22=1,VLOOKUP(DJ$5,Kruistabel!$B$26:$F$29,MATCH($C22,Kruistabel!$C$25:$F$25,0)+1,FALSE),""))</f>
        <v>#N/A</v>
      </c>
      <c r="DK22" s="326" t="e">
        <f ca="1">IF(IF(Plananalyse!DK22=1,VLOOKUP(DK$5,Kruistabel!$B$26:$F$29,MATCH($C22,Kruistabel!$C$25:$F$25,0)+1,FALSE),"")=0,"",IF(Plananalyse!DK22=1,VLOOKUP(DK$5,Kruistabel!$B$26:$F$29,MATCH($C22,Kruistabel!$C$25:$F$25,0)+1,FALSE),""))</f>
        <v>#REF!</v>
      </c>
      <c r="DL22" s="326" t="e">
        <f ca="1">IF(IF(Plananalyse!DL22=1,VLOOKUP(DL$5,Kruistabel!$B$26:$F$29,MATCH($C22,Kruistabel!$C$25:$F$25,0)+1,FALSE),"")=0,"",IF(Plananalyse!DL22=1,VLOOKUP(DL$5,Kruistabel!$B$26:$F$29,MATCH($C22,Kruistabel!$C$25:$F$25,0)+1,FALSE),""))</f>
        <v>#REF!</v>
      </c>
      <c r="DM22" s="327" t="str">
        <f>IF(Plananalyse!DM22=1,VLOOKUP(DM$5,Kruistabel!$B$26:$F$29,MATCH($C22,Kruistabel!$C$25:$F$25,0)+1,FALSE),"")</f>
        <v/>
      </c>
      <c r="DN22" s="326" t="e">
        <f ca="1">IF(IF(Plananalyse!DN22=1,VLOOKUP(DN$5,Kruistabel!$B$26:$F$29,MATCH($C22,Kruistabel!$C$25:$F$25,0)+1,FALSE),"")=0,"",IF(Plananalyse!DN22=1,VLOOKUP(DN$5,Kruistabel!$B$26:$F$29,MATCH($C22,Kruistabel!$C$25:$F$25,0)+1,FALSE),""))</f>
        <v>#N/A</v>
      </c>
      <c r="DO22" s="326" t="e">
        <f ca="1">IF(IF(Plananalyse!DO22=1,VLOOKUP(DO$5,Kruistabel!$B$26:$F$29,MATCH($C22,Kruistabel!$C$25:$F$25,0)+1,FALSE),"")=0,"",IF(Plananalyse!DO22=1,VLOOKUP(DO$5,Kruistabel!$B$26:$F$29,MATCH($C22,Kruistabel!$C$25:$F$25,0)+1,FALSE),""))</f>
        <v>#N/A</v>
      </c>
      <c r="DP22" s="326" t="e">
        <f ca="1">IF(IF(Plananalyse!DP22=1,VLOOKUP(DP$5,Kruistabel!$B$26:$F$29,MATCH($C22,Kruistabel!$C$25:$F$25,0)+1,FALSE),"")=0,"",IF(Plananalyse!DP22=1,VLOOKUP(DP$5,Kruistabel!$B$26:$F$29,MATCH($C22,Kruistabel!$C$25:$F$25,0)+1,FALSE),""))</f>
        <v>#N/A</v>
      </c>
      <c r="DQ22" s="326" t="e">
        <f ca="1">IF(IF(Plananalyse!DQ22=1,VLOOKUP(DQ$5,Kruistabel!$B$26:$F$29,MATCH($C22,Kruistabel!$C$25:$F$25,0)+1,FALSE),"")=0,"",IF(Plananalyse!DQ22=1,VLOOKUP(DQ$5,Kruistabel!$B$26:$F$29,MATCH($C22,Kruistabel!$C$25:$F$25,0)+1,FALSE),""))</f>
        <v>#N/A</v>
      </c>
      <c r="DR22" s="326" t="e">
        <f ca="1">IF(IF(Plananalyse!DR22=1,VLOOKUP(DR$5,Kruistabel!$B$26:$F$29,MATCH($C22,Kruistabel!$C$25:$F$25,0)+1,FALSE),"")=0,"",IF(Plananalyse!DR22=1,VLOOKUP(DR$5,Kruistabel!$B$26:$F$29,MATCH($C22,Kruistabel!$C$25:$F$25,0)+1,FALSE),""))</f>
        <v>#N/A</v>
      </c>
      <c r="DS22" s="326" t="e">
        <f ca="1">IF(IF(Plananalyse!DS22=1,VLOOKUP(DS$5,Kruistabel!$B$26:$F$29,MATCH($C22,Kruistabel!$C$25:$F$25,0)+1,FALSE),"")=0,"",IF(Plananalyse!DS22=1,VLOOKUP(DS$5,Kruistabel!$B$26:$F$29,MATCH($C22,Kruistabel!$C$25:$F$25,0)+1,FALSE),""))</f>
        <v>#N/A</v>
      </c>
      <c r="DT22" s="326" t="e">
        <f ca="1">IF(IF(Plananalyse!DT22=1,VLOOKUP(DT$5,Kruistabel!$B$26:$F$29,MATCH($C22,Kruistabel!$C$25:$F$25,0)+1,FALSE),"")=0,"",IF(Plananalyse!DT22=1,VLOOKUP(DT$5,Kruistabel!$B$26:$F$29,MATCH($C22,Kruistabel!$C$25:$F$25,0)+1,FALSE),""))</f>
        <v>#N/A</v>
      </c>
      <c r="DU22" s="326" t="e">
        <f ca="1">IF(IF(Plananalyse!DU22=1,VLOOKUP(DU$5,Kruistabel!$B$26:$F$29,MATCH($C22,Kruistabel!$C$25:$F$25,0)+1,FALSE),"")=0,"",IF(Plananalyse!DU22=1,VLOOKUP(DU$5,Kruistabel!$B$26:$F$29,MATCH($C22,Kruistabel!$C$25:$F$25,0)+1,FALSE),""))</f>
        <v>#N/A</v>
      </c>
      <c r="DV22" s="326" t="e">
        <f ca="1">IF(IF(Plananalyse!DV22=1,VLOOKUP(DV$5,Kruistabel!$B$26:$F$29,MATCH($C22,Kruistabel!$C$25:$F$25,0)+1,FALSE),"")=0,"",IF(Plananalyse!DV22=1,VLOOKUP(DV$5,Kruistabel!$B$26:$F$29,MATCH($C22,Kruistabel!$C$25:$F$25,0)+1,FALSE),""))</f>
        <v>#N/A</v>
      </c>
      <c r="DW22" s="326" t="e">
        <f ca="1">IF(IF(Plananalyse!DW22=1,VLOOKUP(DW$5,Kruistabel!$B$26:$F$29,MATCH($C22,Kruistabel!$C$25:$F$25,0)+1,FALSE),"")=0,"",IF(Plananalyse!DW22=1,VLOOKUP(DW$5,Kruistabel!$B$26:$F$29,MATCH($C22,Kruistabel!$C$25:$F$25,0)+1,FALSE),""))</f>
        <v>#REF!</v>
      </c>
      <c r="DX22" s="326" t="e">
        <f ca="1">IF(IF(Plananalyse!DX22=1,VLOOKUP(DX$5,Kruistabel!$B$26:$F$29,MATCH($C22,Kruistabel!$C$25:$F$25,0)+1,FALSE),"")=0,"",IF(Plananalyse!DX22=1,VLOOKUP(DX$5,Kruistabel!$B$26:$F$29,MATCH($C22,Kruistabel!$C$25:$F$25,0)+1,FALSE),""))</f>
        <v>#REF!</v>
      </c>
      <c r="DY22" s="327" t="str">
        <f>IF(Plananalyse!DY22=1,VLOOKUP(DY$5,Kruistabel!$B$26:$F$29,MATCH($C22,Kruistabel!$C$25:$F$25,0)+1,FALSE),"")</f>
        <v/>
      </c>
      <c r="DZ22" s="326" t="e">
        <f ca="1">IF(IF(Plananalyse!DZ22=1,VLOOKUP(DZ$5,Kruistabel!$B$26:$F$29,MATCH($C22,Kruistabel!$C$25:$F$25,0)+1,FALSE),"")=0,"",IF(Plananalyse!DZ22=1,VLOOKUP(DZ$5,Kruistabel!$B$26:$F$29,MATCH($C22,Kruistabel!$C$25:$F$25,0)+1,FALSE),""))</f>
        <v>#N/A</v>
      </c>
      <c r="EA22" s="326" t="e">
        <f ca="1">IF(IF(Plananalyse!EA22=1,VLOOKUP(EA$5,Kruistabel!$B$26:$F$29,MATCH($C22,Kruistabel!$C$25:$F$25,0)+1,FALSE),"")=0,"",IF(Plananalyse!EA22=1,VLOOKUP(EA$5,Kruistabel!$B$26:$F$29,MATCH($C22,Kruistabel!$C$25:$F$25,0)+1,FALSE),""))</f>
        <v>#N/A</v>
      </c>
      <c r="EB22" s="326" t="e">
        <f ca="1">IF(IF(Plananalyse!EB22=1,VLOOKUP(EB$5,Kruistabel!$B$26:$F$29,MATCH($C22,Kruistabel!$C$25:$F$25,0)+1,FALSE),"")=0,"",IF(Plananalyse!EB22=1,VLOOKUP(EB$5,Kruistabel!$B$26:$F$29,MATCH($C22,Kruistabel!$C$25:$F$25,0)+1,FALSE),""))</f>
        <v>#REF!</v>
      </c>
      <c r="EC22" s="326" t="e">
        <f ca="1">IF(IF(Plananalyse!EC22=1,VLOOKUP(EC$5,Kruistabel!$B$26:$F$29,MATCH($C22,Kruistabel!$C$25:$F$25,0)+1,FALSE),"")=0,"",IF(Plananalyse!EC22=1,VLOOKUP(EC$5,Kruistabel!$B$26:$F$29,MATCH($C22,Kruistabel!$C$25:$F$25,0)+1,FALSE),""))</f>
        <v>#REF!</v>
      </c>
      <c r="ED22" s="327"/>
      <c r="EE22" s="326" t="e">
        <f ca="1">IF(IF(Plananalyse!EE22=1,VLOOKUP(EE$5,Kruistabel!$B$26:$F$29,MATCH($C22,Kruistabel!$C$25:$F$25,0)+1,FALSE),"")=0,"",IF(Plananalyse!EE22=1,VLOOKUP(EE$5,Kruistabel!$B$26:$F$29,MATCH($C22,Kruistabel!$C$25:$F$25,0)+1,FALSE),""))</f>
        <v>#N/A</v>
      </c>
      <c r="EF22" s="326" t="e">
        <f ca="1">IF(IF(Plananalyse!EF22=1,VLOOKUP(EF$5,Kruistabel!$B$26:$F$29,MATCH($C22,Kruistabel!$C$25:$F$25,0)+1,FALSE),"")=0,"",IF(Plananalyse!EF22=1,VLOOKUP(EF$5,Kruistabel!$B$26:$F$29,MATCH($C22,Kruistabel!$C$25:$F$25,0)+1,FALSE),""))</f>
        <v>#N/A</v>
      </c>
      <c r="EG22" s="326" t="e">
        <f ca="1">IF(IF(Plananalyse!EG22=1,VLOOKUP(EG$5,Kruistabel!$B$26:$F$29,MATCH($C22,Kruistabel!$C$25:$F$25,0)+1,FALSE),"")=0,"",IF(Plananalyse!EG22=1,VLOOKUP(EG$5,Kruistabel!$B$26:$F$29,MATCH($C22,Kruistabel!$C$25:$F$25,0)+1,FALSE),""))</f>
        <v>#N/A</v>
      </c>
      <c r="EH22" s="326" t="e">
        <f ca="1">IF(IF(Plananalyse!EH22=1,VLOOKUP(EH$5,Kruistabel!$B$26:$F$29,MATCH($C22,Kruistabel!$C$25:$F$25,0)+1,FALSE),"")=0,"",IF(Plananalyse!EH22=1,VLOOKUP(EH$5,Kruistabel!$B$26:$F$29,MATCH($C22,Kruistabel!$C$25:$F$25,0)+1,FALSE),""))</f>
        <v>#REF!</v>
      </c>
      <c r="EI22" s="326" t="e">
        <f ca="1">IF(IF(Plananalyse!EI22=1,VLOOKUP(EI$5,Kruistabel!$B$26:$F$29,MATCH($C22,Kruistabel!$C$25:$F$25,0)+1,FALSE),"")=0,"",IF(Plananalyse!EI22=1,VLOOKUP(EI$5,Kruistabel!$B$26:$F$29,MATCH($C22,Kruistabel!$C$25:$F$25,0)+1,FALSE),""))</f>
        <v>#REF!</v>
      </c>
      <c r="EJ22" s="164" t="str">
        <f>IF(Plananalyse!EJ22=1,VLOOKUP(EJ$5,Kruistabel!$B$26:$F$29,MATCH($C22,Kruistabel!$C$25:$F$25,0)+1,FALSE),"")</f>
        <v/>
      </c>
      <c r="EK22" s="138"/>
      <c r="EL22" s="138"/>
      <c r="EM22" s="138"/>
      <c r="EN22" s="138"/>
      <c r="EO22" s="138"/>
    </row>
    <row r="23" spans="2:145">
      <c r="B23" s="337" t="s">
        <v>106</v>
      </c>
      <c r="C23" s="160" t="str">
        <f>_xlfn.IFNA(VLOOKUP($B23,Classificatietabel!$B$6:$I$91,C$7,FALSE),"")</f>
        <v>laag</v>
      </c>
      <c r="D23" s="160" t="str">
        <f>_xlfn.IFNA(VLOOKUP($B23,Classificatietabel!$B$6:$I$91,D$7,FALSE),"")</f>
        <v>neen</v>
      </c>
      <c r="E23" s="119">
        <f>IF(AND(D23="laag",$D$3=1),0,_xlfn.IFNA(IF(VLOOKUP($B23,Classificatietabel!$B$6:$H$91,$E$5,FALSE)="Ja",1,0),""))</f>
        <v>1</v>
      </c>
      <c r="F23" s="163"/>
      <c r="G23" s="326" t="str">
        <f>IF(IF(Plananalyse!G23=1,VLOOKUP(G$5,Kruistabel!$B$26:$F$29,MATCH($C23,Kruistabel!$C$25:$F$25,0)+1,FALSE),"")=0,"",IF(Plananalyse!G23=1,VLOOKUP(G$5,Kruistabel!$B$26:$F$29,MATCH($C23,Kruistabel!$C$25:$F$25,0)+1,FALSE),""))</f>
        <v/>
      </c>
      <c r="H23" s="326" t="str">
        <f>IF(IF(Plananalyse!H23=1,VLOOKUP(H$5,Kruistabel!$B$26:$F$29,MATCH($C23,Kruistabel!$C$25:$F$25,0)+1,FALSE),"")=0,"",IF(Plananalyse!H23=1,VLOOKUP(H$5,Kruistabel!$B$26:$F$29,MATCH($C23,Kruistabel!$C$25:$F$25,0)+1,FALSE),""))</f>
        <v/>
      </c>
      <c r="I23" s="326">
        <f>IF(IF(Plananalyse!I23=1,VLOOKUP(I$5,Kruistabel!$B$26:$F$29,MATCH($C23,Kruistabel!$C$25:$F$25,0)+1,FALSE),"")=0,"",IF(Plananalyse!I23=1,VLOOKUP(I$5,Kruistabel!$B$26:$F$29,MATCH($C23,Kruistabel!$C$25:$F$25,0)+1,FALSE),""))</f>
        <v>65</v>
      </c>
      <c r="J23" s="326" t="str">
        <f>IF(IF(Plananalyse!J23=1,VLOOKUP(J$5,Kruistabel!$B$26:$F$29,MATCH($C23,Kruistabel!$C$25:$F$25,0)+1,FALSE),"")=0,"",IF(Plananalyse!J23=1,VLOOKUP(J$5,Kruistabel!$B$26:$F$29,MATCH($C23,Kruistabel!$C$25:$F$25,0)+1,FALSE),""))</f>
        <v/>
      </c>
      <c r="K23" s="326" t="str">
        <f>IF(IF(Plananalyse!K23=1,VLOOKUP(K$5,Kruistabel!$B$26:$F$29,MATCH($C23,Kruistabel!$C$25:$F$25,0)+1,FALSE),"")=0,"",IF(Plananalyse!K23=1,VLOOKUP(K$5,Kruistabel!$B$26:$F$29,MATCH($C23,Kruistabel!$C$25:$F$25,0)+1,FALSE),""))</f>
        <v/>
      </c>
      <c r="L23" s="326" t="str">
        <f>IF(IF(Plananalyse!L23=1,VLOOKUP(L$5,Kruistabel!$B$26:$F$29,MATCH($C23,Kruistabel!$C$25:$F$25,0)+1,FALSE),"")=0,"",IF(Plananalyse!L23=1,VLOOKUP(L$5,Kruistabel!$B$26:$F$29,MATCH($C23,Kruistabel!$C$25:$F$25,0)+1,FALSE),""))</f>
        <v/>
      </c>
      <c r="M23" s="326">
        <f>IF(IF(Plananalyse!M23=1,VLOOKUP(M$5,Kruistabel!$B$26:$F$29,MATCH($C23,Kruistabel!$C$25:$F$25,0)+1,FALSE),"")=0,"",IF(Plananalyse!M23=1,VLOOKUP(M$5,Kruistabel!$B$26:$F$29,MATCH($C23,Kruistabel!$C$25:$F$25,0)+1,FALSE),""))</f>
        <v>60</v>
      </c>
      <c r="N23" s="326">
        <f>IF(IF(Plananalyse!N23=1,VLOOKUP(N$5,Kruistabel!$B$26:$F$29,MATCH($C23,Kruistabel!$C$25:$F$25,0)+1,FALSE),"")=0,"",IF(Plananalyse!N23=1,VLOOKUP(N$5,Kruistabel!$B$26:$F$29,MATCH($C23,Kruistabel!$C$25:$F$25,0)+1,FALSE),""))</f>
        <v>60</v>
      </c>
      <c r="O23" s="326">
        <f>IF(IF(Plananalyse!O23=1,VLOOKUP(O$5,Kruistabel!$B$26:$F$29,MATCH($C23,Kruistabel!$C$25:$F$25,0)+1,FALSE),"")=0,"",IF(Plananalyse!O23=1,VLOOKUP(O$5,Kruistabel!$B$26:$F$29,MATCH($C23,Kruistabel!$C$25:$F$25,0)+1,FALSE),""))</f>
        <v>60</v>
      </c>
      <c r="P23" s="326">
        <f>IF(IF(Plananalyse!P23=1,VLOOKUP(P$5,Kruistabel!$B$26:$F$29,MATCH($C23,Kruistabel!$C$25:$F$25,0)+1,FALSE),"")=0,"",IF(Plananalyse!P23=1,VLOOKUP(P$5,Kruistabel!$B$26:$F$29,MATCH($C23,Kruistabel!$C$25:$F$25,0)+1,FALSE),""))</f>
        <v>55</v>
      </c>
      <c r="Q23" s="326">
        <f>IF(IF(Plananalyse!Q23=1,VLOOKUP(Q$5,Kruistabel!$B$26:$F$29,MATCH($C23,Kruistabel!$C$25:$F$25,0)+1,FALSE),"")=0,"",IF(Plananalyse!Q23=1,VLOOKUP(Q$5,Kruistabel!$B$26:$F$29,MATCH($C23,Kruistabel!$C$25:$F$25,0)+1,FALSE),""))</f>
        <v>65</v>
      </c>
      <c r="R23" s="326">
        <f>IF(IF(Plananalyse!R23=1,VLOOKUP(R$5,Kruistabel!$B$26:$F$29,MATCH($C23,Kruistabel!$C$25:$F$25,0)+1,FALSE),"")=0,"",IF(Plananalyse!R23=1,VLOOKUP(R$5,Kruistabel!$B$26:$F$29,MATCH($C23,Kruistabel!$C$25:$F$25,0)+1,FALSE),""))</f>
        <v>60</v>
      </c>
      <c r="S23" s="326" t="str">
        <f>IF(IF(Plananalyse!S23=1,VLOOKUP(S$5,Kruistabel!$B$26:$F$29,MATCH($C23,Kruistabel!$C$25:$F$25,0)+1,FALSE),"")=0,"",IF(Plananalyse!S23=1,VLOOKUP(S$5,Kruistabel!$B$26:$F$29,MATCH($C23,Kruistabel!$C$25:$F$25,0)+1,FALSE),""))</f>
        <v/>
      </c>
      <c r="T23" s="326" t="str">
        <f>IF(IF(Plananalyse!T23=1,VLOOKUP(T$5,Kruistabel!$B$26:$F$29,MATCH($C23,Kruistabel!$C$25:$F$25,0)+1,FALSE),"")=0,"",IF(Plananalyse!T23=1,VLOOKUP(T$5,Kruistabel!$B$26:$F$29,MATCH($C23,Kruistabel!$C$25:$F$25,0)+1,FALSE),""))</f>
        <v/>
      </c>
      <c r="U23" s="326" t="str">
        <f>IF(IF(Plananalyse!U23=1,VLOOKUP(U$5,Kruistabel!$B$26:$F$29,MATCH($C23,Kruistabel!$C$25:$F$25,0)+1,FALSE),"")=0,"",IF(Plananalyse!U23=1,VLOOKUP(U$5,Kruistabel!$B$26:$F$29,MATCH($C23,Kruistabel!$C$25:$F$25,0)+1,FALSE),""))</f>
        <v/>
      </c>
      <c r="V23" s="326" t="str">
        <f ca="1">IF(IF(Plananalyse!V23=1,VLOOKUP(V$5,Kruistabel!$B$26:$F$29,MATCH($C23,Kruistabel!$C$25:$F$25,0)+1,FALSE),"")=0,"",IF(Plananalyse!V23=1,VLOOKUP(V$5,Kruistabel!$B$26:$F$29,MATCH($C23,Kruistabel!$C$25:$F$25,0)+1,FALSE),""))</f>
        <v/>
      </c>
      <c r="W23" s="326" t="str">
        <f ca="1">IF(IF(Plananalyse!W23=1,VLOOKUP(W$5,Kruistabel!$B$26:$F$29,MATCH($C23,Kruistabel!$C$25:$F$25,0)+1,FALSE),"")=0,"",IF(Plananalyse!W23=1,VLOOKUP(W$5,Kruistabel!$B$26:$F$29,MATCH($C23,Kruistabel!$C$25:$F$25,0)+1,FALSE),""))</f>
        <v/>
      </c>
      <c r="X23" s="326" t="str">
        <f ca="1">IF(IF(Plananalyse!X23=1,VLOOKUP(X$5,Kruistabel!$B$26:$F$29,MATCH($C23,Kruistabel!$C$25:$F$25,0)+1,FALSE),"")=0,"",IF(Plananalyse!X23=1,VLOOKUP(X$5,Kruistabel!$B$26:$F$29,MATCH($C23,Kruistabel!$C$25:$F$25,0)+1,FALSE),""))</f>
        <v/>
      </c>
      <c r="Y23" s="326">
        <f ca="1">IF(IF(Plananalyse!Y23=1,VLOOKUP(Y$5,Kruistabel!$B$26:$F$29,MATCH($C23,Kruistabel!$C$25:$F$25,0)+1,FALSE),"")=0,"",IF(Plananalyse!Y23=1,VLOOKUP(Y$5,Kruistabel!$B$26:$F$29,MATCH($C23,Kruistabel!$C$25:$F$25,0)+1,FALSE),""))</f>
        <v>65</v>
      </c>
      <c r="Z23" s="326" t="str">
        <f ca="1">IF(IF(Plananalyse!Z23=1,VLOOKUP(Z$5,Kruistabel!$B$26:$F$29,MATCH($C23,Kruistabel!$C$25:$F$25,0)+1,FALSE),"")=0,"",IF(Plananalyse!Z23=1,VLOOKUP(Z$5,Kruistabel!$B$26:$F$29,MATCH($C23,Kruistabel!$C$25:$F$25,0)+1,FALSE),""))</f>
        <v/>
      </c>
      <c r="AA23" s="326" t="str">
        <f ca="1">IF(IF(Plananalyse!AA23=1,VLOOKUP(AA$5,Kruistabel!$B$26:$F$29,MATCH($C23,Kruistabel!$C$25:$F$25,0)+1,FALSE),"")=0,"",IF(Plananalyse!AA23=1,VLOOKUP(AA$5,Kruistabel!$B$26:$F$29,MATCH($C23,Kruistabel!$C$25:$F$25,0)+1,FALSE),""))</f>
        <v/>
      </c>
      <c r="AB23" s="326" t="str">
        <f ca="1">IF(IF(Plananalyse!AB23=1,VLOOKUP(AB$5,Kruistabel!$B$26:$F$29,MATCH($C23,Kruistabel!$C$25:$F$25,0)+1,FALSE),"")=0,"",IF(Plananalyse!AB23=1,VLOOKUP(AB$5,Kruistabel!$B$26:$F$29,MATCH($C23,Kruistabel!$C$25:$F$25,0)+1,FALSE),""))</f>
        <v/>
      </c>
      <c r="AC23" s="326" t="str">
        <f ca="1">IF(IF(Plananalyse!AC23=1,VLOOKUP(AC$5,Kruistabel!$B$26:$F$29,MATCH($C23,Kruistabel!$C$25:$F$25,0)+1,FALSE),"")=0,"",IF(Plananalyse!AC23=1,VLOOKUP(AC$5,Kruistabel!$B$26:$F$29,MATCH($C23,Kruistabel!$C$25:$F$25,0)+1,FALSE),""))</f>
        <v/>
      </c>
      <c r="AD23" s="326" t="str">
        <f ca="1">IF(IF(Plananalyse!AD23=1,VLOOKUP(AD$5,Kruistabel!$B$26:$F$29,MATCH($C23,Kruistabel!$C$25:$F$25,0)+1,FALSE),"")=0,"",IF(Plananalyse!AD23=1,VLOOKUP(AD$5,Kruistabel!$B$26:$F$29,MATCH($C23,Kruistabel!$C$25:$F$25,0)+1,FALSE),""))</f>
        <v/>
      </c>
      <c r="AE23" s="326" t="str">
        <f ca="1">IF(IF(Plananalyse!AE23=1,VLOOKUP(AE$5,Kruistabel!$B$26:$F$29,MATCH($C23,Kruistabel!$C$25:$F$25,0)+1,FALSE),"")=0,"",IF(Plananalyse!AE23=1,VLOOKUP(AE$5,Kruistabel!$B$26:$F$29,MATCH($C23,Kruistabel!$C$25:$F$25,0)+1,FALSE),""))</f>
        <v/>
      </c>
      <c r="AF23" s="326" t="str">
        <f ca="1">IF(IF(Plananalyse!AF23=1,VLOOKUP(AF$5,Kruistabel!$B$26:$F$29,MATCH($C23,Kruistabel!$C$25:$F$25,0)+1,FALSE),"")=0,"",IF(Plananalyse!AF23=1,VLOOKUP(AF$5,Kruistabel!$B$26:$F$29,MATCH($C23,Kruistabel!$C$25:$F$25,0)+1,FALSE),""))</f>
        <v/>
      </c>
      <c r="AG23" s="326" t="str">
        <f ca="1">IF(IF(Plananalyse!AG23=1,VLOOKUP(AG$5,Kruistabel!$B$26:$F$29,MATCH($C23,Kruistabel!$C$25:$F$25,0)+1,FALSE),"")=0,"",IF(Plananalyse!AG23=1,VLOOKUP(AG$5,Kruistabel!$B$26:$F$29,MATCH($C23,Kruistabel!$C$25:$F$25,0)+1,FALSE),""))</f>
        <v/>
      </c>
      <c r="AH23" s="326" t="str">
        <f ca="1">IF(IF(Plananalyse!AH23=1,VLOOKUP(AH$5,Kruistabel!$B$26:$F$29,MATCH($C23,Kruistabel!$C$25:$F$25,0)+1,FALSE),"")=0,"",IF(Plananalyse!AI23=1,VLOOKUP(AH$5,Kruistabel!$B$26:$F$29,MATCH($C23,Kruistabel!$C$25:$F$25,0)+1,FALSE),""))</f>
        <v/>
      </c>
      <c r="AI23" s="326" t="str">
        <f ca="1">IF(IF(Plananalyse!AI23=1,VLOOKUP(AI$5,Kruistabel!$B$26:$F$29,MATCH($C23,Kruistabel!$C$25:$F$25,0)+1,FALSE),"")=0,"",IF(Plananalyse!AJ23=1,VLOOKUP(AI$5,Kruistabel!$B$26:$F$29,MATCH($C23,Kruistabel!$C$25:$F$25,0)+1,FALSE),""))</f>
        <v/>
      </c>
      <c r="AJ23" s="326" t="str">
        <f ca="1">IF(IF(Plananalyse!AJ23=1,VLOOKUP(AJ$5,Kruistabel!$B$26:$F$29,MATCH($C23,Kruistabel!$C$25:$F$25,0)+1,FALSE),"")=0,"",IF(Plananalyse!AJ23=1,VLOOKUP(AJ$5,Kruistabel!$B$26:$F$29,MATCH($C23,Kruistabel!$C$25:$F$25,0)+1,FALSE),""))</f>
        <v/>
      </c>
      <c r="AK23" s="326">
        <f ca="1">IF(IF(Plananalyse!AK23=1,VLOOKUP(AK$5,Kruistabel!$B$26:$F$29,MATCH($C23,Kruistabel!$C$25:$F$25,0)+1,FALSE),"")=0,"",IF(Plananalyse!AK23=1,VLOOKUP(AK$5,Kruistabel!$B$26:$F$29,MATCH($C23,Kruistabel!$C$25:$F$25,0)+1,FALSE),""))</f>
        <v>65</v>
      </c>
      <c r="AL23" s="326" t="str">
        <f ca="1">IF(IF(Plananalyse!AL23=1,VLOOKUP(AL$5,Kruistabel!$B$26:$F$29,MATCH($C23,Kruistabel!$C$25:$F$25,0)+1,FALSE),"")=0,"",IF(Plananalyse!AL23=1,VLOOKUP(AL$5,Kruistabel!$B$26:$F$29,MATCH($C23,Kruistabel!$C$25:$F$25,0)+1,FALSE),""))</f>
        <v/>
      </c>
      <c r="AM23" s="326" t="str">
        <f ca="1">IF(IF(Plananalyse!AM23=1,VLOOKUP(AM$5,Kruistabel!$B$26:$F$29,MATCH($C23,Kruistabel!$C$25:$F$25,0)+1,FALSE),"")=0,"",IF(Plananalyse!AM23=1,VLOOKUP(AM$5,Kruistabel!$B$26:$F$29,MATCH($C23,Kruistabel!$C$25:$F$25,0)+1,FALSE),""))</f>
        <v/>
      </c>
      <c r="AN23" s="327"/>
      <c r="AO23" s="326">
        <f ca="1">IF(IF(Plananalyse!AO23=1,VLOOKUP(AO$5,Kruistabel!$B$26:$F$29,MATCH($C23,Kruistabel!$C$25:$F$25,0)+1,FALSE),"")=0,"",IF(Plananalyse!AO23=1,VLOOKUP(AO$5,Kruistabel!$B$26:$F$29,MATCH($C23,Kruistabel!$C$25:$F$25,0)+1,FALSE),""))</f>
        <v>65</v>
      </c>
      <c r="AP23" s="326">
        <f ca="1">IF(IF(Plananalyse!AP23=1,VLOOKUP(AP$5,Kruistabel!$B$26:$F$29,MATCH($C23,Kruistabel!$C$25:$F$25,0)+1,FALSE),"")=0,"",IF(Plananalyse!AP23=1,VLOOKUP(AP$5,Kruistabel!$B$26:$F$29,MATCH($C23,Kruistabel!$C$25:$F$25,0)+1,FALSE),""))</f>
        <v>65</v>
      </c>
      <c r="AQ23" s="326">
        <f ca="1">IF(IF(Plananalyse!AQ23=1,VLOOKUP(AQ$5,Kruistabel!$B$26:$F$29,MATCH($C23,Kruistabel!$C$25:$F$25,0)+1,FALSE),"")=0,"",IF(Plananalyse!AQ23=1,VLOOKUP(AQ$5,Kruistabel!$B$26:$F$29,MATCH($C23,Kruistabel!$C$25:$F$25,0)+1,FALSE),""))</f>
        <v>65</v>
      </c>
      <c r="AR23" s="326">
        <f ca="1">IF(IF(Plananalyse!AR23=1,VLOOKUP(AR$5,Kruistabel!$B$26:$F$29,MATCH($C23,Kruistabel!$C$25:$F$25,0)+1,FALSE),"")=0,"",IF(Plananalyse!AR23=1,VLOOKUP(AR$5,Kruistabel!$B$26:$F$29,MATCH($C23,Kruistabel!$C$25:$F$25,0)+1,FALSE),""))</f>
        <v>60</v>
      </c>
      <c r="AS23" s="326">
        <f ca="1">IF(IF(Plananalyse!AS23=1,VLOOKUP(AS$5,Kruistabel!$B$26:$F$29,MATCH($C23,Kruistabel!$C$25:$F$25,0)+1,FALSE),"")=0,"",IF(Plananalyse!AS23=1,VLOOKUP(AS$5,Kruistabel!$B$26:$F$29,MATCH($C23,Kruistabel!$C$25:$F$25,0)+1,FALSE),""))</f>
        <v>65</v>
      </c>
      <c r="AT23" s="326">
        <f ca="1">IF(IF(Plananalyse!AT23=1,VLOOKUP(AT$5,Kruistabel!$B$26:$F$29,MATCH($C23,Kruistabel!$C$25:$F$25,0)+1,FALSE),"")=0,"",IF(Plananalyse!AT23=1,VLOOKUP(AT$5,Kruistabel!$B$26:$F$29,MATCH($C23,Kruistabel!$C$25:$F$25,0)+1,FALSE),""))</f>
        <v>60</v>
      </c>
      <c r="AU23" s="326" t="str">
        <f ca="1">IF(IF(Plananalyse!AU23=1,VLOOKUP(AU$5,Kruistabel!$B$26:$F$29,MATCH($C23,Kruistabel!$C$25:$F$25,0)+1,FALSE),"")=0,"",IF(Plananalyse!AU23=1,VLOOKUP(AU$5,Kruistabel!$B$26:$F$29,MATCH($C23,Kruistabel!$C$25:$F$25,0)+1,FALSE),""))</f>
        <v/>
      </c>
      <c r="AV23" s="326">
        <f ca="1">IF(IF(Plananalyse!AV23=1,VLOOKUP(AV$5,Kruistabel!$B$26:$F$29,MATCH($C23,Kruistabel!$C$25:$F$25,0)+1,FALSE),"")=0,"",IF(Plananalyse!AV23=1,VLOOKUP(AV$5,Kruistabel!$B$26:$F$29,MATCH($C23,Kruistabel!$C$25:$F$25,0)+1,FALSE),""))</f>
        <v>65</v>
      </c>
      <c r="AW23" s="326" t="str">
        <f ca="1">IF(IF(Plananalyse!AW23=1,VLOOKUP(AW$5,Kruistabel!$B$26:$F$29,MATCH($C23,Kruistabel!$C$25:$F$25,0)+1,FALSE),"")=0,"",IF(Plananalyse!AW23=1,VLOOKUP(AW$5,Kruistabel!$B$26:$F$29,MATCH($C23,Kruistabel!$C$25:$F$25,0)+1,FALSE),""))</f>
        <v/>
      </c>
      <c r="AX23" s="326" t="str">
        <f ca="1">IF(IF(Plananalyse!AX23=1,VLOOKUP(AX$5,Kruistabel!$B$26:$F$29,MATCH($C23,Kruistabel!$C$25:$F$25,0)+1,FALSE),"")=0,"",IF(Plananalyse!AX23=1,VLOOKUP(AX$5,Kruistabel!$B$26:$F$29,MATCH($C23,Kruistabel!$C$25:$F$25,0)+1,FALSE),""))</f>
        <v/>
      </c>
      <c r="AY23" s="327"/>
      <c r="AZ23" s="326" t="str">
        <f ca="1">IF(IF(Plananalyse!AZ23=1,VLOOKUP(AZ$5,Kruistabel!$B$26:$F$29,MATCH($C23,Kruistabel!$C$25:$F$25,0)+1,FALSE),"")=0,"",IF(Plananalyse!AZ23=1,VLOOKUP(AZ$5,Kruistabel!$B$26:$F$29,MATCH($C23,Kruistabel!$C$25:$F$25,0)+1,FALSE),""))</f>
        <v/>
      </c>
      <c r="BA23" s="326" t="str">
        <f ca="1">IF(IF(Plananalyse!BA23=1,VLOOKUP(BA$5,Kruistabel!$B$26:$F$29,MATCH($C23,Kruistabel!$C$25:$F$25,0)+1,FALSE),"")=0,"",IF(Plananalyse!BA23=1,VLOOKUP(BA$5,Kruistabel!$B$26:$F$29,MATCH($C23,Kruistabel!$C$25:$F$25,0)+1,FALSE),""))</f>
        <v/>
      </c>
      <c r="BB23" s="326">
        <f ca="1">IF(IF(Plananalyse!BB23=1,VLOOKUP(BB$5,Kruistabel!$B$26:$F$29,MATCH($C23,Kruistabel!$C$25:$F$25,0)+1,FALSE),"")=0,"",IF(Plananalyse!BB23=1,VLOOKUP(BB$5,Kruistabel!$B$26:$F$29,MATCH($C23,Kruistabel!$C$25:$F$25,0)+1,FALSE),""))</f>
        <v>65</v>
      </c>
      <c r="BC23" s="326">
        <f ca="1">IF(IF(Plananalyse!BC23=1,VLOOKUP(BC$5,Kruistabel!$B$26:$F$29,MATCH($C23,Kruistabel!$C$25:$F$25,0)+1,FALSE),"")=0,"",IF(Plananalyse!BC23=1,VLOOKUP(BC$5,Kruistabel!$B$26:$F$29,MATCH($C23,Kruistabel!$C$25:$F$25,0)+1,FALSE),""))</f>
        <v>65</v>
      </c>
      <c r="BD23" s="326" t="str">
        <f ca="1">IF(IF(Plananalyse!BD23=1,VLOOKUP(BD$5,Kruistabel!$B$26:$F$29,MATCH($C23,Kruistabel!$C$25:$F$25,0)+1,FALSE),"")=0,"",IF(Plananalyse!BD23=1,VLOOKUP(BD$5,Kruistabel!$B$26:$F$29,MATCH($C23,Kruistabel!$C$25:$F$25,0)+1,FALSE),""))</f>
        <v/>
      </c>
      <c r="BE23" s="326" t="str">
        <f ca="1">IF(IF(Plananalyse!BE23=1,VLOOKUP(BE$5,Kruistabel!$B$26:$F$29,MATCH($C23,Kruistabel!$C$25:$F$25,0)+1,FALSE),"")=0,"",IF(Plananalyse!BE23=1,VLOOKUP(BE$5,Kruistabel!$B$26:$F$29,MATCH($C23,Kruistabel!$C$25:$F$25,0)+1,FALSE),""))</f>
        <v/>
      </c>
      <c r="BF23" s="326" t="str">
        <f ca="1">IF(IF(Plananalyse!BF23=1,VLOOKUP(BF$5,Kruistabel!$B$26:$F$29,MATCH($C23,Kruistabel!$C$25:$F$25,0)+1,FALSE),"")=0,"",IF(Plananalyse!BF23=1,VLOOKUP(BF$5,Kruistabel!$B$26:$F$29,MATCH($C23,Kruistabel!$C$25:$F$25,0)+1,FALSE),""))</f>
        <v/>
      </c>
      <c r="BG23" s="326" t="str">
        <f ca="1">IF(IF(Plananalyse!BG23=1,VLOOKUP(BG$5,Kruistabel!$B$26:$F$29,MATCH($C23,Kruistabel!$C$25:$F$25,0)+1,FALSE),"")=0,"",IF(Plananalyse!BG23=1,VLOOKUP(BG$5,Kruistabel!$B$26:$F$29,MATCH($C23,Kruistabel!$C$25:$F$25,0)+1,FALSE),""))</f>
        <v/>
      </c>
      <c r="BH23" s="326" t="str">
        <f ca="1">IF(IF(Plananalyse!BH23=1,VLOOKUP(BH$5,Kruistabel!$B$26:$F$29,MATCH($C23,Kruistabel!$C$25:$F$25,0)+1,FALSE),"")=0,"",IF(Plananalyse!BH23=1,VLOOKUP(BH$5,Kruistabel!$B$26:$F$29,MATCH($C23,Kruistabel!$C$25:$F$25,0)+1,FALSE),""))</f>
        <v/>
      </c>
      <c r="BI23" s="327"/>
      <c r="BJ23" s="326" t="e">
        <f ca="1">IF(IF(Plananalyse!BJ23=1,VLOOKUP(BJ$5,Kruistabel!$B$26:$F$29,MATCH($C23,Kruistabel!$C$25:$F$25,0)+1,FALSE),"")=0,"",IF(Plananalyse!BJ23=1,VLOOKUP(BJ$5,Kruistabel!$B$26:$F$29,MATCH($C23,Kruistabel!$C$25:$F$25,0)+1,FALSE),""))</f>
        <v>#N/A</v>
      </c>
      <c r="BK23" s="326" t="e">
        <f ca="1">IF(IF(Plananalyse!BK23=1,VLOOKUP(BK$5,Kruistabel!$B$26:$F$29,MATCH($C23,Kruistabel!$C$25:$F$25,0)+1,FALSE),"")=0,"",IF(Plananalyse!BK23=1,VLOOKUP(BK$5,Kruistabel!$B$26:$F$29,MATCH($C23,Kruistabel!$C$25:$F$25,0)+1,FALSE),""))</f>
        <v>#N/A</v>
      </c>
      <c r="BL23" s="326" t="e">
        <f ca="1">IF(IF(Plananalyse!BL23=1,VLOOKUP(BL$5,Kruistabel!$B$26:$F$29,MATCH($C23,Kruistabel!$C$25:$F$25,0)+1,FALSE),"")=0,"",IF(Plananalyse!BL23=1,VLOOKUP(BL$5,Kruistabel!$B$26:$F$29,MATCH($C23,Kruistabel!$C$25:$F$25,0)+1,FALSE),""))</f>
        <v>#N/A</v>
      </c>
      <c r="BM23" s="326" t="e">
        <f ca="1">IF(IF(Plananalyse!BM23=1,VLOOKUP(BM$5,Kruistabel!$B$26:$F$29,MATCH($C23,Kruistabel!$C$25:$F$25,0)+1,FALSE),"")=0,"",IF(Plananalyse!BM23=1,VLOOKUP(BM$5,Kruistabel!$B$26:$F$29,MATCH($C23,Kruistabel!$C$25:$F$25,0)+1,FALSE),""))</f>
        <v>#N/A</v>
      </c>
      <c r="BN23" s="326" t="e">
        <f ca="1">IF(IF(Plananalyse!BN23=1,VLOOKUP(BN$5,Kruistabel!$B$26:$F$29,MATCH($C23,Kruistabel!$C$25:$F$25,0)+1,FALSE),"")=0,"",IF(Plananalyse!BN23=1,VLOOKUP(BN$5,Kruistabel!$B$26:$F$29,MATCH($C23,Kruistabel!$C$25:$F$25,0)+1,FALSE),""))</f>
        <v>#N/A</v>
      </c>
      <c r="BO23" s="326" t="e">
        <f ca="1">IF(IF(Plananalyse!BO23=1,VLOOKUP(BO$5,Kruistabel!$B$26:$F$29,MATCH($C23,Kruistabel!$C$25:$F$25,0)+1,FALSE),"")=0,"",IF(Plananalyse!BO23=1,VLOOKUP(BO$5,Kruistabel!$B$26:$F$29,MATCH($C23,Kruistabel!$C$25:$F$25,0)+1,FALSE),""))</f>
        <v>#N/A</v>
      </c>
      <c r="BP23" s="326" t="e">
        <f ca="1">IF(IF(Plananalyse!BP23=1,VLOOKUP(BP$5,Kruistabel!$B$26:$F$29,MATCH($C23,Kruistabel!$C$25:$F$25,0)+1,FALSE),"")=0,"",IF(Plananalyse!BP23=1,VLOOKUP(BP$5,Kruistabel!$B$26:$F$29,MATCH($C23,Kruistabel!$C$25:$F$25,0)+1,FALSE),""))</f>
        <v>#N/A</v>
      </c>
      <c r="BQ23" s="326" t="e">
        <f ca="1">IF(IF(Plananalyse!BQ23=1,VLOOKUP(BQ$5,Kruistabel!$B$26:$F$29,MATCH($C23,Kruistabel!$C$25:$F$25,0)+1,FALSE),"")=0,"",IF(Plananalyse!BQ23=1,VLOOKUP(BQ$5,Kruistabel!$B$26:$F$29,MATCH($C23,Kruistabel!$C$25:$F$25,0)+1,FALSE),""))</f>
        <v>#N/A</v>
      </c>
      <c r="BR23" s="326" t="e">
        <f ca="1">IF(IF(Plananalyse!BR23=1,VLOOKUP(BR$5,Kruistabel!$B$26:$F$29,MATCH($C23,Kruistabel!$C$25:$F$25,0)+1,FALSE),"")=0,"",IF(Plananalyse!BR23=1,VLOOKUP(BR$5,Kruistabel!$B$26:$F$29,MATCH($C23,Kruistabel!$C$25:$F$25,0)+1,FALSE),""))</f>
        <v>#REF!</v>
      </c>
      <c r="BS23" s="326" t="e">
        <f ca="1">IF(IF(Plananalyse!BS23=1,VLOOKUP(BS$5,Kruistabel!$B$26:$F$29,MATCH($C23,Kruistabel!$C$25:$F$25,0)+1,FALSE),"")=0,"",IF(Plananalyse!BS23=1,VLOOKUP(BS$5,Kruistabel!$B$26:$F$29,MATCH($C23,Kruistabel!$C$25:$F$25,0)+1,FALSE),""))</f>
        <v>#REF!</v>
      </c>
      <c r="BT23" s="65"/>
      <c r="BU23" s="231" t="str">
        <f ca="1">IF(IF(Plananalyse!BU23=1,VLOOKUP(BU$5,Kruistabel!$B$26:$F$29,MATCH($C23,Kruistabel!$C$25:$F$25,0)+1,FALSE),"")=0,"",IF(Plananalyse!BU23=1,VLOOKUP(BU$5,Kruistabel!$B$26:$F$29,MATCH($C23,Kruistabel!$C$25:$F$25,0)+1,FALSE),""))</f>
        <v/>
      </c>
      <c r="BV23" s="326">
        <f ca="1">IF(IF(Plananalyse!BV23=1,VLOOKUP(BV$5,Kruistabel!$B$26:$F$29,MATCH($C23,Kruistabel!$C$25:$F$25,0)+1,FALSE),"")=0,"",IF(Plananalyse!BV23=1,VLOOKUP(BV$5,Kruistabel!$B$26:$F$29,MATCH($C23,Kruistabel!$C$25:$F$25,0)+1,FALSE),""))</f>
        <v>60</v>
      </c>
      <c r="BW23" s="326" t="str">
        <f ca="1">IF(IF(Plananalyse!BW23=1,VLOOKUP(BW$5,Kruistabel!$B$26:$F$29,MATCH($C23,Kruistabel!$C$25:$F$25,0)+1,FALSE),"")=0,"",IF(Plananalyse!BW23=1,VLOOKUP(BW$5,Kruistabel!$B$26:$F$29,MATCH($C23,Kruistabel!$C$25:$F$25,0)+1,FALSE),""))</f>
        <v/>
      </c>
      <c r="BX23" s="326" t="str">
        <f ca="1">IF(IF(Plananalyse!BX23=1,VLOOKUP(BX$5,Kruistabel!$B$26:$F$29,MATCH($C23,Kruistabel!$C$25:$F$25,0)+1,FALSE),"")=0,"",IF(Plananalyse!BX23=1,VLOOKUP(BX$5,Kruistabel!$B$26:$F$29,MATCH($C23,Kruistabel!$C$25:$F$25,0)+1,FALSE),""))</f>
        <v/>
      </c>
      <c r="BY23" s="327"/>
      <c r="BZ23" s="326" t="e">
        <f ca="1">IF(IF(Plananalyse!BZ23=1,VLOOKUP(BZ$5,Kruistabel!$B$26:$F$29,MATCH($C23,Kruistabel!$C$25:$F$25,0)+1,FALSE),"")=0,"",IF(Plananalyse!BZ23=1,VLOOKUP(BZ$5,Kruistabel!$B$26:$F$29,MATCH($C23,Kruistabel!$C$25:$F$25,0)+1,FALSE),""))</f>
        <v>#N/A</v>
      </c>
      <c r="CA23" s="326" t="e">
        <f ca="1">IF(IF(Plananalyse!CA23=1,VLOOKUP(CA$5,Kruistabel!$B$26:$F$29,MATCH($C23,Kruistabel!$C$25:$F$25,0)+1,FALSE),"")=0,"",IF(Plananalyse!CA23=1,VLOOKUP(CA$5,Kruistabel!$B$26:$F$29,MATCH($C23,Kruistabel!$C$25:$F$25,0)+1,FALSE),""))</f>
        <v>#N/A</v>
      </c>
      <c r="CB23" s="326" t="e">
        <f ca="1">IF(IF(Plananalyse!CB23=1,VLOOKUP(CB$5,Kruistabel!$B$26:$F$29,MATCH($C23,Kruistabel!$C$25:$F$25,0)+1,FALSE),"")=0,"",IF(Plananalyse!CB23=1,VLOOKUP(CB$5,Kruistabel!$B$26:$F$29,MATCH($C23,Kruistabel!$C$25:$F$25,0)+1,FALSE),""))</f>
        <v>#N/A</v>
      </c>
      <c r="CC23" s="326" t="e">
        <f ca="1">IF(IF(Plananalyse!CC23=1,VLOOKUP(CC$5,Kruistabel!$B$26:$F$29,MATCH($C23,Kruistabel!$C$25:$F$25,0)+1,FALSE),"")=0,"",IF(Plananalyse!CC23=1,VLOOKUP(CC$5,Kruistabel!$B$26:$F$29,MATCH($C23,Kruistabel!$C$25:$F$25,0)+1,FALSE),""))</f>
        <v>#N/A</v>
      </c>
      <c r="CD23" s="326" t="e">
        <f ca="1">IF(IF(Plananalyse!CD23=1,VLOOKUP(CD$5,Kruistabel!$B$26:$F$29,MATCH($C23,Kruistabel!$C$25:$F$25,0)+1,FALSE),"")=0,"",IF(Plananalyse!CD23=1,VLOOKUP(CD$5,Kruistabel!$B$26:$F$29,MATCH($C23,Kruistabel!$C$25:$F$25,0)+1,FALSE),""))</f>
        <v>#N/A</v>
      </c>
      <c r="CE23" s="326" t="e">
        <f ca="1">IF(IF(Plananalyse!CE23=1,VLOOKUP(CE$5,Kruistabel!$B$26:$F$29,MATCH($C23,Kruistabel!$C$25:$F$25,0)+1,FALSE),"")=0,"",IF(Plananalyse!CE23=1,VLOOKUP(CE$5,Kruistabel!$B$26:$F$29,MATCH($C23,Kruistabel!$C$25:$F$25,0)+1,FALSE),""))</f>
        <v>#N/A</v>
      </c>
      <c r="CF23" s="326" t="e">
        <f ca="1">IF(IF(Plananalyse!CF23=1,VLOOKUP(CF$5,Kruistabel!$B$26:$F$29,MATCH($C23,Kruistabel!$C$25:$F$25,0)+1,FALSE),"")=0,"",IF(Plananalyse!CF23=1,VLOOKUP(CF$5,Kruistabel!$B$26:$F$29,MATCH($C23,Kruistabel!$C$25:$F$25,0)+1,FALSE),""))</f>
        <v>#N/A</v>
      </c>
      <c r="CG23" s="326" t="e">
        <f ca="1">IF(IF(Plananalyse!CG23=1,VLOOKUP(CG$5,Kruistabel!$B$26:$F$29,MATCH($C23,Kruistabel!$C$25:$F$25,0)+1,FALSE),"")=0,"",IF(Plananalyse!CG23=1,VLOOKUP(CG$5,Kruistabel!$B$26:$F$29,MATCH($C23,Kruistabel!$C$25:$F$25,0)+1,FALSE),""))</f>
        <v>#REF!</v>
      </c>
      <c r="CH23" s="326" t="e">
        <f ca="1">IF(IF(Plananalyse!CH23=1,VLOOKUP(CH$5,Kruistabel!$B$26:$F$29,MATCH($C23,Kruistabel!$C$25:$F$25,0)+1,FALSE),"")=0,"",IF(Plananalyse!CH23=1,VLOOKUP(CH$5,Kruistabel!$B$26:$F$29,MATCH($C23,Kruistabel!$C$25:$F$25,0)+1,FALSE),""))</f>
        <v>#REF!</v>
      </c>
      <c r="CI23" s="65"/>
      <c r="CJ23" s="326">
        <f ca="1">IF(IF(Plananalyse!CJ23=1,VLOOKUP(CJ$5,Kruistabel!$B$26:$F$29,MATCH($C23,Kruistabel!$C$25:$F$25,0)+1,FALSE),"")=0,"",IF(Plananalyse!CJ23=1,VLOOKUP(CJ$5,Kruistabel!$B$26:$F$29,MATCH($C23,Kruistabel!$C$25:$F$25,0)+1,FALSE),""))</f>
        <v>60</v>
      </c>
      <c r="CK23" s="326">
        <f ca="1">IF(IF(Plananalyse!CK23=1,VLOOKUP(CK$5,Kruistabel!$B$26:$F$29,MATCH($C23,Kruistabel!$C$25:$F$25,0)+1,FALSE),"")=0,"",IF(Plananalyse!CK23=1,VLOOKUP(CK$5,Kruistabel!$B$26:$F$29,MATCH($C23,Kruistabel!$C$25:$F$25,0)+1,FALSE),""))</f>
        <v>60</v>
      </c>
      <c r="CL23" s="326" t="str">
        <f ca="1">IF(IF(Plananalyse!CL23=1,VLOOKUP(CL$5,Kruistabel!$B$26:$F$29,MATCH($C23,Kruistabel!$C$25:$F$25,0)+1,FALSE),"")=0,"",IF(Plananalyse!CL23=1,VLOOKUP(CL$5,Kruistabel!$B$26:$F$29,MATCH($C23,Kruistabel!$C$25:$F$25,0)+1,FALSE),""))</f>
        <v/>
      </c>
      <c r="CM23" s="326">
        <f ca="1">IF(IF(Plananalyse!CM23=1,VLOOKUP(CM$5,Kruistabel!$B$26:$F$29,MATCH($C23,Kruistabel!$C$25:$F$25,0)+1,FALSE),"")=0,"",IF(Plananalyse!CM23=1,VLOOKUP(CM$5,Kruistabel!$B$26:$F$29,MATCH($C23,Kruistabel!$C$25:$F$25,0)+1,FALSE),""))</f>
        <v>55</v>
      </c>
      <c r="CN23" s="326">
        <f ca="1">IF(IF(Plananalyse!CN23=1,VLOOKUP(CN$5,Kruistabel!$B$26:$F$29,MATCH($C23,Kruistabel!$C$25:$F$25,0)+1,FALSE),"")=0,"",IF(Plananalyse!CN23=1,VLOOKUP(CN$5,Kruistabel!$B$26:$F$29,MATCH($C23,Kruistabel!$C$25:$F$25,0)+1,FALSE),""))</f>
        <v>55</v>
      </c>
      <c r="CO23" s="326">
        <f ca="1">IF(IF(Plananalyse!CO23=1,VLOOKUP(CO$5,Kruistabel!$B$26:$F$29,MATCH($C23,Kruistabel!$C$25:$F$25,0)+1,FALSE),"")=0,"",IF(Plananalyse!CO23=1,VLOOKUP(CO$5,Kruistabel!$B$26:$F$29,MATCH($C23,Kruistabel!$C$25:$F$25,0)+1,FALSE),""))</f>
        <v>65</v>
      </c>
      <c r="CP23" s="326">
        <f ca="1">IF(IF(Plananalyse!CP23=1,VLOOKUP(CP$5,Kruistabel!$B$26:$F$29,MATCH($C23,Kruistabel!$C$25:$F$25,0)+1,FALSE),"")=0,"",IF(Plananalyse!CP23=1,VLOOKUP(CP$5,Kruistabel!$B$26:$F$29,MATCH($C23,Kruistabel!$C$25:$F$25,0)+1,FALSE),""))</f>
        <v>60</v>
      </c>
      <c r="CQ23" s="326">
        <f ca="1">IF(IF(Plananalyse!CQ23=1,VLOOKUP(CQ$5,Kruistabel!$B$26:$F$29,MATCH($C23,Kruistabel!$C$25:$F$25,0)+1,FALSE),"")=0,"",IF(Plananalyse!CQ23=1,VLOOKUP(CQ$5,Kruistabel!$B$26:$F$29,MATCH($C23,Kruistabel!$C$25:$F$25,0)+1,FALSE),""))</f>
        <v>65</v>
      </c>
      <c r="CR23" s="326">
        <f ca="1">IF(IF(Plananalyse!CR23=1,VLOOKUP(CR$5,Kruistabel!$B$26:$F$29,MATCH($C23,Kruistabel!$C$25:$F$25,0)+1,FALSE),"")=0,"",IF(Plananalyse!CR23=1,VLOOKUP(CR$5,Kruistabel!$B$26:$F$29,MATCH($C23,Kruistabel!$C$25:$F$25,0)+1,FALSE),""))</f>
        <v>65</v>
      </c>
      <c r="CS23" s="326">
        <f ca="1">IF(IF(Plananalyse!CS23=1,VLOOKUP(CS$5,Kruistabel!$B$26:$F$29,MATCH($C23,Kruistabel!$C$25:$F$25,0)+1,FALSE),"")=0,"",IF(Plananalyse!CS23=1,VLOOKUP(CS$5,Kruistabel!$B$26:$F$29,MATCH($C23,Kruistabel!$C$25:$F$25,0)+1,FALSE),""))</f>
        <v>60</v>
      </c>
      <c r="CT23" s="326">
        <f ca="1">IF(IF(Plananalyse!CT23=1,VLOOKUP(CT$5,Kruistabel!$B$26:$F$29,MATCH($C23,Kruistabel!$C$25:$F$25,0)+1,FALSE),"")=0,"",IF(Plananalyse!CT23=1,VLOOKUP(CT$5,Kruistabel!$B$26:$F$29,MATCH($C23,Kruistabel!$C$25:$F$25,0)+1,FALSE),""))</f>
        <v>60</v>
      </c>
      <c r="CU23" s="326">
        <f ca="1">IF(IF(Plananalyse!CU23=1,VLOOKUP(CU$5,Kruistabel!$B$26:$F$29,MATCH($C23,Kruistabel!$C$25:$F$25,0)+1,FALSE),"")=0,"",IF(Plananalyse!CU23=1,VLOOKUP(CU$5,Kruistabel!$B$26:$F$29,MATCH($C23,Kruistabel!$C$25:$F$25,0)+1,FALSE),""))</f>
        <v>65</v>
      </c>
      <c r="CV23" s="326">
        <f ca="1">IF(IF(Plananalyse!CV23=1,VLOOKUP(CV$5,Kruistabel!$B$26:$F$29,MATCH($C23,Kruistabel!$C$25:$F$25,0)+1,FALSE),"")=0,"",IF(Plananalyse!CV23=1,VLOOKUP(CV$5,Kruistabel!$B$26:$F$29,MATCH($C23,Kruistabel!$C$25:$F$25,0)+1,FALSE),""))</f>
        <v>65</v>
      </c>
      <c r="CW23" s="326">
        <f ca="1">IF(IF(Plananalyse!CW23=1,VLOOKUP(CW$5,Kruistabel!$B$26:$F$29,MATCH($C23,Kruistabel!$C$25:$F$25,0)+1,FALSE),"")=0,"",IF(Plananalyse!CW23=1,VLOOKUP(CW$5,Kruistabel!$B$26:$F$29,MATCH($C23,Kruistabel!$C$25:$F$25,0)+1,FALSE),""))</f>
        <v>60</v>
      </c>
      <c r="CX23" s="326" t="str">
        <f ca="1">IF(IF(Plananalyse!CX23=1,VLOOKUP(CX$5,Kruistabel!$B$26:$F$29,MATCH($C23,Kruistabel!$C$25:$F$25,0)+1,FALSE),"")=0,"",IF(Plananalyse!CX23=1,VLOOKUP(CX$5,Kruistabel!$B$26:$F$29,MATCH($C23,Kruistabel!$C$25:$F$25,0)+1,FALSE),""))</f>
        <v/>
      </c>
      <c r="CY23" s="326">
        <f ca="1">IF(IF(Plananalyse!CY23=1,VLOOKUP(CY$5,Kruistabel!$B$26:$F$29,MATCH($C23,Kruistabel!$C$25:$F$25,0)+1,FALSE),"")=0,"",IF(Plananalyse!CY23=1,VLOOKUP(CY$5,Kruistabel!$B$26:$F$29,MATCH($C23,Kruistabel!$C$25:$F$25,0)+1,FALSE),""))</f>
        <v>65</v>
      </c>
      <c r="CZ23" s="326">
        <f ca="1">IF(IF(Plananalyse!CZ23=1,VLOOKUP(CZ$5,Kruistabel!$B$26:$F$29,MATCH($C23,Kruistabel!$C$25:$F$25,0)+1,FALSE),"")=0,"",IF(Plananalyse!CZ23=1,VLOOKUP(CZ$5,Kruistabel!$B$26:$F$29,MATCH($C23,Kruistabel!$C$25:$F$25,0)+1,FALSE),""))</f>
        <v>65</v>
      </c>
      <c r="DA23" s="326">
        <f ca="1">IF(IF(Plananalyse!DA23=1,VLOOKUP(DA$5,Kruistabel!$B$26:$F$29,MATCH($C23,Kruistabel!$C$25:$F$25,0)+1,FALSE),"")=0,"",IF(Plananalyse!DA23=1,VLOOKUP(DA$5,Kruistabel!$B$26:$F$29,MATCH($C23,Kruistabel!$C$25:$F$25,0)+1,FALSE),""))</f>
        <v>65</v>
      </c>
      <c r="DB23" s="326" t="str">
        <f ca="1">IF(IF(Plananalyse!DB23=1,VLOOKUP(DB$5,Kruistabel!$B$26:$F$29,MATCH($C23,Kruistabel!$C$25:$F$25,0)+1,FALSE),"")=0,"",IF(Plananalyse!DB23=1,VLOOKUP(DB$5,Kruistabel!$B$26:$F$29,MATCH($C23,Kruistabel!$C$25:$F$25,0)+1,FALSE),""))</f>
        <v/>
      </c>
      <c r="DC23" s="326" t="str">
        <f ca="1">IF(IF(Plananalyse!DC23=1,VLOOKUP(DC$5,Kruistabel!$B$26:$F$29,MATCH($C23,Kruistabel!$C$25:$F$25,0)+1,FALSE),"")=0,"",IF(Plananalyse!DC23=1,VLOOKUP(DC$5,Kruistabel!$B$26:$F$29,MATCH($C23,Kruistabel!$C$25:$F$25,0)+1,FALSE),""))</f>
        <v/>
      </c>
      <c r="DD23" s="327"/>
      <c r="DE23" s="326" t="e">
        <f ca="1">IF(IF(Plananalyse!DE23=1,VLOOKUP(DE$5,Kruistabel!$B$26:$F$29,MATCH($C23,Kruistabel!$C$25:$F$25,0)+1,FALSE),"")=0,"",IF(Plananalyse!DE23=1,VLOOKUP(DE$5,Kruistabel!$B$26:$F$29,MATCH($C23,Kruistabel!$C$25:$F$25,0)+1,FALSE),""))</f>
        <v>#N/A</v>
      </c>
      <c r="DF23" s="326" t="e">
        <f ca="1">IF(IF(Plananalyse!DF23=1,VLOOKUP(DF$5,Kruistabel!$B$26:$F$29,MATCH($C23,Kruistabel!$C$25:$F$25,0)+1,FALSE),"")=0,"",IF(Plananalyse!DF23=1,VLOOKUP(DF$5,Kruistabel!$B$26:$F$29,MATCH($C23,Kruistabel!$C$25:$F$25,0)+1,FALSE),""))</f>
        <v>#N/A</v>
      </c>
      <c r="DG23" s="326" t="e">
        <f ca="1">IF(IF(Plananalyse!DG23=1,VLOOKUP(DG$5,Kruistabel!$B$26:$F$29,MATCH($C23,Kruistabel!$C$25:$F$25,0)+1,FALSE),"")=0,"",IF(Plananalyse!DG23=1,VLOOKUP(DG$5,Kruistabel!$B$26:$F$29,MATCH($C23,Kruistabel!$C$25:$F$25,0)+1,FALSE),""))</f>
        <v>#N/A</v>
      </c>
      <c r="DH23" s="326" t="e">
        <f ca="1">IF(IF(Plananalyse!DH23=1,VLOOKUP(DH$5,Kruistabel!$B$26:$F$29,MATCH($C23,Kruistabel!$C$25:$F$25,0)+1,FALSE),"")=0,"",IF(Plananalyse!DH23=1,VLOOKUP(DH$5,Kruistabel!$B$26:$F$29,MATCH($C23,Kruistabel!$C$25:$F$25,0)+1,FALSE),""))</f>
        <v>#N/A</v>
      </c>
      <c r="DI23" s="326" t="e">
        <f ca="1">IF(IF(Plananalyse!DI23=1,VLOOKUP(DI$5,Kruistabel!$B$26:$F$29,MATCH($C23,Kruistabel!$C$25:$F$25,0)+1,FALSE),"")=0,"",IF(Plananalyse!DI23=1,VLOOKUP(DI$5,Kruistabel!$B$26:$F$29,MATCH($C23,Kruistabel!$C$25:$F$25,0)+1,FALSE),""))</f>
        <v>#N/A</v>
      </c>
      <c r="DJ23" s="326" t="e">
        <f ca="1">IF(IF(Plananalyse!DJ23=1,VLOOKUP(DJ$5,Kruistabel!$B$26:$F$29,MATCH($C23,Kruistabel!$C$25:$F$25,0)+1,FALSE),"")=0,"",IF(Plananalyse!DJ23=1,VLOOKUP(DJ$5,Kruistabel!$B$26:$F$29,MATCH($C23,Kruistabel!$C$25:$F$25,0)+1,FALSE),""))</f>
        <v>#N/A</v>
      </c>
      <c r="DK23" s="326" t="e">
        <f ca="1">IF(IF(Plananalyse!DK23=1,VLOOKUP(DK$5,Kruistabel!$B$26:$F$29,MATCH($C23,Kruistabel!$C$25:$F$25,0)+1,FALSE),"")=0,"",IF(Plananalyse!DK23=1,VLOOKUP(DK$5,Kruistabel!$B$26:$F$29,MATCH($C23,Kruistabel!$C$25:$F$25,0)+1,FALSE),""))</f>
        <v>#REF!</v>
      </c>
      <c r="DL23" s="326" t="e">
        <f ca="1">IF(IF(Plananalyse!DL23=1,VLOOKUP(DL$5,Kruistabel!$B$26:$F$29,MATCH($C23,Kruistabel!$C$25:$F$25,0)+1,FALSE),"")=0,"",IF(Plananalyse!DL23=1,VLOOKUP(DL$5,Kruistabel!$B$26:$F$29,MATCH($C23,Kruistabel!$C$25:$F$25,0)+1,FALSE),""))</f>
        <v>#REF!</v>
      </c>
      <c r="DM23" s="327" t="str">
        <f>IF(Plananalyse!DM23=1,VLOOKUP(DM$5,Kruistabel!$B$26:$F$29,MATCH($C23,Kruistabel!$C$25:$F$25,0)+1,FALSE),"")</f>
        <v/>
      </c>
      <c r="DN23" s="326" t="e">
        <f ca="1">IF(IF(Plananalyse!DN23=1,VLOOKUP(DN$5,Kruistabel!$B$26:$F$29,MATCH($C23,Kruistabel!$C$25:$F$25,0)+1,FALSE),"")=0,"",IF(Plananalyse!DN23=1,VLOOKUP(DN$5,Kruistabel!$B$26:$F$29,MATCH($C23,Kruistabel!$C$25:$F$25,0)+1,FALSE),""))</f>
        <v>#N/A</v>
      </c>
      <c r="DO23" s="326" t="e">
        <f ca="1">IF(IF(Plananalyse!DO23=1,VLOOKUP(DO$5,Kruistabel!$B$26:$F$29,MATCH($C23,Kruistabel!$C$25:$F$25,0)+1,FALSE),"")=0,"",IF(Plananalyse!DO23=1,VLOOKUP(DO$5,Kruistabel!$B$26:$F$29,MATCH($C23,Kruistabel!$C$25:$F$25,0)+1,FALSE),""))</f>
        <v>#N/A</v>
      </c>
      <c r="DP23" s="326" t="e">
        <f ca="1">IF(IF(Plananalyse!DP23=1,VLOOKUP(DP$5,Kruistabel!$B$26:$F$29,MATCH($C23,Kruistabel!$C$25:$F$25,0)+1,FALSE),"")=0,"",IF(Plananalyse!DP23=1,VLOOKUP(DP$5,Kruistabel!$B$26:$F$29,MATCH($C23,Kruistabel!$C$25:$F$25,0)+1,FALSE),""))</f>
        <v>#N/A</v>
      </c>
      <c r="DQ23" s="326" t="e">
        <f ca="1">IF(IF(Plananalyse!DQ23=1,VLOOKUP(DQ$5,Kruistabel!$B$26:$F$29,MATCH($C23,Kruistabel!$C$25:$F$25,0)+1,FALSE),"")=0,"",IF(Plananalyse!DQ23=1,VLOOKUP(DQ$5,Kruistabel!$B$26:$F$29,MATCH($C23,Kruistabel!$C$25:$F$25,0)+1,FALSE),""))</f>
        <v>#N/A</v>
      </c>
      <c r="DR23" s="326" t="e">
        <f ca="1">IF(IF(Plananalyse!DR23=1,VLOOKUP(DR$5,Kruistabel!$B$26:$F$29,MATCH($C23,Kruistabel!$C$25:$F$25,0)+1,FALSE),"")=0,"",IF(Plananalyse!DR23=1,VLOOKUP(DR$5,Kruistabel!$B$26:$F$29,MATCH($C23,Kruistabel!$C$25:$F$25,0)+1,FALSE),""))</f>
        <v>#N/A</v>
      </c>
      <c r="DS23" s="326" t="e">
        <f ca="1">IF(IF(Plananalyse!DS23=1,VLOOKUP(DS$5,Kruistabel!$B$26:$F$29,MATCH($C23,Kruistabel!$C$25:$F$25,0)+1,FALSE),"")=0,"",IF(Plananalyse!DS23=1,VLOOKUP(DS$5,Kruistabel!$B$26:$F$29,MATCH($C23,Kruistabel!$C$25:$F$25,0)+1,FALSE),""))</f>
        <v>#N/A</v>
      </c>
      <c r="DT23" s="326" t="e">
        <f ca="1">IF(IF(Plananalyse!DT23=1,VLOOKUP(DT$5,Kruistabel!$B$26:$F$29,MATCH($C23,Kruistabel!$C$25:$F$25,0)+1,FALSE),"")=0,"",IF(Plananalyse!DT23=1,VLOOKUP(DT$5,Kruistabel!$B$26:$F$29,MATCH($C23,Kruistabel!$C$25:$F$25,0)+1,FALSE),""))</f>
        <v>#N/A</v>
      </c>
      <c r="DU23" s="326" t="e">
        <f ca="1">IF(IF(Plananalyse!DU23=1,VLOOKUP(DU$5,Kruistabel!$B$26:$F$29,MATCH($C23,Kruistabel!$C$25:$F$25,0)+1,FALSE),"")=0,"",IF(Plananalyse!DU23=1,VLOOKUP(DU$5,Kruistabel!$B$26:$F$29,MATCH($C23,Kruistabel!$C$25:$F$25,0)+1,FALSE),""))</f>
        <v>#N/A</v>
      </c>
      <c r="DV23" s="326" t="e">
        <f ca="1">IF(IF(Plananalyse!DV23=1,VLOOKUP(DV$5,Kruistabel!$B$26:$F$29,MATCH($C23,Kruistabel!$C$25:$F$25,0)+1,FALSE),"")=0,"",IF(Plananalyse!DV23=1,VLOOKUP(DV$5,Kruistabel!$B$26:$F$29,MATCH($C23,Kruistabel!$C$25:$F$25,0)+1,FALSE),""))</f>
        <v>#N/A</v>
      </c>
      <c r="DW23" s="326" t="e">
        <f ca="1">IF(IF(Plananalyse!DW23=1,VLOOKUP(DW$5,Kruistabel!$B$26:$F$29,MATCH($C23,Kruistabel!$C$25:$F$25,0)+1,FALSE),"")=0,"",IF(Plananalyse!DW23=1,VLOOKUP(DW$5,Kruistabel!$B$26:$F$29,MATCH($C23,Kruistabel!$C$25:$F$25,0)+1,FALSE),""))</f>
        <v>#REF!</v>
      </c>
      <c r="DX23" s="326" t="e">
        <f ca="1">IF(IF(Plananalyse!DX23=1,VLOOKUP(DX$5,Kruistabel!$B$26:$F$29,MATCH($C23,Kruistabel!$C$25:$F$25,0)+1,FALSE),"")=0,"",IF(Plananalyse!DX23=1,VLOOKUP(DX$5,Kruistabel!$B$26:$F$29,MATCH($C23,Kruistabel!$C$25:$F$25,0)+1,FALSE),""))</f>
        <v>#REF!</v>
      </c>
      <c r="DY23" s="327" t="str">
        <f>IF(Plananalyse!DY23=1,VLOOKUP(DY$5,Kruistabel!$B$26:$F$29,MATCH($C23,Kruistabel!$C$25:$F$25,0)+1,FALSE),"")</f>
        <v/>
      </c>
      <c r="DZ23" s="326" t="e">
        <f ca="1">IF(IF(Plananalyse!DZ23=1,VLOOKUP(DZ$5,Kruistabel!$B$26:$F$29,MATCH($C23,Kruistabel!$C$25:$F$25,0)+1,FALSE),"")=0,"",IF(Plananalyse!DZ23=1,VLOOKUP(DZ$5,Kruistabel!$B$26:$F$29,MATCH($C23,Kruistabel!$C$25:$F$25,0)+1,FALSE),""))</f>
        <v>#N/A</v>
      </c>
      <c r="EA23" s="326" t="e">
        <f ca="1">IF(IF(Plananalyse!EA23=1,VLOOKUP(EA$5,Kruistabel!$B$26:$F$29,MATCH($C23,Kruistabel!$C$25:$F$25,0)+1,FALSE),"")=0,"",IF(Plananalyse!EA23=1,VLOOKUP(EA$5,Kruistabel!$B$26:$F$29,MATCH($C23,Kruistabel!$C$25:$F$25,0)+1,FALSE),""))</f>
        <v>#N/A</v>
      </c>
      <c r="EB23" s="326" t="e">
        <f ca="1">IF(IF(Plananalyse!EB23=1,VLOOKUP(EB$5,Kruistabel!$B$26:$F$29,MATCH($C23,Kruistabel!$C$25:$F$25,0)+1,FALSE),"")=0,"",IF(Plananalyse!EB23=1,VLOOKUP(EB$5,Kruistabel!$B$26:$F$29,MATCH($C23,Kruistabel!$C$25:$F$25,0)+1,FALSE),""))</f>
        <v>#REF!</v>
      </c>
      <c r="EC23" s="326" t="e">
        <f ca="1">IF(IF(Plananalyse!EC23=1,VLOOKUP(EC$5,Kruistabel!$B$26:$F$29,MATCH($C23,Kruistabel!$C$25:$F$25,0)+1,FALSE),"")=0,"",IF(Plananalyse!EC23=1,VLOOKUP(EC$5,Kruistabel!$B$26:$F$29,MATCH($C23,Kruistabel!$C$25:$F$25,0)+1,FALSE),""))</f>
        <v>#REF!</v>
      </c>
      <c r="ED23" s="327"/>
      <c r="EE23" s="326" t="e">
        <f ca="1">IF(IF(Plananalyse!EE23=1,VLOOKUP(EE$5,Kruistabel!$B$26:$F$29,MATCH($C23,Kruistabel!$C$25:$F$25,0)+1,FALSE),"")=0,"",IF(Plananalyse!EE23=1,VLOOKUP(EE$5,Kruistabel!$B$26:$F$29,MATCH($C23,Kruistabel!$C$25:$F$25,0)+1,FALSE),""))</f>
        <v>#N/A</v>
      </c>
      <c r="EF23" s="326" t="e">
        <f ca="1">IF(IF(Plananalyse!EF23=1,VLOOKUP(EF$5,Kruistabel!$B$26:$F$29,MATCH($C23,Kruistabel!$C$25:$F$25,0)+1,FALSE),"")=0,"",IF(Plananalyse!EF23=1,VLOOKUP(EF$5,Kruistabel!$B$26:$F$29,MATCH($C23,Kruistabel!$C$25:$F$25,0)+1,FALSE),""))</f>
        <v>#N/A</v>
      </c>
      <c r="EG23" s="326" t="e">
        <f ca="1">IF(IF(Plananalyse!EG23=1,VLOOKUP(EG$5,Kruistabel!$B$26:$F$29,MATCH($C23,Kruistabel!$C$25:$F$25,0)+1,FALSE),"")=0,"",IF(Plananalyse!EG23=1,VLOOKUP(EG$5,Kruistabel!$B$26:$F$29,MATCH($C23,Kruistabel!$C$25:$F$25,0)+1,FALSE),""))</f>
        <v>#N/A</v>
      </c>
      <c r="EH23" s="326" t="e">
        <f ca="1">IF(IF(Plananalyse!EH23=1,VLOOKUP(EH$5,Kruistabel!$B$26:$F$29,MATCH($C23,Kruistabel!$C$25:$F$25,0)+1,FALSE),"")=0,"",IF(Plananalyse!EH23=1,VLOOKUP(EH$5,Kruistabel!$B$26:$F$29,MATCH($C23,Kruistabel!$C$25:$F$25,0)+1,FALSE),""))</f>
        <v>#REF!</v>
      </c>
      <c r="EI23" s="326" t="e">
        <f ca="1">IF(IF(Plananalyse!EI23=1,VLOOKUP(EI$5,Kruistabel!$B$26:$F$29,MATCH($C23,Kruistabel!$C$25:$F$25,0)+1,FALSE),"")=0,"",IF(Plananalyse!EI23=1,VLOOKUP(EI$5,Kruistabel!$B$26:$F$29,MATCH($C23,Kruistabel!$C$25:$F$25,0)+1,FALSE),""))</f>
        <v>#REF!</v>
      </c>
      <c r="EJ23" s="164" t="str">
        <f>IF(Plananalyse!EJ23=1,VLOOKUP(EJ$5,Kruistabel!$B$26:$F$29,MATCH($C23,Kruistabel!$C$25:$F$25,0)+1,FALSE),"")</f>
        <v/>
      </c>
      <c r="EK23" s="138"/>
      <c r="EL23" s="138"/>
      <c r="EM23" s="138"/>
      <c r="EN23" s="138"/>
      <c r="EO23" s="138"/>
    </row>
    <row r="24" spans="2:145">
      <c r="B24" s="337" t="s">
        <v>107</v>
      </c>
      <c r="C24" s="160" t="str">
        <f>_xlfn.IFNA(VLOOKUP($B24,Classificatietabel!$B$6:$I$91,C$7,FALSE),"")</f>
        <v>normaal</v>
      </c>
      <c r="D24" s="160" t="str">
        <f>_xlfn.IFNA(VLOOKUP($B24,Classificatietabel!$B$6:$I$91,D$7,FALSE),"")</f>
        <v>neen</v>
      </c>
      <c r="E24" s="119">
        <f>IF(AND(D24="laag",$D$3=1),0,_xlfn.IFNA(IF(VLOOKUP($B24,Classificatietabel!$B$6:$H$91,$E$5,FALSE)="Ja",1,0),""))</f>
        <v>1</v>
      </c>
      <c r="F24" s="163"/>
      <c r="G24" s="326" t="str">
        <f>IF(IF(Plananalyse!G24=1,VLOOKUP(G$5,Kruistabel!$B$26:$F$29,MATCH($C24,Kruistabel!$C$25:$F$25,0)+1,FALSE),"")=0,"",IF(Plananalyse!G24=1,VLOOKUP(G$5,Kruistabel!$B$26:$F$29,MATCH($C24,Kruistabel!$C$25:$F$25,0)+1,FALSE),""))</f>
        <v/>
      </c>
      <c r="H24" s="326" t="str">
        <f>IF(IF(Plananalyse!H24=1,VLOOKUP(H$5,Kruistabel!$B$26:$F$29,MATCH($C24,Kruistabel!$C$25:$F$25,0)+1,FALSE),"")=0,"",IF(Plananalyse!H24=1,VLOOKUP(H$5,Kruistabel!$B$26:$F$29,MATCH($C24,Kruistabel!$C$25:$F$25,0)+1,FALSE),""))</f>
        <v/>
      </c>
      <c r="I24" s="326">
        <f>IF(IF(Plananalyse!I24=1,VLOOKUP(I$5,Kruistabel!$B$26:$F$29,MATCH($C24,Kruistabel!$C$25:$F$25,0)+1,FALSE),"")=0,"",IF(Plananalyse!I24=1,VLOOKUP(I$5,Kruistabel!$B$26:$F$29,MATCH($C24,Kruistabel!$C$25:$F$25,0)+1,FALSE),""))</f>
        <v>60</v>
      </c>
      <c r="J24" s="326" t="str">
        <f>IF(IF(Plananalyse!J24=1,VLOOKUP(J$5,Kruistabel!$B$26:$F$29,MATCH($C24,Kruistabel!$C$25:$F$25,0)+1,FALSE),"")=0,"",IF(Plananalyse!J24=1,VLOOKUP(J$5,Kruistabel!$B$26:$F$29,MATCH($C24,Kruistabel!$C$25:$F$25,0)+1,FALSE),""))</f>
        <v/>
      </c>
      <c r="K24" s="326" t="str">
        <f>IF(IF(Plananalyse!K24=1,VLOOKUP(K$5,Kruistabel!$B$26:$F$29,MATCH($C24,Kruistabel!$C$25:$F$25,0)+1,FALSE),"")=0,"",IF(Plananalyse!K24=1,VLOOKUP(K$5,Kruistabel!$B$26:$F$29,MATCH($C24,Kruistabel!$C$25:$F$25,0)+1,FALSE),""))</f>
        <v/>
      </c>
      <c r="L24" s="326" t="str">
        <f>IF(IF(Plananalyse!L24=1,VLOOKUP(L$5,Kruistabel!$B$26:$F$29,MATCH($C24,Kruistabel!$C$25:$F$25,0)+1,FALSE),"")=0,"",IF(Plananalyse!L24=1,VLOOKUP(L$5,Kruistabel!$B$26:$F$29,MATCH($C24,Kruistabel!$C$25:$F$25,0)+1,FALSE),""))</f>
        <v/>
      </c>
      <c r="M24" s="326">
        <f>IF(IF(Plananalyse!M24=1,VLOOKUP(M$5,Kruistabel!$B$26:$F$29,MATCH($C24,Kruistabel!$C$25:$F$25,0)+1,FALSE),"")=0,"",IF(Plananalyse!M24=1,VLOOKUP(M$5,Kruistabel!$B$26:$F$29,MATCH($C24,Kruistabel!$C$25:$F$25,0)+1,FALSE),""))</f>
        <v>55</v>
      </c>
      <c r="N24" s="326">
        <f>IF(IF(Plananalyse!N24=1,VLOOKUP(N$5,Kruistabel!$B$26:$F$29,MATCH($C24,Kruistabel!$C$25:$F$25,0)+1,FALSE),"")=0,"",IF(Plananalyse!N24=1,VLOOKUP(N$5,Kruistabel!$B$26:$F$29,MATCH($C24,Kruistabel!$C$25:$F$25,0)+1,FALSE),""))</f>
        <v>55</v>
      </c>
      <c r="O24" s="326">
        <f>IF(IF(Plananalyse!O24=1,VLOOKUP(O$5,Kruistabel!$B$26:$F$29,MATCH($C24,Kruistabel!$C$25:$F$25,0)+1,FALSE),"")=0,"",IF(Plananalyse!O24=1,VLOOKUP(O$5,Kruistabel!$B$26:$F$29,MATCH($C24,Kruistabel!$C$25:$F$25,0)+1,FALSE),""))</f>
        <v>55</v>
      </c>
      <c r="P24" s="326">
        <f>IF(IF(Plananalyse!P24=1,VLOOKUP(P$5,Kruistabel!$B$26:$F$29,MATCH($C24,Kruistabel!$C$25:$F$25,0)+1,FALSE),"")=0,"",IF(Plananalyse!P24=1,VLOOKUP(P$5,Kruistabel!$B$26:$F$29,MATCH($C24,Kruistabel!$C$25:$F$25,0)+1,FALSE),""))</f>
        <v>50</v>
      </c>
      <c r="Q24" s="326">
        <f>IF(IF(Plananalyse!Q24=1,VLOOKUP(Q$5,Kruistabel!$B$26:$F$29,MATCH($C24,Kruistabel!$C$25:$F$25,0)+1,FALSE),"")=0,"",IF(Plananalyse!Q24=1,VLOOKUP(Q$5,Kruistabel!$B$26:$F$29,MATCH($C24,Kruistabel!$C$25:$F$25,0)+1,FALSE),""))</f>
        <v>60</v>
      </c>
      <c r="R24" s="326">
        <f>IF(IF(Plananalyse!R24=1,VLOOKUP(R$5,Kruistabel!$B$26:$F$29,MATCH($C24,Kruistabel!$C$25:$F$25,0)+1,FALSE),"")=0,"",IF(Plananalyse!R24=1,VLOOKUP(R$5,Kruistabel!$B$26:$F$29,MATCH($C24,Kruistabel!$C$25:$F$25,0)+1,FALSE),""))</f>
        <v>55</v>
      </c>
      <c r="S24" s="326" t="str">
        <f>IF(IF(Plananalyse!S24=1,VLOOKUP(S$5,Kruistabel!$B$26:$F$29,MATCH($C24,Kruistabel!$C$25:$F$25,0)+1,FALSE),"")=0,"",IF(Plananalyse!S24=1,VLOOKUP(S$5,Kruistabel!$B$26:$F$29,MATCH($C24,Kruistabel!$C$25:$F$25,0)+1,FALSE),""))</f>
        <v/>
      </c>
      <c r="T24" s="326" t="str">
        <f>IF(IF(Plananalyse!T24=1,VLOOKUP(T$5,Kruistabel!$B$26:$F$29,MATCH($C24,Kruistabel!$C$25:$F$25,0)+1,FALSE),"")=0,"",IF(Plananalyse!T24=1,VLOOKUP(T$5,Kruistabel!$B$26:$F$29,MATCH($C24,Kruistabel!$C$25:$F$25,0)+1,FALSE),""))</f>
        <v/>
      </c>
      <c r="U24" s="326" t="str">
        <f>IF(IF(Plananalyse!U24=1,VLOOKUP(U$5,Kruistabel!$B$26:$F$29,MATCH($C24,Kruistabel!$C$25:$F$25,0)+1,FALSE),"")=0,"",IF(Plananalyse!U24=1,VLOOKUP(U$5,Kruistabel!$B$26:$F$29,MATCH($C24,Kruistabel!$C$25:$F$25,0)+1,FALSE),""))</f>
        <v/>
      </c>
      <c r="V24" s="326" t="str">
        <f>IF(IF(Plananalyse!V24=1,VLOOKUP(V$5,Kruistabel!$B$26:$F$29,MATCH($C24,Kruistabel!$C$25:$F$25,0)+1,FALSE),"")=0,"",IF(Plananalyse!V24=1,VLOOKUP(V$5,Kruistabel!$B$26:$F$29,MATCH($C24,Kruistabel!$C$25:$F$25,0)+1,FALSE),""))</f>
        <v/>
      </c>
      <c r="W24" s="326" t="str">
        <f ca="1">IF(IF(Plananalyse!W24=1,VLOOKUP(W$5,Kruistabel!$B$26:$F$29,MATCH($C24,Kruistabel!$C$25:$F$25,0)+1,FALSE),"")=0,"",IF(Plananalyse!W24=1,VLOOKUP(W$5,Kruistabel!$B$26:$F$29,MATCH($C24,Kruistabel!$C$25:$F$25,0)+1,FALSE),""))</f>
        <v/>
      </c>
      <c r="X24" s="326" t="str">
        <f ca="1">IF(IF(Plananalyse!X24=1,VLOOKUP(X$5,Kruistabel!$B$26:$F$29,MATCH($C24,Kruistabel!$C$25:$F$25,0)+1,FALSE),"")=0,"",IF(Plananalyse!X24=1,VLOOKUP(X$5,Kruistabel!$B$26:$F$29,MATCH($C24,Kruistabel!$C$25:$F$25,0)+1,FALSE),""))</f>
        <v/>
      </c>
      <c r="Y24" s="326">
        <f ca="1">IF(IF(Plananalyse!Y24=1,VLOOKUP(Y$5,Kruistabel!$B$26:$F$29,MATCH($C24,Kruistabel!$C$25:$F$25,0)+1,FALSE),"")=0,"",IF(Plananalyse!Y24=1,VLOOKUP(Y$5,Kruistabel!$B$26:$F$29,MATCH($C24,Kruistabel!$C$25:$F$25,0)+1,FALSE),""))</f>
        <v>60</v>
      </c>
      <c r="Z24" s="326" t="str">
        <f ca="1">IF(IF(Plananalyse!Z24=1,VLOOKUP(Z$5,Kruistabel!$B$26:$F$29,MATCH($C24,Kruistabel!$C$25:$F$25,0)+1,FALSE),"")=0,"",IF(Plananalyse!Z24=1,VLOOKUP(Z$5,Kruistabel!$B$26:$F$29,MATCH($C24,Kruistabel!$C$25:$F$25,0)+1,FALSE),""))</f>
        <v/>
      </c>
      <c r="AA24" s="326" t="str">
        <f ca="1">IF(IF(Plananalyse!AA24=1,VLOOKUP(AA$5,Kruistabel!$B$26:$F$29,MATCH($C24,Kruistabel!$C$25:$F$25,0)+1,FALSE),"")=0,"",IF(Plananalyse!AA24=1,VLOOKUP(AA$5,Kruistabel!$B$26:$F$29,MATCH($C24,Kruistabel!$C$25:$F$25,0)+1,FALSE),""))</f>
        <v/>
      </c>
      <c r="AB24" s="326" t="str">
        <f ca="1">IF(IF(Plananalyse!AB24=1,VLOOKUP(AB$5,Kruistabel!$B$26:$F$29,MATCH($C24,Kruistabel!$C$25:$F$25,0)+1,FALSE),"")=0,"",IF(Plananalyse!AB24=1,VLOOKUP(AB$5,Kruistabel!$B$26:$F$29,MATCH($C24,Kruistabel!$C$25:$F$25,0)+1,FALSE),""))</f>
        <v/>
      </c>
      <c r="AC24" s="326" t="str">
        <f ca="1">IF(IF(Plananalyse!AC24=1,VLOOKUP(AC$5,Kruistabel!$B$26:$F$29,MATCH($C24,Kruistabel!$C$25:$F$25,0)+1,FALSE),"")=0,"",IF(Plananalyse!AC24=1,VLOOKUP(AC$5,Kruistabel!$B$26:$F$29,MATCH($C24,Kruistabel!$C$25:$F$25,0)+1,FALSE),""))</f>
        <v/>
      </c>
      <c r="AD24" s="326" t="str">
        <f ca="1">IF(IF(Plananalyse!AD24=1,VLOOKUP(AD$5,Kruistabel!$B$26:$F$29,MATCH($C24,Kruistabel!$C$25:$F$25,0)+1,FALSE),"")=0,"",IF(Plananalyse!AD24=1,VLOOKUP(AD$5,Kruistabel!$B$26:$F$29,MATCH($C24,Kruistabel!$C$25:$F$25,0)+1,FALSE),""))</f>
        <v/>
      </c>
      <c r="AE24" s="326" t="str">
        <f ca="1">IF(IF(Plananalyse!AE24=1,VLOOKUP(AE$5,Kruistabel!$B$26:$F$29,MATCH($C24,Kruistabel!$C$25:$F$25,0)+1,FALSE),"")=0,"",IF(Plananalyse!AE24=1,VLOOKUP(AE$5,Kruistabel!$B$26:$F$29,MATCH($C24,Kruistabel!$C$25:$F$25,0)+1,FALSE),""))</f>
        <v/>
      </c>
      <c r="AF24" s="326" t="str">
        <f ca="1">IF(IF(Plananalyse!AF24=1,VLOOKUP(AF$5,Kruistabel!$B$26:$F$29,MATCH($C24,Kruistabel!$C$25:$F$25,0)+1,FALSE),"")=0,"",IF(Plananalyse!AF24=1,VLOOKUP(AF$5,Kruistabel!$B$26:$F$29,MATCH($C24,Kruistabel!$C$25:$F$25,0)+1,FALSE),""))</f>
        <v/>
      </c>
      <c r="AG24" s="326" t="str">
        <f ca="1">IF(IF(Plananalyse!AG24=1,VLOOKUP(AG$5,Kruistabel!$B$26:$F$29,MATCH($C24,Kruistabel!$C$25:$F$25,0)+1,FALSE),"")=0,"",IF(Plananalyse!AG24=1,VLOOKUP(AG$5,Kruistabel!$B$26:$F$29,MATCH($C24,Kruistabel!$C$25:$F$25,0)+1,FALSE),""))</f>
        <v/>
      </c>
      <c r="AH24" s="326" t="str">
        <f ca="1">IF(IF(Plananalyse!AH24=1,VLOOKUP(AH$5,Kruistabel!$B$26:$F$29,MATCH($C24,Kruistabel!$C$25:$F$25,0)+1,FALSE),"")=0,"",IF(Plananalyse!AI24=1,VLOOKUP(AH$5,Kruistabel!$B$26:$F$29,MATCH($C24,Kruistabel!$C$25:$F$25,0)+1,FALSE),""))</f>
        <v/>
      </c>
      <c r="AI24" s="326" t="str">
        <f ca="1">IF(IF(Plananalyse!AI24=1,VLOOKUP(AI$5,Kruistabel!$B$26:$F$29,MATCH($C24,Kruistabel!$C$25:$F$25,0)+1,FALSE),"")=0,"",IF(Plananalyse!AJ24=1,VLOOKUP(AI$5,Kruistabel!$B$26:$F$29,MATCH($C24,Kruistabel!$C$25:$F$25,0)+1,FALSE),""))</f>
        <v/>
      </c>
      <c r="AJ24" s="326" t="str">
        <f ca="1">IF(IF(Plananalyse!AJ24=1,VLOOKUP(AJ$5,Kruistabel!$B$26:$F$29,MATCH($C24,Kruistabel!$C$25:$F$25,0)+1,FALSE),"")=0,"",IF(Plananalyse!AJ24=1,VLOOKUP(AJ$5,Kruistabel!$B$26:$F$29,MATCH($C24,Kruistabel!$C$25:$F$25,0)+1,FALSE),""))</f>
        <v/>
      </c>
      <c r="AK24" s="326">
        <f ca="1">IF(IF(Plananalyse!AK24=1,VLOOKUP(AK$5,Kruistabel!$B$26:$F$29,MATCH($C24,Kruistabel!$C$25:$F$25,0)+1,FALSE),"")=0,"",IF(Plananalyse!AK24=1,VLOOKUP(AK$5,Kruistabel!$B$26:$F$29,MATCH($C24,Kruistabel!$C$25:$F$25,0)+1,FALSE),""))</f>
        <v>60</v>
      </c>
      <c r="AL24" s="326" t="str">
        <f ca="1">IF(IF(Plananalyse!AL24=1,VLOOKUP(AL$5,Kruistabel!$B$26:$F$29,MATCH($C24,Kruistabel!$C$25:$F$25,0)+1,FALSE),"")=0,"",IF(Plananalyse!AL24=1,VLOOKUP(AL$5,Kruistabel!$B$26:$F$29,MATCH($C24,Kruistabel!$C$25:$F$25,0)+1,FALSE),""))</f>
        <v/>
      </c>
      <c r="AM24" s="326" t="str">
        <f ca="1">IF(IF(Plananalyse!AM24=1,VLOOKUP(AM$5,Kruistabel!$B$26:$F$29,MATCH($C24,Kruistabel!$C$25:$F$25,0)+1,FALSE),"")=0,"",IF(Plananalyse!AM24=1,VLOOKUP(AM$5,Kruistabel!$B$26:$F$29,MATCH($C24,Kruistabel!$C$25:$F$25,0)+1,FALSE),""))</f>
        <v/>
      </c>
      <c r="AN24" s="327"/>
      <c r="AO24" s="326">
        <f ca="1">IF(IF(Plananalyse!AO24=1,VLOOKUP(AO$5,Kruistabel!$B$26:$F$29,MATCH($C24,Kruistabel!$C$25:$F$25,0)+1,FALSE),"")=0,"",IF(Plananalyse!AO24=1,VLOOKUP(AO$5,Kruistabel!$B$26:$F$29,MATCH($C24,Kruistabel!$C$25:$F$25,0)+1,FALSE),""))</f>
        <v>60</v>
      </c>
      <c r="AP24" s="326">
        <f ca="1">IF(IF(Plananalyse!AP24=1,VLOOKUP(AP$5,Kruistabel!$B$26:$F$29,MATCH($C24,Kruistabel!$C$25:$F$25,0)+1,FALSE),"")=0,"",IF(Plananalyse!AP24=1,VLOOKUP(AP$5,Kruistabel!$B$26:$F$29,MATCH($C24,Kruistabel!$C$25:$F$25,0)+1,FALSE),""))</f>
        <v>60</v>
      </c>
      <c r="AQ24" s="326">
        <f ca="1">IF(IF(Plananalyse!AQ24=1,VLOOKUP(AQ$5,Kruistabel!$B$26:$F$29,MATCH($C24,Kruistabel!$C$25:$F$25,0)+1,FALSE),"")=0,"",IF(Plananalyse!AQ24=1,VLOOKUP(AQ$5,Kruistabel!$B$26:$F$29,MATCH($C24,Kruistabel!$C$25:$F$25,0)+1,FALSE),""))</f>
        <v>60</v>
      </c>
      <c r="AR24" s="326">
        <f ca="1">IF(IF(Plananalyse!AR24=1,VLOOKUP(AR$5,Kruistabel!$B$26:$F$29,MATCH($C24,Kruistabel!$C$25:$F$25,0)+1,FALSE),"")=0,"",IF(Plananalyse!AR24=1,VLOOKUP(AR$5,Kruistabel!$B$26:$F$29,MATCH($C24,Kruistabel!$C$25:$F$25,0)+1,FALSE),""))</f>
        <v>55</v>
      </c>
      <c r="AS24" s="326">
        <f ca="1">IF(IF(Plananalyse!AS24=1,VLOOKUP(AS$5,Kruistabel!$B$26:$F$29,MATCH($C24,Kruistabel!$C$25:$F$25,0)+1,FALSE),"")=0,"",IF(Plananalyse!AS24=1,VLOOKUP(AS$5,Kruistabel!$B$26:$F$29,MATCH($C24,Kruistabel!$C$25:$F$25,0)+1,FALSE),""))</f>
        <v>60</v>
      </c>
      <c r="AT24" s="326">
        <f ca="1">IF(IF(Plananalyse!AT24=1,VLOOKUP(AT$5,Kruistabel!$B$26:$F$29,MATCH($C24,Kruistabel!$C$25:$F$25,0)+1,FALSE),"")=0,"",IF(Plananalyse!AT24=1,VLOOKUP(AT$5,Kruistabel!$B$26:$F$29,MATCH($C24,Kruistabel!$C$25:$F$25,0)+1,FALSE),""))</f>
        <v>55</v>
      </c>
      <c r="AU24" s="326" t="str">
        <f ca="1">IF(IF(Plananalyse!AU24=1,VLOOKUP(AU$5,Kruistabel!$B$26:$F$29,MATCH($C24,Kruistabel!$C$25:$F$25,0)+1,FALSE),"")=0,"",IF(Plananalyse!AU24=1,VLOOKUP(AU$5,Kruistabel!$B$26:$F$29,MATCH($C24,Kruistabel!$C$25:$F$25,0)+1,FALSE),""))</f>
        <v/>
      </c>
      <c r="AV24" s="326">
        <f ca="1">IF(IF(Plananalyse!AV24=1,VLOOKUP(AV$5,Kruistabel!$B$26:$F$29,MATCH($C24,Kruistabel!$C$25:$F$25,0)+1,FALSE),"")=0,"",IF(Plananalyse!AV24=1,VLOOKUP(AV$5,Kruistabel!$B$26:$F$29,MATCH($C24,Kruistabel!$C$25:$F$25,0)+1,FALSE),""))</f>
        <v>60</v>
      </c>
      <c r="AW24" s="326" t="str">
        <f ca="1">IF(IF(Plananalyse!AW24=1,VLOOKUP(AW$5,Kruistabel!$B$26:$F$29,MATCH($C24,Kruistabel!$C$25:$F$25,0)+1,FALSE),"")=0,"",IF(Plananalyse!AW24=1,VLOOKUP(AW$5,Kruistabel!$B$26:$F$29,MATCH($C24,Kruistabel!$C$25:$F$25,0)+1,FALSE),""))</f>
        <v/>
      </c>
      <c r="AX24" s="326" t="str">
        <f ca="1">IF(IF(Plananalyse!AX24=1,VLOOKUP(AX$5,Kruistabel!$B$26:$F$29,MATCH($C24,Kruistabel!$C$25:$F$25,0)+1,FALSE),"")=0,"",IF(Plananalyse!AX24=1,VLOOKUP(AX$5,Kruistabel!$B$26:$F$29,MATCH($C24,Kruistabel!$C$25:$F$25,0)+1,FALSE),""))</f>
        <v/>
      </c>
      <c r="AY24" s="327"/>
      <c r="AZ24" s="326" t="str">
        <f ca="1">IF(IF(Plananalyse!AZ24=1,VLOOKUP(AZ$5,Kruistabel!$B$26:$F$29,MATCH($C24,Kruistabel!$C$25:$F$25,0)+1,FALSE),"")=0,"",IF(Plananalyse!AZ24=1,VLOOKUP(AZ$5,Kruistabel!$B$26:$F$29,MATCH($C24,Kruistabel!$C$25:$F$25,0)+1,FALSE),""))</f>
        <v/>
      </c>
      <c r="BA24" s="326" t="str">
        <f ca="1">IF(IF(Plananalyse!BA24=1,VLOOKUP(BA$5,Kruistabel!$B$26:$F$29,MATCH($C24,Kruistabel!$C$25:$F$25,0)+1,FALSE),"")=0,"",IF(Plananalyse!BA24=1,VLOOKUP(BA$5,Kruistabel!$B$26:$F$29,MATCH($C24,Kruistabel!$C$25:$F$25,0)+1,FALSE),""))</f>
        <v/>
      </c>
      <c r="BB24" s="326">
        <f ca="1">IF(IF(Plananalyse!BB24=1,VLOOKUP(BB$5,Kruistabel!$B$26:$F$29,MATCH($C24,Kruistabel!$C$25:$F$25,0)+1,FALSE),"")=0,"",IF(Plananalyse!BB24=1,VLOOKUP(BB$5,Kruistabel!$B$26:$F$29,MATCH($C24,Kruistabel!$C$25:$F$25,0)+1,FALSE),""))</f>
        <v>60</v>
      </c>
      <c r="BC24" s="326">
        <f ca="1">IF(IF(Plananalyse!BC24=1,VLOOKUP(BC$5,Kruistabel!$B$26:$F$29,MATCH($C24,Kruistabel!$C$25:$F$25,0)+1,FALSE),"")=0,"",IF(Plananalyse!BC24=1,VLOOKUP(BC$5,Kruistabel!$B$26:$F$29,MATCH($C24,Kruistabel!$C$25:$F$25,0)+1,FALSE),""))</f>
        <v>60</v>
      </c>
      <c r="BD24" s="326" t="str">
        <f ca="1">IF(IF(Plananalyse!BD24=1,VLOOKUP(BD$5,Kruistabel!$B$26:$F$29,MATCH($C24,Kruistabel!$C$25:$F$25,0)+1,FALSE),"")=0,"",IF(Plananalyse!BD24=1,VLOOKUP(BD$5,Kruistabel!$B$26:$F$29,MATCH($C24,Kruistabel!$C$25:$F$25,0)+1,FALSE),""))</f>
        <v/>
      </c>
      <c r="BE24" s="326" t="str">
        <f ca="1">IF(IF(Plananalyse!BE24=1,VLOOKUP(BE$5,Kruistabel!$B$26:$F$29,MATCH($C24,Kruistabel!$C$25:$F$25,0)+1,FALSE),"")=0,"",IF(Plananalyse!BE24=1,VLOOKUP(BE$5,Kruistabel!$B$26:$F$29,MATCH($C24,Kruistabel!$C$25:$F$25,0)+1,FALSE),""))</f>
        <v/>
      </c>
      <c r="BF24" s="326" t="str">
        <f ca="1">IF(IF(Plananalyse!BF24=1,VLOOKUP(BF$5,Kruistabel!$B$26:$F$29,MATCH($C24,Kruistabel!$C$25:$F$25,0)+1,FALSE),"")=0,"",IF(Plananalyse!BF24=1,VLOOKUP(BF$5,Kruistabel!$B$26:$F$29,MATCH($C24,Kruistabel!$C$25:$F$25,0)+1,FALSE),""))</f>
        <v/>
      </c>
      <c r="BG24" s="326" t="str">
        <f ca="1">IF(IF(Plananalyse!BG24=1,VLOOKUP(BG$5,Kruistabel!$B$26:$F$29,MATCH($C24,Kruistabel!$C$25:$F$25,0)+1,FALSE),"")=0,"",IF(Plananalyse!BG24=1,VLOOKUP(BG$5,Kruistabel!$B$26:$F$29,MATCH($C24,Kruistabel!$C$25:$F$25,0)+1,FALSE),""))</f>
        <v/>
      </c>
      <c r="BH24" s="326" t="str">
        <f ca="1">IF(IF(Plananalyse!BH24=1,VLOOKUP(BH$5,Kruistabel!$B$26:$F$29,MATCH($C24,Kruistabel!$C$25:$F$25,0)+1,FALSE),"")=0,"",IF(Plananalyse!BH24=1,VLOOKUP(BH$5,Kruistabel!$B$26:$F$29,MATCH($C24,Kruistabel!$C$25:$F$25,0)+1,FALSE),""))</f>
        <v/>
      </c>
      <c r="BI24" s="327"/>
      <c r="BJ24" s="326" t="e">
        <f ca="1">IF(IF(Plananalyse!BJ24=1,VLOOKUP(BJ$5,Kruistabel!$B$26:$F$29,MATCH($C24,Kruistabel!$C$25:$F$25,0)+1,FALSE),"")=0,"",IF(Plananalyse!BJ24=1,VLOOKUP(BJ$5,Kruistabel!$B$26:$F$29,MATCH($C24,Kruistabel!$C$25:$F$25,0)+1,FALSE),""))</f>
        <v>#N/A</v>
      </c>
      <c r="BK24" s="326" t="e">
        <f ca="1">IF(IF(Plananalyse!BK24=1,VLOOKUP(BK$5,Kruistabel!$B$26:$F$29,MATCH($C24,Kruistabel!$C$25:$F$25,0)+1,FALSE),"")=0,"",IF(Plananalyse!BK24=1,VLOOKUP(BK$5,Kruistabel!$B$26:$F$29,MATCH($C24,Kruistabel!$C$25:$F$25,0)+1,FALSE),""))</f>
        <v>#N/A</v>
      </c>
      <c r="BL24" s="326" t="e">
        <f ca="1">IF(IF(Plananalyse!BL24=1,VLOOKUP(BL$5,Kruistabel!$B$26:$F$29,MATCH($C24,Kruistabel!$C$25:$F$25,0)+1,FALSE),"")=0,"",IF(Plananalyse!BL24=1,VLOOKUP(BL$5,Kruistabel!$B$26:$F$29,MATCH($C24,Kruistabel!$C$25:$F$25,0)+1,FALSE),""))</f>
        <v>#N/A</v>
      </c>
      <c r="BM24" s="326" t="e">
        <f ca="1">IF(IF(Plananalyse!BM24=1,VLOOKUP(BM$5,Kruistabel!$B$26:$F$29,MATCH($C24,Kruistabel!$C$25:$F$25,0)+1,FALSE),"")=0,"",IF(Plananalyse!BM24=1,VLOOKUP(BM$5,Kruistabel!$B$26:$F$29,MATCH($C24,Kruistabel!$C$25:$F$25,0)+1,FALSE),""))</f>
        <v>#N/A</v>
      </c>
      <c r="BN24" s="326" t="e">
        <f ca="1">IF(IF(Plananalyse!BN24=1,VLOOKUP(BN$5,Kruistabel!$B$26:$F$29,MATCH($C24,Kruistabel!$C$25:$F$25,0)+1,FALSE),"")=0,"",IF(Plananalyse!BN24=1,VLOOKUP(BN$5,Kruistabel!$B$26:$F$29,MATCH($C24,Kruistabel!$C$25:$F$25,0)+1,FALSE),""))</f>
        <v>#N/A</v>
      </c>
      <c r="BO24" s="326" t="e">
        <f ca="1">IF(IF(Plananalyse!BO24=1,VLOOKUP(BO$5,Kruistabel!$B$26:$F$29,MATCH($C24,Kruistabel!$C$25:$F$25,0)+1,FALSE),"")=0,"",IF(Plananalyse!BO24=1,VLOOKUP(BO$5,Kruistabel!$B$26:$F$29,MATCH($C24,Kruistabel!$C$25:$F$25,0)+1,FALSE),""))</f>
        <v>#N/A</v>
      </c>
      <c r="BP24" s="326" t="e">
        <f ca="1">IF(IF(Plananalyse!BP24=1,VLOOKUP(BP$5,Kruistabel!$B$26:$F$29,MATCH($C24,Kruistabel!$C$25:$F$25,0)+1,FALSE),"")=0,"",IF(Plananalyse!BP24=1,VLOOKUP(BP$5,Kruistabel!$B$26:$F$29,MATCH($C24,Kruistabel!$C$25:$F$25,0)+1,FALSE),""))</f>
        <v>#N/A</v>
      </c>
      <c r="BQ24" s="326" t="e">
        <f ca="1">IF(IF(Plananalyse!BQ24=1,VLOOKUP(BQ$5,Kruistabel!$B$26:$F$29,MATCH($C24,Kruistabel!$C$25:$F$25,0)+1,FALSE),"")=0,"",IF(Plananalyse!BQ24=1,VLOOKUP(BQ$5,Kruistabel!$B$26:$F$29,MATCH($C24,Kruistabel!$C$25:$F$25,0)+1,FALSE),""))</f>
        <v>#N/A</v>
      </c>
      <c r="BR24" s="326" t="e">
        <f ca="1">IF(IF(Plananalyse!BR24=1,VLOOKUP(BR$5,Kruistabel!$B$26:$F$29,MATCH($C24,Kruistabel!$C$25:$F$25,0)+1,FALSE),"")=0,"",IF(Plananalyse!BR24=1,VLOOKUP(BR$5,Kruistabel!$B$26:$F$29,MATCH($C24,Kruistabel!$C$25:$F$25,0)+1,FALSE),""))</f>
        <v>#REF!</v>
      </c>
      <c r="BS24" s="326" t="e">
        <f ca="1">IF(IF(Plananalyse!BS24=1,VLOOKUP(BS$5,Kruistabel!$B$26:$F$29,MATCH($C24,Kruistabel!$C$25:$F$25,0)+1,FALSE),"")=0,"",IF(Plananalyse!BS24=1,VLOOKUP(BS$5,Kruistabel!$B$26:$F$29,MATCH($C24,Kruistabel!$C$25:$F$25,0)+1,FALSE),""))</f>
        <v>#REF!</v>
      </c>
      <c r="BT24" s="65"/>
      <c r="BU24" s="231" t="str">
        <f ca="1">IF(IF(Plananalyse!BU24=1,VLOOKUP(BU$5,Kruistabel!$B$26:$F$29,MATCH($C24,Kruistabel!$C$25:$F$25,0)+1,FALSE),"")=0,"",IF(Plananalyse!BU24=1,VLOOKUP(BU$5,Kruistabel!$B$26:$F$29,MATCH($C24,Kruistabel!$C$25:$F$25,0)+1,FALSE),""))</f>
        <v/>
      </c>
      <c r="BV24" s="326">
        <f ca="1">IF(IF(Plananalyse!BV24=1,VLOOKUP(BV$5,Kruistabel!$B$26:$F$29,MATCH($C24,Kruistabel!$C$25:$F$25,0)+1,FALSE),"")=0,"",IF(Plananalyse!BV24=1,VLOOKUP(BV$5,Kruistabel!$B$26:$F$29,MATCH($C24,Kruistabel!$C$25:$F$25,0)+1,FALSE),""))</f>
        <v>55</v>
      </c>
      <c r="BW24" s="326" t="str">
        <f ca="1">IF(IF(Plananalyse!BW24=1,VLOOKUP(BW$5,Kruistabel!$B$26:$F$29,MATCH($C24,Kruistabel!$C$25:$F$25,0)+1,FALSE),"")=0,"",IF(Plananalyse!BW24=1,VLOOKUP(BW$5,Kruistabel!$B$26:$F$29,MATCH($C24,Kruistabel!$C$25:$F$25,0)+1,FALSE),""))</f>
        <v/>
      </c>
      <c r="BX24" s="326" t="str">
        <f ca="1">IF(IF(Plananalyse!BX24=1,VLOOKUP(BX$5,Kruistabel!$B$26:$F$29,MATCH($C24,Kruistabel!$C$25:$F$25,0)+1,FALSE),"")=0,"",IF(Plananalyse!BX24=1,VLOOKUP(BX$5,Kruistabel!$B$26:$F$29,MATCH($C24,Kruistabel!$C$25:$F$25,0)+1,FALSE),""))</f>
        <v/>
      </c>
      <c r="BY24" s="327"/>
      <c r="BZ24" s="326" t="e">
        <f ca="1">IF(IF(Plananalyse!BZ24=1,VLOOKUP(BZ$5,Kruistabel!$B$26:$F$29,MATCH($C24,Kruistabel!$C$25:$F$25,0)+1,FALSE),"")=0,"",IF(Plananalyse!BZ24=1,VLOOKUP(BZ$5,Kruistabel!$B$26:$F$29,MATCH($C24,Kruistabel!$C$25:$F$25,0)+1,FALSE),""))</f>
        <v>#N/A</v>
      </c>
      <c r="CA24" s="326" t="e">
        <f ca="1">IF(IF(Plananalyse!CA24=1,VLOOKUP(CA$5,Kruistabel!$B$26:$F$29,MATCH($C24,Kruistabel!$C$25:$F$25,0)+1,FALSE),"")=0,"",IF(Plananalyse!CA24=1,VLOOKUP(CA$5,Kruistabel!$B$26:$F$29,MATCH($C24,Kruistabel!$C$25:$F$25,0)+1,FALSE),""))</f>
        <v>#N/A</v>
      </c>
      <c r="CB24" s="326" t="e">
        <f ca="1">IF(IF(Plananalyse!CB24=1,VLOOKUP(CB$5,Kruistabel!$B$26:$F$29,MATCH($C24,Kruistabel!$C$25:$F$25,0)+1,FALSE),"")=0,"",IF(Plananalyse!CB24=1,VLOOKUP(CB$5,Kruistabel!$B$26:$F$29,MATCH($C24,Kruistabel!$C$25:$F$25,0)+1,FALSE),""))</f>
        <v>#N/A</v>
      </c>
      <c r="CC24" s="326" t="e">
        <f ca="1">IF(IF(Plananalyse!CC24=1,VLOOKUP(CC$5,Kruistabel!$B$26:$F$29,MATCH($C24,Kruistabel!$C$25:$F$25,0)+1,FALSE),"")=0,"",IF(Plananalyse!CC24=1,VLOOKUP(CC$5,Kruistabel!$B$26:$F$29,MATCH($C24,Kruistabel!$C$25:$F$25,0)+1,FALSE),""))</f>
        <v>#N/A</v>
      </c>
      <c r="CD24" s="326" t="e">
        <f ca="1">IF(IF(Plananalyse!CD24=1,VLOOKUP(CD$5,Kruistabel!$B$26:$F$29,MATCH($C24,Kruistabel!$C$25:$F$25,0)+1,FALSE),"")=0,"",IF(Plananalyse!CD24=1,VLOOKUP(CD$5,Kruistabel!$B$26:$F$29,MATCH($C24,Kruistabel!$C$25:$F$25,0)+1,FALSE),""))</f>
        <v>#N/A</v>
      </c>
      <c r="CE24" s="326" t="e">
        <f ca="1">IF(IF(Plananalyse!CE24=1,VLOOKUP(CE$5,Kruistabel!$B$26:$F$29,MATCH($C24,Kruistabel!$C$25:$F$25,0)+1,FALSE),"")=0,"",IF(Plananalyse!CE24=1,VLOOKUP(CE$5,Kruistabel!$B$26:$F$29,MATCH($C24,Kruistabel!$C$25:$F$25,0)+1,FALSE),""))</f>
        <v>#N/A</v>
      </c>
      <c r="CF24" s="326" t="e">
        <f ca="1">IF(IF(Plananalyse!CF24=1,VLOOKUP(CF$5,Kruistabel!$B$26:$F$29,MATCH($C24,Kruistabel!$C$25:$F$25,0)+1,FALSE),"")=0,"",IF(Plananalyse!CF24=1,VLOOKUP(CF$5,Kruistabel!$B$26:$F$29,MATCH($C24,Kruistabel!$C$25:$F$25,0)+1,FALSE),""))</f>
        <v>#N/A</v>
      </c>
      <c r="CG24" s="326" t="e">
        <f ca="1">IF(IF(Plananalyse!CG24=1,VLOOKUP(CG$5,Kruistabel!$B$26:$F$29,MATCH($C24,Kruistabel!$C$25:$F$25,0)+1,FALSE),"")=0,"",IF(Plananalyse!CG24=1,VLOOKUP(CG$5,Kruistabel!$B$26:$F$29,MATCH($C24,Kruistabel!$C$25:$F$25,0)+1,FALSE),""))</f>
        <v>#REF!</v>
      </c>
      <c r="CH24" s="326" t="e">
        <f ca="1">IF(IF(Plananalyse!CH24=1,VLOOKUP(CH$5,Kruistabel!$B$26:$F$29,MATCH($C24,Kruistabel!$C$25:$F$25,0)+1,FALSE),"")=0,"",IF(Plananalyse!CH24=1,VLOOKUP(CH$5,Kruistabel!$B$26:$F$29,MATCH($C24,Kruistabel!$C$25:$F$25,0)+1,FALSE),""))</f>
        <v>#REF!</v>
      </c>
      <c r="CI24" s="65"/>
      <c r="CJ24" s="326">
        <f ca="1">IF(IF(Plananalyse!CJ24=1,VLOOKUP(CJ$5,Kruistabel!$B$26:$F$29,MATCH($C24,Kruistabel!$C$25:$F$25,0)+1,FALSE),"")=0,"",IF(Plananalyse!CJ24=1,VLOOKUP(CJ$5,Kruistabel!$B$26:$F$29,MATCH($C24,Kruistabel!$C$25:$F$25,0)+1,FALSE),""))</f>
        <v>55</v>
      </c>
      <c r="CK24" s="326">
        <f ca="1">IF(IF(Plananalyse!CK24=1,VLOOKUP(CK$5,Kruistabel!$B$26:$F$29,MATCH($C24,Kruistabel!$C$25:$F$25,0)+1,FALSE),"")=0,"",IF(Plananalyse!CK24=1,VLOOKUP(CK$5,Kruistabel!$B$26:$F$29,MATCH($C24,Kruistabel!$C$25:$F$25,0)+1,FALSE),""))</f>
        <v>55</v>
      </c>
      <c r="CL24" s="326" t="str">
        <f ca="1">IF(IF(Plananalyse!CL24=1,VLOOKUP(CL$5,Kruistabel!$B$26:$F$29,MATCH($C24,Kruistabel!$C$25:$F$25,0)+1,FALSE),"")=0,"",IF(Plananalyse!CL24=1,VLOOKUP(CL$5,Kruistabel!$B$26:$F$29,MATCH($C24,Kruistabel!$C$25:$F$25,0)+1,FALSE),""))</f>
        <v/>
      </c>
      <c r="CM24" s="326">
        <f ca="1">IF(IF(Plananalyse!CM24=1,VLOOKUP(CM$5,Kruistabel!$B$26:$F$29,MATCH($C24,Kruistabel!$C$25:$F$25,0)+1,FALSE),"")=0,"",IF(Plananalyse!CM24=1,VLOOKUP(CM$5,Kruistabel!$B$26:$F$29,MATCH($C24,Kruistabel!$C$25:$F$25,0)+1,FALSE),""))</f>
        <v>50</v>
      </c>
      <c r="CN24" s="326">
        <f ca="1">IF(IF(Plananalyse!CN24=1,VLOOKUP(CN$5,Kruistabel!$B$26:$F$29,MATCH($C24,Kruistabel!$C$25:$F$25,0)+1,FALSE),"")=0,"",IF(Plananalyse!CN24=1,VLOOKUP(CN$5,Kruistabel!$B$26:$F$29,MATCH($C24,Kruistabel!$C$25:$F$25,0)+1,FALSE),""))</f>
        <v>50</v>
      </c>
      <c r="CO24" s="326">
        <f ca="1">IF(IF(Plananalyse!CO24=1,VLOOKUP(CO$5,Kruistabel!$B$26:$F$29,MATCH($C24,Kruistabel!$C$25:$F$25,0)+1,FALSE),"")=0,"",IF(Plananalyse!CO24=1,VLOOKUP(CO$5,Kruistabel!$B$26:$F$29,MATCH($C24,Kruistabel!$C$25:$F$25,0)+1,FALSE),""))</f>
        <v>60</v>
      </c>
      <c r="CP24" s="326">
        <f ca="1">IF(IF(Plananalyse!CP24=1,VLOOKUP(CP$5,Kruistabel!$B$26:$F$29,MATCH($C24,Kruistabel!$C$25:$F$25,0)+1,FALSE),"")=0,"",IF(Plananalyse!CP24=1,VLOOKUP(CP$5,Kruistabel!$B$26:$F$29,MATCH($C24,Kruistabel!$C$25:$F$25,0)+1,FALSE),""))</f>
        <v>55</v>
      </c>
      <c r="CQ24" s="326">
        <f ca="1">IF(IF(Plananalyse!CQ24=1,VLOOKUP(CQ$5,Kruistabel!$B$26:$F$29,MATCH($C24,Kruistabel!$C$25:$F$25,0)+1,FALSE),"")=0,"",IF(Plananalyse!CQ24=1,VLOOKUP(CQ$5,Kruistabel!$B$26:$F$29,MATCH($C24,Kruistabel!$C$25:$F$25,0)+1,FALSE),""))</f>
        <v>60</v>
      </c>
      <c r="CR24" s="326">
        <f ca="1">IF(IF(Plananalyse!CR24=1,VLOOKUP(CR$5,Kruistabel!$B$26:$F$29,MATCH($C24,Kruistabel!$C$25:$F$25,0)+1,FALSE),"")=0,"",IF(Plananalyse!CR24=1,VLOOKUP(CR$5,Kruistabel!$B$26:$F$29,MATCH($C24,Kruistabel!$C$25:$F$25,0)+1,FALSE),""))</f>
        <v>60</v>
      </c>
      <c r="CS24" s="326">
        <f ca="1">IF(IF(Plananalyse!CS24=1,VLOOKUP(CS$5,Kruistabel!$B$26:$F$29,MATCH($C24,Kruistabel!$C$25:$F$25,0)+1,FALSE),"")=0,"",IF(Plananalyse!CS24=1,VLOOKUP(CS$5,Kruistabel!$B$26:$F$29,MATCH($C24,Kruistabel!$C$25:$F$25,0)+1,FALSE),""))</f>
        <v>55</v>
      </c>
      <c r="CT24" s="326">
        <f ca="1">IF(IF(Plananalyse!CT24=1,VLOOKUP(CT$5,Kruistabel!$B$26:$F$29,MATCH($C24,Kruistabel!$C$25:$F$25,0)+1,FALSE),"")=0,"",IF(Plananalyse!CT24=1,VLOOKUP(CT$5,Kruistabel!$B$26:$F$29,MATCH($C24,Kruistabel!$C$25:$F$25,0)+1,FALSE),""))</f>
        <v>55</v>
      </c>
      <c r="CU24" s="326">
        <f ca="1">IF(IF(Plananalyse!CU24=1,VLOOKUP(CU$5,Kruistabel!$B$26:$F$29,MATCH($C24,Kruistabel!$C$25:$F$25,0)+1,FALSE),"")=0,"",IF(Plananalyse!CU24=1,VLOOKUP(CU$5,Kruistabel!$B$26:$F$29,MATCH($C24,Kruistabel!$C$25:$F$25,0)+1,FALSE),""))</f>
        <v>60</v>
      </c>
      <c r="CV24" s="326">
        <f ca="1">IF(IF(Plananalyse!CV24=1,VLOOKUP(CV$5,Kruistabel!$B$26:$F$29,MATCH($C24,Kruistabel!$C$25:$F$25,0)+1,FALSE),"")=0,"",IF(Plananalyse!CV24=1,VLOOKUP(CV$5,Kruistabel!$B$26:$F$29,MATCH($C24,Kruistabel!$C$25:$F$25,0)+1,FALSE),""))</f>
        <v>60</v>
      </c>
      <c r="CW24" s="326">
        <f ca="1">IF(IF(Plananalyse!CW24=1,VLOOKUP(CW$5,Kruistabel!$B$26:$F$29,MATCH($C24,Kruistabel!$C$25:$F$25,0)+1,FALSE),"")=0,"",IF(Plananalyse!CW24=1,VLOOKUP(CW$5,Kruistabel!$B$26:$F$29,MATCH($C24,Kruistabel!$C$25:$F$25,0)+1,FALSE),""))</f>
        <v>55</v>
      </c>
      <c r="CX24" s="326" t="str">
        <f ca="1">IF(IF(Plananalyse!CX24=1,VLOOKUP(CX$5,Kruistabel!$B$26:$F$29,MATCH($C24,Kruistabel!$C$25:$F$25,0)+1,FALSE),"")=0,"",IF(Plananalyse!CX24=1,VLOOKUP(CX$5,Kruistabel!$B$26:$F$29,MATCH($C24,Kruistabel!$C$25:$F$25,0)+1,FALSE),""))</f>
        <v/>
      </c>
      <c r="CY24" s="326">
        <f ca="1">IF(IF(Plananalyse!CY24=1,VLOOKUP(CY$5,Kruistabel!$B$26:$F$29,MATCH($C24,Kruistabel!$C$25:$F$25,0)+1,FALSE),"")=0,"",IF(Plananalyse!CY24=1,VLOOKUP(CY$5,Kruistabel!$B$26:$F$29,MATCH($C24,Kruistabel!$C$25:$F$25,0)+1,FALSE),""))</f>
        <v>60</v>
      </c>
      <c r="CZ24" s="326">
        <f ca="1">IF(IF(Plananalyse!CZ24=1,VLOOKUP(CZ$5,Kruistabel!$B$26:$F$29,MATCH($C24,Kruistabel!$C$25:$F$25,0)+1,FALSE),"")=0,"",IF(Plananalyse!CZ24=1,VLOOKUP(CZ$5,Kruistabel!$B$26:$F$29,MATCH($C24,Kruistabel!$C$25:$F$25,0)+1,FALSE),""))</f>
        <v>60</v>
      </c>
      <c r="DA24" s="326">
        <f ca="1">IF(IF(Plananalyse!DA24=1,VLOOKUP(DA$5,Kruistabel!$B$26:$F$29,MATCH($C24,Kruistabel!$C$25:$F$25,0)+1,FALSE),"")=0,"",IF(Plananalyse!DA24=1,VLOOKUP(DA$5,Kruistabel!$B$26:$F$29,MATCH($C24,Kruistabel!$C$25:$F$25,0)+1,FALSE),""))</f>
        <v>60</v>
      </c>
      <c r="DB24" s="326" t="str">
        <f ca="1">IF(IF(Plananalyse!DB24=1,VLOOKUP(DB$5,Kruistabel!$B$26:$F$29,MATCH($C24,Kruistabel!$C$25:$F$25,0)+1,FALSE),"")=0,"",IF(Plananalyse!DB24=1,VLOOKUP(DB$5,Kruistabel!$B$26:$F$29,MATCH($C24,Kruistabel!$C$25:$F$25,0)+1,FALSE),""))</f>
        <v/>
      </c>
      <c r="DC24" s="326" t="str">
        <f ca="1">IF(IF(Plananalyse!DC24=1,VLOOKUP(DC$5,Kruistabel!$B$26:$F$29,MATCH($C24,Kruistabel!$C$25:$F$25,0)+1,FALSE),"")=0,"",IF(Plananalyse!DC24=1,VLOOKUP(DC$5,Kruistabel!$B$26:$F$29,MATCH($C24,Kruistabel!$C$25:$F$25,0)+1,FALSE),""))</f>
        <v/>
      </c>
      <c r="DD24" s="327"/>
      <c r="DE24" s="326" t="e">
        <f ca="1">IF(IF(Plananalyse!DE24=1,VLOOKUP(DE$5,Kruistabel!$B$26:$F$29,MATCH($C24,Kruistabel!$C$25:$F$25,0)+1,FALSE),"")=0,"",IF(Plananalyse!DE24=1,VLOOKUP(DE$5,Kruistabel!$B$26:$F$29,MATCH($C24,Kruistabel!$C$25:$F$25,0)+1,FALSE),""))</f>
        <v>#N/A</v>
      </c>
      <c r="DF24" s="326" t="e">
        <f ca="1">IF(IF(Plananalyse!DF24=1,VLOOKUP(DF$5,Kruistabel!$B$26:$F$29,MATCH($C24,Kruistabel!$C$25:$F$25,0)+1,FALSE),"")=0,"",IF(Plananalyse!DF24=1,VLOOKUP(DF$5,Kruistabel!$B$26:$F$29,MATCH($C24,Kruistabel!$C$25:$F$25,0)+1,FALSE),""))</f>
        <v>#N/A</v>
      </c>
      <c r="DG24" s="326" t="e">
        <f ca="1">IF(IF(Plananalyse!DG24=1,VLOOKUP(DG$5,Kruistabel!$B$26:$F$29,MATCH($C24,Kruistabel!$C$25:$F$25,0)+1,FALSE),"")=0,"",IF(Plananalyse!DG24=1,VLOOKUP(DG$5,Kruistabel!$B$26:$F$29,MATCH($C24,Kruistabel!$C$25:$F$25,0)+1,FALSE),""))</f>
        <v>#N/A</v>
      </c>
      <c r="DH24" s="326" t="e">
        <f ca="1">IF(IF(Plananalyse!DH24=1,VLOOKUP(DH$5,Kruistabel!$B$26:$F$29,MATCH($C24,Kruistabel!$C$25:$F$25,0)+1,FALSE),"")=0,"",IF(Plananalyse!DH24=1,VLOOKUP(DH$5,Kruistabel!$B$26:$F$29,MATCH($C24,Kruistabel!$C$25:$F$25,0)+1,FALSE),""))</f>
        <v>#N/A</v>
      </c>
      <c r="DI24" s="326" t="e">
        <f ca="1">IF(IF(Plananalyse!DI24=1,VLOOKUP(DI$5,Kruistabel!$B$26:$F$29,MATCH($C24,Kruistabel!$C$25:$F$25,0)+1,FALSE),"")=0,"",IF(Plananalyse!DI24=1,VLOOKUP(DI$5,Kruistabel!$B$26:$F$29,MATCH($C24,Kruistabel!$C$25:$F$25,0)+1,FALSE),""))</f>
        <v>#N/A</v>
      </c>
      <c r="DJ24" s="326" t="e">
        <f ca="1">IF(IF(Plananalyse!DJ24=1,VLOOKUP(DJ$5,Kruistabel!$B$26:$F$29,MATCH($C24,Kruistabel!$C$25:$F$25,0)+1,FALSE),"")=0,"",IF(Plananalyse!DJ24=1,VLOOKUP(DJ$5,Kruistabel!$B$26:$F$29,MATCH($C24,Kruistabel!$C$25:$F$25,0)+1,FALSE),""))</f>
        <v>#N/A</v>
      </c>
      <c r="DK24" s="326" t="e">
        <f ca="1">IF(IF(Plananalyse!DK24=1,VLOOKUP(DK$5,Kruistabel!$B$26:$F$29,MATCH($C24,Kruistabel!$C$25:$F$25,0)+1,FALSE),"")=0,"",IF(Plananalyse!DK24=1,VLOOKUP(DK$5,Kruistabel!$B$26:$F$29,MATCH($C24,Kruistabel!$C$25:$F$25,0)+1,FALSE),""))</f>
        <v>#REF!</v>
      </c>
      <c r="DL24" s="326" t="e">
        <f ca="1">IF(IF(Plananalyse!DL24=1,VLOOKUP(DL$5,Kruistabel!$B$26:$F$29,MATCH($C24,Kruistabel!$C$25:$F$25,0)+1,FALSE),"")=0,"",IF(Plananalyse!DL24=1,VLOOKUP(DL$5,Kruistabel!$B$26:$F$29,MATCH($C24,Kruistabel!$C$25:$F$25,0)+1,FALSE),""))</f>
        <v>#REF!</v>
      </c>
      <c r="DM24" s="327" t="str">
        <f>IF(Plananalyse!DM24=1,VLOOKUP(DM$5,Kruistabel!$B$26:$F$29,MATCH($C24,Kruistabel!$C$25:$F$25,0)+1,FALSE),"")</f>
        <v/>
      </c>
      <c r="DN24" s="326" t="e">
        <f ca="1">IF(IF(Plananalyse!DN24=1,VLOOKUP(DN$5,Kruistabel!$B$26:$F$29,MATCH($C24,Kruistabel!$C$25:$F$25,0)+1,FALSE),"")=0,"",IF(Plananalyse!DN24=1,VLOOKUP(DN$5,Kruistabel!$B$26:$F$29,MATCH($C24,Kruistabel!$C$25:$F$25,0)+1,FALSE),""))</f>
        <v>#N/A</v>
      </c>
      <c r="DO24" s="326" t="e">
        <f ca="1">IF(IF(Plananalyse!DO24=1,VLOOKUP(DO$5,Kruistabel!$B$26:$F$29,MATCH($C24,Kruistabel!$C$25:$F$25,0)+1,FALSE),"")=0,"",IF(Plananalyse!DO24=1,VLOOKUP(DO$5,Kruistabel!$B$26:$F$29,MATCH($C24,Kruistabel!$C$25:$F$25,0)+1,FALSE),""))</f>
        <v>#N/A</v>
      </c>
      <c r="DP24" s="326" t="e">
        <f ca="1">IF(IF(Plananalyse!DP24=1,VLOOKUP(DP$5,Kruistabel!$B$26:$F$29,MATCH($C24,Kruistabel!$C$25:$F$25,0)+1,FALSE),"")=0,"",IF(Plananalyse!DP24=1,VLOOKUP(DP$5,Kruistabel!$B$26:$F$29,MATCH($C24,Kruistabel!$C$25:$F$25,0)+1,FALSE),""))</f>
        <v>#N/A</v>
      </c>
      <c r="DQ24" s="326" t="e">
        <f ca="1">IF(IF(Plananalyse!DQ24=1,VLOOKUP(DQ$5,Kruistabel!$B$26:$F$29,MATCH($C24,Kruistabel!$C$25:$F$25,0)+1,FALSE),"")=0,"",IF(Plananalyse!DQ24=1,VLOOKUP(DQ$5,Kruistabel!$B$26:$F$29,MATCH($C24,Kruistabel!$C$25:$F$25,0)+1,FALSE),""))</f>
        <v>#N/A</v>
      </c>
      <c r="DR24" s="326" t="e">
        <f ca="1">IF(IF(Plananalyse!DR24=1,VLOOKUP(DR$5,Kruistabel!$B$26:$F$29,MATCH($C24,Kruistabel!$C$25:$F$25,0)+1,FALSE),"")=0,"",IF(Plananalyse!DR24=1,VLOOKUP(DR$5,Kruistabel!$B$26:$F$29,MATCH($C24,Kruistabel!$C$25:$F$25,0)+1,FALSE),""))</f>
        <v>#N/A</v>
      </c>
      <c r="DS24" s="326" t="e">
        <f ca="1">IF(IF(Plananalyse!DS24=1,VLOOKUP(DS$5,Kruistabel!$B$26:$F$29,MATCH($C24,Kruistabel!$C$25:$F$25,0)+1,FALSE),"")=0,"",IF(Plananalyse!DS24=1,VLOOKUP(DS$5,Kruistabel!$B$26:$F$29,MATCH($C24,Kruistabel!$C$25:$F$25,0)+1,FALSE),""))</f>
        <v>#N/A</v>
      </c>
      <c r="DT24" s="326" t="e">
        <f ca="1">IF(IF(Plananalyse!DT24=1,VLOOKUP(DT$5,Kruistabel!$B$26:$F$29,MATCH($C24,Kruistabel!$C$25:$F$25,0)+1,FALSE),"")=0,"",IF(Plananalyse!DT24=1,VLOOKUP(DT$5,Kruistabel!$B$26:$F$29,MATCH($C24,Kruistabel!$C$25:$F$25,0)+1,FALSE),""))</f>
        <v>#N/A</v>
      </c>
      <c r="DU24" s="326" t="e">
        <f ca="1">IF(IF(Plananalyse!DU24=1,VLOOKUP(DU$5,Kruistabel!$B$26:$F$29,MATCH($C24,Kruistabel!$C$25:$F$25,0)+1,FALSE),"")=0,"",IF(Plananalyse!DU24=1,VLOOKUP(DU$5,Kruistabel!$B$26:$F$29,MATCH($C24,Kruistabel!$C$25:$F$25,0)+1,FALSE),""))</f>
        <v>#N/A</v>
      </c>
      <c r="DV24" s="326" t="e">
        <f ca="1">IF(IF(Plananalyse!DV24=1,VLOOKUP(DV$5,Kruistabel!$B$26:$F$29,MATCH($C24,Kruistabel!$C$25:$F$25,0)+1,FALSE),"")=0,"",IF(Plananalyse!DV24=1,VLOOKUP(DV$5,Kruistabel!$B$26:$F$29,MATCH($C24,Kruistabel!$C$25:$F$25,0)+1,FALSE),""))</f>
        <v>#N/A</v>
      </c>
      <c r="DW24" s="326" t="e">
        <f ca="1">IF(IF(Plananalyse!DW24=1,VLOOKUP(DW$5,Kruistabel!$B$26:$F$29,MATCH($C24,Kruistabel!$C$25:$F$25,0)+1,FALSE),"")=0,"",IF(Plananalyse!DW24=1,VLOOKUP(DW$5,Kruistabel!$B$26:$F$29,MATCH($C24,Kruistabel!$C$25:$F$25,0)+1,FALSE),""))</f>
        <v>#REF!</v>
      </c>
      <c r="DX24" s="326" t="e">
        <f ca="1">IF(IF(Plananalyse!DX24=1,VLOOKUP(DX$5,Kruistabel!$B$26:$F$29,MATCH($C24,Kruistabel!$C$25:$F$25,0)+1,FALSE),"")=0,"",IF(Plananalyse!DX24=1,VLOOKUP(DX$5,Kruistabel!$B$26:$F$29,MATCH($C24,Kruistabel!$C$25:$F$25,0)+1,FALSE),""))</f>
        <v>#REF!</v>
      </c>
      <c r="DY24" s="327" t="str">
        <f>IF(Plananalyse!DY24=1,VLOOKUP(DY$5,Kruistabel!$B$26:$F$29,MATCH($C24,Kruistabel!$C$25:$F$25,0)+1,FALSE),"")</f>
        <v/>
      </c>
      <c r="DZ24" s="326" t="e">
        <f ca="1">IF(IF(Plananalyse!DZ24=1,VLOOKUP(DZ$5,Kruistabel!$B$26:$F$29,MATCH($C24,Kruistabel!$C$25:$F$25,0)+1,FALSE),"")=0,"",IF(Plananalyse!DZ24=1,VLOOKUP(DZ$5,Kruistabel!$B$26:$F$29,MATCH($C24,Kruistabel!$C$25:$F$25,0)+1,FALSE),""))</f>
        <v>#N/A</v>
      </c>
      <c r="EA24" s="326" t="e">
        <f ca="1">IF(IF(Plananalyse!EA24=1,VLOOKUP(EA$5,Kruistabel!$B$26:$F$29,MATCH($C24,Kruistabel!$C$25:$F$25,0)+1,FALSE),"")=0,"",IF(Plananalyse!EA24=1,VLOOKUP(EA$5,Kruistabel!$B$26:$F$29,MATCH($C24,Kruistabel!$C$25:$F$25,0)+1,FALSE),""))</f>
        <v>#N/A</v>
      </c>
      <c r="EB24" s="326" t="e">
        <f ca="1">IF(IF(Plananalyse!EB24=1,VLOOKUP(EB$5,Kruistabel!$B$26:$F$29,MATCH($C24,Kruistabel!$C$25:$F$25,0)+1,FALSE),"")=0,"",IF(Plananalyse!EB24=1,VLOOKUP(EB$5,Kruistabel!$B$26:$F$29,MATCH($C24,Kruistabel!$C$25:$F$25,0)+1,FALSE),""))</f>
        <v>#REF!</v>
      </c>
      <c r="EC24" s="326" t="e">
        <f ca="1">IF(IF(Plananalyse!EC24=1,VLOOKUP(EC$5,Kruistabel!$B$26:$F$29,MATCH($C24,Kruistabel!$C$25:$F$25,0)+1,FALSE),"")=0,"",IF(Plananalyse!EC24=1,VLOOKUP(EC$5,Kruistabel!$B$26:$F$29,MATCH($C24,Kruistabel!$C$25:$F$25,0)+1,FALSE),""))</f>
        <v>#REF!</v>
      </c>
      <c r="ED24" s="327"/>
      <c r="EE24" s="326" t="e">
        <f ca="1">IF(IF(Plananalyse!EE24=1,VLOOKUP(EE$5,Kruistabel!$B$26:$F$29,MATCH($C24,Kruistabel!$C$25:$F$25,0)+1,FALSE),"")=0,"",IF(Plananalyse!EE24=1,VLOOKUP(EE$5,Kruistabel!$B$26:$F$29,MATCH($C24,Kruistabel!$C$25:$F$25,0)+1,FALSE),""))</f>
        <v>#N/A</v>
      </c>
      <c r="EF24" s="326" t="e">
        <f ca="1">IF(IF(Plananalyse!EF24=1,VLOOKUP(EF$5,Kruistabel!$B$26:$F$29,MATCH($C24,Kruistabel!$C$25:$F$25,0)+1,FALSE),"")=0,"",IF(Plananalyse!EF24=1,VLOOKUP(EF$5,Kruistabel!$B$26:$F$29,MATCH($C24,Kruistabel!$C$25:$F$25,0)+1,FALSE),""))</f>
        <v>#N/A</v>
      </c>
      <c r="EG24" s="326" t="e">
        <f ca="1">IF(IF(Plananalyse!EG24=1,VLOOKUP(EG$5,Kruistabel!$B$26:$F$29,MATCH($C24,Kruistabel!$C$25:$F$25,0)+1,FALSE),"")=0,"",IF(Plananalyse!EG24=1,VLOOKUP(EG$5,Kruistabel!$B$26:$F$29,MATCH($C24,Kruistabel!$C$25:$F$25,0)+1,FALSE),""))</f>
        <v>#N/A</v>
      </c>
      <c r="EH24" s="326" t="e">
        <f ca="1">IF(IF(Plananalyse!EH24=1,VLOOKUP(EH$5,Kruistabel!$B$26:$F$29,MATCH($C24,Kruistabel!$C$25:$F$25,0)+1,FALSE),"")=0,"",IF(Plananalyse!EH24=1,VLOOKUP(EH$5,Kruistabel!$B$26:$F$29,MATCH($C24,Kruistabel!$C$25:$F$25,0)+1,FALSE),""))</f>
        <v>#REF!</v>
      </c>
      <c r="EI24" s="326" t="e">
        <f ca="1">IF(IF(Plananalyse!EI24=1,VLOOKUP(EI$5,Kruistabel!$B$26:$F$29,MATCH($C24,Kruistabel!$C$25:$F$25,0)+1,FALSE),"")=0,"",IF(Plananalyse!EI24=1,VLOOKUP(EI$5,Kruistabel!$B$26:$F$29,MATCH($C24,Kruistabel!$C$25:$F$25,0)+1,FALSE),""))</f>
        <v>#REF!</v>
      </c>
      <c r="EJ24" s="164" t="str">
        <f>IF(Plananalyse!EJ24=1,VLOOKUP(EJ$5,Kruistabel!$B$26:$F$29,MATCH($C24,Kruistabel!$C$25:$F$25,0)+1,FALSE),"")</f>
        <v/>
      </c>
      <c r="EK24" s="138"/>
      <c r="EL24" s="138"/>
      <c r="EM24" s="138"/>
      <c r="EN24" s="138"/>
      <c r="EO24" s="138"/>
    </row>
    <row r="25" spans="2:145">
      <c r="B25" s="337" t="s">
        <v>108</v>
      </c>
      <c r="C25" s="160" t="str">
        <f>_xlfn.IFNA(VLOOKUP($B25,Classificatietabel!$B$6:$I$91,C$7,FALSE),"")</f>
        <v>hoog</v>
      </c>
      <c r="D25" s="160" t="str">
        <f>_xlfn.IFNA(VLOOKUP($B25,Classificatietabel!$B$6:$I$91,D$7,FALSE),"")</f>
        <v>neen</v>
      </c>
      <c r="E25" s="119">
        <f>IF(AND(D25="laag",$D$3=1),0,_xlfn.IFNA(IF(VLOOKUP($B25,Classificatietabel!$B$6:$H$91,$E$5,FALSE)="Ja",1,0),""))</f>
        <v>1</v>
      </c>
      <c r="F25" s="163"/>
      <c r="G25" s="326" t="str">
        <f>IF(IF(Plananalyse!G25=1,VLOOKUP(G$5,Kruistabel!$B$26:$F$29,MATCH($C25,Kruistabel!$C$25:$F$25,0)+1,FALSE),"")=0,"",IF(Plananalyse!G25=1,VLOOKUP(G$5,Kruistabel!$B$26:$F$29,MATCH($C25,Kruistabel!$C$25:$F$25,0)+1,FALSE),""))</f>
        <v/>
      </c>
      <c r="H25" s="326" t="str">
        <f>IF(IF(Plananalyse!H25=1,VLOOKUP(H$5,Kruistabel!$B$26:$F$29,MATCH($C25,Kruistabel!$C$25:$F$25,0)+1,FALSE),"")=0,"",IF(Plananalyse!H25=1,VLOOKUP(H$5,Kruistabel!$B$26:$F$29,MATCH($C25,Kruistabel!$C$25:$F$25,0)+1,FALSE),""))</f>
        <v/>
      </c>
      <c r="I25" s="326">
        <f>IF(IF(Plananalyse!I25=1,VLOOKUP(I$5,Kruistabel!$B$26:$F$29,MATCH($C25,Kruistabel!$C$25:$F$25,0)+1,FALSE),"")=0,"",IF(Plananalyse!I25=1,VLOOKUP(I$5,Kruistabel!$B$26:$F$29,MATCH($C25,Kruistabel!$C$25:$F$25,0)+1,FALSE),""))</f>
        <v>55</v>
      </c>
      <c r="J25" s="326" t="str">
        <f>IF(IF(Plananalyse!J25=1,VLOOKUP(J$5,Kruistabel!$B$26:$F$29,MATCH($C25,Kruistabel!$C$25:$F$25,0)+1,FALSE),"")=0,"",IF(Plananalyse!J25=1,VLOOKUP(J$5,Kruistabel!$B$26:$F$29,MATCH($C25,Kruistabel!$C$25:$F$25,0)+1,FALSE),""))</f>
        <v/>
      </c>
      <c r="K25" s="326" t="str">
        <f>IF(IF(Plananalyse!K25=1,VLOOKUP(K$5,Kruistabel!$B$26:$F$29,MATCH($C25,Kruistabel!$C$25:$F$25,0)+1,FALSE),"")=0,"",IF(Plananalyse!K25=1,VLOOKUP(K$5,Kruistabel!$B$26:$F$29,MATCH($C25,Kruistabel!$C$25:$F$25,0)+1,FALSE),""))</f>
        <v/>
      </c>
      <c r="L25" s="326" t="str">
        <f>IF(IF(Plananalyse!L25=1,VLOOKUP(L$5,Kruistabel!$B$26:$F$29,MATCH($C25,Kruistabel!$C$25:$F$25,0)+1,FALSE),"")=0,"",IF(Plananalyse!L25=1,VLOOKUP(L$5,Kruistabel!$B$26:$F$29,MATCH($C25,Kruistabel!$C$25:$F$25,0)+1,FALSE),""))</f>
        <v/>
      </c>
      <c r="M25" s="326">
        <f>IF(IF(Plananalyse!M25=1,VLOOKUP(M$5,Kruistabel!$B$26:$F$29,MATCH($C25,Kruistabel!$C$25:$F$25,0)+1,FALSE),"")=0,"",IF(Plananalyse!M25=1,VLOOKUP(M$5,Kruistabel!$B$26:$F$29,MATCH($C25,Kruistabel!$C$25:$F$25,0)+1,FALSE),""))</f>
        <v>50</v>
      </c>
      <c r="N25" s="326">
        <f>IF(IF(Plananalyse!N25=1,VLOOKUP(N$5,Kruistabel!$B$26:$F$29,MATCH($C25,Kruistabel!$C$25:$F$25,0)+1,FALSE),"")=0,"",IF(Plananalyse!N25=1,VLOOKUP(N$5,Kruistabel!$B$26:$F$29,MATCH($C25,Kruistabel!$C$25:$F$25,0)+1,FALSE),""))</f>
        <v>50</v>
      </c>
      <c r="O25" s="326">
        <f>IF(IF(Plananalyse!O25=1,VLOOKUP(O$5,Kruistabel!$B$26:$F$29,MATCH($C25,Kruistabel!$C$25:$F$25,0)+1,FALSE),"")=0,"",IF(Plananalyse!O25=1,VLOOKUP(O$5,Kruistabel!$B$26:$F$29,MATCH($C25,Kruistabel!$C$25:$F$25,0)+1,FALSE),""))</f>
        <v>50</v>
      </c>
      <c r="P25" s="326">
        <f>IF(IF(Plananalyse!P25=1,VLOOKUP(P$5,Kruistabel!$B$26:$F$29,MATCH($C25,Kruistabel!$C$25:$F$25,0)+1,FALSE),"")=0,"",IF(Plananalyse!P25=1,VLOOKUP(P$5,Kruistabel!$B$26:$F$29,MATCH($C25,Kruistabel!$C$25:$F$25,0)+1,FALSE),""))</f>
        <v>45</v>
      </c>
      <c r="Q25" s="326">
        <f>IF(IF(Plananalyse!Q25=1,VLOOKUP(Q$5,Kruistabel!$B$26:$F$29,MATCH($C25,Kruistabel!$C$25:$F$25,0)+1,FALSE),"")=0,"",IF(Plananalyse!Q25=1,VLOOKUP(Q$5,Kruistabel!$B$26:$F$29,MATCH($C25,Kruistabel!$C$25:$F$25,0)+1,FALSE),""))</f>
        <v>55</v>
      </c>
      <c r="R25" s="326">
        <f>IF(IF(Plananalyse!R25=1,VLOOKUP(R$5,Kruistabel!$B$26:$F$29,MATCH($C25,Kruistabel!$C$25:$F$25,0)+1,FALSE),"")=0,"",IF(Plananalyse!R25=1,VLOOKUP(R$5,Kruistabel!$B$26:$F$29,MATCH($C25,Kruistabel!$C$25:$F$25,0)+1,FALSE),""))</f>
        <v>50</v>
      </c>
      <c r="S25" s="326" t="str">
        <f>IF(IF(Plananalyse!S25=1,VLOOKUP(S$5,Kruistabel!$B$26:$F$29,MATCH($C25,Kruistabel!$C$25:$F$25,0)+1,FALSE),"")=0,"",IF(Plananalyse!S25=1,VLOOKUP(S$5,Kruistabel!$B$26:$F$29,MATCH($C25,Kruistabel!$C$25:$F$25,0)+1,FALSE),""))</f>
        <v/>
      </c>
      <c r="T25" s="326" t="str">
        <f>IF(IF(Plananalyse!T25=1,VLOOKUP(T$5,Kruistabel!$B$26:$F$29,MATCH($C25,Kruistabel!$C$25:$F$25,0)+1,FALSE),"")=0,"",IF(Plananalyse!T25=1,VLOOKUP(T$5,Kruistabel!$B$26:$F$29,MATCH($C25,Kruistabel!$C$25:$F$25,0)+1,FALSE),""))</f>
        <v/>
      </c>
      <c r="U25" s="326" t="str">
        <f>IF(IF(Plananalyse!U25=1,VLOOKUP(U$5,Kruistabel!$B$26:$F$29,MATCH($C25,Kruistabel!$C$25:$F$25,0)+1,FALSE),"")=0,"",IF(Plananalyse!U25=1,VLOOKUP(U$5,Kruistabel!$B$26:$F$29,MATCH($C25,Kruistabel!$C$25:$F$25,0)+1,FALSE),""))</f>
        <v/>
      </c>
      <c r="V25" s="326" t="str">
        <f>IF(IF(Plananalyse!V25=1,VLOOKUP(V$5,Kruistabel!$B$26:$F$29,MATCH($C25,Kruistabel!$C$25:$F$25,0)+1,FALSE),"")=0,"",IF(Plananalyse!V25=1,VLOOKUP(V$5,Kruistabel!$B$26:$F$29,MATCH($C25,Kruistabel!$C$25:$F$25,0)+1,FALSE),""))</f>
        <v/>
      </c>
      <c r="W25" s="326" t="str">
        <f>IF(IF(Plananalyse!W25=1,VLOOKUP(W$5,Kruistabel!$B$26:$F$29,MATCH($C25,Kruistabel!$C$25:$F$25,0)+1,FALSE),"")=0,"",IF(Plananalyse!W25=1,VLOOKUP(W$5,Kruistabel!$B$26:$F$29,MATCH($C25,Kruistabel!$C$25:$F$25,0)+1,FALSE),""))</f>
        <v/>
      </c>
      <c r="X25" s="326" t="str">
        <f ca="1">IF(IF(Plananalyse!X25=1,VLOOKUP(X$5,Kruistabel!$B$26:$F$29,MATCH($C25,Kruistabel!$C$25:$F$25,0)+1,FALSE),"")=0,"",IF(Plananalyse!X25=1,VLOOKUP(X$5,Kruistabel!$B$26:$F$29,MATCH($C25,Kruistabel!$C$25:$F$25,0)+1,FALSE),""))</f>
        <v/>
      </c>
      <c r="Y25" s="326">
        <f ca="1">IF(IF(Plananalyse!Y25=1,VLOOKUP(Y$5,Kruistabel!$B$26:$F$29,MATCH($C25,Kruistabel!$C$25:$F$25,0)+1,FALSE),"")=0,"",IF(Plananalyse!Y25=1,VLOOKUP(Y$5,Kruistabel!$B$26:$F$29,MATCH($C25,Kruistabel!$C$25:$F$25,0)+1,FALSE),""))</f>
        <v>55</v>
      </c>
      <c r="Z25" s="326" t="str">
        <f ca="1">IF(IF(Plananalyse!Z25=1,VLOOKUP(Z$5,Kruistabel!$B$26:$F$29,MATCH($C25,Kruistabel!$C$25:$F$25,0)+1,FALSE),"")=0,"",IF(Plananalyse!Z25=1,VLOOKUP(Z$5,Kruistabel!$B$26:$F$29,MATCH($C25,Kruistabel!$C$25:$F$25,0)+1,FALSE),""))</f>
        <v/>
      </c>
      <c r="AA25" s="326" t="str">
        <f ca="1">IF(IF(Plananalyse!AA25=1,VLOOKUP(AA$5,Kruistabel!$B$26:$F$29,MATCH($C25,Kruistabel!$C$25:$F$25,0)+1,FALSE),"")=0,"",IF(Plananalyse!AA25=1,VLOOKUP(AA$5,Kruistabel!$B$26:$F$29,MATCH($C25,Kruistabel!$C$25:$F$25,0)+1,FALSE),""))</f>
        <v/>
      </c>
      <c r="AB25" s="326" t="str">
        <f ca="1">IF(IF(Plananalyse!AB25=1,VLOOKUP(AB$5,Kruistabel!$B$26:$F$29,MATCH($C25,Kruistabel!$C$25:$F$25,0)+1,FALSE),"")=0,"",IF(Plananalyse!AB25=1,VLOOKUP(AB$5,Kruistabel!$B$26:$F$29,MATCH($C25,Kruistabel!$C$25:$F$25,0)+1,FALSE),""))</f>
        <v/>
      </c>
      <c r="AC25" s="326" t="str">
        <f ca="1">IF(IF(Plananalyse!AC25=1,VLOOKUP(AC$5,Kruistabel!$B$26:$F$29,MATCH($C25,Kruistabel!$C$25:$F$25,0)+1,FALSE),"")=0,"",IF(Plananalyse!AC25=1,VLOOKUP(AC$5,Kruistabel!$B$26:$F$29,MATCH($C25,Kruistabel!$C$25:$F$25,0)+1,FALSE),""))</f>
        <v/>
      </c>
      <c r="AD25" s="326" t="str">
        <f ca="1">IF(IF(Plananalyse!AD25=1,VLOOKUP(AD$5,Kruistabel!$B$26:$F$29,MATCH($C25,Kruistabel!$C$25:$F$25,0)+1,FALSE),"")=0,"",IF(Plananalyse!AD25=1,VLOOKUP(AD$5,Kruistabel!$B$26:$F$29,MATCH($C25,Kruistabel!$C$25:$F$25,0)+1,FALSE),""))</f>
        <v/>
      </c>
      <c r="AE25" s="326" t="str">
        <f ca="1">IF(IF(Plananalyse!AE25=1,VLOOKUP(AE$5,Kruistabel!$B$26:$F$29,MATCH($C25,Kruistabel!$C$25:$F$25,0)+1,FALSE),"")=0,"",IF(Plananalyse!AE25=1,VLOOKUP(AE$5,Kruistabel!$B$26:$F$29,MATCH($C25,Kruistabel!$C$25:$F$25,0)+1,FALSE),""))</f>
        <v/>
      </c>
      <c r="AF25" s="326" t="str">
        <f ca="1">IF(IF(Plananalyse!AF25=1,VLOOKUP(AF$5,Kruistabel!$B$26:$F$29,MATCH($C25,Kruistabel!$C$25:$F$25,0)+1,FALSE),"")=0,"",IF(Plananalyse!AF25=1,VLOOKUP(AF$5,Kruistabel!$B$26:$F$29,MATCH($C25,Kruistabel!$C$25:$F$25,0)+1,FALSE),""))</f>
        <v/>
      </c>
      <c r="AG25" s="326" t="str">
        <f ca="1">IF(IF(Plananalyse!AG25=1,VLOOKUP(AG$5,Kruistabel!$B$26:$F$29,MATCH($C25,Kruistabel!$C$25:$F$25,0)+1,FALSE),"")=0,"",IF(Plananalyse!AG25=1,VLOOKUP(AG$5,Kruistabel!$B$26:$F$29,MATCH($C25,Kruistabel!$C$25:$F$25,0)+1,FALSE),""))</f>
        <v/>
      </c>
      <c r="AH25" s="326" t="str">
        <f ca="1">IF(IF(Plananalyse!AH25=1,VLOOKUP(AH$5,Kruistabel!$B$26:$F$29,MATCH($C25,Kruistabel!$C$25:$F$25,0)+1,FALSE),"")=0,"",IF(Plananalyse!AI25=1,VLOOKUP(AH$5,Kruistabel!$B$26:$F$29,MATCH($C25,Kruistabel!$C$25:$F$25,0)+1,FALSE),""))</f>
        <v/>
      </c>
      <c r="AI25" s="326" t="str">
        <f ca="1">IF(IF(Plananalyse!AI25=1,VLOOKUP(AI$5,Kruistabel!$B$26:$F$29,MATCH($C25,Kruistabel!$C$25:$F$25,0)+1,FALSE),"")=0,"",IF(Plananalyse!AJ25=1,VLOOKUP(AI$5,Kruistabel!$B$26:$F$29,MATCH($C25,Kruistabel!$C$25:$F$25,0)+1,FALSE),""))</f>
        <v/>
      </c>
      <c r="AJ25" s="326" t="str">
        <f ca="1">IF(IF(Plananalyse!AJ25=1,VLOOKUP(AJ$5,Kruistabel!$B$26:$F$29,MATCH($C25,Kruistabel!$C$25:$F$25,0)+1,FALSE),"")=0,"",IF(Plananalyse!AJ25=1,VLOOKUP(AJ$5,Kruistabel!$B$26:$F$29,MATCH($C25,Kruistabel!$C$25:$F$25,0)+1,FALSE),""))</f>
        <v/>
      </c>
      <c r="AK25" s="326">
        <f ca="1">IF(IF(Plananalyse!AK25=1,VLOOKUP(AK$5,Kruistabel!$B$26:$F$29,MATCH($C25,Kruistabel!$C$25:$F$25,0)+1,FALSE),"")=0,"",IF(Plananalyse!AK25=1,VLOOKUP(AK$5,Kruistabel!$B$26:$F$29,MATCH($C25,Kruistabel!$C$25:$F$25,0)+1,FALSE),""))</f>
        <v>55</v>
      </c>
      <c r="AL25" s="326" t="str">
        <f ca="1">IF(IF(Plananalyse!AL25=1,VLOOKUP(AL$5,Kruistabel!$B$26:$F$29,MATCH($C25,Kruistabel!$C$25:$F$25,0)+1,FALSE),"")=0,"",IF(Plananalyse!AL25=1,VLOOKUP(AL$5,Kruistabel!$B$26:$F$29,MATCH($C25,Kruistabel!$C$25:$F$25,0)+1,FALSE),""))</f>
        <v/>
      </c>
      <c r="AM25" s="326" t="str">
        <f ca="1">IF(IF(Plananalyse!AM25=1,VLOOKUP(AM$5,Kruistabel!$B$26:$F$29,MATCH($C25,Kruistabel!$C$25:$F$25,0)+1,FALSE),"")=0,"",IF(Plananalyse!AM25=1,VLOOKUP(AM$5,Kruistabel!$B$26:$F$29,MATCH($C25,Kruistabel!$C$25:$F$25,0)+1,FALSE),""))</f>
        <v/>
      </c>
      <c r="AN25" s="327"/>
      <c r="AO25" s="326">
        <f ca="1">IF(IF(Plananalyse!AO25=1,VLOOKUP(AO$5,Kruistabel!$B$26:$F$29,MATCH($C25,Kruistabel!$C$25:$F$25,0)+1,FALSE),"")=0,"",IF(Plananalyse!AO25=1,VLOOKUP(AO$5,Kruistabel!$B$26:$F$29,MATCH($C25,Kruistabel!$C$25:$F$25,0)+1,FALSE),""))</f>
        <v>55</v>
      </c>
      <c r="AP25" s="326">
        <f ca="1">IF(IF(Plananalyse!AP25=1,VLOOKUP(AP$5,Kruistabel!$B$26:$F$29,MATCH($C25,Kruistabel!$C$25:$F$25,0)+1,FALSE),"")=0,"",IF(Plananalyse!AP25=1,VLOOKUP(AP$5,Kruistabel!$B$26:$F$29,MATCH($C25,Kruistabel!$C$25:$F$25,0)+1,FALSE),""))</f>
        <v>55</v>
      </c>
      <c r="AQ25" s="326">
        <f ca="1">IF(IF(Plananalyse!AQ25=1,VLOOKUP(AQ$5,Kruistabel!$B$26:$F$29,MATCH($C25,Kruistabel!$C$25:$F$25,0)+1,FALSE),"")=0,"",IF(Plananalyse!AQ25=1,VLOOKUP(AQ$5,Kruistabel!$B$26:$F$29,MATCH($C25,Kruistabel!$C$25:$F$25,0)+1,FALSE),""))</f>
        <v>55</v>
      </c>
      <c r="AR25" s="326">
        <f ca="1">IF(IF(Plananalyse!AR25=1,VLOOKUP(AR$5,Kruistabel!$B$26:$F$29,MATCH($C25,Kruistabel!$C$25:$F$25,0)+1,FALSE),"")=0,"",IF(Plananalyse!AR25=1,VLOOKUP(AR$5,Kruistabel!$B$26:$F$29,MATCH($C25,Kruistabel!$C$25:$F$25,0)+1,FALSE),""))</f>
        <v>50</v>
      </c>
      <c r="AS25" s="326">
        <f ca="1">IF(IF(Plananalyse!AS25=1,VLOOKUP(AS$5,Kruistabel!$B$26:$F$29,MATCH($C25,Kruistabel!$C$25:$F$25,0)+1,FALSE),"")=0,"",IF(Plananalyse!AS25=1,VLOOKUP(AS$5,Kruistabel!$B$26:$F$29,MATCH($C25,Kruistabel!$C$25:$F$25,0)+1,FALSE),""))</f>
        <v>55</v>
      </c>
      <c r="AT25" s="326">
        <f ca="1">IF(IF(Plananalyse!AT25=1,VLOOKUP(AT$5,Kruistabel!$B$26:$F$29,MATCH($C25,Kruistabel!$C$25:$F$25,0)+1,FALSE),"")=0,"",IF(Plananalyse!AT25=1,VLOOKUP(AT$5,Kruistabel!$B$26:$F$29,MATCH($C25,Kruistabel!$C$25:$F$25,0)+1,FALSE),""))</f>
        <v>50</v>
      </c>
      <c r="AU25" s="326" t="str">
        <f ca="1">IF(IF(Plananalyse!AU25=1,VLOOKUP(AU$5,Kruistabel!$B$26:$F$29,MATCH($C25,Kruistabel!$C$25:$F$25,0)+1,FALSE),"")=0,"",IF(Plananalyse!AU25=1,VLOOKUP(AU$5,Kruistabel!$B$26:$F$29,MATCH($C25,Kruistabel!$C$25:$F$25,0)+1,FALSE),""))</f>
        <v/>
      </c>
      <c r="AV25" s="326">
        <f ca="1">IF(IF(Plananalyse!AV25=1,VLOOKUP(AV$5,Kruistabel!$B$26:$F$29,MATCH($C25,Kruistabel!$C$25:$F$25,0)+1,FALSE),"")=0,"",IF(Plananalyse!AV25=1,VLOOKUP(AV$5,Kruistabel!$B$26:$F$29,MATCH($C25,Kruistabel!$C$25:$F$25,0)+1,FALSE),""))</f>
        <v>55</v>
      </c>
      <c r="AW25" s="326" t="str">
        <f ca="1">IF(IF(Plananalyse!AW25=1,VLOOKUP(AW$5,Kruistabel!$B$26:$F$29,MATCH($C25,Kruistabel!$C$25:$F$25,0)+1,FALSE),"")=0,"",IF(Plananalyse!AW25=1,VLOOKUP(AW$5,Kruistabel!$B$26:$F$29,MATCH($C25,Kruistabel!$C$25:$F$25,0)+1,FALSE),""))</f>
        <v/>
      </c>
      <c r="AX25" s="326" t="str">
        <f ca="1">IF(IF(Plananalyse!AX25=1,VLOOKUP(AX$5,Kruistabel!$B$26:$F$29,MATCH($C25,Kruistabel!$C$25:$F$25,0)+1,FALSE),"")=0,"",IF(Plananalyse!AX25=1,VLOOKUP(AX$5,Kruistabel!$B$26:$F$29,MATCH($C25,Kruistabel!$C$25:$F$25,0)+1,FALSE),""))</f>
        <v/>
      </c>
      <c r="AY25" s="327"/>
      <c r="AZ25" s="326" t="str">
        <f ca="1">IF(IF(Plananalyse!AZ25=1,VLOOKUP(AZ$5,Kruistabel!$B$26:$F$29,MATCH($C25,Kruistabel!$C$25:$F$25,0)+1,FALSE),"")=0,"",IF(Plananalyse!AZ25=1,VLOOKUP(AZ$5,Kruistabel!$B$26:$F$29,MATCH($C25,Kruistabel!$C$25:$F$25,0)+1,FALSE),""))</f>
        <v/>
      </c>
      <c r="BA25" s="326" t="str">
        <f ca="1">IF(IF(Plananalyse!BA25=1,VLOOKUP(BA$5,Kruistabel!$B$26:$F$29,MATCH($C25,Kruistabel!$C$25:$F$25,0)+1,FALSE),"")=0,"",IF(Plananalyse!BA25=1,VLOOKUP(BA$5,Kruistabel!$B$26:$F$29,MATCH($C25,Kruistabel!$C$25:$F$25,0)+1,FALSE),""))</f>
        <v/>
      </c>
      <c r="BB25" s="326">
        <f ca="1">IF(IF(Plananalyse!BB25=1,VLOOKUP(BB$5,Kruistabel!$B$26:$F$29,MATCH($C25,Kruistabel!$C$25:$F$25,0)+1,FALSE),"")=0,"",IF(Plananalyse!BB25=1,VLOOKUP(BB$5,Kruistabel!$B$26:$F$29,MATCH($C25,Kruistabel!$C$25:$F$25,0)+1,FALSE),""))</f>
        <v>55</v>
      </c>
      <c r="BC25" s="326">
        <f ca="1">IF(IF(Plananalyse!BC25=1,VLOOKUP(BC$5,Kruistabel!$B$26:$F$29,MATCH($C25,Kruistabel!$C$25:$F$25,0)+1,FALSE),"")=0,"",IF(Plananalyse!BC25=1,VLOOKUP(BC$5,Kruistabel!$B$26:$F$29,MATCH($C25,Kruistabel!$C$25:$F$25,0)+1,FALSE),""))</f>
        <v>55</v>
      </c>
      <c r="BD25" s="326" t="str">
        <f ca="1">IF(IF(Plananalyse!BD25=1,VLOOKUP(BD$5,Kruistabel!$B$26:$F$29,MATCH($C25,Kruistabel!$C$25:$F$25,0)+1,FALSE),"")=0,"",IF(Plananalyse!BD25=1,VLOOKUP(BD$5,Kruistabel!$B$26:$F$29,MATCH($C25,Kruistabel!$C$25:$F$25,0)+1,FALSE),""))</f>
        <v/>
      </c>
      <c r="BE25" s="326" t="str">
        <f ca="1">IF(IF(Plananalyse!BE25=1,VLOOKUP(BE$5,Kruistabel!$B$26:$F$29,MATCH($C25,Kruistabel!$C$25:$F$25,0)+1,FALSE),"")=0,"",IF(Plananalyse!BE25=1,VLOOKUP(BE$5,Kruistabel!$B$26:$F$29,MATCH($C25,Kruistabel!$C$25:$F$25,0)+1,FALSE),""))</f>
        <v/>
      </c>
      <c r="BF25" s="326" t="str">
        <f ca="1">IF(IF(Plananalyse!BF25=1,VLOOKUP(BF$5,Kruistabel!$B$26:$F$29,MATCH($C25,Kruistabel!$C$25:$F$25,0)+1,FALSE),"")=0,"",IF(Plananalyse!BF25=1,VLOOKUP(BF$5,Kruistabel!$B$26:$F$29,MATCH($C25,Kruistabel!$C$25:$F$25,0)+1,FALSE),""))</f>
        <v/>
      </c>
      <c r="BG25" s="326" t="str">
        <f ca="1">IF(IF(Plananalyse!BG25=1,VLOOKUP(BG$5,Kruistabel!$B$26:$F$29,MATCH($C25,Kruistabel!$C$25:$F$25,0)+1,FALSE),"")=0,"",IF(Plananalyse!BG25=1,VLOOKUP(BG$5,Kruistabel!$B$26:$F$29,MATCH($C25,Kruistabel!$C$25:$F$25,0)+1,FALSE),""))</f>
        <v/>
      </c>
      <c r="BH25" s="326" t="str">
        <f ca="1">IF(IF(Plananalyse!BH25=1,VLOOKUP(BH$5,Kruistabel!$B$26:$F$29,MATCH($C25,Kruistabel!$C$25:$F$25,0)+1,FALSE),"")=0,"",IF(Plananalyse!BH25=1,VLOOKUP(BH$5,Kruistabel!$B$26:$F$29,MATCH($C25,Kruistabel!$C$25:$F$25,0)+1,FALSE),""))</f>
        <v/>
      </c>
      <c r="BI25" s="327"/>
      <c r="BJ25" s="326" t="e">
        <f ca="1">IF(IF(Plananalyse!BJ25=1,VLOOKUP(BJ$5,Kruistabel!$B$26:$F$29,MATCH($C25,Kruistabel!$C$25:$F$25,0)+1,FALSE),"")=0,"",IF(Plananalyse!BJ25=1,VLOOKUP(BJ$5,Kruistabel!$B$26:$F$29,MATCH($C25,Kruistabel!$C$25:$F$25,0)+1,FALSE),""))</f>
        <v>#N/A</v>
      </c>
      <c r="BK25" s="326" t="e">
        <f ca="1">IF(IF(Plananalyse!BK25=1,VLOOKUP(BK$5,Kruistabel!$B$26:$F$29,MATCH($C25,Kruistabel!$C$25:$F$25,0)+1,FALSE),"")=0,"",IF(Plananalyse!BK25=1,VLOOKUP(BK$5,Kruistabel!$B$26:$F$29,MATCH($C25,Kruistabel!$C$25:$F$25,0)+1,FALSE),""))</f>
        <v>#N/A</v>
      </c>
      <c r="BL25" s="326" t="e">
        <f ca="1">IF(IF(Plananalyse!BL25=1,VLOOKUP(BL$5,Kruistabel!$B$26:$F$29,MATCH($C25,Kruistabel!$C$25:$F$25,0)+1,FALSE),"")=0,"",IF(Plananalyse!BL25=1,VLOOKUP(BL$5,Kruistabel!$B$26:$F$29,MATCH($C25,Kruistabel!$C$25:$F$25,0)+1,FALSE),""))</f>
        <v>#N/A</v>
      </c>
      <c r="BM25" s="326" t="e">
        <f ca="1">IF(IF(Plananalyse!BM25=1,VLOOKUP(BM$5,Kruistabel!$B$26:$F$29,MATCH($C25,Kruistabel!$C$25:$F$25,0)+1,FALSE),"")=0,"",IF(Plananalyse!BM25=1,VLOOKUP(BM$5,Kruistabel!$B$26:$F$29,MATCH($C25,Kruistabel!$C$25:$F$25,0)+1,FALSE),""))</f>
        <v>#N/A</v>
      </c>
      <c r="BN25" s="326" t="e">
        <f ca="1">IF(IF(Plananalyse!BN25=1,VLOOKUP(BN$5,Kruistabel!$B$26:$F$29,MATCH($C25,Kruistabel!$C$25:$F$25,0)+1,FALSE),"")=0,"",IF(Plananalyse!BN25=1,VLOOKUP(BN$5,Kruistabel!$B$26:$F$29,MATCH($C25,Kruistabel!$C$25:$F$25,0)+1,FALSE),""))</f>
        <v>#N/A</v>
      </c>
      <c r="BO25" s="326" t="e">
        <f ca="1">IF(IF(Plananalyse!BO25=1,VLOOKUP(BO$5,Kruistabel!$B$26:$F$29,MATCH($C25,Kruistabel!$C$25:$F$25,0)+1,FALSE),"")=0,"",IF(Plananalyse!BO25=1,VLOOKUP(BO$5,Kruistabel!$B$26:$F$29,MATCH($C25,Kruistabel!$C$25:$F$25,0)+1,FALSE),""))</f>
        <v>#N/A</v>
      </c>
      <c r="BP25" s="326" t="e">
        <f ca="1">IF(IF(Plananalyse!BP25=1,VLOOKUP(BP$5,Kruistabel!$B$26:$F$29,MATCH($C25,Kruistabel!$C$25:$F$25,0)+1,FALSE),"")=0,"",IF(Plananalyse!BP25=1,VLOOKUP(BP$5,Kruistabel!$B$26:$F$29,MATCH($C25,Kruistabel!$C$25:$F$25,0)+1,FALSE),""))</f>
        <v>#N/A</v>
      </c>
      <c r="BQ25" s="326" t="e">
        <f ca="1">IF(IF(Plananalyse!BQ25=1,VLOOKUP(BQ$5,Kruistabel!$B$26:$F$29,MATCH($C25,Kruistabel!$C$25:$F$25,0)+1,FALSE),"")=0,"",IF(Plananalyse!BQ25=1,VLOOKUP(BQ$5,Kruistabel!$B$26:$F$29,MATCH($C25,Kruistabel!$C$25:$F$25,0)+1,FALSE),""))</f>
        <v>#N/A</v>
      </c>
      <c r="BR25" s="326" t="e">
        <f ca="1">IF(IF(Plananalyse!BR25=1,VLOOKUP(BR$5,Kruistabel!$B$26:$F$29,MATCH($C25,Kruistabel!$C$25:$F$25,0)+1,FALSE),"")=0,"",IF(Plananalyse!BR25=1,VLOOKUP(BR$5,Kruistabel!$B$26:$F$29,MATCH($C25,Kruistabel!$C$25:$F$25,0)+1,FALSE),""))</f>
        <v>#REF!</v>
      </c>
      <c r="BS25" s="326" t="e">
        <f ca="1">IF(IF(Plananalyse!BS25=1,VLOOKUP(BS$5,Kruistabel!$B$26:$F$29,MATCH($C25,Kruistabel!$C$25:$F$25,0)+1,FALSE),"")=0,"",IF(Plananalyse!BS25=1,VLOOKUP(BS$5,Kruistabel!$B$26:$F$29,MATCH($C25,Kruistabel!$C$25:$F$25,0)+1,FALSE),""))</f>
        <v>#REF!</v>
      </c>
      <c r="BT25" s="65"/>
      <c r="BU25" s="231" t="str">
        <f ca="1">IF(IF(Plananalyse!BU25=1,VLOOKUP(BU$5,Kruistabel!$B$26:$F$29,MATCH($C25,Kruistabel!$C$25:$F$25,0)+1,FALSE),"")=0,"",IF(Plananalyse!BU25=1,VLOOKUP(BU$5,Kruistabel!$B$26:$F$29,MATCH($C25,Kruistabel!$C$25:$F$25,0)+1,FALSE),""))</f>
        <v/>
      </c>
      <c r="BV25" s="326">
        <f ca="1">IF(IF(Plananalyse!BV25=1,VLOOKUP(BV$5,Kruistabel!$B$26:$F$29,MATCH($C25,Kruistabel!$C$25:$F$25,0)+1,FALSE),"")=0,"",IF(Plananalyse!BV25=1,VLOOKUP(BV$5,Kruistabel!$B$26:$F$29,MATCH($C25,Kruistabel!$C$25:$F$25,0)+1,FALSE),""))</f>
        <v>50</v>
      </c>
      <c r="BW25" s="326" t="str">
        <f ca="1">IF(IF(Plananalyse!BW25=1,VLOOKUP(BW$5,Kruistabel!$B$26:$F$29,MATCH($C25,Kruistabel!$C$25:$F$25,0)+1,FALSE),"")=0,"",IF(Plananalyse!BW25=1,VLOOKUP(BW$5,Kruistabel!$B$26:$F$29,MATCH($C25,Kruistabel!$C$25:$F$25,0)+1,FALSE),""))</f>
        <v/>
      </c>
      <c r="BX25" s="326" t="str">
        <f ca="1">IF(IF(Plananalyse!BX25=1,VLOOKUP(BX$5,Kruistabel!$B$26:$F$29,MATCH($C25,Kruistabel!$C$25:$F$25,0)+1,FALSE),"")=0,"",IF(Plananalyse!BX25=1,VLOOKUP(BX$5,Kruistabel!$B$26:$F$29,MATCH($C25,Kruistabel!$C$25:$F$25,0)+1,FALSE),""))</f>
        <v/>
      </c>
      <c r="BY25" s="327"/>
      <c r="BZ25" s="326" t="e">
        <f ca="1">IF(IF(Plananalyse!BZ25=1,VLOOKUP(BZ$5,Kruistabel!$B$26:$F$29,MATCH($C25,Kruistabel!$C$25:$F$25,0)+1,FALSE),"")=0,"",IF(Plananalyse!BZ25=1,VLOOKUP(BZ$5,Kruistabel!$B$26:$F$29,MATCH($C25,Kruistabel!$C$25:$F$25,0)+1,FALSE),""))</f>
        <v>#N/A</v>
      </c>
      <c r="CA25" s="326" t="e">
        <f ca="1">IF(IF(Plananalyse!CA25=1,VLOOKUP(CA$5,Kruistabel!$B$26:$F$29,MATCH($C25,Kruistabel!$C$25:$F$25,0)+1,FALSE),"")=0,"",IF(Plananalyse!CA25=1,VLOOKUP(CA$5,Kruistabel!$B$26:$F$29,MATCH($C25,Kruistabel!$C$25:$F$25,0)+1,FALSE),""))</f>
        <v>#N/A</v>
      </c>
      <c r="CB25" s="326" t="e">
        <f ca="1">IF(IF(Plananalyse!CB25=1,VLOOKUP(CB$5,Kruistabel!$B$26:$F$29,MATCH($C25,Kruistabel!$C$25:$F$25,0)+1,FALSE),"")=0,"",IF(Plananalyse!CB25=1,VLOOKUP(CB$5,Kruistabel!$B$26:$F$29,MATCH($C25,Kruistabel!$C$25:$F$25,0)+1,FALSE),""))</f>
        <v>#N/A</v>
      </c>
      <c r="CC25" s="326" t="e">
        <f ca="1">IF(IF(Plananalyse!CC25=1,VLOOKUP(CC$5,Kruistabel!$B$26:$F$29,MATCH($C25,Kruistabel!$C$25:$F$25,0)+1,FALSE),"")=0,"",IF(Plananalyse!CC25=1,VLOOKUP(CC$5,Kruistabel!$B$26:$F$29,MATCH($C25,Kruistabel!$C$25:$F$25,0)+1,FALSE),""))</f>
        <v>#N/A</v>
      </c>
      <c r="CD25" s="326" t="e">
        <f ca="1">IF(IF(Plananalyse!CD25=1,VLOOKUP(CD$5,Kruistabel!$B$26:$F$29,MATCH($C25,Kruistabel!$C$25:$F$25,0)+1,FALSE),"")=0,"",IF(Plananalyse!CD25=1,VLOOKUP(CD$5,Kruistabel!$B$26:$F$29,MATCH($C25,Kruistabel!$C$25:$F$25,0)+1,FALSE),""))</f>
        <v>#N/A</v>
      </c>
      <c r="CE25" s="326" t="e">
        <f ca="1">IF(IF(Plananalyse!CE25=1,VLOOKUP(CE$5,Kruistabel!$B$26:$F$29,MATCH($C25,Kruistabel!$C$25:$F$25,0)+1,FALSE),"")=0,"",IF(Plananalyse!CE25=1,VLOOKUP(CE$5,Kruistabel!$B$26:$F$29,MATCH($C25,Kruistabel!$C$25:$F$25,0)+1,FALSE),""))</f>
        <v>#N/A</v>
      </c>
      <c r="CF25" s="326" t="e">
        <f ca="1">IF(IF(Plananalyse!CF25=1,VLOOKUP(CF$5,Kruistabel!$B$26:$F$29,MATCH($C25,Kruistabel!$C$25:$F$25,0)+1,FALSE),"")=0,"",IF(Plananalyse!CF25=1,VLOOKUP(CF$5,Kruistabel!$B$26:$F$29,MATCH($C25,Kruistabel!$C$25:$F$25,0)+1,FALSE),""))</f>
        <v>#N/A</v>
      </c>
      <c r="CG25" s="326" t="e">
        <f ca="1">IF(IF(Plananalyse!CG25=1,VLOOKUP(CG$5,Kruistabel!$B$26:$F$29,MATCH($C25,Kruistabel!$C$25:$F$25,0)+1,FALSE),"")=0,"",IF(Plananalyse!CG25=1,VLOOKUP(CG$5,Kruistabel!$B$26:$F$29,MATCH($C25,Kruistabel!$C$25:$F$25,0)+1,FALSE),""))</f>
        <v>#REF!</v>
      </c>
      <c r="CH25" s="326" t="e">
        <f ca="1">IF(IF(Plananalyse!CH25=1,VLOOKUP(CH$5,Kruistabel!$B$26:$F$29,MATCH($C25,Kruistabel!$C$25:$F$25,0)+1,FALSE),"")=0,"",IF(Plananalyse!CH25=1,VLOOKUP(CH$5,Kruistabel!$B$26:$F$29,MATCH($C25,Kruistabel!$C$25:$F$25,0)+1,FALSE),""))</f>
        <v>#REF!</v>
      </c>
      <c r="CI25" s="65"/>
      <c r="CJ25" s="326">
        <f ca="1">IF(IF(Plananalyse!CJ25=1,VLOOKUP(CJ$5,Kruistabel!$B$26:$F$29,MATCH($C25,Kruistabel!$C$25:$F$25,0)+1,FALSE),"")=0,"",IF(Plananalyse!CJ25=1,VLOOKUP(CJ$5,Kruistabel!$B$26:$F$29,MATCH($C25,Kruistabel!$C$25:$F$25,0)+1,FALSE),""))</f>
        <v>50</v>
      </c>
      <c r="CK25" s="326">
        <f ca="1">IF(IF(Plananalyse!CK25=1,VLOOKUP(CK$5,Kruistabel!$B$26:$F$29,MATCH($C25,Kruistabel!$C$25:$F$25,0)+1,FALSE),"")=0,"",IF(Plananalyse!CK25=1,VLOOKUP(CK$5,Kruistabel!$B$26:$F$29,MATCH($C25,Kruistabel!$C$25:$F$25,0)+1,FALSE),""))</f>
        <v>50</v>
      </c>
      <c r="CL25" s="326" t="str">
        <f ca="1">IF(IF(Plananalyse!CL25=1,VLOOKUP(CL$5,Kruistabel!$B$26:$F$29,MATCH($C25,Kruistabel!$C$25:$F$25,0)+1,FALSE),"")=0,"",IF(Plananalyse!CL25=1,VLOOKUP(CL$5,Kruistabel!$B$26:$F$29,MATCH($C25,Kruistabel!$C$25:$F$25,0)+1,FALSE),""))</f>
        <v/>
      </c>
      <c r="CM25" s="326">
        <f ca="1">IF(IF(Plananalyse!CM25=1,VLOOKUP(CM$5,Kruistabel!$B$26:$F$29,MATCH($C25,Kruistabel!$C$25:$F$25,0)+1,FALSE),"")=0,"",IF(Plananalyse!CM25=1,VLOOKUP(CM$5,Kruistabel!$B$26:$F$29,MATCH($C25,Kruistabel!$C$25:$F$25,0)+1,FALSE),""))</f>
        <v>45</v>
      </c>
      <c r="CN25" s="326">
        <f ca="1">IF(IF(Plananalyse!CN25=1,VLOOKUP(CN$5,Kruistabel!$B$26:$F$29,MATCH($C25,Kruistabel!$C$25:$F$25,0)+1,FALSE),"")=0,"",IF(Plananalyse!CN25=1,VLOOKUP(CN$5,Kruistabel!$B$26:$F$29,MATCH($C25,Kruistabel!$C$25:$F$25,0)+1,FALSE),""))</f>
        <v>45</v>
      </c>
      <c r="CO25" s="326">
        <f ca="1">IF(IF(Plananalyse!CO25=1,VLOOKUP(CO$5,Kruistabel!$B$26:$F$29,MATCH($C25,Kruistabel!$C$25:$F$25,0)+1,FALSE),"")=0,"",IF(Plananalyse!CO25=1,VLOOKUP(CO$5,Kruistabel!$B$26:$F$29,MATCH($C25,Kruistabel!$C$25:$F$25,0)+1,FALSE),""))</f>
        <v>55</v>
      </c>
      <c r="CP25" s="326">
        <f ca="1">IF(IF(Plananalyse!CP25=1,VLOOKUP(CP$5,Kruistabel!$B$26:$F$29,MATCH($C25,Kruistabel!$C$25:$F$25,0)+1,FALSE),"")=0,"",IF(Plananalyse!CP25=1,VLOOKUP(CP$5,Kruistabel!$B$26:$F$29,MATCH($C25,Kruistabel!$C$25:$F$25,0)+1,FALSE),""))</f>
        <v>50</v>
      </c>
      <c r="CQ25" s="326">
        <f ca="1">IF(IF(Plananalyse!CQ25=1,VLOOKUP(CQ$5,Kruistabel!$B$26:$F$29,MATCH($C25,Kruistabel!$C$25:$F$25,0)+1,FALSE),"")=0,"",IF(Plananalyse!CQ25=1,VLOOKUP(CQ$5,Kruistabel!$B$26:$F$29,MATCH($C25,Kruistabel!$C$25:$F$25,0)+1,FALSE),""))</f>
        <v>55</v>
      </c>
      <c r="CR25" s="326">
        <f ca="1">IF(IF(Plananalyse!CR25=1,VLOOKUP(CR$5,Kruistabel!$B$26:$F$29,MATCH($C25,Kruistabel!$C$25:$F$25,0)+1,FALSE),"")=0,"",IF(Plananalyse!CR25=1,VLOOKUP(CR$5,Kruistabel!$B$26:$F$29,MATCH($C25,Kruistabel!$C$25:$F$25,0)+1,FALSE),""))</f>
        <v>55</v>
      </c>
      <c r="CS25" s="326">
        <f ca="1">IF(IF(Plananalyse!CS25=1,VLOOKUP(CS$5,Kruistabel!$B$26:$F$29,MATCH($C25,Kruistabel!$C$25:$F$25,0)+1,FALSE),"")=0,"",IF(Plananalyse!CS25=1,VLOOKUP(CS$5,Kruistabel!$B$26:$F$29,MATCH($C25,Kruistabel!$C$25:$F$25,0)+1,FALSE),""))</f>
        <v>50</v>
      </c>
      <c r="CT25" s="326">
        <f ca="1">IF(IF(Plananalyse!CT25=1,VLOOKUP(CT$5,Kruistabel!$B$26:$F$29,MATCH($C25,Kruistabel!$C$25:$F$25,0)+1,FALSE),"")=0,"",IF(Plananalyse!CT25=1,VLOOKUP(CT$5,Kruistabel!$B$26:$F$29,MATCH($C25,Kruistabel!$C$25:$F$25,0)+1,FALSE),""))</f>
        <v>50</v>
      </c>
      <c r="CU25" s="326">
        <f ca="1">IF(IF(Plananalyse!CU25=1,VLOOKUP(CU$5,Kruistabel!$B$26:$F$29,MATCH($C25,Kruistabel!$C$25:$F$25,0)+1,FALSE),"")=0,"",IF(Plananalyse!CU25=1,VLOOKUP(CU$5,Kruistabel!$B$26:$F$29,MATCH($C25,Kruistabel!$C$25:$F$25,0)+1,FALSE),""))</f>
        <v>55</v>
      </c>
      <c r="CV25" s="326">
        <f ca="1">IF(IF(Plananalyse!CV25=1,VLOOKUP(CV$5,Kruistabel!$B$26:$F$29,MATCH($C25,Kruistabel!$C$25:$F$25,0)+1,FALSE),"")=0,"",IF(Plananalyse!CV25=1,VLOOKUP(CV$5,Kruistabel!$B$26:$F$29,MATCH($C25,Kruistabel!$C$25:$F$25,0)+1,FALSE),""))</f>
        <v>55</v>
      </c>
      <c r="CW25" s="326">
        <f ca="1">IF(IF(Plananalyse!CW25=1,VLOOKUP(CW$5,Kruistabel!$B$26:$F$29,MATCH($C25,Kruistabel!$C$25:$F$25,0)+1,FALSE),"")=0,"",IF(Plananalyse!CW25=1,VLOOKUP(CW$5,Kruistabel!$B$26:$F$29,MATCH($C25,Kruistabel!$C$25:$F$25,0)+1,FALSE),""))</f>
        <v>50</v>
      </c>
      <c r="CX25" s="326" t="str">
        <f ca="1">IF(IF(Plananalyse!CX25=1,VLOOKUP(CX$5,Kruistabel!$B$26:$F$29,MATCH($C25,Kruistabel!$C$25:$F$25,0)+1,FALSE),"")=0,"",IF(Plananalyse!CX25=1,VLOOKUP(CX$5,Kruistabel!$B$26:$F$29,MATCH($C25,Kruistabel!$C$25:$F$25,0)+1,FALSE),""))</f>
        <v/>
      </c>
      <c r="CY25" s="326">
        <f ca="1">IF(IF(Plananalyse!CY25=1,VLOOKUP(CY$5,Kruistabel!$B$26:$F$29,MATCH($C25,Kruistabel!$C$25:$F$25,0)+1,FALSE),"")=0,"",IF(Plananalyse!CY25=1,VLOOKUP(CY$5,Kruistabel!$B$26:$F$29,MATCH($C25,Kruistabel!$C$25:$F$25,0)+1,FALSE),""))</f>
        <v>55</v>
      </c>
      <c r="CZ25" s="326">
        <f ca="1">IF(IF(Plananalyse!CZ25=1,VLOOKUP(CZ$5,Kruistabel!$B$26:$F$29,MATCH($C25,Kruistabel!$C$25:$F$25,0)+1,FALSE),"")=0,"",IF(Plananalyse!CZ25=1,VLOOKUP(CZ$5,Kruistabel!$B$26:$F$29,MATCH($C25,Kruistabel!$C$25:$F$25,0)+1,FALSE),""))</f>
        <v>55</v>
      </c>
      <c r="DA25" s="326">
        <f ca="1">IF(IF(Plananalyse!DA25=1,VLOOKUP(DA$5,Kruistabel!$B$26:$F$29,MATCH($C25,Kruistabel!$C$25:$F$25,0)+1,FALSE),"")=0,"",IF(Plananalyse!DA25=1,VLOOKUP(DA$5,Kruistabel!$B$26:$F$29,MATCH($C25,Kruistabel!$C$25:$F$25,0)+1,FALSE),""))</f>
        <v>55</v>
      </c>
      <c r="DB25" s="326" t="str">
        <f ca="1">IF(IF(Plananalyse!DB25=1,VLOOKUP(DB$5,Kruistabel!$B$26:$F$29,MATCH($C25,Kruistabel!$C$25:$F$25,0)+1,FALSE),"")=0,"",IF(Plananalyse!DB25=1,VLOOKUP(DB$5,Kruistabel!$B$26:$F$29,MATCH($C25,Kruistabel!$C$25:$F$25,0)+1,FALSE),""))</f>
        <v/>
      </c>
      <c r="DC25" s="326" t="str">
        <f ca="1">IF(IF(Plananalyse!DC25=1,VLOOKUP(DC$5,Kruistabel!$B$26:$F$29,MATCH($C25,Kruistabel!$C$25:$F$25,0)+1,FALSE),"")=0,"",IF(Plananalyse!DC25=1,VLOOKUP(DC$5,Kruistabel!$B$26:$F$29,MATCH($C25,Kruistabel!$C$25:$F$25,0)+1,FALSE),""))</f>
        <v/>
      </c>
      <c r="DD25" s="327"/>
      <c r="DE25" s="326" t="e">
        <f ca="1">IF(IF(Plananalyse!DE25=1,VLOOKUP(DE$5,Kruistabel!$B$26:$F$29,MATCH($C25,Kruistabel!$C$25:$F$25,0)+1,FALSE),"")=0,"",IF(Plananalyse!DE25=1,VLOOKUP(DE$5,Kruistabel!$B$26:$F$29,MATCH($C25,Kruistabel!$C$25:$F$25,0)+1,FALSE),""))</f>
        <v>#N/A</v>
      </c>
      <c r="DF25" s="326" t="e">
        <f ca="1">IF(IF(Plananalyse!DF25=1,VLOOKUP(DF$5,Kruistabel!$B$26:$F$29,MATCH($C25,Kruistabel!$C$25:$F$25,0)+1,FALSE),"")=0,"",IF(Plananalyse!DF25=1,VLOOKUP(DF$5,Kruistabel!$B$26:$F$29,MATCH($C25,Kruistabel!$C$25:$F$25,0)+1,FALSE),""))</f>
        <v>#N/A</v>
      </c>
      <c r="DG25" s="326" t="e">
        <f ca="1">IF(IF(Plananalyse!DG25=1,VLOOKUP(DG$5,Kruistabel!$B$26:$F$29,MATCH($C25,Kruistabel!$C$25:$F$25,0)+1,FALSE),"")=0,"",IF(Plananalyse!DG25=1,VLOOKUP(DG$5,Kruistabel!$B$26:$F$29,MATCH($C25,Kruistabel!$C$25:$F$25,0)+1,FALSE),""))</f>
        <v>#N/A</v>
      </c>
      <c r="DH25" s="326" t="e">
        <f ca="1">IF(IF(Plananalyse!DH25=1,VLOOKUP(DH$5,Kruistabel!$B$26:$F$29,MATCH($C25,Kruistabel!$C$25:$F$25,0)+1,FALSE),"")=0,"",IF(Plananalyse!DH25=1,VLOOKUP(DH$5,Kruistabel!$B$26:$F$29,MATCH($C25,Kruistabel!$C$25:$F$25,0)+1,FALSE),""))</f>
        <v>#N/A</v>
      </c>
      <c r="DI25" s="326" t="e">
        <f ca="1">IF(IF(Plananalyse!DI25=1,VLOOKUP(DI$5,Kruistabel!$B$26:$F$29,MATCH($C25,Kruistabel!$C$25:$F$25,0)+1,FALSE),"")=0,"",IF(Plananalyse!DI25=1,VLOOKUP(DI$5,Kruistabel!$B$26:$F$29,MATCH($C25,Kruistabel!$C$25:$F$25,0)+1,FALSE),""))</f>
        <v>#N/A</v>
      </c>
      <c r="DJ25" s="326" t="e">
        <f ca="1">IF(IF(Plananalyse!DJ25=1,VLOOKUP(DJ$5,Kruistabel!$B$26:$F$29,MATCH($C25,Kruistabel!$C$25:$F$25,0)+1,FALSE),"")=0,"",IF(Plananalyse!DJ25=1,VLOOKUP(DJ$5,Kruistabel!$B$26:$F$29,MATCH($C25,Kruistabel!$C$25:$F$25,0)+1,FALSE),""))</f>
        <v>#N/A</v>
      </c>
      <c r="DK25" s="326" t="e">
        <f ca="1">IF(IF(Plananalyse!DK25=1,VLOOKUP(DK$5,Kruistabel!$B$26:$F$29,MATCH($C25,Kruistabel!$C$25:$F$25,0)+1,FALSE),"")=0,"",IF(Plananalyse!DK25=1,VLOOKUP(DK$5,Kruistabel!$B$26:$F$29,MATCH($C25,Kruistabel!$C$25:$F$25,0)+1,FALSE),""))</f>
        <v>#REF!</v>
      </c>
      <c r="DL25" s="326" t="e">
        <f ca="1">IF(IF(Plananalyse!DL25=1,VLOOKUP(DL$5,Kruistabel!$B$26:$F$29,MATCH($C25,Kruistabel!$C$25:$F$25,0)+1,FALSE),"")=0,"",IF(Plananalyse!DL25=1,VLOOKUP(DL$5,Kruistabel!$B$26:$F$29,MATCH($C25,Kruistabel!$C$25:$F$25,0)+1,FALSE),""))</f>
        <v>#REF!</v>
      </c>
      <c r="DM25" s="327" t="str">
        <f>IF(Plananalyse!DM25=1,VLOOKUP(DM$5,Kruistabel!$B$26:$F$29,MATCH($C25,Kruistabel!$C$25:$F$25,0)+1,FALSE),"")</f>
        <v/>
      </c>
      <c r="DN25" s="326" t="e">
        <f ca="1">IF(IF(Plananalyse!DN25=1,VLOOKUP(DN$5,Kruistabel!$B$26:$F$29,MATCH($C25,Kruistabel!$C$25:$F$25,0)+1,FALSE),"")=0,"",IF(Plananalyse!DN25=1,VLOOKUP(DN$5,Kruistabel!$B$26:$F$29,MATCH($C25,Kruistabel!$C$25:$F$25,0)+1,FALSE),""))</f>
        <v>#N/A</v>
      </c>
      <c r="DO25" s="326" t="e">
        <f ca="1">IF(IF(Plananalyse!DO25=1,VLOOKUP(DO$5,Kruistabel!$B$26:$F$29,MATCH($C25,Kruistabel!$C$25:$F$25,0)+1,FALSE),"")=0,"",IF(Plananalyse!DO25=1,VLOOKUP(DO$5,Kruistabel!$B$26:$F$29,MATCH($C25,Kruistabel!$C$25:$F$25,0)+1,FALSE),""))</f>
        <v>#N/A</v>
      </c>
      <c r="DP25" s="326" t="e">
        <f ca="1">IF(IF(Plananalyse!DP25=1,VLOOKUP(DP$5,Kruistabel!$B$26:$F$29,MATCH($C25,Kruistabel!$C$25:$F$25,0)+1,FALSE),"")=0,"",IF(Plananalyse!DP25=1,VLOOKUP(DP$5,Kruistabel!$B$26:$F$29,MATCH($C25,Kruistabel!$C$25:$F$25,0)+1,FALSE),""))</f>
        <v>#N/A</v>
      </c>
      <c r="DQ25" s="326" t="e">
        <f ca="1">IF(IF(Plananalyse!DQ25=1,VLOOKUP(DQ$5,Kruistabel!$B$26:$F$29,MATCH($C25,Kruistabel!$C$25:$F$25,0)+1,FALSE),"")=0,"",IF(Plananalyse!DQ25=1,VLOOKUP(DQ$5,Kruistabel!$B$26:$F$29,MATCH($C25,Kruistabel!$C$25:$F$25,0)+1,FALSE),""))</f>
        <v>#N/A</v>
      </c>
      <c r="DR25" s="326" t="e">
        <f ca="1">IF(IF(Plananalyse!DR25=1,VLOOKUP(DR$5,Kruistabel!$B$26:$F$29,MATCH($C25,Kruistabel!$C$25:$F$25,0)+1,FALSE),"")=0,"",IF(Plananalyse!DR25=1,VLOOKUP(DR$5,Kruistabel!$B$26:$F$29,MATCH($C25,Kruistabel!$C$25:$F$25,0)+1,FALSE),""))</f>
        <v>#N/A</v>
      </c>
      <c r="DS25" s="326" t="e">
        <f ca="1">IF(IF(Plananalyse!DS25=1,VLOOKUP(DS$5,Kruistabel!$B$26:$F$29,MATCH($C25,Kruistabel!$C$25:$F$25,0)+1,FALSE),"")=0,"",IF(Plananalyse!DS25=1,VLOOKUP(DS$5,Kruistabel!$B$26:$F$29,MATCH($C25,Kruistabel!$C$25:$F$25,0)+1,FALSE),""))</f>
        <v>#N/A</v>
      </c>
      <c r="DT25" s="326" t="e">
        <f ca="1">IF(IF(Plananalyse!DT25=1,VLOOKUP(DT$5,Kruistabel!$B$26:$F$29,MATCH($C25,Kruistabel!$C$25:$F$25,0)+1,FALSE),"")=0,"",IF(Plananalyse!DT25=1,VLOOKUP(DT$5,Kruistabel!$B$26:$F$29,MATCH($C25,Kruistabel!$C$25:$F$25,0)+1,FALSE),""))</f>
        <v>#N/A</v>
      </c>
      <c r="DU25" s="326" t="e">
        <f ca="1">IF(IF(Plananalyse!DU25=1,VLOOKUP(DU$5,Kruistabel!$B$26:$F$29,MATCH($C25,Kruistabel!$C$25:$F$25,0)+1,FALSE),"")=0,"",IF(Plananalyse!DU25=1,VLOOKUP(DU$5,Kruistabel!$B$26:$F$29,MATCH($C25,Kruistabel!$C$25:$F$25,0)+1,FALSE),""))</f>
        <v>#N/A</v>
      </c>
      <c r="DV25" s="326" t="e">
        <f ca="1">IF(IF(Plananalyse!DV25=1,VLOOKUP(DV$5,Kruistabel!$B$26:$F$29,MATCH($C25,Kruistabel!$C$25:$F$25,0)+1,FALSE),"")=0,"",IF(Plananalyse!DV25=1,VLOOKUP(DV$5,Kruistabel!$B$26:$F$29,MATCH($C25,Kruistabel!$C$25:$F$25,0)+1,FALSE),""))</f>
        <v>#N/A</v>
      </c>
      <c r="DW25" s="326" t="e">
        <f ca="1">IF(IF(Plananalyse!DW25=1,VLOOKUP(DW$5,Kruistabel!$B$26:$F$29,MATCH($C25,Kruistabel!$C$25:$F$25,0)+1,FALSE),"")=0,"",IF(Plananalyse!DW25=1,VLOOKUP(DW$5,Kruistabel!$B$26:$F$29,MATCH($C25,Kruistabel!$C$25:$F$25,0)+1,FALSE),""))</f>
        <v>#REF!</v>
      </c>
      <c r="DX25" s="326" t="e">
        <f ca="1">IF(IF(Plananalyse!DX25=1,VLOOKUP(DX$5,Kruistabel!$B$26:$F$29,MATCH($C25,Kruistabel!$C$25:$F$25,0)+1,FALSE),"")=0,"",IF(Plananalyse!DX25=1,VLOOKUP(DX$5,Kruistabel!$B$26:$F$29,MATCH($C25,Kruistabel!$C$25:$F$25,0)+1,FALSE),""))</f>
        <v>#REF!</v>
      </c>
      <c r="DY25" s="327" t="str">
        <f>IF(Plananalyse!DY25=1,VLOOKUP(DY$5,Kruistabel!$B$26:$F$29,MATCH($C25,Kruistabel!$C$25:$F$25,0)+1,FALSE),"")</f>
        <v/>
      </c>
      <c r="DZ25" s="326" t="e">
        <f ca="1">IF(IF(Plananalyse!DZ25=1,VLOOKUP(DZ$5,Kruistabel!$B$26:$F$29,MATCH($C25,Kruistabel!$C$25:$F$25,0)+1,FALSE),"")=0,"",IF(Plananalyse!DZ25=1,VLOOKUP(DZ$5,Kruistabel!$B$26:$F$29,MATCH($C25,Kruistabel!$C$25:$F$25,0)+1,FALSE),""))</f>
        <v>#N/A</v>
      </c>
      <c r="EA25" s="326" t="e">
        <f ca="1">IF(IF(Plananalyse!EA25=1,VLOOKUP(EA$5,Kruistabel!$B$26:$F$29,MATCH($C25,Kruistabel!$C$25:$F$25,0)+1,FALSE),"")=0,"",IF(Plananalyse!EA25=1,VLOOKUP(EA$5,Kruistabel!$B$26:$F$29,MATCH($C25,Kruistabel!$C$25:$F$25,0)+1,FALSE),""))</f>
        <v>#N/A</v>
      </c>
      <c r="EB25" s="326" t="e">
        <f ca="1">IF(IF(Plananalyse!EB25=1,VLOOKUP(EB$5,Kruistabel!$B$26:$F$29,MATCH($C25,Kruistabel!$C$25:$F$25,0)+1,FALSE),"")=0,"",IF(Plananalyse!EB25=1,VLOOKUP(EB$5,Kruistabel!$B$26:$F$29,MATCH($C25,Kruistabel!$C$25:$F$25,0)+1,FALSE),""))</f>
        <v>#REF!</v>
      </c>
      <c r="EC25" s="326" t="e">
        <f ca="1">IF(IF(Plananalyse!EC25=1,VLOOKUP(EC$5,Kruistabel!$B$26:$F$29,MATCH($C25,Kruistabel!$C$25:$F$25,0)+1,FALSE),"")=0,"",IF(Plananalyse!EC25=1,VLOOKUP(EC$5,Kruistabel!$B$26:$F$29,MATCH($C25,Kruistabel!$C$25:$F$25,0)+1,FALSE),""))</f>
        <v>#REF!</v>
      </c>
      <c r="ED25" s="327"/>
      <c r="EE25" s="326" t="e">
        <f ca="1">IF(IF(Plananalyse!EE25=1,VLOOKUP(EE$5,Kruistabel!$B$26:$F$29,MATCH($C25,Kruistabel!$C$25:$F$25,0)+1,FALSE),"")=0,"",IF(Plananalyse!EE25=1,VLOOKUP(EE$5,Kruistabel!$B$26:$F$29,MATCH($C25,Kruistabel!$C$25:$F$25,0)+1,FALSE),""))</f>
        <v>#N/A</v>
      </c>
      <c r="EF25" s="326" t="e">
        <f ca="1">IF(IF(Plananalyse!EF25=1,VLOOKUP(EF$5,Kruistabel!$B$26:$F$29,MATCH($C25,Kruistabel!$C$25:$F$25,0)+1,FALSE),"")=0,"",IF(Plananalyse!EF25=1,VLOOKUP(EF$5,Kruistabel!$B$26:$F$29,MATCH($C25,Kruistabel!$C$25:$F$25,0)+1,FALSE),""))</f>
        <v>#N/A</v>
      </c>
      <c r="EG25" s="326" t="e">
        <f ca="1">IF(IF(Plananalyse!EG25=1,VLOOKUP(EG$5,Kruistabel!$B$26:$F$29,MATCH($C25,Kruistabel!$C$25:$F$25,0)+1,FALSE),"")=0,"",IF(Plananalyse!EG25=1,VLOOKUP(EG$5,Kruistabel!$B$26:$F$29,MATCH($C25,Kruistabel!$C$25:$F$25,0)+1,FALSE),""))</f>
        <v>#N/A</v>
      </c>
      <c r="EH25" s="326" t="e">
        <f ca="1">IF(IF(Plananalyse!EH25=1,VLOOKUP(EH$5,Kruistabel!$B$26:$F$29,MATCH($C25,Kruistabel!$C$25:$F$25,0)+1,FALSE),"")=0,"",IF(Plananalyse!EH25=1,VLOOKUP(EH$5,Kruistabel!$B$26:$F$29,MATCH($C25,Kruistabel!$C$25:$F$25,0)+1,FALSE),""))</f>
        <v>#REF!</v>
      </c>
      <c r="EI25" s="326" t="e">
        <f ca="1">IF(IF(Plananalyse!EI25=1,VLOOKUP(EI$5,Kruistabel!$B$26:$F$29,MATCH($C25,Kruistabel!$C$25:$F$25,0)+1,FALSE),"")=0,"",IF(Plananalyse!EI25=1,VLOOKUP(EI$5,Kruistabel!$B$26:$F$29,MATCH($C25,Kruistabel!$C$25:$F$25,0)+1,FALSE),""))</f>
        <v>#REF!</v>
      </c>
      <c r="EJ25" s="164" t="str">
        <f>IF(Plananalyse!EJ25=1,VLOOKUP(EJ$5,Kruistabel!$B$26:$F$29,MATCH($C25,Kruistabel!$C$25:$F$25,0)+1,FALSE),"")</f>
        <v/>
      </c>
      <c r="EK25" s="138"/>
      <c r="EL25" s="138"/>
      <c r="EM25" s="138"/>
      <c r="EN25" s="138"/>
      <c r="EO25" s="138"/>
    </row>
    <row r="26" spans="2:145">
      <c r="B26" s="337" t="s">
        <v>109</v>
      </c>
      <c r="C26" s="160" t="str">
        <f>_xlfn.IFNA(VLOOKUP($B26,Classificatietabel!$B$6:$I$91,C$7,FALSE),"")</f>
        <v>hoog</v>
      </c>
      <c r="D26" s="160" t="str">
        <f>_xlfn.IFNA(VLOOKUP($B26,Classificatietabel!$B$6:$I$91,D$7,FALSE),"")</f>
        <v>neen</v>
      </c>
      <c r="E26" s="119">
        <f>IF(AND(D26="laag",$D$3=1),0,_xlfn.IFNA(IF(VLOOKUP($B26,Classificatietabel!$B$6:$H$91,$E$5,FALSE)="Ja",1,0),""))</f>
        <v>1</v>
      </c>
      <c r="F26" s="163"/>
      <c r="G26" s="326" t="str">
        <f>IF(IF(Plananalyse!G26=1,VLOOKUP(G$5,Kruistabel!$B$26:$F$29,MATCH($C26,Kruistabel!$C$25:$F$25,0)+1,FALSE),"")=0,"",IF(Plananalyse!G26=1,VLOOKUP(G$5,Kruistabel!$B$26:$F$29,MATCH($C26,Kruistabel!$C$25:$F$25,0)+1,FALSE),""))</f>
        <v/>
      </c>
      <c r="H26" s="326" t="str">
        <f>IF(IF(Plananalyse!H26=1,VLOOKUP(H$5,Kruistabel!$B$26:$F$29,MATCH($C26,Kruistabel!$C$25:$F$25,0)+1,FALSE),"")=0,"",IF(Plananalyse!H26=1,VLOOKUP(H$5,Kruistabel!$B$26:$F$29,MATCH($C26,Kruistabel!$C$25:$F$25,0)+1,FALSE),""))</f>
        <v/>
      </c>
      <c r="I26" s="326">
        <f>IF(IF(Plananalyse!I26=1,VLOOKUP(I$5,Kruistabel!$B$26:$F$29,MATCH($C26,Kruistabel!$C$25:$F$25,0)+1,FALSE),"")=0,"",IF(Plananalyse!I26=1,VLOOKUP(I$5,Kruistabel!$B$26:$F$29,MATCH($C26,Kruistabel!$C$25:$F$25,0)+1,FALSE),""))</f>
        <v>55</v>
      </c>
      <c r="J26" s="326" t="str">
        <f>IF(IF(Plananalyse!J26=1,VLOOKUP(J$5,Kruistabel!$B$26:$F$29,MATCH($C26,Kruistabel!$C$25:$F$25,0)+1,FALSE),"")=0,"",IF(Plananalyse!J26=1,VLOOKUP(J$5,Kruistabel!$B$26:$F$29,MATCH($C26,Kruistabel!$C$25:$F$25,0)+1,FALSE),""))</f>
        <v/>
      </c>
      <c r="K26" s="326" t="str">
        <f>IF(IF(Plananalyse!K26=1,VLOOKUP(K$5,Kruistabel!$B$26:$F$29,MATCH($C26,Kruistabel!$C$25:$F$25,0)+1,FALSE),"")=0,"",IF(Plananalyse!K26=1,VLOOKUP(K$5,Kruistabel!$B$26:$F$29,MATCH($C26,Kruistabel!$C$25:$F$25,0)+1,FALSE),""))</f>
        <v/>
      </c>
      <c r="L26" s="326" t="str">
        <f>IF(IF(Plananalyse!L26=1,VLOOKUP(L$5,Kruistabel!$B$26:$F$29,MATCH($C26,Kruistabel!$C$25:$F$25,0)+1,FALSE),"")=0,"",IF(Plananalyse!L26=1,VLOOKUP(L$5,Kruistabel!$B$26:$F$29,MATCH($C26,Kruistabel!$C$25:$F$25,0)+1,FALSE),""))</f>
        <v/>
      </c>
      <c r="M26" s="326">
        <f>IF(IF(Plananalyse!M26=1,VLOOKUP(M$5,Kruistabel!$B$26:$F$29,MATCH($C26,Kruistabel!$C$25:$F$25,0)+1,FALSE),"")=0,"",IF(Plananalyse!M26=1,VLOOKUP(M$5,Kruistabel!$B$26:$F$29,MATCH($C26,Kruistabel!$C$25:$F$25,0)+1,FALSE),""))</f>
        <v>50</v>
      </c>
      <c r="N26" s="326">
        <f>IF(IF(Plananalyse!N26=1,VLOOKUP(N$5,Kruistabel!$B$26:$F$29,MATCH($C26,Kruistabel!$C$25:$F$25,0)+1,FALSE),"")=0,"",IF(Plananalyse!N26=1,VLOOKUP(N$5,Kruistabel!$B$26:$F$29,MATCH($C26,Kruistabel!$C$25:$F$25,0)+1,FALSE),""))</f>
        <v>50</v>
      </c>
      <c r="O26" s="326">
        <f>IF(IF(Plananalyse!O26=1,VLOOKUP(O$5,Kruistabel!$B$26:$F$29,MATCH($C26,Kruistabel!$C$25:$F$25,0)+1,FALSE),"")=0,"",IF(Plananalyse!O26=1,VLOOKUP(O$5,Kruistabel!$B$26:$F$29,MATCH($C26,Kruistabel!$C$25:$F$25,0)+1,FALSE),""))</f>
        <v>50</v>
      </c>
      <c r="P26" s="326">
        <f>IF(IF(Plananalyse!P26=1,VLOOKUP(P$5,Kruistabel!$B$26:$F$29,MATCH($C26,Kruistabel!$C$25:$F$25,0)+1,FALSE),"")=0,"",IF(Plananalyse!P26=1,VLOOKUP(P$5,Kruistabel!$B$26:$F$29,MATCH($C26,Kruistabel!$C$25:$F$25,0)+1,FALSE),""))</f>
        <v>45</v>
      </c>
      <c r="Q26" s="326">
        <f>IF(IF(Plananalyse!Q26=1,VLOOKUP(Q$5,Kruistabel!$B$26:$F$29,MATCH($C26,Kruistabel!$C$25:$F$25,0)+1,FALSE),"")=0,"",IF(Plananalyse!Q26=1,VLOOKUP(Q$5,Kruistabel!$B$26:$F$29,MATCH($C26,Kruistabel!$C$25:$F$25,0)+1,FALSE),""))</f>
        <v>55</v>
      </c>
      <c r="R26" s="326">
        <f>IF(IF(Plananalyse!R26=1,VLOOKUP(R$5,Kruistabel!$B$26:$F$29,MATCH($C26,Kruistabel!$C$25:$F$25,0)+1,FALSE),"")=0,"",IF(Plananalyse!R26=1,VLOOKUP(R$5,Kruistabel!$B$26:$F$29,MATCH($C26,Kruistabel!$C$25:$F$25,0)+1,FALSE),""))</f>
        <v>50</v>
      </c>
      <c r="S26" s="326" t="str">
        <f>IF(IF(Plananalyse!S26=1,VLOOKUP(S$5,Kruistabel!$B$26:$F$29,MATCH($C26,Kruistabel!$C$25:$F$25,0)+1,FALSE),"")=0,"",IF(Plananalyse!S26=1,VLOOKUP(S$5,Kruistabel!$B$26:$F$29,MATCH($C26,Kruistabel!$C$25:$F$25,0)+1,FALSE),""))</f>
        <v/>
      </c>
      <c r="T26" s="326" t="str">
        <f>IF(IF(Plananalyse!T26=1,VLOOKUP(T$5,Kruistabel!$B$26:$F$29,MATCH($C26,Kruistabel!$C$25:$F$25,0)+1,FALSE),"")=0,"",IF(Plananalyse!T26=1,VLOOKUP(T$5,Kruistabel!$B$26:$F$29,MATCH($C26,Kruistabel!$C$25:$F$25,0)+1,FALSE),""))</f>
        <v/>
      </c>
      <c r="U26" s="326" t="str">
        <f>IF(IF(Plananalyse!U26=1,VLOOKUP(U$5,Kruistabel!$B$26:$F$29,MATCH($C26,Kruistabel!$C$25:$F$25,0)+1,FALSE),"")=0,"",IF(Plananalyse!U26=1,VLOOKUP(U$5,Kruistabel!$B$26:$F$29,MATCH($C26,Kruistabel!$C$25:$F$25,0)+1,FALSE),""))</f>
        <v/>
      </c>
      <c r="V26" s="326" t="str">
        <f>IF(IF(Plananalyse!V26=1,VLOOKUP(V$5,Kruistabel!$B$26:$F$29,MATCH($C26,Kruistabel!$C$25:$F$25,0)+1,FALSE),"")=0,"",IF(Plananalyse!V26=1,VLOOKUP(V$5,Kruistabel!$B$26:$F$29,MATCH($C26,Kruistabel!$C$25:$F$25,0)+1,FALSE),""))</f>
        <v/>
      </c>
      <c r="W26" s="326" t="str">
        <f>IF(IF(Plananalyse!W26=1,VLOOKUP(W$5,Kruistabel!$B$26:$F$29,MATCH($C26,Kruistabel!$C$25:$F$25,0)+1,FALSE),"")=0,"",IF(Plananalyse!W26=1,VLOOKUP(W$5,Kruistabel!$B$26:$F$29,MATCH($C26,Kruistabel!$C$25:$F$25,0)+1,FALSE),""))</f>
        <v/>
      </c>
      <c r="X26" s="326" t="str">
        <f>IF(IF(Plananalyse!X26=1,VLOOKUP(X$5,Kruistabel!$B$26:$F$29,MATCH($C26,Kruistabel!$C$25:$F$25,0)+1,FALSE),"")=0,"",IF(Plananalyse!X26=1,VLOOKUP(X$5,Kruistabel!$B$26:$F$29,MATCH($C26,Kruistabel!$C$25:$F$25,0)+1,FALSE),""))</f>
        <v/>
      </c>
      <c r="Y26" s="326">
        <f ca="1">IF(IF(Plananalyse!Y26=1,VLOOKUP(Y$5,Kruistabel!$B$26:$F$29,MATCH($C26,Kruistabel!$C$25:$F$25,0)+1,FALSE),"")=0,"",IF(Plananalyse!Y26=1,VLOOKUP(Y$5,Kruistabel!$B$26:$F$29,MATCH($C26,Kruistabel!$C$25:$F$25,0)+1,FALSE),""))</f>
        <v>55</v>
      </c>
      <c r="Z26" s="326" t="str">
        <f ca="1">IF(IF(Plananalyse!Z26=1,VLOOKUP(Z$5,Kruistabel!$B$26:$F$29,MATCH($C26,Kruistabel!$C$25:$F$25,0)+1,FALSE),"")=0,"",IF(Plananalyse!Z26=1,VLOOKUP(Z$5,Kruistabel!$B$26:$F$29,MATCH($C26,Kruistabel!$C$25:$F$25,0)+1,FALSE),""))</f>
        <v/>
      </c>
      <c r="AA26" s="326" t="str">
        <f ca="1">IF(IF(Plananalyse!AA26=1,VLOOKUP(AA$5,Kruistabel!$B$26:$F$29,MATCH($C26,Kruistabel!$C$25:$F$25,0)+1,FALSE),"")=0,"",IF(Plananalyse!AA26=1,VLOOKUP(AA$5,Kruistabel!$B$26:$F$29,MATCH($C26,Kruistabel!$C$25:$F$25,0)+1,FALSE),""))</f>
        <v/>
      </c>
      <c r="AB26" s="326" t="str">
        <f ca="1">IF(IF(Plananalyse!AB26=1,VLOOKUP(AB$5,Kruistabel!$B$26:$F$29,MATCH($C26,Kruistabel!$C$25:$F$25,0)+1,FALSE),"")=0,"",IF(Plananalyse!AB26=1,VLOOKUP(AB$5,Kruistabel!$B$26:$F$29,MATCH($C26,Kruistabel!$C$25:$F$25,0)+1,FALSE),""))</f>
        <v/>
      </c>
      <c r="AC26" s="326" t="str">
        <f ca="1">IF(IF(Plananalyse!AC26=1,VLOOKUP(AC$5,Kruistabel!$B$26:$F$29,MATCH($C26,Kruistabel!$C$25:$F$25,0)+1,FALSE),"")=0,"",IF(Plananalyse!AC26=1,VLOOKUP(AC$5,Kruistabel!$B$26:$F$29,MATCH($C26,Kruistabel!$C$25:$F$25,0)+1,FALSE),""))</f>
        <v/>
      </c>
      <c r="AD26" s="326" t="str">
        <f ca="1">IF(IF(Plananalyse!AD26=1,VLOOKUP(AD$5,Kruistabel!$B$26:$F$29,MATCH($C26,Kruistabel!$C$25:$F$25,0)+1,FALSE),"")=0,"",IF(Plananalyse!AD26=1,VLOOKUP(AD$5,Kruistabel!$B$26:$F$29,MATCH($C26,Kruistabel!$C$25:$F$25,0)+1,FALSE),""))</f>
        <v/>
      </c>
      <c r="AE26" s="326" t="str">
        <f ca="1">IF(IF(Plananalyse!AE26=1,VLOOKUP(AE$5,Kruistabel!$B$26:$F$29,MATCH($C26,Kruistabel!$C$25:$F$25,0)+1,FALSE),"")=0,"",IF(Plananalyse!AE26=1,VLOOKUP(AE$5,Kruistabel!$B$26:$F$29,MATCH($C26,Kruistabel!$C$25:$F$25,0)+1,FALSE),""))</f>
        <v/>
      </c>
      <c r="AF26" s="326" t="str">
        <f ca="1">IF(IF(Plananalyse!AF26=1,VLOOKUP(AF$5,Kruistabel!$B$26:$F$29,MATCH($C26,Kruistabel!$C$25:$F$25,0)+1,FALSE),"")=0,"",IF(Plananalyse!AF26=1,VLOOKUP(AF$5,Kruistabel!$B$26:$F$29,MATCH($C26,Kruistabel!$C$25:$F$25,0)+1,FALSE),""))</f>
        <v/>
      </c>
      <c r="AG26" s="326" t="str">
        <f ca="1">IF(IF(Plananalyse!AG26=1,VLOOKUP(AG$5,Kruistabel!$B$26:$F$29,MATCH($C26,Kruistabel!$C$25:$F$25,0)+1,FALSE),"")=0,"",IF(Plananalyse!AG26=1,VLOOKUP(AG$5,Kruistabel!$B$26:$F$29,MATCH($C26,Kruistabel!$C$25:$F$25,0)+1,FALSE),""))</f>
        <v/>
      </c>
      <c r="AH26" s="326" t="str">
        <f ca="1">IF(IF(Plananalyse!AH26=1,VLOOKUP(AH$5,Kruistabel!$B$26:$F$29,MATCH($C26,Kruistabel!$C$25:$F$25,0)+1,FALSE),"")=0,"",IF(Plananalyse!AI26=1,VLOOKUP(AH$5,Kruistabel!$B$26:$F$29,MATCH($C26,Kruistabel!$C$25:$F$25,0)+1,FALSE),""))</f>
        <v/>
      </c>
      <c r="AI26" s="326" t="str">
        <f ca="1">IF(IF(Plananalyse!AI26=1,VLOOKUP(AI$5,Kruistabel!$B$26:$F$29,MATCH($C26,Kruistabel!$C$25:$F$25,0)+1,FALSE),"")=0,"",IF(Plananalyse!AJ26=1,VLOOKUP(AI$5,Kruistabel!$B$26:$F$29,MATCH($C26,Kruistabel!$C$25:$F$25,0)+1,FALSE),""))</f>
        <v/>
      </c>
      <c r="AJ26" s="326" t="str">
        <f ca="1">IF(IF(Plananalyse!AJ26=1,VLOOKUP(AJ$5,Kruistabel!$B$26:$F$29,MATCH($C26,Kruistabel!$C$25:$F$25,0)+1,FALSE),"")=0,"",IF(Plananalyse!AJ26=1,VLOOKUP(AJ$5,Kruistabel!$B$26:$F$29,MATCH($C26,Kruistabel!$C$25:$F$25,0)+1,FALSE),""))</f>
        <v/>
      </c>
      <c r="AK26" s="326">
        <f ca="1">IF(IF(Plananalyse!AK26=1,VLOOKUP(AK$5,Kruistabel!$B$26:$F$29,MATCH($C26,Kruistabel!$C$25:$F$25,0)+1,FALSE),"")=0,"",IF(Plananalyse!AK26=1,VLOOKUP(AK$5,Kruistabel!$B$26:$F$29,MATCH($C26,Kruistabel!$C$25:$F$25,0)+1,FALSE),""))</f>
        <v>55</v>
      </c>
      <c r="AL26" s="326" t="str">
        <f ca="1">IF(IF(Plananalyse!AL26=1,VLOOKUP(AL$5,Kruistabel!$B$26:$F$29,MATCH($C26,Kruistabel!$C$25:$F$25,0)+1,FALSE),"")=0,"",IF(Plananalyse!AL26=1,VLOOKUP(AL$5,Kruistabel!$B$26:$F$29,MATCH($C26,Kruistabel!$C$25:$F$25,0)+1,FALSE),""))</f>
        <v/>
      </c>
      <c r="AM26" s="326" t="str">
        <f ca="1">IF(IF(Plananalyse!AM26=1,VLOOKUP(AM$5,Kruistabel!$B$26:$F$29,MATCH($C26,Kruistabel!$C$25:$F$25,0)+1,FALSE),"")=0,"",IF(Plananalyse!AM26=1,VLOOKUP(AM$5,Kruistabel!$B$26:$F$29,MATCH($C26,Kruistabel!$C$25:$F$25,0)+1,FALSE),""))</f>
        <v/>
      </c>
      <c r="AN26" s="327"/>
      <c r="AO26" s="326">
        <f ca="1">IF(IF(Plananalyse!AO26=1,VLOOKUP(AO$5,Kruistabel!$B$26:$F$29,MATCH($C26,Kruistabel!$C$25:$F$25,0)+1,FALSE),"")=0,"",IF(Plananalyse!AO26=1,VLOOKUP(AO$5,Kruistabel!$B$26:$F$29,MATCH($C26,Kruistabel!$C$25:$F$25,0)+1,FALSE),""))</f>
        <v>55</v>
      </c>
      <c r="AP26" s="326">
        <f ca="1">IF(IF(Plananalyse!AP26=1,VLOOKUP(AP$5,Kruistabel!$B$26:$F$29,MATCH($C26,Kruistabel!$C$25:$F$25,0)+1,FALSE),"")=0,"",IF(Plananalyse!AP26=1,VLOOKUP(AP$5,Kruistabel!$B$26:$F$29,MATCH($C26,Kruistabel!$C$25:$F$25,0)+1,FALSE),""))</f>
        <v>55</v>
      </c>
      <c r="AQ26" s="326">
        <f ca="1">IF(IF(Plananalyse!AQ26=1,VLOOKUP(AQ$5,Kruistabel!$B$26:$F$29,MATCH($C26,Kruistabel!$C$25:$F$25,0)+1,FALSE),"")=0,"",IF(Plananalyse!AQ26=1,VLOOKUP(AQ$5,Kruistabel!$B$26:$F$29,MATCH($C26,Kruistabel!$C$25:$F$25,0)+1,FALSE),""))</f>
        <v>55</v>
      </c>
      <c r="AR26" s="326">
        <f ca="1">IF(IF(Plananalyse!AR26=1,VLOOKUP(AR$5,Kruistabel!$B$26:$F$29,MATCH($C26,Kruistabel!$C$25:$F$25,0)+1,FALSE),"")=0,"",IF(Plananalyse!AR26=1,VLOOKUP(AR$5,Kruistabel!$B$26:$F$29,MATCH($C26,Kruistabel!$C$25:$F$25,0)+1,FALSE),""))</f>
        <v>50</v>
      </c>
      <c r="AS26" s="326">
        <f ca="1">IF(IF(Plananalyse!AS26=1,VLOOKUP(AS$5,Kruistabel!$B$26:$F$29,MATCH($C26,Kruistabel!$C$25:$F$25,0)+1,FALSE),"")=0,"",IF(Plananalyse!AS26=1,VLOOKUP(AS$5,Kruistabel!$B$26:$F$29,MATCH($C26,Kruistabel!$C$25:$F$25,0)+1,FALSE),""))</f>
        <v>55</v>
      </c>
      <c r="AT26" s="326">
        <f ca="1">IF(IF(Plananalyse!AT26=1,VLOOKUP(AT$5,Kruistabel!$B$26:$F$29,MATCH($C26,Kruistabel!$C$25:$F$25,0)+1,FALSE),"")=0,"",IF(Plananalyse!AT26=1,VLOOKUP(AT$5,Kruistabel!$B$26:$F$29,MATCH($C26,Kruistabel!$C$25:$F$25,0)+1,FALSE),""))</f>
        <v>50</v>
      </c>
      <c r="AU26" s="326" t="str">
        <f ca="1">IF(IF(Plananalyse!AU26=1,VLOOKUP(AU$5,Kruistabel!$B$26:$F$29,MATCH($C26,Kruistabel!$C$25:$F$25,0)+1,FALSE),"")=0,"",IF(Plananalyse!AU26=1,VLOOKUP(AU$5,Kruistabel!$B$26:$F$29,MATCH($C26,Kruistabel!$C$25:$F$25,0)+1,FALSE),""))</f>
        <v/>
      </c>
      <c r="AV26" s="326">
        <f ca="1">IF(IF(Plananalyse!AV26=1,VLOOKUP(AV$5,Kruistabel!$B$26:$F$29,MATCH($C26,Kruistabel!$C$25:$F$25,0)+1,FALSE),"")=0,"",IF(Plananalyse!AV26=1,VLOOKUP(AV$5,Kruistabel!$B$26:$F$29,MATCH($C26,Kruistabel!$C$25:$F$25,0)+1,FALSE),""))</f>
        <v>55</v>
      </c>
      <c r="AW26" s="326" t="str">
        <f ca="1">IF(IF(Plananalyse!AW26=1,VLOOKUP(AW$5,Kruistabel!$B$26:$F$29,MATCH($C26,Kruistabel!$C$25:$F$25,0)+1,FALSE),"")=0,"",IF(Plananalyse!AW26=1,VLOOKUP(AW$5,Kruistabel!$B$26:$F$29,MATCH($C26,Kruistabel!$C$25:$F$25,0)+1,FALSE),""))</f>
        <v/>
      </c>
      <c r="AX26" s="326" t="str">
        <f ca="1">IF(IF(Plananalyse!AX26=1,VLOOKUP(AX$5,Kruistabel!$B$26:$F$29,MATCH($C26,Kruistabel!$C$25:$F$25,0)+1,FALSE),"")=0,"",IF(Plananalyse!AX26=1,VLOOKUP(AX$5,Kruistabel!$B$26:$F$29,MATCH($C26,Kruistabel!$C$25:$F$25,0)+1,FALSE),""))</f>
        <v/>
      </c>
      <c r="AY26" s="327"/>
      <c r="AZ26" s="326" t="str">
        <f ca="1">IF(IF(Plananalyse!AZ26=1,VLOOKUP(AZ$5,Kruistabel!$B$26:$F$29,MATCH($C26,Kruistabel!$C$25:$F$25,0)+1,FALSE),"")=0,"",IF(Plananalyse!AZ26=1,VLOOKUP(AZ$5,Kruistabel!$B$26:$F$29,MATCH($C26,Kruistabel!$C$25:$F$25,0)+1,FALSE),""))</f>
        <v/>
      </c>
      <c r="BA26" s="326" t="str">
        <f ca="1">IF(IF(Plananalyse!BA26=1,VLOOKUP(BA$5,Kruistabel!$B$26:$F$29,MATCH($C26,Kruistabel!$C$25:$F$25,0)+1,FALSE),"")=0,"",IF(Plananalyse!BA26=1,VLOOKUP(BA$5,Kruistabel!$B$26:$F$29,MATCH($C26,Kruistabel!$C$25:$F$25,0)+1,FALSE),""))</f>
        <v/>
      </c>
      <c r="BB26" s="326">
        <f ca="1">IF(IF(Plananalyse!BB26=1,VLOOKUP(BB$5,Kruistabel!$B$26:$F$29,MATCH($C26,Kruistabel!$C$25:$F$25,0)+1,FALSE),"")=0,"",IF(Plananalyse!BB26=1,VLOOKUP(BB$5,Kruistabel!$B$26:$F$29,MATCH($C26,Kruistabel!$C$25:$F$25,0)+1,FALSE),""))</f>
        <v>55</v>
      </c>
      <c r="BC26" s="326">
        <f ca="1">IF(IF(Plananalyse!BC26=1,VLOOKUP(BC$5,Kruistabel!$B$26:$F$29,MATCH($C26,Kruistabel!$C$25:$F$25,0)+1,FALSE),"")=0,"",IF(Plananalyse!BC26=1,VLOOKUP(BC$5,Kruistabel!$B$26:$F$29,MATCH($C26,Kruistabel!$C$25:$F$25,0)+1,FALSE),""))</f>
        <v>55</v>
      </c>
      <c r="BD26" s="326" t="str">
        <f ca="1">IF(IF(Plananalyse!BD26=1,VLOOKUP(BD$5,Kruistabel!$B$26:$F$29,MATCH($C26,Kruistabel!$C$25:$F$25,0)+1,FALSE),"")=0,"",IF(Plananalyse!BD26=1,VLOOKUP(BD$5,Kruistabel!$B$26:$F$29,MATCH($C26,Kruistabel!$C$25:$F$25,0)+1,FALSE),""))</f>
        <v/>
      </c>
      <c r="BE26" s="326" t="str">
        <f ca="1">IF(IF(Plananalyse!BE26=1,VLOOKUP(BE$5,Kruistabel!$B$26:$F$29,MATCH($C26,Kruistabel!$C$25:$F$25,0)+1,FALSE),"")=0,"",IF(Plananalyse!BE26=1,VLOOKUP(BE$5,Kruistabel!$B$26:$F$29,MATCH($C26,Kruistabel!$C$25:$F$25,0)+1,FALSE),""))</f>
        <v/>
      </c>
      <c r="BF26" s="326" t="str">
        <f ca="1">IF(IF(Plananalyse!BF26=1,VLOOKUP(BF$5,Kruistabel!$B$26:$F$29,MATCH($C26,Kruistabel!$C$25:$F$25,0)+1,FALSE),"")=0,"",IF(Plananalyse!BF26=1,VLOOKUP(BF$5,Kruistabel!$B$26:$F$29,MATCH($C26,Kruistabel!$C$25:$F$25,0)+1,FALSE),""))</f>
        <v/>
      </c>
      <c r="BG26" s="326" t="str">
        <f ca="1">IF(IF(Plananalyse!BG26=1,VLOOKUP(BG$5,Kruistabel!$B$26:$F$29,MATCH($C26,Kruistabel!$C$25:$F$25,0)+1,FALSE),"")=0,"",IF(Plananalyse!BG26=1,VLOOKUP(BG$5,Kruistabel!$B$26:$F$29,MATCH($C26,Kruistabel!$C$25:$F$25,0)+1,FALSE),""))</f>
        <v/>
      </c>
      <c r="BH26" s="326" t="str">
        <f ca="1">IF(IF(Plananalyse!BH26=1,VLOOKUP(BH$5,Kruistabel!$B$26:$F$29,MATCH($C26,Kruistabel!$C$25:$F$25,0)+1,FALSE),"")=0,"",IF(Plananalyse!BH26=1,VLOOKUP(BH$5,Kruistabel!$B$26:$F$29,MATCH($C26,Kruistabel!$C$25:$F$25,0)+1,FALSE),""))</f>
        <v/>
      </c>
      <c r="BI26" s="327"/>
      <c r="BJ26" s="326" t="e">
        <f ca="1">IF(IF(Plananalyse!BJ26=1,VLOOKUP(BJ$5,Kruistabel!$B$26:$F$29,MATCH($C26,Kruistabel!$C$25:$F$25,0)+1,FALSE),"")=0,"",IF(Plananalyse!BJ26=1,VLOOKUP(BJ$5,Kruistabel!$B$26:$F$29,MATCH($C26,Kruistabel!$C$25:$F$25,0)+1,FALSE),""))</f>
        <v>#N/A</v>
      </c>
      <c r="BK26" s="326" t="e">
        <f ca="1">IF(IF(Plananalyse!BK26=1,VLOOKUP(BK$5,Kruistabel!$B$26:$F$29,MATCH($C26,Kruistabel!$C$25:$F$25,0)+1,FALSE),"")=0,"",IF(Plananalyse!BK26=1,VLOOKUP(BK$5,Kruistabel!$B$26:$F$29,MATCH($C26,Kruistabel!$C$25:$F$25,0)+1,FALSE),""))</f>
        <v>#N/A</v>
      </c>
      <c r="BL26" s="326" t="e">
        <f ca="1">IF(IF(Plananalyse!BL26=1,VLOOKUP(BL$5,Kruistabel!$B$26:$F$29,MATCH($C26,Kruistabel!$C$25:$F$25,0)+1,FALSE),"")=0,"",IF(Plananalyse!BL26=1,VLOOKUP(BL$5,Kruistabel!$B$26:$F$29,MATCH($C26,Kruistabel!$C$25:$F$25,0)+1,FALSE),""))</f>
        <v>#N/A</v>
      </c>
      <c r="BM26" s="326" t="e">
        <f ca="1">IF(IF(Plananalyse!BM26=1,VLOOKUP(BM$5,Kruistabel!$B$26:$F$29,MATCH($C26,Kruistabel!$C$25:$F$25,0)+1,FALSE),"")=0,"",IF(Plananalyse!BM26=1,VLOOKUP(BM$5,Kruistabel!$B$26:$F$29,MATCH($C26,Kruistabel!$C$25:$F$25,0)+1,FALSE),""))</f>
        <v>#N/A</v>
      </c>
      <c r="BN26" s="326" t="e">
        <f ca="1">IF(IF(Plananalyse!BN26=1,VLOOKUP(BN$5,Kruistabel!$B$26:$F$29,MATCH($C26,Kruistabel!$C$25:$F$25,0)+1,FALSE),"")=0,"",IF(Plananalyse!BN26=1,VLOOKUP(BN$5,Kruistabel!$B$26:$F$29,MATCH($C26,Kruistabel!$C$25:$F$25,0)+1,FALSE),""))</f>
        <v>#N/A</v>
      </c>
      <c r="BO26" s="326" t="e">
        <f ca="1">IF(IF(Plananalyse!BO26=1,VLOOKUP(BO$5,Kruistabel!$B$26:$F$29,MATCH($C26,Kruistabel!$C$25:$F$25,0)+1,FALSE),"")=0,"",IF(Plananalyse!BO26=1,VLOOKUP(BO$5,Kruistabel!$B$26:$F$29,MATCH($C26,Kruistabel!$C$25:$F$25,0)+1,FALSE),""))</f>
        <v>#N/A</v>
      </c>
      <c r="BP26" s="326" t="e">
        <f ca="1">IF(IF(Plananalyse!BP26=1,VLOOKUP(BP$5,Kruistabel!$B$26:$F$29,MATCH($C26,Kruistabel!$C$25:$F$25,0)+1,FALSE),"")=0,"",IF(Plananalyse!BP26=1,VLOOKUP(BP$5,Kruistabel!$B$26:$F$29,MATCH($C26,Kruistabel!$C$25:$F$25,0)+1,FALSE),""))</f>
        <v>#N/A</v>
      </c>
      <c r="BQ26" s="326" t="e">
        <f ca="1">IF(IF(Plananalyse!BQ26=1,VLOOKUP(BQ$5,Kruistabel!$B$26:$F$29,MATCH($C26,Kruistabel!$C$25:$F$25,0)+1,FALSE),"")=0,"",IF(Plananalyse!BQ26=1,VLOOKUP(BQ$5,Kruistabel!$B$26:$F$29,MATCH($C26,Kruistabel!$C$25:$F$25,0)+1,FALSE),""))</f>
        <v>#N/A</v>
      </c>
      <c r="BR26" s="326" t="e">
        <f ca="1">IF(IF(Plananalyse!BR26=1,VLOOKUP(BR$5,Kruistabel!$B$26:$F$29,MATCH($C26,Kruistabel!$C$25:$F$25,0)+1,FALSE),"")=0,"",IF(Plananalyse!BR26=1,VLOOKUP(BR$5,Kruistabel!$B$26:$F$29,MATCH($C26,Kruistabel!$C$25:$F$25,0)+1,FALSE),""))</f>
        <v>#REF!</v>
      </c>
      <c r="BS26" s="326" t="e">
        <f ca="1">IF(IF(Plananalyse!BS26=1,VLOOKUP(BS$5,Kruistabel!$B$26:$F$29,MATCH($C26,Kruistabel!$C$25:$F$25,0)+1,FALSE),"")=0,"",IF(Plananalyse!BS26=1,VLOOKUP(BS$5,Kruistabel!$B$26:$F$29,MATCH($C26,Kruistabel!$C$25:$F$25,0)+1,FALSE),""))</f>
        <v>#REF!</v>
      </c>
      <c r="BT26" s="65"/>
      <c r="BU26" s="231" t="str">
        <f ca="1">IF(IF(Plananalyse!BU26=1,VLOOKUP(BU$5,Kruistabel!$B$26:$F$29,MATCH($C26,Kruistabel!$C$25:$F$25,0)+1,FALSE),"")=0,"",IF(Plananalyse!BU26=1,VLOOKUP(BU$5,Kruistabel!$B$26:$F$29,MATCH($C26,Kruistabel!$C$25:$F$25,0)+1,FALSE),""))</f>
        <v/>
      </c>
      <c r="BV26" s="326">
        <f ca="1">IF(IF(Plananalyse!BV26=1,VLOOKUP(BV$5,Kruistabel!$B$26:$F$29,MATCH($C26,Kruistabel!$C$25:$F$25,0)+1,FALSE),"")=0,"",IF(Plananalyse!BV26=1,VLOOKUP(BV$5,Kruistabel!$B$26:$F$29,MATCH($C26,Kruistabel!$C$25:$F$25,0)+1,FALSE),""))</f>
        <v>50</v>
      </c>
      <c r="BW26" s="326" t="str">
        <f ca="1">IF(IF(Plananalyse!BW26=1,VLOOKUP(BW$5,Kruistabel!$B$26:$F$29,MATCH($C26,Kruistabel!$C$25:$F$25,0)+1,FALSE),"")=0,"",IF(Plananalyse!BW26=1,VLOOKUP(BW$5,Kruistabel!$B$26:$F$29,MATCH($C26,Kruistabel!$C$25:$F$25,0)+1,FALSE),""))</f>
        <v/>
      </c>
      <c r="BX26" s="326" t="str">
        <f ca="1">IF(IF(Plananalyse!BX26=1,VLOOKUP(BX$5,Kruistabel!$B$26:$F$29,MATCH($C26,Kruistabel!$C$25:$F$25,0)+1,FALSE),"")=0,"",IF(Plananalyse!BX26=1,VLOOKUP(BX$5,Kruistabel!$B$26:$F$29,MATCH($C26,Kruistabel!$C$25:$F$25,0)+1,FALSE),""))</f>
        <v/>
      </c>
      <c r="BY26" s="327"/>
      <c r="BZ26" s="326" t="e">
        <f ca="1">IF(IF(Plananalyse!BZ26=1,VLOOKUP(BZ$5,Kruistabel!$B$26:$F$29,MATCH($C26,Kruistabel!$C$25:$F$25,0)+1,FALSE),"")=0,"",IF(Plananalyse!BZ26=1,VLOOKUP(BZ$5,Kruistabel!$B$26:$F$29,MATCH($C26,Kruistabel!$C$25:$F$25,0)+1,FALSE),""))</f>
        <v>#N/A</v>
      </c>
      <c r="CA26" s="326" t="e">
        <f ca="1">IF(IF(Plananalyse!CA26=1,VLOOKUP(CA$5,Kruistabel!$B$26:$F$29,MATCH($C26,Kruistabel!$C$25:$F$25,0)+1,FALSE),"")=0,"",IF(Plananalyse!CA26=1,VLOOKUP(CA$5,Kruistabel!$B$26:$F$29,MATCH($C26,Kruistabel!$C$25:$F$25,0)+1,FALSE),""))</f>
        <v>#N/A</v>
      </c>
      <c r="CB26" s="326" t="e">
        <f ca="1">IF(IF(Plananalyse!CB26=1,VLOOKUP(CB$5,Kruistabel!$B$26:$F$29,MATCH($C26,Kruistabel!$C$25:$F$25,0)+1,FALSE),"")=0,"",IF(Plananalyse!CB26=1,VLOOKUP(CB$5,Kruistabel!$B$26:$F$29,MATCH($C26,Kruistabel!$C$25:$F$25,0)+1,FALSE),""))</f>
        <v>#N/A</v>
      </c>
      <c r="CC26" s="326" t="e">
        <f ca="1">IF(IF(Plananalyse!CC26=1,VLOOKUP(CC$5,Kruistabel!$B$26:$F$29,MATCH($C26,Kruistabel!$C$25:$F$25,0)+1,FALSE),"")=0,"",IF(Plananalyse!CC26=1,VLOOKUP(CC$5,Kruistabel!$B$26:$F$29,MATCH($C26,Kruistabel!$C$25:$F$25,0)+1,FALSE),""))</f>
        <v>#N/A</v>
      </c>
      <c r="CD26" s="326" t="e">
        <f ca="1">IF(IF(Plananalyse!CD26=1,VLOOKUP(CD$5,Kruistabel!$B$26:$F$29,MATCH($C26,Kruistabel!$C$25:$F$25,0)+1,FALSE),"")=0,"",IF(Plananalyse!CD26=1,VLOOKUP(CD$5,Kruistabel!$B$26:$F$29,MATCH($C26,Kruistabel!$C$25:$F$25,0)+1,FALSE),""))</f>
        <v>#N/A</v>
      </c>
      <c r="CE26" s="326" t="e">
        <f ca="1">IF(IF(Plananalyse!CE26=1,VLOOKUP(CE$5,Kruistabel!$B$26:$F$29,MATCH($C26,Kruistabel!$C$25:$F$25,0)+1,FALSE),"")=0,"",IF(Plananalyse!CE26=1,VLOOKUP(CE$5,Kruistabel!$B$26:$F$29,MATCH($C26,Kruistabel!$C$25:$F$25,0)+1,FALSE),""))</f>
        <v>#N/A</v>
      </c>
      <c r="CF26" s="326" t="e">
        <f ca="1">IF(IF(Plananalyse!CF26=1,VLOOKUP(CF$5,Kruistabel!$B$26:$F$29,MATCH($C26,Kruistabel!$C$25:$F$25,0)+1,FALSE),"")=0,"",IF(Plananalyse!CF26=1,VLOOKUP(CF$5,Kruistabel!$B$26:$F$29,MATCH($C26,Kruistabel!$C$25:$F$25,0)+1,FALSE),""))</f>
        <v>#N/A</v>
      </c>
      <c r="CG26" s="326" t="e">
        <f ca="1">IF(IF(Plananalyse!CG26=1,VLOOKUP(CG$5,Kruistabel!$B$26:$F$29,MATCH($C26,Kruistabel!$C$25:$F$25,0)+1,FALSE),"")=0,"",IF(Plananalyse!CG26=1,VLOOKUP(CG$5,Kruistabel!$B$26:$F$29,MATCH($C26,Kruistabel!$C$25:$F$25,0)+1,FALSE),""))</f>
        <v>#REF!</v>
      </c>
      <c r="CH26" s="326" t="e">
        <f ca="1">IF(IF(Plananalyse!CH26=1,VLOOKUP(CH$5,Kruistabel!$B$26:$F$29,MATCH($C26,Kruistabel!$C$25:$F$25,0)+1,FALSE),"")=0,"",IF(Plananalyse!CH26=1,VLOOKUP(CH$5,Kruistabel!$B$26:$F$29,MATCH($C26,Kruistabel!$C$25:$F$25,0)+1,FALSE),""))</f>
        <v>#REF!</v>
      </c>
      <c r="CI26" s="65"/>
      <c r="CJ26" s="326">
        <f ca="1">IF(IF(Plananalyse!CJ26=1,VLOOKUP(CJ$5,Kruistabel!$B$26:$F$29,MATCH($C26,Kruistabel!$C$25:$F$25,0)+1,FALSE),"")=0,"",IF(Plananalyse!CJ26=1,VLOOKUP(CJ$5,Kruistabel!$B$26:$F$29,MATCH($C26,Kruistabel!$C$25:$F$25,0)+1,FALSE),""))</f>
        <v>50</v>
      </c>
      <c r="CK26" s="326">
        <f ca="1">IF(IF(Plananalyse!CK26=1,VLOOKUP(CK$5,Kruistabel!$B$26:$F$29,MATCH($C26,Kruistabel!$C$25:$F$25,0)+1,FALSE),"")=0,"",IF(Plananalyse!CK26=1,VLOOKUP(CK$5,Kruistabel!$B$26:$F$29,MATCH($C26,Kruistabel!$C$25:$F$25,0)+1,FALSE),""))</f>
        <v>50</v>
      </c>
      <c r="CL26" s="326" t="str">
        <f ca="1">IF(IF(Plananalyse!CL26=1,VLOOKUP(CL$5,Kruistabel!$B$26:$F$29,MATCH($C26,Kruistabel!$C$25:$F$25,0)+1,FALSE),"")=0,"",IF(Plananalyse!CL26=1,VLOOKUP(CL$5,Kruistabel!$B$26:$F$29,MATCH($C26,Kruistabel!$C$25:$F$25,0)+1,FALSE),""))</f>
        <v/>
      </c>
      <c r="CM26" s="326">
        <f ca="1">IF(IF(Plananalyse!CM26=1,VLOOKUP(CM$5,Kruistabel!$B$26:$F$29,MATCH($C26,Kruistabel!$C$25:$F$25,0)+1,FALSE),"")=0,"",IF(Plananalyse!CM26=1,VLOOKUP(CM$5,Kruistabel!$B$26:$F$29,MATCH($C26,Kruistabel!$C$25:$F$25,0)+1,FALSE),""))</f>
        <v>45</v>
      </c>
      <c r="CN26" s="326">
        <f ca="1">IF(IF(Plananalyse!CN26=1,VLOOKUP(CN$5,Kruistabel!$B$26:$F$29,MATCH($C26,Kruistabel!$C$25:$F$25,0)+1,FALSE),"")=0,"",IF(Plananalyse!CN26=1,VLOOKUP(CN$5,Kruistabel!$B$26:$F$29,MATCH($C26,Kruistabel!$C$25:$F$25,0)+1,FALSE),""))</f>
        <v>45</v>
      </c>
      <c r="CO26" s="326">
        <f ca="1">IF(IF(Plananalyse!CO26=1,VLOOKUP(CO$5,Kruistabel!$B$26:$F$29,MATCH($C26,Kruistabel!$C$25:$F$25,0)+1,FALSE),"")=0,"",IF(Plananalyse!CO26=1,VLOOKUP(CO$5,Kruistabel!$B$26:$F$29,MATCH($C26,Kruistabel!$C$25:$F$25,0)+1,FALSE),""))</f>
        <v>55</v>
      </c>
      <c r="CP26" s="326">
        <f ca="1">IF(IF(Plananalyse!CP26=1,VLOOKUP(CP$5,Kruistabel!$B$26:$F$29,MATCH($C26,Kruistabel!$C$25:$F$25,0)+1,FALSE),"")=0,"",IF(Plananalyse!CP26=1,VLOOKUP(CP$5,Kruistabel!$B$26:$F$29,MATCH($C26,Kruistabel!$C$25:$F$25,0)+1,FALSE),""))</f>
        <v>50</v>
      </c>
      <c r="CQ26" s="326">
        <f ca="1">IF(IF(Plananalyse!CQ26=1,VLOOKUP(CQ$5,Kruistabel!$B$26:$F$29,MATCH($C26,Kruistabel!$C$25:$F$25,0)+1,FALSE),"")=0,"",IF(Plananalyse!CQ26=1,VLOOKUP(CQ$5,Kruistabel!$B$26:$F$29,MATCH($C26,Kruistabel!$C$25:$F$25,0)+1,FALSE),""))</f>
        <v>55</v>
      </c>
      <c r="CR26" s="326">
        <f ca="1">IF(IF(Plananalyse!CR26=1,VLOOKUP(CR$5,Kruistabel!$B$26:$F$29,MATCH($C26,Kruistabel!$C$25:$F$25,0)+1,FALSE),"")=0,"",IF(Plananalyse!CR26=1,VLOOKUP(CR$5,Kruistabel!$B$26:$F$29,MATCH($C26,Kruistabel!$C$25:$F$25,0)+1,FALSE),""))</f>
        <v>55</v>
      </c>
      <c r="CS26" s="326">
        <f ca="1">IF(IF(Plananalyse!CS26=1,VLOOKUP(CS$5,Kruistabel!$B$26:$F$29,MATCH($C26,Kruistabel!$C$25:$F$25,0)+1,FALSE),"")=0,"",IF(Plananalyse!CS26=1,VLOOKUP(CS$5,Kruistabel!$B$26:$F$29,MATCH($C26,Kruistabel!$C$25:$F$25,0)+1,FALSE),""))</f>
        <v>50</v>
      </c>
      <c r="CT26" s="326">
        <f ca="1">IF(IF(Plananalyse!CT26=1,VLOOKUP(CT$5,Kruistabel!$B$26:$F$29,MATCH($C26,Kruistabel!$C$25:$F$25,0)+1,FALSE),"")=0,"",IF(Plananalyse!CT26=1,VLOOKUP(CT$5,Kruistabel!$B$26:$F$29,MATCH($C26,Kruistabel!$C$25:$F$25,0)+1,FALSE),""))</f>
        <v>50</v>
      </c>
      <c r="CU26" s="326">
        <f ca="1">IF(IF(Plananalyse!CU26=1,VLOOKUP(CU$5,Kruistabel!$B$26:$F$29,MATCH($C26,Kruistabel!$C$25:$F$25,0)+1,FALSE),"")=0,"",IF(Plananalyse!CU26=1,VLOOKUP(CU$5,Kruistabel!$B$26:$F$29,MATCH($C26,Kruistabel!$C$25:$F$25,0)+1,FALSE),""))</f>
        <v>55</v>
      </c>
      <c r="CV26" s="326">
        <f ca="1">IF(IF(Plananalyse!CV26=1,VLOOKUP(CV$5,Kruistabel!$B$26:$F$29,MATCH($C26,Kruistabel!$C$25:$F$25,0)+1,FALSE),"")=0,"",IF(Plananalyse!CV26=1,VLOOKUP(CV$5,Kruistabel!$B$26:$F$29,MATCH($C26,Kruistabel!$C$25:$F$25,0)+1,FALSE),""))</f>
        <v>55</v>
      </c>
      <c r="CW26" s="326">
        <f ca="1">IF(IF(Plananalyse!CW26=1,VLOOKUP(CW$5,Kruistabel!$B$26:$F$29,MATCH($C26,Kruistabel!$C$25:$F$25,0)+1,FALSE),"")=0,"",IF(Plananalyse!CW26=1,VLOOKUP(CW$5,Kruistabel!$B$26:$F$29,MATCH($C26,Kruistabel!$C$25:$F$25,0)+1,FALSE),""))</f>
        <v>50</v>
      </c>
      <c r="CX26" s="326" t="str">
        <f ca="1">IF(IF(Plananalyse!CX26=1,VLOOKUP(CX$5,Kruistabel!$B$26:$F$29,MATCH($C26,Kruistabel!$C$25:$F$25,0)+1,FALSE),"")=0,"",IF(Plananalyse!CX26=1,VLOOKUP(CX$5,Kruistabel!$B$26:$F$29,MATCH($C26,Kruistabel!$C$25:$F$25,0)+1,FALSE),""))</f>
        <v/>
      </c>
      <c r="CY26" s="326">
        <f ca="1">IF(IF(Plananalyse!CY26=1,VLOOKUP(CY$5,Kruistabel!$B$26:$F$29,MATCH($C26,Kruistabel!$C$25:$F$25,0)+1,FALSE),"")=0,"",IF(Plananalyse!CY26=1,VLOOKUP(CY$5,Kruistabel!$B$26:$F$29,MATCH($C26,Kruistabel!$C$25:$F$25,0)+1,FALSE),""))</f>
        <v>55</v>
      </c>
      <c r="CZ26" s="326">
        <f ca="1">IF(IF(Plananalyse!CZ26=1,VLOOKUP(CZ$5,Kruistabel!$B$26:$F$29,MATCH($C26,Kruistabel!$C$25:$F$25,0)+1,FALSE),"")=0,"",IF(Plananalyse!CZ26=1,VLOOKUP(CZ$5,Kruistabel!$B$26:$F$29,MATCH($C26,Kruistabel!$C$25:$F$25,0)+1,FALSE),""))</f>
        <v>55</v>
      </c>
      <c r="DA26" s="326">
        <f ca="1">IF(IF(Plananalyse!DA26=1,VLOOKUP(DA$5,Kruistabel!$B$26:$F$29,MATCH($C26,Kruistabel!$C$25:$F$25,0)+1,FALSE),"")=0,"",IF(Plananalyse!DA26=1,VLOOKUP(DA$5,Kruistabel!$B$26:$F$29,MATCH($C26,Kruistabel!$C$25:$F$25,0)+1,FALSE),""))</f>
        <v>55</v>
      </c>
      <c r="DB26" s="326" t="str">
        <f ca="1">IF(IF(Plananalyse!DB26=1,VLOOKUP(DB$5,Kruistabel!$B$26:$F$29,MATCH($C26,Kruistabel!$C$25:$F$25,0)+1,FALSE),"")=0,"",IF(Plananalyse!DB26=1,VLOOKUP(DB$5,Kruistabel!$B$26:$F$29,MATCH($C26,Kruistabel!$C$25:$F$25,0)+1,FALSE),""))</f>
        <v/>
      </c>
      <c r="DC26" s="326" t="str">
        <f ca="1">IF(IF(Plananalyse!DC26=1,VLOOKUP(DC$5,Kruistabel!$B$26:$F$29,MATCH($C26,Kruistabel!$C$25:$F$25,0)+1,FALSE),"")=0,"",IF(Plananalyse!DC26=1,VLOOKUP(DC$5,Kruistabel!$B$26:$F$29,MATCH($C26,Kruistabel!$C$25:$F$25,0)+1,FALSE),""))</f>
        <v/>
      </c>
      <c r="DD26" s="327"/>
      <c r="DE26" s="326" t="e">
        <f ca="1">IF(IF(Plananalyse!DE26=1,VLOOKUP(DE$5,Kruistabel!$B$26:$F$29,MATCH($C26,Kruistabel!$C$25:$F$25,0)+1,FALSE),"")=0,"",IF(Plananalyse!DE26=1,VLOOKUP(DE$5,Kruistabel!$B$26:$F$29,MATCH($C26,Kruistabel!$C$25:$F$25,0)+1,FALSE),""))</f>
        <v>#N/A</v>
      </c>
      <c r="DF26" s="326" t="e">
        <f ca="1">IF(IF(Plananalyse!DF26=1,VLOOKUP(DF$5,Kruistabel!$B$26:$F$29,MATCH($C26,Kruistabel!$C$25:$F$25,0)+1,FALSE),"")=0,"",IF(Plananalyse!DF26=1,VLOOKUP(DF$5,Kruistabel!$B$26:$F$29,MATCH($C26,Kruistabel!$C$25:$F$25,0)+1,FALSE),""))</f>
        <v>#N/A</v>
      </c>
      <c r="DG26" s="326" t="e">
        <f ca="1">IF(IF(Plananalyse!DG26=1,VLOOKUP(DG$5,Kruistabel!$B$26:$F$29,MATCH($C26,Kruistabel!$C$25:$F$25,0)+1,FALSE),"")=0,"",IF(Plananalyse!DG26=1,VLOOKUP(DG$5,Kruistabel!$B$26:$F$29,MATCH($C26,Kruistabel!$C$25:$F$25,0)+1,FALSE),""))</f>
        <v>#N/A</v>
      </c>
      <c r="DH26" s="326" t="e">
        <f ca="1">IF(IF(Plananalyse!DH26=1,VLOOKUP(DH$5,Kruistabel!$B$26:$F$29,MATCH($C26,Kruistabel!$C$25:$F$25,0)+1,FALSE),"")=0,"",IF(Plananalyse!DH26=1,VLOOKUP(DH$5,Kruistabel!$B$26:$F$29,MATCH($C26,Kruistabel!$C$25:$F$25,0)+1,FALSE),""))</f>
        <v>#N/A</v>
      </c>
      <c r="DI26" s="326" t="e">
        <f ca="1">IF(IF(Plananalyse!DI26=1,VLOOKUP(DI$5,Kruistabel!$B$26:$F$29,MATCH($C26,Kruistabel!$C$25:$F$25,0)+1,FALSE),"")=0,"",IF(Plananalyse!DI26=1,VLOOKUP(DI$5,Kruistabel!$B$26:$F$29,MATCH($C26,Kruistabel!$C$25:$F$25,0)+1,FALSE),""))</f>
        <v>#N/A</v>
      </c>
      <c r="DJ26" s="326" t="e">
        <f ca="1">IF(IF(Plananalyse!DJ26=1,VLOOKUP(DJ$5,Kruistabel!$B$26:$F$29,MATCH($C26,Kruistabel!$C$25:$F$25,0)+1,FALSE),"")=0,"",IF(Plananalyse!DJ26=1,VLOOKUP(DJ$5,Kruistabel!$B$26:$F$29,MATCH($C26,Kruistabel!$C$25:$F$25,0)+1,FALSE),""))</f>
        <v>#N/A</v>
      </c>
      <c r="DK26" s="326" t="e">
        <f ca="1">IF(IF(Plananalyse!DK26=1,VLOOKUP(DK$5,Kruistabel!$B$26:$F$29,MATCH($C26,Kruistabel!$C$25:$F$25,0)+1,FALSE),"")=0,"",IF(Plananalyse!DK26=1,VLOOKUP(DK$5,Kruistabel!$B$26:$F$29,MATCH($C26,Kruistabel!$C$25:$F$25,0)+1,FALSE),""))</f>
        <v>#REF!</v>
      </c>
      <c r="DL26" s="326" t="e">
        <f ca="1">IF(IF(Plananalyse!DL26=1,VLOOKUP(DL$5,Kruistabel!$B$26:$F$29,MATCH($C26,Kruistabel!$C$25:$F$25,0)+1,FALSE),"")=0,"",IF(Plananalyse!DL26=1,VLOOKUP(DL$5,Kruistabel!$B$26:$F$29,MATCH($C26,Kruistabel!$C$25:$F$25,0)+1,FALSE),""))</f>
        <v>#REF!</v>
      </c>
      <c r="DM26" s="327" t="str">
        <f>IF(Plananalyse!DM26=1,VLOOKUP(DM$5,Kruistabel!$B$26:$F$29,MATCH($C26,Kruistabel!$C$25:$F$25,0)+1,FALSE),"")</f>
        <v/>
      </c>
      <c r="DN26" s="326" t="e">
        <f ca="1">IF(IF(Plananalyse!DN26=1,VLOOKUP(DN$5,Kruistabel!$B$26:$F$29,MATCH($C26,Kruistabel!$C$25:$F$25,0)+1,FALSE),"")=0,"",IF(Plananalyse!DN26=1,VLOOKUP(DN$5,Kruistabel!$B$26:$F$29,MATCH($C26,Kruistabel!$C$25:$F$25,0)+1,FALSE),""))</f>
        <v>#N/A</v>
      </c>
      <c r="DO26" s="326" t="e">
        <f ca="1">IF(IF(Plananalyse!DO26=1,VLOOKUP(DO$5,Kruistabel!$B$26:$F$29,MATCH($C26,Kruistabel!$C$25:$F$25,0)+1,FALSE),"")=0,"",IF(Plananalyse!DO26=1,VLOOKUP(DO$5,Kruistabel!$B$26:$F$29,MATCH($C26,Kruistabel!$C$25:$F$25,0)+1,FALSE),""))</f>
        <v>#N/A</v>
      </c>
      <c r="DP26" s="326" t="e">
        <f ca="1">IF(IF(Plananalyse!DP26=1,VLOOKUP(DP$5,Kruistabel!$B$26:$F$29,MATCH($C26,Kruistabel!$C$25:$F$25,0)+1,FALSE),"")=0,"",IF(Plananalyse!DP26=1,VLOOKUP(DP$5,Kruistabel!$B$26:$F$29,MATCH($C26,Kruistabel!$C$25:$F$25,0)+1,FALSE),""))</f>
        <v>#N/A</v>
      </c>
      <c r="DQ26" s="326" t="e">
        <f ca="1">IF(IF(Plananalyse!DQ26=1,VLOOKUP(DQ$5,Kruistabel!$B$26:$F$29,MATCH($C26,Kruistabel!$C$25:$F$25,0)+1,FALSE),"")=0,"",IF(Plananalyse!DQ26=1,VLOOKUP(DQ$5,Kruistabel!$B$26:$F$29,MATCH($C26,Kruistabel!$C$25:$F$25,0)+1,FALSE),""))</f>
        <v>#N/A</v>
      </c>
      <c r="DR26" s="326" t="e">
        <f ca="1">IF(IF(Plananalyse!DR26=1,VLOOKUP(DR$5,Kruistabel!$B$26:$F$29,MATCH($C26,Kruistabel!$C$25:$F$25,0)+1,FALSE),"")=0,"",IF(Plananalyse!DR26=1,VLOOKUP(DR$5,Kruistabel!$B$26:$F$29,MATCH($C26,Kruistabel!$C$25:$F$25,0)+1,FALSE),""))</f>
        <v>#N/A</v>
      </c>
      <c r="DS26" s="326" t="e">
        <f ca="1">IF(IF(Plananalyse!DS26=1,VLOOKUP(DS$5,Kruistabel!$B$26:$F$29,MATCH($C26,Kruistabel!$C$25:$F$25,0)+1,FALSE),"")=0,"",IF(Plananalyse!DS26=1,VLOOKUP(DS$5,Kruistabel!$B$26:$F$29,MATCH($C26,Kruistabel!$C$25:$F$25,0)+1,FALSE),""))</f>
        <v>#N/A</v>
      </c>
      <c r="DT26" s="326" t="e">
        <f ca="1">IF(IF(Plananalyse!DT26=1,VLOOKUP(DT$5,Kruistabel!$B$26:$F$29,MATCH($C26,Kruistabel!$C$25:$F$25,0)+1,FALSE),"")=0,"",IF(Plananalyse!DT26=1,VLOOKUP(DT$5,Kruistabel!$B$26:$F$29,MATCH($C26,Kruistabel!$C$25:$F$25,0)+1,FALSE),""))</f>
        <v>#N/A</v>
      </c>
      <c r="DU26" s="326" t="e">
        <f ca="1">IF(IF(Plananalyse!DU26=1,VLOOKUP(DU$5,Kruistabel!$B$26:$F$29,MATCH($C26,Kruistabel!$C$25:$F$25,0)+1,FALSE),"")=0,"",IF(Plananalyse!DU26=1,VLOOKUP(DU$5,Kruistabel!$B$26:$F$29,MATCH($C26,Kruistabel!$C$25:$F$25,0)+1,FALSE),""))</f>
        <v>#N/A</v>
      </c>
      <c r="DV26" s="326" t="e">
        <f ca="1">IF(IF(Plananalyse!DV26=1,VLOOKUP(DV$5,Kruistabel!$B$26:$F$29,MATCH($C26,Kruistabel!$C$25:$F$25,0)+1,FALSE),"")=0,"",IF(Plananalyse!DV26=1,VLOOKUP(DV$5,Kruistabel!$B$26:$F$29,MATCH($C26,Kruistabel!$C$25:$F$25,0)+1,FALSE),""))</f>
        <v>#N/A</v>
      </c>
      <c r="DW26" s="326" t="e">
        <f ca="1">IF(IF(Plananalyse!DW26=1,VLOOKUP(DW$5,Kruistabel!$B$26:$F$29,MATCH($C26,Kruistabel!$C$25:$F$25,0)+1,FALSE),"")=0,"",IF(Plananalyse!DW26=1,VLOOKUP(DW$5,Kruistabel!$B$26:$F$29,MATCH($C26,Kruistabel!$C$25:$F$25,0)+1,FALSE),""))</f>
        <v>#REF!</v>
      </c>
      <c r="DX26" s="326" t="e">
        <f ca="1">IF(IF(Plananalyse!DX26=1,VLOOKUP(DX$5,Kruistabel!$B$26:$F$29,MATCH($C26,Kruistabel!$C$25:$F$25,0)+1,FALSE),"")=0,"",IF(Plananalyse!DX26=1,VLOOKUP(DX$5,Kruistabel!$B$26:$F$29,MATCH($C26,Kruistabel!$C$25:$F$25,0)+1,FALSE),""))</f>
        <v>#REF!</v>
      </c>
      <c r="DY26" s="327" t="str">
        <f>IF(Plananalyse!DY26=1,VLOOKUP(DY$5,Kruistabel!$B$26:$F$29,MATCH($C26,Kruistabel!$C$25:$F$25,0)+1,FALSE),"")</f>
        <v/>
      </c>
      <c r="DZ26" s="326" t="e">
        <f ca="1">IF(IF(Plananalyse!DZ26=1,VLOOKUP(DZ$5,Kruistabel!$B$26:$F$29,MATCH($C26,Kruistabel!$C$25:$F$25,0)+1,FALSE),"")=0,"",IF(Plananalyse!DZ26=1,VLOOKUP(DZ$5,Kruistabel!$B$26:$F$29,MATCH($C26,Kruistabel!$C$25:$F$25,0)+1,FALSE),""))</f>
        <v>#N/A</v>
      </c>
      <c r="EA26" s="326" t="e">
        <f ca="1">IF(IF(Plananalyse!EA26=1,VLOOKUP(EA$5,Kruistabel!$B$26:$F$29,MATCH($C26,Kruistabel!$C$25:$F$25,0)+1,FALSE),"")=0,"",IF(Plananalyse!EA26=1,VLOOKUP(EA$5,Kruistabel!$B$26:$F$29,MATCH($C26,Kruistabel!$C$25:$F$25,0)+1,FALSE),""))</f>
        <v>#N/A</v>
      </c>
      <c r="EB26" s="326" t="e">
        <f ca="1">IF(IF(Plananalyse!EB26=1,VLOOKUP(EB$5,Kruistabel!$B$26:$F$29,MATCH($C26,Kruistabel!$C$25:$F$25,0)+1,FALSE),"")=0,"",IF(Plananalyse!EB26=1,VLOOKUP(EB$5,Kruistabel!$B$26:$F$29,MATCH($C26,Kruistabel!$C$25:$F$25,0)+1,FALSE),""))</f>
        <v>#REF!</v>
      </c>
      <c r="EC26" s="326" t="e">
        <f ca="1">IF(IF(Plananalyse!EC26=1,VLOOKUP(EC$5,Kruistabel!$B$26:$F$29,MATCH($C26,Kruistabel!$C$25:$F$25,0)+1,FALSE),"")=0,"",IF(Plananalyse!EC26=1,VLOOKUP(EC$5,Kruistabel!$B$26:$F$29,MATCH($C26,Kruistabel!$C$25:$F$25,0)+1,FALSE),""))</f>
        <v>#REF!</v>
      </c>
      <c r="ED26" s="327"/>
      <c r="EE26" s="326" t="e">
        <f ca="1">IF(IF(Plananalyse!EE26=1,VLOOKUP(EE$5,Kruistabel!$B$26:$F$29,MATCH($C26,Kruistabel!$C$25:$F$25,0)+1,FALSE),"")=0,"",IF(Plananalyse!EE26=1,VLOOKUP(EE$5,Kruistabel!$B$26:$F$29,MATCH($C26,Kruistabel!$C$25:$F$25,0)+1,FALSE),""))</f>
        <v>#N/A</v>
      </c>
      <c r="EF26" s="326" t="e">
        <f ca="1">IF(IF(Plananalyse!EF26=1,VLOOKUP(EF$5,Kruistabel!$B$26:$F$29,MATCH($C26,Kruistabel!$C$25:$F$25,0)+1,FALSE),"")=0,"",IF(Plananalyse!EF26=1,VLOOKUP(EF$5,Kruistabel!$B$26:$F$29,MATCH($C26,Kruistabel!$C$25:$F$25,0)+1,FALSE),""))</f>
        <v>#N/A</v>
      </c>
      <c r="EG26" s="326" t="e">
        <f ca="1">IF(IF(Plananalyse!EG26=1,VLOOKUP(EG$5,Kruistabel!$B$26:$F$29,MATCH($C26,Kruistabel!$C$25:$F$25,0)+1,FALSE),"")=0,"",IF(Plananalyse!EG26=1,VLOOKUP(EG$5,Kruistabel!$B$26:$F$29,MATCH($C26,Kruistabel!$C$25:$F$25,0)+1,FALSE),""))</f>
        <v>#N/A</v>
      </c>
      <c r="EH26" s="326" t="e">
        <f ca="1">IF(IF(Plananalyse!EH26=1,VLOOKUP(EH$5,Kruistabel!$B$26:$F$29,MATCH($C26,Kruistabel!$C$25:$F$25,0)+1,FALSE),"")=0,"",IF(Plananalyse!EH26=1,VLOOKUP(EH$5,Kruistabel!$B$26:$F$29,MATCH($C26,Kruistabel!$C$25:$F$25,0)+1,FALSE),""))</f>
        <v>#REF!</v>
      </c>
      <c r="EI26" s="326" t="e">
        <f ca="1">IF(IF(Plananalyse!EI26=1,VLOOKUP(EI$5,Kruistabel!$B$26:$F$29,MATCH($C26,Kruistabel!$C$25:$F$25,0)+1,FALSE),"")=0,"",IF(Plananalyse!EI26=1,VLOOKUP(EI$5,Kruistabel!$B$26:$F$29,MATCH($C26,Kruistabel!$C$25:$F$25,0)+1,FALSE),""))</f>
        <v>#REF!</v>
      </c>
      <c r="EJ26" s="164" t="str">
        <f>IF(Plananalyse!EJ26=1,VLOOKUP(EJ$5,Kruistabel!$B$26:$F$29,MATCH($C26,Kruistabel!$C$25:$F$25,0)+1,FALSE),"")</f>
        <v/>
      </c>
      <c r="EK26" s="138"/>
      <c r="EL26" s="138"/>
      <c r="EM26" s="138"/>
      <c r="EN26" s="138"/>
      <c r="EO26" s="138"/>
    </row>
    <row r="27" spans="2:145">
      <c r="B27" s="337" t="s">
        <v>111</v>
      </c>
      <c r="C27" s="160" t="str">
        <f>_xlfn.IFNA(VLOOKUP($B27,Classificatietabel!$B$6:$I$91,C$7,FALSE),"")</f>
        <v>normaal</v>
      </c>
      <c r="D27" s="160" t="str">
        <f>_xlfn.IFNA(VLOOKUP($B27,Classificatietabel!$B$6:$I$91,D$7,FALSE),"")</f>
        <v>neen</v>
      </c>
      <c r="E27" s="119">
        <f>IF(AND(D27="laag",$D$3=1),0,_xlfn.IFNA(IF(VLOOKUP($B27,Classificatietabel!$B$6:$H$91,$E$5,FALSE)="Ja",1,0),""))</f>
        <v>1</v>
      </c>
      <c r="F27" s="163"/>
      <c r="G27" s="326" t="str">
        <f>IF(IF(Plananalyse!G27=1,VLOOKUP(G$5,Kruistabel!$B$26:$F$29,MATCH($C27,Kruistabel!$C$25:$F$25,0)+1,FALSE),"")=0,"",IF(Plananalyse!G27=1,VLOOKUP(G$5,Kruistabel!$B$26:$F$29,MATCH($C27,Kruistabel!$C$25:$F$25,0)+1,FALSE),""))</f>
        <v/>
      </c>
      <c r="H27" s="326" t="str">
        <f>IF(IF(Plananalyse!H27=1,VLOOKUP(H$5,Kruistabel!$B$26:$F$29,MATCH($C27,Kruistabel!$C$25:$F$25,0)+1,FALSE),"")=0,"",IF(Plananalyse!H27=1,VLOOKUP(H$5,Kruistabel!$B$26:$F$29,MATCH($C27,Kruistabel!$C$25:$F$25,0)+1,FALSE),""))</f>
        <v/>
      </c>
      <c r="I27" s="326">
        <f>IF(IF(Plananalyse!I27=1,VLOOKUP(I$5,Kruistabel!$B$26:$F$29,MATCH($C27,Kruistabel!$C$25:$F$25,0)+1,FALSE),"")=0,"",IF(Plananalyse!I27=1,VLOOKUP(I$5,Kruistabel!$B$26:$F$29,MATCH($C27,Kruistabel!$C$25:$F$25,0)+1,FALSE),""))</f>
        <v>60</v>
      </c>
      <c r="J27" s="326" t="str">
        <f>IF(IF(Plananalyse!J27=1,VLOOKUP(J$5,Kruistabel!$B$26:$F$29,MATCH($C27,Kruistabel!$C$25:$F$25,0)+1,FALSE),"")=0,"",IF(Plananalyse!J27=1,VLOOKUP(J$5,Kruistabel!$B$26:$F$29,MATCH($C27,Kruistabel!$C$25:$F$25,0)+1,FALSE),""))</f>
        <v/>
      </c>
      <c r="K27" s="326" t="str">
        <f>IF(IF(Plananalyse!K27=1,VLOOKUP(K$5,Kruistabel!$B$26:$F$29,MATCH($C27,Kruistabel!$C$25:$F$25,0)+1,FALSE),"")=0,"",IF(Plananalyse!K27=1,VLOOKUP(K$5,Kruistabel!$B$26:$F$29,MATCH($C27,Kruistabel!$C$25:$F$25,0)+1,FALSE),""))</f>
        <v/>
      </c>
      <c r="L27" s="326" t="str">
        <f>IF(IF(Plananalyse!L27=1,VLOOKUP(L$5,Kruistabel!$B$26:$F$29,MATCH($C27,Kruistabel!$C$25:$F$25,0)+1,FALSE),"")=0,"",IF(Plananalyse!L27=1,VLOOKUP(L$5,Kruistabel!$B$26:$F$29,MATCH($C27,Kruistabel!$C$25:$F$25,0)+1,FALSE),""))</f>
        <v/>
      </c>
      <c r="M27" s="326">
        <f>IF(IF(Plananalyse!M27=1,VLOOKUP(M$5,Kruistabel!$B$26:$F$29,MATCH($C27,Kruistabel!$C$25:$F$25,0)+1,FALSE),"")=0,"",IF(Plananalyse!M27=1,VLOOKUP(M$5,Kruistabel!$B$26:$F$29,MATCH($C27,Kruistabel!$C$25:$F$25,0)+1,FALSE),""))</f>
        <v>55</v>
      </c>
      <c r="N27" s="326">
        <f>IF(IF(Plananalyse!N27=1,VLOOKUP(N$5,Kruistabel!$B$26:$F$29,MATCH($C27,Kruistabel!$C$25:$F$25,0)+1,FALSE),"")=0,"",IF(Plananalyse!N27=1,VLOOKUP(N$5,Kruistabel!$B$26:$F$29,MATCH($C27,Kruistabel!$C$25:$F$25,0)+1,FALSE),""))</f>
        <v>55</v>
      </c>
      <c r="O27" s="326">
        <f>IF(IF(Plananalyse!O27=1,VLOOKUP(O$5,Kruistabel!$B$26:$F$29,MATCH($C27,Kruistabel!$C$25:$F$25,0)+1,FALSE),"")=0,"",IF(Plananalyse!O27=1,VLOOKUP(O$5,Kruistabel!$B$26:$F$29,MATCH($C27,Kruistabel!$C$25:$F$25,0)+1,FALSE),""))</f>
        <v>55</v>
      </c>
      <c r="P27" s="326">
        <f>IF(IF(Plananalyse!P27=1,VLOOKUP(P$5,Kruistabel!$B$26:$F$29,MATCH($C27,Kruistabel!$C$25:$F$25,0)+1,FALSE),"")=0,"",IF(Plananalyse!P27=1,VLOOKUP(P$5,Kruistabel!$B$26:$F$29,MATCH($C27,Kruistabel!$C$25:$F$25,0)+1,FALSE),""))</f>
        <v>50</v>
      </c>
      <c r="Q27" s="326">
        <f>IF(IF(Plananalyse!Q27=1,VLOOKUP(Q$5,Kruistabel!$B$26:$F$29,MATCH($C27,Kruistabel!$C$25:$F$25,0)+1,FALSE),"")=0,"",IF(Plananalyse!Q27=1,VLOOKUP(Q$5,Kruistabel!$B$26:$F$29,MATCH($C27,Kruistabel!$C$25:$F$25,0)+1,FALSE),""))</f>
        <v>60</v>
      </c>
      <c r="R27" s="326">
        <f>IF(IF(Plananalyse!R27=1,VLOOKUP(R$5,Kruistabel!$B$26:$F$29,MATCH($C27,Kruistabel!$C$25:$F$25,0)+1,FALSE),"")=0,"",IF(Plananalyse!R27=1,VLOOKUP(R$5,Kruistabel!$B$26:$F$29,MATCH($C27,Kruistabel!$C$25:$F$25,0)+1,FALSE),""))</f>
        <v>55</v>
      </c>
      <c r="S27" s="326" t="str">
        <f>IF(IF(Plananalyse!S27=1,VLOOKUP(S$5,Kruistabel!$B$26:$F$29,MATCH($C27,Kruistabel!$C$25:$F$25,0)+1,FALSE),"")=0,"",IF(Plananalyse!S27=1,VLOOKUP(S$5,Kruistabel!$B$26:$F$29,MATCH($C27,Kruistabel!$C$25:$F$25,0)+1,FALSE),""))</f>
        <v/>
      </c>
      <c r="T27" s="326" t="str">
        <f>IF(IF(Plananalyse!T27=1,VLOOKUP(T$5,Kruistabel!$B$26:$F$29,MATCH($C27,Kruistabel!$C$25:$F$25,0)+1,FALSE),"")=0,"",IF(Plananalyse!T27=1,VLOOKUP(T$5,Kruistabel!$B$26:$F$29,MATCH($C27,Kruistabel!$C$25:$F$25,0)+1,FALSE),""))</f>
        <v/>
      </c>
      <c r="U27" s="326" t="str">
        <f>IF(IF(Plananalyse!U27=1,VLOOKUP(U$5,Kruistabel!$B$26:$F$29,MATCH($C27,Kruistabel!$C$25:$F$25,0)+1,FALSE),"")=0,"",IF(Plananalyse!U27=1,VLOOKUP(U$5,Kruistabel!$B$26:$F$29,MATCH($C27,Kruistabel!$C$25:$F$25,0)+1,FALSE),""))</f>
        <v/>
      </c>
      <c r="V27" s="326" t="str">
        <f>IF(IF(Plananalyse!V27=1,VLOOKUP(V$5,Kruistabel!$B$26:$F$29,MATCH($C27,Kruistabel!$C$25:$F$25,0)+1,FALSE),"")=0,"",IF(Plananalyse!V27=1,VLOOKUP(V$5,Kruistabel!$B$26:$F$29,MATCH($C27,Kruistabel!$C$25:$F$25,0)+1,FALSE),""))</f>
        <v/>
      </c>
      <c r="W27" s="326" t="str">
        <f>IF(IF(Plananalyse!W27=1,VLOOKUP(W$5,Kruistabel!$B$26:$F$29,MATCH($C27,Kruistabel!$C$25:$F$25,0)+1,FALSE),"")=0,"",IF(Plananalyse!W27=1,VLOOKUP(W$5,Kruistabel!$B$26:$F$29,MATCH($C27,Kruistabel!$C$25:$F$25,0)+1,FALSE),""))</f>
        <v/>
      </c>
      <c r="X27" s="326" t="str">
        <f>IF(IF(Plananalyse!X27=1,VLOOKUP(X$5,Kruistabel!$B$26:$F$29,MATCH($C27,Kruistabel!$C$25:$F$25,0)+1,FALSE),"")=0,"",IF(Plananalyse!X27=1,VLOOKUP(X$5,Kruistabel!$B$26:$F$29,MATCH($C27,Kruistabel!$C$25:$F$25,0)+1,FALSE),""))</f>
        <v/>
      </c>
      <c r="Y27" s="326">
        <f>IF(IF(Plananalyse!Y27=1,VLOOKUP(Y$5,Kruistabel!$B$26:$F$29,MATCH($C27,Kruistabel!$C$25:$F$25,0)+1,FALSE),"")=0,"",IF(Plananalyse!Y27=1,VLOOKUP(Y$5,Kruistabel!$B$26:$F$29,MATCH($C27,Kruistabel!$C$25:$F$25,0)+1,FALSE),""))</f>
        <v>60</v>
      </c>
      <c r="Z27" s="326" t="str">
        <f ca="1">IF(IF(Plananalyse!Z27=1,VLOOKUP(Z$5,Kruistabel!$B$26:$F$29,MATCH($C27,Kruistabel!$C$25:$F$25,0)+1,FALSE),"")=0,"",IF(Plananalyse!Z27=1,VLOOKUP(Z$5,Kruistabel!$B$26:$F$29,MATCH($C27,Kruistabel!$C$25:$F$25,0)+1,FALSE),""))</f>
        <v/>
      </c>
      <c r="AA27" s="326" t="str">
        <f ca="1">IF(IF(Plananalyse!AA27=1,VLOOKUP(AA$5,Kruistabel!$B$26:$F$29,MATCH($C27,Kruistabel!$C$25:$F$25,0)+1,FALSE),"")=0,"",IF(Plananalyse!AA27=1,VLOOKUP(AA$5,Kruistabel!$B$26:$F$29,MATCH($C27,Kruistabel!$C$25:$F$25,0)+1,FALSE),""))</f>
        <v/>
      </c>
      <c r="AB27" s="326" t="str">
        <f ca="1">IF(IF(Plananalyse!AB27=1,VLOOKUP(AB$5,Kruistabel!$B$26:$F$29,MATCH($C27,Kruistabel!$C$25:$F$25,0)+1,FALSE),"")=0,"",IF(Plananalyse!AB27=1,VLOOKUP(AB$5,Kruistabel!$B$26:$F$29,MATCH($C27,Kruistabel!$C$25:$F$25,0)+1,FALSE),""))</f>
        <v/>
      </c>
      <c r="AC27" s="326" t="str">
        <f ca="1">IF(IF(Plananalyse!AC27=1,VLOOKUP(AC$5,Kruistabel!$B$26:$F$29,MATCH($C27,Kruistabel!$C$25:$F$25,0)+1,FALSE),"")=0,"",IF(Plananalyse!AC27=1,VLOOKUP(AC$5,Kruistabel!$B$26:$F$29,MATCH($C27,Kruistabel!$C$25:$F$25,0)+1,FALSE),""))</f>
        <v/>
      </c>
      <c r="AD27" s="326" t="str">
        <f ca="1">IF(IF(Plananalyse!AD27=1,VLOOKUP(AD$5,Kruistabel!$B$26:$F$29,MATCH($C27,Kruistabel!$C$25:$F$25,0)+1,FALSE),"")=0,"",IF(Plananalyse!AD27=1,VLOOKUP(AD$5,Kruistabel!$B$26:$F$29,MATCH($C27,Kruistabel!$C$25:$F$25,0)+1,FALSE),""))</f>
        <v/>
      </c>
      <c r="AE27" s="326" t="str">
        <f ca="1">IF(IF(Plananalyse!AE27=1,VLOOKUP(AE$5,Kruistabel!$B$26:$F$29,MATCH($C27,Kruistabel!$C$25:$F$25,0)+1,FALSE),"")=0,"",IF(Plananalyse!AE27=1,VLOOKUP(AE$5,Kruistabel!$B$26:$F$29,MATCH($C27,Kruistabel!$C$25:$F$25,0)+1,FALSE),""))</f>
        <v/>
      </c>
      <c r="AF27" s="326" t="str">
        <f ca="1">IF(IF(Plananalyse!AF27=1,VLOOKUP(AF$5,Kruistabel!$B$26:$F$29,MATCH($C27,Kruistabel!$C$25:$F$25,0)+1,FALSE),"")=0,"",IF(Plananalyse!AF27=1,VLOOKUP(AF$5,Kruistabel!$B$26:$F$29,MATCH($C27,Kruistabel!$C$25:$F$25,0)+1,FALSE),""))</f>
        <v/>
      </c>
      <c r="AG27" s="326" t="str">
        <f ca="1">IF(IF(Plananalyse!AG27=1,VLOOKUP(AG$5,Kruistabel!$B$26:$F$29,MATCH($C27,Kruistabel!$C$25:$F$25,0)+1,FALSE),"")=0,"",IF(Plananalyse!AG27=1,VLOOKUP(AG$5,Kruistabel!$B$26:$F$29,MATCH($C27,Kruistabel!$C$25:$F$25,0)+1,FALSE),""))</f>
        <v/>
      </c>
      <c r="AH27" s="326" t="str">
        <f ca="1">IF(IF(Plananalyse!AH27=1,VLOOKUP(AH$5,Kruistabel!$B$26:$F$29,MATCH($C27,Kruistabel!$C$25:$F$25,0)+1,FALSE),"")=0,"",IF(Plananalyse!AI27=1,VLOOKUP(AH$5,Kruistabel!$B$26:$F$29,MATCH($C27,Kruistabel!$C$25:$F$25,0)+1,FALSE),""))</f>
        <v/>
      </c>
      <c r="AI27" s="326" t="str">
        <f ca="1">IF(IF(Plananalyse!AI27=1,VLOOKUP(AI$5,Kruistabel!$B$26:$F$29,MATCH($C27,Kruistabel!$C$25:$F$25,0)+1,FALSE),"")=0,"",IF(Plananalyse!AJ27=1,VLOOKUP(AI$5,Kruistabel!$B$26:$F$29,MATCH($C27,Kruistabel!$C$25:$F$25,0)+1,FALSE),""))</f>
        <v/>
      </c>
      <c r="AJ27" s="326" t="str">
        <f ca="1">IF(IF(Plananalyse!AJ27=1,VLOOKUP(AJ$5,Kruistabel!$B$26:$F$29,MATCH($C27,Kruistabel!$C$25:$F$25,0)+1,FALSE),"")=0,"",IF(Plananalyse!AJ27=1,VLOOKUP(AJ$5,Kruistabel!$B$26:$F$29,MATCH($C27,Kruistabel!$C$25:$F$25,0)+1,FALSE),""))</f>
        <v/>
      </c>
      <c r="AK27" s="326">
        <f ca="1">IF(IF(Plananalyse!AK27=1,VLOOKUP(AK$5,Kruistabel!$B$26:$F$29,MATCH($C27,Kruistabel!$C$25:$F$25,0)+1,FALSE),"")=0,"",IF(Plananalyse!AK27=1,VLOOKUP(AK$5,Kruistabel!$B$26:$F$29,MATCH($C27,Kruistabel!$C$25:$F$25,0)+1,FALSE),""))</f>
        <v>60</v>
      </c>
      <c r="AL27" s="326" t="str">
        <f ca="1">IF(IF(Plananalyse!AL27=1,VLOOKUP(AL$5,Kruistabel!$B$26:$F$29,MATCH($C27,Kruistabel!$C$25:$F$25,0)+1,FALSE),"")=0,"",IF(Plananalyse!AL27=1,VLOOKUP(AL$5,Kruistabel!$B$26:$F$29,MATCH($C27,Kruistabel!$C$25:$F$25,0)+1,FALSE),""))</f>
        <v/>
      </c>
      <c r="AM27" s="326" t="str">
        <f ca="1">IF(IF(Plananalyse!AM27=1,VLOOKUP(AM$5,Kruistabel!$B$26:$F$29,MATCH($C27,Kruistabel!$C$25:$F$25,0)+1,FALSE),"")=0,"",IF(Plananalyse!AM27=1,VLOOKUP(AM$5,Kruistabel!$B$26:$F$29,MATCH($C27,Kruistabel!$C$25:$F$25,0)+1,FALSE),""))</f>
        <v/>
      </c>
      <c r="AN27" s="327"/>
      <c r="AO27" s="326">
        <f ca="1">IF(IF(Plananalyse!AO27=1,VLOOKUP(AO$5,Kruistabel!$B$26:$F$29,MATCH($C27,Kruistabel!$C$25:$F$25,0)+1,FALSE),"")=0,"",IF(Plananalyse!AO27=1,VLOOKUP(AO$5,Kruistabel!$B$26:$F$29,MATCH($C27,Kruistabel!$C$25:$F$25,0)+1,FALSE),""))</f>
        <v>60</v>
      </c>
      <c r="AP27" s="326">
        <f ca="1">IF(IF(Plananalyse!AP27=1,VLOOKUP(AP$5,Kruistabel!$B$26:$F$29,MATCH($C27,Kruistabel!$C$25:$F$25,0)+1,FALSE),"")=0,"",IF(Plananalyse!AP27=1,VLOOKUP(AP$5,Kruistabel!$B$26:$F$29,MATCH($C27,Kruistabel!$C$25:$F$25,0)+1,FALSE),""))</f>
        <v>60</v>
      </c>
      <c r="AQ27" s="326">
        <f ca="1">IF(IF(Plananalyse!AQ27=1,VLOOKUP(AQ$5,Kruistabel!$B$26:$F$29,MATCH($C27,Kruistabel!$C$25:$F$25,0)+1,FALSE),"")=0,"",IF(Plananalyse!AQ27=1,VLOOKUP(AQ$5,Kruistabel!$B$26:$F$29,MATCH($C27,Kruistabel!$C$25:$F$25,0)+1,FALSE),""))</f>
        <v>60</v>
      </c>
      <c r="AR27" s="326">
        <f ca="1">IF(IF(Plananalyse!AR27=1,VLOOKUP(AR$5,Kruistabel!$B$26:$F$29,MATCH($C27,Kruistabel!$C$25:$F$25,0)+1,FALSE),"")=0,"",IF(Plananalyse!AR27=1,VLOOKUP(AR$5,Kruistabel!$B$26:$F$29,MATCH($C27,Kruistabel!$C$25:$F$25,0)+1,FALSE),""))</f>
        <v>55</v>
      </c>
      <c r="AS27" s="326">
        <f ca="1">IF(IF(Plananalyse!AS27=1,VLOOKUP(AS$5,Kruistabel!$B$26:$F$29,MATCH($C27,Kruistabel!$C$25:$F$25,0)+1,FALSE),"")=0,"",IF(Plananalyse!AS27=1,VLOOKUP(AS$5,Kruistabel!$B$26:$F$29,MATCH($C27,Kruistabel!$C$25:$F$25,0)+1,FALSE),""))</f>
        <v>60</v>
      </c>
      <c r="AT27" s="326">
        <f ca="1">IF(IF(Plananalyse!AT27=1,VLOOKUP(AT$5,Kruistabel!$B$26:$F$29,MATCH($C27,Kruistabel!$C$25:$F$25,0)+1,FALSE),"")=0,"",IF(Plananalyse!AT27=1,VLOOKUP(AT$5,Kruistabel!$B$26:$F$29,MATCH($C27,Kruistabel!$C$25:$F$25,0)+1,FALSE),""))</f>
        <v>55</v>
      </c>
      <c r="AU27" s="326" t="str">
        <f ca="1">IF(IF(Plananalyse!AU27=1,VLOOKUP(AU$5,Kruistabel!$B$26:$F$29,MATCH($C27,Kruistabel!$C$25:$F$25,0)+1,FALSE),"")=0,"",IF(Plananalyse!AU27=1,VLOOKUP(AU$5,Kruistabel!$B$26:$F$29,MATCH($C27,Kruistabel!$C$25:$F$25,0)+1,FALSE),""))</f>
        <v/>
      </c>
      <c r="AV27" s="326">
        <f ca="1">IF(IF(Plananalyse!AV27=1,VLOOKUP(AV$5,Kruistabel!$B$26:$F$29,MATCH($C27,Kruistabel!$C$25:$F$25,0)+1,FALSE),"")=0,"",IF(Plananalyse!AV27=1,VLOOKUP(AV$5,Kruistabel!$B$26:$F$29,MATCH($C27,Kruistabel!$C$25:$F$25,0)+1,FALSE),""))</f>
        <v>60</v>
      </c>
      <c r="AW27" s="326" t="str">
        <f ca="1">IF(IF(Plananalyse!AW27=1,VLOOKUP(AW$5,Kruistabel!$B$26:$F$29,MATCH($C27,Kruistabel!$C$25:$F$25,0)+1,FALSE),"")=0,"",IF(Plananalyse!AW27=1,VLOOKUP(AW$5,Kruistabel!$B$26:$F$29,MATCH($C27,Kruistabel!$C$25:$F$25,0)+1,FALSE),""))</f>
        <v/>
      </c>
      <c r="AX27" s="326" t="str">
        <f ca="1">IF(IF(Plananalyse!AX27=1,VLOOKUP(AX$5,Kruistabel!$B$26:$F$29,MATCH($C27,Kruistabel!$C$25:$F$25,0)+1,FALSE),"")=0,"",IF(Plananalyse!AX27=1,VLOOKUP(AX$5,Kruistabel!$B$26:$F$29,MATCH($C27,Kruistabel!$C$25:$F$25,0)+1,FALSE),""))</f>
        <v/>
      </c>
      <c r="AY27" s="327"/>
      <c r="AZ27" s="326" t="str">
        <f ca="1">IF(IF(Plananalyse!AZ27=1,VLOOKUP(AZ$5,Kruistabel!$B$26:$F$29,MATCH($C27,Kruistabel!$C$25:$F$25,0)+1,FALSE),"")=0,"",IF(Plananalyse!AZ27=1,VLOOKUP(AZ$5,Kruistabel!$B$26:$F$29,MATCH($C27,Kruistabel!$C$25:$F$25,0)+1,FALSE),""))</f>
        <v/>
      </c>
      <c r="BA27" s="326" t="str">
        <f ca="1">IF(IF(Plananalyse!BA27=1,VLOOKUP(BA$5,Kruistabel!$B$26:$F$29,MATCH($C27,Kruistabel!$C$25:$F$25,0)+1,FALSE),"")=0,"",IF(Plananalyse!BA27=1,VLOOKUP(BA$5,Kruistabel!$B$26:$F$29,MATCH($C27,Kruistabel!$C$25:$F$25,0)+1,FALSE),""))</f>
        <v/>
      </c>
      <c r="BB27" s="326">
        <f ca="1">IF(IF(Plananalyse!BB27=1,VLOOKUP(BB$5,Kruistabel!$B$26:$F$29,MATCH($C27,Kruistabel!$C$25:$F$25,0)+1,FALSE),"")=0,"",IF(Plananalyse!BB27=1,VLOOKUP(BB$5,Kruistabel!$B$26:$F$29,MATCH($C27,Kruistabel!$C$25:$F$25,0)+1,FALSE),""))</f>
        <v>60</v>
      </c>
      <c r="BC27" s="326">
        <f ca="1">IF(IF(Plananalyse!BC27=1,VLOOKUP(BC$5,Kruistabel!$B$26:$F$29,MATCH($C27,Kruistabel!$C$25:$F$25,0)+1,FALSE),"")=0,"",IF(Plananalyse!BC27=1,VLOOKUP(BC$5,Kruistabel!$B$26:$F$29,MATCH($C27,Kruistabel!$C$25:$F$25,0)+1,FALSE),""))</f>
        <v>60</v>
      </c>
      <c r="BD27" s="326" t="str">
        <f ca="1">IF(IF(Plananalyse!BD27=1,VLOOKUP(BD$5,Kruistabel!$B$26:$F$29,MATCH($C27,Kruistabel!$C$25:$F$25,0)+1,FALSE),"")=0,"",IF(Plananalyse!BD27=1,VLOOKUP(BD$5,Kruistabel!$B$26:$F$29,MATCH($C27,Kruistabel!$C$25:$F$25,0)+1,FALSE),""))</f>
        <v/>
      </c>
      <c r="BE27" s="326" t="str">
        <f ca="1">IF(IF(Plananalyse!BE27=1,VLOOKUP(BE$5,Kruistabel!$B$26:$F$29,MATCH($C27,Kruistabel!$C$25:$F$25,0)+1,FALSE),"")=0,"",IF(Plananalyse!BE27=1,VLOOKUP(BE$5,Kruistabel!$B$26:$F$29,MATCH($C27,Kruistabel!$C$25:$F$25,0)+1,FALSE),""))</f>
        <v/>
      </c>
      <c r="BF27" s="326" t="str">
        <f ca="1">IF(IF(Plananalyse!BF27=1,VLOOKUP(BF$5,Kruistabel!$B$26:$F$29,MATCH($C27,Kruistabel!$C$25:$F$25,0)+1,FALSE),"")=0,"",IF(Plananalyse!BF27=1,VLOOKUP(BF$5,Kruistabel!$B$26:$F$29,MATCH($C27,Kruistabel!$C$25:$F$25,0)+1,FALSE),""))</f>
        <v/>
      </c>
      <c r="BG27" s="326" t="str">
        <f ca="1">IF(IF(Plananalyse!BG27=1,VLOOKUP(BG$5,Kruistabel!$B$26:$F$29,MATCH($C27,Kruistabel!$C$25:$F$25,0)+1,FALSE),"")=0,"",IF(Plananalyse!BG27=1,VLOOKUP(BG$5,Kruistabel!$B$26:$F$29,MATCH($C27,Kruistabel!$C$25:$F$25,0)+1,FALSE),""))</f>
        <v/>
      </c>
      <c r="BH27" s="326" t="str">
        <f ca="1">IF(IF(Plananalyse!BH27=1,VLOOKUP(BH$5,Kruistabel!$B$26:$F$29,MATCH($C27,Kruistabel!$C$25:$F$25,0)+1,FALSE),"")=0,"",IF(Plananalyse!BH27=1,VLOOKUP(BH$5,Kruistabel!$B$26:$F$29,MATCH($C27,Kruistabel!$C$25:$F$25,0)+1,FALSE),""))</f>
        <v/>
      </c>
      <c r="BI27" s="327"/>
      <c r="BJ27" s="326" t="e">
        <f ca="1">IF(IF(Plananalyse!BJ27=1,VLOOKUP(BJ$5,Kruistabel!$B$26:$F$29,MATCH($C27,Kruistabel!$C$25:$F$25,0)+1,FALSE),"")=0,"",IF(Plananalyse!BJ27=1,VLOOKUP(BJ$5,Kruistabel!$B$26:$F$29,MATCH($C27,Kruistabel!$C$25:$F$25,0)+1,FALSE),""))</f>
        <v>#N/A</v>
      </c>
      <c r="BK27" s="326" t="e">
        <f ca="1">IF(IF(Plananalyse!BK27=1,VLOOKUP(BK$5,Kruistabel!$B$26:$F$29,MATCH($C27,Kruistabel!$C$25:$F$25,0)+1,FALSE),"")=0,"",IF(Plananalyse!BK27=1,VLOOKUP(BK$5,Kruistabel!$B$26:$F$29,MATCH($C27,Kruistabel!$C$25:$F$25,0)+1,FALSE),""))</f>
        <v>#N/A</v>
      </c>
      <c r="BL27" s="326" t="e">
        <f ca="1">IF(IF(Plananalyse!BL27=1,VLOOKUP(BL$5,Kruistabel!$B$26:$F$29,MATCH($C27,Kruistabel!$C$25:$F$25,0)+1,FALSE),"")=0,"",IF(Plananalyse!BL27=1,VLOOKUP(BL$5,Kruistabel!$B$26:$F$29,MATCH($C27,Kruistabel!$C$25:$F$25,0)+1,FALSE),""))</f>
        <v>#N/A</v>
      </c>
      <c r="BM27" s="326" t="e">
        <f ca="1">IF(IF(Plananalyse!BM27=1,VLOOKUP(BM$5,Kruistabel!$B$26:$F$29,MATCH($C27,Kruistabel!$C$25:$F$25,0)+1,FALSE),"")=0,"",IF(Plananalyse!BM27=1,VLOOKUP(BM$5,Kruistabel!$B$26:$F$29,MATCH($C27,Kruistabel!$C$25:$F$25,0)+1,FALSE),""))</f>
        <v>#N/A</v>
      </c>
      <c r="BN27" s="326" t="e">
        <f ca="1">IF(IF(Plananalyse!BN27=1,VLOOKUP(BN$5,Kruistabel!$B$26:$F$29,MATCH($C27,Kruistabel!$C$25:$F$25,0)+1,FALSE),"")=0,"",IF(Plananalyse!BN27=1,VLOOKUP(BN$5,Kruistabel!$B$26:$F$29,MATCH($C27,Kruistabel!$C$25:$F$25,0)+1,FALSE),""))</f>
        <v>#N/A</v>
      </c>
      <c r="BO27" s="326" t="e">
        <f ca="1">IF(IF(Plananalyse!BO27=1,VLOOKUP(BO$5,Kruistabel!$B$26:$F$29,MATCH($C27,Kruistabel!$C$25:$F$25,0)+1,FALSE),"")=0,"",IF(Plananalyse!BO27=1,VLOOKUP(BO$5,Kruistabel!$B$26:$F$29,MATCH($C27,Kruistabel!$C$25:$F$25,0)+1,FALSE),""))</f>
        <v>#N/A</v>
      </c>
      <c r="BP27" s="326" t="e">
        <f ca="1">IF(IF(Plananalyse!BP27=1,VLOOKUP(BP$5,Kruistabel!$B$26:$F$29,MATCH($C27,Kruistabel!$C$25:$F$25,0)+1,FALSE),"")=0,"",IF(Plananalyse!BP27=1,VLOOKUP(BP$5,Kruistabel!$B$26:$F$29,MATCH($C27,Kruistabel!$C$25:$F$25,0)+1,FALSE),""))</f>
        <v>#N/A</v>
      </c>
      <c r="BQ27" s="326" t="e">
        <f ca="1">IF(IF(Plananalyse!BQ27=1,VLOOKUP(BQ$5,Kruistabel!$B$26:$F$29,MATCH($C27,Kruistabel!$C$25:$F$25,0)+1,FALSE),"")=0,"",IF(Plananalyse!BQ27=1,VLOOKUP(BQ$5,Kruistabel!$B$26:$F$29,MATCH($C27,Kruistabel!$C$25:$F$25,0)+1,FALSE),""))</f>
        <v>#N/A</v>
      </c>
      <c r="BR27" s="326" t="e">
        <f ca="1">IF(IF(Plananalyse!BR27=1,VLOOKUP(BR$5,Kruistabel!$B$26:$F$29,MATCH($C27,Kruistabel!$C$25:$F$25,0)+1,FALSE),"")=0,"",IF(Plananalyse!BR27=1,VLOOKUP(BR$5,Kruistabel!$B$26:$F$29,MATCH($C27,Kruistabel!$C$25:$F$25,0)+1,FALSE),""))</f>
        <v>#REF!</v>
      </c>
      <c r="BS27" s="326" t="e">
        <f ca="1">IF(IF(Plananalyse!BS27=1,VLOOKUP(BS$5,Kruistabel!$B$26:$F$29,MATCH($C27,Kruistabel!$C$25:$F$25,0)+1,FALSE),"")=0,"",IF(Plananalyse!BS27=1,VLOOKUP(BS$5,Kruistabel!$B$26:$F$29,MATCH($C27,Kruistabel!$C$25:$F$25,0)+1,FALSE),""))</f>
        <v>#REF!</v>
      </c>
      <c r="BT27" s="65"/>
      <c r="BU27" s="231" t="str">
        <f ca="1">IF(IF(Plananalyse!BU27=1,VLOOKUP(BU$5,Kruistabel!$B$26:$F$29,MATCH($C27,Kruistabel!$C$25:$F$25,0)+1,FALSE),"")=0,"",IF(Plananalyse!BU27=1,VLOOKUP(BU$5,Kruistabel!$B$26:$F$29,MATCH($C27,Kruistabel!$C$25:$F$25,0)+1,FALSE),""))</f>
        <v/>
      </c>
      <c r="BV27" s="326">
        <f ca="1">IF(IF(Plananalyse!BV27=1,VLOOKUP(BV$5,Kruistabel!$B$26:$F$29,MATCH($C27,Kruistabel!$C$25:$F$25,0)+1,FALSE),"")=0,"",IF(Plananalyse!BV27=1,VLOOKUP(BV$5,Kruistabel!$B$26:$F$29,MATCH($C27,Kruistabel!$C$25:$F$25,0)+1,FALSE),""))</f>
        <v>55</v>
      </c>
      <c r="BW27" s="326" t="str">
        <f ca="1">IF(IF(Plananalyse!BW27=1,VLOOKUP(BW$5,Kruistabel!$B$26:$F$29,MATCH($C27,Kruistabel!$C$25:$F$25,0)+1,FALSE),"")=0,"",IF(Plananalyse!BW27=1,VLOOKUP(BW$5,Kruistabel!$B$26:$F$29,MATCH($C27,Kruistabel!$C$25:$F$25,0)+1,FALSE),""))</f>
        <v/>
      </c>
      <c r="BX27" s="326" t="str">
        <f ca="1">IF(IF(Plananalyse!BX27=1,VLOOKUP(BX$5,Kruistabel!$B$26:$F$29,MATCH($C27,Kruistabel!$C$25:$F$25,0)+1,FALSE),"")=0,"",IF(Plananalyse!BX27=1,VLOOKUP(BX$5,Kruistabel!$B$26:$F$29,MATCH($C27,Kruistabel!$C$25:$F$25,0)+1,FALSE),""))</f>
        <v/>
      </c>
      <c r="BY27" s="327"/>
      <c r="BZ27" s="326" t="e">
        <f ca="1">IF(IF(Plananalyse!BZ27=1,VLOOKUP(BZ$5,Kruistabel!$B$26:$F$29,MATCH($C27,Kruistabel!$C$25:$F$25,0)+1,FALSE),"")=0,"",IF(Plananalyse!BZ27=1,VLOOKUP(BZ$5,Kruistabel!$B$26:$F$29,MATCH($C27,Kruistabel!$C$25:$F$25,0)+1,FALSE),""))</f>
        <v>#N/A</v>
      </c>
      <c r="CA27" s="326" t="e">
        <f ca="1">IF(IF(Plananalyse!CA27=1,VLOOKUP(CA$5,Kruistabel!$B$26:$F$29,MATCH($C27,Kruistabel!$C$25:$F$25,0)+1,FALSE),"")=0,"",IF(Plananalyse!CA27=1,VLOOKUP(CA$5,Kruistabel!$B$26:$F$29,MATCH($C27,Kruistabel!$C$25:$F$25,0)+1,FALSE),""))</f>
        <v>#N/A</v>
      </c>
      <c r="CB27" s="326" t="e">
        <f ca="1">IF(IF(Plananalyse!CB27=1,VLOOKUP(CB$5,Kruistabel!$B$26:$F$29,MATCH($C27,Kruistabel!$C$25:$F$25,0)+1,FALSE),"")=0,"",IF(Plananalyse!CB27=1,VLOOKUP(CB$5,Kruistabel!$B$26:$F$29,MATCH($C27,Kruistabel!$C$25:$F$25,0)+1,FALSE),""))</f>
        <v>#N/A</v>
      </c>
      <c r="CC27" s="326" t="e">
        <f ca="1">IF(IF(Plananalyse!CC27=1,VLOOKUP(CC$5,Kruistabel!$B$26:$F$29,MATCH($C27,Kruistabel!$C$25:$F$25,0)+1,FALSE),"")=0,"",IF(Plananalyse!CC27=1,VLOOKUP(CC$5,Kruistabel!$B$26:$F$29,MATCH($C27,Kruistabel!$C$25:$F$25,0)+1,FALSE),""))</f>
        <v>#N/A</v>
      </c>
      <c r="CD27" s="326" t="e">
        <f ca="1">IF(IF(Plananalyse!CD27=1,VLOOKUP(CD$5,Kruistabel!$B$26:$F$29,MATCH($C27,Kruistabel!$C$25:$F$25,0)+1,FALSE),"")=0,"",IF(Plananalyse!CD27=1,VLOOKUP(CD$5,Kruistabel!$B$26:$F$29,MATCH($C27,Kruistabel!$C$25:$F$25,0)+1,FALSE),""))</f>
        <v>#N/A</v>
      </c>
      <c r="CE27" s="326" t="e">
        <f ca="1">IF(IF(Plananalyse!CE27=1,VLOOKUP(CE$5,Kruistabel!$B$26:$F$29,MATCH($C27,Kruistabel!$C$25:$F$25,0)+1,FALSE),"")=0,"",IF(Plananalyse!CE27=1,VLOOKUP(CE$5,Kruistabel!$B$26:$F$29,MATCH($C27,Kruistabel!$C$25:$F$25,0)+1,FALSE),""))</f>
        <v>#N/A</v>
      </c>
      <c r="CF27" s="326" t="e">
        <f ca="1">IF(IF(Plananalyse!CF27=1,VLOOKUP(CF$5,Kruistabel!$B$26:$F$29,MATCH($C27,Kruistabel!$C$25:$F$25,0)+1,FALSE),"")=0,"",IF(Plananalyse!CF27=1,VLOOKUP(CF$5,Kruistabel!$B$26:$F$29,MATCH($C27,Kruistabel!$C$25:$F$25,0)+1,FALSE),""))</f>
        <v>#N/A</v>
      </c>
      <c r="CG27" s="326" t="e">
        <f ca="1">IF(IF(Plananalyse!CG27=1,VLOOKUP(CG$5,Kruistabel!$B$26:$F$29,MATCH($C27,Kruistabel!$C$25:$F$25,0)+1,FALSE),"")=0,"",IF(Plananalyse!CG27=1,VLOOKUP(CG$5,Kruistabel!$B$26:$F$29,MATCH($C27,Kruistabel!$C$25:$F$25,0)+1,FALSE),""))</f>
        <v>#REF!</v>
      </c>
      <c r="CH27" s="326" t="e">
        <f ca="1">IF(IF(Plananalyse!CH27=1,VLOOKUP(CH$5,Kruistabel!$B$26:$F$29,MATCH($C27,Kruistabel!$C$25:$F$25,0)+1,FALSE),"")=0,"",IF(Plananalyse!CH27=1,VLOOKUP(CH$5,Kruistabel!$B$26:$F$29,MATCH($C27,Kruistabel!$C$25:$F$25,0)+1,FALSE),""))</f>
        <v>#REF!</v>
      </c>
      <c r="CI27" s="65"/>
      <c r="CJ27" s="326">
        <f ca="1">IF(IF(Plananalyse!CJ27=1,VLOOKUP(CJ$5,Kruistabel!$B$26:$F$29,MATCH($C27,Kruistabel!$C$25:$F$25,0)+1,FALSE),"")=0,"",IF(Plananalyse!CJ27=1,VLOOKUP(CJ$5,Kruistabel!$B$26:$F$29,MATCH($C27,Kruistabel!$C$25:$F$25,0)+1,FALSE),""))</f>
        <v>55</v>
      </c>
      <c r="CK27" s="326">
        <f ca="1">IF(IF(Plananalyse!CK27=1,VLOOKUP(CK$5,Kruistabel!$B$26:$F$29,MATCH($C27,Kruistabel!$C$25:$F$25,0)+1,FALSE),"")=0,"",IF(Plananalyse!CK27=1,VLOOKUP(CK$5,Kruistabel!$B$26:$F$29,MATCH($C27,Kruistabel!$C$25:$F$25,0)+1,FALSE),""))</f>
        <v>55</v>
      </c>
      <c r="CL27" s="326" t="str">
        <f ca="1">IF(IF(Plananalyse!CL27=1,VLOOKUP(CL$5,Kruistabel!$B$26:$F$29,MATCH($C27,Kruistabel!$C$25:$F$25,0)+1,FALSE),"")=0,"",IF(Plananalyse!CL27=1,VLOOKUP(CL$5,Kruistabel!$B$26:$F$29,MATCH($C27,Kruistabel!$C$25:$F$25,0)+1,FALSE),""))</f>
        <v/>
      </c>
      <c r="CM27" s="326">
        <f ca="1">IF(IF(Plananalyse!CM27=1,VLOOKUP(CM$5,Kruistabel!$B$26:$F$29,MATCH($C27,Kruistabel!$C$25:$F$25,0)+1,FALSE),"")=0,"",IF(Plananalyse!CM27=1,VLOOKUP(CM$5,Kruistabel!$B$26:$F$29,MATCH($C27,Kruistabel!$C$25:$F$25,0)+1,FALSE),""))</f>
        <v>50</v>
      </c>
      <c r="CN27" s="326">
        <f ca="1">IF(IF(Plananalyse!CN27=1,VLOOKUP(CN$5,Kruistabel!$B$26:$F$29,MATCH($C27,Kruistabel!$C$25:$F$25,0)+1,FALSE),"")=0,"",IF(Plananalyse!CN27=1,VLOOKUP(CN$5,Kruistabel!$B$26:$F$29,MATCH($C27,Kruistabel!$C$25:$F$25,0)+1,FALSE),""))</f>
        <v>50</v>
      </c>
      <c r="CO27" s="326">
        <f ca="1">IF(IF(Plananalyse!CO27=1,VLOOKUP(CO$5,Kruistabel!$B$26:$F$29,MATCH($C27,Kruistabel!$C$25:$F$25,0)+1,FALSE),"")=0,"",IF(Plananalyse!CO27=1,VLOOKUP(CO$5,Kruistabel!$B$26:$F$29,MATCH($C27,Kruistabel!$C$25:$F$25,0)+1,FALSE),""))</f>
        <v>60</v>
      </c>
      <c r="CP27" s="326">
        <f ca="1">IF(IF(Plananalyse!CP27=1,VLOOKUP(CP$5,Kruistabel!$B$26:$F$29,MATCH($C27,Kruistabel!$C$25:$F$25,0)+1,FALSE),"")=0,"",IF(Plananalyse!CP27=1,VLOOKUP(CP$5,Kruistabel!$B$26:$F$29,MATCH($C27,Kruistabel!$C$25:$F$25,0)+1,FALSE),""))</f>
        <v>55</v>
      </c>
      <c r="CQ27" s="326">
        <f ca="1">IF(IF(Plananalyse!CQ27=1,VLOOKUP(CQ$5,Kruistabel!$B$26:$F$29,MATCH($C27,Kruistabel!$C$25:$F$25,0)+1,FALSE),"")=0,"",IF(Plananalyse!CQ27=1,VLOOKUP(CQ$5,Kruistabel!$B$26:$F$29,MATCH($C27,Kruistabel!$C$25:$F$25,0)+1,FALSE),""))</f>
        <v>60</v>
      </c>
      <c r="CR27" s="326">
        <f ca="1">IF(IF(Plananalyse!CR27=1,VLOOKUP(CR$5,Kruistabel!$B$26:$F$29,MATCH($C27,Kruistabel!$C$25:$F$25,0)+1,FALSE),"")=0,"",IF(Plananalyse!CR27=1,VLOOKUP(CR$5,Kruistabel!$B$26:$F$29,MATCH($C27,Kruistabel!$C$25:$F$25,0)+1,FALSE),""))</f>
        <v>60</v>
      </c>
      <c r="CS27" s="326">
        <f ca="1">IF(IF(Plananalyse!CS27=1,VLOOKUP(CS$5,Kruistabel!$B$26:$F$29,MATCH($C27,Kruistabel!$C$25:$F$25,0)+1,FALSE),"")=0,"",IF(Plananalyse!CS27=1,VLOOKUP(CS$5,Kruistabel!$B$26:$F$29,MATCH($C27,Kruistabel!$C$25:$F$25,0)+1,FALSE),""))</f>
        <v>55</v>
      </c>
      <c r="CT27" s="326">
        <f ca="1">IF(IF(Plananalyse!CT27=1,VLOOKUP(CT$5,Kruistabel!$B$26:$F$29,MATCH($C27,Kruistabel!$C$25:$F$25,0)+1,FALSE),"")=0,"",IF(Plananalyse!CT27=1,VLOOKUP(CT$5,Kruistabel!$B$26:$F$29,MATCH($C27,Kruistabel!$C$25:$F$25,0)+1,FALSE),""))</f>
        <v>55</v>
      </c>
      <c r="CU27" s="326">
        <f ca="1">IF(IF(Plananalyse!CU27=1,VLOOKUP(CU$5,Kruistabel!$B$26:$F$29,MATCH($C27,Kruistabel!$C$25:$F$25,0)+1,FALSE),"")=0,"",IF(Plananalyse!CU27=1,VLOOKUP(CU$5,Kruistabel!$B$26:$F$29,MATCH($C27,Kruistabel!$C$25:$F$25,0)+1,FALSE),""))</f>
        <v>60</v>
      </c>
      <c r="CV27" s="326">
        <f ca="1">IF(IF(Plananalyse!CV27=1,VLOOKUP(CV$5,Kruistabel!$B$26:$F$29,MATCH($C27,Kruistabel!$C$25:$F$25,0)+1,FALSE),"")=0,"",IF(Plananalyse!CV27=1,VLOOKUP(CV$5,Kruistabel!$B$26:$F$29,MATCH($C27,Kruistabel!$C$25:$F$25,0)+1,FALSE),""))</f>
        <v>60</v>
      </c>
      <c r="CW27" s="326">
        <f ca="1">IF(IF(Plananalyse!CW27=1,VLOOKUP(CW$5,Kruistabel!$B$26:$F$29,MATCH($C27,Kruistabel!$C$25:$F$25,0)+1,FALSE),"")=0,"",IF(Plananalyse!CW27=1,VLOOKUP(CW$5,Kruistabel!$B$26:$F$29,MATCH($C27,Kruistabel!$C$25:$F$25,0)+1,FALSE),""))</f>
        <v>55</v>
      </c>
      <c r="CX27" s="326" t="str">
        <f ca="1">IF(IF(Plananalyse!CX27=1,VLOOKUP(CX$5,Kruistabel!$B$26:$F$29,MATCH($C27,Kruistabel!$C$25:$F$25,0)+1,FALSE),"")=0,"",IF(Plananalyse!CX27=1,VLOOKUP(CX$5,Kruistabel!$B$26:$F$29,MATCH($C27,Kruistabel!$C$25:$F$25,0)+1,FALSE),""))</f>
        <v/>
      </c>
      <c r="CY27" s="326">
        <f ca="1">IF(IF(Plananalyse!CY27=1,VLOOKUP(CY$5,Kruistabel!$B$26:$F$29,MATCH($C27,Kruistabel!$C$25:$F$25,0)+1,FALSE),"")=0,"",IF(Plananalyse!CY27=1,VLOOKUP(CY$5,Kruistabel!$B$26:$F$29,MATCH($C27,Kruistabel!$C$25:$F$25,0)+1,FALSE),""))</f>
        <v>60</v>
      </c>
      <c r="CZ27" s="326">
        <f ca="1">IF(IF(Plananalyse!CZ27=1,VLOOKUP(CZ$5,Kruistabel!$B$26:$F$29,MATCH($C27,Kruistabel!$C$25:$F$25,0)+1,FALSE),"")=0,"",IF(Plananalyse!CZ27=1,VLOOKUP(CZ$5,Kruistabel!$B$26:$F$29,MATCH($C27,Kruistabel!$C$25:$F$25,0)+1,FALSE),""))</f>
        <v>60</v>
      </c>
      <c r="DA27" s="326">
        <f ca="1">IF(IF(Plananalyse!DA27=1,VLOOKUP(DA$5,Kruistabel!$B$26:$F$29,MATCH($C27,Kruistabel!$C$25:$F$25,0)+1,FALSE),"")=0,"",IF(Plananalyse!DA27=1,VLOOKUP(DA$5,Kruistabel!$B$26:$F$29,MATCH($C27,Kruistabel!$C$25:$F$25,0)+1,FALSE),""))</f>
        <v>60</v>
      </c>
      <c r="DB27" s="326" t="str">
        <f ca="1">IF(IF(Plananalyse!DB27=1,VLOOKUP(DB$5,Kruistabel!$B$26:$F$29,MATCH($C27,Kruistabel!$C$25:$F$25,0)+1,FALSE),"")=0,"",IF(Plananalyse!DB27=1,VLOOKUP(DB$5,Kruistabel!$B$26:$F$29,MATCH($C27,Kruistabel!$C$25:$F$25,0)+1,FALSE),""))</f>
        <v/>
      </c>
      <c r="DC27" s="326" t="str">
        <f ca="1">IF(IF(Plananalyse!DC27=1,VLOOKUP(DC$5,Kruistabel!$B$26:$F$29,MATCH($C27,Kruistabel!$C$25:$F$25,0)+1,FALSE),"")=0,"",IF(Plananalyse!DC27=1,VLOOKUP(DC$5,Kruistabel!$B$26:$F$29,MATCH($C27,Kruistabel!$C$25:$F$25,0)+1,FALSE),""))</f>
        <v/>
      </c>
      <c r="DD27" s="327"/>
      <c r="DE27" s="326" t="e">
        <f ca="1">IF(IF(Plananalyse!DE27=1,VLOOKUP(DE$5,Kruistabel!$B$26:$F$29,MATCH($C27,Kruistabel!$C$25:$F$25,0)+1,FALSE),"")=0,"",IF(Plananalyse!DE27=1,VLOOKUP(DE$5,Kruistabel!$B$26:$F$29,MATCH($C27,Kruistabel!$C$25:$F$25,0)+1,FALSE),""))</f>
        <v>#N/A</v>
      </c>
      <c r="DF27" s="326" t="e">
        <f ca="1">IF(IF(Plananalyse!DF27=1,VLOOKUP(DF$5,Kruistabel!$B$26:$F$29,MATCH($C27,Kruistabel!$C$25:$F$25,0)+1,FALSE),"")=0,"",IF(Plananalyse!DF27=1,VLOOKUP(DF$5,Kruistabel!$B$26:$F$29,MATCH($C27,Kruistabel!$C$25:$F$25,0)+1,FALSE),""))</f>
        <v>#N/A</v>
      </c>
      <c r="DG27" s="326" t="e">
        <f ca="1">IF(IF(Plananalyse!DG27=1,VLOOKUP(DG$5,Kruistabel!$B$26:$F$29,MATCH($C27,Kruistabel!$C$25:$F$25,0)+1,FALSE),"")=0,"",IF(Plananalyse!DG27=1,VLOOKUP(DG$5,Kruistabel!$B$26:$F$29,MATCH($C27,Kruistabel!$C$25:$F$25,0)+1,FALSE),""))</f>
        <v>#N/A</v>
      </c>
      <c r="DH27" s="326" t="e">
        <f ca="1">IF(IF(Plananalyse!DH27=1,VLOOKUP(DH$5,Kruistabel!$B$26:$F$29,MATCH($C27,Kruistabel!$C$25:$F$25,0)+1,FALSE),"")=0,"",IF(Plananalyse!DH27=1,VLOOKUP(DH$5,Kruistabel!$B$26:$F$29,MATCH($C27,Kruistabel!$C$25:$F$25,0)+1,FALSE),""))</f>
        <v>#N/A</v>
      </c>
      <c r="DI27" s="326" t="e">
        <f ca="1">IF(IF(Plananalyse!DI27=1,VLOOKUP(DI$5,Kruistabel!$B$26:$F$29,MATCH($C27,Kruistabel!$C$25:$F$25,0)+1,FALSE),"")=0,"",IF(Plananalyse!DI27=1,VLOOKUP(DI$5,Kruistabel!$B$26:$F$29,MATCH($C27,Kruistabel!$C$25:$F$25,0)+1,FALSE),""))</f>
        <v>#N/A</v>
      </c>
      <c r="DJ27" s="326" t="e">
        <f ca="1">IF(IF(Plananalyse!DJ27=1,VLOOKUP(DJ$5,Kruistabel!$B$26:$F$29,MATCH($C27,Kruistabel!$C$25:$F$25,0)+1,FALSE),"")=0,"",IF(Plananalyse!DJ27=1,VLOOKUP(DJ$5,Kruistabel!$B$26:$F$29,MATCH($C27,Kruistabel!$C$25:$F$25,0)+1,FALSE),""))</f>
        <v>#N/A</v>
      </c>
      <c r="DK27" s="326" t="e">
        <f ca="1">IF(IF(Plananalyse!DK27=1,VLOOKUP(DK$5,Kruistabel!$B$26:$F$29,MATCH($C27,Kruistabel!$C$25:$F$25,0)+1,FALSE),"")=0,"",IF(Plananalyse!DK27=1,VLOOKUP(DK$5,Kruistabel!$B$26:$F$29,MATCH($C27,Kruistabel!$C$25:$F$25,0)+1,FALSE),""))</f>
        <v>#REF!</v>
      </c>
      <c r="DL27" s="326" t="e">
        <f ca="1">IF(IF(Plananalyse!DL27=1,VLOOKUP(DL$5,Kruistabel!$B$26:$F$29,MATCH($C27,Kruistabel!$C$25:$F$25,0)+1,FALSE),"")=0,"",IF(Plananalyse!DL27=1,VLOOKUP(DL$5,Kruistabel!$B$26:$F$29,MATCH($C27,Kruistabel!$C$25:$F$25,0)+1,FALSE),""))</f>
        <v>#REF!</v>
      </c>
      <c r="DM27" s="327" t="str">
        <f>IF(Plananalyse!DM27=1,VLOOKUP(DM$5,Kruistabel!$B$26:$F$29,MATCH($C27,Kruistabel!$C$25:$F$25,0)+1,FALSE),"")</f>
        <v/>
      </c>
      <c r="DN27" s="326" t="e">
        <f ca="1">IF(IF(Plananalyse!DN27=1,VLOOKUP(DN$5,Kruistabel!$B$26:$F$29,MATCH($C27,Kruistabel!$C$25:$F$25,0)+1,FALSE),"")=0,"",IF(Plananalyse!DN27=1,VLOOKUP(DN$5,Kruistabel!$B$26:$F$29,MATCH($C27,Kruistabel!$C$25:$F$25,0)+1,FALSE),""))</f>
        <v>#N/A</v>
      </c>
      <c r="DO27" s="326" t="e">
        <f ca="1">IF(IF(Plananalyse!DO27=1,VLOOKUP(DO$5,Kruistabel!$B$26:$F$29,MATCH($C27,Kruistabel!$C$25:$F$25,0)+1,FALSE),"")=0,"",IF(Plananalyse!DO27=1,VLOOKUP(DO$5,Kruistabel!$B$26:$F$29,MATCH($C27,Kruistabel!$C$25:$F$25,0)+1,FALSE),""))</f>
        <v>#N/A</v>
      </c>
      <c r="DP27" s="326" t="e">
        <f ca="1">IF(IF(Plananalyse!DP27=1,VLOOKUP(DP$5,Kruistabel!$B$26:$F$29,MATCH($C27,Kruistabel!$C$25:$F$25,0)+1,FALSE),"")=0,"",IF(Plananalyse!DP27=1,VLOOKUP(DP$5,Kruistabel!$B$26:$F$29,MATCH($C27,Kruistabel!$C$25:$F$25,0)+1,FALSE),""))</f>
        <v>#N/A</v>
      </c>
      <c r="DQ27" s="326" t="e">
        <f ca="1">IF(IF(Plananalyse!DQ27=1,VLOOKUP(DQ$5,Kruistabel!$B$26:$F$29,MATCH($C27,Kruistabel!$C$25:$F$25,0)+1,FALSE),"")=0,"",IF(Plananalyse!DQ27=1,VLOOKUP(DQ$5,Kruistabel!$B$26:$F$29,MATCH($C27,Kruistabel!$C$25:$F$25,0)+1,FALSE),""))</f>
        <v>#N/A</v>
      </c>
      <c r="DR27" s="326" t="e">
        <f ca="1">IF(IF(Plananalyse!DR27=1,VLOOKUP(DR$5,Kruistabel!$B$26:$F$29,MATCH($C27,Kruistabel!$C$25:$F$25,0)+1,FALSE),"")=0,"",IF(Plananalyse!DR27=1,VLOOKUP(DR$5,Kruistabel!$B$26:$F$29,MATCH($C27,Kruistabel!$C$25:$F$25,0)+1,FALSE),""))</f>
        <v>#N/A</v>
      </c>
      <c r="DS27" s="326" t="e">
        <f ca="1">IF(IF(Plananalyse!DS27=1,VLOOKUP(DS$5,Kruistabel!$B$26:$F$29,MATCH($C27,Kruistabel!$C$25:$F$25,0)+1,FALSE),"")=0,"",IF(Plananalyse!DS27=1,VLOOKUP(DS$5,Kruistabel!$B$26:$F$29,MATCH($C27,Kruistabel!$C$25:$F$25,0)+1,FALSE),""))</f>
        <v>#N/A</v>
      </c>
      <c r="DT27" s="326" t="e">
        <f ca="1">IF(IF(Plananalyse!DT27=1,VLOOKUP(DT$5,Kruistabel!$B$26:$F$29,MATCH($C27,Kruistabel!$C$25:$F$25,0)+1,FALSE),"")=0,"",IF(Plananalyse!DT27=1,VLOOKUP(DT$5,Kruistabel!$B$26:$F$29,MATCH($C27,Kruistabel!$C$25:$F$25,0)+1,FALSE),""))</f>
        <v>#N/A</v>
      </c>
      <c r="DU27" s="326" t="e">
        <f ca="1">IF(IF(Plananalyse!DU27=1,VLOOKUP(DU$5,Kruistabel!$B$26:$F$29,MATCH($C27,Kruistabel!$C$25:$F$25,0)+1,FALSE),"")=0,"",IF(Plananalyse!DU27=1,VLOOKUP(DU$5,Kruistabel!$B$26:$F$29,MATCH($C27,Kruistabel!$C$25:$F$25,0)+1,FALSE),""))</f>
        <v>#N/A</v>
      </c>
      <c r="DV27" s="326" t="e">
        <f ca="1">IF(IF(Plananalyse!DV27=1,VLOOKUP(DV$5,Kruistabel!$B$26:$F$29,MATCH($C27,Kruistabel!$C$25:$F$25,0)+1,FALSE),"")=0,"",IF(Plananalyse!DV27=1,VLOOKUP(DV$5,Kruistabel!$B$26:$F$29,MATCH($C27,Kruistabel!$C$25:$F$25,0)+1,FALSE),""))</f>
        <v>#N/A</v>
      </c>
      <c r="DW27" s="326" t="e">
        <f ca="1">IF(IF(Plananalyse!DW27=1,VLOOKUP(DW$5,Kruistabel!$B$26:$F$29,MATCH($C27,Kruistabel!$C$25:$F$25,0)+1,FALSE),"")=0,"",IF(Plananalyse!DW27=1,VLOOKUP(DW$5,Kruistabel!$B$26:$F$29,MATCH($C27,Kruistabel!$C$25:$F$25,0)+1,FALSE),""))</f>
        <v>#REF!</v>
      </c>
      <c r="DX27" s="326" t="e">
        <f ca="1">IF(IF(Plananalyse!DX27=1,VLOOKUP(DX$5,Kruistabel!$B$26:$F$29,MATCH($C27,Kruistabel!$C$25:$F$25,0)+1,FALSE),"")=0,"",IF(Plananalyse!DX27=1,VLOOKUP(DX$5,Kruistabel!$B$26:$F$29,MATCH($C27,Kruistabel!$C$25:$F$25,0)+1,FALSE),""))</f>
        <v>#REF!</v>
      </c>
      <c r="DY27" s="327" t="str">
        <f>IF(Plananalyse!DY27=1,VLOOKUP(DY$5,Kruistabel!$B$26:$F$29,MATCH($C27,Kruistabel!$C$25:$F$25,0)+1,FALSE),"")</f>
        <v/>
      </c>
      <c r="DZ27" s="326" t="e">
        <f ca="1">IF(IF(Plananalyse!DZ27=1,VLOOKUP(DZ$5,Kruistabel!$B$26:$F$29,MATCH($C27,Kruistabel!$C$25:$F$25,0)+1,FALSE),"")=0,"",IF(Plananalyse!DZ27=1,VLOOKUP(DZ$5,Kruistabel!$B$26:$F$29,MATCH($C27,Kruistabel!$C$25:$F$25,0)+1,FALSE),""))</f>
        <v>#N/A</v>
      </c>
      <c r="EA27" s="326" t="e">
        <f ca="1">IF(IF(Plananalyse!EA27=1,VLOOKUP(EA$5,Kruistabel!$B$26:$F$29,MATCH($C27,Kruistabel!$C$25:$F$25,0)+1,FALSE),"")=0,"",IF(Plananalyse!EA27=1,VLOOKUP(EA$5,Kruistabel!$B$26:$F$29,MATCH($C27,Kruistabel!$C$25:$F$25,0)+1,FALSE),""))</f>
        <v>#N/A</v>
      </c>
      <c r="EB27" s="326" t="e">
        <f ca="1">IF(IF(Plananalyse!EB27=1,VLOOKUP(EB$5,Kruistabel!$B$26:$F$29,MATCH($C27,Kruistabel!$C$25:$F$25,0)+1,FALSE),"")=0,"",IF(Plananalyse!EB27=1,VLOOKUP(EB$5,Kruistabel!$B$26:$F$29,MATCH($C27,Kruistabel!$C$25:$F$25,0)+1,FALSE),""))</f>
        <v>#REF!</v>
      </c>
      <c r="EC27" s="326" t="e">
        <f ca="1">IF(IF(Plananalyse!EC27=1,VLOOKUP(EC$5,Kruistabel!$B$26:$F$29,MATCH($C27,Kruistabel!$C$25:$F$25,0)+1,FALSE),"")=0,"",IF(Plananalyse!EC27=1,VLOOKUP(EC$5,Kruistabel!$B$26:$F$29,MATCH($C27,Kruistabel!$C$25:$F$25,0)+1,FALSE),""))</f>
        <v>#REF!</v>
      </c>
      <c r="ED27" s="327"/>
      <c r="EE27" s="326" t="e">
        <f ca="1">IF(IF(Plananalyse!EE27=1,VLOOKUP(EE$5,Kruistabel!$B$26:$F$29,MATCH($C27,Kruistabel!$C$25:$F$25,0)+1,FALSE),"")=0,"",IF(Plananalyse!EE27=1,VLOOKUP(EE$5,Kruistabel!$B$26:$F$29,MATCH($C27,Kruistabel!$C$25:$F$25,0)+1,FALSE),""))</f>
        <v>#N/A</v>
      </c>
      <c r="EF27" s="326" t="e">
        <f ca="1">IF(IF(Plananalyse!EF27=1,VLOOKUP(EF$5,Kruistabel!$B$26:$F$29,MATCH($C27,Kruistabel!$C$25:$F$25,0)+1,FALSE),"")=0,"",IF(Plananalyse!EF27=1,VLOOKUP(EF$5,Kruistabel!$B$26:$F$29,MATCH($C27,Kruistabel!$C$25:$F$25,0)+1,FALSE),""))</f>
        <v>#N/A</v>
      </c>
      <c r="EG27" s="326" t="e">
        <f ca="1">IF(IF(Plananalyse!EG27=1,VLOOKUP(EG$5,Kruistabel!$B$26:$F$29,MATCH($C27,Kruistabel!$C$25:$F$25,0)+1,FALSE),"")=0,"",IF(Plananalyse!EG27=1,VLOOKUP(EG$5,Kruistabel!$B$26:$F$29,MATCH($C27,Kruistabel!$C$25:$F$25,0)+1,FALSE),""))</f>
        <v>#N/A</v>
      </c>
      <c r="EH27" s="326" t="e">
        <f ca="1">IF(IF(Plananalyse!EH27=1,VLOOKUP(EH$5,Kruistabel!$B$26:$F$29,MATCH($C27,Kruistabel!$C$25:$F$25,0)+1,FALSE),"")=0,"",IF(Plananalyse!EH27=1,VLOOKUP(EH$5,Kruistabel!$B$26:$F$29,MATCH($C27,Kruistabel!$C$25:$F$25,0)+1,FALSE),""))</f>
        <v>#REF!</v>
      </c>
      <c r="EI27" s="326" t="e">
        <f ca="1">IF(IF(Plananalyse!EI27=1,VLOOKUP(EI$5,Kruistabel!$B$26:$F$29,MATCH($C27,Kruistabel!$C$25:$F$25,0)+1,FALSE),"")=0,"",IF(Plananalyse!EI27=1,VLOOKUP(EI$5,Kruistabel!$B$26:$F$29,MATCH($C27,Kruistabel!$C$25:$F$25,0)+1,FALSE),""))</f>
        <v>#REF!</v>
      </c>
      <c r="EJ27" s="164" t="str">
        <f>IF(Plananalyse!EJ27=1,VLOOKUP(EJ$5,Kruistabel!$B$26:$F$29,MATCH($C27,Kruistabel!$C$25:$F$25,0)+1,FALSE),"")</f>
        <v/>
      </c>
      <c r="EK27" s="138"/>
      <c r="EL27" s="138"/>
      <c r="EM27" s="138"/>
      <c r="EN27" s="138"/>
      <c r="EO27" s="138"/>
    </row>
    <row r="28" spans="2:145">
      <c r="B28" s="337" t="s">
        <v>112</v>
      </c>
      <c r="C28" s="160" t="str">
        <f>_xlfn.IFNA(VLOOKUP($B28,Classificatietabel!$B$6:$I$91,C$7,FALSE),"")</f>
        <v>hoog</v>
      </c>
      <c r="D28" s="160" t="str">
        <f>_xlfn.IFNA(VLOOKUP($B28,Classificatietabel!$B$6:$I$91,D$7,FALSE),"")</f>
        <v>neen</v>
      </c>
      <c r="E28" s="119">
        <f>IF(AND(D28="laag",$D$3=1),0,_xlfn.IFNA(IF(VLOOKUP($B28,Classificatietabel!$B$6:$H$91,$E$5,FALSE)="Ja",1,0),""))</f>
        <v>1</v>
      </c>
      <c r="F28" s="163"/>
      <c r="G28" s="326" t="str">
        <f>IF(IF(Plananalyse!G28=1,VLOOKUP(G$5,Kruistabel!$B$26:$F$29,MATCH($C28,Kruistabel!$C$25:$F$25,0)+1,FALSE),"")=0,"",IF(Plananalyse!G28=1,VLOOKUP(G$5,Kruistabel!$B$26:$F$29,MATCH($C28,Kruistabel!$C$25:$F$25,0)+1,FALSE),""))</f>
        <v/>
      </c>
      <c r="H28" s="326" t="str">
        <f>IF(IF(Plananalyse!H28=1,VLOOKUP(H$5,Kruistabel!$B$26:$F$29,MATCH($C28,Kruistabel!$C$25:$F$25,0)+1,FALSE),"")=0,"",IF(Plananalyse!H28=1,VLOOKUP(H$5,Kruistabel!$B$26:$F$29,MATCH($C28,Kruistabel!$C$25:$F$25,0)+1,FALSE),""))</f>
        <v/>
      </c>
      <c r="I28" s="326">
        <f>IF(IF(Plananalyse!I28=1,VLOOKUP(I$5,Kruistabel!$B$26:$F$29,MATCH($C28,Kruistabel!$C$25:$F$25,0)+1,FALSE),"")=0,"",IF(Plananalyse!I28=1,VLOOKUP(I$5,Kruistabel!$B$26:$F$29,MATCH($C28,Kruistabel!$C$25:$F$25,0)+1,FALSE),""))</f>
        <v>55</v>
      </c>
      <c r="J28" s="326" t="str">
        <f>IF(IF(Plananalyse!J28=1,VLOOKUP(J$5,Kruistabel!$B$26:$F$29,MATCH($C28,Kruistabel!$C$25:$F$25,0)+1,FALSE),"")=0,"",IF(Plananalyse!J28=1,VLOOKUP(J$5,Kruistabel!$B$26:$F$29,MATCH($C28,Kruistabel!$C$25:$F$25,0)+1,FALSE),""))</f>
        <v/>
      </c>
      <c r="K28" s="326" t="str">
        <f>IF(IF(Plananalyse!K28=1,VLOOKUP(K$5,Kruistabel!$B$26:$F$29,MATCH($C28,Kruistabel!$C$25:$F$25,0)+1,FALSE),"")=0,"",IF(Plananalyse!K28=1,VLOOKUP(K$5,Kruistabel!$B$26:$F$29,MATCH($C28,Kruistabel!$C$25:$F$25,0)+1,FALSE),""))</f>
        <v/>
      </c>
      <c r="L28" s="326" t="str">
        <f>IF(IF(Plananalyse!L28=1,VLOOKUP(L$5,Kruistabel!$B$26:$F$29,MATCH($C28,Kruistabel!$C$25:$F$25,0)+1,FALSE),"")=0,"",IF(Plananalyse!L28=1,VLOOKUP(L$5,Kruistabel!$B$26:$F$29,MATCH($C28,Kruistabel!$C$25:$F$25,0)+1,FALSE),""))</f>
        <v/>
      </c>
      <c r="M28" s="326">
        <f>IF(IF(Plananalyse!M28=1,VLOOKUP(M$5,Kruistabel!$B$26:$F$29,MATCH($C28,Kruistabel!$C$25:$F$25,0)+1,FALSE),"")=0,"",IF(Plananalyse!M28=1,VLOOKUP(M$5,Kruistabel!$B$26:$F$29,MATCH($C28,Kruistabel!$C$25:$F$25,0)+1,FALSE),""))</f>
        <v>50</v>
      </c>
      <c r="N28" s="326">
        <f>IF(IF(Plananalyse!N28=1,VLOOKUP(N$5,Kruistabel!$B$26:$F$29,MATCH($C28,Kruistabel!$C$25:$F$25,0)+1,FALSE),"")=0,"",IF(Plananalyse!N28=1,VLOOKUP(N$5,Kruistabel!$B$26:$F$29,MATCH($C28,Kruistabel!$C$25:$F$25,0)+1,FALSE),""))</f>
        <v>50</v>
      </c>
      <c r="O28" s="326">
        <f>IF(IF(Plananalyse!O28=1,VLOOKUP(O$5,Kruistabel!$B$26:$F$29,MATCH($C28,Kruistabel!$C$25:$F$25,0)+1,FALSE),"")=0,"",IF(Plananalyse!O28=1,VLOOKUP(O$5,Kruistabel!$B$26:$F$29,MATCH($C28,Kruistabel!$C$25:$F$25,0)+1,FALSE),""))</f>
        <v>50</v>
      </c>
      <c r="P28" s="326">
        <f>IF(IF(Plananalyse!P28=1,VLOOKUP(P$5,Kruistabel!$B$26:$F$29,MATCH($C28,Kruistabel!$C$25:$F$25,0)+1,FALSE),"")=0,"",IF(Plananalyse!P28=1,VLOOKUP(P$5,Kruistabel!$B$26:$F$29,MATCH($C28,Kruistabel!$C$25:$F$25,0)+1,FALSE),""))</f>
        <v>45</v>
      </c>
      <c r="Q28" s="326">
        <f>IF(IF(Plananalyse!Q28=1,VLOOKUP(Q$5,Kruistabel!$B$26:$F$29,MATCH($C28,Kruistabel!$C$25:$F$25,0)+1,FALSE),"")=0,"",IF(Plananalyse!Q28=1,VLOOKUP(Q$5,Kruistabel!$B$26:$F$29,MATCH($C28,Kruistabel!$C$25:$F$25,0)+1,FALSE),""))</f>
        <v>55</v>
      </c>
      <c r="R28" s="326">
        <f>IF(IF(Plananalyse!R28=1,VLOOKUP(R$5,Kruistabel!$B$26:$F$29,MATCH($C28,Kruistabel!$C$25:$F$25,0)+1,FALSE),"")=0,"",IF(Plananalyse!R28=1,VLOOKUP(R$5,Kruistabel!$B$26:$F$29,MATCH($C28,Kruistabel!$C$25:$F$25,0)+1,FALSE),""))</f>
        <v>50</v>
      </c>
      <c r="S28" s="326" t="str">
        <f>IF(IF(Plananalyse!S28=1,VLOOKUP(S$5,Kruistabel!$B$26:$F$29,MATCH($C28,Kruistabel!$C$25:$F$25,0)+1,FALSE),"")=0,"",IF(Plananalyse!S28=1,VLOOKUP(S$5,Kruistabel!$B$26:$F$29,MATCH($C28,Kruistabel!$C$25:$F$25,0)+1,FALSE),""))</f>
        <v/>
      </c>
      <c r="T28" s="326" t="str">
        <f>IF(IF(Plananalyse!T28=1,VLOOKUP(T$5,Kruistabel!$B$26:$F$29,MATCH($C28,Kruistabel!$C$25:$F$25,0)+1,FALSE),"")=0,"",IF(Plananalyse!T28=1,VLOOKUP(T$5,Kruistabel!$B$26:$F$29,MATCH($C28,Kruistabel!$C$25:$F$25,0)+1,FALSE),""))</f>
        <v/>
      </c>
      <c r="U28" s="326" t="str">
        <f>IF(IF(Plananalyse!U28=1,VLOOKUP(U$5,Kruistabel!$B$26:$F$29,MATCH($C28,Kruistabel!$C$25:$F$25,0)+1,FALSE),"")=0,"",IF(Plananalyse!U28=1,VLOOKUP(U$5,Kruistabel!$B$26:$F$29,MATCH($C28,Kruistabel!$C$25:$F$25,0)+1,FALSE),""))</f>
        <v/>
      </c>
      <c r="V28" s="326" t="str">
        <f>IF(IF(Plananalyse!V28=1,VLOOKUP(V$5,Kruistabel!$B$26:$F$29,MATCH($C28,Kruistabel!$C$25:$F$25,0)+1,FALSE),"")=0,"",IF(Plananalyse!V28=1,VLOOKUP(V$5,Kruistabel!$B$26:$F$29,MATCH($C28,Kruistabel!$C$25:$F$25,0)+1,FALSE),""))</f>
        <v/>
      </c>
      <c r="W28" s="326" t="str">
        <f>IF(IF(Plananalyse!W28=1,VLOOKUP(W$5,Kruistabel!$B$26:$F$29,MATCH($C28,Kruistabel!$C$25:$F$25,0)+1,FALSE),"")=0,"",IF(Plananalyse!W28=1,VLOOKUP(W$5,Kruistabel!$B$26:$F$29,MATCH($C28,Kruistabel!$C$25:$F$25,0)+1,FALSE),""))</f>
        <v/>
      </c>
      <c r="X28" s="326" t="str">
        <f>IF(IF(Plananalyse!X28=1,VLOOKUP(X$5,Kruistabel!$B$26:$F$29,MATCH($C28,Kruistabel!$C$25:$F$25,0)+1,FALSE),"")=0,"",IF(Plananalyse!X28=1,VLOOKUP(X$5,Kruistabel!$B$26:$F$29,MATCH($C28,Kruistabel!$C$25:$F$25,0)+1,FALSE),""))</f>
        <v/>
      </c>
      <c r="Y28" s="326">
        <f>IF(IF(Plananalyse!Y28=1,VLOOKUP(Y$5,Kruistabel!$B$26:$F$29,MATCH($C28,Kruistabel!$C$25:$F$25,0)+1,FALSE),"")=0,"",IF(Plananalyse!Y28=1,VLOOKUP(Y$5,Kruistabel!$B$26:$F$29,MATCH($C28,Kruistabel!$C$25:$F$25,0)+1,FALSE),""))</f>
        <v>55</v>
      </c>
      <c r="Z28" s="326" t="str">
        <f>IF(IF(Plananalyse!Z28=1,VLOOKUP(Z$5,Kruistabel!$B$26:$F$29,MATCH($C28,Kruistabel!$C$25:$F$25,0)+1,FALSE),"")=0,"",IF(Plananalyse!Z28=1,VLOOKUP(Z$5,Kruistabel!$B$26:$F$29,MATCH($C28,Kruistabel!$C$25:$F$25,0)+1,FALSE),""))</f>
        <v/>
      </c>
      <c r="AA28" s="326" t="str">
        <f ca="1">IF(IF(Plananalyse!AA28=1,VLOOKUP(AA$5,Kruistabel!$B$26:$F$29,MATCH($C28,Kruistabel!$C$25:$F$25,0)+1,FALSE),"")=0,"",IF(Plananalyse!AA28=1,VLOOKUP(AA$5,Kruistabel!$B$26:$F$29,MATCH($C28,Kruistabel!$C$25:$F$25,0)+1,FALSE),""))</f>
        <v/>
      </c>
      <c r="AB28" s="326" t="str">
        <f ca="1">IF(IF(Plananalyse!AB28=1,VLOOKUP(AB$5,Kruistabel!$B$26:$F$29,MATCH($C28,Kruistabel!$C$25:$F$25,0)+1,FALSE),"")=0,"",IF(Plananalyse!AB28=1,VLOOKUP(AB$5,Kruistabel!$B$26:$F$29,MATCH($C28,Kruistabel!$C$25:$F$25,0)+1,FALSE),""))</f>
        <v/>
      </c>
      <c r="AC28" s="326" t="str">
        <f ca="1">IF(IF(Plananalyse!AC28=1,VLOOKUP(AC$5,Kruistabel!$B$26:$F$29,MATCH($C28,Kruistabel!$C$25:$F$25,0)+1,FALSE),"")=0,"",IF(Plananalyse!AC28=1,VLOOKUP(AC$5,Kruistabel!$B$26:$F$29,MATCH($C28,Kruistabel!$C$25:$F$25,0)+1,FALSE),""))</f>
        <v/>
      </c>
      <c r="AD28" s="326" t="str">
        <f ca="1">IF(IF(Plananalyse!AD28=1,VLOOKUP(AD$5,Kruistabel!$B$26:$F$29,MATCH($C28,Kruistabel!$C$25:$F$25,0)+1,FALSE),"")=0,"",IF(Plananalyse!AD28=1,VLOOKUP(AD$5,Kruistabel!$B$26:$F$29,MATCH($C28,Kruistabel!$C$25:$F$25,0)+1,FALSE),""))</f>
        <v/>
      </c>
      <c r="AE28" s="326" t="str">
        <f ca="1">IF(IF(Plananalyse!AE28=1,VLOOKUP(AE$5,Kruistabel!$B$26:$F$29,MATCH($C28,Kruistabel!$C$25:$F$25,0)+1,FALSE),"")=0,"",IF(Plananalyse!AE28=1,VLOOKUP(AE$5,Kruistabel!$B$26:$F$29,MATCH($C28,Kruistabel!$C$25:$F$25,0)+1,FALSE),""))</f>
        <v/>
      </c>
      <c r="AF28" s="326" t="str">
        <f ca="1">IF(IF(Plananalyse!AF28=1,VLOOKUP(AF$5,Kruistabel!$B$26:$F$29,MATCH($C28,Kruistabel!$C$25:$F$25,0)+1,FALSE),"")=0,"",IF(Plananalyse!AF28=1,VLOOKUP(AF$5,Kruistabel!$B$26:$F$29,MATCH($C28,Kruistabel!$C$25:$F$25,0)+1,FALSE),""))</f>
        <v/>
      </c>
      <c r="AG28" s="326" t="str">
        <f ca="1">IF(IF(Plananalyse!AG28=1,VLOOKUP(AG$5,Kruistabel!$B$26:$F$29,MATCH($C28,Kruistabel!$C$25:$F$25,0)+1,FALSE),"")=0,"",IF(Plananalyse!AG28=1,VLOOKUP(AG$5,Kruistabel!$B$26:$F$29,MATCH($C28,Kruistabel!$C$25:$F$25,0)+1,FALSE),""))</f>
        <v/>
      </c>
      <c r="AH28" s="326" t="str">
        <f ca="1">IF(IF(Plananalyse!AH28=1,VLOOKUP(AH$5,Kruistabel!$B$26:$F$29,MATCH($C28,Kruistabel!$C$25:$F$25,0)+1,FALSE),"")=0,"",IF(Plananalyse!AI28=1,VLOOKUP(AH$5,Kruistabel!$B$26:$F$29,MATCH($C28,Kruistabel!$C$25:$F$25,0)+1,FALSE),""))</f>
        <v/>
      </c>
      <c r="AI28" s="326" t="str">
        <f ca="1">IF(IF(Plananalyse!AI28=1,VLOOKUP(AI$5,Kruistabel!$B$26:$F$29,MATCH($C28,Kruistabel!$C$25:$F$25,0)+1,FALSE),"")=0,"",IF(Plananalyse!AJ28=1,VLOOKUP(AI$5,Kruistabel!$B$26:$F$29,MATCH($C28,Kruistabel!$C$25:$F$25,0)+1,FALSE),""))</f>
        <v/>
      </c>
      <c r="AJ28" s="326" t="str">
        <f ca="1">IF(IF(Plananalyse!AJ28=1,VLOOKUP(AJ$5,Kruistabel!$B$26:$F$29,MATCH($C28,Kruistabel!$C$25:$F$25,0)+1,FALSE),"")=0,"",IF(Plananalyse!AJ28=1,VLOOKUP(AJ$5,Kruistabel!$B$26:$F$29,MATCH($C28,Kruistabel!$C$25:$F$25,0)+1,FALSE),""))</f>
        <v/>
      </c>
      <c r="AK28" s="326">
        <f ca="1">IF(IF(Plananalyse!AK28=1,VLOOKUP(AK$5,Kruistabel!$B$26:$F$29,MATCH($C28,Kruistabel!$C$25:$F$25,0)+1,FALSE),"")=0,"",IF(Plananalyse!AK28=1,VLOOKUP(AK$5,Kruistabel!$B$26:$F$29,MATCH($C28,Kruistabel!$C$25:$F$25,0)+1,FALSE),""))</f>
        <v>55</v>
      </c>
      <c r="AL28" s="326" t="str">
        <f ca="1">IF(IF(Plananalyse!AL28=1,VLOOKUP(AL$5,Kruistabel!$B$26:$F$29,MATCH($C28,Kruistabel!$C$25:$F$25,0)+1,FALSE),"")=0,"",IF(Plananalyse!AL28=1,VLOOKUP(AL$5,Kruistabel!$B$26:$F$29,MATCH($C28,Kruistabel!$C$25:$F$25,0)+1,FALSE),""))</f>
        <v/>
      </c>
      <c r="AM28" s="326" t="str">
        <f ca="1">IF(IF(Plananalyse!AM28=1,VLOOKUP(AM$5,Kruistabel!$B$26:$F$29,MATCH($C28,Kruistabel!$C$25:$F$25,0)+1,FALSE),"")=0,"",IF(Plananalyse!AM28=1,VLOOKUP(AM$5,Kruistabel!$B$26:$F$29,MATCH($C28,Kruistabel!$C$25:$F$25,0)+1,FALSE),""))</f>
        <v/>
      </c>
      <c r="AN28" s="327"/>
      <c r="AO28" s="326">
        <f ca="1">IF(IF(Plananalyse!AO28=1,VLOOKUP(AO$5,Kruistabel!$B$26:$F$29,MATCH($C28,Kruistabel!$C$25:$F$25,0)+1,FALSE),"")=0,"",IF(Plananalyse!AO28=1,VLOOKUP(AO$5,Kruistabel!$B$26:$F$29,MATCH($C28,Kruistabel!$C$25:$F$25,0)+1,FALSE),""))</f>
        <v>55</v>
      </c>
      <c r="AP28" s="326">
        <f ca="1">IF(IF(Plananalyse!AP28=1,VLOOKUP(AP$5,Kruistabel!$B$26:$F$29,MATCH($C28,Kruistabel!$C$25:$F$25,0)+1,FALSE),"")=0,"",IF(Plananalyse!AP28=1,VLOOKUP(AP$5,Kruistabel!$B$26:$F$29,MATCH($C28,Kruistabel!$C$25:$F$25,0)+1,FALSE),""))</f>
        <v>55</v>
      </c>
      <c r="AQ28" s="326">
        <f ca="1">IF(IF(Plananalyse!AQ28=1,VLOOKUP(AQ$5,Kruistabel!$B$26:$F$29,MATCH($C28,Kruistabel!$C$25:$F$25,0)+1,FALSE),"")=0,"",IF(Plananalyse!AQ28=1,VLOOKUP(AQ$5,Kruistabel!$B$26:$F$29,MATCH($C28,Kruistabel!$C$25:$F$25,0)+1,FALSE),""))</f>
        <v>55</v>
      </c>
      <c r="AR28" s="326">
        <f ca="1">IF(IF(Plananalyse!AR28=1,VLOOKUP(AR$5,Kruistabel!$B$26:$F$29,MATCH($C28,Kruistabel!$C$25:$F$25,0)+1,FALSE),"")=0,"",IF(Plananalyse!AR28=1,VLOOKUP(AR$5,Kruistabel!$B$26:$F$29,MATCH($C28,Kruistabel!$C$25:$F$25,0)+1,FALSE),""))</f>
        <v>50</v>
      </c>
      <c r="AS28" s="326">
        <f ca="1">IF(IF(Plananalyse!AS28=1,VLOOKUP(AS$5,Kruistabel!$B$26:$F$29,MATCH($C28,Kruistabel!$C$25:$F$25,0)+1,FALSE),"")=0,"",IF(Plananalyse!AS28=1,VLOOKUP(AS$5,Kruistabel!$B$26:$F$29,MATCH($C28,Kruistabel!$C$25:$F$25,0)+1,FALSE),""))</f>
        <v>55</v>
      </c>
      <c r="AT28" s="326">
        <f ca="1">IF(IF(Plananalyse!AT28=1,VLOOKUP(AT$5,Kruistabel!$B$26:$F$29,MATCH($C28,Kruistabel!$C$25:$F$25,0)+1,FALSE),"")=0,"",IF(Plananalyse!AT28=1,VLOOKUP(AT$5,Kruistabel!$B$26:$F$29,MATCH($C28,Kruistabel!$C$25:$F$25,0)+1,FALSE),""))</f>
        <v>50</v>
      </c>
      <c r="AU28" s="326" t="str">
        <f ca="1">IF(IF(Plananalyse!AU28=1,VLOOKUP(AU$5,Kruistabel!$B$26:$F$29,MATCH($C28,Kruistabel!$C$25:$F$25,0)+1,FALSE),"")=0,"",IF(Plananalyse!AU28=1,VLOOKUP(AU$5,Kruistabel!$B$26:$F$29,MATCH($C28,Kruistabel!$C$25:$F$25,0)+1,FALSE),""))</f>
        <v/>
      </c>
      <c r="AV28" s="326">
        <f ca="1">IF(IF(Plananalyse!AV28=1,VLOOKUP(AV$5,Kruistabel!$B$26:$F$29,MATCH($C28,Kruistabel!$C$25:$F$25,0)+1,FALSE),"")=0,"",IF(Plananalyse!AV28=1,VLOOKUP(AV$5,Kruistabel!$B$26:$F$29,MATCH($C28,Kruistabel!$C$25:$F$25,0)+1,FALSE),""))</f>
        <v>55</v>
      </c>
      <c r="AW28" s="326" t="str">
        <f ca="1">IF(IF(Plananalyse!AW28=1,VLOOKUP(AW$5,Kruistabel!$B$26:$F$29,MATCH($C28,Kruistabel!$C$25:$F$25,0)+1,FALSE),"")=0,"",IF(Plananalyse!AW28=1,VLOOKUP(AW$5,Kruistabel!$B$26:$F$29,MATCH($C28,Kruistabel!$C$25:$F$25,0)+1,FALSE),""))</f>
        <v/>
      </c>
      <c r="AX28" s="326" t="str">
        <f ca="1">IF(IF(Plananalyse!AX28=1,VLOOKUP(AX$5,Kruistabel!$B$26:$F$29,MATCH($C28,Kruistabel!$C$25:$F$25,0)+1,FALSE),"")=0,"",IF(Plananalyse!AX28=1,VLOOKUP(AX$5,Kruistabel!$B$26:$F$29,MATCH($C28,Kruistabel!$C$25:$F$25,0)+1,FALSE),""))</f>
        <v/>
      </c>
      <c r="AY28" s="327"/>
      <c r="AZ28" s="326" t="str">
        <f ca="1">IF(IF(Plananalyse!AZ28=1,VLOOKUP(AZ$5,Kruistabel!$B$26:$F$29,MATCH($C28,Kruistabel!$C$25:$F$25,0)+1,FALSE),"")=0,"",IF(Plananalyse!AZ28=1,VLOOKUP(AZ$5,Kruistabel!$B$26:$F$29,MATCH($C28,Kruistabel!$C$25:$F$25,0)+1,FALSE),""))</f>
        <v/>
      </c>
      <c r="BA28" s="326" t="str">
        <f ca="1">IF(IF(Plananalyse!BA28=1,VLOOKUP(BA$5,Kruistabel!$B$26:$F$29,MATCH($C28,Kruistabel!$C$25:$F$25,0)+1,FALSE),"")=0,"",IF(Plananalyse!BA28=1,VLOOKUP(BA$5,Kruistabel!$B$26:$F$29,MATCH($C28,Kruistabel!$C$25:$F$25,0)+1,FALSE),""))</f>
        <v/>
      </c>
      <c r="BB28" s="326">
        <f ca="1">IF(IF(Plananalyse!BB28=1,VLOOKUP(BB$5,Kruistabel!$B$26:$F$29,MATCH($C28,Kruistabel!$C$25:$F$25,0)+1,FALSE),"")=0,"",IF(Plananalyse!BB28=1,VLOOKUP(BB$5,Kruistabel!$B$26:$F$29,MATCH($C28,Kruistabel!$C$25:$F$25,0)+1,FALSE),""))</f>
        <v>55</v>
      </c>
      <c r="BC28" s="326">
        <f ca="1">IF(IF(Plananalyse!BC28=1,VLOOKUP(BC$5,Kruistabel!$B$26:$F$29,MATCH($C28,Kruistabel!$C$25:$F$25,0)+1,FALSE),"")=0,"",IF(Plananalyse!BC28=1,VLOOKUP(BC$5,Kruistabel!$B$26:$F$29,MATCH($C28,Kruistabel!$C$25:$F$25,0)+1,FALSE),""))</f>
        <v>55</v>
      </c>
      <c r="BD28" s="326" t="str">
        <f ca="1">IF(IF(Plananalyse!BD28=1,VLOOKUP(BD$5,Kruistabel!$B$26:$F$29,MATCH($C28,Kruistabel!$C$25:$F$25,0)+1,FALSE),"")=0,"",IF(Plananalyse!BD28=1,VLOOKUP(BD$5,Kruistabel!$B$26:$F$29,MATCH($C28,Kruistabel!$C$25:$F$25,0)+1,FALSE),""))</f>
        <v/>
      </c>
      <c r="BE28" s="326" t="str">
        <f ca="1">IF(IF(Plananalyse!BE28=1,VLOOKUP(BE$5,Kruistabel!$B$26:$F$29,MATCH($C28,Kruistabel!$C$25:$F$25,0)+1,FALSE),"")=0,"",IF(Plananalyse!BE28=1,VLOOKUP(BE$5,Kruistabel!$B$26:$F$29,MATCH($C28,Kruistabel!$C$25:$F$25,0)+1,FALSE),""))</f>
        <v/>
      </c>
      <c r="BF28" s="326" t="str">
        <f ca="1">IF(IF(Plananalyse!BF28=1,VLOOKUP(BF$5,Kruistabel!$B$26:$F$29,MATCH($C28,Kruistabel!$C$25:$F$25,0)+1,FALSE),"")=0,"",IF(Plananalyse!BF28=1,VLOOKUP(BF$5,Kruistabel!$B$26:$F$29,MATCH($C28,Kruistabel!$C$25:$F$25,0)+1,FALSE),""))</f>
        <v/>
      </c>
      <c r="BG28" s="326" t="str">
        <f ca="1">IF(IF(Plananalyse!BG28=1,VLOOKUP(BG$5,Kruistabel!$B$26:$F$29,MATCH($C28,Kruistabel!$C$25:$F$25,0)+1,FALSE),"")=0,"",IF(Plananalyse!BG28=1,VLOOKUP(BG$5,Kruistabel!$B$26:$F$29,MATCH($C28,Kruistabel!$C$25:$F$25,0)+1,FALSE),""))</f>
        <v/>
      </c>
      <c r="BH28" s="326" t="str">
        <f ca="1">IF(IF(Plananalyse!BH28=1,VLOOKUP(BH$5,Kruistabel!$B$26:$F$29,MATCH($C28,Kruistabel!$C$25:$F$25,0)+1,FALSE),"")=0,"",IF(Plananalyse!BH28=1,VLOOKUP(BH$5,Kruistabel!$B$26:$F$29,MATCH($C28,Kruistabel!$C$25:$F$25,0)+1,FALSE),""))</f>
        <v/>
      </c>
      <c r="BI28" s="327"/>
      <c r="BJ28" s="326" t="e">
        <f ca="1">IF(IF(Plananalyse!BJ28=1,VLOOKUP(BJ$5,Kruistabel!$B$26:$F$29,MATCH($C28,Kruistabel!$C$25:$F$25,0)+1,FALSE),"")=0,"",IF(Plananalyse!BJ28=1,VLOOKUP(BJ$5,Kruistabel!$B$26:$F$29,MATCH($C28,Kruistabel!$C$25:$F$25,0)+1,FALSE),""))</f>
        <v>#N/A</v>
      </c>
      <c r="BK28" s="326" t="e">
        <f ca="1">IF(IF(Plananalyse!BK28=1,VLOOKUP(BK$5,Kruistabel!$B$26:$F$29,MATCH($C28,Kruistabel!$C$25:$F$25,0)+1,FALSE),"")=0,"",IF(Plananalyse!BK28=1,VLOOKUP(BK$5,Kruistabel!$B$26:$F$29,MATCH($C28,Kruistabel!$C$25:$F$25,0)+1,FALSE),""))</f>
        <v>#N/A</v>
      </c>
      <c r="BL28" s="326" t="e">
        <f ca="1">IF(IF(Plananalyse!BL28=1,VLOOKUP(BL$5,Kruistabel!$B$26:$F$29,MATCH($C28,Kruistabel!$C$25:$F$25,0)+1,FALSE),"")=0,"",IF(Plananalyse!BL28=1,VLOOKUP(BL$5,Kruistabel!$B$26:$F$29,MATCH($C28,Kruistabel!$C$25:$F$25,0)+1,FALSE),""))</f>
        <v>#N/A</v>
      </c>
      <c r="BM28" s="326" t="e">
        <f ca="1">IF(IF(Plananalyse!BM28=1,VLOOKUP(BM$5,Kruistabel!$B$26:$F$29,MATCH($C28,Kruistabel!$C$25:$F$25,0)+1,FALSE),"")=0,"",IF(Plananalyse!BM28=1,VLOOKUP(BM$5,Kruistabel!$B$26:$F$29,MATCH($C28,Kruistabel!$C$25:$F$25,0)+1,FALSE),""))</f>
        <v>#N/A</v>
      </c>
      <c r="BN28" s="326" t="e">
        <f ca="1">IF(IF(Plananalyse!BN28=1,VLOOKUP(BN$5,Kruistabel!$B$26:$F$29,MATCH($C28,Kruistabel!$C$25:$F$25,0)+1,FALSE),"")=0,"",IF(Plananalyse!BN28=1,VLOOKUP(BN$5,Kruistabel!$B$26:$F$29,MATCH($C28,Kruistabel!$C$25:$F$25,0)+1,FALSE),""))</f>
        <v>#N/A</v>
      </c>
      <c r="BO28" s="326" t="e">
        <f ca="1">IF(IF(Plananalyse!BO28=1,VLOOKUP(BO$5,Kruistabel!$B$26:$F$29,MATCH($C28,Kruistabel!$C$25:$F$25,0)+1,FALSE),"")=0,"",IF(Plananalyse!BO28=1,VLOOKUP(BO$5,Kruistabel!$B$26:$F$29,MATCH($C28,Kruistabel!$C$25:$F$25,0)+1,FALSE),""))</f>
        <v>#N/A</v>
      </c>
      <c r="BP28" s="326" t="e">
        <f ca="1">IF(IF(Plananalyse!BP28=1,VLOOKUP(BP$5,Kruistabel!$B$26:$F$29,MATCH($C28,Kruistabel!$C$25:$F$25,0)+1,FALSE),"")=0,"",IF(Plananalyse!BP28=1,VLOOKUP(BP$5,Kruistabel!$B$26:$F$29,MATCH($C28,Kruistabel!$C$25:$F$25,0)+1,FALSE),""))</f>
        <v>#N/A</v>
      </c>
      <c r="BQ28" s="326" t="e">
        <f ca="1">IF(IF(Plananalyse!BQ28=1,VLOOKUP(BQ$5,Kruistabel!$B$26:$F$29,MATCH($C28,Kruistabel!$C$25:$F$25,0)+1,FALSE),"")=0,"",IF(Plananalyse!BQ28=1,VLOOKUP(BQ$5,Kruistabel!$B$26:$F$29,MATCH($C28,Kruistabel!$C$25:$F$25,0)+1,FALSE),""))</f>
        <v>#N/A</v>
      </c>
      <c r="BR28" s="326" t="e">
        <f ca="1">IF(IF(Plananalyse!BR28=1,VLOOKUP(BR$5,Kruistabel!$B$26:$F$29,MATCH($C28,Kruistabel!$C$25:$F$25,0)+1,FALSE),"")=0,"",IF(Plananalyse!BR28=1,VLOOKUP(BR$5,Kruistabel!$B$26:$F$29,MATCH($C28,Kruistabel!$C$25:$F$25,0)+1,FALSE),""))</f>
        <v>#REF!</v>
      </c>
      <c r="BS28" s="326" t="e">
        <f ca="1">IF(IF(Plananalyse!BS28=1,VLOOKUP(BS$5,Kruistabel!$B$26:$F$29,MATCH($C28,Kruistabel!$C$25:$F$25,0)+1,FALSE),"")=0,"",IF(Plananalyse!BS28=1,VLOOKUP(BS$5,Kruistabel!$B$26:$F$29,MATCH($C28,Kruistabel!$C$25:$F$25,0)+1,FALSE),""))</f>
        <v>#REF!</v>
      </c>
      <c r="BT28" s="65"/>
      <c r="BU28" s="231" t="str">
        <f ca="1">IF(IF(Plananalyse!BU28=1,VLOOKUP(BU$5,Kruistabel!$B$26:$F$29,MATCH($C28,Kruistabel!$C$25:$F$25,0)+1,FALSE),"")=0,"",IF(Plananalyse!BU28=1,VLOOKUP(BU$5,Kruistabel!$B$26:$F$29,MATCH($C28,Kruistabel!$C$25:$F$25,0)+1,FALSE),""))</f>
        <v/>
      </c>
      <c r="BV28" s="326">
        <f ca="1">IF(IF(Plananalyse!BV28=1,VLOOKUP(BV$5,Kruistabel!$B$26:$F$29,MATCH($C28,Kruistabel!$C$25:$F$25,0)+1,FALSE),"")=0,"",IF(Plananalyse!BV28=1,VLOOKUP(BV$5,Kruistabel!$B$26:$F$29,MATCH($C28,Kruistabel!$C$25:$F$25,0)+1,FALSE),""))</f>
        <v>50</v>
      </c>
      <c r="BW28" s="326" t="str">
        <f ca="1">IF(IF(Plananalyse!BW28=1,VLOOKUP(BW$5,Kruistabel!$B$26:$F$29,MATCH($C28,Kruistabel!$C$25:$F$25,0)+1,FALSE),"")=0,"",IF(Plananalyse!BW28=1,VLOOKUP(BW$5,Kruistabel!$B$26:$F$29,MATCH($C28,Kruistabel!$C$25:$F$25,0)+1,FALSE),""))</f>
        <v/>
      </c>
      <c r="BX28" s="326" t="str">
        <f ca="1">IF(IF(Plananalyse!BX28=1,VLOOKUP(BX$5,Kruistabel!$B$26:$F$29,MATCH($C28,Kruistabel!$C$25:$F$25,0)+1,FALSE),"")=0,"",IF(Plananalyse!BX28=1,VLOOKUP(BX$5,Kruistabel!$B$26:$F$29,MATCH($C28,Kruistabel!$C$25:$F$25,0)+1,FALSE),""))</f>
        <v/>
      </c>
      <c r="BY28" s="327"/>
      <c r="BZ28" s="326" t="e">
        <f ca="1">IF(IF(Plananalyse!BZ28=1,VLOOKUP(BZ$5,Kruistabel!$B$26:$F$29,MATCH($C28,Kruistabel!$C$25:$F$25,0)+1,FALSE),"")=0,"",IF(Plananalyse!BZ28=1,VLOOKUP(BZ$5,Kruistabel!$B$26:$F$29,MATCH($C28,Kruistabel!$C$25:$F$25,0)+1,FALSE),""))</f>
        <v>#N/A</v>
      </c>
      <c r="CA28" s="326" t="e">
        <f ca="1">IF(IF(Plananalyse!CA28=1,VLOOKUP(CA$5,Kruistabel!$B$26:$F$29,MATCH($C28,Kruistabel!$C$25:$F$25,0)+1,FALSE),"")=0,"",IF(Plananalyse!CA28=1,VLOOKUP(CA$5,Kruistabel!$B$26:$F$29,MATCH($C28,Kruistabel!$C$25:$F$25,0)+1,FALSE),""))</f>
        <v>#N/A</v>
      </c>
      <c r="CB28" s="326" t="e">
        <f ca="1">IF(IF(Plananalyse!CB28=1,VLOOKUP(CB$5,Kruistabel!$B$26:$F$29,MATCH($C28,Kruistabel!$C$25:$F$25,0)+1,FALSE),"")=0,"",IF(Plananalyse!CB28=1,VLOOKUP(CB$5,Kruistabel!$B$26:$F$29,MATCH($C28,Kruistabel!$C$25:$F$25,0)+1,FALSE),""))</f>
        <v>#N/A</v>
      </c>
      <c r="CC28" s="326" t="e">
        <f ca="1">IF(IF(Plananalyse!CC28=1,VLOOKUP(CC$5,Kruistabel!$B$26:$F$29,MATCH($C28,Kruistabel!$C$25:$F$25,0)+1,FALSE),"")=0,"",IF(Plananalyse!CC28=1,VLOOKUP(CC$5,Kruistabel!$B$26:$F$29,MATCH($C28,Kruistabel!$C$25:$F$25,0)+1,FALSE),""))</f>
        <v>#N/A</v>
      </c>
      <c r="CD28" s="326" t="e">
        <f ca="1">IF(IF(Plananalyse!CD28=1,VLOOKUP(CD$5,Kruistabel!$B$26:$F$29,MATCH($C28,Kruistabel!$C$25:$F$25,0)+1,FALSE),"")=0,"",IF(Plananalyse!CD28=1,VLOOKUP(CD$5,Kruistabel!$B$26:$F$29,MATCH($C28,Kruistabel!$C$25:$F$25,0)+1,FALSE),""))</f>
        <v>#N/A</v>
      </c>
      <c r="CE28" s="326" t="e">
        <f ca="1">IF(IF(Plananalyse!CE28=1,VLOOKUP(CE$5,Kruistabel!$B$26:$F$29,MATCH($C28,Kruistabel!$C$25:$F$25,0)+1,FALSE),"")=0,"",IF(Plananalyse!CE28=1,VLOOKUP(CE$5,Kruistabel!$B$26:$F$29,MATCH($C28,Kruistabel!$C$25:$F$25,0)+1,FALSE),""))</f>
        <v>#N/A</v>
      </c>
      <c r="CF28" s="326" t="e">
        <f ca="1">IF(IF(Plananalyse!CF28=1,VLOOKUP(CF$5,Kruistabel!$B$26:$F$29,MATCH($C28,Kruistabel!$C$25:$F$25,0)+1,FALSE),"")=0,"",IF(Plananalyse!CF28=1,VLOOKUP(CF$5,Kruistabel!$B$26:$F$29,MATCH($C28,Kruistabel!$C$25:$F$25,0)+1,FALSE),""))</f>
        <v>#N/A</v>
      </c>
      <c r="CG28" s="326" t="e">
        <f ca="1">IF(IF(Plananalyse!CG28=1,VLOOKUP(CG$5,Kruistabel!$B$26:$F$29,MATCH($C28,Kruistabel!$C$25:$F$25,0)+1,FALSE),"")=0,"",IF(Plananalyse!CG28=1,VLOOKUP(CG$5,Kruistabel!$B$26:$F$29,MATCH($C28,Kruistabel!$C$25:$F$25,0)+1,FALSE),""))</f>
        <v>#REF!</v>
      </c>
      <c r="CH28" s="326" t="e">
        <f ca="1">IF(IF(Plananalyse!CH28=1,VLOOKUP(CH$5,Kruistabel!$B$26:$F$29,MATCH($C28,Kruistabel!$C$25:$F$25,0)+1,FALSE),"")=0,"",IF(Plananalyse!CH28=1,VLOOKUP(CH$5,Kruistabel!$B$26:$F$29,MATCH($C28,Kruistabel!$C$25:$F$25,0)+1,FALSE),""))</f>
        <v>#REF!</v>
      </c>
      <c r="CI28" s="65"/>
      <c r="CJ28" s="326">
        <f ca="1">IF(IF(Plananalyse!CJ28=1,VLOOKUP(CJ$5,Kruistabel!$B$26:$F$29,MATCH($C28,Kruistabel!$C$25:$F$25,0)+1,FALSE),"")=0,"",IF(Plananalyse!CJ28=1,VLOOKUP(CJ$5,Kruistabel!$B$26:$F$29,MATCH($C28,Kruistabel!$C$25:$F$25,0)+1,FALSE),""))</f>
        <v>50</v>
      </c>
      <c r="CK28" s="326">
        <f ca="1">IF(IF(Plananalyse!CK28=1,VLOOKUP(CK$5,Kruistabel!$B$26:$F$29,MATCH($C28,Kruistabel!$C$25:$F$25,0)+1,FALSE),"")=0,"",IF(Plananalyse!CK28=1,VLOOKUP(CK$5,Kruistabel!$B$26:$F$29,MATCH($C28,Kruistabel!$C$25:$F$25,0)+1,FALSE),""))</f>
        <v>50</v>
      </c>
      <c r="CL28" s="326" t="str">
        <f ca="1">IF(IF(Plananalyse!CL28=1,VLOOKUP(CL$5,Kruistabel!$B$26:$F$29,MATCH($C28,Kruistabel!$C$25:$F$25,0)+1,FALSE),"")=0,"",IF(Plananalyse!CL28=1,VLOOKUP(CL$5,Kruistabel!$B$26:$F$29,MATCH($C28,Kruistabel!$C$25:$F$25,0)+1,FALSE),""))</f>
        <v/>
      </c>
      <c r="CM28" s="326">
        <f ca="1">IF(IF(Plananalyse!CM28=1,VLOOKUP(CM$5,Kruistabel!$B$26:$F$29,MATCH($C28,Kruistabel!$C$25:$F$25,0)+1,FALSE),"")=0,"",IF(Plananalyse!CM28=1,VLOOKUP(CM$5,Kruistabel!$B$26:$F$29,MATCH($C28,Kruistabel!$C$25:$F$25,0)+1,FALSE),""))</f>
        <v>45</v>
      </c>
      <c r="CN28" s="326">
        <f ca="1">IF(IF(Plananalyse!CN28=1,VLOOKUP(CN$5,Kruistabel!$B$26:$F$29,MATCH($C28,Kruistabel!$C$25:$F$25,0)+1,FALSE),"")=0,"",IF(Plananalyse!CN28=1,VLOOKUP(CN$5,Kruistabel!$B$26:$F$29,MATCH($C28,Kruistabel!$C$25:$F$25,0)+1,FALSE),""))</f>
        <v>45</v>
      </c>
      <c r="CO28" s="326">
        <f ca="1">IF(IF(Plananalyse!CO28=1,VLOOKUP(CO$5,Kruistabel!$B$26:$F$29,MATCH($C28,Kruistabel!$C$25:$F$25,0)+1,FALSE),"")=0,"",IF(Plananalyse!CO28=1,VLOOKUP(CO$5,Kruistabel!$B$26:$F$29,MATCH($C28,Kruistabel!$C$25:$F$25,0)+1,FALSE),""))</f>
        <v>55</v>
      </c>
      <c r="CP28" s="326">
        <f ca="1">IF(IF(Plananalyse!CP28=1,VLOOKUP(CP$5,Kruistabel!$B$26:$F$29,MATCH($C28,Kruistabel!$C$25:$F$25,0)+1,FALSE),"")=0,"",IF(Plananalyse!CP28=1,VLOOKUP(CP$5,Kruistabel!$B$26:$F$29,MATCH($C28,Kruistabel!$C$25:$F$25,0)+1,FALSE),""))</f>
        <v>50</v>
      </c>
      <c r="CQ28" s="326">
        <f ca="1">IF(IF(Plananalyse!CQ28=1,VLOOKUP(CQ$5,Kruistabel!$B$26:$F$29,MATCH($C28,Kruistabel!$C$25:$F$25,0)+1,FALSE),"")=0,"",IF(Plananalyse!CQ28=1,VLOOKUP(CQ$5,Kruistabel!$B$26:$F$29,MATCH($C28,Kruistabel!$C$25:$F$25,0)+1,FALSE),""))</f>
        <v>55</v>
      </c>
      <c r="CR28" s="326">
        <f ca="1">IF(IF(Plananalyse!CR28=1,VLOOKUP(CR$5,Kruistabel!$B$26:$F$29,MATCH($C28,Kruistabel!$C$25:$F$25,0)+1,FALSE),"")=0,"",IF(Plananalyse!CR28=1,VLOOKUP(CR$5,Kruistabel!$B$26:$F$29,MATCH($C28,Kruistabel!$C$25:$F$25,0)+1,FALSE),""))</f>
        <v>55</v>
      </c>
      <c r="CS28" s="326">
        <f ca="1">IF(IF(Plananalyse!CS28=1,VLOOKUP(CS$5,Kruistabel!$B$26:$F$29,MATCH($C28,Kruistabel!$C$25:$F$25,0)+1,FALSE),"")=0,"",IF(Plananalyse!CS28=1,VLOOKUP(CS$5,Kruistabel!$B$26:$F$29,MATCH($C28,Kruistabel!$C$25:$F$25,0)+1,FALSE),""))</f>
        <v>50</v>
      </c>
      <c r="CT28" s="326">
        <f ca="1">IF(IF(Plananalyse!CT28=1,VLOOKUP(CT$5,Kruistabel!$B$26:$F$29,MATCH($C28,Kruistabel!$C$25:$F$25,0)+1,FALSE),"")=0,"",IF(Plananalyse!CT28=1,VLOOKUP(CT$5,Kruistabel!$B$26:$F$29,MATCH($C28,Kruistabel!$C$25:$F$25,0)+1,FALSE),""))</f>
        <v>50</v>
      </c>
      <c r="CU28" s="326">
        <f ca="1">IF(IF(Plananalyse!CU28=1,VLOOKUP(CU$5,Kruistabel!$B$26:$F$29,MATCH($C28,Kruistabel!$C$25:$F$25,0)+1,FALSE),"")=0,"",IF(Plananalyse!CU28=1,VLOOKUP(CU$5,Kruistabel!$B$26:$F$29,MATCH($C28,Kruistabel!$C$25:$F$25,0)+1,FALSE),""))</f>
        <v>55</v>
      </c>
      <c r="CV28" s="326">
        <f ca="1">IF(IF(Plananalyse!CV28=1,VLOOKUP(CV$5,Kruistabel!$B$26:$F$29,MATCH($C28,Kruistabel!$C$25:$F$25,0)+1,FALSE),"")=0,"",IF(Plananalyse!CV28=1,VLOOKUP(CV$5,Kruistabel!$B$26:$F$29,MATCH($C28,Kruistabel!$C$25:$F$25,0)+1,FALSE),""))</f>
        <v>55</v>
      </c>
      <c r="CW28" s="326">
        <f ca="1">IF(IF(Plananalyse!CW28=1,VLOOKUP(CW$5,Kruistabel!$B$26:$F$29,MATCH($C28,Kruistabel!$C$25:$F$25,0)+1,FALSE),"")=0,"",IF(Plananalyse!CW28=1,VLOOKUP(CW$5,Kruistabel!$B$26:$F$29,MATCH($C28,Kruistabel!$C$25:$F$25,0)+1,FALSE),""))</f>
        <v>50</v>
      </c>
      <c r="CX28" s="326" t="str">
        <f ca="1">IF(IF(Plananalyse!CX28=1,VLOOKUP(CX$5,Kruistabel!$B$26:$F$29,MATCH($C28,Kruistabel!$C$25:$F$25,0)+1,FALSE),"")=0,"",IF(Plananalyse!CX28=1,VLOOKUP(CX$5,Kruistabel!$B$26:$F$29,MATCH($C28,Kruistabel!$C$25:$F$25,0)+1,FALSE),""))</f>
        <v/>
      </c>
      <c r="CY28" s="326">
        <f ca="1">IF(IF(Plananalyse!CY28=1,VLOOKUP(CY$5,Kruistabel!$B$26:$F$29,MATCH($C28,Kruistabel!$C$25:$F$25,0)+1,FALSE),"")=0,"",IF(Plananalyse!CY28=1,VLOOKUP(CY$5,Kruistabel!$B$26:$F$29,MATCH($C28,Kruistabel!$C$25:$F$25,0)+1,FALSE),""))</f>
        <v>55</v>
      </c>
      <c r="CZ28" s="326">
        <f ca="1">IF(IF(Plananalyse!CZ28=1,VLOOKUP(CZ$5,Kruistabel!$B$26:$F$29,MATCH($C28,Kruistabel!$C$25:$F$25,0)+1,FALSE),"")=0,"",IF(Plananalyse!CZ28=1,VLOOKUP(CZ$5,Kruistabel!$B$26:$F$29,MATCH($C28,Kruistabel!$C$25:$F$25,0)+1,FALSE),""))</f>
        <v>55</v>
      </c>
      <c r="DA28" s="326">
        <f ca="1">IF(IF(Plananalyse!DA28=1,VLOOKUP(DA$5,Kruistabel!$B$26:$F$29,MATCH($C28,Kruistabel!$C$25:$F$25,0)+1,FALSE),"")=0,"",IF(Plananalyse!DA28=1,VLOOKUP(DA$5,Kruistabel!$B$26:$F$29,MATCH($C28,Kruistabel!$C$25:$F$25,0)+1,FALSE),""))</f>
        <v>55</v>
      </c>
      <c r="DB28" s="326" t="str">
        <f ca="1">IF(IF(Plananalyse!DB28=1,VLOOKUP(DB$5,Kruistabel!$B$26:$F$29,MATCH($C28,Kruistabel!$C$25:$F$25,0)+1,FALSE),"")=0,"",IF(Plananalyse!DB28=1,VLOOKUP(DB$5,Kruistabel!$B$26:$F$29,MATCH($C28,Kruistabel!$C$25:$F$25,0)+1,FALSE),""))</f>
        <v/>
      </c>
      <c r="DC28" s="326" t="str">
        <f ca="1">IF(IF(Plananalyse!DC28=1,VLOOKUP(DC$5,Kruistabel!$B$26:$F$29,MATCH($C28,Kruistabel!$C$25:$F$25,0)+1,FALSE),"")=0,"",IF(Plananalyse!DC28=1,VLOOKUP(DC$5,Kruistabel!$B$26:$F$29,MATCH($C28,Kruistabel!$C$25:$F$25,0)+1,FALSE),""))</f>
        <v/>
      </c>
      <c r="DD28" s="327"/>
      <c r="DE28" s="326" t="e">
        <f ca="1">IF(IF(Plananalyse!DE28=1,VLOOKUP(DE$5,Kruistabel!$B$26:$F$29,MATCH($C28,Kruistabel!$C$25:$F$25,0)+1,FALSE),"")=0,"",IF(Plananalyse!DE28=1,VLOOKUP(DE$5,Kruistabel!$B$26:$F$29,MATCH($C28,Kruistabel!$C$25:$F$25,0)+1,FALSE),""))</f>
        <v>#N/A</v>
      </c>
      <c r="DF28" s="326" t="e">
        <f ca="1">IF(IF(Plananalyse!DF28=1,VLOOKUP(DF$5,Kruistabel!$B$26:$F$29,MATCH($C28,Kruistabel!$C$25:$F$25,0)+1,FALSE),"")=0,"",IF(Plananalyse!DF28=1,VLOOKUP(DF$5,Kruistabel!$B$26:$F$29,MATCH($C28,Kruistabel!$C$25:$F$25,0)+1,FALSE),""))</f>
        <v>#N/A</v>
      </c>
      <c r="DG28" s="326" t="e">
        <f ca="1">IF(IF(Plananalyse!DG28=1,VLOOKUP(DG$5,Kruistabel!$B$26:$F$29,MATCH($C28,Kruistabel!$C$25:$F$25,0)+1,FALSE),"")=0,"",IF(Plananalyse!DG28=1,VLOOKUP(DG$5,Kruistabel!$B$26:$F$29,MATCH($C28,Kruistabel!$C$25:$F$25,0)+1,FALSE),""))</f>
        <v>#N/A</v>
      </c>
      <c r="DH28" s="326" t="e">
        <f ca="1">IF(IF(Plananalyse!DH28=1,VLOOKUP(DH$5,Kruistabel!$B$26:$F$29,MATCH($C28,Kruistabel!$C$25:$F$25,0)+1,FALSE),"")=0,"",IF(Plananalyse!DH28=1,VLOOKUP(DH$5,Kruistabel!$B$26:$F$29,MATCH($C28,Kruistabel!$C$25:$F$25,0)+1,FALSE),""))</f>
        <v>#N/A</v>
      </c>
      <c r="DI28" s="326" t="e">
        <f ca="1">IF(IF(Plananalyse!DI28=1,VLOOKUP(DI$5,Kruistabel!$B$26:$F$29,MATCH($C28,Kruistabel!$C$25:$F$25,0)+1,FALSE),"")=0,"",IF(Plananalyse!DI28=1,VLOOKUP(DI$5,Kruistabel!$B$26:$F$29,MATCH($C28,Kruistabel!$C$25:$F$25,0)+1,FALSE),""))</f>
        <v>#N/A</v>
      </c>
      <c r="DJ28" s="326" t="e">
        <f ca="1">IF(IF(Plananalyse!DJ28=1,VLOOKUP(DJ$5,Kruistabel!$B$26:$F$29,MATCH($C28,Kruistabel!$C$25:$F$25,0)+1,FALSE),"")=0,"",IF(Plananalyse!DJ28=1,VLOOKUP(DJ$5,Kruistabel!$B$26:$F$29,MATCH($C28,Kruistabel!$C$25:$F$25,0)+1,FALSE),""))</f>
        <v>#N/A</v>
      </c>
      <c r="DK28" s="326" t="e">
        <f ca="1">IF(IF(Plananalyse!DK28=1,VLOOKUP(DK$5,Kruistabel!$B$26:$F$29,MATCH($C28,Kruistabel!$C$25:$F$25,0)+1,FALSE),"")=0,"",IF(Plananalyse!DK28=1,VLOOKUP(DK$5,Kruistabel!$B$26:$F$29,MATCH($C28,Kruistabel!$C$25:$F$25,0)+1,FALSE),""))</f>
        <v>#REF!</v>
      </c>
      <c r="DL28" s="326" t="e">
        <f ca="1">IF(IF(Plananalyse!DL28=1,VLOOKUP(DL$5,Kruistabel!$B$26:$F$29,MATCH($C28,Kruistabel!$C$25:$F$25,0)+1,FALSE),"")=0,"",IF(Plananalyse!DL28=1,VLOOKUP(DL$5,Kruistabel!$B$26:$F$29,MATCH($C28,Kruistabel!$C$25:$F$25,0)+1,FALSE),""))</f>
        <v>#REF!</v>
      </c>
      <c r="DM28" s="327" t="str">
        <f>IF(Plananalyse!DM28=1,VLOOKUP(DM$5,Kruistabel!$B$26:$F$29,MATCH($C28,Kruistabel!$C$25:$F$25,0)+1,FALSE),"")</f>
        <v/>
      </c>
      <c r="DN28" s="326" t="e">
        <f ca="1">IF(IF(Plananalyse!DN28=1,VLOOKUP(DN$5,Kruistabel!$B$26:$F$29,MATCH($C28,Kruistabel!$C$25:$F$25,0)+1,FALSE),"")=0,"",IF(Plananalyse!DN28=1,VLOOKUP(DN$5,Kruistabel!$B$26:$F$29,MATCH($C28,Kruistabel!$C$25:$F$25,0)+1,FALSE),""))</f>
        <v>#N/A</v>
      </c>
      <c r="DO28" s="326" t="e">
        <f ca="1">IF(IF(Plananalyse!DO28=1,VLOOKUP(DO$5,Kruistabel!$B$26:$F$29,MATCH($C28,Kruistabel!$C$25:$F$25,0)+1,FALSE),"")=0,"",IF(Plananalyse!DO28=1,VLOOKUP(DO$5,Kruistabel!$B$26:$F$29,MATCH($C28,Kruistabel!$C$25:$F$25,0)+1,FALSE),""))</f>
        <v>#N/A</v>
      </c>
      <c r="DP28" s="326" t="e">
        <f ca="1">IF(IF(Plananalyse!DP28=1,VLOOKUP(DP$5,Kruistabel!$B$26:$F$29,MATCH($C28,Kruistabel!$C$25:$F$25,0)+1,FALSE),"")=0,"",IF(Plananalyse!DP28=1,VLOOKUP(DP$5,Kruistabel!$B$26:$F$29,MATCH($C28,Kruistabel!$C$25:$F$25,0)+1,FALSE),""))</f>
        <v>#N/A</v>
      </c>
      <c r="DQ28" s="326" t="e">
        <f ca="1">IF(IF(Plananalyse!DQ28=1,VLOOKUP(DQ$5,Kruistabel!$B$26:$F$29,MATCH($C28,Kruistabel!$C$25:$F$25,0)+1,FALSE),"")=0,"",IF(Plananalyse!DQ28=1,VLOOKUP(DQ$5,Kruistabel!$B$26:$F$29,MATCH($C28,Kruistabel!$C$25:$F$25,0)+1,FALSE),""))</f>
        <v>#N/A</v>
      </c>
      <c r="DR28" s="326" t="e">
        <f ca="1">IF(IF(Plananalyse!DR28=1,VLOOKUP(DR$5,Kruistabel!$B$26:$F$29,MATCH($C28,Kruistabel!$C$25:$F$25,0)+1,FALSE),"")=0,"",IF(Plananalyse!DR28=1,VLOOKUP(DR$5,Kruistabel!$B$26:$F$29,MATCH($C28,Kruistabel!$C$25:$F$25,0)+1,FALSE),""))</f>
        <v>#N/A</v>
      </c>
      <c r="DS28" s="326" t="e">
        <f ca="1">IF(IF(Plananalyse!DS28=1,VLOOKUP(DS$5,Kruistabel!$B$26:$F$29,MATCH($C28,Kruistabel!$C$25:$F$25,0)+1,FALSE),"")=0,"",IF(Plananalyse!DS28=1,VLOOKUP(DS$5,Kruistabel!$B$26:$F$29,MATCH($C28,Kruistabel!$C$25:$F$25,0)+1,FALSE),""))</f>
        <v>#N/A</v>
      </c>
      <c r="DT28" s="326" t="e">
        <f ca="1">IF(IF(Plananalyse!DT28=1,VLOOKUP(DT$5,Kruistabel!$B$26:$F$29,MATCH($C28,Kruistabel!$C$25:$F$25,0)+1,FALSE),"")=0,"",IF(Plananalyse!DT28=1,VLOOKUP(DT$5,Kruistabel!$B$26:$F$29,MATCH($C28,Kruistabel!$C$25:$F$25,0)+1,FALSE),""))</f>
        <v>#N/A</v>
      </c>
      <c r="DU28" s="326" t="e">
        <f ca="1">IF(IF(Plananalyse!DU28=1,VLOOKUP(DU$5,Kruistabel!$B$26:$F$29,MATCH($C28,Kruistabel!$C$25:$F$25,0)+1,FALSE),"")=0,"",IF(Plananalyse!DU28=1,VLOOKUP(DU$5,Kruistabel!$B$26:$F$29,MATCH($C28,Kruistabel!$C$25:$F$25,0)+1,FALSE),""))</f>
        <v>#N/A</v>
      </c>
      <c r="DV28" s="326" t="e">
        <f ca="1">IF(IF(Plananalyse!DV28=1,VLOOKUP(DV$5,Kruistabel!$B$26:$F$29,MATCH($C28,Kruistabel!$C$25:$F$25,0)+1,FALSE),"")=0,"",IF(Plananalyse!DV28=1,VLOOKUP(DV$5,Kruistabel!$B$26:$F$29,MATCH($C28,Kruistabel!$C$25:$F$25,0)+1,FALSE),""))</f>
        <v>#N/A</v>
      </c>
      <c r="DW28" s="326" t="e">
        <f ca="1">IF(IF(Plananalyse!DW28=1,VLOOKUP(DW$5,Kruistabel!$B$26:$F$29,MATCH($C28,Kruistabel!$C$25:$F$25,0)+1,FALSE),"")=0,"",IF(Plananalyse!DW28=1,VLOOKUP(DW$5,Kruistabel!$B$26:$F$29,MATCH($C28,Kruistabel!$C$25:$F$25,0)+1,FALSE),""))</f>
        <v>#REF!</v>
      </c>
      <c r="DX28" s="326" t="e">
        <f ca="1">IF(IF(Plananalyse!DX28=1,VLOOKUP(DX$5,Kruistabel!$B$26:$F$29,MATCH($C28,Kruistabel!$C$25:$F$25,0)+1,FALSE),"")=0,"",IF(Plananalyse!DX28=1,VLOOKUP(DX$5,Kruistabel!$B$26:$F$29,MATCH($C28,Kruistabel!$C$25:$F$25,0)+1,FALSE),""))</f>
        <v>#REF!</v>
      </c>
      <c r="DY28" s="327" t="str">
        <f>IF(Plananalyse!DY28=1,VLOOKUP(DY$5,Kruistabel!$B$26:$F$29,MATCH($C28,Kruistabel!$C$25:$F$25,0)+1,FALSE),"")</f>
        <v/>
      </c>
      <c r="DZ28" s="326" t="e">
        <f ca="1">IF(IF(Plananalyse!DZ28=1,VLOOKUP(DZ$5,Kruistabel!$B$26:$F$29,MATCH($C28,Kruistabel!$C$25:$F$25,0)+1,FALSE),"")=0,"",IF(Plananalyse!DZ28=1,VLOOKUP(DZ$5,Kruistabel!$B$26:$F$29,MATCH($C28,Kruistabel!$C$25:$F$25,0)+1,FALSE),""))</f>
        <v>#N/A</v>
      </c>
      <c r="EA28" s="326" t="e">
        <f ca="1">IF(IF(Plananalyse!EA28=1,VLOOKUP(EA$5,Kruistabel!$B$26:$F$29,MATCH($C28,Kruistabel!$C$25:$F$25,0)+1,FALSE),"")=0,"",IF(Plananalyse!EA28=1,VLOOKUP(EA$5,Kruistabel!$B$26:$F$29,MATCH($C28,Kruistabel!$C$25:$F$25,0)+1,FALSE),""))</f>
        <v>#N/A</v>
      </c>
      <c r="EB28" s="326" t="e">
        <f ca="1">IF(IF(Plananalyse!EB28=1,VLOOKUP(EB$5,Kruistabel!$B$26:$F$29,MATCH($C28,Kruistabel!$C$25:$F$25,0)+1,FALSE),"")=0,"",IF(Plananalyse!EB28=1,VLOOKUP(EB$5,Kruistabel!$B$26:$F$29,MATCH($C28,Kruistabel!$C$25:$F$25,0)+1,FALSE),""))</f>
        <v>#REF!</v>
      </c>
      <c r="EC28" s="326" t="e">
        <f ca="1">IF(IF(Plananalyse!EC28=1,VLOOKUP(EC$5,Kruistabel!$B$26:$F$29,MATCH($C28,Kruistabel!$C$25:$F$25,0)+1,FALSE),"")=0,"",IF(Plananalyse!EC28=1,VLOOKUP(EC$5,Kruistabel!$B$26:$F$29,MATCH($C28,Kruistabel!$C$25:$F$25,0)+1,FALSE),""))</f>
        <v>#REF!</v>
      </c>
      <c r="ED28" s="327"/>
      <c r="EE28" s="326" t="e">
        <f ca="1">IF(IF(Plananalyse!EE28=1,VLOOKUP(EE$5,Kruistabel!$B$26:$F$29,MATCH($C28,Kruistabel!$C$25:$F$25,0)+1,FALSE),"")=0,"",IF(Plananalyse!EE28=1,VLOOKUP(EE$5,Kruistabel!$B$26:$F$29,MATCH($C28,Kruistabel!$C$25:$F$25,0)+1,FALSE),""))</f>
        <v>#N/A</v>
      </c>
      <c r="EF28" s="326" t="e">
        <f ca="1">IF(IF(Plananalyse!EF28=1,VLOOKUP(EF$5,Kruistabel!$B$26:$F$29,MATCH($C28,Kruistabel!$C$25:$F$25,0)+1,FALSE),"")=0,"",IF(Plananalyse!EF28=1,VLOOKUP(EF$5,Kruistabel!$B$26:$F$29,MATCH($C28,Kruistabel!$C$25:$F$25,0)+1,FALSE),""))</f>
        <v>#N/A</v>
      </c>
      <c r="EG28" s="326" t="e">
        <f ca="1">IF(IF(Plananalyse!EG28=1,VLOOKUP(EG$5,Kruistabel!$B$26:$F$29,MATCH($C28,Kruistabel!$C$25:$F$25,0)+1,FALSE),"")=0,"",IF(Plananalyse!EG28=1,VLOOKUP(EG$5,Kruistabel!$B$26:$F$29,MATCH($C28,Kruistabel!$C$25:$F$25,0)+1,FALSE),""))</f>
        <v>#N/A</v>
      </c>
      <c r="EH28" s="326" t="e">
        <f ca="1">IF(IF(Plananalyse!EH28=1,VLOOKUP(EH$5,Kruistabel!$B$26:$F$29,MATCH($C28,Kruistabel!$C$25:$F$25,0)+1,FALSE),"")=0,"",IF(Plananalyse!EH28=1,VLOOKUP(EH$5,Kruistabel!$B$26:$F$29,MATCH($C28,Kruistabel!$C$25:$F$25,0)+1,FALSE),""))</f>
        <v>#REF!</v>
      </c>
      <c r="EI28" s="326" t="e">
        <f ca="1">IF(IF(Plananalyse!EI28=1,VLOOKUP(EI$5,Kruistabel!$B$26:$F$29,MATCH($C28,Kruistabel!$C$25:$F$25,0)+1,FALSE),"")=0,"",IF(Plananalyse!EI28=1,VLOOKUP(EI$5,Kruistabel!$B$26:$F$29,MATCH($C28,Kruistabel!$C$25:$F$25,0)+1,FALSE),""))</f>
        <v>#REF!</v>
      </c>
      <c r="EJ28" s="164" t="str">
        <f>IF(Plananalyse!EJ28=1,VLOOKUP(EJ$5,Kruistabel!$B$26:$F$29,MATCH($C28,Kruistabel!$C$25:$F$25,0)+1,FALSE),"")</f>
        <v/>
      </c>
      <c r="EK28" s="138"/>
      <c r="EL28" s="138"/>
      <c r="EM28" s="138"/>
      <c r="EN28" s="138"/>
      <c r="EO28" s="138"/>
    </row>
    <row r="29" spans="2:145">
      <c r="B29" s="337" t="s">
        <v>114</v>
      </c>
      <c r="C29" s="160" t="str">
        <f>_xlfn.IFNA(VLOOKUP($B29,Classificatietabel!$B$6:$I$91,C$7,FALSE),"")</f>
        <v>hoog</v>
      </c>
      <c r="D29" s="160" t="str">
        <f>_xlfn.IFNA(VLOOKUP($B29,Classificatietabel!$B$6:$I$91,D$7,FALSE),"")</f>
        <v>neen</v>
      </c>
      <c r="E29" s="119">
        <f>IF(AND(D29="laag",$D$3=1),0,_xlfn.IFNA(IF(VLOOKUP($B29,Classificatietabel!$B$6:$H$91,$E$5,FALSE)="Ja",1,0),""))</f>
        <v>1</v>
      </c>
      <c r="F29" s="163"/>
      <c r="G29" s="326" t="str">
        <f>IF(IF(Plananalyse!G29=1,VLOOKUP(G$5,Kruistabel!$B$26:$F$29,MATCH($C29,Kruistabel!$C$25:$F$25,0)+1,FALSE),"")=0,"",IF(Plananalyse!G29=1,VLOOKUP(G$5,Kruistabel!$B$26:$F$29,MATCH($C29,Kruistabel!$C$25:$F$25,0)+1,FALSE),""))</f>
        <v/>
      </c>
      <c r="H29" s="326" t="str">
        <f>IF(IF(Plananalyse!H29=1,VLOOKUP(H$5,Kruistabel!$B$26:$F$29,MATCH($C29,Kruistabel!$C$25:$F$25,0)+1,FALSE),"")=0,"",IF(Plananalyse!H29=1,VLOOKUP(H$5,Kruistabel!$B$26:$F$29,MATCH($C29,Kruistabel!$C$25:$F$25,0)+1,FALSE),""))</f>
        <v/>
      </c>
      <c r="I29" s="326">
        <f>IF(IF(Plananalyse!I29=1,VLOOKUP(I$5,Kruistabel!$B$26:$F$29,MATCH($C29,Kruistabel!$C$25:$F$25,0)+1,FALSE),"")=0,"",IF(Plananalyse!I29=1,VLOOKUP(I$5,Kruistabel!$B$26:$F$29,MATCH($C29,Kruistabel!$C$25:$F$25,0)+1,FALSE),""))</f>
        <v>55</v>
      </c>
      <c r="J29" s="326" t="str">
        <f>IF(IF(Plananalyse!J29=1,VLOOKUP(J$5,Kruistabel!$B$26:$F$29,MATCH($C29,Kruistabel!$C$25:$F$25,0)+1,FALSE),"")=0,"",IF(Plananalyse!J29=1,VLOOKUP(J$5,Kruistabel!$B$26:$F$29,MATCH($C29,Kruistabel!$C$25:$F$25,0)+1,FALSE),""))</f>
        <v/>
      </c>
      <c r="K29" s="326" t="str">
        <f>IF(IF(Plananalyse!K29=1,VLOOKUP(K$5,Kruistabel!$B$26:$F$29,MATCH($C29,Kruistabel!$C$25:$F$25,0)+1,FALSE),"")=0,"",IF(Plananalyse!K29=1,VLOOKUP(K$5,Kruistabel!$B$26:$F$29,MATCH($C29,Kruistabel!$C$25:$F$25,0)+1,FALSE),""))</f>
        <v/>
      </c>
      <c r="L29" s="326" t="str">
        <f>IF(IF(Plananalyse!L29=1,VLOOKUP(L$5,Kruistabel!$B$26:$F$29,MATCH($C29,Kruistabel!$C$25:$F$25,0)+1,FALSE),"")=0,"",IF(Plananalyse!L29=1,VLOOKUP(L$5,Kruistabel!$B$26:$F$29,MATCH($C29,Kruistabel!$C$25:$F$25,0)+1,FALSE),""))</f>
        <v/>
      </c>
      <c r="M29" s="326">
        <f>IF(IF(Plananalyse!M29=1,VLOOKUP(M$5,Kruistabel!$B$26:$F$29,MATCH($C29,Kruistabel!$C$25:$F$25,0)+1,FALSE),"")=0,"",IF(Plananalyse!M29=1,VLOOKUP(M$5,Kruistabel!$B$26:$F$29,MATCH($C29,Kruistabel!$C$25:$F$25,0)+1,FALSE),""))</f>
        <v>50</v>
      </c>
      <c r="N29" s="326">
        <f>IF(IF(Plananalyse!N29=1,VLOOKUP(N$5,Kruistabel!$B$26:$F$29,MATCH($C29,Kruistabel!$C$25:$F$25,0)+1,FALSE),"")=0,"",IF(Plananalyse!N29=1,VLOOKUP(N$5,Kruistabel!$B$26:$F$29,MATCH($C29,Kruistabel!$C$25:$F$25,0)+1,FALSE),""))</f>
        <v>50</v>
      </c>
      <c r="O29" s="326">
        <f>IF(IF(Plananalyse!O29=1,VLOOKUP(O$5,Kruistabel!$B$26:$F$29,MATCH($C29,Kruistabel!$C$25:$F$25,0)+1,FALSE),"")=0,"",IF(Plananalyse!O29=1,VLOOKUP(O$5,Kruistabel!$B$26:$F$29,MATCH($C29,Kruistabel!$C$25:$F$25,0)+1,FALSE),""))</f>
        <v>50</v>
      </c>
      <c r="P29" s="326">
        <f>IF(IF(Plananalyse!P29=1,VLOOKUP(P$5,Kruistabel!$B$26:$F$29,MATCH($C29,Kruistabel!$C$25:$F$25,0)+1,FALSE),"")=0,"",IF(Plananalyse!P29=1,VLOOKUP(P$5,Kruistabel!$B$26:$F$29,MATCH($C29,Kruistabel!$C$25:$F$25,0)+1,FALSE),""))</f>
        <v>45</v>
      </c>
      <c r="Q29" s="326">
        <f>IF(IF(Plananalyse!Q29=1,VLOOKUP(Q$5,Kruistabel!$B$26:$F$29,MATCH($C29,Kruistabel!$C$25:$F$25,0)+1,FALSE),"")=0,"",IF(Plananalyse!Q29=1,VLOOKUP(Q$5,Kruistabel!$B$26:$F$29,MATCH($C29,Kruistabel!$C$25:$F$25,0)+1,FALSE),""))</f>
        <v>55</v>
      </c>
      <c r="R29" s="326">
        <f>IF(IF(Plananalyse!R29=1,VLOOKUP(R$5,Kruistabel!$B$26:$F$29,MATCH($C29,Kruistabel!$C$25:$F$25,0)+1,FALSE),"")=0,"",IF(Plananalyse!R29=1,VLOOKUP(R$5,Kruistabel!$B$26:$F$29,MATCH($C29,Kruistabel!$C$25:$F$25,0)+1,FALSE),""))</f>
        <v>50</v>
      </c>
      <c r="S29" s="326" t="str">
        <f>IF(IF(Plananalyse!S29=1,VLOOKUP(S$5,Kruistabel!$B$26:$F$29,MATCH($C29,Kruistabel!$C$25:$F$25,0)+1,FALSE),"")=0,"",IF(Plananalyse!S29=1,VLOOKUP(S$5,Kruistabel!$B$26:$F$29,MATCH($C29,Kruistabel!$C$25:$F$25,0)+1,FALSE),""))</f>
        <v/>
      </c>
      <c r="T29" s="326" t="str">
        <f>IF(IF(Plananalyse!T29=1,VLOOKUP(T$5,Kruistabel!$B$26:$F$29,MATCH($C29,Kruistabel!$C$25:$F$25,0)+1,FALSE),"")=0,"",IF(Plananalyse!T29=1,VLOOKUP(T$5,Kruistabel!$B$26:$F$29,MATCH($C29,Kruistabel!$C$25:$F$25,0)+1,FALSE),""))</f>
        <v/>
      </c>
      <c r="U29" s="326" t="str">
        <f>IF(IF(Plananalyse!U29=1,VLOOKUP(U$5,Kruistabel!$B$26:$F$29,MATCH($C29,Kruistabel!$C$25:$F$25,0)+1,FALSE),"")=0,"",IF(Plananalyse!U29=1,VLOOKUP(U$5,Kruistabel!$B$26:$F$29,MATCH($C29,Kruistabel!$C$25:$F$25,0)+1,FALSE),""))</f>
        <v/>
      </c>
      <c r="V29" s="326" t="str">
        <f>IF(IF(Plananalyse!V29=1,VLOOKUP(V$5,Kruistabel!$B$26:$F$29,MATCH($C29,Kruistabel!$C$25:$F$25,0)+1,FALSE),"")=0,"",IF(Plananalyse!V29=1,VLOOKUP(V$5,Kruistabel!$B$26:$F$29,MATCH($C29,Kruistabel!$C$25:$F$25,0)+1,FALSE),""))</f>
        <v/>
      </c>
      <c r="W29" s="326" t="str">
        <f>IF(IF(Plananalyse!W29=1,VLOOKUP(W$5,Kruistabel!$B$26:$F$29,MATCH($C29,Kruistabel!$C$25:$F$25,0)+1,FALSE),"")=0,"",IF(Plananalyse!W29=1,VLOOKUP(W$5,Kruistabel!$B$26:$F$29,MATCH($C29,Kruistabel!$C$25:$F$25,0)+1,FALSE),""))</f>
        <v/>
      </c>
      <c r="X29" s="326" t="str">
        <f>IF(IF(Plananalyse!X29=1,VLOOKUP(X$5,Kruistabel!$B$26:$F$29,MATCH($C29,Kruistabel!$C$25:$F$25,0)+1,FALSE),"")=0,"",IF(Plananalyse!X29=1,VLOOKUP(X$5,Kruistabel!$B$26:$F$29,MATCH($C29,Kruistabel!$C$25:$F$25,0)+1,FALSE),""))</f>
        <v/>
      </c>
      <c r="Y29" s="326">
        <f>IF(IF(Plananalyse!Y29=1,VLOOKUP(Y$5,Kruistabel!$B$26:$F$29,MATCH($C29,Kruistabel!$C$25:$F$25,0)+1,FALSE),"")=0,"",IF(Plananalyse!Y29=1,VLOOKUP(Y$5,Kruistabel!$B$26:$F$29,MATCH($C29,Kruistabel!$C$25:$F$25,0)+1,FALSE),""))</f>
        <v>55</v>
      </c>
      <c r="Z29" s="326" t="str">
        <f>IF(IF(Plananalyse!Z29=1,VLOOKUP(Z$5,Kruistabel!$B$26:$F$29,MATCH($C29,Kruistabel!$C$25:$F$25,0)+1,FALSE),"")=0,"",IF(Plananalyse!Z29=1,VLOOKUP(Z$5,Kruistabel!$B$26:$F$29,MATCH($C29,Kruistabel!$C$25:$F$25,0)+1,FALSE),""))</f>
        <v/>
      </c>
      <c r="AA29" s="326" t="str">
        <f>IF(IF(Plananalyse!AA29=1,VLOOKUP(AA$5,Kruistabel!$B$26:$F$29,MATCH($C29,Kruistabel!$C$25:$F$25,0)+1,FALSE),"")=0,"",IF(Plananalyse!AA29=1,VLOOKUP(AA$5,Kruistabel!$B$26:$F$29,MATCH($C29,Kruistabel!$C$25:$F$25,0)+1,FALSE),""))</f>
        <v/>
      </c>
      <c r="AB29" s="326" t="str">
        <f ca="1">IF(IF(Plananalyse!AB29=1,VLOOKUP(AB$5,Kruistabel!$B$26:$F$29,MATCH($C29,Kruistabel!$C$25:$F$25,0)+1,FALSE),"")=0,"",IF(Plananalyse!AB29=1,VLOOKUP(AB$5,Kruistabel!$B$26:$F$29,MATCH($C29,Kruistabel!$C$25:$F$25,0)+1,FALSE),""))</f>
        <v/>
      </c>
      <c r="AC29" s="326" t="str">
        <f ca="1">IF(IF(Plananalyse!AC29=1,VLOOKUP(AC$5,Kruistabel!$B$26:$F$29,MATCH($C29,Kruistabel!$C$25:$F$25,0)+1,FALSE),"")=0,"",IF(Plananalyse!AC29=1,VLOOKUP(AC$5,Kruistabel!$B$26:$F$29,MATCH($C29,Kruistabel!$C$25:$F$25,0)+1,FALSE),""))</f>
        <v/>
      </c>
      <c r="AD29" s="326" t="str">
        <f ca="1">IF(IF(Plananalyse!AD29=1,VLOOKUP(AD$5,Kruistabel!$B$26:$F$29,MATCH($C29,Kruistabel!$C$25:$F$25,0)+1,FALSE),"")=0,"",IF(Plananalyse!AD29=1,VLOOKUP(AD$5,Kruistabel!$B$26:$F$29,MATCH($C29,Kruistabel!$C$25:$F$25,0)+1,FALSE),""))</f>
        <v/>
      </c>
      <c r="AE29" s="326" t="str">
        <f ca="1">IF(IF(Plananalyse!AE29=1,VLOOKUP(AE$5,Kruistabel!$B$26:$F$29,MATCH($C29,Kruistabel!$C$25:$F$25,0)+1,FALSE),"")=0,"",IF(Plananalyse!AE29=1,VLOOKUP(AE$5,Kruistabel!$B$26:$F$29,MATCH($C29,Kruistabel!$C$25:$F$25,0)+1,FALSE),""))</f>
        <v/>
      </c>
      <c r="AF29" s="326" t="str">
        <f ca="1">IF(IF(Plananalyse!AF29=1,VLOOKUP(AF$5,Kruistabel!$B$26:$F$29,MATCH($C29,Kruistabel!$C$25:$F$25,0)+1,FALSE),"")=0,"",IF(Plananalyse!AF29=1,VLOOKUP(AF$5,Kruistabel!$B$26:$F$29,MATCH($C29,Kruistabel!$C$25:$F$25,0)+1,FALSE),""))</f>
        <v/>
      </c>
      <c r="AG29" s="326" t="str">
        <f ca="1">IF(IF(Plananalyse!AG29=1,VLOOKUP(AG$5,Kruistabel!$B$26:$F$29,MATCH($C29,Kruistabel!$C$25:$F$25,0)+1,FALSE),"")=0,"",IF(Plananalyse!AG29=1,VLOOKUP(AG$5,Kruistabel!$B$26:$F$29,MATCH($C29,Kruistabel!$C$25:$F$25,0)+1,FALSE),""))</f>
        <v/>
      </c>
      <c r="AH29" s="326" t="str">
        <f ca="1">IF(IF(Plananalyse!AH29=1,VLOOKUP(AH$5,Kruistabel!$B$26:$F$29,MATCH($C29,Kruistabel!$C$25:$F$25,0)+1,FALSE),"")=0,"",IF(Plananalyse!AI29=1,VLOOKUP(AH$5,Kruistabel!$B$26:$F$29,MATCH($C29,Kruistabel!$C$25:$F$25,0)+1,FALSE),""))</f>
        <v/>
      </c>
      <c r="AI29" s="326" t="str">
        <f ca="1">IF(IF(Plananalyse!AI29=1,VLOOKUP(AI$5,Kruistabel!$B$26:$F$29,MATCH($C29,Kruistabel!$C$25:$F$25,0)+1,FALSE),"")=0,"",IF(Plananalyse!AJ29=1,VLOOKUP(AI$5,Kruistabel!$B$26:$F$29,MATCH($C29,Kruistabel!$C$25:$F$25,0)+1,FALSE),""))</f>
        <v/>
      </c>
      <c r="AJ29" s="326" t="str">
        <f ca="1">IF(IF(Plananalyse!AJ29=1,VLOOKUP(AJ$5,Kruistabel!$B$26:$F$29,MATCH($C29,Kruistabel!$C$25:$F$25,0)+1,FALSE),"")=0,"",IF(Plananalyse!AJ29=1,VLOOKUP(AJ$5,Kruistabel!$B$26:$F$29,MATCH($C29,Kruistabel!$C$25:$F$25,0)+1,FALSE),""))</f>
        <v/>
      </c>
      <c r="AK29" s="326">
        <f ca="1">IF(IF(Plananalyse!AK29=1,VLOOKUP(AK$5,Kruistabel!$B$26:$F$29,MATCH($C29,Kruistabel!$C$25:$F$25,0)+1,FALSE),"")=0,"",IF(Plananalyse!AK29=1,VLOOKUP(AK$5,Kruistabel!$B$26:$F$29,MATCH($C29,Kruistabel!$C$25:$F$25,0)+1,FALSE),""))</f>
        <v>55</v>
      </c>
      <c r="AL29" s="326" t="str">
        <f ca="1">IF(IF(Plananalyse!AL29=1,VLOOKUP(AL$5,Kruistabel!$B$26:$F$29,MATCH($C29,Kruistabel!$C$25:$F$25,0)+1,FALSE),"")=0,"",IF(Plananalyse!AL29=1,VLOOKUP(AL$5,Kruistabel!$B$26:$F$29,MATCH($C29,Kruistabel!$C$25:$F$25,0)+1,FALSE),""))</f>
        <v/>
      </c>
      <c r="AM29" s="326" t="str">
        <f ca="1">IF(IF(Plananalyse!AM29=1,VLOOKUP(AM$5,Kruistabel!$B$26:$F$29,MATCH($C29,Kruistabel!$C$25:$F$25,0)+1,FALSE),"")=0,"",IF(Plananalyse!AM29=1,VLOOKUP(AM$5,Kruistabel!$B$26:$F$29,MATCH($C29,Kruistabel!$C$25:$F$25,0)+1,FALSE),""))</f>
        <v/>
      </c>
      <c r="AN29" s="327"/>
      <c r="AO29" s="326">
        <f ca="1">IF(IF(Plananalyse!AO29=1,VLOOKUP(AO$5,Kruistabel!$B$26:$F$29,MATCH($C29,Kruistabel!$C$25:$F$25,0)+1,FALSE),"")=0,"",IF(Plananalyse!AO29=1,VLOOKUP(AO$5,Kruistabel!$B$26:$F$29,MATCH($C29,Kruistabel!$C$25:$F$25,0)+1,FALSE),""))</f>
        <v>55</v>
      </c>
      <c r="AP29" s="326">
        <f ca="1">IF(IF(Plananalyse!AP29=1,VLOOKUP(AP$5,Kruistabel!$B$26:$F$29,MATCH($C29,Kruistabel!$C$25:$F$25,0)+1,FALSE),"")=0,"",IF(Plananalyse!AP29=1,VLOOKUP(AP$5,Kruistabel!$B$26:$F$29,MATCH($C29,Kruistabel!$C$25:$F$25,0)+1,FALSE),""))</f>
        <v>55</v>
      </c>
      <c r="AQ29" s="326">
        <f ca="1">IF(IF(Plananalyse!AQ29=1,VLOOKUP(AQ$5,Kruistabel!$B$26:$F$29,MATCH($C29,Kruistabel!$C$25:$F$25,0)+1,FALSE),"")=0,"",IF(Plananalyse!AQ29=1,VLOOKUP(AQ$5,Kruistabel!$B$26:$F$29,MATCH($C29,Kruistabel!$C$25:$F$25,0)+1,FALSE),""))</f>
        <v>55</v>
      </c>
      <c r="AR29" s="326">
        <f ca="1">IF(IF(Plananalyse!AR29=1,VLOOKUP(AR$5,Kruistabel!$B$26:$F$29,MATCH($C29,Kruistabel!$C$25:$F$25,0)+1,FALSE),"")=0,"",IF(Plananalyse!AR29=1,VLOOKUP(AR$5,Kruistabel!$B$26:$F$29,MATCH($C29,Kruistabel!$C$25:$F$25,0)+1,FALSE),""))</f>
        <v>50</v>
      </c>
      <c r="AS29" s="326">
        <f ca="1">IF(IF(Plananalyse!AS29=1,VLOOKUP(AS$5,Kruistabel!$B$26:$F$29,MATCH($C29,Kruistabel!$C$25:$F$25,0)+1,FALSE),"")=0,"",IF(Plananalyse!AS29=1,VLOOKUP(AS$5,Kruistabel!$B$26:$F$29,MATCH($C29,Kruistabel!$C$25:$F$25,0)+1,FALSE),""))</f>
        <v>55</v>
      </c>
      <c r="AT29" s="326">
        <f ca="1">IF(IF(Plananalyse!AT29=1,VLOOKUP(AT$5,Kruistabel!$B$26:$F$29,MATCH($C29,Kruistabel!$C$25:$F$25,0)+1,FALSE),"")=0,"",IF(Plananalyse!AT29=1,VLOOKUP(AT$5,Kruistabel!$B$26:$F$29,MATCH($C29,Kruistabel!$C$25:$F$25,0)+1,FALSE),""))</f>
        <v>50</v>
      </c>
      <c r="AU29" s="326" t="str">
        <f ca="1">IF(IF(Plananalyse!AU29=1,VLOOKUP(AU$5,Kruistabel!$B$26:$F$29,MATCH($C29,Kruistabel!$C$25:$F$25,0)+1,FALSE),"")=0,"",IF(Plananalyse!AU29=1,VLOOKUP(AU$5,Kruistabel!$B$26:$F$29,MATCH($C29,Kruistabel!$C$25:$F$25,0)+1,FALSE),""))</f>
        <v/>
      </c>
      <c r="AV29" s="326">
        <f ca="1">IF(IF(Plananalyse!AV29=1,VLOOKUP(AV$5,Kruistabel!$B$26:$F$29,MATCH($C29,Kruistabel!$C$25:$F$25,0)+1,FALSE),"")=0,"",IF(Plananalyse!AV29=1,VLOOKUP(AV$5,Kruistabel!$B$26:$F$29,MATCH($C29,Kruistabel!$C$25:$F$25,0)+1,FALSE),""))</f>
        <v>55</v>
      </c>
      <c r="AW29" s="326" t="str">
        <f ca="1">IF(IF(Plananalyse!AW29=1,VLOOKUP(AW$5,Kruistabel!$B$26:$F$29,MATCH($C29,Kruistabel!$C$25:$F$25,0)+1,FALSE),"")=0,"",IF(Plananalyse!AW29=1,VLOOKUP(AW$5,Kruistabel!$B$26:$F$29,MATCH($C29,Kruistabel!$C$25:$F$25,0)+1,FALSE),""))</f>
        <v/>
      </c>
      <c r="AX29" s="326" t="str">
        <f ca="1">IF(IF(Plananalyse!AX29=1,VLOOKUP(AX$5,Kruistabel!$B$26:$F$29,MATCH($C29,Kruistabel!$C$25:$F$25,0)+1,FALSE),"")=0,"",IF(Plananalyse!AX29=1,VLOOKUP(AX$5,Kruistabel!$B$26:$F$29,MATCH($C29,Kruistabel!$C$25:$F$25,0)+1,FALSE),""))</f>
        <v/>
      </c>
      <c r="AY29" s="327"/>
      <c r="AZ29" s="326" t="str">
        <f ca="1">IF(IF(Plananalyse!AZ29=1,VLOOKUP(AZ$5,Kruistabel!$B$26:$F$29,MATCH($C29,Kruistabel!$C$25:$F$25,0)+1,FALSE),"")=0,"",IF(Plananalyse!AZ29=1,VLOOKUP(AZ$5,Kruistabel!$B$26:$F$29,MATCH($C29,Kruistabel!$C$25:$F$25,0)+1,FALSE),""))</f>
        <v/>
      </c>
      <c r="BA29" s="326" t="str">
        <f ca="1">IF(IF(Plananalyse!BA29=1,VLOOKUP(BA$5,Kruistabel!$B$26:$F$29,MATCH($C29,Kruistabel!$C$25:$F$25,0)+1,FALSE),"")=0,"",IF(Plananalyse!BA29=1,VLOOKUP(BA$5,Kruistabel!$B$26:$F$29,MATCH($C29,Kruistabel!$C$25:$F$25,0)+1,FALSE),""))</f>
        <v/>
      </c>
      <c r="BB29" s="326">
        <f ca="1">IF(IF(Plananalyse!BB29=1,VLOOKUP(BB$5,Kruistabel!$B$26:$F$29,MATCH($C29,Kruistabel!$C$25:$F$25,0)+1,FALSE),"")=0,"",IF(Plananalyse!BB29=1,VLOOKUP(BB$5,Kruistabel!$B$26:$F$29,MATCH($C29,Kruistabel!$C$25:$F$25,0)+1,FALSE),""))</f>
        <v>55</v>
      </c>
      <c r="BC29" s="326">
        <f ca="1">IF(IF(Plananalyse!BC29=1,VLOOKUP(BC$5,Kruistabel!$B$26:$F$29,MATCH($C29,Kruistabel!$C$25:$F$25,0)+1,FALSE),"")=0,"",IF(Plananalyse!BC29=1,VLOOKUP(BC$5,Kruistabel!$B$26:$F$29,MATCH($C29,Kruistabel!$C$25:$F$25,0)+1,FALSE),""))</f>
        <v>55</v>
      </c>
      <c r="BD29" s="326" t="str">
        <f ca="1">IF(IF(Plananalyse!BD29=1,VLOOKUP(BD$5,Kruistabel!$B$26:$F$29,MATCH($C29,Kruistabel!$C$25:$F$25,0)+1,FALSE),"")=0,"",IF(Plananalyse!BD29=1,VLOOKUP(BD$5,Kruistabel!$B$26:$F$29,MATCH($C29,Kruistabel!$C$25:$F$25,0)+1,FALSE),""))</f>
        <v/>
      </c>
      <c r="BE29" s="326" t="str">
        <f ca="1">IF(IF(Plananalyse!BE29=1,VLOOKUP(BE$5,Kruistabel!$B$26:$F$29,MATCH($C29,Kruistabel!$C$25:$F$25,0)+1,FALSE),"")=0,"",IF(Plananalyse!BE29=1,VLOOKUP(BE$5,Kruistabel!$B$26:$F$29,MATCH($C29,Kruistabel!$C$25:$F$25,0)+1,FALSE),""))</f>
        <v/>
      </c>
      <c r="BF29" s="326" t="str">
        <f ca="1">IF(IF(Plananalyse!BF29=1,VLOOKUP(BF$5,Kruistabel!$B$26:$F$29,MATCH($C29,Kruistabel!$C$25:$F$25,0)+1,FALSE),"")=0,"",IF(Plananalyse!BF29=1,VLOOKUP(BF$5,Kruistabel!$B$26:$F$29,MATCH($C29,Kruistabel!$C$25:$F$25,0)+1,FALSE),""))</f>
        <v/>
      </c>
      <c r="BG29" s="326" t="str">
        <f ca="1">IF(IF(Plananalyse!BG29=1,VLOOKUP(BG$5,Kruistabel!$B$26:$F$29,MATCH($C29,Kruistabel!$C$25:$F$25,0)+1,FALSE),"")=0,"",IF(Plananalyse!BG29=1,VLOOKUP(BG$5,Kruistabel!$B$26:$F$29,MATCH($C29,Kruistabel!$C$25:$F$25,0)+1,FALSE),""))</f>
        <v/>
      </c>
      <c r="BH29" s="326" t="str">
        <f ca="1">IF(IF(Plananalyse!BH29=1,VLOOKUP(BH$5,Kruistabel!$B$26:$F$29,MATCH($C29,Kruistabel!$C$25:$F$25,0)+1,FALSE),"")=0,"",IF(Plananalyse!BH29=1,VLOOKUP(BH$5,Kruistabel!$B$26:$F$29,MATCH($C29,Kruistabel!$C$25:$F$25,0)+1,FALSE),""))</f>
        <v/>
      </c>
      <c r="BI29" s="327"/>
      <c r="BJ29" s="326" t="e">
        <f ca="1">IF(IF(Plananalyse!BJ29=1,VLOOKUP(BJ$5,Kruistabel!$B$26:$F$29,MATCH($C29,Kruistabel!$C$25:$F$25,0)+1,FALSE),"")=0,"",IF(Plananalyse!BJ29=1,VLOOKUP(BJ$5,Kruistabel!$B$26:$F$29,MATCH($C29,Kruistabel!$C$25:$F$25,0)+1,FALSE),""))</f>
        <v>#N/A</v>
      </c>
      <c r="BK29" s="326" t="e">
        <f ca="1">IF(IF(Plananalyse!BK29=1,VLOOKUP(BK$5,Kruistabel!$B$26:$F$29,MATCH($C29,Kruistabel!$C$25:$F$25,0)+1,FALSE),"")=0,"",IF(Plananalyse!BK29=1,VLOOKUP(BK$5,Kruistabel!$B$26:$F$29,MATCH($C29,Kruistabel!$C$25:$F$25,0)+1,FALSE),""))</f>
        <v>#N/A</v>
      </c>
      <c r="BL29" s="326" t="e">
        <f ca="1">IF(IF(Plananalyse!BL29=1,VLOOKUP(BL$5,Kruistabel!$B$26:$F$29,MATCH($C29,Kruistabel!$C$25:$F$25,0)+1,FALSE),"")=0,"",IF(Plananalyse!BL29=1,VLOOKUP(BL$5,Kruistabel!$B$26:$F$29,MATCH($C29,Kruistabel!$C$25:$F$25,0)+1,FALSE),""))</f>
        <v>#N/A</v>
      </c>
      <c r="BM29" s="326" t="e">
        <f ca="1">IF(IF(Plananalyse!BM29=1,VLOOKUP(BM$5,Kruistabel!$B$26:$F$29,MATCH($C29,Kruistabel!$C$25:$F$25,0)+1,FALSE),"")=0,"",IF(Plananalyse!BM29=1,VLOOKUP(BM$5,Kruistabel!$B$26:$F$29,MATCH($C29,Kruistabel!$C$25:$F$25,0)+1,FALSE),""))</f>
        <v>#N/A</v>
      </c>
      <c r="BN29" s="326" t="e">
        <f ca="1">IF(IF(Plananalyse!BN29=1,VLOOKUP(BN$5,Kruistabel!$B$26:$F$29,MATCH($C29,Kruistabel!$C$25:$F$25,0)+1,FALSE),"")=0,"",IF(Plananalyse!BN29=1,VLOOKUP(BN$5,Kruistabel!$B$26:$F$29,MATCH($C29,Kruistabel!$C$25:$F$25,0)+1,FALSE),""))</f>
        <v>#N/A</v>
      </c>
      <c r="BO29" s="326" t="e">
        <f ca="1">IF(IF(Plananalyse!BO29=1,VLOOKUP(BO$5,Kruistabel!$B$26:$F$29,MATCH($C29,Kruistabel!$C$25:$F$25,0)+1,FALSE),"")=0,"",IF(Plananalyse!BO29=1,VLOOKUP(BO$5,Kruistabel!$B$26:$F$29,MATCH($C29,Kruistabel!$C$25:$F$25,0)+1,FALSE),""))</f>
        <v>#N/A</v>
      </c>
      <c r="BP29" s="326" t="e">
        <f ca="1">IF(IF(Plananalyse!BP29=1,VLOOKUP(BP$5,Kruistabel!$B$26:$F$29,MATCH($C29,Kruistabel!$C$25:$F$25,0)+1,FALSE),"")=0,"",IF(Plananalyse!BP29=1,VLOOKUP(BP$5,Kruistabel!$B$26:$F$29,MATCH($C29,Kruistabel!$C$25:$F$25,0)+1,FALSE),""))</f>
        <v>#N/A</v>
      </c>
      <c r="BQ29" s="326" t="e">
        <f ca="1">IF(IF(Plananalyse!BQ29=1,VLOOKUP(BQ$5,Kruistabel!$B$26:$F$29,MATCH($C29,Kruistabel!$C$25:$F$25,0)+1,FALSE),"")=0,"",IF(Plananalyse!BQ29=1,VLOOKUP(BQ$5,Kruistabel!$B$26:$F$29,MATCH($C29,Kruistabel!$C$25:$F$25,0)+1,FALSE),""))</f>
        <v>#N/A</v>
      </c>
      <c r="BR29" s="326" t="e">
        <f ca="1">IF(IF(Plananalyse!BR29=1,VLOOKUP(BR$5,Kruistabel!$B$26:$F$29,MATCH($C29,Kruistabel!$C$25:$F$25,0)+1,FALSE),"")=0,"",IF(Plananalyse!BR29=1,VLOOKUP(BR$5,Kruistabel!$B$26:$F$29,MATCH($C29,Kruistabel!$C$25:$F$25,0)+1,FALSE),""))</f>
        <v>#REF!</v>
      </c>
      <c r="BS29" s="326" t="e">
        <f ca="1">IF(IF(Plananalyse!BS29=1,VLOOKUP(BS$5,Kruistabel!$B$26:$F$29,MATCH($C29,Kruistabel!$C$25:$F$25,0)+1,FALSE),"")=0,"",IF(Plananalyse!BS29=1,VLOOKUP(BS$5,Kruistabel!$B$26:$F$29,MATCH($C29,Kruistabel!$C$25:$F$25,0)+1,FALSE),""))</f>
        <v>#REF!</v>
      </c>
      <c r="BT29" s="65"/>
      <c r="BU29" s="231" t="str">
        <f ca="1">IF(IF(Plananalyse!BU29=1,VLOOKUP(BU$5,Kruistabel!$B$26:$F$29,MATCH($C29,Kruistabel!$C$25:$F$25,0)+1,FALSE),"")=0,"",IF(Plananalyse!BU29=1,VLOOKUP(BU$5,Kruistabel!$B$26:$F$29,MATCH($C29,Kruistabel!$C$25:$F$25,0)+1,FALSE),""))</f>
        <v/>
      </c>
      <c r="BV29" s="326">
        <f ca="1">IF(IF(Plananalyse!BV29=1,VLOOKUP(BV$5,Kruistabel!$B$26:$F$29,MATCH($C29,Kruistabel!$C$25:$F$25,0)+1,FALSE),"")=0,"",IF(Plananalyse!BV29=1,VLOOKUP(BV$5,Kruistabel!$B$26:$F$29,MATCH($C29,Kruistabel!$C$25:$F$25,0)+1,FALSE),""))</f>
        <v>50</v>
      </c>
      <c r="BW29" s="326" t="str">
        <f ca="1">IF(IF(Plananalyse!BW29=1,VLOOKUP(BW$5,Kruistabel!$B$26:$F$29,MATCH($C29,Kruistabel!$C$25:$F$25,0)+1,FALSE),"")=0,"",IF(Plananalyse!BW29=1,VLOOKUP(BW$5,Kruistabel!$B$26:$F$29,MATCH($C29,Kruistabel!$C$25:$F$25,0)+1,FALSE),""))</f>
        <v/>
      </c>
      <c r="BX29" s="326" t="str">
        <f ca="1">IF(IF(Plananalyse!BX29=1,VLOOKUP(BX$5,Kruistabel!$B$26:$F$29,MATCH($C29,Kruistabel!$C$25:$F$25,0)+1,FALSE),"")=0,"",IF(Plananalyse!BX29=1,VLOOKUP(BX$5,Kruistabel!$B$26:$F$29,MATCH($C29,Kruistabel!$C$25:$F$25,0)+1,FALSE),""))</f>
        <v/>
      </c>
      <c r="BY29" s="327"/>
      <c r="BZ29" s="326" t="e">
        <f ca="1">IF(IF(Plananalyse!BZ29=1,VLOOKUP(BZ$5,Kruistabel!$B$26:$F$29,MATCH($C29,Kruistabel!$C$25:$F$25,0)+1,FALSE),"")=0,"",IF(Plananalyse!BZ29=1,VLOOKUP(BZ$5,Kruistabel!$B$26:$F$29,MATCH($C29,Kruistabel!$C$25:$F$25,0)+1,FALSE),""))</f>
        <v>#N/A</v>
      </c>
      <c r="CA29" s="326" t="e">
        <f ca="1">IF(IF(Plananalyse!CA29=1,VLOOKUP(CA$5,Kruistabel!$B$26:$F$29,MATCH($C29,Kruistabel!$C$25:$F$25,0)+1,FALSE),"")=0,"",IF(Plananalyse!CA29=1,VLOOKUP(CA$5,Kruistabel!$B$26:$F$29,MATCH($C29,Kruistabel!$C$25:$F$25,0)+1,FALSE),""))</f>
        <v>#N/A</v>
      </c>
      <c r="CB29" s="326" t="e">
        <f ca="1">IF(IF(Plananalyse!CB29=1,VLOOKUP(CB$5,Kruistabel!$B$26:$F$29,MATCH($C29,Kruistabel!$C$25:$F$25,0)+1,FALSE),"")=0,"",IF(Plananalyse!CB29=1,VLOOKUP(CB$5,Kruistabel!$B$26:$F$29,MATCH($C29,Kruistabel!$C$25:$F$25,0)+1,FALSE),""))</f>
        <v>#N/A</v>
      </c>
      <c r="CC29" s="326" t="e">
        <f ca="1">IF(IF(Plananalyse!CC29=1,VLOOKUP(CC$5,Kruistabel!$B$26:$F$29,MATCH($C29,Kruistabel!$C$25:$F$25,0)+1,FALSE),"")=0,"",IF(Plananalyse!CC29=1,VLOOKUP(CC$5,Kruistabel!$B$26:$F$29,MATCH($C29,Kruistabel!$C$25:$F$25,0)+1,FALSE),""))</f>
        <v>#N/A</v>
      </c>
      <c r="CD29" s="326" t="e">
        <f ca="1">IF(IF(Plananalyse!CD29=1,VLOOKUP(CD$5,Kruistabel!$B$26:$F$29,MATCH($C29,Kruistabel!$C$25:$F$25,0)+1,FALSE),"")=0,"",IF(Plananalyse!CD29=1,VLOOKUP(CD$5,Kruistabel!$B$26:$F$29,MATCH($C29,Kruistabel!$C$25:$F$25,0)+1,FALSE),""))</f>
        <v>#N/A</v>
      </c>
      <c r="CE29" s="326" t="e">
        <f ca="1">IF(IF(Plananalyse!CE29=1,VLOOKUP(CE$5,Kruistabel!$B$26:$F$29,MATCH($C29,Kruistabel!$C$25:$F$25,0)+1,FALSE),"")=0,"",IF(Plananalyse!CE29=1,VLOOKUP(CE$5,Kruistabel!$B$26:$F$29,MATCH($C29,Kruistabel!$C$25:$F$25,0)+1,FALSE),""))</f>
        <v>#N/A</v>
      </c>
      <c r="CF29" s="326" t="e">
        <f ca="1">IF(IF(Plananalyse!CF29=1,VLOOKUP(CF$5,Kruistabel!$B$26:$F$29,MATCH($C29,Kruistabel!$C$25:$F$25,0)+1,FALSE),"")=0,"",IF(Plananalyse!CF29=1,VLOOKUP(CF$5,Kruistabel!$B$26:$F$29,MATCH($C29,Kruistabel!$C$25:$F$25,0)+1,FALSE),""))</f>
        <v>#N/A</v>
      </c>
      <c r="CG29" s="326" t="e">
        <f ca="1">IF(IF(Plananalyse!CG29=1,VLOOKUP(CG$5,Kruistabel!$B$26:$F$29,MATCH($C29,Kruistabel!$C$25:$F$25,0)+1,FALSE),"")=0,"",IF(Plananalyse!CG29=1,VLOOKUP(CG$5,Kruistabel!$B$26:$F$29,MATCH($C29,Kruistabel!$C$25:$F$25,0)+1,FALSE),""))</f>
        <v>#REF!</v>
      </c>
      <c r="CH29" s="326" t="e">
        <f ca="1">IF(IF(Plananalyse!CH29=1,VLOOKUP(CH$5,Kruistabel!$B$26:$F$29,MATCH($C29,Kruistabel!$C$25:$F$25,0)+1,FALSE),"")=0,"",IF(Plananalyse!CH29=1,VLOOKUP(CH$5,Kruistabel!$B$26:$F$29,MATCH($C29,Kruistabel!$C$25:$F$25,0)+1,FALSE),""))</f>
        <v>#REF!</v>
      </c>
      <c r="CI29" s="65"/>
      <c r="CJ29" s="326">
        <f ca="1">IF(IF(Plananalyse!CJ29=1,VLOOKUP(CJ$5,Kruistabel!$B$26:$F$29,MATCH($C29,Kruistabel!$C$25:$F$25,0)+1,FALSE),"")=0,"",IF(Plananalyse!CJ29=1,VLOOKUP(CJ$5,Kruistabel!$B$26:$F$29,MATCH($C29,Kruistabel!$C$25:$F$25,0)+1,FALSE),""))</f>
        <v>50</v>
      </c>
      <c r="CK29" s="326">
        <f ca="1">IF(IF(Plananalyse!CK29=1,VLOOKUP(CK$5,Kruistabel!$B$26:$F$29,MATCH($C29,Kruistabel!$C$25:$F$25,0)+1,FALSE),"")=0,"",IF(Plananalyse!CK29=1,VLOOKUP(CK$5,Kruistabel!$B$26:$F$29,MATCH($C29,Kruistabel!$C$25:$F$25,0)+1,FALSE),""))</f>
        <v>50</v>
      </c>
      <c r="CL29" s="326" t="str">
        <f ca="1">IF(IF(Plananalyse!CL29=1,VLOOKUP(CL$5,Kruistabel!$B$26:$F$29,MATCH($C29,Kruistabel!$C$25:$F$25,0)+1,FALSE),"")=0,"",IF(Plananalyse!CL29=1,VLOOKUP(CL$5,Kruistabel!$B$26:$F$29,MATCH($C29,Kruistabel!$C$25:$F$25,0)+1,FALSE),""))</f>
        <v/>
      </c>
      <c r="CM29" s="326">
        <f ca="1">IF(IF(Plananalyse!CM29=1,VLOOKUP(CM$5,Kruistabel!$B$26:$F$29,MATCH($C29,Kruistabel!$C$25:$F$25,0)+1,FALSE),"")=0,"",IF(Plananalyse!CM29=1,VLOOKUP(CM$5,Kruistabel!$B$26:$F$29,MATCH($C29,Kruistabel!$C$25:$F$25,0)+1,FALSE),""))</f>
        <v>45</v>
      </c>
      <c r="CN29" s="326">
        <f ca="1">IF(IF(Plananalyse!CN29=1,VLOOKUP(CN$5,Kruistabel!$B$26:$F$29,MATCH($C29,Kruistabel!$C$25:$F$25,0)+1,FALSE),"")=0,"",IF(Plananalyse!CN29=1,VLOOKUP(CN$5,Kruistabel!$B$26:$F$29,MATCH($C29,Kruistabel!$C$25:$F$25,0)+1,FALSE),""))</f>
        <v>45</v>
      </c>
      <c r="CO29" s="326">
        <f ca="1">IF(IF(Plananalyse!CO29=1,VLOOKUP(CO$5,Kruistabel!$B$26:$F$29,MATCH($C29,Kruistabel!$C$25:$F$25,0)+1,FALSE),"")=0,"",IF(Plananalyse!CO29=1,VLOOKUP(CO$5,Kruistabel!$B$26:$F$29,MATCH($C29,Kruistabel!$C$25:$F$25,0)+1,FALSE),""))</f>
        <v>55</v>
      </c>
      <c r="CP29" s="326">
        <f ca="1">IF(IF(Plananalyse!CP29=1,VLOOKUP(CP$5,Kruistabel!$B$26:$F$29,MATCH($C29,Kruistabel!$C$25:$F$25,0)+1,FALSE),"")=0,"",IF(Plananalyse!CP29=1,VLOOKUP(CP$5,Kruistabel!$B$26:$F$29,MATCH($C29,Kruistabel!$C$25:$F$25,0)+1,FALSE),""))</f>
        <v>50</v>
      </c>
      <c r="CQ29" s="326">
        <f ca="1">IF(IF(Plananalyse!CQ29=1,VLOOKUP(CQ$5,Kruistabel!$B$26:$F$29,MATCH($C29,Kruistabel!$C$25:$F$25,0)+1,FALSE),"")=0,"",IF(Plananalyse!CQ29=1,VLOOKUP(CQ$5,Kruistabel!$B$26:$F$29,MATCH($C29,Kruistabel!$C$25:$F$25,0)+1,FALSE),""))</f>
        <v>55</v>
      </c>
      <c r="CR29" s="326">
        <f ca="1">IF(IF(Plananalyse!CR29=1,VLOOKUP(CR$5,Kruistabel!$B$26:$F$29,MATCH($C29,Kruistabel!$C$25:$F$25,0)+1,FALSE),"")=0,"",IF(Plananalyse!CR29=1,VLOOKUP(CR$5,Kruistabel!$B$26:$F$29,MATCH($C29,Kruistabel!$C$25:$F$25,0)+1,FALSE),""))</f>
        <v>55</v>
      </c>
      <c r="CS29" s="326">
        <f ca="1">IF(IF(Plananalyse!CS29=1,VLOOKUP(CS$5,Kruistabel!$B$26:$F$29,MATCH($C29,Kruistabel!$C$25:$F$25,0)+1,FALSE),"")=0,"",IF(Plananalyse!CS29=1,VLOOKUP(CS$5,Kruistabel!$B$26:$F$29,MATCH($C29,Kruistabel!$C$25:$F$25,0)+1,FALSE),""))</f>
        <v>50</v>
      </c>
      <c r="CT29" s="326">
        <f ca="1">IF(IF(Plananalyse!CT29=1,VLOOKUP(CT$5,Kruistabel!$B$26:$F$29,MATCH($C29,Kruistabel!$C$25:$F$25,0)+1,FALSE),"")=0,"",IF(Plananalyse!CT29=1,VLOOKUP(CT$5,Kruistabel!$B$26:$F$29,MATCH($C29,Kruistabel!$C$25:$F$25,0)+1,FALSE),""))</f>
        <v>50</v>
      </c>
      <c r="CU29" s="326">
        <f ca="1">IF(IF(Plananalyse!CU29=1,VLOOKUP(CU$5,Kruistabel!$B$26:$F$29,MATCH($C29,Kruistabel!$C$25:$F$25,0)+1,FALSE),"")=0,"",IF(Plananalyse!CU29=1,VLOOKUP(CU$5,Kruistabel!$B$26:$F$29,MATCH($C29,Kruistabel!$C$25:$F$25,0)+1,FALSE),""))</f>
        <v>55</v>
      </c>
      <c r="CV29" s="326">
        <f ca="1">IF(IF(Plananalyse!CV29=1,VLOOKUP(CV$5,Kruistabel!$B$26:$F$29,MATCH($C29,Kruistabel!$C$25:$F$25,0)+1,FALSE),"")=0,"",IF(Plananalyse!CV29=1,VLOOKUP(CV$5,Kruistabel!$B$26:$F$29,MATCH($C29,Kruistabel!$C$25:$F$25,0)+1,FALSE),""))</f>
        <v>55</v>
      </c>
      <c r="CW29" s="326">
        <f ca="1">IF(IF(Plananalyse!CW29=1,VLOOKUP(CW$5,Kruistabel!$B$26:$F$29,MATCH($C29,Kruistabel!$C$25:$F$25,0)+1,FALSE),"")=0,"",IF(Plananalyse!CW29=1,VLOOKUP(CW$5,Kruistabel!$B$26:$F$29,MATCH($C29,Kruistabel!$C$25:$F$25,0)+1,FALSE),""))</f>
        <v>50</v>
      </c>
      <c r="CX29" s="326" t="str">
        <f ca="1">IF(IF(Plananalyse!CX29=1,VLOOKUP(CX$5,Kruistabel!$B$26:$F$29,MATCH($C29,Kruistabel!$C$25:$F$25,0)+1,FALSE),"")=0,"",IF(Plananalyse!CX29=1,VLOOKUP(CX$5,Kruistabel!$B$26:$F$29,MATCH($C29,Kruistabel!$C$25:$F$25,0)+1,FALSE),""))</f>
        <v/>
      </c>
      <c r="CY29" s="326">
        <f ca="1">IF(IF(Plananalyse!CY29=1,VLOOKUP(CY$5,Kruistabel!$B$26:$F$29,MATCH($C29,Kruistabel!$C$25:$F$25,0)+1,FALSE),"")=0,"",IF(Plananalyse!CY29=1,VLOOKUP(CY$5,Kruistabel!$B$26:$F$29,MATCH($C29,Kruistabel!$C$25:$F$25,0)+1,FALSE),""))</f>
        <v>55</v>
      </c>
      <c r="CZ29" s="326">
        <f ca="1">IF(IF(Plananalyse!CZ29=1,VLOOKUP(CZ$5,Kruistabel!$B$26:$F$29,MATCH($C29,Kruistabel!$C$25:$F$25,0)+1,FALSE),"")=0,"",IF(Plananalyse!CZ29=1,VLOOKUP(CZ$5,Kruistabel!$B$26:$F$29,MATCH($C29,Kruistabel!$C$25:$F$25,0)+1,FALSE),""))</f>
        <v>55</v>
      </c>
      <c r="DA29" s="326">
        <f ca="1">IF(IF(Plananalyse!DA29=1,VLOOKUP(DA$5,Kruistabel!$B$26:$F$29,MATCH($C29,Kruistabel!$C$25:$F$25,0)+1,FALSE),"")=0,"",IF(Plananalyse!DA29=1,VLOOKUP(DA$5,Kruistabel!$B$26:$F$29,MATCH($C29,Kruistabel!$C$25:$F$25,0)+1,FALSE),""))</f>
        <v>55</v>
      </c>
      <c r="DB29" s="326" t="str">
        <f ca="1">IF(IF(Plananalyse!DB29=1,VLOOKUP(DB$5,Kruistabel!$B$26:$F$29,MATCH($C29,Kruistabel!$C$25:$F$25,0)+1,FALSE),"")=0,"",IF(Plananalyse!DB29=1,VLOOKUP(DB$5,Kruistabel!$B$26:$F$29,MATCH($C29,Kruistabel!$C$25:$F$25,0)+1,FALSE),""))</f>
        <v/>
      </c>
      <c r="DC29" s="326" t="str">
        <f ca="1">IF(IF(Plananalyse!DC29=1,VLOOKUP(DC$5,Kruistabel!$B$26:$F$29,MATCH($C29,Kruistabel!$C$25:$F$25,0)+1,FALSE),"")=0,"",IF(Plananalyse!DC29=1,VLOOKUP(DC$5,Kruistabel!$B$26:$F$29,MATCH($C29,Kruistabel!$C$25:$F$25,0)+1,FALSE),""))</f>
        <v/>
      </c>
      <c r="DD29" s="327"/>
      <c r="DE29" s="326" t="e">
        <f ca="1">IF(IF(Plananalyse!DE29=1,VLOOKUP(DE$5,Kruistabel!$B$26:$F$29,MATCH($C29,Kruistabel!$C$25:$F$25,0)+1,FALSE),"")=0,"",IF(Plananalyse!DE29=1,VLOOKUP(DE$5,Kruistabel!$B$26:$F$29,MATCH($C29,Kruistabel!$C$25:$F$25,0)+1,FALSE),""))</f>
        <v>#N/A</v>
      </c>
      <c r="DF29" s="326" t="e">
        <f ca="1">IF(IF(Plananalyse!DF29=1,VLOOKUP(DF$5,Kruistabel!$B$26:$F$29,MATCH($C29,Kruistabel!$C$25:$F$25,0)+1,FALSE),"")=0,"",IF(Plananalyse!DF29=1,VLOOKUP(DF$5,Kruistabel!$B$26:$F$29,MATCH($C29,Kruistabel!$C$25:$F$25,0)+1,FALSE),""))</f>
        <v>#N/A</v>
      </c>
      <c r="DG29" s="326" t="e">
        <f ca="1">IF(IF(Plananalyse!DG29=1,VLOOKUP(DG$5,Kruistabel!$B$26:$F$29,MATCH($C29,Kruistabel!$C$25:$F$25,0)+1,FALSE),"")=0,"",IF(Plananalyse!DG29=1,VLOOKUP(DG$5,Kruistabel!$B$26:$F$29,MATCH($C29,Kruistabel!$C$25:$F$25,0)+1,FALSE),""))</f>
        <v>#N/A</v>
      </c>
      <c r="DH29" s="326" t="e">
        <f ca="1">IF(IF(Plananalyse!DH29=1,VLOOKUP(DH$5,Kruistabel!$B$26:$F$29,MATCH($C29,Kruistabel!$C$25:$F$25,0)+1,FALSE),"")=0,"",IF(Plananalyse!DH29=1,VLOOKUP(DH$5,Kruistabel!$B$26:$F$29,MATCH($C29,Kruistabel!$C$25:$F$25,0)+1,FALSE),""))</f>
        <v>#N/A</v>
      </c>
      <c r="DI29" s="326" t="e">
        <f ca="1">IF(IF(Plananalyse!DI29=1,VLOOKUP(DI$5,Kruistabel!$B$26:$F$29,MATCH($C29,Kruistabel!$C$25:$F$25,0)+1,FALSE),"")=0,"",IF(Plananalyse!DI29=1,VLOOKUP(DI$5,Kruistabel!$B$26:$F$29,MATCH($C29,Kruistabel!$C$25:$F$25,0)+1,FALSE),""))</f>
        <v>#N/A</v>
      </c>
      <c r="DJ29" s="326" t="e">
        <f ca="1">IF(IF(Plananalyse!DJ29=1,VLOOKUP(DJ$5,Kruistabel!$B$26:$F$29,MATCH($C29,Kruistabel!$C$25:$F$25,0)+1,FALSE),"")=0,"",IF(Plananalyse!DJ29=1,VLOOKUP(DJ$5,Kruistabel!$B$26:$F$29,MATCH($C29,Kruistabel!$C$25:$F$25,0)+1,FALSE),""))</f>
        <v>#N/A</v>
      </c>
      <c r="DK29" s="326" t="e">
        <f ca="1">IF(IF(Plananalyse!DK29=1,VLOOKUP(DK$5,Kruistabel!$B$26:$F$29,MATCH($C29,Kruistabel!$C$25:$F$25,0)+1,FALSE),"")=0,"",IF(Plananalyse!DK29=1,VLOOKUP(DK$5,Kruistabel!$B$26:$F$29,MATCH($C29,Kruistabel!$C$25:$F$25,0)+1,FALSE),""))</f>
        <v>#REF!</v>
      </c>
      <c r="DL29" s="326" t="e">
        <f ca="1">IF(IF(Plananalyse!DL29=1,VLOOKUP(DL$5,Kruistabel!$B$26:$F$29,MATCH($C29,Kruistabel!$C$25:$F$25,0)+1,FALSE),"")=0,"",IF(Plananalyse!DL29=1,VLOOKUP(DL$5,Kruistabel!$B$26:$F$29,MATCH($C29,Kruistabel!$C$25:$F$25,0)+1,FALSE),""))</f>
        <v>#REF!</v>
      </c>
      <c r="DM29" s="327" t="str">
        <f>IF(Plananalyse!DM29=1,VLOOKUP(DM$5,Kruistabel!$B$26:$F$29,MATCH($C29,Kruistabel!$C$25:$F$25,0)+1,FALSE),"")</f>
        <v/>
      </c>
      <c r="DN29" s="326" t="e">
        <f ca="1">IF(IF(Plananalyse!DN29=1,VLOOKUP(DN$5,Kruistabel!$B$26:$F$29,MATCH($C29,Kruistabel!$C$25:$F$25,0)+1,FALSE),"")=0,"",IF(Plananalyse!DN29=1,VLOOKUP(DN$5,Kruistabel!$B$26:$F$29,MATCH($C29,Kruistabel!$C$25:$F$25,0)+1,FALSE),""))</f>
        <v>#N/A</v>
      </c>
      <c r="DO29" s="326" t="e">
        <f ca="1">IF(IF(Plananalyse!DO29=1,VLOOKUP(DO$5,Kruistabel!$B$26:$F$29,MATCH($C29,Kruistabel!$C$25:$F$25,0)+1,FALSE),"")=0,"",IF(Plananalyse!DO29=1,VLOOKUP(DO$5,Kruistabel!$B$26:$F$29,MATCH($C29,Kruistabel!$C$25:$F$25,0)+1,FALSE),""))</f>
        <v>#N/A</v>
      </c>
      <c r="DP29" s="326" t="e">
        <f ca="1">IF(IF(Plananalyse!DP29=1,VLOOKUP(DP$5,Kruistabel!$B$26:$F$29,MATCH($C29,Kruistabel!$C$25:$F$25,0)+1,FALSE),"")=0,"",IF(Plananalyse!DP29=1,VLOOKUP(DP$5,Kruistabel!$B$26:$F$29,MATCH($C29,Kruistabel!$C$25:$F$25,0)+1,FALSE),""))</f>
        <v>#N/A</v>
      </c>
      <c r="DQ29" s="326" t="e">
        <f ca="1">IF(IF(Plananalyse!DQ29=1,VLOOKUP(DQ$5,Kruistabel!$B$26:$F$29,MATCH($C29,Kruistabel!$C$25:$F$25,0)+1,FALSE),"")=0,"",IF(Plananalyse!DQ29=1,VLOOKUP(DQ$5,Kruistabel!$B$26:$F$29,MATCH($C29,Kruistabel!$C$25:$F$25,0)+1,FALSE),""))</f>
        <v>#N/A</v>
      </c>
      <c r="DR29" s="326" t="e">
        <f ca="1">IF(IF(Plananalyse!DR29=1,VLOOKUP(DR$5,Kruistabel!$B$26:$F$29,MATCH($C29,Kruistabel!$C$25:$F$25,0)+1,FALSE),"")=0,"",IF(Plananalyse!DR29=1,VLOOKUP(DR$5,Kruistabel!$B$26:$F$29,MATCH($C29,Kruistabel!$C$25:$F$25,0)+1,FALSE),""))</f>
        <v>#N/A</v>
      </c>
      <c r="DS29" s="326" t="e">
        <f ca="1">IF(IF(Plananalyse!DS29=1,VLOOKUP(DS$5,Kruistabel!$B$26:$F$29,MATCH($C29,Kruistabel!$C$25:$F$25,0)+1,FALSE),"")=0,"",IF(Plananalyse!DS29=1,VLOOKUP(DS$5,Kruistabel!$B$26:$F$29,MATCH($C29,Kruistabel!$C$25:$F$25,0)+1,FALSE),""))</f>
        <v>#N/A</v>
      </c>
      <c r="DT29" s="326" t="e">
        <f ca="1">IF(IF(Plananalyse!DT29=1,VLOOKUP(DT$5,Kruistabel!$B$26:$F$29,MATCH($C29,Kruistabel!$C$25:$F$25,0)+1,FALSE),"")=0,"",IF(Plananalyse!DT29=1,VLOOKUP(DT$5,Kruistabel!$B$26:$F$29,MATCH($C29,Kruistabel!$C$25:$F$25,0)+1,FALSE),""))</f>
        <v>#N/A</v>
      </c>
      <c r="DU29" s="326" t="e">
        <f ca="1">IF(IF(Plananalyse!DU29=1,VLOOKUP(DU$5,Kruistabel!$B$26:$F$29,MATCH($C29,Kruistabel!$C$25:$F$25,0)+1,FALSE),"")=0,"",IF(Plananalyse!DU29=1,VLOOKUP(DU$5,Kruistabel!$B$26:$F$29,MATCH($C29,Kruistabel!$C$25:$F$25,0)+1,FALSE),""))</f>
        <v>#N/A</v>
      </c>
      <c r="DV29" s="326" t="e">
        <f ca="1">IF(IF(Plananalyse!DV29=1,VLOOKUP(DV$5,Kruistabel!$B$26:$F$29,MATCH($C29,Kruistabel!$C$25:$F$25,0)+1,FALSE),"")=0,"",IF(Plananalyse!DV29=1,VLOOKUP(DV$5,Kruistabel!$B$26:$F$29,MATCH($C29,Kruistabel!$C$25:$F$25,0)+1,FALSE),""))</f>
        <v>#N/A</v>
      </c>
      <c r="DW29" s="326" t="e">
        <f ca="1">IF(IF(Plananalyse!DW29=1,VLOOKUP(DW$5,Kruistabel!$B$26:$F$29,MATCH($C29,Kruistabel!$C$25:$F$25,0)+1,FALSE),"")=0,"",IF(Plananalyse!DW29=1,VLOOKUP(DW$5,Kruistabel!$B$26:$F$29,MATCH($C29,Kruistabel!$C$25:$F$25,0)+1,FALSE),""))</f>
        <v>#REF!</v>
      </c>
      <c r="DX29" s="326" t="e">
        <f ca="1">IF(IF(Plananalyse!DX29=1,VLOOKUP(DX$5,Kruistabel!$B$26:$F$29,MATCH($C29,Kruistabel!$C$25:$F$25,0)+1,FALSE),"")=0,"",IF(Plananalyse!DX29=1,VLOOKUP(DX$5,Kruistabel!$B$26:$F$29,MATCH($C29,Kruistabel!$C$25:$F$25,0)+1,FALSE),""))</f>
        <v>#REF!</v>
      </c>
      <c r="DY29" s="327" t="str">
        <f>IF(Plananalyse!DY29=1,VLOOKUP(DY$5,Kruistabel!$B$26:$F$29,MATCH($C29,Kruistabel!$C$25:$F$25,0)+1,FALSE),"")</f>
        <v/>
      </c>
      <c r="DZ29" s="326" t="e">
        <f ca="1">IF(IF(Plananalyse!DZ29=1,VLOOKUP(DZ$5,Kruistabel!$B$26:$F$29,MATCH($C29,Kruistabel!$C$25:$F$25,0)+1,FALSE),"")=0,"",IF(Plananalyse!DZ29=1,VLOOKUP(DZ$5,Kruistabel!$B$26:$F$29,MATCH($C29,Kruistabel!$C$25:$F$25,0)+1,FALSE),""))</f>
        <v>#N/A</v>
      </c>
      <c r="EA29" s="326" t="e">
        <f ca="1">IF(IF(Plananalyse!EA29=1,VLOOKUP(EA$5,Kruistabel!$B$26:$F$29,MATCH($C29,Kruistabel!$C$25:$F$25,0)+1,FALSE),"")=0,"",IF(Plananalyse!EA29=1,VLOOKUP(EA$5,Kruistabel!$B$26:$F$29,MATCH($C29,Kruistabel!$C$25:$F$25,0)+1,FALSE),""))</f>
        <v>#N/A</v>
      </c>
      <c r="EB29" s="326" t="e">
        <f ca="1">IF(IF(Plananalyse!EB29=1,VLOOKUP(EB$5,Kruistabel!$B$26:$F$29,MATCH($C29,Kruistabel!$C$25:$F$25,0)+1,FALSE),"")=0,"",IF(Plananalyse!EB29=1,VLOOKUP(EB$5,Kruistabel!$B$26:$F$29,MATCH($C29,Kruistabel!$C$25:$F$25,0)+1,FALSE),""))</f>
        <v>#REF!</v>
      </c>
      <c r="EC29" s="326" t="e">
        <f ca="1">IF(IF(Plananalyse!EC29=1,VLOOKUP(EC$5,Kruistabel!$B$26:$F$29,MATCH($C29,Kruistabel!$C$25:$F$25,0)+1,FALSE),"")=0,"",IF(Plananalyse!EC29=1,VLOOKUP(EC$5,Kruistabel!$B$26:$F$29,MATCH($C29,Kruistabel!$C$25:$F$25,0)+1,FALSE),""))</f>
        <v>#REF!</v>
      </c>
      <c r="ED29" s="327"/>
      <c r="EE29" s="326" t="e">
        <f ca="1">IF(IF(Plananalyse!EE29=1,VLOOKUP(EE$5,Kruistabel!$B$26:$F$29,MATCH($C29,Kruistabel!$C$25:$F$25,0)+1,FALSE),"")=0,"",IF(Plananalyse!EE29=1,VLOOKUP(EE$5,Kruistabel!$B$26:$F$29,MATCH($C29,Kruistabel!$C$25:$F$25,0)+1,FALSE),""))</f>
        <v>#N/A</v>
      </c>
      <c r="EF29" s="326" t="e">
        <f ca="1">IF(IF(Plananalyse!EF29=1,VLOOKUP(EF$5,Kruistabel!$B$26:$F$29,MATCH($C29,Kruistabel!$C$25:$F$25,0)+1,FALSE),"")=0,"",IF(Plananalyse!EF29=1,VLOOKUP(EF$5,Kruistabel!$B$26:$F$29,MATCH($C29,Kruistabel!$C$25:$F$25,0)+1,FALSE),""))</f>
        <v>#N/A</v>
      </c>
      <c r="EG29" s="326" t="e">
        <f ca="1">IF(IF(Plananalyse!EG29=1,VLOOKUP(EG$5,Kruistabel!$B$26:$F$29,MATCH($C29,Kruistabel!$C$25:$F$25,0)+1,FALSE),"")=0,"",IF(Plananalyse!EG29=1,VLOOKUP(EG$5,Kruistabel!$B$26:$F$29,MATCH($C29,Kruistabel!$C$25:$F$25,0)+1,FALSE),""))</f>
        <v>#N/A</v>
      </c>
      <c r="EH29" s="326" t="e">
        <f ca="1">IF(IF(Plananalyse!EH29=1,VLOOKUP(EH$5,Kruistabel!$B$26:$F$29,MATCH($C29,Kruistabel!$C$25:$F$25,0)+1,FALSE),"")=0,"",IF(Plananalyse!EH29=1,VLOOKUP(EH$5,Kruistabel!$B$26:$F$29,MATCH($C29,Kruistabel!$C$25:$F$25,0)+1,FALSE),""))</f>
        <v>#REF!</v>
      </c>
      <c r="EI29" s="326" t="e">
        <f ca="1">IF(IF(Plananalyse!EI29=1,VLOOKUP(EI$5,Kruistabel!$B$26:$F$29,MATCH($C29,Kruistabel!$C$25:$F$25,0)+1,FALSE),"")=0,"",IF(Plananalyse!EI29=1,VLOOKUP(EI$5,Kruistabel!$B$26:$F$29,MATCH($C29,Kruistabel!$C$25:$F$25,0)+1,FALSE),""))</f>
        <v>#REF!</v>
      </c>
      <c r="EJ29" s="164" t="str">
        <f>IF(Plananalyse!EJ29=1,VLOOKUP(EJ$5,Kruistabel!$B$26:$F$29,MATCH($C29,Kruistabel!$C$25:$F$25,0)+1,FALSE),"")</f>
        <v/>
      </c>
      <c r="EK29" s="138"/>
      <c r="EL29" s="138"/>
      <c r="EM29" s="138"/>
      <c r="EN29" s="138"/>
      <c r="EO29" s="138"/>
    </row>
    <row r="30" spans="2:145">
      <c r="B30" s="337" t="s">
        <v>115</v>
      </c>
      <c r="C30" s="160" t="str">
        <f>_xlfn.IFNA(VLOOKUP($B30,Classificatietabel!$B$6:$I$91,C$7,FALSE),"")</f>
        <v>hoog</v>
      </c>
      <c r="D30" s="160" t="str">
        <f>_xlfn.IFNA(VLOOKUP($B30,Classificatietabel!$B$6:$I$91,D$7,FALSE),"")</f>
        <v>neen</v>
      </c>
      <c r="E30" s="119">
        <f>IF(AND(D30="laag",$D$3=1),0,_xlfn.IFNA(IF(VLOOKUP($B30,Classificatietabel!$B$6:$H$91,$E$5,FALSE)="Ja",1,0),""))</f>
        <v>1</v>
      </c>
      <c r="F30" s="163"/>
      <c r="G30" s="326" t="str">
        <f>IF(IF(Plananalyse!G30=1,VLOOKUP(G$5,Kruistabel!$B$26:$F$29,MATCH($C30,Kruistabel!$C$25:$F$25,0)+1,FALSE),"")=0,"",IF(Plananalyse!G30=1,VLOOKUP(G$5,Kruistabel!$B$26:$F$29,MATCH($C30,Kruistabel!$C$25:$F$25,0)+1,FALSE),""))</f>
        <v/>
      </c>
      <c r="H30" s="326" t="str">
        <f>IF(IF(Plananalyse!H30=1,VLOOKUP(H$5,Kruistabel!$B$26:$F$29,MATCH($C30,Kruistabel!$C$25:$F$25,0)+1,FALSE),"")=0,"",IF(Plananalyse!H30=1,VLOOKUP(H$5,Kruistabel!$B$26:$F$29,MATCH($C30,Kruistabel!$C$25:$F$25,0)+1,FALSE),""))</f>
        <v/>
      </c>
      <c r="I30" s="326">
        <f>IF(IF(Plananalyse!I30=1,VLOOKUP(I$5,Kruistabel!$B$26:$F$29,MATCH($C30,Kruistabel!$C$25:$F$25,0)+1,FALSE),"")=0,"",IF(Plananalyse!I30=1,VLOOKUP(I$5,Kruistabel!$B$26:$F$29,MATCH($C30,Kruistabel!$C$25:$F$25,0)+1,FALSE),""))</f>
        <v>55</v>
      </c>
      <c r="J30" s="326" t="str">
        <f>IF(IF(Plananalyse!J30=1,VLOOKUP(J$5,Kruistabel!$B$26:$F$29,MATCH($C30,Kruistabel!$C$25:$F$25,0)+1,FALSE),"")=0,"",IF(Plananalyse!J30=1,VLOOKUP(J$5,Kruistabel!$B$26:$F$29,MATCH($C30,Kruistabel!$C$25:$F$25,0)+1,FALSE),""))</f>
        <v/>
      </c>
      <c r="K30" s="326" t="str">
        <f>IF(IF(Plananalyse!K30=1,VLOOKUP(K$5,Kruistabel!$B$26:$F$29,MATCH($C30,Kruistabel!$C$25:$F$25,0)+1,FALSE),"")=0,"",IF(Plananalyse!K30=1,VLOOKUP(K$5,Kruistabel!$B$26:$F$29,MATCH($C30,Kruistabel!$C$25:$F$25,0)+1,FALSE),""))</f>
        <v/>
      </c>
      <c r="L30" s="326" t="str">
        <f>IF(IF(Plananalyse!L30=1,VLOOKUP(L$5,Kruistabel!$B$26:$F$29,MATCH($C30,Kruistabel!$C$25:$F$25,0)+1,FALSE),"")=0,"",IF(Plananalyse!L30=1,VLOOKUP(L$5,Kruistabel!$B$26:$F$29,MATCH($C30,Kruistabel!$C$25:$F$25,0)+1,FALSE),""))</f>
        <v/>
      </c>
      <c r="M30" s="326">
        <f>IF(IF(Plananalyse!M30=1,VLOOKUP(M$5,Kruistabel!$B$26:$F$29,MATCH($C30,Kruistabel!$C$25:$F$25,0)+1,FALSE),"")=0,"",IF(Plananalyse!M30=1,VLOOKUP(M$5,Kruistabel!$B$26:$F$29,MATCH($C30,Kruistabel!$C$25:$F$25,0)+1,FALSE),""))</f>
        <v>50</v>
      </c>
      <c r="N30" s="326">
        <f>IF(IF(Plananalyse!N30=1,VLOOKUP(N$5,Kruistabel!$B$26:$F$29,MATCH($C30,Kruistabel!$C$25:$F$25,0)+1,FALSE),"")=0,"",IF(Plananalyse!N30=1,VLOOKUP(N$5,Kruistabel!$B$26:$F$29,MATCH($C30,Kruistabel!$C$25:$F$25,0)+1,FALSE),""))</f>
        <v>50</v>
      </c>
      <c r="O30" s="326">
        <f>IF(IF(Plananalyse!O30=1,VLOOKUP(O$5,Kruistabel!$B$26:$F$29,MATCH($C30,Kruistabel!$C$25:$F$25,0)+1,FALSE),"")=0,"",IF(Plananalyse!O30=1,VLOOKUP(O$5,Kruistabel!$B$26:$F$29,MATCH($C30,Kruistabel!$C$25:$F$25,0)+1,FALSE),""))</f>
        <v>50</v>
      </c>
      <c r="P30" s="326">
        <f>IF(IF(Plananalyse!P30=1,VLOOKUP(P$5,Kruistabel!$B$26:$F$29,MATCH($C30,Kruistabel!$C$25:$F$25,0)+1,FALSE),"")=0,"",IF(Plananalyse!P30=1,VLOOKUP(P$5,Kruistabel!$B$26:$F$29,MATCH($C30,Kruistabel!$C$25:$F$25,0)+1,FALSE),""))</f>
        <v>45</v>
      </c>
      <c r="Q30" s="326">
        <f>IF(IF(Plananalyse!Q30=1,VLOOKUP(Q$5,Kruistabel!$B$26:$F$29,MATCH($C30,Kruistabel!$C$25:$F$25,0)+1,FALSE),"")=0,"",IF(Plananalyse!Q30=1,VLOOKUP(Q$5,Kruistabel!$B$26:$F$29,MATCH($C30,Kruistabel!$C$25:$F$25,0)+1,FALSE),""))</f>
        <v>55</v>
      </c>
      <c r="R30" s="326">
        <f>IF(IF(Plananalyse!R30=1,VLOOKUP(R$5,Kruistabel!$B$26:$F$29,MATCH($C30,Kruistabel!$C$25:$F$25,0)+1,FALSE),"")=0,"",IF(Plananalyse!R30=1,VLOOKUP(R$5,Kruistabel!$B$26:$F$29,MATCH($C30,Kruistabel!$C$25:$F$25,0)+1,FALSE),""))</f>
        <v>50</v>
      </c>
      <c r="S30" s="326" t="str">
        <f>IF(IF(Plananalyse!S30=1,VLOOKUP(S$5,Kruistabel!$B$26:$F$29,MATCH($C30,Kruistabel!$C$25:$F$25,0)+1,FALSE),"")=0,"",IF(Plananalyse!S30=1,VLOOKUP(S$5,Kruistabel!$B$26:$F$29,MATCH($C30,Kruistabel!$C$25:$F$25,0)+1,FALSE),""))</f>
        <v/>
      </c>
      <c r="T30" s="326" t="str">
        <f>IF(IF(Plananalyse!T30=1,VLOOKUP(T$5,Kruistabel!$B$26:$F$29,MATCH($C30,Kruistabel!$C$25:$F$25,0)+1,FALSE),"")=0,"",IF(Plananalyse!T30=1,VLOOKUP(T$5,Kruistabel!$B$26:$F$29,MATCH($C30,Kruistabel!$C$25:$F$25,0)+1,FALSE),""))</f>
        <v/>
      </c>
      <c r="U30" s="326" t="str">
        <f>IF(IF(Plananalyse!U30=1,VLOOKUP(U$5,Kruistabel!$B$26:$F$29,MATCH($C30,Kruistabel!$C$25:$F$25,0)+1,FALSE),"")=0,"",IF(Plananalyse!U30=1,VLOOKUP(U$5,Kruistabel!$B$26:$F$29,MATCH($C30,Kruistabel!$C$25:$F$25,0)+1,FALSE),""))</f>
        <v/>
      </c>
      <c r="V30" s="326" t="str">
        <f>IF(IF(Plananalyse!V30=1,VLOOKUP(V$5,Kruistabel!$B$26:$F$29,MATCH($C30,Kruistabel!$C$25:$F$25,0)+1,FALSE),"")=0,"",IF(Plananalyse!V30=1,VLOOKUP(V$5,Kruistabel!$B$26:$F$29,MATCH($C30,Kruistabel!$C$25:$F$25,0)+1,FALSE),""))</f>
        <v/>
      </c>
      <c r="W30" s="326" t="str">
        <f>IF(IF(Plananalyse!W30=1,VLOOKUP(W$5,Kruistabel!$B$26:$F$29,MATCH($C30,Kruistabel!$C$25:$F$25,0)+1,FALSE),"")=0,"",IF(Plananalyse!W30=1,VLOOKUP(W$5,Kruistabel!$B$26:$F$29,MATCH($C30,Kruistabel!$C$25:$F$25,0)+1,FALSE),""))</f>
        <v/>
      </c>
      <c r="X30" s="326" t="str">
        <f>IF(IF(Plananalyse!X30=1,VLOOKUP(X$5,Kruistabel!$B$26:$F$29,MATCH($C30,Kruistabel!$C$25:$F$25,0)+1,FALSE),"")=0,"",IF(Plananalyse!X30=1,VLOOKUP(X$5,Kruistabel!$B$26:$F$29,MATCH($C30,Kruistabel!$C$25:$F$25,0)+1,FALSE),""))</f>
        <v/>
      </c>
      <c r="Y30" s="326">
        <f>IF(IF(Plananalyse!Y30=1,VLOOKUP(Y$5,Kruistabel!$B$26:$F$29,MATCH($C30,Kruistabel!$C$25:$F$25,0)+1,FALSE),"")=0,"",IF(Plananalyse!Y30=1,VLOOKUP(Y$5,Kruistabel!$B$26:$F$29,MATCH($C30,Kruistabel!$C$25:$F$25,0)+1,FALSE),""))</f>
        <v>55</v>
      </c>
      <c r="Z30" s="326" t="str">
        <f>IF(IF(Plananalyse!Z30=1,VLOOKUP(Z$5,Kruistabel!$B$26:$F$29,MATCH($C30,Kruistabel!$C$25:$F$25,0)+1,FALSE),"")=0,"",IF(Plananalyse!Z30=1,VLOOKUP(Z$5,Kruistabel!$B$26:$F$29,MATCH($C30,Kruistabel!$C$25:$F$25,0)+1,FALSE),""))</f>
        <v/>
      </c>
      <c r="AA30" s="326" t="str">
        <f>IF(IF(Plananalyse!AA30=1,VLOOKUP(AA$5,Kruistabel!$B$26:$F$29,MATCH($C30,Kruistabel!$C$25:$F$25,0)+1,FALSE),"")=0,"",IF(Plananalyse!AA30=1,VLOOKUP(AA$5,Kruistabel!$B$26:$F$29,MATCH($C30,Kruistabel!$C$25:$F$25,0)+1,FALSE),""))</f>
        <v/>
      </c>
      <c r="AB30" s="326" t="str">
        <f>IF(IF(Plananalyse!AB30=1,VLOOKUP(AB$5,Kruistabel!$B$26:$F$29,MATCH($C30,Kruistabel!$C$25:$F$25,0)+1,FALSE),"")=0,"",IF(Plananalyse!AB30=1,VLOOKUP(AB$5,Kruistabel!$B$26:$F$29,MATCH($C30,Kruistabel!$C$25:$F$25,0)+1,FALSE),""))</f>
        <v/>
      </c>
      <c r="AC30" s="326" t="str">
        <f ca="1">IF(IF(Plananalyse!AC30=1,VLOOKUP(AC$5,Kruistabel!$B$26:$F$29,MATCH($C30,Kruistabel!$C$25:$F$25,0)+1,FALSE),"")=0,"",IF(Plananalyse!AC30=1,VLOOKUP(AC$5,Kruistabel!$B$26:$F$29,MATCH($C30,Kruistabel!$C$25:$F$25,0)+1,FALSE),""))</f>
        <v/>
      </c>
      <c r="AD30" s="326" t="str">
        <f ca="1">IF(IF(Plananalyse!AD30=1,VLOOKUP(AD$5,Kruistabel!$B$26:$F$29,MATCH($C30,Kruistabel!$C$25:$F$25,0)+1,FALSE),"")=0,"",IF(Plananalyse!AD30=1,VLOOKUP(AD$5,Kruistabel!$B$26:$F$29,MATCH($C30,Kruistabel!$C$25:$F$25,0)+1,FALSE),""))</f>
        <v/>
      </c>
      <c r="AE30" s="326" t="str">
        <f ca="1">IF(IF(Plananalyse!AE30=1,VLOOKUP(AE$5,Kruistabel!$B$26:$F$29,MATCH($C30,Kruistabel!$C$25:$F$25,0)+1,FALSE),"")=0,"",IF(Plananalyse!AE30=1,VLOOKUP(AE$5,Kruistabel!$B$26:$F$29,MATCH($C30,Kruistabel!$C$25:$F$25,0)+1,FALSE),""))</f>
        <v/>
      </c>
      <c r="AF30" s="326" t="str">
        <f ca="1">IF(IF(Plananalyse!AF30=1,VLOOKUP(AF$5,Kruistabel!$B$26:$F$29,MATCH($C30,Kruistabel!$C$25:$F$25,0)+1,FALSE),"")=0,"",IF(Plananalyse!AF30=1,VLOOKUP(AF$5,Kruistabel!$B$26:$F$29,MATCH($C30,Kruistabel!$C$25:$F$25,0)+1,FALSE),""))</f>
        <v/>
      </c>
      <c r="AG30" s="326" t="str">
        <f ca="1">IF(IF(Plananalyse!AG30=1,VLOOKUP(AG$5,Kruistabel!$B$26:$F$29,MATCH($C30,Kruistabel!$C$25:$F$25,0)+1,FALSE),"")=0,"",IF(Plananalyse!AG30=1,VLOOKUP(AG$5,Kruistabel!$B$26:$F$29,MATCH($C30,Kruistabel!$C$25:$F$25,0)+1,FALSE),""))</f>
        <v/>
      </c>
      <c r="AH30" s="326" t="str">
        <f ca="1">IF(IF(Plananalyse!AH30=1,VLOOKUP(AH$5,Kruistabel!$B$26:$F$29,MATCH($C30,Kruistabel!$C$25:$F$25,0)+1,FALSE),"")=0,"",IF(Plananalyse!AI30=1,VLOOKUP(AH$5,Kruistabel!$B$26:$F$29,MATCH($C30,Kruistabel!$C$25:$F$25,0)+1,FALSE),""))</f>
        <v/>
      </c>
      <c r="AI30" s="326" t="str">
        <f ca="1">IF(IF(Plananalyse!AI30=1,VLOOKUP(AI$5,Kruistabel!$B$26:$F$29,MATCH($C30,Kruistabel!$C$25:$F$25,0)+1,FALSE),"")=0,"",IF(Plananalyse!AJ30=1,VLOOKUP(AI$5,Kruistabel!$B$26:$F$29,MATCH($C30,Kruistabel!$C$25:$F$25,0)+1,FALSE),""))</f>
        <v/>
      </c>
      <c r="AJ30" s="326" t="str">
        <f ca="1">IF(IF(Plananalyse!AJ30=1,VLOOKUP(AJ$5,Kruistabel!$B$26:$F$29,MATCH($C30,Kruistabel!$C$25:$F$25,0)+1,FALSE),"")=0,"",IF(Plananalyse!AJ30=1,VLOOKUP(AJ$5,Kruistabel!$B$26:$F$29,MATCH($C30,Kruistabel!$C$25:$F$25,0)+1,FALSE),""))</f>
        <v/>
      </c>
      <c r="AK30" s="326">
        <f ca="1">IF(IF(Plananalyse!AK30=1,VLOOKUP(AK$5,Kruistabel!$B$26:$F$29,MATCH($C30,Kruistabel!$C$25:$F$25,0)+1,FALSE),"")=0,"",IF(Plananalyse!AK30=1,VLOOKUP(AK$5,Kruistabel!$B$26:$F$29,MATCH($C30,Kruistabel!$C$25:$F$25,0)+1,FALSE),""))</f>
        <v>55</v>
      </c>
      <c r="AL30" s="326" t="str">
        <f ca="1">IF(IF(Plananalyse!AL30=1,VLOOKUP(AL$5,Kruistabel!$B$26:$F$29,MATCH($C30,Kruistabel!$C$25:$F$25,0)+1,FALSE),"")=0,"",IF(Plananalyse!AL30=1,VLOOKUP(AL$5,Kruistabel!$B$26:$F$29,MATCH($C30,Kruistabel!$C$25:$F$25,0)+1,FALSE),""))</f>
        <v/>
      </c>
      <c r="AM30" s="326" t="str">
        <f ca="1">IF(IF(Plananalyse!AM30=1,VLOOKUP(AM$5,Kruistabel!$B$26:$F$29,MATCH($C30,Kruistabel!$C$25:$F$25,0)+1,FALSE),"")=0,"",IF(Plananalyse!AM30=1,VLOOKUP(AM$5,Kruistabel!$B$26:$F$29,MATCH($C30,Kruistabel!$C$25:$F$25,0)+1,FALSE),""))</f>
        <v/>
      </c>
      <c r="AN30" s="327"/>
      <c r="AO30" s="326">
        <f ca="1">IF(IF(Plananalyse!AO30=1,VLOOKUP(AO$5,Kruistabel!$B$26:$F$29,MATCH($C30,Kruistabel!$C$25:$F$25,0)+1,FALSE),"")=0,"",IF(Plananalyse!AO30=1,VLOOKUP(AO$5,Kruistabel!$B$26:$F$29,MATCH($C30,Kruistabel!$C$25:$F$25,0)+1,FALSE),""))</f>
        <v>55</v>
      </c>
      <c r="AP30" s="326">
        <f ca="1">IF(IF(Plananalyse!AP30=1,VLOOKUP(AP$5,Kruistabel!$B$26:$F$29,MATCH($C30,Kruistabel!$C$25:$F$25,0)+1,FALSE),"")=0,"",IF(Plananalyse!AP30=1,VLOOKUP(AP$5,Kruistabel!$B$26:$F$29,MATCH($C30,Kruistabel!$C$25:$F$25,0)+1,FALSE),""))</f>
        <v>55</v>
      </c>
      <c r="AQ30" s="326">
        <f ca="1">IF(IF(Plananalyse!AQ30=1,VLOOKUP(AQ$5,Kruistabel!$B$26:$F$29,MATCH($C30,Kruistabel!$C$25:$F$25,0)+1,FALSE),"")=0,"",IF(Plananalyse!AQ30=1,VLOOKUP(AQ$5,Kruistabel!$B$26:$F$29,MATCH($C30,Kruistabel!$C$25:$F$25,0)+1,FALSE),""))</f>
        <v>55</v>
      </c>
      <c r="AR30" s="326">
        <f ca="1">IF(IF(Plananalyse!AR30=1,VLOOKUP(AR$5,Kruistabel!$B$26:$F$29,MATCH($C30,Kruistabel!$C$25:$F$25,0)+1,FALSE),"")=0,"",IF(Plananalyse!AR30=1,VLOOKUP(AR$5,Kruistabel!$B$26:$F$29,MATCH($C30,Kruistabel!$C$25:$F$25,0)+1,FALSE),""))</f>
        <v>50</v>
      </c>
      <c r="AS30" s="326">
        <f ca="1">IF(IF(Plananalyse!AS30=1,VLOOKUP(AS$5,Kruistabel!$B$26:$F$29,MATCH($C30,Kruistabel!$C$25:$F$25,0)+1,FALSE),"")=0,"",IF(Plananalyse!AS30=1,VLOOKUP(AS$5,Kruistabel!$B$26:$F$29,MATCH($C30,Kruistabel!$C$25:$F$25,0)+1,FALSE),""))</f>
        <v>55</v>
      </c>
      <c r="AT30" s="326">
        <f ca="1">IF(IF(Plananalyse!AT30=1,VLOOKUP(AT$5,Kruistabel!$B$26:$F$29,MATCH($C30,Kruistabel!$C$25:$F$25,0)+1,FALSE),"")=0,"",IF(Plananalyse!AT30=1,VLOOKUP(AT$5,Kruistabel!$B$26:$F$29,MATCH($C30,Kruistabel!$C$25:$F$25,0)+1,FALSE),""))</f>
        <v>50</v>
      </c>
      <c r="AU30" s="326" t="str">
        <f ca="1">IF(IF(Plananalyse!AU30=1,VLOOKUP(AU$5,Kruistabel!$B$26:$F$29,MATCH($C30,Kruistabel!$C$25:$F$25,0)+1,FALSE),"")=0,"",IF(Plananalyse!AU30=1,VLOOKUP(AU$5,Kruistabel!$B$26:$F$29,MATCH($C30,Kruistabel!$C$25:$F$25,0)+1,FALSE),""))</f>
        <v/>
      </c>
      <c r="AV30" s="326">
        <f ca="1">IF(IF(Plananalyse!AV30=1,VLOOKUP(AV$5,Kruistabel!$B$26:$F$29,MATCH($C30,Kruistabel!$C$25:$F$25,0)+1,FALSE),"")=0,"",IF(Plananalyse!AV30=1,VLOOKUP(AV$5,Kruistabel!$B$26:$F$29,MATCH($C30,Kruistabel!$C$25:$F$25,0)+1,FALSE),""))</f>
        <v>55</v>
      </c>
      <c r="AW30" s="326" t="str">
        <f ca="1">IF(IF(Plananalyse!AW30=1,VLOOKUP(AW$5,Kruistabel!$B$26:$F$29,MATCH($C30,Kruistabel!$C$25:$F$25,0)+1,FALSE),"")=0,"",IF(Plananalyse!AW30=1,VLOOKUP(AW$5,Kruistabel!$B$26:$F$29,MATCH($C30,Kruistabel!$C$25:$F$25,0)+1,FALSE),""))</f>
        <v/>
      </c>
      <c r="AX30" s="326" t="str">
        <f ca="1">IF(IF(Plananalyse!AX30=1,VLOOKUP(AX$5,Kruistabel!$B$26:$F$29,MATCH($C30,Kruistabel!$C$25:$F$25,0)+1,FALSE),"")=0,"",IF(Plananalyse!AX30=1,VLOOKUP(AX$5,Kruistabel!$B$26:$F$29,MATCH($C30,Kruistabel!$C$25:$F$25,0)+1,FALSE),""))</f>
        <v/>
      </c>
      <c r="AY30" s="327"/>
      <c r="AZ30" s="326" t="str">
        <f ca="1">IF(IF(Plananalyse!AZ30=1,VLOOKUP(AZ$5,Kruistabel!$B$26:$F$29,MATCH($C30,Kruistabel!$C$25:$F$25,0)+1,FALSE),"")=0,"",IF(Plananalyse!AZ30=1,VLOOKUP(AZ$5,Kruistabel!$B$26:$F$29,MATCH($C30,Kruistabel!$C$25:$F$25,0)+1,FALSE),""))</f>
        <v/>
      </c>
      <c r="BA30" s="326" t="str">
        <f ca="1">IF(IF(Plananalyse!BA30=1,VLOOKUP(BA$5,Kruistabel!$B$26:$F$29,MATCH($C30,Kruistabel!$C$25:$F$25,0)+1,FALSE),"")=0,"",IF(Plananalyse!BA30=1,VLOOKUP(BA$5,Kruistabel!$B$26:$F$29,MATCH($C30,Kruistabel!$C$25:$F$25,0)+1,FALSE),""))</f>
        <v/>
      </c>
      <c r="BB30" s="326">
        <f ca="1">IF(IF(Plananalyse!BB30=1,VLOOKUP(BB$5,Kruistabel!$B$26:$F$29,MATCH($C30,Kruistabel!$C$25:$F$25,0)+1,FALSE),"")=0,"",IF(Plananalyse!BB30=1,VLOOKUP(BB$5,Kruistabel!$B$26:$F$29,MATCH($C30,Kruistabel!$C$25:$F$25,0)+1,FALSE),""))</f>
        <v>55</v>
      </c>
      <c r="BC30" s="326">
        <f ca="1">IF(IF(Plananalyse!BC30=1,VLOOKUP(BC$5,Kruistabel!$B$26:$F$29,MATCH($C30,Kruistabel!$C$25:$F$25,0)+1,FALSE),"")=0,"",IF(Plananalyse!BC30=1,VLOOKUP(BC$5,Kruistabel!$B$26:$F$29,MATCH($C30,Kruistabel!$C$25:$F$25,0)+1,FALSE),""))</f>
        <v>55</v>
      </c>
      <c r="BD30" s="326" t="str">
        <f ca="1">IF(IF(Plananalyse!BD30=1,VLOOKUP(BD$5,Kruistabel!$B$26:$F$29,MATCH($C30,Kruistabel!$C$25:$F$25,0)+1,FALSE),"")=0,"",IF(Plananalyse!BD30=1,VLOOKUP(BD$5,Kruistabel!$B$26:$F$29,MATCH($C30,Kruistabel!$C$25:$F$25,0)+1,FALSE),""))</f>
        <v/>
      </c>
      <c r="BE30" s="326" t="str">
        <f ca="1">IF(IF(Plananalyse!BE30=1,VLOOKUP(BE$5,Kruistabel!$B$26:$F$29,MATCH($C30,Kruistabel!$C$25:$F$25,0)+1,FALSE),"")=0,"",IF(Plananalyse!BE30=1,VLOOKUP(BE$5,Kruistabel!$B$26:$F$29,MATCH($C30,Kruistabel!$C$25:$F$25,0)+1,FALSE),""))</f>
        <v/>
      </c>
      <c r="BF30" s="326" t="str">
        <f ca="1">IF(IF(Plananalyse!BF30=1,VLOOKUP(BF$5,Kruistabel!$B$26:$F$29,MATCH($C30,Kruistabel!$C$25:$F$25,0)+1,FALSE),"")=0,"",IF(Plananalyse!BF30=1,VLOOKUP(BF$5,Kruistabel!$B$26:$F$29,MATCH($C30,Kruistabel!$C$25:$F$25,0)+1,FALSE),""))</f>
        <v/>
      </c>
      <c r="BG30" s="326" t="str">
        <f ca="1">IF(IF(Plananalyse!BG30=1,VLOOKUP(BG$5,Kruistabel!$B$26:$F$29,MATCH($C30,Kruistabel!$C$25:$F$25,0)+1,FALSE),"")=0,"",IF(Plananalyse!BG30=1,VLOOKUP(BG$5,Kruistabel!$B$26:$F$29,MATCH($C30,Kruistabel!$C$25:$F$25,0)+1,FALSE),""))</f>
        <v/>
      </c>
      <c r="BH30" s="326" t="str">
        <f ca="1">IF(IF(Plananalyse!BH30=1,VLOOKUP(BH$5,Kruistabel!$B$26:$F$29,MATCH($C30,Kruistabel!$C$25:$F$25,0)+1,FALSE),"")=0,"",IF(Plananalyse!BH30=1,VLOOKUP(BH$5,Kruistabel!$B$26:$F$29,MATCH($C30,Kruistabel!$C$25:$F$25,0)+1,FALSE),""))</f>
        <v/>
      </c>
      <c r="BI30" s="327"/>
      <c r="BJ30" s="326" t="e">
        <f ca="1">IF(IF(Plananalyse!BJ30=1,VLOOKUP(BJ$5,Kruistabel!$B$26:$F$29,MATCH($C30,Kruistabel!$C$25:$F$25,0)+1,FALSE),"")=0,"",IF(Plananalyse!BJ30=1,VLOOKUP(BJ$5,Kruistabel!$B$26:$F$29,MATCH($C30,Kruistabel!$C$25:$F$25,0)+1,FALSE),""))</f>
        <v>#N/A</v>
      </c>
      <c r="BK30" s="326" t="e">
        <f ca="1">IF(IF(Plananalyse!BK30=1,VLOOKUP(BK$5,Kruistabel!$B$26:$F$29,MATCH($C30,Kruistabel!$C$25:$F$25,0)+1,FALSE),"")=0,"",IF(Plananalyse!BK30=1,VLOOKUP(BK$5,Kruistabel!$B$26:$F$29,MATCH($C30,Kruistabel!$C$25:$F$25,0)+1,FALSE),""))</f>
        <v>#N/A</v>
      </c>
      <c r="BL30" s="326" t="e">
        <f ca="1">IF(IF(Plananalyse!BL30=1,VLOOKUP(BL$5,Kruistabel!$B$26:$F$29,MATCH($C30,Kruistabel!$C$25:$F$25,0)+1,FALSE),"")=0,"",IF(Plananalyse!BL30=1,VLOOKUP(BL$5,Kruistabel!$B$26:$F$29,MATCH($C30,Kruistabel!$C$25:$F$25,0)+1,FALSE),""))</f>
        <v>#N/A</v>
      </c>
      <c r="BM30" s="326" t="e">
        <f ca="1">IF(IF(Plananalyse!BM30=1,VLOOKUP(BM$5,Kruistabel!$B$26:$F$29,MATCH($C30,Kruistabel!$C$25:$F$25,0)+1,FALSE),"")=0,"",IF(Plananalyse!BM30=1,VLOOKUP(BM$5,Kruistabel!$B$26:$F$29,MATCH($C30,Kruistabel!$C$25:$F$25,0)+1,FALSE),""))</f>
        <v>#N/A</v>
      </c>
      <c r="BN30" s="326" t="e">
        <f ca="1">IF(IF(Plananalyse!BN30=1,VLOOKUP(BN$5,Kruistabel!$B$26:$F$29,MATCH($C30,Kruistabel!$C$25:$F$25,0)+1,FALSE),"")=0,"",IF(Plananalyse!BN30=1,VLOOKUP(BN$5,Kruistabel!$B$26:$F$29,MATCH($C30,Kruistabel!$C$25:$F$25,0)+1,FALSE),""))</f>
        <v>#N/A</v>
      </c>
      <c r="BO30" s="326" t="e">
        <f ca="1">IF(IF(Plananalyse!BO30=1,VLOOKUP(BO$5,Kruistabel!$B$26:$F$29,MATCH($C30,Kruistabel!$C$25:$F$25,0)+1,FALSE),"")=0,"",IF(Plananalyse!BO30=1,VLOOKUP(BO$5,Kruistabel!$B$26:$F$29,MATCH($C30,Kruistabel!$C$25:$F$25,0)+1,FALSE),""))</f>
        <v>#N/A</v>
      </c>
      <c r="BP30" s="326" t="e">
        <f ca="1">IF(IF(Plananalyse!BP30=1,VLOOKUP(BP$5,Kruistabel!$B$26:$F$29,MATCH($C30,Kruistabel!$C$25:$F$25,0)+1,FALSE),"")=0,"",IF(Plananalyse!BP30=1,VLOOKUP(BP$5,Kruistabel!$B$26:$F$29,MATCH($C30,Kruistabel!$C$25:$F$25,0)+1,FALSE),""))</f>
        <v>#N/A</v>
      </c>
      <c r="BQ30" s="326" t="e">
        <f ca="1">IF(IF(Plananalyse!BQ30=1,VLOOKUP(BQ$5,Kruistabel!$B$26:$F$29,MATCH($C30,Kruistabel!$C$25:$F$25,0)+1,FALSE),"")=0,"",IF(Plananalyse!BQ30=1,VLOOKUP(BQ$5,Kruistabel!$B$26:$F$29,MATCH($C30,Kruistabel!$C$25:$F$25,0)+1,FALSE),""))</f>
        <v>#N/A</v>
      </c>
      <c r="BR30" s="326" t="e">
        <f ca="1">IF(IF(Plananalyse!BR30=1,VLOOKUP(BR$5,Kruistabel!$B$26:$F$29,MATCH($C30,Kruistabel!$C$25:$F$25,0)+1,FALSE),"")=0,"",IF(Plananalyse!BR30=1,VLOOKUP(BR$5,Kruistabel!$B$26:$F$29,MATCH($C30,Kruistabel!$C$25:$F$25,0)+1,FALSE),""))</f>
        <v>#REF!</v>
      </c>
      <c r="BS30" s="326" t="e">
        <f ca="1">IF(IF(Plananalyse!BS30=1,VLOOKUP(BS$5,Kruistabel!$B$26:$F$29,MATCH($C30,Kruistabel!$C$25:$F$25,0)+1,FALSE),"")=0,"",IF(Plananalyse!BS30=1,VLOOKUP(BS$5,Kruistabel!$B$26:$F$29,MATCH($C30,Kruistabel!$C$25:$F$25,0)+1,FALSE),""))</f>
        <v>#REF!</v>
      </c>
      <c r="BT30" s="65"/>
      <c r="BU30" s="231" t="str">
        <f ca="1">IF(IF(Plananalyse!BU30=1,VLOOKUP(BU$5,Kruistabel!$B$26:$F$29,MATCH($C30,Kruistabel!$C$25:$F$25,0)+1,FALSE),"")=0,"",IF(Plananalyse!BU30=1,VLOOKUP(BU$5,Kruistabel!$B$26:$F$29,MATCH($C30,Kruistabel!$C$25:$F$25,0)+1,FALSE),""))</f>
        <v/>
      </c>
      <c r="BV30" s="326">
        <f ca="1">IF(IF(Plananalyse!BV30=1,VLOOKUP(BV$5,Kruistabel!$B$26:$F$29,MATCH($C30,Kruistabel!$C$25:$F$25,0)+1,FALSE),"")=0,"",IF(Plananalyse!BV30=1,VLOOKUP(BV$5,Kruistabel!$B$26:$F$29,MATCH($C30,Kruistabel!$C$25:$F$25,0)+1,FALSE),""))</f>
        <v>50</v>
      </c>
      <c r="BW30" s="326" t="str">
        <f ca="1">IF(IF(Plananalyse!BW30=1,VLOOKUP(BW$5,Kruistabel!$B$26:$F$29,MATCH($C30,Kruistabel!$C$25:$F$25,0)+1,FALSE),"")=0,"",IF(Plananalyse!BW30=1,VLOOKUP(BW$5,Kruistabel!$B$26:$F$29,MATCH($C30,Kruistabel!$C$25:$F$25,0)+1,FALSE),""))</f>
        <v/>
      </c>
      <c r="BX30" s="326" t="str">
        <f ca="1">IF(IF(Plananalyse!BX30=1,VLOOKUP(BX$5,Kruistabel!$B$26:$F$29,MATCH($C30,Kruistabel!$C$25:$F$25,0)+1,FALSE),"")=0,"",IF(Plananalyse!BX30=1,VLOOKUP(BX$5,Kruistabel!$B$26:$F$29,MATCH($C30,Kruistabel!$C$25:$F$25,0)+1,FALSE),""))</f>
        <v/>
      </c>
      <c r="BY30" s="327"/>
      <c r="BZ30" s="326" t="e">
        <f ca="1">IF(IF(Plananalyse!BZ30=1,VLOOKUP(BZ$5,Kruistabel!$B$26:$F$29,MATCH($C30,Kruistabel!$C$25:$F$25,0)+1,FALSE),"")=0,"",IF(Plananalyse!BZ30=1,VLOOKUP(BZ$5,Kruistabel!$B$26:$F$29,MATCH($C30,Kruistabel!$C$25:$F$25,0)+1,FALSE),""))</f>
        <v>#N/A</v>
      </c>
      <c r="CA30" s="326" t="e">
        <f ca="1">IF(IF(Plananalyse!CA30=1,VLOOKUP(CA$5,Kruistabel!$B$26:$F$29,MATCH($C30,Kruistabel!$C$25:$F$25,0)+1,FALSE),"")=0,"",IF(Plananalyse!CA30=1,VLOOKUP(CA$5,Kruistabel!$B$26:$F$29,MATCH($C30,Kruistabel!$C$25:$F$25,0)+1,FALSE),""))</f>
        <v>#N/A</v>
      </c>
      <c r="CB30" s="326" t="e">
        <f ca="1">IF(IF(Plananalyse!CB30=1,VLOOKUP(CB$5,Kruistabel!$B$26:$F$29,MATCH($C30,Kruistabel!$C$25:$F$25,0)+1,FALSE),"")=0,"",IF(Plananalyse!CB30=1,VLOOKUP(CB$5,Kruistabel!$B$26:$F$29,MATCH($C30,Kruistabel!$C$25:$F$25,0)+1,FALSE),""))</f>
        <v>#N/A</v>
      </c>
      <c r="CC30" s="326" t="e">
        <f ca="1">IF(IF(Plananalyse!CC30=1,VLOOKUP(CC$5,Kruistabel!$B$26:$F$29,MATCH($C30,Kruistabel!$C$25:$F$25,0)+1,FALSE),"")=0,"",IF(Plananalyse!CC30=1,VLOOKUP(CC$5,Kruistabel!$B$26:$F$29,MATCH($C30,Kruistabel!$C$25:$F$25,0)+1,FALSE),""))</f>
        <v>#N/A</v>
      </c>
      <c r="CD30" s="326" t="e">
        <f ca="1">IF(IF(Plananalyse!CD30=1,VLOOKUP(CD$5,Kruistabel!$B$26:$F$29,MATCH($C30,Kruistabel!$C$25:$F$25,0)+1,FALSE),"")=0,"",IF(Plananalyse!CD30=1,VLOOKUP(CD$5,Kruistabel!$B$26:$F$29,MATCH($C30,Kruistabel!$C$25:$F$25,0)+1,FALSE),""))</f>
        <v>#N/A</v>
      </c>
      <c r="CE30" s="326" t="e">
        <f ca="1">IF(IF(Plananalyse!CE30=1,VLOOKUP(CE$5,Kruistabel!$B$26:$F$29,MATCH($C30,Kruistabel!$C$25:$F$25,0)+1,FALSE),"")=0,"",IF(Plananalyse!CE30=1,VLOOKUP(CE$5,Kruistabel!$B$26:$F$29,MATCH($C30,Kruistabel!$C$25:$F$25,0)+1,FALSE),""))</f>
        <v>#N/A</v>
      </c>
      <c r="CF30" s="326" t="e">
        <f ca="1">IF(IF(Plananalyse!CF30=1,VLOOKUP(CF$5,Kruistabel!$B$26:$F$29,MATCH($C30,Kruistabel!$C$25:$F$25,0)+1,FALSE),"")=0,"",IF(Plananalyse!CF30=1,VLOOKUP(CF$5,Kruistabel!$B$26:$F$29,MATCH($C30,Kruistabel!$C$25:$F$25,0)+1,FALSE),""))</f>
        <v>#N/A</v>
      </c>
      <c r="CG30" s="326" t="e">
        <f ca="1">IF(IF(Plananalyse!CG30=1,VLOOKUP(CG$5,Kruistabel!$B$26:$F$29,MATCH($C30,Kruistabel!$C$25:$F$25,0)+1,FALSE),"")=0,"",IF(Plananalyse!CG30=1,VLOOKUP(CG$5,Kruistabel!$B$26:$F$29,MATCH($C30,Kruistabel!$C$25:$F$25,0)+1,FALSE),""))</f>
        <v>#REF!</v>
      </c>
      <c r="CH30" s="326" t="e">
        <f ca="1">IF(IF(Plananalyse!CH30=1,VLOOKUP(CH$5,Kruistabel!$B$26:$F$29,MATCH($C30,Kruistabel!$C$25:$F$25,0)+1,FALSE),"")=0,"",IF(Plananalyse!CH30=1,VLOOKUP(CH$5,Kruistabel!$B$26:$F$29,MATCH($C30,Kruistabel!$C$25:$F$25,0)+1,FALSE),""))</f>
        <v>#REF!</v>
      </c>
      <c r="CI30" s="65"/>
      <c r="CJ30" s="326">
        <f ca="1">IF(IF(Plananalyse!CJ30=1,VLOOKUP(CJ$5,Kruistabel!$B$26:$F$29,MATCH($C30,Kruistabel!$C$25:$F$25,0)+1,FALSE),"")=0,"",IF(Plananalyse!CJ30=1,VLOOKUP(CJ$5,Kruistabel!$B$26:$F$29,MATCH($C30,Kruistabel!$C$25:$F$25,0)+1,FALSE),""))</f>
        <v>50</v>
      </c>
      <c r="CK30" s="326">
        <f ca="1">IF(IF(Plananalyse!CK30=1,VLOOKUP(CK$5,Kruistabel!$B$26:$F$29,MATCH($C30,Kruistabel!$C$25:$F$25,0)+1,FALSE),"")=0,"",IF(Plananalyse!CK30=1,VLOOKUP(CK$5,Kruistabel!$B$26:$F$29,MATCH($C30,Kruistabel!$C$25:$F$25,0)+1,FALSE),""))</f>
        <v>50</v>
      </c>
      <c r="CL30" s="326" t="str">
        <f ca="1">IF(IF(Plananalyse!CL30=1,VLOOKUP(CL$5,Kruistabel!$B$26:$F$29,MATCH($C30,Kruistabel!$C$25:$F$25,0)+1,FALSE),"")=0,"",IF(Plananalyse!CL30=1,VLOOKUP(CL$5,Kruistabel!$B$26:$F$29,MATCH($C30,Kruistabel!$C$25:$F$25,0)+1,FALSE),""))</f>
        <v/>
      </c>
      <c r="CM30" s="326">
        <f ca="1">IF(IF(Plananalyse!CM30=1,VLOOKUP(CM$5,Kruistabel!$B$26:$F$29,MATCH($C30,Kruistabel!$C$25:$F$25,0)+1,FALSE),"")=0,"",IF(Plananalyse!CM30=1,VLOOKUP(CM$5,Kruistabel!$B$26:$F$29,MATCH($C30,Kruistabel!$C$25:$F$25,0)+1,FALSE),""))</f>
        <v>45</v>
      </c>
      <c r="CN30" s="326">
        <f ca="1">IF(IF(Plananalyse!CN30=1,VLOOKUP(CN$5,Kruistabel!$B$26:$F$29,MATCH($C30,Kruistabel!$C$25:$F$25,0)+1,FALSE),"")=0,"",IF(Plananalyse!CN30=1,VLOOKUP(CN$5,Kruistabel!$B$26:$F$29,MATCH($C30,Kruistabel!$C$25:$F$25,0)+1,FALSE),""))</f>
        <v>45</v>
      </c>
      <c r="CO30" s="326">
        <f ca="1">IF(IF(Plananalyse!CO30=1,VLOOKUP(CO$5,Kruistabel!$B$26:$F$29,MATCH($C30,Kruistabel!$C$25:$F$25,0)+1,FALSE),"")=0,"",IF(Plananalyse!CO30=1,VLOOKUP(CO$5,Kruistabel!$B$26:$F$29,MATCH($C30,Kruistabel!$C$25:$F$25,0)+1,FALSE),""))</f>
        <v>55</v>
      </c>
      <c r="CP30" s="326">
        <f ca="1">IF(IF(Plananalyse!CP30=1,VLOOKUP(CP$5,Kruistabel!$B$26:$F$29,MATCH($C30,Kruistabel!$C$25:$F$25,0)+1,FALSE),"")=0,"",IF(Plananalyse!CP30=1,VLOOKUP(CP$5,Kruistabel!$B$26:$F$29,MATCH($C30,Kruistabel!$C$25:$F$25,0)+1,FALSE),""))</f>
        <v>50</v>
      </c>
      <c r="CQ30" s="326">
        <f ca="1">IF(IF(Plananalyse!CQ30=1,VLOOKUP(CQ$5,Kruistabel!$B$26:$F$29,MATCH($C30,Kruistabel!$C$25:$F$25,0)+1,FALSE),"")=0,"",IF(Plananalyse!CQ30=1,VLOOKUP(CQ$5,Kruistabel!$B$26:$F$29,MATCH($C30,Kruistabel!$C$25:$F$25,0)+1,FALSE),""))</f>
        <v>55</v>
      </c>
      <c r="CR30" s="326">
        <f ca="1">IF(IF(Plananalyse!CR30=1,VLOOKUP(CR$5,Kruistabel!$B$26:$F$29,MATCH($C30,Kruistabel!$C$25:$F$25,0)+1,FALSE),"")=0,"",IF(Plananalyse!CR30=1,VLOOKUP(CR$5,Kruistabel!$B$26:$F$29,MATCH($C30,Kruistabel!$C$25:$F$25,0)+1,FALSE),""))</f>
        <v>55</v>
      </c>
      <c r="CS30" s="326">
        <f ca="1">IF(IF(Plananalyse!CS30=1,VLOOKUP(CS$5,Kruistabel!$B$26:$F$29,MATCH($C30,Kruistabel!$C$25:$F$25,0)+1,FALSE),"")=0,"",IF(Plananalyse!CS30=1,VLOOKUP(CS$5,Kruistabel!$B$26:$F$29,MATCH($C30,Kruistabel!$C$25:$F$25,0)+1,FALSE),""))</f>
        <v>50</v>
      </c>
      <c r="CT30" s="326">
        <f ca="1">IF(IF(Plananalyse!CT30=1,VLOOKUP(CT$5,Kruistabel!$B$26:$F$29,MATCH($C30,Kruistabel!$C$25:$F$25,0)+1,FALSE),"")=0,"",IF(Plananalyse!CT30=1,VLOOKUP(CT$5,Kruistabel!$B$26:$F$29,MATCH($C30,Kruistabel!$C$25:$F$25,0)+1,FALSE),""))</f>
        <v>50</v>
      </c>
      <c r="CU30" s="326">
        <f ca="1">IF(IF(Plananalyse!CU30=1,VLOOKUP(CU$5,Kruistabel!$B$26:$F$29,MATCH($C30,Kruistabel!$C$25:$F$25,0)+1,FALSE),"")=0,"",IF(Plananalyse!CU30=1,VLOOKUP(CU$5,Kruistabel!$B$26:$F$29,MATCH($C30,Kruistabel!$C$25:$F$25,0)+1,FALSE),""))</f>
        <v>55</v>
      </c>
      <c r="CV30" s="326">
        <f ca="1">IF(IF(Plananalyse!CV30=1,VLOOKUP(CV$5,Kruistabel!$B$26:$F$29,MATCH($C30,Kruistabel!$C$25:$F$25,0)+1,FALSE),"")=0,"",IF(Plananalyse!CV30=1,VLOOKUP(CV$5,Kruistabel!$B$26:$F$29,MATCH($C30,Kruistabel!$C$25:$F$25,0)+1,FALSE),""))</f>
        <v>55</v>
      </c>
      <c r="CW30" s="326">
        <f ca="1">IF(IF(Plananalyse!CW30=1,VLOOKUP(CW$5,Kruistabel!$B$26:$F$29,MATCH($C30,Kruistabel!$C$25:$F$25,0)+1,FALSE),"")=0,"",IF(Plananalyse!CW30=1,VLOOKUP(CW$5,Kruistabel!$B$26:$F$29,MATCH($C30,Kruistabel!$C$25:$F$25,0)+1,FALSE),""))</f>
        <v>50</v>
      </c>
      <c r="CX30" s="326" t="str">
        <f ca="1">IF(IF(Plananalyse!CX30=1,VLOOKUP(CX$5,Kruistabel!$B$26:$F$29,MATCH($C30,Kruistabel!$C$25:$F$25,0)+1,FALSE),"")=0,"",IF(Plananalyse!CX30=1,VLOOKUP(CX$5,Kruistabel!$B$26:$F$29,MATCH($C30,Kruistabel!$C$25:$F$25,0)+1,FALSE),""))</f>
        <v/>
      </c>
      <c r="CY30" s="326">
        <f ca="1">IF(IF(Plananalyse!CY30=1,VLOOKUP(CY$5,Kruistabel!$B$26:$F$29,MATCH($C30,Kruistabel!$C$25:$F$25,0)+1,FALSE),"")=0,"",IF(Plananalyse!CY30=1,VLOOKUP(CY$5,Kruistabel!$B$26:$F$29,MATCH($C30,Kruistabel!$C$25:$F$25,0)+1,FALSE),""))</f>
        <v>55</v>
      </c>
      <c r="CZ30" s="326">
        <f ca="1">IF(IF(Plananalyse!CZ30=1,VLOOKUP(CZ$5,Kruistabel!$B$26:$F$29,MATCH($C30,Kruistabel!$C$25:$F$25,0)+1,FALSE),"")=0,"",IF(Plananalyse!CZ30=1,VLOOKUP(CZ$5,Kruistabel!$B$26:$F$29,MATCH($C30,Kruistabel!$C$25:$F$25,0)+1,FALSE),""))</f>
        <v>55</v>
      </c>
      <c r="DA30" s="326">
        <f ca="1">IF(IF(Plananalyse!DA30=1,VLOOKUP(DA$5,Kruistabel!$B$26:$F$29,MATCH($C30,Kruistabel!$C$25:$F$25,0)+1,FALSE),"")=0,"",IF(Plananalyse!DA30=1,VLOOKUP(DA$5,Kruistabel!$B$26:$F$29,MATCH($C30,Kruistabel!$C$25:$F$25,0)+1,FALSE),""))</f>
        <v>55</v>
      </c>
      <c r="DB30" s="326" t="str">
        <f ca="1">IF(IF(Plananalyse!DB30=1,VLOOKUP(DB$5,Kruistabel!$B$26:$F$29,MATCH($C30,Kruistabel!$C$25:$F$25,0)+1,FALSE),"")=0,"",IF(Plananalyse!DB30=1,VLOOKUP(DB$5,Kruistabel!$B$26:$F$29,MATCH($C30,Kruistabel!$C$25:$F$25,0)+1,FALSE),""))</f>
        <v/>
      </c>
      <c r="DC30" s="326" t="str">
        <f ca="1">IF(IF(Plananalyse!DC30=1,VLOOKUP(DC$5,Kruistabel!$B$26:$F$29,MATCH($C30,Kruistabel!$C$25:$F$25,0)+1,FALSE),"")=0,"",IF(Plananalyse!DC30=1,VLOOKUP(DC$5,Kruistabel!$B$26:$F$29,MATCH($C30,Kruistabel!$C$25:$F$25,0)+1,FALSE),""))</f>
        <v/>
      </c>
      <c r="DD30" s="327"/>
      <c r="DE30" s="326" t="e">
        <f ca="1">IF(IF(Plananalyse!DE30=1,VLOOKUP(DE$5,Kruistabel!$B$26:$F$29,MATCH($C30,Kruistabel!$C$25:$F$25,0)+1,FALSE),"")=0,"",IF(Plananalyse!DE30=1,VLOOKUP(DE$5,Kruistabel!$B$26:$F$29,MATCH($C30,Kruistabel!$C$25:$F$25,0)+1,FALSE),""))</f>
        <v>#N/A</v>
      </c>
      <c r="DF30" s="326" t="e">
        <f ca="1">IF(IF(Plananalyse!DF30=1,VLOOKUP(DF$5,Kruistabel!$B$26:$F$29,MATCH($C30,Kruistabel!$C$25:$F$25,0)+1,FALSE),"")=0,"",IF(Plananalyse!DF30=1,VLOOKUP(DF$5,Kruistabel!$B$26:$F$29,MATCH($C30,Kruistabel!$C$25:$F$25,0)+1,FALSE),""))</f>
        <v>#N/A</v>
      </c>
      <c r="DG30" s="326" t="e">
        <f ca="1">IF(IF(Plananalyse!DG30=1,VLOOKUP(DG$5,Kruistabel!$B$26:$F$29,MATCH($C30,Kruistabel!$C$25:$F$25,0)+1,FALSE),"")=0,"",IF(Plananalyse!DG30=1,VLOOKUP(DG$5,Kruistabel!$B$26:$F$29,MATCH($C30,Kruistabel!$C$25:$F$25,0)+1,FALSE),""))</f>
        <v>#N/A</v>
      </c>
      <c r="DH30" s="326" t="e">
        <f ca="1">IF(IF(Plananalyse!DH30=1,VLOOKUP(DH$5,Kruistabel!$B$26:$F$29,MATCH($C30,Kruistabel!$C$25:$F$25,0)+1,FALSE),"")=0,"",IF(Plananalyse!DH30=1,VLOOKUP(DH$5,Kruistabel!$B$26:$F$29,MATCH($C30,Kruistabel!$C$25:$F$25,0)+1,FALSE),""))</f>
        <v>#N/A</v>
      </c>
      <c r="DI30" s="326" t="e">
        <f ca="1">IF(IF(Plananalyse!DI30=1,VLOOKUP(DI$5,Kruistabel!$B$26:$F$29,MATCH($C30,Kruistabel!$C$25:$F$25,0)+1,FALSE),"")=0,"",IF(Plananalyse!DI30=1,VLOOKUP(DI$5,Kruistabel!$B$26:$F$29,MATCH($C30,Kruistabel!$C$25:$F$25,0)+1,FALSE),""))</f>
        <v>#N/A</v>
      </c>
      <c r="DJ30" s="326" t="e">
        <f ca="1">IF(IF(Plananalyse!DJ30=1,VLOOKUP(DJ$5,Kruistabel!$B$26:$F$29,MATCH($C30,Kruistabel!$C$25:$F$25,0)+1,FALSE),"")=0,"",IF(Plananalyse!DJ30=1,VLOOKUP(DJ$5,Kruistabel!$B$26:$F$29,MATCH($C30,Kruistabel!$C$25:$F$25,0)+1,FALSE),""))</f>
        <v>#N/A</v>
      </c>
      <c r="DK30" s="326" t="e">
        <f ca="1">IF(IF(Plananalyse!DK30=1,VLOOKUP(DK$5,Kruistabel!$B$26:$F$29,MATCH($C30,Kruistabel!$C$25:$F$25,0)+1,FALSE),"")=0,"",IF(Plananalyse!DK30=1,VLOOKUP(DK$5,Kruistabel!$B$26:$F$29,MATCH($C30,Kruistabel!$C$25:$F$25,0)+1,FALSE),""))</f>
        <v>#REF!</v>
      </c>
      <c r="DL30" s="326" t="e">
        <f ca="1">IF(IF(Plananalyse!DL30=1,VLOOKUP(DL$5,Kruistabel!$B$26:$F$29,MATCH($C30,Kruistabel!$C$25:$F$25,0)+1,FALSE),"")=0,"",IF(Plananalyse!DL30=1,VLOOKUP(DL$5,Kruistabel!$B$26:$F$29,MATCH($C30,Kruistabel!$C$25:$F$25,0)+1,FALSE),""))</f>
        <v>#REF!</v>
      </c>
      <c r="DM30" s="327" t="str">
        <f>IF(Plananalyse!DM30=1,VLOOKUP(DM$5,Kruistabel!$B$26:$F$29,MATCH($C30,Kruistabel!$C$25:$F$25,0)+1,FALSE),"")</f>
        <v/>
      </c>
      <c r="DN30" s="326" t="e">
        <f ca="1">IF(IF(Plananalyse!DN30=1,VLOOKUP(DN$5,Kruistabel!$B$26:$F$29,MATCH($C30,Kruistabel!$C$25:$F$25,0)+1,FALSE),"")=0,"",IF(Plananalyse!DN30=1,VLOOKUP(DN$5,Kruistabel!$B$26:$F$29,MATCH($C30,Kruistabel!$C$25:$F$25,0)+1,FALSE),""))</f>
        <v>#N/A</v>
      </c>
      <c r="DO30" s="326" t="e">
        <f ca="1">IF(IF(Plananalyse!DO30=1,VLOOKUP(DO$5,Kruistabel!$B$26:$F$29,MATCH($C30,Kruistabel!$C$25:$F$25,0)+1,FALSE),"")=0,"",IF(Plananalyse!DO30=1,VLOOKUP(DO$5,Kruistabel!$B$26:$F$29,MATCH($C30,Kruistabel!$C$25:$F$25,0)+1,FALSE),""))</f>
        <v>#N/A</v>
      </c>
      <c r="DP30" s="326" t="e">
        <f ca="1">IF(IF(Plananalyse!DP30=1,VLOOKUP(DP$5,Kruistabel!$B$26:$F$29,MATCH($C30,Kruistabel!$C$25:$F$25,0)+1,FALSE),"")=0,"",IF(Plananalyse!DP30=1,VLOOKUP(DP$5,Kruistabel!$B$26:$F$29,MATCH($C30,Kruistabel!$C$25:$F$25,0)+1,FALSE),""))</f>
        <v>#N/A</v>
      </c>
      <c r="DQ30" s="326" t="e">
        <f ca="1">IF(IF(Plananalyse!DQ30=1,VLOOKUP(DQ$5,Kruistabel!$B$26:$F$29,MATCH($C30,Kruistabel!$C$25:$F$25,0)+1,FALSE),"")=0,"",IF(Plananalyse!DQ30=1,VLOOKUP(DQ$5,Kruistabel!$B$26:$F$29,MATCH($C30,Kruistabel!$C$25:$F$25,0)+1,FALSE),""))</f>
        <v>#N/A</v>
      </c>
      <c r="DR30" s="326" t="e">
        <f ca="1">IF(IF(Plananalyse!DR30=1,VLOOKUP(DR$5,Kruistabel!$B$26:$F$29,MATCH($C30,Kruistabel!$C$25:$F$25,0)+1,FALSE),"")=0,"",IF(Plananalyse!DR30=1,VLOOKUP(DR$5,Kruistabel!$B$26:$F$29,MATCH($C30,Kruistabel!$C$25:$F$25,0)+1,FALSE),""))</f>
        <v>#N/A</v>
      </c>
      <c r="DS30" s="326" t="e">
        <f ca="1">IF(IF(Plananalyse!DS30=1,VLOOKUP(DS$5,Kruistabel!$B$26:$F$29,MATCH($C30,Kruistabel!$C$25:$F$25,0)+1,FALSE),"")=0,"",IF(Plananalyse!DS30=1,VLOOKUP(DS$5,Kruistabel!$B$26:$F$29,MATCH($C30,Kruistabel!$C$25:$F$25,0)+1,FALSE),""))</f>
        <v>#N/A</v>
      </c>
      <c r="DT30" s="326" t="e">
        <f ca="1">IF(IF(Plananalyse!DT30=1,VLOOKUP(DT$5,Kruistabel!$B$26:$F$29,MATCH($C30,Kruistabel!$C$25:$F$25,0)+1,FALSE),"")=0,"",IF(Plananalyse!DT30=1,VLOOKUP(DT$5,Kruistabel!$B$26:$F$29,MATCH($C30,Kruistabel!$C$25:$F$25,0)+1,FALSE),""))</f>
        <v>#N/A</v>
      </c>
      <c r="DU30" s="326" t="e">
        <f ca="1">IF(IF(Plananalyse!DU30=1,VLOOKUP(DU$5,Kruistabel!$B$26:$F$29,MATCH($C30,Kruistabel!$C$25:$F$25,0)+1,FALSE),"")=0,"",IF(Plananalyse!DU30=1,VLOOKUP(DU$5,Kruistabel!$B$26:$F$29,MATCH($C30,Kruistabel!$C$25:$F$25,0)+1,FALSE),""))</f>
        <v>#N/A</v>
      </c>
      <c r="DV30" s="326" t="e">
        <f ca="1">IF(IF(Plananalyse!DV30=1,VLOOKUP(DV$5,Kruistabel!$B$26:$F$29,MATCH($C30,Kruistabel!$C$25:$F$25,0)+1,FALSE),"")=0,"",IF(Plananalyse!DV30=1,VLOOKUP(DV$5,Kruistabel!$B$26:$F$29,MATCH($C30,Kruistabel!$C$25:$F$25,0)+1,FALSE),""))</f>
        <v>#N/A</v>
      </c>
      <c r="DW30" s="326" t="e">
        <f ca="1">IF(IF(Plananalyse!DW30=1,VLOOKUP(DW$5,Kruistabel!$B$26:$F$29,MATCH($C30,Kruistabel!$C$25:$F$25,0)+1,FALSE),"")=0,"",IF(Plananalyse!DW30=1,VLOOKUP(DW$5,Kruistabel!$B$26:$F$29,MATCH($C30,Kruistabel!$C$25:$F$25,0)+1,FALSE),""))</f>
        <v>#REF!</v>
      </c>
      <c r="DX30" s="326" t="e">
        <f ca="1">IF(IF(Plananalyse!DX30=1,VLOOKUP(DX$5,Kruistabel!$B$26:$F$29,MATCH($C30,Kruistabel!$C$25:$F$25,0)+1,FALSE),"")=0,"",IF(Plananalyse!DX30=1,VLOOKUP(DX$5,Kruistabel!$B$26:$F$29,MATCH($C30,Kruistabel!$C$25:$F$25,0)+1,FALSE),""))</f>
        <v>#REF!</v>
      </c>
      <c r="DY30" s="327" t="str">
        <f>IF(Plananalyse!DY30=1,VLOOKUP(DY$5,Kruistabel!$B$26:$F$29,MATCH($C30,Kruistabel!$C$25:$F$25,0)+1,FALSE),"")</f>
        <v/>
      </c>
      <c r="DZ30" s="326" t="e">
        <f ca="1">IF(IF(Plananalyse!DZ30=1,VLOOKUP(DZ$5,Kruistabel!$B$26:$F$29,MATCH($C30,Kruistabel!$C$25:$F$25,0)+1,FALSE),"")=0,"",IF(Plananalyse!DZ30=1,VLOOKUP(DZ$5,Kruistabel!$B$26:$F$29,MATCH($C30,Kruistabel!$C$25:$F$25,0)+1,FALSE),""))</f>
        <v>#N/A</v>
      </c>
      <c r="EA30" s="326" t="e">
        <f ca="1">IF(IF(Plananalyse!EA30=1,VLOOKUP(EA$5,Kruistabel!$B$26:$F$29,MATCH($C30,Kruistabel!$C$25:$F$25,0)+1,FALSE),"")=0,"",IF(Plananalyse!EA30=1,VLOOKUP(EA$5,Kruistabel!$B$26:$F$29,MATCH($C30,Kruistabel!$C$25:$F$25,0)+1,FALSE),""))</f>
        <v>#N/A</v>
      </c>
      <c r="EB30" s="326" t="e">
        <f ca="1">IF(IF(Plananalyse!EB30=1,VLOOKUP(EB$5,Kruistabel!$B$26:$F$29,MATCH($C30,Kruistabel!$C$25:$F$25,0)+1,FALSE),"")=0,"",IF(Plananalyse!EB30=1,VLOOKUP(EB$5,Kruistabel!$B$26:$F$29,MATCH($C30,Kruistabel!$C$25:$F$25,0)+1,FALSE),""))</f>
        <v>#REF!</v>
      </c>
      <c r="EC30" s="326" t="e">
        <f ca="1">IF(IF(Plananalyse!EC30=1,VLOOKUP(EC$5,Kruistabel!$B$26:$F$29,MATCH($C30,Kruistabel!$C$25:$F$25,0)+1,FALSE),"")=0,"",IF(Plananalyse!EC30=1,VLOOKUP(EC$5,Kruistabel!$B$26:$F$29,MATCH($C30,Kruistabel!$C$25:$F$25,0)+1,FALSE),""))</f>
        <v>#REF!</v>
      </c>
      <c r="ED30" s="327"/>
      <c r="EE30" s="326" t="e">
        <f ca="1">IF(IF(Plananalyse!EE30=1,VLOOKUP(EE$5,Kruistabel!$B$26:$F$29,MATCH($C30,Kruistabel!$C$25:$F$25,0)+1,FALSE),"")=0,"",IF(Plananalyse!EE30=1,VLOOKUP(EE$5,Kruistabel!$B$26:$F$29,MATCH($C30,Kruistabel!$C$25:$F$25,0)+1,FALSE),""))</f>
        <v>#N/A</v>
      </c>
      <c r="EF30" s="326" t="e">
        <f ca="1">IF(IF(Plananalyse!EF30=1,VLOOKUP(EF$5,Kruistabel!$B$26:$F$29,MATCH($C30,Kruistabel!$C$25:$F$25,0)+1,FALSE),"")=0,"",IF(Plananalyse!EF30=1,VLOOKUP(EF$5,Kruistabel!$B$26:$F$29,MATCH($C30,Kruistabel!$C$25:$F$25,0)+1,FALSE),""))</f>
        <v>#N/A</v>
      </c>
      <c r="EG30" s="326" t="e">
        <f ca="1">IF(IF(Plananalyse!EG30=1,VLOOKUP(EG$5,Kruistabel!$B$26:$F$29,MATCH($C30,Kruistabel!$C$25:$F$25,0)+1,FALSE),"")=0,"",IF(Plananalyse!EG30=1,VLOOKUP(EG$5,Kruistabel!$B$26:$F$29,MATCH($C30,Kruistabel!$C$25:$F$25,0)+1,FALSE),""))</f>
        <v>#N/A</v>
      </c>
      <c r="EH30" s="326" t="e">
        <f ca="1">IF(IF(Plananalyse!EH30=1,VLOOKUP(EH$5,Kruistabel!$B$26:$F$29,MATCH($C30,Kruistabel!$C$25:$F$25,0)+1,FALSE),"")=0,"",IF(Plananalyse!EH30=1,VLOOKUP(EH$5,Kruistabel!$B$26:$F$29,MATCH($C30,Kruistabel!$C$25:$F$25,0)+1,FALSE),""))</f>
        <v>#REF!</v>
      </c>
      <c r="EI30" s="326" t="e">
        <f ca="1">IF(IF(Plananalyse!EI30=1,VLOOKUP(EI$5,Kruistabel!$B$26:$F$29,MATCH($C30,Kruistabel!$C$25:$F$25,0)+1,FALSE),"")=0,"",IF(Plananalyse!EI30=1,VLOOKUP(EI$5,Kruistabel!$B$26:$F$29,MATCH($C30,Kruistabel!$C$25:$F$25,0)+1,FALSE),""))</f>
        <v>#REF!</v>
      </c>
      <c r="EJ30" s="164" t="str">
        <f>IF(Plananalyse!EJ30=1,VLOOKUP(EJ$5,Kruistabel!$B$26:$F$29,MATCH($C30,Kruistabel!$C$25:$F$25,0)+1,FALSE),"")</f>
        <v/>
      </c>
      <c r="EK30" s="138"/>
      <c r="EL30" s="138"/>
      <c r="EM30" s="138"/>
      <c r="EN30" s="138"/>
      <c r="EO30" s="138"/>
    </row>
    <row r="31" spans="2:145">
      <c r="B31" s="337" t="s">
        <v>117</v>
      </c>
      <c r="C31" s="160" t="str">
        <f>_xlfn.IFNA(VLOOKUP($B31,Classificatietabel!$B$6:$I$91,C$7,FALSE),"")</f>
        <v>hoog</v>
      </c>
      <c r="D31" s="160" t="str">
        <f>_xlfn.IFNA(VLOOKUP($B31,Classificatietabel!$B$6:$I$91,D$7,FALSE),"")</f>
        <v>neen</v>
      </c>
      <c r="E31" s="119">
        <f>IF(AND(D31="laag",$D$3=1),0,_xlfn.IFNA(IF(VLOOKUP($B31,Classificatietabel!$B$6:$H$91,$E$5,FALSE)="Ja",1,0),""))</f>
        <v>1</v>
      </c>
      <c r="F31" s="163"/>
      <c r="G31" s="326" t="str">
        <f>IF(IF(Plananalyse!G31=1,VLOOKUP(G$5,Kruistabel!$B$26:$F$29,MATCH($C31,Kruistabel!$C$25:$F$25,0)+1,FALSE),"")=0,"",IF(Plananalyse!G31=1,VLOOKUP(G$5,Kruistabel!$B$26:$F$29,MATCH($C31,Kruistabel!$C$25:$F$25,0)+1,FALSE),""))</f>
        <v/>
      </c>
      <c r="H31" s="326" t="str">
        <f>IF(IF(Plananalyse!H31=1,VLOOKUP(H$5,Kruistabel!$B$26:$F$29,MATCH($C31,Kruistabel!$C$25:$F$25,0)+1,FALSE),"")=0,"",IF(Plananalyse!H31=1,VLOOKUP(H$5,Kruistabel!$B$26:$F$29,MATCH($C31,Kruistabel!$C$25:$F$25,0)+1,FALSE),""))</f>
        <v/>
      </c>
      <c r="I31" s="326">
        <f>IF(IF(Plananalyse!I31=1,VLOOKUP(I$5,Kruistabel!$B$26:$F$29,MATCH($C31,Kruistabel!$C$25:$F$25,0)+1,FALSE),"")=0,"",IF(Plananalyse!I31=1,VLOOKUP(I$5,Kruistabel!$B$26:$F$29,MATCH($C31,Kruistabel!$C$25:$F$25,0)+1,FALSE),""))</f>
        <v>55</v>
      </c>
      <c r="J31" s="326" t="str">
        <f>IF(IF(Plananalyse!J31=1,VLOOKUP(J$5,Kruistabel!$B$26:$F$29,MATCH($C31,Kruistabel!$C$25:$F$25,0)+1,FALSE),"")=0,"",IF(Plananalyse!J31=1,VLOOKUP(J$5,Kruistabel!$B$26:$F$29,MATCH($C31,Kruistabel!$C$25:$F$25,0)+1,FALSE),""))</f>
        <v/>
      </c>
      <c r="K31" s="326" t="str">
        <f>IF(IF(Plananalyse!K31=1,VLOOKUP(K$5,Kruistabel!$B$26:$F$29,MATCH($C31,Kruistabel!$C$25:$F$25,0)+1,FALSE),"")=0,"",IF(Plananalyse!K31=1,VLOOKUP(K$5,Kruistabel!$B$26:$F$29,MATCH($C31,Kruistabel!$C$25:$F$25,0)+1,FALSE),""))</f>
        <v/>
      </c>
      <c r="L31" s="326" t="str">
        <f>IF(IF(Plananalyse!L31=1,VLOOKUP(L$5,Kruistabel!$B$26:$F$29,MATCH($C31,Kruistabel!$C$25:$F$25,0)+1,FALSE),"")=0,"",IF(Plananalyse!L31=1,VLOOKUP(L$5,Kruistabel!$B$26:$F$29,MATCH($C31,Kruistabel!$C$25:$F$25,0)+1,FALSE),""))</f>
        <v/>
      </c>
      <c r="M31" s="326">
        <f>IF(IF(Plananalyse!M31=1,VLOOKUP(M$5,Kruistabel!$B$26:$F$29,MATCH($C31,Kruistabel!$C$25:$F$25,0)+1,FALSE),"")=0,"",IF(Plananalyse!M31=1,VLOOKUP(M$5,Kruistabel!$B$26:$F$29,MATCH($C31,Kruistabel!$C$25:$F$25,0)+1,FALSE),""))</f>
        <v>50</v>
      </c>
      <c r="N31" s="326">
        <f>IF(IF(Plananalyse!N31=1,VLOOKUP(N$5,Kruistabel!$B$26:$F$29,MATCH($C31,Kruistabel!$C$25:$F$25,0)+1,FALSE),"")=0,"",IF(Plananalyse!N31=1,VLOOKUP(N$5,Kruistabel!$B$26:$F$29,MATCH($C31,Kruistabel!$C$25:$F$25,0)+1,FALSE),""))</f>
        <v>50</v>
      </c>
      <c r="O31" s="326">
        <f>IF(IF(Plananalyse!O31=1,VLOOKUP(O$5,Kruistabel!$B$26:$F$29,MATCH($C31,Kruistabel!$C$25:$F$25,0)+1,FALSE),"")=0,"",IF(Plananalyse!O31=1,VLOOKUP(O$5,Kruistabel!$B$26:$F$29,MATCH($C31,Kruistabel!$C$25:$F$25,0)+1,FALSE),""))</f>
        <v>50</v>
      </c>
      <c r="P31" s="326">
        <f>IF(IF(Plananalyse!P31=1,VLOOKUP(P$5,Kruistabel!$B$26:$F$29,MATCH($C31,Kruistabel!$C$25:$F$25,0)+1,FALSE),"")=0,"",IF(Plananalyse!P31=1,VLOOKUP(P$5,Kruistabel!$B$26:$F$29,MATCH($C31,Kruistabel!$C$25:$F$25,0)+1,FALSE),""))</f>
        <v>45</v>
      </c>
      <c r="Q31" s="326">
        <f>IF(IF(Plananalyse!Q31=1,VLOOKUP(Q$5,Kruistabel!$B$26:$F$29,MATCH($C31,Kruistabel!$C$25:$F$25,0)+1,FALSE),"")=0,"",IF(Plananalyse!Q31=1,VLOOKUP(Q$5,Kruistabel!$B$26:$F$29,MATCH($C31,Kruistabel!$C$25:$F$25,0)+1,FALSE),""))</f>
        <v>55</v>
      </c>
      <c r="R31" s="326">
        <f>IF(IF(Plananalyse!R31=1,VLOOKUP(R$5,Kruistabel!$B$26:$F$29,MATCH($C31,Kruistabel!$C$25:$F$25,0)+1,FALSE),"")=0,"",IF(Plananalyse!R31=1,VLOOKUP(R$5,Kruistabel!$B$26:$F$29,MATCH($C31,Kruistabel!$C$25:$F$25,0)+1,FALSE),""))</f>
        <v>50</v>
      </c>
      <c r="S31" s="326" t="str">
        <f>IF(IF(Plananalyse!S31=1,VLOOKUP(S$5,Kruistabel!$B$26:$F$29,MATCH($C31,Kruistabel!$C$25:$F$25,0)+1,FALSE),"")=0,"",IF(Plananalyse!S31=1,VLOOKUP(S$5,Kruistabel!$B$26:$F$29,MATCH($C31,Kruistabel!$C$25:$F$25,0)+1,FALSE),""))</f>
        <v/>
      </c>
      <c r="T31" s="326" t="str">
        <f>IF(IF(Plananalyse!T31=1,VLOOKUP(T$5,Kruistabel!$B$26:$F$29,MATCH($C31,Kruistabel!$C$25:$F$25,0)+1,FALSE),"")=0,"",IF(Plananalyse!T31=1,VLOOKUP(T$5,Kruistabel!$B$26:$F$29,MATCH($C31,Kruistabel!$C$25:$F$25,0)+1,FALSE),""))</f>
        <v/>
      </c>
      <c r="U31" s="326" t="str">
        <f>IF(IF(Plananalyse!U31=1,VLOOKUP(U$5,Kruistabel!$B$26:$F$29,MATCH($C31,Kruistabel!$C$25:$F$25,0)+1,FALSE),"")=0,"",IF(Plananalyse!U31=1,VLOOKUP(U$5,Kruistabel!$B$26:$F$29,MATCH($C31,Kruistabel!$C$25:$F$25,0)+1,FALSE),""))</f>
        <v/>
      </c>
      <c r="V31" s="326" t="str">
        <f>IF(IF(Plananalyse!V31=1,VLOOKUP(V$5,Kruistabel!$B$26:$F$29,MATCH($C31,Kruistabel!$C$25:$F$25,0)+1,FALSE),"")=0,"",IF(Plananalyse!V31=1,VLOOKUP(V$5,Kruistabel!$B$26:$F$29,MATCH($C31,Kruistabel!$C$25:$F$25,0)+1,FALSE),""))</f>
        <v/>
      </c>
      <c r="W31" s="326" t="str">
        <f>IF(IF(Plananalyse!W31=1,VLOOKUP(W$5,Kruistabel!$B$26:$F$29,MATCH($C31,Kruistabel!$C$25:$F$25,0)+1,FALSE),"")=0,"",IF(Plananalyse!W31=1,VLOOKUP(W$5,Kruistabel!$B$26:$F$29,MATCH($C31,Kruistabel!$C$25:$F$25,0)+1,FALSE),""))</f>
        <v/>
      </c>
      <c r="X31" s="326" t="str">
        <f>IF(IF(Plananalyse!X31=1,VLOOKUP(X$5,Kruistabel!$B$26:$F$29,MATCH($C31,Kruistabel!$C$25:$F$25,0)+1,FALSE),"")=0,"",IF(Plananalyse!X31=1,VLOOKUP(X$5,Kruistabel!$B$26:$F$29,MATCH($C31,Kruistabel!$C$25:$F$25,0)+1,FALSE),""))</f>
        <v/>
      </c>
      <c r="Y31" s="326">
        <f>IF(IF(Plananalyse!Y31=1,VLOOKUP(Y$5,Kruistabel!$B$26:$F$29,MATCH($C31,Kruistabel!$C$25:$F$25,0)+1,FALSE),"")=0,"",IF(Plananalyse!Y31=1,VLOOKUP(Y$5,Kruistabel!$B$26:$F$29,MATCH($C31,Kruistabel!$C$25:$F$25,0)+1,FALSE),""))</f>
        <v>55</v>
      </c>
      <c r="Z31" s="326" t="str">
        <f>IF(IF(Plananalyse!Z31=1,VLOOKUP(Z$5,Kruistabel!$B$26:$F$29,MATCH($C31,Kruistabel!$C$25:$F$25,0)+1,FALSE),"")=0,"",IF(Plananalyse!Z31=1,VLOOKUP(Z$5,Kruistabel!$B$26:$F$29,MATCH($C31,Kruistabel!$C$25:$F$25,0)+1,FALSE),""))</f>
        <v/>
      </c>
      <c r="AA31" s="326" t="str">
        <f>IF(IF(Plananalyse!AA31=1,VLOOKUP(AA$5,Kruistabel!$B$26:$F$29,MATCH($C31,Kruistabel!$C$25:$F$25,0)+1,FALSE),"")=0,"",IF(Plananalyse!AA31=1,VLOOKUP(AA$5,Kruistabel!$B$26:$F$29,MATCH($C31,Kruistabel!$C$25:$F$25,0)+1,FALSE),""))</f>
        <v/>
      </c>
      <c r="AB31" s="326" t="str">
        <f>IF(IF(Plananalyse!AB31=1,VLOOKUP(AB$5,Kruistabel!$B$26:$F$29,MATCH($C31,Kruistabel!$C$25:$F$25,0)+1,FALSE),"")=0,"",IF(Plananalyse!AB31=1,VLOOKUP(AB$5,Kruistabel!$B$26:$F$29,MATCH($C31,Kruistabel!$C$25:$F$25,0)+1,FALSE),""))</f>
        <v/>
      </c>
      <c r="AC31" s="326" t="str">
        <f>IF(IF(Plananalyse!AC31=1,VLOOKUP(AC$5,Kruistabel!$B$26:$F$29,MATCH($C31,Kruistabel!$C$25:$F$25,0)+1,FALSE),"")=0,"",IF(Plananalyse!AC31=1,VLOOKUP(AC$5,Kruistabel!$B$26:$F$29,MATCH($C31,Kruistabel!$C$25:$F$25,0)+1,FALSE),""))</f>
        <v/>
      </c>
      <c r="AD31" s="326" t="str">
        <f ca="1">IF(IF(Plananalyse!AD31=1,VLOOKUP(AD$5,Kruistabel!$B$26:$F$29,MATCH($C31,Kruistabel!$C$25:$F$25,0)+1,FALSE),"")=0,"",IF(Plananalyse!AD31=1,VLOOKUP(AD$5,Kruistabel!$B$26:$F$29,MATCH($C31,Kruistabel!$C$25:$F$25,0)+1,FALSE),""))</f>
        <v/>
      </c>
      <c r="AE31" s="326" t="str">
        <f ca="1">IF(IF(Plananalyse!AE31=1,VLOOKUP(AE$5,Kruistabel!$B$26:$F$29,MATCH($C31,Kruistabel!$C$25:$F$25,0)+1,FALSE),"")=0,"",IF(Plananalyse!AE31=1,VLOOKUP(AE$5,Kruistabel!$B$26:$F$29,MATCH($C31,Kruistabel!$C$25:$F$25,0)+1,FALSE),""))</f>
        <v/>
      </c>
      <c r="AF31" s="326" t="str">
        <f ca="1">IF(IF(Plananalyse!AF31=1,VLOOKUP(AF$5,Kruistabel!$B$26:$F$29,MATCH($C31,Kruistabel!$C$25:$F$25,0)+1,FALSE),"")=0,"",IF(Plananalyse!AF31=1,VLOOKUP(AF$5,Kruistabel!$B$26:$F$29,MATCH($C31,Kruistabel!$C$25:$F$25,0)+1,FALSE),""))</f>
        <v/>
      </c>
      <c r="AG31" s="326" t="str">
        <f ca="1">IF(IF(Plananalyse!AG31=1,VLOOKUP(AG$5,Kruistabel!$B$26:$F$29,MATCH($C31,Kruistabel!$C$25:$F$25,0)+1,FALSE),"")=0,"",IF(Plananalyse!AG31=1,VLOOKUP(AG$5,Kruistabel!$B$26:$F$29,MATCH($C31,Kruistabel!$C$25:$F$25,0)+1,FALSE),""))</f>
        <v/>
      </c>
      <c r="AH31" s="326" t="str">
        <f ca="1">IF(IF(Plananalyse!AH31=1,VLOOKUP(AH$5,Kruistabel!$B$26:$F$29,MATCH($C31,Kruistabel!$C$25:$F$25,0)+1,FALSE),"")=0,"",IF(Plananalyse!AI31=1,VLOOKUP(AH$5,Kruistabel!$B$26:$F$29,MATCH($C31,Kruistabel!$C$25:$F$25,0)+1,FALSE),""))</f>
        <v/>
      </c>
      <c r="AI31" s="326" t="str">
        <f ca="1">IF(IF(Plananalyse!AI31=1,VLOOKUP(AI$5,Kruistabel!$B$26:$F$29,MATCH($C31,Kruistabel!$C$25:$F$25,0)+1,FALSE),"")=0,"",IF(Plananalyse!AJ31=1,VLOOKUP(AI$5,Kruistabel!$B$26:$F$29,MATCH($C31,Kruistabel!$C$25:$F$25,0)+1,FALSE),""))</f>
        <v/>
      </c>
      <c r="AJ31" s="326" t="str">
        <f ca="1">IF(IF(Plananalyse!AJ31=1,VLOOKUP(AJ$5,Kruistabel!$B$26:$F$29,MATCH($C31,Kruistabel!$C$25:$F$25,0)+1,FALSE),"")=0,"",IF(Plananalyse!AJ31=1,VLOOKUP(AJ$5,Kruistabel!$B$26:$F$29,MATCH($C31,Kruistabel!$C$25:$F$25,0)+1,FALSE),""))</f>
        <v/>
      </c>
      <c r="AK31" s="326">
        <f ca="1">IF(IF(Plananalyse!AK31=1,VLOOKUP(AK$5,Kruistabel!$B$26:$F$29,MATCH($C31,Kruistabel!$C$25:$F$25,0)+1,FALSE),"")=0,"",IF(Plananalyse!AK31=1,VLOOKUP(AK$5,Kruistabel!$B$26:$F$29,MATCH($C31,Kruistabel!$C$25:$F$25,0)+1,FALSE),""))</f>
        <v>55</v>
      </c>
      <c r="AL31" s="326" t="str">
        <f ca="1">IF(IF(Plananalyse!AL31=1,VLOOKUP(AL$5,Kruistabel!$B$26:$F$29,MATCH($C31,Kruistabel!$C$25:$F$25,0)+1,FALSE),"")=0,"",IF(Plananalyse!AL31=1,VLOOKUP(AL$5,Kruistabel!$B$26:$F$29,MATCH($C31,Kruistabel!$C$25:$F$25,0)+1,FALSE),""))</f>
        <v/>
      </c>
      <c r="AM31" s="326" t="str">
        <f ca="1">IF(IF(Plananalyse!AM31=1,VLOOKUP(AM$5,Kruistabel!$B$26:$F$29,MATCH($C31,Kruistabel!$C$25:$F$25,0)+1,FALSE),"")=0,"",IF(Plananalyse!AM31=1,VLOOKUP(AM$5,Kruistabel!$B$26:$F$29,MATCH($C31,Kruistabel!$C$25:$F$25,0)+1,FALSE),""))</f>
        <v/>
      </c>
      <c r="AN31" s="327"/>
      <c r="AO31" s="326">
        <f ca="1">IF(IF(Plananalyse!AO31=1,VLOOKUP(AO$5,Kruistabel!$B$26:$F$29,MATCH($C31,Kruistabel!$C$25:$F$25,0)+1,FALSE),"")=0,"",IF(Plananalyse!AO31=1,VLOOKUP(AO$5,Kruistabel!$B$26:$F$29,MATCH($C31,Kruistabel!$C$25:$F$25,0)+1,FALSE),""))</f>
        <v>55</v>
      </c>
      <c r="AP31" s="326">
        <f ca="1">IF(IF(Plananalyse!AP31=1,VLOOKUP(AP$5,Kruistabel!$B$26:$F$29,MATCH($C31,Kruistabel!$C$25:$F$25,0)+1,FALSE),"")=0,"",IF(Plananalyse!AP31=1,VLOOKUP(AP$5,Kruistabel!$B$26:$F$29,MATCH($C31,Kruistabel!$C$25:$F$25,0)+1,FALSE),""))</f>
        <v>55</v>
      </c>
      <c r="AQ31" s="326">
        <f ca="1">IF(IF(Plananalyse!AQ31=1,VLOOKUP(AQ$5,Kruistabel!$B$26:$F$29,MATCH($C31,Kruistabel!$C$25:$F$25,0)+1,FALSE),"")=0,"",IF(Plananalyse!AQ31=1,VLOOKUP(AQ$5,Kruistabel!$B$26:$F$29,MATCH($C31,Kruistabel!$C$25:$F$25,0)+1,FALSE),""))</f>
        <v>55</v>
      </c>
      <c r="AR31" s="326">
        <f ca="1">IF(IF(Plananalyse!AR31=1,VLOOKUP(AR$5,Kruistabel!$B$26:$F$29,MATCH($C31,Kruistabel!$C$25:$F$25,0)+1,FALSE),"")=0,"",IF(Plananalyse!AR31=1,VLOOKUP(AR$5,Kruistabel!$B$26:$F$29,MATCH($C31,Kruistabel!$C$25:$F$25,0)+1,FALSE),""))</f>
        <v>50</v>
      </c>
      <c r="AS31" s="326">
        <f ca="1">IF(IF(Plananalyse!AS31=1,VLOOKUP(AS$5,Kruistabel!$B$26:$F$29,MATCH($C31,Kruistabel!$C$25:$F$25,0)+1,FALSE),"")=0,"",IF(Plananalyse!AS31=1,VLOOKUP(AS$5,Kruistabel!$B$26:$F$29,MATCH($C31,Kruistabel!$C$25:$F$25,0)+1,FALSE),""))</f>
        <v>55</v>
      </c>
      <c r="AT31" s="326">
        <f ca="1">IF(IF(Plananalyse!AT31=1,VLOOKUP(AT$5,Kruistabel!$B$26:$F$29,MATCH($C31,Kruistabel!$C$25:$F$25,0)+1,FALSE),"")=0,"",IF(Plananalyse!AT31=1,VLOOKUP(AT$5,Kruistabel!$B$26:$F$29,MATCH($C31,Kruistabel!$C$25:$F$25,0)+1,FALSE),""))</f>
        <v>50</v>
      </c>
      <c r="AU31" s="326" t="str">
        <f ca="1">IF(IF(Plananalyse!AU31=1,VLOOKUP(AU$5,Kruistabel!$B$26:$F$29,MATCH($C31,Kruistabel!$C$25:$F$25,0)+1,FALSE),"")=0,"",IF(Plananalyse!AU31=1,VLOOKUP(AU$5,Kruistabel!$B$26:$F$29,MATCH($C31,Kruistabel!$C$25:$F$25,0)+1,FALSE),""))</f>
        <v/>
      </c>
      <c r="AV31" s="326">
        <f ca="1">IF(IF(Plananalyse!AV31=1,VLOOKUP(AV$5,Kruistabel!$B$26:$F$29,MATCH($C31,Kruistabel!$C$25:$F$25,0)+1,FALSE),"")=0,"",IF(Plananalyse!AV31=1,VLOOKUP(AV$5,Kruistabel!$B$26:$F$29,MATCH($C31,Kruistabel!$C$25:$F$25,0)+1,FALSE),""))</f>
        <v>55</v>
      </c>
      <c r="AW31" s="326" t="str">
        <f ca="1">IF(IF(Plananalyse!AW31=1,VLOOKUP(AW$5,Kruistabel!$B$26:$F$29,MATCH($C31,Kruistabel!$C$25:$F$25,0)+1,FALSE),"")=0,"",IF(Plananalyse!AW31=1,VLOOKUP(AW$5,Kruistabel!$B$26:$F$29,MATCH($C31,Kruistabel!$C$25:$F$25,0)+1,FALSE),""))</f>
        <v/>
      </c>
      <c r="AX31" s="326" t="str">
        <f ca="1">IF(IF(Plananalyse!AX31=1,VLOOKUP(AX$5,Kruistabel!$B$26:$F$29,MATCH($C31,Kruistabel!$C$25:$F$25,0)+1,FALSE),"")=0,"",IF(Plananalyse!AX31=1,VLOOKUP(AX$5,Kruistabel!$B$26:$F$29,MATCH($C31,Kruistabel!$C$25:$F$25,0)+1,FALSE),""))</f>
        <v/>
      </c>
      <c r="AY31" s="327"/>
      <c r="AZ31" s="326" t="str">
        <f ca="1">IF(IF(Plananalyse!AZ31=1,VLOOKUP(AZ$5,Kruistabel!$B$26:$F$29,MATCH($C31,Kruistabel!$C$25:$F$25,0)+1,FALSE),"")=0,"",IF(Plananalyse!AZ31=1,VLOOKUP(AZ$5,Kruistabel!$B$26:$F$29,MATCH($C31,Kruistabel!$C$25:$F$25,0)+1,FALSE),""))</f>
        <v/>
      </c>
      <c r="BA31" s="326" t="str">
        <f ca="1">IF(IF(Plananalyse!BA31=1,VLOOKUP(BA$5,Kruistabel!$B$26:$F$29,MATCH($C31,Kruistabel!$C$25:$F$25,0)+1,FALSE),"")=0,"",IF(Plananalyse!BA31=1,VLOOKUP(BA$5,Kruistabel!$B$26:$F$29,MATCH($C31,Kruistabel!$C$25:$F$25,0)+1,FALSE),""))</f>
        <v/>
      </c>
      <c r="BB31" s="326">
        <f ca="1">IF(IF(Plananalyse!BB31=1,VLOOKUP(BB$5,Kruistabel!$B$26:$F$29,MATCH($C31,Kruistabel!$C$25:$F$25,0)+1,FALSE),"")=0,"",IF(Plananalyse!BB31=1,VLOOKUP(BB$5,Kruistabel!$B$26:$F$29,MATCH($C31,Kruistabel!$C$25:$F$25,0)+1,FALSE),""))</f>
        <v>55</v>
      </c>
      <c r="BC31" s="326">
        <f ca="1">IF(IF(Plananalyse!BC31=1,VLOOKUP(BC$5,Kruistabel!$B$26:$F$29,MATCH($C31,Kruistabel!$C$25:$F$25,0)+1,FALSE),"")=0,"",IF(Plananalyse!BC31=1,VLOOKUP(BC$5,Kruistabel!$B$26:$F$29,MATCH($C31,Kruistabel!$C$25:$F$25,0)+1,FALSE),""))</f>
        <v>55</v>
      </c>
      <c r="BD31" s="326" t="str">
        <f ca="1">IF(IF(Plananalyse!BD31=1,VLOOKUP(BD$5,Kruistabel!$B$26:$F$29,MATCH($C31,Kruistabel!$C$25:$F$25,0)+1,FALSE),"")=0,"",IF(Plananalyse!BD31=1,VLOOKUP(BD$5,Kruistabel!$B$26:$F$29,MATCH($C31,Kruistabel!$C$25:$F$25,0)+1,FALSE),""))</f>
        <v/>
      </c>
      <c r="BE31" s="326" t="str">
        <f ca="1">IF(IF(Plananalyse!BE31=1,VLOOKUP(BE$5,Kruistabel!$B$26:$F$29,MATCH($C31,Kruistabel!$C$25:$F$25,0)+1,FALSE),"")=0,"",IF(Plananalyse!BE31=1,VLOOKUP(BE$5,Kruistabel!$B$26:$F$29,MATCH($C31,Kruistabel!$C$25:$F$25,0)+1,FALSE),""))</f>
        <v/>
      </c>
      <c r="BF31" s="326" t="str">
        <f ca="1">IF(IF(Plananalyse!BF31=1,VLOOKUP(BF$5,Kruistabel!$B$26:$F$29,MATCH($C31,Kruistabel!$C$25:$F$25,0)+1,FALSE),"")=0,"",IF(Plananalyse!BF31=1,VLOOKUP(BF$5,Kruistabel!$B$26:$F$29,MATCH($C31,Kruistabel!$C$25:$F$25,0)+1,FALSE),""))</f>
        <v/>
      </c>
      <c r="BG31" s="326" t="str">
        <f ca="1">IF(IF(Plananalyse!BG31=1,VLOOKUP(BG$5,Kruistabel!$B$26:$F$29,MATCH($C31,Kruistabel!$C$25:$F$25,0)+1,FALSE),"")=0,"",IF(Plananalyse!BG31=1,VLOOKUP(BG$5,Kruistabel!$B$26:$F$29,MATCH($C31,Kruistabel!$C$25:$F$25,0)+1,FALSE),""))</f>
        <v/>
      </c>
      <c r="BH31" s="326" t="str">
        <f ca="1">IF(IF(Plananalyse!BH31=1,VLOOKUP(BH$5,Kruistabel!$B$26:$F$29,MATCH($C31,Kruistabel!$C$25:$F$25,0)+1,FALSE),"")=0,"",IF(Plananalyse!BH31=1,VLOOKUP(BH$5,Kruistabel!$B$26:$F$29,MATCH($C31,Kruistabel!$C$25:$F$25,0)+1,FALSE),""))</f>
        <v/>
      </c>
      <c r="BI31" s="327"/>
      <c r="BJ31" s="326" t="e">
        <f ca="1">IF(IF(Plananalyse!BJ31=1,VLOOKUP(BJ$5,Kruistabel!$B$26:$F$29,MATCH($C31,Kruistabel!$C$25:$F$25,0)+1,FALSE),"")=0,"",IF(Plananalyse!BJ31=1,VLOOKUP(BJ$5,Kruistabel!$B$26:$F$29,MATCH($C31,Kruistabel!$C$25:$F$25,0)+1,FALSE),""))</f>
        <v>#N/A</v>
      </c>
      <c r="BK31" s="326" t="e">
        <f ca="1">IF(IF(Plananalyse!BK31=1,VLOOKUP(BK$5,Kruistabel!$B$26:$F$29,MATCH($C31,Kruistabel!$C$25:$F$25,0)+1,FALSE),"")=0,"",IF(Plananalyse!BK31=1,VLOOKUP(BK$5,Kruistabel!$B$26:$F$29,MATCH($C31,Kruistabel!$C$25:$F$25,0)+1,FALSE),""))</f>
        <v>#N/A</v>
      </c>
      <c r="BL31" s="326" t="e">
        <f ca="1">IF(IF(Plananalyse!BL31=1,VLOOKUP(BL$5,Kruistabel!$B$26:$F$29,MATCH($C31,Kruistabel!$C$25:$F$25,0)+1,FALSE),"")=0,"",IF(Plananalyse!BL31=1,VLOOKUP(BL$5,Kruistabel!$B$26:$F$29,MATCH($C31,Kruistabel!$C$25:$F$25,0)+1,FALSE),""))</f>
        <v>#N/A</v>
      </c>
      <c r="BM31" s="326" t="e">
        <f ca="1">IF(IF(Plananalyse!BM31=1,VLOOKUP(BM$5,Kruistabel!$B$26:$F$29,MATCH($C31,Kruistabel!$C$25:$F$25,0)+1,FALSE),"")=0,"",IF(Plananalyse!BM31=1,VLOOKUP(BM$5,Kruistabel!$B$26:$F$29,MATCH($C31,Kruistabel!$C$25:$F$25,0)+1,FALSE),""))</f>
        <v>#N/A</v>
      </c>
      <c r="BN31" s="326" t="e">
        <f ca="1">IF(IF(Plananalyse!BN31=1,VLOOKUP(BN$5,Kruistabel!$B$26:$F$29,MATCH($C31,Kruistabel!$C$25:$F$25,0)+1,FALSE),"")=0,"",IF(Plananalyse!BN31=1,VLOOKUP(BN$5,Kruistabel!$B$26:$F$29,MATCH($C31,Kruistabel!$C$25:$F$25,0)+1,FALSE),""))</f>
        <v>#N/A</v>
      </c>
      <c r="BO31" s="326" t="e">
        <f ca="1">IF(IF(Plananalyse!BO31=1,VLOOKUP(BO$5,Kruistabel!$B$26:$F$29,MATCH($C31,Kruistabel!$C$25:$F$25,0)+1,FALSE),"")=0,"",IF(Plananalyse!BO31=1,VLOOKUP(BO$5,Kruistabel!$B$26:$F$29,MATCH($C31,Kruistabel!$C$25:$F$25,0)+1,FALSE),""))</f>
        <v>#N/A</v>
      </c>
      <c r="BP31" s="326" t="e">
        <f ca="1">IF(IF(Plananalyse!BP31=1,VLOOKUP(BP$5,Kruistabel!$B$26:$F$29,MATCH($C31,Kruistabel!$C$25:$F$25,0)+1,FALSE),"")=0,"",IF(Plananalyse!BP31=1,VLOOKUP(BP$5,Kruistabel!$B$26:$F$29,MATCH($C31,Kruistabel!$C$25:$F$25,0)+1,FALSE),""))</f>
        <v>#N/A</v>
      </c>
      <c r="BQ31" s="326" t="e">
        <f ca="1">IF(IF(Plananalyse!BQ31=1,VLOOKUP(BQ$5,Kruistabel!$B$26:$F$29,MATCH($C31,Kruistabel!$C$25:$F$25,0)+1,FALSE),"")=0,"",IF(Plananalyse!BQ31=1,VLOOKUP(BQ$5,Kruistabel!$B$26:$F$29,MATCH($C31,Kruistabel!$C$25:$F$25,0)+1,FALSE),""))</f>
        <v>#N/A</v>
      </c>
      <c r="BR31" s="326" t="e">
        <f ca="1">IF(IF(Plananalyse!BR31=1,VLOOKUP(BR$5,Kruistabel!$B$26:$F$29,MATCH($C31,Kruistabel!$C$25:$F$25,0)+1,FALSE),"")=0,"",IF(Plananalyse!BR31=1,VLOOKUP(BR$5,Kruistabel!$B$26:$F$29,MATCH($C31,Kruistabel!$C$25:$F$25,0)+1,FALSE),""))</f>
        <v>#REF!</v>
      </c>
      <c r="BS31" s="326" t="e">
        <f ca="1">IF(IF(Plananalyse!BS31=1,VLOOKUP(BS$5,Kruistabel!$B$26:$F$29,MATCH($C31,Kruistabel!$C$25:$F$25,0)+1,FALSE),"")=0,"",IF(Plananalyse!BS31=1,VLOOKUP(BS$5,Kruistabel!$B$26:$F$29,MATCH($C31,Kruistabel!$C$25:$F$25,0)+1,FALSE),""))</f>
        <v>#REF!</v>
      </c>
      <c r="BT31" s="65"/>
      <c r="BU31" s="231" t="str">
        <f ca="1">IF(IF(Plananalyse!BU31=1,VLOOKUP(BU$5,Kruistabel!$B$26:$F$29,MATCH($C31,Kruistabel!$C$25:$F$25,0)+1,FALSE),"")=0,"",IF(Plananalyse!BU31=1,VLOOKUP(BU$5,Kruistabel!$B$26:$F$29,MATCH($C31,Kruistabel!$C$25:$F$25,0)+1,FALSE),""))</f>
        <v/>
      </c>
      <c r="BV31" s="326">
        <f ca="1">IF(IF(Plananalyse!BV31=1,VLOOKUP(BV$5,Kruistabel!$B$26:$F$29,MATCH($C31,Kruistabel!$C$25:$F$25,0)+1,FALSE),"")=0,"",IF(Plananalyse!BV31=1,VLOOKUP(BV$5,Kruistabel!$B$26:$F$29,MATCH($C31,Kruistabel!$C$25:$F$25,0)+1,FALSE),""))</f>
        <v>50</v>
      </c>
      <c r="BW31" s="326" t="str">
        <f ca="1">IF(IF(Plananalyse!BW31=1,VLOOKUP(BW$5,Kruistabel!$B$26:$F$29,MATCH($C31,Kruistabel!$C$25:$F$25,0)+1,FALSE),"")=0,"",IF(Plananalyse!BW31=1,VLOOKUP(BW$5,Kruistabel!$B$26:$F$29,MATCH($C31,Kruistabel!$C$25:$F$25,0)+1,FALSE),""))</f>
        <v/>
      </c>
      <c r="BX31" s="326" t="str">
        <f ca="1">IF(IF(Plananalyse!BX31=1,VLOOKUP(BX$5,Kruistabel!$B$26:$F$29,MATCH($C31,Kruistabel!$C$25:$F$25,0)+1,FALSE),"")=0,"",IF(Plananalyse!BX31=1,VLOOKUP(BX$5,Kruistabel!$B$26:$F$29,MATCH($C31,Kruistabel!$C$25:$F$25,0)+1,FALSE),""))</f>
        <v/>
      </c>
      <c r="BY31" s="327"/>
      <c r="BZ31" s="326" t="e">
        <f ca="1">IF(IF(Plananalyse!BZ31=1,VLOOKUP(BZ$5,Kruistabel!$B$26:$F$29,MATCH($C31,Kruistabel!$C$25:$F$25,0)+1,FALSE),"")=0,"",IF(Plananalyse!BZ31=1,VLOOKUP(BZ$5,Kruistabel!$B$26:$F$29,MATCH($C31,Kruistabel!$C$25:$F$25,0)+1,FALSE),""))</f>
        <v>#N/A</v>
      </c>
      <c r="CA31" s="326" t="e">
        <f ca="1">IF(IF(Plananalyse!CA31=1,VLOOKUP(CA$5,Kruistabel!$B$26:$F$29,MATCH($C31,Kruistabel!$C$25:$F$25,0)+1,FALSE),"")=0,"",IF(Plananalyse!CA31=1,VLOOKUP(CA$5,Kruistabel!$B$26:$F$29,MATCH($C31,Kruistabel!$C$25:$F$25,0)+1,FALSE),""))</f>
        <v>#N/A</v>
      </c>
      <c r="CB31" s="326" t="e">
        <f ca="1">IF(IF(Plananalyse!CB31=1,VLOOKUP(CB$5,Kruistabel!$B$26:$F$29,MATCH($C31,Kruistabel!$C$25:$F$25,0)+1,FALSE),"")=0,"",IF(Plananalyse!CB31=1,VLOOKUP(CB$5,Kruistabel!$B$26:$F$29,MATCH($C31,Kruistabel!$C$25:$F$25,0)+1,FALSE),""))</f>
        <v>#N/A</v>
      </c>
      <c r="CC31" s="326" t="e">
        <f ca="1">IF(IF(Plananalyse!CC31=1,VLOOKUP(CC$5,Kruistabel!$B$26:$F$29,MATCH($C31,Kruistabel!$C$25:$F$25,0)+1,FALSE),"")=0,"",IF(Plananalyse!CC31=1,VLOOKUP(CC$5,Kruistabel!$B$26:$F$29,MATCH($C31,Kruistabel!$C$25:$F$25,0)+1,FALSE),""))</f>
        <v>#N/A</v>
      </c>
      <c r="CD31" s="326" t="e">
        <f ca="1">IF(IF(Plananalyse!CD31=1,VLOOKUP(CD$5,Kruistabel!$B$26:$F$29,MATCH($C31,Kruistabel!$C$25:$F$25,0)+1,FALSE),"")=0,"",IF(Plananalyse!CD31=1,VLOOKUP(CD$5,Kruistabel!$B$26:$F$29,MATCH($C31,Kruistabel!$C$25:$F$25,0)+1,FALSE),""))</f>
        <v>#N/A</v>
      </c>
      <c r="CE31" s="326" t="e">
        <f ca="1">IF(IF(Plananalyse!CE31=1,VLOOKUP(CE$5,Kruistabel!$B$26:$F$29,MATCH($C31,Kruistabel!$C$25:$F$25,0)+1,FALSE),"")=0,"",IF(Plananalyse!CE31=1,VLOOKUP(CE$5,Kruistabel!$B$26:$F$29,MATCH($C31,Kruistabel!$C$25:$F$25,0)+1,FALSE),""))</f>
        <v>#N/A</v>
      </c>
      <c r="CF31" s="326" t="e">
        <f ca="1">IF(IF(Plananalyse!CF31=1,VLOOKUP(CF$5,Kruistabel!$B$26:$F$29,MATCH($C31,Kruistabel!$C$25:$F$25,0)+1,FALSE),"")=0,"",IF(Plananalyse!CF31=1,VLOOKUP(CF$5,Kruistabel!$B$26:$F$29,MATCH($C31,Kruistabel!$C$25:$F$25,0)+1,FALSE),""))</f>
        <v>#N/A</v>
      </c>
      <c r="CG31" s="326" t="e">
        <f ca="1">IF(IF(Plananalyse!CG31=1,VLOOKUP(CG$5,Kruistabel!$B$26:$F$29,MATCH($C31,Kruistabel!$C$25:$F$25,0)+1,FALSE),"")=0,"",IF(Plananalyse!CG31=1,VLOOKUP(CG$5,Kruistabel!$B$26:$F$29,MATCH($C31,Kruistabel!$C$25:$F$25,0)+1,FALSE),""))</f>
        <v>#REF!</v>
      </c>
      <c r="CH31" s="326" t="e">
        <f ca="1">IF(IF(Plananalyse!CH31=1,VLOOKUP(CH$5,Kruistabel!$B$26:$F$29,MATCH($C31,Kruistabel!$C$25:$F$25,0)+1,FALSE),"")=0,"",IF(Plananalyse!CH31=1,VLOOKUP(CH$5,Kruistabel!$B$26:$F$29,MATCH($C31,Kruistabel!$C$25:$F$25,0)+1,FALSE),""))</f>
        <v>#REF!</v>
      </c>
      <c r="CI31" s="65"/>
      <c r="CJ31" s="326">
        <f ca="1">IF(IF(Plananalyse!CJ31=1,VLOOKUP(CJ$5,Kruistabel!$B$26:$F$29,MATCH($C31,Kruistabel!$C$25:$F$25,0)+1,FALSE),"")=0,"",IF(Plananalyse!CJ31=1,VLOOKUP(CJ$5,Kruistabel!$B$26:$F$29,MATCH($C31,Kruistabel!$C$25:$F$25,0)+1,FALSE),""))</f>
        <v>50</v>
      </c>
      <c r="CK31" s="326">
        <f ca="1">IF(IF(Plananalyse!CK31=1,VLOOKUP(CK$5,Kruistabel!$B$26:$F$29,MATCH($C31,Kruistabel!$C$25:$F$25,0)+1,FALSE),"")=0,"",IF(Plananalyse!CK31=1,VLOOKUP(CK$5,Kruistabel!$B$26:$F$29,MATCH($C31,Kruistabel!$C$25:$F$25,0)+1,FALSE),""))</f>
        <v>50</v>
      </c>
      <c r="CL31" s="326" t="str">
        <f ca="1">IF(IF(Plananalyse!CL31=1,VLOOKUP(CL$5,Kruistabel!$B$26:$F$29,MATCH($C31,Kruistabel!$C$25:$F$25,0)+1,FALSE),"")=0,"",IF(Plananalyse!CL31=1,VLOOKUP(CL$5,Kruistabel!$B$26:$F$29,MATCH($C31,Kruistabel!$C$25:$F$25,0)+1,FALSE),""))</f>
        <v/>
      </c>
      <c r="CM31" s="326">
        <f ca="1">IF(IF(Plananalyse!CM31=1,VLOOKUP(CM$5,Kruistabel!$B$26:$F$29,MATCH($C31,Kruistabel!$C$25:$F$25,0)+1,FALSE),"")=0,"",IF(Plananalyse!CM31=1,VLOOKUP(CM$5,Kruistabel!$B$26:$F$29,MATCH($C31,Kruistabel!$C$25:$F$25,0)+1,FALSE),""))</f>
        <v>45</v>
      </c>
      <c r="CN31" s="326">
        <f ca="1">IF(IF(Plananalyse!CN31=1,VLOOKUP(CN$5,Kruistabel!$B$26:$F$29,MATCH($C31,Kruistabel!$C$25:$F$25,0)+1,FALSE),"")=0,"",IF(Plananalyse!CN31=1,VLOOKUP(CN$5,Kruistabel!$B$26:$F$29,MATCH($C31,Kruistabel!$C$25:$F$25,0)+1,FALSE),""))</f>
        <v>45</v>
      </c>
      <c r="CO31" s="326">
        <f ca="1">IF(IF(Plananalyse!CO31=1,VLOOKUP(CO$5,Kruistabel!$B$26:$F$29,MATCH($C31,Kruistabel!$C$25:$F$25,0)+1,FALSE),"")=0,"",IF(Plananalyse!CO31=1,VLOOKUP(CO$5,Kruistabel!$B$26:$F$29,MATCH($C31,Kruistabel!$C$25:$F$25,0)+1,FALSE),""))</f>
        <v>55</v>
      </c>
      <c r="CP31" s="326">
        <f ca="1">IF(IF(Plananalyse!CP31=1,VLOOKUP(CP$5,Kruistabel!$B$26:$F$29,MATCH($C31,Kruistabel!$C$25:$F$25,0)+1,FALSE),"")=0,"",IF(Plananalyse!CP31=1,VLOOKUP(CP$5,Kruistabel!$B$26:$F$29,MATCH($C31,Kruistabel!$C$25:$F$25,0)+1,FALSE),""))</f>
        <v>50</v>
      </c>
      <c r="CQ31" s="326">
        <f ca="1">IF(IF(Plananalyse!CQ31=1,VLOOKUP(CQ$5,Kruistabel!$B$26:$F$29,MATCH($C31,Kruistabel!$C$25:$F$25,0)+1,FALSE),"")=0,"",IF(Plananalyse!CQ31=1,VLOOKUP(CQ$5,Kruistabel!$B$26:$F$29,MATCH($C31,Kruistabel!$C$25:$F$25,0)+1,FALSE),""))</f>
        <v>55</v>
      </c>
      <c r="CR31" s="326">
        <f ca="1">IF(IF(Plananalyse!CR31=1,VLOOKUP(CR$5,Kruistabel!$B$26:$F$29,MATCH($C31,Kruistabel!$C$25:$F$25,0)+1,FALSE),"")=0,"",IF(Plananalyse!CR31=1,VLOOKUP(CR$5,Kruistabel!$B$26:$F$29,MATCH($C31,Kruistabel!$C$25:$F$25,0)+1,FALSE),""))</f>
        <v>55</v>
      </c>
      <c r="CS31" s="326">
        <f ca="1">IF(IF(Plananalyse!CS31=1,VLOOKUP(CS$5,Kruistabel!$B$26:$F$29,MATCH($C31,Kruistabel!$C$25:$F$25,0)+1,FALSE),"")=0,"",IF(Plananalyse!CS31=1,VLOOKUP(CS$5,Kruistabel!$B$26:$F$29,MATCH($C31,Kruistabel!$C$25:$F$25,0)+1,FALSE),""))</f>
        <v>50</v>
      </c>
      <c r="CT31" s="326">
        <f ca="1">IF(IF(Plananalyse!CT31=1,VLOOKUP(CT$5,Kruistabel!$B$26:$F$29,MATCH($C31,Kruistabel!$C$25:$F$25,0)+1,FALSE),"")=0,"",IF(Plananalyse!CT31=1,VLOOKUP(CT$5,Kruistabel!$B$26:$F$29,MATCH($C31,Kruistabel!$C$25:$F$25,0)+1,FALSE),""))</f>
        <v>50</v>
      </c>
      <c r="CU31" s="326">
        <f ca="1">IF(IF(Plananalyse!CU31=1,VLOOKUP(CU$5,Kruistabel!$B$26:$F$29,MATCH($C31,Kruistabel!$C$25:$F$25,0)+1,FALSE),"")=0,"",IF(Plananalyse!CU31=1,VLOOKUP(CU$5,Kruistabel!$B$26:$F$29,MATCH($C31,Kruistabel!$C$25:$F$25,0)+1,FALSE),""))</f>
        <v>55</v>
      </c>
      <c r="CV31" s="326">
        <f ca="1">IF(IF(Plananalyse!CV31=1,VLOOKUP(CV$5,Kruistabel!$B$26:$F$29,MATCH($C31,Kruistabel!$C$25:$F$25,0)+1,FALSE),"")=0,"",IF(Plananalyse!CV31=1,VLOOKUP(CV$5,Kruistabel!$B$26:$F$29,MATCH($C31,Kruistabel!$C$25:$F$25,0)+1,FALSE),""))</f>
        <v>55</v>
      </c>
      <c r="CW31" s="326">
        <f ca="1">IF(IF(Plananalyse!CW31=1,VLOOKUP(CW$5,Kruistabel!$B$26:$F$29,MATCH($C31,Kruistabel!$C$25:$F$25,0)+1,FALSE),"")=0,"",IF(Plananalyse!CW31=1,VLOOKUP(CW$5,Kruistabel!$B$26:$F$29,MATCH($C31,Kruistabel!$C$25:$F$25,0)+1,FALSE),""))</f>
        <v>50</v>
      </c>
      <c r="CX31" s="326" t="str">
        <f ca="1">IF(IF(Plananalyse!CX31=1,VLOOKUP(CX$5,Kruistabel!$B$26:$F$29,MATCH($C31,Kruistabel!$C$25:$F$25,0)+1,FALSE),"")=0,"",IF(Plananalyse!CX31=1,VLOOKUP(CX$5,Kruistabel!$B$26:$F$29,MATCH($C31,Kruistabel!$C$25:$F$25,0)+1,FALSE),""))</f>
        <v/>
      </c>
      <c r="CY31" s="326">
        <f ca="1">IF(IF(Plananalyse!CY31=1,VLOOKUP(CY$5,Kruistabel!$B$26:$F$29,MATCH($C31,Kruistabel!$C$25:$F$25,0)+1,FALSE),"")=0,"",IF(Plananalyse!CY31=1,VLOOKUP(CY$5,Kruistabel!$B$26:$F$29,MATCH($C31,Kruistabel!$C$25:$F$25,0)+1,FALSE),""))</f>
        <v>55</v>
      </c>
      <c r="CZ31" s="326">
        <f ca="1">IF(IF(Plananalyse!CZ31=1,VLOOKUP(CZ$5,Kruistabel!$B$26:$F$29,MATCH($C31,Kruistabel!$C$25:$F$25,0)+1,FALSE),"")=0,"",IF(Plananalyse!CZ31=1,VLOOKUP(CZ$5,Kruistabel!$B$26:$F$29,MATCH($C31,Kruistabel!$C$25:$F$25,0)+1,FALSE),""))</f>
        <v>55</v>
      </c>
      <c r="DA31" s="326">
        <f ca="1">IF(IF(Plananalyse!DA31=1,VLOOKUP(DA$5,Kruistabel!$B$26:$F$29,MATCH($C31,Kruistabel!$C$25:$F$25,0)+1,FALSE),"")=0,"",IF(Plananalyse!DA31=1,VLOOKUP(DA$5,Kruistabel!$B$26:$F$29,MATCH($C31,Kruistabel!$C$25:$F$25,0)+1,FALSE),""))</f>
        <v>55</v>
      </c>
      <c r="DB31" s="326" t="str">
        <f ca="1">IF(IF(Plananalyse!DB31=1,VLOOKUP(DB$5,Kruistabel!$B$26:$F$29,MATCH($C31,Kruistabel!$C$25:$F$25,0)+1,FALSE),"")=0,"",IF(Plananalyse!DB31=1,VLOOKUP(DB$5,Kruistabel!$B$26:$F$29,MATCH($C31,Kruistabel!$C$25:$F$25,0)+1,FALSE),""))</f>
        <v/>
      </c>
      <c r="DC31" s="326" t="str">
        <f ca="1">IF(IF(Plananalyse!DC31=1,VLOOKUP(DC$5,Kruistabel!$B$26:$F$29,MATCH($C31,Kruistabel!$C$25:$F$25,0)+1,FALSE),"")=0,"",IF(Plananalyse!DC31=1,VLOOKUP(DC$5,Kruistabel!$B$26:$F$29,MATCH($C31,Kruistabel!$C$25:$F$25,0)+1,FALSE),""))</f>
        <v/>
      </c>
      <c r="DD31" s="327"/>
      <c r="DE31" s="326" t="e">
        <f ca="1">IF(IF(Plananalyse!DE31=1,VLOOKUP(DE$5,Kruistabel!$B$26:$F$29,MATCH($C31,Kruistabel!$C$25:$F$25,0)+1,FALSE),"")=0,"",IF(Plananalyse!DE31=1,VLOOKUP(DE$5,Kruistabel!$B$26:$F$29,MATCH($C31,Kruistabel!$C$25:$F$25,0)+1,FALSE),""))</f>
        <v>#N/A</v>
      </c>
      <c r="DF31" s="326" t="e">
        <f ca="1">IF(IF(Plananalyse!DF31=1,VLOOKUP(DF$5,Kruistabel!$B$26:$F$29,MATCH($C31,Kruistabel!$C$25:$F$25,0)+1,FALSE),"")=0,"",IF(Plananalyse!DF31=1,VLOOKUP(DF$5,Kruistabel!$B$26:$F$29,MATCH($C31,Kruistabel!$C$25:$F$25,0)+1,FALSE),""))</f>
        <v>#N/A</v>
      </c>
      <c r="DG31" s="326" t="e">
        <f ca="1">IF(IF(Plananalyse!DG31=1,VLOOKUP(DG$5,Kruistabel!$B$26:$F$29,MATCH($C31,Kruistabel!$C$25:$F$25,0)+1,FALSE),"")=0,"",IF(Plananalyse!DG31=1,VLOOKUP(DG$5,Kruistabel!$B$26:$F$29,MATCH($C31,Kruistabel!$C$25:$F$25,0)+1,FALSE),""))</f>
        <v>#N/A</v>
      </c>
      <c r="DH31" s="326" t="e">
        <f ca="1">IF(IF(Plananalyse!DH31=1,VLOOKUP(DH$5,Kruistabel!$B$26:$F$29,MATCH($C31,Kruistabel!$C$25:$F$25,0)+1,FALSE),"")=0,"",IF(Plananalyse!DH31=1,VLOOKUP(DH$5,Kruistabel!$B$26:$F$29,MATCH($C31,Kruistabel!$C$25:$F$25,0)+1,FALSE),""))</f>
        <v>#N/A</v>
      </c>
      <c r="DI31" s="326" t="e">
        <f ca="1">IF(IF(Plananalyse!DI31=1,VLOOKUP(DI$5,Kruistabel!$B$26:$F$29,MATCH($C31,Kruistabel!$C$25:$F$25,0)+1,FALSE),"")=0,"",IF(Plananalyse!DI31=1,VLOOKUP(DI$5,Kruistabel!$B$26:$F$29,MATCH($C31,Kruistabel!$C$25:$F$25,0)+1,FALSE),""))</f>
        <v>#N/A</v>
      </c>
      <c r="DJ31" s="326" t="e">
        <f ca="1">IF(IF(Plananalyse!DJ31=1,VLOOKUP(DJ$5,Kruistabel!$B$26:$F$29,MATCH($C31,Kruistabel!$C$25:$F$25,0)+1,FALSE),"")=0,"",IF(Plananalyse!DJ31=1,VLOOKUP(DJ$5,Kruistabel!$B$26:$F$29,MATCH($C31,Kruistabel!$C$25:$F$25,0)+1,FALSE),""))</f>
        <v>#N/A</v>
      </c>
      <c r="DK31" s="326" t="e">
        <f ca="1">IF(IF(Plananalyse!DK31=1,VLOOKUP(DK$5,Kruistabel!$B$26:$F$29,MATCH($C31,Kruistabel!$C$25:$F$25,0)+1,FALSE),"")=0,"",IF(Plananalyse!DK31=1,VLOOKUP(DK$5,Kruistabel!$B$26:$F$29,MATCH($C31,Kruistabel!$C$25:$F$25,0)+1,FALSE),""))</f>
        <v>#REF!</v>
      </c>
      <c r="DL31" s="326" t="e">
        <f ca="1">IF(IF(Plananalyse!DL31=1,VLOOKUP(DL$5,Kruistabel!$B$26:$F$29,MATCH($C31,Kruistabel!$C$25:$F$25,0)+1,FALSE),"")=0,"",IF(Plananalyse!DL31=1,VLOOKUP(DL$5,Kruistabel!$B$26:$F$29,MATCH($C31,Kruistabel!$C$25:$F$25,0)+1,FALSE),""))</f>
        <v>#REF!</v>
      </c>
      <c r="DM31" s="327" t="str">
        <f>IF(Plananalyse!DM31=1,VLOOKUP(DM$5,Kruistabel!$B$26:$F$29,MATCH($C31,Kruistabel!$C$25:$F$25,0)+1,FALSE),"")</f>
        <v/>
      </c>
      <c r="DN31" s="326" t="e">
        <f ca="1">IF(IF(Plananalyse!DN31=1,VLOOKUP(DN$5,Kruistabel!$B$26:$F$29,MATCH($C31,Kruistabel!$C$25:$F$25,0)+1,FALSE),"")=0,"",IF(Plananalyse!DN31=1,VLOOKUP(DN$5,Kruistabel!$B$26:$F$29,MATCH($C31,Kruistabel!$C$25:$F$25,0)+1,FALSE),""))</f>
        <v>#N/A</v>
      </c>
      <c r="DO31" s="326" t="e">
        <f ca="1">IF(IF(Plananalyse!DO31=1,VLOOKUP(DO$5,Kruistabel!$B$26:$F$29,MATCH($C31,Kruistabel!$C$25:$F$25,0)+1,FALSE),"")=0,"",IF(Plananalyse!DO31=1,VLOOKUP(DO$5,Kruistabel!$B$26:$F$29,MATCH($C31,Kruistabel!$C$25:$F$25,0)+1,FALSE),""))</f>
        <v>#N/A</v>
      </c>
      <c r="DP31" s="326" t="e">
        <f ca="1">IF(IF(Plananalyse!DP31=1,VLOOKUP(DP$5,Kruistabel!$B$26:$F$29,MATCH($C31,Kruistabel!$C$25:$F$25,0)+1,FALSE),"")=0,"",IF(Plananalyse!DP31=1,VLOOKUP(DP$5,Kruistabel!$B$26:$F$29,MATCH($C31,Kruistabel!$C$25:$F$25,0)+1,FALSE),""))</f>
        <v>#N/A</v>
      </c>
      <c r="DQ31" s="326" t="e">
        <f ca="1">IF(IF(Plananalyse!DQ31=1,VLOOKUP(DQ$5,Kruistabel!$B$26:$F$29,MATCH($C31,Kruistabel!$C$25:$F$25,0)+1,FALSE),"")=0,"",IF(Plananalyse!DQ31=1,VLOOKUP(DQ$5,Kruistabel!$B$26:$F$29,MATCH($C31,Kruistabel!$C$25:$F$25,0)+1,FALSE),""))</f>
        <v>#N/A</v>
      </c>
      <c r="DR31" s="326" t="e">
        <f ca="1">IF(IF(Plananalyse!DR31=1,VLOOKUP(DR$5,Kruistabel!$B$26:$F$29,MATCH($C31,Kruistabel!$C$25:$F$25,0)+1,FALSE),"")=0,"",IF(Plananalyse!DR31=1,VLOOKUP(DR$5,Kruistabel!$B$26:$F$29,MATCH($C31,Kruistabel!$C$25:$F$25,0)+1,FALSE),""))</f>
        <v>#N/A</v>
      </c>
      <c r="DS31" s="326" t="e">
        <f ca="1">IF(IF(Plananalyse!DS31=1,VLOOKUP(DS$5,Kruistabel!$B$26:$F$29,MATCH($C31,Kruistabel!$C$25:$F$25,0)+1,FALSE),"")=0,"",IF(Plananalyse!DS31=1,VLOOKUP(DS$5,Kruistabel!$B$26:$F$29,MATCH($C31,Kruistabel!$C$25:$F$25,0)+1,FALSE),""))</f>
        <v>#N/A</v>
      </c>
      <c r="DT31" s="326" t="e">
        <f ca="1">IF(IF(Plananalyse!DT31=1,VLOOKUP(DT$5,Kruistabel!$B$26:$F$29,MATCH($C31,Kruistabel!$C$25:$F$25,0)+1,FALSE),"")=0,"",IF(Plananalyse!DT31=1,VLOOKUP(DT$5,Kruistabel!$B$26:$F$29,MATCH($C31,Kruistabel!$C$25:$F$25,0)+1,FALSE),""))</f>
        <v>#N/A</v>
      </c>
      <c r="DU31" s="326" t="e">
        <f ca="1">IF(IF(Plananalyse!DU31=1,VLOOKUP(DU$5,Kruistabel!$B$26:$F$29,MATCH($C31,Kruistabel!$C$25:$F$25,0)+1,FALSE),"")=0,"",IF(Plananalyse!DU31=1,VLOOKUP(DU$5,Kruistabel!$B$26:$F$29,MATCH($C31,Kruistabel!$C$25:$F$25,0)+1,FALSE),""))</f>
        <v>#N/A</v>
      </c>
      <c r="DV31" s="326" t="e">
        <f ca="1">IF(IF(Plananalyse!DV31=1,VLOOKUP(DV$5,Kruistabel!$B$26:$F$29,MATCH($C31,Kruistabel!$C$25:$F$25,0)+1,FALSE),"")=0,"",IF(Plananalyse!DV31=1,VLOOKUP(DV$5,Kruistabel!$B$26:$F$29,MATCH($C31,Kruistabel!$C$25:$F$25,0)+1,FALSE),""))</f>
        <v>#N/A</v>
      </c>
      <c r="DW31" s="326" t="e">
        <f ca="1">IF(IF(Plananalyse!DW31=1,VLOOKUP(DW$5,Kruistabel!$B$26:$F$29,MATCH($C31,Kruistabel!$C$25:$F$25,0)+1,FALSE),"")=0,"",IF(Plananalyse!DW31=1,VLOOKUP(DW$5,Kruistabel!$B$26:$F$29,MATCH($C31,Kruistabel!$C$25:$F$25,0)+1,FALSE),""))</f>
        <v>#REF!</v>
      </c>
      <c r="DX31" s="326" t="e">
        <f ca="1">IF(IF(Plananalyse!DX31=1,VLOOKUP(DX$5,Kruistabel!$B$26:$F$29,MATCH($C31,Kruistabel!$C$25:$F$25,0)+1,FALSE),"")=0,"",IF(Plananalyse!DX31=1,VLOOKUP(DX$5,Kruistabel!$B$26:$F$29,MATCH($C31,Kruistabel!$C$25:$F$25,0)+1,FALSE),""))</f>
        <v>#REF!</v>
      </c>
      <c r="DY31" s="327" t="str">
        <f>IF(Plananalyse!DY31=1,VLOOKUP(DY$5,Kruistabel!$B$26:$F$29,MATCH($C31,Kruistabel!$C$25:$F$25,0)+1,FALSE),"")</f>
        <v/>
      </c>
      <c r="DZ31" s="326" t="e">
        <f ca="1">IF(IF(Plananalyse!DZ31=1,VLOOKUP(DZ$5,Kruistabel!$B$26:$F$29,MATCH($C31,Kruistabel!$C$25:$F$25,0)+1,FALSE),"")=0,"",IF(Plananalyse!DZ31=1,VLOOKUP(DZ$5,Kruistabel!$B$26:$F$29,MATCH($C31,Kruistabel!$C$25:$F$25,0)+1,FALSE),""))</f>
        <v>#N/A</v>
      </c>
      <c r="EA31" s="326" t="e">
        <f ca="1">IF(IF(Plananalyse!EA31=1,VLOOKUP(EA$5,Kruistabel!$B$26:$F$29,MATCH($C31,Kruistabel!$C$25:$F$25,0)+1,FALSE),"")=0,"",IF(Plananalyse!EA31=1,VLOOKUP(EA$5,Kruistabel!$B$26:$F$29,MATCH($C31,Kruistabel!$C$25:$F$25,0)+1,FALSE),""))</f>
        <v>#N/A</v>
      </c>
      <c r="EB31" s="326" t="e">
        <f ca="1">IF(IF(Plananalyse!EB31=1,VLOOKUP(EB$5,Kruistabel!$B$26:$F$29,MATCH($C31,Kruistabel!$C$25:$F$25,0)+1,FALSE),"")=0,"",IF(Plananalyse!EB31=1,VLOOKUP(EB$5,Kruistabel!$B$26:$F$29,MATCH($C31,Kruistabel!$C$25:$F$25,0)+1,FALSE),""))</f>
        <v>#REF!</v>
      </c>
      <c r="EC31" s="326" t="e">
        <f ca="1">IF(IF(Plananalyse!EC31=1,VLOOKUP(EC$5,Kruistabel!$B$26:$F$29,MATCH($C31,Kruistabel!$C$25:$F$25,0)+1,FALSE),"")=0,"",IF(Plananalyse!EC31=1,VLOOKUP(EC$5,Kruistabel!$B$26:$F$29,MATCH($C31,Kruistabel!$C$25:$F$25,0)+1,FALSE),""))</f>
        <v>#REF!</v>
      </c>
      <c r="ED31" s="327"/>
      <c r="EE31" s="326" t="e">
        <f ca="1">IF(IF(Plananalyse!EE31=1,VLOOKUP(EE$5,Kruistabel!$B$26:$F$29,MATCH($C31,Kruistabel!$C$25:$F$25,0)+1,FALSE),"")=0,"",IF(Plananalyse!EE31=1,VLOOKUP(EE$5,Kruistabel!$B$26:$F$29,MATCH($C31,Kruistabel!$C$25:$F$25,0)+1,FALSE),""))</f>
        <v>#N/A</v>
      </c>
      <c r="EF31" s="326" t="e">
        <f ca="1">IF(IF(Plananalyse!EF31=1,VLOOKUP(EF$5,Kruistabel!$B$26:$F$29,MATCH($C31,Kruistabel!$C$25:$F$25,0)+1,FALSE),"")=0,"",IF(Plananalyse!EF31=1,VLOOKUP(EF$5,Kruistabel!$B$26:$F$29,MATCH($C31,Kruistabel!$C$25:$F$25,0)+1,FALSE),""))</f>
        <v>#N/A</v>
      </c>
      <c r="EG31" s="326" t="e">
        <f ca="1">IF(IF(Plananalyse!EG31=1,VLOOKUP(EG$5,Kruistabel!$B$26:$F$29,MATCH($C31,Kruistabel!$C$25:$F$25,0)+1,FALSE),"")=0,"",IF(Plananalyse!EG31=1,VLOOKUP(EG$5,Kruistabel!$B$26:$F$29,MATCH($C31,Kruistabel!$C$25:$F$25,0)+1,FALSE),""))</f>
        <v>#N/A</v>
      </c>
      <c r="EH31" s="326" t="e">
        <f ca="1">IF(IF(Plananalyse!EH31=1,VLOOKUP(EH$5,Kruistabel!$B$26:$F$29,MATCH($C31,Kruistabel!$C$25:$F$25,0)+1,FALSE),"")=0,"",IF(Plananalyse!EH31=1,VLOOKUP(EH$5,Kruistabel!$B$26:$F$29,MATCH($C31,Kruistabel!$C$25:$F$25,0)+1,FALSE),""))</f>
        <v>#REF!</v>
      </c>
      <c r="EI31" s="326" t="e">
        <f ca="1">IF(IF(Plananalyse!EI31=1,VLOOKUP(EI$5,Kruistabel!$B$26:$F$29,MATCH($C31,Kruistabel!$C$25:$F$25,0)+1,FALSE),"")=0,"",IF(Plananalyse!EI31=1,VLOOKUP(EI$5,Kruistabel!$B$26:$F$29,MATCH($C31,Kruistabel!$C$25:$F$25,0)+1,FALSE),""))</f>
        <v>#REF!</v>
      </c>
      <c r="EJ31" s="164" t="str">
        <f>IF(Plananalyse!EJ31=1,VLOOKUP(EJ$5,Kruistabel!$B$26:$F$29,MATCH($C31,Kruistabel!$C$25:$F$25,0)+1,FALSE),"")</f>
        <v/>
      </c>
      <c r="EK31" s="138"/>
      <c r="EL31" s="138"/>
      <c r="EM31" s="138"/>
      <c r="EN31" s="138"/>
      <c r="EO31" s="138"/>
    </row>
    <row r="32" spans="2:145">
      <c r="B32" s="337" t="s">
        <v>118</v>
      </c>
      <c r="C32" s="160" t="str">
        <f>_xlfn.IFNA(VLOOKUP($B32,Classificatietabel!$B$6:$I$91,C$7,FALSE),"")</f>
        <v>laag</v>
      </c>
      <c r="D32" s="160" t="str">
        <f>_xlfn.IFNA(VLOOKUP($B32,Classificatietabel!$B$6:$I$91,D$7,FALSE),"")</f>
        <v>neen</v>
      </c>
      <c r="E32" s="119">
        <f>IF(AND(D32="laag",$D$3=1),0,_xlfn.IFNA(IF(VLOOKUP($B32,Classificatietabel!$B$6:$H$91,$E$5,FALSE)="Ja",1,0),""))</f>
        <v>1</v>
      </c>
      <c r="F32" s="163"/>
      <c r="G32" s="326" t="str">
        <f>IF(IF(Plananalyse!G32=1,VLOOKUP(G$5,Kruistabel!$B$26:$F$29,MATCH($C32,Kruistabel!$C$25:$F$25,0)+1,FALSE),"")=0,"",IF(Plananalyse!G32=1,VLOOKUP(G$5,Kruistabel!$B$26:$F$29,MATCH($C32,Kruistabel!$C$25:$F$25,0)+1,FALSE),""))</f>
        <v/>
      </c>
      <c r="H32" s="326" t="str">
        <f>IF(IF(Plananalyse!H32=1,VLOOKUP(H$5,Kruistabel!$B$26:$F$29,MATCH($C32,Kruistabel!$C$25:$F$25,0)+1,FALSE),"")=0,"",IF(Plananalyse!H32=1,VLOOKUP(H$5,Kruistabel!$B$26:$F$29,MATCH($C32,Kruistabel!$C$25:$F$25,0)+1,FALSE),""))</f>
        <v/>
      </c>
      <c r="I32" s="326">
        <f>IF(IF(Plananalyse!I32=1,VLOOKUP(I$5,Kruistabel!$B$26:$F$29,MATCH($C32,Kruistabel!$C$25:$F$25,0)+1,FALSE),"")=0,"",IF(Plananalyse!I32=1,VLOOKUP(I$5,Kruistabel!$B$26:$F$29,MATCH($C32,Kruistabel!$C$25:$F$25,0)+1,FALSE),""))</f>
        <v>65</v>
      </c>
      <c r="J32" s="326" t="str">
        <f>IF(IF(Plananalyse!J32=1,VLOOKUP(J$5,Kruistabel!$B$26:$F$29,MATCH($C32,Kruistabel!$C$25:$F$25,0)+1,FALSE),"")=0,"",IF(Plananalyse!J32=1,VLOOKUP(J$5,Kruistabel!$B$26:$F$29,MATCH($C32,Kruistabel!$C$25:$F$25,0)+1,FALSE),""))</f>
        <v/>
      </c>
      <c r="K32" s="326" t="str">
        <f>IF(IF(Plananalyse!K32=1,VLOOKUP(K$5,Kruistabel!$B$26:$F$29,MATCH($C32,Kruistabel!$C$25:$F$25,0)+1,FALSE),"")=0,"",IF(Plananalyse!K32=1,VLOOKUP(K$5,Kruistabel!$B$26:$F$29,MATCH($C32,Kruistabel!$C$25:$F$25,0)+1,FALSE),""))</f>
        <v/>
      </c>
      <c r="L32" s="326" t="str">
        <f>IF(IF(Plananalyse!L32=1,VLOOKUP(L$5,Kruistabel!$B$26:$F$29,MATCH($C32,Kruistabel!$C$25:$F$25,0)+1,FALSE),"")=0,"",IF(Plananalyse!L32=1,VLOOKUP(L$5,Kruistabel!$B$26:$F$29,MATCH($C32,Kruistabel!$C$25:$F$25,0)+1,FALSE),""))</f>
        <v/>
      </c>
      <c r="M32" s="326">
        <f>IF(IF(Plananalyse!M32=1,VLOOKUP(M$5,Kruistabel!$B$26:$F$29,MATCH($C32,Kruistabel!$C$25:$F$25,0)+1,FALSE),"")=0,"",IF(Plananalyse!M32=1,VLOOKUP(M$5,Kruistabel!$B$26:$F$29,MATCH($C32,Kruistabel!$C$25:$F$25,0)+1,FALSE),""))</f>
        <v>60</v>
      </c>
      <c r="N32" s="326">
        <f>IF(IF(Plananalyse!N32=1,VLOOKUP(N$5,Kruistabel!$B$26:$F$29,MATCH($C32,Kruistabel!$C$25:$F$25,0)+1,FALSE),"")=0,"",IF(Plananalyse!N32=1,VLOOKUP(N$5,Kruistabel!$B$26:$F$29,MATCH($C32,Kruistabel!$C$25:$F$25,0)+1,FALSE),""))</f>
        <v>60</v>
      </c>
      <c r="O32" s="326">
        <f>IF(IF(Plananalyse!O32=1,VLOOKUP(O$5,Kruistabel!$B$26:$F$29,MATCH($C32,Kruistabel!$C$25:$F$25,0)+1,FALSE),"")=0,"",IF(Plananalyse!O32=1,VLOOKUP(O$5,Kruistabel!$B$26:$F$29,MATCH($C32,Kruistabel!$C$25:$F$25,0)+1,FALSE),""))</f>
        <v>60</v>
      </c>
      <c r="P32" s="326">
        <f>IF(IF(Plananalyse!P32=1,VLOOKUP(P$5,Kruistabel!$B$26:$F$29,MATCH($C32,Kruistabel!$C$25:$F$25,0)+1,FALSE),"")=0,"",IF(Plananalyse!P32=1,VLOOKUP(P$5,Kruistabel!$B$26:$F$29,MATCH($C32,Kruistabel!$C$25:$F$25,0)+1,FALSE),""))</f>
        <v>55</v>
      </c>
      <c r="Q32" s="326">
        <f>IF(IF(Plananalyse!Q32=1,VLOOKUP(Q$5,Kruistabel!$B$26:$F$29,MATCH($C32,Kruistabel!$C$25:$F$25,0)+1,FALSE),"")=0,"",IF(Plananalyse!Q32=1,VLOOKUP(Q$5,Kruistabel!$B$26:$F$29,MATCH($C32,Kruistabel!$C$25:$F$25,0)+1,FALSE),""))</f>
        <v>65</v>
      </c>
      <c r="R32" s="326">
        <f>IF(IF(Plananalyse!R32=1,VLOOKUP(R$5,Kruistabel!$B$26:$F$29,MATCH($C32,Kruistabel!$C$25:$F$25,0)+1,FALSE),"")=0,"",IF(Plananalyse!R32=1,VLOOKUP(R$5,Kruistabel!$B$26:$F$29,MATCH($C32,Kruistabel!$C$25:$F$25,0)+1,FALSE),""))</f>
        <v>60</v>
      </c>
      <c r="S32" s="326" t="str">
        <f>IF(IF(Plananalyse!S32=1,VLOOKUP(S$5,Kruistabel!$B$26:$F$29,MATCH($C32,Kruistabel!$C$25:$F$25,0)+1,FALSE),"")=0,"",IF(Plananalyse!S32=1,VLOOKUP(S$5,Kruistabel!$B$26:$F$29,MATCH($C32,Kruistabel!$C$25:$F$25,0)+1,FALSE),""))</f>
        <v/>
      </c>
      <c r="T32" s="326" t="str">
        <f>IF(IF(Plananalyse!T32=1,VLOOKUP(T$5,Kruistabel!$B$26:$F$29,MATCH($C32,Kruistabel!$C$25:$F$25,0)+1,FALSE),"")=0,"",IF(Plananalyse!T32=1,VLOOKUP(T$5,Kruistabel!$B$26:$F$29,MATCH($C32,Kruistabel!$C$25:$F$25,0)+1,FALSE),""))</f>
        <v/>
      </c>
      <c r="U32" s="326" t="str">
        <f>IF(IF(Plananalyse!U32=1,VLOOKUP(U$5,Kruistabel!$B$26:$F$29,MATCH($C32,Kruistabel!$C$25:$F$25,0)+1,FALSE),"")=0,"",IF(Plananalyse!U32=1,VLOOKUP(U$5,Kruistabel!$B$26:$F$29,MATCH($C32,Kruistabel!$C$25:$F$25,0)+1,FALSE),""))</f>
        <v/>
      </c>
      <c r="V32" s="326" t="str">
        <f>IF(IF(Plananalyse!V32=1,VLOOKUP(V$5,Kruistabel!$B$26:$F$29,MATCH($C32,Kruistabel!$C$25:$F$25,0)+1,FALSE),"")=0,"",IF(Plananalyse!V32=1,VLOOKUP(V$5,Kruistabel!$B$26:$F$29,MATCH($C32,Kruistabel!$C$25:$F$25,0)+1,FALSE),""))</f>
        <v/>
      </c>
      <c r="W32" s="326" t="str">
        <f>IF(IF(Plananalyse!W32=1,VLOOKUP(W$5,Kruistabel!$B$26:$F$29,MATCH($C32,Kruistabel!$C$25:$F$25,0)+1,FALSE),"")=0,"",IF(Plananalyse!W32=1,VLOOKUP(W$5,Kruistabel!$B$26:$F$29,MATCH($C32,Kruistabel!$C$25:$F$25,0)+1,FALSE),""))</f>
        <v/>
      </c>
      <c r="X32" s="326" t="str">
        <f>IF(IF(Plananalyse!X32=1,VLOOKUP(X$5,Kruistabel!$B$26:$F$29,MATCH($C32,Kruistabel!$C$25:$F$25,0)+1,FALSE),"")=0,"",IF(Plananalyse!X32=1,VLOOKUP(X$5,Kruistabel!$B$26:$F$29,MATCH($C32,Kruistabel!$C$25:$F$25,0)+1,FALSE),""))</f>
        <v/>
      </c>
      <c r="Y32" s="326">
        <f>IF(IF(Plananalyse!Y32=1,VLOOKUP(Y$5,Kruistabel!$B$26:$F$29,MATCH($C32,Kruistabel!$C$25:$F$25,0)+1,FALSE),"")=0,"",IF(Plananalyse!Y32=1,VLOOKUP(Y$5,Kruistabel!$B$26:$F$29,MATCH($C32,Kruistabel!$C$25:$F$25,0)+1,FALSE),""))</f>
        <v>65</v>
      </c>
      <c r="Z32" s="326" t="str">
        <f>IF(IF(Plananalyse!Z32=1,VLOOKUP(Z$5,Kruistabel!$B$26:$F$29,MATCH($C32,Kruistabel!$C$25:$F$25,0)+1,FALSE),"")=0,"",IF(Plananalyse!Z32=1,VLOOKUP(Z$5,Kruistabel!$B$26:$F$29,MATCH($C32,Kruistabel!$C$25:$F$25,0)+1,FALSE),""))</f>
        <v/>
      </c>
      <c r="AA32" s="326" t="str">
        <f>IF(IF(Plananalyse!AA32=1,VLOOKUP(AA$5,Kruistabel!$B$26:$F$29,MATCH($C32,Kruistabel!$C$25:$F$25,0)+1,FALSE),"")=0,"",IF(Plananalyse!AA32=1,VLOOKUP(AA$5,Kruistabel!$B$26:$F$29,MATCH($C32,Kruistabel!$C$25:$F$25,0)+1,FALSE),""))</f>
        <v/>
      </c>
      <c r="AB32" s="326" t="str">
        <f>IF(IF(Plananalyse!AB32=1,VLOOKUP(AB$5,Kruistabel!$B$26:$F$29,MATCH($C32,Kruistabel!$C$25:$F$25,0)+1,FALSE),"")=0,"",IF(Plananalyse!AB32=1,VLOOKUP(AB$5,Kruistabel!$B$26:$F$29,MATCH($C32,Kruistabel!$C$25:$F$25,0)+1,FALSE),""))</f>
        <v/>
      </c>
      <c r="AC32" s="326" t="str">
        <f>IF(IF(Plananalyse!AC32=1,VLOOKUP(AC$5,Kruistabel!$B$26:$F$29,MATCH($C32,Kruistabel!$C$25:$F$25,0)+1,FALSE),"")=0,"",IF(Plananalyse!AC32=1,VLOOKUP(AC$5,Kruistabel!$B$26:$F$29,MATCH($C32,Kruistabel!$C$25:$F$25,0)+1,FALSE),""))</f>
        <v/>
      </c>
      <c r="AD32" s="326" t="str">
        <f>IF(IF(Plananalyse!AD32=1,VLOOKUP(AD$5,Kruistabel!$B$26:$F$29,MATCH($C32,Kruistabel!$C$25:$F$25,0)+1,FALSE),"")=0,"",IF(Plananalyse!AD32=1,VLOOKUP(AD$5,Kruistabel!$B$26:$F$29,MATCH($C32,Kruistabel!$C$25:$F$25,0)+1,FALSE),""))</f>
        <v/>
      </c>
      <c r="AE32" s="326" t="str">
        <f ca="1">IF(IF(Plananalyse!AE32=1,VLOOKUP(AE$5,Kruistabel!$B$26:$F$29,MATCH($C32,Kruistabel!$C$25:$F$25,0)+1,FALSE),"")=0,"",IF(Plananalyse!AE32=1,VLOOKUP(AE$5,Kruistabel!$B$26:$F$29,MATCH($C32,Kruistabel!$C$25:$F$25,0)+1,FALSE),""))</f>
        <v/>
      </c>
      <c r="AF32" s="326" t="str">
        <f ca="1">IF(IF(Plananalyse!AF32=1,VLOOKUP(AF$5,Kruistabel!$B$26:$F$29,MATCH($C32,Kruistabel!$C$25:$F$25,0)+1,FALSE),"")=0,"",IF(Plananalyse!AF32=1,VLOOKUP(AF$5,Kruistabel!$B$26:$F$29,MATCH($C32,Kruistabel!$C$25:$F$25,0)+1,FALSE),""))</f>
        <v/>
      </c>
      <c r="AG32" s="326" t="str">
        <f ca="1">IF(IF(Plananalyse!AG32=1,VLOOKUP(AG$5,Kruistabel!$B$26:$F$29,MATCH($C32,Kruistabel!$C$25:$F$25,0)+1,FALSE),"")=0,"",IF(Plananalyse!AG32=1,VLOOKUP(AG$5,Kruistabel!$B$26:$F$29,MATCH($C32,Kruistabel!$C$25:$F$25,0)+1,FALSE),""))</f>
        <v/>
      </c>
      <c r="AH32" s="326" t="str">
        <f ca="1">IF(IF(Plananalyse!AH32=1,VLOOKUP(AH$5,Kruistabel!$B$26:$F$29,MATCH($C32,Kruistabel!$C$25:$F$25,0)+1,FALSE),"")=0,"",IF(Plananalyse!AI32=1,VLOOKUP(AH$5,Kruistabel!$B$26:$F$29,MATCH($C32,Kruistabel!$C$25:$F$25,0)+1,FALSE),""))</f>
        <v/>
      </c>
      <c r="AI32" s="326" t="str">
        <f ca="1">IF(IF(Plananalyse!AI32=1,VLOOKUP(AI$5,Kruistabel!$B$26:$F$29,MATCH($C32,Kruistabel!$C$25:$F$25,0)+1,FALSE),"")=0,"",IF(Plananalyse!AJ32=1,VLOOKUP(AI$5,Kruistabel!$B$26:$F$29,MATCH($C32,Kruistabel!$C$25:$F$25,0)+1,FALSE),""))</f>
        <v/>
      </c>
      <c r="AJ32" s="326" t="str">
        <f ca="1">IF(IF(Plananalyse!AJ32=1,VLOOKUP(AJ$5,Kruistabel!$B$26:$F$29,MATCH($C32,Kruistabel!$C$25:$F$25,0)+1,FALSE),"")=0,"",IF(Plananalyse!AJ32=1,VLOOKUP(AJ$5,Kruistabel!$B$26:$F$29,MATCH($C32,Kruistabel!$C$25:$F$25,0)+1,FALSE),""))</f>
        <v/>
      </c>
      <c r="AK32" s="326">
        <f ca="1">IF(IF(Plananalyse!AK32=1,VLOOKUP(AK$5,Kruistabel!$B$26:$F$29,MATCH($C32,Kruistabel!$C$25:$F$25,0)+1,FALSE),"")=0,"",IF(Plananalyse!AK32=1,VLOOKUP(AK$5,Kruistabel!$B$26:$F$29,MATCH($C32,Kruistabel!$C$25:$F$25,0)+1,FALSE),""))</f>
        <v>65</v>
      </c>
      <c r="AL32" s="326" t="str">
        <f ca="1">IF(IF(Plananalyse!AL32=1,VLOOKUP(AL$5,Kruistabel!$B$26:$F$29,MATCH($C32,Kruistabel!$C$25:$F$25,0)+1,FALSE),"")=0,"",IF(Plananalyse!AL32=1,VLOOKUP(AL$5,Kruistabel!$B$26:$F$29,MATCH($C32,Kruistabel!$C$25:$F$25,0)+1,FALSE),""))</f>
        <v/>
      </c>
      <c r="AM32" s="326" t="str">
        <f ca="1">IF(IF(Plananalyse!AM32=1,VLOOKUP(AM$5,Kruistabel!$B$26:$F$29,MATCH($C32,Kruistabel!$C$25:$F$25,0)+1,FALSE),"")=0,"",IF(Plananalyse!AM32=1,VLOOKUP(AM$5,Kruistabel!$B$26:$F$29,MATCH($C32,Kruistabel!$C$25:$F$25,0)+1,FALSE),""))</f>
        <v/>
      </c>
      <c r="AN32" s="327"/>
      <c r="AO32" s="326">
        <f ca="1">IF(IF(Plananalyse!AO32=1,VLOOKUP(AO$5,Kruistabel!$B$26:$F$29,MATCH($C32,Kruistabel!$C$25:$F$25,0)+1,FALSE),"")=0,"",IF(Plananalyse!AO32=1,VLOOKUP(AO$5,Kruistabel!$B$26:$F$29,MATCH($C32,Kruistabel!$C$25:$F$25,0)+1,FALSE),""))</f>
        <v>65</v>
      </c>
      <c r="AP32" s="326">
        <f ca="1">IF(IF(Plananalyse!AP32=1,VLOOKUP(AP$5,Kruistabel!$B$26:$F$29,MATCH($C32,Kruistabel!$C$25:$F$25,0)+1,FALSE),"")=0,"",IF(Plananalyse!AP32=1,VLOOKUP(AP$5,Kruistabel!$B$26:$F$29,MATCH($C32,Kruistabel!$C$25:$F$25,0)+1,FALSE),""))</f>
        <v>65</v>
      </c>
      <c r="AQ32" s="326">
        <f ca="1">IF(IF(Plananalyse!AQ32=1,VLOOKUP(AQ$5,Kruistabel!$B$26:$F$29,MATCH($C32,Kruistabel!$C$25:$F$25,0)+1,FALSE),"")=0,"",IF(Plananalyse!AQ32=1,VLOOKUP(AQ$5,Kruistabel!$B$26:$F$29,MATCH($C32,Kruistabel!$C$25:$F$25,0)+1,FALSE),""))</f>
        <v>65</v>
      </c>
      <c r="AR32" s="326">
        <f ca="1">IF(IF(Plananalyse!AR32=1,VLOOKUP(AR$5,Kruistabel!$B$26:$F$29,MATCH($C32,Kruistabel!$C$25:$F$25,0)+1,FALSE),"")=0,"",IF(Plananalyse!AR32=1,VLOOKUP(AR$5,Kruistabel!$B$26:$F$29,MATCH($C32,Kruistabel!$C$25:$F$25,0)+1,FALSE),""))</f>
        <v>60</v>
      </c>
      <c r="AS32" s="326">
        <f ca="1">IF(IF(Plananalyse!AS32=1,VLOOKUP(AS$5,Kruistabel!$B$26:$F$29,MATCH($C32,Kruistabel!$C$25:$F$25,0)+1,FALSE),"")=0,"",IF(Plananalyse!AS32=1,VLOOKUP(AS$5,Kruistabel!$B$26:$F$29,MATCH($C32,Kruistabel!$C$25:$F$25,0)+1,FALSE),""))</f>
        <v>65</v>
      </c>
      <c r="AT32" s="326">
        <f ca="1">IF(IF(Plananalyse!AT32=1,VLOOKUP(AT$5,Kruistabel!$B$26:$F$29,MATCH($C32,Kruistabel!$C$25:$F$25,0)+1,FALSE),"")=0,"",IF(Plananalyse!AT32=1,VLOOKUP(AT$5,Kruistabel!$B$26:$F$29,MATCH($C32,Kruistabel!$C$25:$F$25,0)+1,FALSE),""))</f>
        <v>60</v>
      </c>
      <c r="AU32" s="326" t="str">
        <f ca="1">IF(IF(Plananalyse!AU32=1,VLOOKUP(AU$5,Kruistabel!$B$26:$F$29,MATCH($C32,Kruistabel!$C$25:$F$25,0)+1,FALSE),"")=0,"",IF(Plananalyse!AU32=1,VLOOKUP(AU$5,Kruistabel!$B$26:$F$29,MATCH($C32,Kruistabel!$C$25:$F$25,0)+1,FALSE),""))</f>
        <v/>
      </c>
      <c r="AV32" s="326">
        <f ca="1">IF(IF(Plananalyse!AV32=1,VLOOKUP(AV$5,Kruistabel!$B$26:$F$29,MATCH($C32,Kruistabel!$C$25:$F$25,0)+1,FALSE),"")=0,"",IF(Plananalyse!AV32=1,VLOOKUP(AV$5,Kruistabel!$B$26:$F$29,MATCH($C32,Kruistabel!$C$25:$F$25,0)+1,FALSE),""))</f>
        <v>65</v>
      </c>
      <c r="AW32" s="326" t="str">
        <f ca="1">IF(IF(Plananalyse!AW32=1,VLOOKUP(AW$5,Kruistabel!$B$26:$F$29,MATCH($C32,Kruistabel!$C$25:$F$25,0)+1,FALSE),"")=0,"",IF(Plananalyse!AW32=1,VLOOKUP(AW$5,Kruistabel!$B$26:$F$29,MATCH($C32,Kruistabel!$C$25:$F$25,0)+1,FALSE),""))</f>
        <v/>
      </c>
      <c r="AX32" s="326" t="str">
        <f ca="1">IF(IF(Plananalyse!AX32=1,VLOOKUP(AX$5,Kruistabel!$B$26:$F$29,MATCH($C32,Kruistabel!$C$25:$F$25,0)+1,FALSE),"")=0,"",IF(Plananalyse!AX32=1,VLOOKUP(AX$5,Kruistabel!$B$26:$F$29,MATCH($C32,Kruistabel!$C$25:$F$25,0)+1,FALSE),""))</f>
        <v/>
      </c>
      <c r="AY32" s="327"/>
      <c r="AZ32" s="326" t="str">
        <f ca="1">IF(IF(Plananalyse!AZ32=1,VLOOKUP(AZ$5,Kruistabel!$B$26:$F$29,MATCH($C32,Kruistabel!$C$25:$F$25,0)+1,FALSE),"")=0,"",IF(Plananalyse!AZ32=1,VLOOKUP(AZ$5,Kruistabel!$B$26:$F$29,MATCH($C32,Kruistabel!$C$25:$F$25,0)+1,FALSE),""))</f>
        <v/>
      </c>
      <c r="BA32" s="326" t="str">
        <f ca="1">IF(IF(Plananalyse!BA32=1,VLOOKUP(BA$5,Kruistabel!$B$26:$F$29,MATCH($C32,Kruistabel!$C$25:$F$25,0)+1,FALSE),"")=0,"",IF(Plananalyse!BA32=1,VLOOKUP(BA$5,Kruistabel!$B$26:$F$29,MATCH($C32,Kruistabel!$C$25:$F$25,0)+1,FALSE),""))</f>
        <v/>
      </c>
      <c r="BB32" s="326">
        <f ca="1">IF(IF(Plananalyse!BB32=1,VLOOKUP(BB$5,Kruistabel!$B$26:$F$29,MATCH($C32,Kruistabel!$C$25:$F$25,0)+1,FALSE),"")=0,"",IF(Plananalyse!BB32=1,VLOOKUP(BB$5,Kruistabel!$B$26:$F$29,MATCH($C32,Kruistabel!$C$25:$F$25,0)+1,FALSE),""))</f>
        <v>65</v>
      </c>
      <c r="BC32" s="326">
        <f ca="1">IF(IF(Plananalyse!BC32=1,VLOOKUP(BC$5,Kruistabel!$B$26:$F$29,MATCH($C32,Kruistabel!$C$25:$F$25,0)+1,FALSE),"")=0,"",IF(Plananalyse!BC32=1,VLOOKUP(BC$5,Kruistabel!$B$26:$F$29,MATCH($C32,Kruistabel!$C$25:$F$25,0)+1,FALSE),""))</f>
        <v>65</v>
      </c>
      <c r="BD32" s="326" t="str">
        <f ca="1">IF(IF(Plananalyse!BD32=1,VLOOKUP(BD$5,Kruistabel!$B$26:$F$29,MATCH($C32,Kruistabel!$C$25:$F$25,0)+1,FALSE),"")=0,"",IF(Plananalyse!BD32=1,VLOOKUP(BD$5,Kruistabel!$B$26:$F$29,MATCH($C32,Kruistabel!$C$25:$F$25,0)+1,FALSE),""))</f>
        <v/>
      </c>
      <c r="BE32" s="326" t="str">
        <f ca="1">IF(IF(Plananalyse!BE32=1,VLOOKUP(BE$5,Kruistabel!$B$26:$F$29,MATCH($C32,Kruistabel!$C$25:$F$25,0)+1,FALSE),"")=0,"",IF(Plananalyse!BE32=1,VLOOKUP(BE$5,Kruistabel!$B$26:$F$29,MATCH($C32,Kruistabel!$C$25:$F$25,0)+1,FALSE),""))</f>
        <v/>
      </c>
      <c r="BF32" s="326" t="str">
        <f ca="1">IF(IF(Plananalyse!BF32=1,VLOOKUP(BF$5,Kruistabel!$B$26:$F$29,MATCH($C32,Kruistabel!$C$25:$F$25,0)+1,FALSE),"")=0,"",IF(Plananalyse!BF32=1,VLOOKUP(BF$5,Kruistabel!$B$26:$F$29,MATCH($C32,Kruistabel!$C$25:$F$25,0)+1,FALSE),""))</f>
        <v/>
      </c>
      <c r="BG32" s="326" t="str">
        <f ca="1">IF(IF(Plananalyse!BG32=1,VLOOKUP(BG$5,Kruistabel!$B$26:$F$29,MATCH($C32,Kruistabel!$C$25:$F$25,0)+1,FALSE),"")=0,"",IF(Plananalyse!BG32=1,VLOOKUP(BG$5,Kruistabel!$B$26:$F$29,MATCH($C32,Kruistabel!$C$25:$F$25,0)+1,FALSE),""))</f>
        <v/>
      </c>
      <c r="BH32" s="326" t="str">
        <f ca="1">IF(IF(Plananalyse!BH32=1,VLOOKUP(BH$5,Kruistabel!$B$26:$F$29,MATCH($C32,Kruistabel!$C$25:$F$25,0)+1,FALSE),"")=0,"",IF(Plananalyse!BH32=1,VLOOKUP(BH$5,Kruistabel!$B$26:$F$29,MATCH($C32,Kruistabel!$C$25:$F$25,0)+1,FALSE),""))</f>
        <v/>
      </c>
      <c r="BI32" s="327"/>
      <c r="BJ32" s="326" t="e">
        <f ca="1">IF(IF(Plananalyse!BJ32=1,VLOOKUP(BJ$5,Kruistabel!$B$26:$F$29,MATCH($C32,Kruistabel!$C$25:$F$25,0)+1,FALSE),"")=0,"",IF(Plananalyse!BJ32=1,VLOOKUP(BJ$5,Kruistabel!$B$26:$F$29,MATCH($C32,Kruistabel!$C$25:$F$25,0)+1,FALSE),""))</f>
        <v>#N/A</v>
      </c>
      <c r="BK32" s="326" t="e">
        <f ca="1">IF(IF(Plananalyse!BK32=1,VLOOKUP(BK$5,Kruistabel!$B$26:$F$29,MATCH($C32,Kruistabel!$C$25:$F$25,0)+1,FALSE),"")=0,"",IF(Plananalyse!BK32=1,VLOOKUP(BK$5,Kruistabel!$B$26:$F$29,MATCH($C32,Kruistabel!$C$25:$F$25,0)+1,FALSE),""))</f>
        <v>#N/A</v>
      </c>
      <c r="BL32" s="326" t="e">
        <f ca="1">IF(IF(Plananalyse!BL32=1,VLOOKUP(BL$5,Kruistabel!$B$26:$F$29,MATCH($C32,Kruistabel!$C$25:$F$25,0)+1,FALSE),"")=0,"",IF(Plananalyse!BL32=1,VLOOKUP(BL$5,Kruistabel!$B$26:$F$29,MATCH($C32,Kruistabel!$C$25:$F$25,0)+1,FALSE),""))</f>
        <v>#N/A</v>
      </c>
      <c r="BM32" s="326" t="e">
        <f ca="1">IF(IF(Plananalyse!BM32=1,VLOOKUP(BM$5,Kruistabel!$B$26:$F$29,MATCH($C32,Kruistabel!$C$25:$F$25,0)+1,FALSE),"")=0,"",IF(Plananalyse!BM32=1,VLOOKUP(BM$5,Kruistabel!$B$26:$F$29,MATCH($C32,Kruistabel!$C$25:$F$25,0)+1,FALSE),""))</f>
        <v>#N/A</v>
      </c>
      <c r="BN32" s="326" t="e">
        <f ca="1">IF(IF(Plananalyse!BN32=1,VLOOKUP(BN$5,Kruistabel!$B$26:$F$29,MATCH($C32,Kruistabel!$C$25:$F$25,0)+1,FALSE),"")=0,"",IF(Plananalyse!BN32=1,VLOOKUP(BN$5,Kruistabel!$B$26:$F$29,MATCH($C32,Kruistabel!$C$25:$F$25,0)+1,FALSE),""))</f>
        <v>#N/A</v>
      </c>
      <c r="BO32" s="326" t="e">
        <f ca="1">IF(IF(Plananalyse!BO32=1,VLOOKUP(BO$5,Kruistabel!$B$26:$F$29,MATCH($C32,Kruistabel!$C$25:$F$25,0)+1,FALSE),"")=0,"",IF(Plananalyse!BO32=1,VLOOKUP(BO$5,Kruistabel!$B$26:$F$29,MATCH($C32,Kruistabel!$C$25:$F$25,0)+1,FALSE),""))</f>
        <v>#N/A</v>
      </c>
      <c r="BP32" s="326" t="e">
        <f ca="1">IF(IF(Plananalyse!BP32=1,VLOOKUP(BP$5,Kruistabel!$B$26:$F$29,MATCH($C32,Kruistabel!$C$25:$F$25,0)+1,FALSE),"")=0,"",IF(Plananalyse!BP32=1,VLOOKUP(BP$5,Kruistabel!$B$26:$F$29,MATCH($C32,Kruistabel!$C$25:$F$25,0)+1,FALSE),""))</f>
        <v>#N/A</v>
      </c>
      <c r="BQ32" s="326" t="e">
        <f ca="1">IF(IF(Plananalyse!BQ32=1,VLOOKUP(BQ$5,Kruistabel!$B$26:$F$29,MATCH($C32,Kruistabel!$C$25:$F$25,0)+1,FALSE),"")=0,"",IF(Plananalyse!BQ32=1,VLOOKUP(BQ$5,Kruistabel!$B$26:$F$29,MATCH($C32,Kruistabel!$C$25:$F$25,0)+1,FALSE),""))</f>
        <v>#N/A</v>
      </c>
      <c r="BR32" s="326" t="e">
        <f ca="1">IF(IF(Plananalyse!BR32=1,VLOOKUP(BR$5,Kruistabel!$B$26:$F$29,MATCH($C32,Kruistabel!$C$25:$F$25,0)+1,FALSE),"")=0,"",IF(Plananalyse!BR32=1,VLOOKUP(BR$5,Kruistabel!$B$26:$F$29,MATCH($C32,Kruistabel!$C$25:$F$25,0)+1,FALSE),""))</f>
        <v>#REF!</v>
      </c>
      <c r="BS32" s="326" t="e">
        <f ca="1">IF(IF(Plananalyse!BS32=1,VLOOKUP(BS$5,Kruistabel!$B$26:$F$29,MATCH($C32,Kruistabel!$C$25:$F$25,0)+1,FALSE),"")=0,"",IF(Plananalyse!BS32=1,VLOOKUP(BS$5,Kruistabel!$B$26:$F$29,MATCH($C32,Kruistabel!$C$25:$F$25,0)+1,FALSE),""))</f>
        <v>#REF!</v>
      </c>
      <c r="BT32" s="65"/>
      <c r="BU32" s="231" t="str">
        <f ca="1">IF(IF(Plananalyse!BU32=1,VLOOKUP(BU$5,Kruistabel!$B$26:$F$29,MATCH($C32,Kruistabel!$C$25:$F$25,0)+1,FALSE),"")=0,"",IF(Plananalyse!BU32=1,VLOOKUP(BU$5,Kruistabel!$B$26:$F$29,MATCH($C32,Kruistabel!$C$25:$F$25,0)+1,FALSE),""))</f>
        <v/>
      </c>
      <c r="BV32" s="326">
        <f ca="1">IF(IF(Plananalyse!BV32=1,VLOOKUP(BV$5,Kruistabel!$B$26:$F$29,MATCH($C32,Kruistabel!$C$25:$F$25,0)+1,FALSE),"")=0,"",IF(Plananalyse!BV32=1,VLOOKUP(BV$5,Kruistabel!$B$26:$F$29,MATCH($C32,Kruistabel!$C$25:$F$25,0)+1,FALSE),""))</f>
        <v>60</v>
      </c>
      <c r="BW32" s="326" t="str">
        <f ca="1">IF(IF(Plananalyse!BW32=1,VLOOKUP(BW$5,Kruistabel!$B$26:$F$29,MATCH($C32,Kruistabel!$C$25:$F$25,0)+1,FALSE),"")=0,"",IF(Plananalyse!BW32=1,VLOOKUP(BW$5,Kruistabel!$B$26:$F$29,MATCH($C32,Kruistabel!$C$25:$F$25,0)+1,FALSE),""))</f>
        <v/>
      </c>
      <c r="BX32" s="326" t="str">
        <f ca="1">IF(IF(Plananalyse!BX32=1,VLOOKUP(BX$5,Kruistabel!$B$26:$F$29,MATCH($C32,Kruistabel!$C$25:$F$25,0)+1,FALSE),"")=0,"",IF(Plananalyse!BX32=1,VLOOKUP(BX$5,Kruistabel!$B$26:$F$29,MATCH($C32,Kruistabel!$C$25:$F$25,0)+1,FALSE),""))</f>
        <v/>
      </c>
      <c r="BY32" s="327"/>
      <c r="BZ32" s="326" t="e">
        <f ca="1">IF(IF(Plananalyse!BZ32=1,VLOOKUP(BZ$5,Kruistabel!$B$26:$F$29,MATCH($C32,Kruistabel!$C$25:$F$25,0)+1,FALSE),"")=0,"",IF(Plananalyse!BZ32=1,VLOOKUP(BZ$5,Kruistabel!$B$26:$F$29,MATCH($C32,Kruistabel!$C$25:$F$25,0)+1,FALSE),""))</f>
        <v>#N/A</v>
      </c>
      <c r="CA32" s="326" t="e">
        <f ca="1">IF(IF(Plananalyse!CA32=1,VLOOKUP(CA$5,Kruistabel!$B$26:$F$29,MATCH($C32,Kruistabel!$C$25:$F$25,0)+1,FALSE),"")=0,"",IF(Plananalyse!CA32=1,VLOOKUP(CA$5,Kruistabel!$B$26:$F$29,MATCH($C32,Kruistabel!$C$25:$F$25,0)+1,FALSE),""))</f>
        <v>#N/A</v>
      </c>
      <c r="CB32" s="326" t="e">
        <f ca="1">IF(IF(Plananalyse!CB32=1,VLOOKUP(CB$5,Kruistabel!$B$26:$F$29,MATCH($C32,Kruistabel!$C$25:$F$25,0)+1,FALSE),"")=0,"",IF(Plananalyse!CB32=1,VLOOKUP(CB$5,Kruistabel!$B$26:$F$29,MATCH($C32,Kruistabel!$C$25:$F$25,0)+1,FALSE),""))</f>
        <v>#N/A</v>
      </c>
      <c r="CC32" s="326" t="e">
        <f ca="1">IF(IF(Plananalyse!CC32=1,VLOOKUP(CC$5,Kruistabel!$B$26:$F$29,MATCH($C32,Kruistabel!$C$25:$F$25,0)+1,FALSE),"")=0,"",IF(Plananalyse!CC32=1,VLOOKUP(CC$5,Kruistabel!$B$26:$F$29,MATCH($C32,Kruistabel!$C$25:$F$25,0)+1,FALSE),""))</f>
        <v>#N/A</v>
      </c>
      <c r="CD32" s="326" t="e">
        <f ca="1">IF(IF(Plananalyse!CD32=1,VLOOKUP(CD$5,Kruistabel!$B$26:$F$29,MATCH($C32,Kruistabel!$C$25:$F$25,0)+1,FALSE),"")=0,"",IF(Plananalyse!CD32=1,VLOOKUP(CD$5,Kruistabel!$B$26:$F$29,MATCH($C32,Kruistabel!$C$25:$F$25,0)+1,FALSE),""))</f>
        <v>#N/A</v>
      </c>
      <c r="CE32" s="326" t="e">
        <f ca="1">IF(IF(Plananalyse!CE32=1,VLOOKUP(CE$5,Kruistabel!$B$26:$F$29,MATCH($C32,Kruistabel!$C$25:$F$25,0)+1,FALSE),"")=0,"",IF(Plananalyse!CE32=1,VLOOKUP(CE$5,Kruistabel!$B$26:$F$29,MATCH($C32,Kruistabel!$C$25:$F$25,0)+1,FALSE),""))</f>
        <v>#N/A</v>
      </c>
      <c r="CF32" s="326" t="e">
        <f ca="1">IF(IF(Plananalyse!CF32=1,VLOOKUP(CF$5,Kruistabel!$B$26:$F$29,MATCH($C32,Kruistabel!$C$25:$F$25,0)+1,FALSE),"")=0,"",IF(Plananalyse!CF32=1,VLOOKUP(CF$5,Kruistabel!$B$26:$F$29,MATCH($C32,Kruistabel!$C$25:$F$25,0)+1,FALSE),""))</f>
        <v>#N/A</v>
      </c>
      <c r="CG32" s="326" t="e">
        <f ca="1">IF(IF(Plananalyse!CG32=1,VLOOKUP(CG$5,Kruistabel!$B$26:$F$29,MATCH($C32,Kruistabel!$C$25:$F$25,0)+1,FALSE),"")=0,"",IF(Plananalyse!CG32=1,VLOOKUP(CG$5,Kruistabel!$B$26:$F$29,MATCH($C32,Kruistabel!$C$25:$F$25,0)+1,FALSE),""))</f>
        <v>#REF!</v>
      </c>
      <c r="CH32" s="326" t="e">
        <f ca="1">IF(IF(Plananalyse!CH32=1,VLOOKUP(CH$5,Kruistabel!$B$26:$F$29,MATCH($C32,Kruistabel!$C$25:$F$25,0)+1,FALSE),"")=0,"",IF(Plananalyse!CH32=1,VLOOKUP(CH$5,Kruistabel!$B$26:$F$29,MATCH($C32,Kruistabel!$C$25:$F$25,0)+1,FALSE),""))</f>
        <v>#REF!</v>
      </c>
      <c r="CI32" s="65"/>
      <c r="CJ32" s="326">
        <f ca="1">IF(IF(Plananalyse!CJ32=1,VLOOKUP(CJ$5,Kruistabel!$B$26:$F$29,MATCH($C32,Kruistabel!$C$25:$F$25,0)+1,FALSE),"")=0,"",IF(Plananalyse!CJ32=1,VLOOKUP(CJ$5,Kruistabel!$B$26:$F$29,MATCH($C32,Kruistabel!$C$25:$F$25,0)+1,FALSE),""))</f>
        <v>60</v>
      </c>
      <c r="CK32" s="326">
        <f ca="1">IF(IF(Plananalyse!CK32=1,VLOOKUP(CK$5,Kruistabel!$B$26:$F$29,MATCH($C32,Kruistabel!$C$25:$F$25,0)+1,FALSE),"")=0,"",IF(Plananalyse!CK32=1,VLOOKUP(CK$5,Kruistabel!$B$26:$F$29,MATCH($C32,Kruistabel!$C$25:$F$25,0)+1,FALSE),""))</f>
        <v>60</v>
      </c>
      <c r="CL32" s="326" t="str">
        <f ca="1">IF(IF(Plananalyse!CL32=1,VLOOKUP(CL$5,Kruistabel!$B$26:$F$29,MATCH($C32,Kruistabel!$C$25:$F$25,0)+1,FALSE),"")=0,"",IF(Plananalyse!CL32=1,VLOOKUP(CL$5,Kruistabel!$B$26:$F$29,MATCH($C32,Kruistabel!$C$25:$F$25,0)+1,FALSE),""))</f>
        <v/>
      </c>
      <c r="CM32" s="326">
        <f ca="1">IF(IF(Plananalyse!CM32=1,VLOOKUP(CM$5,Kruistabel!$B$26:$F$29,MATCH($C32,Kruistabel!$C$25:$F$25,0)+1,FALSE),"")=0,"",IF(Plananalyse!CM32=1,VLOOKUP(CM$5,Kruistabel!$B$26:$F$29,MATCH($C32,Kruistabel!$C$25:$F$25,0)+1,FALSE),""))</f>
        <v>55</v>
      </c>
      <c r="CN32" s="326">
        <f ca="1">IF(IF(Plananalyse!CN32=1,VLOOKUP(CN$5,Kruistabel!$B$26:$F$29,MATCH($C32,Kruistabel!$C$25:$F$25,0)+1,FALSE),"")=0,"",IF(Plananalyse!CN32=1,VLOOKUP(CN$5,Kruistabel!$B$26:$F$29,MATCH($C32,Kruistabel!$C$25:$F$25,0)+1,FALSE),""))</f>
        <v>55</v>
      </c>
      <c r="CO32" s="326">
        <f ca="1">IF(IF(Plananalyse!CO32=1,VLOOKUP(CO$5,Kruistabel!$B$26:$F$29,MATCH($C32,Kruistabel!$C$25:$F$25,0)+1,FALSE),"")=0,"",IF(Plananalyse!CO32=1,VLOOKUP(CO$5,Kruistabel!$B$26:$F$29,MATCH($C32,Kruistabel!$C$25:$F$25,0)+1,FALSE),""))</f>
        <v>65</v>
      </c>
      <c r="CP32" s="326">
        <f ca="1">IF(IF(Plananalyse!CP32=1,VLOOKUP(CP$5,Kruistabel!$B$26:$F$29,MATCH($C32,Kruistabel!$C$25:$F$25,0)+1,FALSE),"")=0,"",IF(Plananalyse!CP32=1,VLOOKUP(CP$5,Kruistabel!$B$26:$F$29,MATCH($C32,Kruistabel!$C$25:$F$25,0)+1,FALSE),""))</f>
        <v>60</v>
      </c>
      <c r="CQ32" s="326">
        <f ca="1">IF(IF(Plananalyse!CQ32=1,VLOOKUP(CQ$5,Kruistabel!$B$26:$F$29,MATCH($C32,Kruistabel!$C$25:$F$25,0)+1,FALSE),"")=0,"",IF(Plananalyse!CQ32=1,VLOOKUP(CQ$5,Kruistabel!$B$26:$F$29,MATCH($C32,Kruistabel!$C$25:$F$25,0)+1,FALSE),""))</f>
        <v>65</v>
      </c>
      <c r="CR32" s="326">
        <f ca="1">IF(IF(Plananalyse!CR32=1,VLOOKUP(CR$5,Kruistabel!$B$26:$F$29,MATCH($C32,Kruistabel!$C$25:$F$25,0)+1,FALSE),"")=0,"",IF(Plananalyse!CR32=1,VLOOKUP(CR$5,Kruistabel!$B$26:$F$29,MATCH($C32,Kruistabel!$C$25:$F$25,0)+1,FALSE),""))</f>
        <v>65</v>
      </c>
      <c r="CS32" s="326">
        <f ca="1">IF(IF(Plananalyse!CS32=1,VLOOKUP(CS$5,Kruistabel!$B$26:$F$29,MATCH($C32,Kruistabel!$C$25:$F$25,0)+1,FALSE),"")=0,"",IF(Plananalyse!CS32=1,VLOOKUP(CS$5,Kruistabel!$B$26:$F$29,MATCH($C32,Kruistabel!$C$25:$F$25,0)+1,FALSE),""))</f>
        <v>60</v>
      </c>
      <c r="CT32" s="326">
        <f ca="1">IF(IF(Plananalyse!CT32=1,VLOOKUP(CT$5,Kruistabel!$B$26:$F$29,MATCH($C32,Kruistabel!$C$25:$F$25,0)+1,FALSE),"")=0,"",IF(Plananalyse!CT32=1,VLOOKUP(CT$5,Kruistabel!$B$26:$F$29,MATCH($C32,Kruistabel!$C$25:$F$25,0)+1,FALSE),""))</f>
        <v>60</v>
      </c>
      <c r="CU32" s="326">
        <f ca="1">IF(IF(Plananalyse!CU32=1,VLOOKUP(CU$5,Kruistabel!$B$26:$F$29,MATCH($C32,Kruistabel!$C$25:$F$25,0)+1,FALSE),"")=0,"",IF(Plananalyse!CU32=1,VLOOKUP(CU$5,Kruistabel!$B$26:$F$29,MATCH($C32,Kruistabel!$C$25:$F$25,0)+1,FALSE),""))</f>
        <v>65</v>
      </c>
      <c r="CV32" s="326">
        <f ca="1">IF(IF(Plananalyse!CV32=1,VLOOKUP(CV$5,Kruistabel!$B$26:$F$29,MATCH($C32,Kruistabel!$C$25:$F$25,0)+1,FALSE),"")=0,"",IF(Plananalyse!CV32=1,VLOOKUP(CV$5,Kruistabel!$B$26:$F$29,MATCH($C32,Kruistabel!$C$25:$F$25,0)+1,FALSE),""))</f>
        <v>65</v>
      </c>
      <c r="CW32" s="326">
        <f ca="1">IF(IF(Plananalyse!CW32=1,VLOOKUP(CW$5,Kruistabel!$B$26:$F$29,MATCH($C32,Kruistabel!$C$25:$F$25,0)+1,FALSE),"")=0,"",IF(Plananalyse!CW32=1,VLOOKUP(CW$5,Kruistabel!$B$26:$F$29,MATCH($C32,Kruistabel!$C$25:$F$25,0)+1,FALSE),""))</f>
        <v>60</v>
      </c>
      <c r="CX32" s="326" t="str">
        <f ca="1">IF(IF(Plananalyse!CX32=1,VLOOKUP(CX$5,Kruistabel!$B$26:$F$29,MATCH($C32,Kruistabel!$C$25:$F$25,0)+1,FALSE),"")=0,"",IF(Plananalyse!CX32=1,VLOOKUP(CX$5,Kruistabel!$B$26:$F$29,MATCH($C32,Kruistabel!$C$25:$F$25,0)+1,FALSE),""))</f>
        <v/>
      </c>
      <c r="CY32" s="326">
        <f ca="1">IF(IF(Plananalyse!CY32=1,VLOOKUP(CY$5,Kruistabel!$B$26:$F$29,MATCH($C32,Kruistabel!$C$25:$F$25,0)+1,FALSE),"")=0,"",IF(Plananalyse!CY32=1,VLOOKUP(CY$5,Kruistabel!$B$26:$F$29,MATCH($C32,Kruistabel!$C$25:$F$25,0)+1,FALSE),""))</f>
        <v>65</v>
      </c>
      <c r="CZ32" s="326">
        <f ca="1">IF(IF(Plananalyse!CZ32=1,VLOOKUP(CZ$5,Kruistabel!$B$26:$F$29,MATCH($C32,Kruistabel!$C$25:$F$25,0)+1,FALSE),"")=0,"",IF(Plananalyse!CZ32=1,VLOOKUP(CZ$5,Kruistabel!$B$26:$F$29,MATCH($C32,Kruistabel!$C$25:$F$25,0)+1,FALSE),""))</f>
        <v>65</v>
      </c>
      <c r="DA32" s="326">
        <f ca="1">IF(IF(Plananalyse!DA32=1,VLOOKUP(DA$5,Kruistabel!$B$26:$F$29,MATCH($C32,Kruistabel!$C$25:$F$25,0)+1,FALSE),"")=0,"",IF(Plananalyse!DA32=1,VLOOKUP(DA$5,Kruistabel!$B$26:$F$29,MATCH($C32,Kruistabel!$C$25:$F$25,0)+1,FALSE),""))</f>
        <v>65</v>
      </c>
      <c r="DB32" s="326" t="str">
        <f ca="1">IF(IF(Plananalyse!DB32=1,VLOOKUP(DB$5,Kruistabel!$B$26:$F$29,MATCH($C32,Kruistabel!$C$25:$F$25,0)+1,FALSE),"")=0,"",IF(Plananalyse!DB32=1,VLOOKUP(DB$5,Kruistabel!$B$26:$F$29,MATCH($C32,Kruistabel!$C$25:$F$25,0)+1,FALSE),""))</f>
        <v/>
      </c>
      <c r="DC32" s="326" t="str">
        <f ca="1">IF(IF(Plananalyse!DC32=1,VLOOKUP(DC$5,Kruistabel!$B$26:$F$29,MATCH($C32,Kruistabel!$C$25:$F$25,0)+1,FALSE),"")=0,"",IF(Plananalyse!DC32=1,VLOOKUP(DC$5,Kruistabel!$B$26:$F$29,MATCH($C32,Kruistabel!$C$25:$F$25,0)+1,FALSE),""))</f>
        <v/>
      </c>
      <c r="DD32" s="327"/>
      <c r="DE32" s="326" t="e">
        <f ca="1">IF(IF(Plananalyse!DE32=1,VLOOKUP(DE$5,Kruistabel!$B$26:$F$29,MATCH($C32,Kruistabel!$C$25:$F$25,0)+1,FALSE),"")=0,"",IF(Plananalyse!DE32=1,VLOOKUP(DE$5,Kruistabel!$B$26:$F$29,MATCH($C32,Kruistabel!$C$25:$F$25,0)+1,FALSE),""))</f>
        <v>#N/A</v>
      </c>
      <c r="DF32" s="326" t="e">
        <f ca="1">IF(IF(Plananalyse!DF32=1,VLOOKUP(DF$5,Kruistabel!$B$26:$F$29,MATCH($C32,Kruistabel!$C$25:$F$25,0)+1,FALSE),"")=0,"",IF(Plananalyse!DF32=1,VLOOKUP(DF$5,Kruistabel!$B$26:$F$29,MATCH($C32,Kruistabel!$C$25:$F$25,0)+1,FALSE),""))</f>
        <v>#N/A</v>
      </c>
      <c r="DG32" s="326" t="e">
        <f ca="1">IF(IF(Plananalyse!DG32=1,VLOOKUP(DG$5,Kruistabel!$B$26:$F$29,MATCH($C32,Kruistabel!$C$25:$F$25,0)+1,FALSE),"")=0,"",IF(Plananalyse!DG32=1,VLOOKUP(DG$5,Kruistabel!$B$26:$F$29,MATCH($C32,Kruistabel!$C$25:$F$25,0)+1,FALSE),""))</f>
        <v>#N/A</v>
      </c>
      <c r="DH32" s="326" t="e">
        <f ca="1">IF(IF(Plananalyse!DH32=1,VLOOKUP(DH$5,Kruistabel!$B$26:$F$29,MATCH($C32,Kruistabel!$C$25:$F$25,0)+1,FALSE),"")=0,"",IF(Plananalyse!DH32=1,VLOOKUP(DH$5,Kruistabel!$B$26:$F$29,MATCH($C32,Kruistabel!$C$25:$F$25,0)+1,FALSE),""))</f>
        <v>#N/A</v>
      </c>
      <c r="DI32" s="326" t="e">
        <f ca="1">IF(IF(Plananalyse!DI32=1,VLOOKUP(DI$5,Kruistabel!$B$26:$F$29,MATCH($C32,Kruistabel!$C$25:$F$25,0)+1,FALSE),"")=0,"",IF(Plananalyse!DI32=1,VLOOKUP(DI$5,Kruistabel!$B$26:$F$29,MATCH($C32,Kruistabel!$C$25:$F$25,0)+1,FALSE),""))</f>
        <v>#N/A</v>
      </c>
      <c r="DJ32" s="326" t="e">
        <f ca="1">IF(IF(Plananalyse!DJ32=1,VLOOKUP(DJ$5,Kruistabel!$B$26:$F$29,MATCH($C32,Kruistabel!$C$25:$F$25,0)+1,FALSE),"")=0,"",IF(Plananalyse!DJ32=1,VLOOKUP(DJ$5,Kruistabel!$B$26:$F$29,MATCH($C32,Kruistabel!$C$25:$F$25,0)+1,FALSE),""))</f>
        <v>#N/A</v>
      </c>
      <c r="DK32" s="326" t="e">
        <f ca="1">IF(IF(Plananalyse!DK32=1,VLOOKUP(DK$5,Kruistabel!$B$26:$F$29,MATCH($C32,Kruistabel!$C$25:$F$25,0)+1,FALSE),"")=0,"",IF(Plananalyse!DK32=1,VLOOKUP(DK$5,Kruistabel!$B$26:$F$29,MATCH($C32,Kruistabel!$C$25:$F$25,0)+1,FALSE),""))</f>
        <v>#REF!</v>
      </c>
      <c r="DL32" s="326" t="e">
        <f ca="1">IF(IF(Plananalyse!DL32=1,VLOOKUP(DL$5,Kruistabel!$B$26:$F$29,MATCH($C32,Kruistabel!$C$25:$F$25,0)+1,FALSE),"")=0,"",IF(Plananalyse!DL32=1,VLOOKUP(DL$5,Kruistabel!$B$26:$F$29,MATCH($C32,Kruistabel!$C$25:$F$25,0)+1,FALSE),""))</f>
        <v>#REF!</v>
      </c>
      <c r="DM32" s="327" t="str">
        <f>IF(Plananalyse!DM32=1,VLOOKUP(DM$5,Kruistabel!$B$26:$F$29,MATCH($C32,Kruistabel!$C$25:$F$25,0)+1,FALSE),"")</f>
        <v/>
      </c>
      <c r="DN32" s="326" t="e">
        <f ca="1">IF(IF(Plananalyse!DN32=1,VLOOKUP(DN$5,Kruistabel!$B$26:$F$29,MATCH($C32,Kruistabel!$C$25:$F$25,0)+1,FALSE),"")=0,"",IF(Plananalyse!DN32=1,VLOOKUP(DN$5,Kruistabel!$B$26:$F$29,MATCH($C32,Kruistabel!$C$25:$F$25,0)+1,FALSE),""))</f>
        <v>#N/A</v>
      </c>
      <c r="DO32" s="326" t="e">
        <f ca="1">IF(IF(Plananalyse!DO32=1,VLOOKUP(DO$5,Kruistabel!$B$26:$F$29,MATCH($C32,Kruistabel!$C$25:$F$25,0)+1,FALSE),"")=0,"",IF(Plananalyse!DO32=1,VLOOKUP(DO$5,Kruistabel!$B$26:$F$29,MATCH($C32,Kruistabel!$C$25:$F$25,0)+1,FALSE),""))</f>
        <v>#N/A</v>
      </c>
      <c r="DP32" s="326" t="e">
        <f ca="1">IF(IF(Plananalyse!DP32=1,VLOOKUP(DP$5,Kruistabel!$B$26:$F$29,MATCH($C32,Kruistabel!$C$25:$F$25,0)+1,FALSE),"")=0,"",IF(Plananalyse!DP32=1,VLOOKUP(DP$5,Kruistabel!$B$26:$F$29,MATCH($C32,Kruistabel!$C$25:$F$25,0)+1,FALSE),""))</f>
        <v>#N/A</v>
      </c>
      <c r="DQ32" s="326" t="e">
        <f ca="1">IF(IF(Plananalyse!DQ32=1,VLOOKUP(DQ$5,Kruistabel!$B$26:$F$29,MATCH($C32,Kruistabel!$C$25:$F$25,0)+1,FALSE),"")=0,"",IF(Plananalyse!DQ32=1,VLOOKUP(DQ$5,Kruistabel!$B$26:$F$29,MATCH($C32,Kruistabel!$C$25:$F$25,0)+1,FALSE),""))</f>
        <v>#N/A</v>
      </c>
      <c r="DR32" s="326" t="e">
        <f ca="1">IF(IF(Plananalyse!DR32=1,VLOOKUP(DR$5,Kruistabel!$B$26:$F$29,MATCH($C32,Kruistabel!$C$25:$F$25,0)+1,FALSE),"")=0,"",IF(Plananalyse!DR32=1,VLOOKUP(DR$5,Kruistabel!$B$26:$F$29,MATCH($C32,Kruistabel!$C$25:$F$25,0)+1,FALSE),""))</f>
        <v>#N/A</v>
      </c>
      <c r="DS32" s="326" t="e">
        <f ca="1">IF(IF(Plananalyse!DS32=1,VLOOKUP(DS$5,Kruistabel!$B$26:$F$29,MATCH($C32,Kruistabel!$C$25:$F$25,0)+1,FALSE),"")=0,"",IF(Plananalyse!DS32=1,VLOOKUP(DS$5,Kruistabel!$B$26:$F$29,MATCH($C32,Kruistabel!$C$25:$F$25,0)+1,FALSE),""))</f>
        <v>#N/A</v>
      </c>
      <c r="DT32" s="326" t="e">
        <f ca="1">IF(IF(Plananalyse!DT32=1,VLOOKUP(DT$5,Kruistabel!$B$26:$F$29,MATCH($C32,Kruistabel!$C$25:$F$25,0)+1,FALSE),"")=0,"",IF(Plananalyse!DT32=1,VLOOKUP(DT$5,Kruistabel!$B$26:$F$29,MATCH($C32,Kruistabel!$C$25:$F$25,0)+1,FALSE),""))</f>
        <v>#N/A</v>
      </c>
      <c r="DU32" s="326" t="e">
        <f ca="1">IF(IF(Plananalyse!DU32=1,VLOOKUP(DU$5,Kruistabel!$B$26:$F$29,MATCH($C32,Kruistabel!$C$25:$F$25,0)+1,FALSE),"")=0,"",IF(Plananalyse!DU32=1,VLOOKUP(DU$5,Kruistabel!$B$26:$F$29,MATCH($C32,Kruistabel!$C$25:$F$25,0)+1,FALSE),""))</f>
        <v>#N/A</v>
      </c>
      <c r="DV32" s="326" t="e">
        <f ca="1">IF(IF(Plananalyse!DV32=1,VLOOKUP(DV$5,Kruistabel!$B$26:$F$29,MATCH($C32,Kruistabel!$C$25:$F$25,0)+1,FALSE),"")=0,"",IF(Plananalyse!DV32=1,VLOOKUP(DV$5,Kruistabel!$B$26:$F$29,MATCH($C32,Kruistabel!$C$25:$F$25,0)+1,FALSE),""))</f>
        <v>#N/A</v>
      </c>
      <c r="DW32" s="326" t="e">
        <f ca="1">IF(IF(Plananalyse!DW32=1,VLOOKUP(DW$5,Kruistabel!$B$26:$F$29,MATCH($C32,Kruistabel!$C$25:$F$25,0)+1,FALSE),"")=0,"",IF(Plananalyse!DW32=1,VLOOKUP(DW$5,Kruistabel!$B$26:$F$29,MATCH($C32,Kruistabel!$C$25:$F$25,0)+1,FALSE),""))</f>
        <v>#REF!</v>
      </c>
      <c r="DX32" s="326" t="e">
        <f ca="1">IF(IF(Plananalyse!DX32=1,VLOOKUP(DX$5,Kruistabel!$B$26:$F$29,MATCH($C32,Kruistabel!$C$25:$F$25,0)+1,FALSE),"")=0,"",IF(Plananalyse!DX32=1,VLOOKUP(DX$5,Kruistabel!$B$26:$F$29,MATCH($C32,Kruistabel!$C$25:$F$25,0)+1,FALSE),""))</f>
        <v>#REF!</v>
      </c>
      <c r="DY32" s="327" t="str">
        <f>IF(Plananalyse!DY32=1,VLOOKUP(DY$5,Kruistabel!$B$26:$F$29,MATCH($C32,Kruistabel!$C$25:$F$25,0)+1,FALSE),"")</f>
        <v/>
      </c>
      <c r="DZ32" s="326" t="e">
        <f ca="1">IF(IF(Plananalyse!DZ32=1,VLOOKUP(DZ$5,Kruistabel!$B$26:$F$29,MATCH($C32,Kruistabel!$C$25:$F$25,0)+1,FALSE),"")=0,"",IF(Plananalyse!DZ32=1,VLOOKUP(DZ$5,Kruistabel!$B$26:$F$29,MATCH($C32,Kruistabel!$C$25:$F$25,0)+1,FALSE),""))</f>
        <v>#N/A</v>
      </c>
      <c r="EA32" s="326" t="e">
        <f ca="1">IF(IF(Plananalyse!EA32=1,VLOOKUP(EA$5,Kruistabel!$B$26:$F$29,MATCH($C32,Kruistabel!$C$25:$F$25,0)+1,FALSE),"")=0,"",IF(Plananalyse!EA32=1,VLOOKUP(EA$5,Kruistabel!$B$26:$F$29,MATCH($C32,Kruistabel!$C$25:$F$25,0)+1,FALSE),""))</f>
        <v>#N/A</v>
      </c>
      <c r="EB32" s="326" t="e">
        <f ca="1">IF(IF(Plananalyse!EB32=1,VLOOKUP(EB$5,Kruistabel!$B$26:$F$29,MATCH($C32,Kruistabel!$C$25:$F$25,0)+1,FALSE),"")=0,"",IF(Plananalyse!EB32=1,VLOOKUP(EB$5,Kruistabel!$B$26:$F$29,MATCH($C32,Kruistabel!$C$25:$F$25,0)+1,FALSE),""))</f>
        <v>#REF!</v>
      </c>
      <c r="EC32" s="326" t="e">
        <f ca="1">IF(IF(Plananalyse!EC32=1,VLOOKUP(EC$5,Kruistabel!$B$26:$F$29,MATCH($C32,Kruistabel!$C$25:$F$25,0)+1,FALSE),"")=0,"",IF(Plananalyse!EC32=1,VLOOKUP(EC$5,Kruistabel!$B$26:$F$29,MATCH($C32,Kruistabel!$C$25:$F$25,0)+1,FALSE),""))</f>
        <v>#REF!</v>
      </c>
      <c r="ED32" s="327"/>
      <c r="EE32" s="326" t="e">
        <f ca="1">IF(IF(Plananalyse!EE32=1,VLOOKUP(EE$5,Kruistabel!$B$26:$F$29,MATCH($C32,Kruistabel!$C$25:$F$25,0)+1,FALSE),"")=0,"",IF(Plananalyse!EE32=1,VLOOKUP(EE$5,Kruistabel!$B$26:$F$29,MATCH($C32,Kruistabel!$C$25:$F$25,0)+1,FALSE),""))</f>
        <v>#N/A</v>
      </c>
      <c r="EF32" s="326" t="e">
        <f ca="1">IF(IF(Plananalyse!EF32=1,VLOOKUP(EF$5,Kruistabel!$B$26:$F$29,MATCH($C32,Kruistabel!$C$25:$F$25,0)+1,FALSE),"")=0,"",IF(Plananalyse!EF32=1,VLOOKUP(EF$5,Kruistabel!$B$26:$F$29,MATCH($C32,Kruistabel!$C$25:$F$25,0)+1,FALSE),""))</f>
        <v>#N/A</v>
      </c>
      <c r="EG32" s="326" t="e">
        <f ca="1">IF(IF(Plananalyse!EG32=1,VLOOKUP(EG$5,Kruistabel!$B$26:$F$29,MATCH($C32,Kruistabel!$C$25:$F$25,0)+1,FALSE),"")=0,"",IF(Plananalyse!EG32=1,VLOOKUP(EG$5,Kruistabel!$B$26:$F$29,MATCH($C32,Kruistabel!$C$25:$F$25,0)+1,FALSE),""))</f>
        <v>#N/A</v>
      </c>
      <c r="EH32" s="326" t="e">
        <f ca="1">IF(IF(Plananalyse!EH32=1,VLOOKUP(EH$5,Kruistabel!$B$26:$F$29,MATCH($C32,Kruistabel!$C$25:$F$25,0)+1,FALSE),"")=0,"",IF(Plananalyse!EH32=1,VLOOKUP(EH$5,Kruistabel!$B$26:$F$29,MATCH($C32,Kruistabel!$C$25:$F$25,0)+1,FALSE),""))</f>
        <v>#REF!</v>
      </c>
      <c r="EI32" s="326" t="e">
        <f ca="1">IF(IF(Plananalyse!EI32=1,VLOOKUP(EI$5,Kruistabel!$B$26:$F$29,MATCH($C32,Kruistabel!$C$25:$F$25,0)+1,FALSE),"")=0,"",IF(Plananalyse!EI32=1,VLOOKUP(EI$5,Kruistabel!$B$26:$F$29,MATCH($C32,Kruistabel!$C$25:$F$25,0)+1,FALSE),""))</f>
        <v>#REF!</v>
      </c>
      <c r="EJ32" s="164" t="str">
        <f>IF(Plananalyse!EJ32=1,VLOOKUP(EJ$5,Kruistabel!$B$26:$F$29,MATCH($C32,Kruistabel!$C$25:$F$25,0)+1,FALSE),"")</f>
        <v/>
      </c>
      <c r="EK32" s="138"/>
      <c r="EL32" s="138"/>
      <c r="EM32" s="138"/>
      <c r="EN32" s="138"/>
      <c r="EO32" s="138"/>
    </row>
    <row r="33" spans="2:145">
      <c r="B33" s="337" t="s">
        <v>119</v>
      </c>
      <c r="C33" s="160" t="str">
        <f>_xlfn.IFNA(VLOOKUP($B33,Classificatietabel!$B$6:$I$91,C$7,FALSE),"")</f>
        <v>laag</v>
      </c>
      <c r="D33" s="160" t="str">
        <f>_xlfn.IFNA(VLOOKUP($B33,Classificatietabel!$B$6:$I$91,D$7,FALSE),"")</f>
        <v>neen</v>
      </c>
      <c r="E33" s="119">
        <f>IF(AND(D33="laag",$D$3=1),0,_xlfn.IFNA(IF(VLOOKUP($B33,Classificatietabel!$B$6:$H$91,$E$5,FALSE)="Ja",1,0),""))</f>
        <v>1</v>
      </c>
      <c r="F33" s="163"/>
      <c r="G33" s="326" t="str">
        <f>IF(IF(Plananalyse!G33=1,VLOOKUP(G$5,Kruistabel!$B$26:$F$29,MATCH($C33,Kruistabel!$C$25:$F$25,0)+1,FALSE),"")=0,"",IF(Plananalyse!G33=1,VLOOKUP(G$5,Kruistabel!$B$26:$F$29,MATCH($C33,Kruistabel!$C$25:$F$25,0)+1,FALSE),""))</f>
        <v/>
      </c>
      <c r="H33" s="326" t="str">
        <f>IF(IF(Plananalyse!H33=1,VLOOKUP(H$5,Kruistabel!$B$26:$F$29,MATCH($C33,Kruistabel!$C$25:$F$25,0)+1,FALSE),"")=0,"",IF(Plananalyse!H33=1,VLOOKUP(H$5,Kruistabel!$B$26:$F$29,MATCH($C33,Kruistabel!$C$25:$F$25,0)+1,FALSE),""))</f>
        <v/>
      </c>
      <c r="I33" s="326">
        <f>IF(IF(Plananalyse!I33=1,VLOOKUP(I$5,Kruistabel!$B$26:$F$29,MATCH($C33,Kruistabel!$C$25:$F$25,0)+1,FALSE),"")=0,"",IF(Plananalyse!I33=1,VLOOKUP(I$5,Kruistabel!$B$26:$F$29,MATCH($C33,Kruistabel!$C$25:$F$25,0)+1,FALSE),""))</f>
        <v>65</v>
      </c>
      <c r="J33" s="326" t="str">
        <f>IF(IF(Plananalyse!J33=1,VLOOKUP(J$5,Kruistabel!$B$26:$F$29,MATCH($C33,Kruistabel!$C$25:$F$25,0)+1,FALSE),"")=0,"",IF(Plananalyse!J33=1,VLOOKUP(J$5,Kruistabel!$B$26:$F$29,MATCH($C33,Kruistabel!$C$25:$F$25,0)+1,FALSE),""))</f>
        <v/>
      </c>
      <c r="K33" s="326" t="str">
        <f>IF(IF(Plananalyse!K33=1,VLOOKUP(K$5,Kruistabel!$B$26:$F$29,MATCH($C33,Kruistabel!$C$25:$F$25,0)+1,FALSE),"")=0,"",IF(Plananalyse!K33=1,VLOOKUP(K$5,Kruistabel!$B$26:$F$29,MATCH($C33,Kruistabel!$C$25:$F$25,0)+1,FALSE),""))</f>
        <v/>
      </c>
      <c r="L33" s="326" t="str">
        <f>IF(IF(Plananalyse!L33=1,VLOOKUP(L$5,Kruistabel!$B$26:$F$29,MATCH($C33,Kruistabel!$C$25:$F$25,0)+1,FALSE),"")=0,"",IF(Plananalyse!L33=1,VLOOKUP(L$5,Kruistabel!$B$26:$F$29,MATCH($C33,Kruistabel!$C$25:$F$25,0)+1,FALSE),""))</f>
        <v/>
      </c>
      <c r="M33" s="326">
        <f>IF(IF(Plananalyse!M33=1,VLOOKUP(M$5,Kruistabel!$B$26:$F$29,MATCH($C33,Kruistabel!$C$25:$F$25,0)+1,FALSE),"")=0,"",IF(Plananalyse!M33=1,VLOOKUP(M$5,Kruistabel!$B$26:$F$29,MATCH($C33,Kruistabel!$C$25:$F$25,0)+1,FALSE),""))</f>
        <v>60</v>
      </c>
      <c r="N33" s="326">
        <f>IF(IF(Plananalyse!N33=1,VLOOKUP(N$5,Kruistabel!$B$26:$F$29,MATCH($C33,Kruistabel!$C$25:$F$25,0)+1,FALSE),"")=0,"",IF(Plananalyse!N33=1,VLOOKUP(N$5,Kruistabel!$B$26:$F$29,MATCH($C33,Kruistabel!$C$25:$F$25,0)+1,FALSE),""))</f>
        <v>60</v>
      </c>
      <c r="O33" s="326">
        <f>IF(IF(Plananalyse!O33=1,VLOOKUP(O$5,Kruistabel!$B$26:$F$29,MATCH($C33,Kruistabel!$C$25:$F$25,0)+1,FALSE),"")=0,"",IF(Plananalyse!O33=1,VLOOKUP(O$5,Kruistabel!$B$26:$F$29,MATCH($C33,Kruistabel!$C$25:$F$25,0)+1,FALSE),""))</f>
        <v>60</v>
      </c>
      <c r="P33" s="326">
        <f>IF(IF(Plananalyse!P33=1,VLOOKUP(P$5,Kruistabel!$B$26:$F$29,MATCH($C33,Kruistabel!$C$25:$F$25,0)+1,FALSE),"")=0,"",IF(Plananalyse!P33=1,VLOOKUP(P$5,Kruistabel!$B$26:$F$29,MATCH($C33,Kruistabel!$C$25:$F$25,0)+1,FALSE),""))</f>
        <v>55</v>
      </c>
      <c r="Q33" s="326">
        <f>IF(IF(Plananalyse!Q33=1,VLOOKUP(Q$5,Kruistabel!$B$26:$F$29,MATCH($C33,Kruistabel!$C$25:$F$25,0)+1,FALSE),"")=0,"",IF(Plananalyse!Q33=1,VLOOKUP(Q$5,Kruistabel!$B$26:$F$29,MATCH($C33,Kruistabel!$C$25:$F$25,0)+1,FALSE),""))</f>
        <v>65</v>
      </c>
      <c r="R33" s="326">
        <f>IF(IF(Plananalyse!R33=1,VLOOKUP(R$5,Kruistabel!$B$26:$F$29,MATCH($C33,Kruistabel!$C$25:$F$25,0)+1,FALSE),"")=0,"",IF(Plananalyse!R33=1,VLOOKUP(R$5,Kruistabel!$B$26:$F$29,MATCH($C33,Kruistabel!$C$25:$F$25,0)+1,FALSE),""))</f>
        <v>60</v>
      </c>
      <c r="S33" s="326" t="str">
        <f>IF(IF(Plananalyse!S33=1,VLOOKUP(S$5,Kruistabel!$B$26:$F$29,MATCH($C33,Kruistabel!$C$25:$F$25,0)+1,FALSE),"")=0,"",IF(Plananalyse!S33=1,VLOOKUP(S$5,Kruistabel!$B$26:$F$29,MATCH($C33,Kruistabel!$C$25:$F$25,0)+1,FALSE),""))</f>
        <v/>
      </c>
      <c r="T33" s="326" t="str">
        <f>IF(IF(Plananalyse!T33=1,VLOOKUP(T$5,Kruistabel!$B$26:$F$29,MATCH($C33,Kruistabel!$C$25:$F$25,0)+1,FALSE),"")=0,"",IF(Plananalyse!T33=1,VLOOKUP(T$5,Kruistabel!$B$26:$F$29,MATCH($C33,Kruistabel!$C$25:$F$25,0)+1,FALSE),""))</f>
        <v/>
      </c>
      <c r="U33" s="326" t="str">
        <f>IF(IF(Plananalyse!U33=1,VLOOKUP(U$5,Kruistabel!$B$26:$F$29,MATCH($C33,Kruistabel!$C$25:$F$25,0)+1,FALSE),"")=0,"",IF(Plananalyse!U33=1,VLOOKUP(U$5,Kruistabel!$B$26:$F$29,MATCH($C33,Kruistabel!$C$25:$F$25,0)+1,FALSE),""))</f>
        <v/>
      </c>
      <c r="V33" s="326" t="str">
        <f>IF(IF(Plananalyse!V33=1,VLOOKUP(V$5,Kruistabel!$B$26:$F$29,MATCH($C33,Kruistabel!$C$25:$F$25,0)+1,FALSE),"")=0,"",IF(Plananalyse!V33=1,VLOOKUP(V$5,Kruistabel!$B$26:$F$29,MATCH($C33,Kruistabel!$C$25:$F$25,0)+1,FALSE),""))</f>
        <v/>
      </c>
      <c r="W33" s="326" t="str">
        <f>IF(IF(Plananalyse!W33=1,VLOOKUP(W$5,Kruistabel!$B$26:$F$29,MATCH($C33,Kruistabel!$C$25:$F$25,0)+1,FALSE),"")=0,"",IF(Plananalyse!W33=1,VLOOKUP(W$5,Kruistabel!$B$26:$F$29,MATCH($C33,Kruistabel!$C$25:$F$25,0)+1,FALSE),""))</f>
        <v/>
      </c>
      <c r="X33" s="326" t="str">
        <f>IF(IF(Plananalyse!X33=1,VLOOKUP(X$5,Kruistabel!$B$26:$F$29,MATCH($C33,Kruistabel!$C$25:$F$25,0)+1,FALSE),"")=0,"",IF(Plananalyse!X33=1,VLOOKUP(X$5,Kruistabel!$B$26:$F$29,MATCH($C33,Kruistabel!$C$25:$F$25,0)+1,FALSE),""))</f>
        <v/>
      </c>
      <c r="Y33" s="326">
        <f>IF(IF(Plananalyse!Y33=1,VLOOKUP(Y$5,Kruistabel!$B$26:$F$29,MATCH($C33,Kruistabel!$C$25:$F$25,0)+1,FALSE),"")=0,"",IF(Plananalyse!Y33=1,VLOOKUP(Y$5,Kruistabel!$B$26:$F$29,MATCH($C33,Kruistabel!$C$25:$F$25,0)+1,FALSE),""))</f>
        <v>65</v>
      </c>
      <c r="Z33" s="326" t="str">
        <f>IF(IF(Plananalyse!Z33=1,VLOOKUP(Z$5,Kruistabel!$B$26:$F$29,MATCH($C33,Kruistabel!$C$25:$F$25,0)+1,FALSE),"")=0,"",IF(Plananalyse!Z33=1,VLOOKUP(Z$5,Kruistabel!$B$26:$F$29,MATCH($C33,Kruistabel!$C$25:$F$25,0)+1,FALSE),""))</f>
        <v/>
      </c>
      <c r="AA33" s="326" t="str">
        <f>IF(IF(Plananalyse!AA33=1,VLOOKUP(AA$5,Kruistabel!$B$26:$F$29,MATCH($C33,Kruistabel!$C$25:$F$25,0)+1,FALSE),"")=0,"",IF(Plananalyse!AA33=1,VLOOKUP(AA$5,Kruistabel!$B$26:$F$29,MATCH($C33,Kruistabel!$C$25:$F$25,0)+1,FALSE),""))</f>
        <v/>
      </c>
      <c r="AB33" s="326" t="str">
        <f>IF(IF(Plananalyse!AB33=1,VLOOKUP(AB$5,Kruistabel!$B$26:$F$29,MATCH($C33,Kruistabel!$C$25:$F$25,0)+1,FALSE),"")=0,"",IF(Plananalyse!AB33=1,VLOOKUP(AB$5,Kruistabel!$B$26:$F$29,MATCH($C33,Kruistabel!$C$25:$F$25,0)+1,FALSE),""))</f>
        <v/>
      </c>
      <c r="AC33" s="326" t="str">
        <f>IF(IF(Plananalyse!AC33=1,VLOOKUP(AC$5,Kruistabel!$B$26:$F$29,MATCH($C33,Kruistabel!$C$25:$F$25,0)+1,FALSE),"")=0,"",IF(Plananalyse!AC33=1,VLOOKUP(AC$5,Kruistabel!$B$26:$F$29,MATCH($C33,Kruistabel!$C$25:$F$25,0)+1,FALSE),""))</f>
        <v/>
      </c>
      <c r="AD33" s="326" t="str">
        <f>IF(IF(Plananalyse!AD33=1,VLOOKUP(AD$5,Kruistabel!$B$26:$F$29,MATCH($C33,Kruistabel!$C$25:$F$25,0)+1,FALSE),"")=0,"",IF(Plananalyse!AD33=1,VLOOKUP(AD$5,Kruistabel!$B$26:$F$29,MATCH($C33,Kruistabel!$C$25:$F$25,0)+1,FALSE),""))</f>
        <v/>
      </c>
      <c r="AE33" s="326" t="str">
        <f>IF(IF(Plananalyse!AE33=1,VLOOKUP(AE$5,Kruistabel!$B$26:$F$29,MATCH($C33,Kruistabel!$C$25:$F$25,0)+1,FALSE),"")=0,"",IF(Plananalyse!AE33=1,VLOOKUP(AE$5,Kruistabel!$B$26:$F$29,MATCH($C33,Kruistabel!$C$25:$F$25,0)+1,FALSE),""))</f>
        <v/>
      </c>
      <c r="AF33" s="326" t="str">
        <f ca="1">IF(IF(Plananalyse!AF33=1,VLOOKUP(AF$5,Kruistabel!$B$26:$F$29,MATCH($C33,Kruistabel!$C$25:$F$25,0)+1,FALSE),"")=0,"",IF(Plananalyse!AF33=1,VLOOKUP(AF$5,Kruistabel!$B$26:$F$29,MATCH($C33,Kruistabel!$C$25:$F$25,0)+1,FALSE),""))</f>
        <v/>
      </c>
      <c r="AG33" s="326" t="str">
        <f ca="1">IF(IF(Plananalyse!AG33=1,VLOOKUP(AG$5,Kruistabel!$B$26:$F$29,MATCH($C33,Kruistabel!$C$25:$F$25,0)+1,FALSE),"")=0,"",IF(Plananalyse!AG33=1,VLOOKUP(AG$5,Kruistabel!$B$26:$F$29,MATCH($C33,Kruistabel!$C$25:$F$25,0)+1,FALSE),""))</f>
        <v/>
      </c>
      <c r="AH33" s="326" t="str">
        <f ca="1">IF(IF(Plananalyse!AH33=1,VLOOKUP(AH$5,Kruistabel!$B$26:$F$29,MATCH($C33,Kruistabel!$C$25:$F$25,0)+1,FALSE),"")=0,"",IF(Plananalyse!AI33=1,VLOOKUP(AH$5,Kruistabel!$B$26:$F$29,MATCH($C33,Kruistabel!$C$25:$F$25,0)+1,FALSE),""))</f>
        <v/>
      </c>
      <c r="AI33" s="326" t="str">
        <f ca="1">IF(IF(Plananalyse!AI33=1,VLOOKUP(AI$5,Kruistabel!$B$26:$F$29,MATCH($C33,Kruistabel!$C$25:$F$25,0)+1,FALSE),"")=0,"",IF(Plananalyse!AJ33=1,VLOOKUP(AI$5,Kruistabel!$B$26:$F$29,MATCH($C33,Kruistabel!$C$25:$F$25,0)+1,FALSE),""))</f>
        <v/>
      </c>
      <c r="AJ33" s="326" t="str">
        <f ca="1">IF(IF(Plananalyse!AJ33=1,VLOOKUP(AJ$5,Kruistabel!$B$26:$F$29,MATCH($C33,Kruistabel!$C$25:$F$25,0)+1,FALSE),"")=0,"",IF(Plananalyse!AJ33=1,VLOOKUP(AJ$5,Kruistabel!$B$26:$F$29,MATCH($C33,Kruistabel!$C$25:$F$25,0)+1,FALSE),""))</f>
        <v/>
      </c>
      <c r="AK33" s="326">
        <f ca="1">IF(IF(Plananalyse!AK33=1,VLOOKUP(AK$5,Kruistabel!$B$26:$F$29,MATCH($C33,Kruistabel!$C$25:$F$25,0)+1,FALSE),"")=0,"",IF(Plananalyse!AK33=1,VLOOKUP(AK$5,Kruistabel!$B$26:$F$29,MATCH($C33,Kruistabel!$C$25:$F$25,0)+1,FALSE),""))</f>
        <v>65</v>
      </c>
      <c r="AL33" s="326" t="str">
        <f ca="1">IF(IF(Plananalyse!AL33=1,VLOOKUP(AL$5,Kruistabel!$B$26:$F$29,MATCH($C33,Kruistabel!$C$25:$F$25,0)+1,FALSE),"")=0,"",IF(Plananalyse!AL33=1,VLOOKUP(AL$5,Kruistabel!$B$26:$F$29,MATCH($C33,Kruistabel!$C$25:$F$25,0)+1,FALSE),""))</f>
        <v/>
      </c>
      <c r="AM33" s="326" t="str">
        <f ca="1">IF(IF(Plananalyse!AM33=1,VLOOKUP(AM$5,Kruistabel!$B$26:$F$29,MATCH($C33,Kruistabel!$C$25:$F$25,0)+1,FALSE),"")=0,"",IF(Plananalyse!AM33=1,VLOOKUP(AM$5,Kruistabel!$B$26:$F$29,MATCH($C33,Kruistabel!$C$25:$F$25,0)+1,FALSE),""))</f>
        <v/>
      </c>
      <c r="AN33" s="327"/>
      <c r="AO33" s="326">
        <f ca="1">IF(IF(Plananalyse!AO33=1,VLOOKUP(AO$5,Kruistabel!$B$26:$F$29,MATCH($C33,Kruistabel!$C$25:$F$25,0)+1,FALSE),"")=0,"",IF(Plananalyse!AO33=1,VLOOKUP(AO$5,Kruistabel!$B$26:$F$29,MATCH($C33,Kruistabel!$C$25:$F$25,0)+1,FALSE),""))</f>
        <v>65</v>
      </c>
      <c r="AP33" s="326">
        <f ca="1">IF(IF(Plananalyse!AP33=1,VLOOKUP(AP$5,Kruistabel!$B$26:$F$29,MATCH($C33,Kruistabel!$C$25:$F$25,0)+1,FALSE),"")=0,"",IF(Plananalyse!AP33=1,VLOOKUP(AP$5,Kruistabel!$B$26:$F$29,MATCH($C33,Kruistabel!$C$25:$F$25,0)+1,FALSE),""))</f>
        <v>65</v>
      </c>
      <c r="AQ33" s="326">
        <f ca="1">IF(IF(Plananalyse!AQ33=1,VLOOKUP(AQ$5,Kruistabel!$B$26:$F$29,MATCH($C33,Kruistabel!$C$25:$F$25,0)+1,FALSE),"")=0,"",IF(Plananalyse!AQ33=1,VLOOKUP(AQ$5,Kruistabel!$B$26:$F$29,MATCH($C33,Kruistabel!$C$25:$F$25,0)+1,FALSE),""))</f>
        <v>65</v>
      </c>
      <c r="AR33" s="326">
        <f ca="1">IF(IF(Plananalyse!AR33=1,VLOOKUP(AR$5,Kruistabel!$B$26:$F$29,MATCH($C33,Kruistabel!$C$25:$F$25,0)+1,FALSE),"")=0,"",IF(Plananalyse!AR33=1,VLOOKUP(AR$5,Kruistabel!$B$26:$F$29,MATCH($C33,Kruistabel!$C$25:$F$25,0)+1,FALSE),""))</f>
        <v>60</v>
      </c>
      <c r="AS33" s="326">
        <f ca="1">IF(IF(Plananalyse!AS33=1,VLOOKUP(AS$5,Kruistabel!$B$26:$F$29,MATCH($C33,Kruistabel!$C$25:$F$25,0)+1,FALSE),"")=0,"",IF(Plananalyse!AS33=1,VLOOKUP(AS$5,Kruistabel!$B$26:$F$29,MATCH($C33,Kruistabel!$C$25:$F$25,0)+1,FALSE),""))</f>
        <v>65</v>
      </c>
      <c r="AT33" s="326">
        <f ca="1">IF(IF(Plananalyse!AT33=1,VLOOKUP(AT$5,Kruistabel!$B$26:$F$29,MATCH($C33,Kruistabel!$C$25:$F$25,0)+1,FALSE),"")=0,"",IF(Plananalyse!AT33=1,VLOOKUP(AT$5,Kruistabel!$B$26:$F$29,MATCH($C33,Kruistabel!$C$25:$F$25,0)+1,FALSE),""))</f>
        <v>60</v>
      </c>
      <c r="AU33" s="326" t="str">
        <f ca="1">IF(IF(Plananalyse!AU33=1,VLOOKUP(AU$5,Kruistabel!$B$26:$F$29,MATCH($C33,Kruistabel!$C$25:$F$25,0)+1,FALSE),"")=0,"",IF(Plananalyse!AU33=1,VLOOKUP(AU$5,Kruistabel!$B$26:$F$29,MATCH($C33,Kruistabel!$C$25:$F$25,0)+1,FALSE),""))</f>
        <v/>
      </c>
      <c r="AV33" s="326">
        <f ca="1">IF(IF(Plananalyse!AV33=1,VLOOKUP(AV$5,Kruistabel!$B$26:$F$29,MATCH($C33,Kruistabel!$C$25:$F$25,0)+1,FALSE),"")=0,"",IF(Plananalyse!AV33=1,VLOOKUP(AV$5,Kruistabel!$B$26:$F$29,MATCH($C33,Kruistabel!$C$25:$F$25,0)+1,FALSE),""))</f>
        <v>65</v>
      </c>
      <c r="AW33" s="326" t="str">
        <f ca="1">IF(IF(Plananalyse!AW33=1,VLOOKUP(AW$5,Kruistabel!$B$26:$F$29,MATCH($C33,Kruistabel!$C$25:$F$25,0)+1,FALSE),"")=0,"",IF(Plananalyse!AW33=1,VLOOKUP(AW$5,Kruistabel!$B$26:$F$29,MATCH($C33,Kruistabel!$C$25:$F$25,0)+1,FALSE),""))</f>
        <v/>
      </c>
      <c r="AX33" s="326" t="str">
        <f ca="1">IF(IF(Plananalyse!AX33=1,VLOOKUP(AX$5,Kruistabel!$B$26:$F$29,MATCH($C33,Kruistabel!$C$25:$F$25,0)+1,FALSE),"")=0,"",IF(Plananalyse!AX33=1,VLOOKUP(AX$5,Kruistabel!$B$26:$F$29,MATCH($C33,Kruistabel!$C$25:$F$25,0)+1,FALSE),""))</f>
        <v/>
      </c>
      <c r="AY33" s="327"/>
      <c r="AZ33" s="326" t="str">
        <f ca="1">IF(IF(Plananalyse!AZ33=1,VLOOKUP(AZ$5,Kruistabel!$B$26:$F$29,MATCH($C33,Kruistabel!$C$25:$F$25,0)+1,FALSE),"")=0,"",IF(Plananalyse!AZ33=1,VLOOKUP(AZ$5,Kruistabel!$B$26:$F$29,MATCH($C33,Kruistabel!$C$25:$F$25,0)+1,FALSE),""))</f>
        <v/>
      </c>
      <c r="BA33" s="326" t="str">
        <f ca="1">IF(IF(Plananalyse!BA33=1,VLOOKUP(BA$5,Kruistabel!$B$26:$F$29,MATCH($C33,Kruistabel!$C$25:$F$25,0)+1,FALSE),"")=0,"",IF(Plananalyse!BA33=1,VLOOKUP(BA$5,Kruistabel!$B$26:$F$29,MATCH($C33,Kruistabel!$C$25:$F$25,0)+1,FALSE),""))</f>
        <v/>
      </c>
      <c r="BB33" s="326">
        <f ca="1">IF(IF(Plananalyse!BB33=1,VLOOKUP(BB$5,Kruistabel!$B$26:$F$29,MATCH($C33,Kruistabel!$C$25:$F$25,0)+1,FALSE),"")=0,"",IF(Plananalyse!BB33=1,VLOOKUP(BB$5,Kruistabel!$B$26:$F$29,MATCH($C33,Kruistabel!$C$25:$F$25,0)+1,FALSE),""))</f>
        <v>65</v>
      </c>
      <c r="BC33" s="326">
        <f ca="1">IF(IF(Plananalyse!BC33=1,VLOOKUP(BC$5,Kruistabel!$B$26:$F$29,MATCH($C33,Kruistabel!$C$25:$F$25,0)+1,FALSE),"")=0,"",IF(Plananalyse!BC33=1,VLOOKUP(BC$5,Kruistabel!$B$26:$F$29,MATCH($C33,Kruistabel!$C$25:$F$25,0)+1,FALSE),""))</f>
        <v>65</v>
      </c>
      <c r="BD33" s="326" t="str">
        <f ca="1">IF(IF(Plananalyse!BD33=1,VLOOKUP(BD$5,Kruistabel!$B$26:$F$29,MATCH($C33,Kruistabel!$C$25:$F$25,0)+1,FALSE),"")=0,"",IF(Plananalyse!BD33=1,VLOOKUP(BD$5,Kruistabel!$B$26:$F$29,MATCH($C33,Kruistabel!$C$25:$F$25,0)+1,FALSE),""))</f>
        <v/>
      </c>
      <c r="BE33" s="326" t="str">
        <f ca="1">IF(IF(Plananalyse!BE33=1,VLOOKUP(BE$5,Kruistabel!$B$26:$F$29,MATCH($C33,Kruistabel!$C$25:$F$25,0)+1,FALSE),"")=0,"",IF(Plananalyse!BE33=1,VLOOKUP(BE$5,Kruistabel!$B$26:$F$29,MATCH($C33,Kruistabel!$C$25:$F$25,0)+1,FALSE),""))</f>
        <v/>
      </c>
      <c r="BF33" s="326" t="str">
        <f ca="1">IF(IF(Plananalyse!BF33=1,VLOOKUP(BF$5,Kruistabel!$B$26:$F$29,MATCH($C33,Kruistabel!$C$25:$F$25,0)+1,FALSE),"")=0,"",IF(Plananalyse!BF33=1,VLOOKUP(BF$5,Kruistabel!$B$26:$F$29,MATCH($C33,Kruistabel!$C$25:$F$25,0)+1,FALSE),""))</f>
        <v/>
      </c>
      <c r="BG33" s="326" t="str">
        <f ca="1">IF(IF(Plananalyse!BG33=1,VLOOKUP(BG$5,Kruistabel!$B$26:$F$29,MATCH($C33,Kruistabel!$C$25:$F$25,0)+1,FALSE),"")=0,"",IF(Plananalyse!BG33=1,VLOOKUP(BG$5,Kruistabel!$B$26:$F$29,MATCH($C33,Kruistabel!$C$25:$F$25,0)+1,FALSE),""))</f>
        <v/>
      </c>
      <c r="BH33" s="326" t="str">
        <f ca="1">IF(IF(Plananalyse!BH33=1,VLOOKUP(BH$5,Kruistabel!$B$26:$F$29,MATCH($C33,Kruistabel!$C$25:$F$25,0)+1,FALSE),"")=0,"",IF(Plananalyse!BH33=1,VLOOKUP(BH$5,Kruistabel!$B$26:$F$29,MATCH($C33,Kruistabel!$C$25:$F$25,0)+1,FALSE),""))</f>
        <v/>
      </c>
      <c r="BI33" s="327"/>
      <c r="BJ33" s="326" t="e">
        <f ca="1">IF(IF(Plananalyse!BJ33=1,VLOOKUP(BJ$5,Kruistabel!$B$26:$F$29,MATCH($C33,Kruistabel!$C$25:$F$25,0)+1,FALSE),"")=0,"",IF(Plananalyse!BJ33=1,VLOOKUP(BJ$5,Kruistabel!$B$26:$F$29,MATCH($C33,Kruistabel!$C$25:$F$25,0)+1,FALSE),""))</f>
        <v>#N/A</v>
      </c>
      <c r="BK33" s="326" t="e">
        <f ca="1">IF(IF(Plananalyse!BK33=1,VLOOKUP(BK$5,Kruistabel!$B$26:$F$29,MATCH($C33,Kruistabel!$C$25:$F$25,0)+1,FALSE),"")=0,"",IF(Plananalyse!BK33=1,VLOOKUP(BK$5,Kruistabel!$B$26:$F$29,MATCH($C33,Kruistabel!$C$25:$F$25,0)+1,FALSE),""))</f>
        <v>#N/A</v>
      </c>
      <c r="BL33" s="326" t="e">
        <f ca="1">IF(IF(Plananalyse!BL33=1,VLOOKUP(BL$5,Kruistabel!$B$26:$F$29,MATCH($C33,Kruistabel!$C$25:$F$25,0)+1,FALSE),"")=0,"",IF(Plananalyse!BL33=1,VLOOKUP(BL$5,Kruistabel!$B$26:$F$29,MATCH($C33,Kruistabel!$C$25:$F$25,0)+1,FALSE),""))</f>
        <v>#N/A</v>
      </c>
      <c r="BM33" s="326" t="e">
        <f ca="1">IF(IF(Plananalyse!BM33=1,VLOOKUP(BM$5,Kruistabel!$B$26:$F$29,MATCH($C33,Kruistabel!$C$25:$F$25,0)+1,FALSE),"")=0,"",IF(Plananalyse!BM33=1,VLOOKUP(BM$5,Kruistabel!$B$26:$F$29,MATCH($C33,Kruistabel!$C$25:$F$25,0)+1,FALSE),""))</f>
        <v>#N/A</v>
      </c>
      <c r="BN33" s="326" t="e">
        <f ca="1">IF(IF(Plananalyse!BN33=1,VLOOKUP(BN$5,Kruistabel!$B$26:$F$29,MATCH($C33,Kruistabel!$C$25:$F$25,0)+1,FALSE),"")=0,"",IF(Plananalyse!BN33=1,VLOOKUP(BN$5,Kruistabel!$B$26:$F$29,MATCH($C33,Kruistabel!$C$25:$F$25,0)+1,FALSE),""))</f>
        <v>#N/A</v>
      </c>
      <c r="BO33" s="326" t="e">
        <f ca="1">IF(IF(Plananalyse!BO33=1,VLOOKUP(BO$5,Kruistabel!$B$26:$F$29,MATCH($C33,Kruistabel!$C$25:$F$25,0)+1,FALSE),"")=0,"",IF(Plananalyse!BO33=1,VLOOKUP(BO$5,Kruistabel!$B$26:$F$29,MATCH($C33,Kruistabel!$C$25:$F$25,0)+1,FALSE),""))</f>
        <v>#N/A</v>
      </c>
      <c r="BP33" s="326" t="e">
        <f ca="1">IF(IF(Plananalyse!BP33=1,VLOOKUP(BP$5,Kruistabel!$B$26:$F$29,MATCH($C33,Kruistabel!$C$25:$F$25,0)+1,FALSE),"")=0,"",IF(Plananalyse!BP33=1,VLOOKUP(BP$5,Kruistabel!$B$26:$F$29,MATCH($C33,Kruistabel!$C$25:$F$25,0)+1,FALSE),""))</f>
        <v>#N/A</v>
      </c>
      <c r="BQ33" s="326" t="e">
        <f ca="1">IF(IF(Plananalyse!BQ33=1,VLOOKUP(BQ$5,Kruistabel!$B$26:$F$29,MATCH($C33,Kruistabel!$C$25:$F$25,0)+1,FALSE),"")=0,"",IF(Plananalyse!BQ33=1,VLOOKUP(BQ$5,Kruistabel!$B$26:$F$29,MATCH($C33,Kruistabel!$C$25:$F$25,0)+1,FALSE),""))</f>
        <v>#N/A</v>
      </c>
      <c r="BR33" s="326" t="e">
        <f ca="1">IF(IF(Plananalyse!BR33=1,VLOOKUP(BR$5,Kruistabel!$B$26:$F$29,MATCH($C33,Kruistabel!$C$25:$F$25,0)+1,FALSE),"")=0,"",IF(Plananalyse!BR33=1,VLOOKUP(BR$5,Kruistabel!$B$26:$F$29,MATCH($C33,Kruistabel!$C$25:$F$25,0)+1,FALSE),""))</f>
        <v>#REF!</v>
      </c>
      <c r="BS33" s="326" t="e">
        <f ca="1">IF(IF(Plananalyse!BS33=1,VLOOKUP(BS$5,Kruistabel!$B$26:$F$29,MATCH($C33,Kruistabel!$C$25:$F$25,0)+1,FALSE),"")=0,"",IF(Plananalyse!BS33=1,VLOOKUP(BS$5,Kruistabel!$B$26:$F$29,MATCH($C33,Kruistabel!$C$25:$F$25,0)+1,FALSE),""))</f>
        <v>#REF!</v>
      </c>
      <c r="BT33" s="65"/>
      <c r="BU33" s="231" t="str">
        <f ca="1">IF(IF(Plananalyse!BU33=1,VLOOKUP(BU$5,Kruistabel!$B$26:$F$29,MATCH($C33,Kruistabel!$C$25:$F$25,0)+1,FALSE),"")=0,"",IF(Plananalyse!BU33=1,VLOOKUP(BU$5,Kruistabel!$B$26:$F$29,MATCH($C33,Kruistabel!$C$25:$F$25,0)+1,FALSE),""))</f>
        <v/>
      </c>
      <c r="BV33" s="326">
        <f ca="1">IF(IF(Plananalyse!BV33=1,VLOOKUP(BV$5,Kruistabel!$B$26:$F$29,MATCH($C33,Kruistabel!$C$25:$F$25,0)+1,FALSE),"")=0,"",IF(Plananalyse!BV33=1,VLOOKUP(BV$5,Kruistabel!$B$26:$F$29,MATCH($C33,Kruistabel!$C$25:$F$25,0)+1,FALSE),""))</f>
        <v>60</v>
      </c>
      <c r="BW33" s="326" t="str">
        <f ca="1">IF(IF(Plananalyse!BW33=1,VLOOKUP(BW$5,Kruistabel!$B$26:$F$29,MATCH($C33,Kruistabel!$C$25:$F$25,0)+1,FALSE),"")=0,"",IF(Plananalyse!BW33=1,VLOOKUP(BW$5,Kruistabel!$B$26:$F$29,MATCH($C33,Kruistabel!$C$25:$F$25,0)+1,FALSE),""))</f>
        <v/>
      </c>
      <c r="BX33" s="326" t="str">
        <f ca="1">IF(IF(Plananalyse!BX33=1,VLOOKUP(BX$5,Kruistabel!$B$26:$F$29,MATCH($C33,Kruistabel!$C$25:$F$25,0)+1,FALSE),"")=0,"",IF(Plananalyse!BX33=1,VLOOKUP(BX$5,Kruistabel!$B$26:$F$29,MATCH($C33,Kruistabel!$C$25:$F$25,0)+1,FALSE),""))</f>
        <v/>
      </c>
      <c r="BY33" s="327"/>
      <c r="BZ33" s="326" t="e">
        <f ca="1">IF(IF(Plananalyse!BZ33=1,VLOOKUP(BZ$5,Kruistabel!$B$26:$F$29,MATCH($C33,Kruistabel!$C$25:$F$25,0)+1,FALSE),"")=0,"",IF(Plananalyse!BZ33=1,VLOOKUP(BZ$5,Kruistabel!$B$26:$F$29,MATCH($C33,Kruistabel!$C$25:$F$25,0)+1,FALSE),""))</f>
        <v>#N/A</v>
      </c>
      <c r="CA33" s="326" t="e">
        <f ca="1">IF(IF(Plananalyse!CA33=1,VLOOKUP(CA$5,Kruistabel!$B$26:$F$29,MATCH($C33,Kruistabel!$C$25:$F$25,0)+1,FALSE),"")=0,"",IF(Plananalyse!CA33=1,VLOOKUP(CA$5,Kruistabel!$B$26:$F$29,MATCH($C33,Kruistabel!$C$25:$F$25,0)+1,FALSE),""))</f>
        <v>#N/A</v>
      </c>
      <c r="CB33" s="326" t="e">
        <f ca="1">IF(IF(Plananalyse!CB33=1,VLOOKUP(CB$5,Kruistabel!$B$26:$F$29,MATCH($C33,Kruistabel!$C$25:$F$25,0)+1,FALSE),"")=0,"",IF(Plananalyse!CB33=1,VLOOKUP(CB$5,Kruistabel!$B$26:$F$29,MATCH($C33,Kruistabel!$C$25:$F$25,0)+1,FALSE),""))</f>
        <v>#N/A</v>
      </c>
      <c r="CC33" s="326" t="e">
        <f ca="1">IF(IF(Plananalyse!CC33=1,VLOOKUP(CC$5,Kruistabel!$B$26:$F$29,MATCH($C33,Kruistabel!$C$25:$F$25,0)+1,FALSE),"")=0,"",IF(Plananalyse!CC33=1,VLOOKUP(CC$5,Kruistabel!$B$26:$F$29,MATCH($C33,Kruistabel!$C$25:$F$25,0)+1,FALSE),""))</f>
        <v>#N/A</v>
      </c>
      <c r="CD33" s="326" t="e">
        <f ca="1">IF(IF(Plananalyse!CD33=1,VLOOKUP(CD$5,Kruistabel!$B$26:$F$29,MATCH($C33,Kruistabel!$C$25:$F$25,0)+1,FALSE),"")=0,"",IF(Plananalyse!CD33=1,VLOOKUP(CD$5,Kruistabel!$B$26:$F$29,MATCH($C33,Kruistabel!$C$25:$F$25,0)+1,FALSE),""))</f>
        <v>#N/A</v>
      </c>
      <c r="CE33" s="326" t="e">
        <f ca="1">IF(IF(Plananalyse!CE33=1,VLOOKUP(CE$5,Kruistabel!$B$26:$F$29,MATCH($C33,Kruistabel!$C$25:$F$25,0)+1,FALSE),"")=0,"",IF(Plananalyse!CE33=1,VLOOKUP(CE$5,Kruistabel!$B$26:$F$29,MATCH($C33,Kruistabel!$C$25:$F$25,0)+1,FALSE),""))</f>
        <v>#N/A</v>
      </c>
      <c r="CF33" s="326" t="e">
        <f ca="1">IF(IF(Plananalyse!CF33=1,VLOOKUP(CF$5,Kruistabel!$B$26:$F$29,MATCH($C33,Kruistabel!$C$25:$F$25,0)+1,FALSE),"")=0,"",IF(Plananalyse!CF33=1,VLOOKUP(CF$5,Kruistabel!$B$26:$F$29,MATCH($C33,Kruistabel!$C$25:$F$25,0)+1,FALSE),""))</f>
        <v>#N/A</v>
      </c>
      <c r="CG33" s="326" t="e">
        <f ca="1">IF(IF(Plananalyse!CG33=1,VLOOKUP(CG$5,Kruistabel!$B$26:$F$29,MATCH($C33,Kruistabel!$C$25:$F$25,0)+1,FALSE),"")=0,"",IF(Plananalyse!CG33=1,VLOOKUP(CG$5,Kruistabel!$B$26:$F$29,MATCH($C33,Kruistabel!$C$25:$F$25,0)+1,FALSE),""))</f>
        <v>#REF!</v>
      </c>
      <c r="CH33" s="326" t="e">
        <f ca="1">IF(IF(Plananalyse!CH33=1,VLOOKUP(CH$5,Kruistabel!$B$26:$F$29,MATCH($C33,Kruistabel!$C$25:$F$25,0)+1,FALSE),"")=0,"",IF(Plananalyse!CH33=1,VLOOKUP(CH$5,Kruistabel!$B$26:$F$29,MATCH($C33,Kruistabel!$C$25:$F$25,0)+1,FALSE),""))</f>
        <v>#REF!</v>
      </c>
      <c r="CI33" s="65"/>
      <c r="CJ33" s="326">
        <f ca="1">IF(IF(Plananalyse!CJ33=1,VLOOKUP(CJ$5,Kruistabel!$B$26:$F$29,MATCH($C33,Kruistabel!$C$25:$F$25,0)+1,FALSE),"")=0,"",IF(Plananalyse!CJ33=1,VLOOKUP(CJ$5,Kruistabel!$B$26:$F$29,MATCH($C33,Kruistabel!$C$25:$F$25,0)+1,FALSE),""))</f>
        <v>60</v>
      </c>
      <c r="CK33" s="326">
        <f ca="1">IF(IF(Plananalyse!CK33=1,VLOOKUP(CK$5,Kruistabel!$B$26:$F$29,MATCH($C33,Kruistabel!$C$25:$F$25,0)+1,FALSE),"")=0,"",IF(Plananalyse!CK33=1,VLOOKUP(CK$5,Kruistabel!$B$26:$F$29,MATCH($C33,Kruistabel!$C$25:$F$25,0)+1,FALSE),""))</f>
        <v>60</v>
      </c>
      <c r="CL33" s="326" t="str">
        <f ca="1">IF(IF(Plananalyse!CL33=1,VLOOKUP(CL$5,Kruistabel!$B$26:$F$29,MATCH($C33,Kruistabel!$C$25:$F$25,0)+1,FALSE),"")=0,"",IF(Plananalyse!CL33=1,VLOOKUP(CL$5,Kruistabel!$B$26:$F$29,MATCH($C33,Kruistabel!$C$25:$F$25,0)+1,FALSE),""))</f>
        <v/>
      </c>
      <c r="CM33" s="326">
        <f ca="1">IF(IF(Plananalyse!CM33=1,VLOOKUP(CM$5,Kruistabel!$B$26:$F$29,MATCH($C33,Kruistabel!$C$25:$F$25,0)+1,FALSE),"")=0,"",IF(Plananalyse!CM33=1,VLOOKUP(CM$5,Kruistabel!$B$26:$F$29,MATCH($C33,Kruistabel!$C$25:$F$25,0)+1,FALSE),""))</f>
        <v>55</v>
      </c>
      <c r="CN33" s="326">
        <f ca="1">IF(IF(Plananalyse!CN33=1,VLOOKUP(CN$5,Kruistabel!$B$26:$F$29,MATCH($C33,Kruistabel!$C$25:$F$25,0)+1,FALSE),"")=0,"",IF(Plananalyse!CN33=1,VLOOKUP(CN$5,Kruistabel!$B$26:$F$29,MATCH($C33,Kruistabel!$C$25:$F$25,0)+1,FALSE),""))</f>
        <v>55</v>
      </c>
      <c r="CO33" s="326">
        <f ca="1">IF(IF(Plananalyse!CO33=1,VLOOKUP(CO$5,Kruistabel!$B$26:$F$29,MATCH($C33,Kruistabel!$C$25:$F$25,0)+1,FALSE),"")=0,"",IF(Plananalyse!CO33=1,VLOOKUP(CO$5,Kruistabel!$B$26:$F$29,MATCH($C33,Kruistabel!$C$25:$F$25,0)+1,FALSE),""))</f>
        <v>65</v>
      </c>
      <c r="CP33" s="326">
        <f ca="1">IF(IF(Plananalyse!CP33=1,VLOOKUP(CP$5,Kruistabel!$B$26:$F$29,MATCH($C33,Kruistabel!$C$25:$F$25,0)+1,FALSE),"")=0,"",IF(Plananalyse!CP33=1,VLOOKUP(CP$5,Kruistabel!$B$26:$F$29,MATCH($C33,Kruistabel!$C$25:$F$25,0)+1,FALSE),""))</f>
        <v>60</v>
      </c>
      <c r="CQ33" s="326">
        <f ca="1">IF(IF(Plananalyse!CQ33=1,VLOOKUP(CQ$5,Kruistabel!$B$26:$F$29,MATCH($C33,Kruistabel!$C$25:$F$25,0)+1,FALSE),"")=0,"",IF(Plananalyse!CQ33=1,VLOOKUP(CQ$5,Kruistabel!$B$26:$F$29,MATCH($C33,Kruistabel!$C$25:$F$25,0)+1,FALSE),""))</f>
        <v>65</v>
      </c>
      <c r="CR33" s="326">
        <f ca="1">IF(IF(Plananalyse!CR33=1,VLOOKUP(CR$5,Kruistabel!$B$26:$F$29,MATCH($C33,Kruistabel!$C$25:$F$25,0)+1,FALSE),"")=0,"",IF(Plananalyse!CR33=1,VLOOKUP(CR$5,Kruistabel!$B$26:$F$29,MATCH($C33,Kruistabel!$C$25:$F$25,0)+1,FALSE),""))</f>
        <v>65</v>
      </c>
      <c r="CS33" s="326">
        <f ca="1">IF(IF(Plananalyse!CS33=1,VLOOKUP(CS$5,Kruistabel!$B$26:$F$29,MATCH($C33,Kruistabel!$C$25:$F$25,0)+1,FALSE),"")=0,"",IF(Plananalyse!CS33=1,VLOOKUP(CS$5,Kruistabel!$B$26:$F$29,MATCH($C33,Kruistabel!$C$25:$F$25,0)+1,FALSE),""))</f>
        <v>60</v>
      </c>
      <c r="CT33" s="326">
        <f ca="1">IF(IF(Plananalyse!CT33=1,VLOOKUP(CT$5,Kruistabel!$B$26:$F$29,MATCH($C33,Kruistabel!$C$25:$F$25,0)+1,FALSE),"")=0,"",IF(Plananalyse!CT33=1,VLOOKUP(CT$5,Kruistabel!$B$26:$F$29,MATCH($C33,Kruistabel!$C$25:$F$25,0)+1,FALSE),""))</f>
        <v>60</v>
      </c>
      <c r="CU33" s="326">
        <f ca="1">IF(IF(Plananalyse!CU33=1,VLOOKUP(CU$5,Kruistabel!$B$26:$F$29,MATCH($C33,Kruistabel!$C$25:$F$25,0)+1,FALSE),"")=0,"",IF(Plananalyse!CU33=1,VLOOKUP(CU$5,Kruistabel!$B$26:$F$29,MATCH($C33,Kruistabel!$C$25:$F$25,0)+1,FALSE),""))</f>
        <v>65</v>
      </c>
      <c r="CV33" s="326">
        <f ca="1">IF(IF(Plananalyse!CV33=1,VLOOKUP(CV$5,Kruistabel!$B$26:$F$29,MATCH($C33,Kruistabel!$C$25:$F$25,0)+1,FALSE),"")=0,"",IF(Plananalyse!CV33=1,VLOOKUP(CV$5,Kruistabel!$B$26:$F$29,MATCH($C33,Kruistabel!$C$25:$F$25,0)+1,FALSE),""))</f>
        <v>65</v>
      </c>
      <c r="CW33" s="326">
        <f ca="1">IF(IF(Plananalyse!CW33=1,VLOOKUP(CW$5,Kruistabel!$B$26:$F$29,MATCH($C33,Kruistabel!$C$25:$F$25,0)+1,FALSE),"")=0,"",IF(Plananalyse!CW33=1,VLOOKUP(CW$5,Kruistabel!$B$26:$F$29,MATCH($C33,Kruistabel!$C$25:$F$25,0)+1,FALSE),""))</f>
        <v>60</v>
      </c>
      <c r="CX33" s="326" t="str">
        <f ca="1">IF(IF(Plananalyse!CX33=1,VLOOKUP(CX$5,Kruistabel!$B$26:$F$29,MATCH($C33,Kruistabel!$C$25:$F$25,0)+1,FALSE),"")=0,"",IF(Plananalyse!CX33=1,VLOOKUP(CX$5,Kruistabel!$B$26:$F$29,MATCH($C33,Kruistabel!$C$25:$F$25,0)+1,FALSE),""))</f>
        <v/>
      </c>
      <c r="CY33" s="326">
        <f ca="1">IF(IF(Plananalyse!CY33=1,VLOOKUP(CY$5,Kruistabel!$B$26:$F$29,MATCH($C33,Kruistabel!$C$25:$F$25,0)+1,FALSE),"")=0,"",IF(Plananalyse!CY33=1,VLOOKUP(CY$5,Kruistabel!$B$26:$F$29,MATCH($C33,Kruistabel!$C$25:$F$25,0)+1,FALSE),""))</f>
        <v>65</v>
      </c>
      <c r="CZ33" s="326">
        <f ca="1">IF(IF(Plananalyse!CZ33=1,VLOOKUP(CZ$5,Kruistabel!$B$26:$F$29,MATCH($C33,Kruistabel!$C$25:$F$25,0)+1,FALSE),"")=0,"",IF(Plananalyse!CZ33=1,VLOOKUP(CZ$5,Kruistabel!$B$26:$F$29,MATCH($C33,Kruistabel!$C$25:$F$25,0)+1,FALSE),""))</f>
        <v>65</v>
      </c>
      <c r="DA33" s="326">
        <f ca="1">IF(IF(Plananalyse!DA33=1,VLOOKUP(DA$5,Kruistabel!$B$26:$F$29,MATCH($C33,Kruistabel!$C$25:$F$25,0)+1,FALSE),"")=0,"",IF(Plananalyse!DA33=1,VLOOKUP(DA$5,Kruistabel!$B$26:$F$29,MATCH($C33,Kruistabel!$C$25:$F$25,0)+1,FALSE),""))</f>
        <v>65</v>
      </c>
      <c r="DB33" s="326" t="str">
        <f ca="1">IF(IF(Plananalyse!DB33=1,VLOOKUP(DB$5,Kruistabel!$B$26:$F$29,MATCH($C33,Kruistabel!$C$25:$F$25,0)+1,FALSE),"")=0,"",IF(Plananalyse!DB33=1,VLOOKUP(DB$5,Kruistabel!$B$26:$F$29,MATCH($C33,Kruistabel!$C$25:$F$25,0)+1,FALSE),""))</f>
        <v/>
      </c>
      <c r="DC33" s="326" t="str">
        <f ca="1">IF(IF(Plananalyse!DC33=1,VLOOKUP(DC$5,Kruistabel!$B$26:$F$29,MATCH($C33,Kruistabel!$C$25:$F$25,0)+1,FALSE),"")=0,"",IF(Plananalyse!DC33=1,VLOOKUP(DC$5,Kruistabel!$B$26:$F$29,MATCH($C33,Kruistabel!$C$25:$F$25,0)+1,FALSE),""))</f>
        <v/>
      </c>
      <c r="DD33" s="327"/>
      <c r="DE33" s="326" t="e">
        <f ca="1">IF(IF(Plananalyse!DE33=1,VLOOKUP(DE$5,Kruistabel!$B$26:$F$29,MATCH($C33,Kruistabel!$C$25:$F$25,0)+1,FALSE),"")=0,"",IF(Plananalyse!DE33=1,VLOOKUP(DE$5,Kruistabel!$B$26:$F$29,MATCH($C33,Kruistabel!$C$25:$F$25,0)+1,FALSE),""))</f>
        <v>#N/A</v>
      </c>
      <c r="DF33" s="326" t="e">
        <f ca="1">IF(IF(Plananalyse!DF33=1,VLOOKUP(DF$5,Kruistabel!$B$26:$F$29,MATCH($C33,Kruistabel!$C$25:$F$25,0)+1,FALSE),"")=0,"",IF(Plananalyse!DF33=1,VLOOKUP(DF$5,Kruistabel!$B$26:$F$29,MATCH($C33,Kruistabel!$C$25:$F$25,0)+1,FALSE),""))</f>
        <v>#N/A</v>
      </c>
      <c r="DG33" s="326" t="e">
        <f ca="1">IF(IF(Plananalyse!DG33=1,VLOOKUP(DG$5,Kruistabel!$B$26:$F$29,MATCH($C33,Kruistabel!$C$25:$F$25,0)+1,FALSE),"")=0,"",IF(Plananalyse!DG33=1,VLOOKUP(DG$5,Kruistabel!$B$26:$F$29,MATCH($C33,Kruistabel!$C$25:$F$25,0)+1,FALSE),""))</f>
        <v>#N/A</v>
      </c>
      <c r="DH33" s="326" t="e">
        <f ca="1">IF(IF(Plananalyse!DH33=1,VLOOKUP(DH$5,Kruistabel!$B$26:$F$29,MATCH($C33,Kruistabel!$C$25:$F$25,0)+1,FALSE),"")=0,"",IF(Plananalyse!DH33=1,VLOOKUP(DH$5,Kruistabel!$B$26:$F$29,MATCH($C33,Kruistabel!$C$25:$F$25,0)+1,FALSE),""))</f>
        <v>#N/A</v>
      </c>
      <c r="DI33" s="326" t="e">
        <f ca="1">IF(IF(Plananalyse!DI33=1,VLOOKUP(DI$5,Kruistabel!$B$26:$F$29,MATCH($C33,Kruistabel!$C$25:$F$25,0)+1,FALSE),"")=0,"",IF(Plananalyse!DI33=1,VLOOKUP(DI$5,Kruistabel!$B$26:$F$29,MATCH($C33,Kruistabel!$C$25:$F$25,0)+1,FALSE),""))</f>
        <v>#N/A</v>
      </c>
      <c r="DJ33" s="326" t="e">
        <f ca="1">IF(IF(Plananalyse!DJ33=1,VLOOKUP(DJ$5,Kruistabel!$B$26:$F$29,MATCH($C33,Kruistabel!$C$25:$F$25,0)+1,FALSE),"")=0,"",IF(Plananalyse!DJ33=1,VLOOKUP(DJ$5,Kruistabel!$B$26:$F$29,MATCH($C33,Kruistabel!$C$25:$F$25,0)+1,FALSE),""))</f>
        <v>#N/A</v>
      </c>
      <c r="DK33" s="326" t="e">
        <f ca="1">IF(IF(Plananalyse!DK33=1,VLOOKUP(DK$5,Kruistabel!$B$26:$F$29,MATCH($C33,Kruistabel!$C$25:$F$25,0)+1,FALSE),"")=0,"",IF(Plananalyse!DK33=1,VLOOKUP(DK$5,Kruistabel!$B$26:$F$29,MATCH($C33,Kruistabel!$C$25:$F$25,0)+1,FALSE),""))</f>
        <v>#REF!</v>
      </c>
      <c r="DL33" s="326" t="e">
        <f ca="1">IF(IF(Plananalyse!DL33=1,VLOOKUP(DL$5,Kruistabel!$B$26:$F$29,MATCH($C33,Kruistabel!$C$25:$F$25,0)+1,FALSE),"")=0,"",IF(Plananalyse!DL33=1,VLOOKUP(DL$5,Kruistabel!$B$26:$F$29,MATCH($C33,Kruistabel!$C$25:$F$25,0)+1,FALSE),""))</f>
        <v>#REF!</v>
      </c>
      <c r="DM33" s="327" t="str">
        <f>IF(Plananalyse!DM33=1,VLOOKUP(DM$5,Kruistabel!$B$26:$F$29,MATCH($C33,Kruistabel!$C$25:$F$25,0)+1,FALSE),"")</f>
        <v/>
      </c>
      <c r="DN33" s="326" t="e">
        <f ca="1">IF(IF(Plananalyse!DN33=1,VLOOKUP(DN$5,Kruistabel!$B$26:$F$29,MATCH($C33,Kruistabel!$C$25:$F$25,0)+1,FALSE),"")=0,"",IF(Plananalyse!DN33=1,VLOOKUP(DN$5,Kruistabel!$B$26:$F$29,MATCH($C33,Kruistabel!$C$25:$F$25,0)+1,FALSE),""))</f>
        <v>#N/A</v>
      </c>
      <c r="DO33" s="326" t="e">
        <f ca="1">IF(IF(Plananalyse!DO33=1,VLOOKUP(DO$5,Kruistabel!$B$26:$F$29,MATCH($C33,Kruistabel!$C$25:$F$25,0)+1,FALSE),"")=0,"",IF(Plananalyse!DO33=1,VLOOKUP(DO$5,Kruistabel!$B$26:$F$29,MATCH($C33,Kruistabel!$C$25:$F$25,0)+1,FALSE),""))</f>
        <v>#N/A</v>
      </c>
      <c r="DP33" s="326" t="e">
        <f ca="1">IF(IF(Plananalyse!DP33=1,VLOOKUP(DP$5,Kruistabel!$B$26:$F$29,MATCH($C33,Kruistabel!$C$25:$F$25,0)+1,FALSE),"")=0,"",IF(Plananalyse!DP33=1,VLOOKUP(DP$5,Kruistabel!$B$26:$F$29,MATCH($C33,Kruistabel!$C$25:$F$25,0)+1,FALSE),""))</f>
        <v>#N/A</v>
      </c>
      <c r="DQ33" s="326" t="e">
        <f ca="1">IF(IF(Plananalyse!DQ33=1,VLOOKUP(DQ$5,Kruistabel!$B$26:$F$29,MATCH($C33,Kruistabel!$C$25:$F$25,0)+1,FALSE),"")=0,"",IF(Plananalyse!DQ33=1,VLOOKUP(DQ$5,Kruistabel!$B$26:$F$29,MATCH($C33,Kruistabel!$C$25:$F$25,0)+1,FALSE),""))</f>
        <v>#N/A</v>
      </c>
      <c r="DR33" s="326" t="e">
        <f ca="1">IF(IF(Plananalyse!DR33=1,VLOOKUP(DR$5,Kruistabel!$B$26:$F$29,MATCH($C33,Kruistabel!$C$25:$F$25,0)+1,FALSE),"")=0,"",IF(Plananalyse!DR33=1,VLOOKUP(DR$5,Kruistabel!$B$26:$F$29,MATCH($C33,Kruistabel!$C$25:$F$25,0)+1,FALSE),""))</f>
        <v>#N/A</v>
      </c>
      <c r="DS33" s="326" t="e">
        <f ca="1">IF(IF(Plananalyse!DS33=1,VLOOKUP(DS$5,Kruistabel!$B$26:$F$29,MATCH($C33,Kruistabel!$C$25:$F$25,0)+1,FALSE),"")=0,"",IF(Plananalyse!DS33=1,VLOOKUP(DS$5,Kruistabel!$B$26:$F$29,MATCH($C33,Kruistabel!$C$25:$F$25,0)+1,FALSE),""))</f>
        <v>#N/A</v>
      </c>
      <c r="DT33" s="326" t="e">
        <f ca="1">IF(IF(Plananalyse!DT33=1,VLOOKUP(DT$5,Kruistabel!$B$26:$F$29,MATCH($C33,Kruistabel!$C$25:$F$25,0)+1,FALSE),"")=0,"",IF(Plananalyse!DT33=1,VLOOKUP(DT$5,Kruistabel!$B$26:$F$29,MATCH($C33,Kruistabel!$C$25:$F$25,0)+1,FALSE),""))</f>
        <v>#N/A</v>
      </c>
      <c r="DU33" s="326" t="e">
        <f ca="1">IF(IF(Plananalyse!DU33=1,VLOOKUP(DU$5,Kruistabel!$B$26:$F$29,MATCH($C33,Kruistabel!$C$25:$F$25,0)+1,FALSE),"")=0,"",IF(Plananalyse!DU33=1,VLOOKUP(DU$5,Kruistabel!$B$26:$F$29,MATCH($C33,Kruistabel!$C$25:$F$25,0)+1,FALSE),""))</f>
        <v>#N/A</v>
      </c>
      <c r="DV33" s="326" t="e">
        <f ca="1">IF(IF(Plananalyse!DV33=1,VLOOKUP(DV$5,Kruistabel!$B$26:$F$29,MATCH($C33,Kruistabel!$C$25:$F$25,0)+1,FALSE),"")=0,"",IF(Plananalyse!DV33=1,VLOOKUP(DV$5,Kruistabel!$B$26:$F$29,MATCH($C33,Kruistabel!$C$25:$F$25,0)+1,FALSE),""))</f>
        <v>#N/A</v>
      </c>
      <c r="DW33" s="326" t="e">
        <f ca="1">IF(IF(Plananalyse!DW33=1,VLOOKUP(DW$5,Kruistabel!$B$26:$F$29,MATCH($C33,Kruistabel!$C$25:$F$25,0)+1,FALSE),"")=0,"",IF(Plananalyse!DW33=1,VLOOKUP(DW$5,Kruistabel!$B$26:$F$29,MATCH($C33,Kruistabel!$C$25:$F$25,0)+1,FALSE),""))</f>
        <v>#REF!</v>
      </c>
      <c r="DX33" s="326" t="e">
        <f ca="1">IF(IF(Plananalyse!DX33=1,VLOOKUP(DX$5,Kruistabel!$B$26:$F$29,MATCH($C33,Kruistabel!$C$25:$F$25,0)+1,FALSE),"")=0,"",IF(Plananalyse!DX33=1,VLOOKUP(DX$5,Kruistabel!$B$26:$F$29,MATCH($C33,Kruistabel!$C$25:$F$25,0)+1,FALSE),""))</f>
        <v>#REF!</v>
      </c>
      <c r="DY33" s="327" t="str">
        <f>IF(Plananalyse!DY33=1,VLOOKUP(DY$5,Kruistabel!$B$26:$F$29,MATCH($C33,Kruistabel!$C$25:$F$25,0)+1,FALSE),"")</f>
        <v/>
      </c>
      <c r="DZ33" s="326" t="e">
        <f ca="1">IF(IF(Plananalyse!DZ33=1,VLOOKUP(DZ$5,Kruistabel!$B$26:$F$29,MATCH($C33,Kruistabel!$C$25:$F$25,0)+1,FALSE),"")=0,"",IF(Plananalyse!DZ33=1,VLOOKUP(DZ$5,Kruistabel!$B$26:$F$29,MATCH($C33,Kruistabel!$C$25:$F$25,0)+1,FALSE),""))</f>
        <v>#N/A</v>
      </c>
      <c r="EA33" s="326" t="e">
        <f ca="1">IF(IF(Plananalyse!EA33=1,VLOOKUP(EA$5,Kruistabel!$B$26:$F$29,MATCH($C33,Kruistabel!$C$25:$F$25,0)+1,FALSE),"")=0,"",IF(Plananalyse!EA33=1,VLOOKUP(EA$5,Kruistabel!$B$26:$F$29,MATCH($C33,Kruistabel!$C$25:$F$25,0)+1,FALSE),""))</f>
        <v>#N/A</v>
      </c>
      <c r="EB33" s="326" t="e">
        <f ca="1">IF(IF(Plananalyse!EB33=1,VLOOKUP(EB$5,Kruistabel!$B$26:$F$29,MATCH($C33,Kruistabel!$C$25:$F$25,0)+1,FALSE),"")=0,"",IF(Plananalyse!EB33=1,VLOOKUP(EB$5,Kruistabel!$B$26:$F$29,MATCH($C33,Kruistabel!$C$25:$F$25,0)+1,FALSE),""))</f>
        <v>#REF!</v>
      </c>
      <c r="EC33" s="326" t="e">
        <f ca="1">IF(IF(Plananalyse!EC33=1,VLOOKUP(EC$5,Kruistabel!$B$26:$F$29,MATCH($C33,Kruistabel!$C$25:$F$25,0)+1,FALSE),"")=0,"",IF(Plananalyse!EC33=1,VLOOKUP(EC$5,Kruistabel!$B$26:$F$29,MATCH($C33,Kruistabel!$C$25:$F$25,0)+1,FALSE),""))</f>
        <v>#REF!</v>
      </c>
      <c r="ED33" s="327"/>
      <c r="EE33" s="326" t="e">
        <f ca="1">IF(IF(Plananalyse!EE33=1,VLOOKUP(EE$5,Kruistabel!$B$26:$F$29,MATCH($C33,Kruistabel!$C$25:$F$25,0)+1,FALSE),"")=0,"",IF(Plananalyse!EE33=1,VLOOKUP(EE$5,Kruistabel!$B$26:$F$29,MATCH($C33,Kruistabel!$C$25:$F$25,0)+1,FALSE),""))</f>
        <v>#N/A</v>
      </c>
      <c r="EF33" s="326" t="e">
        <f ca="1">IF(IF(Plananalyse!EF33=1,VLOOKUP(EF$5,Kruistabel!$B$26:$F$29,MATCH($C33,Kruistabel!$C$25:$F$25,0)+1,FALSE),"")=0,"",IF(Plananalyse!EF33=1,VLOOKUP(EF$5,Kruistabel!$B$26:$F$29,MATCH($C33,Kruistabel!$C$25:$F$25,0)+1,FALSE),""))</f>
        <v>#N/A</v>
      </c>
      <c r="EG33" s="326" t="e">
        <f ca="1">IF(IF(Plananalyse!EG33=1,VLOOKUP(EG$5,Kruistabel!$B$26:$F$29,MATCH($C33,Kruistabel!$C$25:$F$25,0)+1,FALSE),"")=0,"",IF(Plananalyse!EG33=1,VLOOKUP(EG$5,Kruistabel!$B$26:$F$29,MATCH($C33,Kruistabel!$C$25:$F$25,0)+1,FALSE),""))</f>
        <v>#N/A</v>
      </c>
      <c r="EH33" s="326" t="e">
        <f ca="1">IF(IF(Plananalyse!EH33=1,VLOOKUP(EH$5,Kruistabel!$B$26:$F$29,MATCH($C33,Kruistabel!$C$25:$F$25,0)+1,FALSE),"")=0,"",IF(Plananalyse!EH33=1,VLOOKUP(EH$5,Kruistabel!$B$26:$F$29,MATCH($C33,Kruistabel!$C$25:$F$25,0)+1,FALSE),""))</f>
        <v>#REF!</v>
      </c>
      <c r="EI33" s="326" t="e">
        <f ca="1">IF(IF(Plananalyse!EI33=1,VLOOKUP(EI$5,Kruistabel!$B$26:$F$29,MATCH($C33,Kruistabel!$C$25:$F$25,0)+1,FALSE),"")=0,"",IF(Plananalyse!EI33=1,VLOOKUP(EI$5,Kruistabel!$B$26:$F$29,MATCH($C33,Kruistabel!$C$25:$F$25,0)+1,FALSE),""))</f>
        <v>#REF!</v>
      </c>
      <c r="EJ33" s="164" t="str">
        <f>IF(Plananalyse!EJ33=1,VLOOKUP(EJ$5,Kruistabel!$B$26:$F$29,MATCH($C33,Kruistabel!$C$25:$F$25,0)+1,FALSE),"")</f>
        <v/>
      </c>
      <c r="EK33" s="138"/>
      <c r="EL33" s="138"/>
      <c r="EM33" s="138"/>
      <c r="EN33" s="138"/>
      <c r="EO33" s="138"/>
    </row>
    <row r="34" spans="2:145">
      <c r="B34" s="337" t="s">
        <v>120</v>
      </c>
      <c r="C34" s="160" t="str">
        <f>_xlfn.IFNA(VLOOKUP($B34,Classificatietabel!$B$6:$I$91,C$7,FALSE),"")</f>
        <v>laag</v>
      </c>
      <c r="D34" s="160" t="str">
        <f>_xlfn.IFNA(VLOOKUP($B34,Classificatietabel!$B$6:$I$91,D$7,FALSE),"")</f>
        <v>neen</v>
      </c>
      <c r="E34" s="119">
        <f>IF(AND(D34="laag",$D$3=1),0,_xlfn.IFNA(IF(VLOOKUP($B34,Classificatietabel!$B$6:$H$91,$E$5,FALSE)="Ja",1,0),""))</f>
        <v>1</v>
      </c>
      <c r="F34" s="163"/>
      <c r="G34" s="326" t="str">
        <f>IF(IF(Plananalyse!G34=1,VLOOKUP(G$5,Kruistabel!$B$26:$F$29,MATCH($C34,Kruistabel!$C$25:$F$25,0)+1,FALSE),"")=0,"",IF(Plananalyse!G34=1,VLOOKUP(G$5,Kruistabel!$B$26:$F$29,MATCH($C34,Kruistabel!$C$25:$F$25,0)+1,FALSE),""))</f>
        <v/>
      </c>
      <c r="H34" s="326" t="str">
        <f>IF(IF(Plananalyse!H34=1,VLOOKUP(H$5,Kruistabel!$B$26:$F$29,MATCH($C34,Kruistabel!$C$25:$F$25,0)+1,FALSE),"")=0,"",IF(Plananalyse!H34=1,VLOOKUP(H$5,Kruistabel!$B$26:$F$29,MATCH($C34,Kruistabel!$C$25:$F$25,0)+1,FALSE),""))</f>
        <v/>
      </c>
      <c r="I34" s="326">
        <f>IF(IF(Plananalyse!I34=1,VLOOKUP(I$5,Kruistabel!$B$26:$F$29,MATCH($C34,Kruistabel!$C$25:$F$25,0)+1,FALSE),"")=0,"",IF(Plananalyse!I34=1,VLOOKUP(I$5,Kruistabel!$B$26:$F$29,MATCH($C34,Kruistabel!$C$25:$F$25,0)+1,FALSE),""))</f>
        <v>65</v>
      </c>
      <c r="J34" s="326" t="str">
        <f>IF(IF(Plananalyse!J34=1,VLOOKUP(J$5,Kruistabel!$B$26:$F$29,MATCH($C34,Kruistabel!$C$25:$F$25,0)+1,FALSE),"")=0,"",IF(Plananalyse!J34=1,VLOOKUP(J$5,Kruistabel!$B$26:$F$29,MATCH($C34,Kruistabel!$C$25:$F$25,0)+1,FALSE),""))</f>
        <v/>
      </c>
      <c r="K34" s="326" t="str">
        <f>IF(IF(Plananalyse!K34=1,VLOOKUP(K$5,Kruistabel!$B$26:$F$29,MATCH($C34,Kruistabel!$C$25:$F$25,0)+1,FALSE),"")=0,"",IF(Plananalyse!K34=1,VLOOKUP(K$5,Kruistabel!$B$26:$F$29,MATCH($C34,Kruistabel!$C$25:$F$25,0)+1,FALSE),""))</f>
        <v/>
      </c>
      <c r="L34" s="326" t="str">
        <f>IF(IF(Plananalyse!L34=1,VLOOKUP(L$5,Kruistabel!$B$26:$F$29,MATCH($C34,Kruistabel!$C$25:$F$25,0)+1,FALSE),"")=0,"",IF(Plananalyse!L34=1,VLOOKUP(L$5,Kruistabel!$B$26:$F$29,MATCH($C34,Kruistabel!$C$25:$F$25,0)+1,FALSE),""))</f>
        <v/>
      </c>
      <c r="M34" s="326">
        <f>IF(IF(Plananalyse!M34=1,VLOOKUP(M$5,Kruistabel!$B$26:$F$29,MATCH($C34,Kruistabel!$C$25:$F$25,0)+1,FALSE),"")=0,"",IF(Plananalyse!M34=1,VLOOKUP(M$5,Kruistabel!$B$26:$F$29,MATCH($C34,Kruistabel!$C$25:$F$25,0)+1,FALSE),""))</f>
        <v>60</v>
      </c>
      <c r="N34" s="326">
        <f>IF(IF(Plananalyse!N34=1,VLOOKUP(N$5,Kruistabel!$B$26:$F$29,MATCH($C34,Kruistabel!$C$25:$F$25,0)+1,FALSE),"")=0,"",IF(Plananalyse!N34=1,VLOOKUP(N$5,Kruistabel!$B$26:$F$29,MATCH($C34,Kruistabel!$C$25:$F$25,0)+1,FALSE),""))</f>
        <v>60</v>
      </c>
      <c r="O34" s="326">
        <f>IF(IF(Plananalyse!O34=1,VLOOKUP(O$5,Kruistabel!$B$26:$F$29,MATCH($C34,Kruistabel!$C$25:$F$25,0)+1,FALSE),"")=0,"",IF(Plananalyse!O34=1,VLOOKUP(O$5,Kruistabel!$B$26:$F$29,MATCH($C34,Kruistabel!$C$25:$F$25,0)+1,FALSE),""))</f>
        <v>60</v>
      </c>
      <c r="P34" s="326">
        <f>IF(IF(Plananalyse!P34=1,VLOOKUP(P$5,Kruistabel!$B$26:$F$29,MATCH($C34,Kruistabel!$C$25:$F$25,0)+1,FALSE),"")=0,"",IF(Plananalyse!P34=1,VLOOKUP(P$5,Kruistabel!$B$26:$F$29,MATCH($C34,Kruistabel!$C$25:$F$25,0)+1,FALSE),""))</f>
        <v>55</v>
      </c>
      <c r="Q34" s="326">
        <f>IF(IF(Plananalyse!Q34=1,VLOOKUP(Q$5,Kruistabel!$B$26:$F$29,MATCH($C34,Kruistabel!$C$25:$F$25,0)+1,FALSE),"")=0,"",IF(Plananalyse!Q34=1,VLOOKUP(Q$5,Kruistabel!$B$26:$F$29,MATCH($C34,Kruistabel!$C$25:$F$25,0)+1,FALSE),""))</f>
        <v>65</v>
      </c>
      <c r="R34" s="326">
        <f>IF(IF(Plananalyse!R34=1,VLOOKUP(R$5,Kruistabel!$B$26:$F$29,MATCH($C34,Kruistabel!$C$25:$F$25,0)+1,FALSE),"")=0,"",IF(Plananalyse!R34=1,VLOOKUP(R$5,Kruistabel!$B$26:$F$29,MATCH($C34,Kruistabel!$C$25:$F$25,0)+1,FALSE),""))</f>
        <v>60</v>
      </c>
      <c r="S34" s="326" t="str">
        <f>IF(IF(Plananalyse!S34=1,VLOOKUP(S$5,Kruistabel!$B$26:$F$29,MATCH($C34,Kruistabel!$C$25:$F$25,0)+1,FALSE),"")=0,"",IF(Plananalyse!S34=1,VLOOKUP(S$5,Kruistabel!$B$26:$F$29,MATCH($C34,Kruistabel!$C$25:$F$25,0)+1,FALSE),""))</f>
        <v/>
      </c>
      <c r="T34" s="326" t="str">
        <f>IF(IF(Plananalyse!T34=1,VLOOKUP(T$5,Kruistabel!$B$26:$F$29,MATCH($C34,Kruistabel!$C$25:$F$25,0)+1,FALSE),"")=0,"",IF(Plananalyse!T34=1,VLOOKUP(T$5,Kruistabel!$B$26:$F$29,MATCH($C34,Kruistabel!$C$25:$F$25,0)+1,FALSE),""))</f>
        <v/>
      </c>
      <c r="U34" s="326" t="str">
        <f>IF(IF(Plananalyse!U34=1,VLOOKUP(U$5,Kruistabel!$B$26:$F$29,MATCH($C34,Kruistabel!$C$25:$F$25,0)+1,FALSE),"")=0,"",IF(Plananalyse!U34=1,VLOOKUP(U$5,Kruistabel!$B$26:$F$29,MATCH($C34,Kruistabel!$C$25:$F$25,0)+1,FALSE),""))</f>
        <v/>
      </c>
      <c r="V34" s="326" t="str">
        <f>IF(IF(Plananalyse!V34=1,VLOOKUP(V$5,Kruistabel!$B$26:$F$29,MATCH($C34,Kruistabel!$C$25:$F$25,0)+1,FALSE),"")=0,"",IF(Plananalyse!V34=1,VLOOKUP(V$5,Kruistabel!$B$26:$F$29,MATCH($C34,Kruistabel!$C$25:$F$25,0)+1,FALSE),""))</f>
        <v/>
      </c>
      <c r="W34" s="326" t="str">
        <f>IF(IF(Plananalyse!W34=1,VLOOKUP(W$5,Kruistabel!$B$26:$F$29,MATCH($C34,Kruistabel!$C$25:$F$25,0)+1,FALSE),"")=0,"",IF(Plananalyse!W34=1,VLOOKUP(W$5,Kruistabel!$B$26:$F$29,MATCH($C34,Kruistabel!$C$25:$F$25,0)+1,FALSE),""))</f>
        <v/>
      </c>
      <c r="X34" s="326" t="str">
        <f>IF(IF(Plananalyse!X34=1,VLOOKUP(X$5,Kruistabel!$B$26:$F$29,MATCH($C34,Kruistabel!$C$25:$F$25,0)+1,FALSE),"")=0,"",IF(Plananalyse!X34=1,VLOOKUP(X$5,Kruistabel!$B$26:$F$29,MATCH($C34,Kruistabel!$C$25:$F$25,0)+1,FALSE),""))</f>
        <v/>
      </c>
      <c r="Y34" s="326">
        <f>IF(IF(Plananalyse!Y34=1,VLOOKUP(Y$5,Kruistabel!$B$26:$F$29,MATCH($C34,Kruistabel!$C$25:$F$25,0)+1,FALSE),"")=0,"",IF(Plananalyse!Y34=1,VLOOKUP(Y$5,Kruistabel!$B$26:$F$29,MATCH($C34,Kruistabel!$C$25:$F$25,0)+1,FALSE),""))</f>
        <v>65</v>
      </c>
      <c r="Z34" s="326" t="str">
        <f>IF(IF(Plananalyse!Z34=1,VLOOKUP(Z$5,Kruistabel!$B$26:$F$29,MATCH($C34,Kruistabel!$C$25:$F$25,0)+1,FALSE),"")=0,"",IF(Plananalyse!Z34=1,VLOOKUP(Z$5,Kruistabel!$B$26:$F$29,MATCH($C34,Kruistabel!$C$25:$F$25,0)+1,FALSE),""))</f>
        <v/>
      </c>
      <c r="AA34" s="326" t="str">
        <f>IF(IF(Plananalyse!AA34=1,VLOOKUP(AA$5,Kruistabel!$B$26:$F$29,MATCH($C34,Kruistabel!$C$25:$F$25,0)+1,FALSE),"")=0,"",IF(Plananalyse!AA34=1,VLOOKUP(AA$5,Kruistabel!$B$26:$F$29,MATCH($C34,Kruistabel!$C$25:$F$25,0)+1,FALSE),""))</f>
        <v/>
      </c>
      <c r="AB34" s="326" t="str">
        <f>IF(IF(Plananalyse!AB34=1,VLOOKUP(AB$5,Kruistabel!$B$26:$F$29,MATCH($C34,Kruistabel!$C$25:$F$25,0)+1,FALSE),"")=0,"",IF(Plananalyse!AB34=1,VLOOKUP(AB$5,Kruistabel!$B$26:$F$29,MATCH($C34,Kruistabel!$C$25:$F$25,0)+1,FALSE),""))</f>
        <v/>
      </c>
      <c r="AC34" s="326" t="str">
        <f>IF(IF(Plananalyse!AC34=1,VLOOKUP(AC$5,Kruistabel!$B$26:$F$29,MATCH($C34,Kruistabel!$C$25:$F$25,0)+1,FALSE),"")=0,"",IF(Plananalyse!AC34=1,VLOOKUP(AC$5,Kruistabel!$B$26:$F$29,MATCH($C34,Kruistabel!$C$25:$F$25,0)+1,FALSE),""))</f>
        <v/>
      </c>
      <c r="AD34" s="326" t="str">
        <f>IF(IF(Plananalyse!AD34=1,VLOOKUP(AD$5,Kruistabel!$B$26:$F$29,MATCH($C34,Kruistabel!$C$25:$F$25,0)+1,FALSE),"")=0,"",IF(Plananalyse!AD34=1,VLOOKUP(AD$5,Kruistabel!$B$26:$F$29,MATCH($C34,Kruistabel!$C$25:$F$25,0)+1,FALSE),""))</f>
        <v/>
      </c>
      <c r="AE34" s="326" t="str">
        <f>IF(IF(Plananalyse!AE34=1,VLOOKUP(AE$5,Kruistabel!$B$26:$F$29,MATCH($C34,Kruistabel!$C$25:$F$25,0)+1,FALSE),"")=0,"",IF(Plananalyse!AE34=1,VLOOKUP(AE$5,Kruistabel!$B$26:$F$29,MATCH($C34,Kruistabel!$C$25:$F$25,0)+1,FALSE),""))</f>
        <v/>
      </c>
      <c r="AF34" s="326" t="str">
        <f>IF(IF(Plananalyse!AF34=1,VLOOKUP(AF$5,Kruistabel!$B$26:$F$29,MATCH($C34,Kruistabel!$C$25:$F$25,0)+1,FALSE),"")=0,"",IF(Plananalyse!AF34=1,VLOOKUP(AF$5,Kruistabel!$B$26:$F$29,MATCH($C34,Kruistabel!$C$25:$F$25,0)+1,FALSE),""))</f>
        <v/>
      </c>
      <c r="AG34" s="326" t="str">
        <f ca="1">IF(IF(Plananalyse!AG34=1,VLOOKUP(AG$5,Kruistabel!$B$26:$F$29,MATCH($C34,Kruistabel!$C$25:$F$25,0)+1,FALSE),"")=0,"",IF(Plananalyse!AG34=1,VLOOKUP(AG$5,Kruistabel!$B$26:$F$29,MATCH($C34,Kruistabel!$C$25:$F$25,0)+1,FALSE),""))</f>
        <v/>
      </c>
      <c r="AH34" s="326" t="str">
        <f ca="1">IF(IF(Plananalyse!AH34=1,VLOOKUP(AH$5,Kruistabel!$B$26:$F$29,MATCH($C34,Kruistabel!$C$25:$F$25,0)+1,FALSE),"")=0,"",IF(Plananalyse!AI34=1,VLOOKUP(AH$5,Kruistabel!$B$26:$F$29,MATCH($C34,Kruistabel!$C$25:$F$25,0)+1,FALSE),""))</f>
        <v/>
      </c>
      <c r="AI34" s="326" t="str">
        <f ca="1">IF(IF(Plananalyse!AI34=1,VLOOKUP(AI$5,Kruistabel!$B$26:$F$29,MATCH($C34,Kruistabel!$C$25:$F$25,0)+1,FALSE),"")=0,"",IF(Plananalyse!AJ34=1,VLOOKUP(AI$5,Kruistabel!$B$26:$F$29,MATCH($C34,Kruistabel!$C$25:$F$25,0)+1,FALSE),""))</f>
        <v/>
      </c>
      <c r="AJ34" s="326" t="str">
        <f ca="1">IF(IF(Plananalyse!AJ34=1,VLOOKUP(AJ$5,Kruistabel!$B$26:$F$29,MATCH($C34,Kruistabel!$C$25:$F$25,0)+1,FALSE),"")=0,"",IF(Plananalyse!AJ34=1,VLOOKUP(AJ$5,Kruistabel!$B$26:$F$29,MATCH($C34,Kruistabel!$C$25:$F$25,0)+1,FALSE),""))</f>
        <v/>
      </c>
      <c r="AK34" s="326">
        <f ca="1">IF(IF(Plananalyse!AK34=1,VLOOKUP(AK$5,Kruistabel!$B$26:$F$29,MATCH($C34,Kruistabel!$C$25:$F$25,0)+1,FALSE),"")=0,"",IF(Plananalyse!AK34=1,VLOOKUP(AK$5,Kruistabel!$B$26:$F$29,MATCH($C34,Kruistabel!$C$25:$F$25,0)+1,FALSE),""))</f>
        <v>65</v>
      </c>
      <c r="AL34" s="326" t="str">
        <f ca="1">IF(IF(Plananalyse!AL34=1,VLOOKUP(AL$5,Kruistabel!$B$26:$F$29,MATCH($C34,Kruistabel!$C$25:$F$25,0)+1,FALSE),"")=0,"",IF(Plananalyse!AL34=1,VLOOKUP(AL$5,Kruistabel!$B$26:$F$29,MATCH($C34,Kruistabel!$C$25:$F$25,0)+1,FALSE),""))</f>
        <v/>
      </c>
      <c r="AM34" s="326" t="str">
        <f ca="1">IF(IF(Plananalyse!AM34=1,VLOOKUP(AM$5,Kruistabel!$B$26:$F$29,MATCH($C34,Kruistabel!$C$25:$F$25,0)+1,FALSE),"")=0,"",IF(Plananalyse!AM34=1,VLOOKUP(AM$5,Kruistabel!$B$26:$F$29,MATCH($C34,Kruistabel!$C$25:$F$25,0)+1,FALSE),""))</f>
        <v/>
      </c>
      <c r="AN34" s="327"/>
      <c r="AO34" s="326">
        <f ca="1">IF(IF(Plananalyse!AO34=1,VLOOKUP(AO$5,Kruistabel!$B$26:$F$29,MATCH($C34,Kruistabel!$C$25:$F$25,0)+1,FALSE),"")=0,"",IF(Plananalyse!AO34=1,VLOOKUP(AO$5,Kruistabel!$B$26:$F$29,MATCH($C34,Kruistabel!$C$25:$F$25,0)+1,FALSE),""))</f>
        <v>65</v>
      </c>
      <c r="AP34" s="326">
        <f ca="1">IF(IF(Plananalyse!AP34=1,VLOOKUP(AP$5,Kruistabel!$B$26:$F$29,MATCH($C34,Kruistabel!$C$25:$F$25,0)+1,FALSE),"")=0,"",IF(Plananalyse!AP34=1,VLOOKUP(AP$5,Kruistabel!$B$26:$F$29,MATCH($C34,Kruistabel!$C$25:$F$25,0)+1,FALSE),""))</f>
        <v>65</v>
      </c>
      <c r="AQ34" s="326">
        <f ca="1">IF(IF(Plananalyse!AQ34=1,VLOOKUP(AQ$5,Kruistabel!$B$26:$F$29,MATCH($C34,Kruistabel!$C$25:$F$25,0)+1,FALSE),"")=0,"",IF(Plananalyse!AQ34=1,VLOOKUP(AQ$5,Kruistabel!$B$26:$F$29,MATCH($C34,Kruistabel!$C$25:$F$25,0)+1,FALSE),""))</f>
        <v>65</v>
      </c>
      <c r="AR34" s="326">
        <f ca="1">IF(IF(Plananalyse!AR34=1,VLOOKUP(AR$5,Kruistabel!$B$26:$F$29,MATCH($C34,Kruistabel!$C$25:$F$25,0)+1,FALSE),"")=0,"",IF(Plananalyse!AR34=1,VLOOKUP(AR$5,Kruistabel!$B$26:$F$29,MATCH($C34,Kruistabel!$C$25:$F$25,0)+1,FALSE),""))</f>
        <v>60</v>
      </c>
      <c r="AS34" s="326">
        <f ca="1">IF(IF(Plananalyse!AS34=1,VLOOKUP(AS$5,Kruistabel!$B$26:$F$29,MATCH($C34,Kruistabel!$C$25:$F$25,0)+1,FALSE),"")=0,"",IF(Plananalyse!AS34=1,VLOOKUP(AS$5,Kruistabel!$B$26:$F$29,MATCH($C34,Kruistabel!$C$25:$F$25,0)+1,FALSE),""))</f>
        <v>65</v>
      </c>
      <c r="AT34" s="326">
        <f ca="1">IF(IF(Plananalyse!AT34=1,VLOOKUP(AT$5,Kruistabel!$B$26:$F$29,MATCH($C34,Kruistabel!$C$25:$F$25,0)+1,FALSE),"")=0,"",IF(Plananalyse!AT34=1,VLOOKUP(AT$5,Kruistabel!$B$26:$F$29,MATCH($C34,Kruistabel!$C$25:$F$25,0)+1,FALSE),""))</f>
        <v>60</v>
      </c>
      <c r="AU34" s="326" t="str">
        <f ca="1">IF(IF(Plananalyse!AU34=1,VLOOKUP(AU$5,Kruistabel!$B$26:$F$29,MATCH($C34,Kruistabel!$C$25:$F$25,0)+1,FALSE),"")=0,"",IF(Plananalyse!AU34=1,VLOOKUP(AU$5,Kruistabel!$B$26:$F$29,MATCH($C34,Kruistabel!$C$25:$F$25,0)+1,FALSE),""))</f>
        <v/>
      </c>
      <c r="AV34" s="326">
        <f ca="1">IF(IF(Plananalyse!AV34=1,VLOOKUP(AV$5,Kruistabel!$B$26:$F$29,MATCH($C34,Kruistabel!$C$25:$F$25,0)+1,FALSE),"")=0,"",IF(Plananalyse!AV34=1,VLOOKUP(AV$5,Kruistabel!$B$26:$F$29,MATCH($C34,Kruistabel!$C$25:$F$25,0)+1,FALSE),""))</f>
        <v>65</v>
      </c>
      <c r="AW34" s="326" t="str">
        <f ca="1">IF(IF(Plananalyse!AW34=1,VLOOKUP(AW$5,Kruistabel!$B$26:$F$29,MATCH($C34,Kruistabel!$C$25:$F$25,0)+1,FALSE),"")=0,"",IF(Plananalyse!AW34=1,VLOOKUP(AW$5,Kruistabel!$B$26:$F$29,MATCH($C34,Kruistabel!$C$25:$F$25,0)+1,FALSE),""))</f>
        <v/>
      </c>
      <c r="AX34" s="326" t="str">
        <f ca="1">IF(IF(Plananalyse!AX34=1,VLOOKUP(AX$5,Kruistabel!$B$26:$F$29,MATCH($C34,Kruistabel!$C$25:$F$25,0)+1,FALSE),"")=0,"",IF(Plananalyse!AX34=1,VLOOKUP(AX$5,Kruistabel!$B$26:$F$29,MATCH($C34,Kruistabel!$C$25:$F$25,0)+1,FALSE),""))</f>
        <v/>
      </c>
      <c r="AY34" s="327"/>
      <c r="AZ34" s="326" t="str">
        <f ca="1">IF(IF(Plananalyse!AZ34=1,VLOOKUP(AZ$5,Kruistabel!$B$26:$F$29,MATCH($C34,Kruistabel!$C$25:$F$25,0)+1,FALSE),"")=0,"",IF(Plananalyse!AZ34=1,VLOOKUP(AZ$5,Kruistabel!$B$26:$F$29,MATCH($C34,Kruistabel!$C$25:$F$25,0)+1,FALSE),""))</f>
        <v/>
      </c>
      <c r="BA34" s="326" t="str">
        <f ca="1">IF(IF(Plananalyse!BA34=1,VLOOKUP(BA$5,Kruistabel!$B$26:$F$29,MATCH($C34,Kruistabel!$C$25:$F$25,0)+1,FALSE),"")=0,"",IF(Plananalyse!BA34=1,VLOOKUP(BA$5,Kruistabel!$B$26:$F$29,MATCH($C34,Kruistabel!$C$25:$F$25,0)+1,FALSE),""))</f>
        <v/>
      </c>
      <c r="BB34" s="326">
        <f ca="1">IF(IF(Plananalyse!BB34=1,VLOOKUP(BB$5,Kruistabel!$B$26:$F$29,MATCH($C34,Kruistabel!$C$25:$F$25,0)+1,FALSE),"")=0,"",IF(Plananalyse!BB34=1,VLOOKUP(BB$5,Kruistabel!$B$26:$F$29,MATCH($C34,Kruistabel!$C$25:$F$25,0)+1,FALSE),""))</f>
        <v>65</v>
      </c>
      <c r="BC34" s="326">
        <f ca="1">IF(IF(Plananalyse!BC34=1,VLOOKUP(BC$5,Kruistabel!$B$26:$F$29,MATCH($C34,Kruistabel!$C$25:$F$25,0)+1,FALSE),"")=0,"",IF(Plananalyse!BC34=1,VLOOKUP(BC$5,Kruistabel!$B$26:$F$29,MATCH($C34,Kruistabel!$C$25:$F$25,0)+1,FALSE),""))</f>
        <v>65</v>
      </c>
      <c r="BD34" s="326" t="str">
        <f ca="1">IF(IF(Plananalyse!BD34=1,VLOOKUP(BD$5,Kruistabel!$B$26:$F$29,MATCH($C34,Kruistabel!$C$25:$F$25,0)+1,FALSE),"")=0,"",IF(Plananalyse!BD34=1,VLOOKUP(BD$5,Kruistabel!$B$26:$F$29,MATCH($C34,Kruistabel!$C$25:$F$25,0)+1,FALSE),""))</f>
        <v/>
      </c>
      <c r="BE34" s="326" t="str">
        <f ca="1">IF(IF(Plananalyse!BE34=1,VLOOKUP(BE$5,Kruistabel!$B$26:$F$29,MATCH($C34,Kruistabel!$C$25:$F$25,0)+1,FALSE),"")=0,"",IF(Plananalyse!BE34=1,VLOOKUP(BE$5,Kruistabel!$B$26:$F$29,MATCH($C34,Kruistabel!$C$25:$F$25,0)+1,FALSE),""))</f>
        <v/>
      </c>
      <c r="BF34" s="326" t="str">
        <f ca="1">IF(IF(Plananalyse!BF34=1,VLOOKUP(BF$5,Kruistabel!$B$26:$F$29,MATCH($C34,Kruistabel!$C$25:$F$25,0)+1,FALSE),"")=0,"",IF(Plananalyse!BF34=1,VLOOKUP(BF$5,Kruistabel!$B$26:$F$29,MATCH($C34,Kruistabel!$C$25:$F$25,0)+1,FALSE),""))</f>
        <v/>
      </c>
      <c r="BG34" s="326" t="str">
        <f ca="1">IF(IF(Plananalyse!BG34=1,VLOOKUP(BG$5,Kruistabel!$B$26:$F$29,MATCH($C34,Kruistabel!$C$25:$F$25,0)+1,FALSE),"")=0,"",IF(Plananalyse!BG34=1,VLOOKUP(BG$5,Kruistabel!$B$26:$F$29,MATCH($C34,Kruistabel!$C$25:$F$25,0)+1,FALSE),""))</f>
        <v/>
      </c>
      <c r="BH34" s="326" t="str">
        <f ca="1">IF(IF(Plananalyse!BH34=1,VLOOKUP(BH$5,Kruistabel!$B$26:$F$29,MATCH($C34,Kruistabel!$C$25:$F$25,0)+1,FALSE),"")=0,"",IF(Plananalyse!BH34=1,VLOOKUP(BH$5,Kruistabel!$B$26:$F$29,MATCH($C34,Kruistabel!$C$25:$F$25,0)+1,FALSE),""))</f>
        <v/>
      </c>
      <c r="BI34" s="327"/>
      <c r="BJ34" s="326" t="e">
        <f ca="1">IF(IF(Plananalyse!BJ34=1,VLOOKUP(BJ$5,Kruistabel!$B$26:$F$29,MATCH($C34,Kruistabel!$C$25:$F$25,0)+1,FALSE),"")=0,"",IF(Plananalyse!BJ34=1,VLOOKUP(BJ$5,Kruistabel!$B$26:$F$29,MATCH($C34,Kruistabel!$C$25:$F$25,0)+1,FALSE),""))</f>
        <v>#N/A</v>
      </c>
      <c r="BK34" s="326" t="e">
        <f ca="1">IF(IF(Plananalyse!BK34=1,VLOOKUP(BK$5,Kruistabel!$B$26:$F$29,MATCH($C34,Kruistabel!$C$25:$F$25,0)+1,FALSE),"")=0,"",IF(Plananalyse!BK34=1,VLOOKUP(BK$5,Kruistabel!$B$26:$F$29,MATCH($C34,Kruistabel!$C$25:$F$25,0)+1,FALSE),""))</f>
        <v>#N/A</v>
      </c>
      <c r="BL34" s="326" t="e">
        <f ca="1">IF(IF(Plananalyse!BL34=1,VLOOKUP(BL$5,Kruistabel!$B$26:$F$29,MATCH($C34,Kruistabel!$C$25:$F$25,0)+1,FALSE),"")=0,"",IF(Plananalyse!BL34=1,VLOOKUP(BL$5,Kruistabel!$B$26:$F$29,MATCH($C34,Kruistabel!$C$25:$F$25,0)+1,FALSE),""))</f>
        <v>#N/A</v>
      </c>
      <c r="BM34" s="326" t="e">
        <f ca="1">IF(IF(Plananalyse!BM34=1,VLOOKUP(BM$5,Kruistabel!$B$26:$F$29,MATCH($C34,Kruistabel!$C$25:$F$25,0)+1,FALSE),"")=0,"",IF(Plananalyse!BM34=1,VLOOKUP(BM$5,Kruistabel!$B$26:$F$29,MATCH($C34,Kruistabel!$C$25:$F$25,0)+1,FALSE),""))</f>
        <v>#N/A</v>
      </c>
      <c r="BN34" s="326" t="e">
        <f ca="1">IF(IF(Plananalyse!BN34=1,VLOOKUP(BN$5,Kruistabel!$B$26:$F$29,MATCH($C34,Kruistabel!$C$25:$F$25,0)+1,FALSE),"")=0,"",IF(Plananalyse!BN34=1,VLOOKUP(BN$5,Kruistabel!$B$26:$F$29,MATCH($C34,Kruistabel!$C$25:$F$25,0)+1,FALSE),""))</f>
        <v>#N/A</v>
      </c>
      <c r="BO34" s="326" t="e">
        <f ca="1">IF(IF(Plananalyse!BO34=1,VLOOKUP(BO$5,Kruistabel!$B$26:$F$29,MATCH($C34,Kruistabel!$C$25:$F$25,0)+1,FALSE),"")=0,"",IF(Plananalyse!BO34=1,VLOOKUP(BO$5,Kruistabel!$B$26:$F$29,MATCH($C34,Kruistabel!$C$25:$F$25,0)+1,FALSE),""))</f>
        <v>#N/A</v>
      </c>
      <c r="BP34" s="326" t="e">
        <f ca="1">IF(IF(Plananalyse!BP34=1,VLOOKUP(BP$5,Kruistabel!$B$26:$F$29,MATCH($C34,Kruistabel!$C$25:$F$25,0)+1,FALSE),"")=0,"",IF(Plananalyse!BP34=1,VLOOKUP(BP$5,Kruistabel!$B$26:$F$29,MATCH($C34,Kruistabel!$C$25:$F$25,0)+1,FALSE),""))</f>
        <v>#N/A</v>
      </c>
      <c r="BQ34" s="326" t="e">
        <f ca="1">IF(IF(Plananalyse!BQ34=1,VLOOKUP(BQ$5,Kruistabel!$B$26:$F$29,MATCH($C34,Kruistabel!$C$25:$F$25,0)+1,FALSE),"")=0,"",IF(Plananalyse!BQ34=1,VLOOKUP(BQ$5,Kruistabel!$B$26:$F$29,MATCH($C34,Kruistabel!$C$25:$F$25,0)+1,FALSE),""))</f>
        <v>#N/A</v>
      </c>
      <c r="BR34" s="326" t="e">
        <f ca="1">IF(IF(Plananalyse!BR34=1,VLOOKUP(BR$5,Kruistabel!$B$26:$F$29,MATCH($C34,Kruistabel!$C$25:$F$25,0)+1,FALSE),"")=0,"",IF(Plananalyse!BR34=1,VLOOKUP(BR$5,Kruistabel!$B$26:$F$29,MATCH($C34,Kruistabel!$C$25:$F$25,0)+1,FALSE),""))</f>
        <v>#REF!</v>
      </c>
      <c r="BS34" s="326" t="e">
        <f ca="1">IF(IF(Plananalyse!BS34=1,VLOOKUP(BS$5,Kruistabel!$B$26:$F$29,MATCH($C34,Kruistabel!$C$25:$F$25,0)+1,FALSE),"")=0,"",IF(Plananalyse!BS34=1,VLOOKUP(BS$5,Kruistabel!$B$26:$F$29,MATCH($C34,Kruistabel!$C$25:$F$25,0)+1,FALSE),""))</f>
        <v>#REF!</v>
      </c>
      <c r="BT34" s="65"/>
      <c r="BU34" s="231" t="str">
        <f ca="1">IF(IF(Plananalyse!BU34=1,VLOOKUP(BU$5,Kruistabel!$B$26:$F$29,MATCH($C34,Kruistabel!$C$25:$F$25,0)+1,FALSE),"")=0,"",IF(Plananalyse!BU34=1,VLOOKUP(BU$5,Kruistabel!$B$26:$F$29,MATCH($C34,Kruistabel!$C$25:$F$25,0)+1,FALSE),""))</f>
        <v/>
      </c>
      <c r="BV34" s="326">
        <f ca="1">IF(IF(Plananalyse!BV34=1,VLOOKUP(BV$5,Kruistabel!$B$26:$F$29,MATCH($C34,Kruistabel!$C$25:$F$25,0)+1,FALSE),"")=0,"",IF(Plananalyse!BV34=1,VLOOKUP(BV$5,Kruistabel!$B$26:$F$29,MATCH($C34,Kruistabel!$C$25:$F$25,0)+1,FALSE),""))</f>
        <v>60</v>
      </c>
      <c r="BW34" s="326" t="str">
        <f ca="1">IF(IF(Plananalyse!BW34=1,VLOOKUP(BW$5,Kruistabel!$B$26:$F$29,MATCH($C34,Kruistabel!$C$25:$F$25,0)+1,FALSE),"")=0,"",IF(Plananalyse!BW34=1,VLOOKUP(BW$5,Kruistabel!$B$26:$F$29,MATCH($C34,Kruistabel!$C$25:$F$25,0)+1,FALSE),""))</f>
        <v/>
      </c>
      <c r="BX34" s="326" t="str">
        <f ca="1">IF(IF(Plananalyse!BX34=1,VLOOKUP(BX$5,Kruistabel!$B$26:$F$29,MATCH($C34,Kruistabel!$C$25:$F$25,0)+1,FALSE),"")=0,"",IF(Plananalyse!BX34=1,VLOOKUP(BX$5,Kruistabel!$B$26:$F$29,MATCH($C34,Kruistabel!$C$25:$F$25,0)+1,FALSE),""))</f>
        <v/>
      </c>
      <c r="BY34" s="327"/>
      <c r="BZ34" s="326" t="e">
        <f ca="1">IF(IF(Plananalyse!BZ34=1,VLOOKUP(BZ$5,Kruistabel!$B$26:$F$29,MATCH($C34,Kruistabel!$C$25:$F$25,0)+1,FALSE),"")=0,"",IF(Plananalyse!BZ34=1,VLOOKUP(BZ$5,Kruistabel!$B$26:$F$29,MATCH($C34,Kruistabel!$C$25:$F$25,0)+1,FALSE),""))</f>
        <v>#N/A</v>
      </c>
      <c r="CA34" s="326" t="e">
        <f ca="1">IF(IF(Plananalyse!CA34=1,VLOOKUP(CA$5,Kruistabel!$B$26:$F$29,MATCH($C34,Kruistabel!$C$25:$F$25,0)+1,FALSE),"")=0,"",IF(Plananalyse!CA34=1,VLOOKUP(CA$5,Kruistabel!$B$26:$F$29,MATCH($C34,Kruistabel!$C$25:$F$25,0)+1,FALSE),""))</f>
        <v>#N/A</v>
      </c>
      <c r="CB34" s="326" t="e">
        <f ca="1">IF(IF(Plananalyse!CB34=1,VLOOKUP(CB$5,Kruistabel!$B$26:$F$29,MATCH($C34,Kruistabel!$C$25:$F$25,0)+1,FALSE),"")=0,"",IF(Plananalyse!CB34=1,VLOOKUP(CB$5,Kruistabel!$B$26:$F$29,MATCH($C34,Kruistabel!$C$25:$F$25,0)+1,FALSE),""))</f>
        <v>#N/A</v>
      </c>
      <c r="CC34" s="326" t="e">
        <f ca="1">IF(IF(Plananalyse!CC34=1,VLOOKUP(CC$5,Kruistabel!$B$26:$F$29,MATCH($C34,Kruistabel!$C$25:$F$25,0)+1,FALSE),"")=0,"",IF(Plananalyse!CC34=1,VLOOKUP(CC$5,Kruistabel!$B$26:$F$29,MATCH($C34,Kruistabel!$C$25:$F$25,0)+1,FALSE),""))</f>
        <v>#N/A</v>
      </c>
      <c r="CD34" s="326" t="e">
        <f ca="1">IF(IF(Plananalyse!CD34=1,VLOOKUP(CD$5,Kruistabel!$B$26:$F$29,MATCH($C34,Kruistabel!$C$25:$F$25,0)+1,FALSE),"")=0,"",IF(Plananalyse!CD34=1,VLOOKUP(CD$5,Kruistabel!$B$26:$F$29,MATCH($C34,Kruistabel!$C$25:$F$25,0)+1,FALSE),""))</f>
        <v>#N/A</v>
      </c>
      <c r="CE34" s="326" t="e">
        <f ca="1">IF(IF(Plananalyse!CE34=1,VLOOKUP(CE$5,Kruistabel!$B$26:$F$29,MATCH($C34,Kruistabel!$C$25:$F$25,0)+1,FALSE),"")=0,"",IF(Plananalyse!CE34=1,VLOOKUP(CE$5,Kruistabel!$B$26:$F$29,MATCH($C34,Kruistabel!$C$25:$F$25,0)+1,FALSE),""))</f>
        <v>#N/A</v>
      </c>
      <c r="CF34" s="326" t="e">
        <f ca="1">IF(IF(Plananalyse!CF34=1,VLOOKUP(CF$5,Kruistabel!$B$26:$F$29,MATCH($C34,Kruistabel!$C$25:$F$25,0)+1,FALSE),"")=0,"",IF(Plananalyse!CF34=1,VLOOKUP(CF$5,Kruistabel!$B$26:$F$29,MATCH($C34,Kruistabel!$C$25:$F$25,0)+1,FALSE),""))</f>
        <v>#N/A</v>
      </c>
      <c r="CG34" s="326" t="e">
        <f ca="1">IF(IF(Plananalyse!CG34=1,VLOOKUP(CG$5,Kruistabel!$B$26:$F$29,MATCH($C34,Kruistabel!$C$25:$F$25,0)+1,FALSE),"")=0,"",IF(Plananalyse!CG34=1,VLOOKUP(CG$5,Kruistabel!$B$26:$F$29,MATCH($C34,Kruistabel!$C$25:$F$25,0)+1,FALSE),""))</f>
        <v>#REF!</v>
      </c>
      <c r="CH34" s="326" t="e">
        <f ca="1">IF(IF(Plananalyse!CH34=1,VLOOKUP(CH$5,Kruistabel!$B$26:$F$29,MATCH($C34,Kruistabel!$C$25:$F$25,0)+1,FALSE),"")=0,"",IF(Plananalyse!CH34=1,VLOOKUP(CH$5,Kruistabel!$B$26:$F$29,MATCH($C34,Kruistabel!$C$25:$F$25,0)+1,FALSE),""))</f>
        <v>#REF!</v>
      </c>
      <c r="CI34" s="65"/>
      <c r="CJ34" s="326">
        <f ca="1">IF(IF(Plananalyse!CJ34=1,VLOOKUP(CJ$5,Kruistabel!$B$26:$F$29,MATCH($C34,Kruistabel!$C$25:$F$25,0)+1,FALSE),"")=0,"",IF(Plananalyse!CJ34=1,VLOOKUP(CJ$5,Kruistabel!$B$26:$F$29,MATCH($C34,Kruistabel!$C$25:$F$25,0)+1,FALSE),""))</f>
        <v>60</v>
      </c>
      <c r="CK34" s="326">
        <f ca="1">IF(IF(Plananalyse!CK34=1,VLOOKUP(CK$5,Kruistabel!$B$26:$F$29,MATCH($C34,Kruistabel!$C$25:$F$25,0)+1,FALSE),"")=0,"",IF(Plananalyse!CK34=1,VLOOKUP(CK$5,Kruistabel!$B$26:$F$29,MATCH($C34,Kruistabel!$C$25:$F$25,0)+1,FALSE),""))</f>
        <v>60</v>
      </c>
      <c r="CL34" s="326" t="str">
        <f ca="1">IF(IF(Plananalyse!CL34=1,VLOOKUP(CL$5,Kruistabel!$B$26:$F$29,MATCH($C34,Kruistabel!$C$25:$F$25,0)+1,FALSE),"")=0,"",IF(Plananalyse!CL34=1,VLOOKUP(CL$5,Kruistabel!$B$26:$F$29,MATCH($C34,Kruistabel!$C$25:$F$25,0)+1,FALSE),""))</f>
        <v/>
      </c>
      <c r="CM34" s="326">
        <f ca="1">IF(IF(Plananalyse!CM34=1,VLOOKUP(CM$5,Kruistabel!$B$26:$F$29,MATCH($C34,Kruistabel!$C$25:$F$25,0)+1,FALSE),"")=0,"",IF(Plananalyse!CM34=1,VLOOKUP(CM$5,Kruistabel!$B$26:$F$29,MATCH($C34,Kruistabel!$C$25:$F$25,0)+1,FALSE),""))</f>
        <v>55</v>
      </c>
      <c r="CN34" s="326">
        <f ca="1">IF(IF(Plananalyse!CN34=1,VLOOKUP(CN$5,Kruistabel!$B$26:$F$29,MATCH($C34,Kruistabel!$C$25:$F$25,0)+1,FALSE),"")=0,"",IF(Plananalyse!CN34=1,VLOOKUP(CN$5,Kruistabel!$B$26:$F$29,MATCH($C34,Kruistabel!$C$25:$F$25,0)+1,FALSE),""))</f>
        <v>55</v>
      </c>
      <c r="CO34" s="326">
        <f ca="1">IF(IF(Plananalyse!CO34=1,VLOOKUP(CO$5,Kruistabel!$B$26:$F$29,MATCH($C34,Kruistabel!$C$25:$F$25,0)+1,FALSE),"")=0,"",IF(Plananalyse!CO34=1,VLOOKUP(CO$5,Kruistabel!$B$26:$F$29,MATCH($C34,Kruistabel!$C$25:$F$25,0)+1,FALSE),""))</f>
        <v>65</v>
      </c>
      <c r="CP34" s="326">
        <f ca="1">IF(IF(Plananalyse!CP34=1,VLOOKUP(CP$5,Kruistabel!$B$26:$F$29,MATCH($C34,Kruistabel!$C$25:$F$25,0)+1,FALSE),"")=0,"",IF(Plananalyse!CP34=1,VLOOKUP(CP$5,Kruistabel!$B$26:$F$29,MATCH($C34,Kruistabel!$C$25:$F$25,0)+1,FALSE),""))</f>
        <v>60</v>
      </c>
      <c r="CQ34" s="326">
        <f ca="1">IF(IF(Plananalyse!CQ34=1,VLOOKUP(CQ$5,Kruistabel!$B$26:$F$29,MATCH($C34,Kruistabel!$C$25:$F$25,0)+1,FALSE),"")=0,"",IF(Plananalyse!CQ34=1,VLOOKUP(CQ$5,Kruistabel!$B$26:$F$29,MATCH($C34,Kruistabel!$C$25:$F$25,0)+1,FALSE),""))</f>
        <v>65</v>
      </c>
      <c r="CR34" s="326">
        <f ca="1">IF(IF(Plananalyse!CR34=1,VLOOKUP(CR$5,Kruistabel!$B$26:$F$29,MATCH($C34,Kruistabel!$C$25:$F$25,0)+1,FALSE),"")=0,"",IF(Plananalyse!CR34=1,VLOOKUP(CR$5,Kruistabel!$B$26:$F$29,MATCH($C34,Kruistabel!$C$25:$F$25,0)+1,FALSE),""))</f>
        <v>65</v>
      </c>
      <c r="CS34" s="326">
        <f ca="1">IF(IF(Plananalyse!CS34=1,VLOOKUP(CS$5,Kruistabel!$B$26:$F$29,MATCH($C34,Kruistabel!$C$25:$F$25,0)+1,FALSE),"")=0,"",IF(Plananalyse!CS34=1,VLOOKUP(CS$5,Kruistabel!$B$26:$F$29,MATCH($C34,Kruistabel!$C$25:$F$25,0)+1,FALSE),""))</f>
        <v>60</v>
      </c>
      <c r="CT34" s="326">
        <f ca="1">IF(IF(Plananalyse!CT34=1,VLOOKUP(CT$5,Kruistabel!$B$26:$F$29,MATCH($C34,Kruistabel!$C$25:$F$25,0)+1,FALSE),"")=0,"",IF(Plananalyse!CT34=1,VLOOKUP(CT$5,Kruistabel!$B$26:$F$29,MATCH($C34,Kruistabel!$C$25:$F$25,0)+1,FALSE),""))</f>
        <v>60</v>
      </c>
      <c r="CU34" s="326">
        <f ca="1">IF(IF(Plananalyse!CU34=1,VLOOKUP(CU$5,Kruistabel!$B$26:$F$29,MATCH($C34,Kruistabel!$C$25:$F$25,0)+1,FALSE),"")=0,"",IF(Plananalyse!CU34=1,VLOOKUP(CU$5,Kruistabel!$B$26:$F$29,MATCH($C34,Kruistabel!$C$25:$F$25,0)+1,FALSE),""))</f>
        <v>65</v>
      </c>
      <c r="CV34" s="326">
        <f ca="1">IF(IF(Plananalyse!CV34=1,VLOOKUP(CV$5,Kruistabel!$B$26:$F$29,MATCH($C34,Kruistabel!$C$25:$F$25,0)+1,FALSE),"")=0,"",IF(Plananalyse!CV34=1,VLOOKUP(CV$5,Kruistabel!$B$26:$F$29,MATCH($C34,Kruistabel!$C$25:$F$25,0)+1,FALSE),""))</f>
        <v>65</v>
      </c>
      <c r="CW34" s="326">
        <f ca="1">IF(IF(Plananalyse!CW34=1,VLOOKUP(CW$5,Kruistabel!$B$26:$F$29,MATCH($C34,Kruistabel!$C$25:$F$25,0)+1,FALSE),"")=0,"",IF(Plananalyse!CW34=1,VLOOKUP(CW$5,Kruistabel!$B$26:$F$29,MATCH($C34,Kruistabel!$C$25:$F$25,0)+1,FALSE),""))</f>
        <v>60</v>
      </c>
      <c r="CX34" s="326" t="str">
        <f ca="1">IF(IF(Plananalyse!CX34=1,VLOOKUP(CX$5,Kruistabel!$B$26:$F$29,MATCH($C34,Kruistabel!$C$25:$F$25,0)+1,FALSE),"")=0,"",IF(Plananalyse!CX34=1,VLOOKUP(CX$5,Kruistabel!$B$26:$F$29,MATCH($C34,Kruistabel!$C$25:$F$25,0)+1,FALSE),""))</f>
        <v/>
      </c>
      <c r="CY34" s="326">
        <f ca="1">IF(IF(Plananalyse!CY34=1,VLOOKUP(CY$5,Kruistabel!$B$26:$F$29,MATCH($C34,Kruistabel!$C$25:$F$25,0)+1,FALSE),"")=0,"",IF(Plananalyse!CY34=1,VLOOKUP(CY$5,Kruistabel!$B$26:$F$29,MATCH($C34,Kruistabel!$C$25:$F$25,0)+1,FALSE),""))</f>
        <v>65</v>
      </c>
      <c r="CZ34" s="326">
        <f ca="1">IF(IF(Plananalyse!CZ34=1,VLOOKUP(CZ$5,Kruistabel!$B$26:$F$29,MATCH($C34,Kruistabel!$C$25:$F$25,0)+1,FALSE),"")=0,"",IF(Plananalyse!CZ34=1,VLOOKUP(CZ$5,Kruistabel!$B$26:$F$29,MATCH($C34,Kruistabel!$C$25:$F$25,0)+1,FALSE),""))</f>
        <v>65</v>
      </c>
      <c r="DA34" s="326">
        <f ca="1">IF(IF(Plananalyse!DA34=1,VLOOKUP(DA$5,Kruistabel!$B$26:$F$29,MATCH($C34,Kruistabel!$C$25:$F$25,0)+1,FALSE),"")=0,"",IF(Plananalyse!DA34=1,VLOOKUP(DA$5,Kruistabel!$B$26:$F$29,MATCH($C34,Kruistabel!$C$25:$F$25,0)+1,FALSE),""))</f>
        <v>65</v>
      </c>
      <c r="DB34" s="326" t="str">
        <f ca="1">IF(IF(Plananalyse!DB34=1,VLOOKUP(DB$5,Kruistabel!$B$26:$F$29,MATCH($C34,Kruistabel!$C$25:$F$25,0)+1,FALSE),"")=0,"",IF(Plananalyse!DB34=1,VLOOKUP(DB$5,Kruistabel!$B$26:$F$29,MATCH($C34,Kruistabel!$C$25:$F$25,0)+1,FALSE),""))</f>
        <v/>
      </c>
      <c r="DC34" s="326" t="str">
        <f ca="1">IF(IF(Plananalyse!DC34=1,VLOOKUP(DC$5,Kruistabel!$B$26:$F$29,MATCH($C34,Kruistabel!$C$25:$F$25,0)+1,FALSE),"")=0,"",IF(Plananalyse!DC34=1,VLOOKUP(DC$5,Kruistabel!$B$26:$F$29,MATCH($C34,Kruistabel!$C$25:$F$25,0)+1,FALSE),""))</f>
        <v/>
      </c>
      <c r="DD34" s="327"/>
      <c r="DE34" s="326" t="e">
        <f ca="1">IF(IF(Plananalyse!DE34=1,VLOOKUP(DE$5,Kruistabel!$B$26:$F$29,MATCH($C34,Kruistabel!$C$25:$F$25,0)+1,FALSE),"")=0,"",IF(Plananalyse!DE34=1,VLOOKUP(DE$5,Kruistabel!$B$26:$F$29,MATCH($C34,Kruistabel!$C$25:$F$25,0)+1,FALSE),""))</f>
        <v>#N/A</v>
      </c>
      <c r="DF34" s="326" t="e">
        <f ca="1">IF(IF(Plananalyse!DF34=1,VLOOKUP(DF$5,Kruistabel!$B$26:$F$29,MATCH($C34,Kruistabel!$C$25:$F$25,0)+1,FALSE),"")=0,"",IF(Plananalyse!DF34=1,VLOOKUP(DF$5,Kruistabel!$B$26:$F$29,MATCH($C34,Kruistabel!$C$25:$F$25,0)+1,FALSE),""))</f>
        <v>#N/A</v>
      </c>
      <c r="DG34" s="326" t="e">
        <f ca="1">IF(IF(Plananalyse!DG34=1,VLOOKUP(DG$5,Kruistabel!$B$26:$F$29,MATCH($C34,Kruistabel!$C$25:$F$25,0)+1,FALSE),"")=0,"",IF(Plananalyse!DG34=1,VLOOKUP(DG$5,Kruistabel!$B$26:$F$29,MATCH($C34,Kruistabel!$C$25:$F$25,0)+1,FALSE),""))</f>
        <v>#N/A</v>
      </c>
      <c r="DH34" s="326" t="e">
        <f ca="1">IF(IF(Plananalyse!DH34=1,VLOOKUP(DH$5,Kruistabel!$B$26:$F$29,MATCH($C34,Kruistabel!$C$25:$F$25,0)+1,FALSE),"")=0,"",IF(Plananalyse!DH34=1,VLOOKUP(DH$5,Kruistabel!$B$26:$F$29,MATCH($C34,Kruistabel!$C$25:$F$25,0)+1,FALSE),""))</f>
        <v>#N/A</v>
      </c>
      <c r="DI34" s="326" t="e">
        <f ca="1">IF(IF(Plananalyse!DI34=1,VLOOKUP(DI$5,Kruistabel!$B$26:$F$29,MATCH($C34,Kruistabel!$C$25:$F$25,0)+1,FALSE),"")=0,"",IF(Plananalyse!DI34=1,VLOOKUP(DI$5,Kruistabel!$B$26:$F$29,MATCH($C34,Kruistabel!$C$25:$F$25,0)+1,FALSE),""))</f>
        <v>#N/A</v>
      </c>
      <c r="DJ34" s="326" t="e">
        <f ca="1">IF(IF(Plananalyse!DJ34=1,VLOOKUP(DJ$5,Kruistabel!$B$26:$F$29,MATCH($C34,Kruistabel!$C$25:$F$25,0)+1,FALSE),"")=0,"",IF(Plananalyse!DJ34=1,VLOOKUP(DJ$5,Kruistabel!$B$26:$F$29,MATCH($C34,Kruistabel!$C$25:$F$25,0)+1,FALSE),""))</f>
        <v>#N/A</v>
      </c>
      <c r="DK34" s="326" t="e">
        <f ca="1">IF(IF(Plananalyse!DK34=1,VLOOKUP(DK$5,Kruistabel!$B$26:$F$29,MATCH($C34,Kruistabel!$C$25:$F$25,0)+1,FALSE),"")=0,"",IF(Plananalyse!DK34=1,VLOOKUP(DK$5,Kruistabel!$B$26:$F$29,MATCH($C34,Kruistabel!$C$25:$F$25,0)+1,FALSE),""))</f>
        <v>#REF!</v>
      </c>
      <c r="DL34" s="326" t="e">
        <f ca="1">IF(IF(Plananalyse!DL34=1,VLOOKUP(DL$5,Kruistabel!$B$26:$F$29,MATCH($C34,Kruistabel!$C$25:$F$25,0)+1,FALSE),"")=0,"",IF(Plananalyse!DL34=1,VLOOKUP(DL$5,Kruistabel!$B$26:$F$29,MATCH($C34,Kruistabel!$C$25:$F$25,0)+1,FALSE),""))</f>
        <v>#REF!</v>
      </c>
      <c r="DM34" s="327" t="str">
        <f>IF(Plananalyse!DM34=1,VLOOKUP(DM$5,Kruistabel!$B$26:$F$29,MATCH($C34,Kruistabel!$C$25:$F$25,0)+1,FALSE),"")</f>
        <v/>
      </c>
      <c r="DN34" s="326" t="e">
        <f ca="1">IF(IF(Plananalyse!DN34=1,VLOOKUP(DN$5,Kruistabel!$B$26:$F$29,MATCH($C34,Kruistabel!$C$25:$F$25,0)+1,FALSE),"")=0,"",IF(Plananalyse!DN34=1,VLOOKUP(DN$5,Kruistabel!$B$26:$F$29,MATCH($C34,Kruistabel!$C$25:$F$25,0)+1,FALSE),""))</f>
        <v>#N/A</v>
      </c>
      <c r="DO34" s="326" t="e">
        <f ca="1">IF(IF(Plananalyse!DO34=1,VLOOKUP(DO$5,Kruistabel!$B$26:$F$29,MATCH($C34,Kruistabel!$C$25:$F$25,0)+1,FALSE),"")=0,"",IF(Plananalyse!DO34=1,VLOOKUP(DO$5,Kruistabel!$B$26:$F$29,MATCH($C34,Kruistabel!$C$25:$F$25,0)+1,FALSE),""))</f>
        <v>#N/A</v>
      </c>
      <c r="DP34" s="326" t="e">
        <f ca="1">IF(IF(Plananalyse!DP34=1,VLOOKUP(DP$5,Kruistabel!$B$26:$F$29,MATCH($C34,Kruistabel!$C$25:$F$25,0)+1,FALSE),"")=0,"",IF(Plananalyse!DP34=1,VLOOKUP(DP$5,Kruistabel!$B$26:$F$29,MATCH($C34,Kruistabel!$C$25:$F$25,0)+1,FALSE),""))</f>
        <v>#N/A</v>
      </c>
      <c r="DQ34" s="326" t="e">
        <f ca="1">IF(IF(Plananalyse!DQ34=1,VLOOKUP(DQ$5,Kruistabel!$B$26:$F$29,MATCH($C34,Kruistabel!$C$25:$F$25,0)+1,FALSE),"")=0,"",IF(Plananalyse!DQ34=1,VLOOKUP(DQ$5,Kruistabel!$B$26:$F$29,MATCH($C34,Kruistabel!$C$25:$F$25,0)+1,FALSE),""))</f>
        <v>#N/A</v>
      </c>
      <c r="DR34" s="326" t="e">
        <f ca="1">IF(IF(Plananalyse!DR34=1,VLOOKUP(DR$5,Kruistabel!$B$26:$F$29,MATCH($C34,Kruistabel!$C$25:$F$25,0)+1,FALSE),"")=0,"",IF(Plananalyse!DR34=1,VLOOKUP(DR$5,Kruistabel!$B$26:$F$29,MATCH($C34,Kruistabel!$C$25:$F$25,0)+1,FALSE),""))</f>
        <v>#N/A</v>
      </c>
      <c r="DS34" s="326" t="e">
        <f ca="1">IF(IF(Plananalyse!DS34=1,VLOOKUP(DS$5,Kruistabel!$B$26:$F$29,MATCH($C34,Kruistabel!$C$25:$F$25,0)+1,FALSE),"")=0,"",IF(Plananalyse!DS34=1,VLOOKUP(DS$5,Kruistabel!$B$26:$F$29,MATCH($C34,Kruistabel!$C$25:$F$25,0)+1,FALSE),""))</f>
        <v>#N/A</v>
      </c>
      <c r="DT34" s="326" t="e">
        <f ca="1">IF(IF(Plananalyse!DT34=1,VLOOKUP(DT$5,Kruistabel!$B$26:$F$29,MATCH($C34,Kruistabel!$C$25:$F$25,0)+1,FALSE),"")=0,"",IF(Plananalyse!DT34=1,VLOOKUP(DT$5,Kruistabel!$B$26:$F$29,MATCH($C34,Kruistabel!$C$25:$F$25,0)+1,FALSE),""))</f>
        <v>#N/A</v>
      </c>
      <c r="DU34" s="326" t="e">
        <f ca="1">IF(IF(Plananalyse!DU34=1,VLOOKUP(DU$5,Kruistabel!$B$26:$F$29,MATCH($C34,Kruistabel!$C$25:$F$25,0)+1,FALSE),"")=0,"",IF(Plananalyse!DU34=1,VLOOKUP(DU$5,Kruistabel!$B$26:$F$29,MATCH($C34,Kruistabel!$C$25:$F$25,0)+1,FALSE),""))</f>
        <v>#N/A</v>
      </c>
      <c r="DV34" s="326" t="e">
        <f ca="1">IF(IF(Plananalyse!DV34=1,VLOOKUP(DV$5,Kruistabel!$B$26:$F$29,MATCH($C34,Kruistabel!$C$25:$F$25,0)+1,FALSE),"")=0,"",IF(Plananalyse!DV34=1,VLOOKUP(DV$5,Kruistabel!$B$26:$F$29,MATCH($C34,Kruistabel!$C$25:$F$25,0)+1,FALSE),""))</f>
        <v>#N/A</v>
      </c>
      <c r="DW34" s="326" t="e">
        <f ca="1">IF(IF(Plananalyse!DW34=1,VLOOKUP(DW$5,Kruistabel!$B$26:$F$29,MATCH($C34,Kruistabel!$C$25:$F$25,0)+1,FALSE),"")=0,"",IF(Plananalyse!DW34=1,VLOOKUP(DW$5,Kruistabel!$B$26:$F$29,MATCH($C34,Kruistabel!$C$25:$F$25,0)+1,FALSE),""))</f>
        <v>#REF!</v>
      </c>
      <c r="DX34" s="326" t="e">
        <f ca="1">IF(IF(Plananalyse!DX34=1,VLOOKUP(DX$5,Kruistabel!$B$26:$F$29,MATCH($C34,Kruistabel!$C$25:$F$25,0)+1,FALSE),"")=0,"",IF(Plananalyse!DX34=1,VLOOKUP(DX$5,Kruistabel!$B$26:$F$29,MATCH($C34,Kruistabel!$C$25:$F$25,0)+1,FALSE),""))</f>
        <v>#REF!</v>
      </c>
      <c r="DY34" s="327" t="str">
        <f>IF(Plananalyse!DY34=1,VLOOKUP(DY$5,Kruistabel!$B$26:$F$29,MATCH($C34,Kruistabel!$C$25:$F$25,0)+1,FALSE),"")</f>
        <v/>
      </c>
      <c r="DZ34" s="326" t="e">
        <f ca="1">IF(IF(Plananalyse!DZ34=1,VLOOKUP(DZ$5,Kruistabel!$B$26:$F$29,MATCH($C34,Kruistabel!$C$25:$F$25,0)+1,FALSE),"")=0,"",IF(Plananalyse!DZ34=1,VLOOKUP(DZ$5,Kruistabel!$B$26:$F$29,MATCH($C34,Kruistabel!$C$25:$F$25,0)+1,FALSE),""))</f>
        <v>#N/A</v>
      </c>
      <c r="EA34" s="326" t="e">
        <f ca="1">IF(IF(Plananalyse!EA34=1,VLOOKUP(EA$5,Kruistabel!$B$26:$F$29,MATCH($C34,Kruistabel!$C$25:$F$25,0)+1,FALSE),"")=0,"",IF(Plananalyse!EA34=1,VLOOKUP(EA$5,Kruistabel!$B$26:$F$29,MATCH($C34,Kruistabel!$C$25:$F$25,0)+1,FALSE),""))</f>
        <v>#N/A</v>
      </c>
      <c r="EB34" s="326" t="e">
        <f ca="1">IF(IF(Plananalyse!EB34=1,VLOOKUP(EB$5,Kruistabel!$B$26:$F$29,MATCH($C34,Kruistabel!$C$25:$F$25,0)+1,FALSE),"")=0,"",IF(Plananalyse!EB34=1,VLOOKUP(EB$5,Kruistabel!$B$26:$F$29,MATCH($C34,Kruistabel!$C$25:$F$25,0)+1,FALSE),""))</f>
        <v>#REF!</v>
      </c>
      <c r="EC34" s="326" t="e">
        <f ca="1">IF(IF(Plananalyse!EC34=1,VLOOKUP(EC$5,Kruistabel!$B$26:$F$29,MATCH($C34,Kruistabel!$C$25:$F$25,0)+1,FALSE),"")=0,"",IF(Plananalyse!EC34=1,VLOOKUP(EC$5,Kruistabel!$B$26:$F$29,MATCH($C34,Kruistabel!$C$25:$F$25,0)+1,FALSE),""))</f>
        <v>#REF!</v>
      </c>
      <c r="ED34" s="327"/>
      <c r="EE34" s="326" t="e">
        <f ca="1">IF(IF(Plananalyse!EE34=1,VLOOKUP(EE$5,Kruistabel!$B$26:$F$29,MATCH($C34,Kruistabel!$C$25:$F$25,0)+1,FALSE),"")=0,"",IF(Plananalyse!EE34=1,VLOOKUP(EE$5,Kruistabel!$B$26:$F$29,MATCH($C34,Kruistabel!$C$25:$F$25,0)+1,FALSE),""))</f>
        <v>#N/A</v>
      </c>
      <c r="EF34" s="326" t="e">
        <f ca="1">IF(IF(Plananalyse!EF34=1,VLOOKUP(EF$5,Kruistabel!$B$26:$F$29,MATCH($C34,Kruistabel!$C$25:$F$25,0)+1,FALSE),"")=0,"",IF(Plananalyse!EF34=1,VLOOKUP(EF$5,Kruistabel!$B$26:$F$29,MATCH($C34,Kruistabel!$C$25:$F$25,0)+1,FALSE),""))</f>
        <v>#N/A</v>
      </c>
      <c r="EG34" s="326" t="e">
        <f ca="1">IF(IF(Plananalyse!EG34=1,VLOOKUP(EG$5,Kruistabel!$B$26:$F$29,MATCH($C34,Kruistabel!$C$25:$F$25,0)+1,FALSE),"")=0,"",IF(Plananalyse!EG34=1,VLOOKUP(EG$5,Kruistabel!$B$26:$F$29,MATCH($C34,Kruistabel!$C$25:$F$25,0)+1,FALSE),""))</f>
        <v>#N/A</v>
      </c>
      <c r="EH34" s="326" t="e">
        <f ca="1">IF(IF(Plananalyse!EH34=1,VLOOKUP(EH$5,Kruistabel!$B$26:$F$29,MATCH($C34,Kruistabel!$C$25:$F$25,0)+1,FALSE),"")=0,"",IF(Plananalyse!EH34=1,VLOOKUP(EH$5,Kruistabel!$B$26:$F$29,MATCH($C34,Kruistabel!$C$25:$F$25,0)+1,FALSE),""))</f>
        <v>#REF!</v>
      </c>
      <c r="EI34" s="326" t="e">
        <f ca="1">IF(IF(Plananalyse!EI34=1,VLOOKUP(EI$5,Kruistabel!$B$26:$F$29,MATCH($C34,Kruistabel!$C$25:$F$25,0)+1,FALSE),"")=0,"",IF(Plananalyse!EI34=1,VLOOKUP(EI$5,Kruistabel!$B$26:$F$29,MATCH($C34,Kruistabel!$C$25:$F$25,0)+1,FALSE),""))</f>
        <v>#REF!</v>
      </c>
      <c r="EJ34" s="164" t="str">
        <f>IF(Plananalyse!EJ34=1,VLOOKUP(EJ$5,Kruistabel!$B$26:$F$29,MATCH($C34,Kruistabel!$C$25:$F$25,0)+1,FALSE),"")</f>
        <v/>
      </c>
      <c r="EK34" s="138"/>
      <c r="EL34" s="138"/>
      <c r="EM34" s="138"/>
      <c r="EN34" s="138"/>
      <c r="EO34" s="138"/>
    </row>
    <row r="35" spans="2:145">
      <c r="B35" s="337" t="s">
        <v>122</v>
      </c>
      <c r="C35" s="160" t="str">
        <f>_xlfn.IFNA(VLOOKUP($B35,Classificatietabel!$B$6:$I$91,C$7,FALSE),"")</f>
        <v>hoog</v>
      </c>
      <c r="D35" s="160" t="str">
        <f>_xlfn.IFNA(VLOOKUP($B35,Classificatietabel!$B$6:$I$91,D$7,FALSE),"")</f>
        <v>neen</v>
      </c>
      <c r="E35" s="119">
        <f>IF(AND(D35="laag",$D$3=1),0,_xlfn.IFNA(IF(VLOOKUP($B35,Classificatietabel!$B$6:$H$91,$E$5,FALSE)="Ja",1,0),""))</f>
        <v>1</v>
      </c>
      <c r="F35" s="163"/>
      <c r="G35" s="326" t="str">
        <f>IF(IF(Plananalyse!G35=1,VLOOKUP(G$5,Kruistabel!$B$26:$F$29,MATCH($C35,Kruistabel!$C$25:$F$25,0)+1,FALSE),"")=0,"",IF(Plananalyse!G35=1,VLOOKUP(G$5,Kruistabel!$B$26:$F$29,MATCH($C35,Kruistabel!$C$25:$F$25,0)+1,FALSE),""))</f>
        <v/>
      </c>
      <c r="H35" s="326" t="str">
        <f>IF(IF(Plananalyse!H35=1,VLOOKUP(H$5,Kruistabel!$B$26:$F$29,MATCH($C35,Kruistabel!$C$25:$F$25,0)+1,FALSE),"")=0,"",IF(Plananalyse!H35=1,VLOOKUP(H$5,Kruistabel!$B$26:$F$29,MATCH($C35,Kruistabel!$C$25:$F$25,0)+1,FALSE),""))</f>
        <v/>
      </c>
      <c r="I35" s="326">
        <f>IF(IF(Plananalyse!I35=1,VLOOKUP(I$5,Kruistabel!$B$26:$F$29,MATCH($C35,Kruistabel!$C$25:$F$25,0)+1,FALSE),"")=0,"",IF(Plananalyse!I35=1,VLOOKUP(I$5,Kruistabel!$B$26:$F$29,MATCH($C35,Kruistabel!$C$25:$F$25,0)+1,FALSE),""))</f>
        <v>55</v>
      </c>
      <c r="J35" s="326" t="str">
        <f>IF(IF(Plananalyse!J35=1,VLOOKUP(J$5,Kruistabel!$B$26:$F$29,MATCH($C35,Kruistabel!$C$25:$F$25,0)+1,FALSE),"")=0,"",IF(Plananalyse!J35=1,VLOOKUP(J$5,Kruistabel!$B$26:$F$29,MATCH($C35,Kruistabel!$C$25:$F$25,0)+1,FALSE),""))</f>
        <v/>
      </c>
      <c r="K35" s="326" t="str">
        <f>IF(IF(Plananalyse!K35=1,VLOOKUP(K$5,Kruistabel!$B$26:$F$29,MATCH($C35,Kruistabel!$C$25:$F$25,0)+1,FALSE),"")=0,"",IF(Plananalyse!K35=1,VLOOKUP(K$5,Kruistabel!$B$26:$F$29,MATCH($C35,Kruistabel!$C$25:$F$25,0)+1,FALSE),""))</f>
        <v/>
      </c>
      <c r="L35" s="326" t="str">
        <f>IF(IF(Plananalyse!L35=1,VLOOKUP(L$5,Kruistabel!$B$26:$F$29,MATCH($C35,Kruistabel!$C$25:$F$25,0)+1,FALSE),"")=0,"",IF(Plananalyse!L35=1,VLOOKUP(L$5,Kruistabel!$B$26:$F$29,MATCH($C35,Kruistabel!$C$25:$F$25,0)+1,FALSE),""))</f>
        <v/>
      </c>
      <c r="M35" s="326">
        <f>IF(IF(Plananalyse!M35=1,VLOOKUP(M$5,Kruistabel!$B$26:$F$29,MATCH($C35,Kruistabel!$C$25:$F$25,0)+1,FALSE),"")=0,"",IF(Plananalyse!M35=1,VLOOKUP(M$5,Kruistabel!$B$26:$F$29,MATCH($C35,Kruistabel!$C$25:$F$25,0)+1,FALSE),""))</f>
        <v>50</v>
      </c>
      <c r="N35" s="326">
        <f>IF(IF(Plananalyse!N35=1,VLOOKUP(N$5,Kruistabel!$B$26:$F$29,MATCH($C35,Kruistabel!$C$25:$F$25,0)+1,FALSE),"")=0,"",IF(Plananalyse!N35=1,VLOOKUP(N$5,Kruistabel!$B$26:$F$29,MATCH($C35,Kruistabel!$C$25:$F$25,0)+1,FALSE),""))</f>
        <v>50</v>
      </c>
      <c r="O35" s="326">
        <f>IF(IF(Plananalyse!O35=1,VLOOKUP(O$5,Kruistabel!$B$26:$F$29,MATCH($C35,Kruistabel!$C$25:$F$25,0)+1,FALSE),"")=0,"",IF(Plananalyse!O35=1,VLOOKUP(O$5,Kruistabel!$B$26:$F$29,MATCH($C35,Kruistabel!$C$25:$F$25,0)+1,FALSE),""))</f>
        <v>50</v>
      </c>
      <c r="P35" s="326">
        <f>IF(IF(Plananalyse!P35=1,VLOOKUP(P$5,Kruistabel!$B$26:$F$29,MATCH($C35,Kruistabel!$C$25:$F$25,0)+1,FALSE),"")=0,"",IF(Plananalyse!P35=1,VLOOKUP(P$5,Kruistabel!$B$26:$F$29,MATCH($C35,Kruistabel!$C$25:$F$25,0)+1,FALSE),""))</f>
        <v>45</v>
      </c>
      <c r="Q35" s="326">
        <f>IF(IF(Plananalyse!Q35=1,VLOOKUP(Q$5,Kruistabel!$B$26:$F$29,MATCH($C35,Kruistabel!$C$25:$F$25,0)+1,FALSE),"")=0,"",IF(Plananalyse!Q35=1,VLOOKUP(Q$5,Kruistabel!$B$26:$F$29,MATCH($C35,Kruistabel!$C$25:$F$25,0)+1,FALSE),""))</f>
        <v>55</v>
      </c>
      <c r="R35" s="326">
        <f>IF(IF(Plananalyse!R35=1,VLOOKUP(R$5,Kruistabel!$B$26:$F$29,MATCH($C35,Kruistabel!$C$25:$F$25,0)+1,FALSE),"")=0,"",IF(Plananalyse!R35=1,VLOOKUP(R$5,Kruistabel!$B$26:$F$29,MATCH($C35,Kruistabel!$C$25:$F$25,0)+1,FALSE),""))</f>
        <v>50</v>
      </c>
      <c r="S35" s="326" t="str">
        <f>IF(IF(Plananalyse!S35=1,VLOOKUP(S$5,Kruistabel!$B$26:$F$29,MATCH($C35,Kruistabel!$C$25:$F$25,0)+1,FALSE),"")=0,"",IF(Plananalyse!S35=1,VLOOKUP(S$5,Kruistabel!$B$26:$F$29,MATCH($C35,Kruistabel!$C$25:$F$25,0)+1,FALSE),""))</f>
        <v/>
      </c>
      <c r="T35" s="326" t="str">
        <f>IF(IF(Plananalyse!T35=1,VLOOKUP(T$5,Kruistabel!$B$26:$F$29,MATCH($C35,Kruistabel!$C$25:$F$25,0)+1,FALSE),"")=0,"",IF(Plananalyse!T35=1,VLOOKUP(T$5,Kruistabel!$B$26:$F$29,MATCH($C35,Kruistabel!$C$25:$F$25,0)+1,FALSE),""))</f>
        <v/>
      </c>
      <c r="U35" s="326" t="str">
        <f>IF(IF(Plananalyse!U35=1,VLOOKUP(U$5,Kruistabel!$B$26:$F$29,MATCH($C35,Kruistabel!$C$25:$F$25,0)+1,FALSE),"")=0,"",IF(Plananalyse!U35=1,VLOOKUP(U$5,Kruistabel!$B$26:$F$29,MATCH($C35,Kruistabel!$C$25:$F$25,0)+1,FALSE),""))</f>
        <v/>
      </c>
      <c r="V35" s="326" t="str">
        <f>IF(IF(Plananalyse!V35=1,VLOOKUP(V$5,Kruistabel!$B$26:$F$29,MATCH($C35,Kruistabel!$C$25:$F$25,0)+1,FALSE),"")=0,"",IF(Plananalyse!V35=1,VLOOKUP(V$5,Kruistabel!$B$26:$F$29,MATCH($C35,Kruistabel!$C$25:$F$25,0)+1,FALSE),""))</f>
        <v/>
      </c>
      <c r="W35" s="326" t="str">
        <f>IF(IF(Plananalyse!W35=1,VLOOKUP(W$5,Kruistabel!$B$26:$F$29,MATCH($C35,Kruistabel!$C$25:$F$25,0)+1,FALSE),"")=0,"",IF(Plananalyse!W35=1,VLOOKUP(W$5,Kruistabel!$B$26:$F$29,MATCH($C35,Kruistabel!$C$25:$F$25,0)+1,FALSE),""))</f>
        <v/>
      </c>
      <c r="X35" s="326" t="str">
        <f>IF(IF(Plananalyse!X35=1,VLOOKUP(X$5,Kruistabel!$B$26:$F$29,MATCH($C35,Kruistabel!$C$25:$F$25,0)+1,FALSE),"")=0,"",IF(Plananalyse!X35=1,VLOOKUP(X$5,Kruistabel!$B$26:$F$29,MATCH($C35,Kruistabel!$C$25:$F$25,0)+1,FALSE),""))</f>
        <v/>
      </c>
      <c r="Y35" s="326">
        <f>IF(IF(Plananalyse!Y35=1,VLOOKUP(Y$5,Kruistabel!$B$26:$F$29,MATCH($C35,Kruistabel!$C$25:$F$25,0)+1,FALSE),"")=0,"",IF(Plananalyse!Y35=1,VLOOKUP(Y$5,Kruistabel!$B$26:$F$29,MATCH($C35,Kruistabel!$C$25:$F$25,0)+1,FALSE),""))</f>
        <v>55</v>
      </c>
      <c r="Z35" s="326" t="str">
        <f>IF(IF(Plananalyse!Z35=1,VLOOKUP(Z$5,Kruistabel!$B$26:$F$29,MATCH($C35,Kruistabel!$C$25:$F$25,0)+1,FALSE),"")=0,"",IF(Plananalyse!Z35=1,VLOOKUP(Z$5,Kruistabel!$B$26:$F$29,MATCH($C35,Kruistabel!$C$25:$F$25,0)+1,FALSE),""))</f>
        <v/>
      </c>
      <c r="AA35" s="326" t="str">
        <f>IF(IF(Plananalyse!AA35=1,VLOOKUP(AA$5,Kruistabel!$B$26:$F$29,MATCH($C35,Kruistabel!$C$25:$F$25,0)+1,FALSE),"")=0,"",IF(Plananalyse!AA35=1,VLOOKUP(AA$5,Kruistabel!$B$26:$F$29,MATCH($C35,Kruistabel!$C$25:$F$25,0)+1,FALSE),""))</f>
        <v/>
      </c>
      <c r="AB35" s="326" t="str">
        <f>IF(IF(Plananalyse!AB35=1,VLOOKUP(AB$5,Kruistabel!$B$26:$F$29,MATCH($C35,Kruistabel!$C$25:$F$25,0)+1,FALSE),"")=0,"",IF(Plananalyse!AB35=1,VLOOKUP(AB$5,Kruistabel!$B$26:$F$29,MATCH($C35,Kruistabel!$C$25:$F$25,0)+1,FALSE),""))</f>
        <v/>
      </c>
      <c r="AC35" s="326" t="str">
        <f>IF(IF(Plananalyse!AC35=1,VLOOKUP(AC$5,Kruistabel!$B$26:$F$29,MATCH($C35,Kruistabel!$C$25:$F$25,0)+1,FALSE),"")=0,"",IF(Plananalyse!AC35=1,VLOOKUP(AC$5,Kruistabel!$B$26:$F$29,MATCH($C35,Kruistabel!$C$25:$F$25,0)+1,FALSE),""))</f>
        <v/>
      </c>
      <c r="AD35" s="326" t="str">
        <f>IF(IF(Plananalyse!AD35=1,VLOOKUP(AD$5,Kruistabel!$B$26:$F$29,MATCH($C35,Kruistabel!$C$25:$F$25,0)+1,FALSE),"")=0,"",IF(Plananalyse!AD35=1,VLOOKUP(AD$5,Kruistabel!$B$26:$F$29,MATCH($C35,Kruistabel!$C$25:$F$25,0)+1,FALSE),""))</f>
        <v/>
      </c>
      <c r="AE35" s="326" t="str">
        <f>IF(IF(Plananalyse!AE35=1,VLOOKUP(AE$5,Kruistabel!$B$26:$F$29,MATCH($C35,Kruistabel!$C$25:$F$25,0)+1,FALSE),"")=0,"",IF(Plananalyse!AE35=1,VLOOKUP(AE$5,Kruistabel!$B$26:$F$29,MATCH($C35,Kruistabel!$C$25:$F$25,0)+1,FALSE),""))</f>
        <v/>
      </c>
      <c r="AF35" s="326" t="str">
        <f>IF(IF(Plananalyse!AF35=1,VLOOKUP(AF$5,Kruistabel!$B$26:$F$29,MATCH($C35,Kruistabel!$C$25:$F$25,0)+1,FALSE),"")=0,"",IF(Plananalyse!AF35=1,VLOOKUP(AF$5,Kruistabel!$B$26:$F$29,MATCH($C35,Kruistabel!$C$25:$F$25,0)+1,FALSE),""))</f>
        <v/>
      </c>
      <c r="AG35" s="326" t="str">
        <f>IF(IF(Plananalyse!AG35=1,VLOOKUP(AG$5,Kruistabel!$B$26:$F$29,MATCH($C35,Kruistabel!$C$25:$F$25,0)+1,FALSE),"")=0,"",IF(Plananalyse!AG35=1,VLOOKUP(AG$5,Kruistabel!$B$26:$F$29,MATCH($C35,Kruistabel!$C$25:$F$25,0)+1,FALSE),""))</f>
        <v/>
      </c>
      <c r="AH35" s="326" t="str">
        <f ca="1">IF(IF(Plananalyse!AH35=1,VLOOKUP(AH$5,Kruistabel!$B$26:$F$29,MATCH($C35,Kruistabel!$C$25:$F$25,0)+1,FALSE),"")=0,"",IF(Plananalyse!AI35=1,VLOOKUP(AH$5,Kruistabel!$B$26:$F$29,MATCH($C35,Kruistabel!$C$25:$F$25,0)+1,FALSE),""))</f>
        <v/>
      </c>
      <c r="AI35" s="326" t="str">
        <f ca="1">IF(IF(Plananalyse!AI35=1,VLOOKUP(AI$5,Kruistabel!$B$26:$F$29,MATCH($C35,Kruistabel!$C$25:$F$25,0)+1,FALSE),"")=0,"",IF(Plananalyse!AJ35=1,VLOOKUP(AI$5,Kruistabel!$B$26:$F$29,MATCH($C35,Kruistabel!$C$25:$F$25,0)+1,FALSE),""))</f>
        <v/>
      </c>
      <c r="AJ35" s="326" t="str">
        <f ca="1">IF(IF(Plananalyse!AJ35=1,VLOOKUP(AJ$5,Kruistabel!$B$26:$F$29,MATCH($C35,Kruistabel!$C$25:$F$25,0)+1,FALSE),"")=0,"",IF(Plananalyse!AJ35=1,VLOOKUP(AJ$5,Kruistabel!$B$26:$F$29,MATCH($C35,Kruistabel!$C$25:$F$25,0)+1,FALSE),""))</f>
        <v/>
      </c>
      <c r="AK35" s="326">
        <f ca="1">IF(IF(Plananalyse!AK35=1,VLOOKUP(AK$5,Kruistabel!$B$26:$F$29,MATCH($C35,Kruistabel!$C$25:$F$25,0)+1,FALSE),"")=0,"",IF(Plananalyse!AK35=1,VLOOKUP(AK$5,Kruistabel!$B$26:$F$29,MATCH($C35,Kruistabel!$C$25:$F$25,0)+1,FALSE),""))</f>
        <v>55</v>
      </c>
      <c r="AL35" s="326" t="str">
        <f ca="1">IF(IF(Plananalyse!AL35=1,VLOOKUP(AL$5,Kruistabel!$B$26:$F$29,MATCH($C35,Kruistabel!$C$25:$F$25,0)+1,FALSE),"")=0,"",IF(Plananalyse!AL35=1,VLOOKUP(AL$5,Kruistabel!$B$26:$F$29,MATCH($C35,Kruistabel!$C$25:$F$25,0)+1,FALSE),""))</f>
        <v/>
      </c>
      <c r="AM35" s="326" t="str">
        <f ca="1">IF(IF(Plananalyse!AM35=1,VLOOKUP(AM$5,Kruistabel!$B$26:$F$29,MATCH($C35,Kruistabel!$C$25:$F$25,0)+1,FALSE),"")=0,"",IF(Plananalyse!AM35=1,VLOOKUP(AM$5,Kruistabel!$B$26:$F$29,MATCH($C35,Kruistabel!$C$25:$F$25,0)+1,FALSE),""))</f>
        <v/>
      </c>
      <c r="AN35" s="327"/>
      <c r="AO35" s="326">
        <f ca="1">IF(IF(Plananalyse!AO35=1,VLOOKUP(AO$5,Kruistabel!$B$26:$F$29,MATCH($C35,Kruistabel!$C$25:$F$25,0)+1,FALSE),"")=0,"",IF(Plananalyse!AO35=1,VLOOKUP(AO$5,Kruistabel!$B$26:$F$29,MATCH($C35,Kruistabel!$C$25:$F$25,0)+1,FALSE),""))</f>
        <v>55</v>
      </c>
      <c r="AP35" s="326">
        <f ca="1">IF(IF(Plananalyse!AP35=1,VLOOKUP(AP$5,Kruistabel!$B$26:$F$29,MATCH($C35,Kruistabel!$C$25:$F$25,0)+1,FALSE),"")=0,"",IF(Plananalyse!AP35=1,VLOOKUP(AP$5,Kruistabel!$B$26:$F$29,MATCH($C35,Kruistabel!$C$25:$F$25,0)+1,FALSE),""))</f>
        <v>55</v>
      </c>
      <c r="AQ35" s="326">
        <f ca="1">IF(IF(Plananalyse!AQ35=1,VLOOKUP(AQ$5,Kruistabel!$B$26:$F$29,MATCH($C35,Kruistabel!$C$25:$F$25,0)+1,FALSE),"")=0,"",IF(Plananalyse!AQ35=1,VLOOKUP(AQ$5,Kruistabel!$B$26:$F$29,MATCH($C35,Kruistabel!$C$25:$F$25,0)+1,FALSE),""))</f>
        <v>55</v>
      </c>
      <c r="AR35" s="326">
        <f ca="1">IF(IF(Plananalyse!AR35=1,VLOOKUP(AR$5,Kruistabel!$B$26:$F$29,MATCH($C35,Kruistabel!$C$25:$F$25,0)+1,FALSE),"")=0,"",IF(Plananalyse!AR35=1,VLOOKUP(AR$5,Kruistabel!$B$26:$F$29,MATCH($C35,Kruistabel!$C$25:$F$25,0)+1,FALSE),""))</f>
        <v>50</v>
      </c>
      <c r="AS35" s="326">
        <f ca="1">IF(IF(Plananalyse!AS35=1,VLOOKUP(AS$5,Kruistabel!$B$26:$F$29,MATCH($C35,Kruistabel!$C$25:$F$25,0)+1,FALSE),"")=0,"",IF(Plananalyse!AS35=1,VLOOKUP(AS$5,Kruistabel!$B$26:$F$29,MATCH($C35,Kruistabel!$C$25:$F$25,0)+1,FALSE),""))</f>
        <v>55</v>
      </c>
      <c r="AT35" s="326">
        <f ca="1">IF(IF(Plananalyse!AT35=1,VLOOKUP(AT$5,Kruistabel!$B$26:$F$29,MATCH($C35,Kruistabel!$C$25:$F$25,0)+1,FALSE),"")=0,"",IF(Plananalyse!AT35=1,VLOOKUP(AT$5,Kruistabel!$B$26:$F$29,MATCH($C35,Kruistabel!$C$25:$F$25,0)+1,FALSE),""))</f>
        <v>50</v>
      </c>
      <c r="AU35" s="326" t="str">
        <f ca="1">IF(IF(Plananalyse!AU35=1,VLOOKUP(AU$5,Kruistabel!$B$26:$F$29,MATCH($C35,Kruistabel!$C$25:$F$25,0)+1,FALSE),"")=0,"",IF(Plananalyse!AU35=1,VLOOKUP(AU$5,Kruistabel!$B$26:$F$29,MATCH($C35,Kruistabel!$C$25:$F$25,0)+1,FALSE),""))</f>
        <v/>
      </c>
      <c r="AV35" s="326">
        <f ca="1">IF(IF(Plananalyse!AV35=1,VLOOKUP(AV$5,Kruistabel!$B$26:$F$29,MATCH($C35,Kruistabel!$C$25:$F$25,0)+1,FALSE),"")=0,"",IF(Plananalyse!AV35=1,VLOOKUP(AV$5,Kruistabel!$B$26:$F$29,MATCH($C35,Kruistabel!$C$25:$F$25,0)+1,FALSE),""))</f>
        <v>55</v>
      </c>
      <c r="AW35" s="326" t="str">
        <f ca="1">IF(IF(Plananalyse!AW35=1,VLOOKUP(AW$5,Kruistabel!$B$26:$F$29,MATCH($C35,Kruistabel!$C$25:$F$25,0)+1,FALSE),"")=0,"",IF(Plananalyse!AW35=1,VLOOKUP(AW$5,Kruistabel!$B$26:$F$29,MATCH($C35,Kruistabel!$C$25:$F$25,0)+1,FALSE),""))</f>
        <v/>
      </c>
      <c r="AX35" s="326" t="str">
        <f ca="1">IF(IF(Plananalyse!AX35=1,VLOOKUP(AX$5,Kruistabel!$B$26:$F$29,MATCH($C35,Kruistabel!$C$25:$F$25,0)+1,FALSE),"")=0,"",IF(Plananalyse!AX35=1,VLOOKUP(AX$5,Kruistabel!$B$26:$F$29,MATCH($C35,Kruistabel!$C$25:$F$25,0)+1,FALSE),""))</f>
        <v/>
      </c>
      <c r="AY35" s="327"/>
      <c r="AZ35" s="326" t="str">
        <f ca="1">IF(IF(Plananalyse!AZ35=1,VLOOKUP(AZ$5,Kruistabel!$B$26:$F$29,MATCH($C35,Kruistabel!$C$25:$F$25,0)+1,FALSE),"")=0,"",IF(Plananalyse!AZ35=1,VLOOKUP(AZ$5,Kruistabel!$B$26:$F$29,MATCH($C35,Kruistabel!$C$25:$F$25,0)+1,FALSE),""))</f>
        <v/>
      </c>
      <c r="BA35" s="326" t="str">
        <f ca="1">IF(IF(Plananalyse!BA35=1,VLOOKUP(BA$5,Kruistabel!$B$26:$F$29,MATCH($C35,Kruistabel!$C$25:$F$25,0)+1,FALSE),"")=0,"",IF(Plananalyse!BA35=1,VLOOKUP(BA$5,Kruistabel!$B$26:$F$29,MATCH($C35,Kruistabel!$C$25:$F$25,0)+1,FALSE),""))</f>
        <v/>
      </c>
      <c r="BB35" s="326">
        <f ca="1">IF(IF(Plananalyse!BB35=1,VLOOKUP(BB$5,Kruistabel!$B$26:$F$29,MATCH($C35,Kruistabel!$C$25:$F$25,0)+1,FALSE),"")=0,"",IF(Plananalyse!BB35=1,VLOOKUP(BB$5,Kruistabel!$B$26:$F$29,MATCH($C35,Kruistabel!$C$25:$F$25,0)+1,FALSE),""))</f>
        <v>55</v>
      </c>
      <c r="BC35" s="326">
        <f ca="1">IF(IF(Plananalyse!BC35=1,VLOOKUP(BC$5,Kruistabel!$B$26:$F$29,MATCH($C35,Kruistabel!$C$25:$F$25,0)+1,FALSE),"")=0,"",IF(Plananalyse!BC35=1,VLOOKUP(BC$5,Kruistabel!$B$26:$F$29,MATCH($C35,Kruistabel!$C$25:$F$25,0)+1,FALSE),""))</f>
        <v>55</v>
      </c>
      <c r="BD35" s="326" t="str">
        <f ca="1">IF(IF(Plananalyse!BD35=1,VLOOKUP(BD$5,Kruistabel!$B$26:$F$29,MATCH($C35,Kruistabel!$C$25:$F$25,0)+1,FALSE),"")=0,"",IF(Plananalyse!BD35=1,VLOOKUP(BD$5,Kruistabel!$B$26:$F$29,MATCH($C35,Kruistabel!$C$25:$F$25,0)+1,FALSE),""))</f>
        <v/>
      </c>
      <c r="BE35" s="326" t="str">
        <f ca="1">IF(IF(Plananalyse!BE35=1,VLOOKUP(BE$5,Kruistabel!$B$26:$F$29,MATCH($C35,Kruistabel!$C$25:$F$25,0)+1,FALSE),"")=0,"",IF(Plananalyse!BE35=1,VLOOKUP(BE$5,Kruistabel!$B$26:$F$29,MATCH($C35,Kruistabel!$C$25:$F$25,0)+1,FALSE),""))</f>
        <v/>
      </c>
      <c r="BF35" s="326" t="str">
        <f ca="1">IF(IF(Plananalyse!BF35=1,VLOOKUP(BF$5,Kruistabel!$B$26:$F$29,MATCH($C35,Kruistabel!$C$25:$F$25,0)+1,FALSE),"")=0,"",IF(Plananalyse!BF35=1,VLOOKUP(BF$5,Kruistabel!$B$26:$F$29,MATCH($C35,Kruistabel!$C$25:$F$25,0)+1,FALSE),""))</f>
        <v/>
      </c>
      <c r="BG35" s="326" t="str">
        <f ca="1">IF(IF(Plananalyse!BG35=1,VLOOKUP(BG$5,Kruistabel!$B$26:$F$29,MATCH($C35,Kruistabel!$C$25:$F$25,0)+1,FALSE),"")=0,"",IF(Plananalyse!BG35=1,VLOOKUP(BG$5,Kruistabel!$B$26:$F$29,MATCH($C35,Kruistabel!$C$25:$F$25,0)+1,FALSE),""))</f>
        <v/>
      </c>
      <c r="BH35" s="326" t="str">
        <f ca="1">IF(IF(Plananalyse!BH35=1,VLOOKUP(BH$5,Kruistabel!$B$26:$F$29,MATCH($C35,Kruistabel!$C$25:$F$25,0)+1,FALSE),"")=0,"",IF(Plananalyse!BH35=1,VLOOKUP(BH$5,Kruistabel!$B$26:$F$29,MATCH($C35,Kruistabel!$C$25:$F$25,0)+1,FALSE),""))</f>
        <v/>
      </c>
      <c r="BI35" s="327"/>
      <c r="BJ35" s="326" t="e">
        <f ca="1">IF(IF(Plananalyse!BJ35=1,VLOOKUP(BJ$5,Kruistabel!$B$26:$F$29,MATCH($C35,Kruistabel!$C$25:$F$25,0)+1,FALSE),"")=0,"",IF(Plananalyse!BJ35=1,VLOOKUP(BJ$5,Kruistabel!$B$26:$F$29,MATCH($C35,Kruistabel!$C$25:$F$25,0)+1,FALSE),""))</f>
        <v>#N/A</v>
      </c>
      <c r="BK35" s="326" t="e">
        <f ca="1">IF(IF(Plananalyse!BK35=1,VLOOKUP(BK$5,Kruistabel!$B$26:$F$29,MATCH($C35,Kruistabel!$C$25:$F$25,0)+1,FALSE),"")=0,"",IF(Plananalyse!BK35=1,VLOOKUP(BK$5,Kruistabel!$B$26:$F$29,MATCH($C35,Kruistabel!$C$25:$F$25,0)+1,FALSE),""))</f>
        <v>#N/A</v>
      </c>
      <c r="BL35" s="326" t="e">
        <f ca="1">IF(IF(Plananalyse!BL35=1,VLOOKUP(BL$5,Kruistabel!$B$26:$F$29,MATCH($C35,Kruistabel!$C$25:$F$25,0)+1,FALSE),"")=0,"",IF(Plananalyse!BL35=1,VLOOKUP(BL$5,Kruistabel!$B$26:$F$29,MATCH($C35,Kruistabel!$C$25:$F$25,0)+1,FALSE),""))</f>
        <v>#N/A</v>
      </c>
      <c r="BM35" s="326" t="e">
        <f ca="1">IF(IF(Plananalyse!BM35=1,VLOOKUP(BM$5,Kruistabel!$B$26:$F$29,MATCH($C35,Kruistabel!$C$25:$F$25,0)+1,FALSE),"")=0,"",IF(Plananalyse!BM35=1,VLOOKUP(BM$5,Kruistabel!$B$26:$F$29,MATCH($C35,Kruistabel!$C$25:$F$25,0)+1,FALSE),""))</f>
        <v>#N/A</v>
      </c>
      <c r="BN35" s="326" t="e">
        <f ca="1">IF(IF(Plananalyse!BN35=1,VLOOKUP(BN$5,Kruistabel!$B$26:$F$29,MATCH($C35,Kruistabel!$C$25:$F$25,0)+1,FALSE),"")=0,"",IF(Plananalyse!BN35=1,VLOOKUP(BN$5,Kruistabel!$B$26:$F$29,MATCH($C35,Kruistabel!$C$25:$F$25,0)+1,FALSE),""))</f>
        <v>#N/A</v>
      </c>
      <c r="BO35" s="326" t="e">
        <f ca="1">IF(IF(Plananalyse!BO35=1,VLOOKUP(BO$5,Kruistabel!$B$26:$F$29,MATCH($C35,Kruistabel!$C$25:$F$25,0)+1,FALSE),"")=0,"",IF(Plananalyse!BO35=1,VLOOKUP(BO$5,Kruistabel!$B$26:$F$29,MATCH($C35,Kruistabel!$C$25:$F$25,0)+1,FALSE),""))</f>
        <v>#N/A</v>
      </c>
      <c r="BP35" s="326" t="e">
        <f ca="1">IF(IF(Plananalyse!BP35=1,VLOOKUP(BP$5,Kruistabel!$B$26:$F$29,MATCH($C35,Kruistabel!$C$25:$F$25,0)+1,FALSE),"")=0,"",IF(Plananalyse!BP35=1,VLOOKUP(BP$5,Kruistabel!$B$26:$F$29,MATCH($C35,Kruistabel!$C$25:$F$25,0)+1,FALSE),""))</f>
        <v>#N/A</v>
      </c>
      <c r="BQ35" s="326" t="e">
        <f ca="1">IF(IF(Plananalyse!BQ35=1,VLOOKUP(BQ$5,Kruistabel!$B$26:$F$29,MATCH($C35,Kruistabel!$C$25:$F$25,0)+1,FALSE),"")=0,"",IF(Plananalyse!BQ35=1,VLOOKUP(BQ$5,Kruistabel!$B$26:$F$29,MATCH($C35,Kruistabel!$C$25:$F$25,0)+1,FALSE),""))</f>
        <v>#N/A</v>
      </c>
      <c r="BR35" s="326" t="e">
        <f ca="1">IF(IF(Plananalyse!BR35=1,VLOOKUP(BR$5,Kruistabel!$B$26:$F$29,MATCH($C35,Kruistabel!$C$25:$F$25,0)+1,FALSE),"")=0,"",IF(Plananalyse!BR35=1,VLOOKUP(BR$5,Kruistabel!$B$26:$F$29,MATCH($C35,Kruistabel!$C$25:$F$25,0)+1,FALSE),""))</f>
        <v>#REF!</v>
      </c>
      <c r="BS35" s="326" t="e">
        <f ca="1">IF(IF(Plananalyse!BS35=1,VLOOKUP(BS$5,Kruistabel!$B$26:$F$29,MATCH($C35,Kruistabel!$C$25:$F$25,0)+1,FALSE),"")=0,"",IF(Plananalyse!BS35=1,VLOOKUP(BS$5,Kruistabel!$B$26:$F$29,MATCH($C35,Kruistabel!$C$25:$F$25,0)+1,FALSE),""))</f>
        <v>#REF!</v>
      </c>
      <c r="BT35" s="65"/>
      <c r="BU35" s="231" t="str">
        <f ca="1">IF(IF(Plananalyse!BU35=1,VLOOKUP(BU$5,Kruistabel!$B$26:$F$29,MATCH($C35,Kruistabel!$C$25:$F$25,0)+1,FALSE),"")=0,"",IF(Plananalyse!BU35=1,VLOOKUP(BU$5,Kruistabel!$B$26:$F$29,MATCH($C35,Kruistabel!$C$25:$F$25,0)+1,FALSE),""))</f>
        <v/>
      </c>
      <c r="BV35" s="326">
        <f ca="1">IF(IF(Plananalyse!BV35=1,VLOOKUP(BV$5,Kruistabel!$B$26:$F$29,MATCH($C35,Kruistabel!$C$25:$F$25,0)+1,FALSE),"")=0,"",IF(Plananalyse!BV35=1,VLOOKUP(BV$5,Kruistabel!$B$26:$F$29,MATCH($C35,Kruistabel!$C$25:$F$25,0)+1,FALSE),""))</f>
        <v>50</v>
      </c>
      <c r="BW35" s="326" t="str">
        <f ca="1">IF(IF(Plananalyse!BW35=1,VLOOKUP(BW$5,Kruistabel!$B$26:$F$29,MATCH($C35,Kruistabel!$C$25:$F$25,0)+1,FALSE),"")=0,"",IF(Plananalyse!BW35=1,VLOOKUP(BW$5,Kruistabel!$B$26:$F$29,MATCH($C35,Kruistabel!$C$25:$F$25,0)+1,FALSE),""))</f>
        <v/>
      </c>
      <c r="BX35" s="326" t="str">
        <f ca="1">IF(IF(Plananalyse!BX35=1,VLOOKUP(BX$5,Kruistabel!$B$26:$F$29,MATCH($C35,Kruistabel!$C$25:$F$25,0)+1,FALSE),"")=0,"",IF(Plananalyse!BX35=1,VLOOKUP(BX$5,Kruistabel!$B$26:$F$29,MATCH($C35,Kruistabel!$C$25:$F$25,0)+1,FALSE),""))</f>
        <v/>
      </c>
      <c r="BY35" s="327"/>
      <c r="BZ35" s="326" t="e">
        <f ca="1">IF(IF(Plananalyse!BZ35=1,VLOOKUP(BZ$5,Kruistabel!$B$26:$F$29,MATCH($C35,Kruistabel!$C$25:$F$25,0)+1,FALSE),"")=0,"",IF(Plananalyse!BZ35=1,VLOOKUP(BZ$5,Kruistabel!$B$26:$F$29,MATCH($C35,Kruistabel!$C$25:$F$25,0)+1,FALSE),""))</f>
        <v>#N/A</v>
      </c>
      <c r="CA35" s="326" t="e">
        <f ca="1">IF(IF(Plananalyse!CA35=1,VLOOKUP(CA$5,Kruistabel!$B$26:$F$29,MATCH($C35,Kruistabel!$C$25:$F$25,0)+1,FALSE),"")=0,"",IF(Plananalyse!CA35=1,VLOOKUP(CA$5,Kruistabel!$B$26:$F$29,MATCH($C35,Kruistabel!$C$25:$F$25,0)+1,FALSE),""))</f>
        <v>#N/A</v>
      </c>
      <c r="CB35" s="326" t="e">
        <f ca="1">IF(IF(Plananalyse!CB35=1,VLOOKUP(CB$5,Kruistabel!$B$26:$F$29,MATCH($C35,Kruistabel!$C$25:$F$25,0)+1,FALSE),"")=0,"",IF(Plananalyse!CB35=1,VLOOKUP(CB$5,Kruistabel!$B$26:$F$29,MATCH($C35,Kruistabel!$C$25:$F$25,0)+1,FALSE),""))</f>
        <v>#N/A</v>
      </c>
      <c r="CC35" s="326" t="e">
        <f ca="1">IF(IF(Plananalyse!CC35=1,VLOOKUP(CC$5,Kruistabel!$B$26:$F$29,MATCH($C35,Kruistabel!$C$25:$F$25,0)+1,FALSE),"")=0,"",IF(Plananalyse!CC35=1,VLOOKUP(CC$5,Kruistabel!$B$26:$F$29,MATCH($C35,Kruistabel!$C$25:$F$25,0)+1,FALSE),""))</f>
        <v>#N/A</v>
      </c>
      <c r="CD35" s="326" t="e">
        <f ca="1">IF(IF(Plananalyse!CD35=1,VLOOKUP(CD$5,Kruistabel!$B$26:$F$29,MATCH($C35,Kruistabel!$C$25:$F$25,0)+1,FALSE),"")=0,"",IF(Plananalyse!CD35=1,VLOOKUP(CD$5,Kruistabel!$B$26:$F$29,MATCH($C35,Kruistabel!$C$25:$F$25,0)+1,FALSE),""))</f>
        <v>#N/A</v>
      </c>
      <c r="CE35" s="326" t="e">
        <f ca="1">IF(IF(Plananalyse!CE35=1,VLOOKUP(CE$5,Kruistabel!$B$26:$F$29,MATCH($C35,Kruistabel!$C$25:$F$25,0)+1,FALSE),"")=0,"",IF(Plananalyse!CE35=1,VLOOKUP(CE$5,Kruistabel!$B$26:$F$29,MATCH($C35,Kruistabel!$C$25:$F$25,0)+1,FALSE),""))</f>
        <v>#N/A</v>
      </c>
      <c r="CF35" s="326" t="e">
        <f ca="1">IF(IF(Plananalyse!CF35=1,VLOOKUP(CF$5,Kruistabel!$B$26:$F$29,MATCH($C35,Kruistabel!$C$25:$F$25,0)+1,FALSE),"")=0,"",IF(Plananalyse!CF35=1,VLOOKUP(CF$5,Kruistabel!$B$26:$F$29,MATCH($C35,Kruistabel!$C$25:$F$25,0)+1,FALSE),""))</f>
        <v>#N/A</v>
      </c>
      <c r="CG35" s="326" t="e">
        <f ca="1">IF(IF(Plananalyse!CG35=1,VLOOKUP(CG$5,Kruistabel!$B$26:$F$29,MATCH($C35,Kruistabel!$C$25:$F$25,0)+1,FALSE),"")=0,"",IF(Plananalyse!CG35=1,VLOOKUP(CG$5,Kruistabel!$B$26:$F$29,MATCH($C35,Kruistabel!$C$25:$F$25,0)+1,FALSE),""))</f>
        <v>#REF!</v>
      </c>
      <c r="CH35" s="326" t="e">
        <f ca="1">IF(IF(Plananalyse!CH35=1,VLOOKUP(CH$5,Kruistabel!$B$26:$F$29,MATCH($C35,Kruistabel!$C$25:$F$25,0)+1,FALSE),"")=0,"",IF(Plananalyse!CH35=1,VLOOKUP(CH$5,Kruistabel!$B$26:$F$29,MATCH($C35,Kruistabel!$C$25:$F$25,0)+1,FALSE),""))</f>
        <v>#REF!</v>
      </c>
      <c r="CI35" s="65"/>
      <c r="CJ35" s="326">
        <f ca="1">IF(IF(Plananalyse!CJ35=1,VLOOKUP(CJ$5,Kruistabel!$B$26:$F$29,MATCH($C35,Kruistabel!$C$25:$F$25,0)+1,FALSE),"")=0,"",IF(Plananalyse!CJ35=1,VLOOKUP(CJ$5,Kruistabel!$B$26:$F$29,MATCH($C35,Kruistabel!$C$25:$F$25,0)+1,FALSE),""))</f>
        <v>50</v>
      </c>
      <c r="CK35" s="326">
        <f ca="1">IF(IF(Plananalyse!CK35=1,VLOOKUP(CK$5,Kruistabel!$B$26:$F$29,MATCH($C35,Kruistabel!$C$25:$F$25,0)+1,FALSE),"")=0,"",IF(Plananalyse!CK35=1,VLOOKUP(CK$5,Kruistabel!$B$26:$F$29,MATCH($C35,Kruistabel!$C$25:$F$25,0)+1,FALSE),""))</f>
        <v>50</v>
      </c>
      <c r="CL35" s="326" t="str">
        <f ca="1">IF(IF(Plananalyse!CL35=1,VLOOKUP(CL$5,Kruistabel!$B$26:$F$29,MATCH($C35,Kruistabel!$C$25:$F$25,0)+1,FALSE),"")=0,"",IF(Plananalyse!CL35=1,VLOOKUP(CL$5,Kruistabel!$B$26:$F$29,MATCH($C35,Kruistabel!$C$25:$F$25,0)+1,FALSE),""))</f>
        <v/>
      </c>
      <c r="CM35" s="326">
        <f ca="1">IF(IF(Plananalyse!CM35=1,VLOOKUP(CM$5,Kruistabel!$B$26:$F$29,MATCH($C35,Kruistabel!$C$25:$F$25,0)+1,FALSE),"")=0,"",IF(Plananalyse!CM35=1,VLOOKUP(CM$5,Kruistabel!$B$26:$F$29,MATCH($C35,Kruistabel!$C$25:$F$25,0)+1,FALSE),""))</f>
        <v>45</v>
      </c>
      <c r="CN35" s="326">
        <f ca="1">IF(IF(Plananalyse!CN35=1,VLOOKUP(CN$5,Kruistabel!$B$26:$F$29,MATCH($C35,Kruistabel!$C$25:$F$25,0)+1,FALSE),"")=0,"",IF(Plananalyse!CN35=1,VLOOKUP(CN$5,Kruistabel!$B$26:$F$29,MATCH($C35,Kruistabel!$C$25:$F$25,0)+1,FALSE),""))</f>
        <v>45</v>
      </c>
      <c r="CO35" s="326">
        <f ca="1">IF(IF(Plananalyse!CO35=1,VLOOKUP(CO$5,Kruistabel!$B$26:$F$29,MATCH($C35,Kruistabel!$C$25:$F$25,0)+1,FALSE),"")=0,"",IF(Plananalyse!CO35=1,VLOOKUP(CO$5,Kruistabel!$B$26:$F$29,MATCH($C35,Kruistabel!$C$25:$F$25,0)+1,FALSE),""))</f>
        <v>55</v>
      </c>
      <c r="CP35" s="326">
        <f ca="1">IF(IF(Plananalyse!CP35=1,VLOOKUP(CP$5,Kruistabel!$B$26:$F$29,MATCH($C35,Kruistabel!$C$25:$F$25,0)+1,FALSE),"")=0,"",IF(Plananalyse!CP35=1,VLOOKUP(CP$5,Kruistabel!$B$26:$F$29,MATCH($C35,Kruistabel!$C$25:$F$25,0)+1,FALSE),""))</f>
        <v>50</v>
      </c>
      <c r="CQ35" s="326">
        <f ca="1">IF(IF(Plananalyse!CQ35=1,VLOOKUP(CQ$5,Kruistabel!$B$26:$F$29,MATCH($C35,Kruistabel!$C$25:$F$25,0)+1,FALSE),"")=0,"",IF(Plananalyse!CQ35=1,VLOOKUP(CQ$5,Kruistabel!$B$26:$F$29,MATCH($C35,Kruistabel!$C$25:$F$25,0)+1,FALSE),""))</f>
        <v>55</v>
      </c>
      <c r="CR35" s="326">
        <f ca="1">IF(IF(Plananalyse!CR35=1,VLOOKUP(CR$5,Kruistabel!$B$26:$F$29,MATCH($C35,Kruistabel!$C$25:$F$25,0)+1,FALSE),"")=0,"",IF(Plananalyse!CR35=1,VLOOKUP(CR$5,Kruistabel!$B$26:$F$29,MATCH($C35,Kruistabel!$C$25:$F$25,0)+1,FALSE),""))</f>
        <v>55</v>
      </c>
      <c r="CS35" s="326">
        <f ca="1">IF(IF(Plananalyse!CS35=1,VLOOKUP(CS$5,Kruistabel!$B$26:$F$29,MATCH($C35,Kruistabel!$C$25:$F$25,0)+1,FALSE),"")=0,"",IF(Plananalyse!CS35=1,VLOOKUP(CS$5,Kruistabel!$B$26:$F$29,MATCH($C35,Kruistabel!$C$25:$F$25,0)+1,FALSE),""))</f>
        <v>50</v>
      </c>
      <c r="CT35" s="326">
        <f ca="1">IF(IF(Plananalyse!CT35=1,VLOOKUP(CT$5,Kruistabel!$B$26:$F$29,MATCH($C35,Kruistabel!$C$25:$F$25,0)+1,FALSE),"")=0,"",IF(Plananalyse!CT35=1,VLOOKUP(CT$5,Kruistabel!$B$26:$F$29,MATCH($C35,Kruistabel!$C$25:$F$25,0)+1,FALSE),""))</f>
        <v>50</v>
      </c>
      <c r="CU35" s="326">
        <f ca="1">IF(IF(Plananalyse!CU35=1,VLOOKUP(CU$5,Kruistabel!$B$26:$F$29,MATCH($C35,Kruistabel!$C$25:$F$25,0)+1,FALSE),"")=0,"",IF(Plananalyse!CU35=1,VLOOKUP(CU$5,Kruistabel!$B$26:$F$29,MATCH($C35,Kruistabel!$C$25:$F$25,0)+1,FALSE),""))</f>
        <v>55</v>
      </c>
      <c r="CV35" s="326">
        <f ca="1">IF(IF(Plananalyse!CV35=1,VLOOKUP(CV$5,Kruistabel!$B$26:$F$29,MATCH($C35,Kruistabel!$C$25:$F$25,0)+1,FALSE),"")=0,"",IF(Plananalyse!CV35=1,VLOOKUP(CV$5,Kruistabel!$B$26:$F$29,MATCH($C35,Kruistabel!$C$25:$F$25,0)+1,FALSE),""))</f>
        <v>55</v>
      </c>
      <c r="CW35" s="326">
        <f ca="1">IF(IF(Plananalyse!CW35=1,VLOOKUP(CW$5,Kruistabel!$B$26:$F$29,MATCH($C35,Kruistabel!$C$25:$F$25,0)+1,FALSE),"")=0,"",IF(Plananalyse!CW35=1,VLOOKUP(CW$5,Kruistabel!$B$26:$F$29,MATCH($C35,Kruistabel!$C$25:$F$25,0)+1,FALSE),""))</f>
        <v>50</v>
      </c>
      <c r="CX35" s="326" t="str">
        <f ca="1">IF(IF(Plananalyse!CX35=1,VLOOKUP(CX$5,Kruistabel!$B$26:$F$29,MATCH($C35,Kruistabel!$C$25:$F$25,0)+1,FALSE),"")=0,"",IF(Plananalyse!CX35=1,VLOOKUP(CX$5,Kruistabel!$B$26:$F$29,MATCH($C35,Kruistabel!$C$25:$F$25,0)+1,FALSE),""))</f>
        <v/>
      </c>
      <c r="CY35" s="326">
        <f ca="1">IF(IF(Plananalyse!CY35=1,VLOOKUP(CY$5,Kruistabel!$B$26:$F$29,MATCH($C35,Kruistabel!$C$25:$F$25,0)+1,FALSE),"")=0,"",IF(Plananalyse!CY35=1,VLOOKUP(CY$5,Kruistabel!$B$26:$F$29,MATCH($C35,Kruistabel!$C$25:$F$25,0)+1,FALSE),""))</f>
        <v>55</v>
      </c>
      <c r="CZ35" s="326">
        <f ca="1">IF(IF(Plananalyse!CZ35=1,VLOOKUP(CZ$5,Kruistabel!$B$26:$F$29,MATCH($C35,Kruistabel!$C$25:$F$25,0)+1,FALSE),"")=0,"",IF(Plananalyse!CZ35=1,VLOOKUP(CZ$5,Kruistabel!$B$26:$F$29,MATCH($C35,Kruistabel!$C$25:$F$25,0)+1,FALSE),""))</f>
        <v>55</v>
      </c>
      <c r="DA35" s="326">
        <f ca="1">IF(IF(Plananalyse!DA35=1,VLOOKUP(DA$5,Kruistabel!$B$26:$F$29,MATCH($C35,Kruistabel!$C$25:$F$25,0)+1,FALSE),"")=0,"",IF(Plananalyse!DA35=1,VLOOKUP(DA$5,Kruistabel!$B$26:$F$29,MATCH($C35,Kruistabel!$C$25:$F$25,0)+1,FALSE),""))</f>
        <v>55</v>
      </c>
      <c r="DB35" s="326" t="str">
        <f ca="1">IF(IF(Plananalyse!DB35=1,VLOOKUP(DB$5,Kruistabel!$B$26:$F$29,MATCH($C35,Kruistabel!$C$25:$F$25,0)+1,FALSE),"")=0,"",IF(Plananalyse!DB35=1,VLOOKUP(DB$5,Kruistabel!$B$26:$F$29,MATCH($C35,Kruistabel!$C$25:$F$25,0)+1,FALSE),""))</f>
        <v/>
      </c>
      <c r="DC35" s="326" t="str">
        <f ca="1">IF(IF(Plananalyse!DC35=1,VLOOKUP(DC$5,Kruistabel!$B$26:$F$29,MATCH($C35,Kruistabel!$C$25:$F$25,0)+1,FALSE),"")=0,"",IF(Plananalyse!DC35=1,VLOOKUP(DC$5,Kruistabel!$B$26:$F$29,MATCH($C35,Kruistabel!$C$25:$F$25,0)+1,FALSE),""))</f>
        <v/>
      </c>
      <c r="DD35" s="327"/>
      <c r="DE35" s="326" t="e">
        <f ca="1">IF(IF(Plananalyse!DE35=1,VLOOKUP(DE$5,Kruistabel!$B$26:$F$29,MATCH($C35,Kruistabel!$C$25:$F$25,0)+1,FALSE),"")=0,"",IF(Plananalyse!DE35=1,VLOOKUP(DE$5,Kruistabel!$B$26:$F$29,MATCH($C35,Kruistabel!$C$25:$F$25,0)+1,FALSE),""))</f>
        <v>#N/A</v>
      </c>
      <c r="DF35" s="326" t="e">
        <f ca="1">IF(IF(Plananalyse!DF35=1,VLOOKUP(DF$5,Kruistabel!$B$26:$F$29,MATCH($C35,Kruistabel!$C$25:$F$25,0)+1,FALSE),"")=0,"",IF(Plananalyse!DF35=1,VLOOKUP(DF$5,Kruistabel!$B$26:$F$29,MATCH($C35,Kruistabel!$C$25:$F$25,0)+1,FALSE),""))</f>
        <v>#N/A</v>
      </c>
      <c r="DG35" s="326" t="e">
        <f ca="1">IF(IF(Plananalyse!DG35=1,VLOOKUP(DG$5,Kruistabel!$B$26:$F$29,MATCH($C35,Kruistabel!$C$25:$F$25,0)+1,FALSE),"")=0,"",IF(Plananalyse!DG35=1,VLOOKUP(DG$5,Kruistabel!$B$26:$F$29,MATCH($C35,Kruistabel!$C$25:$F$25,0)+1,FALSE),""))</f>
        <v>#N/A</v>
      </c>
      <c r="DH35" s="326" t="e">
        <f ca="1">IF(IF(Plananalyse!DH35=1,VLOOKUP(DH$5,Kruistabel!$B$26:$F$29,MATCH($C35,Kruistabel!$C$25:$F$25,0)+1,FALSE),"")=0,"",IF(Plananalyse!DH35=1,VLOOKUP(DH$5,Kruistabel!$B$26:$F$29,MATCH($C35,Kruistabel!$C$25:$F$25,0)+1,FALSE),""))</f>
        <v>#N/A</v>
      </c>
      <c r="DI35" s="326" t="e">
        <f ca="1">IF(IF(Plananalyse!DI35=1,VLOOKUP(DI$5,Kruistabel!$B$26:$F$29,MATCH($C35,Kruistabel!$C$25:$F$25,0)+1,FALSE),"")=0,"",IF(Plananalyse!DI35=1,VLOOKUP(DI$5,Kruistabel!$B$26:$F$29,MATCH($C35,Kruistabel!$C$25:$F$25,0)+1,FALSE),""))</f>
        <v>#N/A</v>
      </c>
      <c r="DJ35" s="326" t="e">
        <f ca="1">IF(IF(Plananalyse!DJ35=1,VLOOKUP(DJ$5,Kruistabel!$B$26:$F$29,MATCH($C35,Kruistabel!$C$25:$F$25,0)+1,FALSE),"")=0,"",IF(Plananalyse!DJ35=1,VLOOKUP(DJ$5,Kruistabel!$B$26:$F$29,MATCH($C35,Kruistabel!$C$25:$F$25,0)+1,FALSE),""))</f>
        <v>#N/A</v>
      </c>
      <c r="DK35" s="326" t="e">
        <f ca="1">IF(IF(Plananalyse!DK35=1,VLOOKUP(DK$5,Kruistabel!$B$26:$F$29,MATCH($C35,Kruistabel!$C$25:$F$25,0)+1,FALSE),"")=0,"",IF(Plananalyse!DK35=1,VLOOKUP(DK$5,Kruistabel!$B$26:$F$29,MATCH($C35,Kruistabel!$C$25:$F$25,0)+1,FALSE),""))</f>
        <v>#REF!</v>
      </c>
      <c r="DL35" s="326" t="e">
        <f ca="1">IF(IF(Plananalyse!DL35=1,VLOOKUP(DL$5,Kruistabel!$B$26:$F$29,MATCH($C35,Kruistabel!$C$25:$F$25,0)+1,FALSE),"")=0,"",IF(Plananalyse!DL35=1,VLOOKUP(DL$5,Kruistabel!$B$26:$F$29,MATCH($C35,Kruistabel!$C$25:$F$25,0)+1,FALSE),""))</f>
        <v>#REF!</v>
      </c>
      <c r="DM35" s="327" t="str">
        <f>IF(Plananalyse!DM35=1,VLOOKUP(DM$5,Kruistabel!$B$26:$F$29,MATCH($C35,Kruistabel!$C$25:$F$25,0)+1,FALSE),"")</f>
        <v/>
      </c>
      <c r="DN35" s="326" t="e">
        <f ca="1">IF(IF(Plananalyse!DN35=1,VLOOKUP(DN$5,Kruistabel!$B$26:$F$29,MATCH($C35,Kruistabel!$C$25:$F$25,0)+1,FALSE),"")=0,"",IF(Plananalyse!DN35=1,VLOOKUP(DN$5,Kruistabel!$B$26:$F$29,MATCH($C35,Kruistabel!$C$25:$F$25,0)+1,FALSE),""))</f>
        <v>#N/A</v>
      </c>
      <c r="DO35" s="326" t="e">
        <f ca="1">IF(IF(Plananalyse!DO35=1,VLOOKUP(DO$5,Kruistabel!$B$26:$F$29,MATCH($C35,Kruistabel!$C$25:$F$25,0)+1,FALSE),"")=0,"",IF(Plananalyse!DO35=1,VLOOKUP(DO$5,Kruistabel!$B$26:$F$29,MATCH($C35,Kruistabel!$C$25:$F$25,0)+1,FALSE),""))</f>
        <v>#N/A</v>
      </c>
      <c r="DP35" s="326" t="e">
        <f ca="1">IF(IF(Plananalyse!DP35=1,VLOOKUP(DP$5,Kruistabel!$B$26:$F$29,MATCH($C35,Kruistabel!$C$25:$F$25,0)+1,FALSE),"")=0,"",IF(Plananalyse!DP35=1,VLOOKUP(DP$5,Kruistabel!$B$26:$F$29,MATCH($C35,Kruistabel!$C$25:$F$25,0)+1,FALSE),""))</f>
        <v>#N/A</v>
      </c>
      <c r="DQ35" s="326" t="e">
        <f ca="1">IF(IF(Plananalyse!DQ35=1,VLOOKUP(DQ$5,Kruistabel!$B$26:$F$29,MATCH($C35,Kruistabel!$C$25:$F$25,0)+1,FALSE),"")=0,"",IF(Plananalyse!DQ35=1,VLOOKUP(DQ$5,Kruistabel!$B$26:$F$29,MATCH($C35,Kruistabel!$C$25:$F$25,0)+1,FALSE),""))</f>
        <v>#N/A</v>
      </c>
      <c r="DR35" s="326" t="e">
        <f ca="1">IF(IF(Plananalyse!DR35=1,VLOOKUP(DR$5,Kruistabel!$B$26:$F$29,MATCH($C35,Kruistabel!$C$25:$F$25,0)+1,FALSE),"")=0,"",IF(Plananalyse!DR35=1,VLOOKUP(DR$5,Kruistabel!$B$26:$F$29,MATCH($C35,Kruistabel!$C$25:$F$25,0)+1,FALSE),""))</f>
        <v>#N/A</v>
      </c>
      <c r="DS35" s="326" t="e">
        <f ca="1">IF(IF(Plananalyse!DS35=1,VLOOKUP(DS$5,Kruistabel!$B$26:$F$29,MATCH($C35,Kruistabel!$C$25:$F$25,0)+1,FALSE),"")=0,"",IF(Plananalyse!DS35=1,VLOOKUP(DS$5,Kruistabel!$B$26:$F$29,MATCH($C35,Kruistabel!$C$25:$F$25,0)+1,FALSE),""))</f>
        <v>#N/A</v>
      </c>
      <c r="DT35" s="326" t="e">
        <f ca="1">IF(IF(Plananalyse!DT35=1,VLOOKUP(DT$5,Kruistabel!$B$26:$F$29,MATCH($C35,Kruistabel!$C$25:$F$25,0)+1,FALSE),"")=0,"",IF(Plananalyse!DT35=1,VLOOKUP(DT$5,Kruistabel!$B$26:$F$29,MATCH($C35,Kruistabel!$C$25:$F$25,0)+1,FALSE),""))</f>
        <v>#N/A</v>
      </c>
      <c r="DU35" s="326" t="e">
        <f ca="1">IF(IF(Plananalyse!DU35=1,VLOOKUP(DU$5,Kruistabel!$B$26:$F$29,MATCH($C35,Kruistabel!$C$25:$F$25,0)+1,FALSE),"")=0,"",IF(Plananalyse!DU35=1,VLOOKUP(DU$5,Kruistabel!$B$26:$F$29,MATCH($C35,Kruistabel!$C$25:$F$25,0)+1,FALSE),""))</f>
        <v>#N/A</v>
      </c>
      <c r="DV35" s="326" t="e">
        <f ca="1">IF(IF(Plananalyse!DV35=1,VLOOKUP(DV$5,Kruistabel!$B$26:$F$29,MATCH($C35,Kruistabel!$C$25:$F$25,0)+1,FALSE),"")=0,"",IF(Plananalyse!DV35=1,VLOOKUP(DV$5,Kruistabel!$B$26:$F$29,MATCH($C35,Kruistabel!$C$25:$F$25,0)+1,FALSE),""))</f>
        <v>#N/A</v>
      </c>
      <c r="DW35" s="326" t="e">
        <f ca="1">IF(IF(Plananalyse!DW35=1,VLOOKUP(DW$5,Kruistabel!$B$26:$F$29,MATCH($C35,Kruistabel!$C$25:$F$25,0)+1,FALSE),"")=0,"",IF(Plananalyse!DW35=1,VLOOKUP(DW$5,Kruistabel!$B$26:$F$29,MATCH($C35,Kruistabel!$C$25:$F$25,0)+1,FALSE),""))</f>
        <v>#REF!</v>
      </c>
      <c r="DX35" s="326" t="e">
        <f ca="1">IF(IF(Plananalyse!DX35=1,VLOOKUP(DX$5,Kruistabel!$B$26:$F$29,MATCH($C35,Kruistabel!$C$25:$F$25,0)+1,FALSE),"")=0,"",IF(Plananalyse!DX35=1,VLOOKUP(DX$5,Kruistabel!$B$26:$F$29,MATCH($C35,Kruistabel!$C$25:$F$25,0)+1,FALSE),""))</f>
        <v>#REF!</v>
      </c>
      <c r="DY35" s="327" t="str">
        <f>IF(Plananalyse!DY35=1,VLOOKUP(DY$5,Kruistabel!$B$26:$F$29,MATCH($C35,Kruistabel!$C$25:$F$25,0)+1,FALSE),"")</f>
        <v/>
      </c>
      <c r="DZ35" s="326" t="e">
        <f ca="1">IF(IF(Plananalyse!DZ35=1,VLOOKUP(DZ$5,Kruistabel!$B$26:$F$29,MATCH($C35,Kruistabel!$C$25:$F$25,0)+1,FALSE),"")=0,"",IF(Plananalyse!DZ35=1,VLOOKUP(DZ$5,Kruistabel!$B$26:$F$29,MATCH($C35,Kruistabel!$C$25:$F$25,0)+1,FALSE),""))</f>
        <v>#N/A</v>
      </c>
      <c r="EA35" s="326" t="e">
        <f ca="1">IF(IF(Plananalyse!EA35=1,VLOOKUP(EA$5,Kruistabel!$B$26:$F$29,MATCH($C35,Kruistabel!$C$25:$F$25,0)+1,FALSE),"")=0,"",IF(Plananalyse!EA35=1,VLOOKUP(EA$5,Kruistabel!$B$26:$F$29,MATCH($C35,Kruistabel!$C$25:$F$25,0)+1,FALSE),""))</f>
        <v>#N/A</v>
      </c>
      <c r="EB35" s="326" t="e">
        <f ca="1">IF(IF(Plananalyse!EB35=1,VLOOKUP(EB$5,Kruistabel!$B$26:$F$29,MATCH($C35,Kruistabel!$C$25:$F$25,0)+1,FALSE),"")=0,"",IF(Plananalyse!EB35=1,VLOOKUP(EB$5,Kruistabel!$B$26:$F$29,MATCH($C35,Kruistabel!$C$25:$F$25,0)+1,FALSE),""))</f>
        <v>#REF!</v>
      </c>
      <c r="EC35" s="326" t="e">
        <f ca="1">IF(IF(Plananalyse!EC35=1,VLOOKUP(EC$5,Kruistabel!$B$26:$F$29,MATCH($C35,Kruistabel!$C$25:$F$25,0)+1,FALSE),"")=0,"",IF(Plananalyse!EC35=1,VLOOKUP(EC$5,Kruistabel!$B$26:$F$29,MATCH($C35,Kruistabel!$C$25:$F$25,0)+1,FALSE),""))</f>
        <v>#REF!</v>
      </c>
      <c r="ED35" s="327"/>
      <c r="EE35" s="326" t="e">
        <f ca="1">IF(IF(Plananalyse!EE35=1,VLOOKUP(EE$5,Kruistabel!$B$26:$F$29,MATCH($C35,Kruistabel!$C$25:$F$25,0)+1,FALSE),"")=0,"",IF(Plananalyse!EE35=1,VLOOKUP(EE$5,Kruistabel!$B$26:$F$29,MATCH($C35,Kruistabel!$C$25:$F$25,0)+1,FALSE),""))</f>
        <v>#N/A</v>
      </c>
      <c r="EF35" s="326" t="e">
        <f ca="1">IF(IF(Plananalyse!EF35=1,VLOOKUP(EF$5,Kruistabel!$B$26:$F$29,MATCH($C35,Kruistabel!$C$25:$F$25,0)+1,FALSE),"")=0,"",IF(Plananalyse!EF35=1,VLOOKUP(EF$5,Kruistabel!$B$26:$F$29,MATCH($C35,Kruistabel!$C$25:$F$25,0)+1,FALSE),""))</f>
        <v>#N/A</v>
      </c>
      <c r="EG35" s="326" t="e">
        <f ca="1">IF(IF(Plananalyse!EG35=1,VLOOKUP(EG$5,Kruistabel!$B$26:$F$29,MATCH($C35,Kruistabel!$C$25:$F$25,0)+1,FALSE),"")=0,"",IF(Plananalyse!EG35=1,VLOOKUP(EG$5,Kruistabel!$B$26:$F$29,MATCH($C35,Kruistabel!$C$25:$F$25,0)+1,FALSE),""))</f>
        <v>#N/A</v>
      </c>
      <c r="EH35" s="326" t="e">
        <f ca="1">IF(IF(Plananalyse!EH35=1,VLOOKUP(EH$5,Kruistabel!$B$26:$F$29,MATCH($C35,Kruistabel!$C$25:$F$25,0)+1,FALSE),"")=0,"",IF(Plananalyse!EH35=1,VLOOKUP(EH$5,Kruistabel!$B$26:$F$29,MATCH($C35,Kruistabel!$C$25:$F$25,0)+1,FALSE),""))</f>
        <v>#REF!</v>
      </c>
      <c r="EI35" s="326" t="e">
        <f ca="1">IF(IF(Plananalyse!EI35=1,VLOOKUP(EI$5,Kruistabel!$B$26:$F$29,MATCH($C35,Kruistabel!$C$25:$F$25,0)+1,FALSE),"")=0,"",IF(Plananalyse!EI35=1,VLOOKUP(EI$5,Kruistabel!$B$26:$F$29,MATCH($C35,Kruistabel!$C$25:$F$25,0)+1,FALSE),""))</f>
        <v>#REF!</v>
      </c>
      <c r="EJ35" s="164" t="str">
        <f>IF(Plananalyse!EJ35=1,VLOOKUP(EJ$5,Kruistabel!$B$26:$F$29,MATCH($C35,Kruistabel!$C$25:$F$25,0)+1,FALSE),"")</f>
        <v/>
      </c>
      <c r="EK35" s="138"/>
      <c r="EL35" s="138"/>
      <c r="EM35" s="138"/>
      <c r="EN35" s="138"/>
      <c r="EO35" s="138"/>
    </row>
    <row r="36" spans="2:145">
      <c r="B36" s="337" t="s">
        <v>124</v>
      </c>
      <c r="C36" s="160" t="str">
        <f>_xlfn.IFNA(VLOOKUP($B36,Classificatietabel!$B$6:$I$91,C$7,FALSE),"")</f>
        <v>zeer hoog</v>
      </c>
      <c r="D36" s="160" t="str">
        <f>_xlfn.IFNA(VLOOKUP($B36,Classificatietabel!$B$6:$I$91,D$7,FALSE),"")</f>
        <v>neen</v>
      </c>
      <c r="E36" s="119">
        <f>IF(AND(D36="laag",$D$3=1),0,_xlfn.IFNA(IF(VLOOKUP($B36,Classificatietabel!$B$6:$H$91,$E$5,FALSE)="Ja",1,0),""))</f>
        <v>1</v>
      </c>
      <c r="F36" s="163"/>
      <c r="G36" s="326">
        <f>IF(IF(Plananalyse!G36=1,VLOOKUP(G$5,Kruistabel!$B$26:$F$29,MATCH($C36,Kruistabel!$C$25:$F$25,0)+1,FALSE),"")=0,"",IF(Plananalyse!G36=1,VLOOKUP(G$5,Kruistabel!$B$26:$F$29,MATCH($C36,Kruistabel!$C$25:$F$25,0)+1,FALSE),""))</f>
        <v>65</v>
      </c>
      <c r="H36" s="326">
        <f>IF(IF(Plananalyse!H36=1,VLOOKUP(H$5,Kruistabel!$B$26:$F$29,MATCH($C36,Kruistabel!$C$25:$F$25,0)+1,FALSE),"")=0,"",IF(Plananalyse!H36=1,VLOOKUP(H$5,Kruistabel!$B$26:$F$29,MATCH($C36,Kruistabel!$C$25:$F$25,0)+1,FALSE),""))</f>
        <v>65</v>
      </c>
      <c r="I36" s="326">
        <f>IF(IF(Plananalyse!I36=1,VLOOKUP(I$5,Kruistabel!$B$26:$F$29,MATCH($C36,Kruistabel!$C$25:$F$25,0)+1,FALSE),"")=0,"",IF(Plananalyse!I36=1,VLOOKUP(I$5,Kruistabel!$B$26:$F$29,MATCH($C36,Kruistabel!$C$25:$F$25,0)+1,FALSE),""))</f>
        <v>50</v>
      </c>
      <c r="J36" s="326">
        <f>IF(IF(Plananalyse!J36=1,VLOOKUP(J$5,Kruistabel!$B$26:$F$29,MATCH($C36,Kruistabel!$C$25:$F$25,0)+1,FALSE),"")=0,"",IF(Plananalyse!J36=1,VLOOKUP(J$5,Kruistabel!$B$26:$F$29,MATCH($C36,Kruistabel!$C$25:$F$25,0)+1,FALSE),""))</f>
        <v>65</v>
      </c>
      <c r="K36" s="326">
        <f>IF(IF(Plananalyse!K36=1,VLOOKUP(K$5,Kruistabel!$B$26:$F$29,MATCH($C36,Kruistabel!$C$25:$F$25,0)+1,FALSE),"")=0,"",IF(Plananalyse!K36=1,VLOOKUP(K$5,Kruistabel!$B$26:$F$29,MATCH($C36,Kruistabel!$C$25:$F$25,0)+1,FALSE),""))</f>
        <v>65</v>
      </c>
      <c r="L36" s="326">
        <f>IF(IF(Plananalyse!L36=1,VLOOKUP(L$5,Kruistabel!$B$26:$F$29,MATCH($C36,Kruistabel!$C$25:$F$25,0)+1,FALSE),"")=0,"",IF(Plananalyse!L36=1,VLOOKUP(L$5,Kruistabel!$B$26:$F$29,MATCH($C36,Kruistabel!$C$25:$F$25,0)+1,FALSE),""))</f>
        <v>65</v>
      </c>
      <c r="M36" s="326">
        <f>IF(IF(Plananalyse!M36=1,VLOOKUP(M$5,Kruistabel!$B$26:$F$29,MATCH($C36,Kruistabel!$C$25:$F$25,0)+1,FALSE),"")=0,"",IF(Plananalyse!M36=1,VLOOKUP(M$5,Kruistabel!$B$26:$F$29,MATCH($C36,Kruistabel!$C$25:$F$25,0)+1,FALSE),""))</f>
        <v>45</v>
      </c>
      <c r="N36" s="326">
        <f>IF(IF(Plananalyse!N36=1,VLOOKUP(N$5,Kruistabel!$B$26:$F$29,MATCH($C36,Kruistabel!$C$25:$F$25,0)+1,FALSE),"")=0,"",IF(Plananalyse!N36=1,VLOOKUP(N$5,Kruistabel!$B$26:$F$29,MATCH($C36,Kruistabel!$C$25:$F$25,0)+1,FALSE),""))</f>
        <v>45</v>
      </c>
      <c r="O36" s="326">
        <f>IF(IF(Plananalyse!O36=1,VLOOKUP(O$5,Kruistabel!$B$26:$F$29,MATCH($C36,Kruistabel!$C$25:$F$25,0)+1,FALSE),"")=0,"",IF(Plananalyse!O36=1,VLOOKUP(O$5,Kruistabel!$B$26:$F$29,MATCH($C36,Kruistabel!$C$25:$F$25,0)+1,FALSE),""))</f>
        <v>45</v>
      </c>
      <c r="P36" s="326">
        <f>IF(IF(Plananalyse!P36=1,VLOOKUP(P$5,Kruistabel!$B$26:$F$29,MATCH($C36,Kruistabel!$C$25:$F$25,0)+1,FALSE),"")=0,"",IF(Plananalyse!P36=1,VLOOKUP(P$5,Kruistabel!$B$26:$F$29,MATCH($C36,Kruistabel!$C$25:$F$25,0)+1,FALSE),""))</f>
        <v>40</v>
      </c>
      <c r="Q36" s="326">
        <f>IF(IF(Plananalyse!Q36=1,VLOOKUP(Q$5,Kruistabel!$B$26:$F$29,MATCH($C36,Kruistabel!$C$25:$F$25,0)+1,FALSE),"")=0,"",IF(Plananalyse!Q36=1,VLOOKUP(Q$5,Kruistabel!$B$26:$F$29,MATCH($C36,Kruistabel!$C$25:$F$25,0)+1,FALSE),""))</f>
        <v>50</v>
      </c>
      <c r="R36" s="326">
        <f>IF(IF(Plananalyse!R36=1,VLOOKUP(R$5,Kruistabel!$B$26:$F$29,MATCH($C36,Kruistabel!$C$25:$F$25,0)+1,FALSE),"")=0,"",IF(Plananalyse!R36=1,VLOOKUP(R$5,Kruistabel!$B$26:$F$29,MATCH($C36,Kruistabel!$C$25:$F$25,0)+1,FALSE),""))</f>
        <v>45</v>
      </c>
      <c r="S36" s="326">
        <f>IF(IF(Plananalyse!S36=1,VLOOKUP(S$5,Kruistabel!$B$26:$F$29,MATCH($C36,Kruistabel!$C$25:$F$25,0)+1,FALSE),"")=0,"",IF(Plananalyse!S36=1,VLOOKUP(S$5,Kruistabel!$B$26:$F$29,MATCH($C36,Kruistabel!$C$25:$F$25,0)+1,FALSE),""))</f>
        <v>65</v>
      </c>
      <c r="T36" s="326">
        <f>IF(IF(Plananalyse!T36=1,VLOOKUP(T$5,Kruistabel!$B$26:$F$29,MATCH($C36,Kruistabel!$C$25:$F$25,0)+1,FALSE),"")=0,"",IF(Plananalyse!T36=1,VLOOKUP(T$5,Kruistabel!$B$26:$F$29,MATCH($C36,Kruistabel!$C$25:$F$25,0)+1,FALSE),""))</f>
        <v>65</v>
      </c>
      <c r="U36" s="326">
        <f>IF(IF(Plananalyse!U36=1,VLOOKUP(U$5,Kruistabel!$B$26:$F$29,MATCH($C36,Kruistabel!$C$25:$F$25,0)+1,FALSE),"")=0,"",IF(Plananalyse!U36=1,VLOOKUP(U$5,Kruistabel!$B$26:$F$29,MATCH($C36,Kruistabel!$C$25:$F$25,0)+1,FALSE),""))</f>
        <v>65</v>
      </c>
      <c r="V36" s="326">
        <f>IF(IF(Plananalyse!V36=1,VLOOKUP(V$5,Kruistabel!$B$26:$F$29,MATCH($C36,Kruistabel!$C$25:$F$25,0)+1,FALSE),"")=0,"",IF(Plananalyse!V36=1,VLOOKUP(V$5,Kruistabel!$B$26:$F$29,MATCH($C36,Kruistabel!$C$25:$F$25,0)+1,FALSE),""))</f>
        <v>65</v>
      </c>
      <c r="W36" s="326">
        <f>IF(IF(Plananalyse!W36=1,VLOOKUP(W$5,Kruistabel!$B$26:$F$29,MATCH($C36,Kruistabel!$C$25:$F$25,0)+1,FALSE),"")=0,"",IF(Plananalyse!W36=1,VLOOKUP(W$5,Kruistabel!$B$26:$F$29,MATCH($C36,Kruistabel!$C$25:$F$25,0)+1,FALSE),""))</f>
        <v>65</v>
      </c>
      <c r="X36" s="326">
        <f>IF(IF(Plananalyse!X36=1,VLOOKUP(X$5,Kruistabel!$B$26:$F$29,MATCH($C36,Kruistabel!$C$25:$F$25,0)+1,FALSE),"")=0,"",IF(Plananalyse!X36=1,VLOOKUP(X$5,Kruistabel!$B$26:$F$29,MATCH($C36,Kruistabel!$C$25:$F$25,0)+1,FALSE),""))</f>
        <v>65</v>
      </c>
      <c r="Y36" s="326">
        <f>IF(IF(Plananalyse!Y36=1,VLOOKUP(Y$5,Kruistabel!$B$26:$F$29,MATCH($C36,Kruistabel!$C$25:$F$25,0)+1,FALSE),"")=0,"",IF(Plananalyse!Y36=1,VLOOKUP(Y$5,Kruistabel!$B$26:$F$29,MATCH($C36,Kruistabel!$C$25:$F$25,0)+1,FALSE),""))</f>
        <v>50</v>
      </c>
      <c r="Z36" s="326">
        <f>IF(IF(Plananalyse!Z36=1,VLOOKUP(Z$5,Kruistabel!$B$26:$F$29,MATCH($C36,Kruistabel!$C$25:$F$25,0)+1,FALSE),"")=0,"",IF(Plananalyse!Z36=1,VLOOKUP(Z$5,Kruistabel!$B$26:$F$29,MATCH($C36,Kruistabel!$C$25:$F$25,0)+1,FALSE),""))</f>
        <v>65</v>
      </c>
      <c r="AA36" s="326">
        <f>IF(IF(Plananalyse!AA36=1,VLOOKUP(AA$5,Kruistabel!$B$26:$F$29,MATCH($C36,Kruistabel!$C$25:$F$25,0)+1,FALSE),"")=0,"",IF(Plananalyse!AA36=1,VLOOKUP(AA$5,Kruistabel!$B$26:$F$29,MATCH($C36,Kruistabel!$C$25:$F$25,0)+1,FALSE),""))</f>
        <v>65</v>
      </c>
      <c r="AB36" s="326">
        <f>IF(IF(Plananalyse!AB36=1,VLOOKUP(AB$5,Kruistabel!$B$26:$F$29,MATCH($C36,Kruistabel!$C$25:$F$25,0)+1,FALSE),"")=0,"",IF(Plananalyse!AB36=1,VLOOKUP(AB$5,Kruistabel!$B$26:$F$29,MATCH($C36,Kruistabel!$C$25:$F$25,0)+1,FALSE),""))</f>
        <v>65</v>
      </c>
      <c r="AC36" s="326">
        <f>IF(IF(Plananalyse!AC36=1,VLOOKUP(AC$5,Kruistabel!$B$26:$F$29,MATCH($C36,Kruistabel!$C$25:$F$25,0)+1,FALSE),"")=0,"",IF(Plananalyse!AC36=1,VLOOKUP(AC$5,Kruistabel!$B$26:$F$29,MATCH($C36,Kruistabel!$C$25:$F$25,0)+1,FALSE),""))</f>
        <v>65</v>
      </c>
      <c r="AD36" s="326">
        <f>IF(IF(Plananalyse!AD36=1,VLOOKUP(AD$5,Kruistabel!$B$26:$F$29,MATCH($C36,Kruistabel!$C$25:$F$25,0)+1,FALSE),"")=0,"",IF(Plananalyse!AD36=1,VLOOKUP(AD$5,Kruistabel!$B$26:$F$29,MATCH($C36,Kruistabel!$C$25:$F$25,0)+1,FALSE),""))</f>
        <v>65</v>
      </c>
      <c r="AE36" s="326">
        <f>IF(IF(Plananalyse!AE36=1,VLOOKUP(AE$5,Kruistabel!$B$26:$F$29,MATCH($C36,Kruistabel!$C$25:$F$25,0)+1,FALSE),"")=0,"",IF(Plananalyse!AE36=1,VLOOKUP(AE$5,Kruistabel!$B$26:$F$29,MATCH($C36,Kruistabel!$C$25:$F$25,0)+1,FALSE),""))</f>
        <v>65</v>
      </c>
      <c r="AF36" s="326">
        <f>IF(IF(Plananalyse!AF36=1,VLOOKUP(AF$5,Kruistabel!$B$26:$F$29,MATCH($C36,Kruistabel!$C$25:$F$25,0)+1,FALSE),"")=0,"",IF(Plananalyse!AF36=1,VLOOKUP(AF$5,Kruistabel!$B$26:$F$29,MATCH($C36,Kruistabel!$C$25:$F$25,0)+1,FALSE),""))</f>
        <v>65</v>
      </c>
      <c r="AG36" s="326">
        <f>IF(IF(Plananalyse!AG36=1,VLOOKUP(AG$5,Kruistabel!$B$26:$F$29,MATCH($C36,Kruistabel!$C$25:$F$25,0)+1,FALSE),"")=0,"",IF(Plananalyse!AG36=1,VLOOKUP(AG$5,Kruistabel!$B$26:$F$29,MATCH($C36,Kruistabel!$C$25:$F$25,0)+1,FALSE),""))</f>
        <v>65</v>
      </c>
      <c r="AH36" s="326">
        <f ca="1">IF(IF(Plananalyse!AH36=1,VLOOKUP(AH$5,Kruistabel!$B$26:$F$29,MATCH($C36,Kruistabel!$C$25:$F$25,0)+1,FALSE),"")=0,"",IF(Plananalyse!AI36=1,VLOOKUP(AH$5,Kruistabel!$B$26:$F$29,MATCH($C36,Kruistabel!$C$25:$F$25,0)+1,FALSE),""))</f>
        <v>65</v>
      </c>
      <c r="AI36" s="326">
        <f ca="1">IF(IF(Plananalyse!AI36=1,VLOOKUP(AI$5,Kruistabel!$B$26:$F$29,MATCH($C36,Kruistabel!$C$25:$F$25,0)+1,FALSE),"")=0,"",IF(Plananalyse!AJ36=1,VLOOKUP(AI$5,Kruistabel!$B$26:$F$29,MATCH($C36,Kruistabel!$C$25:$F$25,0)+1,FALSE),""))</f>
        <v>65</v>
      </c>
      <c r="AJ36" s="326">
        <f ca="1">IF(IF(Plananalyse!AJ36=1,VLOOKUP(AJ$5,Kruistabel!$B$26:$F$29,MATCH($C36,Kruistabel!$C$25:$F$25,0)+1,FALSE),"")=0,"",IF(Plananalyse!AJ36=1,VLOOKUP(AJ$5,Kruistabel!$B$26:$F$29,MATCH($C36,Kruistabel!$C$25:$F$25,0)+1,FALSE),""))</f>
        <v>65</v>
      </c>
      <c r="AK36" s="326">
        <f ca="1">IF(IF(Plananalyse!AK36=1,VLOOKUP(AK$5,Kruistabel!$B$26:$F$29,MATCH($C36,Kruistabel!$C$25:$F$25,0)+1,FALSE),"")=0,"",IF(Plananalyse!AK36=1,VLOOKUP(AK$5,Kruistabel!$B$26:$F$29,MATCH($C36,Kruistabel!$C$25:$F$25,0)+1,FALSE),""))</f>
        <v>50</v>
      </c>
      <c r="AL36" s="326">
        <f ca="1">IF(IF(Plananalyse!AL36=1,VLOOKUP(AL$5,Kruistabel!$B$26:$F$29,MATCH($C36,Kruistabel!$C$25:$F$25,0)+1,FALSE),"")=0,"",IF(Plananalyse!AL36=1,VLOOKUP(AL$5,Kruistabel!$B$26:$F$29,MATCH($C36,Kruistabel!$C$25:$F$25,0)+1,FALSE),""))</f>
        <v>65</v>
      </c>
      <c r="AM36" s="326">
        <f ca="1">IF(IF(Plananalyse!AM36=1,VLOOKUP(AM$5,Kruistabel!$B$26:$F$29,MATCH($C36,Kruistabel!$C$25:$F$25,0)+1,FALSE),"")=0,"",IF(Plananalyse!AM36=1,VLOOKUP(AM$5,Kruistabel!$B$26:$F$29,MATCH($C36,Kruistabel!$C$25:$F$25,0)+1,FALSE),""))</f>
        <v>65</v>
      </c>
      <c r="AN36" s="327"/>
      <c r="AO36" s="326">
        <f ca="1">IF(IF(Plananalyse!AO36=1,VLOOKUP(AO$5,Kruistabel!$B$26:$F$29,MATCH($C36,Kruistabel!$C$25:$F$25,0)+1,FALSE),"")=0,"",IF(Plananalyse!AO36=1,VLOOKUP(AO$5,Kruistabel!$B$26:$F$29,MATCH($C36,Kruistabel!$C$25:$F$25,0)+1,FALSE),""))</f>
        <v>50</v>
      </c>
      <c r="AP36" s="326">
        <f ca="1">IF(IF(Plananalyse!AP36=1,VLOOKUP(AP$5,Kruistabel!$B$26:$F$29,MATCH($C36,Kruistabel!$C$25:$F$25,0)+1,FALSE),"")=0,"",IF(Plananalyse!AP36=1,VLOOKUP(AP$5,Kruistabel!$B$26:$F$29,MATCH($C36,Kruistabel!$C$25:$F$25,0)+1,FALSE),""))</f>
        <v>50</v>
      </c>
      <c r="AQ36" s="326">
        <f ca="1">IF(IF(Plananalyse!AQ36=1,VLOOKUP(AQ$5,Kruistabel!$B$26:$F$29,MATCH($C36,Kruistabel!$C$25:$F$25,0)+1,FALSE),"")=0,"",IF(Plananalyse!AQ36=1,VLOOKUP(AQ$5,Kruistabel!$B$26:$F$29,MATCH($C36,Kruistabel!$C$25:$F$25,0)+1,FALSE),""))</f>
        <v>50</v>
      </c>
      <c r="AR36" s="326">
        <f ca="1">IF(IF(Plananalyse!AR36=1,VLOOKUP(AR$5,Kruistabel!$B$26:$F$29,MATCH($C36,Kruistabel!$C$25:$F$25,0)+1,FALSE),"")=0,"",IF(Plananalyse!AR36=1,VLOOKUP(AR$5,Kruistabel!$B$26:$F$29,MATCH($C36,Kruistabel!$C$25:$F$25,0)+1,FALSE),""))</f>
        <v>45</v>
      </c>
      <c r="AS36" s="326">
        <f ca="1">IF(IF(Plananalyse!AS36=1,VLOOKUP(AS$5,Kruistabel!$B$26:$F$29,MATCH($C36,Kruistabel!$C$25:$F$25,0)+1,FALSE),"")=0,"",IF(Plananalyse!AS36=1,VLOOKUP(AS$5,Kruistabel!$B$26:$F$29,MATCH($C36,Kruistabel!$C$25:$F$25,0)+1,FALSE),""))</f>
        <v>50</v>
      </c>
      <c r="AT36" s="326">
        <f ca="1">IF(IF(Plananalyse!AT36=1,VLOOKUP(AT$5,Kruistabel!$B$26:$F$29,MATCH($C36,Kruistabel!$C$25:$F$25,0)+1,FALSE),"")=0,"",IF(Plananalyse!AT36=1,VLOOKUP(AT$5,Kruistabel!$B$26:$F$29,MATCH($C36,Kruistabel!$C$25:$F$25,0)+1,FALSE),""))</f>
        <v>45</v>
      </c>
      <c r="AU36" s="326">
        <f ca="1">IF(IF(Plananalyse!AU36=1,VLOOKUP(AU$5,Kruistabel!$B$26:$F$29,MATCH($C36,Kruistabel!$C$25:$F$25,0)+1,FALSE),"")=0,"",IF(Plananalyse!AU36=1,VLOOKUP(AU$5,Kruistabel!$B$26:$F$29,MATCH($C36,Kruistabel!$C$25:$F$25,0)+1,FALSE),""))</f>
        <v>65</v>
      </c>
      <c r="AV36" s="326">
        <f ca="1">IF(IF(Plananalyse!AV36=1,VLOOKUP(AV$5,Kruistabel!$B$26:$F$29,MATCH($C36,Kruistabel!$C$25:$F$25,0)+1,FALSE),"")=0,"",IF(Plananalyse!AV36=1,VLOOKUP(AV$5,Kruistabel!$B$26:$F$29,MATCH($C36,Kruistabel!$C$25:$F$25,0)+1,FALSE),""))</f>
        <v>50</v>
      </c>
      <c r="AW36" s="326">
        <f ca="1">IF(IF(Plananalyse!AW36=1,VLOOKUP(AW$5,Kruistabel!$B$26:$F$29,MATCH($C36,Kruistabel!$C$25:$F$25,0)+1,FALSE),"")=0,"",IF(Plananalyse!AW36=1,VLOOKUP(AW$5,Kruistabel!$B$26:$F$29,MATCH($C36,Kruistabel!$C$25:$F$25,0)+1,FALSE),""))</f>
        <v>65</v>
      </c>
      <c r="AX36" s="326">
        <f ca="1">IF(IF(Plananalyse!AX36=1,VLOOKUP(AX$5,Kruistabel!$B$26:$F$29,MATCH($C36,Kruistabel!$C$25:$F$25,0)+1,FALSE),"")=0,"",IF(Plananalyse!AX36=1,VLOOKUP(AX$5,Kruistabel!$B$26:$F$29,MATCH($C36,Kruistabel!$C$25:$F$25,0)+1,FALSE),""))</f>
        <v>65</v>
      </c>
      <c r="AY36" s="327"/>
      <c r="AZ36" s="326">
        <f ca="1">IF(IF(Plananalyse!AZ36=1,VLOOKUP(AZ$5,Kruistabel!$B$26:$F$29,MATCH($C36,Kruistabel!$C$25:$F$25,0)+1,FALSE),"")=0,"",IF(Plananalyse!AZ36=1,VLOOKUP(AZ$5,Kruistabel!$B$26:$F$29,MATCH($C36,Kruistabel!$C$25:$F$25,0)+1,FALSE),""))</f>
        <v>65</v>
      </c>
      <c r="BA36" s="326">
        <f ca="1">IF(IF(Plananalyse!BA36=1,VLOOKUP(BA$5,Kruistabel!$B$26:$F$29,MATCH($C36,Kruistabel!$C$25:$F$25,0)+1,FALSE),"")=0,"",IF(Plananalyse!BA36=1,VLOOKUP(BA$5,Kruistabel!$B$26:$F$29,MATCH($C36,Kruistabel!$C$25:$F$25,0)+1,FALSE),""))</f>
        <v>65</v>
      </c>
      <c r="BB36" s="326">
        <f ca="1">IF(IF(Plananalyse!BB36=1,VLOOKUP(BB$5,Kruistabel!$B$26:$F$29,MATCH($C36,Kruistabel!$C$25:$F$25,0)+1,FALSE),"")=0,"",IF(Plananalyse!BB36=1,VLOOKUP(BB$5,Kruistabel!$B$26:$F$29,MATCH($C36,Kruistabel!$C$25:$F$25,0)+1,FALSE),""))</f>
        <v>50</v>
      </c>
      <c r="BC36" s="326">
        <f ca="1">IF(IF(Plananalyse!BC36=1,VLOOKUP(BC$5,Kruistabel!$B$26:$F$29,MATCH($C36,Kruistabel!$C$25:$F$25,0)+1,FALSE),"")=0,"",IF(Plananalyse!BC36=1,VLOOKUP(BC$5,Kruistabel!$B$26:$F$29,MATCH($C36,Kruistabel!$C$25:$F$25,0)+1,FALSE),""))</f>
        <v>50</v>
      </c>
      <c r="BD36" s="326">
        <f ca="1">IF(IF(Plananalyse!BD36=1,VLOOKUP(BD$5,Kruistabel!$B$26:$F$29,MATCH($C36,Kruistabel!$C$25:$F$25,0)+1,FALSE),"")=0,"",IF(Plananalyse!BD36=1,VLOOKUP(BD$5,Kruistabel!$B$26:$F$29,MATCH($C36,Kruistabel!$C$25:$F$25,0)+1,FALSE),""))</f>
        <v>65</v>
      </c>
      <c r="BE36" s="326">
        <f ca="1">IF(IF(Plananalyse!BE36=1,VLOOKUP(BE$5,Kruistabel!$B$26:$F$29,MATCH($C36,Kruistabel!$C$25:$F$25,0)+1,FALSE),"")=0,"",IF(Plananalyse!BE36=1,VLOOKUP(BE$5,Kruistabel!$B$26:$F$29,MATCH($C36,Kruistabel!$C$25:$F$25,0)+1,FALSE),""))</f>
        <v>65</v>
      </c>
      <c r="BF36" s="326">
        <f ca="1">IF(IF(Plananalyse!BF36=1,VLOOKUP(BF$5,Kruistabel!$B$26:$F$29,MATCH($C36,Kruistabel!$C$25:$F$25,0)+1,FALSE),"")=0,"",IF(Plananalyse!BF36=1,VLOOKUP(BF$5,Kruistabel!$B$26:$F$29,MATCH($C36,Kruistabel!$C$25:$F$25,0)+1,FALSE),""))</f>
        <v>65</v>
      </c>
      <c r="BG36" s="326">
        <f ca="1">IF(IF(Plananalyse!BG36=1,VLOOKUP(BG$5,Kruistabel!$B$26:$F$29,MATCH($C36,Kruistabel!$C$25:$F$25,0)+1,FALSE),"")=0,"",IF(Plananalyse!BG36=1,VLOOKUP(BG$5,Kruistabel!$B$26:$F$29,MATCH($C36,Kruistabel!$C$25:$F$25,0)+1,FALSE),""))</f>
        <v>65</v>
      </c>
      <c r="BH36" s="326">
        <f ca="1">IF(IF(Plananalyse!BH36=1,VLOOKUP(BH$5,Kruistabel!$B$26:$F$29,MATCH($C36,Kruistabel!$C$25:$F$25,0)+1,FALSE),"")=0,"",IF(Plananalyse!BH36=1,VLOOKUP(BH$5,Kruistabel!$B$26:$F$29,MATCH($C36,Kruistabel!$C$25:$F$25,0)+1,FALSE),""))</f>
        <v>65</v>
      </c>
      <c r="BI36" s="327"/>
      <c r="BJ36" s="326" t="e">
        <f ca="1">IF(IF(Plananalyse!BJ36=1,VLOOKUP(BJ$5,Kruistabel!$B$26:$F$29,MATCH($C36,Kruistabel!$C$25:$F$25,0)+1,FALSE),"")=0,"",IF(Plananalyse!BJ36=1,VLOOKUP(BJ$5,Kruistabel!$B$26:$F$29,MATCH($C36,Kruistabel!$C$25:$F$25,0)+1,FALSE),""))</f>
        <v>#N/A</v>
      </c>
      <c r="BK36" s="326" t="e">
        <f ca="1">IF(IF(Plananalyse!BK36=1,VLOOKUP(BK$5,Kruistabel!$B$26:$F$29,MATCH($C36,Kruistabel!$C$25:$F$25,0)+1,FALSE),"")=0,"",IF(Plananalyse!BK36=1,VLOOKUP(BK$5,Kruistabel!$B$26:$F$29,MATCH($C36,Kruistabel!$C$25:$F$25,0)+1,FALSE),""))</f>
        <v>#N/A</v>
      </c>
      <c r="BL36" s="326" t="e">
        <f ca="1">IF(IF(Plananalyse!BL36=1,VLOOKUP(BL$5,Kruistabel!$B$26:$F$29,MATCH($C36,Kruistabel!$C$25:$F$25,0)+1,FALSE),"")=0,"",IF(Plananalyse!BL36=1,VLOOKUP(BL$5,Kruistabel!$B$26:$F$29,MATCH($C36,Kruistabel!$C$25:$F$25,0)+1,FALSE),""))</f>
        <v>#N/A</v>
      </c>
      <c r="BM36" s="326" t="e">
        <f ca="1">IF(IF(Plananalyse!BM36=1,VLOOKUP(BM$5,Kruistabel!$B$26:$F$29,MATCH($C36,Kruistabel!$C$25:$F$25,0)+1,FALSE),"")=0,"",IF(Plananalyse!BM36=1,VLOOKUP(BM$5,Kruistabel!$B$26:$F$29,MATCH($C36,Kruistabel!$C$25:$F$25,0)+1,FALSE),""))</f>
        <v>#N/A</v>
      </c>
      <c r="BN36" s="326" t="e">
        <f ca="1">IF(IF(Plananalyse!BN36=1,VLOOKUP(BN$5,Kruistabel!$B$26:$F$29,MATCH($C36,Kruistabel!$C$25:$F$25,0)+1,FALSE),"")=0,"",IF(Plananalyse!BN36=1,VLOOKUP(BN$5,Kruistabel!$B$26:$F$29,MATCH($C36,Kruistabel!$C$25:$F$25,0)+1,FALSE),""))</f>
        <v>#N/A</v>
      </c>
      <c r="BO36" s="326" t="e">
        <f ca="1">IF(IF(Plananalyse!BO36=1,VLOOKUP(BO$5,Kruistabel!$B$26:$F$29,MATCH($C36,Kruistabel!$C$25:$F$25,0)+1,FALSE),"")=0,"",IF(Plananalyse!BO36=1,VLOOKUP(BO$5,Kruistabel!$B$26:$F$29,MATCH($C36,Kruistabel!$C$25:$F$25,0)+1,FALSE),""))</f>
        <v>#N/A</v>
      </c>
      <c r="BP36" s="326" t="e">
        <f ca="1">IF(IF(Plananalyse!BP36=1,VLOOKUP(BP$5,Kruistabel!$B$26:$F$29,MATCH($C36,Kruistabel!$C$25:$F$25,0)+1,FALSE),"")=0,"",IF(Plananalyse!BP36=1,VLOOKUP(BP$5,Kruistabel!$B$26:$F$29,MATCH($C36,Kruistabel!$C$25:$F$25,0)+1,FALSE),""))</f>
        <v>#N/A</v>
      </c>
      <c r="BQ36" s="326" t="e">
        <f ca="1">IF(IF(Plananalyse!BQ36=1,VLOOKUP(BQ$5,Kruistabel!$B$26:$F$29,MATCH($C36,Kruistabel!$C$25:$F$25,0)+1,FALSE),"")=0,"",IF(Plananalyse!BQ36=1,VLOOKUP(BQ$5,Kruistabel!$B$26:$F$29,MATCH($C36,Kruistabel!$C$25:$F$25,0)+1,FALSE),""))</f>
        <v>#N/A</v>
      </c>
      <c r="BR36" s="326" t="e">
        <f ca="1">IF(IF(Plananalyse!BR36=1,VLOOKUP(BR$5,Kruistabel!$B$26:$F$29,MATCH($C36,Kruistabel!$C$25:$F$25,0)+1,FALSE),"")=0,"",IF(Plananalyse!BR36=1,VLOOKUP(BR$5,Kruistabel!$B$26:$F$29,MATCH($C36,Kruistabel!$C$25:$F$25,0)+1,FALSE),""))</f>
        <v>#REF!</v>
      </c>
      <c r="BS36" s="326" t="e">
        <f ca="1">IF(IF(Plananalyse!BS36=1,VLOOKUP(BS$5,Kruistabel!$B$26:$F$29,MATCH($C36,Kruistabel!$C$25:$F$25,0)+1,FALSE),"")=0,"",IF(Plananalyse!BS36=1,VLOOKUP(BS$5,Kruistabel!$B$26:$F$29,MATCH($C36,Kruistabel!$C$25:$F$25,0)+1,FALSE),""))</f>
        <v>#REF!</v>
      </c>
      <c r="BT36" s="65"/>
      <c r="BU36" s="231">
        <f ca="1">IF(IF(Plananalyse!BU36=1,VLOOKUP(BU$5,Kruistabel!$B$26:$F$29,MATCH($C36,Kruistabel!$C$25:$F$25,0)+1,FALSE),"")=0,"",IF(Plananalyse!BU36=1,VLOOKUP(BU$5,Kruistabel!$B$26:$F$29,MATCH($C36,Kruistabel!$C$25:$F$25,0)+1,FALSE),""))</f>
        <v>65</v>
      </c>
      <c r="BV36" s="326">
        <f ca="1">IF(IF(Plananalyse!BV36=1,VLOOKUP(BV$5,Kruistabel!$B$26:$F$29,MATCH($C36,Kruistabel!$C$25:$F$25,0)+1,FALSE),"")=0,"",IF(Plananalyse!BV36=1,VLOOKUP(BV$5,Kruistabel!$B$26:$F$29,MATCH($C36,Kruistabel!$C$25:$F$25,0)+1,FALSE),""))</f>
        <v>45</v>
      </c>
      <c r="BW36" s="326">
        <f ca="1">IF(IF(Plananalyse!BW36=1,VLOOKUP(BW$5,Kruistabel!$B$26:$F$29,MATCH($C36,Kruistabel!$C$25:$F$25,0)+1,FALSE),"")=0,"",IF(Plananalyse!BW36=1,VLOOKUP(BW$5,Kruistabel!$B$26:$F$29,MATCH($C36,Kruistabel!$C$25:$F$25,0)+1,FALSE),""))</f>
        <v>65</v>
      </c>
      <c r="BX36" s="326">
        <f ca="1">IF(IF(Plananalyse!BX36=1,VLOOKUP(BX$5,Kruistabel!$B$26:$F$29,MATCH($C36,Kruistabel!$C$25:$F$25,0)+1,FALSE),"")=0,"",IF(Plananalyse!BX36=1,VLOOKUP(BX$5,Kruistabel!$B$26:$F$29,MATCH($C36,Kruistabel!$C$25:$F$25,0)+1,FALSE),""))</f>
        <v>65</v>
      </c>
      <c r="BY36" s="327"/>
      <c r="BZ36" s="326" t="e">
        <f ca="1">IF(IF(Plananalyse!BZ36=1,VLOOKUP(BZ$5,Kruistabel!$B$26:$F$29,MATCH($C36,Kruistabel!$C$25:$F$25,0)+1,FALSE),"")=0,"",IF(Plananalyse!BZ36=1,VLOOKUP(BZ$5,Kruistabel!$B$26:$F$29,MATCH($C36,Kruistabel!$C$25:$F$25,0)+1,FALSE),""))</f>
        <v>#N/A</v>
      </c>
      <c r="CA36" s="326" t="e">
        <f ca="1">IF(IF(Plananalyse!CA36=1,VLOOKUP(CA$5,Kruistabel!$B$26:$F$29,MATCH($C36,Kruistabel!$C$25:$F$25,0)+1,FALSE),"")=0,"",IF(Plananalyse!CA36=1,VLOOKUP(CA$5,Kruistabel!$B$26:$F$29,MATCH($C36,Kruistabel!$C$25:$F$25,0)+1,FALSE),""))</f>
        <v>#N/A</v>
      </c>
      <c r="CB36" s="326" t="e">
        <f ca="1">IF(IF(Plananalyse!CB36=1,VLOOKUP(CB$5,Kruistabel!$B$26:$F$29,MATCH($C36,Kruistabel!$C$25:$F$25,0)+1,FALSE),"")=0,"",IF(Plananalyse!CB36=1,VLOOKUP(CB$5,Kruistabel!$B$26:$F$29,MATCH($C36,Kruistabel!$C$25:$F$25,0)+1,FALSE),""))</f>
        <v>#N/A</v>
      </c>
      <c r="CC36" s="326" t="e">
        <f ca="1">IF(IF(Plananalyse!CC36=1,VLOOKUP(CC$5,Kruistabel!$B$26:$F$29,MATCH($C36,Kruistabel!$C$25:$F$25,0)+1,FALSE),"")=0,"",IF(Plananalyse!CC36=1,VLOOKUP(CC$5,Kruistabel!$B$26:$F$29,MATCH($C36,Kruistabel!$C$25:$F$25,0)+1,FALSE),""))</f>
        <v>#N/A</v>
      </c>
      <c r="CD36" s="326" t="e">
        <f ca="1">IF(IF(Plananalyse!CD36=1,VLOOKUP(CD$5,Kruistabel!$B$26:$F$29,MATCH($C36,Kruistabel!$C$25:$F$25,0)+1,FALSE),"")=0,"",IF(Plananalyse!CD36=1,VLOOKUP(CD$5,Kruistabel!$B$26:$F$29,MATCH($C36,Kruistabel!$C$25:$F$25,0)+1,FALSE),""))</f>
        <v>#N/A</v>
      </c>
      <c r="CE36" s="326" t="e">
        <f ca="1">IF(IF(Plananalyse!CE36=1,VLOOKUP(CE$5,Kruistabel!$B$26:$F$29,MATCH($C36,Kruistabel!$C$25:$F$25,0)+1,FALSE),"")=0,"",IF(Plananalyse!CE36=1,VLOOKUP(CE$5,Kruistabel!$B$26:$F$29,MATCH($C36,Kruistabel!$C$25:$F$25,0)+1,FALSE),""))</f>
        <v>#N/A</v>
      </c>
      <c r="CF36" s="326" t="e">
        <f ca="1">IF(IF(Plananalyse!CF36=1,VLOOKUP(CF$5,Kruistabel!$B$26:$F$29,MATCH($C36,Kruistabel!$C$25:$F$25,0)+1,FALSE),"")=0,"",IF(Plananalyse!CF36=1,VLOOKUP(CF$5,Kruistabel!$B$26:$F$29,MATCH($C36,Kruistabel!$C$25:$F$25,0)+1,FALSE),""))</f>
        <v>#N/A</v>
      </c>
      <c r="CG36" s="326" t="e">
        <f ca="1">IF(IF(Plananalyse!CG36=1,VLOOKUP(CG$5,Kruistabel!$B$26:$F$29,MATCH($C36,Kruistabel!$C$25:$F$25,0)+1,FALSE),"")=0,"",IF(Plananalyse!CG36=1,VLOOKUP(CG$5,Kruistabel!$B$26:$F$29,MATCH($C36,Kruistabel!$C$25:$F$25,0)+1,FALSE),""))</f>
        <v>#REF!</v>
      </c>
      <c r="CH36" s="326" t="e">
        <f ca="1">IF(IF(Plananalyse!CH36=1,VLOOKUP(CH$5,Kruistabel!$B$26:$F$29,MATCH($C36,Kruistabel!$C$25:$F$25,0)+1,FALSE),"")=0,"",IF(Plananalyse!CH36=1,VLOOKUP(CH$5,Kruistabel!$B$26:$F$29,MATCH($C36,Kruistabel!$C$25:$F$25,0)+1,FALSE),""))</f>
        <v>#REF!</v>
      </c>
      <c r="CI36" s="65"/>
      <c r="CJ36" s="326">
        <f ca="1">IF(IF(Plananalyse!CJ36=1,VLOOKUP(CJ$5,Kruistabel!$B$26:$F$29,MATCH($C36,Kruistabel!$C$25:$F$25,0)+1,FALSE),"")=0,"",IF(Plananalyse!CJ36=1,VLOOKUP(CJ$5,Kruistabel!$B$26:$F$29,MATCH($C36,Kruistabel!$C$25:$F$25,0)+1,FALSE),""))</f>
        <v>45</v>
      </c>
      <c r="CK36" s="326">
        <f ca="1">IF(IF(Plananalyse!CK36=1,VLOOKUP(CK$5,Kruistabel!$B$26:$F$29,MATCH($C36,Kruistabel!$C$25:$F$25,0)+1,FALSE),"")=0,"",IF(Plananalyse!CK36=1,VLOOKUP(CK$5,Kruistabel!$B$26:$F$29,MATCH($C36,Kruistabel!$C$25:$F$25,0)+1,FALSE),""))</f>
        <v>45</v>
      </c>
      <c r="CL36" s="326">
        <f ca="1">IF(IF(Plananalyse!CL36=1,VLOOKUP(CL$5,Kruistabel!$B$26:$F$29,MATCH($C36,Kruistabel!$C$25:$F$25,0)+1,FALSE),"")=0,"",IF(Plananalyse!CL36=1,VLOOKUP(CL$5,Kruistabel!$B$26:$F$29,MATCH($C36,Kruistabel!$C$25:$F$25,0)+1,FALSE),""))</f>
        <v>65</v>
      </c>
      <c r="CM36" s="326">
        <f ca="1">IF(IF(Plananalyse!CM36=1,VLOOKUP(CM$5,Kruistabel!$B$26:$F$29,MATCH($C36,Kruistabel!$C$25:$F$25,0)+1,FALSE),"")=0,"",IF(Plananalyse!CM36=1,VLOOKUP(CM$5,Kruistabel!$B$26:$F$29,MATCH($C36,Kruistabel!$C$25:$F$25,0)+1,FALSE),""))</f>
        <v>40</v>
      </c>
      <c r="CN36" s="326">
        <f ca="1">IF(IF(Plananalyse!CN36=1,VLOOKUP(CN$5,Kruistabel!$B$26:$F$29,MATCH($C36,Kruistabel!$C$25:$F$25,0)+1,FALSE),"")=0,"",IF(Plananalyse!CN36=1,VLOOKUP(CN$5,Kruistabel!$B$26:$F$29,MATCH($C36,Kruistabel!$C$25:$F$25,0)+1,FALSE),""))</f>
        <v>40</v>
      </c>
      <c r="CO36" s="326">
        <f ca="1">IF(IF(Plananalyse!CO36=1,VLOOKUP(CO$5,Kruistabel!$B$26:$F$29,MATCH($C36,Kruistabel!$C$25:$F$25,0)+1,FALSE),"")=0,"",IF(Plananalyse!CO36=1,VLOOKUP(CO$5,Kruistabel!$B$26:$F$29,MATCH($C36,Kruistabel!$C$25:$F$25,0)+1,FALSE),""))</f>
        <v>50</v>
      </c>
      <c r="CP36" s="326">
        <f ca="1">IF(IF(Plananalyse!CP36=1,VLOOKUP(CP$5,Kruistabel!$B$26:$F$29,MATCH($C36,Kruistabel!$C$25:$F$25,0)+1,FALSE),"")=0,"",IF(Plananalyse!CP36=1,VLOOKUP(CP$5,Kruistabel!$B$26:$F$29,MATCH($C36,Kruistabel!$C$25:$F$25,0)+1,FALSE),""))</f>
        <v>45</v>
      </c>
      <c r="CQ36" s="326">
        <f ca="1">IF(IF(Plananalyse!CQ36=1,VLOOKUP(CQ$5,Kruistabel!$B$26:$F$29,MATCH($C36,Kruistabel!$C$25:$F$25,0)+1,FALSE),"")=0,"",IF(Plananalyse!CQ36=1,VLOOKUP(CQ$5,Kruistabel!$B$26:$F$29,MATCH($C36,Kruistabel!$C$25:$F$25,0)+1,FALSE),""))</f>
        <v>50</v>
      </c>
      <c r="CR36" s="326">
        <f ca="1">IF(IF(Plananalyse!CR36=1,VLOOKUP(CR$5,Kruistabel!$B$26:$F$29,MATCH($C36,Kruistabel!$C$25:$F$25,0)+1,FALSE),"")=0,"",IF(Plananalyse!CR36=1,VLOOKUP(CR$5,Kruistabel!$B$26:$F$29,MATCH($C36,Kruistabel!$C$25:$F$25,0)+1,FALSE),""))</f>
        <v>50</v>
      </c>
      <c r="CS36" s="326">
        <f ca="1">IF(IF(Plananalyse!CS36=1,VLOOKUP(CS$5,Kruistabel!$B$26:$F$29,MATCH($C36,Kruistabel!$C$25:$F$25,0)+1,FALSE),"")=0,"",IF(Plananalyse!CS36=1,VLOOKUP(CS$5,Kruistabel!$B$26:$F$29,MATCH($C36,Kruistabel!$C$25:$F$25,0)+1,FALSE),""))</f>
        <v>45</v>
      </c>
      <c r="CT36" s="326">
        <f ca="1">IF(IF(Plananalyse!CT36=1,VLOOKUP(CT$5,Kruistabel!$B$26:$F$29,MATCH($C36,Kruistabel!$C$25:$F$25,0)+1,FALSE),"")=0,"",IF(Plananalyse!CT36=1,VLOOKUP(CT$5,Kruistabel!$B$26:$F$29,MATCH($C36,Kruistabel!$C$25:$F$25,0)+1,FALSE),""))</f>
        <v>45</v>
      </c>
      <c r="CU36" s="326">
        <f ca="1">IF(IF(Plananalyse!CU36=1,VLOOKUP(CU$5,Kruistabel!$B$26:$F$29,MATCH($C36,Kruistabel!$C$25:$F$25,0)+1,FALSE),"")=0,"",IF(Plananalyse!CU36=1,VLOOKUP(CU$5,Kruistabel!$B$26:$F$29,MATCH($C36,Kruistabel!$C$25:$F$25,0)+1,FALSE),""))</f>
        <v>50</v>
      </c>
      <c r="CV36" s="326">
        <f ca="1">IF(IF(Plananalyse!CV36=1,VLOOKUP(CV$5,Kruistabel!$B$26:$F$29,MATCH($C36,Kruistabel!$C$25:$F$25,0)+1,FALSE),"")=0,"",IF(Plananalyse!CV36=1,VLOOKUP(CV$5,Kruistabel!$B$26:$F$29,MATCH($C36,Kruistabel!$C$25:$F$25,0)+1,FALSE),""))</f>
        <v>50</v>
      </c>
      <c r="CW36" s="326">
        <f ca="1">IF(IF(Plananalyse!CW36=1,VLOOKUP(CW$5,Kruistabel!$B$26:$F$29,MATCH($C36,Kruistabel!$C$25:$F$25,0)+1,FALSE),"")=0,"",IF(Plananalyse!CW36=1,VLOOKUP(CW$5,Kruistabel!$B$26:$F$29,MATCH($C36,Kruistabel!$C$25:$F$25,0)+1,FALSE),""))</f>
        <v>45</v>
      </c>
      <c r="CX36" s="326">
        <f ca="1">IF(IF(Plananalyse!CX36=1,VLOOKUP(CX$5,Kruistabel!$B$26:$F$29,MATCH($C36,Kruistabel!$C$25:$F$25,0)+1,FALSE),"")=0,"",IF(Plananalyse!CX36=1,VLOOKUP(CX$5,Kruistabel!$B$26:$F$29,MATCH($C36,Kruistabel!$C$25:$F$25,0)+1,FALSE),""))</f>
        <v>65</v>
      </c>
      <c r="CY36" s="326">
        <f ca="1">IF(IF(Plananalyse!CY36=1,VLOOKUP(CY$5,Kruistabel!$B$26:$F$29,MATCH($C36,Kruistabel!$C$25:$F$25,0)+1,FALSE),"")=0,"",IF(Plananalyse!CY36=1,VLOOKUP(CY$5,Kruistabel!$B$26:$F$29,MATCH($C36,Kruistabel!$C$25:$F$25,0)+1,FALSE),""))</f>
        <v>50</v>
      </c>
      <c r="CZ36" s="326">
        <f ca="1">IF(IF(Plananalyse!CZ36=1,VLOOKUP(CZ$5,Kruistabel!$B$26:$F$29,MATCH($C36,Kruistabel!$C$25:$F$25,0)+1,FALSE),"")=0,"",IF(Plananalyse!CZ36=1,VLOOKUP(CZ$5,Kruistabel!$B$26:$F$29,MATCH($C36,Kruistabel!$C$25:$F$25,0)+1,FALSE),""))</f>
        <v>50</v>
      </c>
      <c r="DA36" s="326">
        <f ca="1">IF(IF(Plananalyse!DA36=1,VLOOKUP(DA$5,Kruistabel!$B$26:$F$29,MATCH($C36,Kruistabel!$C$25:$F$25,0)+1,FALSE),"")=0,"",IF(Plananalyse!DA36=1,VLOOKUP(DA$5,Kruistabel!$B$26:$F$29,MATCH($C36,Kruistabel!$C$25:$F$25,0)+1,FALSE),""))</f>
        <v>50</v>
      </c>
      <c r="DB36" s="326">
        <f ca="1">IF(IF(Plananalyse!DB36=1,VLOOKUP(DB$5,Kruistabel!$B$26:$F$29,MATCH($C36,Kruistabel!$C$25:$F$25,0)+1,FALSE),"")=0,"",IF(Plananalyse!DB36=1,VLOOKUP(DB$5,Kruistabel!$B$26:$F$29,MATCH($C36,Kruistabel!$C$25:$F$25,0)+1,FALSE),""))</f>
        <v>65</v>
      </c>
      <c r="DC36" s="326">
        <f ca="1">IF(IF(Plananalyse!DC36=1,VLOOKUP(DC$5,Kruistabel!$B$26:$F$29,MATCH($C36,Kruistabel!$C$25:$F$25,0)+1,FALSE),"")=0,"",IF(Plananalyse!DC36=1,VLOOKUP(DC$5,Kruistabel!$B$26:$F$29,MATCH($C36,Kruistabel!$C$25:$F$25,0)+1,FALSE),""))</f>
        <v>65</v>
      </c>
      <c r="DD36" s="327"/>
      <c r="DE36" s="326" t="e">
        <f ca="1">IF(IF(Plananalyse!DE36=1,VLOOKUP(DE$5,Kruistabel!$B$26:$F$29,MATCH($C36,Kruistabel!$C$25:$F$25,0)+1,FALSE),"")=0,"",IF(Plananalyse!DE36=1,VLOOKUP(DE$5,Kruistabel!$B$26:$F$29,MATCH($C36,Kruistabel!$C$25:$F$25,0)+1,FALSE),""))</f>
        <v>#N/A</v>
      </c>
      <c r="DF36" s="326" t="e">
        <f ca="1">IF(IF(Plananalyse!DF36=1,VLOOKUP(DF$5,Kruistabel!$B$26:$F$29,MATCH($C36,Kruistabel!$C$25:$F$25,0)+1,FALSE),"")=0,"",IF(Plananalyse!DF36=1,VLOOKUP(DF$5,Kruistabel!$B$26:$F$29,MATCH($C36,Kruistabel!$C$25:$F$25,0)+1,FALSE),""))</f>
        <v>#N/A</v>
      </c>
      <c r="DG36" s="326" t="e">
        <f ca="1">IF(IF(Plananalyse!DG36=1,VLOOKUP(DG$5,Kruistabel!$B$26:$F$29,MATCH($C36,Kruistabel!$C$25:$F$25,0)+1,FALSE),"")=0,"",IF(Plananalyse!DG36=1,VLOOKUP(DG$5,Kruistabel!$B$26:$F$29,MATCH($C36,Kruistabel!$C$25:$F$25,0)+1,FALSE),""))</f>
        <v>#N/A</v>
      </c>
      <c r="DH36" s="326" t="e">
        <f ca="1">IF(IF(Plananalyse!DH36=1,VLOOKUP(DH$5,Kruistabel!$B$26:$F$29,MATCH($C36,Kruistabel!$C$25:$F$25,0)+1,FALSE),"")=0,"",IF(Plananalyse!DH36=1,VLOOKUP(DH$5,Kruistabel!$B$26:$F$29,MATCH($C36,Kruistabel!$C$25:$F$25,0)+1,FALSE),""))</f>
        <v>#N/A</v>
      </c>
      <c r="DI36" s="326" t="e">
        <f ca="1">IF(IF(Plananalyse!DI36=1,VLOOKUP(DI$5,Kruistabel!$B$26:$F$29,MATCH($C36,Kruistabel!$C$25:$F$25,0)+1,FALSE),"")=0,"",IF(Plananalyse!DI36=1,VLOOKUP(DI$5,Kruistabel!$B$26:$F$29,MATCH($C36,Kruistabel!$C$25:$F$25,0)+1,FALSE),""))</f>
        <v>#N/A</v>
      </c>
      <c r="DJ36" s="326" t="e">
        <f ca="1">IF(IF(Plananalyse!DJ36=1,VLOOKUP(DJ$5,Kruistabel!$B$26:$F$29,MATCH($C36,Kruistabel!$C$25:$F$25,0)+1,FALSE),"")=0,"",IF(Plananalyse!DJ36=1,VLOOKUP(DJ$5,Kruistabel!$B$26:$F$29,MATCH($C36,Kruistabel!$C$25:$F$25,0)+1,FALSE),""))</f>
        <v>#N/A</v>
      </c>
      <c r="DK36" s="326" t="e">
        <f ca="1">IF(IF(Plananalyse!DK36=1,VLOOKUP(DK$5,Kruistabel!$B$26:$F$29,MATCH($C36,Kruistabel!$C$25:$F$25,0)+1,FALSE),"")=0,"",IF(Plananalyse!DK36=1,VLOOKUP(DK$5,Kruistabel!$B$26:$F$29,MATCH($C36,Kruistabel!$C$25:$F$25,0)+1,FALSE),""))</f>
        <v>#REF!</v>
      </c>
      <c r="DL36" s="326" t="e">
        <f ca="1">IF(IF(Plananalyse!DL36=1,VLOOKUP(DL$5,Kruistabel!$B$26:$F$29,MATCH($C36,Kruistabel!$C$25:$F$25,0)+1,FALSE),"")=0,"",IF(Plananalyse!DL36=1,VLOOKUP(DL$5,Kruistabel!$B$26:$F$29,MATCH($C36,Kruistabel!$C$25:$F$25,0)+1,FALSE),""))</f>
        <v>#REF!</v>
      </c>
      <c r="DM36" s="327" t="str">
        <f>IF(Plananalyse!DM36=1,VLOOKUP(DM$5,Kruistabel!$B$26:$F$29,MATCH($C36,Kruistabel!$C$25:$F$25,0)+1,FALSE),"")</f>
        <v/>
      </c>
      <c r="DN36" s="326" t="e">
        <f ca="1">IF(IF(Plananalyse!DN36=1,VLOOKUP(DN$5,Kruistabel!$B$26:$F$29,MATCH($C36,Kruistabel!$C$25:$F$25,0)+1,FALSE),"")=0,"",IF(Plananalyse!DN36=1,VLOOKUP(DN$5,Kruistabel!$B$26:$F$29,MATCH($C36,Kruistabel!$C$25:$F$25,0)+1,FALSE),""))</f>
        <v>#N/A</v>
      </c>
      <c r="DO36" s="326" t="e">
        <f ca="1">IF(IF(Plananalyse!DO36=1,VLOOKUP(DO$5,Kruistabel!$B$26:$F$29,MATCH($C36,Kruistabel!$C$25:$F$25,0)+1,FALSE),"")=0,"",IF(Plananalyse!DO36=1,VLOOKUP(DO$5,Kruistabel!$B$26:$F$29,MATCH($C36,Kruistabel!$C$25:$F$25,0)+1,FALSE),""))</f>
        <v>#N/A</v>
      </c>
      <c r="DP36" s="326" t="e">
        <f ca="1">IF(IF(Plananalyse!DP36=1,VLOOKUP(DP$5,Kruistabel!$B$26:$F$29,MATCH($C36,Kruistabel!$C$25:$F$25,0)+1,FALSE),"")=0,"",IF(Plananalyse!DP36=1,VLOOKUP(DP$5,Kruistabel!$B$26:$F$29,MATCH($C36,Kruistabel!$C$25:$F$25,0)+1,FALSE),""))</f>
        <v>#N/A</v>
      </c>
      <c r="DQ36" s="326" t="e">
        <f ca="1">IF(IF(Plananalyse!DQ36=1,VLOOKUP(DQ$5,Kruistabel!$B$26:$F$29,MATCH($C36,Kruistabel!$C$25:$F$25,0)+1,FALSE),"")=0,"",IF(Plananalyse!DQ36=1,VLOOKUP(DQ$5,Kruistabel!$B$26:$F$29,MATCH($C36,Kruistabel!$C$25:$F$25,0)+1,FALSE),""))</f>
        <v>#N/A</v>
      </c>
      <c r="DR36" s="326" t="e">
        <f ca="1">IF(IF(Plananalyse!DR36=1,VLOOKUP(DR$5,Kruistabel!$B$26:$F$29,MATCH($C36,Kruistabel!$C$25:$F$25,0)+1,FALSE),"")=0,"",IF(Plananalyse!DR36=1,VLOOKUP(DR$5,Kruistabel!$B$26:$F$29,MATCH($C36,Kruistabel!$C$25:$F$25,0)+1,FALSE),""))</f>
        <v>#N/A</v>
      </c>
      <c r="DS36" s="326" t="e">
        <f ca="1">IF(IF(Plananalyse!DS36=1,VLOOKUP(DS$5,Kruistabel!$B$26:$F$29,MATCH($C36,Kruistabel!$C$25:$F$25,0)+1,FALSE),"")=0,"",IF(Plananalyse!DS36=1,VLOOKUP(DS$5,Kruistabel!$B$26:$F$29,MATCH($C36,Kruistabel!$C$25:$F$25,0)+1,FALSE),""))</f>
        <v>#N/A</v>
      </c>
      <c r="DT36" s="326" t="e">
        <f ca="1">IF(IF(Plananalyse!DT36=1,VLOOKUP(DT$5,Kruistabel!$B$26:$F$29,MATCH($C36,Kruistabel!$C$25:$F$25,0)+1,FALSE),"")=0,"",IF(Plananalyse!DT36=1,VLOOKUP(DT$5,Kruistabel!$B$26:$F$29,MATCH($C36,Kruistabel!$C$25:$F$25,0)+1,FALSE),""))</f>
        <v>#N/A</v>
      </c>
      <c r="DU36" s="326" t="e">
        <f ca="1">IF(IF(Plananalyse!DU36=1,VLOOKUP(DU$5,Kruistabel!$B$26:$F$29,MATCH($C36,Kruistabel!$C$25:$F$25,0)+1,FALSE),"")=0,"",IF(Plananalyse!DU36=1,VLOOKUP(DU$5,Kruistabel!$B$26:$F$29,MATCH($C36,Kruistabel!$C$25:$F$25,0)+1,FALSE),""))</f>
        <v>#N/A</v>
      </c>
      <c r="DV36" s="326" t="e">
        <f ca="1">IF(IF(Plananalyse!DV36=1,VLOOKUP(DV$5,Kruistabel!$B$26:$F$29,MATCH($C36,Kruistabel!$C$25:$F$25,0)+1,FALSE),"")=0,"",IF(Plananalyse!DV36=1,VLOOKUP(DV$5,Kruistabel!$B$26:$F$29,MATCH($C36,Kruistabel!$C$25:$F$25,0)+1,FALSE),""))</f>
        <v>#N/A</v>
      </c>
      <c r="DW36" s="326" t="e">
        <f ca="1">IF(IF(Plananalyse!DW36=1,VLOOKUP(DW$5,Kruistabel!$B$26:$F$29,MATCH($C36,Kruistabel!$C$25:$F$25,0)+1,FALSE),"")=0,"",IF(Plananalyse!DW36=1,VLOOKUP(DW$5,Kruistabel!$B$26:$F$29,MATCH($C36,Kruistabel!$C$25:$F$25,0)+1,FALSE),""))</f>
        <v>#REF!</v>
      </c>
      <c r="DX36" s="326" t="e">
        <f ca="1">IF(IF(Plananalyse!DX36=1,VLOOKUP(DX$5,Kruistabel!$B$26:$F$29,MATCH($C36,Kruistabel!$C$25:$F$25,0)+1,FALSE),"")=0,"",IF(Plananalyse!DX36=1,VLOOKUP(DX$5,Kruistabel!$B$26:$F$29,MATCH($C36,Kruistabel!$C$25:$F$25,0)+1,FALSE),""))</f>
        <v>#REF!</v>
      </c>
      <c r="DY36" s="327" t="str">
        <f>IF(Plananalyse!DY36=1,VLOOKUP(DY$5,Kruistabel!$B$26:$F$29,MATCH($C36,Kruistabel!$C$25:$F$25,0)+1,FALSE),"")</f>
        <v/>
      </c>
      <c r="DZ36" s="326" t="e">
        <f ca="1">IF(IF(Plananalyse!DZ36=1,VLOOKUP(DZ$5,Kruistabel!$B$26:$F$29,MATCH($C36,Kruistabel!$C$25:$F$25,0)+1,FALSE),"")=0,"",IF(Plananalyse!DZ36=1,VLOOKUP(DZ$5,Kruistabel!$B$26:$F$29,MATCH($C36,Kruistabel!$C$25:$F$25,0)+1,FALSE),""))</f>
        <v>#N/A</v>
      </c>
      <c r="EA36" s="326" t="e">
        <f ca="1">IF(IF(Plananalyse!EA36=1,VLOOKUP(EA$5,Kruistabel!$B$26:$F$29,MATCH($C36,Kruistabel!$C$25:$F$25,0)+1,FALSE),"")=0,"",IF(Plananalyse!EA36=1,VLOOKUP(EA$5,Kruistabel!$B$26:$F$29,MATCH($C36,Kruistabel!$C$25:$F$25,0)+1,FALSE),""))</f>
        <v>#N/A</v>
      </c>
      <c r="EB36" s="326" t="e">
        <f ca="1">IF(IF(Plananalyse!EB36=1,VLOOKUP(EB$5,Kruistabel!$B$26:$F$29,MATCH($C36,Kruistabel!$C$25:$F$25,0)+1,FALSE),"")=0,"",IF(Plananalyse!EB36=1,VLOOKUP(EB$5,Kruistabel!$B$26:$F$29,MATCH($C36,Kruistabel!$C$25:$F$25,0)+1,FALSE),""))</f>
        <v>#REF!</v>
      </c>
      <c r="EC36" s="326" t="e">
        <f ca="1">IF(IF(Plananalyse!EC36=1,VLOOKUP(EC$5,Kruistabel!$B$26:$F$29,MATCH($C36,Kruistabel!$C$25:$F$25,0)+1,FALSE),"")=0,"",IF(Plananalyse!EC36=1,VLOOKUP(EC$5,Kruistabel!$B$26:$F$29,MATCH($C36,Kruistabel!$C$25:$F$25,0)+1,FALSE),""))</f>
        <v>#REF!</v>
      </c>
      <c r="ED36" s="327"/>
      <c r="EE36" s="326" t="e">
        <f ca="1">IF(IF(Plananalyse!EE36=1,VLOOKUP(EE$5,Kruistabel!$B$26:$F$29,MATCH($C36,Kruistabel!$C$25:$F$25,0)+1,FALSE),"")=0,"",IF(Plananalyse!EE36=1,VLOOKUP(EE$5,Kruistabel!$B$26:$F$29,MATCH($C36,Kruistabel!$C$25:$F$25,0)+1,FALSE),""))</f>
        <v>#N/A</v>
      </c>
      <c r="EF36" s="326" t="e">
        <f ca="1">IF(IF(Plananalyse!EF36=1,VLOOKUP(EF$5,Kruistabel!$B$26:$F$29,MATCH($C36,Kruistabel!$C$25:$F$25,0)+1,FALSE),"")=0,"",IF(Plananalyse!EF36=1,VLOOKUP(EF$5,Kruistabel!$B$26:$F$29,MATCH($C36,Kruistabel!$C$25:$F$25,0)+1,FALSE),""))</f>
        <v>#N/A</v>
      </c>
      <c r="EG36" s="326" t="e">
        <f ca="1">IF(IF(Plananalyse!EG36=1,VLOOKUP(EG$5,Kruistabel!$B$26:$F$29,MATCH($C36,Kruistabel!$C$25:$F$25,0)+1,FALSE),"")=0,"",IF(Plananalyse!EG36=1,VLOOKUP(EG$5,Kruistabel!$B$26:$F$29,MATCH($C36,Kruistabel!$C$25:$F$25,0)+1,FALSE),""))</f>
        <v>#N/A</v>
      </c>
      <c r="EH36" s="326" t="e">
        <f ca="1">IF(IF(Plananalyse!EH36=1,VLOOKUP(EH$5,Kruistabel!$B$26:$F$29,MATCH($C36,Kruistabel!$C$25:$F$25,0)+1,FALSE),"")=0,"",IF(Plananalyse!EH36=1,VLOOKUP(EH$5,Kruistabel!$B$26:$F$29,MATCH($C36,Kruistabel!$C$25:$F$25,0)+1,FALSE),""))</f>
        <v>#REF!</v>
      </c>
      <c r="EI36" s="326" t="e">
        <f ca="1">IF(IF(Plananalyse!EI36=1,VLOOKUP(EI$5,Kruistabel!$B$26:$F$29,MATCH($C36,Kruistabel!$C$25:$F$25,0)+1,FALSE),"")=0,"",IF(Plananalyse!EI36=1,VLOOKUP(EI$5,Kruistabel!$B$26:$F$29,MATCH($C36,Kruistabel!$C$25:$F$25,0)+1,FALSE),""))</f>
        <v>#REF!</v>
      </c>
      <c r="EJ36" s="164" t="str">
        <f>IF(Plananalyse!EJ36=1,VLOOKUP(EJ$5,Kruistabel!$B$26:$F$29,MATCH($C36,Kruistabel!$C$25:$F$25,0)+1,FALSE),"")</f>
        <v/>
      </c>
      <c r="EK36" s="138"/>
      <c r="EL36" s="138"/>
      <c r="EM36" s="138"/>
      <c r="EN36" s="138"/>
      <c r="EO36" s="138"/>
    </row>
    <row r="37" spans="2:145">
      <c r="B37" s="337" t="s">
        <v>126</v>
      </c>
      <c r="C37" s="160" t="str">
        <f>_xlfn.IFNA(VLOOKUP($B37,Classificatietabel!$B$6:$I$91,C$7,FALSE),"")</f>
        <v>normaal</v>
      </c>
      <c r="D37" s="160" t="str">
        <f>_xlfn.IFNA(VLOOKUP($B37,Classificatietabel!$B$6:$I$91,D$7,FALSE),"")</f>
        <v>neen</v>
      </c>
      <c r="E37" s="119">
        <f>IF(AND(D37="laag",$D$3=1),0,_xlfn.IFNA(IF(VLOOKUP($B37,Classificatietabel!$B$6:$H$91,$E$5,FALSE)="Ja",1,0),""))</f>
        <v>1</v>
      </c>
      <c r="F37" s="163"/>
      <c r="G37" s="326" t="str">
        <f>IF(IF(Plananalyse!G37=1,VLOOKUP(G$5,Kruistabel!$B$26:$F$29,MATCH($C37,Kruistabel!$C$25:$F$25,0)+1,FALSE),"")=0,"",IF(Plananalyse!G37=1,VLOOKUP(G$5,Kruistabel!$B$26:$F$29,MATCH($C37,Kruistabel!$C$25:$F$25,0)+1,FALSE),""))</f>
        <v/>
      </c>
      <c r="H37" s="326" t="str">
        <f>IF(IF(Plananalyse!H37=1,VLOOKUP(H$5,Kruistabel!$B$26:$F$29,MATCH($C37,Kruistabel!$C$25:$F$25,0)+1,FALSE),"")=0,"",IF(Plananalyse!H37=1,VLOOKUP(H$5,Kruistabel!$B$26:$F$29,MATCH($C37,Kruistabel!$C$25:$F$25,0)+1,FALSE),""))</f>
        <v/>
      </c>
      <c r="I37" s="326">
        <f>IF(IF(Plananalyse!I37=1,VLOOKUP(I$5,Kruistabel!$B$26:$F$29,MATCH($C37,Kruistabel!$C$25:$F$25,0)+1,FALSE),"")=0,"",IF(Plananalyse!I37=1,VLOOKUP(I$5,Kruistabel!$B$26:$F$29,MATCH($C37,Kruistabel!$C$25:$F$25,0)+1,FALSE),""))</f>
        <v>60</v>
      </c>
      <c r="J37" s="326" t="str">
        <f>IF(IF(Plananalyse!J37=1,VLOOKUP(J$5,Kruistabel!$B$26:$F$29,MATCH($C37,Kruistabel!$C$25:$F$25,0)+1,FALSE),"")=0,"",IF(Plananalyse!J37=1,VLOOKUP(J$5,Kruistabel!$B$26:$F$29,MATCH($C37,Kruistabel!$C$25:$F$25,0)+1,FALSE),""))</f>
        <v/>
      </c>
      <c r="K37" s="326" t="str">
        <f>IF(IF(Plananalyse!K37=1,VLOOKUP(K$5,Kruistabel!$B$26:$F$29,MATCH($C37,Kruistabel!$C$25:$F$25,0)+1,FALSE),"")=0,"",IF(Plananalyse!K37=1,VLOOKUP(K$5,Kruistabel!$B$26:$F$29,MATCH($C37,Kruistabel!$C$25:$F$25,0)+1,FALSE),""))</f>
        <v/>
      </c>
      <c r="L37" s="326" t="str">
        <f>IF(IF(Plananalyse!L37=1,VLOOKUP(L$5,Kruistabel!$B$26:$F$29,MATCH($C37,Kruistabel!$C$25:$F$25,0)+1,FALSE),"")=0,"",IF(Plananalyse!L37=1,VLOOKUP(L$5,Kruistabel!$B$26:$F$29,MATCH($C37,Kruistabel!$C$25:$F$25,0)+1,FALSE),""))</f>
        <v/>
      </c>
      <c r="M37" s="326">
        <f>IF(IF(Plananalyse!M37=1,VLOOKUP(M$5,Kruistabel!$B$26:$F$29,MATCH($C37,Kruistabel!$C$25:$F$25,0)+1,FALSE),"")=0,"",IF(Plananalyse!M37=1,VLOOKUP(M$5,Kruistabel!$B$26:$F$29,MATCH($C37,Kruistabel!$C$25:$F$25,0)+1,FALSE),""))</f>
        <v>55</v>
      </c>
      <c r="N37" s="326">
        <f>IF(IF(Plananalyse!N37=1,VLOOKUP(N$5,Kruistabel!$B$26:$F$29,MATCH($C37,Kruistabel!$C$25:$F$25,0)+1,FALSE),"")=0,"",IF(Plananalyse!N37=1,VLOOKUP(N$5,Kruistabel!$B$26:$F$29,MATCH($C37,Kruistabel!$C$25:$F$25,0)+1,FALSE),""))</f>
        <v>55</v>
      </c>
      <c r="O37" s="326">
        <f>IF(IF(Plananalyse!O37=1,VLOOKUP(O$5,Kruistabel!$B$26:$F$29,MATCH($C37,Kruistabel!$C$25:$F$25,0)+1,FALSE),"")=0,"",IF(Plananalyse!O37=1,VLOOKUP(O$5,Kruistabel!$B$26:$F$29,MATCH($C37,Kruistabel!$C$25:$F$25,0)+1,FALSE),""))</f>
        <v>55</v>
      </c>
      <c r="P37" s="326">
        <f>IF(IF(Plananalyse!P37=1,VLOOKUP(P$5,Kruistabel!$B$26:$F$29,MATCH($C37,Kruistabel!$C$25:$F$25,0)+1,FALSE),"")=0,"",IF(Plananalyse!P37=1,VLOOKUP(P$5,Kruistabel!$B$26:$F$29,MATCH($C37,Kruistabel!$C$25:$F$25,0)+1,FALSE),""))</f>
        <v>50</v>
      </c>
      <c r="Q37" s="326">
        <f>IF(IF(Plananalyse!Q37=1,VLOOKUP(Q$5,Kruistabel!$B$26:$F$29,MATCH($C37,Kruistabel!$C$25:$F$25,0)+1,FALSE),"")=0,"",IF(Plananalyse!Q37=1,VLOOKUP(Q$5,Kruistabel!$B$26:$F$29,MATCH($C37,Kruistabel!$C$25:$F$25,0)+1,FALSE),""))</f>
        <v>60</v>
      </c>
      <c r="R37" s="326">
        <f>IF(IF(Plananalyse!R37=1,VLOOKUP(R$5,Kruistabel!$B$26:$F$29,MATCH($C37,Kruistabel!$C$25:$F$25,0)+1,FALSE),"")=0,"",IF(Plananalyse!R37=1,VLOOKUP(R$5,Kruistabel!$B$26:$F$29,MATCH($C37,Kruistabel!$C$25:$F$25,0)+1,FALSE),""))</f>
        <v>55</v>
      </c>
      <c r="S37" s="326" t="str">
        <f>IF(IF(Plananalyse!S37=1,VLOOKUP(S$5,Kruistabel!$B$26:$F$29,MATCH($C37,Kruistabel!$C$25:$F$25,0)+1,FALSE),"")=0,"",IF(Plananalyse!S37=1,VLOOKUP(S$5,Kruistabel!$B$26:$F$29,MATCH($C37,Kruistabel!$C$25:$F$25,0)+1,FALSE),""))</f>
        <v/>
      </c>
      <c r="T37" s="326" t="str">
        <f>IF(IF(Plananalyse!T37=1,VLOOKUP(T$5,Kruistabel!$B$26:$F$29,MATCH($C37,Kruistabel!$C$25:$F$25,0)+1,FALSE),"")=0,"",IF(Plananalyse!T37=1,VLOOKUP(T$5,Kruistabel!$B$26:$F$29,MATCH($C37,Kruistabel!$C$25:$F$25,0)+1,FALSE),""))</f>
        <v/>
      </c>
      <c r="U37" s="326" t="str">
        <f>IF(IF(Plananalyse!U37=1,VLOOKUP(U$5,Kruistabel!$B$26:$F$29,MATCH($C37,Kruistabel!$C$25:$F$25,0)+1,FALSE),"")=0,"",IF(Plananalyse!U37=1,VLOOKUP(U$5,Kruistabel!$B$26:$F$29,MATCH($C37,Kruistabel!$C$25:$F$25,0)+1,FALSE),""))</f>
        <v/>
      </c>
      <c r="V37" s="326" t="str">
        <f>IF(IF(Plananalyse!V37=1,VLOOKUP(V$5,Kruistabel!$B$26:$F$29,MATCH($C37,Kruistabel!$C$25:$F$25,0)+1,FALSE),"")=0,"",IF(Plananalyse!V37=1,VLOOKUP(V$5,Kruistabel!$B$26:$F$29,MATCH($C37,Kruistabel!$C$25:$F$25,0)+1,FALSE),""))</f>
        <v/>
      </c>
      <c r="W37" s="326" t="str">
        <f>IF(IF(Plananalyse!W37=1,VLOOKUP(W$5,Kruistabel!$B$26:$F$29,MATCH($C37,Kruistabel!$C$25:$F$25,0)+1,FALSE),"")=0,"",IF(Plananalyse!W37=1,VLOOKUP(W$5,Kruistabel!$B$26:$F$29,MATCH($C37,Kruistabel!$C$25:$F$25,0)+1,FALSE),""))</f>
        <v/>
      </c>
      <c r="X37" s="326" t="str">
        <f>IF(IF(Plananalyse!X37=1,VLOOKUP(X$5,Kruistabel!$B$26:$F$29,MATCH($C37,Kruistabel!$C$25:$F$25,0)+1,FALSE),"")=0,"",IF(Plananalyse!X37=1,VLOOKUP(X$5,Kruistabel!$B$26:$F$29,MATCH($C37,Kruistabel!$C$25:$F$25,0)+1,FALSE),""))</f>
        <v/>
      </c>
      <c r="Y37" s="326">
        <f>IF(IF(Plananalyse!Y37=1,VLOOKUP(Y$5,Kruistabel!$B$26:$F$29,MATCH($C37,Kruistabel!$C$25:$F$25,0)+1,FALSE),"")=0,"",IF(Plananalyse!Y37=1,VLOOKUP(Y$5,Kruistabel!$B$26:$F$29,MATCH($C37,Kruistabel!$C$25:$F$25,0)+1,FALSE),""))</f>
        <v>60</v>
      </c>
      <c r="Z37" s="326" t="str">
        <f>IF(IF(Plananalyse!Z37=1,VLOOKUP(Z$5,Kruistabel!$B$26:$F$29,MATCH($C37,Kruistabel!$C$25:$F$25,0)+1,FALSE),"")=0,"",IF(Plananalyse!Z37=1,VLOOKUP(Z$5,Kruistabel!$B$26:$F$29,MATCH($C37,Kruistabel!$C$25:$F$25,0)+1,FALSE),""))</f>
        <v/>
      </c>
      <c r="AA37" s="326" t="str">
        <f>IF(IF(Plananalyse!AA37=1,VLOOKUP(AA$5,Kruistabel!$B$26:$F$29,MATCH($C37,Kruistabel!$C$25:$F$25,0)+1,FALSE),"")=0,"",IF(Plananalyse!AA37=1,VLOOKUP(AA$5,Kruistabel!$B$26:$F$29,MATCH($C37,Kruistabel!$C$25:$F$25,0)+1,FALSE),""))</f>
        <v/>
      </c>
      <c r="AB37" s="326" t="str">
        <f>IF(IF(Plananalyse!AB37=1,VLOOKUP(AB$5,Kruistabel!$B$26:$F$29,MATCH($C37,Kruistabel!$C$25:$F$25,0)+1,FALSE),"")=0,"",IF(Plananalyse!AB37=1,VLOOKUP(AB$5,Kruistabel!$B$26:$F$29,MATCH($C37,Kruistabel!$C$25:$F$25,0)+1,FALSE),""))</f>
        <v/>
      </c>
      <c r="AC37" s="326" t="str">
        <f>IF(IF(Plananalyse!AC37=1,VLOOKUP(AC$5,Kruistabel!$B$26:$F$29,MATCH($C37,Kruistabel!$C$25:$F$25,0)+1,FALSE),"")=0,"",IF(Plananalyse!AC37=1,VLOOKUP(AC$5,Kruistabel!$B$26:$F$29,MATCH($C37,Kruistabel!$C$25:$F$25,0)+1,FALSE),""))</f>
        <v/>
      </c>
      <c r="AD37" s="326" t="str">
        <f>IF(IF(Plananalyse!AD37=1,VLOOKUP(AD$5,Kruistabel!$B$26:$F$29,MATCH($C37,Kruistabel!$C$25:$F$25,0)+1,FALSE),"")=0,"",IF(Plananalyse!AD37=1,VLOOKUP(AD$5,Kruistabel!$B$26:$F$29,MATCH($C37,Kruistabel!$C$25:$F$25,0)+1,FALSE),""))</f>
        <v/>
      </c>
      <c r="AE37" s="326" t="str">
        <f>IF(IF(Plananalyse!AE37=1,VLOOKUP(AE$5,Kruistabel!$B$26:$F$29,MATCH($C37,Kruistabel!$C$25:$F$25,0)+1,FALSE),"")=0,"",IF(Plananalyse!AE37=1,VLOOKUP(AE$5,Kruistabel!$B$26:$F$29,MATCH($C37,Kruistabel!$C$25:$F$25,0)+1,FALSE),""))</f>
        <v/>
      </c>
      <c r="AF37" s="326" t="str">
        <f>IF(IF(Plananalyse!AF37=1,VLOOKUP(AF$5,Kruistabel!$B$26:$F$29,MATCH($C37,Kruistabel!$C$25:$F$25,0)+1,FALSE),"")=0,"",IF(Plananalyse!AF37=1,VLOOKUP(AF$5,Kruistabel!$B$26:$F$29,MATCH($C37,Kruistabel!$C$25:$F$25,0)+1,FALSE),""))</f>
        <v/>
      </c>
      <c r="AG37" s="326" t="str">
        <f>IF(IF(Plananalyse!AG37=1,VLOOKUP(AG$5,Kruistabel!$B$26:$F$29,MATCH($C37,Kruistabel!$C$25:$F$25,0)+1,FALSE),"")=0,"",IF(Plananalyse!AG37=1,VLOOKUP(AG$5,Kruistabel!$B$26:$F$29,MATCH($C37,Kruistabel!$C$25:$F$25,0)+1,FALSE),""))</f>
        <v/>
      </c>
      <c r="AH37" s="326" t="str">
        <f>IF(IF(Plananalyse!AH37=1,VLOOKUP(AH$5,Kruistabel!$B$26:$F$29,MATCH($C37,Kruistabel!$C$25:$F$25,0)+1,FALSE),"")=0,"",IF(Plananalyse!AI37=1,VLOOKUP(AH$5,Kruistabel!$B$26:$F$29,MATCH($C37,Kruistabel!$C$25:$F$25,0)+1,FALSE),""))</f>
        <v/>
      </c>
      <c r="AI37" s="326" t="str">
        <f>IF(IF(Plananalyse!AI37=1,VLOOKUP(AI$5,Kruistabel!$B$26:$F$29,MATCH($C37,Kruistabel!$C$25:$F$25,0)+1,FALSE),"")=0,"",IF(Plananalyse!AJ37=1,VLOOKUP(AI$5,Kruistabel!$B$26:$F$29,MATCH($C37,Kruistabel!$C$25:$F$25,0)+1,FALSE),""))</f>
        <v/>
      </c>
      <c r="AJ37" s="326" t="str">
        <f ca="1">IF(IF(Plananalyse!AJ37=1,VLOOKUP(AJ$5,Kruistabel!$B$26:$F$29,MATCH($C37,Kruistabel!$C$25:$F$25,0)+1,FALSE),"")=0,"",IF(Plananalyse!AJ37=1,VLOOKUP(AJ$5,Kruistabel!$B$26:$F$29,MATCH($C37,Kruistabel!$C$25:$F$25,0)+1,FALSE),""))</f>
        <v/>
      </c>
      <c r="AK37" s="326">
        <f ca="1">IF(IF(Plananalyse!AK37=1,VLOOKUP(AK$5,Kruistabel!$B$26:$F$29,MATCH($C37,Kruistabel!$C$25:$F$25,0)+1,FALSE),"")=0,"",IF(Plananalyse!AK37=1,VLOOKUP(AK$5,Kruistabel!$B$26:$F$29,MATCH($C37,Kruistabel!$C$25:$F$25,0)+1,FALSE),""))</f>
        <v>60</v>
      </c>
      <c r="AL37" s="326" t="str">
        <f ca="1">IF(IF(Plananalyse!AL37=1,VLOOKUP(AL$5,Kruistabel!$B$26:$F$29,MATCH($C37,Kruistabel!$C$25:$F$25,0)+1,FALSE),"")=0,"",IF(Plananalyse!AL37=1,VLOOKUP(AL$5,Kruistabel!$B$26:$F$29,MATCH($C37,Kruistabel!$C$25:$F$25,0)+1,FALSE),""))</f>
        <v/>
      </c>
      <c r="AM37" s="326" t="str">
        <f ca="1">IF(IF(Plananalyse!AM37=1,VLOOKUP(AM$5,Kruistabel!$B$26:$F$29,MATCH($C37,Kruistabel!$C$25:$F$25,0)+1,FALSE),"")=0,"",IF(Plananalyse!AM37=1,VLOOKUP(AM$5,Kruistabel!$B$26:$F$29,MATCH($C37,Kruistabel!$C$25:$F$25,0)+1,FALSE),""))</f>
        <v/>
      </c>
      <c r="AN37" s="327"/>
      <c r="AO37" s="326">
        <f ca="1">IF(IF(Plananalyse!AO37=1,VLOOKUP(AO$5,Kruistabel!$B$26:$F$29,MATCH($C37,Kruistabel!$C$25:$F$25,0)+1,FALSE),"")=0,"",IF(Plananalyse!AO37=1,VLOOKUP(AO$5,Kruistabel!$B$26:$F$29,MATCH($C37,Kruistabel!$C$25:$F$25,0)+1,FALSE),""))</f>
        <v>60</v>
      </c>
      <c r="AP37" s="326">
        <f ca="1">IF(IF(Plananalyse!AP37=1,VLOOKUP(AP$5,Kruistabel!$B$26:$F$29,MATCH($C37,Kruistabel!$C$25:$F$25,0)+1,FALSE),"")=0,"",IF(Plananalyse!AP37=1,VLOOKUP(AP$5,Kruistabel!$B$26:$F$29,MATCH($C37,Kruistabel!$C$25:$F$25,0)+1,FALSE),""))</f>
        <v>60</v>
      </c>
      <c r="AQ37" s="326">
        <f ca="1">IF(IF(Plananalyse!AQ37=1,VLOOKUP(AQ$5,Kruistabel!$B$26:$F$29,MATCH($C37,Kruistabel!$C$25:$F$25,0)+1,FALSE),"")=0,"",IF(Plananalyse!AQ37=1,VLOOKUP(AQ$5,Kruistabel!$B$26:$F$29,MATCH($C37,Kruistabel!$C$25:$F$25,0)+1,FALSE),""))</f>
        <v>60</v>
      </c>
      <c r="AR37" s="326">
        <f ca="1">IF(IF(Plananalyse!AR37=1,VLOOKUP(AR$5,Kruistabel!$B$26:$F$29,MATCH($C37,Kruistabel!$C$25:$F$25,0)+1,FALSE),"")=0,"",IF(Plananalyse!AR37=1,VLOOKUP(AR$5,Kruistabel!$B$26:$F$29,MATCH($C37,Kruistabel!$C$25:$F$25,0)+1,FALSE),""))</f>
        <v>55</v>
      </c>
      <c r="AS37" s="326">
        <f ca="1">IF(IF(Plananalyse!AS37=1,VLOOKUP(AS$5,Kruistabel!$B$26:$F$29,MATCH($C37,Kruistabel!$C$25:$F$25,0)+1,FALSE),"")=0,"",IF(Plananalyse!AS37=1,VLOOKUP(AS$5,Kruistabel!$B$26:$F$29,MATCH($C37,Kruistabel!$C$25:$F$25,0)+1,FALSE),""))</f>
        <v>60</v>
      </c>
      <c r="AT37" s="326">
        <f ca="1">IF(IF(Plananalyse!AT37=1,VLOOKUP(AT$5,Kruistabel!$B$26:$F$29,MATCH($C37,Kruistabel!$C$25:$F$25,0)+1,FALSE),"")=0,"",IF(Plananalyse!AT37=1,VLOOKUP(AT$5,Kruistabel!$B$26:$F$29,MATCH($C37,Kruistabel!$C$25:$F$25,0)+1,FALSE),""))</f>
        <v>55</v>
      </c>
      <c r="AU37" s="326" t="str">
        <f ca="1">IF(IF(Plananalyse!AU37=1,VLOOKUP(AU$5,Kruistabel!$B$26:$F$29,MATCH($C37,Kruistabel!$C$25:$F$25,0)+1,FALSE),"")=0,"",IF(Plananalyse!AU37=1,VLOOKUP(AU$5,Kruistabel!$B$26:$F$29,MATCH($C37,Kruistabel!$C$25:$F$25,0)+1,FALSE),""))</f>
        <v/>
      </c>
      <c r="AV37" s="326">
        <f ca="1">IF(IF(Plananalyse!AV37=1,VLOOKUP(AV$5,Kruistabel!$B$26:$F$29,MATCH($C37,Kruistabel!$C$25:$F$25,0)+1,FALSE),"")=0,"",IF(Plananalyse!AV37=1,VLOOKUP(AV$5,Kruistabel!$B$26:$F$29,MATCH($C37,Kruistabel!$C$25:$F$25,0)+1,FALSE),""))</f>
        <v>60</v>
      </c>
      <c r="AW37" s="326" t="str">
        <f ca="1">IF(IF(Plananalyse!AW37=1,VLOOKUP(AW$5,Kruistabel!$B$26:$F$29,MATCH($C37,Kruistabel!$C$25:$F$25,0)+1,FALSE),"")=0,"",IF(Plananalyse!AW37=1,VLOOKUP(AW$5,Kruistabel!$B$26:$F$29,MATCH($C37,Kruistabel!$C$25:$F$25,0)+1,FALSE),""))</f>
        <v/>
      </c>
      <c r="AX37" s="326" t="str">
        <f ca="1">IF(IF(Plananalyse!AX37=1,VLOOKUP(AX$5,Kruistabel!$B$26:$F$29,MATCH($C37,Kruistabel!$C$25:$F$25,0)+1,FALSE),"")=0,"",IF(Plananalyse!AX37=1,VLOOKUP(AX$5,Kruistabel!$B$26:$F$29,MATCH($C37,Kruistabel!$C$25:$F$25,0)+1,FALSE),""))</f>
        <v/>
      </c>
      <c r="AY37" s="327"/>
      <c r="AZ37" s="326" t="str">
        <f ca="1">IF(IF(Plananalyse!AZ37=1,VLOOKUP(AZ$5,Kruistabel!$B$26:$F$29,MATCH($C37,Kruistabel!$C$25:$F$25,0)+1,FALSE),"")=0,"",IF(Plananalyse!AZ37=1,VLOOKUP(AZ$5,Kruistabel!$B$26:$F$29,MATCH($C37,Kruistabel!$C$25:$F$25,0)+1,FALSE),""))</f>
        <v/>
      </c>
      <c r="BA37" s="326" t="str">
        <f ca="1">IF(IF(Plananalyse!BA37=1,VLOOKUP(BA$5,Kruistabel!$B$26:$F$29,MATCH($C37,Kruistabel!$C$25:$F$25,0)+1,FALSE),"")=0,"",IF(Plananalyse!BA37=1,VLOOKUP(BA$5,Kruistabel!$B$26:$F$29,MATCH($C37,Kruistabel!$C$25:$F$25,0)+1,FALSE),""))</f>
        <v/>
      </c>
      <c r="BB37" s="326">
        <f ca="1">IF(IF(Plananalyse!BB37=1,VLOOKUP(BB$5,Kruistabel!$B$26:$F$29,MATCH($C37,Kruistabel!$C$25:$F$25,0)+1,FALSE),"")=0,"",IF(Plananalyse!BB37=1,VLOOKUP(BB$5,Kruistabel!$B$26:$F$29,MATCH($C37,Kruistabel!$C$25:$F$25,0)+1,FALSE),""))</f>
        <v>60</v>
      </c>
      <c r="BC37" s="326">
        <f ca="1">IF(IF(Plananalyse!BC37=1,VLOOKUP(BC$5,Kruistabel!$B$26:$F$29,MATCH($C37,Kruistabel!$C$25:$F$25,0)+1,FALSE),"")=0,"",IF(Plananalyse!BC37=1,VLOOKUP(BC$5,Kruistabel!$B$26:$F$29,MATCH($C37,Kruistabel!$C$25:$F$25,0)+1,FALSE),""))</f>
        <v>60</v>
      </c>
      <c r="BD37" s="326" t="str">
        <f ca="1">IF(IF(Plananalyse!BD37=1,VLOOKUP(BD$5,Kruistabel!$B$26:$F$29,MATCH($C37,Kruistabel!$C$25:$F$25,0)+1,FALSE),"")=0,"",IF(Plananalyse!BD37=1,VLOOKUP(BD$5,Kruistabel!$B$26:$F$29,MATCH($C37,Kruistabel!$C$25:$F$25,0)+1,FALSE),""))</f>
        <v/>
      </c>
      <c r="BE37" s="326" t="str">
        <f ca="1">IF(IF(Plananalyse!BE37=1,VLOOKUP(BE$5,Kruistabel!$B$26:$F$29,MATCH($C37,Kruistabel!$C$25:$F$25,0)+1,FALSE),"")=0,"",IF(Plananalyse!BE37=1,VLOOKUP(BE$5,Kruistabel!$B$26:$F$29,MATCH($C37,Kruistabel!$C$25:$F$25,0)+1,FALSE),""))</f>
        <v/>
      </c>
      <c r="BF37" s="326" t="str">
        <f ca="1">IF(IF(Plananalyse!BF37=1,VLOOKUP(BF$5,Kruistabel!$B$26:$F$29,MATCH($C37,Kruistabel!$C$25:$F$25,0)+1,FALSE),"")=0,"",IF(Plananalyse!BF37=1,VLOOKUP(BF$5,Kruistabel!$B$26:$F$29,MATCH($C37,Kruistabel!$C$25:$F$25,0)+1,FALSE),""))</f>
        <v/>
      </c>
      <c r="BG37" s="326" t="str">
        <f ca="1">IF(IF(Plananalyse!BG37=1,VLOOKUP(BG$5,Kruistabel!$B$26:$F$29,MATCH($C37,Kruistabel!$C$25:$F$25,0)+1,FALSE),"")=0,"",IF(Plananalyse!BG37=1,VLOOKUP(BG$5,Kruistabel!$B$26:$F$29,MATCH($C37,Kruistabel!$C$25:$F$25,0)+1,FALSE),""))</f>
        <v/>
      </c>
      <c r="BH37" s="326" t="str">
        <f ca="1">IF(IF(Plananalyse!BH37=1,VLOOKUP(BH$5,Kruistabel!$B$26:$F$29,MATCH($C37,Kruistabel!$C$25:$F$25,0)+1,FALSE),"")=0,"",IF(Plananalyse!BH37=1,VLOOKUP(BH$5,Kruistabel!$B$26:$F$29,MATCH($C37,Kruistabel!$C$25:$F$25,0)+1,FALSE),""))</f>
        <v/>
      </c>
      <c r="BI37" s="327"/>
      <c r="BJ37" s="326" t="e">
        <f ca="1">IF(IF(Plananalyse!BJ37=1,VLOOKUP(BJ$5,Kruistabel!$B$26:$F$29,MATCH($C37,Kruistabel!$C$25:$F$25,0)+1,FALSE),"")=0,"",IF(Plananalyse!BJ37=1,VLOOKUP(BJ$5,Kruistabel!$B$26:$F$29,MATCH($C37,Kruistabel!$C$25:$F$25,0)+1,FALSE),""))</f>
        <v>#N/A</v>
      </c>
      <c r="BK37" s="326" t="e">
        <f ca="1">IF(IF(Plananalyse!BK37=1,VLOOKUP(BK$5,Kruistabel!$B$26:$F$29,MATCH($C37,Kruistabel!$C$25:$F$25,0)+1,FALSE),"")=0,"",IF(Plananalyse!BK37=1,VLOOKUP(BK$5,Kruistabel!$B$26:$F$29,MATCH($C37,Kruistabel!$C$25:$F$25,0)+1,FALSE),""))</f>
        <v>#N/A</v>
      </c>
      <c r="BL37" s="326" t="e">
        <f ca="1">IF(IF(Plananalyse!BL37=1,VLOOKUP(BL$5,Kruistabel!$B$26:$F$29,MATCH($C37,Kruistabel!$C$25:$F$25,0)+1,FALSE),"")=0,"",IF(Plananalyse!BL37=1,VLOOKUP(BL$5,Kruistabel!$B$26:$F$29,MATCH($C37,Kruistabel!$C$25:$F$25,0)+1,FALSE),""))</f>
        <v>#N/A</v>
      </c>
      <c r="BM37" s="326" t="e">
        <f ca="1">IF(IF(Plananalyse!BM37=1,VLOOKUP(BM$5,Kruistabel!$B$26:$F$29,MATCH($C37,Kruistabel!$C$25:$F$25,0)+1,FALSE),"")=0,"",IF(Plananalyse!BM37=1,VLOOKUP(BM$5,Kruistabel!$B$26:$F$29,MATCH($C37,Kruistabel!$C$25:$F$25,0)+1,FALSE),""))</f>
        <v>#N/A</v>
      </c>
      <c r="BN37" s="326" t="e">
        <f ca="1">IF(IF(Plananalyse!BN37=1,VLOOKUP(BN$5,Kruistabel!$B$26:$F$29,MATCH($C37,Kruistabel!$C$25:$F$25,0)+1,FALSE),"")=0,"",IF(Plananalyse!BN37=1,VLOOKUP(BN$5,Kruistabel!$B$26:$F$29,MATCH($C37,Kruistabel!$C$25:$F$25,0)+1,FALSE),""))</f>
        <v>#N/A</v>
      </c>
      <c r="BO37" s="326" t="e">
        <f ca="1">IF(IF(Plananalyse!BO37=1,VLOOKUP(BO$5,Kruistabel!$B$26:$F$29,MATCH($C37,Kruistabel!$C$25:$F$25,0)+1,FALSE),"")=0,"",IF(Plananalyse!BO37=1,VLOOKUP(BO$5,Kruistabel!$B$26:$F$29,MATCH($C37,Kruistabel!$C$25:$F$25,0)+1,FALSE),""))</f>
        <v>#N/A</v>
      </c>
      <c r="BP37" s="326" t="e">
        <f ca="1">IF(IF(Plananalyse!BP37=1,VLOOKUP(BP$5,Kruistabel!$B$26:$F$29,MATCH($C37,Kruistabel!$C$25:$F$25,0)+1,FALSE),"")=0,"",IF(Plananalyse!BP37=1,VLOOKUP(BP$5,Kruistabel!$B$26:$F$29,MATCH($C37,Kruistabel!$C$25:$F$25,0)+1,FALSE),""))</f>
        <v>#N/A</v>
      </c>
      <c r="BQ37" s="326" t="e">
        <f ca="1">IF(IF(Plananalyse!BQ37=1,VLOOKUP(BQ$5,Kruistabel!$B$26:$F$29,MATCH($C37,Kruistabel!$C$25:$F$25,0)+1,FALSE),"")=0,"",IF(Plananalyse!BQ37=1,VLOOKUP(BQ$5,Kruistabel!$B$26:$F$29,MATCH($C37,Kruistabel!$C$25:$F$25,0)+1,FALSE),""))</f>
        <v>#N/A</v>
      </c>
      <c r="BR37" s="326" t="e">
        <f ca="1">IF(IF(Plananalyse!BR37=1,VLOOKUP(BR$5,Kruistabel!$B$26:$F$29,MATCH($C37,Kruistabel!$C$25:$F$25,0)+1,FALSE),"")=0,"",IF(Plananalyse!BR37=1,VLOOKUP(BR$5,Kruistabel!$B$26:$F$29,MATCH($C37,Kruistabel!$C$25:$F$25,0)+1,FALSE),""))</f>
        <v>#REF!</v>
      </c>
      <c r="BS37" s="326" t="e">
        <f ca="1">IF(IF(Plananalyse!BS37=1,VLOOKUP(BS$5,Kruistabel!$B$26:$F$29,MATCH($C37,Kruistabel!$C$25:$F$25,0)+1,FALSE),"")=0,"",IF(Plananalyse!BS37=1,VLOOKUP(BS$5,Kruistabel!$B$26:$F$29,MATCH($C37,Kruistabel!$C$25:$F$25,0)+1,FALSE),""))</f>
        <v>#REF!</v>
      </c>
      <c r="BT37" s="65"/>
      <c r="BU37" s="231" t="str">
        <f ca="1">IF(IF(Plananalyse!BU37=1,VLOOKUP(BU$5,Kruistabel!$B$26:$F$29,MATCH($C37,Kruistabel!$C$25:$F$25,0)+1,FALSE),"")=0,"",IF(Plananalyse!BU37=1,VLOOKUP(BU$5,Kruistabel!$B$26:$F$29,MATCH($C37,Kruistabel!$C$25:$F$25,0)+1,FALSE),""))</f>
        <v/>
      </c>
      <c r="BV37" s="326">
        <f ca="1">IF(IF(Plananalyse!BV37=1,VLOOKUP(BV$5,Kruistabel!$B$26:$F$29,MATCH($C37,Kruistabel!$C$25:$F$25,0)+1,FALSE),"")=0,"",IF(Plananalyse!BV37=1,VLOOKUP(BV$5,Kruistabel!$B$26:$F$29,MATCH($C37,Kruistabel!$C$25:$F$25,0)+1,FALSE),""))</f>
        <v>55</v>
      </c>
      <c r="BW37" s="326" t="str">
        <f ca="1">IF(IF(Plananalyse!BW37=1,VLOOKUP(BW$5,Kruistabel!$B$26:$F$29,MATCH($C37,Kruistabel!$C$25:$F$25,0)+1,FALSE),"")=0,"",IF(Plananalyse!BW37=1,VLOOKUP(BW$5,Kruistabel!$B$26:$F$29,MATCH($C37,Kruistabel!$C$25:$F$25,0)+1,FALSE),""))</f>
        <v/>
      </c>
      <c r="BX37" s="326" t="str">
        <f ca="1">IF(IF(Plananalyse!BX37=1,VLOOKUP(BX$5,Kruistabel!$B$26:$F$29,MATCH($C37,Kruistabel!$C$25:$F$25,0)+1,FALSE),"")=0,"",IF(Plananalyse!BX37=1,VLOOKUP(BX$5,Kruistabel!$B$26:$F$29,MATCH($C37,Kruistabel!$C$25:$F$25,0)+1,FALSE),""))</f>
        <v/>
      </c>
      <c r="BY37" s="327"/>
      <c r="BZ37" s="326" t="e">
        <f ca="1">IF(IF(Plananalyse!BZ37=1,VLOOKUP(BZ$5,Kruistabel!$B$26:$F$29,MATCH($C37,Kruistabel!$C$25:$F$25,0)+1,FALSE),"")=0,"",IF(Plananalyse!BZ37=1,VLOOKUP(BZ$5,Kruistabel!$B$26:$F$29,MATCH($C37,Kruistabel!$C$25:$F$25,0)+1,FALSE),""))</f>
        <v>#N/A</v>
      </c>
      <c r="CA37" s="326" t="e">
        <f ca="1">IF(IF(Plananalyse!CA37=1,VLOOKUP(CA$5,Kruistabel!$B$26:$F$29,MATCH($C37,Kruistabel!$C$25:$F$25,0)+1,FALSE),"")=0,"",IF(Plananalyse!CA37=1,VLOOKUP(CA$5,Kruistabel!$B$26:$F$29,MATCH($C37,Kruistabel!$C$25:$F$25,0)+1,FALSE),""))</f>
        <v>#N/A</v>
      </c>
      <c r="CB37" s="326" t="e">
        <f ca="1">IF(IF(Plananalyse!CB37=1,VLOOKUP(CB$5,Kruistabel!$B$26:$F$29,MATCH($C37,Kruistabel!$C$25:$F$25,0)+1,FALSE),"")=0,"",IF(Plananalyse!CB37=1,VLOOKUP(CB$5,Kruistabel!$B$26:$F$29,MATCH($C37,Kruistabel!$C$25:$F$25,0)+1,FALSE),""))</f>
        <v>#N/A</v>
      </c>
      <c r="CC37" s="326" t="e">
        <f ca="1">IF(IF(Plananalyse!CC37=1,VLOOKUP(CC$5,Kruistabel!$B$26:$F$29,MATCH($C37,Kruistabel!$C$25:$F$25,0)+1,FALSE),"")=0,"",IF(Plananalyse!CC37=1,VLOOKUP(CC$5,Kruistabel!$B$26:$F$29,MATCH($C37,Kruistabel!$C$25:$F$25,0)+1,FALSE),""))</f>
        <v>#N/A</v>
      </c>
      <c r="CD37" s="326" t="e">
        <f ca="1">IF(IF(Plananalyse!CD37=1,VLOOKUP(CD$5,Kruistabel!$B$26:$F$29,MATCH($C37,Kruistabel!$C$25:$F$25,0)+1,FALSE),"")=0,"",IF(Plananalyse!CD37=1,VLOOKUP(CD$5,Kruistabel!$B$26:$F$29,MATCH($C37,Kruistabel!$C$25:$F$25,0)+1,FALSE),""))</f>
        <v>#N/A</v>
      </c>
      <c r="CE37" s="326" t="e">
        <f ca="1">IF(IF(Plananalyse!CE37=1,VLOOKUP(CE$5,Kruistabel!$B$26:$F$29,MATCH($C37,Kruistabel!$C$25:$F$25,0)+1,FALSE),"")=0,"",IF(Plananalyse!CE37=1,VLOOKUP(CE$5,Kruistabel!$B$26:$F$29,MATCH($C37,Kruistabel!$C$25:$F$25,0)+1,FALSE),""))</f>
        <v>#N/A</v>
      </c>
      <c r="CF37" s="326" t="e">
        <f ca="1">IF(IF(Plananalyse!CF37=1,VLOOKUP(CF$5,Kruistabel!$B$26:$F$29,MATCH($C37,Kruistabel!$C$25:$F$25,0)+1,FALSE),"")=0,"",IF(Plananalyse!CF37=1,VLOOKUP(CF$5,Kruistabel!$B$26:$F$29,MATCH($C37,Kruistabel!$C$25:$F$25,0)+1,FALSE),""))</f>
        <v>#N/A</v>
      </c>
      <c r="CG37" s="326" t="e">
        <f ca="1">IF(IF(Plananalyse!CG37=1,VLOOKUP(CG$5,Kruistabel!$B$26:$F$29,MATCH($C37,Kruistabel!$C$25:$F$25,0)+1,FALSE),"")=0,"",IF(Plananalyse!CG37=1,VLOOKUP(CG$5,Kruistabel!$B$26:$F$29,MATCH($C37,Kruistabel!$C$25:$F$25,0)+1,FALSE),""))</f>
        <v>#REF!</v>
      </c>
      <c r="CH37" s="326" t="e">
        <f ca="1">IF(IF(Plananalyse!CH37=1,VLOOKUP(CH$5,Kruistabel!$B$26:$F$29,MATCH($C37,Kruistabel!$C$25:$F$25,0)+1,FALSE),"")=0,"",IF(Plananalyse!CH37=1,VLOOKUP(CH$5,Kruistabel!$B$26:$F$29,MATCH($C37,Kruistabel!$C$25:$F$25,0)+1,FALSE),""))</f>
        <v>#REF!</v>
      </c>
      <c r="CI37" s="65"/>
      <c r="CJ37" s="326">
        <f ca="1">IF(IF(Plananalyse!CJ37=1,VLOOKUP(CJ$5,Kruistabel!$B$26:$F$29,MATCH($C37,Kruistabel!$C$25:$F$25,0)+1,FALSE),"")=0,"",IF(Plananalyse!CJ37=1,VLOOKUP(CJ$5,Kruistabel!$B$26:$F$29,MATCH($C37,Kruistabel!$C$25:$F$25,0)+1,FALSE),""))</f>
        <v>55</v>
      </c>
      <c r="CK37" s="326">
        <f ca="1">IF(IF(Plananalyse!CK37=1,VLOOKUP(CK$5,Kruistabel!$B$26:$F$29,MATCH($C37,Kruistabel!$C$25:$F$25,0)+1,FALSE),"")=0,"",IF(Plananalyse!CK37=1,VLOOKUP(CK$5,Kruistabel!$B$26:$F$29,MATCH($C37,Kruistabel!$C$25:$F$25,0)+1,FALSE),""))</f>
        <v>55</v>
      </c>
      <c r="CL37" s="326" t="str">
        <f ca="1">IF(IF(Plananalyse!CL37=1,VLOOKUP(CL$5,Kruistabel!$B$26:$F$29,MATCH($C37,Kruistabel!$C$25:$F$25,0)+1,FALSE),"")=0,"",IF(Plananalyse!CL37=1,VLOOKUP(CL$5,Kruistabel!$B$26:$F$29,MATCH($C37,Kruistabel!$C$25:$F$25,0)+1,FALSE),""))</f>
        <v/>
      </c>
      <c r="CM37" s="326">
        <f ca="1">IF(IF(Plananalyse!CM37=1,VLOOKUP(CM$5,Kruistabel!$B$26:$F$29,MATCH($C37,Kruistabel!$C$25:$F$25,0)+1,FALSE),"")=0,"",IF(Plananalyse!CM37=1,VLOOKUP(CM$5,Kruistabel!$B$26:$F$29,MATCH($C37,Kruistabel!$C$25:$F$25,0)+1,FALSE),""))</f>
        <v>50</v>
      </c>
      <c r="CN37" s="326">
        <f ca="1">IF(IF(Plananalyse!CN37=1,VLOOKUP(CN$5,Kruistabel!$B$26:$F$29,MATCH($C37,Kruistabel!$C$25:$F$25,0)+1,FALSE),"")=0,"",IF(Plananalyse!CN37=1,VLOOKUP(CN$5,Kruistabel!$B$26:$F$29,MATCH($C37,Kruistabel!$C$25:$F$25,0)+1,FALSE),""))</f>
        <v>50</v>
      </c>
      <c r="CO37" s="326">
        <f ca="1">IF(IF(Plananalyse!CO37=1,VLOOKUP(CO$5,Kruistabel!$B$26:$F$29,MATCH($C37,Kruistabel!$C$25:$F$25,0)+1,FALSE),"")=0,"",IF(Plananalyse!CO37=1,VLOOKUP(CO$5,Kruistabel!$B$26:$F$29,MATCH($C37,Kruistabel!$C$25:$F$25,0)+1,FALSE),""))</f>
        <v>60</v>
      </c>
      <c r="CP37" s="326">
        <f ca="1">IF(IF(Plananalyse!CP37=1,VLOOKUP(CP$5,Kruistabel!$B$26:$F$29,MATCH($C37,Kruistabel!$C$25:$F$25,0)+1,FALSE),"")=0,"",IF(Plananalyse!CP37=1,VLOOKUP(CP$5,Kruistabel!$B$26:$F$29,MATCH($C37,Kruistabel!$C$25:$F$25,0)+1,FALSE),""))</f>
        <v>55</v>
      </c>
      <c r="CQ37" s="326">
        <f ca="1">IF(IF(Plananalyse!CQ37=1,VLOOKUP(CQ$5,Kruistabel!$B$26:$F$29,MATCH($C37,Kruistabel!$C$25:$F$25,0)+1,FALSE),"")=0,"",IF(Plananalyse!CQ37=1,VLOOKUP(CQ$5,Kruistabel!$B$26:$F$29,MATCH($C37,Kruistabel!$C$25:$F$25,0)+1,FALSE),""))</f>
        <v>60</v>
      </c>
      <c r="CR37" s="326">
        <f ca="1">IF(IF(Plananalyse!CR37=1,VLOOKUP(CR$5,Kruistabel!$B$26:$F$29,MATCH($C37,Kruistabel!$C$25:$F$25,0)+1,FALSE),"")=0,"",IF(Plananalyse!CR37=1,VLOOKUP(CR$5,Kruistabel!$B$26:$F$29,MATCH($C37,Kruistabel!$C$25:$F$25,0)+1,FALSE),""))</f>
        <v>60</v>
      </c>
      <c r="CS37" s="326">
        <f ca="1">IF(IF(Plananalyse!CS37=1,VLOOKUP(CS$5,Kruistabel!$B$26:$F$29,MATCH($C37,Kruistabel!$C$25:$F$25,0)+1,FALSE),"")=0,"",IF(Plananalyse!CS37=1,VLOOKUP(CS$5,Kruistabel!$B$26:$F$29,MATCH($C37,Kruistabel!$C$25:$F$25,0)+1,FALSE),""))</f>
        <v>55</v>
      </c>
      <c r="CT37" s="326">
        <f ca="1">IF(IF(Plananalyse!CT37=1,VLOOKUP(CT$5,Kruistabel!$B$26:$F$29,MATCH($C37,Kruistabel!$C$25:$F$25,0)+1,FALSE),"")=0,"",IF(Plananalyse!CT37=1,VLOOKUP(CT$5,Kruistabel!$B$26:$F$29,MATCH($C37,Kruistabel!$C$25:$F$25,0)+1,FALSE),""))</f>
        <v>55</v>
      </c>
      <c r="CU37" s="326">
        <f ca="1">IF(IF(Plananalyse!CU37=1,VLOOKUP(CU$5,Kruistabel!$B$26:$F$29,MATCH($C37,Kruistabel!$C$25:$F$25,0)+1,FALSE),"")=0,"",IF(Plananalyse!CU37=1,VLOOKUP(CU$5,Kruistabel!$B$26:$F$29,MATCH($C37,Kruistabel!$C$25:$F$25,0)+1,FALSE),""))</f>
        <v>60</v>
      </c>
      <c r="CV37" s="326">
        <f ca="1">IF(IF(Plananalyse!CV37=1,VLOOKUP(CV$5,Kruistabel!$B$26:$F$29,MATCH($C37,Kruistabel!$C$25:$F$25,0)+1,FALSE),"")=0,"",IF(Plananalyse!CV37=1,VLOOKUP(CV$5,Kruistabel!$B$26:$F$29,MATCH($C37,Kruistabel!$C$25:$F$25,0)+1,FALSE),""))</f>
        <v>60</v>
      </c>
      <c r="CW37" s="326">
        <f ca="1">IF(IF(Plananalyse!CW37=1,VLOOKUP(CW$5,Kruistabel!$B$26:$F$29,MATCH($C37,Kruistabel!$C$25:$F$25,0)+1,FALSE),"")=0,"",IF(Plananalyse!CW37=1,VLOOKUP(CW$5,Kruistabel!$B$26:$F$29,MATCH($C37,Kruistabel!$C$25:$F$25,0)+1,FALSE),""))</f>
        <v>55</v>
      </c>
      <c r="CX37" s="326" t="str">
        <f ca="1">IF(IF(Plananalyse!CX37=1,VLOOKUP(CX$5,Kruistabel!$B$26:$F$29,MATCH($C37,Kruistabel!$C$25:$F$25,0)+1,FALSE),"")=0,"",IF(Plananalyse!CX37=1,VLOOKUP(CX$5,Kruistabel!$B$26:$F$29,MATCH($C37,Kruistabel!$C$25:$F$25,0)+1,FALSE),""))</f>
        <v/>
      </c>
      <c r="CY37" s="326">
        <f ca="1">IF(IF(Plananalyse!CY37=1,VLOOKUP(CY$5,Kruistabel!$B$26:$F$29,MATCH($C37,Kruistabel!$C$25:$F$25,0)+1,FALSE),"")=0,"",IF(Plananalyse!CY37=1,VLOOKUP(CY$5,Kruistabel!$B$26:$F$29,MATCH($C37,Kruistabel!$C$25:$F$25,0)+1,FALSE),""))</f>
        <v>60</v>
      </c>
      <c r="CZ37" s="326">
        <f ca="1">IF(IF(Plananalyse!CZ37=1,VLOOKUP(CZ$5,Kruistabel!$B$26:$F$29,MATCH($C37,Kruistabel!$C$25:$F$25,0)+1,FALSE),"")=0,"",IF(Plananalyse!CZ37=1,VLOOKUP(CZ$5,Kruistabel!$B$26:$F$29,MATCH($C37,Kruistabel!$C$25:$F$25,0)+1,FALSE),""))</f>
        <v>60</v>
      </c>
      <c r="DA37" s="326">
        <f ca="1">IF(IF(Plananalyse!DA37=1,VLOOKUP(DA$5,Kruistabel!$B$26:$F$29,MATCH($C37,Kruistabel!$C$25:$F$25,0)+1,FALSE),"")=0,"",IF(Plananalyse!DA37=1,VLOOKUP(DA$5,Kruistabel!$B$26:$F$29,MATCH($C37,Kruistabel!$C$25:$F$25,0)+1,FALSE),""))</f>
        <v>60</v>
      </c>
      <c r="DB37" s="326" t="str">
        <f ca="1">IF(IF(Plananalyse!DB37=1,VLOOKUP(DB$5,Kruistabel!$B$26:$F$29,MATCH($C37,Kruistabel!$C$25:$F$25,0)+1,FALSE),"")=0,"",IF(Plananalyse!DB37=1,VLOOKUP(DB$5,Kruistabel!$B$26:$F$29,MATCH($C37,Kruistabel!$C$25:$F$25,0)+1,FALSE),""))</f>
        <v/>
      </c>
      <c r="DC37" s="326" t="str">
        <f ca="1">IF(IF(Plananalyse!DC37=1,VLOOKUP(DC$5,Kruistabel!$B$26:$F$29,MATCH($C37,Kruistabel!$C$25:$F$25,0)+1,FALSE),"")=0,"",IF(Plananalyse!DC37=1,VLOOKUP(DC$5,Kruistabel!$B$26:$F$29,MATCH($C37,Kruistabel!$C$25:$F$25,0)+1,FALSE),""))</f>
        <v/>
      </c>
      <c r="DD37" s="327"/>
      <c r="DE37" s="326" t="e">
        <f ca="1">IF(IF(Plananalyse!DE37=1,VLOOKUP(DE$5,Kruistabel!$B$26:$F$29,MATCH($C37,Kruistabel!$C$25:$F$25,0)+1,FALSE),"")=0,"",IF(Plananalyse!DE37=1,VLOOKUP(DE$5,Kruistabel!$B$26:$F$29,MATCH($C37,Kruistabel!$C$25:$F$25,0)+1,FALSE),""))</f>
        <v>#N/A</v>
      </c>
      <c r="DF37" s="326" t="e">
        <f ca="1">IF(IF(Plananalyse!DF37=1,VLOOKUP(DF$5,Kruistabel!$B$26:$F$29,MATCH($C37,Kruistabel!$C$25:$F$25,0)+1,FALSE),"")=0,"",IF(Plananalyse!DF37=1,VLOOKUP(DF$5,Kruistabel!$B$26:$F$29,MATCH($C37,Kruistabel!$C$25:$F$25,0)+1,FALSE),""))</f>
        <v>#N/A</v>
      </c>
      <c r="DG37" s="326" t="e">
        <f ca="1">IF(IF(Plananalyse!DG37=1,VLOOKUP(DG$5,Kruistabel!$B$26:$F$29,MATCH($C37,Kruistabel!$C$25:$F$25,0)+1,FALSE),"")=0,"",IF(Plananalyse!DG37=1,VLOOKUP(DG$5,Kruistabel!$B$26:$F$29,MATCH($C37,Kruistabel!$C$25:$F$25,0)+1,FALSE),""))</f>
        <v>#N/A</v>
      </c>
      <c r="DH37" s="326" t="e">
        <f ca="1">IF(IF(Plananalyse!DH37=1,VLOOKUP(DH$5,Kruistabel!$B$26:$F$29,MATCH($C37,Kruistabel!$C$25:$F$25,0)+1,FALSE),"")=0,"",IF(Plananalyse!DH37=1,VLOOKUP(DH$5,Kruistabel!$B$26:$F$29,MATCH($C37,Kruistabel!$C$25:$F$25,0)+1,FALSE),""))</f>
        <v>#N/A</v>
      </c>
      <c r="DI37" s="326" t="e">
        <f ca="1">IF(IF(Plananalyse!DI37=1,VLOOKUP(DI$5,Kruistabel!$B$26:$F$29,MATCH($C37,Kruistabel!$C$25:$F$25,0)+1,FALSE),"")=0,"",IF(Plananalyse!DI37=1,VLOOKUP(DI$5,Kruistabel!$B$26:$F$29,MATCH($C37,Kruistabel!$C$25:$F$25,0)+1,FALSE),""))</f>
        <v>#N/A</v>
      </c>
      <c r="DJ37" s="326" t="e">
        <f ca="1">IF(IF(Plananalyse!DJ37=1,VLOOKUP(DJ$5,Kruistabel!$B$26:$F$29,MATCH($C37,Kruistabel!$C$25:$F$25,0)+1,FALSE),"")=0,"",IF(Plananalyse!DJ37=1,VLOOKUP(DJ$5,Kruistabel!$B$26:$F$29,MATCH($C37,Kruistabel!$C$25:$F$25,0)+1,FALSE),""))</f>
        <v>#N/A</v>
      </c>
      <c r="DK37" s="326" t="e">
        <f ca="1">IF(IF(Plananalyse!DK37=1,VLOOKUP(DK$5,Kruistabel!$B$26:$F$29,MATCH($C37,Kruistabel!$C$25:$F$25,0)+1,FALSE),"")=0,"",IF(Plananalyse!DK37=1,VLOOKUP(DK$5,Kruistabel!$B$26:$F$29,MATCH($C37,Kruistabel!$C$25:$F$25,0)+1,FALSE),""))</f>
        <v>#REF!</v>
      </c>
      <c r="DL37" s="326" t="e">
        <f ca="1">IF(IF(Plananalyse!DL37=1,VLOOKUP(DL$5,Kruistabel!$B$26:$F$29,MATCH($C37,Kruistabel!$C$25:$F$25,0)+1,FALSE),"")=0,"",IF(Plananalyse!DL37=1,VLOOKUP(DL$5,Kruistabel!$B$26:$F$29,MATCH($C37,Kruistabel!$C$25:$F$25,0)+1,FALSE),""))</f>
        <v>#REF!</v>
      </c>
      <c r="DM37" s="327" t="str">
        <f>IF(Plananalyse!DM37=1,VLOOKUP(DM$5,Kruistabel!$B$26:$F$29,MATCH($C37,Kruistabel!$C$25:$F$25,0)+1,FALSE),"")</f>
        <v/>
      </c>
      <c r="DN37" s="326" t="e">
        <f ca="1">IF(IF(Plananalyse!DN37=1,VLOOKUP(DN$5,Kruistabel!$B$26:$F$29,MATCH($C37,Kruistabel!$C$25:$F$25,0)+1,FALSE),"")=0,"",IF(Plananalyse!DN37=1,VLOOKUP(DN$5,Kruistabel!$B$26:$F$29,MATCH($C37,Kruistabel!$C$25:$F$25,0)+1,FALSE),""))</f>
        <v>#N/A</v>
      </c>
      <c r="DO37" s="326" t="e">
        <f ca="1">IF(IF(Plananalyse!DO37=1,VLOOKUP(DO$5,Kruistabel!$B$26:$F$29,MATCH($C37,Kruistabel!$C$25:$F$25,0)+1,FALSE),"")=0,"",IF(Plananalyse!DO37=1,VLOOKUP(DO$5,Kruistabel!$B$26:$F$29,MATCH($C37,Kruistabel!$C$25:$F$25,0)+1,FALSE),""))</f>
        <v>#N/A</v>
      </c>
      <c r="DP37" s="326" t="e">
        <f ca="1">IF(IF(Plananalyse!DP37=1,VLOOKUP(DP$5,Kruistabel!$B$26:$F$29,MATCH($C37,Kruistabel!$C$25:$F$25,0)+1,FALSE),"")=0,"",IF(Plananalyse!DP37=1,VLOOKUP(DP$5,Kruistabel!$B$26:$F$29,MATCH($C37,Kruistabel!$C$25:$F$25,0)+1,FALSE),""))</f>
        <v>#N/A</v>
      </c>
      <c r="DQ37" s="326" t="e">
        <f ca="1">IF(IF(Plananalyse!DQ37=1,VLOOKUP(DQ$5,Kruistabel!$B$26:$F$29,MATCH($C37,Kruistabel!$C$25:$F$25,0)+1,FALSE),"")=0,"",IF(Plananalyse!DQ37=1,VLOOKUP(DQ$5,Kruistabel!$B$26:$F$29,MATCH($C37,Kruistabel!$C$25:$F$25,0)+1,FALSE),""))</f>
        <v>#N/A</v>
      </c>
      <c r="DR37" s="326" t="e">
        <f ca="1">IF(IF(Plananalyse!DR37=1,VLOOKUP(DR$5,Kruistabel!$B$26:$F$29,MATCH($C37,Kruistabel!$C$25:$F$25,0)+1,FALSE),"")=0,"",IF(Plananalyse!DR37=1,VLOOKUP(DR$5,Kruistabel!$B$26:$F$29,MATCH($C37,Kruistabel!$C$25:$F$25,0)+1,FALSE),""))</f>
        <v>#N/A</v>
      </c>
      <c r="DS37" s="326" t="e">
        <f ca="1">IF(IF(Plananalyse!DS37=1,VLOOKUP(DS$5,Kruistabel!$B$26:$F$29,MATCH($C37,Kruistabel!$C$25:$F$25,0)+1,FALSE),"")=0,"",IF(Plananalyse!DS37=1,VLOOKUP(DS$5,Kruistabel!$B$26:$F$29,MATCH($C37,Kruistabel!$C$25:$F$25,0)+1,FALSE),""))</f>
        <v>#N/A</v>
      </c>
      <c r="DT37" s="326" t="e">
        <f ca="1">IF(IF(Plananalyse!DT37=1,VLOOKUP(DT$5,Kruistabel!$B$26:$F$29,MATCH($C37,Kruistabel!$C$25:$F$25,0)+1,FALSE),"")=0,"",IF(Plananalyse!DT37=1,VLOOKUP(DT$5,Kruistabel!$B$26:$F$29,MATCH($C37,Kruistabel!$C$25:$F$25,0)+1,FALSE),""))</f>
        <v>#N/A</v>
      </c>
      <c r="DU37" s="326" t="e">
        <f ca="1">IF(IF(Plananalyse!DU37=1,VLOOKUP(DU$5,Kruistabel!$B$26:$F$29,MATCH($C37,Kruistabel!$C$25:$F$25,0)+1,FALSE),"")=0,"",IF(Plananalyse!DU37=1,VLOOKUP(DU$5,Kruistabel!$B$26:$F$29,MATCH($C37,Kruistabel!$C$25:$F$25,0)+1,FALSE),""))</f>
        <v>#N/A</v>
      </c>
      <c r="DV37" s="326" t="e">
        <f ca="1">IF(IF(Plananalyse!DV37=1,VLOOKUP(DV$5,Kruistabel!$B$26:$F$29,MATCH($C37,Kruistabel!$C$25:$F$25,0)+1,FALSE),"")=0,"",IF(Plananalyse!DV37=1,VLOOKUP(DV$5,Kruistabel!$B$26:$F$29,MATCH($C37,Kruistabel!$C$25:$F$25,0)+1,FALSE),""))</f>
        <v>#N/A</v>
      </c>
      <c r="DW37" s="326" t="e">
        <f ca="1">IF(IF(Plananalyse!DW37=1,VLOOKUP(DW$5,Kruistabel!$B$26:$F$29,MATCH($C37,Kruistabel!$C$25:$F$25,0)+1,FALSE),"")=0,"",IF(Plananalyse!DW37=1,VLOOKUP(DW$5,Kruistabel!$B$26:$F$29,MATCH($C37,Kruistabel!$C$25:$F$25,0)+1,FALSE),""))</f>
        <v>#REF!</v>
      </c>
      <c r="DX37" s="326" t="e">
        <f ca="1">IF(IF(Plananalyse!DX37=1,VLOOKUP(DX$5,Kruistabel!$B$26:$F$29,MATCH($C37,Kruistabel!$C$25:$F$25,0)+1,FALSE),"")=0,"",IF(Plananalyse!DX37=1,VLOOKUP(DX$5,Kruistabel!$B$26:$F$29,MATCH($C37,Kruistabel!$C$25:$F$25,0)+1,FALSE),""))</f>
        <v>#REF!</v>
      </c>
      <c r="DY37" s="327" t="str">
        <f>IF(Plananalyse!DY37=1,VLOOKUP(DY$5,Kruistabel!$B$26:$F$29,MATCH($C37,Kruistabel!$C$25:$F$25,0)+1,FALSE),"")</f>
        <v/>
      </c>
      <c r="DZ37" s="326" t="e">
        <f ca="1">IF(IF(Plananalyse!DZ37=1,VLOOKUP(DZ$5,Kruistabel!$B$26:$F$29,MATCH($C37,Kruistabel!$C$25:$F$25,0)+1,FALSE),"")=0,"",IF(Plananalyse!DZ37=1,VLOOKUP(DZ$5,Kruistabel!$B$26:$F$29,MATCH($C37,Kruistabel!$C$25:$F$25,0)+1,FALSE),""))</f>
        <v>#N/A</v>
      </c>
      <c r="EA37" s="326" t="e">
        <f ca="1">IF(IF(Plananalyse!EA37=1,VLOOKUP(EA$5,Kruistabel!$B$26:$F$29,MATCH($C37,Kruistabel!$C$25:$F$25,0)+1,FALSE),"")=0,"",IF(Plananalyse!EA37=1,VLOOKUP(EA$5,Kruistabel!$B$26:$F$29,MATCH($C37,Kruistabel!$C$25:$F$25,0)+1,FALSE),""))</f>
        <v>#N/A</v>
      </c>
      <c r="EB37" s="326" t="e">
        <f ca="1">IF(IF(Plananalyse!EB37=1,VLOOKUP(EB$5,Kruistabel!$B$26:$F$29,MATCH($C37,Kruistabel!$C$25:$F$25,0)+1,FALSE),"")=0,"",IF(Plananalyse!EB37=1,VLOOKUP(EB$5,Kruistabel!$B$26:$F$29,MATCH($C37,Kruistabel!$C$25:$F$25,0)+1,FALSE),""))</f>
        <v>#REF!</v>
      </c>
      <c r="EC37" s="326" t="e">
        <f ca="1">IF(IF(Plananalyse!EC37=1,VLOOKUP(EC$5,Kruistabel!$B$26:$F$29,MATCH($C37,Kruistabel!$C$25:$F$25,0)+1,FALSE),"")=0,"",IF(Plananalyse!EC37=1,VLOOKUP(EC$5,Kruistabel!$B$26:$F$29,MATCH($C37,Kruistabel!$C$25:$F$25,0)+1,FALSE),""))</f>
        <v>#REF!</v>
      </c>
      <c r="ED37" s="327"/>
      <c r="EE37" s="326" t="e">
        <f ca="1">IF(IF(Plananalyse!EE37=1,VLOOKUP(EE$5,Kruistabel!$B$26:$F$29,MATCH($C37,Kruistabel!$C$25:$F$25,0)+1,FALSE),"")=0,"",IF(Plananalyse!EE37=1,VLOOKUP(EE$5,Kruistabel!$B$26:$F$29,MATCH($C37,Kruistabel!$C$25:$F$25,0)+1,FALSE),""))</f>
        <v>#N/A</v>
      </c>
      <c r="EF37" s="326" t="e">
        <f ca="1">IF(IF(Plananalyse!EF37=1,VLOOKUP(EF$5,Kruistabel!$B$26:$F$29,MATCH($C37,Kruistabel!$C$25:$F$25,0)+1,FALSE),"")=0,"",IF(Plananalyse!EF37=1,VLOOKUP(EF$5,Kruistabel!$B$26:$F$29,MATCH($C37,Kruistabel!$C$25:$F$25,0)+1,FALSE),""))</f>
        <v>#N/A</v>
      </c>
      <c r="EG37" s="326" t="e">
        <f ca="1">IF(IF(Plananalyse!EG37=1,VLOOKUP(EG$5,Kruistabel!$B$26:$F$29,MATCH($C37,Kruistabel!$C$25:$F$25,0)+1,FALSE),"")=0,"",IF(Plananalyse!EG37=1,VLOOKUP(EG$5,Kruistabel!$B$26:$F$29,MATCH($C37,Kruistabel!$C$25:$F$25,0)+1,FALSE),""))</f>
        <v>#N/A</v>
      </c>
      <c r="EH37" s="326" t="e">
        <f ca="1">IF(IF(Plananalyse!EH37=1,VLOOKUP(EH$5,Kruistabel!$B$26:$F$29,MATCH($C37,Kruistabel!$C$25:$F$25,0)+1,FALSE),"")=0,"",IF(Plananalyse!EH37=1,VLOOKUP(EH$5,Kruistabel!$B$26:$F$29,MATCH($C37,Kruistabel!$C$25:$F$25,0)+1,FALSE),""))</f>
        <v>#REF!</v>
      </c>
      <c r="EI37" s="326" t="e">
        <f ca="1">IF(IF(Plananalyse!EI37=1,VLOOKUP(EI$5,Kruistabel!$B$26:$F$29,MATCH($C37,Kruistabel!$C$25:$F$25,0)+1,FALSE),"")=0,"",IF(Plananalyse!EI37=1,VLOOKUP(EI$5,Kruistabel!$B$26:$F$29,MATCH($C37,Kruistabel!$C$25:$F$25,0)+1,FALSE),""))</f>
        <v>#REF!</v>
      </c>
      <c r="EJ37" s="164" t="str">
        <f>IF(Plananalyse!EJ37=1,VLOOKUP(EJ$5,Kruistabel!$B$26:$F$29,MATCH($C37,Kruistabel!$C$25:$F$25,0)+1,FALSE),"")</f>
        <v/>
      </c>
      <c r="EK37" s="138"/>
      <c r="EL37" s="138"/>
      <c r="EM37" s="138"/>
      <c r="EN37" s="138"/>
      <c r="EO37" s="138"/>
    </row>
    <row r="38" spans="2:145">
      <c r="B38" s="337" t="s">
        <v>128</v>
      </c>
      <c r="C38" s="160" t="str">
        <f>_xlfn.IFNA(VLOOKUP($B38,Classificatietabel!$B$6:$I$91,C$7,FALSE),"")</f>
        <v>normaal</v>
      </c>
      <c r="D38" s="160" t="str">
        <f>_xlfn.IFNA(VLOOKUP($B38,Classificatietabel!$B$6:$I$91,D$7,FALSE),"")</f>
        <v>neen</v>
      </c>
      <c r="E38" s="119">
        <f>IF(AND(D38="laag",$D$3=1),0,_xlfn.IFNA(IF(VLOOKUP($B38,Classificatietabel!$B$6:$H$91,$E$5,FALSE)="Ja",1,0),""))</f>
        <v>1</v>
      </c>
      <c r="F38" s="163"/>
      <c r="G38" s="326" t="str">
        <f>IF(IF(Plananalyse!G38=1,VLOOKUP(G$5,Kruistabel!$B$26:$F$29,MATCH($C38,Kruistabel!$C$25:$F$25,0)+1,FALSE),"")=0,"",IF(Plananalyse!G38=1,VLOOKUP(G$5,Kruistabel!$B$26:$F$29,MATCH($C38,Kruistabel!$C$25:$F$25,0)+1,FALSE),""))</f>
        <v/>
      </c>
      <c r="H38" s="326" t="str">
        <f>IF(IF(Plananalyse!H38=1,VLOOKUP(H$5,Kruistabel!$B$26:$F$29,MATCH($C38,Kruistabel!$C$25:$F$25,0)+1,FALSE),"")=0,"",IF(Plananalyse!H38=1,VLOOKUP(H$5,Kruistabel!$B$26:$F$29,MATCH($C38,Kruistabel!$C$25:$F$25,0)+1,FALSE),""))</f>
        <v/>
      </c>
      <c r="I38" s="326">
        <f>IF(IF(Plananalyse!I38=1,VLOOKUP(I$5,Kruistabel!$B$26:$F$29,MATCH($C38,Kruistabel!$C$25:$F$25,0)+1,FALSE),"")=0,"",IF(Plananalyse!I38=1,VLOOKUP(I$5,Kruistabel!$B$26:$F$29,MATCH($C38,Kruistabel!$C$25:$F$25,0)+1,FALSE),""))</f>
        <v>60</v>
      </c>
      <c r="J38" s="326" t="str">
        <f>IF(IF(Plananalyse!J38=1,VLOOKUP(J$5,Kruistabel!$B$26:$F$29,MATCH($C38,Kruistabel!$C$25:$F$25,0)+1,FALSE),"")=0,"",IF(Plananalyse!J38=1,VLOOKUP(J$5,Kruistabel!$B$26:$F$29,MATCH($C38,Kruistabel!$C$25:$F$25,0)+1,FALSE),""))</f>
        <v/>
      </c>
      <c r="K38" s="326" t="str">
        <f>IF(IF(Plananalyse!K38=1,VLOOKUP(K$5,Kruistabel!$B$26:$F$29,MATCH($C38,Kruistabel!$C$25:$F$25,0)+1,FALSE),"")=0,"",IF(Plananalyse!K38=1,VLOOKUP(K$5,Kruistabel!$B$26:$F$29,MATCH($C38,Kruistabel!$C$25:$F$25,0)+1,FALSE),""))</f>
        <v/>
      </c>
      <c r="L38" s="326" t="str">
        <f>IF(IF(Plananalyse!L38=1,VLOOKUP(L$5,Kruistabel!$B$26:$F$29,MATCH($C38,Kruistabel!$C$25:$F$25,0)+1,FALSE),"")=0,"",IF(Plananalyse!L38=1,VLOOKUP(L$5,Kruistabel!$B$26:$F$29,MATCH($C38,Kruistabel!$C$25:$F$25,0)+1,FALSE),""))</f>
        <v/>
      </c>
      <c r="M38" s="326">
        <f>IF(IF(Plananalyse!M38=1,VLOOKUP(M$5,Kruistabel!$B$26:$F$29,MATCH($C38,Kruistabel!$C$25:$F$25,0)+1,FALSE),"")=0,"",IF(Plananalyse!M38=1,VLOOKUP(M$5,Kruistabel!$B$26:$F$29,MATCH($C38,Kruistabel!$C$25:$F$25,0)+1,FALSE),""))</f>
        <v>55</v>
      </c>
      <c r="N38" s="326">
        <f>IF(IF(Plananalyse!N38=1,VLOOKUP(N$5,Kruistabel!$B$26:$F$29,MATCH($C38,Kruistabel!$C$25:$F$25,0)+1,FALSE),"")=0,"",IF(Plananalyse!N38=1,VLOOKUP(N$5,Kruistabel!$B$26:$F$29,MATCH($C38,Kruistabel!$C$25:$F$25,0)+1,FALSE),""))</f>
        <v>55</v>
      </c>
      <c r="O38" s="326">
        <f>IF(IF(Plananalyse!O38=1,VLOOKUP(O$5,Kruistabel!$B$26:$F$29,MATCH($C38,Kruistabel!$C$25:$F$25,0)+1,FALSE),"")=0,"",IF(Plananalyse!O38=1,VLOOKUP(O$5,Kruistabel!$B$26:$F$29,MATCH($C38,Kruistabel!$C$25:$F$25,0)+1,FALSE),""))</f>
        <v>55</v>
      </c>
      <c r="P38" s="326">
        <f>IF(IF(Plananalyse!P38=1,VLOOKUP(P$5,Kruistabel!$B$26:$F$29,MATCH($C38,Kruistabel!$C$25:$F$25,0)+1,FALSE),"")=0,"",IF(Plananalyse!P38=1,VLOOKUP(P$5,Kruistabel!$B$26:$F$29,MATCH($C38,Kruistabel!$C$25:$F$25,0)+1,FALSE),""))</f>
        <v>50</v>
      </c>
      <c r="Q38" s="326">
        <f>IF(IF(Plananalyse!Q38=1,VLOOKUP(Q$5,Kruistabel!$B$26:$F$29,MATCH($C38,Kruistabel!$C$25:$F$25,0)+1,FALSE),"")=0,"",IF(Plananalyse!Q38=1,VLOOKUP(Q$5,Kruistabel!$B$26:$F$29,MATCH($C38,Kruistabel!$C$25:$F$25,0)+1,FALSE),""))</f>
        <v>60</v>
      </c>
      <c r="R38" s="326">
        <f>IF(IF(Plananalyse!R38=1,VLOOKUP(R$5,Kruistabel!$B$26:$F$29,MATCH($C38,Kruistabel!$C$25:$F$25,0)+1,FALSE),"")=0,"",IF(Plananalyse!R38=1,VLOOKUP(R$5,Kruistabel!$B$26:$F$29,MATCH($C38,Kruistabel!$C$25:$F$25,0)+1,FALSE),""))</f>
        <v>55</v>
      </c>
      <c r="S38" s="326" t="str">
        <f>IF(IF(Plananalyse!S38=1,VLOOKUP(S$5,Kruistabel!$B$26:$F$29,MATCH($C38,Kruistabel!$C$25:$F$25,0)+1,FALSE),"")=0,"",IF(Plananalyse!S38=1,VLOOKUP(S$5,Kruistabel!$B$26:$F$29,MATCH($C38,Kruistabel!$C$25:$F$25,0)+1,FALSE),""))</f>
        <v/>
      </c>
      <c r="T38" s="326" t="str">
        <f>IF(IF(Plananalyse!T38=1,VLOOKUP(T$5,Kruistabel!$B$26:$F$29,MATCH($C38,Kruistabel!$C$25:$F$25,0)+1,FALSE),"")=0,"",IF(Plananalyse!T38=1,VLOOKUP(T$5,Kruistabel!$B$26:$F$29,MATCH($C38,Kruistabel!$C$25:$F$25,0)+1,FALSE),""))</f>
        <v/>
      </c>
      <c r="U38" s="326" t="str">
        <f>IF(IF(Plananalyse!U38=1,VLOOKUP(U$5,Kruistabel!$B$26:$F$29,MATCH($C38,Kruistabel!$C$25:$F$25,0)+1,FALSE),"")=0,"",IF(Plananalyse!U38=1,VLOOKUP(U$5,Kruistabel!$B$26:$F$29,MATCH($C38,Kruistabel!$C$25:$F$25,0)+1,FALSE),""))</f>
        <v/>
      </c>
      <c r="V38" s="326" t="str">
        <f>IF(IF(Plananalyse!V38=1,VLOOKUP(V$5,Kruistabel!$B$26:$F$29,MATCH($C38,Kruistabel!$C$25:$F$25,0)+1,FALSE),"")=0,"",IF(Plananalyse!V38=1,VLOOKUP(V$5,Kruistabel!$B$26:$F$29,MATCH($C38,Kruistabel!$C$25:$F$25,0)+1,FALSE),""))</f>
        <v/>
      </c>
      <c r="W38" s="326" t="str">
        <f>IF(IF(Plananalyse!W38=1,VLOOKUP(W$5,Kruistabel!$B$26:$F$29,MATCH($C38,Kruistabel!$C$25:$F$25,0)+1,FALSE),"")=0,"",IF(Plananalyse!W38=1,VLOOKUP(W$5,Kruistabel!$B$26:$F$29,MATCH($C38,Kruistabel!$C$25:$F$25,0)+1,FALSE),""))</f>
        <v/>
      </c>
      <c r="X38" s="326" t="str">
        <f>IF(IF(Plananalyse!X38=1,VLOOKUP(X$5,Kruistabel!$B$26:$F$29,MATCH($C38,Kruistabel!$C$25:$F$25,0)+1,FALSE),"")=0,"",IF(Plananalyse!X38=1,VLOOKUP(X$5,Kruistabel!$B$26:$F$29,MATCH($C38,Kruistabel!$C$25:$F$25,0)+1,FALSE),""))</f>
        <v/>
      </c>
      <c r="Y38" s="326">
        <f>IF(IF(Plananalyse!Y38=1,VLOOKUP(Y$5,Kruistabel!$B$26:$F$29,MATCH($C38,Kruistabel!$C$25:$F$25,0)+1,FALSE),"")=0,"",IF(Plananalyse!Y38=1,VLOOKUP(Y$5,Kruistabel!$B$26:$F$29,MATCH($C38,Kruistabel!$C$25:$F$25,0)+1,FALSE),""))</f>
        <v>60</v>
      </c>
      <c r="Z38" s="326" t="str">
        <f>IF(IF(Plananalyse!Z38=1,VLOOKUP(Z$5,Kruistabel!$B$26:$F$29,MATCH($C38,Kruistabel!$C$25:$F$25,0)+1,FALSE),"")=0,"",IF(Plananalyse!Z38=1,VLOOKUP(Z$5,Kruistabel!$B$26:$F$29,MATCH($C38,Kruistabel!$C$25:$F$25,0)+1,FALSE),""))</f>
        <v/>
      </c>
      <c r="AA38" s="326" t="str">
        <f>IF(IF(Plananalyse!AA38=1,VLOOKUP(AA$5,Kruistabel!$B$26:$F$29,MATCH($C38,Kruistabel!$C$25:$F$25,0)+1,FALSE),"")=0,"",IF(Plananalyse!AA38=1,VLOOKUP(AA$5,Kruistabel!$B$26:$F$29,MATCH($C38,Kruistabel!$C$25:$F$25,0)+1,FALSE),""))</f>
        <v/>
      </c>
      <c r="AB38" s="326" t="str">
        <f>IF(IF(Plananalyse!AB38=1,VLOOKUP(AB$5,Kruistabel!$B$26:$F$29,MATCH($C38,Kruistabel!$C$25:$F$25,0)+1,FALSE),"")=0,"",IF(Plananalyse!AB38=1,VLOOKUP(AB$5,Kruistabel!$B$26:$F$29,MATCH($C38,Kruistabel!$C$25:$F$25,0)+1,FALSE),""))</f>
        <v/>
      </c>
      <c r="AC38" s="326" t="str">
        <f>IF(IF(Plananalyse!AC38=1,VLOOKUP(AC$5,Kruistabel!$B$26:$F$29,MATCH($C38,Kruistabel!$C$25:$F$25,0)+1,FALSE),"")=0,"",IF(Plananalyse!AC38=1,VLOOKUP(AC$5,Kruistabel!$B$26:$F$29,MATCH($C38,Kruistabel!$C$25:$F$25,0)+1,FALSE),""))</f>
        <v/>
      </c>
      <c r="AD38" s="326" t="str">
        <f>IF(IF(Plananalyse!AD38=1,VLOOKUP(AD$5,Kruistabel!$B$26:$F$29,MATCH($C38,Kruistabel!$C$25:$F$25,0)+1,FALSE),"")=0,"",IF(Plananalyse!AD38=1,VLOOKUP(AD$5,Kruistabel!$B$26:$F$29,MATCH($C38,Kruistabel!$C$25:$F$25,0)+1,FALSE),""))</f>
        <v/>
      </c>
      <c r="AE38" s="326" t="str">
        <f>IF(IF(Plananalyse!AE38=1,VLOOKUP(AE$5,Kruistabel!$B$26:$F$29,MATCH($C38,Kruistabel!$C$25:$F$25,0)+1,FALSE),"")=0,"",IF(Plananalyse!AE38=1,VLOOKUP(AE$5,Kruistabel!$B$26:$F$29,MATCH($C38,Kruistabel!$C$25:$F$25,0)+1,FALSE),""))</f>
        <v/>
      </c>
      <c r="AF38" s="326" t="str">
        <f>IF(IF(Plananalyse!AF38=1,VLOOKUP(AF$5,Kruistabel!$B$26:$F$29,MATCH($C38,Kruistabel!$C$25:$F$25,0)+1,FALSE),"")=0,"",IF(Plananalyse!AF38=1,VLOOKUP(AF$5,Kruistabel!$B$26:$F$29,MATCH($C38,Kruistabel!$C$25:$F$25,0)+1,FALSE),""))</f>
        <v/>
      </c>
      <c r="AG38" s="326" t="str">
        <f>IF(IF(Plananalyse!AG38=1,VLOOKUP(AG$5,Kruistabel!$B$26:$F$29,MATCH($C38,Kruistabel!$C$25:$F$25,0)+1,FALSE),"")=0,"",IF(Plananalyse!AG38=1,VLOOKUP(AG$5,Kruistabel!$B$26:$F$29,MATCH($C38,Kruistabel!$C$25:$F$25,0)+1,FALSE),""))</f>
        <v/>
      </c>
      <c r="AH38" s="326" t="str">
        <f>IF(IF(Plananalyse!AH38=1,VLOOKUP(AH$5,Kruistabel!$B$26:$F$29,MATCH($C38,Kruistabel!$C$25:$F$25,0)+1,FALSE),"")=0,"",IF(Plananalyse!AI38=1,VLOOKUP(AH$5,Kruistabel!$B$26:$F$29,MATCH($C38,Kruistabel!$C$25:$F$25,0)+1,FALSE),""))</f>
        <v/>
      </c>
      <c r="AI38" s="326" t="str">
        <f>IF(IF(Plananalyse!AI38=1,VLOOKUP(AI$5,Kruistabel!$B$26:$F$29,MATCH($C38,Kruistabel!$C$25:$F$25,0)+1,FALSE),"")=0,"",IF(Plananalyse!AJ38=1,VLOOKUP(AI$5,Kruistabel!$B$26:$F$29,MATCH($C38,Kruistabel!$C$25:$F$25,0)+1,FALSE),""))</f>
        <v/>
      </c>
      <c r="AJ38" s="326" t="str">
        <f>IF(IF(Plananalyse!AJ38=1,VLOOKUP(AJ$5,Kruistabel!$B$26:$F$29,MATCH($C38,Kruistabel!$C$25:$F$25,0)+1,FALSE),"")=0,"",IF(Plananalyse!AJ38=1,VLOOKUP(AJ$5,Kruistabel!$B$26:$F$29,MATCH($C38,Kruistabel!$C$25:$F$25,0)+1,FALSE),""))</f>
        <v/>
      </c>
      <c r="AK38" s="326">
        <f ca="1">IF(IF(Plananalyse!AK38=1,VLOOKUP(AK$5,Kruistabel!$B$26:$F$29,MATCH($C38,Kruistabel!$C$25:$F$25,0)+1,FALSE),"")=0,"",IF(Plananalyse!AK38=1,VLOOKUP(AK$5,Kruistabel!$B$26:$F$29,MATCH($C38,Kruistabel!$C$25:$F$25,0)+1,FALSE),""))</f>
        <v>60</v>
      </c>
      <c r="AL38" s="326" t="str">
        <f ca="1">IF(IF(Plananalyse!AL38=1,VLOOKUP(AL$5,Kruistabel!$B$26:$F$29,MATCH($C38,Kruistabel!$C$25:$F$25,0)+1,FALSE),"")=0,"",IF(Plananalyse!AL38=1,VLOOKUP(AL$5,Kruistabel!$B$26:$F$29,MATCH($C38,Kruistabel!$C$25:$F$25,0)+1,FALSE),""))</f>
        <v/>
      </c>
      <c r="AM38" s="326" t="str">
        <f ca="1">IF(IF(Plananalyse!AM38=1,VLOOKUP(AM$5,Kruistabel!$B$26:$F$29,MATCH($C38,Kruistabel!$C$25:$F$25,0)+1,FALSE),"")=0,"",IF(Plananalyse!AM38=1,VLOOKUP(AM$5,Kruistabel!$B$26:$F$29,MATCH($C38,Kruistabel!$C$25:$F$25,0)+1,FALSE),""))</f>
        <v/>
      </c>
      <c r="AN38" s="327"/>
      <c r="AO38" s="326">
        <f ca="1">IF(IF(Plananalyse!AO38=1,VLOOKUP(AO$5,Kruistabel!$B$26:$F$29,MATCH($C38,Kruistabel!$C$25:$F$25,0)+1,FALSE),"")=0,"",IF(Plananalyse!AO38=1,VLOOKUP(AO$5,Kruistabel!$B$26:$F$29,MATCH($C38,Kruistabel!$C$25:$F$25,0)+1,FALSE),""))</f>
        <v>60</v>
      </c>
      <c r="AP38" s="326">
        <f ca="1">IF(IF(Plananalyse!AP38=1,VLOOKUP(AP$5,Kruistabel!$B$26:$F$29,MATCH($C38,Kruistabel!$C$25:$F$25,0)+1,FALSE),"")=0,"",IF(Plananalyse!AP38=1,VLOOKUP(AP$5,Kruistabel!$B$26:$F$29,MATCH($C38,Kruistabel!$C$25:$F$25,0)+1,FALSE),""))</f>
        <v>60</v>
      </c>
      <c r="AQ38" s="326">
        <f ca="1">IF(IF(Plananalyse!AQ38=1,VLOOKUP(AQ$5,Kruistabel!$B$26:$F$29,MATCH($C38,Kruistabel!$C$25:$F$25,0)+1,FALSE),"")=0,"",IF(Plananalyse!AQ38=1,VLOOKUP(AQ$5,Kruistabel!$B$26:$F$29,MATCH($C38,Kruistabel!$C$25:$F$25,0)+1,FALSE),""))</f>
        <v>60</v>
      </c>
      <c r="AR38" s="326">
        <f ca="1">IF(IF(Plananalyse!AR38=1,VLOOKUP(AR$5,Kruistabel!$B$26:$F$29,MATCH($C38,Kruistabel!$C$25:$F$25,0)+1,FALSE),"")=0,"",IF(Plananalyse!AR38=1,VLOOKUP(AR$5,Kruistabel!$B$26:$F$29,MATCH($C38,Kruistabel!$C$25:$F$25,0)+1,FALSE),""))</f>
        <v>55</v>
      </c>
      <c r="AS38" s="326">
        <f ca="1">IF(IF(Plananalyse!AS38=1,VLOOKUP(AS$5,Kruistabel!$B$26:$F$29,MATCH($C38,Kruistabel!$C$25:$F$25,0)+1,FALSE),"")=0,"",IF(Plananalyse!AS38=1,VLOOKUP(AS$5,Kruistabel!$B$26:$F$29,MATCH($C38,Kruistabel!$C$25:$F$25,0)+1,FALSE),""))</f>
        <v>60</v>
      </c>
      <c r="AT38" s="326">
        <f ca="1">IF(IF(Plananalyse!AT38=1,VLOOKUP(AT$5,Kruistabel!$B$26:$F$29,MATCH($C38,Kruistabel!$C$25:$F$25,0)+1,FALSE),"")=0,"",IF(Plananalyse!AT38=1,VLOOKUP(AT$5,Kruistabel!$B$26:$F$29,MATCH($C38,Kruistabel!$C$25:$F$25,0)+1,FALSE),""))</f>
        <v>55</v>
      </c>
      <c r="AU38" s="326" t="str">
        <f ca="1">IF(IF(Plananalyse!AU38=1,VLOOKUP(AU$5,Kruistabel!$B$26:$F$29,MATCH($C38,Kruistabel!$C$25:$F$25,0)+1,FALSE),"")=0,"",IF(Plananalyse!AU38=1,VLOOKUP(AU$5,Kruistabel!$B$26:$F$29,MATCH($C38,Kruistabel!$C$25:$F$25,0)+1,FALSE),""))</f>
        <v/>
      </c>
      <c r="AV38" s="326">
        <f ca="1">IF(IF(Plananalyse!AV38=1,VLOOKUP(AV$5,Kruistabel!$B$26:$F$29,MATCH($C38,Kruistabel!$C$25:$F$25,0)+1,FALSE),"")=0,"",IF(Plananalyse!AV38=1,VLOOKUP(AV$5,Kruistabel!$B$26:$F$29,MATCH($C38,Kruistabel!$C$25:$F$25,0)+1,FALSE),""))</f>
        <v>60</v>
      </c>
      <c r="AW38" s="326" t="str">
        <f ca="1">IF(IF(Plananalyse!AW38=1,VLOOKUP(AW$5,Kruistabel!$B$26:$F$29,MATCH($C38,Kruistabel!$C$25:$F$25,0)+1,FALSE),"")=0,"",IF(Plananalyse!AW38=1,VLOOKUP(AW$5,Kruistabel!$B$26:$F$29,MATCH($C38,Kruistabel!$C$25:$F$25,0)+1,FALSE),""))</f>
        <v/>
      </c>
      <c r="AX38" s="326" t="str">
        <f ca="1">IF(IF(Plananalyse!AX38=1,VLOOKUP(AX$5,Kruistabel!$B$26:$F$29,MATCH($C38,Kruistabel!$C$25:$F$25,0)+1,FALSE),"")=0,"",IF(Plananalyse!AX38=1,VLOOKUP(AX$5,Kruistabel!$B$26:$F$29,MATCH($C38,Kruistabel!$C$25:$F$25,0)+1,FALSE),""))</f>
        <v/>
      </c>
      <c r="AY38" s="327"/>
      <c r="AZ38" s="326" t="str">
        <f ca="1">IF(IF(Plananalyse!AZ38=1,VLOOKUP(AZ$5,Kruistabel!$B$26:$F$29,MATCH($C38,Kruistabel!$C$25:$F$25,0)+1,FALSE),"")=0,"",IF(Plananalyse!AZ38=1,VLOOKUP(AZ$5,Kruistabel!$B$26:$F$29,MATCH($C38,Kruistabel!$C$25:$F$25,0)+1,FALSE),""))</f>
        <v/>
      </c>
      <c r="BA38" s="326" t="str">
        <f ca="1">IF(IF(Plananalyse!BA38=1,VLOOKUP(BA$5,Kruistabel!$B$26:$F$29,MATCH($C38,Kruistabel!$C$25:$F$25,0)+1,FALSE),"")=0,"",IF(Plananalyse!BA38=1,VLOOKUP(BA$5,Kruistabel!$B$26:$F$29,MATCH($C38,Kruistabel!$C$25:$F$25,0)+1,FALSE),""))</f>
        <v/>
      </c>
      <c r="BB38" s="326">
        <f ca="1">IF(IF(Plananalyse!BB38=1,VLOOKUP(BB$5,Kruistabel!$B$26:$F$29,MATCH($C38,Kruistabel!$C$25:$F$25,0)+1,FALSE),"")=0,"",IF(Plananalyse!BB38=1,VLOOKUP(BB$5,Kruistabel!$B$26:$F$29,MATCH($C38,Kruistabel!$C$25:$F$25,0)+1,FALSE),""))</f>
        <v>60</v>
      </c>
      <c r="BC38" s="326">
        <f ca="1">IF(IF(Plananalyse!BC38=1,VLOOKUP(BC$5,Kruistabel!$B$26:$F$29,MATCH($C38,Kruistabel!$C$25:$F$25,0)+1,FALSE),"")=0,"",IF(Plananalyse!BC38=1,VLOOKUP(BC$5,Kruistabel!$B$26:$F$29,MATCH($C38,Kruistabel!$C$25:$F$25,0)+1,FALSE),""))</f>
        <v>60</v>
      </c>
      <c r="BD38" s="326" t="str">
        <f ca="1">IF(IF(Plananalyse!BD38=1,VLOOKUP(BD$5,Kruistabel!$B$26:$F$29,MATCH($C38,Kruistabel!$C$25:$F$25,0)+1,FALSE),"")=0,"",IF(Plananalyse!BD38=1,VLOOKUP(BD$5,Kruistabel!$B$26:$F$29,MATCH($C38,Kruistabel!$C$25:$F$25,0)+1,FALSE),""))</f>
        <v/>
      </c>
      <c r="BE38" s="326" t="str">
        <f ca="1">IF(IF(Plananalyse!BE38=1,VLOOKUP(BE$5,Kruistabel!$B$26:$F$29,MATCH($C38,Kruistabel!$C$25:$F$25,0)+1,FALSE),"")=0,"",IF(Plananalyse!BE38=1,VLOOKUP(BE$5,Kruistabel!$B$26:$F$29,MATCH($C38,Kruistabel!$C$25:$F$25,0)+1,FALSE),""))</f>
        <v/>
      </c>
      <c r="BF38" s="326" t="str">
        <f ca="1">IF(IF(Plananalyse!BF38=1,VLOOKUP(BF$5,Kruistabel!$B$26:$F$29,MATCH($C38,Kruistabel!$C$25:$F$25,0)+1,FALSE),"")=0,"",IF(Plananalyse!BF38=1,VLOOKUP(BF$5,Kruistabel!$B$26:$F$29,MATCH($C38,Kruistabel!$C$25:$F$25,0)+1,FALSE),""))</f>
        <v/>
      </c>
      <c r="BG38" s="326" t="str">
        <f ca="1">IF(IF(Plananalyse!BG38=1,VLOOKUP(BG$5,Kruistabel!$B$26:$F$29,MATCH($C38,Kruistabel!$C$25:$F$25,0)+1,FALSE),"")=0,"",IF(Plananalyse!BG38=1,VLOOKUP(BG$5,Kruistabel!$B$26:$F$29,MATCH($C38,Kruistabel!$C$25:$F$25,0)+1,FALSE),""))</f>
        <v/>
      </c>
      <c r="BH38" s="326" t="str">
        <f ca="1">IF(IF(Plananalyse!BH38=1,VLOOKUP(BH$5,Kruistabel!$B$26:$F$29,MATCH($C38,Kruistabel!$C$25:$F$25,0)+1,FALSE),"")=0,"",IF(Plananalyse!BH38=1,VLOOKUP(BH$5,Kruistabel!$B$26:$F$29,MATCH($C38,Kruistabel!$C$25:$F$25,0)+1,FALSE),""))</f>
        <v/>
      </c>
      <c r="BI38" s="327"/>
      <c r="BJ38" s="326" t="e">
        <f ca="1">IF(IF(Plananalyse!BJ38=1,VLOOKUP(BJ$5,Kruistabel!$B$26:$F$29,MATCH($C38,Kruistabel!$C$25:$F$25,0)+1,FALSE),"")=0,"",IF(Plananalyse!BJ38=1,VLOOKUP(BJ$5,Kruistabel!$B$26:$F$29,MATCH($C38,Kruistabel!$C$25:$F$25,0)+1,FALSE),""))</f>
        <v>#N/A</v>
      </c>
      <c r="BK38" s="326" t="e">
        <f ca="1">IF(IF(Plananalyse!BK38=1,VLOOKUP(BK$5,Kruistabel!$B$26:$F$29,MATCH($C38,Kruistabel!$C$25:$F$25,0)+1,FALSE),"")=0,"",IF(Plananalyse!BK38=1,VLOOKUP(BK$5,Kruistabel!$B$26:$F$29,MATCH($C38,Kruistabel!$C$25:$F$25,0)+1,FALSE),""))</f>
        <v>#N/A</v>
      </c>
      <c r="BL38" s="326" t="e">
        <f ca="1">IF(IF(Plananalyse!BL38=1,VLOOKUP(BL$5,Kruistabel!$B$26:$F$29,MATCH($C38,Kruistabel!$C$25:$F$25,0)+1,FALSE),"")=0,"",IF(Plananalyse!BL38=1,VLOOKUP(BL$5,Kruistabel!$B$26:$F$29,MATCH($C38,Kruistabel!$C$25:$F$25,0)+1,FALSE),""))</f>
        <v>#N/A</v>
      </c>
      <c r="BM38" s="326" t="e">
        <f ca="1">IF(IF(Plananalyse!BM38=1,VLOOKUP(BM$5,Kruistabel!$B$26:$F$29,MATCH($C38,Kruistabel!$C$25:$F$25,0)+1,FALSE),"")=0,"",IF(Plananalyse!BM38=1,VLOOKUP(BM$5,Kruistabel!$B$26:$F$29,MATCH($C38,Kruistabel!$C$25:$F$25,0)+1,FALSE),""))</f>
        <v>#N/A</v>
      </c>
      <c r="BN38" s="326" t="e">
        <f ca="1">IF(IF(Plananalyse!BN38=1,VLOOKUP(BN$5,Kruistabel!$B$26:$F$29,MATCH($C38,Kruistabel!$C$25:$F$25,0)+1,FALSE),"")=0,"",IF(Plananalyse!BN38=1,VLOOKUP(BN$5,Kruistabel!$B$26:$F$29,MATCH($C38,Kruistabel!$C$25:$F$25,0)+1,FALSE),""))</f>
        <v>#N/A</v>
      </c>
      <c r="BO38" s="326" t="e">
        <f ca="1">IF(IF(Plananalyse!BO38=1,VLOOKUP(BO$5,Kruistabel!$B$26:$F$29,MATCH($C38,Kruistabel!$C$25:$F$25,0)+1,FALSE),"")=0,"",IF(Plananalyse!BO38=1,VLOOKUP(BO$5,Kruistabel!$B$26:$F$29,MATCH($C38,Kruistabel!$C$25:$F$25,0)+1,FALSE),""))</f>
        <v>#N/A</v>
      </c>
      <c r="BP38" s="326" t="e">
        <f ca="1">IF(IF(Plananalyse!BP38=1,VLOOKUP(BP$5,Kruistabel!$B$26:$F$29,MATCH($C38,Kruistabel!$C$25:$F$25,0)+1,FALSE),"")=0,"",IF(Plananalyse!BP38=1,VLOOKUP(BP$5,Kruistabel!$B$26:$F$29,MATCH($C38,Kruistabel!$C$25:$F$25,0)+1,FALSE),""))</f>
        <v>#N/A</v>
      </c>
      <c r="BQ38" s="326" t="e">
        <f ca="1">IF(IF(Plananalyse!BQ38=1,VLOOKUP(BQ$5,Kruistabel!$B$26:$F$29,MATCH($C38,Kruistabel!$C$25:$F$25,0)+1,FALSE),"")=0,"",IF(Plananalyse!BQ38=1,VLOOKUP(BQ$5,Kruistabel!$B$26:$F$29,MATCH($C38,Kruistabel!$C$25:$F$25,0)+1,FALSE),""))</f>
        <v>#N/A</v>
      </c>
      <c r="BR38" s="326" t="e">
        <f ca="1">IF(IF(Plananalyse!BR38=1,VLOOKUP(BR$5,Kruistabel!$B$26:$F$29,MATCH($C38,Kruistabel!$C$25:$F$25,0)+1,FALSE),"")=0,"",IF(Plananalyse!BR38=1,VLOOKUP(BR$5,Kruistabel!$B$26:$F$29,MATCH($C38,Kruistabel!$C$25:$F$25,0)+1,FALSE),""))</f>
        <v>#REF!</v>
      </c>
      <c r="BS38" s="326" t="e">
        <f ca="1">IF(IF(Plananalyse!BS38=1,VLOOKUP(BS$5,Kruistabel!$B$26:$F$29,MATCH($C38,Kruistabel!$C$25:$F$25,0)+1,FALSE),"")=0,"",IF(Plananalyse!BS38=1,VLOOKUP(BS$5,Kruistabel!$B$26:$F$29,MATCH($C38,Kruistabel!$C$25:$F$25,0)+1,FALSE),""))</f>
        <v>#REF!</v>
      </c>
      <c r="BT38" s="65"/>
      <c r="BU38" s="231" t="str">
        <f ca="1">IF(IF(Plananalyse!BU38=1,VLOOKUP(BU$5,Kruistabel!$B$26:$F$29,MATCH($C38,Kruistabel!$C$25:$F$25,0)+1,FALSE),"")=0,"",IF(Plananalyse!BU38=1,VLOOKUP(BU$5,Kruistabel!$B$26:$F$29,MATCH($C38,Kruistabel!$C$25:$F$25,0)+1,FALSE),""))</f>
        <v/>
      </c>
      <c r="BV38" s="326">
        <f ca="1">IF(IF(Plananalyse!BV38=1,VLOOKUP(BV$5,Kruistabel!$B$26:$F$29,MATCH($C38,Kruistabel!$C$25:$F$25,0)+1,FALSE),"")=0,"",IF(Plananalyse!BV38=1,VLOOKUP(BV$5,Kruistabel!$B$26:$F$29,MATCH($C38,Kruistabel!$C$25:$F$25,0)+1,FALSE),""))</f>
        <v>55</v>
      </c>
      <c r="BW38" s="326" t="str">
        <f ca="1">IF(IF(Plananalyse!BW38=1,VLOOKUP(BW$5,Kruistabel!$B$26:$F$29,MATCH($C38,Kruistabel!$C$25:$F$25,0)+1,FALSE),"")=0,"",IF(Plananalyse!BW38=1,VLOOKUP(BW$5,Kruistabel!$B$26:$F$29,MATCH($C38,Kruistabel!$C$25:$F$25,0)+1,FALSE),""))</f>
        <v/>
      </c>
      <c r="BX38" s="326" t="str">
        <f ca="1">IF(IF(Plananalyse!BX38=1,VLOOKUP(BX$5,Kruistabel!$B$26:$F$29,MATCH($C38,Kruistabel!$C$25:$F$25,0)+1,FALSE),"")=0,"",IF(Plananalyse!BX38=1,VLOOKUP(BX$5,Kruistabel!$B$26:$F$29,MATCH($C38,Kruistabel!$C$25:$F$25,0)+1,FALSE),""))</f>
        <v/>
      </c>
      <c r="BY38" s="327"/>
      <c r="BZ38" s="326" t="e">
        <f ca="1">IF(IF(Plananalyse!BZ38=1,VLOOKUP(BZ$5,Kruistabel!$B$26:$F$29,MATCH($C38,Kruistabel!$C$25:$F$25,0)+1,FALSE),"")=0,"",IF(Plananalyse!BZ38=1,VLOOKUP(BZ$5,Kruistabel!$B$26:$F$29,MATCH($C38,Kruistabel!$C$25:$F$25,0)+1,FALSE),""))</f>
        <v>#N/A</v>
      </c>
      <c r="CA38" s="326" t="e">
        <f ca="1">IF(IF(Plananalyse!CA38=1,VLOOKUP(CA$5,Kruistabel!$B$26:$F$29,MATCH($C38,Kruistabel!$C$25:$F$25,0)+1,FALSE),"")=0,"",IF(Plananalyse!CA38=1,VLOOKUP(CA$5,Kruistabel!$B$26:$F$29,MATCH($C38,Kruistabel!$C$25:$F$25,0)+1,FALSE),""))</f>
        <v>#N/A</v>
      </c>
      <c r="CB38" s="326" t="e">
        <f ca="1">IF(IF(Plananalyse!CB38=1,VLOOKUP(CB$5,Kruistabel!$B$26:$F$29,MATCH($C38,Kruistabel!$C$25:$F$25,0)+1,FALSE),"")=0,"",IF(Plananalyse!CB38=1,VLOOKUP(CB$5,Kruistabel!$B$26:$F$29,MATCH($C38,Kruistabel!$C$25:$F$25,0)+1,FALSE),""))</f>
        <v>#N/A</v>
      </c>
      <c r="CC38" s="326" t="e">
        <f ca="1">IF(IF(Plananalyse!CC38=1,VLOOKUP(CC$5,Kruistabel!$B$26:$F$29,MATCH($C38,Kruistabel!$C$25:$F$25,0)+1,FALSE),"")=0,"",IF(Plananalyse!CC38=1,VLOOKUP(CC$5,Kruistabel!$B$26:$F$29,MATCH($C38,Kruistabel!$C$25:$F$25,0)+1,FALSE),""))</f>
        <v>#N/A</v>
      </c>
      <c r="CD38" s="326" t="e">
        <f ca="1">IF(IF(Plananalyse!CD38=1,VLOOKUP(CD$5,Kruistabel!$B$26:$F$29,MATCH($C38,Kruistabel!$C$25:$F$25,0)+1,FALSE),"")=0,"",IF(Plananalyse!CD38=1,VLOOKUP(CD$5,Kruistabel!$B$26:$F$29,MATCH($C38,Kruistabel!$C$25:$F$25,0)+1,FALSE),""))</f>
        <v>#N/A</v>
      </c>
      <c r="CE38" s="326" t="e">
        <f ca="1">IF(IF(Plananalyse!CE38=1,VLOOKUP(CE$5,Kruistabel!$B$26:$F$29,MATCH($C38,Kruistabel!$C$25:$F$25,0)+1,FALSE),"")=0,"",IF(Plananalyse!CE38=1,VLOOKUP(CE$5,Kruistabel!$B$26:$F$29,MATCH($C38,Kruistabel!$C$25:$F$25,0)+1,FALSE),""))</f>
        <v>#N/A</v>
      </c>
      <c r="CF38" s="326" t="e">
        <f ca="1">IF(IF(Plananalyse!CF38=1,VLOOKUP(CF$5,Kruistabel!$B$26:$F$29,MATCH($C38,Kruistabel!$C$25:$F$25,0)+1,FALSE),"")=0,"",IF(Plananalyse!CF38=1,VLOOKUP(CF$5,Kruistabel!$B$26:$F$29,MATCH($C38,Kruistabel!$C$25:$F$25,0)+1,FALSE),""))</f>
        <v>#N/A</v>
      </c>
      <c r="CG38" s="326" t="e">
        <f ca="1">IF(IF(Plananalyse!CG38=1,VLOOKUP(CG$5,Kruistabel!$B$26:$F$29,MATCH($C38,Kruistabel!$C$25:$F$25,0)+1,FALSE),"")=0,"",IF(Plananalyse!CG38=1,VLOOKUP(CG$5,Kruistabel!$B$26:$F$29,MATCH($C38,Kruistabel!$C$25:$F$25,0)+1,FALSE),""))</f>
        <v>#REF!</v>
      </c>
      <c r="CH38" s="326" t="e">
        <f ca="1">IF(IF(Plananalyse!CH38=1,VLOOKUP(CH$5,Kruistabel!$B$26:$F$29,MATCH($C38,Kruistabel!$C$25:$F$25,0)+1,FALSE),"")=0,"",IF(Plananalyse!CH38=1,VLOOKUP(CH$5,Kruistabel!$B$26:$F$29,MATCH($C38,Kruistabel!$C$25:$F$25,0)+1,FALSE),""))</f>
        <v>#REF!</v>
      </c>
      <c r="CI38" s="65"/>
      <c r="CJ38" s="326">
        <f ca="1">IF(IF(Plananalyse!CJ38=1,VLOOKUP(CJ$5,Kruistabel!$B$26:$F$29,MATCH($C38,Kruistabel!$C$25:$F$25,0)+1,FALSE),"")=0,"",IF(Plananalyse!CJ38=1,VLOOKUP(CJ$5,Kruistabel!$B$26:$F$29,MATCH($C38,Kruistabel!$C$25:$F$25,0)+1,FALSE),""))</f>
        <v>55</v>
      </c>
      <c r="CK38" s="326">
        <f ca="1">IF(IF(Plananalyse!CK38=1,VLOOKUP(CK$5,Kruistabel!$B$26:$F$29,MATCH($C38,Kruistabel!$C$25:$F$25,0)+1,FALSE),"")=0,"",IF(Plananalyse!CK38=1,VLOOKUP(CK$5,Kruistabel!$B$26:$F$29,MATCH($C38,Kruistabel!$C$25:$F$25,0)+1,FALSE),""))</f>
        <v>55</v>
      </c>
      <c r="CL38" s="326" t="str">
        <f ca="1">IF(IF(Plananalyse!CL38=1,VLOOKUP(CL$5,Kruistabel!$B$26:$F$29,MATCH($C38,Kruistabel!$C$25:$F$25,0)+1,FALSE),"")=0,"",IF(Plananalyse!CL38=1,VLOOKUP(CL$5,Kruistabel!$B$26:$F$29,MATCH($C38,Kruistabel!$C$25:$F$25,0)+1,FALSE),""))</f>
        <v/>
      </c>
      <c r="CM38" s="326">
        <f ca="1">IF(IF(Plananalyse!CM38=1,VLOOKUP(CM$5,Kruistabel!$B$26:$F$29,MATCH($C38,Kruistabel!$C$25:$F$25,0)+1,FALSE),"")=0,"",IF(Plananalyse!CM38=1,VLOOKUP(CM$5,Kruistabel!$B$26:$F$29,MATCH($C38,Kruistabel!$C$25:$F$25,0)+1,FALSE),""))</f>
        <v>50</v>
      </c>
      <c r="CN38" s="326">
        <f ca="1">IF(IF(Plananalyse!CN38=1,VLOOKUP(CN$5,Kruistabel!$B$26:$F$29,MATCH($C38,Kruistabel!$C$25:$F$25,0)+1,FALSE),"")=0,"",IF(Plananalyse!CN38=1,VLOOKUP(CN$5,Kruistabel!$B$26:$F$29,MATCH($C38,Kruistabel!$C$25:$F$25,0)+1,FALSE),""))</f>
        <v>50</v>
      </c>
      <c r="CO38" s="326">
        <f ca="1">IF(IF(Plananalyse!CO38=1,VLOOKUP(CO$5,Kruistabel!$B$26:$F$29,MATCH($C38,Kruistabel!$C$25:$F$25,0)+1,FALSE),"")=0,"",IF(Plananalyse!CO38=1,VLOOKUP(CO$5,Kruistabel!$B$26:$F$29,MATCH($C38,Kruistabel!$C$25:$F$25,0)+1,FALSE),""))</f>
        <v>60</v>
      </c>
      <c r="CP38" s="326">
        <f ca="1">IF(IF(Plananalyse!CP38=1,VLOOKUP(CP$5,Kruistabel!$B$26:$F$29,MATCH($C38,Kruistabel!$C$25:$F$25,0)+1,FALSE),"")=0,"",IF(Plananalyse!CP38=1,VLOOKUP(CP$5,Kruistabel!$B$26:$F$29,MATCH($C38,Kruistabel!$C$25:$F$25,0)+1,FALSE),""))</f>
        <v>55</v>
      </c>
      <c r="CQ38" s="326">
        <f ca="1">IF(IF(Plananalyse!CQ38=1,VLOOKUP(CQ$5,Kruistabel!$B$26:$F$29,MATCH($C38,Kruistabel!$C$25:$F$25,0)+1,FALSE),"")=0,"",IF(Plananalyse!CQ38=1,VLOOKUP(CQ$5,Kruistabel!$B$26:$F$29,MATCH($C38,Kruistabel!$C$25:$F$25,0)+1,FALSE),""))</f>
        <v>60</v>
      </c>
      <c r="CR38" s="326">
        <f ca="1">IF(IF(Plananalyse!CR38=1,VLOOKUP(CR$5,Kruistabel!$B$26:$F$29,MATCH($C38,Kruistabel!$C$25:$F$25,0)+1,FALSE),"")=0,"",IF(Plananalyse!CR38=1,VLOOKUP(CR$5,Kruistabel!$B$26:$F$29,MATCH($C38,Kruistabel!$C$25:$F$25,0)+1,FALSE),""))</f>
        <v>60</v>
      </c>
      <c r="CS38" s="326">
        <f ca="1">IF(IF(Plananalyse!CS38=1,VLOOKUP(CS$5,Kruistabel!$B$26:$F$29,MATCH($C38,Kruistabel!$C$25:$F$25,0)+1,FALSE),"")=0,"",IF(Plananalyse!CS38=1,VLOOKUP(CS$5,Kruistabel!$B$26:$F$29,MATCH($C38,Kruistabel!$C$25:$F$25,0)+1,FALSE),""))</f>
        <v>55</v>
      </c>
      <c r="CT38" s="326">
        <f ca="1">IF(IF(Plananalyse!CT38=1,VLOOKUP(CT$5,Kruistabel!$B$26:$F$29,MATCH($C38,Kruistabel!$C$25:$F$25,0)+1,FALSE),"")=0,"",IF(Plananalyse!CT38=1,VLOOKUP(CT$5,Kruistabel!$B$26:$F$29,MATCH($C38,Kruistabel!$C$25:$F$25,0)+1,FALSE),""))</f>
        <v>55</v>
      </c>
      <c r="CU38" s="326">
        <f ca="1">IF(IF(Plananalyse!CU38=1,VLOOKUP(CU$5,Kruistabel!$B$26:$F$29,MATCH($C38,Kruistabel!$C$25:$F$25,0)+1,FALSE),"")=0,"",IF(Plananalyse!CU38=1,VLOOKUP(CU$5,Kruistabel!$B$26:$F$29,MATCH($C38,Kruistabel!$C$25:$F$25,0)+1,FALSE),""))</f>
        <v>60</v>
      </c>
      <c r="CV38" s="326">
        <f ca="1">IF(IF(Plananalyse!CV38=1,VLOOKUP(CV$5,Kruistabel!$B$26:$F$29,MATCH($C38,Kruistabel!$C$25:$F$25,0)+1,FALSE),"")=0,"",IF(Plananalyse!CV38=1,VLOOKUP(CV$5,Kruistabel!$B$26:$F$29,MATCH($C38,Kruistabel!$C$25:$F$25,0)+1,FALSE),""))</f>
        <v>60</v>
      </c>
      <c r="CW38" s="326">
        <f ca="1">IF(IF(Plananalyse!CW38=1,VLOOKUP(CW$5,Kruistabel!$B$26:$F$29,MATCH($C38,Kruistabel!$C$25:$F$25,0)+1,FALSE),"")=0,"",IF(Plananalyse!CW38=1,VLOOKUP(CW$5,Kruistabel!$B$26:$F$29,MATCH($C38,Kruistabel!$C$25:$F$25,0)+1,FALSE),""))</f>
        <v>55</v>
      </c>
      <c r="CX38" s="326" t="str">
        <f ca="1">IF(IF(Plananalyse!CX38=1,VLOOKUP(CX$5,Kruistabel!$B$26:$F$29,MATCH($C38,Kruistabel!$C$25:$F$25,0)+1,FALSE),"")=0,"",IF(Plananalyse!CX38=1,VLOOKUP(CX$5,Kruistabel!$B$26:$F$29,MATCH($C38,Kruistabel!$C$25:$F$25,0)+1,FALSE),""))</f>
        <v/>
      </c>
      <c r="CY38" s="326">
        <f ca="1">IF(IF(Plananalyse!CY38=1,VLOOKUP(CY$5,Kruistabel!$B$26:$F$29,MATCH($C38,Kruistabel!$C$25:$F$25,0)+1,FALSE),"")=0,"",IF(Plananalyse!CY38=1,VLOOKUP(CY$5,Kruistabel!$B$26:$F$29,MATCH($C38,Kruistabel!$C$25:$F$25,0)+1,FALSE),""))</f>
        <v>60</v>
      </c>
      <c r="CZ38" s="326">
        <f ca="1">IF(IF(Plananalyse!CZ38=1,VLOOKUP(CZ$5,Kruistabel!$B$26:$F$29,MATCH($C38,Kruistabel!$C$25:$F$25,0)+1,FALSE),"")=0,"",IF(Plananalyse!CZ38=1,VLOOKUP(CZ$5,Kruistabel!$B$26:$F$29,MATCH($C38,Kruistabel!$C$25:$F$25,0)+1,FALSE),""))</f>
        <v>60</v>
      </c>
      <c r="DA38" s="326">
        <f ca="1">IF(IF(Plananalyse!DA38=1,VLOOKUP(DA$5,Kruistabel!$B$26:$F$29,MATCH($C38,Kruistabel!$C$25:$F$25,0)+1,FALSE),"")=0,"",IF(Plananalyse!DA38=1,VLOOKUP(DA$5,Kruistabel!$B$26:$F$29,MATCH($C38,Kruistabel!$C$25:$F$25,0)+1,FALSE),""))</f>
        <v>60</v>
      </c>
      <c r="DB38" s="326" t="str">
        <f ca="1">IF(IF(Plananalyse!DB38=1,VLOOKUP(DB$5,Kruistabel!$B$26:$F$29,MATCH($C38,Kruistabel!$C$25:$F$25,0)+1,FALSE),"")=0,"",IF(Plananalyse!DB38=1,VLOOKUP(DB$5,Kruistabel!$B$26:$F$29,MATCH($C38,Kruistabel!$C$25:$F$25,0)+1,FALSE),""))</f>
        <v/>
      </c>
      <c r="DC38" s="326" t="str">
        <f ca="1">IF(IF(Plananalyse!DC38=1,VLOOKUP(DC$5,Kruistabel!$B$26:$F$29,MATCH($C38,Kruistabel!$C$25:$F$25,0)+1,FALSE),"")=0,"",IF(Plananalyse!DC38=1,VLOOKUP(DC$5,Kruistabel!$B$26:$F$29,MATCH($C38,Kruistabel!$C$25:$F$25,0)+1,FALSE),""))</f>
        <v/>
      </c>
      <c r="DD38" s="327"/>
      <c r="DE38" s="326" t="e">
        <f ca="1">IF(IF(Plananalyse!DE38=1,VLOOKUP(DE$5,Kruistabel!$B$26:$F$29,MATCH($C38,Kruistabel!$C$25:$F$25,0)+1,FALSE),"")=0,"",IF(Plananalyse!DE38=1,VLOOKUP(DE$5,Kruistabel!$B$26:$F$29,MATCH($C38,Kruistabel!$C$25:$F$25,0)+1,FALSE),""))</f>
        <v>#N/A</v>
      </c>
      <c r="DF38" s="326" t="e">
        <f ca="1">IF(IF(Plananalyse!DF38=1,VLOOKUP(DF$5,Kruistabel!$B$26:$F$29,MATCH($C38,Kruistabel!$C$25:$F$25,0)+1,FALSE),"")=0,"",IF(Plananalyse!DF38=1,VLOOKUP(DF$5,Kruistabel!$B$26:$F$29,MATCH($C38,Kruistabel!$C$25:$F$25,0)+1,FALSE),""))</f>
        <v>#N/A</v>
      </c>
      <c r="DG38" s="326" t="e">
        <f ca="1">IF(IF(Plananalyse!DG38=1,VLOOKUP(DG$5,Kruistabel!$B$26:$F$29,MATCH($C38,Kruistabel!$C$25:$F$25,0)+1,FALSE),"")=0,"",IF(Plananalyse!DG38=1,VLOOKUP(DG$5,Kruistabel!$B$26:$F$29,MATCH($C38,Kruistabel!$C$25:$F$25,0)+1,FALSE),""))</f>
        <v>#N/A</v>
      </c>
      <c r="DH38" s="326" t="e">
        <f ca="1">IF(IF(Plananalyse!DH38=1,VLOOKUP(DH$5,Kruistabel!$B$26:$F$29,MATCH($C38,Kruistabel!$C$25:$F$25,0)+1,FALSE),"")=0,"",IF(Plananalyse!DH38=1,VLOOKUP(DH$5,Kruistabel!$B$26:$F$29,MATCH($C38,Kruistabel!$C$25:$F$25,0)+1,FALSE),""))</f>
        <v>#N/A</v>
      </c>
      <c r="DI38" s="326" t="e">
        <f ca="1">IF(IF(Plananalyse!DI38=1,VLOOKUP(DI$5,Kruistabel!$B$26:$F$29,MATCH($C38,Kruistabel!$C$25:$F$25,0)+1,FALSE),"")=0,"",IF(Plananalyse!DI38=1,VLOOKUP(DI$5,Kruistabel!$B$26:$F$29,MATCH($C38,Kruistabel!$C$25:$F$25,0)+1,FALSE),""))</f>
        <v>#N/A</v>
      </c>
      <c r="DJ38" s="326" t="e">
        <f ca="1">IF(IF(Plananalyse!DJ38=1,VLOOKUP(DJ$5,Kruistabel!$B$26:$F$29,MATCH($C38,Kruistabel!$C$25:$F$25,0)+1,FALSE),"")=0,"",IF(Plananalyse!DJ38=1,VLOOKUP(DJ$5,Kruistabel!$B$26:$F$29,MATCH($C38,Kruistabel!$C$25:$F$25,0)+1,FALSE),""))</f>
        <v>#N/A</v>
      </c>
      <c r="DK38" s="326" t="e">
        <f ca="1">IF(IF(Plananalyse!DK38=1,VLOOKUP(DK$5,Kruistabel!$B$26:$F$29,MATCH($C38,Kruistabel!$C$25:$F$25,0)+1,FALSE),"")=0,"",IF(Plananalyse!DK38=1,VLOOKUP(DK$5,Kruistabel!$B$26:$F$29,MATCH($C38,Kruistabel!$C$25:$F$25,0)+1,FALSE),""))</f>
        <v>#REF!</v>
      </c>
      <c r="DL38" s="326" t="e">
        <f ca="1">IF(IF(Plananalyse!DL38=1,VLOOKUP(DL$5,Kruistabel!$B$26:$F$29,MATCH($C38,Kruistabel!$C$25:$F$25,0)+1,FALSE),"")=0,"",IF(Plananalyse!DL38=1,VLOOKUP(DL$5,Kruistabel!$B$26:$F$29,MATCH($C38,Kruistabel!$C$25:$F$25,0)+1,FALSE),""))</f>
        <v>#REF!</v>
      </c>
      <c r="DM38" s="327" t="str">
        <f>IF(Plananalyse!DM38=1,VLOOKUP(DM$5,Kruistabel!$B$26:$F$29,MATCH($C38,Kruistabel!$C$25:$F$25,0)+1,FALSE),"")</f>
        <v/>
      </c>
      <c r="DN38" s="326" t="e">
        <f ca="1">IF(IF(Plananalyse!DN38=1,VLOOKUP(DN$5,Kruistabel!$B$26:$F$29,MATCH($C38,Kruistabel!$C$25:$F$25,0)+1,FALSE),"")=0,"",IF(Plananalyse!DN38=1,VLOOKUP(DN$5,Kruistabel!$B$26:$F$29,MATCH($C38,Kruistabel!$C$25:$F$25,0)+1,FALSE),""))</f>
        <v>#N/A</v>
      </c>
      <c r="DO38" s="326" t="e">
        <f ca="1">IF(IF(Plananalyse!DO38=1,VLOOKUP(DO$5,Kruistabel!$B$26:$F$29,MATCH($C38,Kruistabel!$C$25:$F$25,0)+1,FALSE),"")=0,"",IF(Plananalyse!DO38=1,VLOOKUP(DO$5,Kruistabel!$B$26:$F$29,MATCH($C38,Kruistabel!$C$25:$F$25,0)+1,FALSE),""))</f>
        <v>#N/A</v>
      </c>
      <c r="DP38" s="326" t="e">
        <f ca="1">IF(IF(Plananalyse!DP38=1,VLOOKUP(DP$5,Kruistabel!$B$26:$F$29,MATCH($C38,Kruistabel!$C$25:$F$25,0)+1,FALSE),"")=0,"",IF(Plananalyse!DP38=1,VLOOKUP(DP$5,Kruistabel!$B$26:$F$29,MATCH($C38,Kruistabel!$C$25:$F$25,0)+1,FALSE),""))</f>
        <v>#N/A</v>
      </c>
      <c r="DQ38" s="326" t="e">
        <f ca="1">IF(IF(Plananalyse!DQ38=1,VLOOKUP(DQ$5,Kruistabel!$B$26:$F$29,MATCH($C38,Kruistabel!$C$25:$F$25,0)+1,FALSE),"")=0,"",IF(Plananalyse!DQ38=1,VLOOKUP(DQ$5,Kruistabel!$B$26:$F$29,MATCH($C38,Kruistabel!$C$25:$F$25,0)+1,FALSE),""))</f>
        <v>#N/A</v>
      </c>
      <c r="DR38" s="326" t="e">
        <f ca="1">IF(IF(Plananalyse!DR38=1,VLOOKUP(DR$5,Kruistabel!$B$26:$F$29,MATCH($C38,Kruistabel!$C$25:$F$25,0)+1,FALSE),"")=0,"",IF(Plananalyse!DR38=1,VLOOKUP(DR$5,Kruistabel!$B$26:$F$29,MATCH($C38,Kruistabel!$C$25:$F$25,0)+1,FALSE),""))</f>
        <v>#N/A</v>
      </c>
      <c r="DS38" s="326" t="e">
        <f ca="1">IF(IF(Plananalyse!DS38=1,VLOOKUP(DS$5,Kruistabel!$B$26:$F$29,MATCH($C38,Kruistabel!$C$25:$F$25,0)+1,FALSE),"")=0,"",IF(Plananalyse!DS38=1,VLOOKUP(DS$5,Kruistabel!$B$26:$F$29,MATCH($C38,Kruistabel!$C$25:$F$25,0)+1,FALSE),""))</f>
        <v>#N/A</v>
      </c>
      <c r="DT38" s="326" t="e">
        <f ca="1">IF(IF(Plananalyse!DT38=1,VLOOKUP(DT$5,Kruistabel!$B$26:$F$29,MATCH($C38,Kruistabel!$C$25:$F$25,0)+1,FALSE),"")=0,"",IF(Plananalyse!DT38=1,VLOOKUP(DT$5,Kruistabel!$B$26:$F$29,MATCH($C38,Kruistabel!$C$25:$F$25,0)+1,FALSE),""))</f>
        <v>#N/A</v>
      </c>
      <c r="DU38" s="326" t="e">
        <f ca="1">IF(IF(Plananalyse!DU38=1,VLOOKUP(DU$5,Kruistabel!$B$26:$F$29,MATCH($C38,Kruistabel!$C$25:$F$25,0)+1,FALSE),"")=0,"",IF(Plananalyse!DU38=1,VLOOKUP(DU$5,Kruistabel!$B$26:$F$29,MATCH($C38,Kruistabel!$C$25:$F$25,0)+1,FALSE),""))</f>
        <v>#N/A</v>
      </c>
      <c r="DV38" s="326" t="e">
        <f ca="1">IF(IF(Plananalyse!DV38=1,VLOOKUP(DV$5,Kruistabel!$B$26:$F$29,MATCH($C38,Kruistabel!$C$25:$F$25,0)+1,FALSE),"")=0,"",IF(Plananalyse!DV38=1,VLOOKUP(DV$5,Kruistabel!$B$26:$F$29,MATCH($C38,Kruistabel!$C$25:$F$25,0)+1,FALSE),""))</f>
        <v>#N/A</v>
      </c>
      <c r="DW38" s="326" t="e">
        <f ca="1">IF(IF(Plananalyse!DW38=1,VLOOKUP(DW$5,Kruistabel!$B$26:$F$29,MATCH($C38,Kruistabel!$C$25:$F$25,0)+1,FALSE),"")=0,"",IF(Plananalyse!DW38=1,VLOOKUP(DW$5,Kruistabel!$B$26:$F$29,MATCH($C38,Kruistabel!$C$25:$F$25,0)+1,FALSE),""))</f>
        <v>#REF!</v>
      </c>
      <c r="DX38" s="326" t="e">
        <f ca="1">IF(IF(Plananalyse!DX38=1,VLOOKUP(DX$5,Kruistabel!$B$26:$F$29,MATCH($C38,Kruistabel!$C$25:$F$25,0)+1,FALSE),"")=0,"",IF(Plananalyse!DX38=1,VLOOKUP(DX$5,Kruistabel!$B$26:$F$29,MATCH($C38,Kruistabel!$C$25:$F$25,0)+1,FALSE),""))</f>
        <v>#REF!</v>
      </c>
      <c r="DY38" s="327" t="str">
        <f>IF(Plananalyse!DY38=1,VLOOKUP(DY$5,Kruistabel!$B$26:$F$29,MATCH($C38,Kruistabel!$C$25:$F$25,0)+1,FALSE),"")</f>
        <v/>
      </c>
      <c r="DZ38" s="326" t="e">
        <f ca="1">IF(IF(Plananalyse!DZ38=1,VLOOKUP(DZ$5,Kruistabel!$B$26:$F$29,MATCH($C38,Kruistabel!$C$25:$F$25,0)+1,FALSE),"")=0,"",IF(Plananalyse!DZ38=1,VLOOKUP(DZ$5,Kruistabel!$B$26:$F$29,MATCH($C38,Kruistabel!$C$25:$F$25,0)+1,FALSE),""))</f>
        <v>#N/A</v>
      </c>
      <c r="EA38" s="326" t="e">
        <f ca="1">IF(IF(Plananalyse!EA38=1,VLOOKUP(EA$5,Kruistabel!$B$26:$F$29,MATCH($C38,Kruistabel!$C$25:$F$25,0)+1,FALSE),"")=0,"",IF(Plananalyse!EA38=1,VLOOKUP(EA$5,Kruistabel!$B$26:$F$29,MATCH($C38,Kruistabel!$C$25:$F$25,0)+1,FALSE),""))</f>
        <v>#N/A</v>
      </c>
      <c r="EB38" s="326" t="e">
        <f ca="1">IF(IF(Plananalyse!EB38=1,VLOOKUP(EB$5,Kruistabel!$B$26:$F$29,MATCH($C38,Kruistabel!$C$25:$F$25,0)+1,FALSE),"")=0,"",IF(Plananalyse!EB38=1,VLOOKUP(EB$5,Kruistabel!$B$26:$F$29,MATCH($C38,Kruistabel!$C$25:$F$25,0)+1,FALSE),""))</f>
        <v>#REF!</v>
      </c>
      <c r="EC38" s="326" t="e">
        <f ca="1">IF(IF(Plananalyse!EC38=1,VLOOKUP(EC$5,Kruistabel!$B$26:$F$29,MATCH($C38,Kruistabel!$C$25:$F$25,0)+1,FALSE),"")=0,"",IF(Plananalyse!EC38=1,VLOOKUP(EC$5,Kruistabel!$B$26:$F$29,MATCH($C38,Kruistabel!$C$25:$F$25,0)+1,FALSE),""))</f>
        <v>#REF!</v>
      </c>
      <c r="ED38" s="327"/>
      <c r="EE38" s="326" t="e">
        <f ca="1">IF(IF(Plananalyse!EE38=1,VLOOKUP(EE$5,Kruistabel!$B$26:$F$29,MATCH($C38,Kruistabel!$C$25:$F$25,0)+1,FALSE),"")=0,"",IF(Plananalyse!EE38=1,VLOOKUP(EE$5,Kruistabel!$B$26:$F$29,MATCH($C38,Kruistabel!$C$25:$F$25,0)+1,FALSE),""))</f>
        <v>#N/A</v>
      </c>
      <c r="EF38" s="326" t="e">
        <f ca="1">IF(IF(Plananalyse!EF38=1,VLOOKUP(EF$5,Kruistabel!$B$26:$F$29,MATCH($C38,Kruistabel!$C$25:$F$25,0)+1,FALSE),"")=0,"",IF(Plananalyse!EF38=1,VLOOKUP(EF$5,Kruistabel!$B$26:$F$29,MATCH($C38,Kruistabel!$C$25:$F$25,0)+1,FALSE),""))</f>
        <v>#N/A</v>
      </c>
      <c r="EG38" s="326" t="e">
        <f ca="1">IF(IF(Plananalyse!EG38=1,VLOOKUP(EG$5,Kruistabel!$B$26:$F$29,MATCH($C38,Kruistabel!$C$25:$F$25,0)+1,FALSE),"")=0,"",IF(Plananalyse!EG38=1,VLOOKUP(EG$5,Kruistabel!$B$26:$F$29,MATCH($C38,Kruistabel!$C$25:$F$25,0)+1,FALSE),""))</f>
        <v>#N/A</v>
      </c>
      <c r="EH38" s="326" t="e">
        <f ca="1">IF(IF(Plananalyse!EH38=1,VLOOKUP(EH$5,Kruistabel!$B$26:$F$29,MATCH($C38,Kruistabel!$C$25:$F$25,0)+1,FALSE),"")=0,"",IF(Plananalyse!EH38=1,VLOOKUP(EH$5,Kruistabel!$B$26:$F$29,MATCH($C38,Kruistabel!$C$25:$F$25,0)+1,FALSE),""))</f>
        <v>#REF!</v>
      </c>
      <c r="EI38" s="326" t="e">
        <f ca="1">IF(IF(Plananalyse!EI38=1,VLOOKUP(EI$5,Kruistabel!$B$26:$F$29,MATCH($C38,Kruistabel!$C$25:$F$25,0)+1,FALSE),"")=0,"",IF(Plananalyse!EI38=1,VLOOKUP(EI$5,Kruistabel!$B$26:$F$29,MATCH($C38,Kruistabel!$C$25:$F$25,0)+1,FALSE),""))</f>
        <v>#REF!</v>
      </c>
      <c r="EJ38" s="164" t="str">
        <f>IF(Plananalyse!EJ38=1,VLOOKUP(EJ$5,Kruistabel!$B$26:$F$29,MATCH($C38,Kruistabel!$C$25:$F$25,0)+1,FALSE),"")</f>
        <v/>
      </c>
      <c r="EK38" s="138"/>
      <c r="EL38" s="138"/>
      <c r="EM38" s="138"/>
      <c r="EN38" s="138"/>
      <c r="EO38" s="138"/>
    </row>
    <row r="39" spans="2:145">
      <c r="B39" s="337" t="str">
        <f>Classificatietabel!B37</f>
        <v>OF - EHBO, borstvoedingslokaal</v>
      </c>
      <c r="C39" s="160" t="str">
        <f>_xlfn.IFNA(VLOOKUP($B39,Classificatietabel!$B$6:$I$91,C$7,FALSE),"")</f>
        <v>normaal</v>
      </c>
      <c r="D39" s="160" t="str">
        <f>_xlfn.IFNA(VLOOKUP($B39,Classificatietabel!$B$6:$I$91,D$7,FALSE),"")</f>
        <v>neen</v>
      </c>
      <c r="E39" s="119">
        <f>IF(AND(D39="laag",$D$3=1),0,_xlfn.IFNA(IF(VLOOKUP($B39,Classificatietabel!$B$6:$H$91,$E$5,FALSE)="Ja",1,0),""))</f>
        <v>1</v>
      </c>
      <c r="F39" s="163"/>
      <c r="G39" s="326" t="str">
        <f>IF(IF(Plananalyse!G39=1,VLOOKUP(G$5,Kruistabel!$B$26:$F$29,MATCH($C39,Kruistabel!$C$25:$F$25,0)+1,FALSE),"")=0,"",IF(Plananalyse!G39=1,VLOOKUP(G$5,Kruistabel!$B$26:$F$29,MATCH($C39,Kruistabel!$C$25:$F$25,0)+1,FALSE),""))</f>
        <v/>
      </c>
      <c r="H39" s="326" t="str">
        <f>IF(IF(Plananalyse!H39=1,VLOOKUP(H$5,Kruistabel!$B$26:$F$29,MATCH($C39,Kruistabel!$C$25:$F$25,0)+1,FALSE),"")=0,"",IF(Plananalyse!H39=1,VLOOKUP(H$5,Kruistabel!$B$26:$F$29,MATCH($C39,Kruistabel!$C$25:$F$25,0)+1,FALSE),""))</f>
        <v/>
      </c>
      <c r="I39" s="326">
        <f>IF(IF(Plananalyse!I39=1,VLOOKUP(I$5,Kruistabel!$B$26:$F$29,MATCH($C39,Kruistabel!$C$25:$F$25,0)+1,FALSE),"")=0,"",IF(Plananalyse!I39=1,VLOOKUP(I$5,Kruistabel!$B$26:$F$29,MATCH($C39,Kruistabel!$C$25:$F$25,0)+1,FALSE),""))</f>
        <v>60</v>
      </c>
      <c r="J39" s="326" t="str">
        <f>IF(IF(Plananalyse!J39=1,VLOOKUP(J$5,Kruistabel!$B$26:$F$29,MATCH($C39,Kruistabel!$C$25:$F$25,0)+1,FALSE),"")=0,"",IF(Plananalyse!J39=1,VLOOKUP(J$5,Kruistabel!$B$26:$F$29,MATCH($C39,Kruistabel!$C$25:$F$25,0)+1,FALSE),""))</f>
        <v/>
      </c>
      <c r="K39" s="326" t="str">
        <f>IF(IF(Plananalyse!K39=1,VLOOKUP(K$5,Kruistabel!$B$26:$F$29,MATCH($C39,Kruistabel!$C$25:$F$25,0)+1,FALSE),"")=0,"",IF(Plananalyse!K39=1,VLOOKUP(K$5,Kruistabel!$B$26:$F$29,MATCH($C39,Kruistabel!$C$25:$F$25,0)+1,FALSE),""))</f>
        <v/>
      </c>
      <c r="L39" s="326" t="str">
        <f>IF(IF(Plananalyse!L39=1,VLOOKUP(L$5,Kruistabel!$B$26:$F$29,MATCH($C39,Kruistabel!$C$25:$F$25,0)+1,FALSE),"")=0,"",IF(Plananalyse!L39=1,VLOOKUP(L$5,Kruistabel!$B$26:$F$29,MATCH($C39,Kruistabel!$C$25:$F$25,0)+1,FALSE),""))</f>
        <v/>
      </c>
      <c r="M39" s="326">
        <f>IF(IF(Plananalyse!M39=1,VLOOKUP(M$5,Kruistabel!$B$26:$F$29,MATCH($C39,Kruistabel!$C$25:$F$25,0)+1,FALSE),"")=0,"",IF(Plananalyse!M39=1,VLOOKUP(M$5,Kruistabel!$B$26:$F$29,MATCH($C39,Kruistabel!$C$25:$F$25,0)+1,FALSE),""))</f>
        <v>55</v>
      </c>
      <c r="N39" s="326">
        <f>IF(IF(Plananalyse!N39=1,VLOOKUP(N$5,Kruistabel!$B$26:$F$29,MATCH($C39,Kruistabel!$C$25:$F$25,0)+1,FALSE),"")=0,"",IF(Plananalyse!N39=1,VLOOKUP(N$5,Kruistabel!$B$26:$F$29,MATCH($C39,Kruistabel!$C$25:$F$25,0)+1,FALSE),""))</f>
        <v>55</v>
      </c>
      <c r="O39" s="326">
        <f>IF(IF(Plananalyse!O39=1,VLOOKUP(O$5,Kruistabel!$B$26:$F$29,MATCH($C39,Kruistabel!$C$25:$F$25,0)+1,FALSE),"")=0,"",IF(Plananalyse!O39=1,VLOOKUP(O$5,Kruistabel!$B$26:$F$29,MATCH($C39,Kruistabel!$C$25:$F$25,0)+1,FALSE),""))</f>
        <v>55</v>
      </c>
      <c r="P39" s="326">
        <f>IF(IF(Plananalyse!P39=1,VLOOKUP(P$5,Kruistabel!$B$26:$F$29,MATCH($C39,Kruistabel!$C$25:$F$25,0)+1,FALSE),"")=0,"",IF(Plananalyse!P39=1,VLOOKUP(P$5,Kruistabel!$B$26:$F$29,MATCH($C39,Kruistabel!$C$25:$F$25,0)+1,FALSE),""))</f>
        <v>50</v>
      </c>
      <c r="Q39" s="326">
        <f>IF(IF(Plananalyse!Q39=1,VLOOKUP(Q$5,Kruistabel!$B$26:$F$29,MATCH($C39,Kruistabel!$C$25:$F$25,0)+1,FALSE),"")=0,"",IF(Plananalyse!Q39=1,VLOOKUP(Q$5,Kruistabel!$B$26:$F$29,MATCH($C39,Kruistabel!$C$25:$F$25,0)+1,FALSE),""))</f>
        <v>60</v>
      </c>
      <c r="R39" s="326">
        <f>IF(IF(Plananalyse!R39=1,VLOOKUP(R$5,Kruistabel!$B$26:$F$29,MATCH($C39,Kruistabel!$C$25:$F$25,0)+1,FALSE),"")=0,"",IF(Plananalyse!R39=1,VLOOKUP(R$5,Kruistabel!$B$26:$F$29,MATCH($C39,Kruistabel!$C$25:$F$25,0)+1,FALSE),""))</f>
        <v>55</v>
      </c>
      <c r="S39" s="326" t="str">
        <f>IF(IF(Plananalyse!S39=1,VLOOKUP(S$5,Kruistabel!$B$26:$F$29,MATCH($C39,Kruistabel!$C$25:$F$25,0)+1,FALSE),"")=0,"",IF(Plananalyse!S39=1,VLOOKUP(S$5,Kruistabel!$B$26:$F$29,MATCH($C39,Kruistabel!$C$25:$F$25,0)+1,FALSE),""))</f>
        <v/>
      </c>
      <c r="T39" s="326" t="str">
        <f>IF(IF(Plananalyse!T39=1,VLOOKUP(T$5,Kruistabel!$B$26:$F$29,MATCH($C39,Kruistabel!$C$25:$F$25,0)+1,FALSE),"")=0,"",IF(Plananalyse!T39=1,VLOOKUP(T$5,Kruistabel!$B$26:$F$29,MATCH($C39,Kruistabel!$C$25:$F$25,0)+1,FALSE),""))</f>
        <v/>
      </c>
      <c r="U39" s="326" t="str">
        <f>IF(IF(Plananalyse!U39=1,VLOOKUP(U$5,Kruistabel!$B$26:$F$29,MATCH($C39,Kruistabel!$C$25:$F$25,0)+1,FALSE),"")=0,"",IF(Plananalyse!U39=1,VLOOKUP(U$5,Kruistabel!$B$26:$F$29,MATCH($C39,Kruistabel!$C$25:$F$25,0)+1,FALSE),""))</f>
        <v/>
      </c>
      <c r="V39" s="326" t="str">
        <f>IF(IF(Plananalyse!V39=1,VLOOKUP(V$5,Kruistabel!$B$26:$F$29,MATCH($C39,Kruistabel!$C$25:$F$25,0)+1,FALSE),"")=0,"",IF(Plananalyse!V39=1,VLOOKUP(V$5,Kruistabel!$B$26:$F$29,MATCH($C39,Kruistabel!$C$25:$F$25,0)+1,FALSE),""))</f>
        <v/>
      </c>
      <c r="W39" s="326" t="str">
        <f>IF(IF(Plananalyse!W39=1,VLOOKUP(W$5,Kruistabel!$B$26:$F$29,MATCH($C39,Kruistabel!$C$25:$F$25,0)+1,FALSE),"")=0,"",IF(Plananalyse!W39=1,VLOOKUP(W$5,Kruistabel!$B$26:$F$29,MATCH($C39,Kruistabel!$C$25:$F$25,0)+1,FALSE),""))</f>
        <v/>
      </c>
      <c r="X39" s="326" t="str">
        <f>IF(IF(Plananalyse!X39=1,VLOOKUP(X$5,Kruistabel!$B$26:$F$29,MATCH($C39,Kruistabel!$C$25:$F$25,0)+1,FALSE),"")=0,"",IF(Plananalyse!X39=1,VLOOKUP(X$5,Kruistabel!$B$26:$F$29,MATCH($C39,Kruistabel!$C$25:$F$25,0)+1,FALSE),""))</f>
        <v/>
      </c>
      <c r="Y39" s="326">
        <f>IF(IF(Plananalyse!Y39=1,VLOOKUP(Y$5,Kruistabel!$B$26:$F$29,MATCH($C39,Kruistabel!$C$25:$F$25,0)+1,FALSE),"")=0,"",IF(Plananalyse!Y39=1,VLOOKUP(Y$5,Kruistabel!$B$26:$F$29,MATCH($C39,Kruistabel!$C$25:$F$25,0)+1,FALSE),""))</f>
        <v>60</v>
      </c>
      <c r="Z39" s="326" t="str">
        <f>IF(IF(Plananalyse!Z39=1,VLOOKUP(Z$5,Kruistabel!$B$26:$F$29,MATCH($C39,Kruistabel!$C$25:$F$25,0)+1,FALSE),"")=0,"",IF(Plananalyse!Z39=1,VLOOKUP(Z$5,Kruistabel!$B$26:$F$29,MATCH($C39,Kruistabel!$C$25:$F$25,0)+1,FALSE),""))</f>
        <v/>
      </c>
      <c r="AA39" s="326" t="str">
        <f>IF(IF(Plananalyse!AA39=1,VLOOKUP(AA$5,Kruistabel!$B$26:$F$29,MATCH($C39,Kruistabel!$C$25:$F$25,0)+1,FALSE),"")=0,"",IF(Plananalyse!AA39=1,VLOOKUP(AA$5,Kruistabel!$B$26:$F$29,MATCH($C39,Kruistabel!$C$25:$F$25,0)+1,FALSE),""))</f>
        <v/>
      </c>
      <c r="AB39" s="326" t="str">
        <f>IF(IF(Plananalyse!AB39=1,VLOOKUP(AB$5,Kruistabel!$B$26:$F$29,MATCH($C39,Kruistabel!$C$25:$F$25,0)+1,FALSE),"")=0,"",IF(Plananalyse!AB39=1,VLOOKUP(AB$5,Kruistabel!$B$26:$F$29,MATCH($C39,Kruistabel!$C$25:$F$25,0)+1,FALSE),""))</f>
        <v/>
      </c>
      <c r="AC39" s="326" t="str">
        <f>IF(IF(Plananalyse!AC39=1,VLOOKUP(AC$5,Kruistabel!$B$26:$F$29,MATCH($C39,Kruistabel!$C$25:$F$25,0)+1,FALSE),"")=0,"",IF(Plananalyse!AC39=1,VLOOKUP(AC$5,Kruistabel!$B$26:$F$29,MATCH($C39,Kruistabel!$C$25:$F$25,0)+1,FALSE),""))</f>
        <v/>
      </c>
      <c r="AD39" s="326" t="str">
        <f>IF(IF(Plananalyse!AD39=1,VLOOKUP(AD$5,Kruistabel!$B$26:$F$29,MATCH($C39,Kruistabel!$C$25:$F$25,0)+1,FALSE),"")=0,"",IF(Plananalyse!AD39=1,VLOOKUP(AD$5,Kruistabel!$B$26:$F$29,MATCH($C39,Kruistabel!$C$25:$F$25,0)+1,FALSE),""))</f>
        <v/>
      </c>
      <c r="AE39" s="326" t="str">
        <f>IF(IF(Plananalyse!AE39=1,VLOOKUP(AE$5,Kruistabel!$B$26:$F$29,MATCH($C39,Kruistabel!$C$25:$F$25,0)+1,FALSE),"")=0,"",IF(Plananalyse!AE39=1,VLOOKUP(AE$5,Kruistabel!$B$26:$F$29,MATCH($C39,Kruistabel!$C$25:$F$25,0)+1,FALSE),""))</f>
        <v/>
      </c>
      <c r="AF39" s="326" t="str">
        <f>IF(IF(Plananalyse!AF39=1,VLOOKUP(AF$5,Kruistabel!$B$26:$F$29,MATCH($C39,Kruistabel!$C$25:$F$25,0)+1,FALSE),"")=0,"",IF(Plananalyse!AF39=1,VLOOKUP(AF$5,Kruistabel!$B$26:$F$29,MATCH($C39,Kruistabel!$C$25:$F$25,0)+1,FALSE),""))</f>
        <v/>
      </c>
      <c r="AG39" s="326" t="str">
        <f>IF(IF(Plananalyse!AG39=1,VLOOKUP(AG$5,Kruistabel!$B$26:$F$29,MATCH($C39,Kruistabel!$C$25:$F$25,0)+1,FALSE),"")=0,"",IF(Plananalyse!AG39=1,VLOOKUP(AG$5,Kruistabel!$B$26:$F$29,MATCH($C39,Kruistabel!$C$25:$F$25,0)+1,FALSE),""))</f>
        <v/>
      </c>
      <c r="AH39" s="326" t="str">
        <f>IF(IF(Plananalyse!AH39=1,VLOOKUP(AH$5,Kruistabel!$B$26:$F$29,MATCH($C39,Kruistabel!$C$25:$F$25,0)+1,FALSE),"")=0,"",IF(Plananalyse!AI39=1,VLOOKUP(AH$5,Kruistabel!$B$26:$F$29,MATCH($C39,Kruistabel!$C$25:$F$25,0)+1,FALSE),""))</f>
        <v/>
      </c>
      <c r="AI39" s="326" t="str">
        <f>IF(IF(Plananalyse!AI39=1,VLOOKUP(AI$5,Kruistabel!$B$26:$F$29,MATCH($C39,Kruistabel!$C$25:$F$25,0)+1,FALSE),"")=0,"",IF(Plananalyse!AJ39=1,VLOOKUP(AI$5,Kruistabel!$B$26:$F$29,MATCH($C39,Kruistabel!$C$25:$F$25,0)+1,FALSE),""))</f>
        <v/>
      </c>
      <c r="AJ39" s="326" t="str">
        <f>IF(IF(Plananalyse!AJ39=1,VLOOKUP(AJ$5,Kruistabel!$B$26:$F$29,MATCH($C39,Kruistabel!$C$25:$F$25,0)+1,FALSE),"")=0,"",IF(Plananalyse!AJ39=1,VLOOKUP(AJ$5,Kruistabel!$B$26:$F$29,MATCH($C39,Kruistabel!$C$25:$F$25,0)+1,FALSE),""))</f>
        <v/>
      </c>
      <c r="AK39" s="326">
        <f>IF(IF(Plananalyse!AK39=1,VLOOKUP(AK$5,Kruistabel!$B$26:$F$29,MATCH($C39,Kruistabel!$C$25:$F$25,0)+1,FALSE),"")=0,"",IF(Plananalyse!AK39=1,VLOOKUP(AK$5,Kruistabel!$B$26:$F$29,MATCH($C39,Kruistabel!$C$25:$F$25,0)+1,FALSE),""))</f>
        <v>60</v>
      </c>
      <c r="AL39" s="326" t="str">
        <f ca="1">IF(IF(Plananalyse!AL39=1,VLOOKUP(AL$5,Kruistabel!$B$26:$F$29,MATCH($C39,Kruistabel!$C$25:$F$25,0)+1,FALSE),"")=0,"",IF(Plananalyse!AL39=1,VLOOKUP(AL$5,Kruistabel!$B$26:$F$29,MATCH($C39,Kruistabel!$C$25:$F$25,0)+1,FALSE),""))</f>
        <v/>
      </c>
      <c r="AM39" s="326" t="str">
        <f ca="1">IF(IF(Plananalyse!AM39=1,VLOOKUP(AM$5,Kruistabel!$B$26:$F$29,MATCH($C39,Kruistabel!$C$25:$F$25,0)+1,FALSE),"")=0,"",IF(Plananalyse!AM39=1,VLOOKUP(AM$5,Kruistabel!$B$26:$F$29,MATCH($C39,Kruistabel!$C$25:$F$25,0)+1,FALSE),""))</f>
        <v/>
      </c>
      <c r="AN39" s="327"/>
      <c r="AO39" s="326">
        <f ca="1">IF(IF(Plananalyse!AO39=1,VLOOKUP(AO$5,Kruistabel!$B$26:$F$29,MATCH($C39,Kruistabel!$C$25:$F$25,0)+1,FALSE),"")=0,"",IF(Plananalyse!AO39=1,VLOOKUP(AO$5,Kruistabel!$B$26:$F$29,MATCH($C39,Kruistabel!$C$25:$F$25,0)+1,FALSE),""))</f>
        <v>60</v>
      </c>
      <c r="AP39" s="326">
        <f ca="1">IF(IF(Plananalyse!AP39=1,VLOOKUP(AP$5,Kruistabel!$B$26:$F$29,MATCH($C39,Kruistabel!$C$25:$F$25,0)+1,FALSE),"")=0,"",IF(Plananalyse!AP39=1,VLOOKUP(AP$5,Kruistabel!$B$26:$F$29,MATCH($C39,Kruistabel!$C$25:$F$25,0)+1,FALSE),""))</f>
        <v>60</v>
      </c>
      <c r="AQ39" s="326">
        <f ca="1">IF(IF(Plananalyse!AQ39=1,VLOOKUP(AQ$5,Kruistabel!$B$26:$F$29,MATCH($C39,Kruistabel!$C$25:$F$25,0)+1,FALSE),"")=0,"",IF(Plananalyse!AQ39=1,VLOOKUP(AQ$5,Kruistabel!$B$26:$F$29,MATCH($C39,Kruistabel!$C$25:$F$25,0)+1,FALSE),""))</f>
        <v>60</v>
      </c>
      <c r="AR39" s="326">
        <f ca="1">IF(IF(Plananalyse!AR39=1,VLOOKUP(AR$5,Kruistabel!$B$26:$F$29,MATCH($C39,Kruistabel!$C$25:$F$25,0)+1,FALSE),"")=0,"",IF(Plananalyse!AR39=1,VLOOKUP(AR$5,Kruistabel!$B$26:$F$29,MATCH($C39,Kruistabel!$C$25:$F$25,0)+1,FALSE),""))</f>
        <v>55</v>
      </c>
      <c r="AS39" s="326">
        <f ca="1">IF(IF(Plananalyse!AS39=1,VLOOKUP(AS$5,Kruistabel!$B$26:$F$29,MATCH($C39,Kruistabel!$C$25:$F$25,0)+1,FALSE),"")=0,"",IF(Plananalyse!AS39=1,VLOOKUP(AS$5,Kruistabel!$B$26:$F$29,MATCH($C39,Kruistabel!$C$25:$F$25,0)+1,FALSE),""))</f>
        <v>60</v>
      </c>
      <c r="AT39" s="326">
        <f ca="1">IF(IF(Plananalyse!AT39=1,VLOOKUP(AT$5,Kruistabel!$B$26:$F$29,MATCH($C39,Kruistabel!$C$25:$F$25,0)+1,FALSE),"")=0,"",IF(Plananalyse!AT39=1,VLOOKUP(AT$5,Kruistabel!$B$26:$F$29,MATCH($C39,Kruistabel!$C$25:$F$25,0)+1,FALSE),""))</f>
        <v>55</v>
      </c>
      <c r="AU39" s="326" t="str">
        <f ca="1">IF(IF(Plananalyse!AU39=1,VLOOKUP(AU$5,Kruistabel!$B$26:$F$29,MATCH($C39,Kruistabel!$C$25:$F$25,0)+1,FALSE),"")=0,"",IF(Plananalyse!AU39=1,VLOOKUP(AU$5,Kruistabel!$B$26:$F$29,MATCH($C39,Kruistabel!$C$25:$F$25,0)+1,FALSE),""))</f>
        <v/>
      </c>
      <c r="AV39" s="326">
        <f ca="1">IF(IF(Plananalyse!AV39=1,VLOOKUP(AV$5,Kruistabel!$B$26:$F$29,MATCH($C39,Kruistabel!$C$25:$F$25,0)+1,FALSE),"")=0,"",IF(Plananalyse!AV39=1,VLOOKUP(AV$5,Kruistabel!$B$26:$F$29,MATCH($C39,Kruistabel!$C$25:$F$25,0)+1,FALSE),""))</f>
        <v>60</v>
      </c>
      <c r="AW39" s="326" t="str">
        <f ca="1">IF(IF(Plananalyse!AW39=1,VLOOKUP(AW$5,Kruistabel!$B$26:$F$29,MATCH($C39,Kruistabel!$C$25:$F$25,0)+1,FALSE),"")=0,"",IF(Plananalyse!AW39=1,VLOOKUP(AW$5,Kruistabel!$B$26:$F$29,MATCH($C39,Kruistabel!$C$25:$F$25,0)+1,FALSE),""))</f>
        <v/>
      </c>
      <c r="AX39" s="326" t="str">
        <f ca="1">IF(IF(Plananalyse!AX39=1,VLOOKUP(AX$5,Kruistabel!$B$26:$F$29,MATCH($C39,Kruistabel!$C$25:$F$25,0)+1,FALSE),"")=0,"",IF(Plananalyse!AX39=1,VLOOKUP(AX$5,Kruistabel!$B$26:$F$29,MATCH($C39,Kruistabel!$C$25:$F$25,0)+1,FALSE),""))</f>
        <v/>
      </c>
      <c r="AY39" s="327"/>
      <c r="AZ39" s="326" t="str">
        <f ca="1">IF(IF(Plananalyse!AZ39=1,VLOOKUP(AZ$5,Kruistabel!$B$26:$F$29,MATCH($C39,Kruistabel!$C$25:$F$25,0)+1,FALSE),"")=0,"",IF(Plananalyse!AZ39=1,VLOOKUP(AZ$5,Kruistabel!$B$26:$F$29,MATCH($C39,Kruistabel!$C$25:$F$25,0)+1,FALSE),""))</f>
        <v/>
      </c>
      <c r="BA39" s="326" t="str">
        <f ca="1">IF(IF(Plananalyse!BA39=1,VLOOKUP(BA$5,Kruistabel!$B$26:$F$29,MATCH($C39,Kruistabel!$C$25:$F$25,0)+1,FALSE),"")=0,"",IF(Plananalyse!BA39=1,VLOOKUP(BA$5,Kruistabel!$B$26:$F$29,MATCH($C39,Kruistabel!$C$25:$F$25,0)+1,FALSE),""))</f>
        <v/>
      </c>
      <c r="BB39" s="326">
        <f ca="1">IF(IF(Plananalyse!BB39=1,VLOOKUP(BB$5,Kruistabel!$B$26:$F$29,MATCH($C39,Kruistabel!$C$25:$F$25,0)+1,FALSE),"")=0,"",IF(Plananalyse!BB39=1,VLOOKUP(BB$5,Kruistabel!$B$26:$F$29,MATCH($C39,Kruistabel!$C$25:$F$25,0)+1,FALSE),""))</f>
        <v>60</v>
      </c>
      <c r="BC39" s="326">
        <f ca="1">IF(IF(Plananalyse!BC39=1,VLOOKUP(BC$5,Kruistabel!$B$26:$F$29,MATCH($C39,Kruistabel!$C$25:$F$25,0)+1,FALSE),"")=0,"",IF(Plananalyse!BC39=1,VLOOKUP(BC$5,Kruistabel!$B$26:$F$29,MATCH($C39,Kruistabel!$C$25:$F$25,0)+1,FALSE),""))</f>
        <v>60</v>
      </c>
      <c r="BD39" s="326" t="str">
        <f ca="1">IF(IF(Plananalyse!BD39=1,VLOOKUP(BD$5,Kruistabel!$B$26:$F$29,MATCH($C39,Kruistabel!$C$25:$F$25,0)+1,FALSE),"")=0,"",IF(Plananalyse!BD39=1,VLOOKUP(BD$5,Kruistabel!$B$26:$F$29,MATCH($C39,Kruistabel!$C$25:$F$25,0)+1,FALSE),""))</f>
        <v/>
      </c>
      <c r="BE39" s="326" t="str">
        <f ca="1">IF(IF(Plananalyse!BE39=1,VLOOKUP(BE$5,Kruistabel!$B$26:$F$29,MATCH($C39,Kruistabel!$C$25:$F$25,0)+1,FALSE),"")=0,"",IF(Plananalyse!BE39=1,VLOOKUP(BE$5,Kruistabel!$B$26:$F$29,MATCH($C39,Kruistabel!$C$25:$F$25,0)+1,FALSE),""))</f>
        <v/>
      </c>
      <c r="BF39" s="326" t="str">
        <f ca="1">IF(IF(Plananalyse!BF39=1,VLOOKUP(BF$5,Kruistabel!$B$26:$F$29,MATCH($C39,Kruistabel!$C$25:$F$25,0)+1,FALSE),"")=0,"",IF(Plananalyse!BF39=1,VLOOKUP(BF$5,Kruistabel!$B$26:$F$29,MATCH($C39,Kruistabel!$C$25:$F$25,0)+1,FALSE),""))</f>
        <v/>
      </c>
      <c r="BG39" s="326" t="str">
        <f ca="1">IF(IF(Plananalyse!BG39=1,VLOOKUP(BG$5,Kruistabel!$B$26:$F$29,MATCH($C39,Kruistabel!$C$25:$F$25,0)+1,FALSE),"")=0,"",IF(Plananalyse!BG39=1,VLOOKUP(BG$5,Kruistabel!$B$26:$F$29,MATCH($C39,Kruistabel!$C$25:$F$25,0)+1,FALSE),""))</f>
        <v/>
      </c>
      <c r="BH39" s="326" t="str">
        <f ca="1">IF(IF(Plananalyse!BH39=1,VLOOKUP(BH$5,Kruistabel!$B$26:$F$29,MATCH($C39,Kruistabel!$C$25:$F$25,0)+1,FALSE),"")=0,"",IF(Plananalyse!BH39=1,VLOOKUP(BH$5,Kruistabel!$B$26:$F$29,MATCH($C39,Kruistabel!$C$25:$F$25,0)+1,FALSE),""))</f>
        <v/>
      </c>
      <c r="BI39" s="327"/>
      <c r="BJ39" s="326" t="e">
        <f ca="1">IF(IF(Plananalyse!BJ39=1,VLOOKUP(BJ$5,Kruistabel!$B$26:$F$29,MATCH($C39,Kruistabel!$C$25:$F$25,0)+1,FALSE),"")=0,"",IF(Plananalyse!BJ39=1,VLOOKUP(BJ$5,Kruistabel!$B$26:$F$29,MATCH($C39,Kruistabel!$C$25:$F$25,0)+1,FALSE),""))</f>
        <v>#N/A</v>
      </c>
      <c r="BK39" s="326" t="e">
        <f ca="1">IF(IF(Plananalyse!BK39=1,VLOOKUP(BK$5,Kruistabel!$B$26:$F$29,MATCH($C39,Kruistabel!$C$25:$F$25,0)+1,FALSE),"")=0,"",IF(Plananalyse!BK39=1,VLOOKUP(BK$5,Kruistabel!$B$26:$F$29,MATCH($C39,Kruistabel!$C$25:$F$25,0)+1,FALSE),""))</f>
        <v>#N/A</v>
      </c>
      <c r="BL39" s="326" t="e">
        <f ca="1">IF(IF(Plananalyse!BL39=1,VLOOKUP(BL$5,Kruistabel!$B$26:$F$29,MATCH($C39,Kruistabel!$C$25:$F$25,0)+1,FALSE),"")=0,"",IF(Plananalyse!BL39=1,VLOOKUP(BL$5,Kruistabel!$B$26:$F$29,MATCH($C39,Kruistabel!$C$25:$F$25,0)+1,FALSE),""))</f>
        <v>#N/A</v>
      </c>
      <c r="BM39" s="326" t="e">
        <f ca="1">IF(IF(Plananalyse!BM39=1,VLOOKUP(BM$5,Kruistabel!$B$26:$F$29,MATCH($C39,Kruistabel!$C$25:$F$25,0)+1,FALSE),"")=0,"",IF(Plananalyse!BM39=1,VLOOKUP(BM$5,Kruistabel!$B$26:$F$29,MATCH($C39,Kruistabel!$C$25:$F$25,0)+1,FALSE),""))</f>
        <v>#N/A</v>
      </c>
      <c r="BN39" s="326" t="e">
        <f ca="1">IF(IF(Plananalyse!BN39=1,VLOOKUP(BN$5,Kruistabel!$B$26:$F$29,MATCH($C39,Kruistabel!$C$25:$F$25,0)+1,FALSE),"")=0,"",IF(Plananalyse!BN39=1,VLOOKUP(BN$5,Kruistabel!$B$26:$F$29,MATCH($C39,Kruistabel!$C$25:$F$25,0)+1,FALSE),""))</f>
        <v>#N/A</v>
      </c>
      <c r="BO39" s="326" t="e">
        <f ca="1">IF(IF(Plananalyse!BO39=1,VLOOKUP(BO$5,Kruistabel!$B$26:$F$29,MATCH($C39,Kruistabel!$C$25:$F$25,0)+1,FALSE),"")=0,"",IF(Plananalyse!BO39=1,VLOOKUP(BO$5,Kruistabel!$B$26:$F$29,MATCH($C39,Kruistabel!$C$25:$F$25,0)+1,FALSE),""))</f>
        <v>#N/A</v>
      </c>
      <c r="BP39" s="326" t="e">
        <f ca="1">IF(IF(Plananalyse!BP39=1,VLOOKUP(BP$5,Kruistabel!$B$26:$F$29,MATCH($C39,Kruistabel!$C$25:$F$25,0)+1,FALSE),"")=0,"",IF(Plananalyse!BP39=1,VLOOKUP(BP$5,Kruistabel!$B$26:$F$29,MATCH($C39,Kruistabel!$C$25:$F$25,0)+1,FALSE),""))</f>
        <v>#N/A</v>
      </c>
      <c r="BQ39" s="326" t="e">
        <f ca="1">IF(IF(Plananalyse!BQ39=1,VLOOKUP(BQ$5,Kruistabel!$B$26:$F$29,MATCH($C39,Kruistabel!$C$25:$F$25,0)+1,FALSE),"")=0,"",IF(Plananalyse!BQ39=1,VLOOKUP(BQ$5,Kruistabel!$B$26:$F$29,MATCH($C39,Kruistabel!$C$25:$F$25,0)+1,FALSE),""))</f>
        <v>#N/A</v>
      </c>
      <c r="BR39" s="326" t="e">
        <f ca="1">IF(IF(Plananalyse!BR39=1,VLOOKUP(BR$5,Kruistabel!$B$26:$F$29,MATCH($C39,Kruistabel!$C$25:$F$25,0)+1,FALSE),"")=0,"",IF(Plananalyse!BR39=1,VLOOKUP(BR$5,Kruistabel!$B$26:$F$29,MATCH($C39,Kruistabel!$C$25:$F$25,0)+1,FALSE),""))</f>
        <v>#REF!</v>
      </c>
      <c r="BS39" s="326" t="e">
        <f ca="1">IF(IF(Plananalyse!BS39=1,VLOOKUP(BS$5,Kruistabel!$B$26:$F$29,MATCH($C39,Kruistabel!$C$25:$F$25,0)+1,FALSE),"")=0,"",IF(Plananalyse!BS39=1,VLOOKUP(BS$5,Kruistabel!$B$26:$F$29,MATCH($C39,Kruistabel!$C$25:$F$25,0)+1,FALSE),""))</f>
        <v>#REF!</v>
      </c>
      <c r="BT39" s="65"/>
      <c r="BU39" s="231" t="str">
        <f ca="1">IF(IF(Plananalyse!BU39=1,VLOOKUP(BU$5,Kruistabel!$B$26:$F$29,MATCH($C39,Kruistabel!$C$25:$F$25,0)+1,FALSE),"")=0,"",IF(Plananalyse!BU39=1,VLOOKUP(BU$5,Kruistabel!$B$26:$F$29,MATCH($C39,Kruistabel!$C$25:$F$25,0)+1,FALSE),""))</f>
        <v/>
      </c>
      <c r="BV39" s="326">
        <f ca="1">IF(IF(Plananalyse!BV39=1,VLOOKUP(BV$5,Kruistabel!$B$26:$F$29,MATCH($C39,Kruistabel!$C$25:$F$25,0)+1,FALSE),"")=0,"",IF(Plananalyse!BV39=1,VLOOKUP(BV$5,Kruistabel!$B$26:$F$29,MATCH($C39,Kruistabel!$C$25:$F$25,0)+1,FALSE),""))</f>
        <v>55</v>
      </c>
      <c r="BW39" s="326" t="str">
        <f ca="1">IF(IF(Plananalyse!BW39=1,VLOOKUP(BW$5,Kruistabel!$B$26:$F$29,MATCH($C39,Kruistabel!$C$25:$F$25,0)+1,FALSE),"")=0,"",IF(Plananalyse!BW39=1,VLOOKUP(BW$5,Kruistabel!$B$26:$F$29,MATCH($C39,Kruistabel!$C$25:$F$25,0)+1,FALSE),""))</f>
        <v/>
      </c>
      <c r="BX39" s="326" t="str">
        <f ca="1">IF(IF(Plananalyse!BX39=1,VLOOKUP(BX$5,Kruistabel!$B$26:$F$29,MATCH($C39,Kruistabel!$C$25:$F$25,0)+1,FALSE),"")=0,"",IF(Plananalyse!BX39=1,VLOOKUP(BX$5,Kruistabel!$B$26:$F$29,MATCH($C39,Kruistabel!$C$25:$F$25,0)+1,FALSE),""))</f>
        <v/>
      </c>
      <c r="BY39" s="327"/>
      <c r="BZ39" s="326" t="e">
        <f ca="1">IF(IF(Plananalyse!BZ39=1,VLOOKUP(BZ$5,Kruistabel!$B$26:$F$29,MATCH($C39,Kruistabel!$C$25:$F$25,0)+1,FALSE),"")=0,"",IF(Plananalyse!BZ39=1,VLOOKUP(BZ$5,Kruistabel!$B$26:$F$29,MATCH($C39,Kruistabel!$C$25:$F$25,0)+1,FALSE),""))</f>
        <v>#N/A</v>
      </c>
      <c r="CA39" s="326" t="e">
        <f ca="1">IF(IF(Plananalyse!CA39=1,VLOOKUP(CA$5,Kruistabel!$B$26:$F$29,MATCH($C39,Kruistabel!$C$25:$F$25,0)+1,FALSE),"")=0,"",IF(Plananalyse!CA39=1,VLOOKUP(CA$5,Kruistabel!$B$26:$F$29,MATCH($C39,Kruistabel!$C$25:$F$25,0)+1,FALSE),""))</f>
        <v>#N/A</v>
      </c>
      <c r="CB39" s="326" t="e">
        <f ca="1">IF(IF(Plananalyse!CB39=1,VLOOKUP(CB$5,Kruistabel!$B$26:$F$29,MATCH($C39,Kruistabel!$C$25:$F$25,0)+1,FALSE),"")=0,"",IF(Plananalyse!CB39=1,VLOOKUP(CB$5,Kruistabel!$B$26:$F$29,MATCH($C39,Kruistabel!$C$25:$F$25,0)+1,FALSE),""))</f>
        <v>#N/A</v>
      </c>
      <c r="CC39" s="326" t="e">
        <f ca="1">IF(IF(Plananalyse!CC39=1,VLOOKUP(CC$5,Kruistabel!$B$26:$F$29,MATCH($C39,Kruistabel!$C$25:$F$25,0)+1,FALSE),"")=0,"",IF(Plananalyse!CC39=1,VLOOKUP(CC$5,Kruistabel!$B$26:$F$29,MATCH($C39,Kruistabel!$C$25:$F$25,0)+1,FALSE),""))</f>
        <v>#N/A</v>
      </c>
      <c r="CD39" s="326" t="e">
        <f ca="1">IF(IF(Plananalyse!CD39=1,VLOOKUP(CD$5,Kruistabel!$B$26:$F$29,MATCH($C39,Kruistabel!$C$25:$F$25,0)+1,FALSE),"")=0,"",IF(Plananalyse!CD39=1,VLOOKUP(CD$5,Kruistabel!$B$26:$F$29,MATCH($C39,Kruistabel!$C$25:$F$25,0)+1,FALSE),""))</f>
        <v>#N/A</v>
      </c>
      <c r="CE39" s="326" t="e">
        <f ca="1">IF(IF(Plananalyse!CE39=1,VLOOKUP(CE$5,Kruistabel!$B$26:$F$29,MATCH($C39,Kruistabel!$C$25:$F$25,0)+1,FALSE),"")=0,"",IF(Plananalyse!CE39=1,VLOOKUP(CE$5,Kruistabel!$B$26:$F$29,MATCH($C39,Kruistabel!$C$25:$F$25,0)+1,FALSE),""))</f>
        <v>#N/A</v>
      </c>
      <c r="CF39" s="326" t="e">
        <f ca="1">IF(IF(Plananalyse!CF39=1,VLOOKUP(CF$5,Kruistabel!$B$26:$F$29,MATCH($C39,Kruistabel!$C$25:$F$25,0)+1,FALSE),"")=0,"",IF(Plananalyse!CF39=1,VLOOKUP(CF$5,Kruistabel!$B$26:$F$29,MATCH($C39,Kruistabel!$C$25:$F$25,0)+1,FALSE),""))</f>
        <v>#N/A</v>
      </c>
      <c r="CG39" s="326" t="e">
        <f ca="1">IF(IF(Plananalyse!CG39=1,VLOOKUP(CG$5,Kruistabel!$B$26:$F$29,MATCH($C39,Kruistabel!$C$25:$F$25,0)+1,FALSE),"")=0,"",IF(Plananalyse!CG39=1,VLOOKUP(CG$5,Kruistabel!$B$26:$F$29,MATCH($C39,Kruistabel!$C$25:$F$25,0)+1,FALSE),""))</f>
        <v>#REF!</v>
      </c>
      <c r="CH39" s="326" t="e">
        <f ca="1">IF(IF(Plananalyse!CH39=1,VLOOKUP(CH$5,Kruistabel!$B$26:$F$29,MATCH($C39,Kruistabel!$C$25:$F$25,0)+1,FALSE),"")=0,"",IF(Plananalyse!CH39=1,VLOOKUP(CH$5,Kruistabel!$B$26:$F$29,MATCH($C39,Kruistabel!$C$25:$F$25,0)+1,FALSE),""))</f>
        <v>#REF!</v>
      </c>
      <c r="CI39" s="65"/>
      <c r="CJ39" s="326">
        <f ca="1">IF(IF(Plananalyse!CJ39=1,VLOOKUP(CJ$5,Kruistabel!$B$26:$F$29,MATCH($C39,Kruistabel!$C$25:$F$25,0)+1,FALSE),"")=0,"",IF(Plananalyse!CJ39=1,VLOOKUP(CJ$5,Kruistabel!$B$26:$F$29,MATCH($C39,Kruistabel!$C$25:$F$25,0)+1,FALSE),""))</f>
        <v>55</v>
      </c>
      <c r="CK39" s="326">
        <f ca="1">IF(IF(Plananalyse!CK39=1,VLOOKUP(CK$5,Kruistabel!$B$26:$F$29,MATCH($C39,Kruistabel!$C$25:$F$25,0)+1,FALSE),"")=0,"",IF(Plananalyse!CK39=1,VLOOKUP(CK$5,Kruistabel!$B$26:$F$29,MATCH($C39,Kruistabel!$C$25:$F$25,0)+1,FALSE),""))</f>
        <v>55</v>
      </c>
      <c r="CL39" s="326" t="str">
        <f ca="1">IF(IF(Plananalyse!CL39=1,VLOOKUP(CL$5,Kruistabel!$B$26:$F$29,MATCH($C39,Kruistabel!$C$25:$F$25,0)+1,FALSE),"")=0,"",IF(Plananalyse!CL39=1,VLOOKUP(CL$5,Kruistabel!$B$26:$F$29,MATCH($C39,Kruistabel!$C$25:$F$25,0)+1,FALSE),""))</f>
        <v/>
      </c>
      <c r="CM39" s="326">
        <f ca="1">IF(IF(Plananalyse!CM39=1,VLOOKUP(CM$5,Kruistabel!$B$26:$F$29,MATCH($C39,Kruistabel!$C$25:$F$25,0)+1,FALSE),"")=0,"",IF(Plananalyse!CM39=1,VLOOKUP(CM$5,Kruistabel!$B$26:$F$29,MATCH($C39,Kruistabel!$C$25:$F$25,0)+1,FALSE),""))</f>
        <v>50</v>
      </c>
      <c r="CN39" s="326">
        <f ca="1">IF(IF(Plananalyse!CN39=1,VLOOKUP(CN$5,Kruistabel!$B$26:$F$29,MATCH($C39,Kruistabel!$C$25:$F$25,0)+1,FALSE),"")=0,"",IF(Plananalyse!CN39=1,VLOOKUP(CN$5,Kruistabel!$B$26:$F$29,MATCH($C39,Kruistabel!$C$25:$F$25,0)+1,FALSE),""))</f>
        <v>50</v>
      </c>
      <c r="CO39" s="326">
        <f ca="1">IF(IF(Plananalyse!CO39=1,VLOOKUP(CO$5,Kruistabel!$B$26:$F$29,MATCH($C39,Kruistabel!$C$25:$F$25,0)+1,FALSE),"")=0,"",IF(Plananalyse!CO39=1,VLOOKUP(CO$5,Kruistabel!$B$26:$F$29,MATCH($C39,Kruistabel!$C$25:$F$25,0)+1,FALSE),""))</f>
        <v>60</v>
      </c>
      <c r="CP39" s="326">
        <f ca="1">IF(IF(Plananalyse!CP39=1,VLOOKUP(CP$5,Kruistabel!$B$26:$F$29,MATCH($C39,Kruistabel!$C$25:$F$25,0)+1,FALSE),"")=0,"",IF(Plananalyse!CP39=1,VLOOKUP(CP$5,Kruistabel!$B$26:$F$29,MATCH($C39,Kruistabel!$C$25:$F$25,0)+1,FALSE),""))</f>
        <v>55</v>
      </c>
      <c r="CQ39" s="326">
        <f ca="1">IF(IF(Plananalyse!CQ39=1,VLOOKUP(CQ$5,Kruistabel!$B$26:$F$29,MATCH($C39,Kruistabel!$C$25:$F$25,0)+1,FALSE),"")=0,"",IF(Plananalyse!CQ39=1,VLOOKUP(CQ$5,Kruistabel!$B$26:$F$29,MATCH($C39,Kruistabel!$C$25:$F$25,0)+1,FALSE),""))</f>
        <v>60</v>
      </c>
      <c r="CR39" s="326">
        <f ca="1">IF(IF(Plananalyse!CR39=1,VLOOKUP(CR$5,Kruistabel!$B$26:$F$29,MATCH($C39,Kruistabel!$C$25:$F$25,0)+1,FALSE),"")=0,"",IF(Plananalyse!CR39=1,VLOOKUP(CR$5,Kruistabel!$B$26:$F$29,MATCH($C39,Kruistabel!$C$25:$F$25,0)+1,FALSE),""))</f>
        <v>60</v>
      </c>
      <c r="CS39" s="326">
        <f ca="1">IF(IF(Plananalyse!CS39=1,VLOOKUP(CS$5,Kruistabel!$B$26:$F$29,MATCH($C39,Kruistabel!$C$25:$F$25,0)+1,FALSE),"")=0,"",IF(Plananalyse!CS39=1,VLOOKUP(CS$5,Kruistabel!$B$26:$F$29,MATCH($C39,Kruistabel!$C$25:$F$25,0)+1,FALSE),""))</f>
        <v>55</v>
      </c>
      <c r="CT39" s="326">
        <f ca="1">IF(IF(Plananalyse!CT39=1,VLOOKUP(CT$5,Kruistabel!$B$26:$F$29,MATCH($C39,Kruistabel!$C$25:$F$25,0)+1,FALSE),"")=0,"",IF(Plananalyse!CT39=1,VLOOKUP(CT$5,Kruistabel!$B$26:$F$29,MATCH($C39,Kruistabel!$C$25:$F$25,0)+1,FALSE),""))</f>
        <v>55</v>
      </c>
      <c r="CU39" s="326">
        <f ca="1">IF(IF(Plananalyse!CU39=1,VLOOKUP(CU$5,Kruistabel!$B$26:$F$29,MATCH($C39,Kruistabel!$C$25:$F$25,0)+1,FALSE),"")=0,"",IF(Plananalyse!CU39=1,VLOOKUP(CU$5,Kruistabel!$B$26:$F$29,MATCH($C39,Kruistabel!$C$25:$F$25,0)+1,FALSE),""))</f>
        <v>60</v>
      </c>
      <c r="CV39" s="326">
        <f ca="1">IF(IF(Plananalyse!CV39=1,VLOOKUP(CV$5,Kruistabel!$B$26:$F$29,MATCH($C39,Kruistabel!$C$25:$F$25,0)+1,FALSE),"")=0,"",IF(Plananalyse!CV39=1,VLOOKUP(CV$5,Kruistabel!$B$26:$F$29,MATCH($C39,Kruistabel!$C$25:$F$25,0)+1,FALSE),""))</f>
        <v>60</v>
      </c>
      <c r="CW39" s="326">
        <f ca="1">IF(IF(Plananalyse!CW39=1,VLOOKUP(CW$5,Kruistabel!$B$26:$F$29,MATCH($C39,Kruistabel!$C$25:$F$25,0)+1,FALSE),"")=0,"",IF(Plananalyse!CW39=1,VLOOKUP(CW$5,Kruistabel!$B$26:$F$29,MATCH($C39,Kruistabel!$C$25:$F$25,0)+1,FALSE),""))</f>
        <v>55</v>
      </c>
      <c r="CX39" s="326" t="str">
        <f ca="1">IF(IF(Plananalyse!CX39=1,VLOOKUP(CX$5,Kruistabel!$B$26:$F$29,MATCH($C39,Kruistabel!$C$25:$F$25,0)+1,FALSE),"")=0,"",IF(Plananalyse!CX39=1,VLOOKUP(CX$5,Kruistabel!$B$26:$F$29,MATCH($C39,Kruistabel!$C$25:$F$25,0)+1,FALSE),""))</f>
        <v/>
      </c>
      <c r="CY39" s="326">
        <f ca="1">IF(IF(Plananalyse!CY39=1,VLOOKUP(CY$5,Kruistabel!$B$26:$F$29,MATCH($C39,Kruistabel!$C$25:$F$25,0)+1,FALSE),"")=0,"",IF(Plananalyse!CY39=1,VLOOKUP(CY$5,Kruistabel!$B$26:$F$29,MATCH($C39,Kruistabel!$C$25:$F$25,0)+1,FALSE),""))</f>
        <v>60</v>
      </c>
      <c r="CZ39" s="326">
        <f ca="1">IF(IF(Plananalyse!CZ39=1,VLOOKUP(CZ$5,Kruistabel!$B$26:$F$29,MATCH($C39,Kruistabel!$C$25:$F$25,0)+1,FALSE),"")=0,"",IF(Plananalyse!CZ39=1,VLOOKUP(CZ$5,Kruistabel!$B$26:$F$29,MATCH($C39,Kruistabel!$C$25:$F$25,0)+1,FALSE),""))</f>
        <v>60</v>
      </c>
      <c r="DA39" s="326">
        <f ca="1">IF(IF(Plananalyse!DA39=1,VLOOKUP(DA$5,Kruistabel!$B$26:$F$29,MATCH($C39,Kruistabel!$C$25:$F$25,0)+1,FALSE),"")=0,"",IF(Plananalyse!DA39=1,VLOOKUP(DA$5,Kruistabel!$B$26:$F$29,MATCH($C39,Kruistabel!$C$25:$F$25,0)+1,FALSE),""))</f>
        <v>60</v>
      </c>
      <c r="DB39" s="326" t="str">
        <f ca="1">IF(IF(Plananalyse!DB39=1,VLOOKUP(DB$5,Kruistabel!$B$26:$F$29,MATCH($C39,Kruistabel!$C$25:$F$25,0)+1,FALSE),"")=0,"",IF(Plananalyse!DB39=1,VLOOKUP(DB$5,Kruistabel!$B$26:$F$29,MATCH($C39,Kruistabel!$C$25:$F$25,0)+1,FALSE),""))</f>
        <v/>
      </c>
      <c r="DC39" s="326" t="str">
        <f ca="1">IF(IF(Plananalyse!DC39=1,VLOOKUP(DC$5,Kruistabel!$B$26:$F$29,MATCH($C39,Kruistabel!$C$25:$F$25,0)+1,FALSE),"")=0,"",IF(Plananalyse!DC39=1,VLOOKUP(DC$5,Kruistabel!$B$26:$F$29,MATCH($C39,Kruistabel!$C$25:$F$25,0)+1,FALSE),""))</f>
        <v/>
      </c>
      <c r="DD39" s="327"/>
      <c r="DE39" s="326" t="e">
        <f ca="1">IF(IF(Plananalyse!DE39=1,VLOOKUP(DE$5,Kruistabel!$B$26:$F$29,MATCH($C39,Kruistabel!$C$25:$F$25,0)+1,FALSE),"")=0,"",IF(Plananalyse!DE39=1,VLOOKUP(DE$5,Kruistabel!$B$26:$F$29,MATCH($C39,Kruistabel!$C$25:$F$25,0)+1,FALSE),""))</f>
        <v>#N/A</v>
      </c>
      <c r="DF39" s="326" t="e">
        <f ca="1">IF(IF(Plananalyse!DF39=1,VLOOKUP(DF$5,Kruistabel!$B$26:$F$29,MATCH($C39,Kruistabel!$C$25:$F$25,0)+1,FALSE),"")=0,"",IF(Plananalyse!DF39=1,VLOOKUP(DF$5,Kruistabel!$B$26:$F$29,MATCH($C39,Kruistabel!$C$25:$F$25,0)+1,FALSE),""))</f>
        <v>#N/A</v>
      </c>
      <c r="DG39" s="326" t="e">
        <f ca="1">IF(IF(Plananalyse!DG39=1,VLOOKUP(DG$5,Kruistabel!$B$26:$F$29,MATCH($C39,Kruistabel!$C$25:$F$25,0)+1,FALSE),"")=0,"",IF(Plananalyse!DG39=1,VLOOKUP(DG$5,Kruistabel!$B$26:$F$29,MATCH($C39,Kruistabel!$C$25:$F$25,0)+1,FALSE),""))</f>
        <v>#N/A</v>
      </c>
      <c r="DH39" s="326" t="e">
        <f ca="1">IF(IF(Plananalyse!DH39=1,VLOOKUP(DH$5,Kruistabel!$B$26:$F$29,MATCH($C39,Kruistabel!$C$25:$F$25,0)+1,FALSE),"")=0,"",IF(Plananalyse!DH39=1,VLOOKUP(DH$5,Kruistabel!$B$26:$F$29,MATCH($C39,Kruistabel!$C$25:$F$25,0)+1,FALSE),""))</f>
        <v>#N/A</v>
      </c>
      <c r="DI39" s="326" t="e">
        <f ca="1">IF(IF(Plananalyse!DI39=1,VLOOKUP(DI$5,Kruistabel!$B$26:$F$29,MATCH($C39,Kruistabel!$C$25:$F$25,0)+1,FALSE),"")=0,"",IF(Plananalyse!DI39=1,VLOOKUP(DI$5,Kruistabel!$B$26:$F$29,MATCH($C39,Kruistabel!$C$25:$F$25,0)+1,FALSE),""))</f>
        <v>#N/A</v>
      </c>
      <c r="DJ39" s="326" t="e">
        <f ca="1">IF(IF(Plananalyse!DJ39=1,VLOOKUP(DJ$5,Kruistabel!$B$26:$F$29,MATCH($C39,Kruistabel!$C$25:$F$25,0)+1,FALSE),"")=0,"",IF(Plananalyse!DJ39=1,VLOOKUP(DJ$5,Kruistabel!$B$26:$F$29,MATCH($C39,Kruistabel!$C$25:$F$25,0)+1,FALSE),""))</f>
        <v>#N/A</v>
      </c>
      <c r="DK39" s="326" t="e">
        <f ca="1">IF(IF(Plananalyse!DK39=1,VLOOKUP(DK$5,Kruistabel!$B$26:$F$29,MATCH($C39,Kruistabel!$C$25:$F$25,0)+1,FALSE),"")=0,"",IF(Plananalyse!DK39=1,VLOOKUP(DK$5,Kruistabel!$B$26:$F$29,MATCH($C39,Kruistabel!$C$25:$F$25,0)+1,FALSE),""))</f>
        <v>#REF!</v>
      </c>
      <c r="DL39" s="326" t="e">
        <f ca="1">IF(IF(Plananalyse!DL39=1,VLOOKUP(DL$5,Kruistabel!$B$26:$F$29,MATCH($C39,Kruistabel!$C$25:$F$25,0)+1,FALSE),"")=0,"",IF(Plananalyse!DL39=1,VLOOKUP(DL$5,Kruistabel!$B$26:$F$29,MATCH($C39,Kruistabel!$C$25:$F$25,0)+1,FALSE),""))</f>
        <v>#REF!</v>
      </c>
      <c r="DM39" s="327" t="str">
        <f>IF(Plananalyse!DM39=1,VLOOKUP(DM$5,Kruistabel!$B$26:$F$29,MATCH($C39,Kruistabel!$C$25:$F$25,0)+1,FALSE),"")</f>
        <v/>
      </c>
      <c r="DN39" s="326" t="e">
        <f ca="1">IF(IF(Plananalyse!DN39=1,VLOOKUP(DN$5,Kruistabel!$B$26:$F$29,MATCH($C39,Kruistabel!$C$25:$F$25,0)+1,FALSE),"")=0,"",IF(Plananalyse!DN39=1,VLOOKUP(DN$5,Kruistabel!$B$26:$F$29,MATCH($C39,Kruistabel!$C$25:$F$25,0)+1,FALSE),""))</f>
        <v>#N/A</v>
      </c>
      <c r="DO39" s="326" t="e">
        <f ca="1">IF(IF(Plananalyse!DO39=1,VLOOKUP(DO$5,Kruistabel!$B$26:$F$29,MATCH($C39,Kruistabel!$C$25:$F$25,0)+1,FALSE),"")=0,"",IF(Plananalyse!DO39=1,VLOOKUP(DO$5,Kruistabel!$B$26:$F$29,MATCH($C39,Kruistabel!$C$25:$F$25,0)+1,FALSE),""))</f>
        <v>#N/A</v>
      </c>
      <c r="DP39" s="326" t="e">
        <f ca="1">IF(IF(Plananalyse!DP39=1,VLOOKUP(DP$5,Kruistabel!$B$26:$F$29,MATCH($C39,Kruistabel!$C$25:$F$25,0)+1,FALSE),"")=0,"",IF(Plananalyse!DP39=1,VLOOKUP(DP$5,Kruistabel!$B$26:$F$29,MATCH($C39,Kruistabel!$C$25:$F$25,0)+1,FALSE),""))</f>
        <v>#N/A</v>
      </c>
      <c r="DQ39" s="326" t="e">
        <f ca="1">IF(IF(Plananalyse!DQ39=1,VLOOKUP(DQ$5,Kruistabel!$B$26:$F$29,MATCH($C39,Kruistabel!$C$25:$F$25,0)+1,FALSE),"")=0,"",IF(Plananalyse!DQ39=1,VLOOKUP(DQ$5,Kruistabel!$B$26:$F$29,MATCH($C39,Kruistabel!$C$25:$F$25,0)+1,FALSE),""))</f>
        <v>#N/A</v>
      </c>
      <c r="DR39" s="326" t="e">
        <f ca="1">IF(IF(Plananalyse!DR39=1,VLOOKUP(DR$5,Kruistabel!$B$26:$F$29,MATCH($C39,Kruistabel!$C$25:$F$25,0)+1,FALSE),"")=0,"",IF(Plananalyse!DR39=1,VLOOKUP(DR$5,Kruistabel!$B$26:$F$29,MATCH($C39,Kruistabel!$C$25:$F$25,0)+1,FALSE),""))</f>
        <v>#N/A</v>
      </c>
      <c r="DS39" s="326" t="e">
        <f ca="1">IF(IF(Plananalyse!DS39=1,VLOOKUP(DS$5,Kruistabel!$B$26:$F$29,MATCH($C39,Kruistabel!$C$25:$F$25,0)+1,FALSE),"")=0,"",IF(Plananalyse!DS39=1,VLOOKUP(DS$5,Kruistabel!$B$26:$F$29,MATCH($C39,Kruistabel!$C$25:$F$25,0)+1,FALSE),""))</f>
        <v>#N/A</v>
      </c>
      <c r="DT39" s="326" t="e">
        <f ca="1">IF(IF(Plananalyse!DT39=1,VLOOKUP(DT$5,Kruistabel!$B$26:$F$29,MATCH($C39,Kruistabel!$C$25:$F$25,0)+1,FALSE),"")=0,"",IF(Plananalyse!DT39=1,VLOOKUP(DT$5,Kruistabel!$B$26:$F$29,MATCH($C39,Kruistabel!$C$25:$F$25,0)+1,FALSE),""))</f>
        <v>#N/A</v>
      </c>
      <c r="DU39" s="326" t="e">
        <f ca="1">IF(IF(Plananalyse!DU39=1,VLOOKUP(DU$5,Kruistabel!$B$26:$F$29,MATCH($C39,Kruistabel!$C$25:$F$25,0)+1,FALSE),"")=0,"",IF(Plananalyse!DU39=1,VLOOKUP(DU$5,Kruistabel!$B$26:$F$29,MATCH($C39,Kruistabel!$C$25:$F$25,0)+1,FALSE),""))</f>
        <v>#N/A</v>
      </c>
      <c r="DV39" s="326" t="e">
        <f ca="1">IF(IF(Plananalyse!DV39=1,VLOOKUP(DV$5,Kruistabel!$B$26:$F$29,MATCH($C39,Kruistabel!$C$25:$F$25,0)+1,FALSE),"")=0,"",IF(Plananalyse!DV39=1,VLOOKUP(DV$5,Kruistabel!$B$26:$F$29,MATCH($C39,Kruistabel!$C$25:$F$25,0)+1,FALSE),""))</f>
        <v>#N/A</v>
      </c>
      <c r="DW39" s="326" t="e">
        <f ca="1">IF(IF(Plananalyse!DW39=1,VLOOKUP(DW$5,Kruistabel!$B$26:$F$29,MATCH($C39,Kruistabel!$C$25:$F$25,0)+1,FALSE),"")=0,"",IF(Plananalyse!DW39=1,VLOOKUP(DW$5,Kruistabel!$B$26:$F$29,MATCH($C39,Kruistabel!$C$25:$F$25,0)+1,FALSE),""))</f>
        <v>#REF!</v>
      </c>
      <c r="DX39" s="326" t="e">
        <f ca="1">IF(IF(Plananalyse!DX39=1,VLOOKUP(DX$5,Kruistabel!$B$26:$F$29,MATCH($C39,Kruistabel!$C$25:$F$25,0)+1,FALSE),"")=0,"",IF(Plananalyse!DX39=1,VLOOKUP(DX$5,Kruistabel!$B$26:$F$29,MATCH($C39,Kruistabel!$C$25:$F$25,0)+1,FALSE),""))</f>
        <v>#REF!</v>
      </c>
      <c r="DY39" s="327" t="str">
        <f>IF(Plananalyse!DY39=1,VLOOKUP(DY$5,Kruistabel!$B$26:$F$29,MATCH($C39,Kruistabel!$C$25:$F$25,0)+1,FALSE),"")</f>
        <v/>
      </c>
      <c r="DZ39" s="326" t="e">
        <f ca="1">IF(IF(Plananalyse!DZ39=1,VLOOKUP(DZ$5,Kruistabel!$B$26:$F$29,MATCH($C39,Kruistabel!$C$25:$F$25,0)+1,FALSE),"")=0,"",IF(Plananalyse!DZ39=1,VLOOKUP(DZ$5,Kruistabel!$B$26:$F$29,MATCH($C39,Kruistabel!$C$25:$F$25,0)+1,FALSE),""))</f>
        <v>#N/A</v>
      </c>
      <c r="EA39" s="326" t="e">
        <f ca="1">IF(IF(Plananalyse!EA39=1,VLOOKUP(EA$5,Kruistabel!$B$26:$F$29,MATCH($C39,Kruistabel!$C$25:$F$25,0)+1,FALSE),"")=0,"",IF(Plananalyse!EA39=1,VLOOKUP(EA$5,Kruistabel!$B$26:$F$29,MATCH($C39,Kruistabel!$C$25:$F$25,0)+1,FALSE),""))</f>
        <v>#N/A</v>
      </c>
      <c r="EB39" s="326" t="e">
        <f ca="1">IF(IF(Plananalyse!EB39=1,VLOOKUP(EB$5,Kruistabel!$B$26:$F$29,MATCH($C39,Kruistabel!$C$25:$F$25,0)+1,FALSE),"")=0,"",IF(Plananalyse!EB39=1,VLOOKUP(EB$5,Kruistabel!$B$26:$F$29,MATCH($C39,Kruistabel!$C$25:$F$25,0)+1,FALSE),""))</f>
        <v>#REF!</v>
      </c>
      <c r="EC39" s="326" t="e">
        <f ca="1">IF(IF(Plananalyse!EC39=1,VLOOKUP(EC$5,Kruistabel!$B$26:$F$29,MATCH($C39,Kruistabel!$C$25:$F$25,0)+1,FALSE),"")=0,"",IF(Plananalyse!EC39=1,VLOOKUP(EC$5,Kruistabel!$B$26:$F$29,MATCH($C39,Kruistabel!$C$25:$F$25,0)+1,FALSE),""))</f>
        <v>#REF!</v>
      </c>
      <c r="ED39" s="327"/>
      <c r="EE39" s="326" t="e">
        <f ca="1">IF(IF(Plananalyse!EE39=1,VLOOKUP(EE$5,Kruistabel!$B$26:$F$29,MATCH($C39,Kruistabel!$C$25:$F$25,0)+1,FALSE),"")=0,"",IF(Plananalyse!EE39=1,VLOOKUP(EE$5,Kruistabel!$B$26:$F$29,MATCH($C39,Kruistabel!$C$25:$F$25,0)+1,FALSE),""))</f>
        <v>#N/A</v>
      </c>
      <c r="EF39" s="326" t="e">
        <f ca="1">IF(IF(Plananalyse!EF39=1,VLOOKUP(EF$5,Kruistabel!$B$26:$F$29,MATCH($C39,Kruistabel!$C$25:$F$25,0)+1,FALSE),"")=0,"",IF(Plananalyse!EF39=1,VLOOKUP(EF$5,Kruistabel!$B$26:$F$29,MATCH($C39,Kruistabel!$C$25:$F$25,0)+1,FALSE),""))</f>
        <v>#N/A</v>
      </c>
      <c r="EG39" s="326" t="e">
        <f ca="1">IF(IF(Plananalyse!EG39=1,VLOOKUP(EG$5,Kruistabel!$B$26:$F$29,MATCH($C39,Kruistabel!$C$25:$F$25,0)+1,FALSE),"")=0,"",IF(Plananalyse!EG39=1,VLOOKUP(EG$5,Kruistabel!$B$26:$F$29,MATCH($C39,Kruistabel!$C$25:$F$25,0)+1,FALSE),""))</f>
        <v>#N/A</v>
      </c>
      <c r="EH39" s="326" t="e">
        <f ca="1">IF(IF(Plananalyse!EH39=1,VLOOKUP(EH$5,Kruistabel!$B$26:$F$29,MATCH($C39,Kruistabel!$C$25:$F$25,0)+1,FALSE),"")=0,"",IF(Plananalyse!EH39=1,VLOOKUP(EH$5,Kruistabel!$B$26:$F$29,MATCH($C39,Kruistabel!$C$25:$F$25,0)+1,FALSE),""))</f>
        <v>#REF!</v>
      </c>
      <c r="EI39" s="326" t="e">
        <f ca="1">IF(IF(Plananalyse!EI39=1,VLOOKUP(EI$5,Kruistabel!$B$26:$F$29,MATCH($C39,Kruistabel!$C$25:$F$25,0)+1,FALSE),"")=0,"",IF(Plananalyse!EI39=1,VLOOKUP(EI$5,Kruistabel!$B$26:$F$29,MATCH($C39,Kruistabel!$C$25:$F$25,0)+1,FALSE),""))</f>
        <v>#REF!</v>
      </c>
      <c r="EJ39" s="164" t="str">
        <f>IF(Plananalyse!EJ39=1,VLOOKUP(EJ$5,Kruistabel!$B$26:$F$29,MATCH($C39,Kruistabel!$C$25:$F$25,0)+1,FALSE),"")</f>
        <v/>
      </c>
      <c r="EK39" s="138"/>
      <c r="EL39" s="138"/>
      <c r="EM39" s="138"/>
      <c r="EN39" s="138"/>
      <c r="EO39" s="138"/>
    </row>
    <row r="40" spans="2:145">
      <c r="B40" s="337" t="str">
        <f>Classificatietabel!B38</f>
        <v>OF - Andere 1 (vul hier in)</v>
      </c>
      <c r="C40" s="160" t="str">
        <f>_xlfn.IFNA(VLOOKUP($B40,Classificatietabel!$B$6:$I$91,C$7,FALSE),"")</f>
        <v>normaal</v>
      </c>
      <c r="D40" s="160" t="str">
        <f>_xlfn.IFNA(VLOOKUP($B40,Classificatietabel!$B$6:$I$91,D$7,FALSE),"")</f>
        <v>neen</v>
      </c>
      <c r="E40" s="119">
        <f>IF(AND(D40="laag",$D$3=1),0,_xlfn.IFNA(IF(VLOOKUP($B40,Classificatietabel!$B$6:$H$91,$E$5,FALSE)="Ja",1,0),""))</f>
        <v>1</v>
      </c>
      <c r="F40" s="163"/>
      <c r="G40" s="326" t="str">
        <f>IF(IF(Plananalyse!G40=1,VLOOKUP(G$5,Kruistabel!$B$26:$F$29,MATCH($C40,Kruistabel!$C$25:$F$25,0)+1,FALSE),"")=0,"",IF(Plananalyse!G40=1,VLOOKUP(G$5,Kruistabel!$B$26:$F$29,MATCH($C40,Kruistabel!$C$25:$F$25,0)+1,FALSE),""))</f>
        <v/>
      </c>
      <c r="H40" s="326" t="str">
        <f>IF(IF(Plananalyse!H40=1,VLOOKUP(H$5,Kruistabel!$B$26:$F$29,MATCH($C40,Kruistabel!$C$25:$F$25,0)+1,FALSE),"")=0,"",IF(Plananalyse!H40=1,VLOOKUP(H$5,Kruistabel!$B$26:$F$29,MATCH($C40,Kruistabel!$C$25:$F$25,0)+1,FALSE),""))</f>
        <v/>
      </c>
      <c r="I40" s="326">
        <f>IF(IF(Plananalyse!I40=1,VLOOKUP(I$5,Kruistabel!$B$26:$F$29,MATCH($C40,Kruistabel!$C$25:$F$25,0)+1,FALSE),"")=0,"",IF(Plananalyse!I40=1,VLOOKUP(I$5,Kruistabel!$B$26:$F$29,MATCH($C40,Kruistabel!$C$25:$F$25,0)+1,FALSE),""))</f>
        <v>60</v>
      </c>
      <c r="J40" s="326" t="str">
        <f>IF(IF(Plananalyse!J40=1,VLOOKUP(J$5,Kruistabel!$B$26:$F$29,MATCH($C40,Kruistabel!$C$25:$F$25,0)+1,FALSE),"")=0,"",IF(Plananalyse!J40=1,VLOOKUP(J$5,Kruistabel!$B$26:$F$29,MATCH($C40,Kruistabel!$C$25:$F$25,0)+1,FALSE),""))</f>
        <v/>
      </c>
      <c r="K40" s="326" t="str">
        <f>IF(IF(Plananalyse!K40=1,VLOOKUP(K$5,Kruistabel!$B$26:$F$29,MATCH($C40,Kruistabel!$C$25:$F$25,0)+1,FALSE),"")=0,"",IF(Plananalyse!K40=1,VLOOKUP(K$5,Kruistabel!$B$26:$F$29,MATCH($C40,Kruistabel!$C$25:$F$25,0)+1,FALSE),""))</f>
        <v/>
      </c>
      <c r="L40" s="326" t="str">
        <f>IF(IF(Plananalyse!L40=1,VLOOKUP(L$5,Kruistabel!$B$26:$F$29,MATCH($C40,Kruistabel!$C$25:$F$25,0)+1,FALSE),"")=0,"",IF(Plananalyse!L40=1,VLOOKUP(L$5,Kruistabel!$B$26:$F$29,MATCH($C40,Kruistabel!$C$25:$F$25,0)+1,FALSE),""))</f>
        <v/>
      </c>
      <c r="M40" s="326">
        <f>IF(IF(Plananalyse!M40=1,VLOOKUP(M$5,Kruistabel!$B$26:$F$29,MATCH($C40,Kruistabel!$C$25:$F$25,0)+1,FALSE),"")=0,"",IF(Plananalyse!M40=1,VLOOKUP(M$5,Kruistabel!$B$26:$F$29,MATCH($C40,Kruistabel!$C$25:$F$25,0)+1,FALSE),""))</f>
        <v>55</v>
      </c>
      <c r="N40" s="326">
        <f>IF(IF(Plananalyse!N40=1,VLOOKUP(N$5,Kruistabel!$B$26:$F$29,MATCH($C40,Kruistabel!$C$25:$F$25,0)+1,FALSE),"")=0,"",IF(Plananalyse!N40=1,VLOOKUP(N$5,Kruistabel!$B$26:$F$29,MATCH($C40,Kruistabel!$C$25:$F$25,0)+1,FALSE),""))</f>
        <v>55</v>
      </c>
      <c r="O40" s="326">
        <f>IF(IF(Plananalyse!O40=1,VLOOKUP(O$5,Kruistabel!$B$26:$F$29,MATCH($C40,Kruistabel!$C$25:$F$25,0)+1,FALSE),"")=0,"",IF(Plananalyse!O40=1,VLOOKUP(O$5,Kruistabel!$B$26:$F$29,MATCH($C40,Kruistabel!$C$25:$F$25,0)+1,FALSE),""))</f>
        <v>55</v>
      </c>
      <c r="P40" s="326">
        <f>IF(IF(Plananalyse!P40=1,VLOOKUP(P$5,Kruistabel!$B$26:$F$29,MATCH($C40,Kruistabel!$C$25:$F$25,0)+1,FALSE),"")=0,"",IF(Plananalyse!P40=1,VLOOKUP(P$5,Kruistabel!$B$26:$F$29,MATCH($C40,Kruistabel!$C$25:$F$25,0)+1,FALSE),""))</f>
        <v>50</v>
      </c>
      <c r="Q40" s="326">
        <f>IF(IF(Plananalyse!Q40=1,VLOOKUP(Q$5,Kruistabel!$B$26:$F$29,MATCH($C40,Kruistabel!$C$25:$F$25,0)+1,FALSE),"")=0,"",IF(Plananalyse!Q40=1,VLOOKUP(Q$5,Kruistabel!$B$26:$F$29,MATCH($C40,Kruistabel!$C$25:$F$25,0)+1,FALSE),""))</f>
        <v>60</v>
      </c>
      <c r="R40" s="326">
        <f>IF(IF(Plananalyse!R40=1,VLOOKUP(R$5,Kruistabel!$B$26:$F$29,MATCH($C40,Kruistabel!$C$25:$F$25,0)+1,FALSE),"")=0,"",IF(Plananalyse!R40=1,VLOOKUP(R$5,Kruistabel!$B$26:$F$29,MATCH($C40,Kruistabel!$C$25:$F$25,0)+1,FALSE),""))</f>
        <v>55</v>
      </c>
      <c r="S40" s="326" t="str">
        <f>IF(IF(Plananalyse!S40=1,VLOOKUP(S$5,Kruistabel!$B$26:$F$29,MATCH($C40,Kruistabel!$C$25:$F$25,0)+1,FALSE),"")=0,"",IF(Plananalyse!S40=1,VLOOKUP(S$5,Kruistabel!$B$26:$F$29,MATCH($C40,Kruistabel!$C$25:$F$25,0)+1,FALSE),""))</f>
        <v/>
      </c>
      <c r="T40" s="326" t="str">
        <f>IF(IF(Plananalyse!T40=1,VLOOKUP(T$5,Kruistabel!$B$26:$F$29,MATCH($C40,Kruistabel!$C$25:$F$25,0)+1,FALSE),"")=0,"",IF(Plananalyse!T40=1,VLOOKUP(T$5,Kruistabel!$B$26:$F$29,MATCH($C40,Kruistabel!$C$25:$F$25,0)+1,FALSE),""))</f>
        <v/>
      </c>
      <c r="U40" s="326" t="str">
        <f>IF(IF(Plananalyse!U40=1,VLOOKUP(U$5,Kruistabel!$B$26:$F$29,MATCH($C40,Kruistabel!$C$25:$F$25,0)+1,FALSE),"")=0,"",IF(Plananalyse!U40=1,VLOOKUP(U$5,Kruistabel!$B$26:$F$29,MATCH($C40,Kruistabel!$C$25:$F$25,0)+1,FALSE),""))</f>
        <v/>
      </c>
      <c r="V40" s="326" t="str">
        <f>IF(IF(Plananalyse!V40=1,VLOOKUP(V$5,Kruistabel!$B$26:$F$29,MATCH($C40,Kruistabel!$C$25:$F$25,0)+1,FALSE),"")=0,"",IF(Plananalyse!V40=1,VLOOKUP(V$5,Kruistabel!$B$26:$F$29,MATCH($C40,Kruistabel!$C$25:$F$25,0)+1,FALSE),""))</f>
        <v/>
      </c>
      <c r="W40" s="326" t="str">
        <f>IF(IF(Plananalyse!W40=1,VLOOKUP(W$5,Kruistabel!$B$26:$F$29,MATCH($C40,Kruistabel!$C$25:$F$25,0)+1,FALSE),"")=0,"",IF(Plananalyse!W40=1,VLOOKUP(W$5,Kruistabel!$B$26:$F$29,MATCH($C40,Kruistabel!$C$25:$F$25,0)+1,FALSE),""))</f>
        <v/>
      </c>
      <c r="X40" s="326" t="str">
        <f>IF(IF(Plananalyse!X40=1,VLOOKUP(X$5,Kruistabel!$B$26:$F$29,MATCH($C40,Kruistabel!$C$25:$F$25,0)+1,FALSE),"")=0,"",IF(Plananalyse!X40=1,VLOOKUP(X$5,Kruistabel!$B$26:$F$29,MATCH($C40,Kruistabel!$C$25:$F$25,0)+1,FALSE),""))</f>
        <v/>
      </c>
      <c r="Y40" s="326">
        <f>IF(IF(Plananalyse!Y40=1,VLOOKUP(Y$5,Kruistabel!$B$26:$F$29,MATCH($C40,Kruistabel!$C$25:$F$25,0)+1,FALSE),"")=0,"",IF(Plananalyse!Y40=1,VLOOKUP(Y$5,Kruistabel!$B$26:$F$29,MATCH($C40,Kruistabel!$C$25:$F$25,0)+1,FALSE),""))</f>
        <v>60</v>
      </c>
      <c r="Z40" s="326" t="str">
        <f>IF(IF(Plananalyse!Z40=1,VLOOKUP(Z$5,Kruistabel!$B$26:$F$29,MATCH($C40,Kruistabel!$C$25:$F$25,0)+1,FALSE),"")=0,"",IF(Plananalyse!Z40=1,VLOOKUP(Z$5,Kruistabel!$B$26:$F$29,MATCH($C40,Kruistabel!$C$25:$F$25,0)+1,FALSE),""))</f>
        <v/>
      </c>
      <c r="AA40" s="326" t="str">
        <f>IF(IF(Plananalyse!AA40=1,VLOOKUP(AA$5,Kruistabel!$B$26:$F$29,MATCH($C40,Kruistabel!$C$25:$F$25,0)+1,FALSE),"")=0,"",IF(Plananalyse!AA40=1,VLOOKUP(AA$5,Kruistabel!$B$26:$F$29,MATCH($C40,Kruistabel!$C$25:$F$25,0)+1,FALSE),""))</f>
        <v/>
      </c>
      <c r="AB40" s="326" t="str">
        <f>IF(IF(Plananalyse!AB40=1,VLOOKUP(AB$5,Kruistabel!$B$26:$F$29,MATCH($C40,Kruistabel!$C$25:$F$25,0)+1,FALSE),"")=0,"",IF(Plananalyse!AB40=1,VLOOKUP(AB$5,Kruistabel!$B$26:$F$29,MATCH($C40,Kruistabel!$C$25:$F$25,0)+1,FALSE),""))</f>
        <v/>
      </c>
      <c r="AC40" s="326" t="str">
        <f>IF(IF(Plananalyse!AC40=1,VLOOKUP(AC$5,Kruistabel!$B$26:$F$29,MATCH($C40,Kruistabel!$C$25:$F$25,0)+1,FALSE),"")=0,"",IF(Plananalyse!AC40=1,VLOOKUP(AC$5,Kruistabel!$B$26:$F$29,MATCH($C40,Kruistabel!$C$25:$F$25,0)+1,FALSE),""))</f>
        <v/>
      </c>
      <c r="AD40" s="326" t="str">
        <f>IF(IF(Plananalyse!AD40=1,VLOOKUP(AD$5,Kruistabel!$B$26:$F$29,MATCH($C40,Kruistabel!$C$25:$F$25,0)+1,FALSE),"")=0,"",IF(Plananalyse!AD40=1,VLOOKUP(AD$5,Kruistabel!$B$26:$F$29,MATCH($C40,Kruistabel!$C$25:$F$25,0)+1,FALSE),""))</f>
        <v/>
      </c>
      <c r="AE40" s="326" t="str">
        <f>IF(IF(Plananalyse!AE40=1,VLOOKUP(AE$5,Kruistabel!$B$26:$F$29,MATCH($C40,Kruistabel!$C$25:$F$25,0)+1,FALSE),"")=0,"",IF(Plananalyse!AE40=1,VLOOKUP(AE$5,Kruistabel!$B$26:$F$29,MATCH($C40,Kruistabel!$C$25:$F$25,0)+1,FALSE),""))</f>
        <v/>
      </c>
      <c r="AF40" s="326" t="str">
        <f>IF(IF(Plananalyse!AF40=1,VLOOKUP(AF$5,Kruistabel!$B$26:$F$29,MATCH($C40,Kruistabel!$C$25:$F$25,0)+1,FALSE),"")=0,"",IF(Plananalyse!AF40=1,VLOOKUP(AF$5,Kruistabel!$B$26:$F$29,MATCH($C40,Kruistabel!$C$25:$F$25,0)+1,FALSE),""))</f>
        <v/>
      </c>
      <c r="AG40" s="326" t="str">
        <f>IF(IF(Plananalyse!AG40=1,VLOOKUP(AG$5,Kruistabel!$B$26:$F$29,MATCH($C40,Kruistabel!$C$25:$F$25,0)+1,FALSE),"")=0,"",IF(Plananalyse!AG40=1,VLOOKUP(AG$5,Kruistabel!$B$26:$F$29,MATCH($C40,Kruistabel!$C$25:$F$25,0)+1,FALSE),""))</f>
        <v/>
      </c>
      <c r="AH40" s="326" t="str">
        <f>IF(IF(Plananalyse!AH40=1,VLOOKUP(AH$5,Kruistabel!$B$26:$F$29,MATCH($C40,Kruistabel!$C$25:$F$25,0)+1,FALSE),"")=0,"",IF(Plananalyse!AI40=1,VLOOKUP(AH$5,Kruistabel!$B$26:$F$29,MATCH($C40,Kruistabel!$C$25:$F$25,0)+1,FALSE),""))</f>
        <v/>
      </c>
      <c r="AI40" s="326" t="str">
        <f>IF(IF(Plananalyse!AI40=1,VLOOKUP(AI$5,Kruistabel!$B$26:$F$29,MATCH($C40,Kruistabel!$C$25:$F$25,0)+1,FALSE),"")=0,"",IF(Plananalyse!AJ40=1,VLOOKUP(AI$5,Kruistabel!$B$26:$F$29,MATCH($C40,Kruistabel!$C$25:$F$25,0)+1,FALSE),""))</f>
        <v/>
      </c>
      <c r="AJ40" s="326" t="str">
        <f>IF(IF(Plananalyse!AJ40=1,VLOOKUP(AJ$5,Kruistabel!$B$26:$F$29,MATCH($C40,Kruistabel!$C$25:$F$25,0)+1,FALSE),"")=0,"",IF(Plananalyse!AJ40=1,VLOOKUP(AJ$5,Kruistabel!$B$26:$F$29,MATCH($C40,Kruistabel!$C$25:$F$25,0)+1,FALSE),""))</f>
        <v/>
      </c>
      <c r="AK40" s="326">
        <f>IF(IF(Plananalyse!AK40=1,VLOOKUP(AK$5,Kruistabel!$B$26:$F$29,MATCH($C40,Kruistabel!$C$25:$F$25,0)+1,FALSE),"")=0,"",IF(Plananalyse!AK40=1,VLOOKUP(AK$5,Kruistabel!$B$26:$F$29,MATCH($C40,Kruistabel!$C$25:$F$25,0)+1,FALSE),""))</f>
        <v>60</v>
      </c>
      <c r="AL40" s="326" t="str">
        <f>IF(IF(Plananalyse!AL40=1,VLOOKUP(AL$5,Kruistabel!$B$26:$F$29,MATCH($C40,Kruistabel!$C$25:$F$25,0)+1,FALSE),"")=0,"",IF(Plananalyse!AL40=1,VLOOKUP(AL$5,Kruistabel!$B$26:$F$29,MATCH($C40,Kruistabel!$C$25:$F$25,0)+1,FALSE),""))</f>
        <v/>
      </c>
      <c r="AM40" s="326" t="str">
        <f ca="1">IF(IF(Plananalyse!AM40=1,VLOOKUP(AM$5,Kruistabel!$B$26:$F$29,MATCH($C40,Kruistabel!$C$25:$F$25,0)+1,FALSE),"")=0,"",IF(Plananalyse!AM40=1,VLOOKUP(AM$5,Kruistabel!$B$26:$F$29,MATCH($C40,Kruistabel!$C$25:$F$25,0)+1,FALSE),""))</f>
        <v/>
      </c>
      <c r="AN40" s="327"/>
      <c r="AO40" s="326">
        <f ca="1">IF(IF(Plananalyse!AO40=1,VLOOKUP(AO$5,Kruistabel!$B$26:$F$29,MATCH($C40,Kruistabel!$C$25:$F$25,0)+1,FALSE),"")=0,"",IF(Plananalyse!AO40=1,VLOOKUP(AO$5,Kruistabel!$B$26:$F$29,MATCH($C40,Kruistabel!$C$25:$F$25,0)+1,FALSE),""))</f>
        <v>60</v>
      </c>
      <c r="AP40" s="326">
        <f ca="1">IF(IF(Plananalyse!AP40=1,VLOOKUP(AP$5,Kruistabel!$B$26:$F$29,MATCH($C40,Kruistabel!$C$25:$F$25,0)+1,FALSE),"")=0,"",IF(Plananalyse!AP40=1,VLOOKUP(AP$5,Kruistabel!$B$26:$F$29,MATCH($C40,Kruistabel!$C$25:$F$25,0)+1,FALSE),""))</f>
        <v>60</v>
      </c>
      <c r="AQ40" s="326">
        <f ca="1">IF(IF(Plananalyse!AQ40=1,VLOOKUP(AQ$5,Kruistabel!$B$26:$F$29,MATCH($C40,Kruistabel!$C$25:$F$25,0)+1,FALSE),"")=0,"",IF(Plananalyse!AQ40=1,VLOOKUP(AQ$5,Kruistabel!$B$26:$F$29,MATCH($C40,Kruistabel!$C$25:$F$25,0)+1,FALSE),""))</f>
        <v>60</v>
      </c>
      <c r="AR40" s="326">
        <f ca="1">IF(IF(Plananalyse!AR40=1,VLOOKUP(AR$5,Kruistabel!$B$26:$F$29,MATCH($C40,Kruistabel!$C$25:$F$25,0)+1,FALSE),"")=0,"",IF(Plananalyse!AR40=1,VLOOKUP(AR$5,Kruistabel!$B$26:$F$29,MATCH($C40,Kruistabel!$C$25:$F$25,0)+1,FALSE),""))</f>
        <v>55</v>
      </c>
      <c r="AS40" s="326">
        <f ca="1">IF(IF(Plananalyse!AS40=1,VLOOKUP(AS$5,Kruistabel!$B$26:$F$29,MATCH($C40,Kruistabel!$C$25:$F$25,0)+1,FALSE),"")=0,"",IF(Plananalyse!AS40=1,VLOOKUP(AS$5,Kruistabel!$B$26:$F$29,MATCH($C40,Kruistabel!$C$25:$F$25,0)+1,FALSE),""))</f>
        <v>60</v>
      </c>
      <c r="AT40" s="326">
        <f ca="1">IF(IF(Plananalyse!AT40=1,VLOOKUP(AT$5,Kruistabel!$B$26:$F$29,MATCH($C40,Kruistabel!$C$25:$F$25,0)+1,FALSE),"")=0,"",IF(Plananalyse!AT40=1,VLOOKUP(AT$5,Kruistabel!$B$26:$F$29,MATCH($C40,Kruistabel!$C$25:$F$25,0)+1,FALSE),""))</f>
        <v>55</v>
      </c>
      <c r="AU40" s="326" t="str">
        <f ca="1">IF(IF(Plananalyse!AU40=1,VLOOKUP(AU$5,Kruistabel!$B$26:$F$29,MATCH($C40,Kruistabel!$C$25:$F$25,0)+1,FALSE),"")=0,"",IF(Plananalyse!AU40=1,VLOOKUP(AU$5,Kruistabel!$B$26:$F$29,MATCH($C40,Kruistabel!$C$25:$F$25,0)+1,FALSE),""))</f>
        <v/>
      </c>
      <c r="AV40" s="326">
        <f ca="1">IF(IF(Plananalyse!AV40=1,VLOOKUP(AV$5,Kruistabel!$B$26:$F$29,MATCH($C40,Kruistabel!$C$25:$F$25,0)+1,FALSE),"")=0,"",IF(Plananalyse!AV40=1,VLOOKUP(AV$5,Kruistabel!$B$26:$F$29,MATCH($C40,Kruistabel!$C$25:$F$25,0)+1,FALSE),""))</f>
        <v>60</v>
      </c>
      <c r="AW40" s="326" t="str">
        <f ca="1">IF(IF(Plananalyse!AW40=1,VLOOKUP(AW$5,Kruistabel!$B$26:$F$29,MATCH($C40,Kruistabel!$C$25:$F$25,0)+1,FALSE),"")=0,"",IF(Plananalyse!AW40=1,VLOOKUP(AW$5,Kruistabel!$B$26:$F$29,MATCH($C40,Kruistabel!$C$25:$F$25,0)+1,FALSE),""))</f>
        <v/>
      </c>
      <c r="AX40" s="326" t="str">
        <f ca="1">IF(IF(Plananalyse!AX40=1,VLOOKUP(AX$5,Kruistabel!$B$26:$F$29,MATCH($C40,Kruistabel!$C$25:$F$25,0)+1,FALSE),"")=0,"",IF(Plananalyse!AX40=1,VLOOKUP(AX$5,Kruistabel!$B$26:$F$29,MATCH($C40,Kruistabel!$C$25:$F$25,0)+1,FALSE),""))</f>
        <v/>
      </c>
      <c r="AY40" s="327"/>
      <c r="AZ40" s="326" t="str">
        <f ca="1">IF(IF(Plananalyse!AZ40=1,VLOOKUP(AZ$5,Kruistabel!$B$26:$F$29,MATCH($C40,Kruistabel!$C$25:$F$25,0)+1,FALSE),"")=0,"",IF(Plananalyse!AZ40=1,VLOOKUP(AZ$5,Kruistabel!$B$26:$F$29,MATCH($C40,Kruistabel!$C$25:$F$25,0)+1,FALSE),""))</f>
        <v/>
      </c>
      <c r="BA40" s="326" t="str">
        <f ca="1">IF(IF(Plananalyse!BA40=1,VLOOKUP(BA$5,Kruistabel!$B$26:$F$29,MATCH($C40,Kruistabel!$C$25:$F$25,0)+1,FALSE),"")=0,"",IF(Plananalyse!BA40=1,VLOOKUP(BA$5,Kruistabel!$B$26:$F$29,MATCH($C40,Kruistabel!$C$25:$F$25,0)+1,FALSE),""))</f>
        <v/>
      </c>
      <c r="BB40" s="326">
        <f ca="1">IF(IF(Plananalyse!BB40=1,VLOOKUP(BB$5,Kruistabel!$B$26:$F$29,MATCH($C40,Kruistabel!$C$25:$F$25,0)+1,FALSE),"")=0,"",IF(Plananalyse!BB40=1,VLOOKUP(BB$5,Kruistabel!$B$26:$F$29,MATCH($C40,Kruistabel!$C$25:$F$25,0)+1,FALSE),""))</f>
        <v>60</v>
      </c>
      <c r="BC40" s="326">
        <f ca="1">IF(IF(Plananalyse!BC40=1,VLOOKUP(BC$5,Kruistabel!$B$26:$F$29,MATCH($C40,Kruistabel!$C$25:$F$25,0)+1,FALSE),"")=0,"",IF(Plananalyse!BC40=1,VLOOKUP(BC$5,Kruistabel!$B$26:$F$29,MATCH($C40,Kruistabel!$C$25:$F$25,0)+1,FALSE),""))</f>
        <v>60</v>
      </c>
      <c r="BD40" s="326" t="str">
        <f ca="1">IF(IF(Plananalyse!BD40=1,VLOOKUP(BD$5,Kruistabel!$B$26:$F$29,MATCH($C40,Kruistabel!$C$25:$F$25,0)+1,FALSE),"")=0,"",IF(Plananalyse!BD40=1,VLOOKUP(BD$5,Kruistabel!$B$26:$F$29,MATCH($C40,Kruistabel!$C$25:$F$25,0)+1,FALSE),""))</f>
        <v/>
      </c>
      <c r="BE40" s="326" t="str">
        <f ca="1">IF(IF(Plananalyse!BE40=1,VLOOKUP(BE$5,Kruistabel!$B$26:$F$29,MATCH($C40,Kruistabel!$C$25:$F$25,0)+1,FALSE),"")=0,"",IF(Plananalyse!BE40=1,VLOOKUP(BE$5,Kruistabel!$B$26:$F$29,MATCH($C40,Kruistabel!$C$25:$F$25,0)+1,FALSE),""))</f>
        <v/>
      </c>
      <c r="BF40" s="326" t="str">
        <f ca="1">IF(IF(Plananalyse!BF40=1,VLOOKUP(BF$5,Kruistabel!$B$26:$F$29,MATCH($C40,Kruistabel!$C$25:$F$25,0)+1,FALSE),"")=0,"",IF(Plananalyse!BF40=1,VLOOKUP(BF$5,Kruistabel!$B$26:$F$29,MATCH($C40,Kruistabel!$C$25:$F$25,0)+1,FALSE),""))</f>
        <v/>
      </c>
      <c r="BG40" s="326" t="str">
        <f ca="1">IF(IF(Plananalyse!BG40=1,VLOOKUP(BG$5,Kruistabel!$B$26:$F$29,MATCH($C40,Kruistabel!$C$25:$F$25,0)+1,FALSE),"")=0,"",IF(Plananalyse!BG40=1,VLOOKUP(BG$5,Kruistabel!$B$26:$F$29,MATCH($C40,Kruistabel!$C$25:$F$25,0)+1,FALSE),""))</f>
        <v/>
      </c>
      <c r="BH40" s="326" t="str">
        <f ca="1">IF(IF(Plananalyse!BH40=1,VLOOKUP(BH$5,Kruistabel!$B$26:$F$29,MATCH($C40,Kruistabel!$C$25:$F$25,0)+1,FALSE),"")=0,"",IF(Plananalyse!BH40=1,VLOOKUP(BH$5,Kruistabel!$B$26:$F$29,MATCH($C40,Kruistabel!$C$25:$F$25,0)+1,FALSE),""))</f>
        <v/>
      </c>
      <c r="BI40" s="327"/>
      <c r="BJ40" s="326" t="e">
        <f ca="1">IF(IF(Plananalyse!BJ40=1,VLOOKUP(BJ$5,Kruistabel!$B$26:$F$29,MATCH($C40,Kruistabel!$C$25:$F$25,0)+1,FALSE),"")=0,"",IF(Plananalyse!BJ40=1,VLOOKUP(BJ$5,Kruistabel!$B$26:$F$29,MATCH($C40,Kruistabel!$C$25:$F$25,0)+1,FALSE),""))</f>
        <v>#N/A</v>
      </c>
      <c r="BK40" s="326" t="e">
        <f ca="1">IF(IF(Plananalyse!BK40=1,VLOOKUP(BK$5,Kruistabel!$B$26:$F$29,MATCH($C40,Kruistabel!$C$25:$F$25,0)+1,FALSE),"")=0,"",IF(Plananalyse!BK40=1,VLOOKUP(BK$5,Kruistabel!$B$26:$F$29,MATCH($C40,Kruistabel!$C$25:$F$25,0)+1,FALSE),""))</f>
        <v>#N/A</v>
      </c>
      <c r="BL40" s="326" t="e">
        <f ca="1">IF(IF(Plananalyse!BL40=1,VLOOKUP(BL$5,Kruistabel!$B$26:$F$29,MATCH($C40,Kruistabel!$C$25:$F$25,0)+1,FALSE),"")=0,"",IF(Plananalyse!BL40=1,VLOOKUP(BL$5,Kruistabel!$B$26:$F$29,MATCH($C40,Kruistabel!$C$25:$F$25,0)+1,FALSE),""))</f>
        <v>#N/A</v>
      </c>
      <c r="BM40" s="326" t="e">
        <f ca="1">IF(IF(Plananalyse!BM40=1,VLOOKUP(BM$5,Kruistabel!$B$26:$F$29,MATCH($C40,Kruistabel!$C$25:$F$25,0)+1,FALSE),"")=0,"",IF(Plananalyse!BM40=1,VLOOKUP(BM$5,Kruistabel!$B$26:$F$29,MATCH($C40,Kruistabel!$C$25:$F$25,0)+1,FALSE),""))</f>
        <v>#N/A</v>
      </c>
      <c r="BN40" s="326" t="e">
        <f ca="1">IF(IF(Plananalyse!BN40=1,VLOOKUP(BN$5,Kruistabel!$B$26:$F$29,MATCH($C40,Kruistabel!$C$25:$F$25,0)+1,FALSE),"")=0,"",IF(Plananalyse!BN40=1,VLOOKUP(BN$5,Kruistabel!$B$26:$F$29,MATCH($C40,Kruistabel!$C$25:$F$25,0)+1,FALSE),""))</f>
        <v>#N/A</v>
      </c>
      <c r="BO40" s="326" t="e">
        <f ca="1">IF(IF(Plananalyse!BO40=1,VLOOKUP(BO$5,Kruistabel!$B$26:$F$29,MATCH($C40,Kruistabel!$C$25:$F$25,0)+1,FALSE),"")=0,"",IF(Plananalyse!BO40=1,VLOOKUP(BO$5,Kruistabel!$B$26:$F$29,MATCH($C40,Kruistabel!$C$25:$F$25,0)+1,FALSE),""))</f>
        <v>#N/A</v>
      </c>
      <c r="BP40" s="326" t="e">
        <f ca="1">IF(IF(Plananalyse!BP40=1,VLOOKUP(BP$5,Kruistabel!$B$26:$F$29,MATCH($C40,Kruistabel!$C$25:$F$25,0)+1,FALSE),"")=0,"",IF(Plananalyse!BP40=1,VLOOKUP(BP$5,Kruistabel!$B$26:$F$29,MATCH($C40,Kruistabel!$C$25:$F$25,0)+1,FALSE),""))</f>
        <v>#N/A</v>
      </c>
      <c r="BQ40" s="326" t="e">
        <f ca="1">IF(IF(Plananalyse!BQ40=1,VLOOKUP(BQ$5,Kruistabel!$B$26:$F$29,MATCH($C40,Kruistabel!$C$25:$F$25,0)+1,FALSE),"")=0,"",IF(Plananalyse!BQ40=1,VLOOKUP(BQ$5,Kruistabel!$B$26:$F$29,MATCH($C40,Kruistabel!$C$25:$F$25,0)+1,FALSE),""))</f>
        <v>#N/A</v>
      </c>
      <c r="BR40" s="326" t="e">
        <f ca="1">IF(IF(Plananalyse!BR40=1,VLOOKUP(BR$5,Kruistabel!$B$26:$F$29,MATCH($C40,Kruistabel!$C$25:$F$25,0)+1,FALSE),"")=0,"",IF(Plananalyse!BR40=1,VLOOKUP(BR$5,Kruistabel!$B$26:$F$29,MATCH($C40,Kruistabel!$C$25:$F$25,0)+1,FALSE),""))</f>
        <v>#REF!</v>
      </c>
      <c r="BS40" s="326" t="e">
        <f ca="1">IF(IF(Plananalyse!BS40=1,VLOOKUP(BS$5,Kruistabel!$B$26:$F$29,MATCH($C40,Kruistabel!$C$25:$F$25,0)+1,FALSE),"")=0,"",IF(Plananalyse!BS40=1,VLOOKUP(BS$5,Kruistabel!$B$26:$F$29,MATCH($C40,Kruistabel!$C$25:$F$25,0)+1,FALSE),""))</f>
        <v>#REF!</v>
      </c>
      <c r="BT40" s="65"/>
      <c r="BU40" s="231" t="str">
        <f ca="1">IF(IF(Plananalyse!BU40=1,VLOOKUP(BU$5,Kruistabel!$B$26:$F$29,MATCH($C40,Kruistabel!$C$25:$F$25,0)+1,FALSE),"")=0,"",IF(Plananalyse!BU40=1,VLOOKUP(BU$5,Kruistabel!$B$26:$F$29,MATCH($C40,Kruistabel!$C$25:$F$25,0)+1,FALSE),""))</f>
        <v/>
      </c>
      <c r="BV40" s="326">
        <f ca="1">IF(IF(Plananalyse!BV40=1,VLOOKUP(BV$5,Kruistabel!$B$26:$F$29,MATCH($C40,Kruistabel!$C$25:$F$25,0)+1,FALSE),"")=0,"",IF(Plananalyse!BV40=1,VLOOKUP(BV$5,Kruistabel!$B$26:$F$29,MATCH($C40,Kruistabel!$C$25:$F$25,0)+1,FALSE),""))</f>
        <v>55</v>
      </c>
      <c r="BW40" s="326" t="str">
        <f ca="1">IF(IF(Plananalyse!BW40=1,VLOOKUP(BW$5,Kruistabel!$B$26:$F$29,MATCH($C40,Kruistabel!$C$25:$F$25,0)+1,FALSE),"")=0,"",IF(Plananalyse!BW40=1,VLOOKUP(BW$5,Kruistabel!$B$26:$F$29,MATCH($C40,Kruistabel!$C$25:$F$25,0)+1,FALSE),""))</f>
        <v/>
      </c>
      <c r="BX40" s="326" t="str">
        <f ca="1">IF(IF(Plananalyse!BX40=1,VLOOKUP(BX$5,Kruistabel!$B$26:$F$29,MATCH($C40,Kruistabel!$C$25:$F$25,0)+1,FALSE),"")=0,"",IF(Plananalyse!BX40=1,VLOOKUP(BX$5,Kruistabel!$B$26:$F$29,MATCH($C40,Kruistabel!$C$25:$F$25,0)+1,FALSE),""))</f>
        <v/>
      </c>
      <c r="BY40" s="327"/>
      <c r="BZ40" s="326" t="e">
        <f ca="1">IF(IF(Plananalyse!BZ40=1,VLOOKUP(BZ$5,Kruistabel!$B$26:$F$29,MATCH($C40,Kruistabel!$C$25:$F$25,0)+1,FALSE),"")=0,"",IF(Plananalyse!BZ40=1,VLOOKUP(BZ$5,Kruistabel!$B$26:$F$29,MATCH($C40,Kruistabel!$C$25:$F$25,0)+1,FALSE),""))</f>
        <v>#N/A</v>
      </c>
      <c r="CA40" s="326" t="e">
        <f ca="1">IF(IF(Plananalyse!CA40=1,VLOOKUP(CA$5,Kruistabel!$B$26:$F$29,MATCH($C40,Kruistabel!$C$25:$F$25,0)+1,FALSE),"")=0,"",IF(Plananalyse!CA40=1,VLOOKUP(CA$5,Kruistabel!$B$26:$F$29,MATCH($C40,Kruistabel!$C$25:$F$25,0)+1,FALSE),""))</f>
        <v>#N/A</v>
      </c>
      <c r="CB40" s="326" t="e">
        <f ca="1">IF(IF(Plananalyse!CB40=1,VLOOKUP(CB$5,Kruistabel!$B$26:$F$29,MATCH($C40,Kruistabel!$C$25:$F$25,0)+1,FALSE),"")=0,"",IF(Plananalyse!CB40=1,VLOOKUP(CB$5,Kruistabel!$B$26:$F$29,MATCH($C40,Kruistabel!$C$25:$F$25,0)+1,FALSE),""))</f>
        <v>#N/A</v>
      </c>
      <c r="CC40" s="326" t="e">
        <f ca="1">IF(IF(Plananalyse!CC40=1,VLOOKUP(CC$5,Kruistabel!$B$26:$F$29,MATCH($C40,Kruistabel!$C$25:$F$25,0)+1,FALSE),"")=0,"",IF(Plananalyse!CC40=1,VLOOKUP(CC$5,Kruistabel!$B$26:$F$29,MATCH($C40,Kruistabel!$C$25:$F$25,0)+1,FALSE),""))</f>
        <v>#N/A</v>
      </c>
      <c r="CD40" s="326" t="e">
        <f ca="1">IF(IF(Plananalyse!CD40=1,VLOOKUP(CD$5,Kruistabel!$B$26:$F$29,MATCH($C40,Kruistabel!$C$25:$F$25,0)+1,FALSE),"")=0,"",IF(Plananalyse!CD40=1,VLOOKUP(CD$5,Kruistabel!$B$26:$F$29,MATCH($C40,Kruistabel!$C$25:$F$25,0)+1,FALSE),""))</f>
        <v>#N/A</v>
      </c>
      <c r="CE40" s="326" t="e">
        <f ca="1">IF(IF(Plananalyse!CE40=1,VLOOKUP(CE$5,Kruistabel!$B$26:$F$29,MATCH($C40,Kruistabel!$C$25:$F$25,0)+1,FALSE),"")=0,"",IF(Plananalyse!CE40=1,VLOOKUP(CE$5,Kruistabel!$B$26:$F$29,MATCH($C40,Kruistabel!$C$25:$F$25,0)+1,FALSE),""))</f>
        <v>#N/A</v>
      </c>
      <c r="CF40" s="326" t="e">
        <f ca="1">IF(IF(Plananalyse!CF40=1,VLOOKUP(CF$5,Kruistabel!$B$26:$F$29,MATCH($C40,Kruistabel!$C$25:$F$25,0)+1,FALSE),"")=0,"",IF(Plananalyse!CF40=1,VLOOKUP(CF$5,Kruistabel!$B$26:$F$29,MATCH($C40,Kruistabel!$C$25:$F$25,0)+1,FALSE),""))</f>
        <v>#N/A</v>
      </c>
      <c r="CG40" s="326" t="e">
        <f ca="1">IF(IF(Plananalyse!CG40=1,VLOOKUP(CG$5,Kruistabel!$B$26:$F$29,MATCH($C40,Kruistabel!$C$25:$F$25,0)+1,FALSE),"")=0,"",IF(Plananalyse!CG40=1,VLOOKUP(CG$5,Kruistabel!$B$26:$F$29,MATCH($C40,Kruistabel!$C$25:$F$25,0)+1,FALSE),""))</f>
        <v>#REF!</v>
      </c>
      <c r="CH40" s="326" t="e">
        <f ca="1">IF(IF(Plananalyse!CH40=1,VLOOKUP(CH$5,Kruistabel!$B$26:$F$29,MATCH($C40,Kruistabel!$C$25:$F$25,0)+1,FALSE),"")=0,"",IF(Plananalyse!CH40=1,VLOOKUP(CH$5,Kruistabel!$B$26:$F$29,MATCH($C40,Kruistabel!$C$25:$F$25,0)+1,FALSE),""))</f>
        <v>#REF!</v>
      </c>
      <c r="CI40" s="65"/>
      <c r="CJ40" s="326">
        <f ca="1">IF(IF(Plananalyse!CJ40=1,VLOOKUP(CJ$5,Kruistabel!$B$26:$F$29,MATCH($C40,Kruistabel!$C$25:$F$25,0)+1,FALSE),"")=0,"",IF(Plananalyse!CJ40=1,VLOOKUP(CJ$5,Kruistabel!$B$26:$F$29,MATCH($C40,Kruistabel!$C$25:$F$25,0)+1,FALSE),""))</f>
        <v>55</v>
      </c>
      <c r="CK40" s="326">
        <f ca="1">IF(IF(Plananalyse!CK40=1,VLOOKUP(CK$5,Kruistabel!$B$26:$F$29,MATCH($C40,Kruistabel!$C$25:$F$25,0)+1,FALSE),"")=0,"",IF(Plananalyse!CK40=1,VLOOKUP(CK$5,Kruistabel!$B$26:$F$29,MATCH($C40,Kruistabel!$C$25:$F$25,0)+1,FALSE),""))</f>
        <v>55</v>
      </c>
      <c r="CL40" s="326" t="str">
        <f ca="1">IF(IF(Plananalyse!CL40=1,VLOOKUP(CL$5,Kruistabel!$B$26:$F$29,MATCH($C40,Kruistabel!$C$25:$F$25,0)+1,FALSE),"")=0,"",IF(Plananalyse!CL40=1,VLOOKUP(CL$5,Kruistabel!$B$26:$F$29,MATCH($C40,Kruistabel!$C$25:$F$25,0)+1,FALSE),""))</f>
        <v/>
      </c>
      <c r="CM40" s="326">
        <f ca="1">IF(IF(Plananalyse!CM40=1,VLOOKUP(CM$5,Kruistabel!$B$26:$F$29,MATCH($C40,Kruistabel!$C$25:$F$25,0)+1,FALSE),"")=0,"",IF(Plananalyse!CM40=1,VLOOKUP(CM$5,Kruistabel!$B$26:$F$29,MATCH($C40,Kruistabel!$C$25:$F$25,0)+1,FALSE),""))</f>
        <v>50</v>
      </c>
      <c r="CN40" s="326">
        <f ca="1">IF(IF(Plananalyse!CN40=1,VLOOKUP(CN$5,Kruistabel!$B$26:$F$29,MATCH($C40,Kruistabel!$C$25:$F$25,0)+1,FALSE),"")=0,"",IF(Plananalyse!CN40=1,VLOOKUP(CN$5,Kruistabel!$B$26:$F$29,MATCH($C40,Kruistabel!$C$25:$F$25,0)+1,FALSE),""))</f>
        <v>50</v>
      </c>
      <c r="CO40" s="326">
        <f ca="1">IF(IF(Plananalyse!CO40=1,VLOOKUP(CO$5,Kruistabel!$B$26:$F$29,MATCH($C40,Kruistabel!$C$25:$F$25,0)+1,FALSE),"")=0,"",IF(Plananalyse!CO40=1,VLOOKUP(CO$5,Kruistabel!$B$26:$F$29,MATCH($C40,Kruistabel!$C$25:$F$25,0)+1,FALSE),""))</f>
        <v>60</v>
      </c>
      <c r="CP40" s="326">
        <f ca="1">IF(IF(Plananalyse!CP40=1,VLOOKUP(CP$5,Kruistabel!$B$26:$F$29,MATCH($C40,Kruistabel!$C$25:$F$25,0)+1,FALSE),"")=0,"",IF(Plananalyse!CP40=1,VLOOKUP(CP$5,Kruistabel!$B$26:$F$29,MATCH($C40,Kruistabel!$C$25:$F$25,0)+1,FALSE),""))</f>
        <v>55</v>
      </c>
      <c r="CQ40" s="326">
        <f ca="1">IF(IF(Plananalyse!CQ40=1,VLOOKUP(CQ$5,Kruistabel!$B$26:$F$29,MATCH($C40,Kruistabel!$C$25:$F$25,0)+1,FALSE),"")=0,"",IF(Plananalyse!CQ40=1,VLOOKUP(CQ$5,Kruistabel!$B$26:$F$29,MATCH($C40,Kruistabel!$C$25:$F$25,0)+1,FALSE),""))</f>
        <v>60</v>
      </c>
      <c r="CR40" s="326">
        <f ca="1">IF(IF(Plananalyse!CR40=1,VLOOKUP(CR$5,Kruistabel!$B$26:$F$29,MATCH($C40,Kruistabel!$C$25:$F$25,0)+1,FALSE),"")=0,"",IF(Plananalyse!CR40=1,VLOOKUP(CR$5,Kruistabel!$B$26:$F$29,MATCH($C40,Kruistabel!$C$25:$F$25,0)+1,FALSE),""))</f>
        <v>60</v>
      </c>
      <c r="CS40" s="326">
        <f ca="1">IF(IF(Plananalyse!CS40=1,VLOOKUP(CS$5,Kruistabel!$B$26:$F$29,MATCH($C40,Kruistabel!$C$25:$F$25,0)+1,FALSE),"")=0,"",IF(Plananalyse!CS40=1,VLOOKUP(CS$5,Kruistabel!$B$26:$F$29,MATCH($C40,Kruistabel!$C$25:$F$25,0)+1,FALSE),""))</f>
        <v>55</v>
      </c>
      <c r="CT40" s="326">
        <f ca="1">IF(IF(Plananalyse!CT40=1,VLOOKUP(CT$5,Kruistabel!$B$26:$F$29,MATCH($C40,Kruistabel!$C$25:$F$25,0)+1,FALSE),"")=0,"",IF(Plananalyse!CT40=1,VLOOKUP(CT$5,Kruistabel!$B$26:$F$29,MATCH($C40,Kruistabel!$C$25:$F$25,0)+1,FALSE),""))</f>
        <v>55</v>
      </c>
      <c r="CU40" s="326">
        <f ca="1">IF(IF(Plananalyse!CU40=1,VLOOKUP(CU$5,Kruistabel!$B$26:$F$29,MATCH($C40,Kruistabel!$C$25:$F$25,0)+1,FALSE),"")=0,"",IF(Plananalyse!CU40=1,VLOOKUP(CU$5,Kruistabel!$B$26:$F$29,MATCH($C40,Kruistabel!$C$25:$F$25,0)+1,FALSE),""))</f>
        <v>60</v>
      </c>
      <c r="CV40" s="326">
        <f ca="1">IF(IF(Plananalyse!CV40=1,VLOOKUP(CV$5,Kruistabel!$B$26:$F$29,MATCH($C40,Kruistabel!$C$25:$F$25,0)+1,FALSE),"")=0,"",IF(Plananalyse!CV40=1,VLOOKUP(CV$5,Kruistabel!$B$26:$F$29,MATCH($C40,Kruistabel!$C$25:$F$25,0)+1,FALSE),""))</f>
        <v>60</v>
      </c>
      <c r="CW40" s="326">
        <f ca="1">IF(IF(Plananalyse!CW40=1,VLOOKUP(CW$5,Kruistabel!$B$26:$F$29,MATCH($C40,Kruistabel!$C$25:$F$25,0)+1,FALSE),"")=0,"",IF(Plananalyse!CW40=1,VLOOKUP(CW$5,Kruistabel!$B$26:$F$29,MATCH($C40,Kruistabel!$C$25:$F$25,0)+1,FALSE),""))</f>
        <v>55</v>
      </c>
      <c r="CX40" s="326" t="str">
        <f ca="1">IF(IF(Plananalyse!CX40=1,VLOOKUP(CX$5,Kruistabel!$B$26:$F$29,MATCH($C40,Kruistabel!$C$25:$F$25,0)+1,FALSE),"")=0,"",IF(Plananalyse!CX40=1,VLOOKUP(CX$5,Kruistabel!$B$26:$F$29,MATCH($C40,Kruistabel!$C$25:$F$25,0)+1,FALSE),""))</f>
        <v/>
      </c>
      <c r="CY40" s="326">
        <f ca="1">IF(IF(Plananalyse!CY40=1,VLOOKUP(CY$5,Kruistabel!$B$26:$F$29,MATCH($C40,Kruistabel!$C$25:$F$25,0)+1,FALSE),"")=0,"",IF(Plananalyse!CY40=1,VLOOKUP(CY$5,Kruistabel!$B$26:$F$29,MATCH($C40,Kruistabel!$C$25:$F$25,0)+1,FALSE),""))</f>
        <v>60</v>
      </c>
      <c r="CZ40" s="326">
        <f ca="1">IF(IF(Plananalyse!CZ40=1,VLOOKUP(CZ$5,Kruistabel!$B$26:$F$29,MATCH($C40,Kruistabel!$C$25:$F$25,0)+1,FALSE),"")=0,"",IF(Plananalyse!CZ40=1,VLOOKUP(CZ$5,Kruistabel!$B$26:$F$29,MATCH($C40,Kruistabel!$C$25:$F$25,0)+1,FALSE),""))</f>
        <v>60</v>
      </c>
      <c r="DA40" s="326">
        <f ca="1">IF(IF(Plananalyse!DA40=1,VLOOKUP(DA$5,Kruistabel!$B$26:$F$29,MATCH($C40,Kruistabel!$C$25:$F$25,0)+1,FALSE),"")=0,"",IF(Plananalyse!DA40=1,VLOOKUP(DA$5,Kruistabel!$B$26:$F$29,MATCH($C40,Kruistabel!$C$25:$F$25,0)+1,FALSE),""))</f>
        <v>60</v>
      </c>
      <c r="DB40" s="326" t="str">
        <f ca="1">IF(IF(Plananalyse!DB40=1,VLOOKUP(DB$5,Kruistabel!$B$26:$F$29,MATCH($C40,Kruistabel!$C$25:$F$25,0)+1,FALSE),"")=0,"",IF(Plananalyse!DB40=1,VLOOKUP(DB$5,Kruistabel!$B$26:$F$29,MATCH($C40,Kruistabel!$C$25:$F$25,0)+1,FALSE),""))</f>
        <v/>
      </c>
      <c r="DC40" s="326" t="str">
        <f ca="1">IF(IF(Plananalyse!DC40=1,VLOOKUP(DC$5,Kruistabel!$B$26:$F$29,MATCH($C40,Kruistabel!$C$25:$F$25,0)+1,FALSE),"")=0,"",IF(Plananalyse!DC40=1,VLOOKUP(DC$5,Kruistabel!$B$26:$F$29,MATCH($C40,Kruistabel!$C$25:$F$25,0)+1,FALSE),""))</f>
        <v/>
      </c>
      <c r="DD40" s="327"/>
      <c r="DE40" s="326" t="e">
        <f ca="1">IF(IF(Plananalyse!DE40=1,VLOOKUP(DE$5,Kruistabel!$B$26:$F$29,MATCH($C40,Kruistabel!$C$25:$F$25,0)+1,FALSE),"")=0,"",IF(Plananalyse!DE40=1,VLOOKUP(DE$5,Kruistabel!$B$26:$F$29,MATCH($C40,Kruistabel!$C$25:$F$25,0)+1,FALSE),""))</f>
        <v>#N/A</v>
      </c>
      <c r="DF40" s="326" t="e">
        <f ca="1">IF(IF(Plananalyse!DF40=1,VLOOKUP(DF$5,Kruistabel!$B$26:$F$29,MATCH($C40,Kruistabel!$C$25:$F$25,0)+1,FALSE),"")=0,"",IF(Plananalyse!DF40=1,VLOOKUP(DF$5,Kruistabel!$B$26:$F$29,MATCH($C40,Kruistabel!$C$25:$F$25,0)+1,FALSE),""))</f>
        <v>#N/A</v>
      </c>
      <c r="DG40" s="326" t="e">
        <f ca="1">IF(IF(Plananalyse!DG40=1,VLOOKUP(DG$5,Kruistabel!$B$26:$F$29,MATCH($C40,Kruistabel!$C$25:$F$25,0)+1,FALSE),"")=0,"",IF(Plananalyse!DG40=1,VLOOKUP(DG$5,Kruistabel!$B$26:$F$29,MATCH($C40,Kruistabel!$C$25:$F$25,0)+1,FALSE),""))</f>
        <v>#N/A</v>
      </c>
      <c r="DH40" s="326" t="e">
        <f ca="1">IF(IF(Plananalyse!DH40=1,VLOOKUP(DH$5,Kruistabel!$B$26:$F$29,MATCH($C40,Kruistabel!$C$25:$F$25,0)+1,FALSE),"")=0,"",IF(Plananalyse!DH40=1,VLOOKUP(DH$5,Kruistabel!$B$26:$F$29,MATCH($C40,Kruistabel!$C$25:$F$25,0)+1,FALSE),""))</f>
        <v>#N/A</v>
      </c>
      <c r="DI40" s="326" t="e">
        <f ca="1">IF(IF(Plananalyse!DI40=1,VLOOKUP(DI$5,Kruistabel!$B$26:$F$29,MATCH($C40,Kruistabel!$C$25:$F$25,0)+1,FALSE),"")=0,"",IF(Plananalyse!DI40=1,VLOOKUP(DI$5,Kruistabel!$B$26:$F$29,MATCH($C40,Kruistabel!$C$25:$F$25,0)+1,FALSE),""))</f>
        <v>#N/A</v>
      </c>
      <c r="DJ40" s="326" t="e">
        <f ca="1">IF(IF(Plananalyse!DJ40=1,VLOOKUP(DJ$5,Kruistabel!$B$26:$F$29,MATCH($C40,Kruistabel!$C$25:$F$25,0)+1,FALSE),"")=0,"",IF(Plananalyse!DJ40=1,VLOOKUP(DJ$5,Kruistabel!$B$26:$F$29,MATCH($C40,Kruistabel!$C$25:$F$25,0)+1,FALSE),""))</f>
        <v>#N/A</v>
      </c>
      <c r="DK40" s="326" t="e">
        <f ca="1">IF(IF(Plananalyse!DK40=1,VLOOKUP(DK$5,Kruistabel!$B$26:$F$29,MATCH($C40,Kruistabel!$C$25:$F$25,0)+1,FALSE),"")=0,"",IF(Plananalyse!DK40=1,VLOOKUP(DK$5,Kruistabel!$B$26:$F$29,MATCH($C40,Kruistabel!$C$25:$F$25,0)+1,FALSE),""))</f>
        <v>#REF!</v>
      </c>
      <c r="DL40" s="326" t="e">
        <f ca="1">IF(IF(Plananalyse!DL40=1,VLOOKUP(DL$5,Kruistabel!$B$26:$F$29,MATCH($C40,Kruistabel!$C$25:$F$25,0)+1,FALSE),"")=0,"",IF(Plananalyse!DL40=1,VLOOKUP(DL$5,Kruistabel!$B$26:$F$29,MATCH($C40,Kruistabel!$C$25:$F$25,0)+1,FALSE),""))</f>
        <v>#REF!</v>
      </c>
      <c r="DM40" s="327" t="str">
        <f>IF(Plananalyse!DM40=1,VLOOKUP(DM$5,Kruistabel!$B$26:$F$29,MATCH($C40,Kruistabel!$C$25:$F$25,0)+1,FALSE),"")</f>
        <v/>
      </c>
      <c r="DN40" s="326" t="e">
        <f ca="1">IF(IF(Plananalyse!DN40=1,VLOOKUP(DN$5,Kruistabel!$B$26:$F$29,MATCH($C40,Kruistabel!$C$25:$F$25,0)+1,FALSE),"")=0,"",IF(Plananalyse!DN40=1,VLOOKUP(DN$5,Kruistabel!$B$26:$F$29,MATCH($C40,Kruistabel!$C$25:$F$25,0)+1,FALSE),""))</f>
        <v>#N/A</v>
      </c>
      <c r="DO40" s="326" t="e">
        <f ca="1">IF(IF(Plananalyse!DO40=1,VLOOKUP(DO$5,Kruistabel!$B$26:$F$29,MATCH($C40,Kruistabel!$C$25:$F$25,0)+1,FALSE),"")=0,"",IF(Plananalyse!DO40=1,VLOOKUP(DO$5,Kruistabel!$B$26:$F$29,MATCH($C40,Kruistabel!$C$25:$F$25,0)+1,FALSE),""))</f>
        <v>#N/A</v>
      </c>
      <c r="DP40" s="326" t="e">
        <f ca="1">IF(IF(Plananalyse!DP40=1,VLOOKUP(DP$5,Kruistabel!$B$26:$F$29,MATCH($C40,Kruistabel!$C$25:$F$25,0)+1,FALSE),"")=0,"",IF(Plananalyse!DP40=1,VLOOKUP(DP$5,Kruistabel!$B$26:$F$29,MATCH($C40,Kruistabel!$C$25:$F$25,0)+1,FALSE),""))</f>
        <v>#N/A</v>
      </c>
      <c r="DQ40" s="326" t="e">
        <f ca="1">IF(IF(Plananalyse!DQ40=1,VLOOKUP(DQ$5,Kruistabel!$B$26:$F$29,MATCH($C40,Kruistabel!$C$25:$F$25,0)+1,FALSE),"")=0,"",IF(Plananalyse!DQ40=1,VLOOKUP(DQ$5,Kruistabel!$B$26:$F$29,MATCH($C40,Kruistabel!$C$25:$F$25,0)+1,FALSE),""))</f>
        <v>#N/A</v>
      </c>
      <c r="DR40" s="326" t="e">
        <f ca="1">IF(IF(Plananalyse!DR40=1,VLOOKUP(DR$5,Kruistabel!$B$26:$F$29,MATCH($C40,Kruistabel!$C$25:$F$25,0)+1,FALSE),"")=0,"",IF(Plananalyse!DR40=1,VLOOKUP(DR$5,Kruistabel!$B$26:$F$29,MATCH($C40,Kruistabel!$C$25:$F$25,0)+1,FALSE),""))</f>
        <v>#N/A</v>
      </c>
      <c r="DS40" s="326" t="e">
        <f ca="1">IF(IF(Plananalyse!DS40=1,VLOOKUP(DS$5,Kruistabel!$B$26:$F$29,MATCH($C40,Kruistabel!$C$25:$F$25,0)+1,FALSE),"")=0,"",IF(Plananalyse!DS40=1,VLOOKUP(DS$5,Kruistabel!$B$26:$F$29,MATCH($C40,Kruistabel!$C$25:$F$25,0)+1,FALSE),""))</f>
        <v>#N/A</v>
      </c>
      <c r="DT40" s="326" t="e">
        <f ca="1">IF(IF(Plananalyse!DT40=1,VLOOKUP(DT$5,Kruistabel!$B$26:$F$29,MATCH($C40,Kruistabel!$C$25:$F$25,0)+1,FALSE),"")=0,"",IF(Plananalyse!DT40=1,VLOOKUP(DT$5,Kruistabel!$B$26:$F$29,MATCH($C40,Kruistabel!$C$25:$F$25,0)+1,FALSE),""))</f>
        <v>#N/A</v>
      </c>
      <c r="DU40" s="326" t="e">
        <f ca="1">IF(IF(Plananalyse!DU40=1,VLOOKUP(DU$5,Kruistabel!$B$26:$F$29,MATCH($C40,Kruistabel!$C$25:$F$25,0)+1,FALSE),"")=0,"",IF(Plananalyse!DU40=1,VLOOKUP(DU$5,Kruistabel!$B$26:$F$29,MATCH($C40,Kruistabel!$C$25:$F$25,0)+1,FALSE),""))</f>
        <v>#N/A</v>
      </c>
      <c r="DV40" s="326" t="e">
        <f ca="1">IF(IF(Plananalyse!DV40=1,VLOOKUP(DV$5,Kruistabel!$B$26:$F$29,MATCH($C40,Kruistabel!$C$25:$F$25,0)+1,FALSE),"")=0,"",IF(Plananalyse!DV40=1,VLOOKUP(DV$5,Kruistabel!$B$26:$F$29,MATCH($C40,Kruistabel!$C$25:$F$25,0)+1,FALSE),""))</f>
        <v>#N/A</v>
      </c>
      <c r="DW40" s="326" t="e">
        <f ca="1">IF(IF(Plananalyse!DW40=1,VLOOKUP(DW$5,Kruistabel!$B$26:$F$29,MATCH($C40,Kruistabel!$C$25:$F$25,0)+1,FALSE),"")=0,"",IF(Plananalyse!DW40=1,VLOOKUP(DW$5,Kruistabel!$B$26:$F$29,MATCH($C40,Kruistabel!$C$25:$F$25,0)+1,FALSE),""))</f>
        <v>#REF!</v>
      </c>
      <c r="DX40" s="326" t="e">
        <f ca="1">IF(IF(Plananalyse!DX40=1,VLOOKUP(DX$5,Kruistabel!$B$26:$F$29,MATCH($C40,Kruistabel!$C$25:$F$25,0)+1,FALSE),"")=0,"",IF(Plananalyse!DX40=1,VLOOKUP(DX$5,Kruistabel!$B$26:$F$29,MATCH($C40,Kruistabel!$C$25:$F$25,0)+1,FALSE),""))</f>
        <v>#REF!</v>
      </c>
      <c r="DY40" s="327" t="str">
        <f>IF(Plananalyse!DY40=1,VLOOKUP(DY$5,Kruistabel!$B$26:$F$29,MATCH($C40,Kruistabel!$C$25:$F$25,0)+1,FALSE),"")</f>
        <v/>
      </c>
      <c r="DZ40" s="326" t="e">
        <f ca="1">IF(IF(Plananalyse!DZ40=1,VLOOKUP(DZ$5,Kruistabel!$B$26:$F$29,MATCH($C40,Kruistabel!$C$25:$F$25,0)+1,FALSE),"")=0,"",IF(Plananalyse!DZ40=1,VLOOKUP(DZ$5,Kruistabel!$B$26:$F$29,MATCH($C40,Kruistabel!$C$25:$F$25,0)+1,FALSE),""))</f>
        <v>#N/A</v>
      </c>
      <c r="EA40" s="326" t="e">
        <f ca="1">IF(IF(Plananalyse!EA40=1,VLOOKUP(EA$5,Kruistabel!$B$26:$F$29,MATCH($C40,Kruistabel!$C$25:$F$25,0)+1,FALSE),"")=0,"",IF(Plananalyse!EA40=1,VLOOKUP(EA$5,Kruistabel!$B$26:$F$29,MATCH($C40,Kruistabel!$C$25:$F$25,0)+1,FALSE),""))</f>
        <v>#N/A</v>
      </c>
      <c r="EB40" s="326" t="e">
        <f ca="1">IF(IF(Plananalyse!EB40=1,VLOOKUP(EB$5,Kruistabel!$B$26:$F$29,MATCH($C40,Kruistabel!$C$25:$F$25,0)+1,FALSE),"")=0,"",IF(Plananalyse!EB40=1,VLOOKUP(EB$5,Kruistabel!$B$26:$F$29,MATCH($C40,Kruistabel!$C$25:$F$25,0)+1,FALSE),""))</f>
        <v>#REF!</v>
      </c>
      <c r="EC40" s="326" t="e">
        <f ca="1">IF(IF(Plananalyse!EC40=1,VLOOKUP(EC$5,Kruistabel!$B$26:$F$29,MATCH($C40,Kruistabel!$C$25:$F$25,0)+1,FALSE),"")=0,"",IF(Plananalyse!EC40=1,VLOOKUP(EC$5,Kruistabel!$B$26:$F$29,MATCH($C40,Kruistabel!$C$25:$F$25,0)+1,FALSE),""))</f>
        <v>#REF!</v>
      </c>
      <c r="ED40" s="327"/>
      <c r="EE40" s="326" t="e">
        <f ca="1">IF(IF(Plananalyse!EE40=1,VLOOKUP(EE$5,Kruistabel!$B$26:$F$29,MATCH($C40,Kruistabel!$C$25:$F$25,0)+1,FALSE),"")=0,"",IF(Plananalyse!EE40=1,VLOOKUP(EE$5,Kruistabel!$B$26:$F$29,MATCH($C40,Kruistabel!$C$25:$F$25,0)+1,FALSE),""))</f>
        <v>#N/A</v>
      </c>
      <c r="EF40" s="326" t="e">
        <f ca="1">IF(IF(Plananalyse!EF40=1,VLOOKUP(EF$5,Kruistabel!$B$26:$F$29,MATCH($C40,Kruistabel!$C$25:$F$25,0)+1,FALSE),"")=0,"",IF(Plananalyse!EF40=1,VLOOKUP(EF$5,Kruistabel!$B$26:$F$29,MATCH($C40,Kruistabel!$C$25:$F$25,0)+1,FALSE),""))</f>
        <v>#N/A</v>
      </c>
      <c r="EG40" s="326" t="e">
        <f ca="1">IF(IF(Plananalyse!EG40=1,VLOOKUP(EG$5,Kruistabel!$B$26:$F$29,MATCH($C40,Kruistabel!$C$25:$F$25,0)+1,FALSE),"")=0,"",IF(Plananalyse!EG40=1,VLOOKUP(EG$5,Kruistabel!$B$26:$F$29,MATCH($C40,Kruistabel!$C$25:$F$25,0)+1,FALSE),""))</f>
        <v>#N/A</v>
      </c>
      <c r="EH40" s="326" t="e">
        <f ca="1">IF(IF(Plananalyse!EH40=1,VLOOKUP(EH$5,Kruistabel!$B$26:$F$29,MATCH($C40,Kruistabel!$C$25:$F$25,0)+1,FALSE),"")=0,"",IF(Plananalyse!EH40=1,VLOOKUP(EH$5,Kruistabel!$B$26:$F$29,MATCH($C40,Kruistabel!$C$25:$F$25,0)+1,FALSE),""))</f>
        <v>#REF!</v>
      </c>
      <c r="EI40" s="326" t="e">
        <f ca="1">IF(IF(Plananalyse!EI40=1,VLOOKUP(EI$5,Kruistabel!$B$26:$F$29,MATCH($C40,Kruistabel!$C$25:$F$25,0)+1,FALSE),"")=0,"",IF(Plananalyse!EI40=1,VLOOKUP(EI$5,Kruistabel!$B$26:$F$29,MATCH($C40,Kruistabel!$C$25:$F$25,0)+1,FALSE),""))</f>
        <v>#REF!</v>
      </c>
      <c r="EJ40" s="164" t="str">
        <f>IF(Plananalyse!EJ40=1,VLOOKUP(EJ$5,Kruistabel!$B$26:$F$29,MATCH($C40,Kruistabel!$C$25:$F$25,0)+1,FALSE),"")</f>
        <v/>
      </c>
      <c r="EK40" s="138"/>
      <c r="EL40" s="138"/>
      <c r="EM40" s="138"/>
      <c r="EN40" s="138"/>
      <c r="EO40" s="138"/>
    </row>
    <row r="41" spans="2:145">
      <c r="B41" s="337" t="str">
        <f>Classificatietabel!B39</f>
        <v>OF - Andere 2 (vul hier in)</v>
      </c>
      <c r="C41" s="160" t="str">
        <f>_xlfn.IFNA(VLOOKUP($B41,Classificatietabel!$B$6:$I$91,C$7,FALSE),"")</f>
        <v>normaal</v>
      </c>
      <c r="D41" s="160" t="str">
        <f>_xlfn.IFNA(VLOOKUP($B41,Classificatietabel!$B$6:$I$91,D$7,FALSE),"")</f>
        <v>neen</v>
      </c>
      <c r="E41" s="119">
        <f>IF(AND(D41="laag",$D$3=1),0,_xlfn.IFNA(IF(VLOOKUP($B41,Classificatietabel!$B$6:$H$91,$E$5,FALSE)="Ja",1,0),""))</f>
        <v>1</v>
      </c>
      <c r="F41" s="163"/>
      <c r="G41" s="326" t="str">
        <f>IF(IF(Plananalyse!G41=1,VLOOKUP(G$5,Kruistabel!$B$26:$F$29,MATCH($C41,Kruistabel!$C$25:$F$25,0)+1,FALSE),"")=0,"",IF(Plananalyse!G41=1,VLOOKUP(G$5,Kruistabel!$B$26:$F$29,MATCH($C41,Kruistabel!$C$25:$F$25,0)+1,FALSE),""))</f>
        <v/>
      </c>
      <c r="H41" s="326" t="str">
        <f>IF(IF(Plananalyse!H41=1,VLOOKUP(H$5,Kruistabel!$B$26:$F$29,MATCH($C41,Kruistabel!$C$25:$F$25,0)+1,FALSE),"")=0,"",IF(Plananalyse!H41=1,VLOOKUP(H$5,Kruistabel!$B$26:$F$29,MATCH($C41,Kruistabel!$C$25:$F$25,0)+1,FALSE),""))</f>
        <v/>
      </c>
      <c r="I41" s="326">
        <f>IF(IF(Plananalyse!I41=1,VLOOKUP(I$5,Kruistabel!$B$26:$F$29,MATCH($C41,Kruistabel!$C$25:$F$25,0)+1,FALSE),"")=0,"",IF(Plananalyse!I41=1,VLOOKUP(I$5,Kruistabel!$B$26:$F$29,MATCH($C41,Kruistabel!$C$25:$F$25,0)+1,FALSE),""))</f>
        <v>60</v>
      </c>
      <c r="J41" s="326" t="str">
        <f>IF(IF(Plananalyse!J41=1,VLOOKUP(J$5,Kruistabel!$B$26:$F$29,MATCH($C41,Kruistabel!$C$25:$F$25,0)+1,FALSE),"")=0,"",IF(Plananalyse!J41=1,VLOOKUP(J$5,Kruistabel!$B$26:$F$29,MATCH($C41,Kruistabel!$C$25:$F$25,0)+1,FALSE),""))</f>
        <v/>
      </c>
      <c r="K41" s="326" t="str">
        <f>IF(IF(Plananalyse!K41=1,VLOOKUP(K$5,Kruistabel!$B$26:$F$29,MATCH($C41,Kruistabel!$C$25:$F$25,0)+1,FALSE),"")=0,"",IF(Plananalyse!K41=1,VLOOKUP(K$5,Kruistabel!$B$26:$F$29,MATCH($C41,Kruistabel!$C$25:$F$25,0)+1,FALSE),""))</f>
        <v/>
      </c>
      <c r="L41" s="326" t="str">
        <f>IF(IF(Plananalyse!L41=1,VLOOKUP(L$5,Kruistabel!$B$26:$F$29,MATCH($C41,Kruistabel!$C$25:$F$25,0)+1,FALSE),"")=0,"",IF(Plananalyse!L41=1,VLOOKUP(L$5,Kruistabel!$B$26:$F$29,MATCH($C41,Kruistabel!$C$25:$F$25,0)+1,FALSE),""))</f>
        <v/>
      </c>
      <c r="M41" s="326">
        <f>IF(IF(Plananalyse!M41=1,VLOOKUP(M$5,Kruistabel!$B$26:$F$29,MATCH($C41,Kruistabel!$C$25:$F$25,0)+1,FALSE),"")=0,"",IF(Plananalyse!M41=1,VLOOKUP(M$5,Kruistabel!$B$26:$F$29,MATCH($C41,Kruistabel!$C$25:$F$25,0)+1,FALSE),""))</f>
        <v>55</v>
      </c>
      <c r="N41" s="326">
        <f>IF(IF(Plananalyse!N41=1,VLOOKUP(N$5,Kruistabel!$B$26:$F$29,MATCH($C41,Kruistabel!$C$25:$F$25,0)+1,FALSE),"")=0,"",IF(Plananalyse!N41=1,VLOOKUP(N$5,Kruistabel!$B$26:$F$29,MATCH($C41,Kruistabel!$C$25:$F$25,0)+1,FALSE),""))</f>
        <v>55</v>
      </c>
      <c r="O41" s="326">
        <f>IF(IF(Plananalyse!O41=1,VLOOKUP(O$5,Kruistabel!$B$26:$F$29,MATCH($C41,Kruistabel!$C$25:$F$25,0)+1,FALSE),"")=0,"",IF(Plananalyse!O41=1,VLOOKUP(O$5,Kruistabel!$B$26:$F$29,MATCH($C41,Kruistabel!$C$25:$F$25,0)+1,FALSE),""))</f>
        <v>55</v>
      </c>
      <c r="P41" s="326">
        <f>IF(IF(Plananalyse!P41=1,VLOOKUP(P$5,Kruistabel!$B$26:$F$29,MATCH($C41,Kruistabel!$C$25:$F$25,0)+1,FALSE),"")=0,"",IF(Plananalyse!P41=1,VLOOKUP(P$5,Kruistabel!$B$26:$F$29,MATCH($C41,Kruistabel!$C$25:$F$25,0)+1,FALSE),""))</f>
        <v>50</v>
      </c>
      <c r="Q41" s="326">
        <f>IF(IF(Plananalyse!Q41=1,VLOOKUP(Q$5,Kruistabel!$B$26:$F$29,MATCH($C41,Kruistabel!$C$25:$F$25,0)+1,FALSE),"")=0,"",IF(Plananalyse!Q41=1,VLOOKUP(Q$5,Kruistabel!$B$26:$F$29,MATCH($C41,Kruistabel!$C$25:$F$25,0)+1,FALSE),""))</f>
        <v>60</v>
      </c>
      <c r="R41" s="326">
        <f>IF(IF(Plananalyse!R41=1,VLOOKUP(R$5,Kruistabel!$B$26:$F$29,MATCH($C41,Kruistabel!$C$25:$F$25,0)+1,FALSE),"")=0,"",IF(Plananalyse!R41=1,VLOOKUP(R$5,Kruistabel!$B$26:$F$29,MATCH($C41,Kruistabel!$C$25:$F$25,0)+1,FALSE),""))</f>
        <v>55</v>
      </c>
      <c r="S41" s="326" t="str">
        <f>IF(IF(Plananalyse!S41=1,VLOOKUP(S$5,Kruistabel!$B$26:$F$29,MATCH($C41,Kruistabel!$C$25:$F$25,0)+1,FALSE),"")=0,"",IF(Plananalyse!S41=1,VLOOKUP(S$5,Kruistabel!$B$26:$F$29,MATCH($C41,Kruistabel!$C$25:$F$25,0)+1,FALSE),""))</f>
        <v/>
      </c>
      <c r="T41" s="326" t="str">
        <f>IF(IF(Plananalyse!T41=1,VLOOKUP(T$5,Kruistabel!$B$26:$F$29,MATCH($C41,Kruistabel!$C$25:$F$25,0)+1,FALSE),"")=0,"",IF(Plananalyse!T41=1,VLOOKUP(T$5,Kruistabel!$B$26:$F$29,MATCH($C41,Kruistabel!$C$25:$F$25,0)+1,FALSE),""))</f>
        <v/>
      </c>
      <c r="U41" s="326" t="str">
        <f>IF(IF(Plananalyse!U41=1,VLOOKUP(U$5,Kruistabel!$B$26:$F$29,MATCH($C41,Kruistabel!$C$25:$F$25,0)+1,FALSE),"")=0,"",IF(Plananalyse!U41=1,VLOOKUP(U$5,Kruistabel!$B$26:$F$29,MATCH($C41,Kruistabel!$C$25:$F$25,0)+1,FALSE),""))</f>
        <v/>
      </c>
      <c r="V41" s="326" t="str">
        <f>IF(IF(Plananalyse!V41=1,VLOOKUP(V$5,Kruistabel!$B$26:$F$29,MATCH($C41,Kruistabel!$C$25:$F$25,0)+1,FALSE),"")=0,"",IF(Plananalyse!V41=1,VLOOKUP(V$5,Kruistabel!$B$26:$F$29,MATCH($C41,Kruistabel!$C$25:$F$25,0)+1,FALSE),""))</f>
        <v/>
      </c>
      <c r="W41" s="326" t="str">
        <f>IF(IF(Plananalyse!W41=1,VLOOKUP(W$5,Kruistabel!$B$26:$F$29,MATCH($C41,Kruistabel!$C$25:$F$25,0)+1,FALSE),"")=0,"",IF(Plananalyse!W41=1,VLOOKUP(W$5,Kruistabel!$B$26:$F$29,MATCH($C41,Kruistabel!$C$25:$F$25,0)+1,FALSE),""))</f>
        <v/>
      </c>
      <c r="X41" s="326" t="str">
        <f>IF(IF(Plananalyse!X41=1,VLOOKUP(X$5,Kruistabel!$B$26:$F$29,MATCH($C41,Kruistabel!$C$25:$F$25,0)+1,FALSE),"")=0,"",IF(Plananalyse!X41=1,VLOOKUP(X$5,Kruistabel!$B$26:$F$29,MATCH($C41,Kruistabel!$C$25:$F$25,0)+1,FALSE),""))</f>
        <v/>
      </c>
      <c r="Y41" s="326">
        <f>IF(IF(Plananalyse!Y41=1,VLOOKUP(Y$5,Kruistabel!$B$26:$F$29,MATCH($C41,Kruistabel!$C$25:$F$25,0)+1,FALSE),"")=0,"",IF(Plananalyse!Y41=1,VLOOKUP(Y$5,Kruistabel!$B$26:$F$29,MATCH($C41,Kruistabel!$C$25:$F$25,0)+1,FALSE),""))</f>
        <v>60</v>
      </c>
      <c r="Z41" s="326" t="str">
        <f>IF(IF(Plananalyse!Z41=1,VLOOKUP(Z$5,Kruistabel!$B$26:$F$29,MATCH($C41,Kruistabel!$C$25:$F$25,0)+1,FALSE),"")=0,"",IF(Plananalyse!Z41=1,VLOOKUP(Z$5,Kruistabel!$B$26:$F$29,MATCH($C41,Kruistabel!$C$25:$F$25,0)+1,FALSE),""))</f>
        <v/>
      </c>
      <c r="AA41" s="326" t="str">
        <f>IF(IF(Plananalyse!AA41=1,VLOOKUP(AA$5,Kruistabel!$B$26:$F$29,MATCH($C41,Kruistabel!$C$25:$F$25,0)+1,FALSE),"")=0,"",IF(Plananalyse!AA41=1,VLOOKUP(AA$5,Kruistabel!$B$26:$F$29,MATCH($C41,Kruistabel!$C$25:$F$25,0)+1,FALSE),""))</f>
        <v/>
      </c>
      <c r="AB41" s="326" t="str">
        <f>IF(IF(Plananalyse!AB41=1,VLOOKUP(AB$5,Kruistabel!$B$26:$F$29,MATCH($C41,Kruistabel!$C$25:$F$25,0)+1,FALSE),"")=0,"",IF(Plananalyse!AB41=1,VLOOKUP(AB$5,Kruistabel!$B$26:$F$29,MATCH($C41,Kruistabel!$C$25:$F$25,0)+1,FALSE),""))</f>
        <v/>
      </c>
      <c r="AC41" s="326" t="str">
        <f>IF(IF(Plananalyse!AC41=1,VLOOKUP(AC$5,Kruistabel!$B$26:$F$29,MATCH($C41,Kruistabel!$C$25:$F$25,0)+1,FALSE),"")=0,"",IF(Plananalyse!AC41=1,VLOOKUP(AC$5,Kruistabel!$B$26:$F$29,MATCH($C41,Kruistabel!$C$25:$F$25,0)+1,FALSE),""))</f>
        <v/>
      </c>
      <c r="AD41" s="326" t="str">
        <f>IF(IF(Plananalyse!AD41=1,VLOOKUP(AD$5,Kruistabel!$B$26:$F$29,MATCH($C41,Kruistabel!$C$25:$F$25,0)+1,FALSE),"")=0,"",IF(Plananalyse!AD41=1,VLOOKUP(AD$5,Kruistabel!$B$26:$F$29,MATCH($C41,Kruistabel!$C$25:$F$25,0)+1,FALSE),""))</f>
        <v/>
      </c>
      <c r="AE41" s="326" t="str">
        <f>IF(IF(Plananalyse!AE41=1,VLOOKUP(AE$5,Kruistabel!$B$26:$F$29,MATCH($C41,Kruistabel!$C$25:$F$25,0)+1,FALSE),"")=0,"",IF(Plananalyse!AE41=1,VLOOKUP(AE$5,Kruistabel!$B$26:$F$29,MATCH($C41,Kruistabel!$C$25:$F$25,0)+1,FALSE),""))</f>
        <v/>
      </c>
      <c r="AF41" s="326" t="str">
        <f>IF(IF(Plananalyse!AF41=1,VLOOKUP(AF$5,Kruistabel!$B$26:$F$29,MATCH($C41,Kruistabel!$C$25:$F$25,0)+1,FALSE),"")=0,"",IF(Plananalyse!AF41=1,VLOOKUP(AF$5,Kruistabel!$B$26:$F$29,MATCH($C41,Kruistabel!$C$25:$F$25,0)+1,FALSE),""))</f>
        <v/>
      </c>
      <c r="AG41" s="326" t="str">
        <f>IF(IF(Plananalyse!AG41=1,VLOOKUP(AG$5,Kruistabel!$B$26:$F$29,MATCH($C41,Kruistabel!$C$25:$F$25,0)+1,FALSE),"")=0,"",IF(Plananalyse!AG41=1,VLOOKUP(AG$5,Kruistabel!$B$26:$F$29,MATCH($C41,Kruistabel!$C$25:$F$25,0)+1,FALSE),""))</f>
        <v/>
      </c>
      <c r="AH41" s="326" t="str">
        <f>IF(IF(Plananalyse!AH41=1,VLOOKUP(AH$5,Kruistabel!$B$26:$F$29,MATCH($C41,Kruistabel!$C$25:$F$25,0)+1,FALSE),"")=0,"",IF(Plananalyse!AI41=1,VLOOKUP(AH$5,Kruistabel!$B$26:$F$29,MATCH($C41,Kruistabel!$C$25:$F$25,0)+1,FALSE),""))</f>
        <v/>
      </c>
      <c r="AI41" s="326" t="str">
        <f>IF(IF(Plananalyse!AI41=1,VLOOKUP(AI$5,Kruistabel!$B$26:$F$29,MATCH($C41,Kruistabel!$C$25:$F$25,0)+1,FALSE),"")=0,"",IF(Plananalyse!AJ41=1,VLOOKUP(AI$5,Kruistabel!$B$26:$F$29,MATCH($C41,Kruistabel!$C$25:$F$25,0)+1,FALSE),""))</f>
        <v/>
      </c>
      <c r="AJ41" s="326" t="str">
        <f>IF(IF(Plananalyse!AJ41=1,VLOOKUP(AJ$5,Kruistabel!$B$26:$F$29,MATCH($C41,Kruistabel!$C$25:$F$25,0)+1,FALSE),"")=0,"",IF(Plananalyse!AJ41=1,VLOOKUP(AJ$5,Kruistabel!$B$26:$F$29,MATCH($C41,Kruistabel!$C$25:$F$25,0)+1,FALSE),""))</f>
        <v/>
      </c>
      <c r="AK41" s="326">
        <f>IF(IF(Plananalyse!AK41=1,VLOOKUP(AK$5,Kruistabel!$B$26:$F$29,MATCH($C41,Kruistabel!$C$25:$F$25,0)+1,FALSE),"")=0,"",IF(Plananalyse!AK41=1,VLOOKUP(AK$5,Kruistabel!$B$26:$F$29,MATCH($C41,Kruistabel!$C$25:$F$25,0)+1,FALSE),""))</f>
        <v>60</v>
      </c>
      <c r="AL41" s="326" t="str">
        <f>IF(IF(Plananalyse!AL41=1,VLOOKUP(AL$5,Kruistabel!$B$26:$F$29,MATCH($C41,Kruistabel!$C$25:$F$25,0)+1,FALSE),"")=0,"",IF(Plananalyse!AL41=1,VLOOKUP(AL$5,Kruistabel!$B$26:$F$29,MATCH($C41,Kruistabel!$C$25:$F$25,0)+1,FALSE),""))</f>
        <v/>
      </c>
      <c r="AM41" s="326" t="str">
        <f>IF(IF(Plananalyse!AM41=1,VLOOKUP(AM$5,Kruistabel!$B$26:$F$29,MATCH($C41,Kruistabel!$C$25:$F$25,0)+1,FALSE),"")=0,"",IF(Plananalyse!AM41=1,VLOOKUP(AM$5,Kruistabel!$B$26:$F$29,MATCH($C41,Kruistabel!$C$25:$F$25,0)+1,FALSE),""))</f>
        <v/>
      </c>
      <c r="AN41" s="327"/>
      <c r="AO41" s="326">
        <f ca="1">IF(IF(Plananalyse!AO41=1,VLOOKUP(AO$5,Kruistabel!$B$26:$F$29,MATCH($C41,Kruistabel!$C$25:$F$25,0)+1,FALSE),"")=0,"",IF(Plananalyse!AO41=1,VLOOKUP(AO$5,Kruistabel!$B$26:$F$29,MATCH($C41,Kruistabel!$C$25:$F$25,0)+1,FALSE),""))</f>
        <v>60</v>
      </c>
      <c r="AP41" s="326">
        <f ca="1">IF(IF(Plananalyse!AP41=1,VLOOKUP(AP$5,Kruistabel!$B$26:$F$29,MATCH($C41,Kruistabel!$C$25:$F$25,0)+1,FALSE),"")=0,"",IF(Plananalyse!AP41=1,VLOOKUP(AP$5,Kruistabel!$B$26:$F$29,MATCH($C41,Kruistabel!$C$25:$F$25,0)+1,FALSE),""))</f>
        <v>60</v>
      </c>
      <c r="AQ41" s="326">
        <f ca="1">IF(IF(Plananalyse!AQ41=1,VLOOKUP(AQ$5,Kruistabel!$B$26:$F$29,MATCH($C41,Kruistabel!$C$25:$F$25,0)+1,FALSE),"")=0,"",IF(Plananalyse!AQ41=1,VLOOKUP(AQ$5,Kruistabel!$B$26:$F$29,MATCH($C41,Kruistabel!$C$25:$F$25,0)+1,FALSE),""))</f>
        <v>60</v>
      </c>
      <c r="AR41" s="326">
        <f ca="1">IF(IF(Plananalyse!AR41=1,VLOOKUP(AR$5,Kruistabel!$B$26:$F$29,MATCH($C41,Kruistabel!$C$25:$F$25,0)+1,FALSE),"")=0,"",IF(Plananalyse!AR41=1,VLOOKUP(AR$5,Kruistabel!$B$26:$F$29,MATCH($C41,Kruistabel!$C$25:$F$25,0)+1,FALSE),""))</f>
        <v>55</v>
      </c>
      <c r="AS41" s="326">
        <f ca="1">IF(IF(Plananalyse!AS41=1,VLOOKUP(AS$5,Kruistabel!$B$26:$F$29,MATCH($C41,Kruistabel!$C$25:$F$25,0)+1,FALSE),"")=0,"",IF(Plananalyse!AS41=1,VLOOKUP(AS$5,Kruistabel!$B$26:$F$29,MATCH($C41,Kruistabel!$C$25:$F$25,0)+1,FALSE),""))</f>
        <v>60</v>
      </c>
      <c r="AT41" s="326">
        <f ca="1">IF(IF(Plananalyse!AT41=1,VLOOKUP(AT$5,Kruistabel!$B$26:$F$29,MATCH($C41,Kruistabel!$C$25:$F$25,0)+1,FALSE),"")=0,"",IF(Plananalyse!AT41=1,VLOOKUP(AT$5,Kruistabel!$B$26:$F$29,MATCH($C41,Kruistabel!$C$25:$F$25,0)+1,FALSE),""))</f>
        <v>55</v>
      </c>
      <c r="AU41" s="326" t="str">
        <f ca="1">IF(IF(Plananalyse!AU41=1,VLOOKUP(AU$5,Kruistabel!$B$26:$F$29,MATCH($C41,Kruistabel!$C$25:$F$25,0)+1,FALSE),"")=0,"",IF(Plananalyse!AU41=1,VLOOKUP(AU$5,Kruistabel!$B$26:$F$29,MATCH($C41,Kruistabel!$C$25:$F$25,0)+1,FALSE),""))</f>
        <v/>
      </c>
      <c r="AV41" s="326">
        <f ca="1">IF(IF(Plananalyse!AV41=1,VLOOKUP(AV$5,Kruistabel!$B$26:$F$29,MATCH($C41,Kruistabel!$C$25:$F$25,0)+1,FALSE),"")=0,"",IF(Plananalyse!AV41=1,VLOOKUP(AV$5,Kruistabel!$B$26:$F$29,MATCH($C41,Kruistabel!$C$25:$F$25,0)+1,FALSE),""))</f>
        <v>60</v>
      </c>
      <c r="AW41" s="326" t="str">
        <f ca="1">IF(IF(Plananalyse!AW41=1,VLOOKUP(AW$5,Kruistabel!$B$26:$F$29,MATCH($C41,Kruistabel!$C$25:$F$25,0)+1,FALSE),"")=0,"",IF(Plananalyse!AW41=1,VLOOKUP(AW$5,Kruistabel!$B$26:$F$29,MATCH($C41,Kruistabel!$C$25:$F$25,0)+1,FALSE),""))</f>
        <v/>
      </c>
      <c r="AX41" s="326" t="str">
        <f ca="1">IF(IF(Plananalyse!AX41=1,VLOOKUP(AX$5,Kruistabel!$B$26:$F$29,MATCH($C41,Kruistabel!$C$25:$F$25,0)+1,FALSE),"")=0,"",IF(Plananalyse!AX41=1,VLOOKUP(AX$5,Kruistabel!$B$26:$F$29,MATCH($C41,Kruistabel!$C$25:$F$25,0)+1,FALSE),""))</f>
        <v/>
      </c>
      <c r="AY41" s="327"/>
      <c r="AZ41" s="326" t="str">
        <f ca="1">IF(IF(Plananalyse!AZ41=1,VLOOKUP(AZ$5,Kruistabel!$B$26:$F$29,MATCH($C41,Kruistabel!$C$25:$F$25,0)+1,FALSE),"")=0,"",IF(Plananalyse!AZ41=1,VLOOKUP(AZ$5,Kruistabel!$B$26:$F$29,MATCH($C41,Kruistabel!$C$25:$F$25,0)+1,FALSE),""))</f>
        <v/>
      </c>
      <c r="BA41" s="326" t="str">
        <f ca="1">IF(IF(Plananalyse!BA41=1,VLOOKUP(BA$5,Kruistabel!$B$26:$F$29,MATCH($C41,Kruistabel!$C$25:$F$25,0)+1,FALSE),"")=0,"",IF(Plananalyse!BA41=1,VLOOKUP(BA$5,Kruistabel!$B$26:$F$29,MATCH($C41,Kruistabel!$C$25:$F$25,0)+1,FALSE),""))</f>
        <v/>
      </c>
      <c r="BB41" s="326">
        <f ca="1">IF(IF(Plananalyse!BB41=1,VLOOKUP(BB$5,Kruistabel!$B$26:$F$29,MATCH($C41,Kruistabel!$C$25:$F$25,0)+1,FALSE),"")=0,"",IF(Plananalyse!BB41=1,VLOOKUP(BB$5,Kruistabel!$B$26:$F$29,MATCH($C41,Kruistabel!$C$25:$F$25,0)+1,FALSE),""))</f>
        <v>60</v>
      </c>
      <c r="BC41" s="326">
        <f ca="1">IF(IF(Plananalyse!BC41=1,VLOOKUP(BC$5,Kruistabel!$B$26:$F$29,MATCH($C41,Kruistabel!$C$25:$F$25,0)+1,FALSE),"")=0,"",IF(Plananalyse!BC41=1,VLOOKUP(BC$5,Kruistabel!$B$26:$F$29,MATCH($C41,Kruistabel!$C$25:$F$25,0)+1,FALSE),""))</f>
        <v>60</v>
      </c>
      <c r="BD41" s="326" t="str">
        <f ca="1">IF(IF(Plananalyse!BD41=1,VLOOKUP(BD$5,Kruistabel!$B$26:$F$29,MATCH($C41,Kruistabel!$C$25:$F$25,0)+1,FALSE),"")=0,"",IF(Plananalyse!BD41=1,VLOOKUP(BD$5,Kruistabel!$B$26:$F$29,MATCH($C41,Kruistabel!$C$25:$F$25,0)+1,FALSE),""))</f>
        <v/>
      </c>
      <c r="BE41" s="326" t="str">
        <f ca="1">IF(IF(Plananalyse!BE41=1,VLOOKUP(BE$5,Kruistabel!$B$26:$F$29,MATCH($C41,Kruistabel!$C$25:$F$25,0)+1,FALSE),"")=0,"",IF(Plananalyse!BE41=1,VLOOKUP(BE$5,Kruistabel!$B$26:$F$29,MATCH($C41,Kruistabel!$C$25:$F$25,0)+1,FALSE),""))</f>
        <v/>
      </c>
      <c r="BF41" s="326" t="str">
        <f ca="1">IF(IF(Plananalyse!BF41=1,VLOOKUP(BF$5,Kruistabel!$B$26:$F$29,MATCH($C41,Kruistabel!$C$25:$F$25,0)+1,FALSE),"")=0,"",IF(Plananalyse!BF41=1,VLOOKUP(BF$5,Kruistabel!$B$26:$F$29,MATCH($C41,Kruistabel!$C$25:$F$25,0)+1,FALSE),""))</f>
        <v/>
      </c>
      <c r="BG41" s="326" t="str">
        <f ca="1">IF(IF(Plananalyse!BG41=1,VLOOKUP(BG$5,Kruistabel!$B$26:$F$29,MATCH($C41,Kruistabel!$C$25:$F$25,0)+1,FALSE),"")=0,"",IF(Plananalyse!BG41=1,VLOOKUP(BG$5,Kruistabel!$B$26:$F$29,MATCH($C41,Kruistabel!$C$25:$F$25,0)+1,FALSE),""))</f>
        <v/>
      </c>
      <c r="BH41" s="326" t="str">
        <f ca="1">IF(IF(Plananalyse!BH41=1,VLOOKUP(BH$5,Kruistabel!$B$26:$F$29,MATCH($C41,Kruistabel!$C$25:$F$25,0)+1,FALSE),"")=0,"",IF(Plananalyse!BH41=1,VLOOKUP(BH$5,Kruistabel!$B$26:$F$29,MATCH($C41,Kruistabel!$C$25:$F$25,0)+1,FALSE),""))</f>
        <v/>
      </c>
      <c r="BI41" s="327"/>
      <c r="BJ41" s="326" t="e">
        <f ca="1">IF(IF(Plananalyse!BJ41=1,VLOOKUP(BJ$5,Kruistabel!$B$26:$F$29,MATCH($C41,Kruistabel!$C$25:$F$25,0)+1,FALSE),"")=0,"",IF(Plananalyse!BJ41=1,VLOOKUP(BJ$5,Kruistabel!$B$26:$F$29,MATCH($C41,Kruistabel!$C$25:$F$25,0)+1,FALSE),""))</f>
        <v>#N/A</v>
      </c>
      <c r="BK41" s="326" t="e">
        <f ca="1">IF(IF(Plananalyse!BK41=1,VLOOKUP(BK$5,Kruistabel!$B$26:$F$29,MATCH($C41,Kruistabel!$C$25:$F$25,0)+1,FALSE),"")=0,"",IF(Plananalyse!BK41=1,VLOOKUP(BK$5,Kruistabel!$B$26:$F$29,MATCH($C41,Kruistabel!$C$25:$F$25,0)+1,FALSE),""))</f>
        <v>#N/A</v>
      </c>
      <c r="BL41" s="326" t="e">
        <f ca="1">IF(IF(Plananalyse!BL41=1,VLOOKUP(BL$5,Kruistabel!$B$26:$F$29,MATCH($C41,Kruistabel!$C$25:$F$25,0)+1,FALSE),"")=0,"",IF(Plananalyse!BL41=1,VLOOKUP(BL$5,Kruistabel!$B$26:$F$29,MATCH($C41,Kruistabel!$C$25:$F$25,0)+1,FALSE),""))</f>
        <v>#N/A</v>
      </c>
      <c r="BM41" s="326" t="e">
        <f ca="1">IF(IF(Plananalyse!BM41=1,VLOOKUP(BM$5,Kruistabel!$B$26:$F$29,MATCH($C41,Kruistabel!$C$25:$F$25,0)+1,FALSE),"")=0,"",IF(Plananalyse!BM41=1,VLOOKUP(BM$5,Kruistabel!$B$26:$F$29,MATCH($C41,Kruistabel!$C$25:$F$25,0)+1,FALSE),""))</f>
        <v>#N/A</v>
      </c>
      <c r="BN41" s="326" t="e">
        <f ca="1">IF(IF(Plananalyse!BN41=1,VLOOKUP(BN$5,Kruistabel!$B$26:$F$29,MATCH($C41,Kruistabel!$C$25:$F$25,0)+1,FALSE),"")=0,"",IF(Plananalyse!BN41=1,VLOOKUP(BN$5,Kruistabel!$B$26:$F$29,MATCH($C41,Kruistabel!$C$25:$F$25,0)+1,FALSE),""))</f>
        <v>#N/A</v>
      </c>
      <c r="BO41" s="326" t="e">
        <f ca="1">IF(IF(Plananalyse!BO41=1,VLOOKUP(BO$5,Kruistabel!$B$26:$F$29,MATCH($C41,Kruistabel!$C$25:$F$25,0)+1,FALSE),"")=0,"",IF(Plananalyse!BO41=1,VLOOKUP(BO$5,Kruistabel!$B$26:$F$29,MATCH($C41,Kruistabel!$C$25:$F$25,0)+1,FALSE),""))</f>
        <v>#N/A</v>
      </c>
      <c r="BP41" s="326" t="e">
        <f ca="1">IF(IF(Plananalyse!BP41=1,VLOOKUP(BP$5,Kruistabel!$B$26:$F$29,MATCH($C41,Kruistabel!$C$25:$F$25,0)+1,FALSE),"")=0,"",IF(Plananalyse!BP41=1,VLOOKUP(BP$5,Kruistabel!$B$26:$F$29,MATCH($C41,Kruistabel!$C$25:$F$25,0)+1,FALSE),""))</f>
        <v>#N/A</v>
      </c>
      <c r="BQ41" s="326" t="e">
        <f ca="1">IF(IF(Plananalyse!BQ41=1,VLOOKUP(BQ$5,Kruistabel!$B$26:$F$29,MATCH($C41,Kruistabel!$C$25:$F$25,0)+1,FALSE),"")=0,"",IF(Plananalyse!BQ41=1,VLOOKUP(BQ$5,Kruistabel!$B$26:$F$29,MATCH($C41,Kruistabel!$C$25:$F$25,0)+1,FALSE),""))</f>
        <v>#N/A</v>
      </c>
      <c r="BR41" s="326" t="e">
        <f ca="1">IF(IF(Plananalyse!BR41=1,VLOOKUP(BR$5,Kruistabel!$B$26:$F$29,MATCH($C41,Kruistabel!$C$25:$F$25,0)+1,FALSE),"")=0,"",IF(Plananalyse!BR41=1,VLOOKUP(BR$5,Kruistabel!$B$26:$F$29,MATCH($C41,Kruistabel!$C$25:$F$25,0)+1,FALSE),""))</f>
        <v>#REF!</v>
      </c>
      <c r="BS41" s="326" t="e">
        <f ca="1">IF(IF(Plananalyse!BS41=1,VLOOKUP(BS$5,Kruistabel!$B$26:$F$29,MATCH($C41,Kruistabel!$C$25:$F$25,0)+1,FALSE),"")=0,"",IF(Plananalyse!BS41=1,VLOOKUP(BS$5,Kruistabel!$B$26:$F$29,MATCH($C41,Kruistabel!$C$25:$F$25,0)+1,FALSE),""))</f>
        <v>#REF!</v>
      </c>
      <c r="BT41" s="65"/>
      <c r="BU41" s="231" t="str">
        <f ca="1">IF(IF(Plananalyse!BU41=1,VLOOKUP(BU$5,Kruistabel!$B$26:$F$29,MATCH($C41,Kruistabel!$C$25:$F$25,0)+1,FALSE),"")=0,"",IF(Plananalyse!BU41=1,VLOOKUP(BU$5,Kruistabel!$B$26:$F$29,MATCH($C41,Kruistabel!$C$25:$F$25,0)+1,FALSE),""))</f>
        <v/>
      </c>
      <c r="BV41" s="326">
        <f ca="1">IF(IF(Plananalyse!BV41=1,VLOOKUP(BV$5,Kruistabel!$B$26:$F$29,MATCH($C41,Kruistabel!$C$25:$F$25,0)+1,FALSE),"")=0,"",IF(Plananalyse!BV41=1,VLOOKUP(BV$5,Kruistabel!$B$26:$F$29,MATCH($C41,Kruistabel!$C$25:$F$25,0)+1,FALSE),""))</f>
        <v>55</v>
      </c>
      <c r="BW41" s="326" t="str">
        <f ca="1">IF(IF(Plananalyse!BW41=1,VLOOKUP(BW$5,Kruistabel!$B$26:$F$29,MATCH($C41,Kruistabel!$C$25:$F$25,0)+1,FALSE),"")=0,"",IF(Plananalyse!BW41=1,VLOOKUP(BW$5,Kruistabel!$B$26:$F$29,MATCH($C41,Kruistabel!$C$25:$F$25,0)+1,FALSE),""))</f>
        <v/>
      </c>
      <c r="BX41" s="326" t="str">
        <f ca="1">IF(IF(Plananalyse!BX41=1,VLOOKUP(BX$5,Kruistabel!$B$26:$F$29,MATCH($C41,Kruistabel!$C$25:$F$25,0)+1,FALSE),"")=0,"",IF(Plananalyse!BX41=1,VLOOKUP(BX$5,Kruistabel!$B$26:$F$29,MATCH($C41,Kruistabel!$C$25:$F$25,0)+1,FALSE),""))</f>
        <v/>
      </c>
      <c r="BY41" s="327"/>
      <c r="BZ41" s="326" t="e">
        <f ca="1">IF(IF(Plananalyse!BZ41=1,VLOOKUP(BZ$5,Kruistabel!$B$26:$F$29,MATCH($C41,Kruistabel!$C$25:$F$25,0)+1,FALSE),"")=0,"",IF(Plananalyse!BZ41=1,VLOOKUP(BZ$5,Kruistabel!$B$26:$F$29,MATCH($C41,Kruistabel!$C$25:$F$25,0)+1,FALSE),""))</f>
        <v>#N/A</v>
      </c>
      <c r="CA41" s="326" t="e">
        <f ca="1">IF(IF(Plananalyse!CA41=1,VLOOKUP(CA$5,Kruistabel!$B$26:$F$29,MATCH($C41,Kruistabel!$C$25:$F$25,0)+1,FALSE),"")=0,"",IF(Plananalyse!CA41=1,VLOOKUP(CA$5,Kruistabel!$B$26:$F$29,MATCH($C41,Kruistabel!$C$25:$F$25,0)+1,FALSE),""))</f>
        <v>#N/A</v>
      </c>
      <c r="CB41" s="326" t="e">
        <f ca="1">IF(IF(Plananalyse!CB41=1,VLOOKUP(CB$5,Kruistabel!$B$26:$F$29,MATCH($C41,Kruistabel!$C$25:$F$25,0)+1,FALSE),"")=0,"",IF(Plananalyse!CB41=1,VLOOKUP(CB$5,Kruistabel!$B$26:$F$29,MATCH($C41,Kruistabel!$C$25:$F$25,0)+1,FALSE),""))</f>
        <v>#N/A</v>
      </c>
      <c r="CC41" s="326" t="e">
        <f ca="1">IF(IF(Plananalyse!CC41=1,VLOOKUP(CC$5,Kruistabel!$B$26:$F$29,MATCH($C41,Kruistabel!$C$25:$F$25,0)+1,FALSE),"")=0,"",IF(Plananalyse!CC41=1,VLOOKUP(CC$5,Kruistabel!$B$26:$F$29,MATCH($C41,Kruistabel!$C$25:$F$25,0)+1,FALSE),""))</f>
        <v>#N/A</v>
      </c>
      <c r="CD41" s="326" t="e">
        <f ca="1">IF(IF(Plananalyse!CD41=1,VLOOKUP(CD$5,Kruistabel!$B$26:$F$29,MATCH($C41,Kruistabel!$C$25:$F$25,0)+1,FALSE),"")=0,"",IF(Plananalyse!CD41=1,VLOOKUP(CD$5,Kruistabel!$B$26:$F$29,MATCH($C41,Kruistabel!$C$25:$F$25,0)+1,FALSE),""))</f>
        <v>#N/A</v>
      </c>
      <c r="CE41" s="326" t="e">
        <f ca="1">IF(IF(Plananalyse!CE41=1,VLOOKUP(CE$5,Kruistabel!$B$26:$F$29,MATCH($C41,Kruistabel!$C$25:$F$25,0)+1,FALSE),"")=0,"",IF(Plananalyse!CE41=1,VLOOKUP(CE$5,Kruistabel!$B$26:$F$29,MATCH($C41,Kruistabel!$C$25:$F$25,0)+1,FALSE),""))</f>
        <v>#N/A</v>
      </c>
      <c r="CF41" s="326" t="e">
        <f ca="1">IF(IF(Plananalyse!CF41=1,VLOOKUP(CF$5,Kruistabel!$B$26:$F$29,MATCH($C41,Kruistabel!$C$25:$F$25,0)+1,FALSE),"")=0,"",IF(Plananalyse!CF41=1,VLOOKUP(CF$5,Kruistabel!$B$26:$F$29,MATCH($C41,Kruistabel!$C$25:$F$25,0)+1,FALSE),""))</f>
        <v>#N/A</v>
      </c>
      <c r="CG41" s="326" t="e">
        <f ca="1">IF(IF(Plananalyse!CG41=1,VLOOKUP(CG$5,Kruistabel!$B$26:$F$29,MATCH($C41,Kruistabel!$C$25:$F$25,0)+1,FALSE),"")=0,"",IF(Plananalyse!CG41=1,VLOOKUP(CG$5,Kruistabel!$B$26:$F$29,MATCH($C41,Kruistabel!$C$25:$F$25,0)+1,FALSE),""))</f>
        <v>#REF!</v>
      </c>
      <c r="CH41" s="326" t="e">
        <f ca="1">IF(IF(Plananalyse!CH41=1,VLOOKUP(CH$5,Kruistabel!$B$26:$F$29,MATCH($C41,Kruistabel!$C$25:$F$25,0)+1,FALSE),"")=0,"",IF(Plananalyse!CH41=1,VLOOKUP(CH$5,Kruistabel!$B$26:$F$29,MATCH($C41,Kruistabel!$C$25:$F$25,0)+1,FALSE),""))</f>
        <v>#REF!</v>
      </c>
      <c r="CI41" s="65"/>
      <c r="CJ41" s="326">
        <f ca="1">IF(IF(Plananalyse!CJ41=1,VLOOKUP(CJ$5,Kruistabel!$B$26:$F$29,MATCH($C41,Kruistabel!$C$25:$F$25,0)+1,FALSE),"")=0,"",IF(Plananalyse!CJ41=1,VLOOKUP(CJ$5,Kruistabel!$B$26:$F$29,MATCH($C41,Kruistabel!$C$25:$F$25,0)+1,FALSE),""))</f>
        <v>55</v>
      </c>
      <c r="CK41" s="326">
        <f ca="1">IF(IF(Plananalyse!CK41=1,VLOOKUP(CK$5,Kruistabel!$B$26:$F$29,MATCH($C41,Kruistabel!$C$25:$F$25,0)+1,FALSE),"")=0,"",IF(Plananalyse!CK41=1,VLOOKUP(CK$5,Kruistabel!$B$26:$F$29,MATCH($C41,Kruistabel!$C$25:$F$25,0)+1,FALSE),""))</f>
        <v>55</v>
      </c>
      <c r="CL41" s="326" t="str">
        <f ca="1">IF(IF(Plananalyse!CL41=1,VLOOKUP(CL$5,Kruistabel!$B$26:$F$29,MATCH($C41,Kruistabel!$C$25:$F$25,0)+1,FALSE),"")=0,"",IF(Plananalyse!CL41=1,VLOOKUP(CL$5,Kruistabel!$B$26:$F$29,MATCH($C41,Kruistabel!$C$25:$F$25,0)+1,FALSE),""))</f>
        <v/>
      </c>
      <c r="CM41" s="326">
        <f ca="1">IF(IF(Plananalyse!CM41=1,VLOOKUP(CM$5,Kruistabel!$B$26:$F$29,MATCH($C41,Kruistabel!$C$25:$F$25,0)+1,FALSE),"")=0,"",IF(Plananalyse!CM41=1,VLOOKUP(CM$5,Kruistabel!$B$26:$F$29,MATCH($C41,Kruistabel!$C$25:$F$25,0)+1,FALSE),""))</f>
        <v>50</v>
      </c>
      <c r="CN41" s="326">
        <f ca="1">IF(IF(Plananalyse!CN41=1,VLOOKUP(CN$5,Kruistabel!$B$26:$F$29,MATCH($C41,Kruistabel!$C$25:$F$25,0)+1,FALSE),"")=0,"",IF(Plananalyse!CN41=1,VLOOKUP(CN$5,Kruistabel!$B$26:$F$29,MATCH($C41,Kruistabel!$C$25:$F$25,0)+1,FALSE),""))</f>
        <v>50</v>
      </c>
      <c r="CO41" s="326">
        <f ca="1">IF(IF(Plananalyse!CO41=1,VLOOKUP(CO$5,Kruistabel!$B$26:$F$29,MATCH($C41,Kruistabel!$C$25:$F$25,0)+1,FALSE),"")=0,"",IF(Plananalyse!CO41=1,VLOOKUP(CO$5,Kruistabel!$B$26:$F$29,MATCH($C41,Kruistabel!$C$25:$F$25,0)+1,FALSE),""))</f>
        <v>60</v>
      </c>
      <c r="CP41" s="326">
        <f ca="1">IF(IF(Plananalyse!CP41=1,VLOOKUP(CP$5,Kruistabel!$B$26:$F$29,MATCH($C41,Kruistabel!$C$25:$F$25,0)+1,FALSE),"")=0,"",IF(Plananalyse!CP41=1,VLOOKUP(CP$5,Kruistabel!$B$26:$F$29,MATCH($C41,Kruistabel!$C$25:$F$25,0)+1,FALSE),""))</f>
        <v>55</v>
      </c>
      <c r="CQ41" s="326">
        <f ca="1">IF(IF(Plananalyse!CQ41=1,VLOOKUP(CQ$5,Kruistabel!$B$26:$F$29,MATCH($C41,Kruistabel!$C$25:$F$25,0)+1,FALSE),"")=0,"",IF(Plananalyse!CQ41=1,VLOOKUP(CQ$5,Kruistabel!$B$26:$F$29,MATCH($C41,Kruistabel!$C$25:$F$25,0)+1,FALSE),""))</f>
        <v>60</v>
      </c>
      <c r="CR41" s="326">
        <f ca="1">IF(IF(Plananalyse!CR41=1,VLOOKUP(CR$5,Kruistabel!$B$26:$F$29,MATCH($C41,Kruistabel!$C$25:$F$25,0)+1,FALSE),"")=0,"",IF(Plananalyse!CR41=1,VLOOKUP(CR$5,Kruistabel!$B$26:$F$29,MATCH($C41,Kruistabel!$C$25:$F$25,0)+1,FALSE),""))</f>
        <v>60</v>
      </c>
      <c r="CS41" s="326">
        <f ca="1">IF(IF(Plananalyse!CS41=1,VLOOKUP(CS$5,Kruistabel!$B$26:$F$29,MATCH($C41,Kruistabel!$C$25:$F$25,0)+1,FALSE),"")=0,"",IF(Plananalyse!CS41=1,VLOOKUP(CS$5,Kruistabel!$B$26:$F$29,MATCH($C41,Kruistabel!$C$25:$F$25,0)+1,FALSE),""))</f>
        <v>55</v>
      </c>
      <c r="CT41" s="326">
        <f ca="1">IF(IF(Plananalyse!CT41=1,VLOOKUP(CT$5,Kruistabel!$B$26:$F$29,MATCH($C41,Kruistabel!$C$25:$F$25,0)+1,FALSE),"")=0,"",IF(Plananalyse!CT41=1,VLOOKUP(CT$5,Kruistabel!$B$26:$F$29,MATCH($C41,Kruistabel!$C$25:$F$25,0)+1,FALSE),""))</f>
        <v>55</v>
      </c>
      <c r="CU41" s="326">
        <f ca="1">IF(IF(Plananalyse!CU41=1,VLOOKUP(CU$5,Kruistabel!$B$26:$F$29,MATCH($C41,Kruistabel!$C$25:$F$25,0)+1,FALSE),"")=0,"",IF(Plananalyse!CU41=1,VLOOKUP(CU$5,Kruistabel!$B$26:$F$29,MATCH($C41,Kruistabel!$C$25:$F$25,0)+1,FALSE),""))</f>
        <v>60</v>
      </c>
      <c r="CV41" s="326">
        <f ca="1">IF(IF(Plananalyse!CV41=1,VLOOKUP(CV$5,Kruistabel!$B$26:$F$29,MATCH($C41,Kruistabel!$C$25:$F$25,0)+1,FALSE),"")=0,"",IF(Plananalyse!CV41=1,VLOOKUP(CV$5,Kruistabel!$B$26:$F$29,MATCH($C41,Kruistabel!$C$25:$F$25,0)+1,FALSE),""))</f>
        <v>60</v>
      </c>
      <c r="CW41" s="326">
        <f ca="1">IF(IF(Plananalyse!CW41=1,VLOOKUP(CW$5,Kruistabel!$B$26:$F$29,MATCH($C41,Kruistabel!$C$25:$F$25,0)+1,FALSE),"")=0,"",IF(Plananalyse!CW41=1,VLOOKUP(CW$5,Kruistabel!$B$26:$F$29,MATCH($C41,Kruistabel!$C$25:$F$25,0)+1,FALSE),""))</f>
        <v>55</v>
      </c>
      <c r="CX41" s="326" t="str">
        <f ca="1">IF(IF(Plananalyse!CX41=1,VLOOKUP(CX$5,Kruistabel!$B$26:$F$29,MATCH($C41,Kruistabel!$C$25:$F$25,0)+1,FALSE),"")=0,"",IF(Plananalyse!CX41=1,VLOOKUP(CX$5,Kruistabel!$B$26:$F$29,MATCH($C41,Kruistabel!$C$25:$F$25,0)+1,FALSE),""))</f>
        <v/>
      </c>
      <c r="CY41" s="326">
        <f ca="1">IF(IF(Plananalyse!CY41=1,VLOOKUP(CY$5,Kruistabel!$B$26:$F$29,MATCH($C41,Kruistabel!$C$25:$F$25,0)+1,FALSE),"")=0,"",IF(Plananalyse!CY41=1,VLOOKUP(CY$5,Kruistabel!$B$26:$F$29,MATCH($C41,Kruistabel!$C$25:$F$25,0)+1,FALSE),""))</f>
        <v>60</v>
      </c>
      <c r="CZ41" s="326">
        <f ca="1">IF(IF(Plananalyse!CZ41=1,VLOOKUP(CZ$5,Kruistabel!$B$26:$F$29,MATCH($C41,Kruistabel!$C$25:$F$25,0)+1,FALSE),"")=0,"",IF(Plananalyse!CZ41=1,VLOOKUP(CZ$5,Kruistabel!$B$26:$F$29,MATCH($C41,Kruistabel!$C$25:$F$25,0)+1,FALSE),""))</f>
        <v>60</v>
      </c>
      <c r="DA41" s="326">
        <f ca="1">IF(IF(Plananalyse!DA41=1,VLOOKUP(DA$5,Kruistabel!$B$26:$F$29,MATCH($C41,Kruistabel!$C$25:$F$25,0)+1,FALSE),"")=0,"",IF(Plananalyse!DA41=1,VLOOKUP(DA$5,Kruistabel!$B$26:$F$29,MATCH($C41,Kruistabel!$C$25:$F$25,0)+1,FALSE),""))</f>
        <v>60</v>
      </c>
      <c r="DB41" s="326" t="str">
        <f ca="1">IF(IF(Plananalyse!DB41=1,VLOOKUP(DB$5,Kruistabel!$B$26:$F$29,MATCH($C41,Kruistabel!$C$25:$F$25,0)+1,FALSE),"")=0,"",IF(Plananalyse!DB41=1,VLOOKUP(DB$5,Kruistabel!$B$26:$F$29,MATCH($C41,Kruistabel!$C$25:$F$25,0)+1,FALSE),""))</f>
        <v/>
      </c>
      <c r="DC41" s="326" t="str">
        <f ca="1">IF(IF(Plananalyse!DC41=1,VLOOKUP(DC$5,Kruistabel!$B$26:$F$29,MATCH($C41,Kruistabel!$C$25:$F$25,0)+1,FALSE),"")=0,"",IF(Plananalyse!DC41=1,VLOOKUP(DC$5,Kruistabel!$B$26:$F$29,MATCH($C41,Kruistabel!$C$25:$F$25,0)+1,FALSE),""))</f>
        <v/>
      </c>
      <c r="DD41" s="327"/>
      <c r="DE41" s="326" t="e">
        <f ca="1">IF(IF(Plananalyse!DE41=1,VLOOKUP(DE$5,Kruistabel!$B$26:$F$29,MATCH($C41,Kruistabel!$C$25:$F$25,0)+1,FALSE),"")=0,"",IF(Plananalyse!DE41=1,VLOOKUP(DE$5,Kruistabel!$B$26:$F$29,MATCH($C41,Kruistabel!$C$25:$F$25,0)+1,FALSE),""))</f>
        <v>#N/A</v>
      </c>
      <c r="DF41" s="326" t="e">
        <f ca="1">IF(IF(Plananalyse!DF41=1,VLOOKUP(DF$5,Kruistabel!$B$26:$F$29,MATCH($C41,Kruistabel!$C$25:$F$25,0)+1,FALSE),"")=0,"",IF(Plananalyse!DF41=1,VLOOKUP(DF$5,Kruistabel!$B$26:$F$29,MATCH($C41,Kruistabel!$C$25:$F$25,0)+1,FALSE),""))</f>
        <v>#N/A</v>
      </c>
      <c r="DG41" s="326" t="e">
        <f ca="1">IF(IF(Plananalyse!DG41=1,VLOOKUP(DG$5,Kruistabel!$B$26:$F$29,MATCH($C41,Kruistabel!$C$25:$F$25,0)+1,FALSE),"")=0,"",IF(Plananalyse!DG41=1,VLOOKUP(DG$5,Kruistabel!$B$26:$F$29,MATCH($C41,Kruistabel!$C$25:$F$25,0)+1,FALSE),""))</f>
        <v>#N/A</v>
      </c>
      <c r="DH41" s="326" t="e">
        <f ca="1">IF(IF(Plananalyse!DH41=1,VLOOKUP(DH$5,Kruistabel!$B$26:$F$29,MATCH($C41,Kruistabel!$C$25:$F$25,0)+1,FALSE),"")=0,"",IF(Plananalyse!DH41=1,VLOOKUP(DH$5,Kruistabel!$B$26:$F$29,MATCH($C41,Kruistabel!$C$25:$F$25,0)+1,FALSE),""))</f>
        <v>#N/A</v>
      </c>
      <c r="DI41" s="326" t="e">
        <f ca="1">IF(IF(Plananalyse!DI41=1,VLOOKUP(DI$5,Kruistabel!$B$26:$F$29,MATCH($C41,Kruistabel!$C$25:$F$25,0)+1,FALSE),"")=0,"",IF(Plananalyse!DI41=1,VLOOKUP(DI$5,Kruistabel!$B$26:$F$29,MATCH($C41,Kruistabel!$C$25:$F$25,0)+1,FALSE),""))</f>
        <v>#N/A</v>
      </c>
      <c r="DJ41" s="326" t="e">
        <f ca="1">IF(IF(Plananalyse!DJ41=1,VLOOKUP(DJ$5,Kruistabel!$B$26:$F$29,MATCH($C41,Kruistabel!$C$25:$F$25,0)+1,FALSE),"")=0,"",IF(Plananalyse!DJ41=1,VLOOKUP(DJ$5,Kruistabel!$B$26:$F$29,MATCH($C41,Kruistabel!$C$25:$F$25,0)+1,FALSE),""))</f>
        <v>#N/A</v>
      </c>
      <c r="DK41" s="326" t="e">
        <f ca="1">IF(IF(Plananalyse!DK41=1,VLOOKUP(DK$5,Kruistabel!$B$26:$F$29,MATCH($C41,Kruistabel!$C$25:$F$25,0)+1,FALSE),"")=0,"",IF(Plananalyse!DK41=1,VLOOKUP(DK$5,Kruistabel!$B$26:$F$29,MATCH($C41,Kruistabel!$C$25:$F$25,0)+1,FALSE),""))</f>
        <v>#REF!</v>
      </c>
      <c r="DL41" s="326" t="e">
        <f ca="1">IF(IF(Plananalyse!DL41=1,VLOOKUP(DL$5,Kruistabel!$B$26:$F$29,MATCH($C41,Kruistabel!$C$25:$F$25,0)+1,FALSE),"")=0,"",IF(Plananalyse!DL41=1,VLOOKUP(DL$5,Kruistabel!$B$26:$F$29,MATCH($C41,Kruistabel!$C$25:$F$25,0)+1,FALSE),""))</f>
        <v>#REF!</v>
      </c>
      <c r="DM41" s="327" t="str">
        <f>IF(Plananalyse!DM41=1,VLOOKUP(DM$5,Kruistabel!$B$26:$F$29,MATCH($C41,Kruistabel!$C$25:$F$25,0)+1,FALSE),"")</f>
        <v/>
      </c>
      <c r="DN41" s="326" t="e">
        <f ca="1">IF(IF(Plananalyse!DN41=1,VLOOKUP(DN$5,Kruistabel!$B$26:$F$29,MATCH($C41,Kruistabel!$C$25:$F$25,0)+1,FALSE),"")=0,"",IF(Plananalyse!DN41=1,VLOOKUP(DN$5,Kruistabel!$B$26:$F$29,MATCH($C41,Kruistabel!$C$25:$F$25,0)+1,FALSE),""))</f>
        <v>#N/A</v>
      </c>
      <c r="DO41" s="326" t="e">
        <f ca="1">IF(IF(Plananalyse!DO41=1,VLOOKUP(DO$5,Kruistabel!$B$26:$F$29,MATCH($C41,Kruistabel!$C$25:$F$25,0)+1,FALSE),"")=0,"",IF(Plananalyse!DO41=1,VLOOKUP(DO$5,Kruistabel!$B$26:$F$29,MATCH($C41,Kruistabel!$C$25:$F$25,0)+1,FALSE),""))</f>
        <v>#N/A</v>
      </c>
      <c r="DP41" s="326" t="e">
        <f ca="1">IF(IF(Plananalyse!DP41=1,VLOOKUP(DP$5,Kruistabel!$B$26:$F$29,MATCH($C41,Kruistabel!$C$25:$F$25,0)+1,FALSE),"")=0,"",IF(Plananalyse!DP41=1,VLOOKUP(DP$5,Kruistabel!$B$26:$F$29,MATCH($C41,Kruistabel!$C$25:$F$25,0)+1,FALSE),""))</f>
        <v>#N/A</v>
      </c>
      <c r="DQ41" s="326" t="e">
        <f ca="1">IF(IF(Plananalyse!DQ41=1,VLOOKUP(DQ$5,Kruistabel!$B$26:$F$29,MATCH($C41,Kruistabel!$C$25:$F$25,0)+1,FALSE),"")=0,"",IF(Plananalyse!DQ41=1,VLOOKUP(DQ$5,Kruistabel!$B$26:$F$29,MATCH($C41,Kruistabel!$C$25:$F$25,0)+1,FALSE),""))</f>
        <v>#N/A</v>
      </c>
      <c r="DR41" s="326" t="e">
        <f ca="1">IF(IF(Plananalyse!DR41=1,VLOOKUP(DR$5,Kruistabel!$B$26:$F$29,MATCH($C41,Kruistabel!$C$25:$F$25,0)+1,FALSE),"")=0,"",IF(Plananalyse!DR41=1,VLOOKUP(DR$5,Kruistabel!$B$26:$F$29,MATCH($C41,Kruistabel!$C$25:$F$25,0)+1,FALSE),""))</f>
        <v>#N/A</v>
      </c>
      <c r="DS41" s="326" t="e">
        <f ca="1">IF(IF(Plananalyse!DS41=1,VLOOKUP(DS$5,Kruistabel!$B$26:$F$29,MATCH($C41,Kruistabel!$C$25:$F$25,0)+1,FALSE),"")=0,"",IF(Plananalyse!DS41=1,VLOOKUP(DS$5,Kruistabel!$B$26:$F$29,MATCH($C41,Kruistabel!$C$25:$F$25,0)+1,FALSE),""))</f>
        <v>#N/A</v>
      </c>
      <c r="DT41" s="326" t="e">
        <f ca="1">IF(IF(Plananalyse!DT41=1,VLOOKUP(DT$5,Kruistabel!$B$26:$F$29,MATCH($C41,Kruistabel!$C$25:$F$25,0)+1,FALSE),"")=0,"",IF(Plananalyse!DT41=1,VLOOKUP(DT$5,Kruistabel!$B$26:$F$29,MATCH($C41,Kruistabel!$C$25:$F$25,0)+1,FALSE),""))</f>
        <v>#N/A</v>
      </c>
      <c r="DU41" s="326" t="e">
        <f ca="1">IF(IF(Plananalyse!DU41=1,VLOOKUP(DU$5,Kruistabel!$B$26:$F$29,MATCH($C41,Kruistabel!$C$25:$F$25,0)+1,FALSE),"")=0,"",IF(Plananalyse!DU41=1,VLOOKUP(DU$5,Kruistabel!$B$26:$F$29,MATCH($C41,Kruistabel!$C$25:$F$25,0)+1,FALSE),""))</f>
        <v>#N/A</v>
      </c>
      <c r="DV41" s="326" t="e">
        <f ca="1">IF(IF(Plananalyse!DV41=1,VLOOKUP(DV$5,Kruistabel!$B$26:$F$29,MATCH($C41,Kruistabel!$C$25:$F$25,0)+1,FALSE),"")=0,"",IF(Plananalyse!DV41=1,VLOOKUP(DV$5,Kruistabel!$B$26:$F$29,MATCH($C41,Kruistabel!$C$25:$F$25,0)+1,FALSE),""))</f>
        <v>#N/A</v>
      </c>
      <c r="DW41" s="326" t="e">
        <f ca="1">IF(IF(Plananalyse!DW41=1,VLOOKUP(DW$5,Kruistabel!$B$26:$F$29,MATCH($C41,Kruistabel!$C$25:$F$25,0)+1,FALSE),"")=0,"",IF(Plananalyse!DW41=1,VLOOKUP(DW$5,Kruistabel!$B$26:$F$29,MATCH($C41,Kruistabel!$C$25:$F$25,0)+1,FALSE),""))</f>
        <v>#REF!</v>
      </c>
      <c r="DX41" s="326" t="e">
        <f ca="1">IF(IF(Plananalyse!DX41=1,VLOOKUP(DX$5,Kruistabel!$B$26:$F$29,MATCH($C41,Kruistabel!$C$25:$F$25,0)+1,FALSE),"")=0,"",IF(Plananalyse!DX41=1,VLOOKUP(DX$5,Kruistabel!$B$26:$F$29,MATCH($C41,Kruistabel!$C$25:$F$25,0)+1,FALSE),""))</f>
        <v>#REF!</v>
      </c>
      <c r="DY41" s="327" t="str">
        <f>IF(Plananalyse!DY41=1,VLOOKUP(DY$5,Kruistabel!$B$26:$F$29,MATCH($C41,Kruistabel!$C$25:$F$25,0)+1,FALSE),"")</f>
        <v/>
      </c>
      <c r="DZ41" s="326" t="e">
        <f ca="1">IF(IF(Plananalyse!DZ41=1,VLOOKUP(DZ$5,Kruistabel!$B$26:$F$29,MATCH($C41,Kruistabel!$C$25:$F$25,0)+1,FALSE),"")=0,"",IF(Plananalyse!DZ41=1,VLOOKUP(DZ$5,Kruistabel!$B$26:$F$29,MATCH($C41,Kruistabel!$C$25:$F$25,0)+1,FALSE),""))</f>
        <v>#N/A</v>
      </c>
      <c r="EA41" s="326" t="e">
        <f ca="1">IF(IF(Plananalyse!EA41=1,VLOOKUP(EA$5,Kruistabel!$B$26:$F$29,MATCH($C41,Kruistabel!$C$25:$F$25,0)+1,FALSE),"")=0,"",IF(Plananalyse!EA41=1,VLOOKUP(EA$5,Kruistabel!$B$26:$F$29,MATCH($C41,Kruistabel!$C$25:$F$25,0)+1,FALSE),""))</f>
        <v>#N/A</v>
      </c>
      <c r="EB41" s="326" t="e">
        <f ca="1">IF(IF(Plananalyse!EB41=1,VLOOKUP(EB$5,Kruistabel!$B$26:$F$29,MATCH($C41,Kruistabel!$C$25:$F$25,0)+1,FALSE),"")=0,"",IF(Plananalyse!EB41=1,VLOOKUP(EB$5,Kruistabel!$B$26:$F$29,MATCH($C41,Kruistabel!$C$25:$F$25,0)+1,FALSE),""))</f>
        <v>#REF!</v>
      </c>
      <c r="EC41" s="326" t="e">
        <f ca="1">IF(IF(Plananalyse!EC41=1,VLOOKUP(EC$5,Kruistabel!$B$26:$F$29,MATCH($C41,Kruistabel!$C$25:$F$25,0)+1,FALSE),"")=0,"",IF(Plananalyse!EC41=1,VLOOKUP(EC$5,Kruistabel!$B$26:$F$29,MATCH($C41,Kruistabel!$C$25:$F$25,0)+1,FALSE),""))</f>
        <v>#REF!</v>
      </c>
      <c r="ED41" s="327"/>
      <c r="EE41" s="326" t="e">
        <f ca="1">IF(IF(Plananalyse!EE41=1,VLOOKUP(EE$5,Kruistabel!$B$26:$F$29,MATCH($C41,Kruistabel!$C$25:$F$25,0)+1,FALSE),"")=0,"",IF(Plananalyse!EE41=1,VLOOKUP(EE$5,Kruistabel!$B$26:$F$29,MATCH($C41,Kruistabel!$C$25:$F$25,0)+1,FALSE),""))</f>
        <v>#N/A</v>
      </c>
      <c r="EF41" s="326" t="e">
        <f ca="1">IF(IF(Plananalyse!EF41=1,VLOOKUP(EF$5,Kruistabel!$B$26:$F$29,MATCH($C41,Kruistabel!$C$25:$F$25,0)+1,FALSE),"")=0,"",IF(Plananalyse!EF41=1,VLOOKUP(EF$5,Kruistabel!$B$26:$F$29,MATCH($C41,Kruistabel!$C$25:$F$25,0)+1,FALSE),""))</f>
        <v>#N/A</v>
      </c>
      <c r="EG41" s="326" t="e">
        <f ca="1">IF(IF(Plananalyse!EG41=1,VLOOKUP(EG$5,Kruistabel!$B$26:$F$29,MATCH($C41,Kruistabel!$C$25:$F$25,0)+1,FALSE),"")=0,"",IF(Plananalyse!EG41=1,VLOOKUP(EG$5,Kruistabel!$B$26:$F$29,MATCH($C41,Kruistabel!$C$25:$F$25,0)+1,FALSE),""))</f>
        <v>#N/A</v>
      </c>
      <c r="EH41" s="326" t="e">
        <f ca="1">IF(IF(Plananalyse!EH41=1,VLOOKUP(EH$5,Kruistabel!$B$26:$F$29,MATCH($C41,Kruistabel!$C$25:$F$25,0)+1,FALSE),"")=0,"",IF(Plananalyse!EH41=1,VLOOKUP(EH$5,Kruistabel!$B$26:$F$29,MATCH($C41,Kruistabel!$C$25:$F$25,0)+1,FALSE),""))</f>
        <v>#REF!</v>
      </c>
      <c r="EI41" s="326" t="e">
        <f ca="1">IF(IF(Plananalyse!EI41=1,VLOOKUP(EI$5,Kruistabel!$B$26:$F$29,MATCH($C41,Kruistabel!$C$25:$F$25,0)+1,FALSE),"")=0,"",IF(Plananalyse!EI41=1,VLOOKUP(EI$5,Kruistabel!$B$26:$F$29,MATCH($C41,Kruistabel!$C$25:$F$25,0)+1,FALSE),""))</f>
        <v>#REF!</v>
      </c>
      <c r="EJ41" s="164" t="str">
        <f>IF(Plananalyse!EJ41=1,VLOOKUP(EJ$5,Kruistabel!$B$26:$F$29,MATCH($C41,Kruistabel!$C$25:$F$25,0)+1,FALSE),"")</f>
        <v/>
      </c>
      <c r="EK41" s="138"/>
      <c r="EL41" s="138"/>
      <c r="EM41" s="138"/>
      <c r="EN41" s="138"/>
      <c r="EO41" s="138"/>
    </row>
    <row r="42" spans="2:145">
      <c r="B42" s="338" t="s">
        <v>134</v>
      </c>
      <c r="C42" s="65"/>
      <c r="D42" s="65"/>
      <c r="E42" s="119">
        <f>IF(AND(D42="laag",$D$3=1),0,_xlfn.IFNA(IF(VLOOKUP($B42,Classificatietabel!$B$6:$H$91,$E$5,FALSE)="Ja",1,0),""))</f>
        <v>1</v>
      </c>
      <c r="F42" s="65"/>
      <c r="G42" s="327"/>
      <c r="H42" s="327"/>
      <c r="I42" s="327"/>
      <c r="J42" s="327"/>
      <c r="K42" s="327"/>
      <c r="L42" s="327"/>
      <c r="M42" s="327"/>
      <c r="N42" s="327"/>
      <c r="O42" s="327"/>
      <c r="P42" s="327"/>
      <c r="Q42" s="327"/>
      <c r="R42" s="327"/>
      <c r="S42" s="327"/>
      <c r="T42" s="327"/>
      <c r="U42" s="327"/>
      <c r="V42" s="327"/>
      <c r="W42" s="327"/>
      <c r="X42" s="327"/>
      <c r="Y42" s="327"/>
      <c r="Z42" s="327"/>
      <c r="AA42" s="327"/>
      <c r="AB42" s="327"/>
      <c r="AC42" s="327"/>
      <c r="AD42" s="327"/>
      <c r="AE42" s="327"/>
      <c r="AF42" s="327"/>
      <c r="AG42" s="327"/>
      <c r="AH42" s="327"/>
      <c r="AI42" s="327"/>
      <c r="AJ42" s="327"/>
      <c r="AK42" s="327"/>
      <c r="AL42" s="327"/>
      <c r="AM42" s="327"/>
      <c r="AN42" s="327"/>
      <c r="AO42" s="327"/>
      <c r="AP42" s="327"/>
      <c r="AQ42" s="327"/>
      <c r="AR42" s="327"/>
      <c r="AS42" s="327"/>
      <c r="AT42" s="327"/>
      <c r="AU42" s="327"/>
      <c r="AV42" s="327"/>
      <c r="AW42" s="327"/>
      <c r="AX42" s="327"/>
      <c r="AY42" s="327"/>
      <c r="AZ42" s="327"/>
      <c r="BA42" s="327"/>
      <c r="BB42" s="327"/>
      <c r="BC42" s="327"/>
      <c r="BD42" s="327"/>
      <c r="BE42" s="327"/>
      <c r="BF42" s="327"/>
      <c r="BG42" s="327"/>
      <c r="BH42" s="327"/>
      <c r="BI42" s="327"/>
      <c r="BJ42" s="327"/>
      <c r="BK42" s="327"/>
      <c r="BL42" s="327"/>
      <c r="BM42" s="327"/>
      <c r="BN42" s="327"/>
      <c r="BO42" s="327"/>
      <c r="BP42" s="327"/>
      <c r="BQ42" s="327"/>
      <c r="BR42" s="327"/>
      <c r="BS42" s="327"/>
      <c r="BT42" s="65"/>
      <c r="BU42" s="65"/>
      <c r="BV42" s="327"/>
      <c r="BW42" s="327"/>
      <c r="BX42" s="327"/>
      <c r="BY42" s="327"/>
      <c r="BZ42" s="327"/>
      <c r="CA42" s="327"/>
      <c r="CB42" s="327"/>
      <c r="CC42" s="327"/>
      <c r="CD42" s="327"/>
      <c r="CE42" s="327"/>
      <c r="CF42" s="327"/>
      <c r="CG42" s="327"/>
      <c r="CH42" s="327"/>
      <c r="CI42" s="65"/>
      <c r="CJ42" s="327"/>
      <c r="CK42" s="327"/>
      <c r="CL42" s="327"/>
      <c r="CM42" s="327"/>
      <c r="CN42" s="327"/>
      <c r="CO42" s="327"/>
      <c r="CP42" s="327"/>
      <c r="CQ42" s="327"/>
      <c r="CR42" s="327"/>
      <c r="CS42" s="327"/>
      <c r="CT42" s="327"/>
      <c r="CU42" s="327"/>
      <c r="CV42" s="327"/>
      <c r="CW42" s="327"/>
      <c r="CX42" s="327"/>
      <c r="CY42" s="327"/>
      <c r="CZ42" s="327"/>
      <c r="DA42" s="327"/>
      <c r="DB42" s="327"/>
      <c r="DC42" s="327"/>
      <c r="DD42" s="327"/>
      <c r="DE42" s="327"/>
      <c r="DF42" s="327"/>
      <c r="DG42" s="327"/>
      <c r="DH42" s="327"/>
      <c r="DI42" s="327"/>
      <c r="DJ42" s="327"/>
      <c r="DK42" s="327"/>
      <c r="DL42" s="327"/>
      <c r="DM42" s="327"/>
      <c r="DN42" s="327"/>
      <c r="DO42" s="327"/>
      <c r="DP42" s="327"/>
      <c r="DQ42" s="327"/>
      <c r="DR42" s="327"/>
      <c r="DS42" s="327"/>
      <c r="DT42" s="327"/>
      <c r="DU42" s="327"/>
      <c r="DV42" s="327"/>
      <c r="DW42" s="327"/>
      <c r="DX42" s="327"/>
      <c r="DY42" s="327"/>
      <c r="DZ42" s="327"/>
      <c r="EA42" s="327"/>
      <c r="EB42" s="327"/>
      <c r="EC42" s="327"/>
      <c r="ED42" s="327"/>
      <c r="EE42" s="327"/>
      <c r="EF42" s="327"/>
      <c r="EG42" s="327"/>
      <c r="EH42" s="327"/>
      <c r="EI42" s="327"/>
    </row>
    <row r="43" spans="2:145">
      <c r="B43" s="337" t="s">
        <v>135</v>
      </c>
      <c r="C43" s="160" t="str">
        <f>_xlfn.IFNA(VLOOKUP($B43,Classificatietabel!$B$6:$I$91,C$7,FALSE),"")</f>
        <v>normaal</v>
      </c>
      <c r="D43" s="160" t="str">
        <f>_xlfn.IFNA(VLOOKUP($B43,Classificatietabel!$B$6:$I$91,D$7,FALSE),"")</f>
        <v>neen</v>
      </c>
      <c r="E43" s="119">
        <f>IF(AND(D43="laag",$D$3=1),0,_xlfn.IFNA(IF(VLOOKUP($B43,Classificatietabel!$B$6:$H$91,$E$5,FALSE)="Ja",1,0),""))</f>
        <v>1</v>
      </c>
      <c r="F43" s="163"/>
      <c r="G43" s="326" t="str">
        <f>IF(IF(Plananalyse!G43=1,VLOOKUP(G$5,Kruistabel!$B$26:$F$29,MATCH($C43,Kruistabel!$C$25:$F$25,0)+1,FALSE),"")=0,"",IF(Plananalyse!G43=1,VLOOKUP(G$5,Kruistabel!$B$26:$F$29,MATCH($C43,Kruistabel!$C$25:$F$25,0)+1,FALSE),""))</f>
        <v/>
      </c>
      <c r="H43" s="326" t="str">
        <f>IF(IF(Plananalyse!H43=1,VLOOKUP(H$5,Kruistabel!$B$26:$F$29,MATCH($C43,Kruistabel!$C$25:$F$25,0)+1,FALSE),"")=0,"",IF(Plananalyse!H43=1,VLOOKUP(H$5,Kruistabel!$B$26:$F$29,MATCH($C43,Kruistabel!$C$25:$F$25,0)+1,FALSE),""))</f>
        <v/>
      </c>
      <c r="I43" s="326">
        <f>IF(IF(Plananalyse!I43=1,VLOOKUP(I$5,Kruistabel!$B$26:$F$29,MATCH($C43,Kruistabel!$C$25:$F$25,0)+1,FALSE),"")=0,"",IF(Plananalyse!I43=1,VLOOKUP(I$5,Kruistabel!$B$26:$F$29,MATCH($C43,Kruistabel!$C$25:$F$25,0)+1,FALSE),""))</f>
        <v>60</v>
      </c>
      <c r="J43" s="326" t="str">
        <f>IF(IF(Plananalyse!J43=1,VLOOKUP(J$5,Kruistabel!$B$26:$F$29,MATCH($C43,Kruistabel!$C$25:$F$25,0)+1,FALSE),"")=0,"",IF(Plananalyse!J43=1,VLOOKUP(J$5,Kruistabel!$B$26:$F$29,MATCH($C43,Kruistabel!$C$25:$F$25,0)+1,FALSE),""))</f>
        <v/>
      </c>
      <c r="K43" s="326" t="str">
        <f>IF(IF(Plananalyse!K43=1,VLOOKUP(K$5,Kruistabel!$B$26:$F$29,MATCH($C43,Kruistabel!$C$25:$F$25,0)+1,FALSE),"")=0,"",IF(Plananalyse!K43=1,VLOOKUP(K$5,Kruistabel!$B$26:$F$29,MATCH($C43,Kruistabel!$C$25:$F$25,0)+1,FALSE),""))</f>
        <v/>
      </c>
      <c r="L43" s="326" t="str">
        <f>IF(IF(Plananalyse!L43=1,VLOOKUP(L$5,Kruistabel!$B$26:$F$29,MATCH($C43,Kruistabel!$C$25:$F$25,0)+1,FALSE),"")=0,"",IF(Plananalyse!L43=1,VLOOKUP(L$5,Kruistabel!$B$26:$F$29,MATCH($C43,Kruistabel!$C$25:$F$25,0)+1,FALSE),""))</f>
        <v/>
      </c>
      <c r="M43" s="326">
        <f>IF(IF(Plananalyse!M43=1,VLOOKUP(M$5,Kruistabel!$B$26:$F$29,MATCH($C43,Kruistabel!$C$25:$F$25,0)+1,FALSE),"")=0,"",IF(Plananalyse!M43=1,VLOOKUP(M$5,Kruistabel!$B$26:$F$29,MATCH($C43,Kruistabel!$C$25:$F$25,0)+1,FALSE),""))</f>
        <v>55</v>
      </c>
      <c r="N43" s="326">
        <f>IF(IF(Plananalyse!N43=1,VLOOKUP(N$5,Kruistabel!$B$26:$F$29,MATCH($C43,Kruistabel!$C$25:$F$25,0)+1,FALSE),"")=0,"",IF(Plananalyse!N43=1,VLOOKUP(N$5,Kruistabel!$B$26:$F$29,MATCH($C43,Kruistabel!$C$25:$F$25,0)+1,FALSE),""))</f>
        <v>55</v>
      </c>
      <c r="O43" s="326">
        <f>IF(IF(Plananalyse!O43=1,VLOOKUP(O$5,Kruistabel!$B$26:$F$29,MATCH($C43,Kruistabel!$C$25:$F$25,0)+1,FALSE),"")=0,"",IF(Plananalyse!O43=1,VLOOKUP(O$5,Kruistabel!$B$26:$F$29,MATCH($C43,Kruistabel!$C$25:$F$25,0)+1,FALSE),""))</f>
        <v>55</v>
      </c>
      <c r="P43" s="326">
        <f>IF(IF(Plananalyse!P43=1,VLOOKUP(P$5,Kruistabel!$B$26:$F$29,MATCH($C43,Kruistabel!$C$25:$F$25,0)+1,FALSE),"")=0,"",IF(Plananalyse!P43=1,VLOOKUP(P$5,Kruistabel!$B$26:$F$29,MATCH($C43,Kruistabel!$C$25:$F$25,0)+1,FALSE),""))</f>
        <v>50</v>
      </c>
      <c r="Q43" s="326">
        <f>IF(IF(Plananalyse!Q43=1,VLOOKUP(Q$5,Kruistabel!$B$26:$F$29,MATCH($C43,Kruistabel!$C$25:$F$25,0)+1,FALSE),"")=0,"",IF(Plananalyse!Q43=1,VLOOKUP(Q$5,Kruistabel!$B$26:$F$29,MATCH($C43,Kruistabel!$C$25:$F$25,0)+1,FALSE),""))</f>
        <v>60</v>
      </c>
      <c r="R43" s="326">
        <f>IF(IF(Plananalyse!R43=1,VLOOKUP(R$5,Kruistabel!$B$26:$F$29,MATCH($C43,Kruistabel!$C$25:$F$25,0)+1,FALSE),"")=0,"",IF(Plananalyse!R43=1,VLOOKUP(R$5,Kruistabel!$B$26:$F$29,MATCH($C43,Kruistabel!$C$25:$F$25,0)+1,FALSE),""))</f>
        <v>55</v>
      </c>
      <c r="S43" s="326" t="str">
        <f>IF(IF(Plananalyse!S43=1,VLOOKUP(S$5,Kruistabel!$B$26:$F$29,MATCH($C43,Kruistabel!$C$25:$F$25,0)+1,FALSE),"")=0,"",IF(Plananalyse!S43=1,VLOOKUP(S$5,Kruistabel!$B$26:$F$29,MATCH($C43,Kruistabel!$C$25:$F$25,0)+1,FALSE),""))</f>
        <v/>
      </c>
      <c r="T43" s="326" t="str">
        <f>IF(IF(Plananalyse!T43=1,VLOOKUP(T$5,Kruistabel!$B$26:$F$29,MATCH($C43,Kruistabel!$C$25:$F$25,0)+1,FALSE),"")=0,"",IF(Plananalyse!T43=1,VLOOKUP(T$5,Kruistabel!$B$26:$F$29,MATCH($C43,Kruistabel!$C$25:$F$25,0)+1,FALSE),""))</f>
        <v/>
      </c>
      <c r="U43" s="326" t="str">
        <f>IF(IF(Plananalyse!U43=1,VLOOKUP(U$5,Kruistabel!$B$26:$F$29,MATCH($C43,Kruistabel!$C$25:$F$25,0)+1,FALSE),"")=0,"",IF(Plananalyse!U43=1,VLOOKUP(U$5,Kruistabel!$B$26:$F$29,MATCH($C43,Kruistabel!$C$25:$F$25,0)+1,FALSE),""))</f>
        <v/>
      </c>
      <c r="V43" s="326" t="str">
        <f>IF(IF(Plananalyse!V43=1,VLOOKUP(V$5,Kruistabel!$B$26:$F$29,MATCH($C43,Kruistabel!$C$25:$F$25,0)+1,FALSE),"")=0,"",IF(Plananalyse!V43=1,VLOOKUP(V$5,Kruistabel!$B$26:$F$29,MATCH($C43,Kruistabel!$C$25:$F$25,0)+1,FALSE),""))</f>
        <v/>
      </c>
      <c r="W43" s="326" t="str">
        <f>IF(IF(Plananalyse!W43=1,VLOOKUP(W$5,Kruistabel!$B$26:$F$29,MATCH($C43,Kruistabel!$C$25:$F$25,0)+1,FALSE),"")=0,"",IF(Plananalyse!W43=1,VLOOKUP(W$5,Kruistabel!$B$26:$F$29,MATCH($C43,Kruistabel!$C$25:$F$25,0)+1,FALSE),""))</f>
        <v/>
      </c>
      <c r="X43" s="326" t="str">
        <f>IF(IF(Plananalyse!X43=1,VLOOKUP(X$5,Kruistabel!$B$26:$F$29,MATCH($C43,Kruistabel!$C$25:$F$25,0)+1,FALSE),"")=0,"",IF(Plananalyse!X43=1,VLOOKUP(X$5,Kruistabel!$B$26:$F$29,MATCH($C43,Kruistabel!$C$25:$F$25,0)+1,FALSE),""))</f>
        <v/>
      </c>
      <c r="Y43" s="326">
        <f>IF(IF(Plananalyse!Y43=1,VLOOKUP(Y$5,Kruistabel!$B$26:$F$29,MATCH($C43,Kruistabel!$C$25:$F$25,0)+1,FALSE),"")=0,"",IF(Plananalyse!Y43=1,VLOOKUP(Y$5,Kruistabel!$B$26:$F$29,MATCH($C43,Kruistabel!$C$25:$F$25,0)+1,FALSE),""))</f>
        <v>60</v>
      </c>
      <c r="Z43" s="326" t="str">
        <f>IF(IF(Plananalyse!Z43=1,VLOOKUP(Z$5,Kruistabel!$B$26:$F$29,MATCH($C43,Kruistabel!$C$25:$F$25,0)+1,FALSE),"")=0,"",IF(Plananalyse!Z43=1,VLOOKUP(Z$5,Kruistabel!$B$26:$F$29,MATCH($C43,Kruistabel!$C$25:$F$25,0)+1,FALSE),""))</f>
        <v/>
      </c>
      <c r="AA43" s="326" t="str">
        <f>IF(IF(Plananalyse!AA43=1,VLOOKUP(AA$5,Kruistabel!$B$26:$F$29,MATCH($C43,Kruistabel!$C$25:$F$25,0)+1,FALSE),"")=0,"",IF(Plananalyse!AA43=1,VLOOKUP(AA$5,Kruistabel!$B$26:$F$29,MATCH($C43,Kruistabel!$C$25:$F$25,0)+1,FALSE),""))</f>
        <v/>
      </c>
      <c r="AB43" s="326" t="str">
        <f>IF(IF(Plananalyse!AB43=1,VLOOKUP(AB$5,Kruistabel!$B$26:$F$29,MATCH($C43,Kruistabel!$C$25:$F$25,0)+1,FALSE),"")=0,"",IF(Plananalyse!AB43=1,VLOOKUP(AB$5,Kruistabel!$B$26:$F$29,MATCH($C43,Kruistabel!$C$25:$F$25,0)+1,FALSE),""))</f>
        <v/>
      </c>
      <c r="AC43" s="326" t="str">
        <f>IF(IF(Plananalyse!AC43=1,VLOOKUP(AC$5,Kruistabel!$B$26:$F$29,MATCH($C43,Kruistabel!$C$25:$F$25,0)+1,FALSE),"")=0,"",IF(Plananalyse!AC43=1,VLOOKUP(AC$5,Kruistabel!$B$26:$F$29,MATCH($C43,Kruistabel!$C$25:$F$25,0)+1,FALSE),""))</f>
        <v/>
      </c>
      <c r="AD43" s="326" t="str">
        <f>IF(IF(Plananalyse!AD43=1,VLOOKUP(AD$5,Kruistabel!$B$26:$F$29,MATCH($C43,Kruistabel!$C$25:$F$25,0)+1,FALSE),"")=0,"",IF(Plananalyse!AD43=1,VLOOKUP(AD$5,Kruistabel!$B$26:$F$29,MATCH($C43,Kruistabel!$C$25:$F$25,0)+1,FALSE),""))</f>
        <v/>
      </c>
      <c r="AE43" s="326" t="str">
        <f>IF(IF(Plananalyse!AE43=1,VLOOKUP(AE$5,Kruistabel!$B$26:$F$29,MATCH($C43,Kruistabel!$C$25:$F$25,0)+1,FALSE),"")=0,"",IF(Plananalyse!AE43=1,VLOOKUP(AE$5,Kruistabel!$B$26:$F$29,MATCH($C43,Kruistabel!$C$25:$F$25,0)+1,FALSE),""))</f>
        <v/>
      </c>
      <c r="AF43" s="326" t="str">
        <f>IF(IF(Plananalyse!AF43=1,VLOOKUP(AF$5,Kruistabel!$B$26:$F$29,MATCH($C43,Kruistabel!$C$25:$F$25,0)+1,FALSE),"")=0,"",IF(Plananalyse!AF43=1,VLOOKUP(AF$5,Kruistabel!$B$26:$F$29,MATCH($C43,Kruistabel!$C$25:$F$25,0)+1,FALSE),""))</f>
        <v/>
      </c>
      <c r="AG43" s="326" t="str">
        <f>IF(IF(Plananalyse!AG43=1,VLOOKUP(AG$5,Kruistabel!$B$26:$F$29,MATCH($C43,Kruistabel!$C$25:$F$25,0)+1,FALSE),"")=0,"",IF(Plananalyse!AG43=1,VLOOKUP(AG$5,Kruistabel!$B$26:$F$29,MATCH($C43,Kruistabel!$C$25:$F$25,0)+1,FALSE),""))</f>
        <v/>
      </c>
      <c r="AH43" s="326" t="str">
        <f>IF(IF(Plananalyse!AH43=1,VLOOKUP(AH$5,Kruistabel!$B$26:$F$29,MATCH($C43,Kruistabel!$C$25:$F$25,0)+1,FALSE),"")=0,"",IF(Plananalyse!AI43=1,VLOOKUP(AH$5,Kruistabel!$B$26:$F$29,MATCH($C43,Kruistabel!$C$25:$F$25,0)+1,FALSE),""))</f>
        <v/>
      </c>
      <c r="AI43" s="326" t="str">
        <f>IF(IF(Plananalyse!AI43=1,VLOOKUP(AI$5,Kruistabel!$B$26:$F$29,MATCH($C43,Kruistabel!$C$25:$F$25,0)+1,FALSE),"")=0,"",IF(Plananalyse!AJ43=1,VLOOKUP(AI$5,Kruistabel!$B$26:$F$29,MATCH($C43,Kruistabel!$C$25:$F$25,0)+1,FALSE),""))</f>
        <v/>
      </c>
      <c r="AJ43" s="326" t="str">
        <f>IF(IF(Plananalyse!AJ43=1,VLOOKUP(AJ$5,Kruistabel!$B$26:$F$29,MATCH($C43,Kruistabel!$C$25:$F$25,0)+1,FALSE),"")=0,"",IF(Plananalyse!AJ43=1,VLOOKUP(AJ$5,Kruistabel!$B$26:$F$29,MATCH($C43,Kruistabel!$C$25:$F$25,0)+1,FALSE),""))</f>
        <v/>
      </c>
      <c r="AK43" s="326">
        <f>IF(IF(Plananalyse!AK43=1,VLOOKUP(AK$5,Kruistabel!$B$26:$F$29,MATCH($C43,Kruistabel!$C$25:$F$25,0)+1,FALSE),"")=0,"",IF(Plananalyse!AK43=1,VLOOKUP(AK$5,Kruistabel!$B$26:$F$29,MATCH($C43,Kruistabel!$C$25:$F$25,0)+1,FALSE),""))</f>
        <v>60</v>
      </c>
      <c r="AL43" s="326" t="str">
        <f>IF(IF(Plananalyse!AL43=1,VLOOKUP(AL$5,Kruistabel!$B$26:$F$29,MATCH($C43,Kruistabel!$C$25:$F$25,0)+1,FALSE),"")=0,"",IF(Plananalyse!AL43=1,VLOOKUP(AL$5,Kruistabel!$B$26:$F$29,MATCH($C43,Kruistabel!$C$25:$F$25,0)+1,FALSE),""))</f>
        <v/>
      </c>
      <c r="AM43" s="326" t="str">
        <f>IF(IF(Plananalyse!AM43=1,VLOOKUP(AM$5,Kruistabel!$B$26:$F$29,MATCH($C43,Kruistabel!$C$25:$F$25,0)+1,FALSE),"")=0,"",IF(Plananalyse!AM43=1,VLOOKUP(AM$5,Kruistabel!$B$26:$F$29,MATCH($C43,Kruistabel!$C$25:$F$25,0)+1,FALSE),""))</f>
        <v/>
      </c>
      <c r="AN43" s="327"/>
      <c r="AO43" s="326">
        <f>IF(IF(Plananalyse!AO43=1,VLOOKUP(AO$5,Kruistabel!$B$26:$F$29,MATCH($C43,Kruistabel!$C$25:$F$25,0)+1,FALSE),"")=0,"",IF(Plananalyse!AO43=1,VLOOKUP(AO$5,Kruistabel!$B$26:$F$29,MATCH($C43,Kruistabel!$C$25:$F$25,0)+1,FALSE),""))</f>
        <v>60</v>
      </c>
      <c r="AP43" s="326">
        <f ca="1">IF(IF(Plananalyse!AP43=1,VLOOKUP(AP$5,Kruistabel!$B$26:$F$29,MATCH($C43,Kruistabel!$C$25:$F$25,0)+1,FALSE),"")=0,"",IF(Plananalyse!AP43=1,VLOOKUP(AP$5,Kruistabel!$B$26:$F$29,MATCH($C43,Kruistabel!$C$25:$F$25,0)+1,FALSE),""))</f>
        <v>60</v>
      </c>
      <c r="AQ43" s="326">
        <f ca="1">IF(IF(Plananalyse!AQ43=1,VLOOKUP(AQ$5,Kruistabel!$B$26:$F$29,MATCH($C43,Kruistabel!$C$25:$F$25,0)+1,FALSE),"")=0,"",IF(Plananalyse!AQ43=1,VLOOKUP(AQ$5,Kruistabel!$B$26:$F$29,MATCH($C43,Kruistabel!$C$25:$F$25,0)+1,FALSE),""))</f>
        <v>60</v>
      </c>
      <c r="AR43" s="326">
        <f ca="1">IF(IF(Plananalyse!AR43=1,VLOOKUP(AR$5,Kruistabel!$B$26:$F$29,MATCH($C43,Kruistabel!$C$25:$F$25,0)+1,FALSE),"")=0,"",IF(Plananalyse!AR43=1,VLOOKUP(AR$5,Kruistabel!$B$26:$F$29,MATCH($C43,Kruistabel!$C$25:$F$25,0)+1,FALSE),""))</f>
        <v>55</v>
      </c>
      <c r="AS43" s="326">
        <f ca="1">IF(IF(Plananalyse!AS43=1,VLOOKUP(AS$5,Kruistabel!$B$26:$F$29,MATCH($C43,Kruistabel!$C$25:$F$25,0)+1,FALSE),"")=0,"",IF(Plananalyse!AS43=1,VLOOKUP(AS$5,Kruistabel!$B$26:$F$29,MATCH($C43,Kruistabel!$C$25:$F$25,0)+1,FALSE),""))</f>
        <v>60</v>
      </c>
      <c r="AT43" s="326">
        <f ca="1">IF(IF(Plananalyse!AT43=1,VLOOKUP(AT$5,Kruistabel!$B$26:$F$29,MATCH($C43,Kruistabel!$C$25:$F$25,0)+1,FALSE),"")=0,"",IF(Plananalyse!AT43=1,VLOOKUP(AT$5,Kruistabel!$B$26:$F$29,MATCH($C43,Kruistabel!$C$25:$F$25,0)+1,FALSE),""))</f>
        <v>55</v>
      </c>
      <c r="AU43" s="326" t="str">
        <f ca="1">IF(IF(Plananalyse!AU43=1,VLOOKUP(AU$5,Kruistabel!$B$26:$F$29,MATCH($C43,Kruistabel!$C$25:$F$25,0)+1,FALSE),"")=0,"",IF(Plananalyse!AU43=1,VLOOKUP(AU$5,Kruistabel!$B$26:$F$29,MATCH($C43,Kruistabel!$C$25:$F$25,0)+1,FALSE),""))</f>
        <v/>
      </c>
      <c r="AV43" s="326">
        <f ca="1">IF(IF(Plananalyse!AV43=1,VLOOKUP(AV$5,Kruistabel!$B$26:$F$29,MATCH($C43,Kruistabel!$C$25:$F$25,0)+1,FALSE),"")=0,"",IF(Plananalyse!AV43=1,VLOOKUP(AV$5,Kruistabel!$B$26:$F$29,MATCH($C43,Kruistabel!$C$25:$F$25,0)+1,FALSE),""))</f>
        <v>60</v>
      </c>
      <c r="AW43" s="326" t="str">
        <f ca="1">IF(IF(Plananalyse!AW43=1,VLOOKUP(AW$5,Kruistabel!$B$26:$F$29,MATCH($C43,Kruistabel!$C$25:$F$25,0)+1,FALSE),"")=0,"",IF(Plananalyse!AW43=1,VLOOKUP(AW$5,Kruistabel!$B$26:$F$29,MATCH($C43,Kruistabel!$C$25:$F$25,0)+1,FALSE),""))</f>
        <v/>
      </c>
      <c r="AX43" s="326" t="str">
        <f ca="1">IF(IF(Plananalyse!AX43=1,VLOOKUP(AX$5,Kruistabel!$B$26:$F$29,MATCH($C43,Kruistabel!$C$25:$F$25,0)+1,FALSE),"")=0,"",IF(Plananalyse!AX43=1,VLOOKUP(AX$5,Kruistabel!$B$26:$F$29,MATCH($C43,Kruistabel!$C$25:$F$25,0)+1,FALSE),""))</f>
        <v/>
      </c>
      <c r="AY43" s="327"/>
      <c r="AZ43" s="326" t="str">
        <f ca="1">IF(IF(Plananalyse!AZ43=1,VLOOKUP(AZ$5,Kruistabel!$B$26:$F$29,MATCH($C43,Kruistabel!$C$25:$F$25,0)+1,FALSE),"")=0,"",IF(Plananalyse!AZ43=1,VLOOKUP(AZ$5,Kruistabel!$B$26:$F$29,MATCH($C43,Kruistabel!$C$25:$F$25,0)+1,FALSE),""))</f>
        <v/>
      </c>
      <c r="BA43" s="326" t="str">
        <f ca="1">IF(IF(Plananalyse!BA43=1,VLOOKUP(BA$5,Kruistabel!$B$26:$F$29,MATCH($C43,Kruistabel!$C$25:$F$25,0)+1,FALSE),"")=0,"",IF(Plananalyse!BA43=1,VLOOKUP(BA$5,Kruistabel!$B$26:$F$29,MATCH($C43,Kruistabel!$C$25:$F$25,0)+1,FALSE),""))</f>
        <v/>
      </c>
      <c r="BB43" s="326">
        <f ca="1">IF(IF(Plananalyse!BB43=1,VLOOKUP(BB$5,Kruistabel!$B$26:$F$29,MATCH($C43,Kruistabel!$C$25:$F$25,0)+1,FALSE),"")=0,"",IF(Plananalyse!BB43=1,VLOOKUP(BB$5,Kruistabel!$B$26:$F$29,MATCH($C43,Kruistabel!$C$25:$F$25,0)+1,FALSE),""))</f>
        <v>60</v>
      </c>
      <c r="BC43" s="326">
        <f ca="1">IF(IF(Plananalyse!BC43=1,VLOOKUP(BC$5,Kruistabel!$B$26:$F$29,MATCH($C43,Kruistabel!$C$25:$F$25,0)+1,FALSE),"")=0,"",IF(Plananalyse!BC43=1,VLOOKUP(BC$5,Kruistabel!$B$26:$F$29,MATCH($C43,Kruistabel!$C$25:$F$25,0)+1,FALSE),""))</f>
        <v>60</v>
      </c>
      <c r="BD43" s="326" t="str">
        <f ca="1">IF(IF(Plananalyse!BD43=1,VLOOKUP(BD$5,Kruistabel!$B$26:$F$29,MATCH($C43,Kruistabel!$C$25:$F$25,0)+1,FALSE),"")=0,"",IF(Plananalyse!BD43=1,VLOOKUP(BD$5,Kruistabel!$B$26:$F$29,MATCH($C43,Kruistabel!$C$25:$F$25,0)+1,FALSE),""))</f>
        <v/>
      </c>
      <c r="BE43" s="326" t="str">
        <f ca="1">IF(IF(Plananalyse!BE43=1,VLOOKUP(BE$5,Kruistabel!$B$26:$F$29,MATCH($C43,Kruistabel!$C$25:$F$25,0)+1,FALSE),"")=0,"",IF(Plananalyse!BE43=1,VLOOKUP(BE$5,Kruistabel!$B$26:$F$29,MATCH($C43,Kruistabel!$C$25:$F$25,0)+1,FALSE),""))</f>
        <v/>
      </c>
      <c r="BF43" s="326" t="str">
        <f ca="1">IF(IF(Plananalyse!BF43=1,VLOOKUP(BF$5,Kruistabel!$B$26:$F$29,MATCH($C43,Kruistabel!$C$25:$F$25,0)+1,FALSE),"")=0,"",IF(Plananalyse!BF43=1,VLOOKUP(BF$5,Kruistabel!$B$26:$F$29,MATCH($C43,Kruistabel!$C$25:$F$25,0)+1,FALSE),""))</f>
        <v/>
      </c>
      <c r="BG43" s="326" t="str">
        <f ca="1">IF(IF(Plananalyse!BG43=1,VLOOKUP(BG$5,Kruistabel!$B$26:$F$29,MATCH($C43,Kruistabel!$C$25:$F$25,0)+1,FALSE),"")=0,"",IF(Plananalyse!BG43=1,VLOOKUP(BG$5,Kruistabel!$B$26:$F$29,MATCH($C43,Kruistabel!$C$25:$F$25,0)+1,FALSE),""))</f>
        <v/>
      </c>
      <c r="BH43" s="326" t="str">
        <f ca="1">IF(IF(Plananalyse!BH43=1,VLOOKUP(BH$5,Kruistabel!$B$26:$F$29,MATCH($C43,Kruistabel!$C$25:$F$25,0)+1,FALSE),"")=0,"",IF(Plananalyse!BH43=1,VLOOKUP(BH$5,Kruistabel!$B$26:$F$29,MATCH($C43,Kruistabel!$C$25:$F$25,0)+1,FALSE),""))</f>
        <v/>
      </c>
      <c r="BI43" s="327"/>
      <c r="BJ43" s="326" t="e">
        <f ca="1">IF(IF(Plananalyse!BJ43=1,VLOOKUP(BJ$5,Kruistabel!$B$26:$F$29,MATCH($C43,Kruistabel!$C$25:$F$25,0)+1,FALSE),"")=0,"",IF(Plananalyse!BJ43=1,VLOOKUP(BJ$5,Kruistabel!$B$26:$F$29,MATCH($C43,Kruistabel!$C$25:$F$25,0)+1,FALSE),""))</f>
        <v>#N/A</v>
      </c>
      <c r="BK43" s="326" t="e">
        <f ca="1">IF(IF(Plananalyse!BK43=1,VLOOKUP(BK$5,Kruistabel!$B$26:$F$29,MATCH($C43,Kruistabel!$C$25:$F$25,0)+1,FALSE),"")=0,"",IF(Plananalyse!BK43=1,VLOOKUP(BK$5,Kruistabel!$B$26:$F$29,MATCH($C43,Kruistabel!$C$25:$F$25,0)+1,FALSE),""))</f>
        <v>#N/A</v>
      </c>
      <c r="BL43" s="326" t="e">
        <f ca="1">IF(IF(Plananalyse!BL43=1,VLOOKUP(BL$5,Kruistabel!$B$26:$F$29,MATCH($C43,Kruistabel!$C$25:$F$25,0)+1,FALSE),"")=0,"",IF(Plananalyse!BL43=1,VLOOKUP(BL$5,Kruistabel!$B$26:$F$29,MATCH($C43,Kruistabel!$C$25:$F$25,0)+1,FALSE),""))</f>
        <v>#N/A</v>
      </c>
      <c r="BM43" s="326" t="e">
        <f ca="1">IF(IF(Plananalyse!BM43=1,VLOOKUP(BM$5,Kruistabel!$B$26:$F$29,MATCH($C43,Kruistabel!$C$25:$F$25,0)+1,FALSE),"")=0,"",IF(Plananalyse!BM43=1,VLOOKUP(BM$5,Kruistabel!$B$26:$F$29,MATCH($C43,Kruistabel!$C$25:$F$25,0)+1,FALSE),""))</f>
        <v>#N/A</v>
      </c>
      <c r="BN43" s="326" t="e">
        <f ca="1">IF(IF(Plananalyse!BN43=1,VLOOKUP(BN$5,Kruistabel!$B$26:$F$29,MATCH($C43,Kruistabel!$C$25:$F$25,0)+1,FALSE),"")=0,"",IF(Plananalyse!BN43=1,VLOOKUP(BN$5,Kruistabel!$B$26:$F$29,MATCH($C43,Kruistabel!$C$25:$F$25,0)+1,FALSE),""))</f>
        <v>#N/A</v>
      </c>
      <c r="BO43" s="326" t="e">
        <f ca="1">IF(IF(Plananalyse!BO43=1,VLOOKUP(BO$5,Kruistabel!$B$26:$F$29,MATCH($C43,Kruistabel!$C$25:$F$25,0)+1,FALSE),"")=0,"",IF(Plananalyse!BO43=1,VLOOKUP(BO$5,Kruistabel!$B$26:$F$29,MATCH($C43,Kruistabel!$C$25:$F$25,0)+1,FALSE),""))</f>
        <v>#N/A</v>
      </c>
      <c r="BP43" s="326" t="e">
        <f ca="1">IF(IF(Plananalyse!BP43=1,VLOOKUP(BP$5,Kruistabel!$B$26:$F$29,MATCH($C43,Kruistabel!$C$25:$F$25,0)+1,FALSE),"")=0,"",IF(Plananalyse!BP43=1,VLOOKUP(BP$5,Kruistabel!$B$26:$F$29,MATCH($C43,Kruistabel!$C$25:$F$25,0)+1,FALSE),""))</f>
        <v>#N/A</v>
      </c>
      <c r="BQ43" s="326" t="e">
        <f ca="1">IF(IF(Plananalyse!BQ43=1,VLOOKUP(BQ$5,Kruistabel!$B$26:$F$29,MATCH($C43,Kruistabel!$C$25:$F$25,0)+1,FALSE),"")=0,"",IF(Plananalyse!BQ43=1,VLOOKUP(BQ$5,Kruistabel!$B$26:$F$29,MATCH($C43,Kruistabel!$C$25:$F$25,0)+1,FALSE),""))</f>
        <v>#N/A</v>
      </c>
      <c r="BR43" s="326" t="e">
        <f ca="1">IF(IF(Plananalyse!BR43=1,VLOOKUP(BR$5,Kruistabel!$B$26:$F$29,MATCH($C43,Kruistabel!$C$25:$F$25,0)+1,FALSE),"")=0,"",IF(Plananalyse!BR43=1,VLOOKUP(BR$5,Kruistabel!$B$26:$F$29,MATCH($C43,Kruistabel!$C$25:$F$25,0)+1,FALSE),""))</f>
        <v>#REF!</v>
      </c>
      <c r="BS43" s="326" t="e">
        <f ca="1">IF(IF(Plananalyse!BS43=1,VLOOKUP(BS$5,Kruistabel!$B$26:$F$29,MATCH($C43,Kruistabel!$C$25:$F$25,0)+1,FALSE),"")=0,"",IF(Plananalyse!BS43=1,VLOOKUP(BS$5,Kruistabel!$B$26:$F$29,MATCH($C43,Kruistabel!$C$25:$F$25,0)+1,FALSE),""))</f>
        <v>#REF!</v>
      </c>
      <c r="BT43" s="65"/>
      <c r="BU43" s="231" t="str">
        <f ca="1">IF(IF(Plananalyse!BU43=1,VLOOKUP(BU$5,Kruistabel!$B$26:$F$29,MATCH($C43,Kruistabel!$C$25:$F$25,0)+1,FALSE),"")=0,"",IF(Plananalyse!BU43=1,VLOOKUP(BU$5,Kruistabel!$B$26:$F$29,MATCH($C43,Kruistabel!$C$25:$F$25,0)+1,FALSE),""))</f>
        <v/>
      </c>
      <c r="BV43" s="326">
        <f ca="1">IF(IF(Plananalyse!BV43=1,VLOOKUP(BV$5,Kruistabel!$B$26:$F$29,MATCH($C43,Kruistabel!$C$25:$F$25,0)+1,FALSE),"")=0,"",IF(Plananalyse!BV43=1,VLOOKUP(BV$5,Kruistabel!$B$26:$F$29,MATCH($C43,Kruistabel!$C$25:$F$25,0)+1,FALSE),""))</f>
        <v>55</v>
      </c>
      <c r="BW43" s="326" t="str">
        <f ca="1">IF(IF(Plananalyse!BW43=1,VLOOKUP(BW$5,Kruistabel!$B$26:$F$29,MATCH($C43,Kruistabel!$C$25:$F$25,0)+1,FALSE),"")=0,"",IF(Plananalyse!BW43=1,VLOOKUP(BW$5,Kruistabel!$B$26:$F$29,MATCH($C43,Kruistabel!$C$25:$F$25,0)+1,FALSE),""))</f>
        <v/>
      </c>
      <c r="BX43" s="326" t="str">
        <f ca="1">IF(IF(Plananalyse!BX43=1,VLOOKUP(BX$5,Kruistabel!$B$26:$F$29,MATCH($C43,Kruistabel!$C$25:$F$25,0)+1,FALSE),"")=0,"",IF(Plananalyse!BX43=1,VLOOKUP(BX$5,Kruistabel!$B$26:$F$29,MATCH($C43,Kruistabel!$C$25:$F$25,0)+1,FALSE),""))</f>
        <v/>
      </c>
      <c r="BY43" s="327"/>
      <c r="BZ43" s="326" t="e">
        <f ca="1">IF(IF(Plananalyse!BZ43=1,VLOOKUP(BZ$5,Kruistabel!$B$26:$F$29,MATCH($C43,Kruistabel!$C$25:$F$25,0)+1,FALSE),"")=0,"",IF(Plananalyse!BZ43=1,VLOOKUP(BZ$5,Kruistabel!$B$26:$F$29,MATCH($C43,Kruistabel!$C$25:$F$25,0)+1,FALSE),""))</f>
        <v>#N/A</v>
      </c>
      <c r="CA43" s="326" t="e">
        <f ca="1">IF(IF(Plananalyse!CA43=1,VLOOKUP(CA$5,Kruistabel!$B$26:$F$29,MATCH($C43,Kruistabel!$C$25:$F$25,0)+1,FALSE),"")=0,"",IF(Plananalyse!CA43=1,VLOOKUP(CA$5,Kruistabel!$B$26:$F$29,MATCH($C43,Kruistabel!$C$25:$F$25,0)+1,FALSE),""))</f>
        <v>#N/A</v>
      </c>
      <c r="CB43" s="326" t="e">
        <f ca="1">IF(IF(Plananalyse!CB43=1,VLOOKUP(CB$5,Kruistabel!$B$26:$F$29,MATCH($C43,Kruistabel!$C$25:$F$25,0)+1,FALSE),"")=0,"",IF(Plananalyse!CB43=1,VLOOKUP(CB$5,Kruistabel!$B$26:$F$29,MATCH($C43,Kruistabel!$C$25:$F$25,0)+1,FALSE),""))</f>
        <v>#N/A</v>
      </c>
      <c r="CC43" s="326" t="e">
        <f ca="1">IF(IF(Plananalyse!CC43=1,VLOOKUP(CC$5,Kruistabel!$B$26:$F$29,MATCH($C43,Kruistabel!$C$25:$F$25,0)+1,FALSE),"")=0,"",IF(Plananalyse!CC43=1,VLOOKUP(CC$5,Kruistabel!$B$26:$F$29,MATCH($C43,Kruistabel!$C$25:$F$25,0)+1,FALSE),""))</f>
        <v>#N/A</v>
      </c>
      <c r="CD43" s="326" t="e">
        <f ca="1">IF(IF(Plananalyse!CD43=1,VLOOKUP(CD$5,Kruistabel!$B$26:$F$29,MATCH($C43,Kruistabel!$C$25:$F$25,0)+1,FALSE),"")=0,"",IF(Plananalyse!CD43=1,VLOOKUP(CD$5,Kruistabel!$B$26:$F$29,MATCH($C43,Kruistabel!$C$25:$F$25,0)+1,FALSE),""))</f>
        <v>#N/A</v>
      </c>
      <c r="CE43" s="326" t="e">
        <f ca="1">IF(IF(Plananalyse!CE43=1,VLOOKUP(CE$5,Kruistabel!$B$26:$F$29,MATCH($C43,Kruistabel!$C$25:$F$25,0)+1,FALSE),"")=0,"",IF(Plananalyse!CE43=1,VLOOKUP(CE$5,Kruistabel!$B$26:$F$29,MATCH($C43,Kruistabel!$C$25:$F$25,0)+1,FALSE),""))</f>
        <v>#N/A</v>
      </c>
      <c r="CF43" s="326" t="e">
        <f ca="1">IF(IF(Plananalyse!CF43=1,VLOOKUP(CF$5,Kruistabel!$B$26:$F$29,MATCH($C43,Kruistabel!$C$25:$F$25,0)+1,FALSE),"")=0,"",IF(Plananalyse!CF43=1,VLOOKUP(CF$5,Kruistabel!$B$26:$F$29,MATCH($C43,Kruistabel!$C$25:$F$25,0)+1,FALSE),""))</f>
        <v>#N/A</v>
      </c>
      <c r="CG43" s="326" t="e">
        <f ca="1">IF(IF(Plananalyse!CG43=1,VLOOKUP(CG$5,Kruistabel!$B$26:$F$29,MATCH($C43,Kruistabel!$C$25:$F$25,0)+1,FALSE),"")=0,"",IF(Plananalyse!CG43=1,VLOOKUP(CG$5,Kruistabel!$B$26:$F$29,MATCH($C43,Kruistabel!$C$25:$F$25,0)+1,FALSE),""))</f>
        <v>#REF!</v>
      </c>
      <c r="CH43" s="326" t="e">
        <f ca="1">IF(IF(Plananalyse!CH43=1,VLOOKUP(CH$5,Kruistabel!$B$26:$F$29,MATCH($C43,Kruistabel!$C$25:$F$25,0)+1,FALSE),"")=0,"",IF(Plananalyse!CH43=1,VLOOKUP(CH$5,Kruistabel!$B$26:$F$29,MATCH($C43,Kruistabel!$C$25:$F$25,0)+1,FALSE),""))</f>
        <v>#REF!</v>
      </c>
      <c r="CI43" s="65"/>
      <c r="CJ43" s="326">
        <f ca="1">IF(IF(Plananalyse!CJ43=1,VLOOKUP(CJ$5,Kruistabel!$B$26:$F$29,MATCH($C43,Kruistabel!$C$25:$F$25,0)+1,FALSE),"")=0,"",IF(Plananalyse!CJ43=1,VLOOKUP(CJ$5,Kruistabel!$B$26:$F$29,MATCH($C43,Kruistabel!$C$25:$F$25,0)+1,FALSE),""))</f>
        <v>55</v>
      </c>
      <c r="CK43" s="326">
        <f ca="1">IF(IF(Plananalyse!CK43=1,VLOOKUP(CK$5,Kruistabel!$B$26:$F$29,MATCH($C43,Kruistabel!$C$25:$F$25,0)+1,FALSE),"")=0,"",IF(Plananalyse!CK43=1,VLOOKUP(CK$5,Kruistabel!$B$26:$F$29,MATCH($C43,Kruistabel!$C$25:$F$25,0)+1,FALSE),""))</f>
        <v>55</v>
      </c>
      <c r="CL43" s="326" t="str">
        <f ca="1">IF(IF(Plananalyse!CL43=1,VLOOKUP(CL$5,Kruistabel!$B$26:$F$29,MATCH($C43,Kruistabel!$C$25:$F$25,0)+1,FALSE),"")=0,"",IF(Plananalyse!CL43=1,VLOOKUP(CL$5,Kruistabel!$B$26:$F$29,MATCH($C43,Kruistabel!$C$25:$F$25,0)+1,FALSE),""))</f>
        <v/>
      </c>
      <c r="CM43" s="326">
        <f ca="1">IF(IF(Plananalyse!CM43=1,VLOOKUP(CM$5,Kruistabel!$B$26:$F$29,MATCH($C43,Kruistabel!$C$25:$F$25,0)+1,FALSE),"")=0,"",IF(Plananalyse!CM43=1,VLOOKUP(CM$5,Kruistabel!$B$26:$F$29,MATCH($C43,Kruistabel!$C$25:$F$25,0)+1,FALSE),""))</f>
        <v>50</v>
      </c>
      <c r="CN43" s="326">
        <f ca="1">IF(IF(Plananalyse!CN43=1,VLOOKUP(CN$5,Kruistabel!$B$26:$F$29,MATCH($C43,Kruistabel!$C$25:$F$25,0)+1,FALSE),"")=0,"",IF(Plananalyse!CN43=1,VLOOKUP(CN$5,Kruistabel!$B$26:$F$29,MATCH($C43,Kruistabel!$C$25:$F$25,0)+1,FALSE),""))</f>
        <v>50</v>
      </c>
      <c r="CO43" s="326">
        <f ca="1">IF(IF(Plananalyse!CO43=1,VLOOKUP(CO$5,Kruistabel!$B$26:$F$29,MATCH($C43,Kruistabel!$C$25:$F$25,0)+1,FALSE),"")=0,"",IF(Plananalyse!CO43=1,VLOOKUP(CO$5,Kruistabel!$B$26:$F$29,MATCH($C43,Kruistabel!$C$25:$F$25,0)+1,FALSE),""))</f>
        <v>60</v>
      </c>
      <c r="CP43" s="326">
        <f ca="1">IF(IF(Plananalyse!CP43=1,VLOOKUP(CP$5,Kruistabel!$B$26:$F$29,MATCH($C43,Kruistabel!$C$25:$F$25,0)+1,FALSE),"")=0,"",IF(Plananalyse!CP43=1,VLOOKUP(CP$5,Kruistabel!$B$26:$F$29,MATCH($C43,Kruistabel!$C$25:$F$25,0)+1,FALSE),""))</f>
        <v>55</v>
      </c>
      <c r="CQ43" s="326">
        <f ca="1">IF(IF(Plananalyse!CQ43=1,VLOOKUP(CQ$5,Kruistabel!$B$26:$F$29,MATCH($C43,Kruistabel!$C$25:$F$25,0)+1,FALSE),"")=0,"",IF(Plananalyse!CQ43=1,VLOOKUP(CQ$5,Kruistabel!$B$26:$F$29,MATCH($C43,Kruistabel!$C$25:$F$25,0)+1,FALSE),""))</f>
        <v>60</v>
      </c>
      <c r="CR43" s="326">
        <f ca="1">IF(IF(Plananalyse!CR43=1,VLOOKUP(CR$5,Kruistabel!$B$26:$F$29,MATCH($C43,Kruistabel!$C$25:$F$25,0)+1,FALSE),"")=0,"",IF(Plananalyse!CR43=1,VLOOKUP(CR$5,Kruistabel!$B$26:$F$29,MATCH($C43,Kruistabel!$C$25:$F$25,0)+1,FALSE),""))</f>
        <v>60</v>
      </c>
      <c r="CS43" s="326">
        <f ca="1">IF(IF(Plananalyse!CS43=1,VLOOKUP(CS$5,Kruistabel!$B$26:$F$29,MATCH($C43,Kruistabel!$C$25:$F$25,0)+1,FALSE),"")=0,"",IF(Plananalyse!CS43=1,VLOOKUP(CS$5,Kruistabel!$B$26:$F$29,MATCH($C43,Kruistabel!$C$25:$F$25,0)+1,FALSE),""))</f>
        <v>55</v>
      </c>
      <c r="CT43" s="326">
        <f ca="1">IF(IF(Plananalyse!CT43=1,VLOOKUP(CT$5,Kruistabel!$B$26:$F$29,MATCH($C43,Kruistabel!$C$25:$F$25,0)+1,FALSE),"")=0,"",IF(Plananalyse!CT43=1,VLOOKUP(CT$5,Kruistabel!$B$26:$F$29,MATCH($C43,Kruistabel!$C$25:$F$25,0)+1,FALSE),""))</f>
        <v>55</v>
      </c>
      <c r="CU43" s="326">
        <f ca="1">IF(IF(Plananalyse!CU43=1,VLOOKUP(CU$5,Kruistabel!$B$26:$F$29,MATCH($C43,Kruistabel!$C$25:$F$25,0)+1,FALSE),"")=0,"",IF(Plananalyse!CU43=1,VLOOKUP(CU$5,Kruistabel!$B$26:$F$29,MATCH($C43,Kruistabel!$C$25:$F$25,0)+1,FALSE),""))</f>
        <v>60</v>
      </c>
      <c r="CV43" s="326">
        <f ca="1">IF(IF(Plananalyse!CV43=1,VLOOKUP(CV$5,Kruistabel!$B$26:$F$29,MATCH($C43,Kruistabel!$C$25:$F$25,0)+1,FALSE),"")=0,"",IF(Plananalyse!CV43=1,VLOOKUP(CV$5,Kruistabel!$B$26:$F$29,MATCH($C43,Kruistabel!$C$25:$F$25,0)+1,FALSE),""))</f>
        <v>60</v>
      </c>
      <c r="CW43" s="326">
        <f ca="1">IF(IF(Plananalyse!CW43=1,VLOOKUP(CW$5,Kruistabel!$B$26:$F$29,MATCH($C43,Kruistabel!$C$25:$F$25,0)+1,FALSE),"")=0,"",IF(Plananalyse!CW43=1,VLOOKUP(CW$5,Kruistabel!$B$26:$F$29,MATCH($C43,Kruistabel!$C$25:$F$25,0)+1,FALSE),""))</f>
        <v>55</v>
      </c>
      <c r="CX43" s="326" t="str">
        <f ca="1">IF(IF(Plananalyse!CX43=1,VLOOKUP(CX$5,Kruistabel!$B$26:$F$29,MATCH($C43,Kruistabel!$C$25:$F$25,0)+1,FALSE),"")=0,"",IF(Plananalyse!CX43=1,VLOOKUP(CX$5,Kruistabel!$B$26:$F$29,MATCH($C43,Kruistabel!$C$25:$F$25,0)+1,FALSE),""))</f>
        <v/>
      </c>
      <c r="CY43" s="326">
        <f ca="1">IF(IF(Plananalyse!CY43=1,VLOOKUP(CY$5,Kruistabel!$B$26:$F$29,MATCH($C43,Kruistabel!$C$25:$F$25,0)+1,FALSE),"")=0,"",IF(Plananalyse!CY43=1,VLOOKUP(CY$5,Kruistabel!$B$26:$F$29,MATCH($C43,Kruistabel!$C$25:$F$25,0)+1,FALSE),""))</f>
        <v>60</v>
      </c>
      <c r="CZ43" s="326">
        <f ca="1">IF(IF(Plananalyse!CZ43=1,VLOOKUP(CZ$5,Kruistabel!$B$26:$F$29,MATCH($C43,Kruistabel!$C$25:$F$25,0)+1,FALSE),"")=0,"",IF(Plananalyse!CZ43=1,VLOOKUP(CZ$5,Kruistabel!$B$26:$F$29,MATCH($C43,Kruistabel!$C$25:$F$25,0)+1,FALSE),""))</f>
        <v>60</v>
      </c>
      <c r="DA43" s="326">
        <f ca="1">IF(IF(Plananalyse!DA43=1,VLOOKUP(DA$5,Kruistabel!$B$26:$F$29,MATCH($C43,Kruistabel!$C$25:$F$25,0)+1,FALSE),"")=0,"",IF(Plananalyse!DA43=1,VLOOKUP(DA$5,Kruistabel!$B$26:$F$29,MATCH($C43,Kruistabel!$C$25:$F$25,0)+1,FALSE),""))</f>
        <v>60</v>
      </c>
      <c r="DB43" s="326" t="str">
        <f ca="1">IF(IF(Plananalyse!DB43=1,VLOOKUP(DB$5,Kruistabel!$B$26:$F$29,MATCH($C43,Kruistabel!$C$25:$F$25,0)+1,FALSE),"")=0,"",IF(Plananalyse!DB43=1,VLOOKUP(DB$5,Kruistabel!$B$26:$F$29,MATCH($C43,Kruistabel!$C$25:$F$25,0)+1,FALSE),""))</f>
        <v/>
      </c>
      <c r="DC43" s="326" t="str">
        <f ca="1">IF(IF(Plananalyse!DC43=1,VLOOKUP(DC$5,Kruistabel!$B$26:$F$29,MATCH($C43,Kruistabel!$C$25:$F$25,0)+1,FALSE),"")=0,"",IF(Plananalyse!DC43=1,VLOOKUP(DC$5,Kruistabel!$B$26:$F$29,MATCH($C43,Kruistabel!$C$25:$F$25,0)+1,FALSE),""))</f>
        <v/>
      </c>
      <c r="DD43" s="327"/>
      <c r="DE43" s="326" t="e">
        <f ca="1">IF(IF(Plananalyse!DE43=1,VLOOKUP(DE$5,Kruistabel!$B$26:$F$29,MATCH($C43,Kruistabel!$C$25:$F$25,0)+1,FALSE),"")=0,"",IF(Plananalyse!DE43=1,VLOOKUP(DE$5,Kruistabel!$B$26:$F$29,MATCH($C43,Kruistabel!$C$25:$F$25,0)+1,FALSE),""))</f>
        <v>#N/A</v>
      </c>
      <c r="DF43" s="326" t="e">
        <f ca="1">IF(IF(Plananalyse!DF43=1,VLOOKUP(DF$5,Kruistabel!$B$26:$F$29,MATCH($C43,Kruistabel!$C$25:$F$25,0)+1,FALSE),"")=0,"",IF(Plananalyse!DF43=1,VLOOKUP(DF$5,Kruistabel!$B$26:$F$29,MATCH($C43,Kruistabel!$C$25:$F$25,0)+1,FALSE),""))</f>
        <v>#N/A</v>
      </c>
      <c r="DG43" s="326" t="e">
        <f ca="1">IF(IF(Plananalyse!DG43=1,VLOOKUP(DG$5,Kruistabel!$B$26:$F$29,MATCH($C43,Kruistabel!$C$25:$F$25,0)+1,FALSE),"")=0,"",IF(Plananalyse!DG43=1,VLOOKUP(DG$5,Kruistabel!$B$26:$F$29,MATCH($C43,Kruistabel!$C$25:$F$25,0)+1,FALSE),""))</f>
        <v>#N/A</v>
      </c>
      <c r="DH43" s="326" t="e">
        <f ca="1">IF(IF(Plananalyse!DH43=1,VLOOKUP(DH$5,Kruistabel!$B$26:$F$29,MATCH($C43,Kruistabel!$C$25:$F$25,0)+1,FALSE),"")=0,"",IF(Plananalyse!DH43=1,VLOOKUP(DH$5,Kruistabel!$B$26:$F$29,MATCH($C43,Kruistabel!$C$25:$F$25,0)+1,FALSE),""))</f>
        <v>#N/A</v>
      </c>
      <c r="DI43" s="326" t="e">
        <f ca="1">IF(IF(Plananalyse!DI43=1,VLOOKUP(DI$5,Kruistabel!$B$26:$F$29,MATCH($C43,Kruistabel!$C$25:$F$25,0)+1,FALSE),"")=0,"",IF(Plananalyse!DI43=1,VLOOKUP(DI$5,Kruistabel!$B$26:$F$29,MATCH($C43,Kruistabel!$C$25:$F$25,0)+1,FALSE),""))</f>
        <v>#N/A</v>
      </c>
      <c r="DJ43" s="326" t="e">
        <f ca="1">IF(IF(Plananalyse!DJ43=1,VLOOKUP(DJ$5,Kruistabel!$B$26:$F$29,MATCH($C43,Kruistabel!$C$25:$F$25,0)+1,FALSE),"")=0,"",IF(Plananalyse!DJ43=1,VLOOKUP(DJ$5,Kruistabel!$B$26:$F$29,MATCH($C43,Kruistabel!$C$25:$F$25,0)+1,FALSE),""))</f>
        <v>#N/A</v>
      </c>
      <c r="DK43" s="326" t="e">
        <f ca="1">IF(IF(Plananalyse!DK43=1,VLOOKUP(DK$5,Kruistabel!$B$26:$F$29,MATCH($C43,Kruistabel!$C$25:$F$25,0)+1,FALSE),"")=0,"",IF(Plananalyse!DK43=1,VLOOKUP(DK$5,Kruistabel!$B$26:$F$29,MATCH($C43,Kruistabel!$C$25:$F$25,0)+1,FALSE),""))</f>
        <v>#REF!</v>
      </c>
      <c r="DL43" s="326" t="e">
        <f ca="1">IF(IF(Plananalyse!DL43=1,VLOOKUP(DL$5,Kruistabel!$B$26:$F$29,MATCH($C43,Kruistabel!$C$25:$F$25,0)+1,FALSE),"")=0,"",IF(Plananalyse!DL43=1,VLOOKUP(DL$5,Kruistabel!$B$26:$F$29,MATCH($C43,Kruistabel!$C$25:$F$25,0)+1,FALSE),""))</f>
        <v>#REF!</v>
      </c>
      <c r="DM43" s="327" t="str">
        <f>IF(Plananalyse!DM43=1,VLOOKUP(DM$5,Kruistabel!$B$26:$F$29,MATCH($C43,Kruistabel!$C$25:$F$25,0)+1,FALSE),"")</f>
        <v/>
      </c>
      <c r="DN43" s="326" t="e">
        <f ca="1">IF(IF(Plananalyse!DN43=1,VLOOKUP(DN$5,Kruistabel!$B$26:$F$29,MATCH($C43,Kruistabel!$C$25:$F$25,0)+1,FALSE),"")=0,"",IF(Plananalyse!DN43=1,VLOOKUP(DN$5,Kruistabel!$B$26:$F$29,MATCH($C43,Kruistabel!$C$25:$F$25,0)+1,FALSE),""))</f>
        <v>#N/A</v>
      </c>
      <c r="DO43" s="326" t="e">
        <f ca="1">IF(IF(Plananalyse!DO43=1,VLOOKUP(DO$5,Kruistabel!$B$26:$F$29,MATCH($C43,Kruistabel!$C$25:$F$25,0)+1,FALSE),"")=0,"",IF(Plananalyse!DO43=1,VLOOKUP(DO$5,Kruistabel!$B$26:$F$29,MATCH($C43,Kruistabel!$C$25:$F$25,0)+1,FALSE),""))</f>
        <v>#N/A</v>
      </c>
      <c r="DP43" s="326" t="e">
        <f ca="1">IF(IF(Plananalyse!DP43=1,VLOOKUP(DP$5,Kruistabel!$B$26:$F$29,MATCH($C43,Kruistabel!$C$25:$F$25,0)+1,FALSE),"")=0,"",IF(Plananalyse!DP43=1,VLOOKUP(DP$5,Kruistabel!$B$26:$F$29,MATCH($C43,Kruistabel!$C$25:$F$25,0)+1,FALSE),""))</f>
        <v>#N/A</v>
      </c>
      <c r="DQ43" s="326" t="e">
        <f ca="1">IF(IF(Plananalyse!DQ43=1,VLOOKUP(DQ$5,Kruistabel!$B$26:$F$29,MATCH($C43,Kruistabel!$C$25:$F$25,0)+1,FALSE),"")=0,"",IF(Plananalyse!DQ43=1,VLOOKUP(DQ$5,Kruistabel!$B$26:$F$29,MATCH($C43,Kruistabel!$C$25:$F$25,0)+1,FALSE),""))</f>
        <v>#N/A</v>
      </c>
      <c r="DR43" s="326" t="e">
        <f ca="1">IF(IF(Plananalyse!DR43=1,VLOOKUP(DR$5,Kruistabel!$B$26:$F$29,MATCH($C43,Kruistabel!$C$25:$F$25,0)+1,FALSE),"")=0,"",IF(Plananalyse!DR43=1,VLOOKUP(DR$5,Kruistabel!$B$26:$F$29,MATCH($C43,Kruistabel!$C$25:$F$25,0)+1,FALSE),""))</f>
        <v>#N/A</v>
      </c>
      <c r="DS43" s="326" t="e">
        <f ca="1">IF(IF(Plananalyse!DS43=1,VLOOKUP(DS$5,Kruistabel!$B$26:$F$29,MATCH($C43,Kruistabel!$C$25:$F$25,0)+1,FALSE),"")=0,"",IF(Plananalyse!DS43=1,VLOOKUP(DS$5,Kruistabel!$B$26:$F$29,MATCH($C43,Kruistabel!$C$25:$F$25,0)+1,FALSE),""))</f>
        <v>#N/A</v>
      </c>
      <c r="DT43" s="326" t="e">
        <f ca="1">IF(IF(Plananalyse!DT43=1,VLOOKUP(DT$5,Kruistabel!$B$26:$F$29,MATCH($C43,Kruistabel!$C$25:$F$25,0)+1,FALSE),"")=0,"",IF(Plananalyse!DT43=1,VLOOKUP(DT$5,Kruistabel!$B$26:$F$29,MATCH($C43,Kruistabel!$C$25:$F$25,0)+1,FALSE),""))</f>
        <v>#N/A</v>
      </c>
      <c r="DU43" s="326" t="e">
        <f ca="1">IF(IF(Plananalyse!DU43=1,VLOOKUP(DU$5,Kruistabel!$B$26:$F$29,MATCH($C43,Kruistabel!$C$25:$F$25,0)+1,FALSE),"")=0,"",IF(Plananalyse!DU43=1,VLOOKUP(DU$5,Kruistabel!$B$26:$F$29,MATCH($C43,Kruistabel!$C$25:$F$25,0)+1,FALSE),""))</f>
        <v>#N/A</v>
      </c>
      <c r="DV43" s="326" t="e">
        <f ca="1">IF(IF(Plananalyse!DV43=1,VLOOKUP(DV$5,Kruistabel!$B$26:$F$29,MATCH($C43,Kruistabel!$C$25:$F$25,0)+1,FALSE),"")=0,"",IF(Plananalyse!DV43=1,VLOOKUP(DV$5,Kruistabel!$B$26:$F$29,MATCH($C43,Kruistabel!$C$25:$F$25,0)+1,FALSE),""))</f>
        <v>#N/A</v>
      </c>
      <c r="DW43" s="326" t="e">
        <f ca="1">IF(IF(Plananalyse!DW43=1,VLOOKUP(DW$5,Kruistabel!$B$26:$F$29,MATCH($C43,Kruistabel!$C$25:$F$25,0)+1,FALSE),"")=0,"",IF(Plananalyse!DW43=1,VLOOKUP(DW$5,Kruistabel!$B$26:$F$29,MATCH($C43,Kruistabel!$C$25:$F$25,0)+1,FALSE),""))</f>
        <v>#REF!</v>
      </c>
      <c r="DX43" s="326" t="e">
        <f ca="1">IF(IF(Plananalyse!DX43=1,VLOOKUP(DX$5,Kruistabel!$B$26:$F$29,MATCH($C43,Kruistabel!$C$25:$F$25,0)+1,FALSE),"")=0,"",IF(Plananalyse!DX43=1,VLOOKUP(DX$5,Kruistabel!$B$26:$F$29,MATCH($C43,Kruistabel!$C$25:$F$25,0)+1,FALSE),""))</f>
        <v>#REF!</v>
      </c>
      <c r="DY43" s="327" t="str">
        <f>IF(Plananalyse!DY43=1,VLOOKUP(DY$5,Kruistabel!$B$26:$F$29,MATCH($C43,Kruistabel!$C$25:$F$25,0)+1,FALSE),"")</f>
        <v/>
      </c>
      <c r="DZ43" s="326" t="e">
        <f ca="1">IF(IF(Plananalyse!DZ43=1,VLOOKUP(DZ$5,Kruistabel!$B$26:$F$29,MATCH($C43,Kruistabel!$C$25:$F$25,0)+1,FALSE),"")=0,"",IF(Plananalyse!DZ43=1,VLOOKUP(DZ$5,Kruistabel!$B$26:$F$29,MATCH($C43,Kruistabel!$C$25:$F$25,0)+1,FALSE),""))</f>
        <v>#N/A</v>
      </c>
      <c r="EA43" s="326" t="e">
        <f ca="1">IF(IF(Plananalyse!EA43=1,VLOOKUP(EA$5,Kruistabel!$B$26:$F$29,MATCH($C43,Kruistabel!$C$25:$F$25,0)+1,FALSE),"")=0,"",IF(Plananalyse!EA43=1,VLOOKUP(EA$5,Kruistabel!$B$26:$F$29,MATCH($C43,Kruistabel!$C$25:$F$25,0)+1,FALSE),""))</f>
        <v>#N/A</v>
      </c>
      <c r="EB43" s="326" t="e">
        <f ca="1">IF(IF(Plananalyse!EB43=1,VLOOKUP(EB$5,Kruistabel!$B$26:$F$29,MATCH($C43,Kruistabel!$C$25:$F$25,0)+1,FALSE),"")=0,"",IF(Plananalyse!EB43=1,VLOOKUP(EB$5,Kruistabel!$B$26:$F$29,MATCH($C43,Kruistabel!$C$25:$F$25,0)+1,FALSE),""))</f>
        <v>#REF!</v>
      </c>
      <c r="EC43" s="326" t="e">
        <f ca="1">IF(IF(Plananalyse!EC43=1,VLOOKUP(EC$5,Kruistabel!$B$26:$F$29,MATCH($C43,Kruistabel!$C$25:$F$25,0)+1,FALSE),"")=0,"",IF(Plananalyse!EC43=1,VLOOKUP(EC$5,Kruistabel!$B$26:$F$29,MATCH($C43,Kruistabel!$C$25:$F$25,0)+1,FALSE),""))</f>
        <v>#REF!</v>
      </c>
      <c r="ED43" s="327"/>
      <c r="EE43" s="326" t="e">
        <f ca="1">IF(IF(Plananalyse!EE43=1,VLOOKUP(EE$5,Kruistabel!$B$26:$F$29,MATCH($C43,Kruistabel!$C$25:$F$25,0)+1,FALSE),"")=0,"",IF(Plananalyse!EE43=1,VLOOKUP(EE$5,Kruistabel!$B$26:$F$29,MATCH($C43,Kruistabel!$C$25:$F$25,0)+1,FALSE),""))</f>
        <v>#N/A</v>
      </c>
      <c r="EF43" s="326" t="e">
        <f ca="1">IF(IF(Plananalyse!EF43=1,VLOOKUP(EF$5,Kruistabel!$B$26:$F$29,MATCH($C43,Kruistabel!$C$25:$F$25,0)+1,FALSE),"")=0,"",IF(Plananalyse!EF43=1,VLOOKUP(EF$5,Kruistabel!$B$26:$F$29,MATCH($C43,Kruistabel!$C$25:$F$25,0)+1,FALSE),""))</f>
        <v>#N/A</v>
      </c>
      <c r="EG43" s="326" t="e">
        <f ca="1">IF(IF(Plananalyse!EG43=1,VLOOKUP(EG$5,Kruistabel!$B$26:$F$29,MATCH($C43,Kruistabel!$C$25:$F$25,0)+1,FALSE),"")=0,"",IF(Plananalyse!EG43=1,VLOOKUP(EG$5,Kruistabel!$B$26:$F$29,MATCH($C43,Kruistabel!$C$25:$F$25,0)+1,FALSE),""))</f>
        <v>#N/A</v>
      </c>
      <c r="EH43" s="326" t="e">
        <f ca="1">IF(IF(Plananalyse!EH43=1,VLOOKUP(EH$5,Kruistabel!$B$26:$F$29,MATCH($C43,Kruistabel!$C$25:$F$25,0)+1,FALSE),"")=0,"",IF(Plananalyse!EH43=1,VLOOKUP(EH$5,Kruistabel!$B$26:$F$29,MATCH($C43,Kruistabel!$C$25:$F$25,0)+1,FALSE),""))</f>
        <v>#REF!</v>
      </c>
      <c r="EI43" s="326" t="e">
        <f ca="1">IF(IF(Plananalyse!EI43=1,VLOOKUP(EI$5,Kruistabel!$B$26:$F$29,MATCH($C43,Kruistabel!$C$25:$F$25,0)+1,FALSE),"")=0,"",IF(Plananalyse!EI43=1,VLOOKUP(EI$5,Kruistabel!$B$26:$F$29,MATCH($C43,Kruistabel!$C$25:$F$25,0)+1,FALSE),""))</f>
        <v>#REF!</v>
      </c>
      <c r="EJ43" s="164" t="str">
        <f>IF(Plananalyse!EJ43=1,VLOOKUP(EJ$5,Kruistabel!$B$26:$F$29,MATCH($C43,Kruistabel!$C$25:$F$25,0)+1,FALSE),"")</f>
        <v/>
      </c>
      <c r="EK43" s="138"/>
      <c r="EL43" s="138"/>
      <c r="EM43" s="138"/>
      <c r="EN43" s="138"/>
      <c r="EO43" s="138"/>
    </row>
    <row r="44" spans="2:145">
      <c r="B44" s="337" t="s">
        <v>137</v>
      </c>
      <c r="C44" s="160" t="str">
        <f>_xlfn.IFNA(VLOOKUP($B44,Classificatietabel!$B$6:$I$91,C$7,FALSE),"")</f>
        <v>normaal</v>
      </c>
      <c r="D44" s="160" t="str">
        <f>_xlfn.IFNA(VLOOKUP($B44,Classificatietabel!$B$6:$I$91,D$7,FALSE),"")</f>
        <v>neen</v>
      </c>
      <c r="E44" s="119">
        <f>IF(AND(D44="laag",$D$3=1),0,_xlfn.IFNA(IF(VLOOKUP($B44,Classificatietabel!$B$6:$H$91,$E$5,FALSE)="Ja",1,0),""))</f>
        <v>1</v>
      </c>
      <c r="F44" s="163"/>
      <c r="G44" s="326" t="str">
        <f>IF(IF(Plananalyse!G44=1,VLOOKUP(G$5,Kruistabel!$B$26:$F$29,MATCH($C44,Kruistabel!$C$25:$F$25,0)+1,FALSE),"")=0,"",IF(Plananalyse!G44=1,VLOOKUP(G$5,Kruistabel!$B$26:$F$29,MATCH($C44,Kruistabel!$C$25:$F$25,0)+1,FALSE),""))</f>
        <v/>
      </c>
      <c r="H44" s="326" t="str">
        <f>IF(IF(Plananalyse!H44=1,VLOOKUP(H$5,Kruistabel!$B$26:$F$29,MATCH($C44,Kruistabel!$C$25:$F$25,0)+1,FALSE),"")=0,"",IF(Plananalyse!H44=1,VLOOKUP(H$5,Kruistabel!$B$26:$F$29,MATCH($C44,Kruistabel!$C$25:$F$25,0)+1,FALSE),""))</f>
        <v/>
      </c>
      <c r="I44" s="326">
        <f>IF(IF(Plananalyse!I44=1,VLOOKUP(I$5,Kruistabel!$B$26:$F$29,MATCH($C44,Kruistabel!$C$25:$F$25,0)+1,FALSE),"")=0,"",IF(Plananalyse!I44=1,VLOOKUP(I$5,Kruistabel!$B$26:$F$29,MATCH($C44,Kruistabel!$C$25:$F$25,0)+1,FALSE),""))</f>
        <v>60</v>
      </c>
      <c r="J44" s="326" t="str">
        <f>IF(IF(Plananalyse!J44=1,VLOOKUP(J$5,Kruistabel!$B$26:$F$29,MATCH($C44,Kruistabel!$C$25:$F$25,0)+1,FALSE),"")=0,"",IF(Plananalyse!J44=1,VLOOKUP(J$5,Kruistabel!$B$26:$F$29,MATCH($C44,Kruistabel!$C$25:$F$25,0)+1,FALSE),""))</f>
        <v/>
      </c>
      <c r="K44" s="326" t="str">
        <f>IF(IF(Plananalyse!K44=1,VLOOKUP(K$5,Kruistabel!$B$26:$F$29,MATCH($C44,Kruistabel!$C$25:$F$25,0)+1,FALSE),"")=0,"",IF(Plananalyse!K44=1,VLOOKUP(K$5,Kruistabel!$B$26:$F$29,MATCH($C44,Kruistabel!$C$25:$F$25,0)+1,FALSE),""))</f>
        <v/>
      </c>
      <c r="L44" s="326" t="str">
        <f>IF(IF(Plananalyse!L44=1,VLOOKUP(L$5,Kruistabel!$B$26:$F$29,MATCH($C44,Kruistabel!$C$25:$F$25,0)+1,FALSE),"")=0,"",IF(Plananalyse!L44=1,VLOOKUP(L$5,Kruistabel!$B$26:$F$29,MATCH($C44,Kruistabel!$C$25:$F$25,0)+1,FALSE),""))</f>
        <v/>
      </c>
      <c r="M44" s="326">
        <f>IF(IF(Plananalyse!M44=1,VLOOKUP(M$5,Kruistabel!$B$26:$F$29,MATCH($C44,Kruistabel!$C$25:$F$25,0)+1,FALSE),"")=0,"",IF(Plananalyse!M44=1,VLOOKUP(M$5,Kruistabel!$B$26:$F$29,MATCH($C44,Kruistabel!$C$25:$F$25,0)+1,FALSE),""))</f>
        <v>55</v>
      </c>
      <c r="N44" s="326">
        <f>IF(IF(Plananalyse!N44=1,VLOOKUP(N$5,Kruistabel!$B$26:$F$29,MATCH($C44,Kruistabel!$C$25:$F$25,0)+1,FALSE),"")=0,"",IF(Plananalyse!N44=1,VLOOKUP(N$5,Kruistabel!$B$26:$F$29,MATCH($C44,Kruistabel!$C$25:$F$25,0)+1,FALSE),""))</f>
        <v>55</v>
      </c>
      <c r="O44" s="326">
        <f>IF(IF(Plananalyse!O44=1,VLOOKUP(O$5,Kruistabel!$B$26:$F$29,MATCH($C44,Kruistabel!$C$25:$F$25,0)+1,FALSE),"")=0,"",IF(Plananalyse!O44=1,VLOOKUP(O$5,Kruistabel!$B$26:$F$29,MATCH($C44,Kruistabel!$C$25:$F$25,0)+1,FALSE),""))</f>
        <v>55</v>
      </c>
      <c r="P44" s="326">
        <f>IF(IF(Plananalyse!P44=1,VLOOKUP(P$5,Kruistabel!$B$26:$F$29,MATCH($C44,Kruistabel!$C$25:$F$25,0)+1,FALSE),"")=0,"",IF(Plananalyse!P44=1,VLOOKUP(P$5,Kruistabel!$B$26:$F$29,MATCH($C44,Kruistabel!$C$25:$F$25,0)+1,FALSE),""))</f>
        <v>50</v>
      </c>
      <c r="Q44" s="326">
        <f>IF(IF(Plananalyse!Q44=1,VLOOKUP(Q$5,Kruistabel!$B$26:$F$29,MATCH($C44,Kruistabel!$C$25:$F$25,0)+1,FALSE),"")=0,"",IF(Plananalyse!Q44=1,VLOOKUP(Q$5,Kruistabel!$B$26:$F$29,MATCH($C44,Kruistabel!$C$25:$F$25,0)+1,FALSE),""))</f>
        <v>60</v>
      </c>
      <c r="R44" s="326">
        <f>IF(IF(Plananalyse!R44=1,VLOOKUP(R$5,Kruistabel!$B$26:$F$29,MATCH($C44,Kruistabel!$C$25:$F$25,0)+1,FALSE),"")=0,"",IF(Plananalyse!R44=1,VLOOKUP(R$5,Kruistabel!$B$26:$F$29,MATCH($C44,Kruistabel!$C$25:$F$25,0)+1,FALSE),""))</f>
        <v>55</v>
      </c>
      <c r="S44" s="326" t="str">
        <f>IF(IF(Plananalyse!S44=1,VLOOKUP(S$5,Kruistabel!$B$26:$F$29,MATCH($C44,Kruistabel!$C$25:$F$25,0)+1,FALSE),"")=0,"",IF(Plananalyse!S44=1,VLOOKUP(S$5,Kruistabel!$B$26:$F$29,MATCH($C44,Kruistabel!$C$25:$F$25,0)+1,FALSE),""))</f>
        <v/>
      </c>
      <c r="T44" s="326" t="str">
        <f>IF(IF(Plananalyse!T44=1,VLOOKUP(T$5,Kruistabel!$B$26:$F$29,MATCH($C44,Kruistabel!$C$25:$F$25,0)+1,FALSE),"")=0,"",IF(Plananalyse!T44=1,VLOOKUP(T$5,Kruistabel!$B$26:$F$29,MATCH($C44,Kruistabel!$C$25:$F$25,0)+1,FALSE),""))</f>
        <v/>
      </c>
      <c r="U44" s="326" t="str">
        <f>IF(IF(Plananalyse!U44=1,VLOOKUP(U$5,Kruistabel!$B$26:$F$29,MATCH($C44,Kruistabel!$C$25:$F$25,0)+1,FALSE),"")=0,"",IF(Plananalyse!U44=1,VLOOKUP(U$5,Kruistabel!$B$26:$F$29,MATCH($C44,Kruistabel!$C$25:$F$25,0)+1,FALSE),""))</f>
        <v/>
      </c>
      <c r="V44" s="326" t="str">
        <f>IF(IF(Plananalyse!V44=1,VLOOKUP(V$5,Kruistabel!$B$26:$F$29,MATCH($C44,Kruistabel!$C$25:$F$25,0)+1,FALSE),"")=0,"",IF(Plananalyse!V44=1,VLOOKUP(V$5,Kruistabel!$B$26:$F$29,MATCH($C44,Kruistabel!$C$25:$F$25,0)+1,FALSE),""))</f>
        <v/>
      </c>
      <c r="W44" s="326" t="str">
        <f>IF(IF(Plananalyse!W44=1,VLOOKUP(W$5,Kruistabel!$B$26:$F$29,MATCH($C44,Kruistabel!$C$25:$F$25,0)+1,FALSE),"")=0,"",IF(Plananalyse!W44=1,VLOOKUP(W$5,Kruistabel!$B$26:$F$29,MATCH($C44,Kruistabel!$C$25:$F$25,0)+1,FALSE),""))</f>
        <v/>
      </c>
      <c r="X44" s="326" t="str">
        <f>IF(IF(Plananalyse!X44=1,VLOOKUP(X$5,Kruistabel!$B$26:$F$29,MATCH($C44,Kruistabel!$C$25:$F$25,0)+1,FALSE),"")=0,"",IF(Plananalyse!X44=1,VLOOKUP(X$5,Kruistabel!$B$26:$F$29,MATCH($C44,Kruistabel!$C$25:$F$25,0)+1,FALSE),""))</f>
        <v/>
      </c>
      <c r="Y44" s="326">
        <f>IF(IF(Plananalyse!Y44=1,VLOOKUP(Y$5,Kruistabel!$B$26:$F$29,MATCH($C44,Kruistabel!$C$25:$F$25,0)+1,FALSE),"")=0,"",IF(Plananalyse!Y44=1,VLOOKUP(Y$5,Kruistabel!$B$26:$F$29,MATCH($C44,Kruistabel!$C$25:$F$25,0)+1,FALSE),""))</f>
        <v>60</v>
      </c>
      <c r="Z44" s="326" t="str">
        <f>IF(IF(Plananalyse!Z44=1,VLOOKUP(Z$5,Kruistabel!$B$26:$F$29,MATCH($C44,Kruistabel!$C$25:$F$25,0)+1,FALSE),"")=0,"",IF(Plananalyse!Z44=1,VLOOKUP(Z$5,Kruistabel!$B$26:$F$29,MATCH($C44,Kruistabel!$C$25:$F$25,0)+1,FALSE),""))</f>
        <v/>
      </c>
      <c r="AA44" s="326" t="str">
        <f>IF(IF(Plananalyse!AA44=1,VLOOKUP(AA$5,Kruistabel!$B$26:$F$29,MATCH($C44,Kruistabel!$C$25:$F$25,0)+1,FALSE),"")=0,"",IF(Plananalyse!AA44=1,VLOOKUP(AA$5,Kruistabel!$B$26:$F$29,MATCH($C44,Kruistabel!$C$25:$F$25,0)+1,FALSE),""))</f>
        <v/>
      </c>
      <c r="AB44" s="326" t="str">
        <f>IF(IF(Plananalyse!AB44=1,VLOOKUP(AB$5,Kruistabel!$B$26:$F$29,MATCH($C44,Kruistabel!$C$25:$F$25,0)+1,FALSE),"")=0,"",IF(Plananalyse!AB44=1,VLOOKUP(AB$5,Kruistabel!$B$26:$F$29,MATCH($C44,Kruistabel!$C$25:$F$25,0)+1,FALSE),""))</f>
        <v/>
      </c>
      <c r="AC44" s="326" t="str">
        <f>IF(IF(Plananalyse!AC44=1,VLOOKUP(AC$5,Kruistabel!$B$26:$F$29,MATCH($C44,Kruistabel!$C$25:$F$25,0)+1,FALSE),"")=0,"",IF(Plananalyse!AC44=1,VLOOKUP(AC$5,Kruistabel!$B$26:$F$29,MATCH($C44,Kruistabel!$C$25:$F$25,0)+1,FALSE),""))</f>
        <v/>
      </c>
      <c r="AD44" s="326" t="str">
        <f>IF(IF(Plananalyse!AD44=1,VLOOKUP(AD$5,Kruistabel!$B$26:$F$29,MATCH($C44,Kruistabel!$C$25:$F$25,0)+1,FALSE),"")=0,"",IF(Plananalyse!AD44=1,VLOOKUP(AD$5,Kruistabel!$B$26:$F$29,MATCH($C44,Kruistabel!$C$25:$F$25,0)+1,FALSE),""))</f>
        <v/>
      </c>
      <c r="AE44" s="326" t="str">
        <f>IF(IF(Plananalyse!AE44=1,VLOOKUP(AE$5,Kruistabel!$B$26:$F$29,MATCH($C44,Kruistabel!$C$25:$F$25,0)+1,FALSE),"")=0,"",IF(Plananalyse!AE44=1,VLOOKUP(AE$5,Kruistabel!$B$26:$F$29,MATCH($C44,Kruistabel!$C$25:$F$25,0)+1,FALSE),""))</f>
        <v/>
      </c>
      <c r="AF44" s="326" t="str">
        <f>IF(IF(Plananalyse!AF44=1,VLOOKUP(AF$5,Kruistabel!$B$26:$F$29,MATCH($C44,Kruistabel!$C$25:$F$25,0)+1,FALSE),"")=0,"",IF(Plananalyse!AF44=1,VLOOKUP(AF$5,Kruistabel!$B$26:$F$29,MATCH($C44,Kruistabel!$C$25:$F$25,0)+1,FALSE),""))</f>
        <v/>
      </c>
      <c r="AG44" s="326" t="str">
        <f>IF(IF(Plananalyse!AG44=1,VLOOKUP(AG$5,Kruistabel!$B$26:$F$29,MATCH($C44,Kruistabel!$C$25:$F$25,0)+1,FALSE),"")=0,"",IF(Plananalyse!AG44=1,VLOOKUP(AG$5,Kruistabel!$B$26:$F$29,MATCH($C44,Kruistabel!$C$25:$F$25,0)+1,FALSE),""))</f>
        <v/>
      </c>
      <c r="AH44" s="326" t="str">
        <f>IF(IF(Plananalyse!AH44=1,VLOOKUP(AH$5,Kruistabel!$B$26:$F$29,MATCH($C44,Kruistabel!$C$25:$F$25,0)+1,FALSE),"")=0,"",IF(Plananalyse!AI44=1,VLOOKUP(AH$5,Kruistabel!$B$26:$F$29,MATCH($C44,Kruistabel!$C$25:$F$25,0)+1,FALSE),""))</f>
        <v/>
      </c>
      <c r="AI44" s="326" t="str">
        <f>IF(IF(Plananalyse!AI44=1,VLOOKUP(AI$5,Kruistabel!$B$26:$F$29,MATCH($C44,Kruistabel!$C$25:$F$25,0)+1,FALSE),"")=0,"",IF(Plananalyse!AJ44=1,VLOOKUP(AI$5,Kruistabel!$B$26:$F$29,MATCH($C44,Kruistabel!$C$25:$F$25,0)+1,FALSE),""))</f>
        <v/>
      </c>
      <c r="AJ44" s="326" t="str">
        <f>IF(IF(Plananalyse!AJ44=1,VLOOKUP(AJ$5,Kruistabel!$B$26:$F$29,MATCH($C44,Kruistabel!$C$25:$F$25,0)+1,FALSE),"")=0,"",IF(Plananalyse!AJ44=1,VLOOKUP(AJ$5,Kruistabel!$B$26:$F$29,MATCH($C44,Kruistabel!$C$25:$F$25,0)+1,FALSE),""))</f>
        <v/>
      </c>
      <c r="AK44" s="326">
        <f>IF(IF(Plananalyse!AK44=1,VLOOKUP(AK$5,Kruistabel!$B$26:$F$29,MATCH($C44,Kruistabel!$C$25:$F$25,0)+1,FALSE),"")=0,"",IF(Plananalyse!AK44=1,VLOOKUP(AK$5,Kruistabel!$B$26:$F$29,MATCH($C44,Kruistabel!$C$25:$F$25,0)+1,FALSE),""))</f>
        <v>60</v>
      </c>
      <c r="AL44" s="326" t="str">
        <f>IF(IF(Plananalyse!AL44=1,VLOOKUP(AL$5,Kruistabel!$B$26:$F$29,MATCH($C44,Kruistabel!$C$25:$F$25,0)+1,FALSE),"")=0,"",IF(Plananalyse!AL44=1,VLOOKUP(AL$5,Kruistabel!$B$26:$F$29,MATCH($C44,Kruistabel!$C$25:$F$25,0)+1,FALSE),""))</f>
        <v/>
      </c>
      <c r="AM44" s="326" t="str">
        <f>IF(IF(Plananalyse!AM44=1,VLOOKUP(AM$5,Kruistabel!$B$26:$F$29,MATCH($C44,Kruistabel!$C$25:$F$25,0)+1,FALSE),"")=0,"",IF(Plananalyse!AM44=1,VLOOKUP(AM$5,Kruistabel!$B$26:$F$29,MATCH($C44,Kruistabel!$C$25:$F$25,0)+1,FALSE),""))</f>
        <v/>
      </c>
      <c r="AN44" s="327"/>
      <c r="AO44" s="326">
        <f>IF(IF(Plananalyse!AO44=1,VLOOKUP(AO$5,Kruistabel!$B$26:$F$29,MATCH($C44,Kruistabel!$C$25:$F$25,0)+1,FALSE),"")=0,"",IF(Plananalyse!AO44=1,VLOOKUP(AO$5,Kruistabel!$B$26:$F$29,MATCH($C44,Kruistabel!$C$25:$F$25,0)+1,FALSE),""))</f>
        <v>60</v>
      </c>
      <c r="AP44" s="326">
        <f>IF(IF(Plananalyse!AP44=1,VLOOKUP(AP$5,Kruistabel!$B$26:$F$29,MATCH($C44,Kruistabel!$C$25:$F$25,0)+1,FALSE),"")=0,"",IF(Plananalyse!AP44=1,VLOOKUP(AP$5,Kruistabel!$B$26:$F$29,MATCH($C44,Kruistabel!$C$25:$F$25,0)+1,FALSE),""))</f>
        <v>60</v>
      </c>
      <c r="AQ44" s="326">
        <f ca="1">IF(IF(Plananalyse!AQ44=1,VLOOKUP(AQ$5,Kruistabel!$B$26:$F$29,MATCH($C44,Kruistabel!$C$25:$F$25,0)+1,FALSE),"")=0,"",IF(Plananalyse!AQ44=1,VLOOKUP(AQ$5,Kruistabel!$B$26:$F$29,MATCH($C44,Kruistabel!$C$25:$F$25,0)+1,FALSE),""))</f>
        <v>60</v>
      </c>
      <c r="AR44" s="326">
        <f ca="1">IF(IF(Plananalyse!AR44=1,VLOOKUP(AR$5,Kruistabel!$B$26:$F$29,MATCH($C44,Kruistabel!$C$25:$F$25,0)+1,FALSE),"")=0,"",IF(Plananalyse!AR44=1,VLOOKUP(AR$5,Kruistabel!$B$26:$F$29,MATCH($C44,Kruistabel!$C$25:$F$25,0)+1,FALSE),""))</f>
        <v>55</v>
      </c>
      <c r="AS44" s="326">
        <f ca="1">IF(IF(Plananalyse!AS44=1,VLOOKUP(AS$5,Kruistabel!$B$26:$F$29,MATCH($C44,Kruistabel!$C$25:$F$25,0)+1,FALSE),"")=0,"",IF(Plananalyse!AS44=1,VLOOKUP(AS$5,Kruistabel!$B$26:$F$29,MATCH($C44,Kruistabel!$C$25:$F$25,0)+1,FALSE),""))</f>
        <v>60</v>
      </c>
      <c r="AT44" s="326">
        <f ca="1">IF(IF(Plananalyse!AT44=1,VLOOKUP(AT$5,Kruistabel!$B$26:$F$29,MATCH($C44,Kruistabel!$C$25:$F$25,0)+1,FALSE),"")=0,"",IF(Plananalyse!AT44=1,VLOOKUP(AT$5,Kruistabel!$B$26:$F$29,MATCH($C44,Kruistabel!$C$25:$F$25,0)+1,FALSE),""))</f>
        <v>55</v>
      </c>
      <c r="AU44" s="326" t="str">
        <f ca="1">IF(IF(Plananalyse!AU44=1,VLOOKUP(AU$5,Kruistabel!$B$26:$F$29,MATCH($C44,Kruistabel!$C$25:$F$25,0)+1,FALSE),"")=0,"",IF(Plananalyse!AU44=1,VLOOKUP(AU$5,Kruistabel!$B$26:$F$29,MATCH($C44,Kruistabel!$C$25:$F$25,0)+1,FALSE),""))</f>
        <v/>
      </c>
      <c r="AV44" s="326">
        <f ca="1">IF(IF(Plananalyse!AV44=1,VLOOKUP(AV$5,Kruistabel!$B$26:$F$29,MATCH($C44,Kruistabel!$C$25:$F$25,0)+1,FALSE),"")=0,"",IF(Plananalyse!AV44=1,VLOOKUP(AV$5,Kruistabel!$B$26:$F$29,MATCH($C44,Kruistabel!$C$25:$F$25,0)+1,FALSE),""))</f>
        <v>60</v>
      </c>
      <c r="AW44" s="326" t="str">
        <f ca="1">IF(IF(Plananalyse!AW44=1,VLOOKUP(AW$5,Kruistabel!$B$26:$F$29,MATCH($C44,Kruistabel!$C$25:$F$25,0)+1,FALSE),"")=0,"",IF(Plananalyse!AW44=1,VLOOKUP(AW$5,Kruistabel!$B$26:$F$29,MATCH($C44,Kruistabel!$C$25:$F$25,0)+1,FALSE),""))</f>
        <v/>
      </c>
      <c r="AX44" s="326" t="str">
        <f ca="1">IF(IF(Plananalyse!AX44=1,VLOOKUP(AX$5,Kruistabel!$B$26:$F$29,MATCH($C44,Kruistabel!$C$25:$F$25,0)+1,FALSE),"")=0,"",IF(Plananalyse!AX44=1,VLOOKUP(AX$5,Kruistabel!$B$26:$F$29,MATCH($C44,Kruistabel!$C$25:$F$25,0)+1,FALSE),""))</f>
        <v/>
      </c>
      <c r="AY44" s="327"/>
      <c r="AZ44" s="326" t="str">
        <f ca="1">IF(IF(Plananalyse!AZ44=1,VLOOKUP(AZ$5,Kruistabel!$B$26:$F$29,MATCH($C44,Kruistabel!$C$25:$F$25,0)+1,FALSE),"")=0,"",IF(Plananalyse!AZ44=1,VLOOKUP(AZ$5,Kruistabel!$B$26:$F$29,MATCH($C44,Kruistabel!$C$25:$F$25,0)+1,FALSE),""))</f>
        <v/>
      </c>
      <c r="BA44" s="326" t="str">
        <f ca="1">IF(IF(Plananalyse!BA44=1,VLOOKUP(BA$5,Kruistabel!$B$26:$F$29,MATCH($C44,Kruistabel!$C$25:$F$25,0)+1,FALSE),"")=0,"",IF(Plananalyse!BA44=1,VLOOKUP(BA$5,Kruistabel!$B$26:$F$29,MATCH($C44,Kruistabel!$C$25:$F$25,0)+1,FALSE),""))</f>
        <v/>
      </c>
      <c r="BB44" s="326">
        <f ca="1">IF(IF(Plananalyse!BB44=1,VLOOKUP(BB$5,Kruistabel!$B$26:$F$29,MATCH($C44,Kruistabel!$C$25:$F$25,0)+1,FALSE),"")=0,"",IF(Plananalyse!BB44=1,VLOOKUP(BB$5,Kruistabel!$B$26:$F$29,MATCH($C44,Kruistabel!$C$25:$F$25,0)+1,FALSE),""))</f>
        <v>60</v>
      </c>
      <c r="BC44" s="326">
        <f ca="1">IF(IF(Plananalyse!BC44=1,VLOOKUP(BC$5,Kruistabel!$B$26:$F$29,MATCH($C44,Kruistabel!$C$25:$F$25,0)+1,FALSE),"")=0,"",IF(Plananalyse!BC44=1,VLOOKUP(BC$5,Kruistabel!$B$26:$F$29,MATCH($C44,Kruistabel!$C$25:$F$25,0)+1,FALSE),""))</f>
        <v>60</v>
      </c>
      <c r="BD44" s="326" t="str">
        <f ca="1">IF(IF(Plananalyse!BD44=1,VLOOKUP(BD$5,Kruistabel!$B$26:$F$29,MATCH($C44,Kruistabel!$C$25:$F$25,0)+1,FALSE),"")=0,"",IF(Plananalyse!BD44=1,VLOOKUP(BD$5,Kruistabel!$B$26:$F$29,MATCH($C44,Kruistabel!$C$25:$F$25,0)+1,FALSE),""))</f>
        <v/>
      </c>
      <c r="BE44" s="326" t="str">
        <f ca="1">IF(IF(Plananalyse!BE44=1,VLOOKUP(BE$5,Kruistabel!$B$26:$F$29,MATCH($C44,Kruistabel!$C$25:$F$25,0)+1,FALSE),"")=0,"",IF(Plananalyse!BE44=1,VLOOKUP(BE$5,Kruistabel!$B$26:$F$29,MATCH($C44,Kruistabel!$C$25:$F$25,0)+1,FALSE),""))</f>
        <v/>
      </c>
      <c r="BF44" s="326" t="str">
        <f ca="1">IF(IF(Plananalyse!BF44=1,VLOOKUP(BF$5,Kruistabel!$B$26:$F$29,MATCH($C44,Kruistabel!$C$25:$F$25,0)+1,FALSE),"")=0,"",IF(Plananalyse!BF44=1,VLOOKUP(BF$5,Kruistabel!$B$26:$F$29,MATCH($C44,Kruistabel!$C$25:$F$25,0)+1,FALSE),""))</f>
        <v/>
      </c>
      <c r="BG44" s="326" t="str">
        <f ca="1">IF(IF(Plananalyse!BG44=1,VLOOKUP(BG$5,Kruistabel!$B$26:$F$29,MATCH($C44,Kruistabel!$C$25:$F$25,0)+1,FALSE),"")=0,"",IF(Plananalyse!BG44=1,VLOOKUP(BG$5,Kruistabel!$B$26:$F$29,MATCH($C44,Kruistabel!$C$25:$F$25,0)+1,FALSE),""))</f>
        <v/>
      </c>
      <c r="BH44" s="326" t="str">
        <f ca="1">IF(IF(Plananalyse!BH44=1,VLOOKUP(BH$5,Kruistabel!$B$26:$F$29,MATCH($C44,Kruistabel!$C$25:$F$25,0)+1,FALSE),"")=0,"",IF(Plananalyse!BH44=1,VLOOKUP(BH$5,Kruistabel!$B$26:$F$29,MATCH($C44,Kruistabel!$C$25:$F$25,0)+1,FALSE),""))</f>
        <v/>
      </c>
      <c r="BI44" s="327"/>
      <c r="BJ44" s="326" t="e">
        <f ca="1">IF(IF(Plananalyse!BJ44=1,VLOOKUP(BJ$5,Kruistabel!$B$26:$F$29,MATCH($C44,Kruistabel!$C$25:$F$25,0)+1,FALSE),"")=0,"",IF(Plananalyse!BJ44=1,VLOOKUP(BJ$5,Kruistabel!$B$26:$F$29,MATCH($C44,Kruistabel!$C$25:$F$25,0)+1,FALSE),""))</f>
        <v>#N/A</v>
      </c>
      <c r="BK44" s="326" t="e">
        <f ca="1">IF(IF(Plananalyse!BK44=1,VLOOKUP(BK$5,Kruistabel!$B$26:$F$29,MATCH($C44,Kruistabel!$C$25:$F$25,0)+1,FALSE),"")=0,"",IF(Plananalyse!BK44=1,VLOOKUP(BK$5,Kruistabel!$B$26:$F$29,MATCH($C44,Kruistabel!$C$25:$F$25,0)+1,FALSE),""))</f>
        <v>#N/A</v>
      </c>
      <c r="BL44" s="326" t="e">
        <f ca="1">IF(IF(Plananalyse!BL44=1,VLOOKUP(BL$5,Kruistabel!$B$26:$F$29,MATCH($C44,Kruistabel!$C$25:$F$25,0)+1,FALSE),"")=0,"",IF(Plananalyse!BL44=1,VLOOKUP(BL$5,Kruistabel!$B$26:$F$29,MATCH($C44,Kruistabel!$C$25:$F$25,0)+1,FALSE),""))</f>
        <v>#N/A</v>
      </c>
      <c r="BM44" s="326" t="e">
        <f ca="1">IF(IF(Plananalyse!BM44=1,VLOOKUP(BM$5,Kruistabel!$B$26:$F$29,MATCH($C44,Kruistabel!$C$25:$F$25,0)+1,FALSE),"")=0,"",IF(Plananalyse!BM44=1,VLOOKUP(BM$5,Kruistabel!$B$26:$F$29,MATCH($C44,Kruistabel!$C$25:$F$25,0)+1,FALSE),""))</f>
        <v>#N/A</v>
      </c>
      <c r="BN44" s="326" t="e">
        <f ca="1">IF(IF(Plananalyse!BN44=1,VLOOKUP(BN$5,Kruistabel!$B$26:$F$29,MATCH($C44,Kruistabel!$C$25:$F$25,0)+1,FALSE),"")=0,"",IF(Plananalyse!BN44=1,VLOOKUP(BN$5,Kruistabel!$B$26:$F$29,MATCH($C44,Kruistabel!$C$25:$F$25,0)+1,FALSE),""))</f>
        <v>#N/A</v>
      </c>
      <c r="BO44" s="326" t="e">
        <f ca="1">IF(IF(Plananalyse!BO44=1,VLOOKUP(BO$5,Kruistabel!$B$26:$F$29,MATCH($C44,Kruistabel!$C$25:$F$25,0)+1,FALSE),"")=0,"",IF(Plananalyse!BO44=1,VLOOKUP(BO$5,Kruistabel!$B$26:$F$29,MATCH($C44,Kruistabel!$C$25:$F$25,0)+1,FALSE),""))</f>
        <v>#N/A</v>
      </c>
      <c r="BP44" s="326" t="e">
        <f ca="1">IF(IF(Plananalyse!BP44=1,VLOOKUP(BP$5,Kruistabel!$B$26:$F$29,MATCH($C44,Kruistabel!$C$25:$F$25,0)+1,FALSE),"")=0,"",IF(Plananalyse!BP44=1,VLOOKUP(BP$5,Kruistabel!$B$26:$F$29,MATCH($C44,Kruistabel!$C$25:$F$25,0)+1,FALSE),""))</f>
        <v>#N/A</v>
      </c>
      <c r="BQ44" s="326" t="e">
        <f ca="1">IF(IF(Plananalyse!BQ44=1,VLOOKUP(BQ$5,Kruistabel!$B$26:$F$29,MATCH($C44,Kruistabel!$C$25:$F$25,0)+1,FALSE),"")=0,"",IF(Plananalyse!BQ44=1,VLOOKUP(BQ$5,Kruistabel!$B$26:$F$29,MATCH($C44,Kruistabel!$C$25:$F$25,0)+1,FALSE),""))</f>
        <v>#N/A</v>
      </c>
      <c r="BR44" s="326" t="e">
        <f ca="1">IF(IF(Plananalyse!BR44=1,VLOOKUP(BR$5,Kruistabel!$B$26:$F$29,MATCH($C44,Kruistabel!$C$25:$F$25,0)+1,FALSE),"")=0,"",IF(Plananalyse!BR44=1,VLOOKUP(BR$5,Kruistabel!$B$26:$F$29,MATCH($C44,Kruistabel!$C$25:$F$25,0)+1,FALSE),""))</f>
        <v>#REF!</v>
      </c>
      <c r="BS44" s="326" t="e">
        <f ca="1">IF(IF(Plananalyse!BS44=1,VLOOKUP(BS$5,Kruistabel!$B$26:$F$29,MATCH($C44,Kruistabel!$C$25:$F$25,0)+1,FALSE),"")=0,"",IF(Plananalyse!BS44=1,VLOOKUP(BS$5,Kruistabel!$B$26:$F$29,MATCH($C44,Kruistabel!$C$25:$F$25,0)+1,FALSE),""))</f>
        <v>#REF!</v>
      </c>
      <c r="BT44" s="65"/>
      <c r="BU44" s="231" t="str">
        <f ca="1">IF(IF(Plananalyse!BU44=1,VLOOKUP(BU$5,Kruistabel!$B$26:$F$29,MATCH($C44,Kruistabel!$C$25:$F$25,0)+1,FALSE),"")=0,"",IF(Plananalyse!BU44=1,VLOOKUP(BU$5,Kruistabel!$B$26:$F$29,MATCH($C44,Kruistabel!$C$25:$F$25,0)+1,FALSE),""))</f>
        <v/>
      </c>
      <c r="BV44" s="326">
        <f ca="1">IF(IF(Plananalyse!BV44=1,VLOOKUP(BV$5,Kruistabel!$B$26:$F$29,MATCH($C44,Kruistabel!$C$25:$F$25,0)+1,FALSE),"")=0,"",IF(Plananalyse!BV44=1,VLOOKUP(BV$5,Kruistabel!$B$26:$F$29,MATCH($C44,Kruistabel!$C$25:$F$25,0)+1,FALSE),""))</f>
        <v>55</v>
      </c>
      <c r="BW44" s="326" t="str">
        <f ca="1">IF(IF(Plananalyse!BW44=1,VLOOKUP(BW$5,Kruistabel!$B$26:$F$29,MATCH($C44,Kruistabel!$C$25:$F$25,0)+1,FALSE),"")=0,"",IF(Plananalyse!BW44=1,VLOOKUP(BW$5,Kruistabel!$B$26:$F$29,MATCH($C44,Kruistabel!$C$25:$F$25,0)+1,FALSE),""))</f>
        <v/>
      </c>
      <c r="BX44" s="326" t="str">
        <f ca="1">IF(IF(Plananalyse!BX44=1,VLOOKUP(BX$5,Kruistabel!$B$26:$F$29,MATCH($C44,Kruistabel!$C$25:$F$25,0)+1,FALSE),"")=0,"",IF(Plananalyse!BX44=1,VLOOKUP(BX$5,Kruistabel!$B$26:$F$29,MATCH($C44,Kruistabel!$C$25:$F$25,0)+1,FALSE),""))</f>
        <v/>
      </c>
      <c r="BY44" s="327"/>
      <c r="BZ44" s="326" t="e">
        <f ca="1">IF(IF(Plananalyse!BZ44=1,VLOOKUP(BZ$5,Kruistabel!$B$26:$F$29,MATCH($C44,Kruistabel!$C$25:$F$25,0)+1,FALSE),"")=0,"",IF(Plananalyse!BZ44=1,VLOOKUP(BZ$5,Kruistabel!$B$26:$F$29,MATCH($C44,Kruistabel!$C$25:$F$25,0)+1,FALSE),""))</f>
        <v>#N/A</v>
      </c>
      <c r="CA44" s="326" t="e">
        <f ca="1">IF(IF(Plananalyse!CA44=1,VLOOKUP(CA$5,Kruistabel!$B$26:$F$29,MATCH($C44,Kruistabel!$C$25:$F$25,0)+1,FALSE),"")=0,"",IF(Plananalyse!CA44=1,VLOOKUP(CA$5,Kruistabel!$B$26:$F$29,MATCH($C44,Kruistabel!$C$25:$F$25,0)+1,FALSE),""))</f>
        <v>#N/A</v>
      </c>
      <c r="CB44" s="326" t="e">
        <f ca="1">IF(IF(Plananalyse!CB44=1,VLOOKUP(CB$5,Kruistabel!$B$26:$F$29,MATCH($C44,Kruistabel!$C$25:$F$25,0)+1,FALSE),"")=0,"",IF(Plananalyse!CB44=1,VLOOKUP(CB$5,Kruistabel!$B$26:$F$29,MATCH($C44,Kruistabel!$C$25:$F$25,0)+1,FALSE),""))</f>
        <v>#N/A</v>
      </c>
      <c r="CC44" s="326" t="e">
        <f ca="1">IF(IF(Plananalyse!CC44=1,VLOOKUP(CC$5,Kruistabel!$B$26:$F$29,MATCH($C44,Kruistabel!$C$25:$F$25,0)+1,FALSE),"")=0,"",IF(Plananalyse!CC44=1,VLOOKUP(CC$5,Kruistabel!$B$26:$F$29,MATCH($C44,Kruistabel!$C$25:$F$25,0)+1,FALSE),""))</f>
        <v>#N/A</v>
      </c>
      <c r="CD44" s="326" t="e">
        <f ca="1">IF(IF(Plananalyse!CD44=1,VLOOKUP(CD$5,Kruistabel!$B$26:$F$29,MATCH($C44,Kruistabel!$C$25:$F$25,0)+1,FALSE),"")=0,"",IF(Plananalyse!CD44=1,VLOOKUP(CD$5,Kruistabel!$B$26:$F$29,MATCH($C44,Kruistabel!$C$25:$F$25,0)+1,FALSE),""))</f>
        <v>#N/A</v>
      </c>
      <c r="CE44" s="326" t="e">
        <f ca="1">IF(IF(Plananalyse!CE44=1,VLOOKUP(CE$5,Kruistabel!$B$26:$F$29,MATCH($C44,Kruistabel!$C$25:$F$25,0)+1,FALSE),"")=0,"",IF(Plananalyse!CE44=1,VLOOKUP(CE$5,Kruistabel!$B$26:$F$29,MATCH($C44,Kruistabel!$C$25:$F$25,0)+1,FALSE),""))</f>
        <v>#N/A</v>
      </c>
      <c r="CF44" s="326" t="e">
        <f ca="1">IF(IF(Plananalyse!CF44=1,VLOOKUP(CF$5,Kruistabel!$B$26:$F$29,MATCH($C44,Kruistabel!$C$25:$F$25,0)+1,FALSE),"")=0,"",IF(Plananalyse!CF44=1,VLOOKUP(CF$5,Kruistabel!$B$26:$F$29,MATCH($C44,Kruistabel!$C$25:$F$25,0)+1,FALSE),""))</f>
        <v>#N/A</v>
      </c>
      <c r="CG44" s="326" t="e">
        <f ca="1">IF(IF(Plananalyse!CG44=1,VLOOKUP(CG$5,Kruistabel!$B$26:$F$29,MATCH($C44,Kruistabel!$C$25:$F$25,0)+1,FALSE),"")=0,"",IF(Plananalyse!CG44=1,VLOOKUP(CG$5,Kruistabel!$B$26:$F$29,MATCH($C44,Kruistabel!$C$25:$F$25,0)+1,FALSE),""))</f>
        <v>#REF!</v>
      </c>
      <c r="CH44" s="326" t="e">
        <f ca="1">IF(IF(Plananalyse!CH44=1,VLOOKUP(CH$5,Kruistabel!$B$26:$F$29,MATCH($C44,Kruistabel!$C$25:$F$25,0)+1,FALSE),"")=0,"",IF(Plananalyse!CH44=1,VLOOKUP(CH$5,Kruistabel!$B$26:$F$29,MATCH($C44,Kruistabel!$C$25:$F$25,0)+1,FALSE),""))</f>
        <v>#REF!</v>
      </c>
      <c r="CI44" s="65"/>
      <c r="CJ44" s="326">
        <f ca="1">IF(IF(Plananalyse!CJ44=1,VLOOKUP(CJ$5,Kruistabel!$B$26:$F$29,MATCH($C44,Kruistabel!$C$25:$F$25,0)+1,FALSE),"")=0,"",IF(Plananalyse!CJ44=1,VLOOKUP(CJ$5,Kruistabel!$B$26:$F$29,MATCH($C44,Kruistabel!$C$25:$F$25,0)+1,FALSE),""))</f>
        <v>55</v>
      </c>
      <c r="CK44" s="326">
        <f ca="1">IF(IF(Plananalyse!CK44=1,VLOOKUP(CK$5,Kruistabel!$B$26:$F$29,MATCH($C44,Kruistabel!$C$25:$F$25,0)+1,FALSE),"")=0,"",IF(Plananalyse!CK44=1,VLOOKUP(CK$5,Kruistabel!$B$26:$F$29,MATCH($C44,Kruistabel!$C$25:$F$25,0)+1,FALSE),""))</f>
        <v>55</v>
      </c>
      <c r="CL44" s="326" t="str">
        <f ca="1">IF(IF(Plananalyse!CL44=1,VLOOKUP(CL$5,Kruistabel!$B$26:$F$29,MATCH($C44,Kruistabel!$C$25:$F$25,0)+1,FALSE),"")=0,"",IF(Plananalyse!CL44=1,VLOOKUP(CL$5,Kruistabel!$B$26:$F$29,MATCH($C44,Kruistabel!$C$25:$F$25,0)+1,FALSE),""))</f>
        <v/>
      </c>
      <c r="CM44" s="326">
        <f ca="1">IF(IF(Plananalyse!CM44=1,VLOOKUP(CM$5,Kruistabel!$B$26:$F$29,MATCH($C44,Kruistabel!$C$25:$F$25,0)+1,FALSE),"")=0,"",IF(Plananalyse!CM44=1,VLOOKUP(CM$5,Kruistabel!$B$26:$F$29,MATCH($C44,Kruistabel!$C$25:$F$25,0)+1,FALSE),""))</f>
        <v>50</v>
      </c>
      <c r="CN44" s="326">
        <f ca="1">IF(IF(Plananalyse!CN44=1,VLOOKUP(CN$5,Kruistabel!$B$26:$F$29,MATCH($C44,Kruistabel!$C$25:$F$25,0)+1,FALSE),"")=0,"",IF(Plananalyse!CN44=1,VLOOKUP(CN$5,Kruistabel!$B$26:$F$29,MATCH($C44,Kruistabel!$C$25:$F$25,0)+1,FALSE),""))</f>
        <v>50</v>
      </c>
      <c r="CO44" s="326">
        <f ca="1">IF(IF(Plananalyse!CO44=1,VLOOKUP(CO$5,Kruistabel!$B$26:$F$29,MATCH($C44,Kruistabel!$C$25:$F$25,0)+1,FALSE),"")=0,"",IF(Plananalyse!CO44=1,VLOOKUP(CO$5,Kruistabel!$B$26:$F$29,MATCH($C44,Kruistabel!$C$25:$F$25,0)+1,FALSE),""))</f>
        <v>60</v>
      </c>
      <c r="CP44" s="326">
        <f ca="1">IF(IF(Plananalyse!CP44=1,VLOOKUP(CP$5,Kruistabel!$B$26:$F$29,MATCH($C44,Kruistabel!$C$25:$F$25,0)+1,FALSE),"")=0,"",IF(Plananalyse!CP44=1,VLOOKUP(CP$5,Kruistabel!$B$26:$F$29,MATCH($C44,Kruistabel!$C$25:$F$25,0)+1,FALSE),""))</f>
        <v>55</v>
      </c>
      <c r="CQ44" s="326">
        <f ca="1">IF(IF(Plananalyse!CQ44=1,VLOOKUP(CQ$5,Kruistabel!$B$26:$F$29,MATCH($C44,Kruistabel!$C$25:$F$25,0)+1,FALSE),"")=0,"",IF(Plananalyse!CQ44=1,VLOOKUP(CQ$5,Kruistabel!$B$26:$F$29,MATCH($C44,Kruistabel!$C$25:$F$25,0)+1,FALSE),""))</f>
        <v>60</v>
      </c>
      <c r="CR44" s="326">
        <f ca="1">IF(IF(Plananalyse!CR44=1,VLOOKUP(CR$5,Kruistabel!$B$26:$F$29,MATCH($C44,Kruistabel!$C$25:$F$25,0)+1,FALSE),"")=0,"",IF(Plananalyse!CR44=1,VLOOKUP(CR$5,Kruistabel!$B$26:$F$29,MATCH($C44,Kruistabel!$C$25:$F$25,0)+1,FALSE),""))</f>
        <v>60</v>
      </c>
      <c r="CS44" s="326">
        <f ca="1">IF(IF(Plananalyse!CS44=1,VLOOKUP(CS$5,Kruistabel!$B$26:$F$29,MATCH($C44,Kruistabel!$C$25:$F$25,0)+1,FALSE),"")=0,"",IF(Plananalyse!CS44=1,VLOOKUP(CS$5,Kruistabel!$B$26:$F$29,MATCH($C44,Kruistabel!$C$25:$F$25,0)+1,FALSE),""))</f>
        <v>55</v>
      </c>
      <c r="CT44" s="326">
        <f ca="1">IF(IF(Plananalyse!CT44=1,VLOOKUP(CT$5,Kruistabel!$B$26:$F$29,MATCH($C44,Kruistabel!$C$25:$F$25,0)+1,FALSE),"")=0,"",IF(Plananalyse!CT44=1,VLOOKUP(CT$5,Kruistabel!$B$26:$F$29,MATCH($C44,Kruistabel!$C$25:$F$25,0)+1,FALSE),""))</f>
        <v>55</v>
      </c>
      <c r="CU44" s="326">
        <f ca="1">IF(IF(Plananalyse!CU44=1,VLOOKUP(CU$5,Kruistabel!$B$26:$F$29,MATCH($C44,Kruistabel!$C$25:$F$25,0)+1,FALSE),"")=0,"",IF(Plananalyse!CU44=1,VLOOKUP(CU$5,Kruistabel!$B$26:$F$29,MATCH($C44,Kruistabel!$C$25:$F$25,0)+1,FALSE),""))</f>
        <v>60</v>
      </c>
      <c r="CV44" s="326">
        <f ca="1">IF(IF(Plananalyse!CV44=1,VLOOKUP(CV$5,Kruistabel!$B$26:$F$29,MATCH($C44,Kruistabel!$C$25:$F$25,0)+1,FALSE),"")=0,"",IF(Plananalyse!CV44=1,VLOOKUP(CV$5,Kruistabel!$B$26:$F$29,MATCH($C44,Kruistabel!$C$25:$F$25,0)+1,FALSE),""))</f>
        <v>60</v>
      </c>
      <c r="CW44" s="326">
        <f ca="1">IF(IF(Plananalyse!CW44=1,VLOOKUP(CW$5,Kruistabel!$B$26:$F$29,MATCH($C44,Kruistabel!$C$25:$F$25,0)+1,FALSE),"")=0,"",IF(Plananalyse!CW44=1,VLOOKUP(CW$5,Kruistabel!$B$26:$F$29,MATCH($C44,Kruistabel!$C$25:$F$25,0)+1,FALSE),""))</f>
        <v>55</v>
      </c>
      <c r="CX44" s="326" t="str">
        <f ca="1">IF(IF(Plananalyse!CX44=1,VLOOKUP(CX$5,Kruistabel!$B$26:$F$29,MATCH($C44,Kruistabel!$C$25:$F$25,0)+1,FALSE),"")=0,"",IF(Plananalyse!CX44=1,VLOOKUP(CX$5,Kruistabel!$B$26:$F$29,MATCH($C44,Kruistabel!$C$25:$F$25,0)+1,FALSE),""))</f>
        <v/>
      </c>
      <c r="CY44" s="326">
        <f ca="1">IF(IF(Plananalyse!CY44=1,VLOOKUP(CY$5,Kruistabel!$B$26:$F$29,MATCH($C44,Kruistabel!$C$25:$F$25,0)+1,FALSE),"")=0,"",IF(Plananalyse!CY44=1,VLOOKUP(CY$5,Kruistabel!$B$26:$F$29,MATCH($C44,Kruistabel!$C$25:$F$25,0)+1,FALSE),""))</f>
        <v>60</v>
      </c>
      <c r="CZ44" s="326">
        <f ca="1">IF(IF(Plananalyse!CZ44=1,VLOOKUP(CZ$5,Kruistabel!$B$26:$F$29,MATCH($C44,Kruistabel!$C$25:$F$25,0)+1,FALSE),"")=0,"",IF(Plananalyse!CZ44=1,VLOOKUP(CZ$5,Kruistabel!$B$26:$F$29,MATCH($C44,Kruistabel!$C$25:$F$25,0)+1,FALSE),""))</f>
        <v>60</v>
      </c>
      <c r="DA44" s="326">
        <f ca="1">IF(IF(Plananalyse!DA44=1,VLOOKUP(DA$5,Kruistabel!$B$26:$F$29,MATCH($C44,Kruistabel!$C$25:$F$25,0)+1,FALSE),"")=0,"",IF(Plananalyse!DA44=1,VLOOKUP(DA$5,Kruistabel!$B$26:$F$29,MATCH($C44,Kruistabel!$C$25:$F$25,0)+1,FALSE),""))</f>
        <v>60</v>
      </c>
      <c r="DB44" s="326" t="str">
        <f ca="1">IF(IF(Plananalyse!DB44=1,VLOOKUP(DB$5,Kruistabel!$B$26:$F$29,MATCH($C44,Kruistabel!$C$25:$F$25,0)+1,FALSE),"")=0,"",IF(Plananalyse!DB44=1,VLOOKUP(DB$5,Kruistabel!$B$26:$F$29,MATCH($C44,Kruistabel!$C$25:$F$25,0)+1,FALSE),""))</f>
        <v/>
      </c>
      <c r="DC44" s="326" t="str">
        <f ca="1">IF(IF(Plananalyse!DC44=1,VLOOKUP(DC$5,Kruistabel!$B$26:$F$29,MATCH($C44,Kruistabel!$C$25:$F$25,0)+1,FALSE),"")=0,"",IF(Plananalyse!DC44=1,VLOOKUP(DC$5,Kruistabel!$B$26:$F$29,MATCH($C44,Kruistabel!$C$25:$F$25,0)+1,FALSE),""))</f>
        <v/>
      </c>
      <c r="DD44" s="327"/>
      <c r="DE44" s="326" t="e">
        <f ca="1">IF(IF(Plananalyse!DE44=1,VLOOKUP(DE$5,Kruistabel!$B$26:$F$29,MATCH($C44,Kruistabel!$C$25:$F$25,0)+1,FALSE),"")=0,"",IF(Plananalyse!DE44=1,VLOOKUP(DE$5,Kruistabel!$B$26:$F$29,MATCH($C44,Kruistabel!$C$25:$F$25,0)+1,FALSE),""))</f>
        <v>#N/A</v>
      </c>
      <c r="DF44" s="326" t="e">
        <f ca="1">IF(IF(Plananalyse!DF44=1,VLOOKUP(DF$5,Kruistabel!$B$26:$F$29,MATCH($C44,Kruistabel!$C$25:$F$25,0)+1,FALSE),"")=0,"",IF(Plananalyse!DF44=1,VLOOKUP(DF$5,Kruistabel!$B$26:$F$29,MATCH($C44,Kruistabel!$C$25:$F$25,0)+1,FALSE),""))</f>
        <v>#N/A</v>
      </c>
      <c r="DG44" s="326" t="e">
        <f ca="1">IF(IF(Plananalyse!DG44=1,VLOOKUP(DG$5,Kruistabel!$B$26:$F$29,MATCH($C44,Kruistabel!$C$25:$F$25,0)+1,FALSE),"")=0,"",IF(Plananalyse!DG44=1,VLOOKUP(DG$5,Kruistabel!$B$26:$F$29,MATCH($C44,Kruistabel!$C$25:$F$25,0)+1,FALSE),""))</f>
        <v>#N/A</v>
      </c>
      <c r="DH44" s="326" t="e">
        <f ca="1">IF(IF(Plananalyse!DH44=1,VLOOKUP(DH$5,Kruistabel!$B$26:$F$29,MATCH($C44,Kruistabel!$C$25:$F$25,0)+1,FALSE),"")=0,"",IF(Plananalyse!DH44=1,VLOOKUP(DH$5,Kruistabel!$B$26:$F$29,MATCH($C44,Kruistabel!$C$25:$F$25,0)+1,FALSE),""))</f>
        <v>#N/A</v>
      </c>
      <c r="DI44" s="326" t="e">
        <f ca="1">IF(IF(Plananalyse!DI44=1,VLOOKUP(DI$5,Kruistabel!$B$26:$F$29,MATCH($C44,Kruistabel!$C$25:$F$25,0)+1,FALSE),"")=0,"",IF(Plananalyse!DI44=1,VLOOKUP(DI$5,Kruistabel!$B$26:$F$29,MATCH($C44,Kruistabel!$C$25:$F$25,0)+1,FALSE),""))</f>
        <v>#N/A</v>
      </c>
      <c r="DJ44" s="326" t="e">
        <f ca="1">IF(IF(Plananalyse!DJ44=1,VLOOKUP(DJ$5,Kruistabel!$B$26:$F$29,MATCH($C44,Kruistabel!$C$25:$F$25,0)+1,FALSE),"")=0,"",IF(Plananalyse!DJ44=1,VLOOKUP(DJ$5,Kruistabel!$B$26:$F$29,MATCH($C44,Kruistabel!$C$25:$F$25,0)+1,FALSE),""))</f>
        <v>#N/A</v>
      </c>
      <c r="DK44" s="326" t="e">
        <f ca="1">IF(IF(Plananalyse!DK44=1,VLOOKUP(DK$5,Kruistabel!$B$26:$F$29,MATCH($C44,Kruistabel!$C$25:$F$25,0)+1,FALSE),"")=0,"",IF(Plananalyse!DK44=1,VLOOKUP(DK$5,Kruistabel!$B$26:$F$29,MATCH($C44,Kruistabel!$C$25:$F$25,0)+1,FALSE),""))</f>
        <v>#REF!</v>
      </c>
      <c r="DL44" s="326" t="e">
        <f ca="1">IF(IF(Plananalyse!DL44=1,VLOOKUP(DL$5,Kruistabel!$B$26:$F$29,MATCH($C44,Kruistabel!$C$25:$F$25,0)+1,FALSE),"")=0,"",IF(Plananalyse!DL44=1,VLOOKUP(DL$5,Kruistabel!$B$26:$F$29,MATCH($C44,Kruistabel!$C$25:$F$25,0)+1,FALSE),""))</f>
        <v>#REF!</v>
      </c>
      <c r="DM44" s="327" t="str">
        <f>IF(Plananalyse!DM44=1,VLOOKUP(DM$5,Kruistabel!$B$26:$F$29,MATCH($C44,Kruistabel!$C$25:$F$25,0)+1,FALSE),"")</f>
        <v/>
      </c>
      <c r="DN44" s="326" t="e">
        <f ca="1">IF(IF(Plananalyse!DN44=1,VLOOKUP(DN$5,Kruistabel!$B$26:$F$29,MATCH($C44,Kruistabel!$C$25:$F$25,0)+1,FALSE),"")=0,"",IF(Plananalyse!DN44=1,VLOOKUP(DN$5,Kruistabel!$B$26:$F$29,MATCH($C44,Kruistabel!$C$25:$F$25,0)+1,FALSE),""))</f>
        <v>#N/A</v>
      </c>
      <c r="DO44" s="326" t="e">
        <f ca="1">IF(IF(Plananalyse!DO44=1,VLOOKUP(DO$5,Kruistabel!$B$26:$F$29,MATCH($C44,Kruistabel!$C$25:$F$25,0)+1,FALSE),"")=0,"",IF(Plananalyse!DO44=1,VLOOKUP(DO$5,Kruistabel!$B$26:$F$29,MATCH($C44,Kruistabel!$C$25:$F$25,0)+1,FALSE),""))</f>
        <v>#N/A</v>
      </c>
      <c r="DP44" s="326" t="e">
        <f ca="1">IF(IF(Plananalyse!DP44=1,VLOOKUP(DP$5,Kruistabel!$B$26:$F$29,MATCH($C44,Kruistabel!$C$25:$F$25,0)+1,FALSE),"")=0,"",IF(Plananalyse!DP44=1,VLOOKUP(DP$5,Kruistabel!$B$26:$F$29,MATCH($C44,Kruistabel!$C$25:$F$25,0)+1,FALSE),""))</f>
        <v>#N/A</v>
      </c>
      <c r="DQ44" s="326" t="e">
        <f ca="1">IF(IF(Plananalyse!DQ44=1,VLOOKUP(DQ$5,Kruistabel!$B$26:$F$29,MATCH($C44,Kruistabel!$C$25:$F$25,0)+1,FALSE),"")=0,"",IF(Plananalyse!DQ44=1,VLOOKUP(DQ$5,Kruistabel!$B$26:$F$29,MATCH($C44,Kruistabel!$C$25:$F$25,0)+1,FALSE),""))</f>
        <v>#N/A</v>
      </c>
      <c r="DR44" s="326" t="e">
        <f ca="1">IF(IF(Plananalyse!DR44=1,VLOOKUP(DR$5,Kruistabel!$B$26:$F$29,MATCH($C44,Kruistabel!$C$25:$F$25,0)+1,FALSE),"")=0,"",IF(Plananalyse!DR44=1,VLOOKUP(DR$5,Kruistabel!$B$26:$F$29,MATCH($C44,Kruistabel!$C$25:$F$25,0)+1,FALSE),""))</f>
        <v>#N/A</v>
      </c>
      <c r="DS44" s="326" t="e">
        <f ca="1">IF(IF(Plananalyse!DS44=1,VLOOKUP(DS$5,Kruistabel!$B$26:$F$29,MATCH($C44,Kruistabel!$C$25:$F$25,0)+1,FALSE),"")=0,"",IF(Plananalyse!DS44=1,VLOOKUP(DS$5,Kruistabel!$B$26:$F$29,MATCH($C44,Kruistabel!$C$25:$F$25,0)+1,FALSE),""))</f>
        <v>#N/A</v>
      </c>
      <c r="DT44" s="326" t="e">
        <f ca="1">IF(IF(Plananalyse!DT44=1,VLOOKUP(DT$5,Kruistabel!$B$26:$F$29,MATCH($C44,Kruistabel!$C$25:$F$25,0)+1,FALSE),"")=0,"",IF(Plananalyse!DT44=1,VLOOKUP(DT$5,Kruistabel!$B$26:$F$29,MATCH($C44,Kruistabel!$C$25:$F$25,0)+1,FALSE),""))</f>
        <v>#N/A</v>
      </c>
      <c r="DU44" s="326" t="e">
        <f ca="1">IF(IF(Plananalyse!DU44=1,VLOOKUP(DU$5,Kruistabel!$B$26:$F$29,MATCH($C44,Kruistabel!$C$25:$F$25,0)+1,FALSE),"")=0,"",IF(Plananalyse!DU44=1,VLOOKUP(DU$5,Kruistabel!$B$26:$F$29,MATCH($C44,Kruistabel!$C$25:$F$25,0)+1,FALSE),""))</f>
        <v>#N/A</v>
      </c>
      <c r="DV44" s="326" t="e">
        <f ca="1">IF(IF(Plananalyse!DV44=1,VLOOKUP(DV$5,Kruistabel!$B$26:$F$29,MATCH($C44,Kruistabel!$C$25:$F$25,0)+1,FALSE),"")=0,"",IF(Plananalyse!DV44=1,VLOOKUP(DV$5,Kruistabel!$B$26:$F$29,MATCH($C44,Kruistabel!$C$25:$F$25,0)+1,FALSE),""))</f>
        <v>#N/A</v>
      </c>
      <c r="DW44" s="326" t="e">
        <f ca="1">IF(IF(Plananalyse!DW44=1,VLOOKUP(DW$5,Kruistabel!$B$26:$F$29,MATCH($C44,Kruistabel!$C$25:$F$25,0)+1,FALSE),"")=0,"",IF(Plananalyse!DW44=1,VLOOKUP(DW$5,Kruistabel!$B$26:$F$29,MATCH($C44,Kruistabel!$C$25:$F$25,0)+1,FALSE),""))</f>
        <v>#REF!</v>
      </c>
      <c r="DX44" s="326" t="e">
        <f ca="1">IF(IF(Plananalyse!DX44=1,VLOOKUP(DX$5,Kruistabel!$B$26:$F$29,MATCH($C44,Kruistabel!$C$25:$F$25,0)+1,FALSE),"")=0,"",IF(Plananalyse!DX44=1,VLOOKUP(DX$5,Kruistabel!$B$26:$F$29,MATCH($C44,Kruistabel!$C$25:$F$25,0)+1,FALSE),""))</f>
        <v>#REF!</v>
      </c>
      <c r="DY44" s="327" t="str">
        <f>IF(Plananalyse!DY44=1,VLOOKUP(DY$5,Kruistabel!$B$26:$F$29,MATCH($C44,Kruistabel!$C$25:$F$25,0)+1,FALSE),"")</f>
        <v/>
      </c>
      <c r="DZ44" s="326" t="e">
        <f ca="1">IF(IF(Plananalyse!DZ44=1,VLOOKUP(DZ$5,Kruistabel!$B$26:$F$29,MATCH($C44,Kruistabel!$C$25:$F$25,0)+1,FALSE),"")=0,"",IF(Plananalyse!DZ44=1,VLOOKUP(DZ$5,Kruistabel!$B$26:$F$29,MATCH($C44,Kruistabel!$C$25:$F$25,0)+1,FALSE),""))</f>
        <v>#N/A</v>
      </c>
      <c r="EA44" s="326" t="e">
        <f ca="1">IF(IF(Plananalyse!EA44=1,VLOOKUP(EA$5,Kruistabel!$B$26:$F$29,MATCH($C44,Kruistabel!$C$25:$F$25,0)+1,FALSE),"")=0,"",IF(Plananalyse!EA44=1,VLOOKUP(EA$5,Kruistabel!$B$26:$F$29,MATCH($C44,Kruistabel!$C$25:$F$25,0)+1,FALSE),""))</f>
        <v>#N/A</v>
      </c>
      <c r="EB44" s="326" t="e">
        <f ca="1">IF(IF(Plananalyse!EB44=1,VLOOKUP(EB$5,Kruistabel!$B$26:$F$29,MATCH($C44,Kruistabel!$C$25:$F$25,0)+1,FALSE),"")=0,"",IF(Plananalyse!EB44=1,VLOOKUP(EB$5,Kruistabel!$B$26:$F$29,MATCH($C44,Kruistabel!$C$25:$F$25,0)+1,FALSE),""))</f>
        <v>#REF!</v>
      </c>
      <c r="EC44" s="326" t="e">
        <f ca="1">IF(IF(Plananalyse!EC44=1,VLOOKUP(EC$5,Kruistabel!$B$26:$F$29,MATCH($C44,Kruistabel!$C$25:$F$25,0)+1,FALSE),"")=0,"",IF(Plananalyse!EC44=1,VLOOKUP(EC$5,Kruistabel!$B$26:$F$29,MATCH($C44,Kruistabel!$C$25:$F$25,0)+1,FALSE),""))</f>
        <v>#REF!</v>
      </c>
      <c r="ED44" s="327"/>
      <c r="EE44" s="326" t="e">
        <f ca="1">IF(IF(Plananalyse!EE44=1,VLOOKUP(EE$5,Kruistabel!$B$26:$F$29,MATCH($C44,Kruistabel!$C$25:$F$25,0)+1,FALSE),"")=0,"",IF(Plananalyse!EE44=1,VLOOKUP(EE$5,Kruistabel!$B$26:$F$29,MATCH($C44,Kruistabel!$C$25:$F$25,0)+1,FALSE),""))</f>
        <v>#N/A</v>
      </c>
      <c r="EF44" s="326" t="e">
        <f ca="1">IF(IF(Plananalyse!EF44=1,VLOOKUP(EF$5,Kruistabel!$B$26:$F$29,MATCH($C44,Kruistabel!$C$25:$F$25,0)+1,FALSE),"")=0,"",IF(Plananalyse!EF44=1,VLOOKUP(EF$5,Kruistabel!$B$26:$F$29,MATCH($C44,Kruistabel!$C$25:$F$25,0)+1,FALSE),""))</f>
        <v>#N/A</v>
      </c>
      <c r="EG44" s="326" t="e">
        <f ca="1">IF(IF(Plananalyse!EG44=1,VLOOKUP(EG$5,Kruistabel!$B$26:$F$29,MATCH($C44,Kruistabel!$C$25:$F$25,0)+1,FALSE),"")=0,"",IF(Plananalyse!EG44=1,VLOOKUP(EG$5,Kruistabel!$B$26:$F$29,MATCH($C44,Kruistabel!$C$25:$F$25,0)+1,FALSE),""))</f>
        <v>#N/A</v>
      </c>
      <c r="EH44" s="326" t="e">
        <f ca="1">IF(IF(Plananalyse!EH44=1,VLOOKUP(EH$5,Kruistabel!$B$26:$F$29,MATCH($C44,Kruistabel!$C$25:$F$25,0)+1,FALSE),"")=0,"",IF(Plananalyse!EH44=1,VLOOKUP(EH$5,Kruistabel!$B$26:$F$29,MATCH($C44,Kruistabel!$C$25:$F$25,0)+1,FALSE),""))</f>
        <v>#REF!</v>
      </c>
      <c r="EI44" s="326" t="e">
        <f ca="1">IF(IF(Plananalyse!EI44=1,VLOOKUP(EI$5,Kruistabel!$B$26:$F$29,MATCH($C44,Kruistabel!$C$25:$F$25,0)+1,FALSE),"")=0,"",IF(Plananalyse!EI44=1,VLOOKUP(EI$5,Kruistabel!$B$26:$F$29,MATCH($C44,Kruistabel!$C$25:$F$25,0)+1,FALSE),""))</f>
        <v>#REF!</v>
      </c>
      <c r="EJ44" s="164" t="str">
        <f>IF(Plananalyse!EJ44=1,VLOOKUP(EJ$5,Kruistabel!$B$26:$F$29,MATCH($C44,Kruistabel!$C$25:$F$25,0)+1,FALSE),"")</f>
        <v/>
      </c>
      <c r="EK44" s="138"/>
      <c r="EL44" s="138"/>
      <c r="EM44" s="138"/>
      <c r="EN44" s="138"/>
      <c r="EO44" s="138"/>
    </row>
    <row r="45" spans="2:145">
      <c r="B45" s="337" t="s">
        <v>139</v>
      </c>
      <c r="C45" s="160" t="str">
        <f>_xlfn.IFNA(VLOOKUP($B45,Classificatietabel!$B$6:$I$91,C$7,FALSE),"")</f>
        <v>normaal</v>
      </c>
      <c r="D45" s="160" t="str">
        <f>_xlfn.IFNA(VLOOKUP($B45,Classificatietabel!$B$6:$I$91,D$7,FALSE),"")</f>
        <v>neen</v>
      </c>
      <c r="E45" s="119">
        <f>IF(AND(D45="laag",$D$3=1),0,_xlfn.IFNA(IF(VLOOKUP($B45,Classificatietabel!$B$6:$H$91,$E$5,FALSE)="Ja",1,0),""))</f>
        <v>1</v>
      </c>
      <c r="F45" s="163"/>
      <c r="G45" s="326" t="str">
        <f>IF(IF(Plananalyse!G45=1,VLOOKUP(G$5,Kruistabel!$B$26:$F$29,MATCH($C45,Kruistabel!$C$25:$F$25,0)+1,FALSE),"")=0,"",IF(Plananalyse!G45=1,VLOOKUP(G$5,Kruistabel!$B$26:$F$29,MATCH($C45,Kruistabel!$C$25:$F$25,0)+1,FALSE),""))</f>
        <v/>
      </c>
      <c r="H45" s="326" t="str">
        <f>IF(IF(Plananalyse!H45=1,VLOOKUP(H$5,Kruistabel!$B$26:$F$29,MATCH($C45,Kruistabel!$C$25:$F$25,0)+1,FALSE),"")=0,"",IF(Plananalyse!H45=1,VLOOKUP(H$5,Kruistabel!$B$26:$F$29,MATCH($C45,Kruistabel!$C$25:$F$25,0)+1,FALSE),""))</f>
        <v/>
      </c>
      <c r="I45" s="326">
        <f>IF(IF(Plananalyse!I45=1,VLOOKUP(I$5,Kruistabel!$B$26:$F$29,MATCH($C45,Kruistabel!$C$25:$F$25,0)+1,FALSE),"")=0,"",IF(Plananalyse!I45=1,VLOOKUP(I$5,Kruistabel!$B$26:$F$29,MATCH($C45,Kruistabel!$C$25:$F$25,0)+1,FALSE),""))</f>
        <v>60</v>
      </c>
      <c r="J45" s="326" t="str">
        <f>IF(IF(Plananalyse!J45=1,VLOOKUP(J$5,Kruistabel!$B$26:$F$29,MATCH($C45,Kruistabel!$C$25:$F$25,0)+1,FALSE),"")=0,"",IF(Plananalyse!J45=1,VLOOKUP(J$5,Kruistabel!$B$26:$F$29,MATCH($C45,Kruistabel!$C$25:$F$25,0)+1,FALSE),""))</f>
        <v/>
      </c>
      <c r="K45" s="326" t="str">
        <f>IF(IF(Plananalyse!K45=1,VLOOKUP(K$5,Kruistabel!$B$26:$F$29,MATCH($C45,Kruistabel!$C$25:$F$25,0)+1,FALSE),"")=0,"",IF(Plananalyse!K45=1,VLOOKUP(K$5,Kruistabel!$B$26:$F$29,MATCH($C45,Kruistabel!$C$25:$F$25,0)+1,FALSE),""))</f>
        <v/>
      </c>
      <c r="L45" s="326" t="str">
        <f>IF(IF(Plananalyse!L45=1,VLOOKUP(L$5,Kruistabel!$B$26:$F$29,MATCH($C45,Kruistabel!$C$25:$F$25,0)+1,FALSE),"")=0,"",IF(Plananalyse!L45=1,VLOOKUP(L$5,Kruistabel!$B$26:$F$29,MATCH($C45,Kruistabel!$C$25:$F$25,0)+1,FALSE),""))</f>
        <v/>
      </c>
      <c r="M45" s="326">
        <f>IF(IF(Plananalyse!M45=1,VLOOKUP(M$5,Kruistabel!$B$26:$F$29,MATCH($C45,Kruistabel!$C$25:$F$25,0)+1,FALSE),"")=0,"",IF(Plananalyse!M45=1,VLOOKUP(M$5,Kruistabel!$B$26:$F$29,MATCH($C45,Kruistabel!$C$25:$F$25,0)+1,FALSE),""))</f>
        <v>55</v>
      </c>
      <c r="N45" s="326">
        <f>IF(IF(Plananalyse!N45=1,VLOOKUP(N$5,Kruistabel!$B$26:$F$29,MATCH($C45,Kruistabel!$C$25:$F$25,0)+1,FALSE),"")=0,"",IF(Plananalyse!N45=1,VLOOKUP(N$5,Kruistabel!$B$26:$F$29,MATCH($C45,Kruistabel!$C$25:$F$25,0)+1,FALSE),""))</f>
        <v>55</v>
      </c>
      <c r="O45" s="326">
        <f>IF(IF(Plananalyse!O45=1,VLOOKUP(O$5,Kruistabel!$B$26:$F$29,MATCH($C45,Kruistabel!$C$25:$F$25,0)+1,FALSE),"")=0,"",IF(Plananalyse!O45=1,VLOOKUP(O$5,Kruistabel!$B$26:$F$29,MATCH($C45,Kruistabel!$C$25:$F$25,0)+1,FALSE),""))</f>
        <v>55</v>
      </c>
      <c r="P45" s="326">
        <f>IF(IF(Plananalyse!P45=1,VLOOKUP(P$5,Kruistabel!$B$26:$F$29,MATCH($C45,Kruistabel!$C$25:$F$25,0)+1,FALSE),"")=0,"",IF(Plananalyse!P45=1,VLOOKUP(P$5,Kruistabel!$B$26:$F$29,MATCH($C45,Kruistabel!$C$25:$F$25,0)+1,FALSE),""))</f>
        <v>50</v>
      </c>
      <c r="Q45" s="326">
        <f>IF(IF(Plananalyse!Q45=1,VLOOKUP(Q$5,Kruistabel!$B$26:$F$29,MATCH($C45,Kruistabel!$C$25:$F$25,0)+1,FALSE),"")=0,"",IF(Plananalyse!Q45=1,VLOOKUP(Q$5,Kruistabel!$B$26:$F$29,MATCH($C45,Kruistabel!$C$25:$F$25,0)+1,FALSE),""))</f>
        <v>60</v>
      </c>
      <c r="R45" s="326">
        <f>IF(IF(Plananalyse!R45=1,VLOOKUP(R$5,Kruistabel!$B$26:$F$29,MATCH($C45,Kruistabel!$C$25:$F$25,0)+1,FALSE),"")=0,"",IF(Plananalyse!R45=1,VLOOKUP(R$5,Kruistabel!$B$26:$F$29,MATCH($C45,Kruistabel!$C$25:$F$25,0)+1,FALSE),""))</f>
        <v>55</v>
      </c>
      <c r="S45" s="326" t="str">
        <f>IF(IF(Plananalyse!S45=1,VLOOKUP(S$5,Kruistabel!$B$26:$F$29,MATCH($C45,Kruistabel!$C$25:$F$25,0)+1,FALSE),"")=0,"",IF(Plananalyse!S45=1,VLOOKUP(S$5,Kruistabel!$B$26:$F$29,MATCH($C45,Kruistabel!$C$25:$F$25,0)+1,FALSE),""))</f>
        <v/>
      </c>
      <c r="T45" s="326" t="str">
        <f>IF(IF(Plananalyse!T45=1,VLOOKUP(T$5,Kruistabel!$B$26:$F$29,MATCH($C45,Kruistabel!$C$25:$F$25,0)+1,FALSE),"")=0,"",IF(Plananalyse!T45=1,VLOOKUP(T$5,Kruistabel!$B$26:$F$29,MATCH($C45,Kruistabel!$C$25:$F$25,0)+1,FALSE),""))</f>
        <v/>
      </c>
      <c r="U45" s="326" t="str">
        <f>IF(IF(Plananalyse!U45=1,VLOOKUP(U$5,Kruistabel!$B$26:$F$29,MATCH($C45,Kruistabel!$C$25:$F$25,0)+1,FALSE),"")=0,"",IF(Plananalyse!U45=1,VLOOKUP(U$5,Kruistabel!$B$26:$F$29,MATCH($C45,Kruistabel!$C$25:$F$25,0)+1,FALSE),""))</f>
        <v/>
      </c>
      <c r="V45" s="326" t="str">
        <f>IF(IF(Plananalyse!V45=1,VLOOKUP(V$5,Kruistabel!$B$26:$F$29,MATCH($C45,Kruistabel!$C$25:$F$25,0)+1,FALSE),"")=0,"",IF(Plananalyse!V45=1,VLOOKUP(V$5,Kruistabel!$B$26:$F$29,MATCH($C45,Kruistabel!$C$25:$F$25,0)+1,FALSE),""))</f>
        <v/>
      </c>
      <c r="W45" s="326" t="str">
        <f>IF(IF(Plananalyse!W45=1,VLOOKUP(W$5,Kruistabel!$B$26:$F$29,MATCH($C45,Kruistabel!$C$25:$F$25,0)+1,FALSE),"")=0,"",IF(Plananalyse!W45=1,VLOOKUP(W$5,Kruistabel!$B$26:$F$29,MATCH($C45,Kruistabel!$C$25:$F$25,0)+1,FALSE),""))</f>
        <v/>
      </c>
      <c r="X45" s="326" t="str">
        <f>IF(IF(Plananalyse!X45=1,VLOOKUP(X$5,Kruistabel!$B$26:$F$29,MATCH($C45,Kruistabel!$C$25:$F$25,0)+1,FALSE),"")=0,"",IF(Plananalyse!X45=1,VLOOKUP(X$5,Kruistabel!$B$26:$F$29,MATCH($C45,Kruistabel!$C$25:$F$25,0)+1,FALSE),""))</f>
        <v/>
      </c>
      <c r="Y45" s="326">
        <f>IF(IF(Plananalyse!Y45=1,VLOOKUP(Y$5,Kruistabel!$B$26:$F$29,MATCH($C45,Kruistabel!$C$25:$F$25,0)+1,FALSE),"")=0,"",IF(Plananalyse!Y45=1,VLOOKUP(Y$5,Kruistabel!$B$26:$F$29,MATCH($C45,Kruistabel!$C$25:$F$25,0)+1,FALSE),""))</f>
        <v>60</v>
      </c>
      <c r="Z45" s="326" t="str">
        <f>IF(IF(Plananalyse!Z45=1,VLOOKUP(Z$5,Kruistabel!$B$26:$F$29,MATCH($C45,Kruistabel!$C$25:$F$25,0)+1,FALSE),"")=0,"",IF(Plananalyse!Z45=1,VLOOKUP(Z$5,Kruistabel!$B$26:$F$29,MATCH($C45,Kruistabel!$C$25:$F$25,0)+1,FALSE),""))</f>
        <v/>
      </c>
      <c r="AA45" s="326" t="str">
        <f>IF(IF(Plananalyse!AA45=1,VLOOKUP(AA$5,Kruistabel!$B$26:$F$29,MATCH($C45,Kruistabel!$C$25:$F$25,0)+1,FALSE),"")=0,"",IF(Plananalyse!AA45=1,VLOOKUP(AA$5,Kruistabel!$B$26:$F$29,MATCH($C45,Kruistabel!$C$25:$F$25,0)+1,FALSE),""))</f>
        <v/>
      </c>
      <c r="AB45" s="326" t="str">
        <f>IF(IF(Plananalyse!AB45=1,VLOOKUP(AB$5,Kruistabel!$B$26:$F$29,MATCH($C45,Kruistabel!$C$25:$F$25,0)+1,FALSE),"")=0,"",IF(Plananalyse!AB45=1,VLOOKUP(AB$5,Kruistabel!$B$26:$F$29,MATCH($C45,Kruistabel!$C$25:$F$25,0)+1,FALSE),""))</f>
        <v/>
      </c>
      <c r="AC45" s="326" t="str">
        <f>IF(IF(Plananalyse!AC45=1,VLOOKUP(AC$5,Kruistabel!$B$26:$F$29,MATCH($C45,Kruistabel!$C$25:$F$25,0)+1,FALSE),"")=0,"",IF(Plananalyse!AC45=1,VLOOKUP(AC$5,Kruistabel!$B$26:$F$29,MATCH($C45,Kruistabel!$C$25:$F$25,0)+1,FALSE),""))</f>
        <v/>
      </c>
      <c r="AD45" s="326" t="str">
        <f>IF(IF(Plananalyse!AD45=1,VLOOKUP(AD$5,Kruistabel!$B$26:$F$29,MATCH($C45,Kruistabel!$C$25:$F$25,0)+1,FALSE),"")=0,"",IF(Plananalyse!AD45=1,VLOOKUP(AD$5,Kruistabel!$B$26:$F$29,MATCH($C45,Kruistabel!$C$25:$F$25,0)+1,FALSE),""))</f>
        <v/>
      </c>
      <c r="AE45" s="326" t="str">
        <f>IF(IF(Plananalyse!AE45=1,VLOOKUP(AE$5,Kruistabel!$B$26:$F$29,MATCH($C45,Kruistabel!$C$25:$F$25,0)+1,FALSE),"")=0,"",IF(Plananalyse!AE45=1,VLOOKUP(AE$5,Kruistabel!$B$26:$F$29,MATCH($C45,Kruistabel!$C$25:$F$25,0)+1,FALSE),""))</f>
        <v/>
      </c>
      <c r="AF45" s="326" t="str">
        <f>IF(IF(Plananalyse!AF45=1,VLOOKUP(AF$5,Kruistabel!$B$26:$F$29,MATCH($C45,Kruistabel!$C$25:$F$25,0)+1,FALSE),"")=0,"",IF(Plananalyse!AF45=1,VLOOKUP(AF$5,Kruistabel!$B$26:$F$29,MATCH($C45,Kruistabel!$C$25:$F$25,0)+1,FALSE),""))</f>
        <v/>
      </c>
      <c r="AG45" s="326" t="str">
        <f>IF(IF(Plananalyse!AG45=1,VLOOKUP(AG$5,Kruistabel!$B$26:$F$29,MATCH($C45,Kruistabel!$C$25:$F$25,0)+1,FALSE),"")=0,"",IF(Plananalyse!AG45=1,VLOOKUP(AG$5,Kruistabel!$B$26:$F$29,MATCH($C45,Kruistabel!$C$25:$F$25,0)+1,FALSE),""))</f>
        <v/>
      </c>
      <c r="AH45" s="326" t="str">
        <f>IF(IF(Plananalyse!AH45=1,VLOOKUP(AH$5,Kruistabel!$B$26:$F$29,MATCH($C45,Kruistabel!$C$25:$F$25,0)+1,FALSE),"")=0,"",IF(Plananalyse!AI45=1,VLOOKUP(AH$5,Kruistabel!$B$26:$F$29,MATCH($C45,Kruistabel!$C$25:$F$25,0)+1,FALSE),""))</f>
        <v/>
      </c>
      <c r="AI45" s="326" t="str">
        <f>IF(IF(Plananalyse!AI45=1,VLOOKUP(AI$5,Kruistabel!$B$26:$F$29,MATCH($C45,Kruistabel!$C$25:$F$25,0)+1,FALSE),"")=0,"",IF(Plananalyse!AJ45=1,VLOOKUP(AI$5,Kruistabel!$B$26:$F$29,MATCH($C45,Kruistabel!$C$25:$F$25,0)+1,FALSE),""))</f>
        <v/>
      </c>
      <c r="AJ45" s="326" t="str">
        <f>IF(IF(Plananalyse!AJ45=1,VLOOKUP(AJ$5,Kruistabel!$B$26:$F$29,MATCH($C45,Kruistabel!$C$25:$F$25,0)+1,FALSE),"")=0,"",IF(Plananalyse!AJ45=1,VLOOKUP(AJ$5,Kruistabel!$B$26:$F$29,MATCH($C45,Kruistabel!$C$25:$F$25,0)+1,FALSE),""))</f>
        <v/>
      </c>
      <c r="AK45" s="326">
        <f>IF(IF(Plananalyse!AK45=1,VLOOKUP(AK$5,Kruistabel!$B$26:$F$29,MATCH($C45,Kruistabel!$C$25:$F$25,0)+1,FALSE),"")=0,"",IF(Plananalyse!AK45=1,VLOOKUP(AK$5,Kruistabel!$B$26:$F$29,MATCH($C45,Kruistabel!$C$25:$F$25,0)+1,FALSE),""))</f>
        <v>60</v>
      </c>
      <c r="AL45" s="326" t="str">
        <f>IF(IF(Plananalyse!AL45=1,VLOOKUP(AL$5,Kruistabel!$B$26:$F$29,MATCH($C45,Kruistabel!$C$25:$F$25,0)+1,FALSE),"")=0,"",IF(Plananalyse!AL45=1,VLOOKUP(AL$5,Kruistabel!$B$26:$F$29,MATCH($C45,Kruistabel!$C$25:$F$25,0)+1,FALSE),""))</f>
        <v/>
      </c>
      <c r="AM45" s="326" t="str">
        <f>IF(IF(Plananalyse!AM45=1,VLOOKUP(AM$5,Kruistabel!$B$26:$F$29,MATCH($C45,Kruistabel!$C$25:$F$25,0)+1,FALSE),"")=0,"",IF(Plananalyse!AM45=1,VLOOKUP(AM$5,Kruistabel!$B$26:$F$29,MATCH($C45,Kruistabel!$C$25:$F$25,0)+1,FALSE),""))</f>
        <v/>
      </c>
      <c r="AN45" s="327"/>
      <c r="AO45" s="326">
        <f>IF(IF(Plananalyse!AO45=1,VLOOKUP(AO$5,Kruistabel!$B$26:$F$29,MATCH($C45,Kruistabel!$C$25:$F$25,0)+1,FALSE),"")=0,"",IF(Plananalyse!AO45=1,VLOOKUP(AO$5,Kruistabel!$B$26:$F$29,MATCH($C45,Kruistabel!$C$25:$F$25,0)+1,FALSE),""))</f>
        <v>60</v>
      </c>
      <c r="AP45" s="326">
        <f>IF(IF(Plananalyse!AP45=1,VLOOKUP(AP$5,Kruistabel!$B$26:$F$29,MATCH($C45,Kruistabel!$C$25:$F$25,0)+1,FALSE),"")=0,"",IF(Plananalyse!AP45=1,VLOOKUP(AP$5,Kruistabel!$B$26:$F$29,MATCH($C45,Kruistabel!$C$25:$F$25,0)+1,FALSE),""))</f>
        <v>60</v>
      </c>
      <c r="AQ45" s="326">
        <f>IF(IF(Plananalyse!AQ45=1,VLOOKUP(AQ$5,Kruistabel!$B$26:$F$29,MATCH($C45,Kruistabel!$C$25:$F$25,0)+1,FALSE),"")=0,"",IF(Plananalyse!AQ45=1,VLOOKUP(AQ$5,Kruistabel!$B$26:$F$29,MATCH($C45,Kruistabel!$C$25:$F$25,0)+1,FALSE),""))</f>
        <v>60</v>
      </c>
      <c r="AR45" s="326">
        <f ca="1">IF(IF(Plananalyse!AR45=1,VLOOKUP(AR$5,Kruistabel!$B$26:$F$29,MATCH($C45,Kruistabel!$C$25:$F$25,0)+1,FALSE),"")=0,"",IF(Plananalyse!AR45=1,VLOOKUP(AR$5,Kruistabel!$B$26:$F$29,MATCH($C45,Kruistabel!$C$25:$F$25,0)+1,FALSE),""))</f>
        <v>55</v>
      </c>
      <c r="AS45" s="326">
        <f ca="1">IF(IF(Plananalyse!AS45=1,VLOOKUP(AS$5,Kruistabel!$B$26:$F$29,MATCH($C45,Kruistabel!$C$25:$F$25,0)+1,FALSE),"")=0,"",IF(Plananalyse!AS45=1,VLOOKUP(AS$5,Kruistabel!$B$26:$F$29,MATCH($C45,Kruistabel!$C$25:$F$25,0)+1,FALSE),""))</f>
        <v>60</v>
      </c>
      <c r="AT45" s="326">
        <f ca="1">IF(IF(Plananalyse!AT45=1,VLOOKUP(AT$5,Kruistabel!$B$26:$F$29,MATCH($C45,Kruistabel!$C$25:$F$25,0)+1,FALSE),"")=0,"",IF(Plananalyse!AT45=1,VLOOKUP(AT$5,Kruistabel!$B$26:$F$29,MATCH($C45,Kruistabel!$C$25:$F$25,0)+1,FALSE),""))</f>
        <v>55</v>
      </c>
      <c r="AU45" s="326" t="str">
        <f ca="1">IF(IF(Plananalyse!AU45=1,VLOOKUP(AU$5,Kruistabel!$B$26:$F$29,MATCH($C45,Kruistabel!$C$25:$F$25,0)+1,FALSE),"")=0,"",IF(Plananalyse!AU45=1,VLOOKUP(AU$5,Kruistabel!$B$26:$F$29,MATCH($C45,Kruistabel!$C$25:$F$25,0)+1,FALSE),""))</f>
        <v/>
      </c>
      <c r="AV45" s="326">
        <f ca="1">IF(IF(Plananalyse!AV45=1,VLOOKUP(AV$5,Kruistabel!$B$26:$F$29,MATCH($C45,Kruistabel!$C$25:$F$25,0)+1,FALSE),"")=0,"",IF(Plananalyse!AV45=1,VLOOKUP(AV$5,Kruistabel!$B$26:$F$29,MATCH($C45,Kruistabel!$C$25:$F$25,0)+1,FALSE),""))</f>
        <v>60</v>
      </c>
      <c r="AW45" s="326" t="str">
        <f ca="1">IF(IF(Plananalyse!AW45=1,VLOOKUP(AW$5,Kruistabel!$B$26:$F$29,MATCH($C45,Kruistabel!$C$25:$F$25,0)+1,FALSE),"")=0,"",IF(Plananalyse!AW45=1,VLOOKUP(AW$5,Kruistabel!$B$26:$F$29,MATCH($C45,Kruistabel!$C$25:$F$25,0)+1,FALSE),""))</f>
        <v/>
      </c>
      <c r="AX45" s="326" t="str">
        <f ca="1">IF(IF(Plananalyse!AX45=1,VLOOKUP(AX$5,Kruistabel!$B$26:$F$29,MATCH($C45,Kruistabel!$C$25:$F$25,0)+1,FALSE),"")=0,"",IF(Plananalyse!AX45=1,VLOOKUP(AX$5,Kruistabel!$B$26:$F$29,MATCH($C45,Kruistabel!$C$25:$F$25,0)+1,FALSE),""))</f>
        <v/>
      </c>
      <c r="AY45" s="327"/>
      <c r="AZ45" s="326" t="str">
        <f ca="1">IF(IF(Plananalyse!AZ45=1,VLOOKUP(AZ$5,Kruistabel!$B$26:$F$29,MATCH($C45,Kruistabel!$C$25:$F$25,0)+1,FALSE),"")=0,"",IF(Plananalyse!AZ45=1,VLOOKUP(AZ$5,Kruistabel!$B$26:$F$29,MATCH($C45,Kruistabel!$C$25:$F$25,0)+1,FALSE),""))</f>
        <v/>
      </c>
      <c r="BA45" s="326" t="str">
        <f ca="1">IF(IF(Plananalyse!BA45=1,VLOOKUP(BA$5,Kruistabel!$B$26:$F$29,MATCH($C45,Kruistabel!$C$25:$F$25,0)+1,FALSE),"")=0,"",IF(Plananalyse!BA45=1,VLOOKUP(BA$5,Kruistabel!$B$26:$F$29,MATCH($C45,Kruistabel!$C$25:$F$25,0)+1,FALSE),""))</f>
        <v/>
      </c>
      <c r="BB45" s="326">
        <f ca="1">IF(IF(Plananalyse!BB45=1,VLOOKUP(BB$5,Kruistabel!$B$26:$F$29,MATCH($C45,Kruistabel!$C$25:$F$25,0)+1,FALSE),"")=0,"",IF(Plananalyse!BB45=1,VLOOKUP(BB$5,Kruistabel!$B$26:$F$29,MATCH($C45,Kruistabel!$C$25:$F$25,0)+1,FALSE),""))</f>
        <v>60</v>
      </c>
      <c r="BC45" s="326">
        <f ca="1">IF(IF(Plananalyse!BC45=1,VLOOKUP(BC$5,Kruistabel!$B$26:$F$29,MATCH($C45,Kruistabel!$C$25:$F$25,0)+1,FALSE),"")=0,"",IF(Plananalyse!BC45=1,VLOOKUP(BC$5,Kruistabel!$B$26:$F$29,MATCH($C45,Kruistabel!$C$25:$F$25,0)+1,FALSE),""))</f>
        <v>60</v>
      </c>
      <c r="BD45" s="326" t="str">
        <f ca="1">IF(IF(Plananalyse!BD45=1,VLOOKUP(BD$5,Kruistabel!$B$26:$F$29,MATCH($C45,Kruistabel!$C$25:$F$25,0)+1,FALSE),"")=0,"",IF(Plananalyse!BD45=1,VLOOKUP(BD$5,Kruistabel!$B$26:$F$29,MATCH($C45,Kruistabel!$C$25:$F$25,0)+1,FALSE),""))</f>
        <v/>
      </c>
      <c r="BE45" s="326" t="str">
        <f ca="1">IF(IF(Plananalyse!BE45=1,VLOOKUP(BE$5,Kruistabel!$B$26:$F$29,MATCH($C45,Kruistabel!$C$25:$F$25,0)+1,FALSE),"")=0,"",IF(Plananalyse!BE45=1,VLOOKUP(BE$5,Kruistabel!$B$26:$F$29,MATCH($C45,Kruistabel!$C$25:$F$25,0)+1,FALSE),""))</f>
        <v/>
      </c>
      <c r="BF45" s="326" t="str">
        <f ca="1">IF(IF(Plananalyse!BF45=1,VLOOKUP(BF$5,Kruistabel!$B$26:$F$29,MATCH($C45,Kruistabel!$C$25:$F$25,0)+1,FALSE),"")=0,"",IF(Plananalyse!BF45=1,VLOOKUP(BF$5,Kruistabel!$B$26:$F$29,MATCH($C45,Kruistabel!$C$25:$F$25,0)+1,FALSE),""))</f>
        <v/>
      </c>
      <c r="BG45" s="326" t="str">
        <f ca="1">IF(IF(Plananalyse!BG45=1,VLOOKUP(BG$5,Kruistabel!$B$26:$F$29,MATCH($C45,Kruistabel!$C$25:$F$25,0)+1,FALSE),"")=0,"",IF(Plananalyse!BG45=1,VLOOKUP(BG$5,Kruistabel!$B$26:$F$29,MATCH($C45,Kruistabel!$C$25:$F$25,0)+1,FALSE),""))</f>
        <v/>
      </c>
      <c r="BH45" s="326" t="str">
        <f ca="1">IF(IF(Plananalyse!BH45=1,VLOOKUP(BH$5,Kruistabel!$B$26:$F$29,MATCH($C45,Kruistabel!$C$25:$F$25,0)+1,FALSE),"")=0,"",IF(Plananalyse!BH45=1,VLOOKUP(BH$5,Kruistabel!$B$26:$F$29,MATCH($C45,Kruistabel!$C$25:$F$25,0)+1,FALSE),""))</f>
        <v/>
      </c>
      <c r="BI45" s="327"/>
      <c r="BJ45" s="326" t="e">
        <f ca="1">IF(IF(Plananalyse!BJ45=1,VLOOKUP(BJ$5,Kruistabel!$B$26:$F$29,MATCH($C45,Kruistabel!$C$25:$F$25,0)+1,FALSE),"")=0,"",IF(Plananalyse!BJ45=1,VLOOKUP(BJ$5,Kruistabel!$B$26:$F$29,MATCH($C45,Kruistabel!$C$25:$F$25,0)+1,FALSE),""))</f>
        <v>#N/A</v>
      </c>
      <c r="BK45" s="326" t="e">
        <f ca="1">IF(IF(Plananalyse!BK45=1,VLOOKUP(BK$5,Kruistabel!$B$26:$F$29,MATCH($C45,Kruistabel!$C$25:$F$25,0)+1,FALSE),"")=0,"",IF(Plananalyse!BK45=1,VLOOKUP(BK$5,Kruistabel!$B$26:$F$29,MATCH($C45,Kruistabel!$C$25:$F$25,0)+1,FALSE),""))</f>
        <v>#N/A</v>
      </c>
      <c r="BL45" s="326" t="e">
        <f ca="1">IF(IF(Plananalyse!BL45=1,VLOOKUP(BL$5,Kruistabel!$B$26:$F$29,MATCH($C45,Kruistabel!$C$25:$F$25,0)+1,FALSE),"")=0,"",IF(Plananalyse!BL45=1,VLOOKUP(BL$5,Kruistabel!$B$26:$F$29,MATCH($C45,Kruistabel!$C$25:$F$25,0)+1,FALSE),""))</f>
        <v>#N/A</v>
      </c>
      <c r="BM45" s="326" t="e">
        <f ca="1">IF(IF(Plananalyse!BM45=1,VLOOKUP(BM$5,Kruistabel!$B$26:$F$29,MATCH($C45,Kruistabel!$C$25:$F$25,0)+1,FALSE),"")=0,"",IF(Plananalyse!BM45=1,VLOOKUP(BM$5,Kruistabel!$B$26:$F$29,MATCH($C45,Kruistabel!$C$25:$F$25,0)+1,FALSE),""))</f>
        <v>#N/A</v>
      </c>
      <c r="BN45" s="326" t="e">
        <f ca="1">IF(IF(Plananalyse!BN45=1,VLOOKUP(BN$5,Kruistabel!$B$26:$F$29,MATCH($C45,Kruistabel!$C$25:$F$25,0)+1,FALSE),"")=0,"",IF(Plananalyse!BN45=1,VLOOKUP(BN$5,Kruistabel!$B$26:$F$29,MATCH($C45,Kruistabel!$C$25:$F$25,0)+1,FALSE),""))</f>
        <v>#N/A</v>
      </c>
      <c r="BO45" s="326" t="e">
        <f ca="1">IF(IF(Plananalyse!BO45=1,VLOOKUP(BO$5,Kruistabel!$B$26:$F$29,MATCH($C45,Kruistabel!$C$25:$F$25,0)+1,FALSE),"")=0,"",IF(Plananalyse!BO45=1,VLOOKUP(BO$5,Kruistabel!$B$26:$F$29,MATCH($C45,Kruistabel!$C$25:$F$25,0)+1,FALSE),""))</f>
        <v>#N/A</v>
      </c>
      <c r="BP45" s="326" t="e">
        <f ca="1">IF(IF(Plananalyse!BP45=1,VLOOKUP(BP$5,Kruistabel!$B$26:$F$29,MATCH($C45,Kruistabel!$C$25:$F$25,0)+1,FALSE),"")=0,"",IF(Plananalyse!BP45=1,VLOOKUP(BP$5,Kruistabel!$B$26:$F$29,MATCH($C45,Kruistabel!$C$25:$F$25,0)+1,FALSE),""))</f>
        <v>#N/A</v>
      </c>
      <c r="BQ45" s="326" t="e">
        <f ca="1">IF(IF(Plananalyse!BQ45=1,VLOOKUP(BQ$5,Kruistabel!$B$26:$F$29,MATCH($C45,Kruistabel!$C$25:$F$25,0)+1,FALSE),"")=0,"",IF(Plananalyse!BQ45=1,VLOOKUP(BQ$5,Kruistabel!$B$26:$F$29,MATCH($C45,Kruistabel!$C$25:$F$25,0)+1,FALSE),""))</f>
        <v>#N/A</v>
      </c>
      <c r="BR45" s="326" t="e">
        <f ca="1">IF(IF(Plananalyse!BR45=1,VLOOKUP(BR$5,Kruistabel!$B$26:$F$29,MATCH($C45,Kruistabel!$C$25:$F$25,0)+1,FALSE),"")=0,"",IF(Plananalyse!BR45=1,VLOOKUP(BR$5,Kruistabel!$B$26:$F$29,MATCH($C45,Kruistabel!$C$25:$F$25,0)+1,FALSE),""))</f>
        <v>#REF!</v>
      </c>
      <c r="BS45" s="326" t="e">
        <f ca="1">IF(IF(Plananalyse!BS45=1,VLOOKUP(BS$5,Kruistabel!$B$26:$F$29,MATCH($C45,Kruistabel!$C$25:$F$25,0)+1,FALSE),"")=0,"",IF(Plananalyse!BS45=1,VLOOKUP(BS$5,Kruistabel!$B$26:$F$29,MATCH($C45,Kruistabel!$C$25:$F$25,0)+1,FALSE),""))</f>
        <v>#REF!</v>
      </c>
      <c r="BT45" s="65"/>
      <c r="BU45" s="231" t="str">
        <f ca="1">IF(IF(Plananalyse!BU45=1,VLOOKUP(BU$5,Kruistabel!$B$26:$F$29,MATCH($C45,Kruistabel!$C$25:$F$25,0)+1,FALSE),"")=0,"",IF(Plananalyse!BU45=1,VLOOKUP(BU$5,Kruistabel!$B$26:$F$29,MATCH($C45,Kruistabel!$C$25:$F$25,0)+1,FALSE),""))</f>
        <v/>
      </c>
      <c r="BV45" s="326">
        <f ca="1">IF(IF(Plananalyse!BV45=1,VLOOKUP(BV$5,Kruistabel!$B$26:$F$29,MATCH($C45,Kruistabel!$C$25:$F$25,0)+1,FALSE),"")=0,"",IF(Plananalyse!BV45=1,VLOOKUP(BV$5,Kruistabel!$B$26:$F$29,MATCH($C45,Kruistabel!$C$25:$F$25,0)+1,FALSE),""))</f>
        <v>55</v>
      </c>
      <c r="BW45" s="326" t="str">
        <f ca="1">IF(IF(Plananalyse!BW45=1,VLOOKUP(BW$5,Kruistabel!$B$26:$F$29,MATCH($C45,Kruistabel!$C$25:$F$25,0)+1,FALSE),"")=0,"",IF(Plananalyse!BW45=1,VLOOKUP(BW$5,Kruistabel!$B$26:$F$29,MATCH($C45,Kruistabel!$C$25:$F$25,0)+1,FALSE),""))</f>
        <v/>
      </c>
      <c r="BX45" s="326" t="str">
        <f ca="1">IF(IF(Plananalyse!BX45=1,VLOOKUP(BX$5,Kruistabel!$B$26:$F$29,MATCH($C45,Kruistabel!$C$25:$F$25,0)+1,FALSE),"")=0,"",IF(Plananalyse!BX45=1,VLOOKUP(BX$5,Kruistabel!$B$26:$F$29,MATCH($C45,Kruistabel!$C$25:$F$25,0)+1,FALSE),""))</f>
        <v/>
      </c>
      <c r="BY45" s="327"/>
      <c r="BZ45" s="326" t="e">
        <f ca="1">IF(IF(Plananalyse!BZ45=1,VLOOKUP(BZ$5,Kruistabel!$B$26:$F$29,MATCH($C45,Kruistabel!$C$25:$F$25,0)+1,FALSE),"")=0,"",IF(Plananalyse!BZ45=1,VLOOKUP(BZ$5,Kruistabel!$B$26:$F$29,MATCH($C45,Kruistabel!$C$25:$F$25,0)+1,FALSE),""))</f>
        <v>#N/A</v>
      </c>
      <c r="CA45" s="326" t="e">
        <f ca="1">IF(IF(Plananalyse!CA45=1,VLOOKUP(CA$5,Kruistabel!$B$26:$F$29,MATCH($C45,Kruistabel!$C$25:$F$25,0)+1,FALSE),"")=0,"",IF(Plananalyse!CA45=1,VLOOKUP(CA$5,Kruistabel!$B$26:$F$29,MATCH($C45,Kruistabel!$C$25:$F$25,0)+1,FALSE),""))</f>
        <v>#N/A</v>
      </c>
      <c r="CB45" s="326" t="e">
        <f ca="1">IF(IF(Plananalyse!CB45=1,VLOOKUP(CB$5,Kruistabel!$B$26:$F$29,MATCH($C45,Kruistabel!$C$25:$F$25,0)+1,FALSE),"")=0,"",IF(Plananalyse!CB45=1,VLOOKUP(CB$5,Kruistabel!$B$26:$F$29,MATCH($C45,Kruistabel!$C$25:$F$25,0)+1,FALSE),""))</f>
        <v>#N/A</v>
      </c>
      <c r="CC45" s="326" t="e">
        <f ca="1">IF(IF(Plananalyse!CC45=1,VLOOKUP(CC$5,Kruistabel!$B$26:$F$29,MATCH($C45,Kruistabel!$C$25:$F$25,0)+1,FALSE),"")=0,"",IF(Plananalyse!CC45=1,VLOOKUP(CC$5,Kruistabel!$B$26:$F$29,MATCH($C45,Kruistabel!$C$25:$F$25,0)+1,FALSE),""))</f>
        <v>#N/A</v>
      </c>
      <c r="CD45" s="326" t="e">
        <f ca="1">IF(IF(Plananalyse!CD45=1,VLOOKUP(CD$5,Kruistabel!$B$26:$F$29,MATCH($C45,Kruistabel!$C$25:$F$25,0)+1,FALSE),"")=0,"",IF(Plananalyse!CD45=1,VLOOKUP(CD$5,Kruistabel!$B$26:$F$29,MATCH($C45,Kruistabel!$C$25:$F$25,0)+1,FALSE),""))</f>
        <v>#N/A</v>
      </c>
      <c r="CE45" s="326" t="e">
        <f ca="1">IF(IF(Plananalyse!CE45=1,VLOOKUP(CE$5,Kruistabel!$B$26:$F$29,MATCH($C45,Kruistabel!$C$25:$F$25,0)+1,FALSE),"")=0,"",IF(Plananalyse!CE45=1,VLOOKUP(CE$5,Kruistabel!$B$26:$F$29,MATCH($C45,Kruistabel!$C$25:$F$25,0)+1,FALSE),""))</f>
        <v>#N/A</v>
      </c>
      <c r="CF45" s="326" t="e">
        <f ca="1">IF(IF(Plananalyse!CF45=1,VLOOKUP(CF$5,Kruistabel!$B$26:$F$29,MATCH($C45,Kruistabel!$C$25:$F$25,0)+1,FALSE),"")=0,"",IF(Plananalyse!CF45=1,VLOOKUP(CF$5,Kruistabel!$B$26:$F$29,MATCH($C45,Kruistabel!$C$25:$F$25,0)+1,FALSE),""))</f>
        <v>#N/A</v>
      </c>
      <c r="CG45" s="326" t="e">
        <f ca="1">IF(IF(Plananalyse!CG45=1,VLOOKUP(CG$5,Kruistabel!$B$26:$F$29,MATCH($C45,Kruistabel!$C$25:$F$25,0)+1,FALSE),"")=0,"",IF(Plananalyse!CG45=1,VLOOKUP(CG$5,Kruistabel!$B$26:$F$29,MATCH($C45,Kruistabel!$C$25:$F$25,0)+1,FALSE),""))</f>
        <v>#REF!</v>
      </c>
      <c r="CH45" s="326" t="e">
        <f ca="1">IF(IF(Plananalyse!CH45=1,VLOOKUP(CH$5,Kruistabel!$B$26:$F$29,MATCH($C45,Kruistabel!$C$25:$F$25,0)+1,FALSE),"")=0,"",IF(Plananalyse!CH45=1,VLOOKUP(CH$5,Kruistabel!$B$26:$F$29,MATCH($C45,Kruistabel!$C$25:$F$25,0)+1,FALSE),""))</f>
        <v>#REF!</v>
      </c>
      <c r="CI45" s="65"/>
      <c r="CJ45" s="326">
        <f ca="1">IF(IF(Plananalyse!CJ45=1,VLOOKUP(CJ$5,Kruistabel!$B$26:$F$29,MATCH($C45,Kruistabel!$C$25:$F$25,0)+1,FALSE),"")=0,"",IF(Plananalyse!CJ45=1,VLOOKUP(CJ$5,Kruistabel!$B$26:$F$29,MATCH($C45,Kruistabel!$C$25:$F$25,0)+1,FALSE),""))</f>
        <v>55</v>
      </c>
      <c r="CK45" s="326">
        <f ca="1">IF(IF(Plananalyse!CK45=1,VLOOKUP(CK$5,Kruistabel!$B$26:$F$29,MATCH($C45,Kruistabel!$C$25:$F$25,0)+1,FALSE),"")=0,"",IF(Plananalyse!CK45=1,VLOOKUP(CK$5,Kruistabel!$B$26:$F$29,MATCH($C45,Kruistabel!$C$25:$F$25,0)+1,FALSE),""))</f>
        <v>55</v>
      </c>
      <c r="CL45" s="326" t="str">
        <f ca="1">IF(IF(Plananalyse!CL45=1,VLOOKUP(CL$5,Kruistabel!$B$26:$F$29,MATCH($C45,Kruistabel!$C$25:$F$25,0)+1,FALSE),"")=0,"",IF(Plananalyse!CL45=1,VLOOKUP(CL$5,Kruistabel!$B$26:$F$29,MATCH($C45,Kruistabel!$C$25:$F$25,0)+1,FALSE),""))</f>
        <v/>
      </c>
      <c r="CM45" s="326">
        <f ca="1">IF(IF(Plananalyse!CM45=1,VLOOKUP(CM$5,Kruistabel!$B$26:$F$29,MATCH($C45,Kruistabel!$C$25:$F$25,0)+1,FALSE),"")=0,"",IF(Plananalyse!CM45=1,VLOOKUP(CM$5,Kruistabel!$B$26:$F$29,MATCH($C45,Kruistabel!$C$25:$F$25,0)+1,FALSE),""))</f>
        <v>50</v>
      </c>
      <c r="CN45" s="326">
        <f ca="1">IF(IF(Plananalyse!CN45=1,VLOOKUP(CN$5,Kruistabel!$B$26:$F$29,MATCH($C45,Kruistabel!$C$25:$F$25,0)+1,FALSE),"")=0,"",IF(Plananalyse!CN45=1,VLOOKUP(CN$5,Kruistabel!$B$26:$F$29,MATCH($C45,Kruistabel!$C$25:$F$25,0)+1,FALSE),""))</f>
        <v>50</v>
      </c>
      <c r="CO45" s="326">
        <f ca="1">IF(IF(Plananalyse!CO45=1,VLOOKUP(CO$5,Kruistabel!$B$26:$F$29,MATCH($C45,Kruistabel!$C$25:$F$25,0)+1,FALSE),"")=0,"",IF(Plananalyse!CO45=1,VLOOKUP(CO$5,Kruistabel!$B$26:$F$29,MATCH($C45,Kruistabel!$C$25:$F$25,0)+1,FALSE),""))</f>
        <v>60</v>
      </c>
      <c r="CP45" s="326">
        <f ca="1">IF(IF(Plananalyse!CP45=1,VLOOKUP(CP$5,Kruistabel!$B$26:$F$29,MATCH($C45,Kruistabel!$C$25:$F$25,0)+1,FALSE),"")=0,"",IF(Plananalyse!CP45=1,VLOOKUP(CP$5,Kruistabel!$B$26:$F$29,MATCH($C45,Kruistabel!$C$25:$F$25,0)+1,FALSE),""))</f>
        <v>55</v>
      </c>
      <c r="CQ45" s="326">
        <f ca="1">IF(IF(Plananalyse!CQ45=1,VLOOKUP(CQ$5,Kruistabel!$B$26:$F$29,MATCH($C45,Kruistabel!$C$25:$F$25,0)+1,FALSE),"")=0,"",IF(Plananalyse!CQ45=1,VLOOKUP(CQ$5,Kruistabel!$B$26:$F$29,MATCH($C45,Kruistabel!$C$25:$F$25,0)+1,FALSE),""))</f>
        <v>60</v>
      </c>
      <c r="CR45" s="326">
        <f ca="1">IF(IF(Plananalyse!CR45=1,VLOOKUP(CR$5,Kruistabel!$B$26:$F$29,MATCH($C45,Kruistabel!$C$25:$F$25,0)+1,FALSE),"")=0,"",IF(Plananalyse!CR45=1,VLOOKUP(CR$5,Kruistabel!$B$26:$F$29,MATCH($C45,Kruistabel!$C$25:$F$25,0)+1,FALSE),""))</f>
        <v>60</v>
      </c>
      <c r="CS45" s="326">
        <f ca="1">IF(IF(Plananalyse!CS45=1,VLOOKUP(CS$5,Kruistabel!$B$26:$F$29,MATCH($C45,Kruistabel!$C$25:$F$25,0)+1,FALSE),"")=0,"",IF(Plananalyse!CS45=1,VLOOKUP(CS$5,Kruistabel!$B$26:$F$29,MATCH($C45,Kruistabel!$C$25:$F$25,0)+1,FALSE),""))</f>
        <v>55</v>
      </c>
      <c r="CT45" s="326">
        <f ca="1">IF(IF(Plananalyse!CT45=1,VLOOKUP(CT$5,Kruistabel!$B$26:$F$29,MATCH($C45,Kruistabel!$C$25:$F$25,0)+1,FALSE),"")=0,"",IF(Plananalyse!CT45=1,VLOOKUP(CT$5,Kruistabel!$B$26:$F$29,MATCH($C45,Kruistabel!$C$25:$F$25,0)+1,FALSE),""))</f>
        <v>55</v>
      </c>
      <c r="CU45" s="326">
        <f ca="1">IF(IF(Plananalyse!CU45=1,VLOOKUP(CU$5,Kruistabel!$B$26:$F$29,MATCH($C45,Kruistabel!$C$25:$F$25,0)+1,FALSE),"")=0,"",IF(Plananalyse!CU45=1,VLOOKUP(CU$5,Kruistabel!$B$26:$F$29,MATCH($C45,Kruistabel!$C$25:$F$25,0)+1,FALSE),""))</f>
        <v>60</v>
      </c>
      <c r="CV45" s="326">
        <f ca="1">IF(IF(Plananalyse!CV45=1,VLOOKUP(CV$5,Kruistabel!$B$26:$F$29,MATCH($C45,Kruistabel!$C$25:$F$25,0)+1,FALSE),"")=0,"",IF(Plananalyse!CV45=1,VLOOKUP(CV$5,Kruistabel!$B$26:$F$29,MATCH($C45,Kruistabel!$C$25:$F$25,0)+1,FALSE),""))</f>
        <v>60</v>
      </c>
      <c r="CW45" s="326">
        <f ca="1">IF(IF(Plananalyse!CW45=1,VLOOKUP(CW$5,Kruistabel!$B$26:$F$29,MATCH($C45,Kruistabel!$C$25:$F$25,0)+1,FALSE),"")=0,"",IF(Plananalyse!CW45=1,VLOOKUP(CW$5,Kruistabel!$B$26:$F$29,MATCH($C45,Kruistabel!$C$25:$F$25,0)+1,FALSE),""))</f>
        <v>55</v>
      </c>
      <c r="CX45" s="326" t="str">
        <f ca="1">IF(IF(Plananalyse!CX45=1,VLOOKUP(CX$5,Kruistabel!$B$26:$F$29,MATCH($C45,Kruistabel!$C$25:$F$25,0)+1,FALSE),"")=0,"",IF(Plananalyse!CX45=1,VLOOKUP(CX$5,Kruistabel!$B$26:$F$29,MATCH($C45,Kruistabel!$C$25:$F$25,0)+1,FALSE),""))</f>
        <v/>
      </c>
      <c r="CY45" s="326">
        <f ca="1">IF(IF(Plananalyse!CY45=1,VLOOKUP(CY$5,Kruistabel!$B$26:$F$29,MATCH($C45,Kruistabel!$C$25:$F$25,0)+1,FALSE),"")=0,"",IF(Plananalyse!CY45=1,VLOOKUP(CY$5,Kruistabel!$B$26:$F$29,MATCH($C45,Kruistabel!$C$25:$F$25,0)+1,FALSE),""))</f>
        <v>60</v>
      </c>
      <c r="CZ45" s="326">
        <f ca="1">IF(IF(Plananalyse!CZ45=1,VLOOKUP(CZ$5,Kruistabel!$B$26:$F$29,MATCH($C45,Kruistabel!$C$25:$F$25,0)+1,FALSE),"")=0,"",IF(Plananalyse!CZ45=1,VLOOKUP(CZ$5,Kruistabel!$B$26:$F$29,MATCH($C45,Kruistabel!$C$25:$F$25,0)+1,FALSE),""))</f>
        <v>60</v>
      </c>
      <c r="DA45" s="326">
        <f ca="1">IF(IF(Plananalyse!DA45=1,VLOOKUP(DA$5,Kruistabel!$B$26:$F$29,MATCH($C45,Kruistabel!$C$25:$F$25,0)+1,FALSE),"")=0,"",IF(Plananalyse!DA45=1,VLOOKUP(DA$5,Kruistabel!$B$26:$F$29,MATCH($C45,Kruistabel!$C$25:$F$25,0)+1,FALSE),""))</f>
        <v>60</v>
      </c>
      <c r="DB45" s="326" t="str">
        <f ca="1">IF(IF(Plananalyse!DB45=1,VLOOKUP(DB$5,Kruistabel!$B$26:$F$29,MATCH($C45,Kruistabel!$C$25:$F$25,0)+1,FALSE),"")=0,"",IF(Plananalyse!DB45=1,VLOOKUP(DB$5,Kruistabel!$B$26:$F$29,MATCH($C45,Kruistabel!$C$25:$F$25,0)+1,FALSE),""))</f>
        <v/>
      </c>
      <c r="DC45" s="326" t="str">
        <f ca="1">IF(IF(Plananalyse!DC45=1,VLOOKUP(DC$5,Kruistabel!$B$26:$F$29,MATCH($C45,Kruistabel!$C$25:$F$25,0)+1,FALSE),"")=0,"",IF(Plananalyse!DC45=1,VLOOKUP(DC$5,Kruistabel!$B$26:$F$29,MATCH($C45,Kruistabel!$C$25:$F$25,0)+1,FALSE),""))</f>
        <v/>
      </c>
      <c r="DD45" s="327"/>
      <c r="DE45" s="326" t="e">
        <f ca="1">IF(IF(Plananalyse!DE45=1,VLOOKUP(DE$5,Kruistabel!$B$26:$F$29,MATCH($C45,Kruistabel!$C$25:$F$25,0)+1,FALSE),"")=0,"",IF(Plananalyse!DE45=1,VLOOKUP(DE$5,Kruistabel!$B$26:$F$29,MATCH($C45,Kruistabel!$C$25:$F$25,0)+1,FALSE),""))</f>
        <v>#N/A</v>
      </c>
      <c r="DF45" s="326" t="e">
        <f ca="1">IF(IF(Plananalyse!DF45=1,VLOOKUP(DF$5,Kruistabel!$B$26:$F$29,MATCH($C45,Kruistabel!$C$25:$F$25,0)+1,FALSE),"")=0,"",IF(Plananalyse!DF45=1,VLOOKUP(DF$5,Kruistabel!$B$26:$F$29,MATCH($C45,Kruistabel!$C$25:$F$25,0)+1,FALSE),""))</f>
        <v>#N/A</v>
      </c>
      <c r="DG45" s="326" t="e">
        <f ca="1">IF(IF(Plananalyse!DG45=1,VLOOKUP(DG$5,Kruistabel!$B$26:$F$29,MATCH($C45,Kruistabel!$C$25:$F$25,0)+1,FALSE),"")=0,"",IF(Plananalyse!DG45=1,VLOOKUP(DG$5,Kruistabel!$B$26:$F$29,MATCH($C45,Kruistabel!$C$25:$F$25,0)+1,FALSE),""))</f>
        <v>#N/A</v>
      </c>
      <c r="DH45" s="326" t="e">
        <f ca="1">IF(IF(Plananalyse!DH45=1,VLOOKUP(DH$5,Kruistabel!$B$26:$F$29,MATCH($C45,Kruistabel!$C$25:$F$25,0)+1,FALSE),"")=0,"",IF(Plananalyse!DH45=1,VLOOKUP(DH$5,Kruistabel!$B$26:$F$29,MATCH($C45,Kruistabel!$C$25:$F$25,0)+1,FALSE),""))</f>
        <v>#N/A</v>
      </c>
      <c r="DI45" s="326" t="e">
        <f ca="1">IF(IF(Plananalyse!DI45=1,VLOOKUP(DI$5,Kruistabel!$B$26:$F$29,MATCH($C45,Kruistabel!$C$25:$F$25,0)+1,FALSE),"")=0,"",IF(Plananalyse!DI45=1,VLOOKUP(DI$5,Kruistabel!$B$26:$F$29,MATCH($C45,Kruistabel!$C$25:$F$25,0)+1,FALSE),""))</f>
        <v>#N/A</v>
      </c>
      <c r="DJ45" s="326" t="e">
        <f ca="1">IF(IF(Plananalyse!DJ45=1,VLOOKUP(DJ$5,Kruistabel!$B$26:$F$29,MATCH($C45,Kruistabel!$C$25:$F$25,0)+1,FALSE),"")=0,"",IF(Plananalyse!DJ45=1,VLOOKUP(DJ$5,Kruistabel!$B$26:$F$29,MATCH($C45,Kruistabel!$C$25:$F$25,0)+1,FALSE),""))</f>
        <v>#N/A</v>
      </c>
      <c r="DK45" s="326" t="e">
        <f ca="1">IF(IF(Plananalyse!DK45=1,VLOOKUP(DK$5,Kruistabel!$B$26:$F$29,MATCH($C45,Kruistabel!$C$25:$F$25,0)+1,FALSE),"")=0,"",IF(Plananalyse!DK45=1,VLOOKUP(DK$5,Kruistabel!$B$26:$F$29,MATCH($C45,Kruistabel!$C$25:$F$25,0)+1,FALSE),""))</f>
        <v>#REF!</v>
      </c>
      <c r="DL45" s="326" t="e">
        <f ca="1">IF(IF(Plananalyse!DL45=1,VLOOKUP(DL$5,Kruistabel!$B$26:$F$29,MATCH($C45,Kruistabel!$C$25:$F$25,0)+1,FALSE),"")=0,"",IF(Plananalyse!DL45=1,VLOOKUP(DL$5,Kruistabel!$B$26:$F$29,MATCH($C45,Kruistabel!$C$25:$F$25,0)+1,FALSE),""))</f>
        <v>#REF!</v>
      </c>
      <c r="DM45" s="327" t="str">
        <f>IF(Plananalyse!DM45=1,VLOOKUP(DM$5,Kruistabel!$B$26:$F$29,MATCH($C45,Kruistabel!$C$25:$F$25,0)+1,FALSE),"")</f>
        <v/>
      </c>
      <c r="DN45" s="326" t="e">
        <f ca="1">IF(IF(Plananalyse!DN45=1,VLOOKUP(DN$5,Kruistabel!$B$26:$F$29,MATCH($C45,Kruistabel!$C$25:$F$25,0)+1,FALSE),"")=0,"",IF(Plananalyse!DN45=1,VLOOKUP(DN$5,Kruistabel!$B$26:$F$29,MATCH($C45,Kruistabel!$C$25:$F$25,0)+1,FALSE),""))</f>
        <v>#N/A</v>
      </c>
      <c r="DO45" s="326" t="e">
        <f ca="1">IF(IF(Plananalyse!DO45=1,VLOOKUP(DO$5,Kruistabel!$B$26:$F$29,MATCH($C45,Kruistabel!$C$25:$F$25,0)+1,FALSE),"")=0,"",IF(Plananalyse!DO45=1,VLOOKUP(DO$5,Kruistabel!$B$26:$F$29,MATCH($C45,Kruistabel!$C$25:$F$25,0)+1,FALSE),""))</f>
        <v>#N/A</v>
      </c>
      <c r="DP45" s="326" t="e">
        <f ca="1">IF(IF(Plananalyse!DP45=1,VLOOKUP(DP$5,Kruistabel!$B$26:$F$29,MATCH($C45,Kruistabel!$C$25:$F$25,0)+1,FALSE),"")=0,"",IF(Plananalyse!DP45=1,VLOOKUP(DP$5,Kruistabel!$B$26:$F$29,MATCH($C45,Kruistabel!$C$25:$F$25,0)+1,FALSE),""))</f>
        <v>#N/A</v>
      </c>
      <c r="DQ45" s="326" t="e">
        <f ca="1">IF(IF(Plananalyse!DQ45=1,VLOOKUP(DQ$5,Kruistabel!$B$26:$F$29,MATCH($C45,Kruistabel!$C$25:$F$25,0)+1,FALSE),"")=0,"",IF(Plananalyse!DQ45=1,VLOOKUP(DQ$5,Kruistabel!$B$26:$F$29,MATCH($C45,Kruistabel!$C$25:$F$25,0)+1,FALSE),""))</f>
        <v>#N/A</v>
      </c>
      <c r="DR45" s="326" t="e">
        <f ca="1">IF(IF(Plananalyse!DR45=1,VLOOKUP(DR$5,Kruistabel!$B$26:$F$29,MATCH($C45,Kruistabel!$C$25:$F$25,0)+1,FALSE),"")=0,"",IF(Plananalyse!DR45=1,VLOOKUP(DR$5,Kruistabel!$B$26:$F$29,MATCH($C45,Kruistabel!$C$25:$F$25,0)+1,FALSE),""))</f>
        <v>#N/A</v>
      </c>
      <c r="DS45" s="326" t="e">
        <f ca="1">IF(IF(Plananalyse!DS45=1,VLOOKUP(DS$5,Kruistabel!$B$26:$F$29,MATCH($C45,Kruistabel!$C$25:$F$25,0)+1,FALSE),"")=0,"",IF(Plananalyse!DS45=1,VLOOKUP(DS$5,Kruistabel!$B$26:$F$29,MATCH($C45,Kruistabel!$C$25:$F$25,0)+1,FALSE),""))</f>
        <v>#N/A</v>
      </c>
      <c r="DT45" s="326" t="e">
        <f ca="1">IF(IF(Plananalyse!DT45=1,VLOOKUP(DT$5,Kruistabel!$B$26:$F$29,MATCH($C45,Kruistabel!$C$25:$F$25,0)+1,FALSE),"")=0,"",IF(Plananalyse!DT45=1,VLOOKUP(DT$5,Kruistabel!$B$26:$F$29,MATCH($C45,Kruistabel!$C$25:$F$25,0)+1,FALSE),""))</f>
        <v>#N/A</v>
      </c>
      <c r="DU45" s="326" t="e">
        <f ca="1">IF(IF(Plananalyse!DU45=1,VLOOKUP(DU$5,Kruistabel!$B$26:$F$29,MATCH($C45,Kruistabel!$C$25:$F$25,0)+1,FALSE),"")=0,"",IF(Plananalyse!DU45=1,VLOOKUP(DU$5,Kruistabel!$B$26:$F$29,MATCH($C45,Kruistabel!$C$25:$F$25,0)+1,FALSE),""))</f>
        <v>#N/A</v>
      </c>
      <c r="DV45" s="326" t="e">
        <f ca="1">IF(IF(Plananalyse!DV45=1,VLOOKUP(DV$5,Kruistabel!$B$26:$F$29,MATCH($C45,Kruistabel!$C$25:$F$25,0)+1,FALSE),"")=0,"",IF(Plananalyse!DV45=1,VLOOKUP(DV$5,Kruistabel!$B$26:$F$29,MATCH($C45,Kruistabel!$C$25:$F$25,0)+1,FALSE),""))</f>
        <v>#N/A</v>
      </c>
      <c r="DW45" s="326" t="e">
        <f ca="1">IF(IF(Plananalyse!DW45=1,VLOOKUP(DW$5,Kruistabel!$B$26:$F$29,MATCH($C45,Kruistabel!$C$25:$F$25,0)+1,FALSE),"")=0,"",IF(Plananalyse!DW45=1,VLOOKUP(DW$5,Kruistabel!$B$26:$F$29,MATCH($C45,Kruistabel!$C$25:$F$25,0)+1,FALSE),""))</f>
        <v>#REF!</v>
      </c>
      <c r="DX45" s="326" t="e">
        <f ca="1">IF(IF(Plananalyse!DX45=1,VLOOKUP(DX$5,Kruistabel!$B$26:$F$29,MATCH($C45,Kruistabel!$C$25:$F$25,0)+1,FALSE),"")=0,"",IF(Plananalyse!DX45=1,VLOOKUP(DX$5,Kruistabel!$B$26:$F$29,MATCH($C45,Kruistabel!$C$25:$F$25,0)+1,FALSE),""))</f>
        <v>#REF!</v>
      </c>
      <c r="DY45" s="327" t="str">
        <f>IF(Plananalyse!DY45=1,VLOOKUP(DY$5,Kruistabel!$B$26:$F$29,MATCH($C45,Kruistabel!$C$25:$F$25,0)+1,FALSE),"")</f>
        <v/>
      </c>
      <c r="DZ45" s="326" t="e">
        <f ca="1">IF(IF(Plananalyse!DZ45=1,VLOOKUP(DZ$5,Kruistabel!$B$26:$F$29,MATCH($C45,Kruistabel!$C$25:$F$25,0)+1,FALSE),"")=0,"",IF(Plananalyse!DZ45=1,VLOOKUP(DZ$5,Kruistabel!$B$26:$F$29,MATCH($C45,Kruistabel!$C$25:$F$25,0)+1,FALSE),""))</f>
        <v>#N/A</v>
      </c>
      <c r="EA45" s="326" t="e">
        <f ca="1">IF(IF(Plananalyse!EA45=1,VLOOKUP(EA$5,Kruistabel!$B$26:$F$29,MATCH($C45,Kruistabel!$C$25:$F$25,0)+1,FALSE),"")=0,"",IF(Plananalyse!EA45=1,VLOOKUP(EA$5,Kruistabel!$B$26:$F$29,MATCH($C45,Kruistabel!$C$25:$F$25,0)+1,FALSE),""))</f>
        <v>#N/A</v>
      </c>
      <c r="EB45" s="326" t="e">
        <f ca="1">IF(IF(Plananalyse!EB45=1,VLOOKUP(EB$5,Kruistabel!$B$26:$F$29,MATCH($C45,Kruistabel!$C$25:$F$25,0)+1,FALSE),"")=0,"",IF(Plananalyse!EB45=1,VLOOKUP(EB$5,Kruistabel!$B$26:$F$29,MATCH($C45,Kruistabel!$C$25:$F$25,0)+1,FALSE),""))</f>
        <v>#REF!</v>
      </c>
      <c r="EC45" s="326" t="e">
        <f ca="1">IF(IF(Plananalyse!EC45=1,VLOOKUP(EC$5,Kruistabel!$B$26:$F$29,MATCH($C45,Kruistabel!$C$25:$F$25,0)+1,FALSE),"")=0,"",IF(Plananalyse!EC45=1,VLOOKUP(EC$5,Kruistabel!$B$26:$F$29,MATCH($C45,Kruistabel!$C$25:$F$25,0)+1,FALSE),""))</f>
        <v>#REF!</v>
      </c>
      <c r="ED45" s="327"/>
      <c r="EE45" s="326" t="e">
        <f ca="1">IF(IF(Plananalyse!EE45=1,VLOOKUP(EE$5,Kruistabel!$B$26:$F$29,MATCH($C45,Kruistabel!$C$25:$F$25,0)+1,FALSE),"")=0,"",IF(Plananalyse!EE45=1,VLOOKUP(EE$5,Kruistabel!$B$26:$F$29,MATCH($C45,Kruistabel!$C$25:$F$25,0)+1,FALSE),""))</f>
        <v>#N/A</v>
      </c>
      <c r="EF45" s="326" t="e">
        <f ca="1">IF(IF(Plananalyse!EF45=1,VLOOKUP(EF$5,Kruistabel!$B$26:$F$29,MATCH($C45,Kruistabel!$C$25:$F$25,0)+1,FALSE),"")=0,"",IF(Plananalyse!EF45=1,VLOOKUP(EF$5,Kruistabel!$B$26:$F$29,MATCH($C45,Kruistabel!$C$25:$F$25,0)+1,FALSE),""))</f>
        <v>#N/A</v>
      </c>
      <c r="EG45" s="326" t="e">
        <f ca="1">IF(IF(Plananalyse!EG45=1,VLOOKUP(EG$5,Kruistabel!$B$26:$F$29,MATCH($C45,Kruistabel!$C$25:$F$25,0)+1,FALSE),"")=0,"",IF(Plananalyse!EG45=1,VLOOKUP(EG$5,Kruistabel!$B$26:$F$29,MATCH($C45,Kruistabel!$C$25:$F$25,0)+1,FALSE),""))</f>
        <v>#N/A</v>
      </c>
      <c r="EH45" s="326" t="e">
        <f ca="1">IF(IF(Plananalyse!EH45=1,VLOOKUP(EH$5,Kruistabel!$B$26:$F$29,MATCH($C45,Kruistabel!$C$25:$F$25,0)+1,FALSE),"")=0,"",IF(Plananalyse!EH45=1,VLOOKUP(EH$5,Kruistabel!$B$26:$F$29,MATCH($C45,Kruistabel!$C$25:$F$25,0)+1,FALSE),""))</f>
        <v>#REF!</v>
      </c>
      <c r="EI45" s="326" t="e">
        <f ca="1">IF(IF(Plananalyse!EI45=1,VLOOKUP(EI$5,Kruistabel!$B$26:$F$29,MATCH($C45,Kruistabel!$C$25:$F$25,0)+1,FALSE),"")=0,"",IF(Plananalyse!EI45=1,VLOOKUP(EI$5,Kruistabel!$B$26:$F$29,MATCH($C45,Kruistabel!$C$25:$F$25,0)+1,FALSE),""))</f>
        <v>#REF!</v>
      </c>
      <c r="EJ45" s="164" t="str">
        <f>IF(Plananalyse!EJ45=1,VLOOKUP(EJ$5,Kruistabel!$B$26:$F$29,MATCH($C45,Kruistabel!$C$25:$F$25,0)+1,FALSE),"")</f>
        <v/>
      </c>
      <c r="EK45" s="138"/>
      <c r="EL45" s="138"/>
      <c r="EM45" s="138"/>
      <c r="EN45" s="138"/>
      <c r="EO45" s="138"/>
    </row>
    <row r="46" spans="2:145">
      <c r="B46" s="337" t="s">
        <v>141</v>
      </c>
      <c r="C46" s="160" t="str">
        <f>_xlfn.IFNA(VLOOKUP($B46,Classificatietabel!$B$6:$I$91,C$7,FALSE),"")</f>
        <v>normaal</v>
      </c>
      <c r="D46" s="160" t="str">
        <f>_xlfn.IFNA(VLOOKUP($B46,Classificatietabel!$B$6:$I$91,D$7,FALSE),"")</f>
        <v>neen</v>
      </c>
      <c r="E46" s="119">
        <f>IF(AND(D46="laag",$D$3=1),0,_xlfn.IFNA(IF(VLOOKUP($B46,Classificatietabel!$B$6:$H$91,$E$5,FALSE)="Ja",1,0),""))</f>
        <v>1</v>
      </c>
      <c r="F46" s="163"/>
      <c r="G46" s="326" t="str">
        <f>IF(IF(Plananalyse!G46=1,VLOOKUP(G$5,Kruistabel!$B$26:$F$29,MATCH($C46,Kruistabel!$C$25:$F$25,0)+1,FALSE),"")=0,"",IF(Plananalyse!G46=1,VLOOKUP(G$5,Kruistabel!$B$26:$F$29,MATCH($C46,Kruistabel!$C$25:$F$25,0)+1,FALSE),""))</f>
        <v/>
      </c>
      <c r="H46" s="326" t="str">
        <f>IF(IF(Plananalyse!H46=1,VLOOKUP(H$5,Kruistabel!$B$26:$F$29,MATCH($C46,Kruistabel!$C$25:$F$25,0)+1,FALSE),"")=0,"",IF(Plananalyse!H46=1,VLOOKUP(H$5,Kruistabel!$B$26:$F$29,MATCH($C46,Kruistabel!$C$25:$F$25,0)+1,FALSE),""))</f>
        <v/>
      </c>
      <c r="I46" s="326">
        <f>IF(IF(Plananalyse!I46=1,VLOOKUP(I$5,Kruistabel!$B$26:$F$29,MATCH($C46,Kruistabel!$C$25:$F$25,0)+1,FALSE),"")=0,"",IF(Plananalyse!I46=1,VLOOKUP(I$5,Kruistabel!$B$26:$F$29,MATCH($C46,Kruistabel!$C$25:$F$25,0)+1,FALSE),""))</f>
        <v>60</v>
      </c>
      <c r="J46" s="326" t="str">
        <f>IF(IF(Plananalyse!J46=1,VLOOKUP(J$5,Kruistabel!$B$26:$F$29,MATCH($C46,Kruistabel!$C$25:$F$25,0)+1,FALSE),"")=0,"",IF(Plananalyse!J46=1,VLOOKUP(J$5,Kruistabel!$B$26:$F$29,MATCH($C46,Kruistabel!$C$25:$F$25,0)+1,FALSE),""))</f>
        <v/>
      </c>
      <c r="K46" s="326" t="str">
        <f>IF(IF(Plananalyse!K46=1,VLOOKUP(K$5,Kruistabel!$B$26:$F$29,MATCH($C46,Kruistabel!$C$25:$F$25,0)+1,FALSE),"")=0,"",IF(Plananalyse!K46=1,VLOOKUP(K$5,Kruistabel!$B$26:$F$29,MATCH($C46,Kruistabel!$C$25:$F$25,0)+1,FALSE),""))</f>
        <v/>
      </c>
      <c r="L46" s="326" t="str">
        <f>IF(IF(Plananalyse!L46=1,VLOOKUP(L$5,Kruistabel!$B$26:$F$29,MATCH($C46,Kruistabel!$C$25:$F$25,0)+1,FALSE),"")=0,"",IF(Plananalyse!L46=1,VLOOKUP(L$5,Kruistabel!$B$26:$F$29,MATCH($C46,Kruistabel!$C$25:$F$25,0)+1,FALSE),""))</f>
        <v/>
      </c>
      <c r="M46" s="326">
        <f>IF(IF(Plananalyse!M46=1,VLOOKUP(M$5,Kruistabel!$B$26:$F$29,MATCH($C46,Kruistabel!$C$25:$F$25,0)+1,FALSE),"")=0,"",IF(Plananalyse!M46=1,VLOOKUP(M$5,Kruistabel!$B$26:$F$29,MATCH($C46,Kruistabel!$C$25:$F$25,0)+1,FALSE),""))</f>
        <v>55</v>
      </c>
      <c r="N46" s="326">
        <f>IF(IF(Plananalyse!N46=1,VLOOKUP(N$5,Kruistabel!$B$26:$F$29,MATCH($C46,Kruistabel!$C$25:$F$25,0)+1,FALSE),"")=0,"",IF(Plananalyse!N46=1,VLOOKUP(N$5,Kruistabel!$B$26:$F$29,MATCH($C46,Kruistabel!$C$25:$F$25,0)+1,FALSE),""))</f>
        <v>55</v>
      </c>
      <c r="O46" s="326">
        <f>IF(IF(Plananalyse!O46=1,VLOOKUP(O$5,Kruistabel!$B$26:$F$29,MATCH($C46,Kruistabel!$C$25:$F$25,0)+1,FALSE),"")=0,"",IF(Plananalyse!O46=1,VLOOKUP(O$5,Kruistabel!$B$26:$F$29,MATCH($C46,Kruistabel!$C$25:$F$25,0)+1,FALSE),""))</f>
        <v>55</v>
      </c>
      <c r="P46" s="326">
        <f>IF(IF(Plananalyse!P46=1,VLOOKUP(P$5,Kruistabel!$B$26:$F$29,MATCH($C46,Kruistabel!$C$25:$F$25,0)+1,FALSE),"")=0,"",IF(Plananalyse!P46=1,VLOOKUP(P$5,Kruistabel!$B$26:$F$29,MATCH($C46,Kruistabel!$C$25:$F$25,0)+1,FALSE),""))</f>
        <v>50</v>
      </c>
      <c r="Q46" s="326">
        <f>IF(IF(Plananalyse!Q46=1,VLOOKUP(Q$5,Kruistabel!$B$26:$F$29,MATCH($C46,Kruistabel!$C$25:$F$25,0)+1,FALSE),"")=0,"",IF(Plananalyse!Q46=1,VLOOKUP(Q$5,Kruistabel!$B$26:$F$29,MATCH($C46,Kruistabel!$C$25:$F$25,0)+1,FALSE),""))</f>
        <v>60</v>
      </c>
      <c r="R46" s="326">
        <f>IF(IF(Plananalyse!R46=1,VLOOKUP(R$5,Kruistabel!$B$26:$F$29,MATCH($C46,Kruistabel!$C$25:$F$25,0)+1,FALSE),"")=0,"",IF(Plananalyse!R46=1,VLOOKUP(R$5,Kruistabel!$B$26:$F$29,MATCH($C46,Kruistabel!$C$25:$F$25,0)+1,FALSE),""))</f>
        <v>55</v>
      </c>
      <c r="S46" s="326" t="str">
        <f>IF(IF(Plananalyse!S46=1,VLOOKUP(S$5,Kruistabel!$B$26:$F$29,MATCH($C46,Kruistabel!$C$25:$F$25,0)+1,FALSE),"")=0,"",IF(Plananalyse!S46=1,VLOOKUP(S$5,Kruistabel!$B$26:$F$29,MATCH($C46,Kruistabel!$C$25:$F$25,0)+1,FALSE),""))</f>
        <v/>
      </c>
      <c r="T46" s="326" t="str">
        <f>IF(IF(Plananalyse!T46=1,VLOOKUP(T$5,Kruistabel!$B$26:$F$29,MATCH($C46,Kruistabel!$C$25:$F$25,0)+1,FALSE),"")=0,"",IF(Plananalyse!T46=1,VLOOKUP(T$5,Kruistabel!$B$26:$F$29,MATCH($C46,Kruistabel!$C$25:$F$25,0)+1,FALSE),""))</f>
        <v/>
      </c>
      <c r="U46" s="326" t="str">
        <f>IF(IF(Plananalyse!U46=1,VLOOKUP(U$5,Kruistabel!$B$26:$F$29,MATCH($C46,Kruistabel!$C$25:$F$25,0)+1,FALSE),"")=0,"",IF(Plananalyse!U46=1,VLOOKUP(U$5,Kruistabel!$B$26:$F$29,MATCH($C46,Kruistabel!$C$25:$F$25,0)+1,FALSE),""))</f>
        <v/>
      </c>
      <c r="V46" s="326" t="str">
        <f>IF(IF(Plananalyse!V46=1,VLOOKUP(V$5,Kruistabel!$B$26:$F$29,MATCH($C46,Kruistabel!$C$25:$F$25,0)+1,FALSE),"")=0,"",IF(Plananalyse!V46=1,VLOOKUP(V$5,Kruistabel!$B$26:$F$29,MATCH($C46,Kruistabel!$C$25:$F$25,0)+1,FALSE),""))</f>
        <v/>
      </c>
      <c r="W46" s="326" t="str">
        <f>IF(IF(Plananalyse!W46=1,VLOOKUP(W$5,Kruistabel!$B$26:$F$29,MATCH($C46,Kruistabel!$C$25:$F$25,0)+1,FALSE),"")=0,"",IF(Plananalyse!W46=1,VLOOKUP(W$5,Kruistabel!$B$26:$F$29,MATCH($C46,Kruistabel!$C$25:$F$25,0)+1,FALSE),""))</f>
        <v/>
      </c>
      <c r="X46" s="326" t="str">
        <f>IF(IF(Plananalyse!X46=1,VLOOKUP(X$5,Kruistabel!$B$26:$F$29,MATCH($C46,Kruistabel!$C$25:$F$25,0)+1,FALSE),"")=0,"",IF(Plananalyse!X46=1,VLOOKUP(X$5,Kruistabel!$B$26:$F$29,MATCH($C46,Kruistabel!$C$25:$F$25,0)+1,FALSE),""))</f>
        <v/>
      </c>
      <c r="Y46" s="326">
        <f>IF(IF(Plananalyse!Y46=1,VLOOKUP(Y$5,Kruistabel!$B$26:$F$29,MATCH($C46,Kruistabel!$C$25:$F$25,0)+1,FALSE),"")=0,"",IF(Plananalyse!Y46=1,VLOOKUP(Y$5,Kruistabel!$B$26:$F$29,MATCH($C46,Kruistabel!$C$25:$F$25,0)+1,FALSE),""))</f>
        <v>60</v>
      </c>
      <c r="Z46" s="326" t="str">
        <f>IF(IF(Plananalyse!Z46=1,VLOOKUP(Z$5,Kruistabel!$B$26:$F$29,MATCH($C46,Kruistabel!$C$25:$F$25,0)+1,FALSE),"")=0,"",IF(Plananalyse!Z46=1,VLOOKUP(Z$5,Kruistabel!$B$26:$F$29,MATCH($C46,Kruistabel!$C$25:$F$25,0)+1,FALSE),""))</f>
        <v/>
      </c>
      <c r="AA46" s="326" t="str">
        <f>IF(IF(Plananalyse!AA46=1,VLOOKUP(AA$5,Kruistabel!$B$26:$F$29,MATCH($C46,Kruistabel!$C$25:$F$25,0)+1,FALSE),"")=0,"",IF(Plananalyse!AA46=1,VLOOKUP(AA$5,Kruistabel!$B$26:$F$29,MATCH($C46,Kruistabel!$C$25:$F$25,0)+1,FALSE),""))</f>
        <v/>
      </c>
      <c r="AB46" s="326" t="str">
        <f>IF(IF(Plananalyse!AB46=1,VLOOKUP(AB$5,Kruistabel!$B$26:$F$29,MATCH($C46,Kruistabel!$C$25:$F$25,0)+1,FALSE),"")=0,"",IF(Plananalyse!AB46=1,VLOOKUP(AB$5,Kruistabel!$B$26:$F$29,MATCH($C46,Kruistabel!$C$25:$F$25,0)+1,FALSE),""))</f>
        <v/>
      </c>
      <c r="AC46" s="326" t="str">
        <f>IF(IF(Plananalyse!AC46=1,VLOOKUP(AC$5,Kruistabel!$B$26:$F$29,MATCH($C46,Kruistabel!$C$25:$F$25,0)+1,FALSE),"")=0,"",IF(Plananalyse!AC46=1,VLOOKUP(AC$5,Kruistabel!$B$26:$F$29,MATCH($C46,Kruistabel!$C$25:$F$25,0)+1,FALSE),""))</f>
        <v/>
      </c>
      <c r="AD46" s="326" t="str">
        <f>IF(IF(Plananalyse!AD46=1,VLOOKUP(AD$5,Kruistabel!$B$26:$F$29,MATCH($C46,Kruistabel!$C$25:$F$25,0)+1,FALSE),"")=0,"",IF(Plananalyse!AD46=1,VLOOKUP(AD$5,Kruistabel!$B$26:$F$29,MATCH($C46,Kruistabel!$C$25:$F$25,0)+1,FALSE),""))</f>
        <v/>
      </c>
      <c r="AE46" s="326" t="str">
        <f>IF(IF(Plananalyse!AE46=1,VLOOKUP(AE$5,Kruistabel!$B$26:$F$29,MATCH($C46,Kruistabel!$C$25:$F$25,0)+1,FALSE),"")=0,"",IF(Plananalyse!AE46=1,VLOOKUP(AE$5,Kruistabel!$B$26:$F$29,MATCH($C46,Kruistabel!$C$25:$F$25,0)+1,FALSE),""))</f>
        <v/>
      </c>
      <c r="AF46" s="326" t="str">
        <f>IF(IF(Plananalyse!AF46=1,VLOOKUP(AF$5,Kruistabel!$B$26:$F$29,MATCH($C46,Kruistabel!$C$25:$F$25,0)+1,FALSE),"")=0,"",IF(Plananalyse!AF46=1,VLOOKUP(AF$5,Kruistabel!$B$26:$F$29,MATCH($C46,Kruistabel!$C$25:$F$25,0)+1,FALSE),""))</f>
        <v/>
      </c>
      <c r="AG46" s="326" t="str">
        <f>IF(IF(Plananalyse!AG46=1,VLOOKUP(AG$5,Kruistabel!$B$26:$F$29,MATCH($C46,Kruistabel!$C$25:$F$25,0)+1,FALSE),"")=0,"",IF(Plananalyse!AG46=1,VLOOKUP(AG$5,Kruistabel!$B$26:$F$29,MATCH($C46,Kruistabel!$C$25:$F$25,0)+1,FALSE),""))</f>
        <v/>
      </c>
      <c r="AH46" s="326" t="str">
        <f>IF(IF(Plananalyse!AH46=1,VLOOKUP(AH$5,Kruistabel!$B$26:$F$29,MATCH($C46,Kruistabel!$C$25:$F$25,0)+1,FALSE),"")=0,"",IF(Plananalyse!AI46=1,VLOOKUP(AH$5,Kruistabel!$B$26:$F$29,MATCH($C46,Kruistabel!$C$25:$F$25,0)+1,FALSE),""))</f>
        <v/>
      </c>
      <c r="AI46" s="326" t="str">
        <f>IF(IF(Plananalyse!AI46=1,VLOOKUP(AI$5,Kruistabel!$B$26:$F$29,MATCH($C46,Kruistabel!$C$25:$F$25,0)+1,FALSE),"")=0,"",IF(Plananalyse!AJ46=1,VLOOKUP(AI$5,Kruistabel!$B$26:$F$29,MATCH($C46,Kruistabel!$C$25:$F$25,0)+1,FALSE),""))</f>
        <v/>
      </c>
      <c r="AJ46" s="326" t="str">
        <f>IF(IF(Plananalyse!AJ46=1,VLOOKUP(AJ$5,Kruistabel!$B$26:$F$29,MATCH($C46,Kruistabel!$C$25:$F$25,0)+1,FALSE),"")=0,"",IF(Plananalyse!AJ46=1,VLOOKUP(AJ$5,Kruistabel!$B$26:$F$29,MATCH($C46,Kruistabel!$C$25:$F$25,0)+1,FALSE),""))</f>
        <v/>
      </c>
      <c r="AK46" s="326">
        <f>IF(IF(Plananalyse!AK46=1,VLOOKUP(AK$5,Kruistabel!$B$26:$F$29,MATCH($C46,Kruistabel!$C$25:$F$25,0)+1,FALSE),"")=0,"",IF(Plananalyse!AK46=1,VLOOKUP(AK$5,Kruistabel!$B$26:$F$29,MATCH($C46,Kruistabel!$C$25:$F$25,0)+1,FALSE),""))</f>
        <v>60</v>
      </c>
      <c r="AL46" s="326" t="str">
        <f>IF(IF(Plananalyse!AL46=1,VLOOKUP(AL$5,Kruistabel!$B$26:$F$29,MATCH($C46,Kruistabel!$C$25:$F$25,0)+1,FALSE),"")=0,"",IF(Plananalyse!AL46=1,VLOOKUP(AL$5,Kruistabel!$B$26:$F$29,MATCH($C46,Kruistabel!$C$25:$F$25,0)+1,FALSE),""))</f>
        <v/>
      </c>
      <c r="AM46" s="326" t="str">
        <f>IF(IF(Plananalyse!AM46=1,VLOOKUP(AM$5,Kruistabel!$B$26:$F$29,MATCH($C46,Kruistabel!$C$25:$F$25,0)+1,FALSE),"")=0,"",IF(Plananalyse!AM46=1,VLOOKUP(AM$5,Kruistabel!$B$26:$F$29,MATCH($C46,Kruistabel!$C$25:$F$25,0)+1,FALSE),""))</f>
        <v/>
      </c>
      <c r="AN46" s="327"/>
      <c r="AO46" s="326">
        <f>IF(IF(Plananalyse!AO46=1,VLOOKUP(AO$5,Kruistabel!$B$26:$F$29,MATCH($C46,Kruistabel!$C$25:$F$25,0)+1,FALSE),"")=0,"",IF(Plananalyse!AO46=1,VLOOKUP(AO$5,Kruistabel!$B$26:$F$29,MATCH($C46,Kruistabel!$C$25:$F$25,0)+1,FALSE),""))</f>
        <v>60</v>
      </c>
      <c r="AP46" s="326">
        <f>IF(IF(Plananalyse!AP46=1,VLOOKUP(AP$5,Kruistabel!$B$26:$F$29,MATCH($C46,Kruistabel!$C$25:$F$25,0)+1,FALSE),"")=0,"",IF(Plananalyse!AP46=1,VLOOKUP(AP$5,Kruistabel!$B$26:$F$29,MATCH($C46,Kruistabel!$C$25:$F$25,0)+1,FALSE),""))</f>
        <v>60</v>
      </c>
      <c r="AQ46" s="326">
        <f>IF(IF(Plananalyse!AQ46=1,VLOOKUP(AQ$5,Kruistabel!$B$26:$F$29,MATCH($C46,Kruistabel!$C$25:$F$25,0)+1,FALSE),"")=0,"",IF(Plananalyse!AQ46=1,VLOOKUP(AQ$5,Kruistabel!$B$26:$F$29,MATCH($C46,Kruistabel!$C$25:$F$25,0)+1,FALSE),""))</f>
        <v>60</v>
      </c>
      <c r="AR46" s="326">
        <f>IF(IF(Plananalyse!AR46=1,VLOOKUP(AR$5,Kruistabel!$B$26:$F$29,MATCH($C46,Kruistabel!$C$25:$F$25,0)+1,FALSE),"")=0,"",IF(Plananalyse!AR46=1,VLOOKUP(AR$5,Kruistabel!$B$26:$F$29,MATCH($C46,Kruistabel!$C$25:$F$25,0)+1,FALSE),""))</f>
        <v>55</v>
      </c>
      <c r="AS46" s="326">
        <f ca="1">IF(IF(Plananalyse!AS46=1,VLOOKUP(AS$5,Kruistabel!$B$26:$F$29,MATCH($C46,Kruistabel!$C$25:$F$25,0)+1,FALSE),"")=0,"",IF(Plananalyse!AS46=1,VLOOKUP(AS$5,Kruistabel!$B$26:$F$29,MATCH($C46,Kruistabel!$C$25:$F$25,0)+1,FALSE),""))</f>
        <v>60</v>
      </c>
      <c r="AT46" s="326">
        <f ca="1">IF(IF(Plananalyse!AT46=1,VLOOKUP(AT$5,Kruistabel!$B$26:$F$29,MATCH($C46,Kruistabel!$C$25:$F$25,0)+1,FALSE),"")=0,"",IF(Plananalyse!AT46=1,VLOOKUP(AT$5,Kruistabel!$B$26:$F$29,MATCH($C46,Kruistabel!$C$25:$F$25,0)+1,FALSE),""))</f>
        <v>55</v>
      </c>
      <c r="AU46" s="326" t="str">
        <f ca="1">IF(IF(Plananalyse!AU46=1,VLOOKUP(AU$5,Kruistabel!$B$26:$F$29,MATCH($C46,Kruistabel!$C$25:$F$25,0)+1,FALSE),"")=0,"",IF(Plananalyse!AU46=1,VLOOKUP(AU$5,Kruistabel!$B$26:$F$29,MATCH($C46,Kruistabel!$C$25:$F$25,0)+1,FALSE),""))</f>
        <v/>
      </c>
      <c r="AV46" s="326">
        <f ca="1">IF(IF(Plananalyse!AV46=1,VLOOKUP(AV$5,Kruistabel!$B$26:$F$29,MATCH($C46,Kruistabel!$C$25:$F$25,0)+1,FALSE),"")=0,"",IF(Plananalyse!AV46=1,VLOOKUP(AV$5,Kruistabel!$B$26:$F$29,MATCH($C46,Kruistabel!$C$25:$F$25,0)+1,FALSE),""))</f>
        <v>60</v>
      </c>
      <c r="AW46" s="326" t="str">
        <f ca="1">IF(IF(Plananalyse!AW46=1,VLOOKUP(AW$5,Kruistabel!$B$26:$F$29,MATCH($C46,Kruistabel!$C$25:$F$25,0)+1,FALSE),"")=0,"",IF(Plananalyse!AW46=1,VLOOKUP(AW$5,Kruistabel!$B$26:$F$29,MATCH($C46,Kruistabel!$C$25:$F$25,0)+1,FALSE),""))</f>
        <v/>
      </c>
      <c r="AX46" s="326" t="str">
        <f ca="1">IF(IF(Plananalyse!AX46=1,VLOOKUP(AX$5,Kruistabel!$B$26:$F$29,MATCH($C46,Kruistabel!$C$25:$F$25,0)+1,FALSE),"")=0,"",IF(Plananalyse!AX46=1,VLOOKUP(AX$5,Kruistabel!$B$26:$F$29,MATCH($C46,Kruistabel!$C$25:$F$25,0)+1,FALSE),""))</f>
        <v/>
      </c>
      <c r="AY46" s="327"/>
      <c r="AZ46" s="326" t="str">
        <f ca="1">IF(IF(Plananalyse!AZ46=1,VLOOKUP(AZ$5,Kruistabel!$B$26:$F$29,MATCH($C46,Kruistabel!$C$25:$F$25,0)+1,FALSE),"")=0,"",IF(Plananalyse!AZ46=1,VLOOKUP(AZ$5,Kruistabel!$B$26:$F$29,MATCH($C46,Kruistabel!$C$25:$F$25,0)+1,FALSE),""))</f>
        <v/>
      </c>
      <c r="BA46" s="326" t="str">
        <f ca="1">IF(IF(Plananalyse!BA46=1,VLOOKUP(BA$5,Kruistabel!$B$26:$F$29,MATCH($C46,Kruistabel!$C$25:$F$25,0)+1,FALSE),"")=0,"",IF(Plananalyse!BA46=1,VLOOKUP(BA$5,Kruistabel!$B$26:$F$29,MATCH($C46,Kruistabel!$C$25:$F$25,0)+1,FALSE),""))</f>
        <v/>
      </c>
      <c r="BB46" s="326">
        <f ca="1">IF(IF(Plananalyse!BB46=1,VLOOKUP(BB$5,Kruistabel!$B$26:$F$29,MATCH($C46,Kruistabel!$C$25:$F$25,0)+1,FALSE),"")=0,"",IF(Plananalyse!BB46=1,VLOOKUP(BB$5,Kruistabel!$B$26:$F$29,MATCH($C46,Kruistabel!$C$25:$F$25,0)+1,FALSE),""))</f>
        <v>60</v>
      </c>
      <c r="BC46" s="326">
        <f ca="1">IF(IF(Plananalyse!BC46=1,VLOOKUP(BC$5,Kruistabel!$B$26:$F$29,MATCH($C46,Kruistabel!$C$25:$F$25,0)+1,FALSE),"")=0,"",IF(Plananalyse!BC46=1,VLOOKUP(BC$5,Kruistabel!$B$26:$F$29,MATCH($C46,Kruistabel!$C$25:$F$25,0)+1,FALSE),""))</f>
        <v>60</v>
      </c>
      <c r="BD46" s="326" t="str">
        <f ca="1">IF(IF(Plananalyse!BD46=1,VLOOKUP(BD$5,Kruistabel!$B$26:$F$29,MATCH($C46,Kruistabel!$C$25:$F$25,0)+1,FALSE),"")=0,"",IF(Plananalyse!BD46=1,VLOOKUP(BD$5,Kruistabel!$B$26:$F$29,MATCH($C46,Kruistabel!$C$25:$F$25,0)+1,FALSE),""))</f>
        <v/>
      </c>
      <c r="BE46" s="326" t="str">
        <f ca="1">IF(IF(Plananalyse!BE46=1,VLOOKUP(BE$5,Kruistabel!$B$26:$F$29,MATCH($C46,Kruistabel!$C$25:$F$25,0)+1,FALSE),"")=0,"",IF(Plananalyse!BE46=1,VLOOKUP(BE$5,Kruistabel!$B$26:$F$29,MATCH($C46,Kruistabel!$C$25:$F$25,0)+1,FALSE),""))</f>
        <v/>
      </c>
      <c r="BF46" s="326" t="str">
        <f ca="1">IF(IF(Plananalyse!BF46=1,VLOOKUP(BF$5,Kruistabel!$B$26:$F$29,MATCH($C46,Kruistabel!$C$25:$F$25,0)+1,FALSE),"")=0,"",IF(Plananalyse!BF46=1,VLOOKUP(BF$5,Kruistabel!$B$26:$F$29,MATCH($C46,Kruistabel!$C$25:$F$25,0)+1,FALSE),""))</f>
        <v/>
      </c>
      <c r="BG46" s="326" t="str">
        <f ca="1">IF(IF(Plananalyse!BG46=1,VLOOKUP(BG$5,Kruistabel!$B$26:$F$29,MATCH($C46,Kruistabel!$C$25:$F$25,0)+1,FALSE),"")=0,"",IF(Plananalyse!BG46=1,VLOOKUP(BG$5,Kruistabel!$B$26:$F$29,MATCH($C46,Kruistabel!$C$25:$F$25,0)+1,FALSE),""))</f>
        <v/>
      </c>
      <c r="BH46" s="326" t="str">
        <f ca="1">IF(IF(Plananalyse!BH46=1,VLOOKUP(BH$5,Kruistabel!$B$26:$F$29,MATCH($C46,Kruistabel!$C$25:$F$25,0)+1,FALSE),"")=0,"",IF(Plananalyse!BH46=1,VLOOKUP(BH$5,Kruistabel!$B$26:$F$29,MATCH($C46,Kruistabel!$C$25:$F$25,0)+1,FALSE),""))</f>
        <v/>
      </c>
      <c r="BI46" s="327"/>
      <c r="BJ46" s="326" t="e">
        <f ca="1">IF(IF(Plananalyse!BJ46=1,VLOOKUP(BJ$5,Kruistabel!$B$26:$F$29,MATCH($C46,Kruistabel!$C$25:$F$25,0)+1,FALSE),"")=0,"",IF(Plananalyse!BJ46=1,VLOOKUP(BJ$5,Kruistabel!$B$26:$F$29,MATCH($C46,Kruistabel!$C$25:$F$25,0)+1,FALSE),""))</f>
        <v>#N/A</v>
      </c>
      <c r="BK46" s="326" t="e">
        <f ca="1">IF(IF(Plananalyse!BK46=1,VLOOKUP(BK$5,Kruistabel!$B$26:$F$29,MATCH($C46,Kruistabel!$C$25:$F$25,0)+1,FALSE),"")=0,"",IF(Plananalyse!BK46=1,VLOOKUP(BK$5,Kruistabel!$B$26:$F$29,MATCH($C46,Kruistabel!$C$25:$F$25,0)+1,FALSE),""))</f>
        <v>#N/A</v>
      </c>
      <c r="BL46" s="326" t="e">
        <f ca="1">IF(IF(Plananalyse!BL46=1,VLOOKUP(BL$5,Kruistabel!$B$26:$F$29,MATCH($C46,Kruistabel!$C$25:$F$25,0)+1,FALSE),"")=0,"",IF(Plananalyse!BL46=1,VLOOKUP(BL$5,Kruistabel!$B$26:$F$29,MATCH($C46,Kruistabel!$C$25:$F$25,0)+1,FALSE),""))</f>
        <v>#N/A</v>
      </c>
      <c r="BM46" s="326" t="e">
        <f ca="1">IF(IF(Plananalyse!BM46=1,VLOOKUP(BM$5,Kruistabel!$B$26:$F$29,MATCH($C46,Kruistabel!$C$25:$F$25,0)+1,FALSE),"")=0,"",IF(Plananalyse!BM46=1,VLOOKUP(BM$5,Kruistabel!$B$26:$F$29,MATCH($C46,Kruistabel!$C$25:$F$25,0)+1,FALSE),""))</f>
        <v>#N/A</v>
      </c>
      <c r="BN46" s="326" t="e">
        <f ca="1">IF(IF(Plananalyse!BN46=1,VLOOKUP(BN$5,Kruistabel!$B$26:$F$29,MATCH($C46,Kruistabel!$C$25:$F$25,0)+1,FALSE),"")=0,"",IF(Plananalyse!BN46=1,VLOOKUP(BN$5,Kruistabel!$B$26:$F$29,MATCH($C46,Kruistabel!$C$25:$F$25,0)+1,FALSE),""))</f>
        <v>#N/A</v>
      </c>
      <c r="BO46" s="326" t="e">
        <f ca="1">IF(IF(Plananalyse!BO46=1,VLOOKUP(BO$5,Kruistabel!$B$26:$F$29,MATCH($C46,Kruistabel!$C$25:$F$25,0)+1,FALSE),"")=0,"",IF(Plananalyse!BO46=1,VLOOKUP(BO$5,Kruistabel!$B$26:$F$29,MATCH($C46,Kruistabel!$C$25:$F$25,0)+1,FALSE),""))</f>
        <v>#N/A</v>
      </c>
      <c r="BP46" s="326" t="e">
        <f ca="1">IF(IF(Plananalyse!BP46=1,VLOOKUP(BP$5,Kruistabel!$B$26:$F$29,MATCH($C46,Kruistabel!$C$25:$F$25,0)+1,FALSE),"")=0,"",IF(Plananalyse!BP46=1,VLOOKUP(BP$5,Kruistabel!$B$26:$F$29,MATCH($C46,Kruistabel!$C$25:$F$25,0)+1,FALSE),""))</f>
        <v>#N/A</v>
      </c>
      <c r="BQ46" s="326" t="e">
        <f ca="1">IF(IF(Plananalyse!BQ46=1,VLOOKUP(BQ$5,Kruistabel!$B$26:$F$29,MATCH($C46,Kruistabel!$C$25:$F$25,0)+1,FALSE),"")=0,"",IF(Plananalyse!BQ46=1,VLOOKUP(BQ$5,Kruistabel!$B$26:$F$29,MATCH($C46,Kruistabel!$C$25:$F$25,0)+1,FALSE),""))</f>
        <v>#N/A</v>
      </c>
      <c r="BR46" s="326" t="e">
        <f ca="1">IF(IF(Plananalyse!BR46=1,VLOOKUP(BR$5,Kruistabel!$B$26:$F$29,MATCH($C46,Kruistabel!$C$25:$F$25,0)+1,FALSE),"")=0,"",IF(Plananalyse!BR46=1,VLOOKUP(BR$5,Kruistabel!$B$26:$F$29,MATCH($C46,Kruistabel!$C$25:$F$25,0)+1,FALSE),""))</f>
        <v>#REF!</v>
      </c>
      <c r="BS46" s="326" t="e">
        <f ca="1">IF(IF(Plananalyse!BS46=1,VLOOKUP(BS$5,Kruistabel!$B$26:$F$29,MATCH($C46,Kruistabel!$C$25:$F$25,0)+1,FALSE),"")=0,"",IF(Plananalyse!BS46=1,VLOOKUP(BS$5,Kruistabel!$B$26:$F$29,MATCH($C46,Kruistabel!$C$25:$F$25,0)+1,FALSE),""))</f>
        <v>#REF!</v>
      </c>
      <c r="BT46" s="65"/>
      <c r="BU46" s="231" t="str">
        <f ca="1">IF(IF(Plananalyse!BU46=1,VLOOKUP(BU$5,Kruistabel!$B$26:$F$29,MATCH($C46,Kruistabel!$C$25:$F$25,0)+1,FALSE),"")=0,"",IF(Plananalyse!BU46=1,VLOOKUP(BU$5,Kruistabel!$B$26:$F$29,MATCH($C46,Kruistabel!$C$25:$F$25,0)+1,FALSE),""))</f>
        <v/>
      </c>
      <c r="BV46" s="326">
        <f ca="1">IF(IF(Plananalyse!BV46=1,VLOOKUP(BV$5,Kruistabel!$B$26:$F$29,MATCH($C46,Kruistabel!$C$25:$F$25,0)+1,FALSE),"")=0,"",IF(Plananalyse!BV46=1,VLOOKUP(BV$5,Kruistabel!$B$26:$F$29,MATCH($C46,Kruistabel!$C$25:$F$25,0)+1,FALSE),""))</f>
        <v>55</v>
      </c>
      <c r="BW46" s="326" t="str">
        <f ca="1">IF(IF(Plananalyse!BW46=1,VLOOKUP(BW$5,Kruistabel!$B$26:$F$29,MATCH($C46,Kruistabel!$C$25:$F$25,0)+1,FALSE),"")=0,"",IF(Plananalyse!BW46=1,VLOOKUP(BW$5,Kruistabel!$B$26:$F$29,MATCH($C46,Kruistabel!$C$25:$F$25,0)+1,FALSE),""))</f>
        <v/>
      </c>
      <c r="BX46" s="326" t="str">
        <f ca="1">IF(IF(Plananalyse!BX46=1,VLOOKUP(BX$5,Kruistabel!$B$26:$F$29,MATCH($C46,Kruistabel!$C$25:$F$25,0)+1,FALSE),"")=0,"",IF(Plananalyse!BX46=1,VLOOKUP(BX$5,Kruistabel!$B$26:$F$29,MATCH($C46,Kruistabel!$C$25:$F$25,0)+1,FALSE),""))</f>
        <v/>
      </c>
      <c r="BY46" s="327"/>
      <c r="BZ46" s="326" t="e">
        <f ca="1">IF(IF(Plananalyse!BZ46=1,VLOOKUP(BZ$5,Kruistabel!$B$26:$F$29,MATCH($C46,Kruistabel!$C$25:$F$25,0)+1,FALSE),"")=0,"",IF(Plananalyse!BZ46=1,VLOOKUP(BZ$5,Kruistabel!$B$26:$F$29,MATCH($C46,Kruistabel!$C$25:$F$25,0)+1,FALSE),""))</f>
        <v>#N/A</v>
      </c>
      <c r="CA46" s="326" t="e">
        <f ca="1">IF(IF(Plananalyse!CA46=1,VLOOKUP(CA$5,Kruistabel!$B$26:$F$29,MATCH($C46,Kruistabel!$C$25:$F$25,0)+1,FALSE),"")=0,"",IF(Plananalyse!CA46=1,VLOOKUP(CA$5,Kruistabel!$B$26:$F$29,MATCH($C46,Kruistabel!$C$25:$F$25,0)+1,FALSE),""))</f>
        <v>#N/A</v>
      </c>
      <c r="CB46" s="326" t="e">
        <f ca="1">IF(IF(Plananalyse!CB46=1,VLOOKUP(CB$5,Kruistabel!$B$26:$F$29,MATCH($C46,Kruistabel!$C$25:$F$25,0)+1,FALSE),"")=0,"",IF(Plananalyse!CB46=1,VLOOKUP(CB$5,Kruistabel!$B$26:$F$29,MATCH($C46,Kruistabel!$C$25:$F$25,0)+1,FALSE),""))</f>
        <v>#N/A</v>
      </c>
      <c r="CC46" s="326" t="e">
        <f ca="1">IF(IF(Plananalyse!CC46=1,VLOOKUP(CC$5,Kruistabel!$B$26:$F$29,MATCH($C46,Kruistabel!$C$25:$F$25,0)+1,FALSE),"")=0,"",IF(Plananalyse!CC46=1,VLOOKUP(CC$5,Kruistabel!$B$26:$F$29,MATCH($C46,Kruistabel!$C$25:$F$25,0)+1,FALSE),""))</f>
        <v>#N/A</v>
      </c>
      <c r="CD46" s="326" t="e">
        <f ca="1">IF(IF(Plananalyse!CD46=1,VLOOKUP(CD$5,Kruistabel!$B$26:$F$29,MATCH($C46,Kruistabel!$C$25:$F$25,0)+1,FALSE),"")=0,"",IF(Plananalyse!CD46=1,VLOOKUP(CD$5,Kruistabel!$B$26:$F$29,MATCH($C46,Kruistabel!$C$25:$F$25,0)+1,FALSE),""))</f>
        <v>#N/A</v>
      </c>
      <c r="CE46" s="326" t="e">
        <f ca="1">IF(IF(Plananalyse!CE46=1,VLOOKUP(CE$5,Kruistabel!$B$26:$F$29,MATCH($C46,Kruistabel!$C$25:$F$25,0)+1,FALSE),"")=0,"",IF(Plananalyse!CE46=1,VLOOKUP(CE$5,Kruistabel!$B$26:$F$29,MATCH($C46,Kruistabel!$C$25:$F$25,0)+1,FALSE),""))</f>
        <v>#N/A</v>
      </c>
      <c r="CF46" s="326" t="e">
        <f ca="1">IF(IF(Plananalyse!CF46=1,VLOOKUP(CF$5,Kruistabel!$B$26:$F$29,MATCH($C46,Kruistabel!$C$25:$F$25,0)+1,FALSE),"")=0,"",IF(Plananalyse!CF46=1,VLOOKUP(CF$5,Kruistabel!$B$26:$F$29,MATCH($C46,Kruistabel!$C$25:$F$25,0)+1,FALSE),""))</f>
        <v>#N/A</v>
      </c>
      <c r="CG46" s="326" t="e">
        <f ca="1">IF(IF(Plananalyse!CG46=1,VLOOKUP(CG$5,Kruistabel!$B$26:$F$29,MATCH($C46,Kruistabel!$C$25:$F$25,0)+1,FALSE),"")=0,"",IF(Plananalyse!CG46=1,VLOOKUP(CG$5,Kruistabel!$B$26:$F$29,MATCH($C46,Kruistabel!$C$25:$F$25,0)+1,FALSE),""))</f>
        <v>#REF!</v>
      </c>
      <c r="CH46" s="326" t="e">
        <f ca="1">IF(IF(Plananalyse!CH46=1,VLOOKUP(CH$5,Kruistabel!$B$26:$F$29,MATCH($C46,Kruistabel!$C$25:$F$25,0)+1,FALSE),"")=0,"",IF(Plananalyse!CH46=1,VLOOKUP(CH$5,Kruistabel!$B$26:$F$29,MATCH($C46,Kruistabel!$C$25:$F$25,0)+1,FALSE),""))</f>
        <v>#REF!</v>
      </c>
      <c r="CI46" s="65"/>
      <c r="CJ46" s="326">
        <f ca="1">IF(IF(Plananalyse!CJ46=1,VLOOKUP(CJ$5,Kruistabel!$B$26:$F$29,MATCH($C46,Kruistabel!$C$25:$F$25,0)+1,FALSE),"")=0,"",IF(Plananalyse!CJ46=1,VLOOKUP(CJ$5,Kruistabel!$B$26:$F$29,MATCH($C46,Kruistabel!$C$25:$F$25,0)+1,FALSE),""))</f>
        <v>55</v>
      </c>
      <c r="CK46" s="326">
        <f ca="1">IF(IF(Plananalyse!CK46=1,VLOOKUP(CK$5,Kruistabel!$B$26:$F$29,MATCH($C46,Kruistabel!$C$25:$F$25,0)+1,FALSE),"")=0,"",IF(Plananalyse!CK46=1,VLOOKUP(CK$5,Kruistabel!$B$26:$F$29,MATCH($C46,Kruistabel!$C$25:$F$25,0)+1,FALSE),""))</f>
        <v>55</v>
      </c>
      <c r="CL46" s="326" t="str">
        <f ca="1">IF(IF(Plananalyse!CL46=1,VLOOKUP(CL$5,Kruistabel!$B$26:$F$29,MATCH($C46,Kruistabel!$C$25:$F$25,0)+1,FALSE),"")=0,"",IF(Plananalyse!CL46=1,VLOOKUP(CL$5,Kruistabel!$B$26:$F$29,MATCH($C46,Kruistabel!$C$25:$F$25,0)+1,FALSE),""))</f>
        <v/>
      </c>
      <c r="CM46" s="326">
        <f ca="1">IF(IF(Plananalyse!CM46=1,VLOOKUP(CM$5,Kruistabel!$B$26:$F$29,MATCH($C46,Kruistabel!$C$25:$F$25,0)+1,FALSE),"")=0,"",IF(Plananalyse!CM46=1,VLOOKUP(CM$5,Kruistabel!$B$26:$F$29,MATCH($C46,Kruistabel!$C$25:$F$25,0)+1,FALSE),""))</f>
        <v>50</v>
      </c>
      <c r="CN46" s="326">
        <f ca="1">IF(IF(Plananalyse!CN46=1,VLOOKUP(CN$5,Kruistabel!$B$26:$F$29,MATCH($C46,Kruistabel!$C$25:$F$25,0)+1,FALSE),"")=0,"",IF(Plananalyse!CN46=1,VLOOKUP(CN$5,Kruistabel!$B$26:$F$29,MATCH($C46,Kruistabel!$C$25:$F$25,0)+1,FALSE),""))</f>
        <v>50</v>
      </c>
      <c r="CO46" s="326">
        <f ca="1">IF(IF(Plananalyse!CO46=1,VLOOKUP(CO$5,Kruistabel!$B$26:$F$29,MATCH($C46,Kruistabel!$C$25:$F$25,0)+1,FALSE),"")=0,"",IF(Plananalyse!CO46=1,VLOOKUP(CO$5,Kruistabel!$B$26:$F$29,MATCH($C46,Kruistabel!$C$25:$F$25,0)+1,FALSE),""))</f>
        <v>60</v>
      </c>
      <c r="CP46" s="326">
        <f ca="1">IF(IF(Plananalyse!CP46=1,VLOOKUP(CP$5,Kruistabel!$B$26:$F$29,MATCH($C46,Kruistabel!$C$25:$F$25,0)+1,FALSE),"")=0,"",IF(Plananalyse!CP46=1,VLOOKUP(CP$5,Kruistabel!$B$26:$F$29,MATCH($C46,Kruistabel!$C$25:$F$25,0)+1,FALSE),""))</f>
        <v>55</v>
      </c>
      <c r="CQ46" s="326">
        <f ca="1">IF(IF(Plananalyse!CQ46=1,VLOOKUP(CQ$5,Kruistabel!$B$26:$F$29,MATCH($C46,Kruistabel!$C$25:$F$25,0)+1,FALSE),"")=0,"",IF(Plananalyse!CQ46=1,VLOOKUP(CQ$5,Kruistabel!$B$26:$F$29,MATCH($C46,Kruistabel!$C$25:$F$25,0)+1,FALSE),""))</f>
        <v>60</v>
      </c>
      <c r="CR46" s="326">
        <f ca="1">IF(IF(Plananalyse!CR46=1,VLOOKUP(CR$5,Kruistabel!$B$26:$F$29,MATCH($C46,Kruistabel!$C$25:$F$25,0)+1,FALSE),"")=0,"",IF(Plananalyse!CR46=1,VLOOKUP(CR$5,Kruistabel!$B$26:$F$29,MATCH($C46,Kruistabel!$C$25:$F$25,0)+1,FALSE),""))</f>
        <v>60</v>
      </c>
      <c r="CS46" s="326">
        <f ca="1">IF(IF(Plananalyse!CS46=1,VLOOKUP(CS$5,Kruistabel!$B$26:$F$29,MATCH($C46,Kruistabel!$C$25:$F$25,0)+1,FALSE),"")=0,"",IF(Plananalyse!CS46=1,VLOOKUP(CS$5,Kruistabel!$B$26:$F$29,MATCH($C46,Kruistabel!$C$25:$F$25,0)+1,FALSE),""))</f>
        <v>55</v>
      </c>
      <c r="CT46" s="326">
        <f ca="1">IF(IF(Plananalyse!CT46=1,VLOOKUP(CT$5,Kruistabel!$B$26:$F$29,MATCH($C46,Kruistabel!$C$25:$F$25,0)+1,FALSE),"")=0,"",IF(Plananalyse!CT46=1,VLOOKUP(CT$5,Kruistabel!$B$26:$F$29,MATCH($C46,Kruistabel!$C$25:$F$25,0)+1,FALSE),""))</f>
        <v>55</v>
      </c>
      <c r="CU46" s="326">
        <f ca="1">IF(IF(Plananalyse!CU46=1,VLOOKUP(CU$5,Kruistabel!$B$26:$F$29,MATCH($C46,Kruistabel!$C$25:$F$25,0)+1,FALSE),"")=0,"",IF(Plananalyse!CU46=1,VLOOKUP(CU$5,Kruistabel!$B$26:$F$29,MATCH($C46,Kruistabel!$C$25:$F$25,0)+1,FALSE),""))</f>
        <v>60</v>
      </c>
      <c r="CV46" s="326">
        <f ca="1">IF(IF(Plananalyse!CV46=1,VLOOKUP(CV$5,Kruistabel!$B$26:$F$29,MATCH($C46,Kruistabel!$C$25:$F$25,0)+1,FALSE),"")=0,"",IF(Plananalyse!CV46=1,VLOOKUP(CV$5,Kruistabel!$B$26:$F$29,MATCH($C46,Kruistabel!$C$25:$F$25,0)+1,FALSE),""))</f>
        <v>60</v>
      </c>
      <c r="CW46" s="326">
        <f ca="1">IF(IF(Plananalyse!CW46=1,VLOOKUP(CW$5,Kruistabel!$B$26:$F$29,MATCH($C46,Kruistabel!$C$25:$F$25,0)+1,FALSE),"")=0,"",IF(Plananalyse!CW46=1,VLOOKUP(CW$5,Kruistabel!$B$26:$F$29,MATCH($C46,Kruistabel!$C$25:$F$25,0)+1,FALSE),""))</f>
        <v>55</v>
      </c>
      <c r="CX46" s="326" t="str">
        <f ca="1">IF(IF(Plananalyse!CX46=1,VLOOKUP(CX$5,Kruistabel!$B$26:$F$29,MATCH($C46,Kruistabel!$C$25:$F$25,0)+1,FALSE),"")=0,"",IF(Plananalyse!CX46=1,VLOOKUP(CX$5,Kruistabel!$B$26:$F$29,MATCH($C46,Kruistabel!$C$25:$F$25,0)+1,FALSE),""))</f>
        <v/>
      </c>
      <c r="CY46" s="326">
        <f ca="1">IF(IF(Plananalyse!CY46=1,VLOOKUP(CY$5,Kruistabel!$B$26:$F$29,MATCH($C46,Kruistabel!$C$25:$F$25,0)+1,FALSE),"")=0,"",IF(Plananalyse!CY46=1,VLOOKUP(CY$5,Kruistabel!$B$26:$F$29,MATCH($C46,Kruistabel!$C$25:$F$25,0)+1,FALSE),""))</f>
        <v>60</v>
      </c>
      <c r="CZ46" s="326">
        <f ca="1">IF(IF(Plananalyse!CZ46=1,VLOOKUP(CZ$5,Kruistabel!$B$26:$F$29,MATCH($C46,Kruistabel!$C$25:$F$25,0)+1,FALSE),"")=0,"",IF(Plananalyse!CZ46=1,VLOOKUP(CZ$5,Kruistabel!$B$26:$F$29,MATCH($C46,Kruistabel!$C$25:$F$25,0)+1,FALSE),""))</f>
        <v>60</v>
      </c>
      <c r="DA46" s="326">
        <f ca="1">IF(IF(Plananalyse!DA46=1,VLOOKUP(DA$5,Kruistabel!$B$26:$F$29,MATCH($C46,Kruistabel!$C$25:$F$25,0)+1,FALSE),"")=0,"",IF(Plananalyse!DA46=1,VLOOKUP(DA$5,Kruistabel!$B$26:$F$29,MATCH($C46,Kruistabel!$C$25:$F$25,0)+1,FALSE),""))</f>
        <v>60</v>
      </c>
      <c r="DB46" s="326" t="str">
        <f ca="1">IF(IF(Plananalyse!DB46=1,VLOOKUP(DB$5,Kruistabel!$B$26:$F$29,MATCH($C46,Kruistabel!$C$25:$F$25,0)+1,FALSE),"")=0,"",IF(Plananalyse!DB46=1,VLOOKUP(DB$5,Kruistabel!$B$26:$F$29,MATCH($C46,Kruistabel!$C$25:$F$25,0)+1,FALSE),""))</f>
        <v/>
      </c>
      <c r="DC46" s="326" t="str">
        <f ca="1">IF(IF(Plananalyse!DC46=1,VLOOKUP(DC$5,Kruistabel!$B$26:$F$29,MATCH($C46,Kruistabel!$C$25:$F$25,0)+1,FALSE),"")=0,"",IF(Plananalyse!DC46=1,VLOOKUP(DC$5,Kruistabel!$B$26:$F$29,MATCH($C46,Kruistabel!$C$25:$F$25,0)+1,FALSE),""))</f>
        <v/>
      </c>
      <c r="DD46" s="327"/>
      <c r="DE46" s="326" t="e">
        <f ca="1">IF(IF(Plananalyse!DE46=1,VLOOKUP(DE$5,Kruistabel!$B$26:$F$29,MATCH($C46,Kruistabel!$C$25:$F$25,0)+1,FALSE),"")=0,"",IF(Plananalyse!DE46=1,VLOOKUP(DE$5,Kruistabel!$B$26:$F$29,MATCH($C46,Kruistabel!$C$25:$F$25,0)+1,FALSE),""))</f>
        <v>#N/A</v>
      </c>
      <c r="DF46" s="326" t="e">
        <f ca="1">IF(IF(Plananalyse!DF46=1,VLOOKUP(DF$5,Kruistabel!$B$26:$F$29,MATCH($C46,Kruistabel!$C$25:$F$25,0)+1,FALSE),"")=0,"",IF(Plananalyse!DF46=1,VLOOKUP(DF$5,Kruistabel!$B$26:$F$29,MATCH($C46,Kruistabel!$C$25:$F$25,0)+1,FALSE),""))</f>
        <v>#N/A</v>
      </c>
      <c r="DG46" s="326" t="e">
        <f ca="1">IF(IF(Plananalyse!DG46=1,VLOOKUP(DG$5,Kruistabel!$B$26:$F$29,MATCH($C46,Kruistabel!$C$25:$F$25,0)+1,FALSE),"")=0,"",IF(Plananalyse!DG46=1,VLOOKUP(DG$5,Kruistabel!$B$26:$F$29,MATCH($C46,Kruistabel!$C$25:$F$25,0)+1,FALSE),""))</f>
        <v>#N/A</v>
      </c>
      <c r="DH46" s="326" t="e">
        <f ca="1">IF(IF(Plananalyse!DH46=1,VLOOKUP(DH$5,Kruistabel!$B$26:$F$29,MATCH($C46,Kruistabel!$C$25:$F$25,0)+1,FALSE),"")=0,"",IF(Plananalyse!DH46=1,VLOOKUP(DH$5,Kruistabel!$B$26:$F$29,MATCH($C46,Kruistabel!$C$25:$F$25,0)+1,FALSE),""))</f>
        <v>#N/A</v>
      </c>
      <c r="DI46" s="326" t="e">
        <f ca="1">IF(IF(Plananalyse!DI46=1,VLOOKUP(DI$5,Kruistabel!$B$26:$F$29,MATCH($C46,Kruistabel!$C$25:$F$25,0)+1,FALSE),"")=0,"",IF(Plananalyse!DI46=1,VLOOKUP(DI$5,Kruistabel!$B$26:$F$29,MATCH($C46,Kruistabel!$C$25:$F$25,0)+1,FALSE),""))</f>
        <v>#N/A</v>
      </c>
      <c r="DJ46" s="326" t="e">
        <f ca="1">IF(IF(Plananalyse!DJ46=1,VLOOKUP(DJ$5,Kruistabel!$B$26:$F$29,MATCH($C46,Kruistabel!$C$25:$F$25,0)+1,FALSE),"")=0,"",IF(Plananalyse!DJ46=1,VLOOKUP(DJ$5,Kruistabel!$B$26:$F$29,MATCH($C46,Kruistabel!$C$25:$F$25,0)+1,FALSE),""))</f>
        <v>#N/A</v>
      </c>
      <c r="DK46" s="326" t="e">
        <f ca="1">IF(IF(Plananalyse!DK46=1,VLOOKUP(DK$5,Kruistabel!$B$26:$F$29,MATCH($C46,Kruistabel!$C$25:$F$25,0)+1,FALSE),"")=0,"",IF(Plananalyse!DK46=1,VLOOKUP(DK$5,Kruistabel!$B$26:$F$29,MATCH($C46,Kruistabel!$C$25:$F$25,0)+1,FALSE),""))</f>
        <v>#REF!</v>
      </c>
      <c r="DL46" s="326" t="e">
        <f ca="1">IF(IF(Plananalyse!DL46=1,VLOOKUP(DL$5,Kruistabel!$B$26:$F$29,MATCH($C46,Kruistabel!$C$25:$F$25,0)+1,FALSE),"")=0,"",IF(Plananalyse!DL46=1,VLOOKUP(DL$5,Kruistabel!$B$26:$F$29,MATCH($C46,Kruistabel!$C$25:$F$25,0)+1,FALSE),""))</f>
        <v>#REF!</v>
      </c>
      <c r="DM46" s="327" t="str">
        <f>IF(Plananalyse!DM46=1,VLOOKUP(DM$5,Kruistabel!$B$26:$F$29,MATCH($C46,Kruistabel!$C$25:$F$25,0)+1,FALSE),"")</f>
        <v/>
      </c>
      <c r="DN46" s="326" t="e">
        <f ca="1">IF(IF(Plananalyse!DN46=1,VLOOKUP(DN$5,Kruistabel!$B$26:$F$29,MATCH($C46,Kruistabel!$C$25:$F$25,0)+1,FALSE),"")=0,"",IF(Plananalyse!DN46=1,VLOOKUP(DN$5,Kruistabel!$B$26:$F$29,MATCH($C46,Kruistabel!$C$25:$F$25,0)+1,FALSE),""))</f>
        <v>#N/A</v>
      </c>
      <c r="DO46" s="326" t="e">
        <f ca="1">IF(IF(Plananalyse!DO46=1,VLOOKUP(DO$5,Kruistabel!$B$26:$F$29,MATCH($C46,Kruistabel!$C$25:$F$25,0)+1,FALSE),"")=0,"",IF(Plananalyse!DO46=1,VLOOKUP(DO$5,Kruistabel!$B$26:$F$29,MATCH($C46,Kruistabel!$C$25:$F$25,0)+1,FALSE),""))</f>
        <v>#N/A</v>
      </c>
      <c r="DP46" s="326" t="e">
        <f ca="1">IF(IF(Plananalyse!DP46=1,VLOOKUP(DP$5,Kruistabel!$B$26:$F$29,MATCH($C46,Kruistabel!$C$25:$F$25,0)+1,FALSE),"")=0,"",IF(Plananalyse!DP46=1,VLOOKUP(DP$5,Kruistabel!$B$26:$F$29,MATCH($C46,Kruistabel!$C$25:$F$25,0)+1,FALSE),""))</f>
        <v>#N/A</v>
      </c>
      <c r="DQ46" s="326" t="e">
        <f ca="1">IF(IF(Plananalyse!DQ46=1,VLOOKUP(DQ$5,Kruistabel!$B$26:$F$29,MATCH($C46,Kruistabel!$C$25:$F$25,0)+1,FALSE),"")=0,"",IF(Plananalyse!DQ46=1,VLOOKUP(DQ$5,Kruistabel!$B$26:$F$29,MATCH($C46,Kruistabel!$C$25:$F$25,0)+1,FALSE),""))</f>
        <v>#N/A</v>
      </c>
      <c r="DR46" s="326" t="e">
        <f ca="1">IF(IF(Plananalyse!DR46=1,VLOOKUP(DR$5,Kruistabel!$B$26:$F$29,MATCH($C46,Kruistabel!$C$25:$F$25,0)+1,FALSE),"")=0,"",IF(Plananalyse!DR46=1,VLOOKUP(DR$5,Kruistabel!$B$26:$F$29,MATCH($C46,Kruistabel!$C$25:$F$25,0)+1,FALSE),""))</f>
        <v>#N/A</v>
      </c>
      <c r="DS46" s="326" t="e">
        <f ca="1">IF(IF(Plananalyse!DS46=1,VLOOKUP(DS$5,Kruistabel!$B$26:$F$29,MATCH($C46,Kruistabel!$C$25:$F$25,0)+1,FALSE),"")=0,"",IF(Plananalyse!DS46=1,VLOOKUP(DS$5,Kruistabel!$B$26:$F$29,MATCH($C46,Kruistabel!$C$25:$F$25,0)+1,FALSE),""))</f>
        <v>#N/A</v>
      </c>
      <c r="DT46" s="326" t="e">
        <f ca="1">IF(IF(Plananalyse!DT46=1,VLOOKUP(DT$5,Kruistabel!$B$26:$F$29,MATCH($C46,Kruistabel!$C$25:$F$25,0)+1,FALSE),"")=0,"",IF(Plananalyse!DT46=1,VLOOKUP(DT$5,Kruistabel!$B$26:$F$29,MATCH($C46,Kruistabel!$C$25:$F$25,0)+1,FALSE),""))</f>
        <v>#N/A</v>
      </c>
      <c r="DU46" s="326" t="e">
        <f ca="1">IF(IF(Plananalyse!DU46=1,VLOOKUP(DU$5,Kruistabel!$B$26:$F$29,MATCH($C46,Kruistabel!$C$25:$F$25,0)+1,FALSE),"")=0,"",IF(Plananalyse!DU46=1,VLOOKUP(DU$5,Kruistabel!$B$26:$F$29,MATCH($C46,Kruistabel!$C$25:$F$25,0)+1,FALSE),""))</f>
        <v>#N/A</v>
      </c>
      <c r="DV46" s="326" t="e">
        <f ca="1">IF(IF(Plananalyse!DV46=1,VLOOKUP(DV$5,Kruistabel!$B$26:$F$29,MATCH($C46,Kruistabel!$C$25:$F$25,0)+1,FALSE),"")=0,"",IF(Plananalyse!DV46=1,VLOOKUP(DV$5,Kruistabel!$B$26:$F$29,MATCH($C46,Kruistabel!$C$25:$F$25,0)+1,FALSE),""))</f>
        <v>#N/A</v>
      </c>
      <c r="DW46" s="326" t="e">
        <f ca="1">IF(IF(Plananalyse!DW46=1,VLOOKUP(DW$5,Kruistabel!$B$26:$F$29,MATCH($C46,Kruistabel!$C$25:$F$25,0)+1,FALSE),"")=0,"",IF(Plananalyse!DW46=1,VLOOKUP(DW$5,Kruistabel!$B$26:$F$29,MATCH($C46,Kruistabel!$C$25:$F$25,0)+1,FALSE),""))</f>
        <v>#REF!</v>
      </c>
      <c r="DX46" s="326" t="e">
        <f ca="1">IF(IF(Plananalyse!DX46=1,VLOOKUP(DX$5,Kruistabel!$B$26:$F$29,MATCH($C46,Kruistabel!$C$25:$F$25,0)+1,FALSE),"")=0,"",IF(Plananalyse!DX46=1,VLOOKUP(DX$5,Kruistabel!$B$26:$F$29,MATCH($C46,Kruistabel!$C$25:$F$25,0)+1,FALSE),""))</f>
        <v>#REF!</v>
      </c>
      <c r="DY46" s="327" t="str">
        <f>IF(Plananalyse!DY46=1,VLOOKUP(DY$5,Kruistabel!$B$26:$F$29,MATCH($C46,Kruistabel!$C$25:$F$25,0)+1,FALSE),"")</f>
        <v/>
      </c>
      <c r="DZ46" s="326" t="e">
        <f ca="1">IF(IF(Plananalyse!DZ46=1,VLOOKUP(DZ$5,Kruistabel!$B$26:$F$29,MATCH($C46,Kruistabel!$C$25:$F$25,0)+1,FALSE),"")=0,"",IF(Plananalyse!DZ46=1,VLOOKUP(DZ$5,Kruistabel!$B$26:$F$29,MATCH($C46,Kruistabel!$C$25:$F$25,0)+1,FALSE),""))</f>
        <v>#N/A</v>
      </c>
      <c r="EA46" s="326" t="e">
        <f ca="1">IF(IF(Plananalyse!EA46=1,VLOOKUP(EA$5,Kruistabel!$B$26:$F$29,MATCH($C46,Kruistabel!$C$25:$F$25,0)+1,FALSE),"")=0,"",IF(Plananalyse!EA46=1,VLOOKUP(EA$5,Kruistabel!$B$26:$F$29,MATCH($C46,Kruistabel!$C$25:$F$25,0)+1,FALSE),""))</f>
        <v>#N/A</v>
      </c>
      <c r="EB46" s="326" t="e">
        <f ca="1">IF(IF(Plananalyse!EB46=1,VLOOKUP(EB$5,Kruistabel!$B$26:$F$29,MATCH($C46,Kruistabel!$C$25:$F$25,0)+1,FALSE),"")=0,"",IF(Plananalyse!EB46=1,VLOOKUP(EB$5,Kruistabel!$B$26:$F$29,MATCH($C46,Kruistabel!$C$25:$F$25,0)+1,FALSE),""))</f>
        <v>#REF!</v>
      </c>
      <c r="EC46" s="326" t="e">
        <f ca="1">IF(IF(Plananalyse!EC46=1,VLOOKUP(EC$5,Kruistabel!$B$26:$F$29,MATCH($C46,Kruistabel!$C$25:$F$25,0)+1,FALSE),"")=0,"",IF(Plananalyse!EC46=1,VLOOKUP(EC$5,Kruistabel!$B$26:$F$29,MATCH($C46,Kruistabel!$C$25:$F$25,0)+1,FALSE),""))</f>
        <v>#REF!</v>
      </c>
      <c r="ED46" s="327"/>
      <c r="EE46" s="326" t="e">
        <f ca="1">IF(IF(Plananalyse!EE46=1,VLOOKUP(EE$5,Kruistabel!$B$26:$F$29,MATCH($C46,Kruistabel!$C$25:$F$25,0)+1,FALSE),"")=0,"",IF(Plananalyse!EE46=1,VLOOKUP(EE$5,Kruistabel!$B$26:$F$29,MATCH($C46,Kruistabel!$C$25:$F$25,0)+1,FALSE),""))</f>
        <v>#N/A</v>
      </c>
      <c r="EF46" s="326" t="e">
        <f ca="1">IF(IF(Plananalyse!EF46=1,VLOOKUP(EF$5,Kruistabel!$B$26:$F$29,MATCH($C46,Kruistabel!$C$25:$F$25,0)+1,FALSE),"")=0,"",IF(Plananalyse!EF46=1,VLOOKUP(EF$5,Kruistabel!$B$26:$F$29,MATCH($C46,Kruistabel!$C$25:$F$25,0)+1,FALSE),""))</f>
        <v>#N/A</v>
      </c>
      <c r="EG46" s="326" t="e">
        <f ca="1">IF(IF(Plananalyse!EG46=1,VLOOKUP(EG$5,Kruistabel!$B$26:$F$29,MATCH($C46,Kruistabel!$C$25:$F$25,0)+1,FALSE),"")=0,"",IF(Plananalyse!EG46=1,VLOOKUP(EG$5,Kruistabel!$B$26:$F$29,MATCH($C46,Kruistabel!$C$25:$F$25,0)+1,FALSE),""))</f>
        <v>#N/A</v>
      </c>
      <c r="EH46" s="326" t="e">
        <f ca="1">IF(IF(Plananalyse!EH46=1,VLOOKUP(EH$5,Kruistabel!$B$26:$F$29,MATCH($C46,Kruistabel!$C$25:$F$25,0)+1,FALSE),"")=0,"",IF(Plananalyse!EH46=1,VLOOKUP(EH$5,Kruistabel!$B$26:$F$29,MATCH($C46,Kruistabel!$C$25:$F$25,0)+1,FALSE),""))</f>
        <v>#REF!</v>
      </c>
      <c r="EI46" s="326" t="e">
        <f ca="1">IF(IF(Plananalyse!EI46=1,VLOOKUP(EI$5,Kruistabel!$B$26:$F$29,MATCH($C46,Kruistabel!$C$25:$F$25,0)+1,FALSE),"")=0,"",IF(Plananalyse!EI46=1,VLOOKUP(EI$5,Kruistabel!$B$26:$F$29,MATCH($C46,Kruistabel!$C$25:$F$25,0)+1,FALSE),""))</f>
        <v>#REF!</v>
      </c>
      <c r="EJ46" s="164" t="str">
        <f>IF(Plananalyse!EJ46=1,VLOOKUP(EJ$5,Kruistabel!$B$26:$F$29,MATCH($C46,Kruistabel!$C$25:$F$25,0)+1,FALSE),"")</f>
        <v/>
      </c>
      <c r="EK46" s="138"/>
      <c r="EL46" s="138"/>
      <c r="EM46" s="138"/>
      <c r="EN46" s="138"/>
      <c r="EO46" s="138"/>
    </row>
    <row r="47" spans="2:145">
      <c r="B47" s="337" t="s">
        <v>143</v>
      </c>
      <c r="C47" s="160" t="str">
        <f>_xlfn.IFNA(VLOOKUP($B47,Classificatietabel!$B$6:$I$91,C$7,FALSE),"")</f>
        <v>normaal</v>
      </c>
      <c r="D47" s="160" t="str">
        <f>_xlfn.IFNA(VLOOKUP($B47,Classificatietabel!$B$6:$I$91,D$7,FALSE),"")</f>
        <v>neen</v>
      </c>
      <c r="E47" s="119">
        <f>IF(AND(D47="laag",$D$3=1),0,_xlfn.IFNA(IF(VLOOKUP($B47,Classificatietabel!$B$6:$H$91,$E$5,FALSE)="Ja",1,0),""))</f>
        <v>1</v>
      </c>
      <c r="F47" s="163"/>
      <c r="G47" s="326" t="str">
        <f>IF(IF(Plananalyse!G47=1,VLOOKUP(G$5,Kruistabel!$B$26:$F$29,MATCH($C47,Kruistabel!$C$25:$F$25,0)+1,FALSE),"")=0,"",IF(Plananalyse!G47=1,VLOOKUP(G$5,Kruistabel!$B$26:$F$29,MATCH($C47,Kruistabel!$C$25:$F$25,0)+1,FALSE),""))</f>
        <v/>
      </c>
      <c r="H47" s="326" t="str">
        <f>IF(IF(Plananalyse!H47=1,VLOOKUP(H$5,Kruistabel!$B$26:$F$29,MATCH($C47,Kruistabel!$C$25:$F$25,0)+1,FALSE),"")=0,"",IF(Plananalyse!H47=1,VLOOKUP(H$5,Kruistabel!$B$26:$F$29,MATCH($C47,Kruistabel!$C$25:$F$25,0)+1,FALSE),""))</f>
        <v/>
      </c>
      <c r="I47" s="326">
        <f>IF(IF(Plananalyse!I47=1,VLOOKUP(I$5,Kruistabel!$B$26:$F$29,MATCH($C47,Kruistabel!$C$25:$F$25,0)+1,FALSE),"")=0,"",IF(Plananalyse!I47=1,VLOOKUP(I$5,Kruistabel!$B$26:$F$29,MATCH($C47,Kruistabel!$C$25:$F$25,0)+1,FALSE),""))</f>
        <v>60</v>
      </c>
      <c r="J47" s="326" t="str">
        <f>IF(IF(Plananalyse!J47=1,VLOOKUP(J$5,Kruistabel!$B$26:$F$29,MATCH($C47,Kruistabel!$C$25:$F$25,0)+1,FALSE),"")=0,"",IF(Plananalyse!J47=1,VLOOKUP(J$5,Kruistabel!$B$26:$F$29,MATCH($C47,Kruistabel!$C$25:$F$25,0)+1,FALSE),""))</f>
        <v/>
      </c>
      <c r="K47" s="326" t="str">
        <f>IF(IF(Plananalyse!K47=1,VLOOKUP(K$5,Kruistabel!$B$26:$F$29,MATCH($C47,Kruistabel!$C$25:$F$25,0)+1,FALSE),"")=0,"",IF(Plananalyse!K47=1,VLOOKUP(K$5,Kruistabel!$B$26:$F$29,MATCH($C47,Kruistabel!$C$25:$F$25,0)+1,FALSE),""))</f>
        <v/>
      </c>
      <c r="L47" s="326" t="str">
        <f>IF(IF(Plananalyse!L47=1,VLOOKUP(L$5,Kruistabel!$B$26:$F$29,MATCH($C47,Kruistabel!$C$25:$F$25,0)+1,FALSE),"")=0,"",IF(Plananalyse!L47=1,VLOOKUP(L$5,Kruistabel!$B$26:$F$29,MATCH($C47,Kruistabel!$C$25:$F$25,0)+1,FALSE),""))</f>
        <v/>
      </c>
      <c r="M47" s="326">
        <f>IF(IF(Plananalyse!M47=1,VLOOKUP(M$5,Kruistabel!$B$26:$F$29,MATCH($C47,Kruistabel!$C$25:$F$25,0)+1,FALSE),"")=0,"",IF(Plananalyse!M47=1,VLOOKUP(M$5,Kruistabel!$B$26:$F$29,MATCH($C47,Kruistabel!$C$25:$F$25,0)+1,FALSE),""))</f>
        <v>55</v>
      </c>
      <c r="N47" s="326">
        <f>IF(IF(Plananalyse!N47=1,VLOOKUP(N$5,Kruistabel!$B$26:$F$29,MATCH($C47,Kruistabel!$C$25:$F$25,0)+1,FALSE),"")=0,"",IF(Plananalyse!N47=1,VLOOKUP(N$5,Kruistabel!$B$26:$F$29,MATCH($C47,Kruistabel!$C$25:$F$25,0)+1,FALSE),""))</f>
        <v>55</v>
      </c>
      <c r="O47" s="326">
        <f>IF(IF(Plananalyse!O47=1,VLOOKUP(O$5,Kruistabel!$B$26:$F$29,MATCH($C47,Kruistabel!$C$25:$F$25,0)+1,FALSE),"")=0,"",IF(Plananalyse!O47=1,VLOOKUP(O$5,Kruistabel!$B$26:$F$29,MATCH($C47,Kruistabel!$C$25:$F$25,0)+1,FALSE),""))</f>
        <v>55</v>
      </c>
      <c r="P47" s="326">
        <f>IF(IF(Plananalyse!P47=1,VLOOKUP(P$5,Kruistabel!$B$26:$F$29,MATCH($C47,Kruistabel!$C$25:$F$25,0)+1,FALSE),"")=0,"",IF(Plananalyse!P47=1,VLOOKUP(P$5,Kruistabel!$B$26:$F$29,MATCH($C47,Kruistabel!$C$25:$F$25,0)+1,FALSE),""))</f>
        <v>50</v>
      </c>
      <c r="Q47" s="326">
        <f>IF(IF(Plananalyse!Q47=1,VLOOKUP(Q$5,Kruistabel!$B$26:$F$29,MATCH($C47,Kruistabel!$C$25:$F$25,0)+1,FALSE),"")=0,"",IF(Plananalyse!Q47=1,VLOOKUP(Q$5,Kruistabel!$B$26:$F$29,MATCH($C47,Kruistabel!$C$25:$F$25,0)+1,FALSE),""))</f>
        <v>60</v>
      </c>
      <c r="R47" s="326">
        <f>IF(IF(Plananalyse!R47=1,VLOOKUP(R$5,Kruistabel!$B$26:$F$29,MATCH($C47,Kruistabel!$C$25:$F$25,0)+1,FALSE),"")=0,"",IF(Plananalyse!R47=1,VLOOKUP(R$5,Kruistabel!$B$26:$F$29,MATCH($C47,Kruistabel!$C$25:$F$25,0)+1,FALSE),""))</f>
        <v>55</v>
      </c>
      <c r="S47" s="326" t="str">
        <f>IF(IF(Plananalyse!S47=1,VLOOKUP(S$5,Kruistabel!$B$26:$F$29,MATCH($C47,Kruistabel!$C$25:$F$25,0)+1,FALSE),"")=0,"",IF(Plananalyse!S47=1,VLOOKUP(S$5,Kruistabel!$B$26:$F$29,MATCH($C47,Kruistabel!$C$25:$F$25,0)+1,FALSE),""))</f>
        <v/>
      </c>
      <c r="T47" s="326" t="str">
        <f>IF(IF(Plananalyse!T47=1,VLOOKUP(T$5,Kruistabel!$B$26:$F$29,MATCH($C47,Kruistabel!$C$25:$F$25,0)+1,FALSE),"")=0,"",IF(Plananalyse!T47=1,VLOOKUP(T$5,Kruistabel!$B$26:$F$29,MATCH($C47,Kruistabel!$C$25:$F$25,0)+1,FALSE),""))</f>
        <v/>
      </c>
      <c r="U47" s="326" t="str">
        <f>IF(IF(Plananalyse!U47=1,VLOOKUP(U$5,Kruistabel!$B$26:$F$29,MATCH($C47,Kruistabel!$C$25:$F$25,0)+1,FALSE),"")=0,"",IF(Plananalyse!U47=1,VLOOKUP(U$5,Kruistabel!$B$26:$F$29,MATCH($C47,Kruistabel!$C$25:$F$25,0)+1,FALSE),""))</f>
        <v/>
      </c>
      <c r="V47" s="326" t="str">
        <f>IF(IF(Plananalyse!V47=1,VLOOKUP(V$5,Kruistabel!$B$26:$F$29,MATCH($C47,Kruistabel!$C$25:$F$25,0)+1,FALSE),"")=0,"",IF(Plananalyse!V47=1,VLOOKUP(V$5,Kruistabel!$B$26:$F$29,MATCH($C47,Kruistabel!$C$25:$F$25,0)+1,FALSE),""))</f>
        <v/>
      </c>
      <c r="W47" s="326" t="str">
        <f>IF(IF(Plananalyse!W47=1,VLOOKUP(W$5,Kruistabel!$B$26:$F$29,MATCH($C47,Kruistabel!$C$25:$F$25,0)+1,FALSE),"")=0,"",IF(Plananalyse!W47=1,VLOOKUP(W$5,Kruistabel!$B$26:$F$29,MATCH($C47,Kruistabel!$C$25:$F$25,0)+1,FALSE),""))</f>
        <v/>
      </c>
      <c r="X47" s="326" t="str">
        <f>IF(IF(Plananalyse!X47=1,VLOOKUP(X$5,Kruistabel!$B$26:$F$29,MATCH($C47,Kruistabel!$C$25:$F$25,0)+1,FALSE),"")=0,"",IF(Plananalyse!X47=1,VLOOKUP(X$5,Kruistabel!$B$26:$F$29,MATCH($C47,Kruistabel!$C$25:$F$25,0)+1,FALSE),""))</f>
        <v/>
      </c>
      <c r="Y47" s="326">
        <f>IF(IF(Plananalyse!Y47=1,VLOOKUP(Y$5,Kruistabel!$B$26:$F$29,MATCH($C47,Kruistabel!$C$25:$F$25,0)+1,FALSE),"")=0,"",IF(Plananalyse!Y47=1,VLOOKUP(Y$5,Kruistabel!$B$26:$F$29,MATCH($C47,Kruistabel!$C$25:$F$25,0)+1,FALSE),""))</f>
        <v>60</v>
      </c>
      <c r="Z47" s="326" t="str">
        <f>IF(IF(Plananalyse!Z47=1,VLOOKUP(Z$5,Kruistabel!$B$26:$F$29,MATCH($C47,Kruistabel!$C$25:$F$25,0)+1,FALSE),"")=0,"",IF(Plananalyse!Z47=1,VLOOKUP(Z$5,Kruistabel!$B$26:$F$29,MATCH($C47,Kruistabel!$C$25:$F$25,0)+1,FALSE),""))</f>
        <v/>
      </c>
      <c r="AA47" s="326" t="str">
        <f>IF(IF(Plananalyse!AA47=1,VLOOKUP(AA$5,Kruistabel!$B$26:$F$29,MATCH($C47,Kruistabel!$C$25:$F$25,0)+1,FALSE),"")=0,"",IF(Plananalyse!AA47=1,VLOOKUP(AA$5,Kruistabel!$B$26:$F$29,MATCH($C47,Kruistabel!$C$25:$F$25,0)+1,FALSE),""))</f>
        <v/>
      </c>
      <c r="AB47" s="326" t="str">
        <f>IF(IF(Plananalyse!AB47=1,VLOOKUP(AB$5,Kruistabel!$B$26:$F$29,MATCH($C47,Kruistabel!$C$25:$F$25,0)+1,FALSE),"")=0,"",IF(Plananalyse!AB47=1,VLOOKUP(AB$5,Kruistabel!$B$26:$F$29,MATCH($C47,Kruistabel!$C$25:$F$25,0)+1,FALSE),""))</f>
        <v/>
      </c>
      <c r="AC47" s="326" t="str">
        <f>IF(IF(Plananalyse!AC47=1,VLOOKUP(AC$5,Kruistabel!$B$26:$F$29,MATCH($C47,Kruistabel!$C$25:$F$25,0)+1,FALSE),"")=0,"",IF(Plananalyse!AC47=1,VLOOKUP(AC$5,Kruistabel!$B$26:$F$29,MATCH($C47,Kruistabel!$C$25:$F$25,0)+1,FALSE),""))</f>
        <v/>
      </c>
      <c r="AD47" s="326" t="str">
        <f>IF(IF(Plananalyse!AD47=1,VLOOKUP(AD$5,Kruistabel!$B$26:$F$29,MATCH($C47,Kruistabel!$C$25:$F$25,0)+1,FALSE),"")=0,"",IF(Plananalyse!AD47=1,VLOOKUP(AD$5,Kruistabel!$B$26:$F$29,MATCH($C47,Kruistabel!$C$25:$F$25,0)+1,FALSE),""))</f>
        <v/>
      </c>
      <c r="AE47" s="326" t="str">
        <f>IF(IF(Plananalyse!AE47=1,VLOOKUP(AE$5,Kruistabel!$B$26:$F$29,MATCH($C47,Kruistabel!$C$25:$F$25,0)+1,FALSE),"")=0,"",IF(Plananalyse!AE47=1,VLOOKUP(AE$5,Kruistabel!$B$26:$F$29,MATCH($C47,Kruistabel!$C$25:$F$25,0)+1,FALSE),""))</f>
        <v/>
      </c>
      <c r="AF47" s="326" t="str">
        <f>IF(IF(Plananalyse!AF47=1,VLOOKUP(AF$5,Kruistabel!$B$26:$F$29,MATCH($C47,Kruistabel!$C$25:$F$25,0)+1,FALSE),"")=0,"",IF(Plananalyse!AF47=1,VLOOKUP(AF$5,Kruistabel!$B$26:$F$29,MATCH($C47,Kruistabel!$C$25:$F$25,0)+1,FALSE),""))</f>
        <v/>
      </c>
      <c r="AG47" s="326" t="str">
        <f>IF(IF(Plananalyse!AG47=1,VLOOKUP(AG$5,Kruistabel!$B$26:$F$29,MATCH($C47,Kruistabel!$C$25:$F$25,0)+1,FALSE),"")=0,"",IF(Plananalyse!AG47=1,VLOOKUP(AG$5,Kruistabel!$B$26:$F$29,MATCH($C47,Kruistabel!$C$25:$F$25,0)+1,FALSE),""))</f>
        <v/>
      </c>
      <c r="AH47" s="326" t="str">
        <f>IF(IF(Plananalyse!AH47=1,VLOOKUP(AH$5,Kruistabel!$B$26:$F$29,MATCH($C47,Kruistabel!$C$25:$F$25,0)+1,FALSE),"")=0,"",IF(Plananalyse!AI47=1,VLOOKUP(AH$5,Kruistabel!$B$26:$F$29,MATCH($C47,Kruistabel!$C$25:$F$25,0)+1,FALSE),""))</f>
        <v/>
      </c>
      <c r="AI47" s="326" t="str">
        <f>IF(IF(Plananalyse!AI47=1,VLOOKUP(AI$5,Kruistabel!$B$26:$F$29,MATCH($C47,Kruistabel!$C$25:$F$25,0)+1,FALSE),"")=0,"",IF(Plananalyse!AJ47=1,VLOOKUP(AI$5,Kruistabel!$B$26:$F$29,MATCH($C47,Kruistabel!$C$25:$F$25,0)+1,FALSE),""))</f>
        <v/>
      </c>
      <c r="AJ47" s="326" t="str">
        <f>IF(IF(Plananalyse!AJ47=1,VLOOKUP(AJ$5,Kruistabel!$B$26:$F$29,MATCH($C47,Kruistabel!$C$25:$F$25,0)+1,FALSE),"")=0,"",IF(Plananalyse!AJ47=1,VLOOKUP(AJ$5,Kruistabel!$B$26:$F$29,MATCH($C47,Kruistabel!$C$25:$F$25,0)+1,FALSE),""))</f>
        <v/>
      </c>
      <c r="AK47" s="326">
        <f>IF(IF(Plananalyse!AK47=1,VLOOKUP(AK$5,Kruistabel!$B$26:$F$29,MATCH($C47,Kruistabel!$C$25:$F$25,0)+1,FALSE),"")=0,"",IF(Plananalyse!AK47=1,VLOOKUP(AK$5,Kruistabel!$B$26:$F$29,MATCH($C47,Kruistabel!$C$25:$F$25,0)+1,FALSE),""))</f>
        <v>60</v>
      </c>
      <c r="AL47" s="326" t="str">
        <f>IF(IF(Plananalyse!AL47=1,VLOOKUP(AL$5,Kruistabel!$B$26:$F$29,MATCH($C47,Kruistabel!$C$25:$F$25,0)+1,FALSE),"")=0,"",IF(Plananalyse!AL47=1,VLOOKUP(AL$5,Kruistabel!$B$26:$F$29,MATCH($C47,Kruistabel!$C$25:$F$25,0)+1,FALSE),""))</f>
        <v/>
      </c>
      <c r="AM47" s="326" t="str">
        <f>IF(IF(Plananalyse!AM47=1,VLOOKUP(AM$5,Kruistabel!$B$26:$F$29,MATCH($C47,Kruistabel!$C$25:$F$25,0)+1,FALSE),"")=0,"",IF(Plananalyse!AM47=1,VLOOKUP(AM$5,Kruistabel!$B$26:$F$29,MATCH($C47,Kruistabel!$C$25:$F$25,0)+1,FALSE),""))</f>
        <v/>
      </c>
      <c r="AN47" s="327"/>
      <c r="AO47" s="326">
        <f>IF(IF(Plananalyse!AO47=1,VLOOKUP(AO$5,Kruistabel!$B$26:$F$29,MATCH($C47,Kruistabel!$C$25:$F$25,0)+1,FALSE),"")=0,"",IF(Plananalyse!AO47=1,VLOOKUP(AO$5,Kruistabel!$B$26:$F$29,MATCH($C47,Kruistabel!$C$25:$F$25,0)+1,FALSE),""))</f>
        <v>60</v>
      </c>
      <c r="AP47" s="326">
        <f>IF(IF(Plananalyse!AP47=1,VLOOKUP(AP$5,Kruistabel!$B$26:$F$29,MATCH($C47,Kruistabel!$C$25:$F$25,0)+1,FALSE),"")=0,"",IF(Plananalyse!AP47=1,VLOOKUP(AP$5,Kruistabel!$B$26:$F$29,MATCH($C47,Kruistabel!$C$25:$F$25,0)+1,FALSE),""))</f>
        <v>60</v>
      </c>
      <c r="AQ47" s="326">
        <f>IF(IF(Plananalyse!AQ47=1,VLOOKUP(AQ$5,Kruistabel!$B$26:$F$29,MATCH($C47,Kruistabel!$C$25:$F$25,0)+1,FALSE),"")=0,"",IF(Plananalyse!AQ47=1,VLOOKUP(AQ$5,Kruistabel!$B$26:$F$29,MATCH($C47,Kruistabel!$C$25:$F$25,0)+1,FALSE),""))</f>
        <v>60</v>
      </c>
      <c r="AR47" s="326">
        <f>IF(IF(Plananalyse!AR47=1,VLOOKUP(AR$5,Kruistabel!$B$26:$F$29,MATCH($C47,Kruistabel!$C$25:$F$25,0)+1,FALSE),"")=0,"",IF(Plananalyse!AR47=1,VLOOKUP(AR$5,Kruistabel!$B$26:$F$29,MATCH($C47,Kruistabel!$C$25:$F$25,0)+1,FALSE),""))</f>
        <v>55</v>
      </c>
      <c r="AS47" s="326">
        <f>IF(IF(Plananalyse!AS47=1,VLOOKUP(AS$5,Kruistabel!$B$26:$F$29,MATCH($C47,Kruistabel!$C$25:$F$25,0)+1,FALSE),"")=0,"",IF(Plananalyse!AS47=1,VLOOKUP(AS$5,Kruistabel!$B$26:$F$29,MATCH($C47,Kruistabel!$C$25:$F$25,0)+1,FALSE),""))</f>
        <v>60</v>
      </c>
      <c r="AT47" s="326">
        <f ca="1">IF(IF(Plananalyse!AT47=1,VLOOKUP(AT$5,Kruistabel!$B$26:$F$29,MATCH($C47,Kruistabel!$C$25:$F$25,0)+1,FALSE),"")=0,"",IF(Plananalyse!AT47=1,VLOOKUP(AT$5,Kruistabel!$B$26:$F$29,MATCH($C47,Kruistabel!$C$25:$F$25,0)+1,FALSE),""))</f>
        <v>55</v>
      </c>
      <c r="AU47" s="326" t="str">
        <f ca="1">IF(IF(Plananalyse!AU47=1,VLOOKUP(AU$5,Kruistabel!$B$26:$F$29,MATCH($C47,Kruistabel!$C$25:$F$25,0)+1,FALSE),"")=0,"",IF(Plananalyse!AU47=1,VLOOKUP(AU$5,Kruistabel!$B$26:$F$29,MATCH($C47,Kruistabel!$C$25:$F$25,0)+1,FALSE),""))</f>
        <v/>
      </c>
      <c r="AV47" s="326">
        <f ca="1">IF(IF(Plananalyse!AV47=1,VLOOKUP(AV$5,Kruistabel!$B$26:$F$29,MATCH($C47,Kruistabel!$C$25:$F$25,0)+1,FALSE),"")=0,"",IF(Plananalyse!AV47=1,VLOOKUP(AV$5,Kruistabel!$B$26:$F$29,MATCH($C47,Kruistabel!$C$25:$F$25,0)+1,FALSE),""))</f>
        <v>60</v>
      </c>
      <c r="AW47" s="326" t="str">
        <f ca="1">IF(IF(Plananalyse!AW47=1,VLOOKUP(AW$5,Kruistabel!$B$26:$F$29,MATCH($C47,Kruistabel!$C$25:$F$25,0)+1,FALSE),"")=0,"",IF(Plananalyse!AW47=1,VLOOKUP(AW$5,Kruistabel!$B$26:$F$29,MATCH($C47,Kruistabel!$C$25:$F$25,0)+1,FALSE),""))</f>
        <v/>
      </c>
      <c r="AX47" s="326" t="str">
        <f ca="1">IF(IF(Plananalyse!AX47=1,VLOOKUP(AX$5,Kruistabel!$B$26:$F$29,MATCH($C47,Kruistabel!$C$25:$F$25,0)+1,FALSE),"")=0,"",IF(Plananalyse!AX47=1,VLOOKUP(AX$5,Kruistabel!$B$26:$F$29,MATCH($C47,Kruistabel!$C$25:$F$25,0)+1,FALSE),""))</f>
        <v/>
      </c>
      <c r="AY47" s="327"/>
      <c r="AZ47" s="326" t="str">
        <f ca="1">IF(IF(Plananalyse!AZ47=1,VLOOKUP(AZ$5,Kruistabel!$B$26:$F$29,MATCH($C47,Kruistabel!$C$25:$F$25,0)+1,FALSE),"")=0,"",IF(Plananalyse!AZ47=1,VLOOKUP(AZ$5,Kruistabel!$B$26:$F$29,MATCH($C47,Kruistabel!$C$25:$F$25,0)+1,FALSE),""))</f>
        <v/>
      </c>
      <c r="BA47" s="326" t="str">
        <f ca="1">IF(IF(Plananalyse!BA47=1,VLOOKUP(BA$5,Kruistabel!$B$26:$F$29,MATCH($C47,Kruistabel!$C$25:$F$25,0)+1,FALSE),"")=0,"",IF(Plananalyse!BA47=1,VLOOKUP(BA$5,Kruistabel!$B$26:$F$29,MATCH($C47,Kruistabel!$C$25:$F$25,0)+1,FALSE),""))</f>
        <v/>
      </c>
      <c r="BB47" s="326">
        <f ca="1">IF(IF(Plananalyse!BB47=1,VLOOKUP(BB$5,Kruistabel!$B$26:$F$29,MATCH($C47,Kruistabel!$C$25:$F$25,0)+1,FALSE),"")=0,"",IF(Plananalyse!BB47=1,VLOOKUP(BB$5,Kruistabel!$B$26:$F$29,MATCH($C47,Kruistabel!$C$25:$F$25,0)+1,FALSE),""))</f>
        <v>60</v>
      </c>
      <c r="BC47" s="326">
        <f ca="1">IF(IF(Plananalyse!BC47=1,VLOOKUP(BC$5,Kruistabel!$B$26:$F$29,MATCH($C47,Kruistabel!$C$25:$F$25,0)+1,FALSE),"")=0,"",IF(Plananalyse!BC47=1,VLOOKUP(BC$5,Kruistabel!$B$26:$F$29,MATCH($C47,Kruistabel!$C$25:$F$25,0)+1,FALSE),""))</f>
        <v>60</v>
      </c>
      <c r="BD47" s="326" t="str">
        <f ca="1">IF(IF(Plananalyse!BD47=1,VLOOKUP(BD$5,Kruistabel!$B$26:$F$29,MATCH($C47,Kruistabel!$C$25:$F$25,0)+1,FALSE),"")=0,"",IF(Plananalyse!BD47=1,VLOOKUP(BD$5,Kruistabel!$B$26:$F$29,MATCH($C47,Kruistabel!$C$25:$F$25,0)+1,FALSE),""))</f>
        <v/>
      </c>
      <c r="BE47" s="326" t="str">
        <f ca="1">IF(IF(Plananalyse!BE47=1,VLOOKUP(BE$5,Kruistabel!$B$26:$F$29,MATCH($C47,Kruistabel!$C$25:$F$25,0)+1,FALSE),"")=0,"",IF(Plananalyse!BE47=1,VLOOKUP(BE$5,Kruistabel!$B$26:$F$29,MATCH($C47,Kruistabel!$C$25:$F$25,0)+1,FALSE),""))</f>
        <v/>
      </c>
      <c r="BF47" s="326" t="str">
        <f ca="1">IF(IF(Plananalyse!BF47=1,VLOOKUP(BF$5,Kruistabel!$B$26:$F$29,MATCH($C47,Kruistabel!$C$25:$F$25,0)+1,FALSE),"")=0,"",IF(Plananalyse!BF47=1,VLOOKUP(BF$5,Kruistabel!$B$26:$F$29,MATCH($C47,Kruistabel!$C$25:$F$25,0)+1,FALSE),""))</f>
        <v/>
      </c>
      <c r="BG47" s="326" t="str">
        <f ca="1">IF(IF(Plananalyse!BG47=1,VLOOKUP(BG$5,Kruistabel!$B$26:$F$29,MATCH($C47,Kruistabel!$C$25:$F$25,0)+1,FALSE),"")=0,"",IF(Plananalyse!BG47=1,VLOOKUP(BG$5,Kruistabel!$B$26:$F$29,MATCH($C47,Kruistabel!$C$25:$F$25,0)+1,FALSE),""))</f>
        <v/>
      </c>
      <c r="BH47" s="326" t="str">
        <f ca="1">IF(IF(Plananalyse!BH47=1,VLOOKUP(BH$5,Kruistabel!$B$26:$F$29,MATCH($C47,Kruistabel!$C$25:$F$25,0)+1,FALSE),"")=0,"",IF(Plananalyse!BH47=1,VLOOKUP(BH$5,Kruistabel!$B$26:$F$29,MATCH($C47,Kruistabel!$C$25:$F$25,0)+1,FALSE),""))</f>
        <v/>
      </c>
      <c r="BI47" s="327"/>
      <c r="BJ47" s="326" t="e">
        <f ca="1">IF(IF(Plananalyse!BJ47=1,VLOOKUP(BJ$5,Kruistabel!$B$26:$F$29,MATCH($C47,Kruistabel!$C$25:$F$25,0)+1,FALSE),"")=0,"",IF(Plananalyse!BJ47=1,VLOOKUP(BJ$5,Kruistabel!$B$26:$F$29,MATCH($C47,Kruistabel!$C$25:$F$25,0)+1,FALSE),""))</f>
        <v>#N/A</v>
      </c>
      <c r="BK47" s="326" t="e">
        <f ca="1">IF(IF(Plananalyse!BK47=1,VLOOKUP(BK$5,Kruistabel!$B$26:$F$29,MATCH($C47,Kruistabel!$C$25:$F$25,0)+1,FALSE),"")=0,"",IF(Plananalyse!BK47=1,VLOOKUP(BK$5,Kruistabel!$B$26:$F$29,MATCH($C47,Kruistabel!$C$25:$F$25,0)+1,FALSE),""))</f>
        <v>#N/A</v>
      </c>
      <c r="BL47" s="326" t="e">
        <f ca="1">IF(IF(Plananalyse!BL47=1,VLOOKUP(BL$5,Kruistabel!$B$26:$F$29,MATCH($C47,Kruistabel!$C$25:$F$25,0)+1,FALSE),"")=0,"",IF(Plananalyse!BL47=1,VLOOKUP(BL$5,Kruistabel!$B$26:$F$29,MATCH($C47,Kruistabel!$C$25:$F$25,0)+1,FALSE),""))</f>
        <v>#N/A</v>
      </c>
      <c r="BM47" s="326" t="e">
        <f ca="1">IF(IF(Plananalyse!BM47=1,VLOOKUP(BM$5,Kruistabel!$B$26:$F$29,MATCH($C47,Kruistabel!$C$25:$F$25,0)+1,FALSE),"")=0,"",IF(Plananalyse!BM47=1,VLOOKUP(BM$5,Kruistabel!$B$26:$F$29,MATCH($C47,Kruistabel!$C$25:$F$25,0)+1,FALSE),""))</f>
        <v>#N/A</v>
      </c>
      <c r="BN47" s="326" t="e">
        <f ca="1">IF(IF(Plananalyse!BN47=1,VLOOKUP(BN$5,Kruistabel!$B$26:$F$29,MATCH($C47,Kruistabel!$C$25:$F$25,0)+1,FALSE),"")=0,"",IF(Plananalyse!BN47=1,VLOOKUP(BN$5,Kruistabel!$B$26:$F$29,MATCH($C47,Kruistabel!$C$25:$F$25,0)+1,FALSE),""))</f>
        <v>#N/A</v>
      </c>
      <c r="BO47" s="326" t="e">
        <f ca="1">IF(IF(Plananalyse!BO47=1,VLOOKUP(BO$5,Kruistabel!$B$26:$F$29,MATCH($C47,Kruistabel!$C$25:$F$25,0)+1,FALSE),"")=0,"",IF(Plananalyse!BO47=1,VLOOKUP(BO$5,Kruistabel!$B$26:$F$29,MATCH($C47,Kruistabel!$C$25:$F$25,0)+1,FALSE),""))</f>
        <v>#N/A</v>
      </c>
      <c r="BP47" s="326" t="e">
        <f ca="1">IF(IF(Plananalyse!BP47=1,VLOOKUP(BP$5,Kruistabel!$B$26:$F$29,MATCH($C47,Kruistabel!$C$25:$F$25,0)+1,FALSE),"")=0,"",IF(Plananalyse!BP47=1,VLOOKUP(BP$5,Kruistabel!$B$26:$F$29,MATCH($C47,Kruistabel!$C$25:$F$25,0)+1,FALSE),""))</f>
        <v>#N/A</v>
      </c>
      <c r="BQ47" s="326" t="e">
        <f ca="1">IF(IF(Plananalyse!BQ47=1,VLOOKUP(BQ$5,Kruistabel!$B$26:$F$29,MATCH($C47,Kruistabel!$C$25:$F$25,0)+1,FALSE),"")=0,"",IF(Plananalyse!BQ47=1,VLOOKUP(BQ$5,Kruistabel!$B$26:$F$29,MATCH($C47,Kruistabel!$C$25:$F$25,0)+1,FALSE),""))</f>
        <v>#N/A</v>
      </c>
      <c r="BR47" s="326" t="e">
        <f ca="1">IF(IF(Plananalyse!BR47=1,VLOOKUP(BR$5,Kruistabel!$B$26:$F$29,MATCH($C47,Kruistabel!$C$25:$F$25,0)+1,FALSE),"")=0,"",IF(Plananalyse!BR47=1,VLOOKUP(BR$5,Kruistabel!$B$26:$F$29,MATCH($C47,Kruistabel!$C$25:$F$25,0)+1,FALSE),""))</f>
        <v>#REF!</v>
      </c>
      <c r="BS47" s="326" t="e">
        <f ca="1">IF(IF(Plananalyse!BS47=1,VLOOKUP(BS$5,Kruistabel!$B$26:$F$29,MATCH($C47,Kruistabel!$C$25:$F$25,0)+1,FALSE),"")=0,"",IF(Plananalyse!BS47=1,VLOOKUP(BS$5,Kruistabel!$B$26:$F$29,MATCH($C47,Kruistabel!$C$25:$F$25,0)+1,FALSE),""))</f>
        <v>#REF!</v>
      </c>
      <c r="BT47" s="65"/>
      <c r="BU47" s="231" t="str">
        <f ca="1">IF(IF(Plananalyse!BU47=1,VLOOKUP(BU$5,Kruistabel!$B$26:$F$29,MATCH($C47,Kruistabel!$C$25:$F$25,0)+1,FALSE),"")=0,"",IF(Plananalyse!BU47=1,VLOOKUP(BU$5,Kruistabel!$B$26:$F$29,MATCH($C47,Kruistabel!$C$25:$F$25,0)+1,FALSE),""))</f>
        <v/>
      </c>
      <c r="BV47" s="326">
        <f ca="1">IF(IF(Plananalyse!BV47=1,VLOOKUP(BV$5,Kruistabel!$B$26:$F$29,MATCH($C47,Kruistabel!$C$25:$F$25,0)+1,FALSE),"")=0,"",IF(Plananalyse!BV47=1,VLOOKUP(BV$5,Kruistabel!$B$26:$F$29,MATCH($C47,Kruistabel!$C$25:$F$25,0)+1,FALSE),""))</f>
        <v>55</v>
      </c>
      <c r="BW47" s="326" t="str">
        <f ca="1">IF(IF(Plananalyse!BW47=1,VLOOKUP(BW$5,Kruistabel!$B$26:$F$29,MATCH($C47,Kruistabel!$C$25:$F$25,0)+1,FALSE),"")=0,"",IF(Plananalyse!BW47=1,VLOOKUP(BW$5,Kruistabel!$B$26:$F$29,MATCH($C47,Kruistabel!$C$25:$F$25,0)+1,FALSE),""))</f>
        <v/>
      </c>
      <c r="BX47" s="326" t="str">
        <f ca="1">IF(IF(Plananalyse!BX47=1,VLOOKUP(BX$5,Kruistabel!$B$26:$F$29,MATCH($C47,Kruistabel!$C$25:$F$25,0)+1,FALSE),"")=0,"",IF(Plananalyse!BX47=1,VLOOKUP(BX$5,Kruistabel!$B$26:$F$29,MATCH($C47,Kruistabel!$C$25:$F$25,0)+1,FALSE),""))</f>
        <v/>
      </c>
      <c r="BY47" s="327"/>
      <c r="BZ47" s="326" t="e">
        <f ca="1">IF(IF(Plananalyse!BZ47=1,VLOOKUP(BZ$5,Kruistabel!$B$26:$F$29,MATCH($C47,Kruistabel!$C$25:$F$25,0)+1,FALSE),"")=0,"",IF(Plananalyse!BZ47=1,VLOOKUP(BZ$5,Kruistabel!$B$26:$F$29,MATCH($C47,Kruistabel!$C$25:$F$25,0)+1,FALSE),""))</f>
        <v>#N/A</v>
      </c>
      <c r="CA47" s="326" t="e">
        <f ca="1">IF(IF(Plananalyse!CA47=1,VLOOKUP(CA$5,Kruistabel!$B$26:$F$29,MATCH($C47,Kruistabel!$C$25:$F$25,0)+1,FALSE),"")=0,"",IF(Plananalyse!CA47=1,VLOOKUP(CA$5,Kruistabel!$B$26:$F$29,MATCH($C47,Kruistabel!$C$25:$F$25,0)+1,FALSE),""))</f>
        <v>#N/A</v>
      </c>
      <c r="CB47" s="326" t="e">
        <f ca="1">IF(IF(Plananalyse!CB47=1,VLOOKUP(CB$5,Kruistabel!$B$26:$F$29,MATCH($C47,Kruistabel!$C$25:$F$25,0)+1,FALSE),"")=0,"",IF(Plananalyse!CB47=1,VLOOKUP(CB$5,Kruistabel!$B$26:$F$29,MATCH($C47,Kruistabel!$C$25:$F$25,0)+1,FALSE),""))</f>
        <v>#N/A</v>
      </c>
      <c r="CC47" s="326" t="e">
        <f ca="1">IF(IF(Plananalyse!CC47=1,VLOOKUP(CC$5,Kruistabel!$B$26:$F$29,MATCH($C47,Kruistabel!$C$25:$F$25,0)+1,FALSE),"")=0,"",IF(Plananalyse!CC47=1,VLOOKUP(CC$5,Kruistabel!$B$26:$F$29,MATCH($C47,Kruistabel!$C$25:$F$25,0)+1,FALSE),""))</f>
        <v>#N/A</v>
      </c>
      <c r="CD47" s="326" t="e">
        <f ca="1">IF(IF(Plananalyse!CD47=1,VLOOKUP(CD$5,Kruistabel!$B$26:$F$29,MATCH($C47,Kruistabel!$C$25:$F$25,0)+1,FALSE),"")=0,"",IF(Plananalyse!CD47=1,VLOOKUP(CD$5,Kruistabel!$B$26:$F$29,MATCH($C47,Kruistabel!$C$25:$F$25,0)+1,FALSE),""))</f>
        <v>#N/A</v>
      </c>
      <c r="CE47" s="326" t="e">
        <f ca="1">IF(IF(Plananalyse!CE47=1,VLOOKUP(CE$5,Kruistabel!$B$26:$F$29,MATCH($C47,Kruistabel!$C$25:$F$25,0)+1,FALSE),"")=0,"",IF(Plananalyse!CE47=1,VLOOKUP(CE$5,Kruistabel!$B$26:$F$29,MATCH($C47,Kruistabel!$C$25:$F$25,0)+1,FALSE),""))</f>
        <v>#N/A</v>
      </c>
      <c r="CF47" s="326" t="e">
        <f ca="1">IF(IF(Plananalyse!CF47=1,VLOOKUP(CF$5,Kruistabel!$B$26:$F$29,MATCH($C47,Kruistabel!$C$25:$F$25,0)+1,FALSE),"")=0,"",IF(Plananalyse!CF47=1,VLOOKUP(CF$5,Kruistabel!$B$26:$F$29,MATCH($C47,Kruistabel!$C$25:$F$25,0)+1,FALSE),""))</f>
        <v>#N/A</v>
      </c>
      <c r="CG47" s="326" t="e">
        <f ca="1">IF(IF(Plananalyse!CG47=1,VLOOKUP(CG$5,Kruistabel!$B$26:$F$29,MATCH($C47,Kruistabel!$C$25:$F$25,0)+1,FALSE),"")=0,"",IF(Plananalyse!CG47=1,VLOOKUP(CG$5,Kruistabel!$B$26:$F$29,MATCH($C47,Kruistabel!$C$25:$F$25,0)+1,FALSE),""))</f>
        <v>#REF!</v>
      </c>
      <c r="CH47" s="326" t="e">
        <f ca="1">IF(IF(Plananalyse!CH47=1,VLOOKUP(CH$5,Kruistabel!$B$26:$F$29,MATCH($C47,Kruistabel!$C$25:$F$25,0)+1,FALSE),"")=0,"",IF(Plananalyse!CH47=1,VLOOKUP(CH$5,Kruistabel!$B$26:$F$29,MATCH($C47,Kruistabel!$C$25:$F$25,0)+1,FALSE),""))</f>
        <v>#REF!</v>
      </c>
      <c r="CI47" s="65"/>
      <c r="CJ47" s="326">
        <f ca="1">IF(IF(Plananalyse!CJ47=1,VLOOKUP(CJ$5,Kruistabel!$B$26:$F$29,MATCH($C47,Kruistabel!$C$25:$F$25,0)+1,FALSE),"")=0,"",IF(Plananalyse!CJ47=1,VLOOKUP(CJ$5,Kruistabel!$B$26:$F$29,MATCH($C47,Kruistabel!$C$25:$F$25,0)+1,FALSE),""))</f>
        <v>55</v>
      </c>
      <c r="CK47" s="326">
        <f ca="1">IF(IF(Plananalyse!CK47=1,VLOOKUP(CK$5,Kruistabel!$B$26:$F$29,MATCH($C47,Kruistabel!$C$25:$F$25,0)+1,FALSE),"")=0,"",IF(Plananalyse!CK47=1,VLOOKUP(CK$5,Kruistabel!$B$26:$F$29,MATCH($C47,Kruistabel!$C$25:$F$25,0)+1,FALSE),""))</f>
        <v>55</v>
      </c>
      <c r="CL47" s="326" t="str">
        <f ca="1">IF(IF(Plananalyse!CL47=1,VLOOKUP(CL$5,Kruistabel!$B$26:$F$29,MATCH($C47,Kruistabel!$C$25:$F$25,0)+1,FALSE),"")=0,"",IF(Plananalyse!CL47=1,VLOOKUP(CL$5,Kruistabel!$B$26:$F$29,MATCH($C47,Kruistabel!$C$25:$F$25,0)+1,FALSE),""))</f>
        <v/>
      </c>
      <c r="CM47" s="326">
        <f ca="1">IF(IF(Plananalyse!CM47=1,VLOOKUP(CM$5,Kruistabel!$B$26:$F$29,MATCH($C47,Kruistabel!$C$25:$F$25,0)+1,FALSE),"")=0,"",IF(Plananalyse!CM47=1,VLOOKUP(CM$5,Kruistabel!$B$26:$F$29,MATCH($C47,Kruistabel!$C$25:$F$25,0)+1,FALSE),""))</f>
        <v>50</v>
      </c>
      <c r="CN47" s="326">
        <f ca="1">IF(IF(Plananalyse!CN47=1,VLOOKUP(CN$5,Kruistabel!$B$26:$F$29,MATCH($C47,Kruistabel!$C$25:$F$25,0)+1,FALSE),"")=0,"",IF(Plananalyse!CN47=1,VLOOKUP(CN$5,Kruistabel!$B$26:$F$29,MATCH($C47,Kruistabel!$C$25:$F$25,0)+1,FALSE),""))</f>
        <v>50</v>
      </c>
      <c r="CO47" s="326">
        <f ca="1">IF(IF(Plananalyse!CO47=1,VLOOKUP(CO$5,Kruistabel!$B$26:$F$29,MATCH($C47,Kruistabel!$C$25:$F$25,0)+1,FALSE),"")=0,"",IF(Plananalyse!CO47=1,VLOOKUP(CO$5,Kruistabel!$B$26:$F$29,MATCH($C47,Kruistabel!$C$25:$F$25,0)+1,FALSE),""))</f>
        <v>60</v>
      </c>
      <c r="CP47" s="326">
        <f ca="1">IF(IF(Plananalyse!CP47=1,VLOOKUP(CP$5,Kruistabel!$B$26:$F$29,MATCH($C47,Kruistabel!$C$25:$F$25,0)+1,FALSE),"")=0,"",IF(Plananalyse!CP47=1,VLOOKUP(CP$5,Kruistabel!$B$26:$F$29,MATCH($C47,Kruistabel!$C$25:$F$25,0)+1,FALSE),""))</f>
        <v>55</v>
      </c>
      <c r="CQ47" s="326">
        <f ca="1">IF(IF(Plananalyse!CQ47=1,VLOOKUP(CQ$5,Kruistabel!$B$26:$F$29,MATCH($C47,Kruistabel!$C$25:$F$25,0)+1,FALSE),"")=0,"",IF(Plananalyse!CQ47=1,VLOOKUP(CQ$5,Kruistabel!$B$26:$F$29,MATCH($C47,Kruistabel!$C$25:$F$25,0)+1,FALSE),""))</f>
        <v>60</v>
      </c>
      <c r="CR47" s="326">
        <f ca="1">IF(IF(Plananalyse!CR47=1,VLOOKUP(CR$5,Kruistabel!$B$26:$F$29,MATCH($C47,Kruistabel!$C$25:$F$25,0)+1,FALSE),"")=0,"",IF(Plananalyse!CR47=1,VLOOKUP(CR$5,Kruistabel!$B$26:$F$29,MATCH($C47,Kruistabel!$C$25:$F$25,0)+1,FALSE),""))</f>
        <v>60</v>
      </c>
      <c r="CS47" s="326">
        <f ca="1">IF(IF(Plananalyse!CS47=1,VLOOKUP(CS$5,Kruistabel!$B$26:$F$29,MATCH($C47,Kruistabel!$C$25:$F$25,0)+1,FALSE),"")=0,"",IF(Plananalyse!CS47=1,VLOOKUP(CS$5,Kruistabel!$B$26:$F$29,MATCH($C47,Kruistabel!$C$25:$F$25,0)+1,FALSE),""))</f>
        <v>55</v>
      </c>
      <c r="CT47" s="326">
        <f ca="1">IF(IF(Plananalyse!CT47=1,VLOOKUP(CT$5,Kruistabel!$B$26:$F$29,MATCH($C47,Kruistabel!$C$25:$F$25,0)+1,FALSE),"")=0,"",IF(Plananalyse!CT47=1,VLOOKUP(CT$5,Kruistabel!$B$26:$F$29,MATCH($C47,Kruistabel!$C$25:$F$25,0)+1,FALSE),""))</f>
        <v>55</v>
      </c>
      <c r="CU47" s="326">
        <f ca="1">IF(IF(Plananalyse!CU47=1,VLOOKUP(CU$5,Kruistabel!$B$26:$F$29,MATCH($C47,Kruistabel!$C$25:$F$25,0)+1,FALSE),"")=0,"",IF(Plananalyse!CU47=1,VLOOKUP(CU$5,Kruistabel!$B$26:$F$29,MATCH($C47,Kruistabel!$C$25:$F$25,0)+1,FALSE),""))</f>
        <v>60</v>
      </c>
      <c r="CV47" s="326">
        <f ca="1">IF(IF(Plananalyse!CV47=1,VLOOKUP(CV$5,Kruistabel!$B$26:$F$29,MATCH($C47,Kruistabel!$C$25:$F$25,0)+1,FALSE),"")=0,"",IF(Plananalyse!CV47=1,VLOOKUP(CV$5,Kruistabel!$B$26:$F$29,MATCH($C47,Kruistabel!$C$25:$F$25,0)+1,FALSE),""))</f>
        <v>60</v>
      </c>
      <c r="CW47" s="326">
        <f ca="1">IF(IF(Plananalyse!CW47=1,VLOOKUP(CW$5,Kruistabel!$B$26:$F$29,MATCH($C47,Kruistabel!$C$25:$F$25,0)+1,FALSE),"")=0,"",IF(Plananalyse!CW47=1,VLOOKUP(CW$5,Kruistabel!$B$26:$F$29,MATCH($C47,Kruistabel!$C$25:$F$25,0)+1,FALSE),""))</f>
        <v>55</v>
      </c>
      <c r="CX47" s="326" t="str">
        <f ca="1">IF(IF(Plananalyse!CX47=1,VLOOKUP(CX$5,Kruistabel!$B$26:$F$29,MATCH($C47,Kruistabel!$C$25:$F$25,0)+1,FALSE),"")=0,"",IF(Plananalyse!CX47=1,VLOOKUP(CX$5,Kruistabel!$B$26:$F$29,MATCH($C47,Kruistabel!$C$25:$F$25,0)+1,FALSE),""))</f>
        <v/>
      </c>
      <c r="CY47" s="326">
        <f ca="1">IF(IF(Plananalyse!CY47=1,VLOOKUP(CY$5,Kruistabel!$B$26:$F$29,MATCH($C47,Kruistabel!$C$25:$F$25,0)+1,FALSE),"")=0,"",IF(Plananalyse!CY47=1,VLOOKUP(CY$5,Kruistabel!$B$26:$F$29,MATCH($C47,Kruistabel!$C$25:$F$25,0)+1,FALSE),""))</f>
        <v>60</v>
      </c>
      <c r="CZ47" s="326">
        <f ca="1">IF(IF(Plananalyse!CZ47=1,VLOOKUP(CZ$5,Kruistabel!$B$26:$F$29,MATCH($C47,Kruistabel!$C$25:$F$25,0)+1,FALSE),"")=0,"",IF(Plananalyse!CZ47=1,VLOOKUP(CZ$5,Kruistabel!$B$26:$F$29,MATCH($C47,Kruistabel!$C$25:$F$25,0)+1,FALSE),""))</f>
        <v>60</v>
      </c>
      <c r="DA47" s="326">
        <f ca="1">IF(IF(Plananalyse!DA47=1,VLOOKUP(DA$5,Kruistabel!$B$26:$F$29,MATCH($C47,Kruistabel!$C$25:$F$25,0)+1,FALSE),"")=0,"",IF(Plananalyse!DA47=1,VLOOKUP(DA$5,Kruistabel!$B$26:$F$29,MATCH($C47,Kruistabel!$C$25:$F$25,0)+1,FALSE),""))</f>
        <v>60</v>
      </c>
      <c r="DB47" s="326" t="str">
        <f ca="1">IF(IF(Plananalyse!DB47=1,VLOOKUP(DB$5,Kruistabel!$B$26:$F$29,MATCH($C47,Kruistabel!$C$25:$F$25,0)+1,FALSE),"")=0,"",IF(Plananalyse!DB47=1,VLOOKUP(DB$5,Kruistabel!$B$26:$F$29,MATCH($C47,Kruistabel!$C$25:$F$25,0)+1,FALSE),""))</f>
        <v/>
      </c>
      <c r="DC47" s="326" t="str">
        <f ca="1">IF(IF(Plananalyse!DC47=1,VLOOKUP(DC$5,Kruistabel!$B$26:$F$29,MATCH($C47,Kruistabel!$C$25:$F$25,0)+1,FALSE),"")=0,"",IF(Plananalyse!DC47=1,VLOOKUP(DC$5,Kruistabel!$B$26:$F$29,MATCH($C47,Kruistabel!$C$25:$F$25,0)+1,FALSE),""))</f>
        <v/>
      </c>
      <c r="DD47" s="327"/>
      <c r="DE47" s="326" t="e">
        <f ca="1">IF(IF(Plananalyse!DE47=1,VLOOKUP(DE$5,Kruistabel!$B$26:$F$29,MATCH($C47,Kruistabel!$C$25:$F$25,0)+1,FALSE),"")=0,"",IF(Plananalyse!DE47=1,VLOOKUP(DE$5,Kruistabel!$B$26:$F$29,MATCH($C47,Kruistabel!$C$25:$F$25,0)+1,FALSE),""))</f>
        <v>#N/A</v>
      </c>
      <c r="DF47" s="326" t="e">
        <f ca="1">IF(IF(Plananalyse!DF47=1,VLOOKUP(DF$5,Kruistabel!$B$26:$F$29,MATCH($C47,Kruistabel!$C$25:$F$25,0)+1,FALSE),"")=0,"",IF(Plananalyse!DF47=1,VLOOKUP(DF$5,Kruistabel!$B$26:$F$29,MATCH($C47,Kruistabel!$C$25:$F$25,0)+1,FALSE),""))</f>
        <v>#N/A</v>
      </c>
      <c r="DG47" s="326" t="e">
        <f ca="1">IF(IF(Plananalyse!DG47=1,VLOOKUP(DG$5,Kruistabel!$B$26:$F$29,MATCH($C47,Kruistabel!$C$25:$F$25,0)+1,FALSE),"")=0,"",IF(Plananalyse!DG47=1,VLOOKUP(DG$5,Kruistabel!$B$26:$F$29,MATCH($C47,Kruistabel!$C$25:$F$25,0)+1,FALSE),""))</f>
        <v>#N/A</v>
      </c>
      <c r="DH47" s="326" t="e">
        <f ca="1">IF(IF(Plananalyse!DH47=1,VLOOKUP(DH$5,Kruistabel!$B$26:$F$29,MATCH($C47,Kruistabel!$C$25:$F$25,0)+1,FALSE),"")=0,"",IF(Plananalyse!DH47=1,VLOOKUP(DH$5,Kruistabel!$B$26:$F$29,MATCH($C47,Kruistabel!$C$25:$F$25,0)+1,FALSE),""))</f>
        <v>#N/A</v>
      </c>
      <c r="DI47" s="326" t="e">
        <f ca="1">IF(IF(Plananalyse!DI47=1,VLOOKUP(DI$5,Kruistabel!$B$26:$F$29,MATCH($C47,Kruistabel!$C$25:$F$25,0)+1,FALSE),"")=0,"",IF(Plananalyse!DI47=1,VLOOKUP(DI$5,Kruistabel!$B$26:$F$29,MATCH($C47,Kruistabel!$C$25:$F$25,0)+1,FALSE),""))</f>
        <v>#N/A</v>
      </c>
      <c r="DJ47" s="326" t="e">
        <f ca="1">IF(IF(Plananalyse!DJ47=1,VLOOKUP(DJ$5,Kruistabel!$B$26:$F$29,MATCH($C47,Kruistabel!$C$25:$F$25,0)+1,FALSE),"")=0,"",IF(Plananalyse!DJ47=1,VLOOKUP(DJ$5,Kruistabel!$B$26:$F$29,MATCH($C47,Kruistabel!$C$25:$F$25,0)+1,FALSE),""))</f>
        <v>#N/A</v>
      </c>
      <c r="DK47" s="326" t="e">
        <f ca="1">IF(IF(Plananalyse!DK47=1,VLOOKUP(DK$5,Kruistabel!$B$26:$F$29,MATCH($C47,Kruistabel!$C$25:$F$25,0)+1,FALSE),"")=0,"",IF(Plananalyse!DK47=1,VLOOKUP(DK$5,Kruistabel!$B$26:$F$29,MATCH($C47,Kruistabel!$C$25:$F$25,0)+1,FALSE),""))</f>
        <v>#REF!</v>
      </c>
      <c r="DL47" s="326" t="e">
        <f ca="1">IF(IF(Plananalyse!DL47=1,VLOOKUP(DL$5,Kruistabel!$B$26:$F$29,MATCH($C47,Kruistabel!$C$25:$F$25,0)+1,FALSE),"")=0,"",IF(Plananalyse!DL47=1,VLOOKUP(DL$5,Kruistabel!$B$26:$F$29,MATCH($C47,Kruistabel!$C$25:$F$25,0)+1,FALSE),""))</f>
        <v>#REF!</v>
      </c>
      <c r="DM47" s="327" t="str">
        <f>IF(Plananalyse!DM47=1,VLOOKUP(DM$5,Kruistabel!$B$26:$F$29,MATCH($C47,Kruistabel!$C$25:$F$25,0)+1,FALSE),"")</f>
        <v/>
      </c>
      <c r="DN47" s="326" t="e">
        <f ca="1">IF(IF(Plananalyse!DN47=1,VLOOKUP(DN$5,Kruistabel!$B$26:$F$29,MATCH($C47,Kruistabel!$C$25:$F$25,0)+1,FALSE),"")=0,"",IF(Plananalyse!DN47=1,VLOOKUP(DN$5,Kruistabel!$B$26:$F$29,MATCH($C47,Kruistabel!$C$25:$F$25,0)+1,FALSE),""))</f>
        <v>#N/A</v>
      </c>
      <c r="DO47" s="326" t="e">
        <f ca="1">IF(IF(Plananalyse!DO47=1,VLOOKUP(DO$5,Kruistabel!$B$26:$F$29,MATCH($C47,Kruistabel!$C$25:$F$25,0)+1,FALSE),"")=0,"",IF(Plananalyse!DO47=1,VLOOKUP(DO$5,Kruistabel!$B$26:$F$29,MATCH($C47,Kruistabel!$C$25:$F$25,0)+1,FALSE),""))</f>
        <v>#N/A</v>
      </c>
      <c r="DP47" s="326" t="e">
        <f ca="1">IF(IF(Plananalyse!DP47=1,VLOOKUP(DP$5,Kruistabel!$B$26:$F$29,MATCH($C47,Kruistabel!$C$25:$F$25,0)+1,FALSE),"")=0,"",IF(Plananalyse!DP47=1,VLOOKUP(DP$5,Kruistabel!$B$26:$F$29,MATCH($C47,Kruistabel!$C$25:$F$25,0)+1,FALSE),""))</f>
        <v>#N/A</v>
      </c>
      <c r="DQ47" s="326" t="e">
        <f ca="1">IF(IF(Plananalyse!DQ47=1,VLOOKUP(DQ$5,Kruistabel!$B$26:$F$29,MATCH($C47,Kruistabel!$C$25:$F$25,0)+1,FALSE),"")=0,"",IF(Plananalyse!DQ47=1,VLOOKUP(DQ$5,Kruistabel!$B$26:$F$29,MATCH($C47,Kruistabel!$C$25:$F$25,0)+1,FALSE),""))</f>
        <v>#N/A</v>
      </c>
      <c r="DR47" s="326" t="e">
        <f ca="1">IF(IF(Plananalyse!DR47=1,VLOOKUP(DR$5,Kruistabel!$B$26:$F$29,MATCH($C47,Kruistabel!$C$25:$F$25,0)+1,FALSE),"")=0,"",IF(Plananalyse!DR47=1,VLOOKUP(DR$5,Kruistabel!$B$26:$F$29,MATCH($C47,Kruistabel!$C$25:$F$25,0)+1,FALSE),""))</f>
        <v>#N/A</v>
      </c>
      <c r="DS47" s="326" t="e">
        <f ca="1">IF(IF(Plananalyse!DS47=1,VLOOKUP(DS$5,Kruistabel!$B$26:$F$29,MATCH($C47,Kruistabel!$C$25:$F$25,0)+1,FALSE),"")=0,"",IF(Plananalyse!DS47=1,VLOOKUP(DS$5,Kruistabel!$B$26:$F$29,MATCH($C47,Kruistabel!$C$25:$F$25,0)+1,FALSE),""))</f>
        <v>#N/A</v>
      </c>
      <c r="DT47" s="326" t="e">
        <f ca="1">IF(IF(Plananalyse!DT47=1,VLOOKUP(DT$5,Kruistabel!$B$26:$F$29,MATCH($C47,Kruistabel!$C$25:$F$25,0)+1,FALSE),"")=0,"",IF(Plananalyse!DT47=1,VLOOKUP(DT$5,Kruistabel!$B$26:$F$29,MATCH($C47,Kruistabel!$C$25:$F$25,0)+1,FALSE),""))</f>
        <v>#N/A</v>
      </c>
      <c r="DU47" s="326" t="e">
        <f ca="1">IF(IF(Plananalyse!DU47=1,VLOOKUP(DU$5,Kruistabel!$B$26:$F$29,MATCH($C47,Kruistabel!$C$25:$F$25,0)+1,FALSE),"")=0,"",IF(Plananalyse!DU47=1,VLOOKUP(DU$5,Kruistabel!$B$26:$F$29,MATCH($C47,Kruistabel!$C$25:$F$25,0)+1,FALSE),""))</f>
        <v>#N/A</v>
      </c>
      <c r="DV47" s="326" t="e">
        <f ca="1">IF(IF(Plananalyse!DV47=1,VLOOKUP(DV$5,Kruistabel!$B$26:$F$29,MATCH($C47,Kruistabel!$C$25:$F$25,0)+1,FALSE),"")=0,"",IF(Plananalyse!DV47=1,VLOOKUP(DV$5,Kruistabel!$B$26:$F$29,MATCH($C47,Kruistabel!$C$25:$F$25,0)+1,FALSE),""))</f>
        <v>#N/A</v>
      </c>
      <c r="DW47" s="326" t="e">
        <f ca="1">IF(IF(Plananalyse!DW47=1,VLOOKUP(DW$5,Kruistabel!$B$26:$F$29,MATCH($C47,Kruistabel!$C$25:$F$25,0)+1,FALSE),"")=0,"",IF(Plananalyse!DW47=1,VLOOKUP(DW$5,Kruistabel!$B$26:$F$29,MATCH($C47,Kruistabel!$C$25:$F$25,0)+1,FALSE),""))</f>
        <v>#REF!</v>
      </c>
      <c r="DX47" s="326" t="e">
        <f ca="1">IF(IF(Plananalyse!DX47=1,VLOOKUP(DX$5,Kruistabel!$B$26:$F$29,MATCH($C47,Kruistabel!$C$25:$F$25,0)+1,FALSE),"")=0,"",IF(Plananalyse!DX47=1,VLOOKUP(DX$5,Kruistabel!$B$26:$F$29,MATCH($C47,Kruistabel!$C$25:$F$25,0)+1,FALSE),""))</f>
        <v>#REF!</v>
      </c>
      <c r="DY47" s="327" t="str">
        <f>IF(Plananalyse!DY47=1,VLOOKUP(DY$5,Kruistabel!$B$26:$F$29,MATCH($C47,Kruistabel!$C$25:$F$25,0)+1,FALSE),"")</f>
        <v/>
      </c>
      <c r="DZ47" s="326" t="e">
        <f ca="1">IF(IF(Plananalyse!DZ47=1,VLOOKUP(DZ$5,Kruistabel!$B$26:$F$29,MATCH($C47,Kruistabel!$C$25:$F$25,0)+1,FALSE),"")=0,"",IF(Plananalyse!DZ47=1,VLOOKUP(DZ$5,Kruistabel!$B$26:$F$29,MATCH($C47,Kruistabel!$C$25:$F$25,0)+1,FALSE),""))</f>
        <v>#N/A</v>
      </c>
      <c r="EA47" s="326" t="e">
        <f ca="1">IF(IF(Plananalyse!EA47=1,VLOOKUP(EA$5,Kruistabel!$B$26:$F$29,MATCH($C47,Kruistabel!$C$25:$F$25,0)+1,FALSE),"")=0,"",IF(Plananalyse!EA47=1,VLOOKUP(EA$5,Kruistabel!$B$26:$F$29,MATCH($C47,Kruistabel!$C$25:$F$25,0)+1,FALSE),""))</f>
        <v>#N/A</v>
      </c>
      <c r="EB47" s="326" t="e">
        <f ca="1">IF(IF(Plananalyse!EB47=1,VLOOKUP(EB$5,Kruistabel!$B$26:$F$29,MATCH($C47,Kruistabel!$C$25:$F$25,0)+1,FALSE),"")=0,"",IF(Plananalyse!EB47=1,VLOOKUP(EB$5,Kruistabel!$B$26:$F$29,MATCH($C47,Kruistabel!$C$25:$F$25,0)+1,FALSE),""))</f>
        <v>#REF!</v>
      </c>
      <c r="EC47" s="326" t="e">
        <f ca="1">IF(IF(Plananalyse!EC47=1,VLOOKUP(EC$5,Kruistabel!$B$26:$F$29,MATCH($C47,Kruistabel!$C$25:$F$25,0)+1,FALSE),"")=0,"",IF(Plananalyse!EC47=1,VLOOKUP(EC$5,Kruistabel!$B$26:$F$29,MATCH($C47,Kruistabel!$C$25:$F$25,0)+1,FALSE),""))</f>
        <v>#REF!</v>
      </c>
      <c r="ED47" s="327"/>
      <c r="EE47" s="326" t="e">
        <f ca="1">IF(IF(Plananalyse!EE47=1,VLOOKUP(EE$5,Kruistabel!$B$26:$F$29,MATCH($C47,Kruistabel!$C$25:$F$25,0)+1,FALSE),"")=0,"",IF(Plananalyse!EE47=1,VLOOKUP(EE$5,Kruistabel!$B$26:$F$29,MATCH($C47,Kruistabel!$C$25:$F$25,0)+1,FALSE),""))</f>
        <v>#N/A</v>
      </c>
      <c r="EF47" s="326" t="e">
        <f ca="1">IF(IF(Plananalyse!EF47=1,VLOOKUP(EF$5,Kruistabel!$B$26:$F$29,MATCH($C47,Kruistabel!$C$25:$F$25,0)+1,FALSE),"")=0,"",IF(Plananalyse!EF47=1,VLOOKUP(EF$5,Kruistabel!$B$26:$F$29,MATCH($C47,Kruistabel!$C$25:$F$25,0)+1,FALSE),""))</f>
        <v>#N/A</v>
      </c>
      <c r="EG47" s="326" t="e">
        <f ca="1">IF(IF(Plananalyse!EG47=1,VLOOKUP(EG$5,Kruistabel!$B$26:$F$29,MATCH($C47,Kruistabel!$C$25:$F$25,0)+1,FALSE),"")=0,"",IF(Plananalyse!EG47=1,VLOOKUP(EG$5,Kruistabel!$B$26:$F$29,MATCH($C47,Kruistabel!$C$25:$F$25,0)+1,FALSE),""))</f>
        <v>#N/A</v>
      </c>
      <c r="EH47" s="326" t="e">
        <f ca="1">IF(IF(Plananalyse!EH47=1,VLOOKUP(EH$5,Kruistabel!$B$26:$F$29,MATCH($C47,Kruistabel!$C$25:$F$25,0)+1,FALSE),"")=0,"",IF(Plananalyse!EH47=1,VLOOKUP(EH$5,Kruistabel!$B$26:$F$29,MATCH($C47,Kruistabel!$C$25:$F$25,0)+1,FALSE),""))</f>
        <v>#REF!</v>
      </c>
      <c r="EI47" s="326" t="e">
        <f ca="1">IF(IF(Plananalyse!EI47=1,VLOOKUP(EI$5,Kruistabel!$B$26:$F$29,MATCH($C47,Kruistabel!$C$25:$F$25,0)+1,FALSE),"")=0,"",IF(Plananalyse!EI47=1,VLOOKUP(EI$5,Kruistabel!$B$26:$F$29,MATCH($C47,Kruistabel!$C$25:$F$25,0)+1,FALSE),""))</f>
        <v>#REF!</v>
      </c>
      <c r="EJ47" s="164" t="str">
        <f>IF(Plananalyse!EJ47=1,VLOOKUP(EJ$5,Kruistabel!$B$26:$F$29,MATCH($C47,Kruistabel!$C$25:$F$25,0)+1,FALSE),"")</f>
        <v/>
      </c>
      <c r="EK47" s="138"/>
      <c r="EL47" s="138"/>
      <c r="EM47" s="138"/>
      <c r="EN47" s="138"/>
      <c r="EO47" s="138"/>
    </row>
    <row r="48" spans="2:145">
      <c r="B48" s="337" t="s">
        <v>145</v>
      </c>
      <c r="C48" s="160" t="str">
        <f>_xlfn.IFNA(VLOOKUP($B48,Classificatietabel!$B$6:$I$91,C$7,FALSE),"")</f>
        <v>laag</v>
      </c>
      <c r="D48" s="160" t="str">
        <f>_xlfn.IFNA(VLOOKUP($B48,Classificatietabel!$B$6:$I$91,D$7,FALSE),"")</f>
        <v>neen</v>
      </c>
      <c r="E48" s="119">
        <f>IF(AND(D48="laag",$D$3=1),0,_xlfn.IFNA(IF(VLOOKUP($B48,Classificatietabel!$B$6:$H$91,$E$5,FALSE)="Ja",1,0),""))</f>
        <v>1</v>
      </c>
      <c r="F48" s="163"/>
      <c r="G48" s="326" t="str">
        <f>IF(IF(Plananalyse!G48=1,VLOOKUP(G$5,Kruistabel!$B$26:$F$29,MATCH($C48,Kruistabel!$C$25:$F$25,0)+1,FALSE),"")=0,"",IF(Plananalyse!G48=1,VLOOKUP(G$5,Kruistabel!$B$26:$F$29,MATCH($C48,Kruistabel!$C$25:$F$25,0)+1,FALSE),""))</f>
        <v/>
      </c>
      <c r="H48" s="326" t="str">
        <f>IF(IF(Plananalyse!H48=1,VLOOKUP(H$5,Kruistabel!$B$26:$F$29,MATCH($C48,Kruistabel!$C$25:$F$25,0)+1,FALSE),"")=0,"",IF(Plananalyse!H48=1,VLOOKUP(H$5,Kruistabel!$B$26:$F$29,MATCH($C48,Kruistabel!$C$25:$F$25,0)+1,FALSE),""))</f>
        <v/>
      </c>
      <c r="I48" s="326">
        <f>IF(IF(Plananalyse!I48=1,VLOOKUP(I$5,Kruistabel!$B$26:$F$29,MATCH($C48,Kruistabel!$C$25:$F$25,0)+1,FALSE),"")=0,"",IF(Plananalyse!I48=1,VLOOKUP(I$5,Kruistabel!$B$26:$F$29,MATCH($C48,Kruistabel!$C$25:$F$25,0)+1,FALSE),""))</f>
        <v>65</v>
      </c>
      <c r="J48" s="326" t="str">
        <f>IF(IF(Plananalyse!J48=1,VLOOKUP(J$5,Kruistabel!$B$26:$F$29,MATCH($C48,Kruistabel!$C$25:$F$25,0)+1,FALSE),"")=0,"",IF(Plananalyse!J48=1,VLOOKUP(J$5,Kruistabel!$B$26:$F$29,MATCH($C48,Kruistabel!$C$25:$F$25,0)+1,FALSE),""))</f>
        <v/>
      </c>
      <c r="K48" s="326" t="str">
        <f>IF(IF(Plananalyse!K48=1,VLOOKUP(K$5,Kruistabel!$B$26:$F$29,MATCH($C48,Kruistabel!$C$25:$F$25,0)+1,FALSE),"")=0,"",IF(Plananalyse!K48=1,VLOOKUP(K$5,Kruistabel!$B$26:$F$29,MATCH($C48,Kruistabel!$C$25:$F$25,0)+1,FALSE),""))</f>
        <v/>
      </c>
      <c r="L48" s="326" t="str">
        <f>IF(IF(Plananalyse!L48=1,VLOOKUP(L$5,Kruistabel!$B$26:$F$29,MATCH($C48,Kruistabel!$C$25:$F$25,0)+1,FALSE),"")=0,"",IF(Plananalyse!L48=1,VLOOKUP(L$5,Kruistabel!$B$26:$F$29,MATCH($C48,Kruistabel!$C$25:$F$25,0)+1,FALSE),""))</f>
        <v/>
      </c>
      <c r="M48" s="326">
        <f>IF(IF(Plananalyse!M48=1,VLOOKUP(M$5,Kruistabel!$B$26:$F$29,MATCH($C48,Kruistabel!$C$25:$F$25,0)+1,FALSE),"")=0,"",IF(Plananalyse!M48=1,VLOOKUP(M$5,Kruistabel!$B$26:$F$29,MATCH($C48,Kruistabel!$C$25:$F$25,0)+1,FALSE),""))</f>
        <v>60</v>
      </c>
      <c r="N48" s="326">
        <f>IF(IF(Plananalyse!N48=1,VLOOKUP(N$5,Kruistabel!$B$26:$F$29,MATCH($C48,Kruistabel!$C$25:$F$25,0)+1,FALSE),"")=0,"",IF(Plananalyse!N48=1,VLOOKUP(N$5,Kruistabel!$B$26:$F$29,MATCH($C48,Kruistabel!$C$25:$F$25,0)+1,FALSE),""))</f>
        <v>60</v>
      </c>
      <c r="O48" s="326">
        <f>IF(IF(Plananalyse!O48=1,VLOOKUP(O$5,Kruistabel!$B$26:$F$29,MATCH($C48,Kruistabel!$C$25:$F$25,0)+1,FALSE),"")=0,"",IF(Plananalyse!O48=1,VLOOKUP(O$5,Kruistabel!$B$26:$F$29,MATCH($C48,Kruistabel!$C$25:$F$25,0)+1,FALSE),""))</f>
        <v>60</v>
      </c>
      <c r="P48" s="326">
        <f>IF(IF(Plananalyse!P48=1,VLOOKUP(P$5,Kruistabel!$B$26:$F$29,MATCH($C48,Kruistabel!$C$25:$F$25,0)+1,FALSE),"")=0,"",IF(Plananalyse!P48=1,VLOOKUP(P$5,Kruistabel!$B$26:$F$29,MATCH($C48,Kruistabel!$C$25:$F$25,0)+1,FALSE),""))</f>
        <v>55</v>
      </c>
      <c r="Q48" s="326">
        <f>IF(IF(Plananalyse!Q48=1,VLOOKUP(Q$5,Kruistabel!$B$26:$F$29,MATCH($C48,Kruistabel!$C$25:$F$25,0)+1,FALSE),"")=0,"",IF(Plananalyse!Q48=1,VLOOKUP(Q$5,Kruistabel!$B$26:$F$29,MATCH($C48,Kruistabel!$C$25:$F$25,0)+1,FALSE),""))</f>
        <v>65</v>
      </c>
      <c r="R48" s="326">
        <f>IF(IF(Plananalyse!R48=1,VLOOKUP(R$5,Kruistabel!$B$26:$F$29,MATCH($C48,Kruistabel!$C$25:$F$25,0)+1,FALSE),"")=0,"",IF(Plananalyse!R48=1,VLOOKUP(R$5,Kruistabel!$B$26:$F$29,MATCH($C48,Kruistabel!$C$25:$F$25,0)+1,FALSE),""))</f>
        <v>60</v>
      </c>
      <c r="S48" s="326" t="str">
        <f>IF(IF(Plananalyse!S48=1,VLOOKUP(S$5,Kruistabel!$B$26:$F$29,MATCH($C48,Kruistabel!$C$25:$F$25,0)+1,FALSE),"")=0,"",IF(Plananalyse!S48=1,VLOOKUP(S$5,Kruistabel!$B$26:$F$29,MATCH($C48,Kruistabel!$C$25:$F$25,0)+1,FALSE),""))</f>
        <v/>
      </c>
      <c r="T48" s="326" t="str">
        <f>IF(IF(Plananalyse!T48=1,VLOOKUP(T$5,Kruistabel!$B$26:$F$29,MATCH($C48,Kruistabel!$C$25:$F$25,0)+1,FALSE),"")=0,"",IF(Plananalyse!T48=1,VLOOKUP(T$5,Kruistabel!$B$26:$F$29,MATCH($C48,Kruistabel!$C$25:$F$25,0)+1,FALSE),""))</f>
        <v/>
      </c>
      <c r="U48" s="326" t="str">
        <f>IF(IF(Plananalyse!U48=1,VLOOKUP(U$5,Kruistabel!$B$26:$F$29,MATCH($C48,Kruistabel!$C$25:$F$25,0)+1,FALSE),"")=0,"",IF(Plananalyse!U48=1,VLOOKUP(U$5,Kruistabel!$B$26:$F$29,MATCH($C48,Kruistabel!$C$25:$F$25,0)+1,FALSE),""))</f>
        <v/>
      </c>
      <c r="V48" s="326" t="str">
        <f>IF(IF(Plananalyse!V48=1,VLOOKUP(V$5,Kruistabel!$B$26:$F$29,MATCH($C48,Kruistabel!$C$25:$F$25,0)+1,FALSE),"")=0,"",IF(Plananalyse!V48=1,VLOOKUP(V$5,Kruistabel!$B$26:$F$29,MATCH($C48,Kruistabel!$C$25:$F$25,0)+1,FALSE),""))</f>
        <v/>
      </c>
      <c r="W48" s="326" t="str">
        <f>IF(IF(Plananalyse!W48=1,VLOOKUP(W$5,Kruistabel!$B$26:$F$29,MATCH($C48,Kruistabel!$C$25:$F$25,0)+1,FALSE),"")=0,"",IF(Plananalyse!W48=1,VLOOKUP(W$5,Kruistabel!$B$26:$F$29,MATCH($C48,Kruistabel!$C$25:$F$25,0)+1,FALSE),""))</f>
        <v/>
      </c>
      <c r="X48" s="326" t="str">
        <f>IF(IF(Plananalyse!X48=1,VLOOKUP(X$5,Kruistabel!$B$26:$F$29,MATCH($C48,Kruistabel!$C$25:$F$25,0)+1,FALSE),"")=0,"",IF(Plananalyse!X48=1,VLOOKUP(X$5,Kruistabel!$B$26:$F$29,MATCH($C48,Kruistabel!$C$25:$F$25,0)+1,FALSE),""))</f>
        <v/>
      </c>
      <c r="Y48" s="326">
        <f>IF(IF(Plananalyse!Y48=1,VLOOKUP(Y$5,Kruistabel!$B$26:$F$29,MATCH($C48,Kruistabel!$C$25:$F$25,0)+1,FALSE),"")=0,"",IF(Plananalyse!Y48=1,VLOOKUP(Y$5,Kruistabel!$B$26:$F$29,MATCH($C48,Kruistabel!$C$25:$F$25,0)+1,FALSE),""))</f>
        <v>65</v>
      </c>
      <c r="Z48" s="326" t="str">
        <f>IF(IF(Plananalyse!Z48=1,VLOOKUP(Z$5,Kruistabel!$B$26:$F$29,MATCH($C48,Kruistabel!$C$25:$F$25,0)+1,FALSE),"")=0,"",IF(Plananalyse!Z48=1,VLOOKUP(Z$5,Kruistabel!$B$26:$F$29,MATCH($C48,Kruistabel!$C$25:$F$25,0)+1,FALSE),""))</f>
        <v/>
      </c>
      <c r="AA48" s="326" t="str">
        <f>IF(IF(Plananalyse!AA48=1,VLOOKUP(AA$5,Kruistabel!$B$26:$F$29,MATCH($C48,Kruistabel!$C$25:$F$25,0)+1,FALSE),"")=0,"",IF(Plananalyse!AA48=1,VLOOKUP(AA$5,Kruistabel!$B$26:$F$29,MATCH($C48,Kruistabel!$C$25:$F$25,0)+1,FALSE),""))</f>
        <v/>
      </c>
      <c r="AB48" s="326" t="str">
        <f>IF(IF(Plananalyse!AB48=1,VLOOKUP(AB$5,Kruistabel!$B$26:$F$29,MATCH($C48,Kruistabel!$C$25:$F$25,0)+1,FALSE),"")=0,"",IF(Plananalyse!AB48=1,VLOOKUP(AB$5,Kruistabel!$B$26:$F$29,MATCH($C48,Kruistabel!$C$25:$F$25,0)+1,FALSE),""))</f>
        <v/>
      </c>
      <c r="AC48" s="326" t="str">
        <f>IF(IF(Plananalyse!AC48=1,VLOOKUP(AC$5,Kruistabel!$B$26:$F$29,MATCH($C48,Kruistabel!$C$25:$F$25,0)+1,FALSE),"")=0,"",IF(Plananalyse!AC48=1,VLOOKUP(AC$5,Kruistabel!$B$26:$F$29,MATCH($C48,Kruistabel!$C$25:$F$25,0)+1,FALSE),""))</f>
        <v/>
      </c>
      <c r="AD48" s="326" t="str">
        <f>IF(IF(Plananalyse!AD48=1,VLOOKUP(AD$5,Kruistabel!$B$26:$F$29,MATCH($C48,Kruistabel!$C$25:$F$25,0)+1,FALSE),"")=0,"",IF(Plananalyse!AD48=1,VLOOKUP(AD$5,Kruistabel!$B$26:$F$29,MATCH($C48,Kruistabel!$C$25:$F$25,0)+1,FALSE),""))</f>
        <v/>
      </c>
      <c r="AE48" s="326" t="str">
        <f>IF(IF(Plananalyse!AE48=1,VLOOKUP(AE$5,Kruistabel!$B$26:$F$29,MATCH($C48,Kruistabel!$C$25:$F$25,0)+1,FALSE),"")=0,"",IF(Plananalyse!AE48=1,VLOOKUP(AE$5,Kruistabel!$B$26:$F$29,MATCH($C48,Kruistabel!$C$25:$F$25,0)+1,FALSE),""))</f>
        <v/>
      </c>
      <c r="AF48" s="326" t="str">
        <f>IF(IF(Plananalyse!AF48=1,VLOOKUP(AF$5,Kruistabel!$B$26:$F$29,MATCH($C48,Kruistabel!$C$25:$F$25,0)+1,FALSE),"")=0,"",IF(Plananalyse!AF48=1,VLOOKUP(AF$5,Kruistabel!$B$26:$F$29,MATCH($C48,Kruistabel!$C$25:$F$25,0)+1,FALSE),""))</f>
        <v/>
      </c>
      <c r="AG48" s="326" t="str">
        <f>IF(IF(Plananalyse!AG48=1,VLOOKUP(AG$5,Kruistabel!$B$26:$F$29,MATCH($C48,Kruistabel!$C$25:$F$25,0)+1,FALSE),"")=0,"",IF(Plananalyse!AG48=1,VLOOKUP(AG$5,Kruistabel!$B$26:$F$29,MATCH($C48,Kruistabel!$C$25:$F$25,0)+1,FALSE),""))</f>
        <v/>
      </c>
      <c r="AH48" s="326" t="str">
        <f>IF(IF(Plananalyse!AH48=1,VLOOKUP(AH$5,Kruistabel!$B$26:$F$29,MATCH($C48,Kruistabel!$C$25:$F$25,0)+1,FALSE),"")=0,"",IF(Plananalyse!AI48=1,VLOOKUP(AH$5,Kruistabel!$B$26:$F$29,MATCH($C48,Kruistabel!$C$25:$F$25,0)+1,FALSE),""))</f>
        <v/>
      </c>
      <c r="AI48" s="326" t="str">
        <f>IF(IF(Plananalyse!AI48=1,VLOOKUP(AI$5,Kruistabel!$B$26:$F$29,MATCH($C48,Kruistabel!$C$25:$F$25,0)+1,FALSE),"")=0,"",IF(Plananalyse!AJ48=1,VLOOKUP(AI$5,Kruistabel!$B$26:$F$29,MATCH($C48,Kruistabel!$C$25:$F$25,0)+1,FALSE),""))</f>
        <v/>
      </c>
      <c r="AJ48" s="326" t="str">
        <f>IF(IF(Plananalyse!AJ48=1,VLOOKUP(AJ$5,Kruistabel!$B$26:$F$29,MATCH($C48,Kruistabel!$C$25:$F$25,0)+1,FALSE),"")=0,"",IF(Plananalyse!AJ48=1,VLOOKUP(AJ$5,Kruistabel!$B$26:$F$29,MATCH($C48,Kruistabel!$C$25:$F$25,0)+1,FALSE),""))</f>
        <v/>
      </c>
      <c r="AK48" s="326">
        <f>IF(IF(Plananalyse!AK48=1,VLOOKUP(AK$5,Kruistabel!$B$26:$F$29,MATCH($C48,Kruistabel!$C$25:$F$25,0)+1,FALSE),"")=0,"",IF(Plananalyse!AK48=1,VLOOKUP(AK$5,Kruistabel!$B$26:$F$29,MATCH($C48,Kruistabel!$C$25:$F$25,0)+1,FALSE),""))</f>
        <v>65</v>
      </c>
      <c r="AL48" s="326" t="str">
        <f>IF(IF(Plananalyse!AL48=1,VLOOKUP(AL$5,Kruistabel!$B$26:$F$29,MATCH($C48,Kruistabel!$C$25:$F$25,0)+1,FALSE),"")=0,"",IF(Plananalyse!AL48=1,VLOOKUP(AL$5,Kruistabel!$B$26:$F$29,MATCH($C48,Kruistabel!$C$25:$F$25,0)+1,FALSE),""))</f>
        <v/>
      </c>
      <c r="AM48" s="326" t="str">
        <f>IF(IF(Plananalyse!AM48=1,VLOOKUP(AM$5,Kruistabel!$B$26:$F$29,MATCH($C48,Kruistabel!$C$25:$F$25,0)+1,FALSE),"")=0,"",IF(Plananalyse!AM48=1,VLOOKUP(AM$5,Kruistabel!$B$26:$F$29,MATCH($C48,Kruistabel!$C$25:$F$25,0)+1,FALSE),""))</f>
        <v/>
      </c>
      <c r="AN48" s="327"/>
      <c r="AO48" s="326">
        <f>IF(IF(Plananalyse!AO48=1,VLOOKUP(AO$5,Kruistabel!$B$26:$F$29,MATCH($C48,Kruistabel!$C$25:$F$25,0)+1,FALSE),"")=0,"",IF(Plananalyse!AO48=1,VLOOKUP(AO$5,Kruistabel!$B$26:$F$29,MATCH($C48,Kruistabel!$C$25:$F$25,0)+1,FALSE),""))</f>
        <v>65</v>
      </c>
      <c r="AP48" s="326">
        <f>IF(IF(Plananalyse!AP48=1,VLOOKUP(AP$5,Kruistabel!$B$26:$F$29,MATCH($C48,Kruistabel!$C$25:$F$25,0)+1,FALSE),"")=0,"",IF(Plananalyse!AP48=1,VLOOKUP(AP$5,Kruistabel!$B$26:$F$29,MATCH($C48,Kruistabel!$C$25:$F$25,0)+1,FALSE),""))</f>
        <v>65</v>
      </c>
      <c r="AQ48" s="326">
        <f>IF(IF(Plananalyse!AQ48=1,VLOOKUP(AQ$5,Kruistabel!$B$26:$F$29,MATCH($C48,Kruistabel!$C$25:$F$25,0)+1,FALSE),"")=0,"",IF(Plananalyse!AQ48=1,VLOOKUP(AQ$5,Kruistabel!$B$26:$F$29,MATCH($C48,Kruistabel!$C$25:$F$25,0)+1,FALSE),""))</f>
        <v>65</v>
      </c>
      <c r="AR48" s="326">
        <f>IF(IF(Plananalyse!AR48=1,VLOOKUP(AR$5,Kruistabel!$B$26:$F$29,MATCH($C48,Kruistabel!$C$25:$F$25,0)+1,FALSE),"")=0,"",IF(Plananalyse!AR48=1,VLOOKUP(AR$5,Kruistabel!$B$26:$F$29,MATCH($C48,Kruistabel!$C$25:$F$25,0)+1,FALSE),""))</f>
        <v>60</v>
      </c>
      <c r="AS48" s="326">
        <f>IF(IF(Plananalyse!AS48=1,VLOOKUP(AS$5,Kruistabel!$B$26:$F$29,MATCH($C48,Kruistabel!$C$25:$F$25,0)+1,FALSE),"")=0,"",IF(Plananalyse!AS48=1,VLOOKUP(AS$5,Kruistabel!$B$26:$F$29,MATCH($C48,Kruistabel!$C$25:$F$25,0)+1,FALSE),""))</f>
        <v>65</v>
      </c>
      <c r="AT48" s="326">
        <f>IF(IF(Plananalyse!AT48=1,VLOOKUP(AT$5,Kruistabel!$B$26:$F$29,MATCH($C48,Kruistabel!$C$25:$F$25,0)+1,FALSE),"")=0,"",IF(Plananalyse!AT48=1,VLOOKUP(AT$5,Kruistabel!$B$26:$F$29,MATCH($C48,Kruistabel!$C$25:$F$25,0)+1,FALSE),""))</f>
        <v>60</v>
      </c>
      <c r="AU48" s="326" t="str">
        <f ca="1">IF(IF(Plananalyse!AU48=1,VLOOKUP(AU$5,Kruistabel!$B$26:$F$29,MATCH($C48,Kruistabel!$C$25:$F$25,0)+1,FALSE),"")=0,"",IF(Plananalyse!AU48=1,VLOOKUP(AU$5,Kruistabel!$B$26:$F$29,MATCH($C48,Kruistabel!$C$25:$F$25,0)+1,FALSE),""))</f>
        <v/>
      </c>
      <c r="AV48" s="326">
        <f ca="1">IF(IF(Plananalyse!AV48=1,VLOOKUP(AV$5,Kruistabel!$B$26:$F$29,MATCH($C48,Kruistabel!$C$25:$F$25,0)+1,FALSE),"")=0,"",IF(Plananalyse!AV48=1,VLOOKUP(AV$5,Kruistabel!$B$26:$F$29,MATCH($C48,Kruistabel!$C$25:$F$25,0)+1,FALSE),""))</f>
        <v>65</v>
      </c>
      <c r="AW48" s="326" t="str">
        <f ca="1">IF(IF(Plananalyse!AW48=1,VLOOKUP(AW$5,Kruistabel!$B$26:$F$29,MATCH($C48,Kruistabel!$C$25:$F$25,0)+1,FALSE),"")=0,"",IF(Plananalyse!AW48=1,VLOOKUP(AW$5,Kruistabel!$B$26:$F$29,MATCH($C48,Kruistabel!$C$25:$F$25,0)+1,FALSE),""))</f>
        <v/>
      </c>
      <c r="AX48" s="326" t="str">
        <f ca="1">IF(IF(Plananalyse!AX48=1,VLOOKUP(AX$5,Kruistabel!$B$26:$F$29,MATCH($C48,Kruistabel!$C$25:$F$25,0)+1,FALSE),"")=0,"",IF(Plananalyse!AX48=1,VLOOKUP(AX$5,Kruistabel!$B$26:$F$29,MATCH($C48,Kruistabel!$C$25:$F$25,0)+1,FALSE),""))</f>
        <v/>
      </c>
      <c r="AY48" s="327"/>
      <c r="AZ48" s="326" t="str">
        <f ca="1">IF(IF(Plananalyse!AZ48=1,VLOOKUP(AZ$5,Kruistabel!$B$26:$F$29,MATCH($C48,Kruistabel!$C$25:$F$25,0)+1,FALSE),"")=0,"",IF(Plananalyse!AZ48=1,VLOOKUP(AZ$5,Kruistabel!$B$26:$F$29,MATCH($C48,Kruistabel!$C$25:$F$25,0)+1,FALSE),""))</f>
        <v/>
      </c>
      <c r="BA48" s="326" t="str">
        <f ca="1">IF(IF(Plananalyse!BA48=1,VLOOKUP(BA$5,Kruistabel!$B$26:$F$29,MATCH($C48,Kruistabel!$C$25:$F$25,0)+1,FALSE),"")=0,"",IF(Plananalyse!BA48=1,VLOOKUP(BA$5,Kruistabel!$B$26:$F$29,MATCH($C48,Kruistabel!$C$25:$F$25,0)+1,FALSE),""))</f>
        <v/>
      </c>
      <c r="BB48" s="326">
        <f ca="1">IF(IF(Plananalyse!BB48=1,VLOOKUP(BB$5,Kruistabel!$B$26:$F$29,MATCH($C48,Kruistabel!$C$25:$F$25,0)+1,FALSE),"")=0,"",IF(Plananalyse!BB48=1,VLOOKUP(BB$5,Kruistabel!$B$26:$F$29,MATCH($C48,Kruistabel!$C$25:$F$25,0)+1,FALSE),""))</f>
        <v>65</v>
      </c>
      <c r="BC48" s="326">
        <f ca="1">IF(IF(Plananalyse!BC48=1,VLOOKUP(BC$5,Kruistabel!$B$26:$F$29,MATCH($C48,Kruistabel!$C$25:$F$25,0)+1,FALSE),"")=0,"",IF(Plananalyse!BC48=1,VLOOKUP(BC$5,Kruistabel!$B$26:$F$29,MATCH($C48,Kruistabel!$C$25:$F$25,0)+1,FALSE),""))</f>
        <v>65</v>
      </c>
      <c r="BD48" s="326" t="str">
        <f ca="1">IF(IF(Plananalyse!BD48=1,VLOOKUP(BD$5,Kruistabel!$B$26:$F$29,MATCH($C48,Kruistabel!$C$25:$F$25,0)+1,FALSE),"")=0,"",IF(Plananalyse!BD48=1,VLOOKUP(BD$5,Kruistabel!$B$26:$F$29,MATCH($C48,Kruistabel!$C$25:$F$25,0)+1,FALSE),""))</f>
        <v/>
      </c>
      <c r="BE48" s="326" t="str">
        <f ca="1">IF(IF(Plananalyse!BE48=1,VLOOKUP(BE$5,Kruistabel!$B$26:$F$29,MATCH($C48,Kruistabel!$C$25:$F$25,0)+1,FALSE),"")=0,"",IF(Plananalyse!BE48=1,VLOOKUP(BE$5,Kruistabel!$B$26:$F$29,MATCH($C48,Kruistabel!$C$25:$F$25,0)+1,FALSE),""))</f>
        <v/>
      </c>
      <c r="BF48" s="326" t="str">
        <f ca="1">IF(IF(Plananalyse!BF48=1,VLOOKUP(BF$5,Kruistabel!$B$26:$F$29,MATCH($C48,Kruistabel!$C$25:$F$25,0)+1,FALSE),"")=0,"",IF(Plananalyse!BF48=1,VLOOKUP(BF$5,Kruistabel!$B$26:$F$29,MATCH($C48,Kruistabel!$C$25:$F$25,0)+1,FALSE),""))</f>
        <v/>
      </c>
      <c r="BG48" s="326" t="str">
        <f ca="1">IF(IF(Plananalyse!BG48=1,VLOOKUP(BG$5,Kruistabel!$B$26:$F$29,MATCH($C48,Kruistabel!$C$25:$F$25,0)+1,FALSE),"")=0,"",IF(Plananalyse!BG48=1,VLOOKUP(BG$5,Kruistabel!$B$26:$F$29,MATCH($C48,Kruistabel!$C$25:$F$25,0)+1,FALSE),""))</f>
        <v/>
      </c>
      <c r="BH48" s="326" t="str">
        <f ca="1">IF(IF(Plananalyse!BH48=1,VLOOKUP(BH$5,Kruistabel!$B$26:$F$29,MATCH($C48,Kruistabel!$C$25:$F$25,0)+1,FALSE),"")=0,"",IF(Plananalyse!BH48=1,VLOOKUP(BH$5,Kruistabel!$B$26:$F$29,MATCH($C48,Kruistabel!$C$25:$F$25,0)+1,FALSE),""))</f>
        <v/>
      </c>
      <c r="BI48" s="327"/>
      <c r="BJ48" s="326" t="e">
        <f ca="1">IF(IF(Plananalyse!BJ48=1,VLOOKUP(BJ$5,Kruistabel!$B$26:$F$29,MATCH($C48,Kruistabel!$C$25:$F$25,0)+1,FALSE),"")=0,"",IF(Plananalyse!BJ48=1,VLOOKUP(BJ$5,Kruistabel!$B$26:$F$29,MATCH($C48,Kruistabel!$C$25:$F$25,0)+1,FALSE),""))</f>
        <v>#N/A</v>
      </c>
      <c r="BK48" s="326" t="e">
        <f ca="1">IF(IF(Plananalyse!BK48=1,VLOOKUP(BK$5,Kruistabel!$B$26:$F$29,MATCH($C48,Kruistabel!$C$25:$F$25,0)+1,FALSE),"")=0,"",IF(Plananalyse!BK48=1,VLOOKUP(BK$5,Kruistabel!$B$26:$F$29,MATCH($C48,Kruistabel!$C$25:$F$25,0)+1,FALSE),""))</f>
        <v>#N/A</v>
      </c>
      <c r="BL48" s="326" t="e">
        <f ca="1">IF(IF(Plananalyse!BL48=1,VLOOKUP(BL$5,Kruistabel!$B$26:$F$29,MATCH($C48,Kruistabel!$C$25:$F$25,0)+1,FALSE),"")=0,"",IF(Plananalyse!BL48=1,VLOOKUP(BL$5,Kruistabel!$B$26:$F$29,MATCH($C48,Kruistabel!$C$25:$F$25,0)+1,FALSE),""))</f>
        <v>#N/A</v>
      </c>
      <c r="BM48" s="326" t="e">
        <f ca="1">IF(IF(Plananalyse!BM48=1,VLOOKUP(BM$5,Kruistabel!$B$26:$F$29,MATCH($C48,Kruistabel!$C$25:$F$25,0)+1,FALSE),"")=0,"",IF(Plananalyse!BM48=1,VLOOKUP(BM$5,Kruistabel!$B$26:$F$29,MATCH($C48,Kruistabel!$C$25:$F$25,0)+1,FALSE),""))</f>
        <v>#N/A</v>
      </c>
      <c r="BN48" s="326" t="e">
        <f ca="1">IF(IF(Plananalyse!BN48=1,VLOOKUP(BN$5,Kruistabel!$B$26:$F$29,MATCH($C48,Kruistabel!$C$25:$F$25,0)+1,FALSE),"")=0,"",IF(Plananalyse!BN48=1,VLOOKUP(BN$5,Kruistabel!$B$26:$F$29,MATCH($C48,Kruistabel!$C$25:$F$25,0)+1,FALSE),""))</f>
        <v>#N/A</v>
      </c>
      <c r="BO48" s="326" t="e">
        <f ca="1">IF(IF(Plananalyse!BO48=1,VLOOKUP(BO$5,Kruistabel!$B$26:$F$29,MATCH($C48,Kruistabel!$C$25:$F$25,0)+1,FALSE),"")=0,"",IF(Plananalyse!BO48=1,VLOOKUP(BO$5,Kruistabel!$B$26:$F$29,MATCH($C48,Kruistabel!$C$25:$F$25,0)+1,FALSE),""))</f>
        <v>#N/A</v>
      </c>
      <c r="BP48" s="326" t="e">
        <f ca="1">IF(IF(Plananalyse!BP48=1,VLOOKUP(BP$5,Kruistabel!$B$26:$F$29,MATCH($C48,Kruistabel!$C$25:$F$25,0)+1,FALSE),"")=0,"",IF(Plananalyse!BP48=1,VLOOKUP(BP$5,Kruistabel!$B$26:$F$29,MATCH($C48,Kruistabel!$C$25:$F$25,0)+1,FALSE),""))</f>
        <v>#N/A</v>
      </c>
      <c r="BQ48" s="326" t="e">
        <f ca="1">IF(IF(Plananalyse!BQ48=1,VLOOKUP(BQ$5,Kruistabel!$B$26:$F$29,MATCH($C48,Kruistabel!$C$25:$F$25,0)+1,FALSE),"")=0,"",IF(Plananalyse!BQ48=1,VLOOKUP(BQ$5,Kruistabel!$B$26:$F$29,MATCH($C48,Kruistabel!$C$25:$F$25,0)+1,FALSE),""))</f>
        <v>#N/A</v>
      </c>
      <c r="BR48" s="326" t="e">
        <f ca="1">IF(IF(Plananalyse!BR48=1,VLOOKUP(BR$5,Kruistabel!$B$26:$F$29,MATCH($C48,Kruistabel!$C$25:$F$25,0)+1,FALSE),"")=0,"",IF(Plananalyse!BR48=1,VLOOKUP(BR$5,Kruistabel!$B$26:$F$29,MATCH($C48,Kruistabel!$C$25:$F$25,0)+1,FALSE),""))</f>
        <v>#REF!</v>
      </c>
      <c r="BS48" s="326" t="e">
        <f ca="1">IF(IF(Plananalyse!BS48=1,VLOOKUP(BS$5,Kruistabel!$B$26:$F$29,MATCH($C48,Kruistabel!$C$25:$F$25,0)+1,FALSE),"")=0,"",IF(Plananalyse!BS48=1,VLOOKUP(BS$5,Kruistabel!$B$26:$F$29,MATCH($C48,Kruistabel!$C$25:$F$25,0)+1,FALSE),""))</f>
        <v>#REF!</v>
      </c>
      <c r="BT48" s="65"/>
      <c r="BU48" s="231" t="str">
        <f ca="1">IF(IF(Plananalyse!BU48=1,VLOOKUP(BU$5,Kruistabel!$B$26:$F$29,MATCH($C48,Kruistabel!$C$25:$F$25,0)+1,FALSE),"")=0,"",IF(Plananalyse!BU48=1,VLOOKUP(BU$5,Kruistabel!$B$26:$F$29,MATCH($C48,Kruistabel!$C$25:$F$25,0)+1,FALSE),""))</f>
        <v/>
      </c>
      <c r="BV48" s="326">
        <f ca="1">IF(IF(Plananalyse!BV48=1,VLOOKUP(BV$5,Kruistabel!$B$26:$F$29,MATCH($C48,Kruistabel!$C$25:$F$25,0)+1,FALSE),"")=0,"",IF(Plananalyse!BV48=1,VLOOKUP(BV$5,Kruistabel!$B$26:$F$29,MATCH($C48,Kruistabel!$C$25:$F$25,0)+1,FALSE),""))</f>
        <v>60</v>
      </c>
      <c r="BW48" s="326" t="str">
        <f ca="1">IF(IF(Plananalyse!BW48=1,VLOOKUP(BW$5,Kruistabel!$B$26:$F$29,MATCH($C48,Kruistabel!$C$25:$F$25,0)+1,FALSE),"")=0,"",IF(Plananalyse!BW48=1,VLOOKUP(BW$5,Kruistabel!$B$26:$F$29,MATCH($C48,Kruistabel!$C$25:$F$25,0)+1,FALSE),""))</f>
        <v/>
      </c>
      <c r="BX48" s="326" t="str">
        <f ca="1">IF(IF(Plananalyse!BX48=1,VLOOKUP(BX$5,Kruistabel!$B$26:$F$29,MATCH($C48,Kruistabel!$C$25:$F$25,0)+1,FALSE),"")=0,"",IF(Plananalyse!BX48=1,VLOOKUP(BX$5,Kruistabel!$B$26:$F$29,MATCH($C48,Kruistabel!$C$25:$F$25,0)+1,FALSE),""))</f>
        <v/>
      </c>
      <c r="BY48" s="327"/>
      <c r="BZ48" s="326" t="e">
        <f ca="1">IF(IF(Plananalyse!BZ48=1,VLOOKUP(BZ$5,Kruistabel!$B$26:$F$29,MATCH($C48,Kruistabel!$C$25:$F$25,0)+1,FALSE),"")=0,"",IF(Plananalyse!BZ48=1,VLOOKUP(BZ$5,Kruistabel!$B$26:$F$29,MATCH($C48,Kruistabel!$C$25:$F$25,0)+1,FALSE),""))</f>
        <v>#N/A</v>
      </c>
      <c r="CA48" s="326" t="e">
        <f ca="1">IF(IF(Plananalyse!CA48=1,VLOOKUP(CA$5,Kruistabel!$B$26:$F$29,MATCH($C48,Kruistabel!$C$25:$F$25,0)+1,FALSE),"")=0,"",IF(Plananalyse!CA48=1,VLOOKUP(CA$5,Kruistabel!$B$26:$F$29,MATCH($C48,Kruistabel!$C$25:$F$25,0)+1,FALSE),""))</f>
        <v>#N/A</v>
      </c>
      <c r="CB48" s="326" t="e">
        <f ca="1">IF(IF(Plananalyse!CB48=1,VLOOKUP(CB$5,Kruistabel!$B$26:$F$29,MATCH($C48,Kruistabel!$C$25:$F$25,0)+1,FALSE),"")=0,"",IF(Plananalyse!CB48=1,VLOOKUP(CB$5,Kruistabel!$B$26:$F$29,MATCH($C48,Kruistabel!$C$25:$F$25,0)+1,FALSE),""))</f>
        <v>#N/A</v>
      </c>
      <c r="CC48" s="326" t="e">
        <f ca="1">IF(IF(Plananalyse!CC48=1,VLOOKUP(CC$5,Kruistabel!$B$26:$F$29,MATCH($C48,Kruistabel!$C$25:$F$25,0)+1,FALSE),"")=0,"",IF(Plananalyse!CC48=1,VLOOKUP(CC$5,Kruistabel!$B$26:$F$29,MATCH($C48,Kruistabel!$C$25:$F$25,0)+1,FALSE),""))</f>
        <v>#N/A</v>
      </c>
      <c r="CD48" s="326" t="e">
        <f ca="1">IF(IF(Plananalyse!CD48=1,VLOOKUP(CD$5,Kruistabel!$B$26:$F$29,MATCH($C48,Kruistabel!$C$25:$F$25,0)+1,FALSE),"")=0,"",IF(Plananalyse!CD48=1,VLOOKUP(CD$5,Kruistabel!$B$26:$F$29,MATCH($C48,Kruistabel!$C$25:$F$25,0)+1,FALSE),""))</f>
        <v>#N/A</v>
      </c>
      <c r="CE48" s="326" t="e">
        <f ca="1">IF(IF(Plananalyse!CE48=1,VLOOKUP(CE$5,Kruistabel!$B$26:$F$29,MATCH($C48,Kruistabel!$C$25:$F$25,0)+1,FALSE),"")=0,"",IF(Plananalyse!CE48=1,VLOOKUP(CE$5,Kruistabel!$B$26:$F$29,MATCH($C48,Kruistabel!$C$25:$F$25,0)+1,FALSE),""))</f>
        <v>#N/A</v>
      </c>
      <c r="CF48" s="326" t="e">
        <f ca="1">IF(IF(Plananalyse!CF48=1,VLOOKUP(CF$5,Kruistabel!$B$26:$F$29,MATCH($C48,Kruistabel!$C$25:$F$25,0)+1,FALSE),"")=0,"",IF(Plananalyse!CF48=1,VLOOKUP(CF$5,Kruistabel!$B$26:$F$29,MATCH($C48,Kruistabel!$C$25:$F$25,0)+1,FALSE),""))</f>
        <v>#N/A</v>
      </c>
      <c r="CG48" s="326" t="e">
        <f ca="1">IF(IF(Plananalyse!CG48=1,VLOOKUP(CG$5,Kruistabel!$B$26:$F$29,MATCH($C48,Kruistabel!$C$25:$F$25,0)+1,FALSE),"")=0,"",IF(Plananalyse!CG48=1,VLOOKUP(CG$5,Kruistabel!$B$26:$F$29,MATCH($C48,Kruistabel!$C$25:$F$25,0)+1,FALSE),""))</f>
        <v>#REF!</v>
      </c>
      <c r="CH48" s="326" t="e">
        <f ca="1">IF(IF(Plananalyse!CH48=1,VLOOKUP(CH$5,Kruistabel!$B$26:$F$29,MATCH($C48,Kruistabel!$C$25:$F$25,0)+1,FALSE),"")=0,"",IF(Plananalyse!CH48=1,VLOOKUP(CH$5,Kruistabel!$B$26:$F$29,MATCH($C48,Kruistabel!$C$25:$F$25,0)+1,FALSE),""))</f>
        <v>#REF!</v>
      </c>
      <c r="CI48" s="65"/>
      <c r="CJ48" s="326">
        <f ca="1">IF(IF(Plananalyse!CJ48=1,VLOOKUP(CJ$5,Kruistabel!$B$26:$F$29,MATCH($C48,Kruistabel!$C$25:$F$25,0)+1,FALSE),"")=0,"",IF(Plananalyse!CJ48=1,VLOOKUP(CJ$5,Kruistabel!$B$26:$F$29,MATCH($C48,Kruistabel!$C$25:$F$25,0)+1,FALSE),""))</f>
        <v>60</v>
      </c>
      <c r="CK48" s="326">
        <f ca="1">IF(IF(Plananalyse!CK48=1,VLOOKUP(CK$5,Kruistabel!$B$26:$F$29,MATCH($C48,Kruistabel!$C$25:$F$25,0)+1,FALSE),"")=0,"",IF(Plananalyse!CK48=1,VLOOKUP(CK$5,Kruistabel!$B$26:$F$29,MATCH($C48,Kruistabel!$C$25:$F$25,0)+1,FALSE),""))</f>
        <v>60</v>
      </c>
      <c r="CL48" s="326" t="str">
        <f ca="1">IF(IF(Plananalyse!CL48=1,VLOOKUP(CL$5,Kruistabel!$B$26:$F$29,MATCH($C48,Kruistabel!$C$25:$F$25,0)+1,FALSE),"")=0,"",IF(Plananalyse!CL48=1,VLOOKUP(CL$5,Kruistabel!$B$26:$F$29,MATCH($C48,Kruistabel!$C$25:$F$25,0)+1,FALSE),""))</f>
        <v/>
      </c>
      <c r="CM48" s="326">
        <f ca="1">IF(IF(Plananalyse!CM48=1,VLOOKUP(CM$5,Kruistabel!$B$26:$F$29,MATCH($C48,Kruistabel!$C$25:$F$25,0)+1,FALSE),"")=0,"",IF(Plananalyse!CM48=1,VLOOKUP(CM$5,Kruistabel!$B$26:$F$29,MATCH($C48,Kruistabel!$C$25:$F$25,0)+1,FALSE),""))</f>
        <v>55</v>
      </c>
      <c r="CN48" s="326">
        <f ca="1">IF(IF(Plananalyse!CN48=1,VLOOKUP(CN$5,Kruistabel!$B$26:$F$29,MATCH($C48,Kruistabel!$C$25:$F$25,0)+1,FALSE),"")=0,"",IF(Plananalyse!CN48=1,VLOOKUP(CN$5,Kruistabel!$B$26:$F$29,MATCH($C48,Kruistabel!$C$25:$F$25,0)+1,FALSE),""))</f>
        <v>55</v>
      </c>
      <c r="CO48" s="326">
        <f ca="1">IF(IF(Plananalyse!CO48=1,VLOOKUP(CO$5,Kruistabel!$B$26:$F$29,MATCH($C48,Kruistabel!$C$25:$F$25,0)+1,FALSE),"")=0,"",IF(Plananalyse!CO48=1,VLOOKUP(CO$5,Kruistabel!$B$26:$F$29,MATCH($C48,Kruistabel!$C$25:$F$25,0)+1,FALSE),""))</f>
        <v>65</v>
      </c>
      <c r="CP48" s="326">
        <f ca="1">IF(IF(Plananalyse!CP48=1,VLOOKUP(CP$5,Kruistabel!$B$26:$F$29,MATCH($C48,Kruistabel!$C$25:$F$25,0)+1,FALSE),"")=0,"",IF(Plananalyse!CP48=1,VLOOKUP(CP$5,Kruistabel!$B$26:$F$29,MATCH($C48,Kruistabel!$C$25:$F$25,0)+1,FALSE),""))</f>
        <v>60</v>
      </c>
      <c r="CQ48" s="326">
        <f ca="1">IF(IF(Plananalyse!CQ48=1,VLOOKUP(CQ$5,Kruistabel!$B$26:$F$29,MATCH($C48,Kruistabel!$C$25:$F$25,0)+1,FALSE),"")=0,"",IF(Plananalyse!CQ48=1,VLOOKUP(CQ$5,Kruistabel!$B$26:$F$29,MATCH($C48,Kruistabel!$C$25:$F$25,0)+1,FALSE),""))</f>
        <v>65</v>
      </c>
      <c r="CR48" s="326">
        <f ca="1">IF(IF(Plananalyse!CR48=1,VLOOKUP(CR$5,Kruistabel!$B$26:$F$29,MATCH($C48,Kruistabel!$C$25:$F$25,0)+1,FALSE),"")=0,"",IF(Plananalyse!CR48=1,VLOOKUP(CR$5,Kruistabel!$B$26:$F$29,MATCH($C48,Kruistabel!$C$25:$F$25,0)+1,FALSE),""))</f>
        <v>65</v>
      </c>
      <c r="CS48" s="326">
        <f ca="1">IF(IF(Plananalyse!CS48=1,VLOOKUP(CS$5,Kruistabel!$B$26:$F$29,MATCH($C48,Kruistabel!$C$25:$F$25,0)+1,FALSE),"")=0,"",IF(Plananalyse!CS48=1,VLOOKUP(CS$5,Kruistabel!$B$26:$F$29,MATCH($C48,Kruistabel!$C$25:$F$25,0)+1,FALSE),""))</f>
        <v>60</v>
      </c>
      <c r="CT48" s="326">
        <f ca="1">IF(IF(Plananalyse!CT48=1,VLOOKUP(CT$5,Kruistabel!$B$26:$F$29,MATCH($C48,Kruistabel!$C$25:$F$25,0)+1,FALSE),"")=0,"",IF(Plananalyse!CT48=1,VLOOKUP(CT$5,Kruistabel!$B$26:$F$29,MATCH($C48,Kruistabel!$C$25:$F$25,0)+1,FALSE),""))</f>
        <v>60</v>
      </c>
      <c r="CU48" s="326">
        <f ca="1">IF(IF(Plananalyse!CU48=1,VLOOKUP(CU$5,Kruistabel!$B$26:$F$29,MATCH($C48,Kruistabel!$C$25:$F$25,0)+1,FALSE),"")=0,"",IF(Plananalyse!CU48=1,VLOOKUP(CU$5,Kruistabel!$B$26:$F$29,MATCH($C48,Kruistabel!$C$25:$F$25,0)+1,FALSE),""))</f>
        <v>65</v>
      </c>
      <c r="CV48" s="326">
        <f ca="1">IF(IF(Plananalyse!CV48=1,VLOOKUP(CV$5,Kruistabel!$B$26:$F$29,MATCH($C48,Kruistabel!$C$25:$F$25,0)+1,FALSE),"")=0,"",IF(Plananalyse!CV48=1,VLOOKUP(CV$5,Kruistabel!$B$26:$F$29,MATCH($C48,Kruistabel!$C$25:$F$25,0)+1,FALSE),""))</f>
        <v>65</v>
      </c>
      <c r="CW48" s="326">
        <f ca="1">IF(IF(Plananalyse!CW48=1,VLOOKUP(CW$5,Kruistabel!$B$26:$F$29,MATCH($C48,Kruistabel!$C$25:$F$25,0)+1,FALSE),"")=0,"",IF(Plananalyse!CW48=1,VLOOKUP(CW$5,Kruistabel!$B$26:$F$29,MATCH($C48,Kruistabel!$C$25:$F$25,0)+1,FALSE),""))</f>
        <v>60</v>
      </c>
      <c r="CX48" s="326" t="str">
        <f ca="1">IF(IF(Plananalyse!CX48=1,VLOOKUP(CX$5,Kruistabel!$B$26:$F$29,MATCH($C48,Kruistabel!$C$25:$F$25,0)+1,FALSE),"")=0,"",IF(Plananalyse!CX48=1,VLOOKUP(CX$5,Kruistabel!$B$26:$F$29,MATCH($C48,Kruistabel!$C$25:$F$25,0)+1,FALSE),""))</f>
        <v/>
      </c>
      <c r="CY48" s="326">
        <f ca="1">IF(IF(Plananalyse!CY48=1,VLOOKUP(CY$5,Kruistabel!$B$26:$F$29,MATCH($C48,Kruistabel!$C$25:$F$25,0)+1,FALSE),"")=0,"",IF(Plananalyse!CY48=1,VLOOKUP(CY$5,Kruistabel!$B$26:$F$29,MATCH($C48,Kruistabel!$C$25:$F$25,0)+1,FALSE),""))</f>
        <v>65</v>
      </c>
      <c r="CZ48" s="326">
        <f ca="1">IF(IF(Plananalyse!CZ48=1,VLOOKUP(CZ$5,Kruistabel!$B$26:$F$29,MATCH($C48,Kruistabel!$C$25:$F$25,0)+1,FALSE),"")=0,"",IF(Plananalyse!CZ48=1,VLOOKUP(CZ$5,Kruistabel!$B$26:$F$29,MATCH($C48,Kruistabel!$C$25:$F$25,0)+1,FALSE),""))</f>
        <v>65</v>
      </c>
      <c r="DA48" s="326">
        <f ca="1">IF(IF(Plananalyse!DA48=1,VLOOKUP(DA$5,Kruistabel!$B$26:$F$29,MATCH($C48,Kruistabel!$C$25:$F$25,0)+1,FALSE),"")=0,"",IF(Plananalyse!DA48=1,VLOOKUP(DA$5,Kruistabel!$B$26:$F$29,MATCH($C48,Kruistabel!$C$25:$F$25,0)+1,FALSE),""))</f>
        <v>65</v>
      </c>
      <c r="DB48" s="326" t="str">
        <f ca="1">IF(IF(Plananalyse!DB48=1,VLOOKUP(DB$5,Kruistabel!$B$26:$F$29,MATCH($C48,Kruistabel!$C$25:$F$25,0)+1,FALSE),"")=0,"",IF(Plananalyse!DB48=1,VLOOKUP(DB$5,Kruistabel!$B$26:$F$29,MATCH($C48,Kruistabel!$C$25:$F$25,0)+1,FALSE),""))</f>
        <v/>
      </c>
      <c r="DC48" s="326" t="str">
        <f ca="1">IF(IF(Plananalyse!DC48=1,VLOOKUP(DC$5,Kruistabel!$B$26:$F$29,MATCH($C48,Kruistabel!$C$25:$F$25,0)+1,FALSE),"")=0,"",IF(Plananalyse!DC48=1,VLOOKUP(DC$5,Kruistabel!$B$26:$F$29,MATCH($C48,Kruistabel!$C$25:$F$25,0)+1,FALSE),""))</f>
        <v/>
      </c>
      <c r="DD48" s="327"/>
      <c r="DE48" s="326" t="e">
        <f ca="1">IF(IF(Plananalyse!DE48=1,VLOOKUP(DE$5,Kruistabel!$B$26:$F$29,MATCH($C48,Kruistabel!$C$25:$F$25,0)+1,FALSE),"")=0,"",IF(Plananalyse!DE48=1,VLOOKUP(DE$5,Kruistabel!$B$26:$F$29,MATCH($C48,Kruistabel!$C$25:$F$25,0)+1,FALSE),""))</f>
        <v>#N/A</v>
      </c>
      <c r="DF48" s="326" t="e">
        <f ca="1">IF(IF(Plananalyse!DF48=1,VLOOKUP(DF$5,Kruistabel!$B$26:$F$29,MATCH($C48,Kruistabel!$C$25:$F$25,0)+1,FALSE),"")=0,"",IF(Plananalyse!DF48=1,VLOOKUP(DF$5,Kruistabel!$B$26:$F$29,MATCH($C48,Kruistabel!$C$25:$F$25,0)+1,FALSE),""))</f>
        <v>#N/A</v>
      </c>
      <c r="DG48" s="326" t="e">
        <f ca="1">IF(IF(Plananalyse!DG48=1,VLOOKUP(DG$5,Kruistabel!$B$26:$F$29,MATCH($C48,Kruistabel!$C$25:$F$25,0)+1,FALSE),"")=0,"",IF(Plananalyse!DG48=1,VLOOKUP(DG$5,Kruistabel!$B$26:$F$29,MATCH($C48,Kruistabel!$C$25:$F$25,0)+1,FALSE),""))</f>
        <v>#N/A</v>
      </c>
      <c r="DH48" s="326" t="e">
        <f ca="1">IF(IF(Plananalyse!DH48=1,VLOOKUP(DH$5,Kruistabel!$B$26:$F$29,MATCH($C48,Kruistabel!$C$25:$F$25,0)+1,FALSE),"")=0,"",IF(Plananalyse!DH48=1,VLOOKUP(DH$5,Kruistabel!$B$26:$F$29,MATCH($C48,Kruistabel!$C$25:$F$25,0)+1,FALSE),""))</f>
        <v>#N/A</v>
      </c>
      <c r="DI48" s="326" t="e">
        <f ca="1">IF(IF(Plananalyse!DI48=1,VLOOKUP(DI$5,Kruistabel!$B$26:$F$29,MATCH($C48,Kruistabel!$C$25:$F$25,0)+1,FALSE),"")=0,"",IF(Plananalyse!DI48=1,VLOOKUP(DI$5,Kruistabel!$B$26:$F$29,MATCH($C48,Kruistabel!$C$25:$F$25,0)+1,FALSE),""))</f>
        <v>#N/A</v>
      </c>
      <c r="DJ48" s="326" t="e">
        <f ca="1">IF(IF(Plananalyse!DJ48=1,VLOOKUP(DJ$5,Kruistabel!$B$26:$F$29,MATCH($C48,Kruistabel!$C$25:$F$25,0)+1,FALSE),"")=0,"",IF(Plananalyse!DJ48=1,VLOOKUP(DJ$5,Kruistabel!$B$26:$F$29,MATCH($C48,Kruistabel!$C$25:$F$25,0)+1,FALSE),""))</f>
        <v>#N/A</v>
      </c>
      <c r="DK48" s="326" t="e">
        <f ca="1">IF(IF(Plananalyse!DK48=1,VLOOKUP(DK$5,Kruistabel!$B$26:$F$29,MATCH($C48,Kruistabel!$C$25:$F$25,0)+1,FALSE),"")=0,"",IF(Plananalyse!DK48=1,VLOOKUP(DK$5,Kruistabel!$B$26:$F$29,MATCH($C48,Kruistabel!$C$25:$F$25,0)+1,FALSE),""))</f>
        <v>#REF!</v>
      </c>
      <c r="DL48" s="326" t="e">
        <f ca="1">IF(IF(Plananalyse!DL48=1,VLOOKUP(DL$5,Kruistabel!$B$26:$F$29,MATCH($C48,Kruistabel!$C$25:$F$25,0)+1,FALSE),"")=0,"",IF(Plananalyse!DL48=1,VLOOKUP(DL$5,Kruistabel!$B$26:$F$29,MATCH($C48,Kruistabel!$C$25:$F$25,0)+1,FALSE),""))</f>
        <v>#REF!</v>
      </c>
      <c r="DM48" s="327" t="str">
        <f>IF(Plananalyse!DM48=1,VLOOKUP(DM$5,Kruistabel!$B$26:$F$29,MATCH($C48,Kruistabel!$C$25:$F$25,0)+1,FALSE),"")</f>
        <v/>
      </c>
      <c r="DN48" s="326" t="e">
        <f ca="1">IF(IF(Plananalyse!DN48=1,VLOOKUP(DN$5,Kruistabel!$B$26:$F$29,MATCH($C48,Kruistabel!$C$25:$F$25,0)+1,FALSE),"")=0,"",IF(Plananalyse!DN48=1,VLOOKUP(DN$5,Kruistabel!$B$26:$F$29,MATCH($C48,Kruistabel!$C$25:$F$25,0)+1,FALSE),""))</f>
        <v>#N/A</v>
      </c>
      <c r="DO48" s="326" t="e">
        <f ca="1">IF(IF(Plananalyse!DO48=1,VLOOKUP(DO$5,Kruistabel!$B$26:$F$29,MATCH($C48,Kruistabel!$C$25:$F$25,0)+1,FALSE),"")=0,"",IF(Plananalyse!DO48=1,VLOOKUP(DO$5,Kruistabel!$B$26:$F$29,MATCH($C48,Kruistabel!$C$25:$F$25,0)+1,FALSE),""))</f>
        <v>#N/A</v>
      </c>
      <c r="DP48" s="326" t="e">
        <f ca="1">IF(IF(Plananalyse!DP48=1,VLOOKUP(DP$5,Kruistabel!$B$26:$F$29,MATCH($C48,Kruistabel!$C$25:$F$25,0)+1,FALSE),"")=0,"",IF(Plananalyse!DP48=1,VLOOKUP(DP$5,Kruistabel!$B$26:$F$29,MATCH($C48,Kruistabel!$C$25:$F$25,0)+1,FALSE),""))</f>
        <v>#N/A</v>
      </c>
      <c r="DQ48" s="326" t="e">
        <f ca="1">IF(IF(Plananalyse!DQ48=1,VLOOKUP(DQ$5,Kruistabel!$B$26:$F$29,MATCH($C48,Kruistabel!$C$25:$F$25,0)+1,FALSE),"")=0,"",IF(Plananalyse!DQ48=1,VLOOKUP(DQ$5,Kruistabel!$B$26:$F$29,MATCH($C48,Kruistabel!$C$25:$F$25,0)+1,FALSE),""))</f>
        <v>#N/A</v>
      </c>
      <c r="DR48" s="326" t="e">
        <f ca="1">IF(IF(Plananalyse!DR48=1,VLOOKUP(DR$5,Kruistabel!$B$26:$F$29,MATCH($C48,Kruistabel!$C$25:$F$25,0)+1,FALSE),"")=0,"",IF(Plananalyse!DR48=1,VLOOKUP(DR$5,Kruistabel!$B$26:$F$29,MATCH($C48,Kruistabel!$C$25:$F$25,0)+1,FALSE),""))</f>
        <v>#N/A</v>
      </c>
      <c r="DS48" s="326" t="e">
        <f ca="1">IF(IF(Plananalyse!DS48=1,VLOOKUP(DS$5,Kruistabel!$B$26:$F$29,MATCH($C48,Kruistabel!$C$25:$F$25,0)+1,FALSE),"")=0,"",IF(Plananalyse!DS48=1,VLOOKUP(DS$5,Kruistabel!$B$26:$F$29,MATCH($C48,Kruistabel!$C$25:$F$25,0)+1,FALSE),""))</f>
        <v>#N/A</v>
      </c>
      <c r="DT48" s="326" t="e">
        <f ca="1">IF(IF(Plananalyse!DT48=1,VLOOKUP(DT$5,Kruistabel!$B$26:$F$29,MATCH($C48,Kruistabel!$C$25:$F$25,0)+1,FALSE),"")=0,"",IF(Plananalyse!DT48=1,VLOOKUP(DT$5,Kruistabel!$B$26:$F$29,MATCH($C48,Kruistabel!$C$25:$F$25,0)+1,FALSE),""))</f>
        <v>#N/A</v>
      </c>
      <c r="DU48" s="326" t="e">
        <f ca="1">IF(IF(Plananalyse!DU48=1,VLOOKUP(DU$5,Kruistabel!$B$26:$F$29,MATCH($C48,Kruistabel!$C$25:$F$25,0)+1,FALSE),"")=0,"",IF(Plananalyse!DU48=1,VLOOKUP(DU$5,Kruistabel!$B$26:$F$29,MATCH($C48,Kruistabel!$C$25:$F$25,0)+1,FALSE),""))</f>
        <v>#N/A</v>
      </c>
      <c r="DV48" s="326" t="e">
        <f ca="1">IF(IF(Plananalyse!DV48=1,VLOOKUP(DV$5,Kruistabel!$B$26:$F$29,MATCH($C48,Kruistabel!$C$25:$F$25,0)+1,FALSE),"")=0,"",IF(Plananalyse!DV48=1,VLOOKUP(DV$5,Kruistabel!$B$26:$F$29,MATCH($C48,Kruistabel!$C$25:$F$25,0)+1,FALSE),""))</f>
        <v>#N/A</v>
      </c>
      <c r="DW48" s="326" t="e">
        <f ca="1">IF(IF(Plananalyse!DW48=1,VLOOKUP(DW$5,Kruistabel!$B$26:$F$29,MATCH($C48,Kruistabel!$C$25:$F$25,0)+1,FALSE),"")=0,"",IF(Plananalyse!DW48=1,VLOOKUP(DW$5,Kruistabel!$B$26:$F$29,MATCH($C48,Kruistabel!$C$25:$F$25,0)+1,FALSE),""))</f>
        <v>#REF!</v>
      </c>
      <c r="DX48" s="326" t="e">
        <f ca="1">IF(IF(Plananalyse!DX48=1,VLOOKUP(DX$5,Kruistabel!$B$26:$F$29,MATCH($C48,Kruistabel!$C$25:$F$25,0)+1,FALSE),"")=0,"",IF(Plananalyse!DX48=1,VLOOKUP(DX$5,Kruistabel!$B$26:$F$29,MATCH($C48,Kruistabel!$C$25:$F$25,0)+1,FALSE),""))</f>
        <v>#REF!</v>
      </c>
      <c r="DY48" s="327" t="str">
        <f>IF(Plananalyse!DY48=1,VLOOKUP(DY$5,Kruistabel!$B$26:$F$29,MATCH($C48,Kruistabel!$C$25:$F$25,0)+1,FALSE),"")</f>
        <v/>
      </c>
      <c r="DZ48" s="326" t="e">
        <f ca="1">IF(IF(Plananalyse!DZ48=1,VLOOKUP(DZ$5,Kruistabel!$B$26:$F$29,MATCH($C48,Kruistabel!$C$25:$F$25,0)+1,FALSE),"")=0,"",IF(Plananalyse!DZ48=1,VLOOKUP(DZ$5,Kruistabel!$B$26:$F$29,MATCH($C48,Kruistabel!$C$25:$F$25,0)+1,FALSE),""))</f>
        <v>#N/A</v>
      </c>
      <c r="EA48" s="326" t="e">
        <f ca="1">IF(IF(Plananalyse!EA48=1,VLOOKUP(EA$5,Kruistabel!$B$26:$F$29,MATCH($C48,Kruistabel!$C$25:$F$25,0)+1,FALSE),"")=0,"",IF(Plananalyse!EA48=1,VLOOKUP(EA$5,Kruistabel!$B$26:$F$29,MATCH($C48,Kruistabel!$C$25:$F$25,0)+1,FALSE),""))</f>
        <v>#N/A</v>
      </c>
      <c r="EB48" s="326" t="e">
        <f ca="1">IF(IF(Plananalyse!EB48=1,VLOOKUP(EB$5,Kruistabel!$B$26:$F$29,MATCH($C48,Kruistabel!$C$25:$F$25,0)+1,FALSE),"")=0,"",IF(Plananalyse!EB48=1,VLOOKUP(EB$5,Kruistabel!$B$26:$F$29,MATCH($C48,Kruistabel!$C$25:$F$25,0)+1,FALSE),""))</f>
        <v>#REF!</v>
      </c>
      <c r="EC48" s="326" t="e">
        <f ca="1">IF(IF(Plananalyse!EC48=1,VLOOKUP(EC$5,Kruistabel!$B$26:$F$29,MATCH($C48,Kruistabel!$C$25:$F$25,0)+1,FALSE),"")=0,"",IF(Plananalyse!EC48=1,VLOOKUP(EC$5,Kruistabel!$B$26:$F$29,MATCH($C48,Kruistabel!$C$25:$F$25,0)+1,FALSE),""))</f>
        <v>#REF!</v>
      </c>
      <c r="ED48" s="327"/>
      <c r="EE48" s="326" t="e">
        <f ca="1">IF(IF(Plananalyse!EE48=1,VLOOKUP(EE$5,Kruistabel!$B$26:$F$29,MATCH($C48,Kruistabel!$C$25:$F$25,0)+1,FALSE),"")=0,"",IF(Plananalyse!EE48=1,VLOOKUP(EE$5,Kruistabel!$B$26:$F$29,MATCH($C48,Kruistabel!$C$25:$F$25,0)+1,FALSE),""))</f>
        <v>#N/A</v>
      </c>
      <c r="EF48" s="326" t="e">
        <f ca="1">IF(IF(Plananalyse!EF48=1,VLOOKUP(EF$5,Kruistabel!$B$26:$F$29,MATCH($C48,Kruistabel!$C$25:$F$25,0)+1,FALSE),"")=0,"",IF(Plananalyse!EF48=1,VLOOKUP(EF$5,Kruistabel!$B$26:$F$29,MATCH($C48,Kruistabel!$C$25:$F$25,0)+1,FALSE),""))</f>
        <v>#N/A</v>
      </c>
      <c r="EG48" s="326" t="e">
        <f ca="1">IF(IF(Plananalyse!EG48=1,VLOOKUP(EG$5,Kruistabel!$B$26:$F$29,MATCH($C48,Kruistabel!$C$25:$F$25,0)+1,FALSE),"")=0,"",IF(Plananalyse!EG48=1,VLOOKUP(EG$5,Kruistabel!$B$26:$F$29,MATCH($C48,Kruistabel!$C$25:$F$25,0)+1,FALSE),""))</f>
        <v>#N/A</v>
      </c>
      <c r="EH48" s="326" t="e">
        <f ca="1">IF(IF(Plananalyse!EH48=1,VLOOKUP(EH$5,Kruistabel!$B$26:$F$29,MATCH($C48,Kruistabel!$C$25:$F$25,0)+1,FALSE),"")=0,"",IF(Plananalyse!EH48=1,VLOOKUP(EH$5,Kruistabel!$B$26:$F$29,MATCH($C48,Kruistabel!$C$25:$F$25,0)+1,FALSE),""))</f>
        <v>#REF!</v>
      </c>
      <c r="EI48" s="326" t="e">
        <f ca="1">IF(IF(Plananalyse!EI48=1,VLOOKUP(EI$5,Kruistabel!$B$26:$F$29,MATCH($C48,Kruistabel!$C$25:$F$25,0)+1,FALSE),"")=0,"",IF(Plananalyse!EI48=1,VLOOKUP(EI$5,Kruistabel!$B$26:$F$29,MATCH($C48,Kruistabel!$C$25:$F$25,0)+1,FALSE),""))</f>
        <v>#REF!</v>
      </c>
      <c r="EJ48" s="164" t="str">
        <f>IF(Plananalyse!EJ48=1,VLOOKUP(EJ$5,Kruistabel!$B$26:$F$29,MATCH($C48,Kruistabel!$C$25:$F$25,0)+1,FALSE),"")</f>
        <v/>
      </c>
      <c r="EK48" s="138"/>
      <c r="EL48" s="138"/>
      <c r="EM48" s="138"/>
      <c r="EN48" s="138"/>
      <c r="EO48" s="138"/>
    </row>
    <row r="49" spans="2:145">
      <c r="B49" s="337" t="s">
        <v>147</v>
      </c>
      <c r="C49" s="160" t="str">
        <f>_xlfn.IFNA(VLOOKUP($B49,Classificatietabel!$B$6:$I$91,C$7,FALSE),"")</f>
        <v>normaal</v>
      </c>
      <c r="D49" s="160" t="str">
        <f>_xlfn.IFNA(VLOOKUP($B49,Classificatietabel!$B$6:$I$91,D$7,FALSE),"")</f>
        <v>neen</v>
      </c>
      <c r="E49" s="119">
        <f>IF(AND(D49="laag",$D$3=1),0,_xlfn.IFNA(IF(VLOOKUP($B49,Classificatietabel!$B$6:$H$91,$E$5,FALSE)="Ja",1,0),""))</f>
        <v>1</v>
      </c>
      <c r="F49" s="163"/>
      <c r="G49" s="326" t="str">
        <f>IF(IF(Plananalyse!G49=1,VLOOKUP(G$5,Kruistabel!$B$26:$F$29,MATCH($C49,Kruistabel!$C$25:$F$25,0)+1,FALSE),"")=0,"",IF(Plananalyse!G49=1,VLOOKUP(G$5,Kruistabel!$B$26:$F$29,MATCH($C49,Kruistabel!$C$25:$F$25,0)+1,FALSE),""))</f>
        <v/>
      </c>
      <c r="H49" s="326" t="str">
        <f>IF(IF(Plananalyse!H49=1,VLOOKUP(H$5,Kruistabel!$B$26:$F$29,MATCH($C49,Kruistabel!$C$25:$F$25,0)+1,FALSE),"")=0,"",IF(Plananalyse!H49=1,VLOOKUP(H$5,Kruistabel!$B$26:$F$29,MATCH($C49,Kruistabel!$C$25:$F$25,0)+1,FALSE),""))</f>
        <v/>
      </c>
      <c r="I49" s="326">
        <f>IF(IF(Plananalyse!I49=1,VLOOKUP(I$5,Kruistabel!$B$26:$F$29,MATCH($C49,Kruistabel!$C$25:$F$25,0)+1,FALSE),"")=0,"",IF(Plananalyse!I49=1,VLOOKUP(I$5,Kruistabel!$B$26:$F$29,MATCH($C49,Kruistabel!$C$25:$F$25,0)+1,FALSE),""))</f>
        <v>60</v>
      </c>
      <c r="J49" s="326" t="str">
        <f>IF(IF(Plananalyse!J49=1,VLOOKUP(J$5,Kruistabel!$B$26:$F$29,MATCH($C49,Kruistabel!$C$25:$F$25,0)+1,FALSE),"")=0,"",IF(Plananalyse!J49=1,VLOOKUP(J$5,Kruistabel!$B$26:$F$29,MATCH($C49,Kruistabel!$C$25:$F$25,0)+1,FALSE),""))</f>
        <v/>
      </c>
      <c r="K49" s="326" t="str">
        <f>IF(IF(Plananalyse!K49=1,VLOOKUP(K$5,Kruistabel!$B$26:$F$29,MATCH($C49,Kruistabel!$C$25:$F$25,0)+1,FALSE),"")=0,"",IF(Plananalyse!K49=1,VLOOKUP(K$5,Kruistabel!$B$26:$F$29,MATCH($C49,Kruistabel!$C$25:$F$25,0)+1,FALSE),""))</f>
        <v/>
      </c>
      <c r="L49" s="326" t="str">
        <f>IF(IF(Plananalyse!L49=1,VLOOKUP(L$5,Kruistabel!$B$26:$F$29,MATCH($C49,Kruistabel!$C$25:$F$25,0)+1,FALSE),"")=0,"",IF(Plananalyse!L49=1,VLOOKUP(L$5,Kruistabel!$B$26:$F$29,MATCH($C49,Kruistabel!$C$25:$F$25,0)+1,FALSE),""))</f>
        <v/>
      </c>
      <c r="M49" s="326">
        <f>IF(IF(Plananalyse!M49=1,VLOOKUP(M$5,Kruistabel!$B$26:$F$29,MATCH($C49,Kruistabel!$C$25:$F$25,0)+1,FALSE),"")=0,"",IF(Plananalyse!M49=1,VLOOKUP(M$5,Kruistabel!$B$26:$F$29,MATCH($C49,Kruistabel!$C$25:$F$25,0)+1,FALSE),""))</f>
        <v>55</v>
      </c>
      <c r="N49" s="326">
        <f>IF(IF(Plananalyse!N49=1,VLOOKUP(N$5,Kruistabel!$B$26:$F$29,MATCH($C49,Kruistabel!$C$25:$F$25,0)+1,FALSE),"")=0,"",IF(Plananalyse!N49=1,VLOOKUP(N$5,Kruistabel!$B$26:$F$29,MATCH($C49,Kruistabel!$C$25:$F$25,0)+1,FALSE),""))</f>
        <v>55</v>
      </c>
      <c r="O49" s="326">
        <f>IF(IF(Plananalyse!O49=1,VLOOKUP(O$5,Kruistabel!$B$26:$F$29,MATCH($C49,Kruistabel!$C$25:$F$25,0)+1,FALSE),"")=0,"",IF(Plananalyse!O49=1,VLOOKUP(O$5,Kruistabel!$B$26:$F$29,MATCH($C49,Kruistabel!$C$25:$F$25,0)+1,FALSE),""))</f>
        <v>55</v>
      </c>
      <c r="P49" s="326">
        <f>IF(IF(Plananalyse!P49=1,VLOOKUP(P$5,Kruistabel!$B$26:$F$29,MATCH($C49,Kruistabel!$C$25:$F$25,0)+1,FALSE),"")=0,"",IF(Plananalyse!P49=1,VLOOKUP(P$5,Kruistabel!$B$26:$F$29,MATCH($C49,Kruistabel!$C$25:$F$25,0)+1,FALSE),""))</f>
        <v>50</v>
      </c>
      <c r="Q49" s="326">
        <f>IF(IF(Plananalyse!Q49=1,VLOOKUP(Q$5,Kruistabel!$B$26:$F$29,MATCH($C49,Kruistabel!$C$25:$F$25,0)+1,FALSE),"")=0,"",IF(Plananalyse!Q49=1,VLOOKUP(Q$5,Kruistabel!$B$26:$F$29,MATCH($C49,Kruistabel!$C$25:$F$25,0)+1,FALSE),""))</f>
        <v>60</v>
      </c>
      <c r="R49" s="326">
        <f>IF(IF(Plananalyse!R49=1,VLOOKUP(R$5,Kruistabel!$B$26:$F$29,MATCH($C49,Kruistabel!$C$25:$F$25,0)+1,FALSE),"")=0,"",IF(Plananalyse!R49=1,VLOOKUP(R$5,Kruistabel!$B$26:$F$29,MATCH($C49,Kruistabel!$C$25:$F$25,0)+1,FALSE),""))</f>
        <v>55</v>
      </c>
      <c r="S49" s="326" t="str">
        <f>IF(IF(Plananalyse!S49=1,VLOOKUP(S$5,Kruistabel!$B$26:$F$29,MATCH($C49,Kruistabel!$C$25:$F$25,0)+1,FALSE),"")=0,"",IF(Plananalyse!S49=1,VLOOKUP(S$5,Kruistabel!$B$26:$F$29,MATCH($C49,Kruistabel!$C$25:$F$25,0)+1,FALSE),""))</f>
        <v/>
      </c>
      <c r="T49" s="326" t="str">
        <f>IF(IF(Plananalyse!T49=1,VLOOKUP(T$5,Kruistabel!$B$26:$F$29,MATCH($C49,Kruistabel!$C$25:$F$25,0)+1,FALSE),"")=0,"",IF(Plananalyse!T49=1,VLOOKUP(T$5,Kruistabel!$B$26:$F$29,MATCH($C49,Kruistabel!$C$25:$F$25,0)+1,FALSE),""))</f>
        <v/>
      </c>
      <c r="U49" s="326" t="str">
        <f>IF(IF(Plananalyse!U49=1,VLOOKUP(U$5,Kruistabel!$B$26:$F$29,MATCH($C49,Kruistabel!$C$25:$F$25,0)+1,FALSE),"")=0,"",IF(Plananalyse!U49=1,VLOOKUP(U$5,Kruistabel!$B$26:$F$29,MATCH($C49,Kruistabel!$C$25:$F$25,0)+1,FALSE),""))</f>
        <v/>
      </c>
      <c r="V49" s="326" t="str">
        <f>IF(IF(Plananalyse!V49=1,VLOOKUP(V$5,Kruistabel!$B$26:$F$29,MATCH($C49,Kruistabel!$C$25:$F$25,0)+1,FALSE),"")=0,"",IF(Plananalyse!V49=1,VLOOKUP(V$5,Kruistabel!$B$26:$F$29,MATCH($C49,Kruistabel!$C$25:$F$25,0)+1,FALSE),""))</f>
        <v/>
      </c>
      <c r="W49" s="326" t="str">
        <f>IF(IF(Plananalyse!W49=1,VLOOKUP(W$5,Kruistabel!$B$26:$F$29,MATCH($C49,Kruistabel!$C$25:$F$25,0)+1,FALSE),"")=0,"",IF(Plananalyse!W49=1,VLOOKUP(W$5,Kruistabel!$B$26:$F$29,MATCH($C49,Kruistabel!$C$25:$F$25,0)+1,FALSE),""))</f>
        <v/>
      </c>
      <c r="X49" s="326" t="str">
        <f>IF(IF(Plananalyse!X49=1,VLOOKUP(X$5,Kruistabel!$B$26:$F$29,MATCH($C49,Kruistabel!$C$25:$F$25,0)+1,FALSE),"")=0,"",IF(Plananalyse!X49=1,VLOOKUP(X$5,Kruistabel!$B$26:$F$29,MATCH($C49,Kruistabel!$C$25:$F$25,0)+1,FALSE),""))</f>
        <v/>
      </c>
      <c r="Y49" s="326">
        <f>IF(IF(Plananalyse!Y49=1,VLOOKUP(Y$5,Kruistabel!$B$26:$F$29,MATCH($C49,Kruistabel!$C$25:$F$25,0)+1,FALSE),"")=0,"",IF(Plananalyse!Y49=1,VLOOKUP(Y$5,Kruistabel!$B$26:$F$29,MATCH($C49,Kruistabel!$C$25:$F$25,0)+1,FALSE),""))</f>
        <v>60</v>
      </c>
      <c r="Z49" s="326" t="str">
        <f>IF(IF(Plananalyse!Z49=1,VLOOKUP(Z$5,Kruistabel!$B$26:$F$29,MATCH($C49,Kruistabel!$C$25:$F$25,0)+1,FALSE),"")=0,"",IF(Plananalyse!Z49=1,VLOOKUP(Z$5,Kruistabel!$B$26:$F$29,MATCH($C49,Kruistabel!$C$25:$F$25,0)+1,FALSE),""))</f>
        <v/>
      </c>
      <c r="AA49" s="326" t="str">
        <f>IF(IF(Plananalyse!AA49=1,VLOOKUP(AA$5,Kruistabel!$B$26:$F$29,MATCH($C49,Kruistabel!$C$25:$F$25,0)+1,FALSE),"")=0,"",IF(Plananalyse!AA49=1,VLOOKUP(AA$5,Kruistabel!$B$26:$F$29,MATCH($C49,Kruistabel!$C$25:$F$25,0)+1,FALSE),""))</f>
        <v/>
      </c>
      <c r="AB49" s="326" t="str">
        <f>IF(IF(Plananalyse!AB49=1,VLOOKUP(AB$5,Kruistabel!$B$26:$F$29,MATCH($C49,Kruistabel!$C$25:$F$25,0)+1,FALSE),"")=0,"",IF(Plananalyse!AB49=1,VLOOKUP(AB$5,Kruistabel!$B$26:$F$29,MATCH($C49,Kruistabel!$C$25:$F$25,0)+1,FALSE),""))</f>
        <v/>
      </c>
      <c r="AC49" s="326" t="str">
        <f>IF(IF(Plananalyse!AC49=1,VLOOKUP(AC$5,Kruistabel!$B$26:$F$29,MATCH($C49,Kruistabel!$C$25:$F$25,0)+1,FALSE),"")=0,"",IF(Plananalyse!AC49=1,VLOOKUP(AC$5,Kruistabel!$B$26:$F$29,MATCH($C49,Kruistabel!$C$25:$F$25,0)+1,FALSE),""))</f>
        <v/>
      </c>
      <c r="AD49" s="326" t="str">
        <f>IF(IF(Plananalyse!AD49=1,VLOOKUP(AD$5,Kruistabel!$B$26:$F$29,MATCH($C49,Kruistabel!$C$25:$F$25,0)+1,FALSE),"")=0,"",IF(Plananalyse!AD49=1,VLOOKUP(AD$5,Kruistabel!$B$26:$F$29,MATCH($C49,Kruistabel!$C$25:$F$25,0)+1,FALSE),""))</f>
        <v/>
      </c>
      <c r="AE49" s="326" t="str">
        <f>IF(IF(Plananalyse!AE49=1,VLOOKUP(AE$5,Kruistabel!$B$26:$F$29,MATCH($C49,Kruistabel!$C$25:$F$25,0)+1,FALSE),"")=0,"",IF(Plananalyse!AE49=1,VLOOKUP(AE$5,Kruistabel!$B$26:$F$29,MATCH($C49,Kruistabel!$C$25:$F$25,0)+1,FALSE),""))</f>
        <v/>
      </c>
      <c r="AF49" s="326" t="str">
        <f>IF(IF(Plananalyse!AF49=1,VLOOKUP(AF$5,Kruistabel!$B$26:$F$29,MATCH($C49,Kruistabel!$C$25:$F$25,0)+1,FALSE),"")=0,"",IF(Plananalyse!AF49=1,VLOOKUP(AF$5,Kruistabel!$B$26:$F$29,MATCH($C49,Kruistabel!$C$25:$F$25,0)+1,FALSE),""))</f>
        <v/>
      </c>
      <c r="AG49" s="326" t="str">
        <f>IF(IF(Plananalyse!AG49=1,VLOOKUP(AG$5,Kruistabel!$B$26:$F$29,MATCH($C49,Kruistabel!$C$25:$F$25,0)+1,FALSE),"")=0,"",IF(Plananalyse!AG49=1,VLOOKUP(AG$5,Kruistabel!$B$26:$F$29,MATCH($C49,Kruistabel!$C$25:$F$25,0)+1,FALSE),""))</f>
        <v/>
      </c>
      <c r="AH49" s="326" t="str">
        <f>IF(IF(Plananalyse!AH49=1,VLOOKUP(AH$5,Kruistabel!$B$26:$F$29,MATCH($C49,Kruistabel!$C$25:$F$25,0)+1,FALSE),"")=0,"",IF(Plananalyse!AI49=1,VLOOKUP(AH$5,Kruistabel!$B$26:$F$29,MATCH($C49,Kruistabel!$C$25:$F$25,0)+1,FALSE),""))</f>
        <v/>
      </c>
      <c r="AI49" s="326" t="str">
        <f>IF(IF(Plananalyse!AI49=1,VLOOKUP(AI$5,Kruistabel!$B$26:$F$29,MATCH($C49,Kruistabel!$C$25:$F$25,0)+1,FALSE),"")=0,"",IF(Plananalyse!AJ49=1,VLOOKUP(AI$5,Kruistabel!$B$26:$F$29,MATCH($C49,Kruistabel!$C$25:$F$25,0)+1,FALSE),""))</f>
        <v/>
      </c>
      <c r="AJ49" s="326" t="str">
        <f>IF(IF(Plananalyse!AJ49=1,VLOOKUP(AJ$5,Kruistabel!$B$26:$F$29,MATCH($C49,Kruistabel!$C$25:$F$25,0)+1,FALSE),"")=0,"",IF(Plananalyse!AJ49=1,VLOOKUP(AJ$5,Kruistabel!$B$26:$F$29,MATCH($C49,Kruistabel!$C$25:$F$25,0)+1,FALSE),""))</f>
        <v/>
      </c>
      <c r="AK49" s="326">
        <f>IF(IF(Plananalyse!AK49=1,VLOOKUP(AK$5,Kruistabel!$B$26:$F$29,MATCH($C49,Kruistabel!$C$25:$F$25,0)+1,FALSE),"")=0,"",IF(Plananalyse!AK49=1,VLOOKUP(AK$5,Kruistabel!$B$26:$F$29,MATCH($C49,Kruistabel!$C$25:$F$25,0)+1,FALSE),""))</f>
        <v>60</v>
      </c>
      <c r="AL49" s="326" t="str">
        <f>IF(IF(Plananalyse!AL49=1,VLOOKUP(AL$5,Kruistabel!$B$26:$F$29,MATCH($C49,Kruistabel!$C$25:$F$25,0)+1,FALSE),"")=0,"",IF(Plananalyse!AL49=1,VLOOKUP(AL$5,Kruistabel!$B$26:$F$29,MATCH($C49,Kruistabel!$C$25:$F$25,0)+1,FALSE),""))</f>
        <v/>
      </c>
      <c r="AM49" s="326" t="str">
        <f>IF(IF(Plananalyse!AM49=1,VLOOKUP(AM$5,Kruistabel!$B$26:$F$29,MATCH($C49,Kruistabel!$C$25:$F$25,0)+1,FALSE),"")=0,"",IF(Plananalyse!AM49=1,VLOOKUP(AM$5,Kruistabel!$B$26:$F$29,MATCH($C49,Kruistabel!$C$25:$F$25,0)+1,FALSE),""))</f>
        <v/>
      </c>
      <c r="AN49" s="327"/>
      <c r="AO49" s="326">
        <f>IF(IF(Plananalyse!AO49=1,VLOOKUP(AO$5,Kruistabel!$B$26:$F$29,MATCH($C49,Kruistabel!$C$25:$F$25,0)+1,FALSE),"")=0,"",IF(Plananalyse!AO49=1,VLOOKUP(AO$5,Kruistabel!$B$26:$F$29,MATCH($C49,Kruistabel!$C$25:$F$25,0)+1,FALSE),""))</f>
        <v>60</v>
      </c>
      <c r="AP49" s="326">
        <f>IF(IF(Plananalyse!AP49=1,VLOOKUP(AP$5,Kruistabel!$B$26:$F$29,MATCH($C49,Kruistabel!$C$25:$F$25,0)+1,FALSE),"")=0,"",IF(Plananalyse!AP49=1,VLOOKUP(AP$5,Kruistabel!$B$26:$F$29,MATCH($C49,Kruistabel!$C$25:$F$25,0)+1,FALSE),""))</f>
        <v>60</v>
      </c>
      <c r="AQ49" s="326">
        <f>IF(IF(Plananalyse!AQ49=1,VLOOKUP(AQ$5,Kruistabel!$B$26:$F$29,MATCH($C49,Kruistabel!$C$25:$F$25,0)+1,FALSE),"")=0,"",IF(Plananalyse!AQ49=1,VLOOKUP(AQ$5,Kruistabel!$B$26:$F$29,MATCH($C49,Kruistabel!$C$25:$F$25,0)+1,FALSE),""))</f>
        <v>60</v>
      </c>
      <c r="AR49" s="326">
        <f>IF(IF(Plananalyse!AR49=1,VLOOKUP(AR$5,Kruistabel!$B$26:$F$29,MATCH($C49,Kruistabel!$C$25:$F$25,0)+1,FALSE),"")=0,"",IF(Plananalyse!AR49=1,VLOOKUP(AR$5,Kruistabel!$B$26:$F$29,MATCH($C49,Kruistabel!$C$25:$F$25,0)+1,FALSE),""))</f>
        <v>55</v>
      </c>
      <c r="AS49" s="326">
        <f>IF(IF(Plananalyse!AS49=1,VLOOKUP(AS$5,Kruistabel!$B$26:$F$29,MATCH($C49,Kruistabel!$C$25:$F$25,0)+1,FALSE),"")=0,"",IF(Plananalyse!AS49=1,VLOOKUP(AS$5,Kruistabel!$B$26:$F$29,MATCH($C49,Kruistabel!$C$25:$F$25,0)+1,FALSE),""))</f>
        <v>60</v>
      </c>
      <c r="AT49" s="326">
        <f>IF(IF(Plananalyse!AT49=1,VLOOKUP(AT$5,Kruistabel!$B$26:$F$29,MATCH($C49,Kruistabel!$C$25:$F$25,0)+1,FALSE),"")=0,"",IF(Plananalyse!AT49=1,VLOOKUP(AT$5,Kruistabel!$B$26:$F$29,MATCH($C49,Kruistabel!$C$25:$F$25,0)+1,FALSE),""))</f>
        <v>55</v>
      </c>
      <c r="AU49" s="326" t="str">
        <f>IF(IF(Plananalyse!AU49=1,VLOOKUP(AU$5,Kruistabel!$B$26:$F$29,MATCH($C49,Kruistabel!$C$25:$F$25,0)+1,FALSE),"")=0,"",IF(Plananalyse!AU49=1,VLOOKUP(AU$5,Kruistabel!$B$26:$F$29,MATCH($C49,Kruistabel!$C$25:$F$25,0)+1,FALSE),""))</f>
        <v/>
      </c>
      <c r="AV49" s="326">
        <f ca="1">IF(IF(Plananalyse!AV49=1,VLOOKUP(AV$5,Kruistabel!$B$26:$F$29,MATCH($C49,Kruistabel!$C$25:$F$25,0)+1,FALSE),"")=0,"",IF(Plananalyse!AV49=1,VLOOKUP(AV$5,Kruistabel!$B$26:$F$29,MATCH($C49,Kruistabel!$C$25:$F$25,0)+1,FALSE),""))</f>
        <v>60</v>
      </c>
      <c r="AW49" s="326" t="str">
        <f ca="1">IF(IF(Plananalyse!AW49=1,VLOOKUP(AW$5,Kruistabel!$B$26:$F$29,MATCH($C49,Kruistabel!$C$25:$F$25,0)+1,FALSE),"")=0,"",IF(Plananalyse!AW49=1,VLOOKUP(AW$5,Kruistabel!$B$26:$F$29,MATCH($C49,Kruistabel!$C$25:$F$25,0)+1,FALSE),""))</f>
        <v/>
      </c>
      <c r="AX49" s="326" t="str">
        <f ca="1">IF(IF(Plananalyse!AX49=1,VLOOKUP(AX$5,Kruistabel!$B$26:$F$29,MATCH($C49,Kruistabel!$C$25:$F$25,0)+1,FALSE),"")=0,"",IF(Plananalyse!AX49=1,VLOOKUP(AX$5,Kruistabel!$B$26:$F$29,MATCH($C49,Kruistabel!$C$25:$F$25,0)+1,FALSE),""))</f>
        <v/>
      </c>
      <c r="AY49" s="327"/>
      <c r="AZ49" s="326" t="str">
        <f ca="1">IF(IF(Plananalyse!AZ49=1,VLOOKUP(AZ$5,Kruistabel!$B$26:$F$29,MATCH($C49,Kruistabel!$C$25:$F$25,0)+1,FALSE),"")=0,"",IF(Plananalyse!AZ49=1,VLOOKUP(AZ$5,Kruistabel!$B$26:$F$29,MATCH($C49,Kruistabel!$C$25:$F$25,0)+1,FALSE),""))</f>
        <v/>
      </c>
      <c r="BA49" s="326" t="str">
        <f ca="1">IF(IF(Plananalyse!BA49=1,VLOOKUP(BA$5,Kruistabel!$B$26:$F$29,MATCH($C49,Kruistabel!$C$25:$F$25,0)+1,FALSE),"")=0,"",IF(Plananalyse!BA49=1,VLOOKUP(BA$5,Kruistabel!$B$26:$F$29,MATCH($C49,Kruistabel!$C$25:$F$25,0)+1,FALSE),""))</f>
        <v/>
      </c>
      <c r="BB49" s="326">
        <f ca="1">IF(IF(Plananalyse!BB49=1,VLOOKUP(BB$5,Kruistabel!$B$26:$F$29,MATCH($C49,Kruistabel!$C$25:$F$25,0)+1,FALSE),"")=0,"",IF(Plananalyse!BB49=1,VLOOKUP(BB$5,Kruistabel!$B$26:$F$29,MATCH($C49,Kruistabel!$C$25:$F$25,0)+1,FALSE),""))</f>
        <v>60</v>
      </c>
      <c r="BC49" s="326">
        <f ca="1">IF(IF(Plananalyse!BC49=1,VLOOKUP(BC$5,Kruistabel!$B$26:$F$29,MATCH($C49,Kruistabel!$C$25:$F$25,0)+1,FALSE),"")=0,"",IF(Plananalyse!BC49=1,VLOOKUP(BC$5,Kruistabel!$B$26:$F$29,MATCH($C49,Kruistabel!$C$25:$F$25,0)+1,FALSE),""))</f>
        <v>60</v>
      </c>
      <c r="BD49" s="326" t="str">
        <f ca="1">IF(IF(Plananalyse!BD49=1,VLOOKUP(BD$5,Kruistabel!$B$26:$F$29,MATCH($C49,Kruistabel!$C$25:$F$25,0)+1,FALSE),"")=0,"",IF(Plananalyse!BD49=1,VLOOKUP(BD$5,Kruistabel!$B$26:$F$29,MATCH($C49,Kruistabel!$C$25:$F$25,0)+1,FALSE),""))</f>
        <v/>
      </c>
      <c r="BE49" s="326" t="str">
        <f ca="1">IF(IF(Plananalyse!BE49=1,VLOOKUP(BE$5,Kruistabel!$B$26:$F$29,MATCH($C49,Kruistabel!$C$25:$F$25,0)+1,FALSE),"")=0,"",IF(Plananalyse!BE49=1,VLOOKUP(BE$5,Kruistabel!$B$26:$F$29,MATCH($C49,Kruistabel!$C$25:$F$25,0)+1,FALSE),""))</f>
        <v/>
      </c>
      <c r="BF49" s="326" t="str">
        <f ca="1">IF(IF(Plananalyse!BF49=1,VLOOKUP(BF$5,Kruistabel!$B$26:$F$29,MATCH($C49,Kruistabel!$C$25:$F$25,0)+1,FALSE),"")=0,"",IF(Plananalyse!BF49=1,VLOOKUP(BF$5,Kruistabel!$B$26:$F$29,MATCH($C49,Kruistabel!$C$25:$F$25,0)+1,FALSE),""))</f>
        <v/>
      </c>
      <c r="BG49" s="326" t="str">
        <f ca="1">IF(IF(Plananalyse!BG49=1,VLOOKUP(BG$5,Kruistabel!$B$26:$F$29,MATCH($C49,Kruistabel!$C$25:$F$25,0)+1,FALSE),"")=0,"",IF(Plananalyse!BG49=1,VLOOKUP(BG$5,Kruistabel!$B$26:$F$29,MATCH($C49,Kruistabel!$C$25:$F$25,0)+1,FALSE),""))</f>
        <v/>
      </c>
      <c r="BH49" s="326" t="str">
        <f ca="1">IF(IF(Plananalyse!BH49=1,VLOOKUP(BH$5,Kruistabel!$B$26:$F$29,MATCH($C49,Kruistabel!$C$25:$F$25,0)+1,FALSE),"")=0,"",IF(Plananalyse!BH49=1,VLOOKUP(BH$5,Kruistabel!$B$26:$F$29,MATCH($C49,Kruistabel!$C$25:$F$25,0)+1,FALSE),""))</f>
        <v/>
      </c>
      <c r="BI49" s="327"/>
      <c r="BJ49" s="326" t="e">
        <f ca="1">IF(IF(Plananalyse!BJ49=1,VLOOKUP(BJ$5,Kruistabel!$B$26:$F$29,MATCH($C49,Kruistabel!$C$25:$F$25,0)+1,FALSE),"")=0,"",IF(Plananalyse!BJ49=1,VLOOKUP(BJ$5,Kruistabel!$B$26:$F$29,MATCH($C49,Kruistabel!$C$25:$F$25,0)+1,FALSE),""))</f>
        <v>#N/A</v>
      </c>
      <c r="BK49" s="326" t="e">
        <f ca="1">IF(IF(Plananalyse!BK49=1,VLOOKUP(BK$5,Kruistabel!$B$26:$F$29,MATCH($C49,Kruistabel!$C$25:$F$25,0)+1,FALSE),"")=0,"",IF(Plananalyse!BK49=1,VLOOKUP(BK$5,Kruistabel!$B$26:$F$29,MATCH($C49,Kruistabel!$C$25:$F$25,0)+1,FALSE),""))</f>
        <v>#N/A</v>
      </c>
      <c r="BL49" s="326" t="e">
        <f ca="1">IF(IF(Plananalyse!BL49=1,VLOOKUP(BL$5,Kruistabel!$B$26:$F$29,MATCH($C49,Kruistabel!$C$25:$F$25,0)+1,FALSE),"")=0,"",IF(Plananalyse!BL49=1,VLOOKUP(BL$5,Kruistabel!$B$26:$F$29,MATCH($C49,Kruistabel!$C$25:$F$25,0)+1,FALSE),""))</f>
        <v>#N/A</v>
      </c>
      <c r="BM49" s="326" t="e">
        <f ca="1">IF(IF(Plananalyse!BM49=1,VLOOKUP(BM$5,Kruistabel!$B$26:$F$29,MATCH($C49,Kruistabel!$C$25:$F$25,0)+1,FALSE),"")=0,"",IF(Plananalyse!BM49=1,VLOOKUP(BM$5,Kruistabel!$B$26:$F$29,MATCH($C49,Kruistabel!$C$25:$F$25,0)+1,FALSE),""))</f>
        <v>#N/A</v>
      </c>
      <c r="BN49" s="326" t="e">
        <f ca="1">IF(IF(Plananalyse!BN49=1,VLOOKUP(BN$5,Kruistabel!$B$26:$F$29,MATCH($C49,Kruistabel!$C$25:$F$25,0)+1,FALSE),"")=0,"",IF(Plananalyse!BN49=1,VLOOKUP(BN$5,Kruistabel!$B$26:$F$29,MATCH($C49,Kruistabel!$C$25:$F$25,0)+1,FALSE),""))</f>
        <v>#N/A</v>
      </c>
      <c r="BO49" s="326" t="e">
        <f ca="1">IF(IF(Plananalyse!BO49=1,VLOOKUP(BO$5,Kruistabel!$B$26:$F$29,MATCH($C49,Kruistabel!$C$25:$F$25,0)+1,FALSE),"")=0,"",IF(Plananalyse!BO49=1,VLOOKUP(BO$5,Kruistabel!$B$26:$F$29,MATCH($C49,Kruistabel!$C$25:$F$25,0)+1,FALSE),""))</f>
        <v>#N/A</v>
      </c>
      <c r="BP49" s="326" t="e">
        <f ca="1">IF(IF(Plananalyse!BP49=1,VLOOKUP(BP$5,Kruistabel!$B$26:$F$29,MATCH($C49,Kruistabel!$C$25:$F$25,0)+1,FALSE),"")=0,"",IF(Plananalyse!BP49=1,VLOOKUP(BP$5,Kruistabel!$B$26:$F$29,MATCH($C49,Kruistabel!$C$25:$F$25,0)+1,FALSE),""))</f>
        <v>#N/A</v>
      </c>
      <c r="BQ49" s="326" t="e">
        <f ca="1">IF(IF(Plananalyse!BQ49=1,VLOOKUP(BQ$5,Kruistabel!$B$26:$F$29,MATCH($C49,Kruistabel!$C$25:$F$25,0)+1,FALSE),"")=0,"",IF(Plananalyse!BQ49=1,VLOOKUP(BQ$5,Kruistabel!$B$26:$F$29,MATCH($C49,Kruistabel!$C$25:$F$25,0)+1,FALSE),""))</f>
        <v>#N/A</v>
      </c>
      <c r="BR49" s="326" t="e">
        <f ca="1">IF(IF(Plananalyse!BR49=1,VLOOKUP(BR$5,Kruistabel!$B$26:$F$29,MATCH($C49,Kruistabel!$C$25:$F$25,0)+1,FALSE),"")=0,"",IF(Plananalyse!BR49=1,VLOOKUP(BR$5,Kruistabel!$B$26:$F$29,MATCH($C49,Kruistabel!$C$25:$F$25,0)+1,FALSE),""))</f>
        <v>#REF!</v>
      </c>
      <c r="BS49" s="326" t="e">
        <f ca="1">IF(IF(Plananalyse!BS49=1,VLOOKUP(BS$5,Kruistabel!$B$26:$F$29,MATCH($C49,Kruistabel!$C$25:$F$25,0)+1,FALSE),"")=0,"",IF(Plananalyse!BS49=1,VLOOKUP(BS$5,Kruistabel!$B$26:$F$29,MATCH($C49,Kruistabel!$C$25:$F$25,0)+1,FALSE),""))</f>
        <v>#REF!</v>
      </c>
      <c r="BT49" s="65"/>
      <c r="BU49" s="231" t="str">
        <f ca="1">IF(IF(Plananalyse!BU49=1,VLOOKUP(BU$5,Kruistabel!$B$26:$F$29,MATCH($C49,Kruistabel!$C$25:$F$25,0)+1,FALSE),"")=0,"",IF(Plananalyse!BU49=1,VLOOKUP(BU$5,Kruistabel!$B$26:$F$29,MATCH($C49,Kruistabel!$C$25:$F$25,0)+1,FALSE),""))</f>
        <v/>
      </c>
      <c r="BV49" s="326">
        <f ca="1">IF(IF(Plananalyse!BV49=1,VLOOKUP(BV$5,Kruistabel!$B$26:$F$29,MATCH($C49,Kruistabel!$C$25:$F$25,0)+1,FALSE),"")=0,"",IF(Plananalyse!BV49=1,VLOOKUP(BV$5,Kruistabel!$B$26:$F$29,MATCH($C49,Kruistabel!$C$25:$F$25,0)+1,FALSE),""))</f>
        <v>55</v>
      </c>
      <c r="BW49" s="326" t="str">
        <f ca="1">IF(IF(Plananalyse!BW49=1,VLOOKUP(BW$5,Kruistabel!$B$26:$F$29,MATCH($C49,Kruistabel!$C$25:$F$25,0)+1,FALSE),"")=0,"",IF(Plananalyse!BW49=1,VLOOKUP(BW$5,Kruistabel!$B$26:$F$29,MATCH($C49,Kruistabel!$C$25:$F$25,0)+1,FALSE),""))</f>
        <v/>
      </c>
      <c r="BX49" s="326" t="str">
        <f ca="1">IF(IF(Plananalyse!BX49=1,VLOOKUP(BX$5,Kruistabel!$B$26:$F$29,MATCH($C49,Kruistabel!$C$25:$F$25,0)+1,FALSE),"")=0,"",IF(Plananalyse!BX49=1,VLOOKUP(BX$5,Kruistabel!$B$26:$F$29,MATCH($C49,Kruistabel!$C$25:$F$25,0)+1,FALSE),""))</f>
        <v/>
      </c>
      <c r="BY49" s="327"/>
      <c r="BZ49" s="326" t="e">
        <f ca="1">IF(IF(Plananalyse!BZ49=1,VLOOKUP(BZ$5,Kruistabel!$B$26:$F$29,MATCH($C49,Kruistabel!$C$25:$F$25,0)+1,FALSE),"")=0,"",IF(Plananalyse!BZ49=1,VLOOKUP(BZ$5,Kruistabel!$B$26:$F$29,MATCH($C49,Kruistabel!$C$25:$F$25,0)+1,FALSE),""))</f>
        <v>#N/A</v>
      </c>
      <c r="CA49" s="326" t="e">
        <f ca="1">IF(IF(Plananalyse!CA49=1,VLOOKUP(CA$5,Kruistabel!$B$26:$F$29,MATCH($C49,Kruistabel!$C$25:$F$25,0)+1,FALSE),"")=0,"",IF(Plananalyse!CA49=1,VLOOKUP(CA$5,Kruistabel!$B$26:$F$29,MATCH($C49,Kruistabel!$C$25:$F$25,0)+1,FALSE),""))</f>
        <v>#N/A</v>
      </c>
      <c r="CB49" s="326" t="e">
        <f ca="1">IF(IF(Plananalyse!CB49=1,VLOOKUP(CB$5,Kruistabel!$B$26:$F$29,MATCH($C49,Kruistabel!$C$25:$F$25,0)+1,FALSE),"")=0,"",IF(Plananalyse!CB49=1,VLOOKUP(CB$5,Kruistabel!$B$26:$F$29,MATCH($C49,Kruistabel!$C$25:$F$25,0)+1,FALSE),""))</f>
        <v>#N/A</v>
      </c>
      <c r="CC49" s="326" t="e">
        <f ca="1">IF(IF(Plananalyse!CC49=1,VLOOKUP(CC$5,Kruistabel!$B$26:$F$29,MATCH($C49,Kruistabel!$C$25:$F$25,0)+1,FALSE),"")=0,"",IF(Plananalyse!CC49=1,VLOOKUP(CC$5,Kruistabel!$B$26:$F$29,MATCH($C49,Kruistabel!$C$25:$F$25,0)+1,FALSE),""))</f>
        <v>#N/A</v>
      </c>
      <c r="CD49" s="326" t="e">
        <f ca="1">IF(IF(Plananalyse!CD49=1,VLOOKUP(CD$5,Kruistabel!$B$26:$F$29,MATCH($C49,Kruistabel!$C$25:$F$25,0)+1,FALSE),"")=0,"",IF(Plananalyse!CD49=1,VLOOKUP(CD$5,Kruistabel!$B$26:$F$29,MATCH($C49,Kruistabel!$C$25:$F$25,0)+1,FALSE),""))</f>
        <v>#N/A</v>
      </c>
      <c r="CE49" s="326" t="e">
        <f ca="1">IF(IF(Plananalyse!CE49=1,VLOOKUP(CE$5,Kruistabel!$B$26:$F$29,MATCH($C49,Kruistabel!$C$25:$F$25,0)+1,FALSE),"")=0,"",IF(Plananalyse!CE49=1,VLOOKUP(CE$5,Kruistabel!$B$26:$F$29,MATCH($C49,Kruistabel!$C$25:$F$25,0)+1,FALSE),""))</f>
        <v>#N/A</v>
      </c>
      <c r="CF49" s="326" t="e">
        <f ca="1">IF(IF(Plananalyse!CF49=1,VLOOKUP(CF$5,Kruistabel!$B$26:$F$29,MATCH($C49,Kruistabel!$C$25:$F$25,0)+1,FALSE),"")=0,"",IF(Plananalyse!CF49=1,VLOOKUP(CF$5,Kruistabel!$B$26:$F$29,MATCH($C49,Kruistabel!$C$25:$F$25,0)+1,FALSE),""))</f>
        <v>#N/A</v>
      </c>
      <c r="CG49" s="326" t="e">
        <f ca="1">IF(IF(Plananalyse!CG49=1,VLOOKUP(CG$5,Kruistabel!$B$26:$F$29,MATCH($C49,Kruistabel!$C$25:$F$25,0)+1,FALSE),"")=0,"",IF(Plananalyse!CG49=1,VLOOKUP(CG$5,Kruistabel!$B$26:$F$29,MATCH($C49,Kruistabel!$C$25:$F$25,0)+1,FALSE),""))</f>
        <v>#REF!</v>
      </c>
      <c r="CH49" s="326" t="e">
        <f ca="1">IF(IF(Plananalyse!CH49=1,VLOOKUP(CH$5,Kruistabel!$B$26:$F$29,MATCH($C49,Kruistabel!$C$25:$F$25,0)+1,FALSE),"")=0,"",IF(Plananalyse!CH49=1,VLOOKUP(CH$5,Kruistabel!$B$26:$F$29,MATCH($C49,Kruistabel!$C$25:$F$25,0)+1,FALSE),""))</f>
        <v>#REF!</v>
      </c>
      <c r="CI49" s="65"/>
      <c r="CJ49" s="326">
        <f ca="1">IF(IF(Plananalyse!CJ49=1,VLOOKUP(CJ$5,Kruistabel!$B$26:$F$29,MATCH($C49,Kruistabel!$C$25:$F$25,0)+1,FALSE),"")=0,"",IF(Plananalyse!CJ49=1,VLOOKUP(CJ$5,Kruistabel!$B$26:$F$29,MATCH($C49,Kruistabel!$C$25:$F$25,0)+1,FALSE),""))</f>
        <v>55</v>
      </c>
      <c r="CK49" s="326">
        <f ca="1">IF(IF(Plananalyse!CK49=1,VLOOKUP(CK$5,Kruistabel!$B$26:$F$29,MATCH($C49,Kruistabel!$C$25:$F$25,0)+1,FALSE),"")=0,"",IF(Plananalyse!CK49=1,VLOOKUP(CK$5,Kruistabel!$B$26:$F$29,MATCH($C49,Kruistabel!$C$25:$F$25,0)+1,FALSE),""))</f>
        <v>55</v>
      </c>
      <c r="CL49" s="326" t="str">
        <f ca="1">IF(IF(Plananalyse!CL49=1,VLOOKUP(CL$5,Kruistabel!$B$26:$F$29,MATCH($C49,Kruistabel!$C$25:$F$25,0)+1,FALSE),"")=0,"",IF(Plananalyse!CL49=1,VLOOKUP(CL$5,Kruistabel!$B$26:$F$29,MATCH($C49,Kruistabel!$C$25:$F$25,0)+1,FALSE),""))</f>
        <v/>
      </c>
      <c r="CM49" s="326">
        <f ca="1">IF(IF(Plananalyse!CM49=1,VLOOKUP(CM$5,Kruistabel!$B$26:$F$29,MATCH($C49,Kruistabel!$C$25:$F$25,0)+1,FALSE),"")=0,"",IF(Plananalyse!CM49=1,VLOOKUP(CM$5,Kruistabel!$B$26:$F$29,MATCH($C49,Kruistabel!$C$25:$F$25,0)+1,FALSE),""))</f>
        <v>50</v>
      </c>
      <c r="CN49" s="326">
        <f ca="1">IF(IF(Plananalyse!CN49=1,VLOOKUP(CN$5,Kruistabel!$B$26:$F$29,MATCH($C49,Kruistabel!$C$25:$F$25,0)+1,FALSE),"")=0,"",IF(Plananalyse!CN49=1,VLOOKUP(CN$5,Kruistabel!$B$26:$F$29,MATCH($C49,Kruistabel!$C$25:$F$25,0)+1,FALSE),""))</f>
        <v>50</v>
      </c>
      <c r="CO49" s="326">
        <f ca="1">IF(IF(Plananalyse!CO49=1,VLOOKUP(CO$5,Kruistabel!$B$26:$F$29,MATCH($C49,Kruistabel!$C$25:$F$25,0)+1,FALSE),"")=0,"",IF(Plananalyse!CO49=1,VLOOKUP(CO$5,Kruistabel!$B$26:$F$29,MATCH($C49,Kruistabel!$C$25:$F$25,0)+1,FALSE),""))</f>
        <v>60</v>
      </c>
      <c r="CP49" s="326">
        <f ca="1">IF(IF(Plananalyse!CP49=1,VLOOKUP(CP$5,Kruistabel!$B$26:$F$29,MATCH($C49,Kruistabel!$C$25:$F$25,0)+1,FALSE),"")=0,"",IF(Plananalyse!CP49=1,VLOOKUP(CP$5,Kruistabel!$B$26:$F$29,MATCH($C49,Kruistabel!$C$25:$F$25,0)+1,FALSE),""))</f>
        <v>55</v>
      </c>
      <c r="CQ49" s="326">
        <f ca="1">IF(IF(Plananalyse!CQ49=1,VLOOKUP(CQ$5,Kruistabel!$B$26:$F$29,MATCH($C49,Kruistabel!$C$25:$F$25,0)+1,FALSE),"")=0,"",IF(Plananalyse!CQ49=1,VLOOKUP(CQ$5,Kruistabel!$B$26:$F$29,MATCH($C49,Kruistabel!$C$25:$F$25,0)+1,FALSE),""))</f>
        <v>60</v>
      </c>
      <c r="CR49" s="326">
        <f ca="1">IF(IF(Plananalyse!CR49=1,VLOOKUP(CR$5,Kruistabel!$B$26:$F$29,MATCH($C49,Kruistabel!$C$25:$F$25,0)+1,FALSE),"")=0,"",IF(Plananalyse!CR49=1,VLOOKUP(CR$5,Kruistabel!$B$26:$F$29,MATCH($C49,Kruistabel!$C$25:$F$25,0)+1,FALSE),""))</f>
        <v>60</v>
      </c>
      <c r="CS49" s="326">
        <f ca="1">IF(IF(Plananalyse!CS49=1,VLOOKUP(CS$5,Kruistabel!$B$26:$F$29,MATCH($C49,Kruistabel!$C$25:$F$25,0)+1,FALSE),"")=0,"",IF(Plananalyse!CS49=1,VLOOKUP(CS$5,Kruistabel!$B$26:$F$29,MATCH($C49,Kruistabel!$C$25:$F$25,0)+1,FALSE),""))</f>
        <v>55</v>
      </c>
      <c r="CT49" s="326">
        <f ca="1">IF(IF(Plananalyse!CT49=1,VLOOKUP(CT$5,Kruistabel!$B$26:$F$29,MATCH($C49,Kruistabel!$C$25:$F$25,0)+1,FALSE),"")=0,"",IF(Plananalyse!CT49=1,VLOOKUP(CT$5,Kruistabel!$B$26:$F$29,MATCH($C49,Kruistabel!$C$25:$F$25,0)+1,FALSE),""))</f>
        <v>55</v>
      </c>
      <c r="CU49" s="326">
        <f ca="1">IF(IF(Plananalyse!CU49=1,VLOOKUP(CU$5,Kruistabel!$B$26:$F$29,MATCH($C49,Kruistabel!$C$25:$F$25,0)+1,FALSE),"")=0,"",IF(Plananalyse!CU49=1,VLOOKUP(CU$5,Kruistabel!$B$26:$F$29,MATCH($C49,Kruistabel!$C$25:$F$25,0)+1,FALSE),""))</f>
        <v>60</v>
      </c>
      <c r="CV49" s="326">
        <f ca="1">IF(IF(Plananalyse!CV49=1,VLOOKUP(CV$5,Kruistabel!$B$26:$F$29,MATCH($C49,Kruistabel!$C$25:$F$25,0)+1,FALSE),"")=0,"",IF(Plananalyse!CV49=1,VLOOKUP(CV$5,Kruistabel!$B$26:$F$29,MATCH($C49,Kruistabel!$C$25:$F$25,0)+1,FALSE),""))</f>
        <v>60</v>
      </c>
      <c r="CW49" s="326">
        <f ca="1">IF(IF(Plananalyse!CW49=1,VLOOKUP(CW$5,Kruistabel!$B$26:$F$29,MATCH($C49,Kruistabel!$C$25:$F$25,0)+1,FALSE),"")=0,"",IF(Plananalyse!CW49=1,VLOOKUP(CW$5,Kruistabel!$B$26:$F$29,MATCH($C49,Kruistabel!$C$25:$F$25,0)+1,FALSE),""))</f>
        <v>55</v>
      </c>
      <c r="CX49" s="326" t="str">
        <f ca="1">IF(IF(Plananalyse!CX49=1,VLOOKUP(CX$5,Kruistabel!$B$26:$F$29,MATCH($C49,Kruistabel!$C$25:$F$25,0)+1,FALSE),"")=0,"",IF(Plananalyse!CX49=1,VLOOKUP(CX$5,Kruistabel!$B$26:$F$29,MATCH($C49,Kruistabel!$C$25:$F$25,0)+1,FALSE),""))</f>
        <v/>
      </c>
      <c r="CY49" s="326">
        <f ca="1">IF(IF(Plananalyse!CY49=1,VLOOKUP(CY$5,Kruistabel!$B$26:$F$29,MATCH($C49,Kruistabel!$C$25:$F$25,0)+1,FALSE),"")=0,"",IF(Plananalyse!CY49=1,VLOOKUP(CY$5,Kruistabel!$B$26:$F$29,MATCH($C49,Kruistabel!$C$25:$F$25,0)+1,FALSE),""))</f>
        <v>60</v>
      </c>
      <c r="CZ49" s="326">
        <f ca="1">IF(IF(Plananalyse!CZ49=1,VLOOKUP(CZ$5,Kruistabel!$B$26:$F$29,MATCH($C49,Kruistabel!$C$25:$F$25,0)+1,FALSE),"")=0,"",IF(Plananalyse!CZ49=1,VLOOKUP(CZ$5,Kruistabel!$B$26:$F$29,MATCH($C49,Kruistabel!$C$25:$F$25,0)+1,FALSE),""))</f>
        <v>60</v>
      </c>
      <c r="DA49" s="326">
        <f ca="1">IF(IF(Plananalyse!DA49=1,VLOOKUP(DA$5,Kruistabel!$B$26:$F$29,MATCH($C49,Kruistabel!$C$25:$F$25,0)+1,FALSE),"")=0,"",IF(Plananalyse!DA49=1,VLOOKUP(DA$5,Kruistabel!$B$26:$F$29,MATCH($C49,Kruistabel!$C$25:$F$25,0)+1,FALSE),""))</f>
        <v>60</v>
      </c>
      <c r="DB49" s="326" t="str">
        <f ca="1">IF(IF(Plananalyse!DB49=1,VLOOKUP(DB$5,Kruistabel!$B$26:$F$29,MATCH($C49,Kruistabel!$C$25:$F$25,0)+1,FALSE),"")=0,"",IF(Plananalyse!DB49=1,VLOOKUP(DB$5,Kruistabel!$B$26:$F$29,MATCH($C49,Kruistabel!$C$25:$F$25,0)+1,FALSE),""))</f>
        <v/>
      </c>
      <c r="DC49" s="326" t="str">
        <f ca="1">IF(IF(Plananalyse!DC49=1,VLOOKUP(DC$5,Kruistabel!$B$26:$F$29,MATCH($C49,Kruistabel!$C$25:$F$25,0)+1,FALSE),"")=0,"",IF(Plananalyse!DC49=1,VLOOKUP(DC$5,Kruistabel!$B$26:$F$29,MATCH($C49,Kruistabel!$C$25:$F$25,0)+1,FALSE),""))</f>
        <v/>
      </c>
      <c r="DD49" s="327"/>
      <c r="DE49" s="326" t="e">
        <f ca="1">IF(IF(Plananalyse!DE49=1,VLOOKUP(DE$5,Kruistabel!$B$26:$F$29,MATCH($C49,Kruistabel!$C$25:$F$25,0)+1,FALSE),"")=0,"",IF(Plananalyse!DE49=1,VLOOKUP(DE$5,Kruistabel!$B$26:$F$29,MATCH($C49,Kruistabel!$C$25:$F$25,0)+1,FALSE),""))</f>
        <v>#N/A</v>
      </c>
      <c r="DF49" s="326" t="e">
        <f ca="1">IF(IF(Plananalyse!DF49=1,VLOOKUP(DF$5,Kruistabel!$B$26:$F$29,MATCH($C49,Kruistabel!$C$25:$F$25,0)+1,FALSE),"")=0,"",IF(Plananalyse!DF49=1,VLOOKUP(DF$5,Kruistabel!$B$26:$F$29,MATCH($C49,Kruistabel!$C$25:$F$25,0)+1,FALSE),""))</f>
        <v>#N/A</v>
      </c>
      <c r="DG49" s="326" t="e">
        <f ca="1">IF(IF(Plananalyse!DG49=1,VLOOKUP(DG$5,Kruistabel!$B$26:$F$29,MATCH($C49,Kruistabel!$C$25:$F$25,0)+1,FALSE),"")=0,"",IF(Plananalyse!DG49=1,VLOOKUP(DG$5,Kruistabel!$B$26:$F$29,MATCH($C49,Kruistabel!$C$25:$F$25,0)+1,FALSE),""))</f>
        <v>#N/A</v>
      </c>
      <c r="DH49" s="326" t="e">
        <f ca="1">IF(IF(Plananalyse!DH49=1,VLOOKUP(DH$5,Kruistabel!$B$26:$F$29,MATCH($C49,Kruistabel!$C$25:$F$25,0)+1,FALSE),"")=0,"",IF(Plananalyse!DH49=1,VLOOKUP(DH$5,Kruistabel!$B$26:$F$29,MATCH($C49,Kruistabel!$C$25:$F$25,0)+1,FALSE),""))</f>
        <v>#N/A</v>
      </c>
      <c r="DI49" s="326" t="e">
        <f ca="1">IF(IF(Plananalyse!DI49=1,VLOOKUP(DI$5,Kruistabel!$B$26:$F$29,MATCH($C49,Kruistabel!$C$25:$F$25,0)+1,FALSE),"")=0,"",IF(Plananalyse!DI49=1,VLOOKUP(DI$5,Kruistabel!$B$26:$F$29,MATCH($C49,Kruistabel!$C$25:$F$25,0)+1,FALSE),""))</f>
        <v>#N/A</v>
      </c>
      <c r="DJ49" s="326" t="e">
        <f ca="1">IF(IF(Plananalyse!DJ49=1,VLOOKUP(DJ$5,Kruistabel!$B$26:$F$29,MATCH($C49,Kruistabel!$C$25:$F$25,0)+1,FALSE),"")=0,"",IF(Plananalyse!DJ49=1,VLOOKUP(DJ$5,Kruistabel!$B$26:$F$29,MATCH($C49,Kruistabel!$C$25:$F$25,0)+1,FALSE),""))</f>
        <v>#N/A</v>
      </c>
      <c r="DK49" s="326" t="e">
        <f ca="1">IF(IF(Plananalyse!DK49=1,VLOOKUP(DK$5,Kruistabel!$B$26:$F$29,MATCH($C49,Kruistabel!$C$25:$F$25,0)+1,FALSE),"")=0,"",IF(Plananalyse!DK49=1,VLOOKUP(DK$5,Kruistabel!$B$26:$F$29,MATCH($C49,Kruistabel!$C$25:$F$25,0)+1,FALSE),""))</f>
        <v>#REF!</v>
      </c>
      <c r="DL49" s="326" t="e">
        <f ca="1">IF(IF(Plananalyse!DL49=1,VLOOKUP(DL$5,Kruistabel!$B$26:$F$29,MATCH($C49,Kruistabel!$C$25:$F$25,0)+1,FALSE),"")=0,"",IF(Plananalyse!DL49=1,VLOOKUP(DL$5,Kruistabel!$B$26:$F$29,MATCH($C49,Kruistabel!$C$25:$F$25,0)+1,FALSE),""))</f>
        <v>#REF!</v>
      </c>
      <c r="DM49" s="327" t="str">
        <f>IF(Plananalyse!DM49=1,VLOOKUP(DM$5,Kruistabel!$B$26:$F$29,MATCH($C49,Kruistabel!$C$25:$F$25,0)+1,FALSE),"")</f>
        <v/>
      </c>
      <c r="DN49" s="326" t="e">
        <f ca="1">IF(IF(Plananalyse!DN49=1,VLOOKUP(DN$5,Kruistabel!$B$26:$F$29,MATCH($C49,Kruistabel!$C$25:$F$25,0)+1,FALSE),"")=0,"",IF(Plananalyse!DN49=1,VLOOKUP(DN$5,Kruistabel!$B$26:$F$29,MATCH($C49,Kruistabel!$C$25:$F$25,0)+1,FALSE),""))</f>
        <v>#N/A</v>
      </c>
      <c r="DO49" s="326" t="e">
        <f ca="1">IF(IF(Plananalyse!DO49=1,VLOOKUP(DO$5,Kruistabel!$B$26:$F$29,MATCH($C49,Kruistabel!$C$25:$F$25,0)+1,FALSE),"")=0,"",IF(Plananalyse!DO49=1,VLOOKUP(DO$5,Kruistabel!$B$26:$F$29,MATCH($C49,Kruistabel!$C$25:$F$25,0)+1,FALSE),""))</f>
        <v>#N/A</v>
      </c>
      <c r="DP49" s="326" t="e">
        <f ca="1">IF(IF(Plananalyse!DP49=1,VLOOKUP(DP$5,Kruistabel!$B$26:$F$29,MATCH($C49,Kruistabel!$C$25:$F$25,0)+1,FALSE),"")=0,"",IF(Plananalyse!DP49=1,VLOOKUP(DP$5,Kruistabel!$B$26:$F$29,MATCH($C49,Kruistabel!$C$25:$F$25,0)+1,FALSE),""))</f>
        <v>#N/A</v>
      </c>
      <c r="DQ49" s="326" t="e">
        <f ca="1">IF(IF(Plananalyse!DQ49=1,VLOOKUP(DQ$5,Kruistabel!$B$26:$F$29,MATCH($C49,Kruistabel!$C$25:$F$25,0)+1,FALSE),"")=0,"",IF(Plananalyse!DQ49=1,VLOOKUP(DQ$5,Kruistabel!$B$26:$F$29,MATCH($C49,Kruistabel!$C$25:$F$25,0)+1,FALSE),""))</f>
        <v>#N/A</v>
      </c>
      <c r="DR49" s="326" t="e">
        <f ca="1">IF(IF(Plananalyse!DR49=1,VLOOKUP(DR$5,Kruistabel!$B$26:$F$29,MATCH($C49,Kruistabel!$C$25:$F$25,0)+1,FALSE),"")=0,"",IF(Plananalyse!DR49=1,VLOOKUP(DR$5,Kruistabel!$B$26:$F$29,MATCH($C49,Kruistabel!$C$25:$F$25,0)+1,FALSE),""))</f>
        <v>#N/A</v>
      </c>
      <c r="DS49" s="326" t="e">
        <f ca="1">IF(IF(Plananalyse!DS49=1,VLOOKUP(DS$5,Kruistabel!$B$26:$F$29,MATCH($C49,Kruistabel!$C$25:$F$25,0)+1,FALSE),"")=0,"",IF(Plananalyse!DS49=1,VLOOKUP(DS$5,Kruistabel!$B$26:$F$29,MATCH($C49,Kruistabel!$C$25:$F$25,0)+1,FALSE),""))</f>
        <v>#N/A</v>
      </c>
      <c r="DT49" s="326" t="e">
        <f ca="1">IF(IF(Plananalyse!DT49=1,VLOOKUP(DT$5,Kruistabel!$B$26:$F$29,MATCH($C49,Kruistabel!$C$25:$F$25,0)+1,FALSE),"")=0,"",IF(Plananalyse!DT49=1,VLOOKUP(DT$5,Kruistabel!$B$26:$F$29,MATCH($C49,Kruistabel!$C$25:$F$25,0)+1,FALSE),""))</f>
        <v>#N/A</v>
      </c>
      <c r="DU49" s="326" t="e">
        <f ca="1">IF(IF(Plananalyse!DU49=1,VLOOKUP(DU$5,Kruistabel!$B$26:$F$29,MATCH($C49,Kruistabel!$C$25:$F$25,0)+1,FALSE),"")=0,"",IF(Plananalyse!DU49=1,VLOOKUP(DU$5,Kruistabel!$B$26:$F$29,MATCH($C49,Kruistabel!$C$25:$F$25,0)+1,FALSE),""))</f>
        <v>#N/A</v>
      </c>
      <c r="DV49" s="326" t="e">
        <f ca="1">IF(IF(Plananalyse!DV49=1,VLOOKUP(DV$5,Kruistabel!$B$26:$F$29,MATCH($C49,Kruistabel!$C$25:$F$25,0)+1,FALSE),"")=0,"",IF(Plananalyse!DV49=1,VLOOKUP(DV$5,Kruistabel!$B$26:$F$29,MATCH($C49,Kruistabel!$C$25:$F$25,0)+1,FALSE),""))</f>
        <v>#N/A</v>
      </c>
      <c r="DW49" s="326" t="e">
        <f ca="1">IF(IF(Plananalyse!DW49=1,VLOOKUP(DW$5,Kruistabel!$B$26:$F$29,MATCH($C49,Kruistabel!$C$25:$F$25,0)+1,FALSE),"")=0,"",IF(Plananalyse!DW49=1,VLOOKUP(DW$5,Kruistabel!$B$26:$F$29,MATCH($C49,Kruistabel!$C$25:$F$25,0)+1,FALSE),""))</f>
        <v>#REF!</v>
      </c>
      <c r="DX49" s="326" t="e">
        <f ca="1">IF(IF(Plananalyse!DX49=1,VLOOKUP(DX$5,Kruistabel!$B$26:$F$29,MATCH($C49,Kruistabel!$C$25:$F$25,0)+1,FALSE),"")=0,"",IF(Plananalyse!DX49=1,VLOOKUP(DX$5,Kruistabel!$B$26:$F$29,MATCH($C49,Kruistabel!$C$25:$F$25,0)+1,FALSE),""))</f>
        <v>#REF!</v>
      </c>
      <c r="DY49" s="327" t="str">
        <f>IF(Plananalyse!DY49=1,VLOOKUP(DY$5,Kruistabel!$B$26:$F$29,MATCH($C49,Kruistabel!$C$25:$F$25,0)+1,FALSE),"")</f>
        <v/>
      </c>
      <c r="DZ49" s="326" t="e">
        <f ca="1">IF(IF(Plananalyse!DZ49=1,VLOOKUP(DZ$5,Kruistabel!$B$26:$F$29,MATCH($C49,Kruistabel!$C$25:$F$25,0)+1,FALSE),"")=0,"",IF(Plananalyse!DZ49=1,VLOOKUP(DZ$5,Kruistabel!$B$26:$F$29,MATCH($C49,Kruistabel!$C$25:$F$25,0)+1,FALSE),""))</f>
        <v>#N/A</v>
      </c>
      <c r="EA49" s="326" t="e">
        <f ca="1">IF(IF(Plananalyse!EA49=1,VLOOKUP(EA$5,Kruistabel!$B$26:$F$29,MATCH($C49,Kruistabel!$C$25:$F$25,0)+1,FALSE),"")=0,"",IF(Plananalyse!EA49=1,VLOOKUP(EA$5,Kruistabel!$B$26:$F$29,MATCH($C49,Kruistabel!$C$25:$F$25,0)+1,FALSE),""))</f>
        <v>#N/A</v>
      </c>
      <c r="EB49" s="326" t="e">
        <f ca="1">IF(IF(Plananalyse!EB49=1,VLOOKUP(EB$5,Kruistabel!$B$26:$F$29,MATCH($C49,Kruistabel!$C$25:$F$25,0)+1,FALSE),"")=0,"",IF(Plananalyse!EB49=1,VLOOKUP(EB$5,Kruistabel!$B$26:$F$29,MATCH($C49,Kruistabel!$C$25:$F$25,0)+1,FALSE),""))</f>
        <v>#REF!</v>
      </c>
      <c r="EC49" s="326" t="e">
        <f ca="1">IF(IF(Plananalyse!EC49=1,VLOOKUP(EC$5,Kruistabel!$B$26:$F$29,MATCH($C49,Kruistabel!$C$25:$F$25,0)+1,FALSE),"")=0,"",IF(Plananalyse!EC49=1,VLOOKUP(EC$5,Kruistabel!$B$26:$F$29,MATCH($C49,Kruistabel!$C$25:$F$25,0)+1,FALSE),""))</f>
        <v>#REF!</v>
      </c>
      <c r="ED49" s="327"/>
      <c r="EE49" s="326" t="e">
        <f ca="1">IF(IF(Plananalyse!EE49=1,VLOOKUP(EE$5,Kruistabel!$B$26:$F$29,MATCH($C49,Kruistabel!$C$25:$F$25,0)+1,FALSE),"")=0,"",IF(Plananalyse!EE49=1,VLOOKUP(EE$5,Kruistabel!$B$26:$F$29,MATCH($C49,Kruistabel!$C$25:$F$25,0)+1,FALSE),""))</f>
        <v>#N/A</v>
      </c>
      <c r="EF49" s="326" t="e">
        <f ca="1">IF(IF(Plananalyse!EF49=1,VLOOKUP(EF$5,Kruistabel!$B$26:$F$29,MATCH($C49,Kruistabel!$C$25:$F$25,0)+1,FALSE),"")=0,"",IF(Plananalyse!EF49=1,VLOOKUP(EF$5,Kruistabel!$B$26:$F$29,MATCH($C49,Kruistabel!$C$25:$F$25,0)+1,FALSE),""))</f>
        <v>#N/A</v>
      </c>
      <c r="EG49" s="326" t="e">
        <f ca="1">IF(IF(Plananalyse!EG49=1,VLOOKUP(EG$5,Kruistabel!$B$26:$F$29,MATCH($C49,Kruistabel!$C$25:$F$25,0)+1,FALSE),"")=0,"",IF(Plananalyse!EG49=1,VLOOKUP(EG$5,Kruistabel!$B$26:$F$29,MATCH($C49,Kruistabel!$C$25:$F$25,0)+1,FALSE),""))</f>
        <v>#N/A</v>
      </c>
      <c r="EH49" s="326" t="e">
        <f ca="1">IF(IF(Plananalyse!EH49=1,VLOOKUP(EH$5,Kruistabel!$B$26:$F$29,MATCH($C49,Kruistabel!$C$25:$F$25,0)+1,FALSE),"")=0,"",IF(Plananalyse!EH49=1,VLOOKUP(EH$5,Kruistabel!$B$26:$F$29,MATCH($C49,Kruistabel!$C$25:$F$25,0)+1,FALSE),""))</f>
        <v>#REF!</v>
      </c>
      <c r="EI49" s="326" t="e">
        <f ca="1">IF(IF(Plananalyse!EI49=1,VLOOKUP(EI$5,Kruistabel!$B$26:$F$29,MATCH($C49,Kruistabel!$C$25:$F$25,0)+1,FALSE),"")=0,"",IF(Plananalyse!EI49=1,VLOOKUP(EI$5,Kruistabel!$B$26:$F$29,MATCH($C49,Kruistabel!$C$25:$F$25,0)+1,FALSE),""))</f>
        <v>#REF!</v>
      </c>
      <c r="EJ49" s="164" t="str">
        <f>IF(Plananalyse!EJ49=1,VLOOKUP(EJ$5,Kruistabel!$B$26:$F$29,MATCH($C49,Kruistabel!$C$25:$F$25,0)+1,FALSE),"")</f>
        <v/>
      </c>
      <c r="EK49" s="138"/>
      <c r="EL49" s="138"/>
      <c r="EM49" s="138"/>
      <c r="EN49" s="138"/>
      <c r="EO49" s="138"/>
    </row>
    <row r="50" spans="2:145">
      <c r="B50" s="337" t="s">
        <v>149</v>
      </c>
      <c r="C50" s="160" t="str">
        <f>_xlfn.IFNA(VLOOKUP($B50,Classificatietabel!$B$6:$I$91,C$7,FALSE),"")</f>
        <v>normaal</v>
      </c>
      <c r="D50" s="160" t="str">
        <f>_xlfn.IFNA(VLOOKUP($B50,Classificatietabel!$B$6:$I$91,D$7,FALSE),"")</f>
        <v>neen</v>
      </c>
      <c r="E50" s="119">
        <f>IF(AND(D50="laag",$D$3=1),0,_xlfn.IFNA(IF(VLOOKUP($B50,Classificatietabel!$B$6:$H$91,$E$5,FALSE)="Ja",1,0),""))</f>
        <v>1</v>
      </c>
      <c r="F50" s="163"/>
      <c r="G50" s="326" t="str">
        <f>IF(IF(Plananalyse!G50=1,VLOOKUP(G$5,Kruistabel!$B$26:$F$29,MATCH($C50,Kruistabel!$C$25:$F$25,0)+1,FALSE),"")=0,"",IF(Plananalyse!G50=1,VLOOKUP(G$5,Kruistabel!$B$26:$F$29,MATCH($C50,Kruistabel!$C$25:$F$25,0)+1,FALSE),""))</f>
        <v/>
      </c>
      <c r="H50" s="326" t="str">
        <f>IF(IF(Plananalyse!H50=1,VLOOKUP(H$5,Kruistabel!$B$26:$F$29,MATCH($C50,Kruistabel!$C$25:$F$25,0)+1,FALSE),"")=0,"",IF(Plananalyse!H50=1,VLOOKUP(H$5,Kruistabel!$B$26:$F$29,MATCH($C50,Kruistabel!$C$25:$F$25,0)+1,FALSE),""))</f>
        <v/>
      </c>
      <c r="I50" s="326">
        <f>IF(IF(Plananalyse!I50=1,VLOOKUP(I$5,Kruistabel!$B$26:$F$29,MATCH($C50,Kruistabel!$C$25:$F$25,0)+1,FALSE),"")=0,"",IF(Plananalyse!I50=1,VLOOKUP(I$5,Kruistabel!$B$26:$F$29,MATCH($C50,Kruistabel!$C$25:$F$25,0)+1,FALSE),""))</f>
        <v>60</v>
      </c>
      <c r="J50" s="326" t="str">
        <f>IF(IF(Plananalyse!J50=1,VLOOKUP(J$5,Kruistabel!$B$26:$F$29,MATCH($C50,Kruistabel!$C$25:$F$25,0)+1,FALSE),"")=0,"",IF(Plananalyse!J50=1,VLOOKUP(J$5,Kruistabel!$B$26:$F$29,MATCH($C50,Kruistabel!$C$25:$F$25,0)+1,FALSE),""))</f>
        <v/>
      </c>
      <c r="K50" s="326" t="str">
        <f>IF(IF(Plananalyse!K50=1,VLOOKUP(K$5,Kruistabel!$B$26:$F$29,MATCH($C50,Kruistabel!$C$25:$F$25,0)+1,FALSE),"")=0,"",IF(Plananalyse!K50=1,VLOOKUP(K$5,Kruistabel!$B$26:$F$29,MATCH($C50,Kruistabel!$C$25:$F$25,0)+1,FALSE),""))</f>
        <v/>
      </c>
      <c r="L50" s="326" t="str">
        <f>IF(IF(Plananalyse!L50=1,VLOOKUP(L$5,Kruistabel!$B$26:$F$29,MATCH($C50,Kruistabel!$C$25:$F$25,0)+1,FALSE),"")=0,"",IF(Plananalyse!L50=1,VLOOKUP(L$5,Kruistabel!$B$26:$F$29,MATCH($C50,Kruistabel!$C$25:$F$25,0)+1,FALSE),""))</f>
        <v/>
      </c>
      <c r="M50" s="326">
        <f>IF(IF(Plananalyse!M50=1,VLOOKUP(M$5,Kruistabel!$B$26:$F$29,MATCH($C50,Kruistabel!$C$25:$F$25,0)+1,FALSE),"")=0,"",IF(Plananalyse!M50=1,VLOOKUP(M$5,Kruistabel!$B$26:$F$29,MATCH($C50,Kruistabel!$C$25:$F$25,0)+1,FALSE),""))</f>
        <v>55</v>
      </c>
      <c r="N50" s="326">
        <f>IF(IF(Plananalyse!N50=1,VLOOKUP(N$5,Kruistabel!$B$26:$F$29,MATCH($C50,Kruistabel!$C$25:$F$25,0)+1,FALSE),"")=0,"",IF(Plananalyse!N50=1,VLOOKUP(N$5,Kruistabel!$B$26:$F$29,MATCH($C50,Kruistabel!$C$25:$F$25,0)+1,FALSE),""))</f>
        <v>55</v>
      </c>
      <c r="O50" s="326">
        <f>IF(IF(Plananalyse!O50=1,VLOOKUP(O$5,Kruistabel!$B$26:$F$29,MATCH($C50,Kruistabel!$C$25:$F$25,0)+1,FALSE),"")=0,"",IF(Plananalyse!O50=1,VLOOKUP(O$5,Kruistabel!$B$26:$F$29,MATCH($C50,Kruistabel!$C$25:$F$25,0)+1,FALSE),""))</f>
        <v>55</v>
      </c>
      <c r="P50" s="326">
        <f>IF(IF(Plananalyse!P50=1,VLOOKUP(P$5,Kruistabel!$B$26:$F$29,MATCH($C50,Kruistabel!$C$25:$F$25,0)+1,FALSE),"")=0,"",IF(Plananalyse!P50=1,VLOOKUP(P$5,Kruistabel!$B$26:$F$29,MATCH($C50,Kruistabel!$C$25:$F$25,0)+1,FALSE),""))</f>
        <v>50</v>
      </c>
      <c r="Q50" s="326">
        <f>IF(IF(Plananalyse!Q50=1,VLOOKUP(Q$5,Kruistabel!$B$26:$F$29,MATCH($C50,Kruistabel!$C$25:$F$25,0)+1,FALSE),"")=0,"",IF(Plananalyse!Q50=1,VLOOKUP(Q$5,Kruistabel!$B$26:$F$29,MATCH($C50,Kruistabel!$C$25:$F$25,0)+1,FALSE),""))</f>
        <v>60</v>
      </c>
      <c r="R50" s="326">
        <f>IF(IF(Plananalyse!R50=1,VLOOKUP(R$5,Kruistabel!$B$26:$F$29,MATCH($C50,Kruistabel!$C$25:$F$25,0)+1,FALSE),"")=0,"",IF(Plananalyse!R50=1,VLOOKUP(R$5,Kruistabel!$B$26:$F$29,MATCH($C50,Kruistabel!$C$25:$F$25,0)+1,FALSE),""))</f>
        <v>55</v>
      </c>
      <c r="S50" s="326" t="str">
        <f>IF(IF(Plananalyse!S50=1,VLOOKUP(S$5,Kruistabel!$B$26:$F$29,MATCH($C50,Kruistabel!$C$25:$F$25,0)+1,FALSE),"")=0,"",IF(Plananalyse!S50=1,VLOOKUP(S$5,Kruistabel!$B$26:$F$29,MATCH($C50,Kruistabel!$C$25:$F$25,0)+1,FALSE),""))</f>
        <v/>
      </c>
      <c r="T50" s="326" t="str">
        <f>IF(IF(Plananalyse!T50=1,VLOOKUP(T$5,Kruistabel!$B$26:$F$29,MATCH($C50,Kruistabel!$C$25:$F$25,0)+1,FALSE),"")=0,"",IF(Plananalyse!T50=1,VLOOKUP(T$5,Kruistabel!$B$26:$F$29,MATCH($C50,Kruistabel!$C$25:$F$25,0)+1,FALSE),""))</f>
        <v/>
      </c>
      <c r="U50" s="326" t="str">
        <f>IF(IF(Plananalyse!U50=1,VLOOKUP(U$5,Kruistabel!$B$26:$F$29,MATCH($C50,Kruistabel!$C$25:$F$25,0)+1,FALSE),"")=0,"",IF(Plananalyse!U50=1,VLOOKUP(U$5,Kruistabel!$B$26:$F$29,MATCH($C50,Kruistabel!$C$25:$F$25,0)+1,FALSE),""))</f>
        <v/>
      </c>
      <c r="V50" s="326" t="str">
        <f>IF(IF(Plananalyse!V50=1,VLOOKUP(V$5,Kruistabel!$B$26:$F$29,MATCH($C50,Kruistabel!$C$25:$F$25,0)+1,FALSE),"")=0,"",IF(Plananalyse!V50=1,VLOOKUP(V$5,Kruistabel!$B$26:$F$29,MATCH($C50,Kruistabel!$C$25:$F$25,0)+1,FALSE),""))</f>
        <v/>
      </c>
      <c r="W50" s="326" t="str">
        <f>IF(IF(Plananalyse!W50=1,VLOOKUP(W$5,Kruistabel!$B$26:$F$29,MATCH($C50,Kruistabel!$C$25:$F$25,0)+1,FALSE),"")=0,"",IF(Plananalyse!W50=1,VLOOKUP(W$5,Kruistabel!$B$26:$F$29,MATCH($C50,Kruistabel!$C$25:$F$25,0)+1,FALSE),""))</f>
        <v/>
      </c>
      <c r="X50" s="326" t="str">
        <f>IF(IF(Plananalyse!X50=1,VLOOKUP(X$5,Kruistabel!$B$26:$F$29,MATCH($C50,Kruistabel!$C$25:$F$25,0)+1,FALSE),"")=0,"",IF(Plananalyse!X50=1,VLOOKUP(X$5,Kruistabel!$B$26:$F$29,MATCH($C50,Kruistabel!$C$25:$F$25,0)+1,FALSE),""))</f>
        <v/>
      </c>
      <c r="Y50" s="326">
        <f>IF(IF(Plananalyse!Y50=1,VLOOKUP(Y$5,Kruistabel!$B$26:$F$29,MATCH($C50,Kruistabel!$C$25:$F$25,0)+1,FALSE),"")=0,"",IF(Plananalyse!Y50=1,VLOOKUP(Y$5,Kruistabel!$B$26:$F$29,MATCH($C50,Kruistabel!$C$25:$F$25,0)+1,FALSE),""))</f>
        <v>60</v>
      </c>
      <c r="Z50" s="326" t="str">
        <f>IF(IF(Plananalyse!Z50=1,VLOOKUP(Z$5,Kruistabel!$B$26:$F$29,MATCH($C50,Kruistabel!$C$25:$F$25,0)+1,FALSE),"")=0,"",IF(Plananalyse!Z50=1,VLOOKUP(Z$5,Kruistabel!$B$26:$F$29,MATCH($C50,Kruistabel!$C$25:$F$25,0)+1,FALSE),""))</f>
        <v/>
      </c>
      <c r="AA50" s="326" t="str">
        <f>IF(IF(Plananalyse!AA50=1,VLOOKUP(AA$5,Kruistabel!$B$26:$F$29,MATCH($C50,Kruistabel!$C$25:$F$25,0)+1,FALSE),"")=0,"",IF(Plananalyse!AA50=1,VLOOKUP(AA$5,Kruistabel!$B$26:$F$29,MATCH($C50,Kruistabel!$C$25:$F$25,0)+1,FALSE),""))</f>
        <v/>
      </c>
      <c r="AB50" s="326" t="str">
        <f>IF(IF(Plananalyse!AB50=1,VLOOKUP(AB$5,Kruistabel!$B$26:$F$29,MATCH($C50,Kruistabel!$C$25:$F$25,0)+1,FALSE),"")=0,"",IF(Plananalyse!AB50=1,VLOOKUP(AB$5,Kruistabel!$B$26:$F$29,MATCH($C50,Kruistabel!$C$25:$F$25,0)+1,FALSE),""))</f>
        <v/>
      </c>
      <c r="AC50" s="326" t="str">
        <f>IF(IF(Plananalyse!AC50=1,VLOOKUP(AC$5,Kruistabel!$B$26:$F$29,MATCH($C50,Kruistabel!$C$25:$F$25,0)+1,FALSE),"")=0,"",IF(Plananalyse!AC50=1,VLOOKUP(AC$5,Kruistabel!$B$26:$F$29,MATCH($C50,Kruistabel!$C$25:$F$25,0)+1,FALSE),""))</f>
        <v/>
      </c>
      <c r="AD50" s="326" t="str">
        <f>IF(IF(Plananalyse!AD50=1,VLOOKUP(AD$5,Kruistabel!$B$26:$F$29,MATCH($C50,Kruistabel!$C$25:$F$25,0)+1,FALSE),"")=0,"",IF(Plananalyse!AD50=1,VLOOKUP(AD$5,Kruistabel!$B$26:$F$29,MATCH($C50,Kruistabel!$C$25:$F$25,0)+1,FALSE),""))</f>
        <v/>
      </c>
      <c r="AE50" s="326" t="str">
        <f>IF(IF(Plananalyse!AE50=1,VLOOKUP(AE$5,Kruistabel!$B$26:$F$29,MATCH($C50,Kruistabel!$C$25:$F$25,0)+1,FALSE),"")=0,"",IF(Plananalyse!AE50=1,VLOOKUP(AE$5,Kruistabel!$B$26:$F$29,MATCH($C50,Kruistabel!$C$25:$F$25,0)+1,FALSE),""))</f>
        <v/>
      </c>
      <c r="AF50" s="326" t="str">
        <f>IF(IF(Plananalyse!AF50=1,VLOOKUP(AF$5,Kruistabel!$B$26:$F$29,MATCH($C50,Kruistabel!$C$25:$F$25,0)+1,FALSE),"")=0,"",IF(Plananalyse!AF50=1,VLOOKUP(AF$5,Kruistabel!$B$26:$F$29,MATCH($C50,Kruistabel!$C$25:$F$25,0)+1,FALSE),""))</f>
        <v/>
      </c>
      <c r="AG50" s="326" t="str">
        <f>IF(IF(Plananalyse!AG50=1,VLOOKUP(AG$5,Kruistabel!$B$26:$F$29,MATCH($C50,Kruistabel!$C$25:$F$25,0)+1,FALSE),"")=0,"",IF(Plananalyse!AG50=1,VLOOKUP(AG$5,Kruistabel!$B$26:$F$29,MATCH($C50,Kruistabel!$C$25:$F$25,0)+1,FALSE),""))</f>
        <v/>
      </c>
      <c r="AH50" s="326" t="str">
        <f>IF(IF(Plananalyse!AH50=1,VLOOKUP(AH$5,Kruistabel!$B$26:$F$29,MATCH($C50,Kruistabel!$C$25:$F$25,0)+1,FALSE),"")=0,"",IF(Plananalyse!AI50=1,VLOOKUP(AH$5,Kruistabel!$B$26:$F$29,MATCH($C50,Kruistabel!$C$25:$F$25,0)+1,FALSE),""))</f>
        <v/>
      </c>
      <c r="AI50" s="326" t="str">
        <f>IF(IF(Plananalyse!AI50=1,VLOOKUP(AI$5,Kruistabel!$B$26:$F$29,MATCH($C50,Kruistabel!$C$25:$F$25,0)+1,FALSE),"")=0,"",IF(Plananalyse!AJ50=1,VLOOKUP(AI$5,Kruistabel!$B$26:$F$29,MATCH($C50,Kruistabel!$C$25:$F$25,0)+1,FALSE),""))</f>
        <v/>
      </c>
      <c r="AJ50" s="326" t="str">
        <f>IF(IF(Plananalyse!AJ50=1,VLOOKUP(AJ$5,Kruistabel!$B$26:$F$29,MATCH($C50,Kruistabel!$C$25:$F$25,0)+1,FALSE),"")=0,"",IF(Plananalyse!AJ50=1,VLOOKUP(AJ$5,Kruistabel!$B$26:$F$29,MATCH($C50,Kruistabel!$C$25:$F$25,0)+1,FALSE),""))</f>
        <v/>
      </c>
      <c r="AK50" s="326">
        <f>IF(IF(Plananalyse!AK50=1,VLOOKUP(AK$5,Kruistabel!$B$26:$F$29,MATCH($C50,Kruistabel!$C$25:$F$25,0)+1,FALSE),"")=0,"",IF(Plananalyse!AK50=1,VLOOKUP(AK$5,Kruistabel!$B$26:$F$29,MATCH($C50,Kruistabel!$C$25:$F$25,0)+1,FALSE),""))</f>
        <v>60</v>
      </c>
      <c r="AL50" s="326" t="str">
        <f>IF(IF(Plananalyse!AL50=1,VLOOKUP(AL$5,Kruistabel!$B$26:$F$29,MATCH($C50,Kruistabel!$C$25:$F$25,0)+1,FALSE),"")=0,"",IF(Plananalyse!AL50=1,VLOOKUP(AL$5,Kruistabel!$B$26:$F$29,MATCH($C50,Kruistabel!$C$25:$F$25,0)+1,FALSE),""))</f>
        <v/>
      </c>
      <c r="AM50" s="326" t="str">
        <f>IF(IF(Plananalyse!AM50=1,VLOOKUP(AM$5,Kruistabel!$B$26:$F$29,MATCH($C50,Kruistabel!$C$25:$F$25,0)+1,FALSE),"")=0,"",IF(Plananalyse!AM50=1,VLOOKUP(AM$5,Kruistabel!$B$26:$F$29,MATCH($C50,Kruistabel!$C$25:$F$25,0)+1,FALSE),""))</f>
        <v/>
      </c>
      <c r="AN50" s="327"/>
      <c r="AO50" s="326">
        <f>IF(IF(Plananalyse!AO50=1,VLOOKUP(AO$5,Kruistabel!$B$26:$F$29,MATCH($C50,Kruistabel!$C$25:$F$25,0)+1,FALSE),"")=0,"",IF(Plananalyse!AO50=1,VLOOKUP(AO$5,Kruistabel!$B$26:$F$29,MATCH($C50,Kruistabel!$C$25:$F$25,0)+1,FALSE),""))</f>
        <v>60</v>
      </c>
      <c r="AP50" s="326">
        <f>IF(IF(Plananalyse!AP50=1,VLOOKUP(AP$5,Kruistabel!$B$26:$F$29,MATCH($C50,Kruistabel!$C$25:$F$25,0)+1,FALSE),"")=0,"",IF(Plananalyse!AP50=1,VLOOKUP(AP$5,Kruistabel!$B$26:$F$29,MATCH($C50,Kruistabel!$C$25:$F$25,0)+1,FALSE),""))</f>
        <v>60</v>
      </c>
      <c r="AQ50" s="326">
        <f>IF(IF(Plananalyse!AQ50=1,VLOOKUP(AQ$5,Kruistabel!$B$26:$F$29,MATCH($C50,Kruistabel!$C$25:$F$25,0)+1,FALSE),"")=0,"",IF(Plananalyse!AQ50=1,VLOOKUP(AQ$5,Kruistabel!$B$26:$F$29,MATCH($C50,Kruistabel!$C$25:$F$25,0)+1,FALSE),""))</f>
        <v>60</v>
      </c>
      <c r="AR50" s="326">
        <f>IF(IF(Plananalyse!AR50=1,VLOOKUP(AR$5,Kruistabel!$B$26:$F$29,MATCH($C50,Kruistabel!$C$25:$F$25,0)+1,FALSE),"")=0,"",IF(Plananalyse!AR50=1,VLOOKUP(AR$5,Kruistabel!$B$26:$F$29,MATCH($C50,Kruistabel!$C$25:$F$25,0)+1,FALSE),""))</f>
        <v>55</v>
      </c>
      <c r="AS50" s="326">
        <f>IF(IF(Plananalyse!AS50=1,VLOOKUP(AS$5,Kruistabel!$B$26:$F$29,MATCH($C50,Kruistabel!$C$25:$F$25,0)+1,FALSE),"")=0,"",IF(Plananalyse!AS50=1,VLOOKUP(AS$5,Kruistabel!$B$26:$F$29,MATCH($C50,Kruistabel!$C$25:$F$25,0)+1,FALSE),""))</f>
        <v>60</v>
      </c>
      <c r="AT50" s="326">
        <f>IF(IF(Plananalyse!AT50=1,VLOOKUP(AT$5,Kruistabel!$B$26:$F$29,MATCH($C50,Kruistabel!$C$25:$F$25,0)+1,FALSE),"")=0,"",IF(Plananalyse!AT50=1,VLOOKUP(AT$5,Kruistabel!$B$26:$F$29,MATCH($C50,Kruistabel!$C$25:$F$25,0)+1,FALSE),""))</f>
        <v>55</v>
      </c>
      <c r="AU50" s="326" t="str">
        <f>IF(IF(Plananalyse!AU50=1,VLOOKUP(AU$5,Kruistabel!$B$26:$F$29,MATCH($C50,Kruistabel!$C$25:$F$25,0)+1,FALSE),"")=0,"",IF(Plananalyse!AU50=1,VLOOKUP(AU$5,Kruistabel!$B$26:$F$29,MATCH($C50,Kruistabel!$C$25:$F$25,0)+1,FALSE),""))</f>
        <v/>
      </c>
      <c r="AV50" s="326">
        <f>IF(IF(Plananalyse!AV50=1,VLOOKUP(AV$5,Kruistabel!$B$26:$F$29,MATCH($C50,Kruistabel!$C$25:$F$25,0)+1,FALSE),"")=0,"",IF(Plananalyse!AV50=1,VLOOKUP(AV$5,Kruistabel!$B$26:$F$29,MATCH($C50,Kruistabel!$C$25:$F$25,0)+1,FALSE),""))</f>
        <v>60</v>
      </c>
      <c r="AW50" s="326" t="str">
        <f ca="1">IF(IF(Plananalyse!AW50=1,VLOOKUP(AW$5,Kruistabel!$B$26:$F$29,MATCH($C50,Kruistabel!$C$25:$F$25,0)+1,FALSE),"")=0,"",IF(Plananalyse!AW50=1,VLOOKUP(AW$5,Kruistabel!$B$26:$F$29,MATCH($C50,Kruistabel!$C$25:$F$25,0)+1,FALSE),""))</f>
        <v/>
      </c>
      <c r="AX50" s="326" t="str">
        <f ca="1">IF(IF(Plananalyse!AX50=1,VLOOKUP(AX$5,Kruistabel!$B$26:$F$29,MATCH($C50,Kruistabel!$C$25:$F$25,0)+1,FALSE),"")=0,"",IF(Plananalyse!AX50=1,VLOOKUP(AX$5,Kruistabel!$B$26:$F$29,MATCH($C50,Kruistabel!$C$25:$F$25,0)+1,FALSE),""))</f>
        <v/>
      </c>
      <c r="AY50" s="327"/>
      <c r="AZ50" s="326" t="str">
        <f ca="1">IF(IF(Plananalyse!AZ50=1,VLOOKUP(AZ$5,Kruistabel!$B$26:$F$29,MATCH($C50,Kruistabel!$C$25:$F$25,0)+1,FALSE),"")=0,"",IF(Plananalyse!AZ50=1,VLOOKUP(AZ$5,Kruistabel!$B$26:$F$29,MATCH($C50,Kruistabel!$C$25:$F$25,0)+1,FALSE),""))</f>
        <v/>
      </c>
      <c r="BA50" s="326" t="str">
        <f ca="1">IF(IF(Plananalyse!BA50=1,VLOOKUP(BA$5,Kruistabel!$B$26:$F$29,MATCH($C50,Kruistabel!$C$25:$F$25,0)+1,FALSE),"")=0,"",IF(Plananalyse!BA50=1,VLOOKUP(BA$5,Kruistabel!$B$26:$F$29,MATCH($C50,Kruistabel!$C$25:$F$25,0)+1,FALSE),""))</f>
        <v/>
      </c>
      <c r="BB50" s="326">
        <f ca="1">IF(IF(Plananalyse!BB50=1,VLOOKUP(BB$5,Kruistabel!$B$26:$F$29,MATCH($C50,Kruistabel!$C$25:$F$25,0)+1,FALSE),"")=0,"",IF(Plananalyse!BB50=1,VLOOKUP(BB$5,Kruistabel!$B$26:$F$29,MATCH($C50,Kruistabel!$C$25:$F$25,0)+1,FALSE),""))</f>
        <v>60</v>
      </c>
      <c r="BC50" s="326">
        <f ca="1">IF(IF(Plananalyse!BC50=1,VLOOKUP(BC$5,Kruistabel!$B$26:$F$29,MATCH($C50,Kruistabel!$C$25:$F$25,0)+1,FALSE),"")=0,"",IF(Plananalyse!BC50=1,VLOOKUP(BC$5,Kruistabel!$B$26:$F$29,MATCH($C50,Kruistabel!$C$25:$F$25,0)+1,FALSE),""))</f>
        <v>60</v>
      </c>
      <c r="BD50" s="326" t="str">
        <f ca="1">IF(IF(Plananalyse!BD50=1,VLOOKUP(BD$5,Kruistabel!$B$26:$F$29,MATCH($C50,Kruistabel!$C$25:$F$25,0)+1,FALSE),"")=0,"",IF(Plananalyse!BD50=1,VLOOKUP(BD$5,Kruistabel!$B$26:$F$29,MATCH($C50,Kruistabel!$C$25:$F$25,0)+1,FALSE),""))</f>
        <v/>
      </c>
      <c r="BE50" s="326" t="str">
        <f ca="1">IF(IF(Plananalyse!BE50=1,VLOOKUP(BE$5,Kruistabel!$B$26:$F$29,MATCH($C50,Kruistabel!$C$25:$F$25,0)+1,FALSE),"")=0,"",IF(Plananalyse!BE50=1,VLOOKUP(BE$5,Kruistabel!$B$26:$F$29,MATCH($C50,Kruistabel!$C$25:$F$25,0)+1,FALSE),""))</f>
        <v/>
      </c>
      <c r="BF50" s="326" t="str">
        <f ca="1">IF(IF(Plananalyse!BF50=1,VLOOKUP(BF$5,Kruistabel!$B$26:$F$29,MATCH($C50,Kruistabel!$C$25:$F$25,0)+1,FALSE),"")=0,"",IF(Plananalyse!BF50=1,VLOOKUP(BF$5,Kruistabel!$B$26:$F$29,MATCH($C50,Kruistabel!$C$25:$F$25,0)+1,FALSE),""))</f>
        <v/>
      </c>
      <c r="BG50" s="326" t="str">
        <f ca="1">IF(IF(Plananalyse!BG50=1,VLOOKUP(BG$5,Kruistabel!$B$26:$F$29,MATCH($C50,Kruistabel!$C$25:$F$25,0)+1,FALSE),"")=0,"",IF(Plananalyse!BG50=1,VLOOKUP(BG$5,Kruistabel!$B$26:$F$29,MATCH($C50,Kruistabel!$C$25:$F$25,0)+1,FALSE),""))</f>
        <v/>
      </c>
      <c r="BH50" s="326" t="str">
        <f ca="1">IF(IF(Plananalyse!BH50=1,VLOOKUP(BH$5,Kruistabel!$B$26:$F$29,MATCH($C50,Kruistabel!$C$25:$F$25,0)+1,FALSE),"")=0,"",IF(Plananalyse!BH50=1,VLOOKUP(BH$5,Kruistabel!$B$26:$F$29,MATCH($C50,Kruistabel!$C$25:$F$25,0)+1,FALSE),""))</f>
        <v/>
      </c>
      <c r="BI50" s="327"/>
      <c r="BJ50" s="326" t="e">
        <f ca="1">IF(IF(Plananalyse!BJ50=1,VLOOKUP(BJ$5,Kruistabel!$B$26:$F$29,MATCH($C50,Kruistabel!$C$25:$F$25,0)+1,FALSE),"")=0,"",IF(Plananalyse!BJ50=1,VLOOKUP(BJ$5,Kruistabel!$B$26:$F$29,MATCH($C50,Kruistabel!$C$25:$F$25,0)+1,FALSE),""))</f>
        <v>#N/A</v>
      </c>
      <c r="BK50" s="326" t="e">
        <f ca="1">IF(IF(Plananalyse!BK50=1,VLOOKUP(BK$5,Kruistabel!$B$26:$F$29,MATCH($C50,Kruistabel!$C$25:$F$25,0)+1,FALSE),"")=0,"",IF(Plananalyse!BK50=1,VLOOKUP(BK$5,Kruistabel!$B$26:$F$29,MATCH($C50,Kruistabel!$C$25:$F$25,0)+1,FALSE),""))</f>
        <v>#N/A</v>
      </c>
      <c r="BL50" s="326" t="e">
        <f ca="1">IF(IF(Plananalyse!BL50=1,VLOOKUP(BL$5,Kruistabel!$B$26:$F$29,MATCH($C50,Kruistabel!$C$25:$F$25,0)+1,FALSE),"")=0,"",IF(Plananalyse!BL50=1,VLOOKUP(BL$5,Kruistabel!$B$26:$F$29,MATCH($C50,Kruistabel!$C$25:$F$25,0)+1,FALSE),""))</f>
        <v>#N/A</v>
      </c>
      <c r="BM50" s="326" t="e">
        <f ca="1">IF(IF(Plananalyse!BM50=1,VLOOKUP(BM$5,Kruistabel!$B$26:$F$29,MATCH($C50,Kruistabel!$C$25:$F$25,0)+1,FALSE),"")=0,"",IF(Plananalyse!BM50=1,VLOOKUP(BM$5,Kruistabel!$B$26:$F$29,MATCH($C50,Kruistabel!$C$25:$F$25,0)+1,FALSE),""))</f>
        <v>#N/A</v>
      </c>
      <c r="BN50" s="326" t="e">
        <f ca="1">IF(IF(Plananalyse!BN50=1,VLOOKUP(BN$5,Kruistabel!$B$26:$F$29,MATCH($C50,Kruistabel!$C$25:$F$25,0)+1,FALSE),"")=0,"",IF(Plananalyse!BN50=1,VLOOKUP(BN$5,Kruistabel!$B$26:$F$29,MATCH($C50,Kruistabel!$C$25:$F$25,0)+1,FALSE),""))</f>
        <v>#N/A</v>
      </c>
      <c r="BO50" s="326" t="e">
        <f ca="1">IF(IF(Plananalyse!BO50=1,VLOOKUP(BO$5,Kruistabel!$B$26:$F$29,MATCH($C50,Kruistabel!$C$25:$F$25,0)+1,FALSE),"")=0,"",IF(Plananalyse!BO50=1,VLOOKUP(BO$5,Kruistabel!$B$26:$F$29,MATCH($C50,Kruistabel!$C$25:$F$25,0)+1,FALSE),""))</f>
        <v>#N/A</v>
      </c>
      <c r="BP50" s="326" t="e">
        <f ca="1">IF(IF(Plananalyse!BP50=1,VLOOKUP(BP$5,Kruistabel!$B$26:$F$29,MATCH($C50,Kruistabel!$C$25:$F$25,0)+1,FALSE),"")=0,"",IF(Plananalyse!BP50=1,VLOOKUP(BP$5,Kruistabel!$B$26:$F$29,MATCH($C50,Kruistabel!$C$25:$F$25,0)+1,FALSE),""))</f>
        <v>#N/A</v>
      </c>
      <c r="BQ50" s="326" t="e">
        <f ca="1">IF(IF(Plananalyse!BQ50=1,VLOOKUP(BQ$5,Kruistabel!$B$26:$F$29,MATCH($C50,Kruistabel!$C$25:$F$25,0)+1,FALSE),"")=0,"",IF(Plananalyse!BQ50=1,VLOOKUP(BQ$5,Kruistabel!$B$26:$F$29,MATCH($C50,Kruistabel!$C$25:$F$25,0)+1,FALSE),""))</f>
        <v>#N/A</v>
      </c>
      <c r="BR50" s="326" t="e">
        <f ca="1">IF(IF(Plananalyse!BR50=1,VLOOKUP(BR$5,Kruistabel!$B$26:$F$29,MATCH($C50,Kruistabel!$C$25:$F$25,0)+1,FALSE),"")=0,"",IF(Plananalyse!BR50=1,VLOOKUP(BR$5,Kruistabel!$B$26:$F$29,MATCH($C50,Kruistabel!$C$25:$F$25,0)+1,FALSE),""))</f>
        <v>#REF!</v>
      </c>
      <c r="BS50" s="326" t="e">
        <f ca="1">IF(IF(Plananalyse!BS50=1,VLOOKUP(BS$5,Kruistabel!$B$26:$F$29,MATCH($C50,Kruistabel!$C$25:$F$25,0)+1,FALSE),"")=0,"",IF(Plananalyse!BS50=1,VLOOKUP(BS$5,Kruistabel!$B$26:$F$29,MATCH($C50,Kruistabel!$C$25:$F$25,0)+1,FALSE),""))</f>
        <v>#REF!</v>
      </c>
      <c r="BT50" s="65"/>
      <c r="BU50" s="231" t="str">
        <f ca="1">IF(IF(Plananalyse!BU50=1,VLOOKUP(BU$5,Kruistabel!$B$26:$F$29,MATCH($C50,Kruistabel!$C$25:$F$25,0)+1,FALSE),"")=0,"",IF(Plananalyse!BU50=1,VLOOKUP(BU$5,Kruistabel!$B$26:$F$29,MATCH($C50,Kruistabel!$C$25:$F$25,0)+1,FALSE),""))</f>
        <v/>
      </c>
      <c r="BV50" s="326">
        <f ca="1">IF(IF(Plananalyse!BV50=1,VLOOKUP(BV$5,Kruistabel!$B$26:$F$29,MATCH($C50,Kruistabel!$C$25:$F$25,0)+1,FALSE),"")=0,"",IF(Plananalyse!BV50=1,VLOOKUP(BV$5,Kruistabel!$B$26:$F$29,MATCH($C50,Kruistabel!$C$25:$F$25,0)+1,FALSE),""))</f>
        <v>55</v>
      </c>
      <c r="BW50" s="326" t="str">
        <f ca="1">IF(IF(Plananalyse!BW50=1,VLOOKUP(BW$5,Kruistabel!$B$26:$F$29,MATCH($C50,Kruistabel!$C$25:$F$25,0)+1,FALSE),"")=0,"",IF(Plananalyse!BW50=1,VLOOKUP(BW$5,Kruistabel!$B$26:$F$29,MATCH($C50,Kruistabel!$C$25:$F$25,0)+1,FALSE),""))</f>
        <v/>
      </c>
      <c r="BX50" s="326" t="str">
        <f ca="1">IF(IF(Plananalyse!BX50=1,VLOOKUP(BX$5,Kruistabel!$B$26:$F$29,MATCH($C50,Kruistabel!$C$25:$F$25,0)+1,FALSE),"")=0,"",IF(Plananalyse!BX50=1,VLOOKUP(BX$5,Kruistabel!$B$26:$F$29,MATCH($C50,Kruistabel!$C$25:$F$25,0)+1,FALSE),""))</f>
        <v/>
      </c>
      <c r="BY50" s="327"/>
      <c r="BZ50" s="326" t="e">
        <f ca="1">IF(IF(Plananalyse!BZ50=1,VLOOKUP(BZ$5,Kruistabel!$B$26:$F$29,MATCH($C50,Kruistabel!$C$25:$F$25,0)+1,FALSE),"")=0,"",IF(Plananalyse!BZ50=1,VLOOKUP(BZ$5,Kruistabel!$B$26:$F$29,MATCH($C50,Kruistabel!$C$25:$F$25,0)+1,FALSE),""))</f>
        <v>#N/A</v>
      </c>
      <c r="CA50" s="326" t="e">
        <f ca="1">IF(IF(Plananalyse!CA50=1,VLOOKUP(CA$5,Kruistabel!$B$26:$F$29,MATCH($C50,Kruistabel!$C$25:$F$25,0)+1,FALSE),"")=0,"",IF(Plananalyse!CA50=1,VLOOKUP(CA$5,Kruistabel!$B$26:$F$29,MATCH($C50,Kruistabel!$C$25:$F$25,0)+1,FALSE),""))</f>
        <v>#N/A</v>
      </c>
      <c r="CB50" s="326" t="e">
        <f ca="1">IF(IF(Plananalyse!CB50=1,VLOOKUP(CB$5,Kruistabel!$B$26:$F$29,MATCH($C50,Kruistabel!$C$25:$F$25,0)+1,FALSE),"")=0,"",IF(Plananalyse!CB50=1,VLOOKUP(CB$5,Kruistabel!$B$26:$F$29,MATCH($C50,Kruistabel!$C$25:$F$25,0)+1,FALSE),""))</f>
        <v>#N/A</v>
      </c>
      <c r="CC50" s="326" t="e">
        <f ca="1">IF(IF(Plananalyse!CC50=1,VLOOKUP(CC$5,Kruistabel!$B$26:$F$29,MATCH($C50,Kruistabel!$C$25:$F$25,0)+1,FALSE),"")=0,"",IF(Plananalyse!CC50=1,VLOOKUP(CC$5,Kruistabel!$B$26:$F$29,MATCH($C50,Kruistabel!$C$25:$F$25,0)+1,FALSE),""))</f>
        <v>#N/A</v>
      </c>
      <c r="CD50" s="326" t="e">
        <f ca="1">IF(IF(Plananalyse!CD50=1,VLOOKUP(CD$5,Kruistabel!$B$26:$F$29,MATCH($C50,Kruistabel!$C$25:$F$25,0)+1,FALSE),"")=0,"",IF(Plananalyse!CD50=1,VLOOKUP(CD$5,Kruistabel!$B$26:$F$29,MATCH($C50,Kruistabel!$C$25:$F$25,0)+1,FALSE),""))</f>
        <v>#N/A</v>
      </c>
      <c r="CE50" s="326" t="e">
        <f ca="1">IF(IF(Plananalyse!CE50=1,VLOOKUP(CE$5,Kruistabel!$B$26:$F$29,MATCH($C50,Kruistabel!$C$25:$F$25,0)+1,FALSE),"")=0,"",IF(Plananalyse!CE50=1,VLOOKUP(CE$5,Kruistabel!$B$26:$F$29,MATCH($C50,Kruistabel!$C$25:$F$25,0)+1,FALSE),""))</f>
        <v>#N/A</v>
      </c>
      <c r="CF50" s="326" t="e">
        <f ca="1">IF(IF(Plananalyse!CF50=1,VLOOKUP(CF$5,Kruistabel!$B$26:$F$29,MATCH($C50,Kruistabel!$C$25:$F$25,0)+1,FALSE),"")=0,"",IF(Plananalyse!CF50=1,VLOOKUP(CF$5,Kruistabel!$B$26:$F$29,MATCH($C50,Kruistabel!$C$25:$F$25,0)+1,FALSE),""))</f>
        <v>#N/A</v>
      </c>
      <c r="CG50" s="326" t="e">
        <f ca="1">IF(IF(Plananalyse!CG50=1,VLOOKUP(CG$5,Kruistabel!$B$26:$F$29,MATCH($C50,Kruistabel!$C$25:$F$25,0)+1,FALSE),"")=0,"",IF(Plananalyse!CG50=1,VLOOKUP(CG$5,Kruistabel!$B$26:$F$29,MATCH($C50,Kruistabel!$C$25:$F$25,0)+1,FALSE),""))</f>
        <v>#REF!</v>
      </c>
      <c r="CH50" s="326" t="e">
        <f ca="1">IF(IF(Plananalyse!CH50=1,VLOOKUP(CH$5,Kruistabel!$B$26:$F$29,MATCH($C50,Kruistabel!$C$25:$F$25,0)+1,FALSE),"")=0,"",IF(Plananalyse!CH50=1,VLOOKUP(CH$5,Kruistabel!$B$26:$F$29,MATCH($C50,Kruistabel!$C$25:$F$25,0)+1,FALSE),""))</f>
        <v>#REF!</v>
      </c>
      <c r="CI50" s="65"/>
      <c r="CJ50" s="326">
        <f ca="1">IF(IF(Plananalyse!CJ50=1,VLOOKUP(CJ$5,Kruistabel!$B$26:$F$29,MATCH($C50,Kruistabel!$C$25:$F$25,0)+1,FALSE),"")=0,"",IF(Plananalyse!CJ50=1,VLOOKUP(CJ$5,Kruistabel!$B$26:$F$29,MATCH($C50,Kruistabel!$C$25:$F$25,0)+1,FALSE),""))</f>
        <v>55</v>
      </c>
      <c r="CK50" s="326">
        <f ca="1">IF(IF(Plananalyse!CK50=1,VLOOKUP(CK$5,Kruistabel!$B$26:$F$29,MATCH($C50,Kruistabel!$C$25:$F$25,0)+1,FALSE),"")=0,"",IF(Plananalyse!CK50=1,VLOOKUP(CK$5,Kruistabel!$B$26:$F$29,MATCH($C50,Kruistabel!$C$25:$F$25,0)+1,FALSE),""))</f>
        <v>55</v>
      </c>
      <c r="CL50" s="326" t="str">
        <f ca="1">IF(IF(Plananalyse!CL50=1,VLOOKUP(CL$5,Kruistabel!$B$26:$F$29,MATCH($C50,Kruistabel!$C$25:$F$25,0)+1,FALSE),"")=0,"",IF(Plananalyse!CL50=1,VLOOKUP(CL$5,Kruistabel!$B$26:$F$29,MATCH($C50,Kruistabel!$C$25:$F$25,0)+1,FALSE),""))</f>
        <v/>
      </c>
      <c r="CM50" s="326">
        <f ca="1">IF(IF(Plananalyse!CM50=1,VLOOKUP(CM$5,Kruistabel!$B$26:$F$29,MATCH($C50,Kruistabel!$C$25:$F$25,0)+1,FALSE),"")=0,"",IF(Plananalyse!CM50=1,VLOOKUP(CM$5,Kruistabel!$B$26:$F$29,MATCH($C50,Kruistabel!$C$25:$F$25,0)+1,FALSE),""))</f>
        <v>50</v>
      </c>
      <c r="CN50" s="326">
        <f ca="1">IF(IF(Plananalyse!CN50=1,VLOOKUP(CN$5,Kruistabel!$B$26:$F$29,MATCH($C50,Kruistabel!$C$25:$F$25,0)+1,FALSE),"")=0,"",IF(Plananalyse!CN50=1,VLOOKUP(CN$5,Kruistabel!$B$26:$F$29,MATCH($C50,Kruistabel!$C$25:$F$25,0)+1,FALSE),""))</f>
        <v>50</v>
      </c>
      <c r="CO50" s="326">
        <f ca="1">IF(IF(Plananalyse!CO50=1,VLOOKUP(CO$5,Kruistabel!$B$26:$F$29,MATCH($C50,Kruistabel!$C$25:$F$25,0)+1,FALSE),"")=0,"",IF(Plananalyse!CO50=1,VLOOKUP(CO$5,Kruistabel!$B$26:$F$29,MATCH($C50,Kruistabel!$C$25:$F$25,0)+1,FALSE),""))</f>
        <v>60</v>
      </c>
      <c r="CP50" s="326">
        <f ca="1">IF(IF(Plananalyse!CP50=1,VLOOKUP(CP$5,Kruistabel!$B$26:$F$29,MATCH($C50,Kruistabel!$C$25:$F$25,0)+1,FALSE),"")=0,"",IF(Plananalyse!CP50=1,VLOOKUP(CP$5,Kruistabel!$B$26:$F$29,MATCH($C50,Kruistabel!$C$25:$F$25,0)+1,FALSE),""))</f>
        <v>55</v>
      </c>
      <c r="CQ50" s="326">
        <f ca="1">IF(IF(Plananalyse!CQ50=1,VLOOKUP(CQ$5,Kruistabel!$B$26:$F$29,MATCH($C50,Kruistabel!$C$25:$F$25,0)+1,FALSE),"")=0,"",IF(Plananalyse!CQ50=1,VLOOKUP(CQ$5,Kruistabel!$B$26:$F$29,MATCH($C50,Kruistabel!$C$25:$F$25,0)+1,FALSE),""))</f>
        <v>60</v>
      </c>
      <c r="CR50" s="326">
        <f ca="1">IF(IF(Plananalyse!CR50=1,VLOOKUP(CR$5,Kruistabel!$B$26:$F$29,MATCH($C50,Kruistabel!$C$25:$F$25,0)+1,FALSE),"")=0,"",IF(Plananalyse!CR50=1,VLOOKUP(CR$5,Kruistabel!$B$26:$F$29,MATCH($C50,Kruistabel!$C$25:$F$25,0)+1,FALSE),""))</f>
        <v>60</v>
      </c>
      <c r="CS50" s="326">
        <f ca="1">IF(IF(Plananalyse!CS50=1,VLOOKUP(CS$5,Kruistabel!$B$26:$F$29,MATCH($C50,Kruistabel!$C$25:$F$25,0)+1,FALSE),"")=0,"",IF(Plananalyse!CS50=1,VLOOKUP(CS$5,Kruistabel!$B$26:$F$29,MATCH($C50,Kruistabel!$C$25:$F$25,0)+1,FALSE),""))</f>
        <v>55</v>
      </c>
      <c r="CT50" s="326">
        <f ca="1">IF(IF(Plananalyse!CT50=1,VLOOKUP(CT$5,Kruistabel!$B$26:$F$29,MATCH($C50,Kruistabel!$C$25:$F$25,0)+1,FALSE),"")=0,"",IF(Plananalyse!CT50=1,VLOOKUP(CT$5,Kruistabel!$B$26:$F$29,MATCH($C50,Kruistabel!$C$25:$F$25,0)+1,FALSE),""))</f>
        <v>55</v>
      </c>
      <c r="CU50" s="326">
        <f ca="1">IF(IF(Plananalyse!CU50=1,VLOOKUP(CU$5,Kruistabel!$B$26:$F$29,MATCH($C50,Kruistabel!$C$25:$F$25,0)+1,FALSE),"")=0,"",IF(Plananalyse!CU50=1,VLOOKUP(CU$5,Kruistabel!$B$26:$F$29,MATCH($C50,Kruistabel!$C$25:$F$25,0)+1,FALSE),""))</f>
        <v>60</v>
      </c>
      <c r="CV50" s="326">
        <f ca="1">IF(IF(Plananalyse!CV50=1,VLOOKUP(CV$5,Kruistabel!$B$26:$F$29,MATCH($C50,Kruistabel!$C$25:$F$25,0)+1,FALSE),"")=0,"",IF(Plananalyse!CV50=1,VLOOKUP(CV$5,Kruistabel!$B$26:$F$29,MATCH($C50,Kruistabel!$C$25:$F$25,0)+1,FALSE),""))</f>
        <v>60</v>
      </c>
      <c r="CW50" s="326">
        <f ca="1">IF(IF(Plananalyse!CW50=1,VLOOKUP(CW$5,Kruistabel!$B$26:$F$29,MATCH($C50,Kruistabel!$C$25:$F$25,0)+1,FALSE),"")=0,"",IF(Plananalyse!CW50=1,VLOOKUP(CW$5,Kruistabel!$B$26:$F$29,MATCH($C50,Kruistabel!$C$25:$F$25,0)+1,FALSE),""))</f>
        <v>55</v>
      </c>
      <c r="CX50" s="326" t="str">
        <f ca="1">IF(IF(Plananalyse!CX50=1,VLOOKUP(CX$5,Kruistabel!$B$26:$F$29,MATCH($C50,Kruistabel!$C$25:$F$25,0)+1,FALSE),"")=0,"",IF(Plananalyse!CX50=1,VLOOKUP(CX$5,Kruistabel!$B$26:$F$29,MATCH($C50,Kruistabel!$C$25:$F$25,0)+1,FALSE),""))</f>
        <v/>
      </c>
      <c r="CY50" s="326">
        <f ca="1">IF(IF(Plananalyse!CY50=1,VLOOKUP(CY$5,Kruistabel!$B$26:$F$29,MATCH($C50,Kruistabel!$C$25:$F$25,0)+1,FALSE),"")=0,"",IF(Plananalyse!CY50=1,VLOOKUP(CY$5,Kruistabel!$B$26:$F$29,MATCH($C50,Kruistabel!$C$25:$F$25,0)+1,FALSE),""))</f>
        <v>60</v>
      </c>
      <c r="CZ50" s="326">
        <f ca="1">IF(IF(Plananalyse!CZ50=1,VLOOKUP(CZ$5,Kruistabel!$B$26:$F$29,MATCH($C50,Kruistabel!$C$25:$F$25,0)+1,FALSE),"")=0,"",IF(Plananalyse!CZ50=1,VLOOKUP(CZ$5,Kruistabel!$B$26:$F$29,MATCH($C50,Kruistabel!$C$25:$F$25,0)+1,FALSE),""))</f>
        <v>60</v>
      </c>
      <c r="DA50" s="326">
        <f ca="1">IF(IF(Plananalyse!DA50=1,VLOOKUP(DA$5,Kruistabel!$B$26:$F$29,MATCH($C50,Kruistabel!$C$25:$F$25,0)+1,FALSE),"")=0,"",IF(Plananalyse!DA50=1,VLOOKUP(DA$5,Kruistabel!$B$26:$F$29,MATCH($C50,Kruistabel!$C$25:$F$25,0)+1,FALSE),""))</f>
        <v>60</v>
      </c>
      <c r="DB50" s="326" t="str">
        <f ca="1">IF(IF(Plananalyse!DB50=1,VLOOKUP(DB$5,Kruistabel!$B$26:$F$29,MATCH($C50,Kruistabel!$C$25:$F$25,0)+1,FALSE),"")=0,"",IF(Plananalyse!DB50=1,VLOOKUP(DB$5,Kruistabel!$B$26:$F$29,MATCH($C50,Kruistabel!$C$25:$F$25,0)+1,FALSE),""))</f>
        <v/>
      </c>
      <c r="DC50" s="326" t="str">
        <f ca="1">IF(IF(Plananalyse!DC50=1,VLOOKUP(DC$5,Kruistabel!$B$26:$F$29,MATCH($C50,Kruistabel!$C$25:$F$25,0)+1,FALSE),"")=0,"",IF(Plananalyse!DC50=1,VLOOKUP(DC$5,Kruistabel!$B$26:$F$29,MATCH($C50,Kruistabel!$C$25:$F$25,0)+1,FALSE),""))</f>
        <v/>
      </c>
      <c r="DD50" s="327"/>
      <c r="DE50" s="326" t="e">
        <f ca="1">IF(IF(Plananalyse!DE50=1,VLOOKUP(DE$5,Kruistabel!$B$26:$F$29,MATCH($C50,Kruistabel!$C$25:$F$25,0)+1,FALSE),"")=0,"",IF(Plananalyse!DE50=1,VLOOKUP(DE$5,Kruistabel!$B$26:$F$29,MATCH($C50,Kruistabel!$C$25:$F$25,0)+1,FALSE),""))</f>
        <v>#N/A</v>
      </c>
      <c r="DF50" s="326" t="e">
        <f ca="1">IF(IF(Plananalyse!DF50=1,VLOOKUP(DF$5,Kruistabel!$B$26:$F$29,MATCH($C50,Kruistabel!$C$25:$F$25,0)+1,FALSE),"")=0,"",IF(Plananalyse!DF50=1,VLOOKUP(DF$5,Kruistabel!$B$26:$F$29,MATCH($C50,Kruistabel!$C$25:$F$25,0)+1,FALSE),""))</f>
        <v>#N/A</v>
      </c>
      <c r="DG50" s="326" t="e">
        <f ca="1">IF(IF(Plananalyse!DG50=1,VLOOKUP(DG$5,Kruistabel!$B$26:$F$29,MATCH($C50,Kruistabel!$C$25:$F$25,0)+1,FALSE),"")=0,"",IF(Plananalyse!DG50=1,VLOOKUP(DG$5,Kruistabel!$B$26:$F$29,MATCH($C50,Kruistabel!$C$25:$F$25,0)+1,FALSE),""))</f>
        <v>#N/A</v>
      </c>
      <c r="DH50" s="326" t="e">
        <f ca="1">IF(IF(Plananalyse!DH50=1,VLOOKUP(DH$5,Kruistabel!$B$26:$F$29,MATCH($C50,Kruistabel!$C$25:$F$25,0)+1,FALSE),"")=0,"",IF(Plananalyse!DH50=1,VLOOKUP(DH$5,Kruistabel!$B$26:$F$29,MATCH($C50,Kruistabel!$C$25:$F$25,0)+1,FALSE),""))</f>
        <v>#N/A</v>
      </c>
      <c r="DI50" s="326" t="e">
        <f ca="1">IF(IF(Plananalyse!DI50=1,VLOOKUP(DI$5,Kruistabel!$B$26:$F$29,MATCH($C50,Kruistabel!$C$25:$F$25,0)+1,FALSE),"")=0,"",IF(Plananalyse!DI50=1,VLOOKUP(DI$5,Kruistabel!$B$26:$F$29,MATCH($C50,Kruistabel!$C$25:$F$25,0)+1,FALSE),""))</f>
        <v>#N/A</v>
      </c>
      <c r="DJ50" s="326" t="e">
        <f ca="1">IF(IF(Plananalyse!DJ50=1,VLOOKUP(DJ$5,Kruistabel!$B$26:$F$29,MATCH($C50,Kruistabel!$C$25:$F$25,0)+1,FALSE),"")=0,"",IF(Plananalyse!DJ50=1,VLOOKUP(DJ$5,Kruistabel!$B$26:$F$29,MATCH($C50,Kruistabel!$C$25:$F$25,0)+1,FALSE),""))</f>
        <v>#N/A</v>
      </c>
      <c r="DK50" s="326" t="e">
        <f ca="1">IF(IF(Plananalyse!DK50=1,VLOOKUP(DK$5,Kruistabel!$B$26:$F$29,MATCH($C50,Kruistabel!$C$25:$F$25,0)+1,FALSE),"")=0,"",IF(Plananalyse!DK50=1,VLOOKUP(DK$5,Kruistabel!$B$26:$F$29,MATCH($C50,Kruistabel!$C$25:$F$25,0)+1,FALSE),""))</f>
        <v>#REF!</v>
      </c>
      <c r="DL50" s="326" t="e">
        <f ca="1">IF(IF(Plananalyse!DL50=1,VLOOKUP(DL$5,Kruistabel!$B$26:$F$29,MATCH($C50,Kruistabel!$C$25:$F$25,0)+1,FALSE),"")=0,"",IF(Plananalyse!DL50=1,VLOOKUP(DL$5,Kruistabel!$B$26:$F$29,MATCH($C50,Kruistabel!$C$25:$F$25,0)+1,FALSE),""))</f>
        <v>#REF!</v>
      </c>
      <c r="DM50" s="327" t="str">
        <f>IF(Plananalyse!DM50=1,VLOOKUP(DM$5,Kruistabel!$B$26:$F$29,MATCH($C50,Kruistabel!$C$25:$F$25,0)+1,FALSE),"")</f>
        <v/>
      </c>
      <c r="DN50" s="326" t="e">
        <f ca="1">IF(IF(Plananalyse!DN50=1,VLOOKUP(DN$5,Kruistabel!$B$26:$F$29,MATCH($C50,Kruistabel!$C$25:$F$25,0)+1,FALSE),"")=0,"",IF(Plananalyse!DN50=1,VLOOKUP(DN$5,Kruistabel!$B$26:$F$29,MATCH($C50,Kruistabel!$C$25:$F$25,0)+1,FALSE),""))</f>
        <v>#N/A</v>
      </c>
      <c r="DO50" s="326" t="e">
        <f ca="1">IF(IF(Plananalyse!DO50=1,VLOOKUP(DO$5,Kruistabel!$B$26:$F$29,MATCH($C50,Kruistabel!$C$25:$F$25,0)+1,FALSE),"")=0,"",IF(Plananalyse!DO50=1,VLOOKUP(DO$5,Kruistabel!$B$26:$F$29,MATCH($C50,Kruistabel!$C$25:$F$25,0)+1,FALSE),""))</f>
        <v>#N/A</v>
      </c>
      <c r="DP50" s="326" t="e">
        <f ca="1">IF(IF(Plananalyse!DP50=1,VLOOKUP(DP$5,Kruistabel!$B$26:$F$29,MATCH($C50,Kruistabel!$C$25:$F$25,0)+1,FALSE),"")=0,"",IF(Plananalyse!DP50=1,VLOOKUP(DP$5,Kruistabel!$B$26:$F$29,MATCH($C50,Kruistabel!$C$25:$F$25,0)+1,FALSE),""))</f>
        <v>#N/A</v>
      </c>
      <c r="DQ50" s="326" t="e">
        <f ca="1">IF(IF(Plananalyse!DQ50=1,VLOOKUP(DQ$5,Kruistabel!$B$26:$F$29,MATCH($C50,Kruistabel!$C$25:$F$25,0)+1,FALSE),"")=0,"",IF(Plananalyse!DQ50=1,VLOOKUP(DQ$5,Kruistabel!$B$26:$F$29,MATCH($C50,Kruistabel!$C$25:$F$25,0)+1,FALSE),""))</f>
        <v>#N/A</v>
      </c>
      <c r="DR50" s="326" t="e">
        <f ca="1">IF(IF(Plananalyse!DR50=1,VLOOKUP(DR$5,Kruistabel!$B$26:$F$29,MATCH($C50,Kruistabel!$C$25:$F$25,0)+1,FALSE),"")=0,"",IF(Plananalyse!DR50=1,VLOOKUP(DR$5,Kruistabel!$B$26:$F$29,MATCH($C50,Kruistabel!$C$25:$F$25,0)+1,FALSE),""))</f>
        <v>#N/A</v>
      </c>
      <c r="DS50" s="326" t="e">
        <f ca="1">IF(IF(Plananalyse!DS50=1,VLOOKUP(DS$5,Kruistabel!$B$26:$F$29,MATCH($C50,Kruistabel!$C$25:$F$25,0)+1,FALSE),"")=0,"",IF(Plananalyse!DS50=1,VLOOKUP(DS$5,Kruistabel!$B$26:$F$29,MATCH($C50,Kruistabel!$C$25:$F$25,0)+1,FALSE),""))</f>
        <v>#N/A</v>
      </c>
      <c r="DT50" s="326" t="e">
        <f ca="1">IF(IF(Plananalyse!DT50=1,VLOOKUP(DT$5,Kruistabel!$B$26:$F$29,MATCH($C50,Kruistabel!$C$25:$F$25,0)+1,FALSE),"")=0,"",IF(Plananalyse!DT50=1,VLOOKUP(DT$5,Kruistabel!$B$26:$F$29,MATCH($C50,Kruistabel!$C$25:$F$25,0)+1,FALSE),""))</f>
        <v>#N/A</v>
      </c>
      <c r="DU50" s="326" t="e">
        <f ca="1">IF(IF(Plananalyse!DU50=1,VLOOKUP(DU$5,Kruistabel!$B$26:$F$29,MATCH($C50,Kruistabel!$C$25:$F$25,0)+1,FALSE),"")=0,"",IF(Plananalyse!DU50=1,VLOOKUP(DU$5,Kruistabel!$B$26:$F$29,MATCH($C50,Kruistabel!$C$25:$F$25,0)+1,FALSE),""))</f>
        <v>#N/A</v>
      </c>
      <c r="DV50" s="326" t="e">
        <f ca="1">IF(IF(Plananalyse!DV50=1,VLOOKUP(DV$5,Kruistabel!$B$26:$F$29,MATCH($C50,Kruistabel!$C$25:$F$25,0)+1,FALSE),"")=0,"",IF(Plananalyse!DV50=1,VLOOKUP(DV$5,Kruistabel!$B$26:$F$29,MATCH($C50,Kruistabel!$C$25:$F$25,0)+1,FALSE),""))</f>
        <v>#N/A</v>
      </c>
      <c r="DW50" s="326" t="e">
        <f ca="1">IF(IF(Plananalyse!DW50=1,VLOOKUP(DW$5,Kruistabel!$B$26:$F$29,MATCH($C50,Kruistabel!$C$25:$F$25,0)+1,FALSE),"")=0,"",IF(Plananalyse!DW50=1,VLOOKUP(DW$5,Kruistabel!$B$26:$F$29,MATCH($C50,Kruistabel!$C$25:$F$25,0)+1,FALSE),""))</f>
        <v>#REF!</v>
      </c>
      <c r="DX50" s="326" t="e">
        <f ca="1">IF(IF(Plananalyse!DX50=1,VLOOKUP(DX$5,Kruistabel!$B$26:$F$29,MATCH($C50,Kruistabel!$C$25:$F$25,0)+1,FALSE),"")=0,"",IF(Plananalyse!DX50=1,VLOOKUP(DX$5,Kruistabel!$B$26:$F$29,MATCH($C50,Kruistabel!$C$25:$F$25,0)+1,FALSE),""))</f>
        <v>#REF!</v>
      </c>
      <c r="DY50" s="327" t="str">
        <f>IF(Plananalyse!DY50=1,VLOOKUP(DY$5,Kruistabel!$B$26:$F$29,MATCH($C50,Kruistabel!$C$25:$F$25,0)+1,FALSE),"")</f>
        <v/>
      </c>
      <c r="DZ50" s="326" t="e">
        <f ca="1">IF(IF(Plananalyse!DZ50=1,VLOOKUP(DZ$5,Kruistabel!$B$26:$F$29,MATCH($C50,Kruistabel!$C$25:$F$25,0)+1,FALSE),"")=0,"",IF(Plananalyse!DZ50=1,VLOOKUP(DZ$5,Kruistabel!$B$26:$F$29,MATCH($C50,Kruistabel!$C$25:$F$25,0)+1,FALSE),""))</f>
        <v>#N/A</v>
      </c>
      <c r="EA50" s="326" t="e">
        <f ca="1">IF(IF(Plananalyse!EA50=1,VLOOKUP(EA$5,Kruistabel!$B$26:$F$29,MATCH($C50,Kruistabel!$C$25:$F$25,0)+1,FALSE),"")=0,"",IF(Plananalyse!EA50=1,VLOOKUP(EA$5,Kruistabel!$B$26:$F$29,MATCH($C50,Kruistabel!$C$25:$F$25,0)+1,FALSE),""))</f>
        <v>#N/A</v>
      </c>
      <c r="EB50" s="326" t="e">
        <f ca="1">IF(IF(Plananalyse!EB50=1,VLOOKUP(EB$5,Kruistabel!$B$26:$F$29,MATCH($C50,Kruistabel!$C$25:$F$25,0)+1,FALSE),"")=0,"",IF(Plananalyse!EB50=1,VLOOKUP(EB$5,Kruistabel!$B$26:$F$29,MATCH($C50,Kruistabel!$C$25:$F$25,0)+1,FALSE),""))</f>
        <v>#REF!</v>
      </c>
      <c r="EC50" s="326" t="e">
        <f ca="1">IF(IF(Plananalyse!EC50=1,VLOOKUP(EC$5,Kruistabel!$B$26:$F$29,MATCH($C50,Kruistabel!$C$25:$F$25,0)+1,FALSE),"")=0,"",IF(Plananalyse!EC50=1,VLOOKUP(EC$5,Kruistabel!$B$26:$F$29,MATCH($C50,Kruistabel!$C$25:$F$25,0)+1,FALSE),""))</f>
        <v>#REF!</v>
      </c>
      <c r="ED50" s="327"/>
      <c r="EE50" s="326" t="e">
        <f ca="1">IF(IF(Plananalyse!EE50=1,VLOOKUP(EE$5,Kruistabel!$B$26:$F$29,MATCH($C50,Kruistabel!$C$25:$F$25,0)+1,FALSE),"")=0,"",IF(Plananalyse!EE50=1,VLOOKUP(EE$5,Kruistabel!$B$26:$F$29,MATCH($C50,Kruistabel!$C$25:$F$25,0)+1,FALSE),""))</f>
        <v>#N/A</v>
      </c>
      <c r="EF50" s="326" t="e">
        <f ca="1">IF(IF(Plananalyse!EF50=1,VLOOKUP(EF$5,Kruistabel!$B$26:$F$29,MATCH($C50,Kruistabel!$C$25:$F$25,0)+1,FALSE),"")=0,"",IF(Plananalyse!EF50=1,VLOOKUP(EF$5,Kruistabel!$B$26:$F$29,MATCH($C50,Kruistabel!$C$25:$F$25,0)+1,FALSE),""))</f>
        <v>#N/A</v>
      </c>
      <c r="EG50" s="326" t="e">
        <f ca="1">IF(IF(Plananalyse!EG50=1,VLOOKUP(EG$5,Kruistabel!$B$26:$F$29,MATCH($C50,Kruistabel!$C$25:$F$25,0)+1,FALSE),"")=0,"",IF(Plananalyse!EG50=1,VLOOKUP(EG$5,Kruistabel!$B$26:$F$29,MATCH($C50,Kruistabel!$C$25:$F$25,0)+1,FALSE),""))</f>
        <v>#N/A</v>
      </c>
      <c r="EH50" s="326" t="e">
        <f ca="1">IF(IF(Plananalyse!EH50=1,VLOOKUP(EH$5,Kruistabel!$B$26:$F$29,MATCH($C50,Kruistabel!$C$25:$F$25,0)+1,FALSE),"")=0,"",IF(Plananalyse!EH50=1,VLOOKUP(EH$5,Kruistabel!$B$26:$F$29,MATCH($C50,Kruistabel!$C$25:$F$25,0)+1,FALSE),""))</f>
        <v>#REF!</v>
      </c>
      <c r="EI50" s="326" t="e">
        <f ca="1">IF(IF(Plananalyse!EI50=1,VLOOKUP(EI$5,Kruistabel!$B$26:$F$29,MATCH($C50,Kruistabel!$C$25:$F$25,0)+1,FALSE),"")=0,"",IF(Plananalyse!EI50=1,VLOOKUP(EI$5,Kruistabel!$B$26:$F$29,MATCH($C50,Kruistabel!$C$25:$F$25,0)+1,FALSE),""))</f>
        <v>#REF!</v>
      </c>
      <c r="EJ50" s="164" t="str">
        <f>IF(Plananalyse!EJ50=1,VLOOKUP(EJ$5,Kruistabel!$B$26:$F$29,MATCH($C50,Kruistabel!$C$25:$F$25,0)+1,FALSE),"")</f>
        <v/>
      </c>
      <c r="EK50" s="138"/>
      <c r="EL50" s="138"/>
      <c r="EM50" s="138"/>
      <c r="EN50" s="138"/>
      <c r="EO50" s="138"/>
    </row>
    <row r="51" spans="2:145">
      <c r="B51" s="337" t="str">
        <f>Classificatietabel!B50</f>
        <v>KANT - Andere 1 (vul hier in)</v>
      </c>
      <c r="C51" s="160" t="str">
        <f>_xlfn.IFNA(VLOOKUP($B51,Classificatietabel!$B$6:$I$91,C$7,FALSE),"")</f>
        <v>laag</v>
      </c>
      <c r="D51" s="160" t="str">
        <f>_xlfn.IFNA(VLOOKUP($B51,Classificatietabel!$B$6:$I$91,D$7,FALSE),"")</f>
        <v>neen</v>
      </c>
      <c r="E51" s="119">
        <f>IF(AND(D51="laag",$D$3=1),0,_xlfn.IFNA(IF(VLOOKUP($B51,Classificatietabel!$B$6:$H$91,$E$5,FALSE)="Ja",1,0),""))</f>
        <v>1</v>
      </c>
      <c r="F51" s="163"/>
      <c r="G51" s="326" t="str">
        <f>IF(IF(Plananalyse!G51=1,VLOOKUP(G$5,Kruistabel!$B$26:$F$29,MATCH($C51,Kruistabel!$C$25:$F$25,0)+1,FALSE),"")=0,"",IF(Plananalyse!G51=1,VLOOKUP(G$5,Kruistabel!$B$26:$F$29,MATCH($C51,Kruistabel!$C$25:$F$25,0)+1,FALSE),""))</f>
        <v/>
      </c>
      <c r="H51" s="326" t="str">
        <f>IF(IF(Plananalyse!H51=1,VLOOKUP(H$5,Kruistabel!$B$26:$F$29,MATCH($C51,Kruistabel!$C$25:$F$25,0)+1,FALSE),"")=0,"",IF(Plananalyse!H51=1,VLOOKUP(H$5,Kruistabel!$B$26:$F$29,MATCH($C51,Kruistabel!$C$25:$F$25,0)+1,FALSE),""))</f>
        <v/>
      </c>
      <c r="I51" s="326">
        <f>IF(IF(Plananalyse!I51=1,VLOOKUP(I$5,Kruistabel!$B$26:$F$29,MATCH($C51,Kruistabel!$C$25:$F$25,0)+1,FALSE),"")=0,"",IF(Plananalyse!I51=1,VLOOKUP(I$5,Kruistabel!$B$26:$F$29,MATCH($C51,Kruistabel!$C$25:$F$25,0)+1,FALSE),""))</f>
        <v>65</v>
      </c>
      <c r="J51" s="326" t="str">
        <f>IF(IF(Plananalyse!J51=1,VLOOKUP(J$5,Kruistabel!$B$26:$F$29,MATCH($C51,Kruistabel!$C$25:$F$25,0)+1,FALSE),"")=0,"",IF(Plananalyse!J51=1,VLOOKUP(J$5,Kruistabel!$B$26:$F$29,MATCH($C51,Kruistabel!$C$25:$F$25,0)+1,FALSE),""))</f>
        <v/>
      </c>
      <c r="K51" s="326" t="str">
        <f>IF(IF(Plananalyse!K51=1,VLOOKUP(K$5,Kruistabel!$B$26:$F$29,MATCH($C51,Kruistabel!$C$25:$F$25,0)+1,FALSE),"")=0,"",IF(Plananalyse!K51=1,VLOOKUP(K$5,Kruistabel!$B$26:$F$29,MATCH($C51,Kruistabel!$C$25:$F$25,0)+1,FALSE),""))</f>
        <v/>
      </c>
      <c r="L51" s="326" t="str">
        <f>IF(IF(Plananalyse!L51=1,VLOOKUP(L$5,Kruistabel!$B$26:$F$29,MATCH($C51,Kruistabel!$C$25:$F$25,0)+1,FALSE),"")=0,"",IF(Plananalyse!L51=1,VLOOKUP(L$5,Kruistabel!$B$26:$F$29,MATCH($C51,Kruistabel!$C$25:$F$25,0)+1,FALSE),""))</f>
        <v/>
      </c>
      <c r="M51" s="326">
        <f>IF(IF(Plananalyse!M51=1,VLOOKUP(M$5,Kruistabel!$B$26:$F$29,MATCH($C51,Kruistabel!$C$25:$F$25,0)+1,FALSE),"")=0,"",IF(Plananalyse!M51=1,VLOOKUP(M$5,Kruistabel!$B$26:$F$29,MATCH($C51,Kruistabel!$C$25:$F$25,0)+1,FALSE),""))</f>
        <v>60</v>
      </c>
      <c r="N51" s="326">
        <f>IF(IF(Plananalyse!N51=1,VLOOKUP(N$5,Kruistabel!$B$26:$F$29,MATCH($C51,Kruistabel!$C$25:$F$25,0)+1,FALSE),"")=0,"",IF(Plananalyse!N51=1,VLOOKUP(N$5,Kruistabel!$B$26:$F$29,MATCH($C51,Kruistabel!$C$25:$F$25,0)+1,FALSE),""))</f>
        <v>60</v>
      </c>
      <c r="O51" s="326">
        <f>IF(IF(Plananalyse!O51=1,VLOOKUP(O$5,Kruistabel!$B$26:$F$29,MATCH($C51,Kruistabel!$C$25:$F$25,0)+1,FALSE),"")=0,"",IF(Plananalyse!O51=1,VLOOKUP(O$5,Kruistabel!$B$26:$F$29,MATCH($C51,Kruistabel!$C$25:$F$25,0)+1,FALSE),""))</f>
        <v>60</v>
      </c>
      <c r="P51" s="326">
        <f>IF(IF(Plananalyse!P51=1,VLOOKUP(P$5,Kruistabel!$B$26:$F$29,MATCH($C51,Kruistabel!$C$25:$F$25,0)+1,FALSE),"")=0,"",IF(Plananalyse!P51=1,VLOOKUP(P$5,Kruistabel!$B$26:$F$29,MATCH($C51,Kruistabel!$C$25:$F$25,0)+1,FALSE),""))</f>
        <v>55</v>
      </c>
      <c r="Q51" s="326">
        <f>IF(IF(Plananalyse!Q51=1,VLOOKUP(Q$5,Kruistabel!$B$26:$F$29,MATCH($C51,Kruistabel!$C$25:$F$25,0)+1,FALSE),"")=0,"",IF(Plananalyse!Q51=1,VLOOKUP(Q$5,Kruistabel!$B$26:$F$29,MATCH($C51,Kruistabel!$C$25:$F$25,0)+1,FALSE),""))</f>
        <v>65</v>
      </c>
      <c r="R51" s="326">
        <f>IF(IF(Plananalyse!R51=1,VLOOKUP(R$5,Kruistabel!$B$26:$F$29,MATCH($C51,Kruistabel!$C$25:$F$25,0)+1,FALSE),"")=0,"",IF(Plananalyse!R51=1,VLOOKUP(R$5,Kruistabel!$B$26:$F$29,MATCH($C51,Kruistabel!$C$25:$F$25,0)+1,FALSE),""))</f>
        <v>60</v>
      </c>
      <c r="S51" s="326" t="str">
        <f>IF(IF(Plananalyse!S51=1,VLOOKUP(S$5,Kruistabel!$B$26:$F$29,MATCH($C51,Kruistabel!$C$25:$F$25,0)+1,FALSE),"")=0,"",IF(Plananalyse!S51=1,VLOOKUP(S$5,Kruistabel!$B$26:$F$29,MATCH($C51,Kruistabel!$C$25:$F$25,0)+1,FALSE),""))</f>
        <v/>
      </c>
      <c r="T51" s="326" t="str">
        <f>IF(IF(Plananalyse!T51=1,VLOOKUP(T$5,Kruistabel!$B$26:$F$29,MATCH($C51,Kruistabel!$C$25:$F$25,0)+1,FALSE),"")=0,"",IF(Plananalyse!T51=1,VLOOKUP(T$5,Kruistabel!$B$26:$F$29,MATCH($C51,Kruistabel!$C$25:$F$25,0)+1,FALSE),""))</f>
        <v/>
      </c>
      <c r="U51" s="326" t="str">
        <f>IF(IF(Plananalyse!U51=1,VLOOKUP(U$5,Kruistabel!$B$26:$F$29,MATCH($C51,Kruistabel!$C$25:$F$25,0)+1,FALSE),"")=0,"",IF(Plananalyse!U51=1,VLOOKUP(U$5,Kruistabel!$B$26:$F$29,MATCH($C51,Kruistabel!$C$25:$F$25,0)+1,FALSE),""))</f>
        <v/>
      </c>
      <c r="V51" s="326" t="str">
        <f>IF(IF(Plananalyse!V51=1,VLOOKUP(V$5,Kruistabel!$B$26:$F$29,MATCH($C51,Kruistabel!$C$25:$F$25,0)+1,FALSE),"")=0,"",IF(Plananalyse!V51=1,VLOOKUP(V$5,Kruistabel!$B$26:$F$29,MATCH($C51,Kruistabel!$C$25:$F$25,0)+1,FALSE),""))</f>
        <v/>
      </c>
      <c r="W51" s="326" t="str">
        <f>IF(IF(Plananalyse!W51=1,VLOOKUP(W$5,Kruistabel!$B$26:$F$29,MATCH($C51,Kruistabel!$C$25:$F$25,0)+1,FALSE),"")=0,"",IF(Plananalyse!W51=1,VLOOKUP(W$5,Kruistabel!$B$26:$F$29,MATCH($C51,Kruistabel!$C$25:$F$25,0)+1,FALSE),""))</f>
        <v/>
      </c>
      <c r="X51" s="326" t="str">
        <f>IF(IF(Plananalyse!X51=1,VLOOKUP(X$5,Kruistabel!$B$26:$F$29,MATCH($C51,Kruistabel!$C$25:$F$25,0)+1,FALSE),"")=0,"",IF(Plananalyse!X51=1,VLOOKUP(X$5,Kruistabel!$B$26:$F$29,MATCH($C51,Kruistabel!$C$25:$F$25,0)+1,FALSE),""))</f>
        <v/>
      </c>
      <c r="Y51" s="326">
        <f>IF(IF(Plananalyse!Y51=1,VLOOKUP(Y$5,Kruistabel!$B$26:$F$29,MATCH($C51,Kruistabel!$C$25:$F$25,0)+1,FALSE),"")=0,"",IF(Plananalyse!Y51=1,VLOOKUP(Y$5,Kruistabel!$B$26:$F$29,MATCH($C51,Kruistabel!$C$25:$F$25,0)+1,FALSE),""))</f>
        <v>65</v>
      </c>
      <c r="Z51" s="326" t="str">
        <f>IF(IF(Plananalyse!Z51=1,VLOOKUP(Z$5,Kruistabel!$B$26:$F$29,MATCH($C51,Kruistabel!$C$25:$F$25,0)+1,FALSE),"")=0,"",IF(Plananalyse!Z51=1,VLOOKUP(Z$5,Kruistabel!$B$26:$F$29,MATCH($C51,Kruistabel!$C$25:$F$25,0)+1,FALSE),""))</f>
        <v/>
      </c>
      <c r="AA51" s="326" t="str">
        <f>IF(IF(Plananalyse!AA51=1,VLOOKUP(AA$5,Kruistabel!$B$26:$F$29,MATCH($C51,Kruistabel!$C$25:$F$25,0)+1,FALSE),"")=0,"",IF(Plananalyse!AA51=1,VLOOKUP(AA$5,Kruistabel!$B$26:$F$29,MATCH($C51,Kruistabel!$C$25:$F$25,0)+1,FALSE),""))</f>
        <v/>
      </c>
      <c r="AB51" s="326" t="str">
        <f>IF(IF(Plananalyse!AB51=1,VLOOKUP(AB$5,Kruistabel!$B$26:$F$29,MATCH($C51,Kruistabel!$C$25:$F$25,0)+1,FALSE),"")=0,"",IF(Plananalyse!AB51=1,VLOOKUP(AB$5,Kruistabel!$B$26:$F$29,MATCH($C51,Kruistabel!$C$25:$F$25,0)+1,FALSE),""))</f>
        <v/>
      </c>
      <c r="AC51" s="326" t="str">
        <f>IF(IF(Plananalyse!AC51=1,VLOOKUP(AC$5,Kruistabel!$B$26:$F$29,MATCH($C51,Kruistabel!$C$25:$F$25,0)+1,FALSE),"")=0,"",IF(Plananalyse!AC51=1,VLOOKUP(AC$5,Kruistabel!$B$26:$F$29,MATCH($C51,Kruistabel!$C$25:$F$25,0)+1,FALSE),""))</f>
        <v/>
      </c>
      <c r="AD51" s="326" t="str">
        <f>IF(IF(Plananalyse!AD51=1,VLOOKUP(AD$5,Kruistabel!$B$26:$F$29,MATCH($C51,Kruistabel!$C$25:$F$25,0)+1,FALSE),"")=0,"",IF(Plananalyse!AD51=1,VLOOKUP(AD$5,Kruistabel!$B$26:$F$29,MATCH($C51,Kruistabel!$C$25:$F$25,0)+1,FALSE),""))</f>
        <v/>
      </c>
      <c r="AE51" s="326" t="str">
        <f>IF(IF(Plananalyse!AE51=1,VLOOKUP(AE$5,Kruistabel!$B$26:$F$29,MATCH($C51,Kruistabel!$C$25:$F$25,0)+1,FALSE),"")=0,"",IF(Plananalyse!AE51=1,VLOOKUP(AE$5,Kruistabel!$B$26:$F$29,MATCH($C51,Kruistabel!$C$25:$F$25,0)+1,FALSE),""))</f>
        <v/>
      </c>
      <c r="AF51" s="326" t="str">
        <f>IF(IF(Plananalyse!AF51=1,VLOOKUP(AF$5,Kruistabel!$B$26:$F$29,MATCH($C51,Kruistabel!$C$25:$F$25,0)+1,FALSE),"")=0,"",IF(Plananalyse!AF51=1,VLOOKUP(AF$5,Kruistabel!$B$26:$F$29,MATCH($C51,Kruistabel!$C$25:$F$25,0)+1,FALSE),""))</f>
        <v/>
      </c>
      <c r="AG51" s="326" t="str">
        <f>IF(IF(Plananalyse!AG51=1,VLOOKUP(AG$5,Kruistabel!$B$26:$F$29,MATCH($C51,Kruistabel!$C$25:$F$25,0)+1,FALSE),"")=0,"",IF(Plananalyse!AG51=1,VLOOKUP(AG$5,Kruistabel!$B$26:$F$29,MATCH($C51,Kruistabel!$C$25:$F$25,0)+1,FALSE),""))</f>
        <v/>
      </c>
      <c r="AH51" s="326" t="str">
        <f>IF(IF(Plananalyse!AH51=1,VLOOKUP(AH$5,Kruistabel!$B$26:$F$29,MATCH($C51,Kruistabel!$C$25:$F$25,0)+1,FALSE),"")=0,"",IF(Plananalyse!AI51=1,VLOOKUP(AH$5,Kruistabel!$B$26:$F$29,MATCH($C51,Kruistabel!$C$25:$F$25,0)+1,FALSE),""))</f>
        <v/>
      </c>
      <c r="AI51" s="326" t="str">
        <f>IF(IF(Plananalyse!AI51=1,VLOOKUP(AI$5,Kruistabel!$B$26:$F$29,MATCH($C51,Kruistabel!$C$25:$F$25,0)+1,FALSE),"")=0,"",IF(Plananalyse!AJ51=1,VLOOKUP(AI$5,Kruistabel!$B$26:$F$29,MATCH($C51,Kruistabel!$C$25:$F$25,0)+1,FALSE),""))</f>
        <v/>
      </c>
      <c r="AJ51" s="326" t="str">
        <f>IF(IF(Plananalyse!AJ51=1,VLOOKUP(AJ$5,Kruistabel!$B$26:$F$29,MATCH($C51,Kruistabel!$C$25:$F$25,0)+1,FALSE),"")=0,"",IF(Plananalyse!AJ51=1,VLOOKUP(AJ$5,Kruistabel!$B$26:$F$29,MATCH($C51,Kruistabel!$C$25:$F$25,0)+1,FALSE),""))</f>
        <v/>
      </c>
      <c r="AK51" s="326">
        <f>IF(IF(Plananalyse!AK51=1,VLOOKUP(AK$5,Kruistabel!$B$26:$F$29,MATCH($C51,Kruistabel!$C$25:$F$25,0)+1,FALSE),"")=0,"",IF(Plananalyse!AK51=1,VLOOKUP(AK$5,Kruistabel!$B$26:$F$29,MATCH($C51,Kruistabel!$C$25:$F$25,0)+1,FALSE),""))</f>
        <v>65</v>
      </c>
      <c r="AL51" s="326" t="str">
        <f>IF(IF(Plananalyse!AL51=1,VLOOKUP(AL$5,Kruistabel!$B$26:$F$29,MATCH($C51,Kruistabel!$C$25:$F$25,0)+1,FALSE),"")=0,"",IF(Plananalyse!AL51=1,VLOOKUP(AL$5,Kruistabel!$B$26:$F$29,MATCH($C51,Kruistabel!$C$25:$F$25,0)+1,FALSE),""))</f>
        <v/>
      </c>
      <c r="AM51" s="326" t="str">
        <f>IF(IF(Plananalyse!AM51=1,VLOOKUP(AM$5,Kruistabel!$B$26:$F$29,MATCH($C51,Kruistabel!$C$25:$F$25,0)+1,FALSE),"")=0,"",IF(Plananalyse!AM51=1,VLOOKUP(AM$5,Kruistabel!$B$26:$F$29,MATCH($C51,Kruistabel!$C$25:$F$25,0)+1,FALSE),""))</f>
        <v/>
      </c>
      <c r="AN51" s="327"/>
      <c r="AO51" s="326">
        <f>IF(IF(Plananalyse!AO51=1,VLOOKUP(AO$5,Kruistabel!$B$26:$F$29,MATCH($C51,Kruistabel!$C$25:$F$25,0)+1,FALSE),"")=0,"",IF(Plananalyse!AO51=1,VLOOKUP(AO$5,Kruistabel!$B$26:$F$29,MATCH($C51,Kruistabel!$C$25:$F$25,0)+1,FALSE),""))</f>
        <v>65</v>
      </c>
      <c r="AP51" s="326">
        <f>IF(IF(Plananalyse!AP51=1,VLOOKUP(AP$5,Kruistabel!$B$26:$F$29,MATCH($C51,Kruistabel!$C$25:$F$25,0)+1,FALSE),"")=0,"",IF(Plananalyse!AP51=1,VLOOKUP(AP$5,Kruistabel!$B$26:$F$29,MATCH($C51,Kruistabel!$C$25:$F$25,0)+1,FALSE),""))</f>
        <v>65</v>
      </c>
      <c r="AQ51" s="326">
        <f>IF(IF(Plananalyse!AQ51=1,VLOOKUP(AQ$5,Kruistabel!$B$26:$F$29,MATCH($C51,Kruistabel!$C$25:$F$25,0)+1,FALSE),"")=0,"",IF(Plananalyse!AQ51=1,VLOOKUP(AQ$5,Kruistabel!$B$26:$F$29,MATCH($C51,Kruistabel!$C$25:$F$25,0)+1,FALSE),""))</f>
        <v>65</v>
      </c>
      <c r="AR51" s="326">
        <f>IF(IF(Plananalyse!AR51=1,VLOOKUP(AR$5,Kruistabel!$B$26:$F$29,MATCH($C51,Kruistabel!$C$25:$F$25,0)+1,FALSE),"")=0,"",IF(Plananalyse!AR51=1,VLOOKUP(AR$5,Kruistabel!$B$26:$F$29,MATCH($C51,Kruistabel!$C$25:$F$25,0)+1,FALSE),""))</f>
        <v>60</v>
      </c>
      <c r="AS51" s="326">
        <f>IF(IF(Plananalyse!AS51=1,VLOOKUP(AS$5,Kruistabel!$B$26:$F$29,MATCH($C51,Kruistabel!$C$25:$F$25,0)+1,FALSE),"")=0,"",IF(Plananalyse!AS51=1,VLOOKUP(AS$5,Kruistabel!$B$26:$F$29,MATCH($C51,Kruistabel!$C$25:$F$25,0)+1,FALSE),""))</f>
        <v>65</v>
      </c>
      <c r="AT51" s="326">
        <f>IF(IF(Plananalyse!AT51=1,VLOOKUP(AT$5,Kruistabel!$B$26:$F$29,MATCH($C51,Kruistabel!$C$25:$F$25,0)+1,FALSE),"")=0,"",IF(Plananalyse!AT51=1,VLOOKUP(AT$5,Kruistabel!$B$26:$F$29,MATCH($C51,Kruistabel!$C$25:$F$25,0)+1,FALSE),""))</f>
        <v>60</v>
      </c>
      <c r="AU51" s="326" t="str">
        <f>IF(IF(Plananalyse!AU51=1,VLOOKUP(AU$5,Kruistabel!$B$26:$F$29,MATCH($C51,Kruistabel!$C$25:$F$25,0)+1,FALSE),"")=0,"",IF(Plananalyse!AU51=1,VLOOKUP(AU$5,Kruistabel!$B$26:$F$29,MATCH($C51,Kruistabel!$C$25:$F$25,0)+1,FALSE),""))</f>
        <v/>
      </c>
      <c r="AV51" s="326">
        <f>IF(IF(Plananalyse!AV51=1,VLOOKUP(AV$5,Kruistabel!$B$26:$F$29,MATCH($C51,Kruistabel!$C$25:$F$25,0)+1,FALSE),"")=0,"",IF(Plananalyse!AV51=1,VLOOKUP(AV$5,Kruistabel!$B$26:$F$29,MATCH($C51,Kruistabel!$C$25:$F$25,0)+1,FALSE),""))</f>
        <v>65</v>
      </c>
      <c r="AW51" s="326" t="str">
        <f>IF(IF(Plananalyse!AW51=1,VLOOKUP(AW$5,Kruistabel!$B$26:$F$29,MATCH($C51,Kruistabel!$C$25:$F$25,0)+1,FALSE),"")=0,"",IF(Plananalyse!AW51=1,VLOOKUP(AW$5,Kruistabel!$B$26:$F$29,MATCH($C51,Kruistabel!$C$25:$F$25,0)+1,FALSE),""))</f>
        <v/>
      </c>
      <c r="AX51" s="326" t="str">
        <f ca="1">IF(IF(Plananalyse!AX51=1,VLOOKUP(AX$5,Kruistabel!$B$26:$F$29,MATCH($C51,Kruistabel!$C$25:$F$25,0)+1,FALSE),"")=0,"",IF(Plananalyse!AX51=1,VLOOKUP(AX$5,Kruistabel!$B$26:$F$29,MATCH($C51,Kruistabel!$C$25:$F$25,0)+1,FALSE),""))</f>
        <v/>
      </c>
      <c r="AY51" s="327"/>
      <c r="AZ51" s="326" t="str">
        <f ca="1">IF(IF(Plananalyse!AZ51=1,VLOOKUP(AZ$5,Kruistabel!$B$26:$F$29,MATCH($C51,Kruistabel!$C$25:$F$25,0)+1,FALSE),"")=0,"",IF(Plananalyse!AZ51=1,VLOOKUP(AZ$5,Kruistabel!$B$26:$F$29,MATCH($C51,Kruistabel!$C$25:$F$25,0)+1,FALSE),""))</f>
        <v/>
      </c>
      <c r="BA51" s="326" t="str">
        <f ca="1">IF(IF(Plananalyse!BA51=1,VLOOKUP(BA$5,Kruistabel!$B$26:$F$29,MATCH($C51,Kruistabel!$C$25:$F$25,0)+1,FALSE),"")=0,"",IF(Plananalyse!BA51=1,VLOOKUP(BA$5,Kruistabel!$B$26:$F$29,MATCH($C51,Kruistabel!$C$25:$F$25,0)+1,FALSE),""))</f>
        <v/>
      </c>
      <c r="BB51" s="326">
        <f ca="1">IF(IF(Plananalyse!BB51=1,VLOOKUP(BB$5,Kruistabel!$B$26:$F$29,MATCH($C51,Kruistabel!$C$25:$F$25,0)+1,FALSE),"")=0,"",IF(Plananalyse!BB51=1,VLOOKUP(BB$5,Kruistabel!$B$26:$F$29,MATCH($C51,Kruistabel!$C$25:$F$25,0)+1,FALSE),""))</f>
        <v>65</v>
      </c>
      <c r="BC51" s="326">
        <f ca="1">IF(IF(Plananalyse!BC51=1,VLOOKUP(BC$5,Kruistabel!$B$26:$F$29,MATCH($C51,Kruistabel!$C$25:$F$25,0)+1,FALSE),"")=0,"",IF(Plananalyse!BC51=1,VLOOKUP(BC$5,Kruistabel!$B$26:$F$29,MATCH($C51,Kruistabel!$C$25:$F$25,0)+1,FALSE),""))</f>
        <v>65</v>
      </c>
      <c r="BD51" s="326" t="str">
        <f ca="1">IF(IF(Plananalyse!BD51=1,VLOOKUP(BD$5,Kruistabel!$B$26:$F$29,MATCH($C51,Kruistabel!$C$25:$F$25,0)+1,FALSE),"")=0,"",IF(Plananalyse!BD51=1,VLOOKUP(BD$5,Kruistabel!$B$26:$F$29,MATCH($C51,Kruistabel!$C$25:$F$25,0)+1,FALSE),""))</f>
        <v/>
      </c>
      <c r="BE51" s="326" t="str">
        <f ca="1">IF(IF(Plananalyse!BE51=1,VLOOKUP(BE$5,Kruistabel!$B$26:$F$29,MATCH($C51,Kruistabel!$C$25:$F$25,0)+1,FALSE),"")=0,"",IF(Plananalyse!BE51=1,VLOOKUP(BE$5,Kruistabel!$B$26:$F$29,MATCH($C51,Kruistabel!$C$25:$F$25,0)+1,FALSE),""))</f>
        <v/>
      </c>
      <c r="BF51" s="326" t="str">
        <f ca="1">IF(IF(Plananalyse!BF51=1,VLOOKUP(BF$5,Kruistabel!$B$26:$F$29,MATCH($C51,Kruistabel!$C$25:$F$25,0)+1,FALSE),"")=0,"",IF(Plananalyse!BF51=1,VLOOKUP(BF$5,Kruistabel!$B$26:$F$29,MATCH($C51,Kruistabel!$C$25:$F$25,0)+1,FALSE),""))</f>
        <v/>
      </c>
      <c r="BG51" s="326" t="str">
        <f ca="1">IF(IF(Plananalyse!BG51=1,VLOOKUP(BG$5,Kruistabel!$B$26:$F$29,MATCH($C51,Kruistabel!$C$25:$F$25,0)+1,FALSE),"")=0,"",IF(Plananalyse!BG51=1,VLOOKUP(BG$5,Kruistabel!$B$26:$F$29,MATCH($C51,Kruistabel!$C$25:$F$25,0)+1,FALSE),""))</f>
        <v/>
      </c>
      <c r="BH51" s="326" t="str">
        <f ca="1">IF(IF(Plananalyse!BH51=1,VLOOKUP(BH$5,Kruistabel!$B$26:$F$29,MATCH($C51,Kruistabel!$C$25:$F$25,0)+1,FALSE),"")=0,"",IF(Plananalyse!BH51=1,VLOOKUP(BH$5,Kruistabel!$B$26:$F$29,MATCH($C51,Kruistabel!$C$25:$F$25,0)+1,FALSE),""))</f>
        <v/>
      </c>
      <c r="BI51" s="327"/>
      <c r="BJ51" s="326" t="e">
        <f ca="1">IF(IF(Plananalyse!BJ51=1,VLOOKUP(BJ$5,Kruistabel!$B$26:$F$29,MATCH($C51,Kruistabel!$C$25:$F$25,0)+1,FALSE),"")=0,"",IF(Plananalyse!BJ51=1,VLOOKUP(BJ$5,Kruistabel!$B$26:$F$29,MATCH($C51,Kruistabel!$C$25:$F$25,0)+1,FALSE),""))</f>
        <v>#N/A</v>
      </c>
      <c r="BK51" s="326" t="e">
        <f ca="1">IF(IF(Plananalyse!BK51=1,VLOOKUP(BK$5,Kruistabel!$B$26:$F$29,MATCH($C51,Kruistabel!$C$25:$F$25,0)+1,FALSE),"")=0,"",IF(Plananalyse!BK51=1,VLOOKUP(BK$5,Kruistabel!$B$26:$F$29,MATCH($C51,Kruistabel!$C$25:$F$25,0)+1,FALSE),""))</f>
        <v>#N/A</v>
      </c>
      <c r="BL51" s="326" t="e">
        <f ca="1">IF(IF(Plananalyse!BL51=1,VLOOKUP(BL$5,Kruistabel!$B$26:$F$29,MATCH($C51,Kruistabel!$C$25:$F$25,0)+1,FALSE),"")=0,"",IF(Plananalyse!BL51=1,VLOOKUP(BL$5,Kruistabel!$B$26:$F$29,MATCH($C51,Kruistabel!$C$25:$F$25,0)+1,FALSE),""))</f>
        <v>#N/A</v>
      </c>
      <c r="BM51" s="326" t="e">
        <f ca="1">IF(IF(Plananalyse!BM51=1,VLOOKUP(BM$5,Kruistabel!$B$26:$F$29,MATCH($C51,Kruistabel!$C$25:$F$25,0)+1,FALSE),"")=0,"",IF(Plananalyse!BM51=1,VLOOKUP(BM$5,Kruistabel!$B$26:$F$29,MATCH($C51,Kruistabel!$C$25:$F$25,0)+1,FALSE),""))</f>
        <v>#N/A</v>
      </c>
      <c r="BN51" s="326" t="e">
        <f ca="1">IF(IF(Plananalyse!BN51=1,VLOOKUP(BN$5,Kruistabel!$B$26:$F$29,MATCH($C51,Kruistabel!$C$25:$F$25,0)+1,FALSE),"")=0,"",IF(Plananalyse!BN51=1,VLOOKUP(BN$5,Kruistabel!$B$26:$F$29,MATCH($C51,Kruistabel!$C$25:$F$25,0)+1,FALSE),""))</f>
        <v>#N/A</v>
      </c>
      <c r="BO51" s="326" t="e">
        <f ca="1">IF(IF(Plananalyse!BO51=1,VLOOKUP(BO$5,Kruistabel!$B$26:$F$29,MATCH($C51,Kruistabel!$C$25:$F$25,0)+1,FALSE),"")=0,"",IF(Plananalyse!BO51=1,VLOOKUP(BO$5,Kruistabel!$B$26:$F$29,MATCH($C51,Kruistabel!$C$25:$F$25,0)+1,FALSE),""))</f>
        <v>#N/A</v>
      </c>
      <c r="BP51" s="326" t="e">
        <f ca="1">IF(IF(Plananalyse!BP51=1,VLOOKUP(BP$5,Kruistabel!$B$26:$F$29,MATCH($C51,Kruistabel!$C$25:$F$25,0)+1,FALSE),"")=0,"",IF(Plananalyse!BP51=1,VLOOKUP(BP$5,Kruistabel!$B$26:$F$29,MATCH($C51,Kruistabel!$C$25:$F$25,0)+1,FALSE),""))</f>
        <v>#N/A</v>
      </c>
      <c r="BQ51" s="326" t="e">
        <f ca="1">IF(IF(Plananalyse!BQ51=1,VLOOKUP(BQ$5,Kruistabel!$B$26:$F$29,MATCH($C51,Kruistabel!$C$25:$F$25,0)+1,FALSE),"")=0,"",IF(Plananalyse!BQ51=1,VLOOKUP(BQ$5,Kruistabel!$B$26:$F$29,MATCH($C51,Kruistabel!$C$25:$F$25,0)+1,FALSE),""))</f>
        <v>#N/A</v>
      </c>
      <c r="BR51" s="326" t="e">
        <f ca="1">IF(IF(Plananalyse!BR51=1,VLOOKUP(BR$5,Kruistabel!$B$26:$F$29,MATCH($C51,Kruistabel!$C$25:$F$25,0)+1,FALSE),"")=0,"",IF(Plananalyse!BR51=1,VLOOKUP(BR$5,Kruistabel!$B$26:$F$29,MATCH($C51,Kruistabel!$C$25:$F$25,0)+1,FALSE),""))</f>
        <v>#REF!</v>
      </c>
      <c r="BS51" s="326" t="e">
        <f ca="1">IF(IF(Plananalyse!BS51=1,VLOOKUP(BS$5,Kruistabel!$B$26:$F$29,MATCH($C51,Kruistabel!$C$25:$F$25,0)+1,FALSE),"")=0,"",IF(Plananalyse!BS51=1,VLOOKUP(BS$5,Kruistabel!$B$26:$F$29,MATCH($C51,Kruistabel!$C$25:$F$25,0)+1,FALSE),""))</f>
        <v>#REF!</v>
      </c>
      <c r="BT51" s="65"/>
      <c r="BU51" s="231" t="str">
        <f ca="1">IF(IF(Plananalyse!BU51=1,VLOOKUP(BU$5,Kruistabel!$B$26:$F$29,MATCH($C51,Kruistabel!$C$25:$F$25,0)+1,FALSE),"")=0,"",IF(Plananalyse!BU51=1,VLOOKUP(BU$5,Kruistabel!$B$26:$F$29,MATCH($C51,Kruistabel!$C$25:$F$25,0)+1,FALSE),""))</f>
        <v/>
      </c>
      <c r="BV51" s="326">
        <f ca="1">IF(IF(Plananalyse!BV51=1,VLOOKUP(BV$5,Kruistabel!$B$26:$F$29,MATCH($C51,Kruistabel!$C$25:$F$25,0)+1,FALSE),"")=0,"",IF(Plananalyse!BV51=1,VLOOKUP(BV$5,Kruistabel!$B$26:$F$29,MATCH($C51,Kruistabel!$C$25:$F$25,0)+1,FALSE),""))</f>
        <v>60</v>
      </c>
      <c r="BW51" s="326" t="str">
        <f ca="1">IF(IF(Plananalyse!BW51=1,VLOOKUP(BW$5,Kruistabel!$B$26:$F$29,MATCH($C51,Kruistabel!$C$25:$F$25,0)+1,FALSE),"")=0,"",IF(Plananalyse!BW51=1,VLOOKUP(BW$5,Kruistabel!$B$26:$F$29,MATCH($C51,Kruistabel!$C$25:$F$25,0)+1,FALSE),""))</f>
        <v/>
      </c>
      <c r="BX51" s="326" t="str">
        <f ca="1">IF(IF(Plananalyse!BX51=1,VLOOKUP(BX$5,Kruistabel!$B$26:$F$29,MATCH($C51,Kruistabel!$C$25:$F$25,0)+1,FALSE),"")=0,"",IF(Plananalyse!BX51=1,VLOOKUP(BX$5,Kruistabel!$B$26:$F$29,MATCH($C51,Kruistabel!$C$25:$F$25,0)+1,FALSE),""))</f>
        <v/>
      </c>
      <c r="BY51" s="327"/>
      <c r="BZ51" s="326" t="e">
        <f ca="1">IF(IF(Plananalyse!BZ51=1,VLOOKUP(BZ$5,Kruistabel!$B$26:$F$29,MATCH($C51,Kruistabel!$C$25:$F$25,0)+1,FALSE),"")=0,"",IF(Plananalyse!BZ51=1,VLOOKUP(BZ$5,Kruistabel!$B$26:$F$29,MATCH($C51,Kruistabel!$C$25:$F$25,0)+1,FALSE),""))</f>
        <v>#N/A</v>
      </c>
      <c r="CA51" s="326" t="e">
        <f ca="1">IF(IF(Plananalyse!CA51=1,VLOOKUP(CA$5,Kruistabel!$B$26:$F$29,MATCH($C51,Kruistabel!$C$25:$F$25,0)+1,FALSE),"")=0,"",IF(Plananalyse!CA51=1,VLOOKUP(CA$5,Kruistabel!$B$26:$F$29,MATCH($C51,Kruistabel!$C$25:$F$25,0)+1,FALSE),""))</f>
        <v>#N/A</v>
      </c>
      <c r="CB51" s="326" t="e">
        <f ca="1">IF(IF(Plananalyse!CB51=1,VLOOKUP(CB$5,Kruistabel!$B$26:$F$29,MATCH($C51,Kruistabel!$C$25:$F$25,0)+1,FALSE),"")=0,"",IF(Plananalyse!CB51=1,VLOOKUP(CB$5,Kruistabel!$B$26:$F$29,MATCH($C51,Kruistabel!$C$25:$F$25,0)+1,FALSE),""))</f>
        <v>#N/A</v>
      </c>
      <c r="CC51" s="326" t="e">
        <f ca="1">IF(IF(Plananalyse!CC51=1,VLOOKUP(CC$5,Kruistabel!$B$26:$F$29,MATCH($C51,Kruistabel!$C$25:$F$25,0)+1,FALSE),"")=0,"",IF(Plananalyse!CC51=1,VLOOKUP(CC$5,Kruistabel!$B$26:$F$29,MATCH($C51,Kruistabel!$C$25:$F$25,0)+1,FALSE),""))</f>
        <v>#N/A</v>
      </c>
      <c r="CD51" s="326" t="e">
        <f ca="1">IF(IF(Plananalyse!CD51=1,VLOOKUP(CD$5,Kruistabel!$B$26:$F$29,MATCH($C51,Kruistabel!$C$25:$F$25,0)+1,FALSE),"")=0,"",IF(Plananalyse!CD51=1,VLOOKUP(CD$5,Kruistabel!$B$26:$F$29,MATCH($C51,Kruistabel!$C$25:$F$25,0)+1,FALSE),""))</f>
        <v>#N/A</v>
      </c>
      <c r="CE51" s="326" t="e">
        <f ca="1">IF(IF(Plananalyse!CE51=1,VLOOKUP(CE$5,Kruistabel!$B$26:$F$29,MATCH($C51,Kruistabel!$C$25:$F$25,0)+1,FALSE),"")=0,"",IF(Plananalyse!CE51=1,VLOOKUP(CE$5,Kruistabel!$B$26:$F$29,MATCH($C51,Kruistabel!$C$25:$F$25,0)+1,FALSE),""))</f>
        <v>#N/A</v>
      </c>
      <c r="CF51" s="326" t="e">
        <f ca="1">IF(IF(Plananalyse!CF51=1,VLOOKUP(CF$5,Kruistabel!$B$26:$F$29,MATCH($C51,Kruistabel!$C$25:$F$25,0)+1,FALSE),"")=0,"",IF(Plananalyse!CF51=1,VLOOKUP(CF$5,Kruistabel!$B$26:$F$29,MATCH($C51,Kruistabel!$C$25:$F$25,0)+1,FALSE),""))</f>
        <v>#N/A</v>
      </c>
      <c r="CG51" s="326" t="e">
        <f ca="1">IF(IF(Plananalyse!CG51=1,VLOOKUP(CG$5,Kruistabel!$B$26:$F$29,MATCH($C51,Kruistabel!$C$25:$F$25,0)+1,FALSE),"")=0,"",IF(Plananalyse!CG51=1,VLOOKUP(CG$5,Kruistabel!$B$26:$F$29,MATCH($C51,Kruistabel!$C$25:$F$25,0)+1,FALSE),""))</f>
        <v>#REF!</v>
      </c>
      <c r="CH51" s="326" t="e">
        <f ca="1">IF(IF(Plananalyse!CH51=1,VLOOKUP(CH$5,Kruistabel!$B$26:$F$29,MATCH($C51,Kruistabel!$C$25:$F$25,0)+1,FALSE),"")=0,"",IF(Plananalyse!CH51=1,VLOOKUP(CH$5,Kruistabel!$B$26:$F$29,MATCH($C51,Kruistabel!$C$25:$F$25,0)+1,FALSE),""))</f>
        <v>#REF!</v>
      </c>
      <c r="CI51" s="65"/>
      <c r="CJ51" s="326">
        <f ca="1">IF(IF(Plananalyse!CJ51=1,VLOOKUP(CJ$5,Kruistabel!$B$26:$F$29,MATCH($C51,Kruistabel!$C$25:$F$25,0)+1,FALSE),"")=0,"",IF(Plananalyse!CJ51=1,VLOOKUP(CJ$5,Kruistabel!$B$26:$F$29,MATCH($C51,Kruistabel!$C$25:$F$25,0)+1,FALSE),""))</f>
        <v>60</v>
      </c>
      <c r="CK51" s="326">
        <f ca="1">IF(IF(Plananalyse!CK51=1,VLOOKUP(CK$5,Kruistabel!$B$26:$F$29,MATCH($C51,Kruistabel!$C$25:$F$25,0)+1,FALSE),"")=0,"",IF(Plananalyse!CK51=1,VLOOKUP(CK$5,Kruistabel!$B$26:$F$29,MATCH($C51,Kruistabel!$C$25:$F$25,0)+1,FALSE),""))</f>
        <v>60</v>
      </c>
      <c r="CL51" s="326" t="str">
        <f ca="1">IF(IF(Plananalyse!CL51=1,VLOOKUP(CL$5,Kruistabel!$B$26:$F$29,MATCH($C51,Kruistabel!$C$25:$F$25,0)+1,FALSE),"")=0,"",IF(Plananalyse!CL51=1,VLOOKUP(CL$5,Kruistabel!$B$26:$F$29,MATCH($C51,Kruistabel!$C$25:$F$25,0)+1,FALSE),""))</f>
        <v/>
      </c>
      <c r="CM51" s="326">
        <f ca="1">IF(IF(Plananalyse!CM51=1,VLOOKUP(CM$5,Kruistabel!$B$26:$F$29,MATCH($C51,Kruistabel!$C$25:$F$25,0)+1,FALSE),"")=0,"",IF(Plananalyse!CM51=1,VLOOKUP(CM$5,Kruistabel!$B$26:$F$29,MATCH($C51,Kruistabel!$C$25:$F$25,0)+1,FALSE),""))</f>
        <v>55</v>
      </c>
      <c r="CN51" s="326">
        <f ca="1">IF(IF(Plananalyse!CN51=1,VLOOKUP(CN$5,Kruistabel!$B$26:$F$29,MATCH($C51,Kruistabel!$C$25:$F$25,0)+1,FALSE),"")=0,"",IF(Plananalyse!CN51=1,VLOOKUP(CN$5,Kruistabel!$B$26:$F$29,MATCH($C51,Kruistabel!$C$25:$F$25,0)+1,FALSE),""))</f>
        <v>55</v>
      </c>
      <c r="CO51" s="326">
        <f ca="1">IF(IF(Plananalyse!CO51=1,VLOOKUP(CO$5,Kruistabel!$B$26:$F$29,MATCH($C51,Kruistabel!$C$25:$F$25,0)+1,FALSE),"")=0,"",IF(Plananalyse!CO51=1,VLOOKUP(CO$5,Kruistabel!$B$26:$F$29,MATCH($C51,Kruistabel!$C$25:$F$25,0)+1,FALSE),""))</f>
        <v>65</v>
      </c>
      <c r="CP51" s="326">
        <f ca="1">IF(IF(Plananalyse!CP51=1,VLOOKUP(CP$5,Kruistabel!$B$26:$F$29,MATCH($C51,Kruistabel!$C$25:$F$25,0)+1,FALSE),"")=0,"",IF(Plananalyse!CP51=1,VLOOKUP(CP$5,Kruistabel!$B$26:$F$29,MATCH($C51,Kruistabel!$C$25:$F$25,0)+1,FALSE),""))</f>
        <v>60</v>
      </c>
      <c r="CQ51" s="326">
        <f ca="1">IF(IF(Plananalyse!CQ51=1,VLOOKUP(CQ$5,Kruistabel!$B$26:$F$29,MATCH($C51,Kruistabel!$C$25:$F$25,0)+1,FALSE),"")=0,"",IF(Plananalyse!CQ51=1,VLOOKUP(CQ$5,Kruistabel!$B$26:$F$29,MATCH($C51,Kruistabel!$C$25:$F$25,0)+1,FALSE),""))</f>
        <v>65</v>
      </c>
      <c r="CR51" s="326">
        <f ca="1">IF(IF(Plananalyse!CR51=1,VLOOKUP(CR$5,Kruistabel!$B$26:$F$29,MATCH($C51,Kruistabel!$C$25:$F$25,0)+1,FALSE),"")=0,"",IF(Plananalyse!CR51=1,VLOOKUP(CR$5,Kruistabel!$B$26:$F$29,MATCH($C51,Kruistabel!$C$25:$F$25,0)+1,FALSE),""))</f>
        <v>65</v>
      </c>
      <c r="CS51" s="326">
        <f ca="1">IF(IF(Plananalyse!CS51=1,VLOOKUP(CS$5,Kruistabel!$B$26:$F$29,MATCH($C51,Kruistabel!$C$25:$F$25,0)+1,FALSE),"")=0,"",IF(Plananalyse!CS51=1,VLOOKUP(CS$5,Kruistabel!$B$26:$F$29,MATCH($C51,Kruistabel!$C$25:$F$25,0)+1,FALSE),""))</f>
        <v>60</v>
      </c>
      <c r="CT51" s="326">
        <f ca="1">IF(IF(Plananalyse!CT51=1,VLOOKUP(CT$5,Kruistabel!$B$26:$F$29,MATCH($C51,Kruistabel!$C$25:$F$25,0)+1,FALSE),"")=0,"",IF(Plananalyse!CT51=1,VLOOKUP(CT$5,Kruistabel!$B$26:$F$29,MATCH($C51,Kruistabel!$C$25:$F$25,0)+1,FALSE),""))</f>
        <v>60</v>
      </c>
      <c r="CU51" s="326">
        <f ca="1">IF(IF(Plananalyse!CU51=1,VLOOKUP(CU$5,Kruistabel!$B$26:$F$29,MATCH($C51,Kruistabel!$C$25:$F$25,0)+1,FALSE),"")=0,"",IF(Plananalyse!CU51=1,VLOOKUP(CU$5,Kruistabel!$B$26:$F$29,MATCH($C51,Kruistabel!$C$25:$F$25,0)+1,FALSE),""))</f>
        <v>65</v>
      </c>
      <c r="CV51" s="326">
        <f ca="1">IF(IF(Plananalyse!CV51=1,VLOOKUP(CV$5,Kruistabel!$B$26:$F$29,MATCH($C51,Kruistabel!$C$25:$F$25,0)+1,FALSE),"")=0,"",IF(Plananalyse!CV51=1,VLOOKUP(CV$5,Kruistabel!$B$26:$F$29,MATCH($C51,Kruistabel!$C$25:$F$25,0)+1,FALSE),""))</f>
        <v>65</v>
      </c>
      <c r="CW51" s="326">
        <f ca="1">IF(IF(Plananalyse!CW51=1,VLOOKUP(CW$5,Kruistabel!$B$26:$F$29,MATCH($C51,Kruistabel!$C$25:$F$25,0)+1,FALSE),"")=0,"",IF(Plananalyse!CW51=1,VLOOKUP(CW$5,Kruistabel!$B$26:$F$29,MATCH($C51,Kruistabel!$C$25:$F$25,0)+1,FALSE),""))</f>
        <v>60</v>
      </c>
      <c r="CX51" s="326" t="str">
        <f ca="1">IF(IF(Plananalyse!CX51=1,VLOOKUP(CX$5,Kruistabel!$B$26:$F$29,MATCH($C51,Kruistabel!$C$25:$F$25,0)+1,FALSE),"")=0,"",IF(Plananalyse!CX51=1,VLOOKUP(CX$5,Kruistabel!$B$26:$F$29,MATCH($C51,Kruistabel!$C$25:$F$25,0)+1,FALSE),""))</f>
        <v/>
      </c>
      <c r="CY51" s="326">
        <f ca="1">IF(IF(Plananalyse!CY51=1,VLOOKUP(CY$5,Kruistabel!$B$26:$F$29,MATCH($C51,Kruistabel!$C$25:$F$25,0)+1,FALSE),"")=0,"",IF(Plananalyse!CY51=1,VLOOKUP(CY$5,Kruistabel!$B$26:$F$29,MATCH($C51,Kruistabel!$C$25:$F$25,0)+1,FALSE),""))</f>
        <v>65</v>
      </c>
      <c r="CZ51" s="326">
        <f ca="1">IF(IF(Plananalyse!CZ51=1,VLOOKUP(CZ$5,Kruistabel!$B$26:$F$29,MATCH($C51,Kruistabel!$C$25:$F$25,0)+1,FALSE),"")=0,"",IF(Plananalyse!CZ51=1,VLOOKUP(CZ$5,Kruistabel!$B$26:$F$29,MATCH($C51,Kruistabel!$C$25:$F$25,0)+1,FALSE),""))</f>
        <v>65</v>
      </c>
      <c r="DA51" s="326">
        <f ca="1">IF(IF(Plananalyse!DA51=1,VLOOKUP(DA$5,Kruistabel!$B$26:$F$29,MATCH($C51,Kruistabel!$C$25:$F$25,0)+1,FALSE),"")=0,"",IF(Plananalyse!DA51=1,VLOOKUP(DA$5,Kruistabel!$B$26:$F$29,MATCH($C51,Kruistabel!$C$25:$F$25,0)+1,FALSE),""))</f>
        <v>65</v>
      </c>
      <c r="DB51" s="326" t="str">
        <f ca="1">IF(IF(Plananalyse!DB51=1,VLOOKUP(DB$5,Kruistabel!$B$26:$F$29,MATCH($C51,Kruistabel!$C$25:$F$25,0)+1,FALSE),"")=0,"",IF(Plananalyse!DB51=1,VLOOKUP(DB$5,Kruistabel!$B$26:$F$29,MATCH($C51,Kruistabel!$C$25:$F$25,0)+1,FALSE),""))</f>
        <v/>
      </c>
      <c r="DC51" s="326" t="str">
        <f ca="1">IF(IF(Plananalyse!DC51=1,VLOOKUP(DC$5,Kruistabel!$B$26:$F$29,MATCH($C51,Kruistabel!$C$25:$F$25,0)+1,FALSE),"")=0,"",IF(Plananalyse!DC51=1,VLOOKUP(DC$5,Kruistabel!$B$26:$F$29,MATCH($C51,Kruistabel!$C$25:$F$25,0)+1,FALSE),""))</f>
        <v/>
      </c>
      <c r="DD51" s="327"/>
      <c r="DE51" s="326" t="e">
        <f ca="1">IF(IF(Plananalyse!DE51=1,VLOOKUP(DE$5,Kruistabel!$B$26:$F$29,MATCH($C51,Kruistabel!$C$25:$F$25,0)+1,FALSE),"")=0,"",IF(Plananalyse!DE51=1,VLOOKUP(DE$5,Kruistabel!$B$26:$F$29,MATCH($C51,Kruistabel!$C$25:$F$25,0)+1,FALSE),""))</f>
        <v>#N/A</v>
      </c>
      <c r="DF51" s="326" t="e">
        <f ca="1">IF(IF(Plananalyse!DF51=1,VLOOKUP(DF$5,Kruistabel!$B$26:$F$29,MATCH($C51,Kruistabel!$C$25:$F$25,0)+1,FALSE),"")=0,"",IF(Plananalyse!DF51=1,VLOOKUP(DF$5,Kruistabel!$B$26:$F$29,MATCH($C51,Kruistabel!$C$25:$F$25,0)+1,FALSE),""))</f>
        <v>#N/A</v>
      </c>
      <c r="DG51" s="326" t="e">
        <f ca="1">IF(IF(Plananalyse!DG51=1,VLOOKUP(DG$5,Kruistabel!$B$26:$F$29,MATCH($C51,Kruistabel!$C$25:$F$25,0)+1,FALSE),"")=0,"",IF(Plananalyse!DG51=1,VLOOKUP(DG$5,Kruistabel!$B$26:$F$29,MATCH($C51,Kruistabel!$C$25:$F$25,0)+1,FALSE),""))</f>
        <v>#N/A</v>
      </c>
      <c r="DH51" s="326" t="e">
        <f ca="1">IF(IF(Plananalyse!DH51=1,VLOOKUP(DH$5,Kruistabel!$B$26:$F$29,MATCH($C51,Kruistabel!$C$25:$F$25,0)+1,FALSE),"")=0,"",IF(Plananalyse!DH51=1,VLOOKUP(DH$5,Kruistabel!$B$26:$F$29,MATCH($C51,Kruistabel!$C$25:$F$25,0)+1,FALSE),""))</f>
        <v>#N/A</v>
      </c>
      <c r="DI51" s="326" t="e">
        <f ca="1">IF(IF(Plananalyse!DI51=1,VLOOKUP(DI$5,Kruistabel!$B$26:$F$29,MATCH($C51,Kruistabel!$C$25:$F$25,0)+1,FALSE),"")=0,"",IF(Plananalyse!DI51=1,VLOOKUP(DI$5,Kruistabel!$B$26:$F$29,MATCH($C51,Kruistabel!$C$25:$F$25,0)+1,FALSE),""))</f>
        <v>#N/A</v>
      </c>
      <c r="DJ51" s="326" t="e">
        <f ca="1">IF(IF(Plananalyse!DJ51=1,VLOOKUP(DJ$5,Kruistabel!$B$26:$F$29,MATCH($C51,Kruistabel!$C$25:$F$25,0)+1,FALSE),"")=0,"",IF(Plananalyse!DJ51=1,VLOOKUP(DJ$5,Kruistabel!$B$26:$F$29,MATCH($C51,Kruistabel!$C$25:$F$25,0)+1,FALSE),""))</f>
        <v>#N/A</v>
      </c>
      <c r="DK51" s="326" t="e">
        <f ca="1">IF(IF(Plananalyse!DK51=1,VLOOKUP(DK$5,Kruistabel!$B$26:$F$29,MATCH($C51,Kruistabel!$C$25:$F$25,0)+1,FALSE),"")=0,"",IF(Plananalyse!DK51=1,VLOOKUP(DK$5,Kruistabel!$B$26:$F$29,MATCH($C51,Kruistabel!$C$25:$F$25,0)+1,FALSE),""))</f>
        <v>#REF!</v>
      </c>
      <c r="DL51" s="326" t="e">
        <f ca="1">IF(IF(Plananalyse!DL51=1,VLOOKUP(DL$5,Kruistabel!$B$26:$F$29,MATCH($C51,Kruistabel!$C$25:$F$25,0)+1,FALSE),"")=0,"",IF(Plananalyse!DL51=1,VLOOKUP(DL$5,Kruistabel!$B$26:$F$29,MATCH($C51,Kruistabel!$C$25:$F$25,0)+1,FALSE),""))</f>
        <v>#REF!</v>
      </c>
      <c r="DM51" s="327" t="str">
        <f>IF(Plananalyse!DM51=1,VLOOKUP(DM$5,Kruistabel!$B$26:$F$29,MATCH($C51,Kruistabel!$C$25:$F$25,0)+1,FALSE),"")</f>
        <v/>
      </c>
      <c r="DN51" s="326" t="e">
        <f ca="1">IF(IF(Plananalyse!DN51=1,VLOOKUP(DN$5,Kruistabel!$B$26:$F$29,MATCH($C51,Kruistabel!$C$25:$F$25,0)+1,FALSE),"")=0,"",IF(Plananalyse!DN51=1,VLOOKUP(DN$5,Kruistabel!$B$26:$F$29,MATCH($C51,Kruistabel!$C$25:$F$25,0)+1,FALSE),""))</f>
        <v>#N/A</v>
      </c>
      <c r="DO51" s="326" t="e">
        <f ca="1">IF(IF(Plananalyse!DO51=1,VLOOKUP(DO$5,Kruistabel!$B$26:$F$29,MATCH($C51,Kruistabel!$C$25:$F$25,0)+1,FALSE),"")=0,"",IF(Plananalyse!DO51=1,VLOOKUP(DO$5,Kruistabel!$B$26:$F$29,MATCH($C51,Kruistabel!$C$25:$F$25,0)+1,FALSE),""))</f>
        <v>#N/A</v>
      </c>
      <c r="DP51" s="326" t="e">
        <f ca="1">IF(IF(Plananalyse!DP51=1,VLOOKUP(DP$5,Kruistabel!$B$26:$F$29,MATCH($C51,Kruistabel!$C$25:$F$25,0)+1,FALSE),"")=0,"",IF(Plananalyse!DP51=1,VLOOKUP(DP$5,Kruistabel!$B$26:$F$29,MATCH($C51,Kruistabel!$C$25:$F$25,0)+1,FALSE),""))</f>
        <v>#N/A</v>
      </c>
      <c r="DQ51" s="326" t="e">
        <f ca="1">IF(IF(Plananalyse!DQ51=1,VLOOKUP(DQ$5,Kruistabel!$B$26:$F$29,MATCH($C51,Kruistabel!$C$25:$F$25,0)+1,FALSE),"")=0,"",IF(Plananalyse!DQ51=1,VLOOKUP(DQ$5,Kruistabel!$B$26:$F$29,MATCH($C51,Kruistabel!$C$25:$F$25,0)+1,FALSE),""))</f>
        <v>#N/A</v>
      </c>
      <c r="DR51" s="326" t="e">
        <f ca="1">IF(IF(Plananalyse!DR51=1,VLOOKUP(DR$5,Kruistabel!$B$26:$F$29,MATCH($C51,Kruistabel!$C$25:$F$25,0)+1,FALSE),"")=0,"",IF(Plananalyse!DR51=1,VLOOKUP(DR$5,Kruistabel!$B$26:$F$29,MATCH($C51,Kruistabel!$C$25:$F$25,0)+1,FALSE),""))</f>
        <v>#N/A</v>
      </c>
      <c r="DS51" s="326" t="e">
        <f ca="1">IF(IF(Plananalyse!DS51=1,VLOOKUP(DS$5,Kruistabel!$B$26:$F$29,MATCH($C51,Kruistabel!$C$25:$F$25,0)+1,FALSE),"")=0,"",IF(Plananalyse!DS51=1,VLOOKUP(DS$5,Kruistabel!$B$26:$F$29,MATCH($C51,Kruistabel!$C$25:$F$25,0)+1,FALSE),""))</f>
        <v>#N/A</v>
      </c>
      <c r="DT51" s="326" t="e">
        <f ca="1">IF(IF(Plananalyse!DT51=1,VLOOKUP(DT$5,Kruistabel!$B$26:$F$29,MATCH($C51,Kruistabel!$C$25:$F$25,0)+1,FALSE),"")=0,"",IF(Plananalyse!DT51=1,VLOOKUP(DT$5,Kruistabel!$B$26:$F$29,MATCH($C51,Kruistabel!$C$25:$F$25,0)+1,FALSE),""))</f>
        <v>#N/A</v>
      </c>
      <c r="DU51" s="326" t="e">
        <f ca="1">IF(IF(Plananalyse!DU51=1,VLOOKUP(DU$5,Kruistabel!$B$26:$F$29,MATCH($C51,Kruistabel!$C$25:$F$25,0)+1,FALSE),"")=0,"",IF(Plananalyse!DU51=1,VLOOKUP(DU$5,Kruistabel!$B$26:$F$29,MATCH($C51,Kruistabel!$C$25:$F$25,0)+1,FALSE),""))</f>
        <v>#N/A</v>
      </c>
      <c r="DV51" s="326" t="e">
        <f ca="1">IF(IF(Plananalyse!DV51=1,VLOOKUP(DV$5,Kruistabel!$B$26:$F$29,MATCH($C51,Kruistabel!$C$25:$F$25,0)+1,FALSE),"")=0,"",IF(Plananalyse!DV51=1,VLOOKUP(DV$5,Kruistabel!$B$26:$F$29,MATCH($C51,Kruistabel!$C$25:$F$25,0)+1,FALSE),""))</f>
        <v>#N/A</v>
      </c>
      <c r="DW51" s="326" t="e">
        <f ca="1">IF(IF(Plananalyse!DW51=1,VLOOKUP(DW$5,Kruistabel!$B$26:$F$29,MATCH($C51,Kruistabel!$C$25:$F$25,0)+1,FALSE),"")=0,"",IF(Plananalyse!DW51=1,VLOOKUP(DW$5,Kruistabel!$B$26:$F$29,MATCH($C51,Kruistabel!$C$25:$F$25,0)+1,FALSE),""))</f>
        <v>#REF!</v>
      </c>
      <c r="DX51" s="326" t="e">
        <f ca="1">IF(IF(Plananalyse!DX51=1,VLOOKUP(DX$5,Kruistabel!$B$26:$F$29,MATCH($C51,Kruistabel!$C$25:$F$25,0)+1,FALSE),"")=0,"",IF(Plananalyse!DX51=1,VLOOKUP(DX$5,Kruistabel!$B$26:$F$29,MATCH($C51,Kruistabel!$C$25:$F$25,0)+1,FALSE),""))</f>
        <v>#REF!</v>
      </c>
      <c r="DY51" s="327" t="str">
        <f>IF(Plananalyse!DY51=1,VLOOKUP(DY$5,Kruistabel!$B$26:$F$29,MATCH($C51,Kruistabel!$C$25:$F$25,0)+1,FALSE),"")</f>
        <v/>
      </c>
      <c r="DZ51" s="326" t="e">
        <f ca="1">IF(IF(Plananalyse!DZ51=1,VLOOKUP(DZ$5,Kruistabel!$B$26:$F$29,MATCH($C51,Kruistabel!$C$25:$F$25,0)+1,FALSE),"")=0,"",IF(Plananalyse!DZ51=1,VLOOKUP(DZ$5,Kruistabel!$B$26:$F$29,MATCH($C51,Kruistabel!$C$25:$F$25,0)+1,FALSE),""))</f>
        <v>#N/A</v>
      </c>
      <c r="EA51" s="326" t="e">
        <f ca="1">IF(IF(Plananalyse!EA51=1,VLOOKUP(EA$5,Kruistabel!$B$26:$F$29,MATCH($C51,Kruistabel!$C$25:$F$25,0)+1,FALSE),"")=0,"",IF(Plananalyse!EA51=1,VLOOKUP(EA$5,Kruistabel!$B$26:$F$29,MATCH($C51,Kruistabel!$C$25:$F$25,0)+1,FALSE),""))</f>
        <v>#N/A</v>
      </c>
      <c r="EB51" s="326" t="e">
        <f ca="1">IF(IF(Plananalyse!EB51=1,VLOOKUP(EB$5,Kruistabel!$B$26:$F$29,MATCH($C51,Kruistabel!$C$25:$F$25,0)+1,FALSE),"")=0,"",IF(Plananalyse!EB51=1,VLOOKUP(EB$5,Kruistabel!$B$26:$F$29,MATCH($C51,Kruistabel!$C$25:$F$25,0)+1,FALSE),""))</f>
        <v>#REF!</v>
      </c>
      <c r="EC51" s="326" t="e">
        <f ca="1">IF(IF(Plananalyse!EC51=1,VLOOKUP(EC$5,Kruistabel!$B$26:$F$29,MATCH($C51,Kruistabel!$C$25:$F$25,0)+1,FALSE),"")=0,"",IF(Plananalyse!EC51=1,VLOOKUP(EC$5,Kruistabel!$B$26:$F$29,MATCH($C51,Kruistabel!$C$25:$F$25,0)+1,FALSE),""))</f>
        <v>#REF!</v>
      </c>
      <c r="ED51" s="327"/>
      <c r="EE51" s="326" t="e">
        <f ca="1">IF(IF(Plananalyse!EE51=1,VLOOKUP(EE$5,Kruistabel!$B$26:$F$29,MATCH($C51,Kruistabel!$C$25:$F$25,0)+1,FALSE),"")=0,"",IF(Plananalyse!EE51=1,VLOOKUP(EE$5,Kruistabel!$B$26:$F$29,MATCH($C51,Kruistabel!$C$25:$F$25,0)+1,FALSE),""))</f>
        <v>#N/A</v>
      </c>
      <c r="EF51" s="326" t="e">
        <f ca="1">IF(IF(Plananalyse!EF51=1,VLOOKUP(EF$5,Kruistabel!$B$26:$F$29,MATCH($C51,Kruistabel!$C$25:$F$25,0)+1,FALSE),"")=0,"",IF(Plananalyse!EF51=1,VLOOKUP(EF$5,Kruistabel!$B$26:$F$29,MATCH($C51,Kruistabel!$C$25:$F$25,0)+1,FALSE),""))</f>
        <v>#N/A</v>
      </c>
      <c r="EG51" s="326" t="e">
        <f ca="1">IF(IF(Plananalyse!EG51=1,VLOOKUP(EG$5,Kruistabel!$B$26:$F$29,MATCH($C51,Kruistabel!$C$25:$F$25,0)+1,FALSE),"")=0,"",IF(Plananalyse!EG51=1,VLOOKUP(EG$5,Kruistabel!$B$26:$F$29,MATCH($C51,Kruistabel!$C$25:$F$25,0)+1,FALSE),""))</f>
        <v>#N/A</v>
      </c>
      <c r="EH51" s="326" t="e">
        <f ca="1">IF(IF(Plananalyse!EH51=1,VLOOKUP(EH$5,Kruistabel!$B$26:$F$29,MATCH($C51,Kruistabel!$C$25:$F$25,0)+1,FALSE),"")=0,"",IF(Plananalyse!EH51=1,VLOOKUP(EH$5,Kruistabel!$B$26:$F$29,MATCH($C51,Kruistabel!$C$25:$F$25,0)+1,FALSE),""))</f>
        <v>#REF!</v>
      </c>
      <c r="EI51" s="326" t="e">
        <f ca="1">IF(IF(Plananalyse!EI51=1,VLOOKUP(EI$5,Kruistabel!$B$26:$F$29,MATCH($C51,Kruistabel!$C$25:$F$25,0)+1,FALSE),"")=0,"",IF(Plananalyse!EI51=1,VLOOKUP(EI$5,Kruistabel!$B$26:$F$29,MATCH($C51,Kruistabel!$C$25:$F$25,0)+1,FALSE),""))</f>
        <v>#REF!</v>
      </c>
      <c r="EJ51" s="164" t="str">
        <f>IF(Plananalyse!EJ51=1,VLOOKUP(EJ$5,Kruistabel!$B$26:$F$29,MATCH($C51,Kruistabel!$C$25:$F$25,0)+1,FALSE),"")</f>
        <v/>
      </c>
      <c r="EK51" s="138"/>
      <c r="EL51" s="138"/>
      <c r="EM51" s="138"/>
      <c r="EN51" s="138"/>
      <c r="EO51" s="138"/>
    </row>
    <row r="52" spans="2:145">
      <c r="B52" s="337" t="str">
        <f>Classificatietabel!B51</f>
        <v>KANT - Andere 2 (vul hier in)</v>
      </c>
      <c r="C52" s="160" t="str">
        <f>_xlfn.IFNA(VLOOKUP($B52,Classificatietabel!$B$6:$I$91,C$7,FALSE),"")</f>
        <v>laag</v>
      </c>
      <c r="D52" s="160" t="str">
        <f>_xlfn.IFNA(VLOOKUP($B52,Classificatietabel!$B$6:$I$91,D$7,FALSE),"")</f>
        <v>neen</v>
      </c>
      <c r="E52" s="119">
        <f>IF(AND(D52="laag",$D$3=1),0,_xlfn.IFNA(IF(VLOOKUP($B52,Classificatietabel!$B$6:$H$91,$E$5,FALSE)="Ja",1,0),""))</f>
        <v>1</v>
      </c>
      <c r="F52" s="163"/>
      <c r="G52" s="326" t="str">
        <f>IF(IF(Plananalyse!G52=1,VLOOKUP(G$5,Kruistabel!$B$26:$F$29,MATCH($C52,Kruistabel!$C$25:$F$25,0)+1,FALSE),"")=0,"",IF(Plananalyse!G52=1,VLOOKUP(G$5,Kruistabel!$B$26:$F$29,MATCH($C52,Kruistabel!$C$25:$F$25,0)+1,FALSE),""))</f>
        <v/>
      </c>
      <c r="H52" s="326" t="str">
        <f>IF(IF(Plananalyse!H52=1,VLOOKUP(H$5,Kruistabel!$B$26:$F$29,MATCH($C52,Kruistabel!$C$25:$F$25,0)+1,FALSE),"")=0,"",IF(Plananalyse!H52=1,VLOOKUP(H$5,Kruistabel!$B$26:$F$29,MATCH($C52,Kruistabel!$C$25:$F$25,0)+1,FALSE),""))</f>
        <v/>
      </c>
      <c r="I52" s="326">
        <f>IF(IF(Plananalyse!I52=1,VLOOKUP(I$5,Kruistabel!$B$26:$F$29,MATCH($C52,Kruistabel!$C$25:$F$25,0)+1,FALSE),"")=0,"",IF(Plananalyse!I52=1,VLOOKUP(I$5,Kruistabel!$B$26:$F$29,MATCH($C52,Kruistabel!$C$25:$F$25,0)+1,FALSE),""))</f>
        <v>65</v>
      </c>
      <c r="J52" s="326" t="str">
        <f>IF(IF(Plananalyse!J52=1,VLOOKUP(J$5,Kruistabel!$B$26:$F$29,MATCH($C52,Kruistabel!$C$25:$F$25,0)+1,FALSE),"")=0,"",IF(Plananalyse!J52=1,VLOOKUP(J$5,Kruistabel!$B$26:$F$29,MATCH($C52,Kruistabel!$C$25:$F$25,0)+1,FALSE),""))</f>
        <v/>
      </c>
      <c r="K52" s="326" t="str">
        <f>IF(IF(Plananalyse!K52=1,VLOOKUP(K$5,Kruistabel!$B$26:$F$29,MATCH($C52,Kruistabel!$C$25:$F$25,0)+1,FALSE),"")=0,"",IF(Plananalyse!K52=1,VLOOKUP(K$5,Kruistabel!$B$26:$F$29,MATCH($C52,Kruistabel!$C$25:$F$25,0)+1,FALSE),""))</f>
        <v/>
      </c>
      <c r="L52" s="326" t="str">
        <f>IF(IF(Plananalyse!L52=1,VLOOKUP(L$5,Kruistabel!$B$26:$F$29,MATCH($C52,Kruistabel!$C$25:$F$25,0)+1,FALSE),"")=0,"",IF(Plananalyse!L52=1,VLOOKUP(L$5,Kruistabel!$B$26:$F$29,MATCH($C52,Kruistabel!$C$25:$F$25,0)+1,FALSE),""))</f>
        <v/>
      </c>
      <c r="M52" s="326">
        <f>IF(IF(Plananalyse!M52=1,VLOOKUP(M$5,Kruistabel!$B$26:$F$29,MATCH($C52,Kruistabel!$C$25:$F$25,0)+1,FALSE),"")=0,"",IF(Plananalyse!M52=1,VLOOKUP(M$5,Kruistabel!$B$26:$F$29,MATCH($C52,Kruistabel!$C$25:$F$25,0)+1,FALSE),""))</f>
        <v>60</v>
      </c>
      <c r="N52" s="326">
        <f>IF(IF(Plananalyse!N52=1,VLOOKUP(N$5,Kruistabel!$B$26:$F$29,MATCH($C52,Kruistabel!$C$25:$F$25,0)+1,FALSE),"")=0,"",IF(Plananalyse!N52=1,VLOOKUP(N$5,Kruistabel!$B$26:$F$29,MATCH($C52,Kruistabel!$C$25:$F$25,0)+1,FALSE),""))</f>
        <v>60</v>
      </c>
      <c r="O52" s="326">
        <f>IF(IF(Plananalyse!O52=1,VLOOKUP(O$5,Kruistabel!$B$26:$F$29,MATCH($C52,Kruistabel!$C$25:$F$25,0)+1,FALSE),"")=0,"",IF(Plananalyse!O52=1,VLOOKUP(O$5,Kruistabel!$B$26:$F$29,MATCH($C52,Kruistabel!$C$25:$F$25,0)+1,FALSE),""))</f>
        <v>60</v>
      </c>
      <c r="P52" s="326">
        <f>IF(IF(Plananalyse!P52=1,VLOOKUP(P$5,Kruistabel!$B$26:$F$29,MATCH($C52,Kruistabel!$C$25:$F$25,0)+1,FALSE),"")=0,"",IF(Plananalyse!P52=1,VLOOKUP(P$5,Kruistabel!$B$26:$F$29,MATCH($C52,Kruistabel!$C$25:$F$25,0)+1,FALSE),""))</f>
        <v>55</v>
      </c>
      <c r="Q52" s="326">
        <f>IF(IF(Plananalyse!Q52=1,VLOOKUP(Q$5,Kruistabel!$B$26:$F$29,MATCH($C52,Kruistabel!$C$25:$F$25,0)+1,FALSE),"")=0,"",IF(Plananalyse!Q52=1,VLOOKUP(Q$5,Kruistabel!$B$26:$F$29,MATCH($C52,Kruistabel!$C$25:$F$25,0)+1,FALSE),""))</f>
        <v>65</v>
      </c>
      <c r="R52" s="326">
        <f>IF(IF(Plananalyse!R52=1,VLOOKUP(R$5,Kruistabel!$B$26:$F$29,MATCH($C52,Kruistabel!$C$25:$F$25,0)+1,FALSE),"")=0,"",IF(Plananalyse!R52=1,VLOOKUP(R$5,Kruistabel!$B$26:$F$29,MATCH($C52,Kruistabel!$C$25:$F$25,0)+1,FALSE),""))</f>
        <v>60</v>
      </c>
      <c r="S52" s="326" t="str">
        <f>IF(IF(Plananalyse!S52=1,VLOOKUP(S$5,Kruistabel!$B$26:$F$29,MATCH($C52,Kruistabel!$C$25:$F$25,0)+1,FALSE),"")=0,"",IF(Plananalyse!S52=1,VLOOKUP(S$5,Kruistabel!$B$26:$F$29,MATCH($C52,Kruistabel!$C$25:$F$25,0)+1,FALSE),""))</f>
        <v/>
      </c>
      <c r="T52" s="326" t="str">
        <f>IF(IF(Plananalyse!T52=1,VLOOKUP(T$5,Kruistabel!$B$26:$F$29,MATCH($C52,Kruistabel!$C$25:$F$25,0)+1,FALSE),"")=0,"",IF(Plananalyse!T52=1,VLOOKUP(T$5,Kruistabel!$B$26:$F$29,MATCH($C52,Kruistabel!$C$25:$F$25,0)+1,FALSE),""))</f>
        <v/>
      </c>
      <c r="U52" s="326" t="str">
        <f>IF(IF(Plananalyse!U52=1,VLOOKUP(U$5,Kruistabel!$B$26:$F$29,MATCH($C52,Kruistabel!$C$25:$F$25,0)+1,FALSE),"")=0,"",IF(Plananalyse!U52=1,VLOOKUP(U$5,Kruistabel!$B$26:$F$29,MATCH($C52,Kruistabel!$C$25:$F$25,0)+1,FALSE),""))</f>
        <v/>
      </c>
      <c r="V52" s="326" t="str">
        <f>IF(IF(Plananalyse!V52=1,VLOOKUP(V$5,Kruistabel!$B$26:$F$29,MATCH($C52,Kruistabel!$C$25:$F$25,0)+1,FALSE),"")=0,"",IF(Plananalyse!V52=1,VLOOKUP(V$5,Kruistabel!$B$26:$F$29,MATCH($C52,Kruistabel!$C$25:$F$25,0)+1,FALSE),""))</f>
        <v/>
      </c>
      <c r="W52" s="326" t="str">
        <f>IF(IF(Plananalyse!W52=1,VLOOKUP(W$5,Kruistabel!$B$26:$F$29,MATCH($C52,Kruistabel!$C$25:$F$25,0)+1,FALSE),"")=0,"",IF(Plananalyse!W52=1,VLOOKUP(W$5,Kruistabel!$B$26:$F$29,MATCH($C52,Kruistabel!$C$25:$F$25,0)+1,FALSE),""))</f>
        <v/>
      </c>
      <c r="X52" s="326" t="str">
        <f>IF(IF(Plananalyse!X52=1,VLOOKUP(X$5,Kruistabel!$B$26:$F$29,MATCH($C52,Kruistabel!$C$25:$F$25,0)+1,FALSE),"")=0,"",IF(Plananalyse!X52=1,VLOOKUP(X$5,Kruistabel!$B$26:$F$29,MATCH($C52,Kruistabel!$C$25:$F$25,0)+1,FALSE),""))</f>
        <v/>
      </c>
      <c r="Y52" s="326">
        <f>IF(IF(Plananalyse!Y52=1,VLOOKUP(Y$5,Kruistabel!$B$26:$F$29,MATCH($C52,Kruistabel!$C$25:$F$25,0)+1,FALSE),"")=0,"",IF(Plananalyse!Y52=1,VLOOKUP(Y$5,Kruistabel!$B$26:$F$29,MATCH($C52,Kruistabel!$C$25:$F$25,0)+1,FALSE),""))</f>
        <v>65</v>
      </c>
      <c r="Z52" s="326" t="str">
        <f>IF(IF(Plananalyse!Z52=1,VLOOKUP(Z$5,Kruistabel!$B$26:$F$29,MATCH($C52,Kruistabel!$C$25:$F$25,0)+1,FALSE),"")=0,"",IF(Plananalyse!Z52=1,VLOOKUP(Z$5,Kruistabel!$B$26:$F$29,MATCH($C52,Kruistabel!$C$25:$F$25,0)+1,FALSE),""))</f>
        <v/>
      </c>
      <c r="AA52" s="326" t="str">
        <f>IF(IF(Plananalyse!AA52=1,VLOOKUP(AA$5,Kruistabel!$B$26:$F$29,MATCH($C52,Kruistabel!$C$25:$F$25,0)+1,FALSE),"")=0,"",IF(Plananalyse!AA52=1,VLOOKUP(AA$5,Kruistabel!$B$26:$F$29,MATCH($C52,Kruistabel!$C$25:$F$25,0)+1,FALSE),""))</f>
        <v/>
      </c>
      <c r="AB52" s="326" t="str">
        <f>IF(IF(Plananalyse!AB52=1,VLOOKUP(AB$5,Kruistabel!$B$26:$F$29,MATCH($C52,Kruistabel!$C$25:$F$25,0)+1,FALSE),"")=0,"",IF(Plananalyse!AB52=1,VLOOKUP(AB$5,Kruistabel!$B$26:$F$29,MATCH($C52,Kruistabel!$C$25:$F$25,0)+1,FALSE),""))</f>
        <v/>
      </c>
      <c r="AC52" s="326" t="str">
        <f>IF(IF(Plananalyse!AC52=1,VLOOKUP(AC$5,Kruistabel!$B$26:$F$29,MATCH($C52,Kruistabel!$C$25:$F$25,0)+1,FALSE),"")=0,"",IF(Plananalyse!AC52=1,VLOOKUP(AC$5,Kruistabel!$B$26:$F$29,MATCH($C52,Kruistabel!$C$25:$F$25,0)+1,FALSE),""))</f>
        <v/>
      </c>
      <c r="AD52" s="326" t="str">
        <f>IF(IF(Plananalyse!AD52=1,VLOOKUP(AD$5,Kruistabel!$B$26:$F$29,MATCH($C52,Kruistabel!$C$25:$F$25,0)+1,FALSE),"")=0,"",IF(Plananalyse!AD52=1,VLOOKUP(AD$5,Kruistabel!$B$26:$F$29,MATCH($C52,Kruistabel!$C$25:$F$25,0)+1,FALSE),""))</f>
        <v/>
      </c>
      <c r="AE52" s="326" t="str">
        <f>IF(IF(Plananalyse!AE52=1,VLOOKUP(AE$5,Kruistabel!$B$26:$F$29,MATCH($C52,Kruistabel!$C$25:$F$25,0)+1,FALSE),"")=0,"",IF(Plananalyse!AE52=1,VLOOKUP(AE$5,Kruistabel!$B$26:$F$29,MATCH($C52,Kruistabel!$C$25:$F$25,0)+1,FALSE),""))</f>
        <v/>
      </c>
      <c r="AF52" s="326" t="str">
        <f>IF(IF(Plananalyse!AF52=1,VLOOKUP(AF$5,Kruistabel!$B$26:$F$29,MATCH($C52,Kruistabel!$C$25:$F$25,0)+1,FALSE),"")=0,"",IF(Plananalyse!AF52=1,VLOOKUP(AF$5,Kruistabel!$B$26:$F$29,MATCH($C52,Kruistabel!$C$25:$F$25,0)+1,FALSE),""))</f>
        <v/>
      </c>
      <c r="AG52" s="326" t="str">
        <f>IF(IF(Plananalyse!AG52=1,VLOOKUP(AG$5,Kruistabel!$B$26:$F$29,MATCH($C52,Kruistabel!$C$25:$F$25,0)+1,FALSE),"")=0,"",IF(Plananalyse!AG52=1,VLOOKUP(AG$5,Kruistabel!$B$26:$F$29,MATCH($C52,Kruistabel!$C$25:$F$25,0)+1,FALSE),""))</f>
        <v/>
      </c>
      <c r="AH52" s="326" t="str">
        <f>IF(IF(Plananalyse!AH52=1,VLOOKUP(AH$5,Kruistabel!$B$26:$F$29,MATCH($C52,Kruistabel!$C$25:$F$25,0)+1,FALSE),"")=0,"",IF(Plananalyse!AI52=1,VLOOKUP(AH$5,Kruistabel!$B$26:$F$29,MATCH($C52,Kruistabel!$C$25:$F$25,0)+1,FALSE),""))</f>
        <v/>
      </c>
      <c r="AI52" s="326" t="str">
        <f>IF(IF(Plananalyse!AI52=1,VLOOKUP(AI$5,Kruistabel!$B$26:$F$29,MATCH($C52,Kruistabel!$C$25:$F$25,0)+1,FALSE),"")=0,"",IF(Plananalyse!AJ52=1,VLOOKUP(AI$5,Kruistabel!$B$26:$F$29,MATCH($C52,Kruistabel!$C$25:$F$25,0)+1,FALSE),""))</f>
        <v/>
      </c>
      <c r="AJ52" s="326" t="str">
        <f>IF(IF(Plananalyse!AJ52=1,VLOOKUP(AJ$5,Kruistabel!$B$26:$F$29,MATCH($C52,Kruistabel!$C$25:$F$25,0)+1,FALSE),"")=0,"",IF(Plananalyse!AJ52=1,VLOOKUP(AJ$5,Kruistabel!$B$26:$F$29,MATCH($C52,Kruistabel!$C$25:$F$25,0)+1,FALSE),""))</f>
        <v/>
      </c>
      <c r="AK52" s="326">
        <f>IF(IF(Plananalyse!AK52=1,VLOOKUP(AK$5,Kruistabel!$B$26:$F$29,MATCH($C52,Kruistabel!$C$25:$F$25,0)+1,FALSE),"")=0,"",IF(Plananalyse!AK52=1,VLOOKUP(AK$5,Kruistabel!$B$26:$F$29,MATCH($C52,Kruistabel!$C$25:$F$25,0)+1,FALSE),""))</f>
        <v>65</v>
      </c>
      <c r="AL52" s="326" t="str">
        <f>IF(IF(Plananalyse!AL52=1,VLOOKUP(AL$5,Kruistabel!$B$26:$F$29,MATCH($C52,Kruistabel!$C$25:$F$25,0)+1,FALSE),"")=0,"",IF(Plananalyse!AL52=1,VLOOKUP(AL$5,Kruistabel!$B$26:$F$29,MATCH($C52,Kruistabel!$C$25:$F$25,0)+1,FALSE),""))</f>
        <v/>
      </c>
      <c r="AM52" s="326" t="str">
        <f>IF(IF(Plananalyse!AM52=1,VLOOKUP(AM$5,Kruistabel!$B$26:$F$29,MATCH($C52,Kruistabel!$C$25:$F$25,0)+1,FALSE),"")=0,"",IF(Plananalyse!AM52=1,VLOOKUP(AM$5,Kruistabel!$B$26:$F$29,MATCH($C52,Kruistabel!$C$25:$F$25,0)+1,FALSE),""))</f>
        <v/>
      </c>
      <c r="AN52" s="327"/>
      <c r="AO52" s="326">
        <f>IF(IF(Plananalyse!AO52=1,VLOOKUP(AO$5,Kruistabel!$B$26:$F$29,MATCH($C52,Kruistabel!$C$25:$F$25,0)+1,FALSE),"")=0,"",IF(Plananalyse!AO52=1,VLOOKUP(AO$5,Kruistabel!$B$26:$F$29,MATCH($C52,Kruistabel!$C$25:$F$25,0)+1,FALSE),""))</f>
        <v>65</v>
      </c>
      <c r="AP52" s="326">
        <f>IF(IF(Plananalyse!AP52=1,VLOOKUP(AP$5,Kruistabel!$B$26:$F$29,MATCH($C52,Kruistabel!$C$25:$F$25,0)+1,FALSE),"")=0,"",IF(Plananalyse!AP52=1,VLOOKUP(AP$5,Kruistabel!$B$26:$F$29,MATCH($C52,Kruistabel!$C$25:$F$25,0)+1,FALSE),""))</f>
        <v>65</v>
      </c>
      <c r="AQ52" s="326">
        <f>IF(IF(Plananalyse!AQ52=1,VLOOKUP(AQ$5,Kruistabel!$B$26:$F$29,MATCH($C52,Kruistabel!$C$25:$F$25,0)+1,FALSE),"")=0,"",IF(Plananalyse!AQ52=1,VLOOKUP(AQ$5,Kruistabel!$B$26:$F$29,MATCH($C52,Kruistabel!$C$25:$F$25,0)+1,FALSE),""))</f>
        <v>65</v>
      </c>
      <c r="AR52" s="326">
        <f>IF(IF(Plananalyse!AR52=1,VLOOKUP(AR$5,Kruistabel!$B$26:$F$29,MATCH($C52,Kruistabel!$C$25:$F$25,0)+1,FALSE),"")=0,"",IF(Plananalyse!AR52=1,VLOOKUP(AR$5,Kruistabel!$B$26:$F$29,MATCH($C52,Kruistabel!$C$25:$F$25,0)+1,FALSE),""))</f>
        <v>60</v>
      </c>
      <c r="AS52" s="326">
        <f>IF(IF(Plananalyse!AS52=1,VLOOKUP(AS$5,Kruistabel!$B$26:$F$29,MATCH($C52,Kruistabel!$C$25:$F$25,0)+1,FALSE),"")=0,"",IF(Plananalyse!AS52=1,VLOOKUP(AS$5,Kruistabel!$B$26:$F$29,MATCH($C52,Kruistabel!$C$25:$F$25,0)+1,FALSE),""))</f>
        <v>65</v>
      </c>
      <c r="AT52" s="326">
        <f>IF(IF(Plananalyse!AT52=1,VLOOKUP(AT$5,Kruistabel!$B$26:$F$29,MATCH($C52,Kruistabel!$C$25:$F$25,0)+1,FALSE),"")=0,"",IF(Plananalyse!AT52=1,VLOOKUP(AT$5,Kruistabel!$B$26:$F$29,MATCH($C52,Kruistabel!$C$25:$F$25,0)+1,FALSE),""))</f>
        <v>60</v>
      </c>
      <c r="AU52" s="326" t="str">
        <f>IF(IF(Plananalyse!AU52=1,VLOOKUP(AU$5,Kruistabel!$B$26:$F$29,MATCH($C52,Kruistabel!$C$25:$F$25,0)+1,FALSE),"")=0,"",IF(Plananalyse!AU52=1,VLOOKUP(AU$5,Kruistabel!$B$26:$F$29,MATCH($C52,Kruistabel!$C$25:$F$25,0)+1,FALSE),""))</f>
        <v/>
      </c>
      <c r="AV52" s="326">
        <f>IF(IF(Plananalyse!AV52=1,VLOOKUP(AV$5,Kruistabel!$B$26:$F$29,MATCH($C52,Kruistabel!$C$25:$F$25,0)+1,FALSE),"")=0,"",IF(Plananalyse!AV52=1,VLOOKUP(AV$5,Kruistabel!$B$26:$F$29,MATCH($C52,Kruistabel!$C$25:$F$25,0)+1,FALSE),""))</f>
        <v>65</v>
      </c>
      <c r="AW52" s="326" t="str">
        <f>IF(IF(Plananalyse!AW52=1,VLOOKUP(AW$5,Kruistabel!$B$26:$F$29,MATCH($C52,Kruistabel!$C$25:$F$25,0)+1,FALSE),"")=0,"",IF(Plananalyse!AW52=1,VLOOKUP(AW$5,Kruistabel!$B$26:$F$29,MATCH($C52,Kruistabel!$C$25:$F$25,0)+1,FALSE),""))</f>
        <v/>
      </c>
      <c r="AX52" s="326" t="str">
        <f>IF(IF(Plananalyse!AX52=1,VLOOKUP(AX$5,Kruistabel!$B$26:$F$29,MATCH($C52,Kruistabel!$C$25:$F$25,0)+1,FALSE),"")=0,"",IF(Plananalyse!AX52=1,VLOOKUP(AX$5,Kruistabel!$B$26:$F$29,MATCH($C52,Kruistabel!$C$25:$F$25,0)+1,FALSE),""))</f>
        <v/>
      </c>
      <c r="AY52" s="327"/>
      <c r="AZ52" s="326" t="str">
        <f ca="1">IF(IF(Plananalyse!AZ52=1,VLOOKUP(AZ$5,Kruistabel!$B$26:$F$29,MATCH($C52,Kruistabel!$C$25:$F$25,0)+1,FALSE),"")=0,"",IF(Plananalyse!AZ52=1,VLOOKUP(AZ$5,Kruistabel!$B$26:$F$29,MATCH($C52,Kruistabel!$C$25:$F$25,0)+1,FALSE),""))</f>
        <v/>
      </c>
      <c r="BA52" s="326" t="str">
        <f ca="1">IF(IF(Plananalyse!BA52=1,VLOOKUP(BA$5,Kruistabel!$B$26:$F$29,MATCH($C52,Kruistabel!$C$25:$F$25,0)+1,FALSE),"")=0,"",IF(Plananalyse!BA52=1,VLOOKUP(BA$5,Kruistabel!$B$26:$F$29,MATCH($C52,Kruistabel!$C$25:$F$25,0)+1,FALSE),""))</f>
        <v/>
      </c>
      <c r="BB52" s="326">
        <f ca="1">IF(IF(Plananalyse!BB52=1,VLOOKUP(BB$5,Kruistabel!$B$26:$F$29,MATCH($C52,Kruistabel!$C$25:$F$25,0)+1,FALSE),"")=0,"",IF(Plananalyse!BB52=1,VLOOKUP(BB$5,Kruistabel!$B$26:$F$29,MATCH($C52,Kruistabel!$C$25:$F$25,0)+1,FALSE),""))</f>
        <v>65</v>
      </c>
      <c r="BC52" s="326">
        <f ca="1">IF(IF(Plananalyse!BC52=1,VLOOKUP(BC$5,Kruistabel!$B$26:$F$29,MATCH($C52,Kruistabel!$C$25:$F$25,0)+1,FALSE),"")=0,"",IF(Plananalyse!BC52=1,VLOOKUP(BC$5,Kruistabel!$B$26:$F$29,MATCH($C52,Kruistabel!$C$25:$F$25,0)+1,FALSE),""))</f>
        <v>65</v>
      </c>
      <c r="BD52" s="326" t="str">
        <f ca="1">IF(IF(Plananalyse!BD52=1,VLOOKUP(BD$5,Kruistabel!$B$26:$F$29,MATCH($C52,Kruistabel!$C$25:$F$25,0)+1,FALSE),"")=0,"",IF(Plananalyse!BD52=1,VLOOKUP(BD$5,Kruistabel!$B$26:$F$29,MATCH($C52,Kruistabel!$C$25:$F$25,0)+1,FALSE),""))</f>
        <v/>
      </c>
      <c r="BE52" s="326" t="str">
        <f ca="1">IF(IF(Plananalyse!BE52=1,VLOOKUP(BE$5,Kruistabel!$B$26:$F$29,MATCH($C52,Kruistabel!$C$25:$F$25,0)+1,FALSE),"")=0,"",IF(Plananalyse!BE52=1,VLOOKUP(BE$5,Kruistabel!$B$26:$F$29,MATCH($C52,Kruistabel!$C$25:$F$25,0)+1,FALSE),""))</f>
        <v/>
      </c>
      <c r="BF52" s="326" t="str">
        <f ca="1">IF(IF(Plananalyse!BF52=1,VLOOKUP(BF$5,Kruistabel!$B$26:$F$29,MATCH($C52,Kruistabel!$C$25:$F$25,0)+1,FALSE),"")=0,"",IF(Plananalyse!BF52=1,VLOOKUP(BF$5,Kruistabel!$B$26:$F$29,MATCH($C52,Kruistabel!$C$25:$F$25,0)+1,FALSE),""))</f>
        <v/>
      </c>
      <c r="BG52" s="326" t="str">
        <f ca="1">IF(IF(Plananalyse!BG52=1,VLOOKUP(BG$5,Kruistabel!$B$26:$F$29,MATCH($C52,Kruistabel!$C$25:$F$25,0)+1,FALSE),"")=0,"",IF(Plananalyse!BG52=1,VLOOKUP(BG$5,Kruistabel!$B$26:$F$29,MATCH($C52,Kruistabel!$C$25:$F$25,0)+1,FALSE),""))</f>
        <v/>
      </c>
      <c r="BH52" s="326" t="str">
        <f ca="1">IF(IF(Plananalyse!BH52=1,VLOOKUP(BH$5,Kruistabel!$B$26:$F$29,MATCH($C52,Kruistabel!$C$25:$F$25,0)+1,FALSE),"")=0,"",IF(Plananalyse!BH52=1,VLOOKUP(BH$5,Kruistabel!$B$26:$F$29,MATCH($C52,Kruistabel!$C$25:$F$25,0)+1,FALSE),""))</f>
        <v/>
      </c>
      <c r="BI52" s="327"/>
      <c r="BJ52" s="326" t="e">
        <f ca="1">IF(IF(Plananalyse!BJ52=1,VLOOKUP(BJ$5,Kruistabel!$B$26:$F$29,MATCH($C52,Kruistabel!$C$25:$F$25,0)+1,FALSE),"")=0,"",IF(Plananalyse!BJ52=1,VLOOKUP(BJ$5,Kruistabel!$B$26:$F$29,MATCH($C52,Kruistabel!$C$25:$F$25,0)+1,FALSE),""))</f>
        <v>#N/A</v>
      </c>
      <c r="BK52" s="326" t="e">
        <f ca="1">IF(IF(Plananalyse!BK52=1,VLOOKUP(BK$5,Kruistabel!$B$26:$F$29,MATCH($C52,Kruistabel!$C$25:$F$25,0)+1,FALSE),"")=0,"",IF(Plananalyse!BK52=1,VLOOKUP(BK$5,Kruistabel!$B$26:$F$29,MATCH($C52,Kruistabel!$C$25:$F$25,0)+1,FALSE),""))</f>
        <v>#N/A</v>
      </c>
      <c r="BL52" s="326" t="e">
        <f ca="1">IF(IF(Plananalyse!BL52=1,VLOOKUP(BL$5,Kruistabel!$B$26:$F$29,MATCH($C52,Kruistabel!$C$25:$F$25,0)+1,FALSE),"")=0,"",IF(Plananalyse!BL52=1,VLOOKUP(BL$5,Kruistabel!$B$26:$F$29,MATCH($C52,Kruistabel!$C$25:$F$25,0)+1,FALSE),""))</f>
        <v>#N/A</v>
      </c>
      <c r="BM52" s="326" t="e">
        <f ca="1">IF(IF(Plananalyse!BM52=1,VLOOKUP(BM$5,Kruistabel!$B$26:$F$29,MATCH($C52,Kruistabel!$C$25:$F$25,0)+1,FALSE),"")=0,"",IF(Plananalyse!BM52=1,VLOOKUP(BM$5,Kruistabel!$B$26:$F$29,MATCH($C52,Kruistabel!$C$25:$F$25,0)+1,FALSE),""))</f>
        <v>#N/A</v>
      </c>
      <c r="BN52" s="326" t="e">
        <f ca="1">IF(IF(Plananalyse!BN52=1,VLOOKUP(BN$5,Kruistabel!$B$26:$F$29,MATCH($C52,Kruistabel!$C$25:$F$25,0)+1,FALSE),"")=0,"",IF(Plananalyse!BN52=1,VLOOKUP(BN$5,Kruistabel!$B$26:$F$29,MATCH($C52,Kruistabel!$C$25:$F$25,0)+1,FALSE),""))</f>
        <v>#N/A</v>
      </c>
      <c r="BO52" s="326" t="e">
        <f ca="1">IF(IF(Plananalyse!BO52=1,VLOOKUP(BO$5,Kruistabel!$B$26:$F$29,MATCH($C52,Kruistabel!$C$25:$F$25,0)+1,FALSE),"")=0,"",IF(Plananalyse!BO52=1,VLOOKUP(BO$5,Kruistabel!$B$26:$F$29,MATCH($C52,Kruistabel!$C$25:$F$25,0)+1,FALSE),""))</f>
        <v>#N/A</v>
      </c>
      <c r="BP52" s="326" t="e">
        <f ca="1">IF(IF(Plananalyse!BP52=1,VLOOKUP(BP$5,Kruistabel!$B$26:$F$29,MATCH($C52,Kruistabel!$C$25:$F$25,0)+1,FALSE),"")=0,"",IF(Plananalyse!BP52=1,VLOOKUP(BP$5,Kruistabel!$B$26:$F$29,MATCH($C52,Kruistabel!$C$25:$F$25,0)+1,FALSE),""))</f>
        <v>#N/A</v>
      </c>
      <c r="BQ52" s="326" t="e">
        <f ca="1">IF(IF(Plananalyse!BQ52=1,VLOOKUP(BQ$5,Kruistabel!$B$26:$F$29,MATCH($C52,Kruistabel!$C$25:$F$25,0)+1,FALSE),"")=0,"",IF(Plananalyse!BQ52=1,VLOOKUP(BQ$5,Kruistabel!$B$26:$F$29,MATCH($C52,Kruistabel!$C$25:$F$25,0)+1,FALSE),""))</f>
        <v>#N/A</v>
      </c>
      <c r="BR52" s="326" t="e">
        <f ca="1">IF(IF(Plananalyse!BR52=1,VLOOKUP(BR$5,Kruistabel!$B$26:$F$29,MATCH($C52,Kruistabel!$C$25:$F$25,0)+1,FALSE),"")=0,"",IF(Plananalyse!BR52=1,VLOOKUP(BR$5,Kruistabel!$B$26:$F$29,MATCH($C52,Kruistabel!$C$25:$F$25,0)+1,FALSE),""))</f>
        <v>#REF!</v>
      </c>
      <c r="BS52" s="326" t="e">
        <f ca="1">IF(IF(Plananalyse!BS52=1,VLOOKUP(BS$5,Kruistabel!$B$26:$F$29,MATCH($C52,Kruistabel!$C$25:$F$25,0)+1,FALSE),"")=0,"",IF(Plananalyse!BS52=1,VLOOKUP(BS$5,Kruistabel!$B$26:$F$29,MATCH($C52,Kruistabel!$C$25:$F$25,0)+1,FALSE),""))</f>
        <v>#REF!</v>
      </c>
      <c r="BT52" s="65"/>
      <c r="BU52" s="231" t="str">
        <f ca="1">IF(IF(Plananalyse!BU52=1,VLOOKUP(BU$5,Kruistabel!$B$26:$F$29,MATCH($C52,Kruistabel!$C$25:$F$25,0)+1,FALSE),"")=0,"",IF(Plananalyse!BU52=1,VLOOKUP(BU$5,Kruistabel!$B$26:$F$29,MATCH($C52,Kruistabel!$C$25:$F$25,0)+1,FALSE),""))</f>
        <v/>
      </c>
      <c r="BV52" s="326">
        <f ca="1">IF(IF(Plananalyse!BV52=1,VLOOKUP(BV$5,Kruistabel!$B$26:$F$29,MATCH($C52,Kruistabel!$C$25:$F$25,0)+1,FALSE),"")=0,"",IF(Plananalyse!BV52=1,VLOOKUP(BV$5,Kruistabel!$B$26:$F$29,MATCH($C52,Kruistabel!$C$25:$F$25,0)+1,FALSE),""))</f>
        <v>60</v>
      </c>
      <c r="BW52" s="326" t="str">
        <f ca="1">IF(IF(Plananalyse!BW52=1,VLOOKUP(BW$5,Kruistabel!$B$26:$F$29,MATCH($C52,Kruistabel!$C$25:$F$25,0)+1,FALSE),"")=0,"",IF(Plananalyse!BW52=1,VLOOKUP(BW$5,Kruistabel!$B$26:$F$29,MATCH($C52,Kruistabel!$C$25:$F$25,0)+1,FALSE),""))</f>
        <v/>
      </c>
      <c r="BX52" s="326" t="str">
        <f ca="1">IF(IF(Plananalyse!BX52=1,VLOOKUP(BX$5,Kruistabel!$B$26:$F$29,MATCH($C52,Kruistabel!$C$25:$F$25,0)+1,FALSE),"")=0,"",IF(Plananalyse!BX52=1,VLOOKUP(BX$5,Kruistabel!$B$26:$F$29,MATCH($C52,Kruistabel!$C$25:$F$25,0)+1,FALSE),""))</f>
        <v/>
      </c>
      <c r="BY52" s="327"/>
      <c r="BZ52" s="326" t="e">
        <f ca="1">IF(IF(Plananalyse!BZ52=1,VLOOKUP(BZ$5,Kruistabel!$B$26:$F$29,MATCH($C52,Kruistabel!$C$25:$F$25,0)+1,FALSE),"")=0,"",IF(Plananalyse!BZ52=1,VLOOKUP(BZ$5,Kruistabel!$B$26:$F$29,MATCH($C52,Kruistabel!$C$25:$F$25,0)+1,FALSE),""))</f>
        <v>#N/A</v>
      </c>
      <c r="CA52" s="326" t="e">
        <f ca="1">IF(IF(Plananalyse!CA52=1,VLOOKUP(CA$5,Kruistabel!$B$26:$F$29,MATCH($C52,Kruistabel!$C$25:$F$25,0)+1,FALSE),"")=0,"",IF(Plananalyse!CA52=1,VLOOKUP(CA$5,Kruistabel!$B$26:$F$29,MATCH($C52,Kruistabel!$C$25:$F$25,0)+1,FALSE),""))</f>
        <v>#N/A</v>
      </c>
      <c r="CB52" s="326" t="e">
        <f ca="1">IF(IF(Plananalyse!CB52=1,VLOOKUP(CB$5,Kruistabel!$B$26:$F$29,MATCH($C52,Kruistabel!$C$25:$F$25,0)+1,FALSE),"")=0,"",IF(Plananalyse!CB52=1,VLOOKUP(CB$5,Kruistabel!$B$26:$F$29,MATCH($C52,Kruistabel!$C$25:$F$25,0)+1,FALSE),""))</f>
        <v>#N/A</v>
      </c>
      <c r="CC52" s="326" t="e">
        <f ca="1">IF(IF(Plananalyse!CC52=1,VLOOKUP(CC$5,Kruistabel!$B$26:$F$29,MATCH($C52,Kruistabel!$C$25:$F$25,0)+1,FALSE),"")=0,"",IF(Plananalyse!CC52=1,VLOOKUP(CC$5,Kruistabel!$B$26:$F$29,MATCH($C52,Kruistabel!$C$25:$F$25,0)+1,FALSE),""))</f>
        <v>#N/A</v>
      </c>
      <c r="CD52" s="326" t="e">
        <f ca="1">IF(IF(Plananalyse!CD52=1,VLOOKUP(CD$5,Kruistabel!$B$26:$F$29,MATCH($C52,Kruistabel!$C$25:$F$25,0)+1,FALSE),"")=0,"",IF(Plananalyse!CD52=1,VLOOKUP(CD$5,Kruistabel!$B$26:$F$29,MATCH($C52,Kruistabel!$C$25:$F$25,0)+1,FALSE),""))</f>
        <v>#N/A</v>
      </c>
      <c r="CE52" s="326" t="e">
        <f ca="1">IF(IF(Plananalyse!CE52=1,VLOOKUP(CE$5,Kruistabel!$B$26:$F$29,MATCH($C52,Kruistabel!$C$25:$F$25,0)+1,FALSE),"")=0,"",IF(Plananalyse!CE52=1,VLOOKUP(CE$5,Kruistabel!$B$26:$F$29,MATCH($C52,Kruistabel!$C$25:$F$25,0)+1,FALSE),""))</f>
        <v>#N/A</v>
      </c>
      <c r="CF52" s="326" t="e">
        <f ca="1">IF(IF(Plananalyse!CF52=1,VLOOKUP(CF$5,Kruistabel!$B$26:$F$29,MATCH($C52,Kruistabel!$C$25:$F$25,0)+1,FALSE),"")=0,"",IF(Plananalyse!CF52=1,VLOOKUP(CF$5,Kruistabel!$B$26:$F$29,MATCH($C52,Kruistabel!$C$25:$F$25,0)+1,FALSE),""))</f>
        <v>#N/A</v>
      </c>
      <c r="CG52" s="326" t="e">
        <f ca="1">IF(IF(Plananalyse!CG52=1,VLOOKUP(CG$5,Kruistabel!$B$26:$F$29,MATCH($C52,Kruistabel!$C$25:$F$25,0)+1,FALSE),"")=0,"",IF(Plananalyse!CG52=1,VLOOKUP(CG$5,Kruistabel!$B$26:$F$29,MATCH($C52,Kruistabel!$C$25:$F$25,0)+1,FALSE),""))</f>
        <v>#REF!</v>
      </c>
      <c r="CH52" s="326" t="e">
        <f ca="1">IF(IF(Plananalyse!CH52=1,VLOOKUP(CH$5,Kruistabel!$B$26:$F$29,MATCH($C52,Kruistabel!$C$25:$F$25,0)+1,FALSE),"")=0,"",IF(Plananalyse!CH52=1,VLOOKUP(CH$5,Kruistabel!$B$26:$F$29,MATCH($C52,Kruistabel!$C$25:$F$25,0)+1,FALSE),""))</f>
        <v>#REF!</v>
      </c>
      <c r="CI52" s="65"/>
      <c r="CJ52" s="326">
        <f ca="1">IF(IF(Plananalyse!CJ52=1,VLOOKUP(CJ$5,Kruistabel!$B$26:$F$29,MATCH($C52,Kruistabel!$C$25:$F$25,0)+1,FALSE),"")=0,"",IF(Plananalyse!CJ52=1,VLOOKUP(CJ$5,Kruistabel!$B$26:$F$29,MATCH($C52,Kruistabel!$C$25:$F$25,0)+1,FALSE),""))</f>
        <v>60</v>
      </c>
      <c r="CK52" s="326">
        <f ca="1">IF(IF(Plananalyse!CK52=1,VLOOKUP(CK$5,Kruistabel!$B$26:$F$29,MATCH($C52,Kruistabel!$C$25:$F$25,0)+1,FALSE),"")=0,"",IF(Plananalyse!CK52=1,VLOOKUP(CK$5,Kruistabel!$B$26:$F$29,MATCH($C52,Kruistabel!$C$25:$F$25,0)+1,FALSE),""))</f>
        <v>60</v>
      </c>
      <c r="CL52" s="326" t="str">
        <f ca="1">IF(IF(Plananalyse!CL52=1,VLOOKUP(CL$5,Kruistabel!$B$26:$F$29,MATCH($C52,Kruistabel!$C$25:$F$25,0)+1,FALSE),"")=0,"",IF(Plananalyse!CL52=1,VLOOKUP(CL$5,Kruistabel!$B$26:$F$29,MATCH($C52,Kruistabel!$C$25:$F$25,0)+1,FALSE),""))</f>
        <v/>
      </c>
      <c r="CM52" s="326">
        <f ca="1">IF(IF(Plananalyse!CM52=1,VLOOKUP(CM$5,Kruistabel!$B$26:$F$29,MATCH($C52,Kruistabel!$C$25:$F$25,0)+1,FALSE),"")=0,"",IF(Plananalyse!CM52=1,VLOOKUP(CM$5,Kruistabel!$B$26:$F$29,MATCH($C52,Kruistabel!$C$25:$F$25,0)+1,FALSE),""))</f>
        <v>55</v>
      </c>
      <c r="CN52" s="326">
        <f ca="1">IF(IF(Plananalyse!CN52=1,VLOOKUP(CN$5,Kruistabel!$B$26:$F$29,MATCH($C52,Kruistabel!$C$25:$F$25,0)+1,FALSE),"")=0,"",IF(Plananalyse!CN52=1,VLOOKUP(CN$5,Kruistabel!$B$26:$F$29,MATCH($C52,Kruistabel!$C$25:$F$25,0)+1,FALSE),""))</f>
        <v>55</v>
      </c>
      <c r="CO52" s="326">
        <f ca="1">IF(IF(Plananalyse!CO52=1,VLOOKUP(CO$5,Kruistabel!$B$26:$F$29,MATCH($C52,Kruistabel!$C$25:$F$25,0)+1,FALSE),"")=0,"",IF(Plananalyse!CO52=1,VLOOKUP(CO$5,Kruistabel!$B$26:$F$29,MATCH($C52,Kruistabel!$C$25:$F$25,0)+1,FALSE),""))</f>
        <v>65</v>
      </c>
      <c r="CP52" s="326">
        <f ca="1">IF(IF(Plananalyse!CP52=1,VLOOKUP(CP$5,Kruistabel!$B$26:$F$29,MATCH($C52,Kruistabel!$C$25:$F$25,0)+1,FALSE),"")=0,"",IF(Plananalyse!CP52=1,VLOOKUP(CP$5,Kruistabel!$B$26:$F$29,MATCH($C52,Kruistabel!$C$25:$F$25,0)+1,FALSE),""))</f>
        <v>60</v>
      </c>
      <c r="CQ52" s="326">
        <f ca="1">IF(IF(Plananalyse!CQ52=1,VLOOKUP(CQ$5,Kruistabel!$B$26:$F$29,MATCH($C52,Kruistabel!$C$25:$F$25,0)+1,FALSE),"")=0,"",IF(Plananalyse!CQ52=1,VLOOKUP(CQ$5,Kruistabel!$B$26:$F$29,MATCH($C52,Kruistabel!$C$25:$F$25,0)+1,FALSE),""))</f>
        <v>65</v>
      </c>
      <c r="CR52" s="326">
        <f ca="1">IF(IF(Plananalyse!CR52=1,VLOOKUP(CR$5,Kruistabel!$B$26:$F$29,MATCH($C52,Kruistabel!$C$25:$F$25,0)+1,FALSE),"")=0,"",IF(Plananalyse!CR52=1,VLOOKUP(CR$5,Kruistabel!$B$26:$F$29,MATCH($C52,Kruistabel!$C$25:$F$25,0)+1,FALSE),""))</f>
        <v>65</v>
      </c>
      <c r="CS52" s="326">
        <f ca="1">IF(IF(Plananalyse!CS52=1,VLOOKUP(CS$5,Kruistabel!$B$26:$F$29,MATCH($C52,Kruistabel!$C$25:$F$25,0)+1,FALSE),"")=0,"",IF(Plananalyse!CS52=1,VLOOKUP(CS$5,Kruistabel!$B$26:$F$29,MATCH($C52,Kruistabel!$C$25:$F$25,0)+1,FALSE),""))</f>
        <v>60</v>
      </c>
      <c r="CT52" s="326">
        <f ca="1">IF(IF(Plananalyse!CT52=1,VLOOKUP(CT$5,Kruistabel!$B$26:$F$29,MATCH($C52,Kruistabel!$C$25:$F$25,0)+1,FALSE),"")=0,"",IF(Plananalyse!CT52=1,VLOOKUP(CT$5,Kruistabel!$B$26:$F$29,MATCH($C52,Kruistabel!$C$25:$F$25,0)+1,FALSE),""))</f>
        <v>60</v>
      </c>
      <c r="CU52" s="326">
        <f ca="1">IF(IF(Plananalyse!CU52=1,VLOOKUP(CU$5,Kruistabel!$B$26:$F$29,MATCH($C52,Kruistabel!$C$25:$F$25,0)+1,FALSE),"")=0,"",IF(Plananalyse!CU52=1,VLOOKUP(CU$5,Kruistabel!$B$26:$F$29,MATCH($C52,Kruistabel!$C$25:$F$25,0)+1,FALSE),""))</f>
        <v>65</v>
      </c>
      <c r="CV52" s="326">
        <f ca="1">IF(IF(Plananalyse!CV52=1,VLOOKUP(CV$5,Kruistabel!$B$26:$F$29,MATCH($C52,Kruistabel!$C$25:$F$25,0)+1,FALSE),"")=0,"",IF(Plananalyse!CV52=1,VLOOKUP(CV$5,Kruistabel!$B$26:$F$29,MATCH($C52,Kruistabel!$C$25:$F$25,0)+1,FALSE),""))</f>
        <v>65</v>
      </c>
      <c r="CW52" s="326">
        <f ca="1">IF(IF(Plananalyse!CW52=1,VLOOKUP(CW$5,Kruistabel!$B$26:$F$29,MATCH($C52,Kruistabel!$C$25:$F$25,0)+1,FALSE),"")=0,"",IF(Plananalyse!CW52=1,VLOOKUP(CW$5,Kruistabel!$B$26:$F$29,MATCH($C52,Kruistabel!$C$25:$F$25,0)+1,FALSE),""))</f>
        <v>60</v>
      </c>
      <c r="CX52" s="326" t="str">
        <f ca="1">IF(IF(Plananalyse!CX52=1,VLOOKUP(CX$5,Kruistabel!$B$26:$F$29,MATCH($C52,Kruistabel!$C$25:$F$25,0)+1,FALSE),"")=0,"",IF(Plananalyse!CX52=1,VLOOKUP(CX$5,Kruistabel!$B$26:$F$29,MATCH($C52,Kruistabel!$C$25:$F$25,0)+1,FALSE),""))</f>
        <v/>
      </c>
      <c r="CY52" s="326">
        <f ca="1">IF(IF(Plananalyse!CY52=1,VLOOKUP(CY$5,Kruistabel!$B$26:$F$29,MATCH($C52,Kruistabel!$C$25:$F$25,0)+1,FALSE),"")=0,"",IF(Plananalyse!CY52=1,VLOOKUP(CY$5,Kruistabel!$B$26:$F$29,MATCH($C52,Kruistabel!$C$25:$F$25,0)+1,FALSE),""))</f>
        <v>65</v>
      </c>
      <c r="CZ52" s="326">
        <f ca="1">IF(IF(Plananalyse!CZ52=1,VLOOKUP(CZ$5,Kruistabel!$B$26:$F$29,MATCH($C52,Kruistabel!$C$25:$F$25,0)+1,FALSE),"")=0,"",IF(Plananalyse!CZ52=1,VLOOKUP(CZ$5,Kruistabel!$B$26:$F$29,MATCH($C52,Kruistabel!$C$25:$F$25,0)+1,FALSE),""))</f>
        <v>65</v>
      </c>
      <c r="DA52" s="326">
        <f ca="1">IF(IF(Plananalyse!DA52=1,VLOOKUP(DA$5,Kruistabel!$B$26:$F$29,MATCH($C52,Kruistabel!$C$25:$F$25,0)+1,FALSE),"")=0,"",IF(Plananalyse!DA52=1,VLOOKUP(DA$5,Kruistabel!$B$26:$F$29,MATCH($C52,Kruistabel!$C$25:$F$25,0)+1,FALSE),""))</f>
        <v>65</v>
      </c>
      <c r="DB52" s="326" t="str">
        <f ca="1">IF(IF(Plananalyse!DB52=1,VLOOKUP(DB$5,Kruistabel!$B$26:$F$29,MATCH($C52,Kruistabel!$C$25:$F$25,0)+1,FALSE),"")=0,"",IF(Plananalyse!DB52=1,VLOOKUP(DB$5,Kruistabel!$B$26:$F$29,MATCH($C52,Kruistabel!$C$25:$F$25,0)+1,FALSE),""))</f>
        <v/>
      </c>
      <c r="DC52" s="326" t="str">
        <f ca="1">IF(IF(Plananalyse!DC52=1,VLOOKUP(DC$5,Kruistabel!$B$26:$F$29,MATCH($C52,Kruistabel!$C$25:$F$25,0)+1,FALSE),"")=0,"",IF(Plananalyse!DC52=1,VLOOKUP(DC$5,Kruistabel!$B$26:$F$29,MATCH($C52,Kruistabel!$C$25:$F$25,0)+1,FALSE),""))</f>
        <v/>
      </c>
      <c r="DD52" s="327"/>
      <c r="DE52" s="326" t="e">
        <f ca="1">IF(IF(Plananalyse!DE52=1,VLOOKUP(DE$5,Kruistabel!$B$26:$F$29,MATCH($C52,Kruistabel!$C$25:$F$25,0)+1,FALSE),"")=0,"",IF(Plananalyse!DE52=1,VLOOKUP(DE$5,Kruistabel!$B$26:$F$29,MATCH($C52,Kruistabel!$C$25:$F$25,0)+1,FALSE),""))</f>
        <v>#N/A</v>
      </c>
      <c r="DF52" s="326" t="e">
        <f ca="1">IF(IF(Plananalyse!DF52=1,VLOOKUP(DF$5,Kruistabel!$B$26:$F$29,MATCH($C52,Kruistabel!$C$25:$F$25,0)+1,FALSE),"")=0,"",IF(Plananalyse!DF52=1,VLOOKUP(DF$5,Kruistabel!$B$26:$F$29,MATCH($C52,Kruistabel!$C$25:$F$25,0)+1,FALSE),""))</f>
        <v>#N/A</v>
      </c>
      <c r="DG52" s="326" t="e">
        <f ca="1">IF(IF(Plananalyse!DG52=1,VLOOKUP(DG$5,Kruistabel!$B$26:$F$29,MATCH($C52,Kruistabel!$C$25:$F$25,0)+1,FALSE),"")=0,"",IF(Plananalyse!DG52=1,VLOOKUP(DG$5,Kruistabel!$B$26:$F$29,MATCH($C52,Kruistabel!$C$25:$F$25,0)+1,FALSE),""))</f>
        <v>#N/A</v>
      </c>
      <c r="DH52" s="326" t="e">
        <f ca="1">IF(IF(Plananalyse!DH52=1,VLOOKUP(DH$5,Kruistabel!$B$26:$F$29,MATCH($C52,Kruistabel!$C$25:$F$25,0)+1,FALSE),"")=0,"",IF(Plananalyse!DH52=1,VLOOKUP(DH$5,Kruistabel!$B$26:$F$29,MATCH($C52,Kruistabel!$C$25:$F$25,0)+1,FALSE),""))</f>
        <v>#N/A</v>
      </c>
      <c r="DI52" s="326" t="e">
        <f ca="1">IF(IF(Plananalyse!DI52=1,VLOOKUP(DI$5,Kruistabel!$B$26:$F$29,MATCH($C52,Kruistabel!$C$25:$F$25,0)+1,FALSE),"")=0,"",IF(Plananalyse!DI52=1,VLOOKUP(DI$5,Kruistabel!$B$26:$F$29,MATCH($C52,Kruistabel!$C$25:$F$25,0)+1,FALSE),""))</f>
        <v>#N/A</v>
      </c>
      <c r="DJ52" s="326" t="e">
        <f ca="1">IF(IF(Plananalyse!DJ52=1,VLOOKUP(DJ$5,Kruistabel!$B$26:$F$29,MATCH($C52,Kruistabel!$C$25:$F$25,0)+1,FALSE),"")=0,"",IF(Plananalyse!DJ52=1,VLOOKUP(DJ$5,Kruistabel!$B$26:$F$29,MATCH($C52,Kruistabel!$C$25:$F$25,0)+1,FALSE),""))</f>
        <v>#N/A</v>
      </c>
      <c r="DK52" s="326" t="e">
        <f ca="1">IF(IF(Plananalyse!DK52=1,VLOOKUP(DK$5,Kruistabel!$B$26:$F$29,MATCH($C52,Kruistabel!$C$25:$F$25,0)+1,FALSE),"")=0,"",IF(Plananalyse!DK52=1,VLOOKUP(DK$5,Kruistabel!$B$26:$F$29,MATCH($C52,Kruistabel!$C$25:$F$25,0)+1,FALSE),""))</f>
        <v>#REF!</v>
      </c>
      <c r="DL52" s="326" t="e">
        <f ca="1">IF(IF(Plananalyse!DL52=1,VLOOKUP(DL$5,Kruistabel!$B$26:$F$29,MATCH($C52,Kruistabel!$C$25:$F$25,0)+1,FALSE),"")=0,"",IF(Plananalyse!DL52=1,VLOOKUP(DL$5,Kruistabel!$B$26:$F$29,MATCH($C52,Kruistabel!$C$25:$F$25,0)+1,FALSE),""))</f>
        <v>#REF!</v>
      </c>
      <c r="DM52" s="327" t="str">
        <f>IF(Plananalyse!DM52=1,VLOOKUP(DM$5,Kruistabel!$B$26:$F$29,MATCH($C52,Kruistabel!$C$25:$F$25,0)+1,FALSE),"")</f>
        <v/>
      </c>
      <c r="DN52" s="326" t="e">
        <f ca="1">IF(IF(Plananalyse!DN52=1,VLOOKUP(DN$5,Kruistabel!$B$26:$F$29,MATCH($C52,Kruistabel!$C$25:$F$25,0)+1,FALSE),"")=0,"",IF(Plananalyse!DN52=1,VLOOKUP(DN$5,Kruistabel!$B$26:$F$29,MATCH($C52,Kruistabel!$C$25:$F$25,0)+1,FALSE),""))</f>
        <v>#N/A</v>
      </c>
      <c r="DO52" s="326" t="e">
        <f ca="1">IF(IF(Plananalyse!DO52=1,VLOOKUP(DO$5,Kruistabel!$B$26:$F$29,MATCH($C52,Kruistabel!$C$25:$F$25,0)+1,FALSE),"")=0,"",IF(Plananalyse!DO52=1,VLOOKUP(DO$5,Kruistabel!$B$26:$F$29,MATCH($C52,Kruistabel!$C$25:$F$25,0)+1,FALSE),""))</f>
        <v>#N/A</v>
      </c>
      <c r="DP52" s="326" t="e">
        <f ca="1">IF(IF(Plananalyse!DP52=1,VLOOKUP(DP$5,Kruistabel!$B$26:$F$29,MATCH($C52,Kruistabel!$C$25:$F$25,0)+1,FALSE),"")=0,"",IF(Plananalyse!DP52=1,VLOOKUP(DP$5,Kruistabel!$B$26:$F$29,MATCH($C52,Kruistabel!$C$25:$F$25,0)+1,FALSE),""))</f>
        <v>#N/A</v>
      </c>
      <c r="DQ52" s="326" t="e">
        <f ca="1">IF(IF(Plananalyse!DQ52=1,VLOOKUP(DQ$5,Kruistabel!$B$26:$F$29,MATCH($C52,Kruistabel!$C$25:$F$25,0)+1,FALSE),"")=0,"",IF(Plananalyse!DQ52=1,VLOOKUP(DQ$5,Kruistabel!$B$26:$F$29,MATCH($C52,Kruistabel!$C$25:$F$25,0)+1,FALSE),""))</f>
        <v>#N/A</v>
      </c>
      <c r="DR52" s="326" t="e">
        <f ca="1">IF(IF(Plananalyse!DR52=1,VLOOKUP(DR$5,Kruistabel!$B$26:$F$29,MATCH($C52,Kruistabel!$C$25:$F$25,0)+1,FALSE),"")=0,"",IF(Plananalyse!DR52=1,VLOOKUP(DR$5,Kruistabel!$B$26:$F$29,MATCH($C52,Kruistabel!$C$25:$F$25,0)+1,FALSE),""))</f>
        <v>#N/A</v>
      </c>
      <c r="DS52" s="326" t="e">
        <f ca="1">IF(IF(Plananalyse!DS52=1,VLOOKUP(DS$5,Kruistabel!$B$26:$F$29,MATCH($C52,Kruistabel!$C$25:$F$25,0)+1,FALSE),"")=0,"",IF(Plananalyse!DS52=1,VLOOKUP(DS$5,Kruistabel!$B$26:$F$29,MATCH($C52,Kruistabel!$C$25:$F$25,0)+1,FALSE),""))</f>
        <v>#N/A</v>
      </c>
      <c r="DT52" s="326" t="e">
        <f ca="1">IF(IF(Plananalyse!DT52=1,VLOOKUP(DT$5,Kruistabel!$B$26:$F$29,MATCH($C52,Kruistabel!$C$25:$F$25,0)+1,FALSE),"")=0,"",IF(Plananalyse!DT52=1,VLOOKUP(DT$5,Kruistabel!$B$26:$F$29,MATCH($C52,Kruistabel!$C$25:$F$25,0)+1,FALSE),""))</f>
        <v>#N/A</v>
      </c>
      <c r="DU52" s="326" t="e">
        <f ca="1">IF(IF(Plananalyse!DU52=1,VLOOKUP(DU$5,Kruistabel!$B$26:$F$29,MATCH($C52,Kruistabel!$C$25:$F$25,0)+1,FALSE),"")=0,"",IF(Plananalyse!DU52=1,VLOOKUP(DU$5,Kruistabel!$B$26:$F$29,MATCH($C52,Kruistabel!$C$25:$F$25,0)+1,FALSE),""))</f>
        <v>#N/A</v>
      </c>
      <c r="DV52" s="326" t="e">
        <f ca="1">IF(IF(Plananalyse!DV52=1,VLOOKUP(DV$5,Kruistabel!$B$26:$F$29,MATCH($C52,Kruistabel!$C$25:$F$25,0)+1,FALSE),"")=0,"",IF(Plananalyse!DV52=1,VLOOKUP(DV$5,Kruistabel!$B$26:$F$29,MATCH($C52,Kruistabel!$C$25:$F$25,0)+1,FALSE),""))</f>
        <v>#N/A</v>
      </c>
      <c r="DW52" s="326" t="e">
        <f ca="1">IF(IF(Plananalyse!DW52=1,VLOOKUP(DW$5,Kruistabel!$B$26:$F$29,MATCH($C52,Kruistabel!$C$25:$F$25,0)+1,FALSE),"")=0,"",IF(Plananalyse!DW52=1,VLOOKUP(DW$5,Kruistabel!$B$26:$F$29,MATCH($C52,Kruistabel!$C$25:$F$25,0)+1,FALSE),""))</f>
        <v>#REF!</v>
      </c>
      <c r="DX52" s="326" t="e">
        <f ca="1">IF(IF(Plananalyse!DX52=1,VLOOKUP(DX$5,Kruistabel!$B$26:$F$29,MATCH($C52,Kruistabel!$C$25:$F$25,0)+1,FALSE),"")=0,"",IF(Plananalyse!DX52=1,VLOOKUP(DX$5,Kruistabel!$B$26:$F$29,MATCH($C52,Kruistabel!$C$25:$F$25,0)+1,FALSE),""))</f>
        <v>#REF!</v>
      </c>
      <c r="DY52" s="327" t="str">
        <f>IF(Plananalyse!DY52=1,VLOOKUP(DY$5,Kruistabel!$B$26:$F$29,MATCH($C52,Kruistabel!$C$25:$F$25,0)+1,FALSE),"")</f>
        <v/>
      </c>
      <c r="DZ52" s="326" t="e">
        <f ca="1">IF(IF(Plananalyse!DZ52=1,VLOOKUP(DZ$5,Kruistabel!$B$26:$F$29,MATCH($C52,Kruistabel!$C$25:$F$25,0)+1,FALSE),"")=0,"",IF(Plananalyse!DZ52=1,VLOOKUP(DZ$5,Kruistabel!$B$26:$F$29,MATCH($C52,Kruistabel!$C$25:$F$25,0)+1,FALSE),""))</f>
        <v>#N/A</v>
      </c>
      <c r="EA52" s="326" t="e">
        <f ca="1">IF(IF(Plananalyse!EA52=1,VLOOKUP(EA$5,Kruistabel!$B$26:$F$29,MATCH($C52,Kruistabel!$C$25:$F$25,0)+1,FALSE),"")=0,"",IF(Plananalyse!EA52=1,VLOOKUP(EA$5,Kruistabel!$B$26:$F$29,MATCH($C52,Kruistabel!$C$25:$F$25,0)+1,FALSE),""))</f>
        <v>#N/A</v>
      </c>
      <c r="EB52" s="326" t="e">
        <f ca="1">IF(IF(Plananalyse!EB52=1,VLOOKUP(EB$5,Kruistabel!$B$26:$F$29,MATCH($C52,Kruistabel!$C$25:$F$25,0)+1,FALSE),"")=0,"",IF(Plananalyse!EB52=1,VLOOKUP(EB$5,Kruistabel!$B$26:$F$29,MATCH($C52,Kruistabel!$C$25:$F$25,0)+1,FALSE),""))</f>
        <v>#REF!</v>
      </c>
      <c r="EC52" s="326" t="e">
        <f ca="1">IF(IF(Plananalyse!EC52=1,VLOOKUP(EC$5,Kruistabel!$B$26:$F$29,MATCH($C52,Kruistabel!$C$25:$F$25,0)+1,FALSE),"")=0,"",IF(Plananalyse!EC52=1,VLOOKUP(EC$5,Kruistabel!$B$26:$F$29,MATCH($C52,Kruistabel!$C$25:$F$25,0)+1,FALSE),""))</f>
        <v>#REF!</v>
      </c>
      <c r="ED52" s="327"/>
      <c r="EE52" s="326" t="e">
        <f ca="1">IF(IF(Plananalyse!EE52=1,VLOOKUP(EE$5,Kruistabel!$B$26:$F$29,MATCH($C52,Kruistabel!$C$25:$F$25,0)+1,FALSE),"")=0,"",IF(Plananalyse!EE52=1,VLOOKUP(EE$5,Kruistabel!$B$26:$F$29,MATCH($C52,Kruistabel!$C$25:$F$25,0)+1,FALSE),""))</f>
        <v>#N/A</v>
      </c>
      <c r="EF52" s="326" t="e">
        <f ca="1">IF(IF(Plananalyse!EF52=1,VLOOKUP(EF$5,Kruistabel!$B$26:$F$29,MATCH($C52,Kruistabel!$C$25:$F$25,0)+1,FALSE),"")=0,"",IF(Plananalyse!EF52=1,VLOOKUP(EF$5,Kruistabel!$B$26:$F$29,MATCH($C52,Kruistabel!$C$25:$F$25,0)+1,FALSE),""))</f>
        <v>#N/A</v>
      </c>
      <c r="EG52" s="326" t="e">
        <f ca="1">IF(IF(Plananalyse!EG52=1,VLOOKUP(EG$5,Kruistabel!$B$26:$F$29,MATCH($C52,Kruistabel!$C$25:$F$25,0)+1,FALSE),"")=0,"",IF(Plananalyse!EG52=1,VLOOKUP(EG$5,Kruistabel!$B$26:$F$29,MATCH($C52,Kruistabel!$C$25:$F$25,0)+1,FALSE),""))</f>
        <v>#N/A</v>
      </c>
      <c r="EH52" s="326" t="e">
        <f ca="1">IF(IF(Plananalyse!EH52=1,VLOOKUP(EH$5,Kruistabel!$B$26:$F$29,MATCH($C52,Kruistabel!$C$25:$F$25,0)+1,FALSE),"")=0,"",IF(Plananalyse!EH52=1,VLOOKUP(EH$5,Kruistabel!$B$26:$F$29,MATCH($C52,Kruistabel!$C$25:$F$25,0)+1,FALSE),""))</f>
        <v>#REF!</v>
      </c>
      <c r="EI52" s="326" t="e">
        <f ca="1">IF(IF(Plananalyse!EI52=1,VLOOKUP(EI$5,Kruistabel!$B$26:$F$29,MATCH($C52,Kruistabel!$C$25:$F$25,0)+1,FALSE),"")=0,"",IF(Plananalyse!EI52=1,VLOOKUP(EI$5,Kruistabel!$B$26:$F$29,MATCH($C52,Kruistabel!$C$25:$F$25,0)+1,FALSE),""))</f>
        <v>#REF!</v>
      </c>
      <c r="EJ52" s="164" t="str">
        <f>IF(Plananalyse!EJ52=1,VLOOKUP(EJ$5,Kruistabel!$B$26:$F$29,MATCH($C52,Kruistabel!$C$25:$F$25,0)+1,FALSE),"")</f>
        <v/>
      </c>
      <c r="EK52" s="138"/>
      <c r="EL52" s="138"/>
      <c r="EM52" s="138"/>
      <c r="EN52" s="138"/>
      <c r="EO52" s="138"/>
    </row>
    <row r="53" spans="2:145" hidden="1">
      <c r="B53" s="1"/>
      <c r="C53" s="168"/>
      <c r="D53" s="168"/>
      <c r="E53" s="29"/>
      <c r="F53" s="171"/>
      <c r="G53" s="170"/>
      <c r="H53" s="170"/>
      <c r="I53" s="170"/>
      <c r="J53" s="170"/>
      <c r="K53" s="170"/>
      <c r="L53" s="170"/>
      <c r="M53" s="170"/>
      <c r="N53" s="170"/>
      <c r="O53" s="170"/>
      <c r="P53" s="170"/>
      <c r="Q53" s="170"/>
      <c r="R53" s="170"/>
      <c r="S53" s="170"/>
      <c r="T53" s="170"/>
      <c r="U53" s="170"/>
      <c r="V53" s="170"/>
      <c r="W53" s="170"/>
      <c r="X53" s="170"/>
      <c r="Y53" s="170"/>
      <c r="Z53" s="170"/>
      <c r="AA53" s="170"/>
      <c r="AB53" s="170"/>
      <c r="AC53" s="170"/>
      <c r="AD53" s="170"/>
      <c r="AE53" s="170"/>
      <c r="AF53" s="170"/>
      <c r="AG53" s="170"/>
      <c r="AH53" s="231"/>
      <c r="AI53" s="231"/>
      <c r="AJ53" s="170"/>
      <c r="AK53" s="170"/>
      <c r="AL53" s="170"/>
      <c r="AM53" s="170"/>
      <c r="AN53" s="171"/>
      <c r="AO53" s="170"/>
      <c r="AP53" s="170"/>
      <c r="AQ53" s="170"/>
      <c r="AR53" s="170"/>
      <c r="AS53" s="170"/>
      <c r="AT53" s="170"/>
      <c r="AU53" s="170"/>
      <c r="AV53" s="170"/>
      <c r="AW53" s="170"/>
      <c r="AX53" s="170"/>
      <c r="AY53" s="171"/>
      <c r="AZ53" s="170"/>
      <c r="BA53" s="170"/>
      <c r="BB53" s="170"/>
      <c r="BC53" s="170"/>
      <c r="BD53" s="170"/>
      <c r="BE53" s="170"/>
      <c r="BF53" s="170"/>
      <c r="BG53" s="170"/>
      <c r="BH53" s="170"/>
      <c r="BI53" s="171"/>
      <c r="BJ53" s="170"/>
      <c r="BK53" s="170"/>
      <c r="BL53" s="170"/>
      <c r="BM53" s="170"/>
      <c r="BN53" s="170"/>
      <c r="BO53" s="170"/>
      <c r="BP53" s="170"/>
      <c r="BQ53" s="170"/>
      <c r="BR53" s="170"/>
      <c r="BS53" s="170"/>
      <c r="BT53" s="171"/>
      <c r="BU53" s="170"/>
      <c r="BV53" s="170"/>
      <c r="BW53" s="170"/>
      <c r="BX53" s="170"/>
      <c r="BY53" s="171"/>
      <c r="BZ53" s="170"/>
      <c r="CA53" s="170"/>
      <c r="CB53" s="170"/>
      <c r="CC53" s="170"/>
      <c r="CD53" s="170"/>
      <c r="CE53" s="170"/>
      <c r="CF53" s="170"/>
      <c r="CG53" s="170"/>
      <c r="CH53" s="170"/>
      <c r="CI53" s="171"/>
      <c r="CJ53" s="170"/>
      <c r="CK53" s="170"/>
      <c r="CL53" s="170"/>
      <c r="CM53" s="170"/>
      <c r="CN53" s="170"/>
      <c r="CO53" s="170"/>
      <c r="CP53" s="170"/>
      <c r="CQ53" s="170"/>
      <c r="CR53" s="170"/>
      <c r="CS53" s="170"/>
      <c r="CT53" s="170"/>
      <c r="CU53" s="170"/>
      <c r="CV53" s="170"/>
      <c r="CW53" s="170"/>
      <c r="CX53" s="170"/>
      <c r="CY53" s="170"/>
      <c r="CZ53" s="170"/>
      <c r="DA53" s="170"/>
      <c r="DB53" s="170"/>
      <c r="DC53" s="170"/>
      <c r="DD53" s="171"/>
      <c r="DE53" s="170"/>
      <c r="DF53" s="170"/>
      <c r="DG53" s="170"/>
      <c r="DH53" s="170"/>
      <c r="DI53" s="170"/>
      <c r="DJ53" s="170"/>
      <c r="DK53" s="170"/>
      <c r="DL53" s="170"/>
      <c r="DM53" s="171"/>
      <c r="DN53" s="170"/>
      <c r="DO53" s="170"/>
      <c r="DP53" s="170"/>
      <c r="DQ53" s="170"/>
      <c r="DR53" s="170"/>
      <c r="DS53" s="170"/>
      <c r="DT53" s="170"/>
      <c r="DU53" s="170"/>
      <c r="DV53" s="170"/>
      <c r="DW53" s="170"/>
      <c r="DX53" s="170"/>
      <c r="DY53" s="171"/>
      <c r="DZ53" s="170"/>
      <c r="EA53" s="170"/>
      <c r="EB53" s="170"/>
      <c r="EC53" s="170"/>
      <c r="ED53" s="171"/>
      <c r="EE53" s="170"/>
      <c r="EF53" s="170"/>
      <c r="EG53" s="170"/>
      <c r="EH53" s="170"/>
      <c r="EI53" s="170"/>
      <c r="EJ53" s="164"/>
      <c r="EK53" s="138"/>
      <c r="EL53" s="138"/>
      <c r="EM53" s="138"/>
      <c r="EN53" s="138"/>
      <c r="EO53" s="138"/>
    </row>
    <row r="54" spans="2:145">
      <c r="B54" s="338" t="s">
        <v>152</v>
      </c>
      <c r="C54" s="65"/>
      <c r="D54" s="65"/>
      <c r="E54" s="119">
        <f>IF(AND(D54="laag",$D$3=1),0,_xlfn.IFNA(IF(VLOOKUP($B54,Classificatietabel!$B$6:$H$91,$E$5,FALSE)="Ja",1,0),""))</f>
        <v>1</v>
      </c>
      <c r="F54" s="65"/>
      <c r="G54" s="327"/>
      <c r="H54" s="327"/>
      <c r="I54" s="327"/>
      <c r="J54" s="327"/>
      <c r="K54" s="327"/>
      <c r="L54" s="327"/>
      <c r="M54" s="327"/>
      <c r="N54" s="327"/>
      <c r="O54" s="327"/>
      <c r="P54" s="327"/>
      <c r="Q54" s="327"/>
      <c r="R54" s="327"/>
      <c r="S54" s="327"/>
      <c r="T54" s="327"/>
      <c r="U54" s="327"/>
      <c r="V54" s="327"/>
      <c r="W54" s="327"/>
      <c r="X54" s="327"/>
      <c r="Y54" s="327"/>
      <c r="Z54" s="327"/>
      <c r="AA54" s="327"/>
      <c r="AB54" s="327"/>
      <c r="AC54" s="327"/>
      <c r="AD54" s="327"/>
      <c r="AE54" s="327"/>
      <c r="AF54" s="327"/>
      <c r="AG54" s="327"/>
      <c r="AH54" s="327"/>
      <c r="AI54" s="327"/>
      <c r="AJ54" s="327"/>
      <c r="AK54" s="327"/>
      <c r="AL54" s="327"/>
      <c r="AM54" s="327"/>
      <c r="AN54" s="327"/>
      <c r="AO54" s="327"/>
      <c r="AP54" s="327"/>
      <c r="AQ54" s="327"/>
      <c r="AR54" s="327"/>
      <c r="AS54" s="327"/>
      <c r="AT54" s="327"/>
      <c r="AU54" s="327"/>
      <c r="AV54" s="327"/>
      <c r="AW54" s="327"/>
      <c r="AX54" s="327"/>
      <c r="AY54" s="327"/>
      <c r="AZ54" s="327"/>
      <c r="BA54" s="327"/>
      <c r="BB54" s="327"/>
      <c r="BC54" s="327"/>
      <c r="BD54" s="327"/>
      <c r="BE54" s="327"/>
      <c r="BF54" s="327"/>
      <c r="BG54" s="327"/>
      <c r="BH54" s="327"/>
      <c r="BI54" s="327"/>
      <c r="BJ54" s="327"/>
      <c r="BK54" s="327"/>
      <c r="BL54" s="327"/>
      <c r="BM54" s="327"/>
      <c r="BN54" s="327"/>
      <c r="BO54" s="327"/>
      <c r="BP54" s="327"/>
      <c r="BQ54" s="327"/>
      <c r="BR54" s="327"/>
      <c r="BS54" s="327"/>
      <c r="BT54" s="65"/>
      <c r="BU54" s="65"/>
      <c r="BV54" s="327"/>
      <c r="BW54" s="327"/>
      <c r="BX54" s="327"/>
      <c r="BY54" s="327"/>
      <c r="BZ54" s="327"/>
      <c r="CA54" s="327"/>
      <c r="CB54" s="327"/>
      <c r="CC54" s="327"/>
      <c r="CD54" s="327"/>
      <c r="CE54" s="327"/>
      <c r="CF54" s="327"/>
      <c r="CG54" s="327"/>
      <c r="CH54" s="327"/>
      <c r="CI54" s="65"/>
      <c r="CJ54" s="327"/>
      <c r="CK54" s="327"/>
      <c r="CL54" s="327"/>
      <c r="CM54" s="327"/>
      <c r="CN54" s="327"/>
      <c r="CO54" s="327"/>
      <c r="CP54" s="327"/>
      <c r="CQ54" s="327"/>
      <c r="CR54" s="327"/>
      <c r="CS54" s="327"/>
      <c r="CT54" s="327"/>
      <c r="CU54" s="327"/>
      <c r="CV54" s="327"/>
      <c r="CW54" s="327"/>
      <c r="CX54" s="327"/>
      <c r="CY54" s="327"/>
      <c r="CZ54" s="327"/>
      <c r="DA54" s="327"/>
      <c r="DB54" s="327"/>
      <c r="DC54" s="327"/>
      <c r="DD54" s="327"/>
      <c r="DE54" s="327"/>
      <c r="DF54" s="327"/>
      <c r="DG54" s="327"/>
      <c r="DH54" s="327"/>
      <c r="DI54" s="327"/>
      <c r="DJ54" s="327"/>
      <c r="DK54" s="327"/>
      <c r="DL54" s="327"/>
      <c r="DM54" s="327"/>
      <c r="DN54" s="327"/>
      <c r="DO54" s="327"/>
      <c r="DP54" s="327"/>
      <c r="DQ54" s="327"/>
      <c r="DR54" s="327"/>
      <c r="DS54" s="327"/>
      <c r="DT54" s="327"/>
      <c r="DU54" s="327"/>
      <c r="DV54" s="327"/>
      <c r="DW54" s="327"/>
      <c r="DX54" s="327"/>
      <c r="DY54" s="327"/>
      <c r="DZ54" s="327"/>
      <c r="EA54" s="327"/>
      <c r="EB54" s="327"/>
      <c r="EC54" s="327"/>
      <c r="ED54" s="327"/>
      <c r="EE54" s="327"/>
      <c r="EF54" s="327"/>
      <c r="EG54" s="327"/>
      <c r="EH54" s="327"/>
      <c r="EI54" s="327"/>
    </row>
    <row r="55" spans="2:145">
      <c r="B55" s="337" t="s">
        <v>153</v>
      </c>
      <c r="C55" s="160" t="str">
        <f>_xlfn.IFNA(VLOOKUP($B55,Classificatietabel!$B$6:$I$91,C$7,FALSE),"")</f>
        <v>zeer hoog</v>
      </c>
      <c r="D55" s="160" t="str">
        <f>_xlfn.IFNA(VLOOKUP($B55,Classificatietabel!$B$6:$I$91,D$7,FALSE),"")</f>
        <v>neen</v>
      </c>
      <c r="E55" s="119">
        <f>IF(AND(D55="laag",$D$3=1),0,_xlfn.IFNA(IF(VLOOKUP($B55,Classificatietabel!$B$6:$H$91,$E$5,FALSE)="Ja",1,0),""))</f>
        <v>1</v>
      </c>
      <c r="F55" s="163"/>
      <c r="G55" s="326">
        <f>IF(IF(Plananalyse!G55=1,VLOOKUP(G$5,Kruistabel!$B$26:$F$29,MATCH($C55,Kruistabel!$C$25:$F$25,0)+1,FALSE),"")=0,"",IF(Plananalyse!G55=1,VLOOKUP(G$5,Kruistabel!$B$26:$F$29,MATCH($C55,Kruistabel!$C$25:$F$25,0)+1,FALSE),""))</f>
        <v>65</v>
      </c>
      <c r="H55" s="326">
        <f>IF(IF(Plananalyse!H55=1,VLOOKUP(H$5,Kruistabel!$B$26:$F$29,MATCH($C55,Kruistabel!$C$25:$F$25,0)+1,FALSE),"")=0,"",IF(Plananalyse!H55=1,VLOOKUP(H$5,Kruistabel!$B$26:$F$29,MATCH($C55,Kruistabel!$C$25:$F$25,0)+1,FALSE),""))</f>
        <v>65</v>
      </c>
      <c r="I55" s="326">
        <f>IF(IF(Plananalyse!I55=1,VLOOKUP(I$5,Kruistabel!$B$26:$F$29,MATCH($C55,Kruistabel!$C$25:$F$25,0)+1,FALSE),"")=0,"",IF(Plananalyse!I55=1,VLOOKUP(I$5,Kruistabel!$B$26:$F$29,MATCH($C55,Kruistabel!$C$25:$F$25,0)+1,FALSE),""))</f>
        <v>50</v>
      </c>
      <c r="J55" s="326">
        <f>IF(IF(Plananalyse!J55=1,VLOOKUP(J$5,Kruistabel!$B$26:$F$29,MATCH($C55,Kruistabel!$C$25:$F$25,0)+1,FALSE),"")=0,"",IF(Plananalyse!J55=1,VLOOKUP(J$5,Kruistabel!$B$26:$F$29,MATCH($C55,Kruistabel!$C$25:$F$25,0)+1,FALSE),""))</f>
        <v>65</v>
      </c>
      <c r="K55" s="326">
        <f>IF(IF(Plananalyse!K55=1,VLOOKUP(K$5,Kruistabel!$B$26:$F$29,MATCH($C55,Kruistabel!$C$25:$F$25,0)+1,FALSE),"")=0,"",IF(Plananalyse!K55=1,VLOOKUP(K$5,Kruistabel!$B$26:$F$29,MATCH($C55,Kruistabel!$C$25:$F$25,0)+1,FALSE),""))</f>
        <v>65</v>
      </c>
      <c r="L55" s="326">
        <f>IF(IF(Plananalyse!L55=1,VLOOKUP(L$5,Kruistabel!$B$26:$F$29,MATCH($C55,Kruistabel!$C$25:$F$25,0)+1,FALSE),"")=0,"",IF(Plananalyse!L55=1,VLOOKUP(L$5,Kruistabel!$B$26:$F$29,MATCH($C55,Kruistabel!$C$25:$F$25,0)+1,FALSE),""))</f>
        <v>65</v>
      </c>
      <c r="M55" s="326">
        <f>IF(IF(Plananalyse!M55=1,VLOOKUP(M$5,Kruistabel!$B$26:$F$29,MATCH($C55,Kruistabel!$C$25:$F$25,0)+1,FALSE),"")=0,"",IF(Plananalyse!M55=1,VLOOKUP(M$5,Kruistabel!$B$26:$F$29,MATCH($C55,Kruistabel!$C$25:$F$25,0)+1,FALSE),""))</f>
        <v>45</v>
      </c>
      <c r="N55" s="326">
        <f>IF(IF(Plananalyse!N55=1,VLOOKUP(N$5,Kruistabel!$B$26:$F$29,MATCH($C55,Kruistabel!$C$25:$F$25,0)+1,FALSE),"")=0,"",IF(Plananalyse!N55=1,VLOOKUP(N$5,Kruistabel!$B$26:$F$29,MATCH($C55,Kruistabel!$C$25:$F$25,0)+1,FALSE),""))</f>
        <v>45</v>
      </c>
      <c r="O55" s="326">
        <f>IF(IF(Plananalyse!O55=1,VLOOKUP(O$5,Kruistabel!$B$26:$F$29,MATCH($C55,Kruistabel!$C$25:$F$25,0)+1,FALSE),"")=0,"",IF(Plananalyse!O55=1,VLOOKUP(O$5,Kruistabel!$B$26:$F$29,MATCH($C55,Kruistabel!$C$25:$F$25,0)+1,FALSE),""))</f>
        <v>45</v>
      </c>
      <c r="P55" s="326">
        <f>IF(IF(Plananalyse!P55=1,VLOOKUP(P$5,Kruistabel!$B$26:$F$29,MATCH($C55,Kruistabel!$C$25:$F$25,0)+1,FALSE),"")=0,"",IF(Plananalyse!P55=1,VLOOKUP(P$5,Kruistabel!$B$26:$F$29,MATCH($C55,Kruistabel!$C$25:$F$25,0)+1,FALSE),""))</f>
        <v>40</v>
      </c>
      <c r="Q55" s="326">
        <f>IF(IF(Plananalyse!Q55=1,VLOOKUP(Q$5,Kruistabel!$B$26:$F$29,MATCH($C55,Kruistabel!$C$25:$F$25,0)+1,FALSE),"")=0,"",IF(Plananalyse!Q55=1,VLOOKUP(Q$5,Kruistabel!$B$26:$F$29,MATCH($C55,Kruistabel!$C$25:$F$25,0)+1,FALSE),""))</f>
        <v>50</v>
      </c>
      <c r="R55" s="326">
        <f>IF(IF(Plananalyse!R55=1,VLOOKUP(R$5,Kruistabel!$B$26:$F$29,MATCH($C55,Kruistabel!$C$25:$F$25,0)+1,FALSE),"")=0,"",IF(Plananalyse!R55=1,VLOOKUP(R$5,Kruistabel!$B$26:$F$29,MATCH($C55,Kruistabel!$C$25:$F$25,0)+1,FALSE),""))</f>
        <v>45</v>
      </c>
      <c r="S55" s="326">
        <f>IF(IF(Plananalyse!S55=1,VLOOKUP(S$5,Kruistabel!$B$26:$F$29,MATCH($C55,Kruistabel!$C$25:$F$25,0)+1,FALSE),"")=0,"",IF(Plananalyse!S55=1,VLOOKUP(S$5,Kruistabel!$B$26:$F$29,MATCH($C55,Kruistabel!$C$25:$F$25,0)+1,FALSE),""))</f>
        <v>65</v>
      </c>
      <c r="T55" s="326">
        <f>IF(IF(Plananalyse!T55=1,VLOOKUP(T$5,Kruistabel!$B$26:$F$29,MATCH($C55,Kruistabel!$C$25:$F$25,0)+1,FALSE),"")=0,"",IF(Plananalyse!T55=1,VLOOKUP(T$5,Kruistabel!$B$26:$F$29,MATCH($C55,Kruistabel!$C$25:$F$25,0)+1,FALSE),""))</f>
        <v>65</v>
      </c>
      <c r="U55" s="326">
        <f>IF(IF(Plananalyse!U55=1,VLOOKUP(U$5,Kruistabel!$B$26:$F$29,MATCH($C55,Kruistabel!$C$25:$F$25,0)+1,FALSE),"")=0,"",IF(Plananalyse!U55=1,VLOOKUP(U$5,Kruistabel!$B$26:$F$29,MATCH($C55,Kruistabel!$C$25:$F$25,0)+1,FALSE),""))</f>
        <v>65</v>
      </c>
      <c r="V55" s="326">
        <f>IF(IF(Plananalyse!V55=1,VLOOKUP(V$5,Kruistabel!$B$26:$F$29,MATCH($C55,Kruistabel!$C$25:$F$25,0)+1,FALSE),"")=0,"",IF(Plananalyse!V55=1,VLOOKUP(V$5,Kruistabel!$B$26:$F$29,MATCH($C55,Kruistabel!$C$25:$F$25,0)+1,FALSE),""))</f>
        <v>65</v>
      </c>
      <c r="W55" s="326">
        <f>IF(IF(Plananalyse!W55=1,VLOOKUP(W$5,Kruistabel!$B$26:$F$29,MATCH($C55,Kruistabel!$C$25:$F$25,0)+1,FALSE),"")=0,"",IF(Plananalyse!W55=1,VLOOKUP(W$5,Kruistabel!$B$26:$F$29,MATCH($C55,Kruistabel!$C$25:$F$25,0)+1,FALSE),""))</f>
        <v>65</v>
      </c>
      <c r="X55" s="326">
        <f>IF(IF(Plananalyse!X55=1,VLOOKUP(X$5,Kruistabel!$B$26:$F$29,MATCH($C55,Kruistabel!$C$25:$F$25,0)+1,FALSE),"")=0,"",IF(Plananalyse!X55=1,VLOOKUP(X$5,Kruistabel!$B$26:$F$29,MATCH($C55,Kruistabel!$C$25:$F$25,0)+1,FALSE),""))</f>
        <v>65</v>
      </c>
      <c r="Y55" s="326">
        <f>IF(IF(Plananalyse!Y55=1,VLOOKUP(Y$5,Kruistabel!$B$26:$F$29,MATCH($C55,Kruistabel!$C$25:$F$25,0)+1,FALSE),"")=0,"",IF(Plananalyse!Y55=1,VLOOKUP(Y$5,Kruistabel!$B$26:$F$29,MATCH($C55,Kruistabel!$C$25:$F$25,0)+1,FALSE),""))</f>
        <v>50</v>
      </c>
      <c r="Z55" s="326">
        <f>IF(IF(Plananalyse!Z55=1,VLOOKUP(Z$5,Kruistabel!$B$26:$F$29,MATCH($C55,Kruistabel!$C$25:$F$25,0)+1,FALSE),"")=0,"",IF(Plananalyse!Z55=1,VLOOKUP(Z$5,Kruistabel!$B$26:$F$29,MATCH($C55,Kruistabel!$C$25:$F$25,0)+1,FALSE),""))</f>
        <v>65</v>
      </c>
      <c r="AA55" s="326">
        <f>IF(IF(Plananalyse!AA55=1,VLOOKUP(AA$5,Kruistabel!$B$26:$F$29,MATCH($C55,Kruistabel!$C$25:$F$25,0)+1,FALSE),"")=0,"",IF(Plananalyse!AA55=1,VLOOKUP(AA$5,Kruistabel!$B$26:$F$29,MATCH($C55,Kruistabel!$C$25:$F$25,0)+1,FALSE),""))</f>
        <v>65</v>
      </c>
      <c r="AB55" s="326">
        <f>IF(IF(Plananalyse!AB55=1,VLOOKUP(AB$5,Kruistabel!$B$26:$F$29,MATCH($C55,Kruistabel!$C$25:$F$25,0)+1,FALSE),"")=0,"",IF(Plananalyse!AB55=1,VLOOKUP(AB$5,Kruistabel!$B$26:$F$29,MATCH($C55,Kruistabel!$C$25:$F$25,0)+1,FALSE),""))</f>
        <v>65</v>
      </c>
      <c r="AC55" s="326">
        <f>IF(IF(Plananalyse!AC55=1,VLOOKUP(AC$5,Kruistabel!$B$26:$F$29,MATCH($C55,Kruistabel!$C$25:$F$25,0)+1,FALSE),"")=0,"",IF(Plananalyse!AC55=1,VLOOKUP(AC$5,Kruistabel!$B$26:$F$29,MATCH($C55,Kruistabel!$C$25:$F$25,0)+1,FALSE),""))</f>
        <v>65</v>
      </c>
      <c r="AD55" s="326">
        <f>IF(IF(Plananalyse!AD55=1,VLOOKUP(AD$5,Kruistabel!$B$26:$F$29,MATCH($C55,Kruistabel!$C$25:$F$25,0)+1,FALSE),"")=0,"",IF(Plananalyse!AD55=1,VLOOKUP(AD$5,Kruistabel!$B$26:$F$29,MATCH($C55,Kruistabel!$C$25:$F$25,0)+1,FALSE),""))</f>
        <v>65</v>
      </c>
      <c r="AE55" s="326">
        <f>IF(IF(Plananalyse!AE55=1,VLOOKUP(AE$5,Kruistabel!$B$26:$F$29,MATCH($C55,Kruistabel!$C$25:$F$25,0)+1,FALSE),"")=0,"",IF(Plananalyse!AE55=1,VLOOKUP(AE$5,Kruistabel!$B$26:$F$29,MATCH($C55,Kruistabel!$C$25:$F$25,0)+1,FALSE),""))</f>
        <v>65</v>
      </c>
      <c r="AF55" s="326">
        <f>IF(IF(Plananalyse!AF55=1,VLOOKUP(AF$5,Kruistabel!$B$26:$F$29,MATCH($C55,Kruistabel!$C$25:$F$25,0)+1,FALSE),"")=0,"",IF(Plananalyse!AF55=1,VLOOKUP(AF$5,Kruistabel!$B$26:$F$29,MATCH($C55,Kruistabel!$C$25:$F$25,0)+1,FALSE),""))</f>
        <v>65</v>
      </c>
      <c r="AG55" s="326">
        <f>IF(IF(Plananalyse!AG55=1,VLOOKUP(AG$5,Kruistabel!$B$26:$F$29,MATCH($C55,Kruistabel!$C$25:$F$25,0)+1,FALSE),"")=0,"",IF(Plananalyse!AG55=1,VLOOKUP(AG$5,Kruistabel!$B$26:$F$29,MATCH($C55,Kruistabel!$C$25:$F$25,0)+1,FALSE),""))</f>
        <v>65</v>
      </c>
      <c r="AH55" s="326">
        <f>IF(IF(Plananalyse!AH55=1,VLOOKUP(AH$5,Kruistabel!$B$26:$F$29,MATCH($C55,Kruistabel!$C$25:$F$25,0)+1,FALSE),"")=0,"",IF(Plananalyse!AI55=1,VLOOKUP(AH$5,Kruistabel!$B$26:$F$29,MATCH($C55,Kruistabel!$C$25:$F$25,0)+1,FALSE),""))</f>
        <v>65</v>
      </c>
      <c r="AI55" s="326">
        <f>IF(IF(Plananalyse!AI55=1,VLOOKUP(AI$5,Kruistabel!$B$26:$F$29,MATCH($C55,Kruistabel!$C$25:$F$25,0)+1,FALSE),"")=0,"",IF(Plananalyse!AJ55=1,VLOOKUP(AI$5,Kruistabel!$B$26:$F$29,MATCH($C55,Kruistabel!$C$25:$F$25,0)+1,FALSE),""))</f>
        <v>65</v>
      </c>
      <c r="AJ55" s="326">
        <f>IF(IF(Plananalyse!AJ55=1,VLOOKUP(AJ$5,Kruistabel!$B$26:$F$29,MATCH($C55,Kruistabel!$C$25:$F$25,0)+1,FALSE),"")=0,"",IF(Plananalyse!AJ55=1,VLOOKUP(AJ$5,Kruistabel!$B$26:$F$29,MATCH($C55,Kruistabel!$C$25:$F$25,0)+1,FALSE),""))</f>
        <v>65</v>
      </c>
      <c r="AK55" s="326">
        <f>IF(IF(Plananalyse!AK55=1,VLOOKUP(AK$5,Kruistabel!$B$26:$F$29,MATCH($C55,Kruistabel!$C$25:$F$25,0)+1,FALSE),"")=0,"",IF(Plananalyse!AK55=1,VLOOKUP(AK$5,Kruistabel!$B$26:$F$29,MATCH($C55,Kruistabel!$C$25:$F$25,0)+1,FALSE),""))</f>
        <v>50</v>
      </c>
      <c r="AL55" s="326">
        <f>IF(IF(Plananalyse!AL55=1,VLOOKUP(AL$5,Kruistabel!$B$26:$F$29,MATCH($C55,Kruistabel!$C$25:$F$25,0)+1,FALSE),"")=0,"",IF(Plananalyse!AL55=1,VLOOKUP(AL$5,Kruistabel!$B$26:$F$29,MATCH($C55,Kruistabel!$C$25:$F$25,0)+1,FALSE),""))</f>
        <v>65</v>
      </c>
      <c r="AM55" s="326">
        <f>IF(IF(Plananalyse!AM55=1,VLOOKUP(AM$5,Kruistabel!$B$26:$F$29,MATCH($C55,Kruistabel!$C$25:$F$25,0)+1,FALSE),"")=0,"",IF(Plananalyse!AM55=1,VLOOKUP(AM$5,Kruistabel!$B$26:$F$29,MATCH($C55,Kruistabel!$C$25:$F$25,0)+1,FALSE),""))</f>
        <v>65</v>
      </c>
      <c r="AN55" s="327"/>
      <c r="AO55" s="326">
        <f>IF(IF(Plananalyse!AO55=1,VLOOKUP(AO$5,Kruistabel!$B$26:$F$29,MATCH($C55,Kruistabel!$C$25:$F$25,0)+1,FALSE),"")=0,"",IF(Plananalyse!AO55=1,VLOOKUP(AO$5,Kruistabel!$B$26:$F$29,MATCH($C55,Kruistabel!$C$25:$F$25,0)+1,FALSE),""))</f>
        <v>50</v>
      </c>
      <c r="AP55" s="326">
        <f>IF(IF(Plananalyse!AP55=1,VLOOKUP(AP$5,Kruistabel!$B$26:$F$29,MATCH($C55,Kruistabel!$C$25:$F$25,0)+1,FALSE),"")=0,"",IF(Plananalyse!AP55=1,VLOOKUP(AP$5,Kruistabel!$B$26:$F$29,MATCH($C55,Kruistabel!$C$25:$F$25,0)+1,FALSE),""))</f>
        <v>50</v>
      </c>
      <c r="AQ55" s="326">
        <f>IF(IF(Plananalyse!AQ55=1,VLOOKUP(AQ$5,Kruistabel!$B$26:$F$29,MATCH($C55,Kruistabel!$C$25:$F$25,0)+1,FALSE),"")=0,"",IF(Plananalyse!AQ55=1,VLOOKUP(AQ$5,Kruistabel!$B$26:$F$29,MATCH($C55,Kruistabel!$C$25:$F$25,0)+1,FALSE),""))</f>
        <v>50</v>
      </c>
      <c r="AR55" s="326">
        <f>IF(IF(Plananalyse!AR55=1,VLOOKUP(AR$5,Kruistabel!$B$26:$F$29,MATCH($C55,Kruistabel!$C$25:$F$25,0)+1,FALSE),"")=0,"",IF(Plananalyse!AR55=1,VLOOKUP(AR$5,Kruistabel!$B$26:$F$29,MATCH($C55,Kruistabel!$C$25:$F$25,0)+1,FALSE),""))</f>
        <v>45</v>
      </c>
      <c r="AS55" s="326">
        <f>IF(IF(Plananalyse!AS55=1,VLOOKUP(AS$5,Kruistabel!$B$26:$F$29,MATCH($C55,Kruistabel!$C$25:$F$25,0)+1,FALSE),"")=0,"",IF(Plananalyse!AS55=1,VLOOKUP(AS$5,Kruistabel!$B$26:$F$29,MATCH($C55,Kruistabel!$C$25:$F$25,0)+1,FALSE),""))</f>
        <v>50</v>
      </c>
      <c r="AT55" s="326">
        <f>IF(IF(Plananalyse!AT55=1,VLOOKUP(AT$5,Kruistabel!$B$26:$F$29,MATCH($C55,Kruistabel!$C$25:$F$25,0)+1,FALSE),"")=0,"",IF(Plananalyse!AT55=1,VLOOKUP(AT$5,Kruistabel!$B$26:$F$29,MATCH($C55,Kruistabel!$C$25:$F$25,0)+1,FALSE),""))</f>
        <v>45</v>
      </c>
      <c r="AU55" s="326">
        <f>IF(IF(Plananalyse!AU55=1,VLOOKUP(AU$5,Kruistabel!$B$26:$F$29,MATCH($C55,Kruistabel!$C$25:$F$25,0)+1,FALSE),"")=0,"",IF(Plananalyse!AU55=1,VLOOKUP(AU$5,Kruistabel!$B$26:$F$29,MATCH($C55,Kruistabel!$C$25:$F$25,0)+1,FALSE),""))</f>
        <v>65</v>
      </c>
      <c r="AV55" s="326">
        <f>IF(IF(Plananalyse!AV55=1,VLOOKUP(AV$5,Kruistabel!$B$26:$F$29,MATCH($C55,Kruistabel!$C$25:$F$25,0)+1,FALSE),"")=0,"",IF(Plananalyse!AV55=1,VLOOKUP(AV$5,Kruistabel!$B$26:$F$29,MATCH($C55,Kruistabel!$C$25:$F$25,0)+1,FALSE),""))</f>
        <v>50</v>
      </c>
      <c r="AW55" s="326">
        <f>IF(IF(Plananalyse!AW55=1,VLOOKUP(AW$5,Kruistabel!$B$26:$F$29,MATCH($C55,Kruistabel!$C$25:$F$25,0)+1,FALSE),"")=0,"",IF(Plananalyse!AW55=1,VLOOKUP(AW$5,Kruistabel!$B$26:$F$29,MATCH($C55,Kruistabel!$C$25:$F$25,0)+1,FALSE),""))</f>
        <v>65</v>
      </c>
      <c r="AX55" s="326">
        <f>IF(IF(Plananalyse!AX55=1,VLOOKUP(AX$5,Kruistabel!$B$26:$F$29,MATCH($C55,Kruistabel!$C$25:$F$25,0)+1,FALSE),"")=0,"",IF(Plananalyse!AX55=1,VLOOKUP(AX$5,Kruistabel!$B$26:$F$29,MATCH($C55,Kruistabel!$C$25:$F$25,0)+1,FALSE),""))</f>
        <v>65</v>
      </c>
      <c r="AY55" s="327"/>
      <c r="AZ55" s="326">
        <f>IF(IF(Plananalyse!AZ55=1,VLOOKUP(AZ$5,Kruistabel!$B$26:$F$29,MATCH($C55,Kruistabel!$C$25:$F$25,0)+1,FALSE),"")=0,"",IF(Plananalyse!AZ55=1,VLOOKUP(AZ$5,Kruistabel!$B$26:$F$29,MATCH($C55,Kruistabel!$C$25:$F$25,0)+1,FALSE),""))</f>
        <v>65</v>
      </c>
      <c r="BA55" s="326">
        <f ca="1">IF(IF(Plananalyse!BA55=1,VLOOKUP(BA$5,Kruistabel!$B$26:$F$29,MATCH($C55,Kruistabel!$C$25:$F$25,0)+1,FALSE),"")=0,"",IF(Plananalyse!BA55=1,VLOOKUP(BA$5,Kruistabel!$B$26:$F$29,MATCH($C55,Kruistabel!$C$25:$F$25,0)+1,FALSE),""))</f>
        <v>65</v>
      </c>
      <c r="BB55" s="326">
        <f ca="1">IF(IF(Plananalyse!BB55=1,VLOOKUP(BB$5,Kruistabel!$B$26:$F$29,MATCH($C55,Kruistabel!$C$25:$F$25,0)+1,FALSE),"")=0,"",IF(Plananalyse!BB55=1,VLOOKUP(BB$5,Kruistabel!$B$26:$F$29,MATCH($C55,Kruistabel!$C$25:$F$25,0)+1,FALSE),""))</f>
        <v>50</v>
      </c>
      <c r="BC55" s="326">
        <f ca="1">IF(IF(Plananalyse!BC55=1,VLOOKUP(BC$5,Kruistabel!$B$26:$F$29,MATCH($C55,Kruistabel!$C$25:$F$25,0)+1,FALSE),"")=0,"",IF(Plananalyse!BC55=1,VLOOKUP(BC$5,Kruistabel!$B$26:$F$29,MATCH($C55,Kruistabel!$C$25:$F$25,0)+1,FALSE),""))</f>
        <v>50</v>
      </c>
      <c r="BD55" s="326">
        <f ca="1">IF(IF(Plananalyse!BD55=1,VLOOKUP(BD$5,Kruistabel!$B$26:$F$29,MATCH($C55,Kruistabel!$C$25:$F$25,0)+1,FALSE),"")=0,"",IF(Plananalyse!BD55=1,VLOOKUP(BD$5,Kruistabel!$B$26:$F$29,MATCH($C55,Kruistabel!$C$25:$F$25,0)+1,FALSE),""))</f>
        <v>65</v>
      </c>
      <c r="BE55" s="326">
        <f ca="1">IF(IF(Plananalyse!BE55=1,VLOOKUP(BE$5,Kruistabel!$B$26:$F$29,MATCH($C55,Kruistabel!$C$25:$F$25,0)+1,FALSE),"")=0,"",IF(Plananalyse!BE55=1,VLOOKUP(BE$5,Kruistabel!$B$26:$F$29,MATCH($C55,Kruistabel!$C$25:$F$25,0)+1,FALSE),""))</f>
        <v>65</v>
      </c>
      <c r="BF55" s="326">
        <f ca="1">IF(IF(Plananalyse!BF55=1,VLOOKUP(BF$5,Kruistabel!$B$26:$F$29,MATCH($C55,Kruistabel!$C$25:$F$25,0)+1,FALSE),"")=0,"",IF(Plananalyse!BF55=1,VLOOKUP(BF$5,Kruistabel!$B$26:$F$29,MATCH($C55,Kruistabel!$C$25:$F$25,0)+1,FALSE),""))</f>
        <v>65</v>
      </c>
      <c r="BG55" s="326">
        <f ca="1">IF(IF(Plananalyse!BG55=1,VLOOKUP(BG$5,Kruistabel!$B$26:$F$29,MATCH($C55,Kruistabel!$C$25:$F$25,0)+1,FALSE),"")=0,"",IF(Plananalyse!BG55=1,VLOOKUP(BG$5,Kruistabel!$B$26:$F$29,MATCH($C55,Kruistabel!$C$25:$F$25,0)+1,FALSE),""))</f>
        <v>65</v>
      </c>
      <c r="BH55" s="326">
        <f ca="1">IF(IF(Plananalyse!BH55=1,VLOOKUP(BH$5,Kruistabel!$B$26:$F$29,MATCH($C55,Kruistabel!$C$25:$F$25,0)+1,FALSE),"")=0,"",IF(Plananalyse!BH55=1,VLOOKUP(BH$5,Kruistabel!$B$26:$F$29,MATCH($C55,Kruistabel!$C$25:$F$25,0)+1,FALSE),""))</f>
        <v>65</v>
      </c>
      <c r="BI55" s="327"/>
      <c r="BJ55" s="326" t="e">
        <f ca="1">IF(IF(Plananalyse!BJ55=1,VLOOKUP(BJ$5,Kruistabel!$B$26:$F$29,MATCH($C55,Kruistabel!$C$25:$F$25,0)+1,FALSE),"")=0,"",IF(Plananalyse!BJ55=1,VLOOKUP(BJ$5,Kruistabel!$B$26:$F$29,MATCH($C55,Kruistabel!$C$25:$F$25,0)+1,FALSE),""))</f>
        <v>#N/A</v>
      </c>
      <c r="BK55" s="326" t="e">
        <f ca="1">IF(IF(Plananalyse!BK55=1,VLOOKUP(BK$5,Kruistabel!$B$26:$F$29,MATCH($C55,Kruistabel!$C$25:$F$25,0)+1,FALSE),"")=0,"",IF(Plananalyse!BK55=1,VLOOKUP(BK$5,Kruistabel!$B$26:$F$29,MATCH($C55,Kruistabel!$C$25:$F$25,0)+1,FALSE),""))</f>
        <v>#N/A</v>
      </c>
      <c r="BL55" s="326" t="e">
        <f ca="1">IF(IF(Plananalyse!BL55=1,VLOOKUP(BL$5,Kruistabel!$B$26:$F$29,MATCH($C55,Kruistabel!$C$25:$F$25,0)+1,FALSE),"")=0,"",IF(Plananalyse!BL55=1,VLOOKUP(BL$5,Kruistabel!$B$26:$F$29,MATCH($C55,Kruistabel!$C$25:$F$25,0)+1,FALSE),""))</f>
        <v>#N/A</v>
      </c>
      <c r="BM55" s="326" t="e">
        <f ca="1">IF(IF(Plananalyse!BM55=1,VLOOKUP(BM$5,Kruistabel!$B$26:$F$29,MATCH($C55,Kruistabel!$C$25:$F$25,0)+1,FALSE),"")=0,"",IF(Plananalyse!BM55=1,VLOOKUP(BM$5,Kruistabel!$B$26:$F$29,MATCH($C55,Kruistabel!$C$25:$F$25,0)+1,FALSE),""))</f>
        <v>#N/A</v>
      </c>
      <c r="BN55" s="326" t="e">
        <f ca="1">IF(IF(Plananalyse!BN55=1,VLOOKUP(BN$5,Kruistabel!$B$26:$F$29,MATCH($C55,Kruistabel!$C$25:$F$25,0)+1,FALSE),"")=0,"",IF(Plananalyse!BN55=1,VLOOKUP(BN$5,Kruistabel!$B$26:$F$29,MATCH($C55,Kruistabel!$C$25:$F$25,0)+1,FALSE),""))</f>
        <v>#N/A</v>
      </c>
      <c r="BO55" s="326" t="e">
        <f ca="1">IF(IF(Plananalyse!BO55=1,VLOOKUP(BO$5,Kruistabel!$B$26:$F$29,MATCH($C55,Kruistabel!$C$25:$F$25,0)+1,FALSE),"")=0,"",IF(Plananalyse!BO55=1,VLOOKUP(BO$5,Kruistabel!$B$26:$F$29,MATCH($C55,Kruistabel!$C$25:$F$25,0)+1,FALSE),""))</f>
        <v>#N/A</v>
      </c>
      <c r="BP55" s="326" t="e">
        <f ca="1">IF(IF(Plananalyse!BP55=1,VLOOKUP(BP$5,Kruistabel!$B$26:$F$29,MATCH($C55,Kruistabel!$C$25:$F$25,0)+1,FALSE),"")=0,"",IF(Plananalyse!BP55=1,VLOOKUP(BP$5,Kruistabel!$B$26:$F$29,MATCH($C55,Kruistabel!$C$25:$F$25,0)+1,FALSE),""))</f>
        <v>#N/A</v>
      </c>
      <c r="BQ55" s="326" t="e">
        <f ca="1">IF(IF(Plananalyse!BQ55=1,VLOOKUP(BQ$5,Kruistabel!$B$26:$F$29,MATCH($C55,Kruistabel!$C$25:$F$25,0)+1,FALSE),"")=0,"",IF(Plananalyse!BQ55=1,VLOOKUP(BQ$5,Kruistabel!$B$26:$F$29,MATCH($C55,Kruistabel!$C$25:$F$25,0)+1,FALSE),""))</f>
        <v>#N/A</v>
      </c>
      <c r="BR55" s="326" t="e">
        <f ca="1">IF(IF(Plananalyse!BR55=1,VLOOKUP(BR$5,Kruistabel!$B$26:$F$29,MATCH($C55,Kruistabel!$C$25:$F$25,0)+1,FALSE),"")=0,"",IF(Plananalyse!BR55=1,VLOOKUP(BR$5,Kruistabel!$B$26:$F$29,MATCH($C55,Kruistabel!$C$25:$F$25,0)+1,FALSE),""))</f>
        <v>#REF!</v>
      </c>
      <c r="BS55" s="326" t="e">
        <f ca="1">IF(IF(Plananalyse!BS55=1,VLOOKUP(BS$5,Kruistabel!$B$26:$F$29,MATCH($C55,Kruistabel!$C$25:$F$25,0)+1,FALSE),"")=0,"",IF(Plananalyse!BS55=1,VLOOKUP(BS$5,Kruistabel!$B$26:$F$29,MATCH($C55,Kruistabel!$C$25:$F$25,0)+1,FALSE),""))</f>
        <v>#REF!</v>
      </c>
      <c r="BT55" s="65"/>
      <c r="BU55" s="231">
        <f ca="1">IF(IF(Plananalyse!BU55=1,VLOOKUP(BU$5,Kruistabel!$B$26:$F$29,MATCH($C55,Kruistabel!$C$25:$F$25,0)+1,FALSE),"")=0,"",IF(Plananalyse!BU55=1,VLOOKUP(BU$5,Kruistabel!$B$26:$F$29,MATCH($C55,Kruistabel!$C$25:$F$25,0)+1,FALSE),""))</f>
        <v>65</v>
      </c>
      <c r="BV55" s="326">
        <f ca="1">IF(IF(Plananalyse!BV55=1,VLOOKUP(BV$5,Kruistabel!$B$26:$F$29,MATCH($C55,Kruistabel!$C$25:$F$25,0)+1,FALSE),"")=0,"",IF(Plananalyse!BV55=1,VLOOKUP(BV$5,Kruistabel!$B$26:$F$29,MATCH($C55,Kruistabel!$C$25:$F$25,0)+1,FALSE),""))</f>
        <v>45</v>
      </c>
      <c r="BW55" s="326">
        <f ca="1">IF(IF(Plananalyse!BW55=1,VLOOKUP(BW$5,Kruistabel!$B$26:$F$29,MATCH($C55,Kruistabel!$C$25:$F$25,0)+1,FALSE),"")=0,"",IF(Plananalyse!BW55=1,VLOOKUP(BW$5,Kruistabel!$B$26:$F$29,MATCH($C55,Kruistabel!$C$25:$F$25,0)+1,FALSE),""))</f>
        <v>65</v>
      </c>
      <c r="BX55" s="326">
        <f ca="1">IF(IF(Plananalyse!BX55=1,VLOOKUP(BX$5,Kruistabel!$B$26:$F$29,MATCH($C55,Kruistabel!$C$25:$F$25,0)+1,FALSE),"")=0,"",IF(Plananalyse!BX55=1,VLOOKUP(BX$5,Kruistabel!$B$26:$F$29,MATCH($C55,Kruistabel!$C$25:$F$25,0)+1,FALSE),""))</f>
        <v>65</v>
      </c>
      <c r="BY55" s="327"/>
      <c r="BZ55" s="326" t="e">
        <f ca="1">IF(IF(Plananalyse!BZ55=1,VLOOKUP(BZ$5,Kruistabel!$B$26:$F$29,MATCH($C55,Kruistabel!$C$25:$F$25,0)+1,FALSE),"")=0,"",IF(Plananalyse!BZ55=1,VLOOKUP(BZ$5,Kruistabel!$B$26:$F$29,MATCH($C55,Kruistabel!$C$25:$F$25,0)+1,FALSE),""))</f>
        <v>#N/A</v>
      </c>
      <c r="CA55" s="326" t="e">
        <f ca="1">IF(IF(Plananalyse!CA55=1,VLOOKUP(CA$5,Kruistabel!$B$26:$F$29,MATCH($C55,Kruistabel!$C$25:$F$25,0)+1,FALSE),"")=0,"",IF(Plananalyse!CA55=1,VLOOKUP(CA$5,Kruistabel!$B$26:$F$29,MATCH($C55,Kruistabel!$C$25:$F$25,0)+1,FALSE),""))</f>
        <v>#N/A</v>
      </c>
      <c r="CB55" s="326" t="e">
        <f ca="1">IF(IF(Plananalyse!CB55=1,VLOOKUP(CB$5,Kruistabel!$B$26:$F$29,MATCH($C55,Kruistabel!$C$25:$F$25,0)+1,FALSE),"")=0,"",IF(Plananalyse!CB55=1,VLOOKUP(CB$5,Kruistabel!$B$26:$F$29,MATCH($C55,Kruistabel!$C$25:$F$25,0)+1,FALSE),""))</f>
        <v>#N/A</v>
      </c>
      <c r="CC55" s="326" t="e">
        <f ca="1">IF(IF(Plananalyse!CC55=1,VLOOKUP(CC$5,Kruistabel!$B$26:$F$29,MATCH($C55,Kruistabel!$C$25:$F$25,0)+1,FALSE),"")=0,"",IF(Plananalyse!CC55=1,VLOOKUP(CC$5,Kruistabel!$B$26:$F$29,MATCH($C55,Kruistabel!$C$25:$F$25,0)+1,FALSE),""))</f>
        <v>#N/A</v>
      </c>
      <c r="CD55" s="326" t="e">
        <f ca="1">IF(IF(Plananalyse!CD55=1,VLOOKUP(CD$5,Kruistabel!$B$26:$F$29,MATCH($C55,Kruistabel!$C$25:$F$25,0)+1,FALSE),"")=0,"",IF(Plananalyse!CD55=1,VLOOKUP(CD$5,Kruistabel!$B$26:$F$29,MATCH($C55,Kruistabel!$C$25:$F$25,0)+1,FALSE),""))</f>
        <v>#N/A</v>
      </c>
      <c r="CE55" s="326" t="e">
        <f ca="1">IF(IF(Plananalyse!CE55=1,VLOOKUP(CE$5,Kruistabel!$B$26:$F$29,MATCH($C55,Kruistabel!$C$25:$F$25,0)+1,FALSE),"")=0,"",IF(Plananalyse!CE55=1,VLOOKUP(CE$5,Kruistabel!$B$26:$F$29,MATCH($C55,Kruistabel!$C$25:$F$25,0)+1,FALSE),""))</f>
        <v>#N/A</v>
      </c>
      <c r="CF55" s="326" t="e">
        <f ca="1">IF(IF(Plananalyse!CF55=1,VLOOKUP(CF$5,Kruistabel!$B$26:$F$29,MATCH($C55,Kruistabel!$C$25:$F$25,0)+1,FALSE),"")=0,"",IF(Plananalyse!CF55=1,VLOOKUP(CF$5,Kruistabel!$B$26:$F$29,MATCH($C55,Kruistabel!$C$25:$F$25,0)+1,FALSE),""))</f>
        <v>#N/A</v>
      </c>
      <c r="CG55" s="326" t="e">
        <f ca="1">IF(IF(Plananalyse!CG55=1,VLOOKUP(CG$5,Kruistabel!$B$26:$F$29,MATCH($C55,Kruistabel!$C$25:$F$25,0)+1,FALSE),"")=0,"",IF(Plananalyse!CG55=1,VLOOKUP(CG$5,Kruistabel!$B$26:$F$29,MATCH($C55,Kruistabel!$C$25:$F$25,0)+1,FALSE),""))</f>
        <v>#REF!</v>
      </c>
      <c r="CH55" s="326" t="e">
        <f ca="1">IF(IF(Plananalyse!CH55=1,VLOOKUP(CH$5,Kruistabel!$B$26:$F$29,MATCH($C55,Kruistabel!$C$25:$F$25,0)+1,FALSE),"")=0,"",IF(Plananalyse!CH55=1,VLOOKUP(CH$5,Kruistabel!$B$26:$F$29,MATCH($C55,Kruistabel!$C$25:$F$25,0)+1,FALSE),""))</f>
        <v>#REF!</v>
      </c>
      <c r="CI55" s="65"/>
      <c r="CJ55" s="326">
        <f ca="1">IF(IF(Plananalyse!CJ55=1,VLOOKUP(CJ$5,Kruistabel!$B$26:$F$29,MATCH($C55,Kruistabel!$C$25:$F$25,0)+1,FALSE),"")=0,"",IF(Plananalyse!CJ55=1,VLOOKUP(CJ$5,Kruistabel!$B$26:$F$29,MATCH($C55,Kruistabel!$C$25:$F$25,0)+1,FALSE),""))</f>
        <v>45</v>
      </c>
      <c r="CK55" s="326">
        <f ca="1">IF(IF(Plananalyse!CK55=1,VLOOKUP(CK$5,Kruistabel!$B$26:$F$29,MATCH($C55,Kruistabel!$C$25:$F$25,0)+1,FALSE),"")=0,"",IF(Plananalyse!CK55=1,VLOOKUP(CK$5,Kruistabel!$B$26:$F$29,MATCH($C55,Kruistabel!$C$25:$F$25,0)+1,FALSE),""))</f>
        <v>45</v>
      </c>
      <c r="CL55" s="326">
        <f ca="1">IF(IF(Plananalyse!CL55=1,VLOOKUP(CL$5,Kruistabel!$B$26:$F$29,MATCH($C55,Kruistabel!$C$25:$F$25,0)+1,FALSE),"")=0,"",IF(Plananalyse!CL55=1,VLOOKUP(CL$5,Kruistabel!$B$26:$F$29,MATCH($C55,Kruistabel!$C$25:$F$25,0)+1,FALSE),""))</f>
        <v>65</v>
      </c>
      <c r="CM55" s="326">
        <f ca="1">IF(IF(Plananalyse!CM55=1,VLOOKUP(CM$5,Kruistabel!$B$26:$F$29,MATCH($C55,Kruistabel!$C$25:$F$25,0)+1,FALSE),"")=0,"",IF(Plananalyse!CM55=1,VLOOKUP(CM$5,Kruistabel!$B$26:$F$29,MATCH($C55,Kruistabel!$C$25:$F$25,0)+1,FALSE),""))</f>
        <v>40</v>
      </c>
      <c r="CN55" s="326">
        <f ca="1">IF(IF(Plananalyse!CN55=1,VLOOKUP(CN$5,Kruistabel!$B$26:$F$29,MATCH($C55,Kruistabel!$C$25:$F$25,0)+1,FALSE),"")=0,"",IF(Plananalyse!CN55=1,VLOOKUP(CN$5,Kruistabel!$B$26:$F$29,MATCH($C55,Kruistabel!$C$25:$F$25,0)+1,FALSE),""))</f>
        <v>40</v>
      </c>
      <c r="CO55" s="326">
        <f ca="1">IF(IF(Plananalyse!CO55=1,VLOOKUP(CO$5,Kruistabel!$B$26:$F$29,MATCH($C55,Kruistabel!$C$25:$F$25,0)+1,FALSE),"")=0,"",IF(Plananalyse!CO55=1,VLOOKUP(CO$5,Kruistabel!$B$26:$F$29,MATCH($C55,Kruistabel!$C$25:$F$25,0)+1,FALSE),""))</f>
        <v>50</v>
      </c>
      <c r="CP55" s="326">
        <f ca="1">IF(IF(Plananalyse!CP55=1,VLOOKUP(CP$5,Kruistabel!$B$26:$F$29,MATCH($C55,Kruistabel!$C$25:$F$25,0)+1,FALSE),"")=0,"",IF(Plananalyse!CP55=1,VLOOKUP(CP$5,Kruistabel!$B$26:$F$29,MATCH($C55,Kruistabel!$C$25:$F$25,0)+1,FALSE),""))</f>
        <v>45</v>
      </c>
      <c r="CQ55" s="326">
        <f ca="1">IF(IF(Plananalyse!CQ55=1,VLOOKUP(CQ$5,Kruistabel!$B$26:$F$29,MATCH($C55,Kruistabel!$C$25:$F$25,0)+1,FALSE),"")=0,"",IF(Plananalyse!CQ55=1,VLOOKUP(CQ$5,Kruistabel!$B$26:$F$29,MATCH($C55,Kruistabel!$C$25:$F$25,0)+1,FALSE),""))</f>
        <v>50</v>
      </c>
      <c r="CR55" s="326">
        <f ca="1">IF(IF(Plananalyse!CR55=1,VLOOKUP(CR$5,Kruistabel!$B$26:$F$29,MATCH($C55,Kruistabel!$C$25:$F$25,0)+1,FALSE),"")=0,"",IF(Plananalyse!CR55=1,VLOOKUP(CR$5,Kruistabel!$B$26:$F$29,MATCH($C55,Kruistabel!$C$25:$F$25,0)+1,FALSE),""))</f>
        <v>50</v>
      </c>
      <c r="CS55" s="326">
        <f ca="1">IF(IF(Plananalyse!CS55=1,VLOOKUP(CS$5,Kruistabel!$B$26:$F$29,MATCH($C55,Kruistabel!$C$25:$F$25,0)+1,FALSE),"")=0,"",IF(Plananalyse!CS55=1,VLOOKUP(CS$5,Kruistabel!$B$26:$F$29,MATCH($C55,Kruistabel!$C$25:$F$25,0)+1,FALSE),""))</f>
        <v>45</v>
      </c>
      <c r="CT55" s="326">
        <f ca="1">IF(IF(Plananalyse!CT55=1,VLOOKUP(CT$5,Kruistabel!$B$26:$F$29,MATCH($C55,Kruistabel!$C$25:$F$25,0)+1,FALSE),"")=0,"",IF(Plananalyse!CT55=1,VLOOKUP(CT$5,Kruistabel!$B$26:$F$29,MATCH($C55,Kruistabel!$C$25:$F$25,0)+1,FALSE),""))</f>
        <v>45</v>
      </c>
      <c r="CU55" s="326">
        <f ca="1">IF(IF(Plananalyse!CU55=1,VLOOKUP(CU$5,Kruistabel!$B$26:$F$29,MATCH($C55,Kruistabel!$C$25:$F$25,0)+1,FALSE),"")=0,"",IF(Plananalyse!CU55=1,VLOOKUP(CU$5,Kruistabel!$B$26:$F$29,MATCH($C55,Kruistabel!$C$25:$F$25,0)+1,FALSE),""))</f>
        <v>50</v>
      </c>
      <c r="CV55" s="326">
        <f ca="1">IF(IF(Plananalyse!CV55=1,VLOOKUP(CV$5,Kruistabel!$B$26:$F$29,MATCH($C55,Kruistabel!$C$25:$F$25,0)+1,FALSE),"")=0,"",IF(Plananalyse!CV55=1,VLOOKUP(CV$5,Kruistabel!$B$26:$F$29,MATCH($C55,Kruistabel!$C$25:$F$25,0)+1,FALSE),""))</f>
        <v>50</v>
      </c>
      <c r="CW55" s="326">
        <f ca="1">IF(IF(Plananalyse!CW55=1,VLOOKUP(CW$5,Kruistabel!$B$26:$F$29,MATCH($C55,Kruistabel!$C$25:$F$25,0)+1,FALSE),"")=0,"",IF(Plananalyse!CW55=1,VLOOKUP(CW$5,Kruistabel!$B$26:$F$29,MATCH($C55,Kruistabel!$C$25:$F$25,0)+1,FALSE),""))</f>
        <v>45</v>
      </c>
      <c r="CX55" s="326">
        <f ca="1">IF(IF(Plananalyse!CX55=1,VLOOKUP(CX$5,Kruistabel!$B$26:$F$29,MATCH($C55,Kruistabel!$C$25:$F$25,0)+1,FALSE),"")=0,"",IF(Plananalyse!CX55=1,VLOOKUP(CX$5,Kruistabel!$B$26:$F$29,MATCH($C55,Kruistabel!$C$25:$F$25,0)+1,FALSE),""))</f>
        <v>65</v>
      </c>
      <c r="CY55" s="326">
        <f ca="1">IF(IF(Plananalyse!CY55=1,VLOOKUP(CY$5,Kruistabel!$B$26:$F$29,MATCH($C55,Kruistabel!$C$25:$F$25,0)+1,FALSE),"")=0,"",IF(Plananalyse!CY55=1,VLOOKUP(CY$5,Kruistabel!$B$26:$F$29,MATCH($C55,Kruistabel!$C$25:$F$25,0)+1,FALSE),""))</f>
        <v>50</v>
      </c>
      <c r="CZ55" s="326">
        <f ca="1">IF(IF(Plananalyse!CZ55=1,VLOOKUP(CZ$5,Kruistabel!$B$26:$F$29,MATCH($C55,Kruistabel!$C$25:$F$25,0)+1,FALSE),"")=0,"",IF(Plananalyse!CZ55=1,VLOOKUP(CZ$5,Kruistabel!$B$26:$F$29,MATCH($C55,Kruistabel!$C$25:$F$25,0)+1,FALSE),""))</f>
        <v>50</v>
      </c>
      <c r="DA55" s="326">
        <f ca="1">IF(IF(Plananalyse!DA55=1,VLOOKUP(DA$5,Kruistabel!$B$26:$F$29,MATCH($C55,Kruistabel!$C$25:$F$25,0)+1,FALSE),"")=0,"",IF(Plananalyse!DA55=1,VLOOKUP(DA$5,Kruistabel!$B$26:$F$29,MATCH($C55,Kruistabel!$C$25:$F$25,0)+1,FALSE),""))</f>
        <v>50</v>
      </c>
      <c r="DB55" s="326">
        <f ca="1">IF(IF(Plananalyse!DB55=1,VLOOKUP(DB$5,Kruistabel!$B$26:$F$29,MATCH($C55,Kruistabel!$C$25:$F$25,0)+1,FALSE),"")=0,"",IF(Plananalyse!DB55=1,VLOOKUP(DB$5,Kruistabel!$B$26:$F$29,MATCH($C55,Kruistabel!$C$25:$F$25,0)+1,FALSE),""))</f>
        <v>65</v>
      </c>
      <c r="DC55" s="326">
        <f ca="1">IF(IF(Plananalyse!DC55=1,VLOOKUP(DC$5,Kruistabel!$B$26:$F$29,MATCH($C55,Kruistabel!$C$25:$F$25,0)+1,FALSE),"")=0,"",IF(Plananalyse!DC55=1,VLOOKUP(DC$5,Kruistabel!$B$26:$F$29,MATCH($C55,Kruistabel!$C$25:$F$25,0)+1,FALSE),""))</f>
        <v>65</v>
      </c>
      <c r="DD55" s="327"/>
      <c r="DE55" s="326" t="e">
        <f ca="1">IF(IF(Plananalyse!DE55=1,VLOOKUP(DE$5,Kruistabel!$B$26:$F$29,MATCH($C55,Kruistabel!$C$25:$F$25,0)+1,FALSE),"")=0,"",IF(Plananalyse!DE55=1,VLOOKUP(DE$5,Kruistabel!$B$26:$F$29,MATCH($C55,Kruistabel!$C$25:$F$25,0)+1,FALSE),""))</f>
        <v>#N/A</v>
      </c>
      <c r="DF55" s="326" t="e">
        <f ca="1">IF(IF(Plananalyse!DF55=1,VLOOKUP(DF$5,Kruistabel!$B$26:$F$29,MATCH($C55,Kruistabel!$C$25:$F$25,0)+1,FALSE),"")=0,"",IF(Plananalyse!DF55=1,VLOOKUP(DF$5,Kruistabel!$B$26:$F$29,MATCH($C55,Kruistabel!$C$25:$F$25,0)+1,FALSE),""))</f>
        <v>#N/A</v>
      </c>
      <c r="DG55" s="326" t="e">
        <f ca="1">IF(IF(Plananalyse!DG55=1,VLOOKUP(DG$5,Kruistabel!$B$26:$F$29,MATCH($C55,Kruistabel!$C$25:$F$25,0)+1,FALSE),"")=0,"",IF(Plananalyse!DG55=1,VLOOKUP(DG$5,Kruistabel!$B$26:$F$29,MATCH($C55,Kruistabel!$C$25:$F$25,0)+1,FALSE),""))</f>
        <v>#N/A</v>
      </c>
      <c r="DH55" s="326" t="e">
        <f ca="1">IF(IF(Plananalyse!DH55=1,VLOOKUP(DH$5,Kruistabel!$B$26:$F$29,MATCH($C55,Kruistabel!$C$25:$F$25,0)+1,FALSE),"")=0,"",IF(Plananalyse!DH55=1,VLOOKUP(DH$5,Kruistabel!$B$26:$F$29,MATCH($C55,Kruistabel!$C$25:$F$25,0)+1,FALSE),""))</f>
        <v>#N/A</v>
      </c>
      <c r="DI55" s="326" t="e">
        <f ca="1">IF(IF(Plananalyse!DI55=1,VLOOKUP(DI$5,Kruistabel!$B$26:$F$29,MATCH($C55,Kruistabel!$C$25:$F$25,0)+1,FALSE),"")=0,"",IF(Plananalyse!DI55=1,VLOOKUP(DI$5,Kruistabel!$B$26:$F$29,MATCH($C55,Kruistabel!$C$25:$F$25,0)+1,FALSE),""))</f>
        <v>#N/A</v>
      </c>
      <c r="DJ55" s="326" t="e">
        <f ca="1">IF(IF(Plananalyse!DJ55=1,VLOOKUP(DJ$5,Kruistabel!$B$26:$F$29,MATCH($C55,Kruistabel!$C$25:$F$25,0)+1,FALSE),"")=0,"",IF(Plananalyse!DJ55=1,VLOOKUP(DJ$5,Kruistabel!$B$26:$F$29,MATCH($C55,Kruistabel!$C$25:$F$25,0)+1,FALSE),""))</f>
        <v>#N/A</v>
      </c>
      <c r="DK55" s="326" t="e">
        <f ca="1">IF(IF(Plananalyse!DK55=1,VLOOKUP(DK$5,Kruistabel!$B$26:$F$29,MATCH($C55,Kruistabel!$C$25:$F$25,0)+1,FALSE),"")=0,"",IF(Plananalyse!DK55=1,VLOOKUP(DK$5,Kruistabel!$B$26:$F$29,MATCH($C55,Kruistabel!$C$25:$F$25,0)+1,FALSE),""))</f>
        <v>#REF!</v>
      </c>
      <c r="DL55" s="326" t="e">
        <f ca="1">IF(IF(Plananalyse!DL55=1,VLOOKUP(DL$5,Kruistabel!$B$26:$F$29,MATCH($C55,Kruistabel!$C$25:$F$25,0)+1,FALSE),"")=0,"",IF(Plananalyse!DL55=1,VLOOKUP(DL$5,Kruistabel!$B$26:$F$29,MATCH($C55,Kruistabel!$C$25:$F$25,0)+1,FALSE),""))</f>
        <v>#REF!</v>
      </c>
      <c r="DM55" s="327" t="str">
        <f>IF(Plananalyse!DM55=1,VLOOKUP(DM$5,Kruistabel!$B$26:$F$29,MATCH($C55,Kruistabel!$C$25:$F$25,0)+1,FALSE),"")</f>
        <v/>
      </c>
      <c r="DN55" s="326" t="e">
        <f ca="1">IF(IF(Plananalyse!DN55=1,VLOOKUP(DN$5,Kruistabel!$B$26:$F$29,MATCH($C55,Kruistabel!$C$25:$F$25,0)+1,FALSE),"")=0,"",IF(Plananalyse!DN55=1,VLOOKUP(DN$5,Kruistabel!$B$26:$F$29,MATCH($C55,Kruistabel!$C$25:$F$25,0)+1,FALSE),""))</f>
        <v>#N/A</v>
      </c>
      <c r="DO55" s="326" t="e">
        <f ca="1">IF(IF(Plananalyse!DO55=1,VLOOKUP(DO$5,Kruistabel!$B$26:$F$29,MATCH($C55,Kruistabel!$C$25:$F$25,0)+1,FALSE),"")=0,"",IF(Plananalyse!DO55=1,VLOOKUP(DO$5,Kruistabel!$B$26:$F$29,MATCH($C55,Kruistabel!$C$25:$F$25,0)+1,FALSE),""))</f>
        <v>#N/A</v>
      </c>
      <c r="DP55" s="326" t="e">
        <f ca="1">IF(IF(Plananalyse!DP55=1,VLOOKUP(DP$5,Kruistabel!$B$26:$F$29,MATCH($C55,Kruistabel!$C$25:$F$25,0)+1,FALSE),"")=0,"",IF(Plananalyse!DP55=1,VLOOKUP(DP$5,Kruistabel!$B$26:$F$29,MATCH($C55,Kruistabel!$C$25:$F$25,0)+1,FALSE),""))</f>
        <v>#N/A</v>
      </c>
      <c r="DQ55" s="326" t="e">
        <f ca="1">IF(IF(Plananalyse!DQ55=1,VLOOKUP(DQ$5,Kruistabel!$B$26:$F$29,MATCH($C55,Kruistabel!$C$25:$F$25,0)+1,FALSE),"")=0,"",IF(Plananalyse!DQ55=1,VLOOKUP(DQ$5,Kruistabel!$B$26:$F$29,MATCH($C55,Kruistabel!$C$25:$F$25,0)+1,FALSE),""))</f>
        <v>#N/A</v>
      </c>
      <c r="DR55" s="326" t="e">
        <f ca="1">IF(IF(Plananalyse!DR55=1,VLOOKUP(DR$5,Kruistabel!$B$26:$F$29,MATCH($C55,Kruistabel!$C$25:$F$25,0)+1,FALSE),"")=0,"",IF(Plananalyse!DR55=1,VLOOKUP(DR$5,Kruistabel!$B$26:$F$29,MATCH($C55,Kruistabel!$C$25:$F$25,0)+1,FALSE),""))</f>
        <v>#N/A</v>
      </c>
      <c r="DS55" s="326" t="e">
        <f ca="1">IF(IF(Plananalyse!DS55=1,VLOOKUP(DS$5,Kruistabel!$B$26:$F$29,MATCH($C55,Kruistabel!$C$25:$F$25,0)+1,FALSE),"")=0,"",IF(Plananalyse!DS55=1,VLOOKUP(DS$5,Kruistabel!$B$26:$F$29,MATCH($C55,Kruistabel!$C$25:$F$25,0)+1,FALSE),""))</f>
        <v>#N/A</v>
      </c>
      <c r="DT55" s="326" t="e">
        <f ca="1">IF(IF(Plananalyse!DT55=1,VLOOKUP(DT$5,Kruistabel!$B$26:$F$29,MATCH($C55,Kruistabel!$C$25:$F$25,0)+1,FALSE),"")=0,"",IF(Plananalyse!DT55=1,VLOOKUP(DT$5,Kruistabel!$B$26:$F$29,MATCH($C55,Kruistabel!$C$25:$F$25,0)+1,FALSE),""))</f>
        <v>#N/A</v>
      </c>
      <c r="DU55" s="326" t="e">
        <f ca="1">IF(IF(Plananalyse!DU55=1,VLOOKUP(DU$5,Kruistabel!$B$26:$F$29,MATCH($C55,Kruistabel!$C$25:$F$25,0)+1,FALSE),"")=0,"",IF(Plananalyse!DU55=1,VLOOKUP(DU$5,Kruistabel!$B$26:$F$29,MATCH($C55,Kruistabel!$C$25:$F$25,0)+1,FALSE),""))</f>
        <v>#N/A</v>
      </c>
      <c r="DV55" s="326" t="e">
        <f ca="1">IF(IF(Plananalyse!DV55=1,VLOOKUP(DV$5,Kruistabel!$B$26:$F$29,MATCH($C55,Kruistabel!$C$25:$F$25,0)+1,FALSE),"")=0,"",IF(Plananalyse!DV55=1,VLOOKUP(DV$5,Kruistabel!$B$26:$F$29,MATCH($C55,Kruistabel!$C$25:$F$25,0)+1,FALSE),""))</f>
        <v>#N/A</v>
      </c>
      <c r="DW55" s="326" t="e">
        <f ca="1">IF(IF(Plananalyse!DW55=1,VLOOKUP(DW$5,Kruistabel!$B$26:$F$29,MATCH($C55,Kruistabel!$C$25:$F$25,0)+1,FALSE),"")=0,"",IF(Plananalyse!DW55=1,VLOOKUP(DW$5,Kruistabel!$B$26:$F$29,MATCH($C55,Kruistabel!$C$25:$F$25,0)+1,FALSE),""))</f>
        <v>#REF!</v>
      </c>
      <c r="DX55" s="326" t="e">
        <f ca="1">IF(IF(Plananalyse!DX55=1,VLOOKUP(DX$5,Kruistabel!$B$26:$F$29,MATCH($C55,Kruistabel!$C$25:$F$25,0)+1,FALSE),"")=0,"",IF(Plananalyse!DX55=1,VLOOKUP(DX$5,Kruistabel!$B$26:$F$29,MATCH($C55,Kruistabel!$C$25:$F$25,0)+1,FALSE),""))</f>
        <v>#REF!</v>
      </c>
      <c r="DY55" s="327" t="str">
        <f>IF(Plananalyse!DY55=1,VLOOKUP(DY$5,Kruistabel!$B$26:$F$29,MATCH($C55,Kruistabel!$C$25:$F$25,0)+1,FALSE),"")</f>
        <v/>
      </c>
      <c r="DZ55" s="326" t="e">
        <f ca="1">IF(IF(Plananalyse!DZ55=1,VLOOKUP(DZ$5,Kruistabel!$B$26:$F$29,MATCH($C55,Kruistabel!$C$25:$F$25,0)+1,FALSE),"")=0,"",IF(Plananalyse!DZ55=1,VLOOKUP(DZ$5,Kruistabel!$B$26:$F$29,MATCH($C55,Kruistabel!$C$25:$F$25,0)+1,FALSE),""))</f>
        <v>#N/A</v>
      </c>
      <c r="EA55" s="326" t="e">
        <f ca="1">IF(IF(Plananalyse!EA55=1,VLOOKUP(EA$5,Kruistabel!$B$26:$F$29,MATCH($C55,Kruistabel!$C$25:$F$25,0)+1,FALSE),"")=0,"",IF(Plananalyse!EA55=1,VLOOKUP(EA$5,Kruistabel!$B$26:$F$29,MATCH($C55,Kruistabel!$C$25:$F$25,0)+1,FALSE),""))</f>
        <v>#N/A</v>
      </c>
      <c r="EB55" s="326" t="e">
        <f ca="1">IF(IF(Plananalyse!EB55=1,VLOOKUP(EB$5,Kruistabel!$B$26:$F$29,MATCH($C55,Kruistabel!$C$25:$F$25,0)+1,FALSE),"")=0,"",IF(Plananalyse!EB55=1,VLOOKUP(EB$5,Kruistabel!$B$26:$F$29,MATCH($C55,Kruistabel!$C$25:$F$25,0)+1,FALSE),""))</f>
        <v>#REF!</v>
      </c>
      <c r="EC55" s="326" t="e">
        <f ca="1">IF(IF(Plananalyse!EC55=1,VLOOKUP(EC$5,Kruistabel!$B$26:$F$29,MATCH($C55,Kruistabel!$C$25:$F$25,0)+1,FALSE),"")=0,"",IF(Plananalyse!EC55=1,VLOOKUP(EC$5,Kruistabel!$B$26:$F$29,MATCH($C55,Kruistabel!$C$25:$F$25,0)+1,FALSE),""))</f>
        <v>#REF!</v>
      </c>
      <c r="ED55" s="327"/>
      <c r="EE55" s="326" t="e">
        <f ca="1">IF(IF(Plananalyse!EE55=1,VLOOKUP(EE$5,Kruistabel!$B$26:$F$29,MATCH($C55,Kruistabel!$C$25:$F$25,0)+1,FALSE),"")=0,"",IF(Plananalyse!EE55=1,VLOOKUP(EE$5,Kruistabel!$B$26:$F$29,MATCH($C55,Kruistabel!$C$25:$F$25,0)+1,FALSE),""))</f>
        <v>#N/A</v>
      </c>
      <c r="EF55" s="326" t="e">
        <f ca="1">IF(IF(Plananalyse!EF55=1,VLOOKUP(EF$5,Kruistabel!$B$26:$F$29,MATCH($C55,Kruistabel!$C$25:$F$25,0)+1,FALSE),"")=0,"",IF(Plananalyse!EF55=1,VLOOKUP(EF$5,Kruistabel!$B$26:$F$29,MATCH($C55,Kruistabel!$C$25:$F$25,0)+1,FALSE),""))</f>
        <v>#N/A</v>
      </c>
      <c r="EG55" s="326" t="e">
        <f ca="1">IF(IF(Plananalyse!EG55=1,VLOOKUP(EG$5,Kruistabel!$B$26:$F$29,MATCH($C55,Kruistabel!$C$25:$F$25,0)+1,FALSE),"")=0,"",IF(Plananalyse!EG55=1,VLOOKUP(EG$5,Kruistabel!$B$26:$F$29,MATCH($C55,Kruistabel!$C$25:$F$25,0)+1,FALSE),""))</f>
        <v>#N/A</v>
      </c>
      <c r="EH55" s="326" t="e">
        <f ca="1">IF(IF(Plananalyse!EH55=1,VLOOKUP(EH$5,Kruistabel!$B$26:$F$29,MATCH($C55,Kruistabel!$C$25:$F$25,0)+1,FALSE),"")=0,"",IF(Plananalyse!EH55=1,VLOOKUP(EH$5,Kruistabel!$B$26:$F$29,MATCH($C55,Kruistabel!$C$25:$F$25,0)+1,FALSE),""))</f>
        <v>#REF!</v>
      </c>
      <c r="EI55" s="326" t="e">
        <f ca="1">IF(IF(Plananalyse!EI55=1,VLOOKUP(EI$5,Kruistabel!$B$26:$F$29,MATCH($C55,Kruistabel!$C$25:$F$25,0)+1,FALSE),"")=0,"",IF(Plananalyse!EI55=1,VLOOKUP(EI$5,Kruistabel!$B$26:$F$29,MATCH($C55,Kruistabel!$C$25:$F$25,0)+1,FALSE),""))</f>
        <v>#REF!</v>
      </c>
      <c r="EJ55" s="164" t="str">
        <f>IF(Plananalyse!EJ55=1,VLOOKUP(EJ$5,Kruistabel!$B$26:$F$29,MATCH($C55,Kruistabel!$C$25:$F$25,0)+1,FALSE),"")</f>
        <v/>
      </c>
      <c r="EK55" s="138"/>
      <c r="EL55" s="138"/>
      <c r="EM55" s="138"/>
      <c r="EN55" s="138"/>
      <c r="EO55" s="138"/>
    </row>
    <row r="56" spans="2:145">
      <c r="B56" s="337" t="s">
        <v>155</v>
      </c>
      <c r="C56" s="160" t="str">
        <f>_xlfn.IFNA(VLOOKUP($B56,Classificatietabel!$B$6:$I$91,C$7,FALSE),"")</f>
        <v>zeer hoog</v>
      </c>
      <c r="D56" s="160" t="str">
        <f>_xlfn.IFNA(VLOOKUP($B56,Classificatietabel!$B$6:$I$91,D$7,FALSE),"")</f>
        <v>neen</v>
      </c>
      <c r="E56" s="119">
        <f>IF(AND(D56="laag",$D$3=1),0,_xlfn.IFNA(IF(VLOOKUP($B56,Classificatietabel!$B$6:$H$91,$E$5,FALSE)="Ja",1,0),""))</f>
        <v>1</v>
      </c>
      <c r="F56" s="163"/>
      <c r="G56" s="326">
        <f>IF(IF(Plananalyse!G56=1,VLOOKUP(G$5,Kruistabel!$B$26:$F$29,MATCH($C56,Kruistabel!$C$25:$F$25,0)+1,FALSE),"")=0,"",IF(Plananalyse!G56=1,VLOOKUP(G$5,Kruistabel!$B$26:$F$29,MATCH($C56,Kruistabel!$C$25:$F$25,0)+1,FALSE),""))</f>
        <v>65</v>
      </c>
      <c r="H56" s="326">
        <f>IF(IF(Plananalyse!H56=1,VLOOKUP(H$5,Kruistabel!$B$26:$F$29,MATCH($C56,Kruistabel!$C$25:$F$25,0)+1,FALSE),"")=0,"",IF(Plananalyse!H56=1,VLOOKUP(H$5,Kruistabel!$B$26:$F$29,MATCH($C56,Kruistabel!$C$25:$F$25,0)+1,FALSE),""))</f>
        <v>65</v>
      </c>
      <c r="I56" s="326">
        <f>IF(IF(Plananalyse!I56=1,VLOOKUP(I$5,Kruistabel!$B$26:$F$29,MATCH($C56,Kruistabel!$C$25:$F$25,0)+1,FALSE),"")=0,"",IF(Plananalyse!I56=1,VLOOKUP(I$5,Kruistabel!$B$26:$F$29,MATCH($C56,Kruistabel!$C$25:$F$25,0)+1,FALSE),""))</f>
        <v>50</v>
      </c>
      <c r="J56" s="326">
        <f>IF(IF(Plananalyse!J56=1,VLOOKUP(J$5,Kruistabel!$B$26:$F$29,MATCH($C56,Kruistabel!$C$25:$F$25,0)+1,FALSE),"")=0,"",IF(Plananalyse!J56=1,VLOOKUP(J$5,Kruistabel!$B$26:$F$29,MATCH($C56,Kruistabel!$C$25:$F$25,0)+1,FALSE),""))</f>
        <v>65</v>
      </c>
      <c r="K56" s="326">
        <f>IF(IF(Plananalyse!K56=1,VLOOKUP(K$5,Kruistabel!$B$26:$F$29,MATCH($C56,Kruistabel!$C$25:$F$25,0)+1,FALSE),"")=0,"",IF(Plananalyse!K56=1,VLOOKUP(K$5,Kruistabel!$B$26:$F$29,MATCH($C56,Kruistabel!$C$25:$F$25,0)+1,FALSE),""))</f>
        <v>65</v>
      </c>
      <c r="L56" s="326">
        <f>IF(IF(Plananalyse!L56=1,VLOOKUP(L$5,Kruistabel!$B$26:$F$29,MATCH($C56,Kruistabel!$C$25:$F$25,0)+1,FALSE),"")=0,"",IF(Plananalyse!L56=1,VLOOKUP(L$5,Kruistabel!$B$26:$F$29,MATCH($C56,Kruistabel!$C$25:$F$25,0)+1,FALSE),""))</f>
        <v>65</v>
      </c>
      <c r="M56" s="326">
        <f>IF(IF(Plananalyse!M56=1,VLOOKUP(M$5,Kruistabel!$B$26:$F$29,MATCH($C56,Kruistabel!$C$25:$F$25,0)+1,FALSE),"")=0,"",IF(Plananalyse!M56=1,VLOOKUP(M$5,Kruistabel!$B$26:$F$29,MATCH($C56,Kruistabel!$C$25:$F$25,0)+1,FALSE),""))</f>
        <v>45</v>
      </c>
      <c r="N56" s="326">
        <f>IF(IF(Plananalyse!N56=1,VLOOKUP(N$5,Kruistabel!$B$26:$F$29,MATCH($C56,Kruistabel!$C$25:$F$25,0)+1,FALSE),"")=0,"",IF(Plananalyse!N56=1,VLOOKUP(N$5,Kruistabel!$B$26:$F$29,MATCH($C56,Kruistabel!$C$25:$F$25,0)+1,FALSE),""))</f>
        <v>45</v>
      </c>
      <c r="O56" s="326">
        <f>IF(IF(Plananalyse!O56=1,VLOOKUP(O$5,Kruistabel!$B$26:$F$29,MATCH($C56,Kruistabel!$C$25:$F$25,0)+1,FALSE),"")=0,"",IF(Plananalyse!O56=1,VLOOKUP(O$5,Kruistabel!$B$26:$F$29,MATCH($C56,Kruistabel!$C$25:$F$25,0)+1,FALSE),""))</f>
        <v>45</v>
      </c>
      <c r="P56" s="326">
        <f>IF(IF(Plananalyse!P56=1,VLOOKUP(P$5,Kruistabel!$B$26:$F$29,MATCH($C56,Kruistabel!$C$25:$F$25,0)+1,FALSE),"")=0,"",IF(Plananalyse!P56=1,VLOOKUP(P$5,Kruistabel!$B$26:$F$29,MATCH($C56,Kruistabel!$C$25:$F$25,0)+1,FALSE),""))</f>
        <v>40</v>
      </c>
      <c r="Q56" s="326">
        <f>IF(IF(Plananalyse!Q56=1,VLOOKUP(Q$5,Kruistabel!$B$26:$F$29,MATCH($C56,Kruistabel!$C$25:$F$25,0)+1,FALSE),"")=0,"",IF(Plananalyse!Q56=1,VLOOKUP(Q$5,Kruistabel!$B$26:$F$29,MATCH($C56,Kruistabel!$C$25:$F$25,0)+1,FALSE),""))</f>
        <v>50</v>
      </c>
      <c r="R56" s="326">
        <f>IF(IF(Plananalyse!R56=1,VLOOKUP(R$5,Kruistabel!$B$26:$F$29,MATCH($C56,Kruistabel!$C$25:$F$25,0)+1,FALSE),"")=0,"",IF(Plananalyse!R56=1,VLOOKUP(R$5,Kruistabel!$B$26:$F$29,MATCH($C56,Kruistabel!$C$25:$F$25,0)+1,FALSE),""))</f>
        <v>45</v>
      </c>
      <c r="S56" s="326">
        <f>IF(IF(Plananalyse!S56=1,VLOOKUP(S$5,Kruistabel!$B$26:$F$29,MATCH($C56,Kruistabel!$C$25:$F$25,0)+1,FALSE),"")=0,"",IF(Plananalyse!S56=1,VLOOKUP(S$5,Kruistabel!$B$26:$F$29,MATCH($C56,Kruistabel!$C$25:$F$25,0)+1,FALSE),""))</f>
        <v>65</v>
      </c>
      <c r="T56" s="326">
        <f>IF(IF(Plananalyse!T56=1,VLOOKUP(T$5,Kruistabel!$B$26:$F$29,MATCH($C56,Kruistabel!$C$25:$F$25,0)+1,FALSE),"")=0,"",IF(Plananalyse!T56=1,VLOOKUP(T$5,Kruistabel!$B$26:$F$29,MATCH($C56,Kruistabel!$C$25:$F$25,0)+1,FALSE),""))</f>
        <v>65</v>
      </c>
      <c r="U56" s="326">
        <f>IF(IF(Plananalyse!U56=1,VLOOKUP(U$5,Kruistabel!$B$26:$F$29,MATCH($C56,Kruistabel!$C$25:$F$25,0)+1,FALSE),"")=0,"",IF(Plananalyse!U56=1,VLOOKUP(U$5,Kruistabel!$B$26:$F$29,MATCH($C56,Kruistabel!$C$25:$F$25,0)+1,FALSE),""))</f>
        <v>65</v>
      </c>
      <c r="V56" s="326">
        <f>IF(IF(Plananalyse!V56=1,VLOOKUP(V$5,Kruistabel!$B$26:$F$29,MATCH($C56,Kruistabel!$C$25:$F$25,0)+1,FALSE),"")=0,"",IF(Plananalyse!V56=1,VLOOKUP(V$5,Kruistabel!$B$26:$F$29,MATCH($C56,Kruistabel!$C$25:$F$25,0)+1,FALSE),""))</f>
        <v>65</v>
      </c>
      <c r="W56" s="326">
        <f>IF(IF(Plananalyse!W56=1,VLOOKUP(W$5,Kruistabel!$B$26:$F$29,MATCH($C56,Kruistabel!$C$25:$F$25,0)+1,FALSE),"")=0,"",IF(Plananalyse!W56=1,VLOOKUP(W$5,Kruistabel!$B$26:$F$29,MATCH($C56,Kruistabel!$C$25:$F$25,0)+1,FALSE),""))</f>
        <v>65</v>
      </c>
      <c r="X56" s="326">
        <f>IF(IF(Plananalyse!X56=1,VLOOKUP(X$5,Kruistabel!$B$26:$F$29,MATCH($C56,Kruistabel!$C$25:$F$25,0)+1,FALSE),"")=0,"",IF(Plananalyse!X56=1,VLOOKUP(X$5,Kruistabel!$B$26:$F$29,MATCH($C56,Kruistabel!$C$25:$F$25,0)+1,FALSE),""))</f>
        <v>65</v>
      </c>
      <c r="Y56" s="326">
        <f>IF(IF(Plananalyse!Y56=1,VLOOKUP(Y$5,Kruistabel!$B$26:$F$29,MATCH($C56,Kruistabel!$C$25:$F$25,0)+1,FALSE),"")=0,"",IF(Plananalyse!Y56=1,VLOOKUP(Y$5,Kruistabel!$B$26:$F$29,MATCH($C56,Kruistabel!$C$25:$F$25,0)+1,FALSE),""))</f>
        <v>50</v>
      </c>
      <c r="Z56" s="326">
        <f>IF(IF(Plananalyse!Z56=1,VLOOKUP(Z$5,Kruistabel!$B$26:$F$29,MATCH($C56,Kruistabel!$C$25:$F$25,0)+1,FALSE),"")=0,"",IF(Plananalyse!Z56=1,VLOOKUP(Z$5,Kruistabel!$B$26:$F$29,MATCH($C56,Kruistabel!$C$25:$F$25,0)+1,FALSE),""))</f>
        <v>65</v>
      </c>
      <c r="AA56" s="326">
        <f>IF(IF(Plananalyse!AA56=1,VLOOKUP(AA$5,Kruistabel!$B$26:$F$29,MATCH($C56,Kruistabel!$C$25:$F$25,0)+1,FALSE),"")=0,"",IF(Plananalyse!AA56=1,VLOOKUP(AA$5,Kruistabel!$B$26:$F$29,MATCH($C56,Kruistabel!$C$25:$F$25,0)+1,FALSE),""))</f>
        <v>65</v>
      </c>
      <c r="AB56" s="326">
        <f>IF(IF(Plananalyse!AB56=1,VLOOKUP(AB$5,Kruistabel!$B$26:$F$29,MATCH($C56,Kruistabel!$C$25:$F$25,0)+1,FALSE),"")=0,"",IF(Plananalyse!AB56=1,VLOOKUP(AB$5,Kruistabel!$B$26:$F$29,MATCH($C56,Kruistabel!$C$25:$F$25,0)+1,FALSE),""))</f>
        <v>65</v>
      </c>
      <c r="AC56" s="326">
        <f>IF(IF(Plananalyse!AC56=1,VLOOKUP(AC$5,Kruistabel!$B$26:$F$29,MATCH($C56,Kruistabel!$C$25:$F$25,0)+1,FALSE),"")=0,"",IF(Plananalyse!AC56=1,VLOOKUP(AC$5,Kruistabel!$B$26:$F$29,MATCH($C56,Kruistabel!$C$25:$F$25,0)+1,FALSE),""))</f>
        <v>65</v>
      </c>
      <c r="AD56" s="326">
        <f>IF(IF(Plananalyse!AD56=1,VLOOKUP(AD$5,Kruistabel!$B$26:$F$29,MATCH($C56,Kruistabel!$C$25:$F$25,0)+1,FALSE),"")=0,"",IF(Plananalyse!AD56=1,VLOOKUP(AD$5,Kruistabel!$B$26:$F$29,MATCH($C56,Kruistabel!$C$25:$F$25,0)+1,FALSE),""))</f>
        <v>65</v>
      </c>
      <c r="AE56" s="326">
        <f>IF(IF(Plananalyse!AE56=1,VLOOKUP(AE$5,Kruistabel!$B$26:$F$29,MATCH($C56,Kruistabel!$C$25:$F$25,0)+1,FALSE),"")=0,"",IF(Plananalyse!AE56=1,VLOOKUP(AE$5,Kruistabel!$B$26:$F$29,MATCH($C56,Kruistabel!$C$25:$F$25,0)+1,FALSE),""))</f>
        <v>65</v>
      </c>
      <c r="AF56" s="326">
        <f>IF(IF(Plananalyse!AF56=1,VLOOKUP(AF$5,Kruistabel!$B$26:$F$29,MATCH($C56,Kruistabel!$C$25:$F$25,0)+1,FALSE),"")=0,"",IF(Plananalyse!AF56=1,VLOOKUP(AF$5,Kruistabel!$B$26:$F$29,MATCH($C56,Kruistabel!$C$25:$F$25,0)+1,FALSE),""))</f>
        <v>65</v>
      </c>
      <c r="AG56" s="326">
        <f>IF(IF(Plananalyse!AG56=1,VLOOKUP(AG$5,Kruistabel!$B$26:$F$29,MATCH($C56,Kruistabel!$C$25:$F$25,0)+1,FALSE),"")=0,"",IF(Plananalyse!AG56=1,VLOOKUP(AG$5,Kruistabel!$B$26:$F$29,MATCH($C56,Kruistabel!$C$25:$F$25,0)+1,FALSE),""))</f>
        <v>65</v>
      </c>
      <c r="AH56" s="326">
        <f>IF(IF(Plananalyse!AH56=1,VLOOKUP(AH$5,Kruistabel!$B$26:$F$29,MATCH($C56,Kruistabel!$C$25:$F$25,0)+1,FALSE),"")=0,"",IF(Plananalyse!AI56=1,VLOOKUP(AH$5,Kruistabel!$B$26:$F$29,MATCH($C56,Kruistabel!$C$25:$F$25,0)+1,FALSE),""))</f>
        <v>65</v>
      </c>
      <c r="AI56" s="326">
        <f>IF(IF(Plananalyse!AI56=1,VLOOKUP(AI$5,Kruistabel!$B$26:$F$29,MATCH($C56,Kruistabel!$C$25:$F$25,0)+1,FALSE),"")=0,"",IF(Plananalyse!AJ56=1,VLOOKUP(AI$5,Kruistabel!$B$26:$F$29,MATCH($C56,Kruistabel!$C$25:$F$25,0)+1,FALSE),""))</f>
        <v>65</v>
      </c>
      <c r="AJ56" s="326">
        <f>IF(IF(Plananalyse!AJ56=1,VLOOKUP(AJ$5,Kruistabel!$B$26:$F$29,MATCH($C56,Kruistabel!$C$25:$F$25,0)+1,FALSE),"")=0,"",IF(Plananalyse!AJ56=1,VLOOKUP(AJ$5,Kruistabel!$B$26:$F$29,MATCH($C56,Kruistabel!$C$25:$F$25,0)+1,FALSE),""))</f>
        <v>65</v>
      </c>
      <c r="AK56" s="326">
        <f>IF(IF(Plananalyse!AK56=1,VLOOKUP(AK$5,Kruistabel!$B$26:$F$29,MATCH($C56,Kruistabel!$C$25:$F$25,0)+1,FALSE),"")=0,"",IF(Plananalyse!AK56=1,VLOOKUP(AK$5,Kruistabel!$B$26:$F$29,MATCH($C56,Kruistabel!$C$25:$F$25,0)+1,FALSE),""))</f>
        <v>50</v>
      </c>
      <c r="AL56" s="326">
        <f>IF(IF(Plananalyse!AL56=1,VLOOKUP(AL$5,Kruistabel!$B$26:$F$29,MATCH($C56,Kruistabel!$C$25:$F$25,0)+1,FALSE),"")=0,"",IF(Plananalyse!AL56=1,VLOOKUP(AL$5,Kruistabel!$B$26:$F$29,MATCH($C56,Kruistabel!$C$25:$F$25,0)+1,FALSE),""))</f>
        <v>65</v>
      </c>
      <c r="AM56" s="326">
        <f>IF(IF(Plananalyse!AM56=1,VLOOKUP(AM$5,Kruistabel!$B$26:$F$29,MATCH($C56,Kruistabel!$C$25:$F$25,0)+1,FALSE),"")=0,"",IF(Plananalyse!AM56=1,VLOOKUP(AM$5,Kruistabel!$B$26:$F$29,MATCH($C56,Kruistabel!$C$25:$F$25,0)+1,FALSE),""))</f>
        <v>65</v>
      </c>
      <c r="AN56" s="327"/>
      <c r="AO56" s="326">
        <f>IF(IF(Plananalyse!AO56=1,VLOOKUP(AO$5,Kruistabel!$B$26:$F$29,MATCH($C56,Kruistabel!$C$25:$F$25,0)+1,FALSE),"")=0,"",IF(Plananalyse!AO56=1,VLOOKUP(AO$5,Kruistabel!$B$26:$F$29,MATCH($C56,Kruistabel!$C$25:$F$25,0)+1,FALSE),""))</f>
        <v>50</v>
      </c>
      <c r="AP56" s="326">
        <f>IF(IF(Plananalyse!AP56=1,VLOOKUP(AP$5,Kruistabel!$B$26:$F$29,MATCH($C56,Kruistabel!$C$25:$F$25,0)+1,FALSE),"")=0,"",IF(Plananalyse!AP56=1,VLOOKUP(AP$5,Kruistabel!$B$26:$F$29,MATCH($C56,Kruistabel!$C$25:$F$25,0)+1,FALSE),""))</f>
        <v>50</v>
      </c>
      <c r="AQ56" s="326">
        <f>IF(IF(Plananalyse!AQ56=1,VLOOKUP(AQ$5,Kruistabel!$B$26:$F$29,MATCH($C56,Kruistabel!$C$25:$F$25,0)+1,FALSE),"")=0,"",IF(Plananalyse!AQ56=1,VLOOKUP(AQ$5,Kruistabel!$B$26:$F$29,MATCH($C56,Kruistabel!$C$25:$F$25,0)+1,FALSE),""))</f>
        <v>50</v>
      </c>
      <c r="AR56" s="326">
        <f>IF(IF(Plananalyse!AR56=1,VLOOKUP(AR$5,Kruistabel!$B$26:$F$29,MATCH($C56,Kruistabel!$C$25:$F$25,0)+1,FALSE),"")=0,"",IF(Plananalyse!AR56=1,VLOOKUP(AR$5,Kruistabel!$B$26:$F$29,MATCH($C56,Kruistabel!$C$25:$F$25,0)+1,FALSE),""))</f>
        <v>45</v>
      </c>
      <c r="AS56" s="326">
        <f>IF(IF(Plananalyse!AS56=1,VLOOKUP(AS$5,Kruistabel!$B$26:$F$29,MATCH($C56,Kruistabel!$C$25:$F$25,0)+1,FALSE),"")=0,"",IF(Plananalyse!AS56=1,VLOOKUP(AS$5,Kruistabel!$B$26:$F$29,MATCH($C56,Kruistabel!$C$25:$F$25,0)+1,FALSE),""))</f>
        <v>50</v>
      </c>
      <c r="AT56" s="326">
        <f>IF(IF(Plananalyse!AT56=1,VLOOKUP(AT$5,Kruistabel!$B$26:$F$29,MATCH($C56,Kruistabel!$C$25:$F$25,0)+1,FALSE),"")=0,"",IF(Plananalyse!AT56=1,VLOOKUP(AT$5,Kruistabel!$B$26:$F$29,MATCH($C56,Kruistabel!$C$25:$F$25,0)+1,FALSE),""))</f>
        <v>45</v>
      </c>
      <c r="AU56" s="326">
        <f>IF(IF(Plananalyse!AU56=1,VLOOKUP(AU$5,Kruistabel!$B$26:$F$29,MATCH($C56,Kruistabel!$C$25:$F$25,0)+1,FALSE),"")=0,"",IF(Plananalyse!AU56=1,VLOOKUP(AU$5,Kruistabel!$B$26:$F$29,MATCH($C56,Kruistabel!$C$25:$F$25,0)+1,FALSE),""))</f>
        <v>65</v>
      </c>
      <c r="AV56" s="326">
        <f>IF(IF(Plananalyse!AV56=1,VLOOKUP(AV$5,Kruistabel!$B$26:$F$29,MATCH($C56,Kruistabel!$C$25:$F$25,0)+1,FALSE),"")=0,"",IF(Plananalyse!AV56=1,VLOOKUP(AV$5,Kruistabel!$B$26:$F$29,MATCH($C56,Kruistabel!$C$25:$F$25,0)+1,FALSE),""))</f>
        <v>50</v>
      </c>
      <c r="AW56" s="326">
        <f>IF(IF(Plananalyse!AW56=1,VLOOKUP(AW$5,Kruistabel!$B$26:$F$29,MATCH($C56,Kruistabel!$C$25:$F$25,0)+1,FALSE),"")=0,"",IF(Plananalyse!AW56=1,VLOOKUP(AW$5,Kruistabel!$B$26:$F$29,MATCH($C56,Kruistabel!$C$25:$F$25,0)+1,FALSE),""))</f>
        <v>65</v>
      </c>
      <c r="AX56" s="326">
        <f>IF(IF(Plananalyse!AX56=1,VLOOKUP(AX$5,Kruistabel!$B$26:$F$29,MATCH($C56,Kruistabel!$C$25:$F$25,0)+1,FALSE),"")=0,"",IF(Plananalyse!AX56=1,VLOOKUP(AX$5,Kruistabel!$B$26:$F$29,MATCH($C56,Kruistabel!$C$25:$F$25,0)+1,FALSE),""))</f>
        <v>65</v>
      </c>
      <c r="AY56" s="327"/>
      <c r="AZ56" s="326">
        <f>IF(IF(Plananalyse!AZ56=1,VLOOKUP(AZ$5,Kruistabel!$B$26:$F$29,MATCH($C56,Kruistabel!$C$25:$F$25,0)+1,FALSE),"")=0,"",IF(Plananalyse!AZ56=1,VLOOKUP(AZ$5,Kruistabel!$B$26:$F$29,MATCH($C56,Kruistabel!$C$25:$F$25,0)+1,FALSE),""))</f>
        <v>65</v>
      </c>
      <c r="BA56" s="326">
        <f>IF(IF(Plananalyse!BA56=1,VLOOKUP(BA$5,Kruistabel!$B$26:$F$29,MATCH($C56,Kruistabel!$C$25:$F$25,0)+1,FALSE),"")=0,"",IF(Plananalyse!BA56=1,VLOOKUP(BA$5,Kruistabel!$B$26:$F$29,MATCH($C56,Kruistabel!$C$25:$F$25,0)+1,FALSE),""))</f>
        <v>65</v>
      </c>
      <c r="BB56" s="326">
        <f ca="1">IF(IF(Plananalyse!BB56=1,VLOOKUP(BB$5,Kruistabel!$B$26:$F$29,MATCH($C56,Kruistabel!$C$25:$F$25,0)+1,FALSE),"")=0,"",IF(Plananalyse!BB56=1,VLOOKUP(BB$5,Kruistabel!$B$26:$F$29,MATCH($C56,Kruistabel!$C$25:$F$25,0)+1,FALSE),""))</f>
        <v>50</v>
      </c>
      <c r="BC56" s="326">
        <f ca="1">IF(IF(Plananalyse!BC56=1,VLOOKUP(BC$5,Kruistabel!$B$26:$F$29,MATCH($C56,Kruistabel!$C$25:$F$25,0)+1,FALSE),"")=0,"",IF(Plananalyse!BC56=1,VLOOKUP(BC$5,Kruistabel!$B$26:$F$29,MATCH($C56,Kruistabel!$C$25:$F$25,0)+1,FALSE),""))</f>
        <v>50</v>
      </c>
      <c r="BD56" s="326">
        <f ca="1">IF(IF(Plananalyse!BD56=1,VLOOKUP(BD$5,Kruistabel!$B$26:$F$29,MATCH($C56,Kruistabel!$C$25:$F$25,0)+1,FALSE),"")=0,"",IF(Plananalyse!BD56=1,VLOOKUP(BD$5,Kruistabel!$B$26:$F$29,MATCH($C56,Kruistabel!$C$25:$F$25,0)+1,FALSE),""))</f>
        <v>65</v>
      </c>
      <c r="BE56" s="326">
        <f ca="1">IF(IF(Plananalyse!BE56=1,VLOOKUP(BE$5,Kruistabel!$B$26:$F$29,MATCH($C56,Kruistabel!$C$25:$F$25,0)+1,FALSE),"")=0,"",IF(Plananalyse!BE56=1,VLOOKUP(BE$5,Kruistabel!$B$26:$F$29,MATCH($C56,Kruistabel!$C$25:$F$25,0)+1,FALSE),""))</f>
        <v>65</v>
      </c>
      <c r="BF56" s="326">
        <f ca="1">IF(IF(Plananalyse!BF56=1,VLOOKUP(BF$5,Kruistabel!$B$26:$F$29,MATCH($C56,Kruistabel!$C$25:$F$25,0)+1,FALSE),"")=0,"",IF(Plananalyse!BF56=1,VLOOKUP(BF$5,Kruistabel!$B$26:$F$29,MATCH($C56,Kruistabel!$C$25:$F$25,0)+1,FALSE),""))</f>
        <v>65</v>
      </c>
      <c r="BG56" s="326">
        <f ca="1">IF(IF(Plananalyse!BG56=1,VLOOKUP(BG$5,Kruistabel!$B$26:$F$29,MATCH($C56,Kruistabel!$C$25:$F$25,0)+1,FALSE),"")=0,"",IF(Plananalyse!BG56=1,VLOOKUP(BG$5,Kruistabel!$B$26:$F$29,MATCH($C56,Kruistabel!$C$25:$F$25,0)+1,FALSE),""))</f>
        <v>65</v>
      </c>
      <c r="BH56" s="326">
        <f ca="1">IF(IF(Plananalyse!BH56=1,VLOOKUP(BH$5,Kruistabel!$B$26:$F$29,MATCH($C56,Kruistabel!$C$25:$F$25,0)+1,FALSE),"")=0,"",IF(Plananalyse!BH56=1,VLOOKUP(BH$5,Kruistabel!$B$26:$F$29,MATCH($C56,Kruistabel!$C$25:$F$25,0)+1,FALSE),""))</f>
        <v>65</v>
      </c>
      <c r="BI56" s="327"/>
      <c r="BJ56" s="326" t="e">
        <f ca="1">IF(IF(Plananalyse!BJ56=1,VLOOKUP(BJ$5,Kruistabel!$B$26:$F$29,MATCH($C56,Kruistabel!$C$25:$F$25,0)+1,FALSE),"")=0,"",IF(Plananalyse!BJ56=1,VLOOKUP(BJ$5,Kruistabel!$B$26:$F$29,MATCH($C56,Kruistabel!$C$25:$F$25,0)+1,FALSE),""))</f>
        <v>#N/A</v>
      </c>
      <c r="BK56" s="326" t="e">
        <f ca="1">IF(IF(Plananalyse!BK56=1,VLOOKUP(BK$5,Kruistabel!$B$26:$F$29,MATCH($C56,Kruistabel!$C$25:$F$25,0)+1,FALSE),"")=0,"",IF(Plananalyse!BK56=1,VLOOKUP(BK$5,Kruistabel!$B$26:$F$29,MATCH($C56,Kruistabel!$C$25:$F$25,0)+1,FALSE),""))</f>
        <v>#N/A</v>
      </c>
      <c r="BL56" s="326" t="e">
        <f ca="1">IF(IF(Plananalyse!BL56=1,VLOOKUP(BL$5,Kruistabel!$B$26:$F$29,MATCH($C56,Kruistabel!$C$25:$F$25,0)+1,FALSE),"")=0,"",IF(Plananalyse!BL56=1,VLOOKUP(BL$5,Kruistabel!$B$26:$F$29,MATCH($C56,Kruistabel!$C$25:$F$25,0)+1,FALSE),""))</f>
        <v>#N/A</v>
      </c>
      <c r="BM56" s="326" t="e">
        <f ca="1">IF(IF(Plananalyse!BM56=1,VLOOKUP(BM$5,Kruistabel!$B$26:$F$29,MATCH($C56,Kruistabel!$C$25:$F$25,0)+1,FALSE),"")=0,"",IF(Plananalyse!BM56=1,VLOOKUP(BM$5,Kruistabel!$B$26:$F$29,MATCH($C56,Kruistabel!$C$25:$F$25,0)+1,FALSE),""))</f>
        <v>#N/A</v>
      </c>
      <c r="BN56" s="326" t="e">
        <f ca="1">IF(IF(Plananalyse!BN56=1,VLOOKUP(BN$5,Kruistabel!$B$26:$F$29,MATCH($C56,Kruistabel!$C$25:$F$25,0)+1,FALSE),"")=0,"",IF(Plananalyse!BN56=1,VLOOKUP(BN$5,Kruistabel!$B$26:$F$29,MATCH($C56,Kruistabel!$C$25:$F$25,0)+1,FALSE),""))</f>
        <v>#N/A</v>
      </c>
      <c r="BO56" s="326" t="e">
        <f ca="1">IF(IF(Plananalyse!BO56=1,VLOOKUP(BO$5,Kruistabel!$B$26:$F$29,MATCH($C56,Kruistabel!$C$25:$F$25,0)+1,FALSE),"")=0,"",IF(Plananalyse!BO56=1,VLOOKUP(BO$5,Kruistabel!$B$26:$F$29,MATCH($C56,Kruistabel!$C$25:$F$25,0)+1,FALSE),""))</f>
        <v>#N/A</v>
      </c>
      <c r="BP56" s="326" t="e">
        <f ca="1">IF(IF(Plananalyse!BP56=1,VLOOKUP(BP$5,Kruistabel!$B$26:$F$29,MATCH($C56,Kruistabel!$C$25:$F$25,0)+1,FALSE),"")=0,"",IF(Plananalyse!BP56=1,VLOOKUP(BP$5,Kruistabel!$B$26:$F$29,MATCH($C56,Kruistabel!$C$25:$F$25,0)+1,FALSE),""))</f>
        <v>#N/A</v>
      </c>
      <c r="BQ56" s="326" t="e">
        <f ca="1">IF(IF(Plananalyse!BQ56=1,VLOOKUP(BQ$5,Kruistabel!$B$26:$F$29,MATCH($C56,Kruistabel!$C$25:$F$25,0)+1,FALSE),"")=0,"",IF(Plananalyse!BQ56=1,VLOOKUP(BQ$5,Kruistabel!$B$26:$F$29,MATCH($C56,Kruistabel!$C$25:$F$25,0)+1,FALSE),""))</f>
        <v>#N/A</v>
      </c>
      <c r="BR56" s="326" t="e">
        <f ca="1">IF(IF(Plananalyse!BR56=1,VLOOKUP(BR$5,Kruistabel!$B$26:$F$29,MATCH($C56,Kruistabel!$C$25:$F$25,0)+1,FALSE),"")=0,"",IF(Plananalyse!BR56=1,VLOOKUP(BR$5,Kruistabel!$B$26:$F$29,MATCH($C56,Kruistabel!$C$25:$F$25,0)+1,FALSE),""))</f>
        <v>#REF!</v>
      </c>
      <c r="BS56" s="326" t="e">
        <f ca="1">IF(IF(Plananalyse!BS56=1,VLOOKUP(BS$5,Kruistabel!$B$26:$F$29,MATCH($C56,Kruistabel!$C$25:$F$25,0)+1,FALSE),"")=0,"",IF(Plananalyse!BS56=1,VLOOKUP(BS$5,Kruistabel!$B$26:$F$29,MATCH($C56,Kruistabel!$C$25:$F$25,0)+1,FALSE),""))</f>
        <v>#REF!</v>
      </c>
      <c r="BT56" s="65"/>
      <c r="BU56" s="231">
        <f ca="1">IF(IF(Plananalyse!BU56=1,VLOOKUP(BU$5,Kruistabel!$B$26:$F$29,MATCH($C56,Kruistabel!$C$25:$F$25,0)+1,FALSE),"")=0,"",IF(Plananalyse!BU56=1,VLOOKUP(BU$5,Kruistabel!$B$26:$F$29,MATCH($C56,Kruistabel!$C$25:$F$25,0)+1,FALSE),""))</f>
        <v>65</v>
      </c>
      <c r="BV56" s="326">
        <f ca="1">IF(IF(Plananalyse!BV56=1,VLOOKUP(BV$5,Kruistabel!$B$26:$F$29,MATCH($C56,Kruistabel!$C$25:$F$25,0)+1,FALSE),"")=0,"",IF(Plananalyse!BV56=1,VLOOKUP(BV$5,Kruistabel!$B$26:$F$29,MATCH($C56,Kruistabel!$C$25:$F$25,0)+1,FALSE),""))</f>
        <v>45</v>
      </c>
      <c r="BW56" s="326">
        <f ca="1">IF(IF(Plananalyse!BW56=1,VLOOKUP(BW$5,Kruistabel!$B$26:$F$29,MATCH($C56,Kruistabel!$C$25:$F$25,0)+1,FALSE),"")=0,"",IF(Plananalyse!BW56=1,VLOOKUP(BW$5,Kruistabel!$B$26:$F$29,MATCH($C56,Kruistabel!$C$25:$F$25,0)+1,FALSE),""))</f>
        <v>65</v>
      </c>
      <c r="BX56" s="326">
        <f ca="1">IF(IF(Plananalyse!BX56=1,VLOOKUP(BX$5,Kruistabel!$B$26:$F$29,MATCH($C56,Kruistabel!$C$25:$F$25,0)+1,FALSE),"")=0,"",IF(Plananalyse!BX56=1,VLOOKUP(BX$5,Kruistabel!$B$26:$F$29,MATCH($C56,Kruistabel!$C$25:$F$25,0)+1,FALSE),""))</f>
        <v>65</v>
      </c>
      <c r="BY56" s="327"/>
      <c r="BZ56" s="326" t="e">
        <f ca="1">IF(IF(Plananalyse!BZ56=1,VLOOKUP(BZ$5,Kruistabel!$B$26:$F$29,MATCH($C56,Kruistabel!$C$25:$F$25,0)+1,FALSE),"")=0,"",IF(Plananalyse!BZ56=1,VLOOKUP(BZ$5,Kruistabel!$B$26:$F$29,MATCH($C56,Kruistabel!$C$25:$F$25,0)+1,FALSE),""))</f>
        <v>#N/A</v>
      </c>
      <c r="CA56" s="326" t="e">
        <f ca="1">IF(IF(Plananalyse!CA56=1,VLOOKUP(CA$5,Kruistabel!$B$26:$F$29,MATCH($C56,Kruistabel!$C$25:$F$25,0)+1,FALSE),"")=0,"",IF(Plananalyse!CA56=1,VLOOKUP(CA$5,Kruistabel!$B$26:$F$29,MATCH($C56,Kruistabel!$C$25:$F$25,0)+1,FALSE),""))</f>
        <v>#N/A</v>
      </c>
      <c r="CB56" s="326" t="e">
        <f ca="1">IF(IF(Plananalyse!CB56=1,VLOOKUP(CB$5,Kruistabel!$B$26:$F$29,MATCH($C56,Kruistabel!$C$25:$F$25,0)+1,FALSE),"")=0,"",IF(Plananalyse!CB56=1,VLOOKUP(CB$5,Kruistabel!$B$26:$F$29,MATCH($C56,Kruistabel!$C$25:$F$25,0)+1,FALSE),""))</f>
        <v>#N/A</v>
      </c>
      <c r="CC56" s="326" t="e">
        <f ca="1">IF(IF(Plananalyse!CC56=1,VLOOKUP(CC$5,Kruistabel!$B$26:$F$29,MATCH($C56,Kruistabel!$C$25:$F$25,0)+1,FALSE),"")=0,"",IF(Plananalyse!CC56=1,VLOOKUP(CC$5,Kruistabel!$B$26:$F$29,MATCH($C56,Kruistabel!$C$25:$F$25,0)+1,FALSE),""))</f>
        <v>#N/A</v>
      </c>
      <c r="CD56" s="326" t="e">
        <f ca="1">IF(IF(Plananalyse!CD56=1,VLOOKUP(CD$5,Kruistabel!$B$26:$F$29,MATCH($C56,Kruistabel!$C$25:$F$25,0)+1,FALSE),"")=0,"",IF(Plananalyse!CD56=1,VLOOKUP(CD$5,Kruistabel!$B$26:$F$29,MATCH($C56,Kruistabel!$C$25:$F$25,0)+1,FALSE),""))</f>
        <v>#N/A</v>
      </c>
      <c r="CE56" s="326" t="e">
        <f ca="1">IF(IF(Plananalyse!CE56=1,VLOOKUP(CE$5,Kruistabel!$B$26:$F$29,MATCH($C56,Kruistabel!$C$25:$F$25,0)+1,FALSE),"")=0,"",IF(Plananalyse!CE56=1,VLOOKUP(CE$5,Kruistabel!$B$26:$F$29,MATCH($C56,Kruistabel!$C$25:$F$25,0)+1,FALSE),""))</f>
        <v>#N/A</v>
      </c>
      <c r="CF56" s="326" t="e">
        <f ca="1">IF(IF(Plananalyse!CF56=1,VLOOKUP(CF$5,Kruistabel!$B$26:$F$29,MATCH($C56,Kruistabel!$C$25:$F$25,0)+1,FALSE),"")=0,"",IF(Plananalyse!CF56=1,VLOOKUP(CF$5,Kruistabel!$B$26:$F$29,MATCH($C56,Kruistabel!$C$25:$F$25,0)+1,FALSE),""))</f>
        <v>#N/A</v>
      </c>
      <c r="CG56" s="326" t="e">
        <f ca="1">IF(IF(Plananalyse!CG56=1,VLOOKUP(CG$5,Kruistabel!$B$26:$F$29,MATCH($C56,Kruistabel!$C$25:$F$25,0)+1,FALSE),"")=0,"",IF(Plananalyse!CG56=1,VLOOKUP(CG$5,Kruistabel!$B$26:$F$29,MATCH($C56,Kruistabel!$C$25:$F$25,0)+1,FALSE),""))</f>
        <v>#REF!</v>
      </c>
      <c r="CH56" s="326" t="e">
        <f ca="1">IF(IF(Plananalyse!CH56=1,VLOOKUP(CH$5,Kruistabel!$B$26:$F$29,MATCH($C56,Kruistabel!$C$25:$F$25,0)+1,FALSE),"")=0,"",IF(Plananalyse!CH56=1,VLOOKUP(CH$5,Kruistabel!$B$26:$F$29,MATCH($C56,Kruistabel!$C$25:$F$25,0)+1,FALSE),""))</f>
        <v>#REF!</v>
      </c>
      <c r="CI56" s="65"/>
      <c r="CJ56" s="326">
        <f ca="1">IF(IF(Plananalyse!CJ56=1,VLOOKUP(CJ$5,Kruistabel!$B$26:$F$29,MATCH($C56,Kruistabel!$C$25:$F$25,0)+1,FALSE),"")=0,"",IF(Plananalyse!CJ56=1,VLOOKUP(CJ$5,Kruistabel!$B$26:$F$29,MATCH($C56,Kruistabel!$C$25:$F$25,0)+1,FALSE),""))</f>
        <v>45</v>
      </c>
      <c r="CK56" s="326">
        <f ca="1">IF(IF(Plananalyse!CK56=1,VLOOKUP(CK$5,Kruistabel!$B$26:$F$29,MATCH($C56,Kruistabel!$C$25:$F$25,0)+1,FALSE),"")=0,"",IF(Plananalyse!CK56=1,VLOOKUP(CK$5,Kruistabel!$B$26:$F$29,MATCH($C56,Kruistabel!$C$25:$F$25,0)+1,FALSE),""))</f>
        <v>45</v>
      </c>
      <c r="CL56" s="326">
        <f ca="1">IF(IF(Plananalyse!CL56=1,VLOOKUP(CL$5,Kruistabel!$B$26:$F$29,MATCH($C56,Kruistabel!$C$25:$F$25,0)+1,FALSE),"")=0,"",IF(Plananalyse!CL56=1,VLOOKUP(CL$5,Kruistabel!$B$26:$F$29,MATCH($C56,Kruistabel!$C$25:$F$25,0)+1,FALSE),""))</f>
        <v>65</v>
      </c>
      <c r="CM56" s="326">
        <f ca="1">IF(IF(Plananalyse!CM56=1,VLOOKUP(CM$5,Kruistabel!$B$26:$F$29,MATCH($C56,Kruistabel!$C$25:$F$25,0)+1,FALSE),"")=0,"",IF(Plananalyse!CM56=1,VLOOKUP(CM$5,Kruistabel!$B$26:$F$29,MATCH($C56,Kruistabel!$C$25:$F$25,0)+1,FALSE),""))</f>
        <v>40</v>
      </c>
      <c r="CN56" s="326">
        <f ca="1">IF(IF(Plananalyse!CN56=1,VLOOKUP(CN$5,Kruistabel!$B$26:$F$29,MATCH($C56,Kruistabel!$C$25:$F$25,0)+1,FALSE),"")=0,"",IF(Plananalyse!CN56=1,VLOOKUP(CN$5,Kruistabel!$B$26:$F$29,MATCH($C56,Kruistabel!$C$25:$F$25,0)+1,FALSE),""))</f>
        <v>40</v>
      </c>
      <c r="CO56" s="326">
        <f ca="1">IF(IF(Plananalyse!CO56=1,VLOOKUP(CO$5,Kruistabel!$B$26:$F$29,MATCH($C56,Kruistabel!$C$25:$F$25,0)+1,FALSE),"")=0,"",IF(Plananalyse!CO56=1,VLOOKUP(CO$5,Kruistabel!$B$26:$F$29,MATCH($C56,Kruistabel!$C$25:$F$25,0)+1,FALSE),""))</f>
        <v>50</v>
      </c>
      <c r="CP56" s="326">
        <f ca="1">IF(IF(Plananalyse!CP56=1,VLOOKUP(CP$5,Kruistabel!$B$26:$F$29,MATCH($C56,Kruistabel!$C$25:$F$25,0)+1,FALSE),"")=0,"",IF(Plananalyse!CP56=1,VLOOKUP(CP$5,Kruistabel!$B$26:$F$29,MATCH($C56,Kruistabel!$C$25:$F$25,0)+1,FALSE),""))</f>
        <v>45</v>
      </c>
      <c r="CQ56" s="326">
        <f ca="1">IF(IF(Plananalyse!CQ56=1,VLOOKUP(CQ$5,Kruistabel!$B$26:$F$29,MATCH($C56,Kruistabel!$C$25:$F$25,0)+1,FALSE),"")=0,"",IF(Plananalyse!CQ56=1,VLOOKUP(CQ$5,Kruistabel!$B$26:$F$29,MATCH($C56,Kruistabel!$C$25:$F$25,0)+1,FALSE),""))</f>
        <v>50</v>
      </c>
      <c r="CR56" s="326">
        <f ca="1">IF(IF(Plananalyse!CR56=1,VLOOKUP(CR$5,Kruistabel!$B$26:$F$29,MATCH($C56,Kruistabel!$C$25:$F$25,0)+1,FALSE),"")=0,"",IF(Plananalyse!CR56=1,VLOOKUP(CR$5,Kruistabel!$B$26:$F$29,MATCH($C56,Kruistabel!$C$25:$F$25,0)+1,FALSE),""))</f>
        <v>50</v>
      </c>
      <c r="CS56" s="326">
        <f ca="1">IF(IF(Plananalyse!CS56=1,VLOOKUP(CS$5,Kruistabel!$B$26:$F$29,MATCH($C56,Kruistabel!$C$25:$F$25,0)+1,FALSE),"")=0,"",IF(Plananalyse!CS56=1,VLOOKUP(CS$5,Kruistabel!$B$26:$F$29,MATCH($C56,Kruistabel!$C$25:$F$25,0)+1,FALSE),""))</f>
        <v>45</v>
      </c>
      <c r="CT56" s="326">
        <f ca="1">IF(IF(Plananalyse!CT56=1,VLOOKUP(CT$5,Kruistabel!$B$26:$F$29,MATCH($C56,Kruistabel!$C$25:$F$25,0)+1,FALSE),"")=0,"",IF(Plananalyse!CT56=1,VLOOKUP(CT$5,Kruistabel!$B$26:$F$29,MATCH($C56,Kruistabel!$C$25:$F$25,0)+1,FALSE),""))</f>
        <v>45</v>
      </c>
      <c r="CU56" s="326">
        <f ca="1">IF(IF(Plananalyse!CU56=1,VLOOKUP(CU$5,Kruistabel!$B$26:$F$29,MATCH($C56,Kruistabel!$C$25:$F$25,0)+1,FALSE),"")=0,"",IF(Plananalyse!CU56=1,VLOOKUP(CU$5,Kruistabel!$B$26:$F$29,MATCH($C56,Kruistabel!$C$25:$F$25,0)+1,FALSE),""))</f>
        <v>50</v>
      </c>
      <c r="CV56" s="326">
        <f ca="1">IF(IF(Plananalyse!CV56=1,VLOOKUP(CV$5,Kruistabel!$B$26:$F$29,MATCH($C56,Kruistabel!$C$25:$F$25,0)+1,FALSE),"")=0,"",IF(Plananalyse!CV56=1,VLOOKUP(CV$5,Kruistabel!$B$26:$F$29,MATCH($C56,Kruistabel!$C$25:$F$25,0)+1,FALSE),""))</f>
        <v>50</v>
      </c>
      <c r="CW56" s="326">
        <f ca="1">IF(IF(Plananalyse!CW56=1,VLOOKUP(CW$5,Kruistabel!$B$26:$F$29,MATCH($C56,Kruistabel!$C$25:$F$25,0)+1,FALSE),"")=0,"",IF(Plananalyse!CW56=1,VLOOKUP(CW$5,Kruistabel!$B$26:$F$29,MATCH($C56,Kruistabel!$C$25:$F$25,0)+1,FALSE),""))</f>
        <v>45</v>
      </c>
      <c r="CX56" s="326">
        <f ca="1">IF(IF(Plananalyse!CX56=1,VLOOKUP(CX$5,Kruistabel!$B$26:$F$29,MATCH($C56,Kruistabel!$C$25:$F$25,0)+1,FALSE),"")=0,"",IF(Plananalyse!CX56=1,VLOOKUP(CX$5,Kruistabel!$B$26:$F$29,MATCH($C56,Kruistabel!$C$25:$F$25,0)+1,FALSE),""))</f>
        <v>65</v>
      </c>
      <c r="CY56" s="326">
        <f ca="1">IF(IF(Plananalyse!CY56=1,VLOOKUP(CY$5,Kruistabel!$B$26:$F$29,MATCH($C56,Kruistabel!$C$25:$F$25,0)+1,FALSE),"")=0,"",IF(Plananalyse!CY56=1,VLOOKUP(CY$5,Kruistabel!$B$26:$F$29,MATCH($C56,Kruistabel!$C$25:$F$25,0)+1,FALSE),""))</f>
        <v>50</v>
      </c>
      <c r="CZ56" s="326">
        <f ca="1">IF(IF(Plananalyse!CZ56=1,VLOOKUP(CZ$5,Kruistabel!$B$26:$F$29,MATCH($C56,Kruistabel!$C$25:$F$25,0)+1,FALSE),"")=0,"",IF(Plananalyse!CZ56=1,VLOOKUP(CZ$5,Kruistabel!$B$26:$F$29,MATCH($C56,Kruistabel!$C$25:$F$25,0)+1,FALSE),""))</f>
        <v>50</v>
      </c>
      <c r="DA56" s="326">
        <f ca="1">IF(IF(Plananalyse!DA56=1,VLOOKUP(DA$5,Kruistabel!$B$26:$F$29,MATCH($C56,Kruistabel!$C$25:$F$25,0)+1,FALSE),"")=0,"",IF(Plananalyse!DA56=1,VLOOKUP(DA$5,Kruistabel!$B$26:$F$29,MATCH($C56,Kruistabel!$C$25:$F$25,0)+1,FALSE),""))</f>
        <v>50</v>
      </c>
      <c r="DB56" s="326">
        <f ca="1">IF(IF(Plananalyse!DB56=1,VLOOKUP(DB$5,Kruistabel!$B$26:$F$29,MATCH($C56,Kruistabel!$C$25:$F$25,0)+1,FALSE),"")=0,"",IF(Plananalyse!DB56=1,VLOOKUP(DB$5,Kruistabel!$B$26:$F$29,MATCH($C56,Kruistabel!$C$25:$F$25,0)+1,FALSE),""))</f>
        <v>65</v>
      </c>
      <c r="DC56" s="326">
        <f ca="1">IF(IF(Plananalyse!DC56=1,VLOOKUP(DC$5,Kruistabel!$B$26:$F$29,MATCH($C56,Kruistabel!$C$25:$F$25,0)+1,FALSE),"")=0,"",IF(Plananalyse!DC56=1,VLOOKUP(DC$5,Kruistabel!$B$26:$F$29,MATCH($C56,Kruistabel!$C$25:$F$25,0)+1,FALSE),""))</f>
        <v>65</v>
      </c>
      <c r="DD56" s="327"/>
      <c r="DE56" s="326" t="e">
        <f ca="1">IF(IF(Plananalyse!DE56=1,VLOOKUP(DE$5,Kruistabel!$B$26:$F$29,MATCH($C56,Kruistabel!$C$25:$F$25,0)+1,FALSE),"")=0,"",IF(Plananalyse!DE56=1,VLOOKUP(DE$5,Kruistabel!$B$26:$F$29,MATCH($C56,Kruistabel!$C$25:$F$25,0)+1,FALSE),""))</f>
        <v>#N/A</v>
      </c>
      <c r="DF56" s="326" t="e">
        <f ca="1">IF(IF(Plananalyse!DF56=1,VLOOKUP(DF$5,Kruistabel!$B$26:$F$29,MATCH($C56,Kruistabel!$C$25:$F$25,0)+1,FALSE),"")=0,"",IF(Plananalyse!DF56=1,VLOOKUP(DF$5,Kruistabel!$B$26:$F$29,MATCH($C56,Kruistabel!$C$25:$F$25,0)+1,FALSE),""))</f>
        <v>#N/A</v>
      </c>
      <c r="DG56" s="326" t="e">
        <f ca="1">IF(IF(Plananalyse!DG56=1,VLOOKUP(DG$5,Kruistabel!$B$26:$F$29,MATCH($C56,Kruistabel!$C$25:$F$25,0)+1,FALSE),"")=0,"",IF(Plananalyse!DG56=1,VLOOKUP(DG$5,Kruistabel!$B$26:$F$29,MATCH($C56,Kruistabel!$C$25:$F$25,0)+1,FALSE),""))</f>
        <v>#N/A</v>
      </c>
      <c r="DH56" s="326" t="e">
        <f ca="1">IF(IF(Plananalyse!DH56=1,VLOOKUP(DH$5,Kruistabel!$B$26:$F$29,MATCH($C56,Kruistabel!$C$25:$F$25,0)+1,FALSE),"")=0,"",IF(Plananalyse!DH56=1,VLOOKUP(DH$5,Kruistabel!$B$26:$F$29,MATCH($C56,Kruistabel!$C$25:$F$25,0)+1,FALSE),""))</f>
        <v>#N/A</v>
      </c>
      <c r="DI56" s="326" t="e">
        <f ca="1">IF(IF(Plananalyse!DI56=1,VLOOKUP(DI$5,Kruistabel!$B$26:$F$29,MATCH($C56,Kruistabel!$C$25:$F$25,0)+1,FALSE),"")=0,"",IF(Plananalyse!DI56=1,VLOOKUP(DI$5,Kruistabel!$B$26:$F$29,MATCH($C56,Kruistabel!$C$25:$F$25,0)+1,FALSE),""))</f>
        <v>#N/A</v>
      </c>
      <c r="DJ56" s="326" t="e">
        <f ca="1">IF(IF(Plananalyse!DJ56=1,VLOOKUP(DJ$5,Kruistabel!$B$26:$F$29,MATCH($C56,Kruistabel!$C$25:$F$25,0)+1,FALSE),"")=0,"",IF(Plananalyse!DJ56=1,VLOOKUP(DJ$5,Kruistabel!$B$26:$F$29,MATCH($C56,Kruistabel!$C$25:$F$25,0)+1,FALSE),""))</f>
        <v>#N/A</v>
      </c>
      <c r="DK56" s="326" t="e">
        <f ca="1">IF(IF(Plananalyse!DK56=1,VLOOKUP(DK$5,Kruistabel!$B$26:$F$29,MATCH($C56,Kruistabel!$C$25:$F$25,0)+1,FALSE),"")=0,"",IF(Plananalyse!DK56=1,VLOOKUP(DK$5,Kruistabel!$B$26:$F$29,MATCH($C56,Kruistabel!$C$25:$F$25,0)+1,FALSE),""))</f>
        <v>#REF!</v>
      </c>
      <c r="DL56" s="326" t="e">
        <f ca="1">IF(IF(Plananalyse!DL56=1,VLOOKUP(DL$5,Kruistabel!$B$26:$F$29,MATCH($C56,Kruistabel!$C$25:$F$25,0)+1,FALSE),"")=0,"",IF(Plananalyse!DL56=1,VLOOKUP(DL$5,Kruistabel!$B$26:$F$29,MATCH($C56,Kruistabel!$C$25:$F$25,0)+1,FALSE),""))</f>
        <v>#REF!</v>
      </c>
      <c r="DM56" s="327" t="str">
        <f>IF(Plananalyse!DM56=1,VLOOKUP(DM$5,Kruistabel!$B$26:$F$29,MATCH($C56,Kruistabel!$C$25:$F$25,0)+1,FALSE),"")</f>
        <v/>
      </c>
      <c r="DN56" s="326" t="e">
        <f ca="1">IF(IF(Plananalyse!DN56=1,VLOOKUP(DN$5,Kruistabel!$B$26:$F$29,MATCH($C56,Kruistabel!$C$25:$F$25,0)+1,FALSE),"")=0,"",IF(Plananalyse!DN56=1,VLOOKUP(DN$5,Kruistabel!$B$26:$F$29,MATCH($C56,Kruistabel!$C$25:$F$25,0)+1,FALSE),""))</f>
        <v>#N/A</v>
      </c>
      <c r="DO56" s="326" t="e">
        <f ca="1">IF(IF(Plananalyse!DO56=1,VLOOKUP(DO$5,Kruistabel!$B$26:$F$29,MATCH($C56,Kruistabel!$C$25:$F$25,0)+1,FALSE),"")=0,"",IF(Plananalyse!DO56=1,VLOOKUP(DO$5,Kruistabel!$B$26:$F$29,MATCH($C56,Kruistabel!$C$25:$F$25,0)+1,FALSE),""))</f>
        <v>#N/A</v>
      </c>
      <c r="DP56" s="326" t="e">
        <f ca="1">IF(IF(Plananalyse!DP56=1,VLOOKUP(DP$5,Kruistabel!$B$26:$F$29,MATCH($C56,Kruistabel!$C$25:$F$25,0)+1,FALSE),"")=0,"",IF(Plananalyse!DP56=1,VLOOKUP(DP$5,Kruistabel!$B$26:$F$29,MATCH($C56,Kruistabel!$C$25:$F$25,0)+1,FALSE),""))</f>
        <v>#N/A</v>
      </c>
      <c r="DQ56" s="326" t="e">
        <f ca="1">IF(IF(Plananalyse!DQ56=1,VLOOKUP(DQ$5,Kruistabel!$B$26:$F$29,MATCH($C56,Kruistabel!$C$25:$F$25,0)+1,FALSE),"")=0,"",IF(Plananalyse!DQ56=1,VLOOKUP(DQ$5,Kruistabel!$B$26:$F$29,MATCH($C56,Kruistabel!$C$25:$F$25,0)+1,FALSE),""))</f>
        <v>#N/A</v>
      </c>
      <c r="DR56" s="326" t="e">
        <f ca="1">IF(IF(Plananalyse!DR56=1,VLOOKUP(DR$5,Kruistabel!$B$26:$F$29,MATCH($C56,Kruistabel!$C$25:$F$25,0)+1,FALSE),"")=0,"",IF(Plananalyse!DR56=1,VLOOKUP(DR$5,Kruistabel!$B$26:$F$29,MATCH($C56,Kruistabel!$C$25:$F$25,0)+1,FALSE),""))</f>
        <v>#N/A</v>
      </c>
      <c r="DS56" s="326" t="e">
        <f ca="1">IF(IF(Plananalyse!DS56=1,VLOOKUP(DS$5,Kruistabel!$B$26:$F$29,MATCH($C56,Kruistabel!$C$25:$F$25,0)+1,FALSE),"")=0,"",IF(Plananalyse!DS56=1,VLOOKUP(DS$5,Kruistabel!$B$26:$F$29,MATCH($C56,Kruistabel!$C$25:$F$25,0)+1,FALSE),""))</f>
        <v>#N/A</v>
      </c>
      <c r="DT56" s="326" t="e">
        <f ca="1">IF(IF(Plananalyse!DT56=1,VLOOKUP(DT$5,Kruistabel!$B$26:$F$29,MATCH($C56,Kruistabel!$C$25:$F$25,0)+1,FALSE),"")=0,"",IF(Plananalyse!DT56=1,VLOOKUP(DT$5,Kruistabel!$B$26:$F$29,MATCH($C56,Kruistabel!$C$25:$F$25,0)+1,FALSE),""))</f>
        <v>#N/A</v>
      </c>
      <c r="DU56" s="326" t="e">
        <f ca="1">IF(IF(Plananalyse!DU56=1,VLOOKUP(DU$5,Kruistabel!$B$26:$F$29,MATCH($C56,Kruistabel!$C$25:$F$25,0)+1,FALSE),"")=0,"",IF(Plananalyse!DU56=1,VLOOKUP(DU$5,Kruistabel!$B$26:$F$29,MATCH($C56,Kruistabel!$C$25:$F$25,0)+1,FALSE),""))</f>
        <v>#N/A</v>
      </c>
      <c r="DV56" s="326" t="e">
        <f ca="1">IF(IF(Plananalyse!DV56=1,VLOOKUP(DV$5,Kruistabel!$B$26:$F$29,MATCH($C56,Kruistabel!$C$25:$F$25,0)+1,FALSE),"")=0,"",IF(Plananalyse!DV56=1,VLOOKUP(DV$5,Kruistabel!$B$26:$F$29,MATCH($C56,Kruistabel!$C$25:$F$25,0)+1,FALSE),""))</f>
        <v>#N/A</v>
      </c>
      <c r="DW56" s="326" t="e">
        <f ca="1">IF(IF(Plananalyse!DW56=1,VLOOKUP(DW$5,Kruistabel!$B$26:$F$29,MATCH($C56,Kruistabel!$C$25:$F$25,0)+1,FALSE),"")=0,"",IF(Plananalyse!DW56=1,VLOOKUP(DW$5,Kruistabel!$B$26:$F$29,MATCH($C56,Kruistabel!$C$25:$F$25,0)+1,FALSE),""))</f>
        <v>#REF!</v>
      </c>
      <c r="DX56" s="326" t="e">
        <f ca="1">IF(IF(Plananalyse!DX56=1,VLOOKUP(DX$5,Kruistabel!$B$26:$F$29,MATCH($C56,Kruistabel!$C$25:$F$25,0)+1,FALSE),"")=0,"",IF(Plananalyse!DX56=1,VLOOKUP(DX$5,Kruistabel!$B$26:$F$29,MATCH($C56,Kruistabel!$C$25:$F$25,0)+1,FALSE),""))</f>
        <v>#REF!</v>
      </c>
      <c r="DY56" s="327" t="str">
        <f>IF(Plananalyse!DY56=1,VLOOKUP(DY$5,Kruistabel!$B$26:$F$29,MATCH($C56,Kruistabel!$C$25:$F$25,0)+1,FALSE),"")</f>
        <v/>
      </c>
      <c r="DZ56" s="326" t="e">
        <f ca="1">IF(IF(Plananalyse!DZ56=1,VLOOKUP(DZ$5,Kruistabel!$B$26:$F$29,MATCH($C56,Kruistabel!$C$25:$F$25,0)+1,FALSE),"")=0,"",IF(Plananalyse!DZ56=1,VLOOKUP(DZ$5,Kruistabel!$B$26:$F$29,MATCH($C56,Kruistabel!$C$25:$F$25,0)+1,FALSE),""))</f>
        <v>#N/A</v>
      </c>
      <c r="EA56" s="326" t="e">
        <f ca="1">IF(IF(Plananalyse!EA56=1,VLOOKUP(EA$5,Kruistabel!$B$26:$F$29,MATCH($C56,Kruistabel!$C$25:$F$25,0)+1,FALSE),"")=0,"",IF(Plananalyse!EA56=1,VLOOKUP(EA$5,Kruistabel!$B$26:$F$29,MATCH($C56,Kruistabel!$C$25:$F$25,0)+1,FALSE),""))</f>
        <v>#N/A</v>
      </c>
      <c r="EB56" s="326" t="e">
        <f ca="1">IF(IF(Plananalyse!EB56=1,VLOOKUP(EB$5,Kruistabel!$B$26:$F$29,MATCH($C56,Kruistabel!$C$25:$F$25,0)+1,FALSE),"")=0,"",IF(Plananalyse!EB56=1,VLOOKUP(EB$5,Kruistabel!$B$26:$F$29,MATCH($C56,Kruistabel!$C$25:$F$25,0)+1,FALSE),""))</f>
        <v>#REF!</v>
      </c>
      <c r="EC56" s="326" t="e">
        <f ca="1">IF(IF(Plananalyse!EC56=1,VLOOKUP(EC$5,Kruistabel!$B$26:$F$29,MATCH($C56,Kruistabel!$C$25:$F$25,0)+1,FALSE),"")=0,"",IF(Plananalyse!EC56=1,VLOOKUP(EC$5,Kruistabel!$B$26:$F$29,MATCH($C56,Kruistabel!$C$25:$F$25,0)+1,FALSE),""))</f>
        <v>#REF!</v>
      </c>
      <c r="ED56" s="327"/>
      <c r="EE56" s="326" t="e">
        <f ca="1">IF(IF(Plananalyse!EE56=1,VLOOKUP(EE$5,Kruistabel!$B$26:$F$29,MATCH($C56,Kruistabel!$C$25:$F$25,0)+1,FALSE),"")=0,"",IF(Plananalyse!EE56=1,VLOOKUP(EE$5,Kruistabel!$B$26:$F$29,MATCH($C56,Kruistabel!$C$25:$F$25,0)+1,FALSE),""))</f>
        <v>#N/A</v>
      </c>
      <c r="EF56" s="326" t="e">
        <f ca="1">IF(IF(Plananalyse!EF56=1,VLOOKUP(EF$5,Kruistabel!$B$26:$F$29,MATCH($C56,Kruistabel!$C$25:$F$25,0)+1,FALSE),"")=0,"",IF(Plananalyse!EF56=1,VLOOKUP(EF$5,Kruistabel!$B$26:$F$29,MATCH($C56,Kruistabel!$C$25:$F$25,0)+1,FALSE),""))</f>
        <v>#N/A</v>
      </c>
      <c r="EG56" s="326" t="e">
        <f ca="1">IF(IF(Plananalyse!EG56=1,VLOOKUP(EG$5,Kruistabel!$B$26:$F$29,MATCH($C56,Kruistabel!$C$25:$F$25,0)+1,FALSE),"")=0,"",IF(Plananalyse!EG56=1,VLOOKUP(EG$5,Kruistabel!$B$26:$F$29,MATCH($C56,Kruistabel!$C$25:$F$25,0)+1,FALSE),""))</f>
        <v>#N/A</v>
      </c>
      <c r="EH56" s="326" t="e">
        <f ca="1">IF(IF(Plananalyse!EH56=1,VLOOKUP(EH$5,Kruistabel!$B$26:$F$29,MATCH($C56,Kruistabel!$C$25:$F$25,0)+1,FALSE),"")=0,"",IF(Plananalyse!EH56=1,VLOOKUP(EH$5,Kruistabel!$B$26:$F$29,MATCH($C56,Kruistabel!$C$25:$F$25,0)+1,FALSE),""))</f>
        <v>#REF!</v>
      </c>
      <c r="EI56" s="326" t="e">
        <f ca="1">IF(IF(Plananalyse!EI56=1,VLOOKUP(EI$5,Kruistabel!$B$26:$F$29,MATCH($C56,Kruistabel!$C$25:$F$25,0)+1,FALSE),"")=0,"",IF(Plananalyse!EI56=1,VLOOKUP(EI$5,Kruistabel!$B$26:$F$29,MATCH($C56,Kruistabel!$C$25:$F$25,0)+1,FALSE),""))</f>
        <v>#REF!</v>
      </c>
      <c r="EJ56" s="164" t="str">
        <f>IF(Plananalyse!EJ56=1,VLOOKUP(EJ$5,Kruistabel!$B$26:$F$29,MATCH($C56,Kruistabel!$C$25:$F$25,0)+1,FALSE),"")</f>
        <v/>
      </c>
      <c r="EK56" s="138"/>
      <c r="EL56" s="138"/>
      <c r="EM56" s="138"/>
      <c r="EN56" s="138"/>
      <c r="EO56" s="138"/>
    </row>
    <row r="57" spans="2:145">
      <c r="B57" s="337" t="s">
        <v>157</v>
      </c>
      <c r="C57" s="160" t="str">
        <f>_xlfn.IFNA(VLOOKUP($B57,Classificatietabel!$B$6:$I$91,C$7,FALSE),"")</f>
        <v>hoog</v>
      </c>
      <c r="D57" s="160" t="str">
        <f>_xlfn.IFNA(VLOOKUP($B57,Classificatietabel!$B$6:$I$91,D$7,FALSE),"")</f>
        <v>neen</v>
      </c>
      <c r="E57" s="119">
        <f>IF(AND(D57="laag",$D$3=1),0,_xlfn.IFNA(IF(VLOOKUP($B57,Classificatietabel!$B$6:$H$91,$E$5,FALSE)="Ja",1,0),""))</f>
        <v>1</v>
      </c>
      <c r="F57" s="163"/>
      <c r="G57" s="326" t="str">
        <f>IF(IF(Plananalyse!G57=1,VLOOKUP(G$5,Kruistabel!$B$26:$F$29,MATCH($C57,Kruistabel!$C$25:$F$25,0)+1,FALSE),"")=0,"",IF(Plananalyse!G57=1,VLOOKUP(G$5,Kruistabel!$B$26:$F$29,MATCH($C57,Kruistabel!$C$25:$F$25,0)+1,FALSE),""))</f>
        <v/>
      </c>
      <c r="H57" s="326" t="str">
        <f>IF(IF(Plananalyse!H57=1,VLOOKUP(H$5,Kruistabel!$B$26:$F$29,MATCH($C57,Kruistabel!$C$25:$F$25,0)+1,FALSE),"")=0,"",IF(Plananalyse!H57=1,VLOOKUP(H$5,Kruistabel!$B$26:$F$29,MATCH($C57,Kruistabel!$C$25:$F$25,0)+1,FALSE),""))</f>
        <v/>
      </c>
      <c r="I57" s="326">
        <f>IF(IF(Plananalyse!I57=1,VLOOKUP(I$5,Kruistabel!$B$26:$F$29,MATCH($C57,Kruistabel!$C$25:$F$25,0)+1,FALSE),"")=0,"",IF(Plananalyse!I57=1,VLOOKUP(I$5,Kruistabel!$B$26:$F$29,MATCH($C57,Kruistabel!$C$25:$F$25,0)+1,FALSE),""))</f>
        <v>55</v>
      </c>
      <c r="J57" s="326" t="str">
        <f>IF(IF(Plananalyse!J57=1,VLOOKUP(J$5,Kruistabel!$B$26:$F$29,MATCH($C57,Kruistabel!$C$25:$F$25,0)+1,FALSE),"")=0,"",IF(Plananalyse!J57=1,VLOOKUP(J$5,Kruistabel!$B$26:$F$29,MATCH($C57,Kruistabel!$C$25:$F$25,0)+1,FALSE),""))</f>
        <v/>
      </c>
      <c r="K57" s="326" t="str">
        <f>IF(IF(Plananalyse!K57=1,VLOOKUP(K$5,Kruistabel!$B$26:$F$29,MATCH($C57,Kruistabel!$C$25:$F$25,0)+1,FALSE),"")=0,"",IF(Plananalyse!K57=1,VLOOKUP(K$5,Kruistabel!$B$26:$F$29,MATCH($C57,Kruistabel!$C$25:$F$25,0)+1,FALSE),""))</f>
        <v/>
      </c>
      <c r="L57" s="326" t="str">
        <f>IF(IF(Plananalyse!L57=1,VLOOKUP(L$5,Kruistabel!$B$26:$F$29,MATCH($C57,Kruistabel!$C$25:$F$25,0)+1,FALSE),"")=0,"",IF(Plananalyse!L57=1,VLOOKUP(L$5,Kruistabel!$B$26:$F$29,MATCH($C57,Kruistabel!$C$25:$F$25,0)+1,FALSE),""))</f>
        <v/>
      </c>
      <c r="M57" s="326">
        <f>IF(IF(Plananalyse!M57=1,VLOOKUP(M$5,Kruistabel!$B$26:$F$29,MATCH($C57,Kruistabel!$C$25:$F$25,0)+1,FALSE),"")=0,"",IF(Plananalyse!M57=1,VLOOKUP(M$5,Kruistabel!$B$26:$F$29,MATCH($C57,Kruistabel!$C$25:$F$25,0)+1,FALSE),""))</f>
        <v>50</v>
      </c>
      <c r="N57" s="326">
        <f>IF(IF(Plananalyse!N57=1,VLOOKUP(N$5,Kruistabel!$B$26:$F$29,MATCH($C57,Kruistabel!$C$25:$F$25,0)+1,FALSE),"")=0,"",IF(Plananalyse!N57=1,VLOOKUP(N$5,Kruistabel!$B$26:$F$29,MATCH($C57,Kruistabel!$C$25:$F$25,0)+1,FALSE),""))</f>
        <v>50</v>
      </c>
      <c r="O57" s="326">
        <f>IF(IF(Plananalyse!O57=1,VLOOKUP(O$5,Kruistabel!$B$26:$F$29,MATCH($C57,Kruistabel!$C$25:$F$25,0)+1,FALSE),"")=0,"",IF(Plananalyse!O57=1,VLOOKUP(O$5,Kruistabel!$B$26:$F$29,MATCH($C57,Kruistabel!$C$25:$F$25,0)+1,FALSE),""))</f>
        <v>50</v>
      </c>
      <c r="P57" s="326">
        <f>IF(IF(Plananalyse!P57=1,VLOOKUP(P$5,Kruistabel!$B$26:$F$29,MATCH($C57,Kruistabel!$C$25:$F$25,0)+1,FALSE),"")=0,"",IF(Plananalyse!P57=1,VLOOKUP(P$5,Kruistabel!$B$26:$F$29,MATCH($C57,Kruistabel!$C$25:$F$25,0)+1,FALSE),""))</f>
        <v>45</v>
      </c>
      <c r="Q57" s="326">
        <f>IF(IF(Plananalyse!Q57=1,VLOOKUP(Q$5,Kruistabel!$B$26:$F$29,MATCH($C57,Kruistabel!$C$25:$F$25,0)+1,FALSE),"")=0,"",IF(Plananalyse!Q57=1,VLOOKUP(Q$5,Kruistabel!$B$26:$F$29,MATCH($C57,Kruistabel!$C$25:$F$25,0)+1,FALSE),""))</f>
        <v>55</v>
      </c>
      <c r="R57" s="326">
        <f>IF(IF(Plananalyse!R57=1,VLOOKUP(R$5,Kruistabel!$B$26:$F$29,MATCH($C57,Kruistabel!$C$25:$F$25,0)+1,FALSE),"")=0,"",IF(Plananalyse!R57=1,VLOOKUP(R$5,Kruistabel!$B$26:$F$29,MATCH($C57,Kruistabel!$C$25:$F$25,0)+1,FALSE),""))</f>
        <v>50</v>
      </c>
      <c r="S57" s="326" t="str">
        <f>IF(IF(Plananalyse!S57=1,VLOOKUP(S$5,Kruistabel!$B$26:$F$29,MATCH($C57,Kruistabel!$C$25:$F$25,0)+1,FALSE),"")=0,"",IF(Plananalyse!S57=1,VLOOKUP(S$5,Kruistabel!$B$26:$F$29,MATCH($C57,Kruistabel!$C$25:$F$25,0)+1,FALSE),""))</f>
        <v/>
      </c>
      <c r="T57" s="326" t="str">
        <f>IF(IF(Plananalyse!T57=1,VLOOKUP(T$5,Kruistabel!$B$26:$F$29,MATCH($C57,Kruistabel!$C$25:$F$25,0)+1,FALSE),"")=0,"",IF(Plananalyse!T57=1,VLOOKUP(T$5,Kruistabel!$B$26:$F$29,MATCH($C57,Kruistabel!$C$25:$F$25,0)+1,FALSE),""))</f>
        <v/>
      </c>
      <c r="U57" s="326" t="str">
        <f>IF(IF(Plananalyse!U57=1,VLOOKUP(U$5,Kruistabel!$B$26:$F$29,MATCH($C57,Kruistabel!$C$25:$F$25,0)+1,FALSE),"")=0,"",IF(Plananalyse!U57=1,VLOOKUP(U$5,Kruistabel!$B$26:$F$29,MATCH($C57,Kruistabel!$C$25:$F$25,0)+1,FALSE),""))</f>
        <v/>
      </c>
      <c r="V57" s="326" t="str">
        <f>IF(IF(Plananalyse!V57=1,VLOOKUP(V$5,Kruistabel!$B$26:$F$29,MATCH($C57,Kruistabel!$C$25:$F$25,0)+1,FALSE),"")=0,"",IF(Plananalyse!V57=1,VLOOKUP(V$5,Kruistabel!$B$26:$F$29,MATCH($C57,Kruistabel!$C$25:$F$25,0)+1,FALSE),""))</f>
        <v/>
      </c>
      <c r="W57" s="326" t="str">
        <f>IF(IF(Plananalyse!W57=1,VLOOKUP(W$5,Kruistabel!$B$26:$F$29,MATCH($C57,Kruistabel!$C$25:$F$25,0)+1,FALSE),"")=0,"",IF(Plananalyse!W57=1,VLOOKUP(W$5,Kruistabel!$B$26:$F$29,MATCH($C57,Kruistabel!$C$25:$F$25,0)+1,FALSE),""))</f>
        <v/>
      </c>
      <c r="X57" s="326" t="str">
        <f>IF(IF(Plananalyse!X57=1,VLOOKUP(X$5,Kruistabel!$B$26:$F$29,MATCH($C57,Kruistabel!$C$25:$F$25,0)+1,FALSE),"")=0,"",IF(Plananalyse!X57=1,VLOOKUP(X$5,Kruistabel!$B$26:$F$29,MATCH($C57,Kruistabel!$C$25:$F$25,0)+1,FALSE),""))</f>
        <v/>
      </c>
      <c r="Y57" s="326">
        <f>IF(IF(Plananalyse!Y57=1,VLOOKUP(Y$5,Kruistabel!$B$26:$F$29,MATCH($C57,Kruistabel!$C$25:$F$25,0)+1,FALSE),"")=0,"",IF(Plananalyse!Y57=1,VLOOKUP(Y$5,Kruistabel!$B$26:$F$29,MATCH($C57,Kruistabel!$C$25:$F$25,0)+1,FALSE),""))</f>
        <v>55</v>
      </c>
      <c r="Z57" s="326" t="str">
        <f>IF(IF(Plananalyse!Z57=1,VLOOKUP(Z$5,Kruistabel!$B$26:$F$29,MATCH($C57,Kruistabel!$C$25:$F$25,0)+1,FALSE),"")=0,"",IF(Plananalyse!Z57=1,VLOOKUP(Z$5,Kruistabel!$B$26:$F$29,MATCH($C57,Kruistabel!$C$25:$F$25,0)+1,FALSE),""))</f>
        <v/>
      </c>
      <c r="AA57" s="326" t="str">
        <f>IF(IF(Plananalyse!AA57=1,VLOOKUP(AA$5,Kruistabel!$B$26:$F$29,MATCH($C57,Kruistabel!$C$25:$F$25,0)+1,FALSE),"")=0,"",IF(Plananalyse!AA57=1,VLOOKUP(AA$5,Kruistabel!$B$26:$F$29,MATCH($C57,Kruistabel!$C$25:$F$25,0)+1,FALSE),""))</f>
        <v/>
      </c>
      <c r="AB57" s="326" t="str">
        <f>IF(IF(Plananalyse!AB57=1,VLOOKUP(AB$5,Kruistabel!$B$26:$F$29,MATCH($C57,Kruistabel!$C$25:$F$25,0)+1,FALSE),"")=0,"",IF(Plananalyse!AB57=1,VLOOKUP(AB$5,Kruistabel!$B$26:$F$29,MATCH($C57,Kruistabel!$C$25:$F$25,0)+1,FALSE),""))</f>
        <v/>
      </c>
      <c r="AC57" s="326" t="str">
        <f>IF(IF(Plananalyse!AC57=1,VLOOKUP(AC$5,Kruistabel!$B$26:$F$29,MATCH($C57,Kruistabel!$C$25:$F$25,0)+1,FALSE),"")=0,"",IF(Plananalyse!AC57=1,VLOOKUP(AC$5,Kruistabel!$B$26:$F$29,MATCH($C57,Kruistabel!$C$25:$F$25,0)+1,FALSE),""))</f>
        <v/>
      </c>
      <c r="AD57" s="326" t="str">
        <f>IF(IF(Plananalyse!AD57=1,VLOOKUP(AD$5,Kruistabel!$B$26:$F$29,MATCH($C57,Kruistabel!$C$25:$F$25,0)+1,FALSE),"")=0,"",IF(Plananalyse!AD57=1,VLOOKUP(AD$5,Kruistabel!$B$26:$F$29,MATCH($C57,Kruistabel!$C$25:$F$25,0)+1,FALSE),""))</f>
        <v/>
      </c>
      <c r="AE57" s="326" t="str">
        <f>IF(IF(Plananalyse!AE57=1,VLOOKUP(AE$5,Kruistabel!$B$26:$F$29,MATCH($C57,Kruistabel!$C$25:$F$25,0)+1,FALSE),"")=0,"",IF(Plananalyse!AE57=1,VLOOKUP(AE$5,Kruistabel!$B$26:$F$29,MATCH($C57,Kruistabel!$C$25:$F$25,0)+1,FALSE),""))</f>
        <v/>
      </c>
      <c r="AF57" s="326" t="str">
        <f>IF(IF(Plananalyse!AF57=1,VLOOKUP(AF$5,Kruistabel!$B$26:$F$29,MATCH($C57,Kruistabel!$C$25:$F$25,0)+1,FALSE),"")=0,"",IF(Plananalyse!AF57=1,VLOOKUP(AF$5,Kruistabel!$B$26:$F$29,MATCH($C57,Kruistabel!$C$25:$F$25,0)+1,FALSE),""))</f>
        <v/>
      </c>
      <c r="AG57" s="326" t="str">
        <f>IF(IF(Plananalyse!AG57=1,VLOOKUP(AG$5,Kruistabel!$B$26:$F$29,MATCH($C57,Kruistabel!$C$25:$F$25,0)+1,FALSE),"")=0,"",IF(Plananalyse!AG57=1,VLOOKUP(AG$5,Kruistabel!$B$26:$F$29,MATCH($C57,Kruistabel!$C$25:$F$25,0)+1,FALSE),""))</f>
        <v/>
      </c>
      <c r="AH57" s="326" t="str">
        <f>IF(IF(Plananalyse!AH57=1,VLOOKUP(AH$5,Kruistabel!$B$26:$F$29,MATCH($C57,Kruistabel!$C$25:$F$25,0)+1,FALSE),"")=0,"",IF(Plananalyse!AI57=1,VLOOKUP(AH$5,Kruistabel!$B$26:$F$29,MATCH($C57,Kruistabel!$C$25:$F$25,0)+1,FALSE),""))</f>
        <v/>
      </c>
      <c r="AI57" s="326" t="str">
        <f>IF(IF(Plananalyse!AI57=1,VLOOKUP(AI$5,Kruistabel!$B$26:$F$29,MATCH($C57,Kruistabel!$C$25:$F$25,0)+1,FALSE),"")=0,"",IF(Plananalyse!AJ57=1,VLOOKUP(AI$5,Kruistabel!$B$26:$F$29,MATCH($C57,Kruistabel!$C$25:$F$25,0)+1,FALSE),""))</f>
        <v/>
      </c>
      <c r="AJ57" s="326" t="str">
        <f>IF(IF(Plananalyse!AJ57=1,VLOOKUP(AJ$5,Kruistabel!$B$26:$F$29,MATCH($C57,Kruistabel!$C$25:$F$25,0)+1,FALSE),"")=0,"",IF(Plananalyse!AJ57=1,VLOOKUP(AJ$5,Kruistabel!$B$26:$F$29,MATCH($C57,Kruistabel!$C$25:$F$25,0)+1,FALSE),""))</f>
        <v/>
      </c>
      <c r="AK57" s="326">
        <f>IF(IF(Plananalyse!AK57=1,VLOOKUP(AK$5,Kruistabel!$B$26:$F$29,MATCH($C57,Kruistabel!$C$25:$F$25,0)+1,FALSE),"")=0,"",IF(Plananalyse!AK57=1,VLOOKUP(AK$5,Kruistabel!$B$26:$F$29,MATCH($C57,Kruistabel!$C$25:$F$25,0)+1,FALSE),""))</f>
        <v>55</v>
      </c>
      <c r="AL57" s="326" t="str">
        <f>IF(IF(Plananalyse!AL57=1,VLOOKUP(AL$5,Kruistabel!$B$26:$F$29,MATCH($C57,Kruistabel!$C$25:$F$25,0)+1,FALSE),"")=0,"",IF(Plananalyse!AL57=1,VLOOKUP(AL$5,Kruistabel!$B$26:$F$29,MATCH($C57,Kruistabel!$C$25:$F$25,0)+1,FALSE),""))</f>
        <v/>
      </c>
      <c r="AM57" s="326" t="str">
        <f>IF(IF(Plananalyse!AM57=1,VLOOKUP(AM$5,Kruistabel!$B$26:$F$29,MATCH($C57,Kruistabel!$C$25:$F$25,0)+1,FALSE),"")=0,"",IF(Plananalyse!AM57=1,VLOOKUP(AM$5,Kruistabel!$B$26:$F$29,MATCH($C57,Kruistabel!$C$25:$F$25,0)+1,FALSE),""))</f>
        <v/>
      </c>
      <c r="AN57" s="327"/>
      <c r="AO57" s="326">
        <f>IF(IF(Plananalyse!AO57=1,VLOOKUP(AO$5,Kruistabel!$B$26:$F$29,MATCH($C57,Kruistabel!$C$25:$F$25,0)+1,FALSE),"")=0,"",IF(Plananalyse!AO57=1,VLOOKUP(AO$5,Kruistabel!$B$26:$F$29,MATCH($C57,Kruistabel!$C$25:$F$25,0)+1,FALSE),""))</f>
        <v>55</v>
      </c>
      <c r="AP57" s="326">
        <f>IF(IF(Plananalyse!AP57=1,VLOOKUP(AP$5,Kruistabel!$B$26:$F$29,MATCH($C57,Kruistabel!$C$25:$F$25,0)+1,FALSE),"")=0,"",IF(Plananalyse!AP57=1,VLOOKUP(AP$5,Kruistabel!$B$26:$F$29,MATCH($C57,Kruistabel!$C$25:$F$25,0)+1,FALSE),""))</f>
        <v>55</v>
      </c>
      <c r="AQ57" s="326">
        <f>IF(IF(Plananalyse!AQ57=1,VLOOKUP(AQ$5,Kruistabel!$B$26:$F$29,MATCH($C57,Kruistabel!$C$25:$F$25,0)+1,FALSE),"")=0,"",IF(Plananalyse!AQ57=1,VLOOKUP(AQ$5,Kruistabel!$B$26:$F$29,MATCH($C57,Kruistabel!$C$25:$F$25,0)+1,FALSE),""))</f>
        <v>55</v>
      </c>
      <c r="AR57" s="326">
        <f>IF(IF(Plananalyse!AR57=1,VLOOKUP(AR$5,Kruistabel!$B$26:$F$29,MATCH($C57,Kruistabel!$C$25:$F$25,0)+1,FALSE),"")=0,"",IF(Plananalyse!AR57=1,VLOOKUP(AR$5,Kruistabel!$B$26:$F$29,MATCH($C57,Kruistabel!$C$25:$F$25,0)+1,FALSE),""))</f>
        <v>50</v>
      </c>
      <c r="AS57" s="326">
        <f>IF(IF(Plananalyse!AS57=1,VLOOKUP(AS$5,Kruistabel!$B$26:$F$29,MATCH($C57,Kruistabel!$C$25:$F$25,0)+1,FALSE),"")=0,"",IF(Plananalyse!AS57=1,VLOOKUP(AS$5,Kruistabel!$B$26:$F$29,MATCH($C57,Kruistabel!$C$25:$F$25,0)+1,FALSE),""))</f>
        <v>55</v>
      </c>
      <c r="AT57" s="326">
        <f>IF(IF(Plananalyse!AT57=1,VLOOKUP(AT$5,Kruistabel!$B$26:$F$29,MATCH($C57,Kruistabel!$C$25:$F$25,0)+1,FALSE),"")=0,"",IF(Plananalyse!AT57=1,VLOOKUP(AT$5,Kruistabel!$B$26:$F$29,MATCH($C57,Kruistabel!$C$25:$F$25,0)+1,FALSE),""))</f>
        <v>50</v>
      </c>
      <c r="AU57" s="326" t="str">
        <f>IF(IF(Plananalyse!AU57=1,VLOOKUP(AU$5,Kruistabel!$B$26:$F$29,MATCH($C57,Kruistabel!$C$25:$F$25,0)+1,FALSE),"")=0,"",IF(Plananalyse!AU57=1,VLOOKUP(AU$5,Kruistabel!$B$26:$F$29,MATCH($C57,Kruistabel!$C$25:$F$25,0)+1,FALSE),""))</f>
        <v/>
      </c>
      <c r="AV57" s="326">
        <f>IF(IF(Plananalyse!AV57=1,VLOOKUP(AV$5,Kruistabel!$B$26:$F$29,MATCH($C57,Kruistabel!$C$25:$F$25,0)+1,FALSE),"")=0,"",IF(Plananalyse!AV57=1,VLOOKUP(AV$5,Kruistabel!$B$26:$F$29,MATCH($C57,Kruistabel!$C$25:$F$25,0)+1,FALSE),""))</f>
        <v>55</v>
      </c>
      <c r="AW57" s="326" t="str">
        <f>IF(IF(Plananalyse!AW57=1,VLOOKUP(AW$5,Kruistabel!$B$26:$F$29,MATCH($C57,Kruistabel!$C$25:$F$25,0)+1,FALSE),"")=0,"",IF(Plananalyse!AW57=1,VLOOKUP(AW$5,Kruistabel!$B$26:$F$29,MATCH($C57,Kruistabel!$C$25:$F$25,0)+1,FALSE),""))</f>
        <v/>
      </c>
      <c r="AX57" s="326" t="str">
        <f>IF(IF(Plananalyse!AX57=1,VLOOKUP(AX$5,Kruistabel!$B$26:$F$29,MATCH($C57,Kruistabel!$C$25:$F$25,0)+1,FALSE),"")=0,"",IF(Plananalyse!AX57=1,VLOOKUP(AX$5,Kruistabel!$B$26:$F$29,MATCH($C57,Kruistabel!$C$25:$F$25,0)+1,FALSE),""))</f>
        <v/>
      </c>
      <c r="AY57" s="327"/>
      <c r="AZ57" s="326" t="str">
        <f>IF(IF(Plananalyse!AZ57=1,VLOOKUP(AZ$5,Kruistabel!$B$26:$F$29,MATCH($C57,Kruistabel!$C$25:$F$25,0)+1,FALSE),"")=0,"",IF(Plananalyse!AZ57=1,VLOOKUP(AZ$5,Kruistabel!$B$26:$F$29,MATCH($C57,Kruistabel!$C$25:$F$25,0)+1,FALSE),""))</f>
        <v/>
      </c>
      <c r="BA57" s="326" t="str">
        <f>IF(IF(Plananalyse!BA57=1,VLOOKUP(BA$5,Kruistabel!$B$26:$F$29,MATCH($C57,Kruistabel!$C$25:$F$25,0)+1,FALSE),"")=0,"",IF(Plananalyse!BA57=1,VLOOKUP(BA$5,Kruistabel!$B$26:$F$29,MATCH($C57,Kruistabel!$C$25:$F$25,0)+1,FALSE),""))</f>
        <v/>
      </c>
      <c r="BB57" s="326">
        <f>IF(IF(Plananalyse!BB57=1,VLOOKUP(BB$5,Kruistabel!$B$26:$F$29,MATCH($C57,Kruistabel!$C$25:$F$25,0)+1,FALSE),"")=0,"",IF(Plananalyse!BB57=1,VLOOKUP(BB$5,Kruistabel!$B$26:$F$29,MATCH($C57,Kruistabel!$C$25:$F$25,0)+1,FALSE),""))</f>
        <v>55</v>
      </c>
      <c r="BC57" s="326">
        <f ca="1">IF(IF(Plananalyse!BC57=1,VLOOKUP(BC$5,Kruistabel!$B$26:$F$29,MATCH($C57,Kruistabel!$C$25:$F$25,0)+1,FALSE),"")=0,"",IF(Plananalyse!BC57=1,VLOOKUP(BC$5,Kruistabel!$B$26:$F$29,MATCH($C57,Kruistabel!$C$25:$F$25,0)+1,FALSE),""))</f>
        <v>55</v>
      </c>
      <c r="BD57" s="326" t="str">
        <f ca="1">IF(IF(Plananalyse!BD57=1,VLOOKUP(BD$5,Kruistabel!$B$26:$F$29,MATCH($C57,Kruistabel!$C$25:$F$25,0)+1,FALSE),"")=0,"",IF(Plananalyse!BD57=1,VLOOKUP(BD$5,Kruistabel!$B$26:$F$29,MATCH($C57,Kruistabel!$C$25:$F$25,0)+1,FALSE),""))</f>
        <v/>
      </c>
      <c r="BE57" s="326" t="str">
        <f ca="1">IF(IF(Plananalyse!BE57=1,VLOOKUP(BE$5,Kruistabel!$B$26:$F$29,MATCH($C57,Kruistabel!$C$25:$F$25,0)+1,FALSE),"")=0,"",IF(Plananalyse!BE57=1,VLOOKUP(BE$5,Kruistabel!$B$26:$F$29,MATCH($C57,Kruistabel!$C$25:$F$25,0)+1,FALSE),""))</f>
        <v/>
      </c>
      <c r="BF57" s="326" t="str">
        <f ca="1">IF(IF(Plananalyse!BF57=1,VLOOKUP(BF$5,Kruistabel!$B$26:$F$29,MATCH($C57,Kruistabel!$C$25:$F$25,0)+1,FALSE),"")=0,"",IF(Plananalyse!BF57=1,VLOOKUP(BF$5,Kruistabel!$B$26:$F$29,MATCH($C57,Kruistabel!$C$25:$F$25,0)+1,FALSE),""))</f>
        <v/>
      </c>
      <c r="BG57" s="326" t="str">
        <f ca="1">IF(IF(Plananalyse!BG57=1,VLOOKUP(BG$5,Kruistabel!$B$26:$F$29,MATCH($C57,Kruistabel!$C$25:$F$25,0)+1,FALSE),"")=0,"",IF(Plananalyse!BG57=1,VLOOKUP(BG$5,Kruistabel!$B$26:$F$29,MATCH($C57,Kruistabel!$C$25:$F$25,0)+1,FALSE),""))</f>
        <v/>
      </c>
      <c r="BH57" s="326" t="str">
        <f ca="1">IF(IF(Plananalyse!BH57=1,VLOOKUP(BH$5,Kruistabel!$B$26:$F$29,MATCH($C57,Kruistabel!$C$25:$F$25,0)+1,FALSE),"")=0,"",IF(Plananalyse!BH57=1,VLOOKUP(BH$5,Kruistabel!$B$26:$F$29,MATCH($C57,Kruistabel!$C$25:$F$25,0)+1,FALSE),""))</f>
        <v/>
      </c>
      <c r="BI57" s="327"/>
      <c r="BJ57" s="326" t="e">
        <f ca="1">IF(IF(Plananalyse!BJ57=1,VLOOKUP(BJ$5,Kruistabel!$B$26:$F$29,MATCH($C57,Kruistabel!$C$25:$F$25,0)+1,FALSE),"")=0,"",IF(Plananalyse!BJ57=1,VLOOKUP(BJ$5,Kruistabel!$B$26:$F$29,MATCH($C57,Kruistabel!$C$25:$F$25,0)+1,FALSE),""))</f>
        <v>#N/A</v>
      </c>
      <c r="BK57" s="326" t="e">
        <f ca="1">IF(IF(Plananalyse!BK57=1,VLOOKUP(BK$5,Kruistabel!$B$26:$F$29,MATCH($C57,Kruistabel!$C$25:$F$25,0)+1,FALSE),"")=0,"",IF(Plananalyse!BK57=1,VLOOKUP(BK$5,Kruistabel!$B$26:$F$29,MATCH($C57,Kruistabel!$C$25:$F$25,0)+1,FALSE),""))</f>
        <v>#N/A</v>
      </c>
      <c r="BL57" s="326" t="e">
        <f ca="1">IF(IF(Plananalyse!BL57=1,VLOOKUP(BL$5,Kruistabel!$B$26:$F$29,MATCH($C57,Kruistabel!$C$25:$F$25,0)+1,FALSE),"")=0,"",IF(Plananalyse!BL57=1,VLOOKUP(BL$5,Kruistabel!$B$26:$F$29,MATCH($C57,Kruistabel!$C$25:$F$25,0)+1,FALSE),""))</f>
        <v>#N/A</v>
      </c>
      <c r="BM57" s="326" t="e">
        <f ca="1">IF(IF(Plananalyse!BM57=1,VLOOKUP(BM$5,Kruistabel!$B$26:$F$29,MATCH($C57,Kruistabel!$C$25:$F$25,0)+1,FALSE),"")=0,"",IF(Plananalyse!BM57=1,VLOOKUP(BM$5,Kruistabel!$B$26:$F$29,MATCH($C57,Kruistabel!$C$25:$F$25,0)+1,FALSE),""))</f>
        <v>#N/A</v>
      </c>
      <c r="BN57" s="326" t="e">
        <f ca="1">IF(IF(Plananalyse!BN57=1,VLOOKUP(BN$5,Kruistabel!$B$26:$F$29,MATCH($C57,Kruistabel!$C$25:$F$25,0)+1,FALSE),"")=0,"",IF(Plananalyse!BN57=1,VLOOKUP(BN$5,Kruistabel!$B$26:$F$29,MATCH($C57,Kruistabel!$C$25:$F$25,0)+1,FALSE),""))</f>
        <v>#N/A</v>
      </c>
      <c r="BO57" s="326" t="e">
        <f ca="1">IF(IF(Plananalyse!BO57=1,VLOOKUP(BO$5,Kruistabel!$B$26:$F$29,MATCH($C57,Kruistabel!$C$25:$F$25,0)+1,FALSE),"")=0,"",IF(Plananalyse!BO57=1,VLOOKUP(BO$5,Kruistabel!$B$26:$F$29,MATCH($C57,Kruistabel!$C$25:$F$25,0)+1,FALSE),""))</f>
        <v>#N/A</v>
      </c>
      <c r="BP57" s="326" t="e">
        <f ca="1">IF(IF(Plananalyse!BP57=1,VLOOKUP(BP$5,Kruistabel!$B$26:$F$29,MATCH($C57,Kruistabel!$C$25:$F$25,0)+1,FALSE),"")=0,"",IF(Plananalyse!BP57=1,VLOOKUP(BP$5,Kruistabel!$B$26:$F$29,MATCH($C57,Kruistabel!$C$25:$F$25,0)+1,FALSE),""))</f>
        <v>#N/A</v>
      </c>
      <c r="BQ57" s="326" t="e">
        <f ca="1">IF(IF(Plananalyse!BQ57=1,VLOOKUP(BQ$5,Kruistabel!$B$26:$F$29,MATCH($C57,Kruistabel!$C$25:$F$25,0)+1,FALSE),"")=0,"",IF(Plananalyse!BQ57=1,VLOOKUP(BQ$5,Kruistabel!$B$26:$F$29,MATCH($C57,Kruistabel!$C$25:$F$25,0)+1,FALSE),""))</f>
        <v>#N/A</v>
      </c>
      <c r="BR57" s="326" t="e">
        <f ca="1">IF(IF(Plananalyse!BR57=1,VLOOKUP(BR$5,Kruistabel!$B$26:$F$29,MATCH($C57,Kruistabel!$C$25:$F$25,0)+1,FALSE),"")=0,"",IF(Plananalyse!BR57=1,VLOOKUP(BR$5,Kruistabel!$B$26:$F$29,MATCH($C57,Kruistabel!$C$25:$F$25,0)+1,FALSE),""))</f>
        <v>#REF!</v>
      </c>
      <c r="BS57" s="326" t="e">
        <f ca="1">IF(IF(Plananalyse!BS57=1,VLOOKUP(BS$5,Kruistabel!$B$26:$F$29,MATCH($C57,Kruistabel!$C$25:$F$25,0)+1,FALSE),"")=0,"",IF(Plananalyse!BS57=1,VLOOKUP(BS$5,Kruistabel!$B$26:$F$29,MATCH($C57,Kruistabel!$C$25:$F$25,0)+1,FALSE),""))</f>
        <v>#REF!</v>
      </c>
      <c r="BT57" s="65"/>
      <c r="BU57" s="231" t="str">
        <f ca="1">IF(IF(Plananalyse!BU57=1,VLOOKUP(BU$5,Kruistabel!$B$26:$F$29,MATCH($C57,Kruistabel!$C$25:$F$25,0)+1,FALSE),"")=0,"",IF(Plananalyse!BU57=1,VLOOKUP(BU$5,Kruistabel!$B$26:$F$29,MATCH($C57,Kruistabel!$C$25:$F$25,0)+1,FALSE),""))</f>
        <v/>
      </c>
      <c r="BV57" s="326">
        <f ca="1">IF(IF(Plananalyse!BV57=1,VLOOKUP(BV$5,Kruistabel!$B$26:$F$29,MATCH($C57,Kruistabel!$C$25:$F$25,0)+1,FALSE),"")=0,"",IF(Plananalyse!BV57=1,VLOOKUP(BV$5,Kruistabel!$B$26:$F$29,MATCH($C57,Kruistabel!$C$25:$F$25,0)+1,FALSE),""))</f>
        <v>50</v>
      </c>
      <c r="BW57" s="326" t="str">
        <f ca="1">IF(IF(Plananalyse!BW57=1,VLOOKUP(BW$5,Kruistabel!$B$26:$F$29,MATCH($C57,Kruistabel!$C$25:$F$25,0)+1,FALSE),"")=0,"",IF(Plananalyse!BW57=1,VLOOKUP(BW$5,Kruistabel!$B$26:$F$29,MATCH($C57,Kruistabel!$C$25:$F$25,0)+1,FALSE),""))</f>
        <v/>
      </c>
      <c r="BX57" s="326" t="str">
        <f ca="1">IF(IF(Plananalyse!BX57=1,VLOOKUP(BX$5,Kruistabel!$B$26:$F$29,MATCH($C57,Kruistabel!$C$25:$F$25,0)+1,FALSE),"")=0,"",IF(Plananalyse!BX57=1,VLOOKUP(BX$5,Kruistabel!$B$26:$F$29,MATCH($C57,Kruistabel!$C$25:$F$25,0)+1,FALSE),""))</f>
        <v/>
      </c>
      <c r="BY57" s="327"/>
      <c r="BZ57" s="326" t="e">
        <f ca="1">IF(IF(Plananalyse!BZ57=1,VLOOKUP(BZ$5,Kruistabel!$B$26:$F$29,MATCH($C57,Kruistabel!$C$25:$F$25,0)+1,FALSE),"")=0,"",IF(Plananalyse!BZ57=1,VLOOKUP(BZ$5,Kruistabel!$B$26:$F$29,MATCH($C57,Kruistabel!$C$25:$F$25,0)+1,FALSE),""))</f>
        <v>#N/A</v>
      </c>
      <c r="CA57" s="326" t="e">
        <f ca="1">IF(IF(Plananalyse!CA57=1,VLOOKUP(CA$5,Kruistabel!$B$26:$F$29,MATCH($C57,Kruistabel!$C$25:$F$25,0)+1,FALSE),"")=0,"",IF(Plananalyse!CA57=1,VLOOKUP(CA$5,Kruistabel!$B$26:$F$29,MATCH($C57,Kruistabel!$C$25:$F$25,0)+1,FALSE),""))</f>
        <v>#N/A</v>
      </c>
      <c r="CB57" s="326" t="e">
        <f ca="1">IF(IF(Plananalyse!CB57=1,VLOOKUP(CB$5,Kruistabel!$B$26:$F$29,MATCH($C57,Kruistabel!$C$25:$F$25,0)+1,FALSE),"")=0,"",IF(Plananalyse!CB57=1,VLOOKUP(CB$5,Kruistabel!$B$26:$F$29,MATCH($C57,Kruistabel!$C$25:$F$25,0)+1,FALSE),""))</f>
        <v>#N/A</v>
      </c>
      <c r="CC57" s="326" t="e">
        <f ca="1">IF(IF(Plananalyse!CC57=1,VLOOKUP(CC$5,Kruistabel!$B$26:$F$29,MATCH($C57,Kruistabel!$C$25:$F$25,0)+1,FALSE),"")=0,"",IF(Plananalyse!CC57=1,VLOOKUP(CC$5,Kruistabel!$B$26:$F$29,MATCH($C57,Kruistabel!$C$25:$F$25,0)+1,FALSE),""))</f>
        <v>#N/A</v>
      </c>
      <c r="CD57" s="326" t="e">
        <f ca="1">IF(IF(Plananalyse!CD57=1,VLOOKUP(CD$5,Kruistabel!$B$26:$F$29,MATCH($C57,Kruistabel!$C$25:$F$25,0)+1,FALSE),"")=0,"",IF(Plananalyse!CD57=1,VLOOKUP(CD$5,Kruistabel!$B$26:$F$29,MATCH($C57,Kruistabel!$C$25:$F$25,0)+1,FALSE),""))</f>
        <v>#N/A</v>
      </c>
      <c r="CE57" s="326" t="e">
        <f ca="1">IF(IF(Plananalyse!CE57=1,VLOOKUP(CE$5,Kruistabel!$B$26:$F$29,MATCH($C57,Kruistabel!$C$25:$F$25,0)+1,FALSE),"")=0,"",IF(Plananalyse!CE57=1,VLOOKUP(CE$5,Kruistabel!$B$26:$F$29,MATCH($C57,Kruistabel!$C$25:$F$25,0)+1,FALSE),""))</f>
        <v>#N/A</v>
      </c>
      <c r="CF57" s="326" t="e">
        <f ca="1">IF(IF(Plananalyse!CF57=1,VLOOKUP(CF$5,Kruistabel!$B$26:$F$29,MATCH($C57,Kruistabel!$C$25:$F$25,0)+1,FALSE),"")=0,"",IF(Plananalyse!CF57=1,VLOOKUP(CF$5,Kruistabel!$B$26:$F$29,MATCH($C57,Kruistabel!$C$25:$F$25,0)+1,FALSE),""))</f>
        <v>#N/A</v>
      </c>
      <c r="CG57" s="326" t="e">
        <f ca="1">IF(IF(Plananalyse!CG57=1,VLOOKUP(CG$5,Kruistabel!$B$26:$F$29,MATCH($C57,Kruistabel!$C$25:$F$25,0)+1,FALSE),"")=0,"",IF(Plananalyse!CG57=1,VLOOKUP(CG$5,Kruistabel!$B$26:$F$29,MATCH($C57,Kruistabel!$C$25:$F$25,0)+1,FALSE),""))</f>
        <v>#REF!</v>
      </c>
      <c r="CH57" s="326" t="e">
        <f ca="1">IF(IF(Plananalyse!CH57=1,VLOOKUP(CH$5,Kruistabel!$B$26:$F$29,MATCH($C57,Kruistabel!$C$25:$F$25,0)+1,FALSE),"")=0,"",IF(Plananalyse!CH57=1,VLOOKUP(CH$5,Kruistabel!$B$26:$F$29,MATCH($C57,Kruistabel!$C$25:$F$25,0)+1,FALSE),""))</f>
        <v>#REF!</v>
      </c>
      <c r="CI57" s="65"/>
      <c r="CJ57" s="326">
        <f ca="1">IF(IF(Plananalyse!CJ57=1,VLOOKUP(CJ$5,Kruistabel!$B$26:$F$29,MATCH($C57,Kruistabel!$C$25:$F$25,0)+1,FALSE),"")=0,"",IF(Plananalyse!CJ57=1,VLOOKUP(CJ$5,Kruistabel!$B$26:$F$29,MATCH($C57,Kruistabel!$C$25:$F$25,0)+1,FALSE),""))</f>
        <v>50</v>
      </c>
      <c r="CK57" s="326">
        <f ca="1">IF(IF(Plananalyse!CK57=1,VLOOKUP(CK$5,Kruistabel!$B$26:$F$29,MATCH($C57,Kruistabel!$C$25:$F$25,0)+1,FALSE),"")=0,"",IF(Plananalyse!CK57=1,VLOOKUP(CK$5,Kruistabel!$B$26:$F$29,MATCH($C57,Kruistabel!$C$25:$F$25,0)+1,FALSE),""))</f>
        <v>50</v>
      </c>
      <c r="CL57" s="326" t="str">
        <f ca="1">IF(IF(Plananalyse!CL57=1,VLOOKUP(CL$5,Kruistabel!$B$26:$F$29,MATCH($C57,Kruistabel!$C$25:$F$25,0)+1,FALSE),"")=0,"",IF(Plananalyse!CL57=1,VLOOKUP(CL$5,Kruistabel!$B$26:$F$29,MATCH($C57,Kruistabel!$C$25:$F$25,0)+1,FALSE),""))</f>
        <v/>
      </c>
      <c r="CM57" s="326">
        <f ca="1">IF(IF(Plananalyse!CM57=1,VLOOKUP(CM$5,Kruistabel!$B$26:$F$29,MATCH($C57,Kruistabel!$C$25:$F$25,0)+1,FALSE),"")=0,"",IF(Plananalyse!CM57=1,VLOOKUP(CM$5,Kruistabel!$B$26:$F$29,MATCH($C57,Kruistabel!$C$25:$F$25,0)+1,FALSE),""))</f>
        <v>45</v>
      </c>
      <c r="CN57" s="326">
        <f ca="1">IF(IF(Plananalyse!CN57=1,VLOOKUP(CN$5,Kruistabel!$B$26:$F$29,MATCH($C57,Kruistabel!$C$25:$F$25,0)+1,FALSE),"")=0,"",IF(Plananalyse!CN57=1,VLOOKUP(CN$5,Kruistabel!$B$26:$F$29,MATCH($C57,Kruistabel!$C$25:$F$25,0)+1,FALSE),""))</f>
        <v>45</v>
      </c>
      <c r="CO57" s="326">
        <f ca="1">IF(IF(Plananalyse!CO57=1,VLOOKUP(CO$5,Kruistabel!$B$26:$F$29,MATCH($C57,Kruistabel!$C$25:$F$25,0)+1,FALSE),"")=0,"",IF(Plananalyse!CO57=1,VLOOKUP(CO$5,Kruistabel!$B$26:$F$29,MATCH($C57,Kruistabel!$C$25:$F$25,0)+1,FALSE),""))</f>
        <v>55</v>
      </c>
      <c r="CP57" s="326">
        <f ca="1">IF(IF(Plananalyse!CP57=1,VLOOKUP(CP$5,Kruistabel!$B$26:$F$29,MATCH($C57,Kruistabel!$C$25:$F$25,0)+1,FALSE),"")=0,"",IF(Plananalyse!CP57=1,VLOOKUP(CP$5,Kruistabel!$B$26:$F$29,MATCH($C57,Kruistabel!$C$25:$F$25,0)+1,FALSE),""))</f>
        <v>50</v>
      </c>
      <c r="CQ57" s="326">
        <f ca="1">IF(IF(Plananalyse!CQ57=1,VLOOKUP(CQ$5,Kruistabel!$B$26:$F$29,MATCH($C57,Kruistabel!$C$25:$F$25,0)+1,FALSE),"")=0,"",IF(Plananalyse!CQ57=1,VLOOKUP(CQ$5,Kruistabel!$B$26:$F$29,MATCH($C57,Kruistabel!$C$25:$F$25,0)+1,FALSE),""))</f>
        <v>55</v>
      </c>
      <c r="CR57" s="326">
        <f ca="1">IF(IF(Plananalyse!CR57=1,VLOOKUP(CR$5,Kruistabel!$B$26:$F$29,MATCH($C57,Kruistabel!$C$25:$F$25,0)+1,FALSE),"")=0,"",IF(Plananalyse!CR57=1,VLOOKUP(CR$5,Kruistabel!$B$26:$F$29,MATCH($C57,Kruistabel!$C$25:$F$25,0)+1,FALSE),""))</f>
        <v>55</v>
      </c>
      <c r="CS57" s="326">
        <f ca="1">IF(IF(Plananalyse!CS57=1,VLOOKUP(CS$5,Kruistabel!$B$26:$F$29,MATCH($C57,Kruistabel!$C$25:$F$25,0)+1,FALSE),"")=0,"",IF(Plananalyse!CS57=1,VLOOKUP(CS$5,Kruistabel!$B$26:$F$29,MATCH($C57,Kruistabel!$C$25:$F$25,0)+1,FALSE),""))</f>
        <v>50</v>
      </c>
      <c r="CT57" s="326">
        <f ca="1">IF(IF(Plananalyse!CT57=1,VLOOKUP(CT$5,Kruistabel!$B$26:$F$29,MATCH($C57,Kruistabel!$C$25:$F$25,0)+1,FALSE),"")=0,"",IF(Plananalyse!CT57=1,VLOOKUP(CT$5,Kruistabel!$B$26:$F$29,MATCH($C57,Kruistabel!$C$25:$F$25,0)+1,FALSE),""))</f>
        <v>50</v>
      </c>
      <c r="CU57" s="326">
        <f ca="1">IF(IF(Plananalyse!CU57=1,VLOOKUP(CU$5,Kruistabel!$B$26:$F$29,MATCH($C57,Kruistabel!$C$25:$F$25,0)+1,FALSE),"")=0,"",IF(Plananalyse!CU57=1,VLOOKUP(CU$5,Kruistabel!$B$26:$F$29,MATCH($C57,Kruistabel!$C$25:$F$25,0)+1,FALSE),""))</f>
        <v>55</v>
      </c>
      <c r="CV57" s="326">
        <f ca="1">IF(IF(Plananalyse!CV57=1,VLOOKUP(CV$5,Kruistabel!$B$26:$F$29,MATCH($C57,Kruistabel!$C$25:$F$25,0)+1,FALSE),"")=0,"",IF(Plananalyse!CV57=1,VLOOKUP(CV$5,Kruistabel!$B$26:$F$29,MATCH($C57,Kruistabel!$C$25:$F$25,0)+1,FALSE),""))</f>
        <v>55</v>
      </c>
      <c r="CW57" s="326">
        <f ca="1">IF(IF(Plananalyse!CW57=1,VLOOKUP(CW$5,Kruistabel!$B$26:$F$29,MATCH($C57,Kruistabel!$C$25:$F$25,0)+1,FALSE),"")=0,"",IF(Plananalyse!CW57=1,VLOOKUP(CW$5,Kruistabel!$B$26:$F$29,MATCH($C57,Kruistabel!$C$25:$F$25,0)+1,FALSE),""))</f>
        <v>50</v>
      </c>
      <c r="CX57" s="326" t="str">
        <f ca="1">IF(IF(Plananalyse!CX57=1,VLOOKUP(CX$5,Kruistabel!$B$26:$F$29,MATCH($C57,Kruistabel!$C$25:$F$25,0)+1,FALSE),"")=0,"",IF(Plananalyse!CX57=1,VLOOKUP(CX$5,Kruistabel!$B$26:$F$29,MATCH($C57,Kruistabel!$C$25:$F$25,0)+1,FALSE),""))</f>
        <v/>
      </c>
      <c r="CY57" s="326">
        <f ca="1">IF(IF(Plananalyse!CY57=1,VLOOKUP(CY$5,Kruistabel!$B$26:$F$29,MATCH($C57,Kruistabel!$C$25:$F$25,0)+1,FALSE),"")=0,"",IF(Plananalyse!CY57=1,VLOOKUP(CY$5,Kruistabel!$B$26:$F$29,MATCH($C57,Kruistabel!$C$25:$F$25,0)+1,FALSE),""))</f>
        <v>55</v>
      </c>
      <c r="CZ57" s="326">
        <f ca="1">IF(IF(Plananalyse!CZ57=1,VLOOKUP(CZ$5,Kruistabel!$B$26:$F$29,MATCH($C57,Kruistabel!$C$25:$F$25,0)+1,FALSE),"")=0,"",IF(Plananalyse!CZ57=1,VLOOKUP(CZ$5,Kruistabel!$B$26:$F$29,MATCH($C57,Kruistabel!$C$25:$F$25,0)+1,FALSE),""))</f>
        <v>55</v>
      </c>
      <c r="DA57" s="326">
        <f ca="1">IF(IF(Plananalyse!DA57=1,VLOOKUP(DA$5,Kruistabel!$B$26:$F$29,MATCH($C57,Kruistabel!$C$25:$F$25,0)+1,FALSE),"")=0,"",IF(Plananalyse!DA57=1,VLOOKUP(DA$5,Kruistabel!$B$26:$F$29,MATCH($C57,Kruistabel!$C$25:$F$25,0)+1,FALSE),""))</f>
        <v>55</v>
      </c>
      <c r="DB57" s="326" t="str">
        <f ca="1">IF(IF(Plananalyse!DB57=1,VLOOKUP(DB$5,Kruistabel!$B$26:$F$29,MATCH($C57,Kruistabel!$C$25:$F$25,0)+1,FALSE),"")=0,"",IF(Plananalyse!DB57=1,VLOOKUP(DB$5,Kruistabel!$B$26:$F$29,MATCH($C57,Kruistabel!$C$25:$F$25,0)+1,FALSE),""))</f>
        <v/>
      </c>
      <c r="DC57" s="326" t="str">
        <f ca="1">IF(IF(Plananalyse!DC57=1,VLOOKUP(DC$5,Kruistabel!$B$26:$F$29,MATCH($C57,Kruistabel!$C$25:$F$25,0)+1,FALSE),"")=0,"",IF(Plananalyse!DC57=1,VLOOKUP(DC$5,Kruistabel!$B$26:$F$29,MATCH($C57,Kruistabel!$C$25:$F$25,0)+1,FALSE),""))</f>
        <v/>
      </c>
      <c r="DD57" s="327"/>
      <c r="DE57" s="326" t="e">
        <f ca="1">IF(IF(Plananalyse!DE57=1,VLOOKUP(DE$5,Kruistabel!$B$26:$F$29,MATCH($C57,Kruistabel!$C$25:$F$25,0)+1,FALSE),"")=0,"",IF(Plananalyse!DE57=1,VLOOKUP(DE$5,Kruistabel!$B$26:$F$29,MATCH($C57,Kruistabel!$C$25:$F$25,0)+1,FALSE),""))</f>
        <v>#N/A</v>
      </c>
      <c r="DF57" s="326" t="e">
        <f ca="1">IF(IF(Plananalyse!DF57=1,VLOOKUP(DF$5,Kruistabel!$B$26:$F$29,MATCH($C57,Kruistabel!$C$25:$F$25,0)+1,FALSE),"")=0,"",IF(Plananalyse!DF57=1,VLOOKUP(DF$5,Kruistabel!$B$26:$F$29,MATCH($C57,Kruistabel!$C$25:$F$25,0)+1,FALSE),""))</f>
        <v>#N/A</v>
      </c>
      <c r="DG57" s="326" t="e">
        <f ca="1">IF(IF(Plananalyse!DG57=1,VLOOKUP(DG$5,Kruistabel!$B$26:$F$29,MATCH($C57,Kruistabel!$C$25:$F$25,0)+1,FALSE),"")=0,"",IF(Plananalyse!DG57=1,VLOOKUP(DG$5,Kruistabel!$B$26:$F$29,MATCH($C57,Kruistabel!$C$25:$F$25,0)+1,FALSE),""))</f>
        <v>#N/A</v>
      </c>
      <c r="DH57" s="326" t="e">
        <f ca="1">IF(IF(Plananalyse!DH57=1,VLOOKUP(DH$5,Kruistabel!$B$26:$F$29,MATCH($C57,Kruistabel!$C$25:$F$25,0)+1,FALSE),"")=0,"",IF(Plananalyse!DH57=1,VLOOKUP(DH$5,Kruistabel!$B$26:$F$29,MATCH($C57,Kruistabel!$C$25:$F$25,0)+1,FALSE),""))</f>
        <v>#N/A</v>
      </c>
      <c r="DI57" s="326" t="e">
        <f ca="1">IF(IF(Plananalyse!DI57=1,VLOOKUP(DI$5,Kruistabel!$B$26:$F$29,MATCH($C57,Kruistabel!$C$25:$F$25,0)+1,FALSE),"")=0,"",IF(Plananalyse!DI57=1,VLOOKUP(DI$5,Kruistabel!$B$26:$F$29,MATCH($C57,Kruistabel!$C$25:$F$25,0)+1,FALSE),""))</f>
        <v>#N/A</v>
      </c>
      <c r="DJ57" s="326" t="e">
        <f ca="1">IF(IF(Plananalyse!DJ57=1,VLOOKUP(DJ$5,Kruistabel!$B$26:$F$29,MATCH($C57,Kruistabel!$C$25:$F$25,0)+1,FALSE),"")=0,"",IF(Plananalyse!DJ57=1,VLOOKUP(DJ$5,Kruistabel!$B$26:$F$29,MATCH($C57,Kruistabel!$C$25:$F$25,0)+1,FALSE),""))</f>
        <v>#N/A</v>
      </c>
      <c r="DK57" s="326" t="e">
        <f ca="1">IF(IF(Plananalyse!DK57=1,VLOOKUP(DK$5,Kruistabel!$B$26:$F$29,MATCH($C57,Kruistabel!$C$25:$F$25,0)+1,FALSE),"")=0,"",IF(Plananalyse!DK57=1,VLOOKUP(DK$5,Kruistabel!$B$26:$F$29,MATCH($C57,Kruistabel!$C$25:$F$25,0)+1,FALSE),""))</f>
        <v>#REF!</v>
      </c>
      <c r="DL57" s="326" t="e">
        <f ca="1">IF(IF(Plananalyse!DL57=1,VLOOKUP(DL$5,Kruistabel!$B$26:$F$29,MATCH($C57,Kruistabel!$C$25:$F$25,0)+1,FALSE),"")=0,"",IF(Plananalyse!DL57=1,VLOOKUP(DL$5,Kruistabel!$B$26:$F$29,MATCH($C57,Kruistabel!$C$25:$F$25,0)+1,FALSE),""))</f>
        <v>#REF!</v>
      </c>
      <c r="DM57" s="327" t="str">
        <f>IF(Plananalyse!DM57=1,VLOOKUP(DM$5,Kruistabel!$B$26:$F$29,MATCH($C57,Kruistabel!$C$25:$F$25,0)+1,FALSE),"")</f>
        <v/>
      </c>
      <c r="DN57" s="326" t="e">
        <f ca="1">IF(IF(Plananalyse!DN57=1,VLOOKUP(DN$5,Kruistabel!$B$26:$F$29,MATCH($C57,Kruistabel!$C$25:$F$25,0)+1,FALSE),"")=0,"",IF(Plananalyse!DN57=1,VLOOKUP(DN$5,Kruistabel!$B$26:$F$29,MATCH($C57,Kruistabel!$C$25:$F$25,0)+1,FALSE),""))</f>
        <v>#N/A</v>
      </c>
      <c r="DO57" s="326" t="e">
        <f ca="1">IF(IF(Plananalyse!DO57=1,VLOOKUP(DO$5,Kruistabel!$B$26:$F$29,MATCH($C57,Kruistabel!$C$25:$F$25,0)+1,FALSE),"")=0,"",IF(Plananalyse!DO57=1,VLOOKUP(DO$5,Kruistabel!$B$26:$F$29,MATCH($C57,Kruistabel!$C$25:$F$25,0)+1,FALSE),""))</f>
        <v>#N/A</v>
      </c>
      <c r="DP57" s="326" t="e">
        <f ca="1">IF(IF(Plananalyse!DP57=1,VLOOKUP(DP$5,Kruistabel!$B$26:$F$29,MATCH($C57,Kruistabel!$C$25:$F$25,0)+1,FALSE),"")=0,"",IF(Plananalyse!DP57=1,VLOOKUP(DP$5,Kruistabel!$B$26:$F$29,MATCH($C57,Kruistabel!$C$25:$F$25,0)+1,FALSE),""))</f>
        <v>#N/A</v>
      </c>
      <c r="DQ57" s="326" t="e">
        <f ca="1">IF(IF(Plananalyse!DQ57=1,VLOOKUP(DQ$5,Kruistabel!$B$26:$F$29,MATCH($C57,Kruistabel!$C$25:$F$25,0)+1,FALSE),"")=0,"",IF(Plananalyse!DQ57=1,VLOOKUP(DQ$5,Kruistabel!$B$26:$F$29,MATCH($C57,Kruistabel!$C$25:$F$25,0)+1,FALSE),""))</f>
        <v>#N/A</v>
      </c>
      <c r="DR57" s="326" t="e">
        <f ca="1">IF(IF(Plananalyse!DR57=1,VLOOKUP(DR$5,Kruistabel!$B$26:$F$29,MATCH($C57,Kruistabel!$C$25:$F$25,0)+1,FALSE),"")=0,"",IF(Plananalyse!DR57=1,VLOOKUP(DR$5,Kruistabel!$B$26:$F$29,MATCH($C57,Kruistabel!$C$25:$F$25,0)+1,FALSE),""))</f>
        <v>#N/A</v>
      </c>
      <c r="DS57" s="326" t="e">
        <f ca="1">IF(IF(Plananalyse!DS57=1,VLOOKUP(DS$5,Kruistabel!$B$26:$F$29,MATCH($C57,Kruistabel!$C$25:$F$25,0)+1,FALSE),"")=0,"",IF(Plananalyse!DS57=1,VLOOKUP(DS$5,Kruistabel!$B$26:$F$29,MATCH($C57,Kruistabel!$C$25:$F$25,0)+1,FALSE),""))</f>
        <v>#N/A</v>
      </c>
      <c r="DT57" s="326" t="e">
        <f ca="1">IF(IF(Plananalyse!DT57=1,VLOOKUP(DT$5,Kruistabel!$B$26:$F$29,MATCH($C57,Kruistabel!$C$25:$F$25,0)+1,FALSE),"")=0,"",IF(Plananalyse!DT57=1,VLOOKUP(DT$5,Kruistabel!$B$26:$F$29,MATCH($C57,Kruistabel!$C$25:$F$25,0)+1,FALSE),""))</f>
        <v>#N/A</v>
      </c>
      <c r="DU57" s="326" t="e">
        <f ca="1">IF(IF(Plananalyse!DU57=1,VLOOKUP(DU$5,Kruistabel!$B$26:$F$29,MATCH($C57,Kruistabel!$C$25:$F$25,0)+1,FALSE),"")=0,"",IF(Plananalyse!DU57=1,VLOOKUP(DU$5,Kruistabel!$B$26:$F$29,MATCH($C57,Kruistabel!$C$25:$F$25,0)+1,FALSE),""))</f>
        <v>#N/A</v>
      </c>
      <c r="DV57" s="326" t="e">
        <f ca="1">IF(IF(Plananalyse!DV57=1,VLOOKUP(DV$5,Kruistabel!$B$26:$F$29,MATCH($C57,Kruistabel!$C$25:$F$25,0)+1,FALSE),"")=0,"",IF(Plananalyse!DV57=1,VLOOKUP(DV$5,Kruistabel!$B$26:$F$29,MATCH($C57,Kruistabel!$C$25:$F$25,0)+1,FALSE),""))</f>
        <v>#N/A</v>
      </c>
      <c r="DW57" s="326" t="e">
        <f ca="1">IF(IF(Plananalyse!DW57=1,VLOOKUP(DW$5,Kruistabel!$B$26:$F$29,MATCH($C57,Kruistabel!$C$25:$F$25,0)+1,FALSE),"")=0,"",IF(Plananalyse!DW57=1,VLOOKUP(DW$5,Kruistabel!$B$26:$F$29,MATCH($C57,Kruistabel!$C$25:$F$25,0)+1,FALSE),""))</f>
        <v>#REF!</v>
      </c>
      <c r="DX57" s="326" t="e">
        <f ca="1">IF(IF(Plananalyse!DX57=1,VLOOKUP(DX$5,Kruistabel!$B$26:$F$29,MATCH($C57,Kruistabel!$C$25:$F$25,0)+1,FALSE),"")=0,"",IF(Plananalyse!DX57=1,VLOOKUP(DX$5,Kruistabel!$B$26:$F$29,MATCH($C57,Kruistabel!$C$25:$F$25,0)+1,FALSE),""))</f>
        <v>#REF!</v>
      </c>
      <c r="DY57" s="327" t="str">
        <f>IF(Plananalyse!DY57=1,VLOOKUP(DY$5,Kruistabel!$B$26:$F$29,MATCH($C57,Kruistabel!$C$25:$F$25,0)+1,FALSE),"")</f>
        <v/>
      </c>
      <c r="DZ57" s="326" t="e">
        <f ca="1">IF(IF(Plananalyse!DZ57=1,VLOOKUP(DZ$5,Kruistabel!$B$26:$F$29,MATCH($C57,Kruistabel!$C$25:$F$25,0)+1,FALSE),"")=0,"",IF(Plananalyse!DZ57=1,VLOOKUP(DZ$5,Kruistabel!$B$26:$F$29,MATCH($C57,Kruistabel!$C$25:$F$25,0)+1,FALSE),""))</f>
        <v>#N/A</v>
      </c>
      <c r="EA57" s="326" t="e">
        <f ca="1">IF(IF(Plananalyse!EA57=1,VLOOKUP(EA$5,Kruistabel!$B$26:$F$29,MATCH($C57,Kruistabel!$C$25:$F$25,0)+1,FALSE),"")=0,"",IF(Plananalyse!EA57=1,VLOOKUP(EA$5,Kruistabel!$B$26:$F$29,MATCH($C57,Kruistabel!$C$25:$F$25,0)+1,FALSE),""))</f>
        <v>#N/A</v>
      </c>
      <c r="EB57" s="326" t="e">
        <f ca="1">IF(IF(Plananalyse!EB57=1,VLOOKUP(EB$5,Kruistabel!$B$26:$F$29,MATCH($C57,Kruistabel!$C$25:$F$25,0)+1,FALSE),"")=0,"",IF(Plananalyse!EB57=1,VLOOKUP(EB$5,Kruistabel!$B$26:$F$29,MATCH($C57,Kruistabel!$C$25:$F$25,0)+1,FALSE),""))</f>
        <v>#REF!</v>
      </c>
      <c r="EC57" s="326" t="e">
        <f ca="1">IF(IF(Plananalyse!EC57=1,VLOOKUP(EC$5,Kruistabel!$B$26:$F$29,MATCH($C57,Kruistabel!$C$25:$F$25,0)+1,FALSE),"")=0,"",IF(Plananalyse!EC57=1,VLOOKUP(EC$5,Kruistabel!$B$26:$F$29,MATCH($C57,Kruistabel!$C$25:$F$25,0)+1,FALSE),""))</f>
        <v>#REF!</v>
      </c>
      <c r="ED57" s="327"/>
      <c r="EE57" s="326" t="e">
        <f ca="1">IF(IF(Plananalyse!EE57=1,VLOOKUP(EE$5,Kruistabel!$B$26:$F$29,MATCH($C57,Kruistabel!$C$25:$F$25,0)+1,FALSE),"")=0,"",IF(Plananalyse!EE57=1,VLOOKUP(EE$5,Kruistabel!$B$26:$F$29,MATCH($C57,Kruistabel!$C$25:$F$25,0)+1,FALSE),""))</f>
        <v>#N/A</v>
      </c>
      <c r="EF57" s="326" t="e">
        <f ca="1">IF(IF(Plananalyse!EF57=1,VLOOKUP(EF$5,Kruistabel!$B$26:$F$29,MATCH($C57,Kruistabel!$C$25:$F$25,0)+1,FALSE),"")=0,"",IF(Plananalyse!EF57=1,VLOOKUP(EF$5,Kruistabel!$B$26:$F$29,MATCH($C57,Kruistabel!$C$25:$F$25,0)+1,FALSE),""))</f>
        <v>#N/A</v>
      </c>
      <c r="EG57" s="326" t="e">
        <f ca="1">IF(IF(Plananalyse!EG57=1,VLOOKUP(EG$5,Kruistabel!$B$26:$F$29,MATCH($C57,Kruistabel!$C$25:$F$25,0)+1,FALSE),"")=0,"",IF(Plananalyse!EG57=1,VLOOKUP(EG$5,Kruistabel!$B$26:$F$29,MATCH($C57,Kruistabel!$C$25:$F$25,0)+1,FALSE),""))</f>
        <v>#N/A</v>
      </c>
      <c r="EH57" s="326" t="e">
        <f ca="1">IF(IF(Plananalyse!EH57=1,VLOOKUP(EH$5,Kruistabel!$B$26:$F$29,MATCH($C57,Kruistabel!$C$25:$F$25,0)+1,FALSE),"")=0,"",IF(Plananalyse!EH57=1,VLOOKUP(EH$5,Kruistabel!$B$26:$F$29,MATCH($C57,Kruistabel!$C$25:$F$25,0)+1,FALSE),""))</f>
        <v>#REF!</v>
      </c>
      <c r="EI57" s="326" t="e">
        <f ca="1">IF(IF(Plananalyse!EI57=1,VLOOKUP(EI$5,Kruistabel!$B$26:$F$29,MATCH($C57,Kruistabel!$C$25:$F$25,0)+1,FALSE),"")=0,"",IF(Plananalyse!EI57=1,VLOOKUP(EI$5,Kruistabel!$B$26:$F$29,MATCH($C57,Kruistabel!$C$25:$F$25,0)+1,FALSE),""))</f>
        <v>#REF!</v>
      </c>
      <c r="EJ57" s="164" t="str">
        <f>IF(Plananalyse!EJ57=1,VLOOKUP(EJ$5,Kruistabel!$B$26:$F$29,MATCH($C57,Kruistabel!$C$25:$F$25,0)+1,FALSE),"")</f>
        <v/>
      </c>
      <c r="EK57" s="138"/>
      <c r="EL57" s="138"/>
      <c r="EM57" s="138"/>
      <c r="EN57" s="138"/>
      <c r="EO57" s="138"/>
    </row>
    <row r="58" spans="2:145">
      <c r="B58" s="337" t="s">
        <v>158</v>
      </c>
      <c r="C58" s="160" t="str">
        <f>_xlfn.IFNA(VLOOKUP($B58,Classificatietabel!$B$6:$I$91,C$7,FALSE),"")</f>
        <v>zeer hoog</v>
      </c>
      <c r="D58" s="160" t="str">
        <f>_xlfn.IFNA(VLOOKUP($B58,Classificatietabel!$B$6:$I$91,D$7,FALSE),"")</f>
        <v>neen</v>
      </c>
      <c r="E58" s="119">
        <f>IF(AND(D58="laag",$D$3=1),0,_xlfn.IFNA(IF(VLOOKUP($B58,Classificatietabel!$B$6:$H$91,$E$5,FALSE)="Ja",1,0),""))</f>
        <v>1</v>
      </c>
      <c r="F58" s="163"/>
      <c r="G58" s="326">
        <f>IF(IF(Plananalyse!G58=1,VLOOKUP(G$5,Kruistabel!$B$26:$F$29,MATCH($C58,Kruistabel!$C$25:$F$25,0)+1,FALSE),"")=0,"",IF(Plananalyse!G58=1,VLOOKUP(G$5,Kruistabel!$B$26:$F$29,MATCH($C58,Kruistabel!$C$25:$F$25,0)+1,FALSE),""))</f>
        <v>65</v>
      </c>
      <c r="H58" s="326">
        <f>IF(IF(Plananalyse!H58=1,VLOOKUP(H$5,Kruistabel!$B$26:$F$29,MATCH($C58,Kruistabel!$C$25:$F$25,0)+1,FALSE),"")=0,"",IF(Plananalyse!H58=1,VLOOKUP(H$5,Kruistabel!$B$26:$F$29,MATCH($C58,Kruistabel!$C$25:$F$25,0)+1,FALSE),""))</f>
        <v>65</v>
      </c>
      <c r="I58" s="326">
        <f>IF(IF(Plananalyse!I58=1,VLOOKUP(I$5,Kruistabel!$B$26:$F$29,MATCH($C58,Kruistabel!$C$25:$F$25,0)+1,FALSE),"")=0,"",IF(Plananalyse!I58=1,VLOOKUP(I$5,Kruistabel!$B$26:$F$29,MATCH($C58,Kruistabel!$C$25:$F$25,0)+1,FALSE),""))</f>
        <v>50</v>
      </c>
      <c r="J58" s="326">
        <f>IF(IF(Plananalyse!J58=1,VLOOKUP(J$5,Kruistabel!$B$26:$F$29,MATCH($C58,Kruistabel!$C$25:$F$25,0)+1,FALSE),"")=0,"",IF(Plananalyse!J58=1,VLOOKUP(J$5,Kruistabel!$B$26:$F$29,MATCH($C58,Kruistabel!$C$25:$F$25,0)+1,FALSE),""))</f>
        <v>65</v>
      </c>
      <c r="K58" s="326">
        <f>IF(IF(Plananalyse!K58=1,VLOOKUP(K$5,Kruistabel!$B$26:$F$29,MATCH($C58,Kruistabel!$C$25:$F$25,0)+1,FALSE),"")=0,"",IF(Plananalyse!K58=1,VLOOKUP(K$5,Kruistabel!$B$26:$F$29,MATCH($C58,Kruistabel!$C$25:$F$25,0)+1,FALSE),""))</f>
        <v>65</v>
      </c>
      <c r="L58" s="326">
        <f>IF(IF(Plananalyse!L58=1,VLOOKUP(L$5,Kruistabel!$B$26:$F$29,MATCH($C58,Kruistabel!$C$25:$F$25,0)+1,FALSE),"")=0,"",IF(Plananalyse!L58=1,VLOOKUP(L$5,Kruistabel!$B$26:$F$29,MATCH($C58,Kruistabel!$C$25:$F$25,0)+1,FALSE),""))</f>
        <v>65</v>
      </c>
      <c r="M58" s="326">
        <f>IF(IF(Plananalyse!M58=1,VLOOKUP(M$5,Kruistabel!$B$26:$F$29,MATCH($C58,Kruistabel!$C$25:$F$25,0)+1,FALSE),"")=0,"",IF(Plananalyse!M58=1,VLOOKUP(M$5,Kruistabel!$B$26:$F$29,MATCH($C58,Kruistabel!$C$25:$F$25,0)+1,FALSE),""))</f>
        <v>45</v>
      </c>
      <c r="N58" s="326">
        <f>IF(IF(Plananalyse!N58=1,VLOOKUP(N$5,Kruistabel!$B$26:$F$29,MATCH($C58,Kruistabel!$C$25:$F$25,0)+1,FALSE),"")=0,"",IF(Plananalyse!N58=1,VLOOKUP(N$5,Kruistabel!$B$26:$F$29,MATCH($C58,Kruistabel!$C$25:$F$25,0)+1,FALSE),""))</f>
        <v>45</v>
      </c>
      <c r="O58" s="326">
        <f>IF(IF(Plananalyse!O58=1,VLOOKUP(O$5,Kruistabel!$B$26:$F$29,MATCH($C58,Kruistabel!$C$25:$F$25,0)+1,FALSE),"")=0,"",IF(Plananalyse!O58=1,VLOOKUP(O$5,Kruistabel!$B$26:$F$29,MATCH($C58,Kruistabel!$C$25:$F$25,0)+1,FALSE),""))</f>
        <v>45</v>
      </c>
      <c r="P58" s="326">
        <f>IF(IF(Plananalyse!P58=1,VLOOKUP(P$5,Kruistabel!$B$26:$F$29,MATCH($C58,Kruistabel!$C$25:$F$25,0)+1,FALSE),"")=0,"",IF(Plananalyse!P58=1,VLOOKUP(P$5,Kruistabel!$B$26:$F$29,MATCH($C58,Kruistabel!$C$25:$F$25,0)+1,FALSE),""))</f>
        <v>40</v>
      </c>
      <c r="Q58" s="326">
        <f>IF(IF(Plananalyse!Q58=1,VLOOKUP(Q$5,Kruistabel!$B$26:$F$29,MATCH($C58,Kruistabel!$C$25:$F$25,0)+1,FALSE),"")=0,"",IF(Plananalyse!Q58=1,VLOOKUP(Q$5,Kruistabel!$B$26:$F$29,MATCH($C58,Kruistabel!$C$25:$F$25,0)+1,FALSE),""))</f>
        <v>50</v>
      </c>
      <c r="R58" s="326">
        <f>IF(IF(Plananalyse!R58=1,VLOOKUP(R$5,Kruistabel!$B$26:$F$29,MATCH($C58,Kruistabel!$C$25:$F$25,0)+1,FALSE),"")=0,"",IF(Plananalyse!R58=1,VLOOKUP(R$5,Kruistabel!$B$26:$F$29,MATCH($C58,Kruistabel!$C$25:$F$25,0)+1,FALSE),""))</f>
        <v>45</v>
      </c>
      <c r="S58" s="326">
        <f>IF(IF(Plananalyse!S58=1,VLOOKUP(S$5,Kruistabel!$B$26:$F$29,MATCH($C58,Kruistabel!$C$25:$F$25,0)+1,FALSE),"")=0,"",IF(Plananalyse!S58=1,VLOOKUP(S$5,Kruistabel!$B$26:$F$29,MATCH($C58,Kruistabel!$C$25:$F$25,0)+1,FALSE),""))</f>
        <v>65</v>
      </c>
      <c r="T58" s="326">
        <f>IF(IF(Plananalyse!T58=1,VLOOKUP(T$5,Kruistabel!$B$26:$F$29,MATCH($C58,Kruistabel!$C$25:$F$25,0)+1,FALSE),"")=0,"",IF(Plananalyse!T58=1,VLOOKUP(T$5,Kruistabel!$B$26:$F$29,MATCH($C58,Kruistabel!$C$25:$F$25,0)+1,FALSE),""))</f>
        <v>65</v>
      </c>
      <c r="U58" s="326">
        <f>IF(IF(Plananalyse!U58=1,VLOOKUP(U$5,Kruistabel!$B$26:$F$29,MATCH($C58,Kruistabel!$C$25:$F$25,0)+1,FALSE),"")=0,"",IF(Plananalyse!U58=1,VLOOKUP(U$5,Kruistabel!$B$26:$F$29,MATCH($C58,Kruistabel!$C$25:$F$25,0)+1,FALSE),""))</f>
        <v>65</v>
      </c>
      <c r="V58" s="326">
        <f>IF(IF(Plananalyse!V58=1,VLOOKUP(V$5,Kruistabel!$B$26:$F$29,MATCH($C58,Kruistabel!$C$25:$F$25,0)+1,FALSE),"")=0,"",IF(Plananalyse!V58=1,VLOOKUP(V$5,Kruistabel!$B$26:$F$29,MATCH($C58,Kruistabel!$C$25:$F$25,0)+1,FALSE),""))</f>
        <v>65</v>
      </c>
      <c r="W58" s="326">
        <f>IF(IF(Plananalyse!W58=1,VLOOKUP(W$5,Kruistabel!$B$26:$F$29,MATCH($C58,Kruistabel!$C$25:$F$25,0)+1,FALSE),"")=0,"",IF(Plananalyse!W58=1,VLOOKUP(W$5,Kruistabel!$B$26:$F$29,MATCH($C58,Kruistabel!$C$25:$F$25,0)+1,FALSE),""))</f>
        <v>65</v>
      </c>
      <c r="X58" s="326">
        <f>IF(IF(Plananalyse!X58=1,VLOOKUP(X$5,Kruistabel!$B$26:$F$29,MATCH($C58,Kruistabel!$C$25:$F$25,0)+1,FALSE),"")=0,"",IF(Plananalyse!X58=1,VLOOKUP(X$5,Kruistabel!$B$26:$F$29,MATCH($C58,Kruistabel!$C$25:$F$25,0)+1,FALSE),""))</f>
        <v>65</v>
      </c>
      <c r="Y58" s="326">
        <f>IF(IF(Plananalyse!Y58=1,VLOOKUP(Y$5,Kruistabel!$B$26:$F$29,MATCH($C58,Kruistabel!$C$25:$F$25,0)+1,FALSE),"")=0,"",IF(Plananalyse!Y58=1,VLOOKUP(Y$5,Kruistabel!$B$26:$F$29,MATCH($C58,Kruistabel!$C$25:$F$25,0)+1,FALSE),""))</f>
        <v>50</v>
      </c>
      <c r="Z58" s="326">
        <f>IF(IF(Plananalyse!Z58=1,VLOOKUP(Z$5,Kruistabel!$B$26:$F$29,MATCH($C58,Kruistabel!$C$25:$F$25,0)+1,FALSE),"")=0,"",IF(Plananalyse!Z58=1,VLOOKUP(Z$5,Kruistabel!$B$26:$F$29,MATCH($C58,Kruistabel!$C$25:$F$25,0)+1,FALSE),""))</f>
        <v>65</v>
      </c>
      <c r="AA58" s="326">
        <f>IF(IF(Plananalyse!AA58=1,VLOOKUP(AA$5,Kruistabel!$B$26:$F$29,MATCH($C58,Kruistabel!$C$25:$F$25,0)+1,FALSE),"")=0,"",IF(Plananalyse!AA58=1,VLOOKUP(AA$5,Kruistabel!$B$26:$F$29,MATCH($C58,Kruistabel!$C$25:$F$25,0)+1,FALSE),""))</f>
        <v>65</v>
      </c>
      <c r="AB58" s="326">
        <f>IF(IF(Plananalyse!AB58=1,VLOOKUP(AB$5,Kruistabel!$B$26:$F$29,MATCH($C58,Kruistabel!$C$25:$F$25,0)+1,FALSE),"")=0,"",IF(Plananalyse!AB58=1,VLOOKUP(AB$5,Kruistabel!$B$26:$F$29,MATCH($C58,Kruistabel!$C$25:$F$25,0)+1,FALSE),""))</f>
        <v>65</v>
      </c>
      <c r="AC58" s="326">
        <f>IF(IF(Plananalyse!AC58=1,VLOOKUP(AC$5,Kruistabel!$B$26:$F$29,MATCH($C58,Kruistabel!$C$25:$F$25,0)+1,FALSE),"")=0,"",IF(Plananalyse!AC58=1,VLOOKUP(AC$5,Kruistabel!$B$26:$F$29,MATCH($C58,Kruistabel!$C$25:$F$25,0)+1,FALSE),""))</f>
        <v>65</v>
      </c>
      <c r="AD58" s="326">
        <f>IF(IF(Plananalyse!AD58=1,VLOOKUP(AD$5,Kruistabel!$B$26:$F$29,MATCH($C58,Kruistabel!$C$25:$F$25,0)+1,FALSE),"")=0,"",IF(Plananalyse!AD58=1,VLOOKUP(AD$5,Kruistabel!$B$26:$F$29,MATCH($C58,Kruistabel!$C$25:$F$25,0)+1,FALSE),""))</f>
        <v>65</v>
      </c>
      <c r="AE58" s="326">
        <f>IF(IF(Plananalyse!AE58=1,VLOOKUP(AE$5,Kruistabel!$B$26:$F$29,MATCH($C58,Kruistabel!$C$25:$F$25,0)+1,FALSE),"")=0,"",IF(Plananalyse!AE58=1,VLOOKUP(AE$5,Kruistabel!$B$26:$F$29,MATCH($C58,Kruistabel!$C$25:$F$25,0)+1,FALSE),""))</f>
        <v>65</v>
      </c>
      <c r="AF58" s="326">
        <f>IF(IF(Plananalyse!AF58=1,VLOOKUP(AF$5,Kruistabel!$B$26:$F$29,MATCH($C58,Kruistabel!$C$25:$F$25,0)+1,FALSE),"")=0,"",IF(Plananalyse!AF58=1,VLOOKUP(AF$5,Kruistabel!$B$26:$F$29,MATCH($C58,Kruistabel!$C$25:$F$25,0)+1,FALSE),""))</f>
        <v>65</v>
      </c>
      <c r="AG58" s="326">
        <f>IF(IF(Plananalyse!AG58=1,VLOOKUP(AG$5,Kruistabel!$B$26:$F$29,MATCH($C58,Kruistabel!$C$25:$F$25,0)+1,FALSE),"")=0,"",IF(Plananalyse!AG58=1,VLOOKUP(AG$5,Kruistabel!$B$26:$F$29,MATCH($C58,Kruistabel!$C$25:$F$25,0)+1,FALSE),""))</f>
        <v>65</v>
      </c>
      <c r="AH58" s="326">
        <f>IF(IF(Plananalyse!AH58=1,VLOOKUP(AH$5,Kruistabel!$B$26:$F$29,MATCH($C58,Kruistabel!$C$25:$F$25,0)+1,FALSE),"")=0,"",IF(Plananalyse!AI58=1,VLOOKUP(AH$5,Kruistabel!$B$26:$F$29,MATCH($C58,Kruistabel!$C$25:$F$25,0)+1,FALSE),""))</f>
        <v>65</v>
      </c>
      <c r="AI58" s="326">
        <f>IF(IF(Plananalyse!AI58=1,VLOOKUP(AI$5,Kruistabel!$B$26:$F$29,MATCH($C58,Kruistabel!$C$25:$F$25,0)+1,FALSE),"")=0,"",IF(Plananalyse!AJ58=1,VLOOKUP(AI$5,Kruistabel!$B$26:$F$29,MATCH($C58,Kruistabel!$C$25:$F$25,0)+1,FALSE),""))</f>
        <v>65</v>
      </c>
      <c r="AJ58" s="326">
        <f>IF(IF(Plananalyse!AJ58=1,VLOOKUP(AJ$5,Kruistabel!$B$26:$F$29,MATCH($C58,Kruistabel!$C$25:$F$25,0)+1,FALSE),"")=0,"",IF(Plananalyse!AJ58=1,VLOOKUP(AJ$5,Kruistabel!$B$26:$F$29,MATCH($C58,Kruistabel!$C$25:$F$25,0)+1,FALSE),""))</f>
        <v>65</v>
      </c>
      <c r="AK58" s="326">
        <f>IF(IF(Plananalyse!AK58=1,VLOOKUP(AK$5,Kruistabel!$B$26:$F$29,MATCH($C58,Kruistabel!$C$25:$F$25,0)+1,FALSE),"")=0,"",IF(Plananalyse!AK58=1,VLOOKUP(AK$5,Kruistabel!$B$26:$F$29,MATCH($C58,Kruistabel!$C$25:$F$25,0)+1,FALSE),""))</f>
        <v>50</v>
      </c>
      <c r="AL58" s="326">
        <f>IF(IF(Plananalyse!AL58=1,VLOOKUP(AL$5,Kruistabel!$B$26:$F$29,MATCH($C58,Kruistabel!$C$25:$F$25,0)+1,FALSE),"")=0,"",IF(Plananalyse!AL58=1,VLOOKUP(AL$5,Kruistabel!$B$26:$F$29,MATCH($C58,Kruistabel!$C$25:$F$25,0)+1,FALSE),""))</f>
        <v>65</v>
      </c>
      <c r="AM58" s="326">
        <f>IF(IF(Plananalyse!AM58=1,VLOOKUP(AM$5,Kruistabel!$B$26:$F$29,MATCH($C58,Kruistabel!$C$25:$F$25,0)+1,FALSE),"")=0,"",IF(Plananalyse!AM58=1,VLOOKUP(AM$5,Kruistabel!$B$26:$F$29,MATCH($C58,Kruistabel!$C$25:$F$25,0)+1,FALSE),""))</f>
        <v>65</v>
      </c>
      <c r="AN58" s="327"/>
      <c r="AO58" s="326">
        <f>IF(IF(Plananalyse!AO58=1,VLOOKUP(AO$5,Kruistabel!$B$26:$F$29,MATCH($C58,Kruistabel!$C$25:$F$25,0)+1,FALSE),"")=0,"",IF(Plananalyse!AO58=1,VLOOKUP(AO$5,Kruistabel!$B$26:$F$29,MATCH($C58,Kruistabel!$C$25:$F$25,0)+1,FALSE),""))</f>
        <v>50</v>
      </c>
      <c r="AP58" s="326">
        <f>IF(IF(Plananalyse!AP58=1,VLOOKUP(AP$5,Kruistabel!$B$26:$F$29,MATCH($C58,Kruistabel!$C$25:$F$25,0)+1,FALSE),"")=0,"",IF(Plananalyse!AP58=1,VLOOKUP(AP$5,Kruistabel!$B$26:$F$29,MATCH($C58,Kruistabel!$C$25:$F$25,0)+1,FALSE),""))</f>
        <v>50</v>
      </c>
      <c r="AQ58" s="326">
        <f>IF(IF(Plananalyse!AQ58=1,VLOOKUP(AQ$5,Kruistabel!$B$26:$F$29,MATCH($C58,Kruistabel!$C$25:$F$25,0)+1,FALSE),"")=0,"",IF(Plananalyse!AQ58=1,VLOOKUP(AQ$5,Kruistabel!$B$26:$F$29,MATCH($C58,Kruistabel!$C$25:$F$25,0)+1,FALSE),""))</f>
        <v>50</v>
      </c>
      <c r="AR58" s="326">
        <f>IF(IF(Plananalyse!AR58=1,VLOOKUP(AR$5,Kruistabel!$B$26:$F$29,MATCH($C58,Kruistabel!$C$25:$F$25,0)+1,FALSE),"")=0,"",IF(Plananalyse!AR58=1,VLOOKUP(AR$5,Kruistabel!$B$26:$F$29,MATCH($C58,Kruistabel!$C$25:$F$25,0)+1,FALSE),""))</f>
        <v>45</v>
      </c>
      <c r="AS58" s="326">
        <f>IF(IF(Plananalyse!AS58=1,VLOOKUP(AS$5,Kruistabel!$B$26:$F$29,MATCH($C58,Kruistabel!$C$25:$F$25,0)+1,FALSE),"")=0,"",IF(Plananalyse!AS58=1,VLOOKUP(AS$5,Kruistabel!$B$26:$F$29,MATCH($C58,Kruistabel!$C$25:$F$25,0)+1,FALSE),""))</f>
        <v>50</v>
      </c>
      <c r="AT58" s="326">
        <f>IF(IF(Plananalyse!AT58=1,VLOOKUP(AT$5,Kruistabel!$B$26:$F$29,MATCH($C58,Kruistabel!$C$25:$F$25,0)+1,FALSE),"")=0,"",IF(Plananalyse!AT58=1,VLOOKUP(AT$5,Kruistabel!$B$26:$F$29,MATCH($C58,Kruistabel!$C$25:$F$25,0)+1,FALSE),""))</f>
        <v>45</v>
      </c>
      <c r="AU58" s="326">
        <f>IF(IF(Plananalyse!AU58=1,VLOOKUP(AU$5,Kruistabel!$B$26:$F$29,MATCH($C58,Kruistabel!$C$25:$F$25,0)+1,FALSE),"")=0,"",IF(Plananalyse!AU58=1,VLOOKUP(AU$5,Kruistabel!$B$26:$F$29,MATCH($C58,Kruistabel!$C$25:$F$25,0)+1,FALSE),""))</f>
        <v>65</v>
      </c>
      <c r="AV58" s="326">
        <f>IF(IF(Plananalyse!AV58=1,VLOOKUP(AV$5,Kruistabel!$B$26:$F$29,MATCH($C58,Kruistabel!$C$25:$F$25,0)+1,FALSE),"")=0,"",IF(Plananalyse!AV58=1,VLOOKUP(AV$5,Kruistabel!$B$26:$F$29,MATCH($C58,Kruistabel!$C$25:$F$25,0)+1,FALSE),""))</f>
        <v>50</v>
      </c>
      <c r="AW58" s="326">
        <f>IF(IF(Plananalyse!AW58=1,VLOOKUP(AW$5,Kruistabel!$B$26:$F$29,MATCH($C58,Kruistabel!$C$25:$F$25,0)+1,FALSE),"")=0,"",IF(Plananalyse!AW58=1,VLOOKUP(AW$5,Kruistabel!$B$26:$F$29,MATCH($C58,Kruistabel!$C$25:$F$25,0)+1,FALSE),""))</f>
        <v>65</v>
      </c>
      <c r="AX58" s="326">
        <f>IF(IF(Plananalyse!AX58=1,VLOOKUP(AX$5,Kruistabel!$B$26:$F$29,MATCH($C58,Kruistabel!$C$25:$F$25,0)+1,FALSE),"")=0,"",IF(Plananalyse!AX58=1,VLOOKUP(AX$5,Kruistabel!$B$26:$F$29,MATCH($C58,Kruistabel!$C$25:$F$25,0)+1,FALSE),""))</f>
        <v>65</v>
      </c>
      <c r="AY58" s="327"/>
      <c r="AZ58" s="326">
        <f>IF(IF(Plananalyse!AZ58=1,VLOOKUP(AZ$5,Kruistabel!$B$26:$F$29,MATCH($C58,Kruistabel!$C$25:$F$25,0)+1,FALSE),"")=0,"",IF(Plananalyse!AZ58=1,VLOOKUP(AZ$5,Kruistabel!$B$26:$F$29,MATCH($C58,Kruistabel!$C$25:$F$25,0)+1,FALSE),""))</f>
        <v>65</v>
      </c>
      <c r="BA58" s="326">
        <f>IF(IF(Plananalyse!BA58=1,VLOOKUP(BA$5,Kruistabel!$B$26:$F$29,MATCH($C58,Kruistabel!$C$25:$F$25,0)+1,FALSE),"")=0,"",IF(Plananalyse!BA58=1,VLOOKUP(BA$5,Kruistabel!$B$26:$F$29,MATCH($C58,Kruistabel!$C$25:$F$25,0)+1,FALSE),""))</f>
        <v>65</v>
      </c>
      <c r="BB58" s="326">
        <f>IF(IF(Plananalyse!BB58=1,VLOOKUP(BB$5,Kruistabel!$B$26:$F$29,MATCH($C58,Kruistabel!$C$25:$F$25,0)+1,FALSE),"")=0,"",IF(Plananalyse!BB58=1,VLOOKUP(BB$5,Kruistabel!$B$26:$F$29,MATCH($C58,Kruistabel!$C$25:$F$25,0)+1,FALSE),""))</f>
        <v>50</v>
      </c>
      <c r="BC58" s="326">
        <f>IF(IF(Plananalyse!BC58=1,VLOOKUP(BC$5,Kruistabel!$B$26:$F$29,MATCH($C58,Kruistabel!$C$25:$F$25,0)+1,FALSE),"")=0,"",IF(Plananalyse!BC58=1,VLOOKUP(BC$5,Kruistabel!$B$26:$F$29,MATCH($C58,Kruistabel!$C$25:$F$25,0)+1,FALSE),""))</f>
        <v>50</v>
      </c>
      <c r="BD58" s="326">
        <f ca="1">IF(IF(Plananalyse!BD58=1,VLOOKUP(BD$5,Kruistabel!$B$26:$F$29,MATCH($C58,Kruistabel!$C$25:$F$25,0)+1,FALSE),"")=0,"",IF(Plananalyse!BD58=1,VLOOKUP(BD$5,Kruistabel!$B$26:$F$29,MATCH($C58,Kruistabel!$C$25:$F$25,0)+1,FALSE),""))</f>
        <v>65</v>
      </c>
      <c r="BE58" s="326">
        <f ca="1">IF(IF(Plananalyse!BE58=1,VLOOKUP(BE$5,Kruistabel!$B$26:$F$29,MATCH($C58,Kruistabel!$C$25:$F$25,0)+1,FALSE),"")=0,"",IF(Plananalyse!BE58=1,VLOOKUP(BE$5,Kruistabel!$B$26:$F$29,MATCH($C58,Kruistabel!$C$25:$F$25,0)+1,FALSE),""))</f>
        <v>65</v>
      </c>
      <c r="BF58" s="326">
        <f ca="1">IF(IF(Plananalyse!BF58=1,VLOOKUP(BF$5,Kruistabel!$B$26:$F$29,MATCH($C58,Kruistabel!$C$25:$F$25,0)+1,FALSE),"")=0,"",IF(Plananalyse!BF58=1,VLOOKUP(BF$5,Kruistabel!$B$26:$F$29,MATCH($C58,Kruistabel!$C$25:$F$25,0)+1,FALSE),""))</f>
        <v>65</v>
      </c>
      <c r="BG58" s="326">
        <f ca="1">IF(IF(Plananalyse!BG58=1,VLOOKUP(BG$5,Kruistabel!$B$26:$F$29,MATCH($C58,Kruistabel!$C$25:$F$25,0)+1,FALSE),"")=0,"",IF(Plananalyse!BG58=1,VLOOKUP(BG$5,Kruistabel!$B$26:$F$29,MATCH($C58,Kruistabel!$C$25:$F$25,0)+1,FALSE),""))</f>
        <v>65</v>
      </c>
      <c r="BH58" s="326">
        <f ca="1">IF(IF(Plananalyse!BH58=1,VLOOKUP(BH$5,Kruistabel!$B$26:$F$29,MATCH($C58,Kruistabel!$C$25:$F$25,0)+1,FALSE),"")=0,"",IF(Plananalyse!BH58=1,VLOOKUP(BH$5,Kruistabel!$B$26:$F$29,MATCH($C58,Kruistabel!$C$25:$F$25,0)+1,FALSE),""))</f>
        <v>65</v>
      </c>
      <c r="BI58" s="327"/>
      <c r="BJ58" s="326" t="e">
        <f ca="1">IF(IF(Plananalyse!BJ58=1,VLOOKUP(BJ$5,Kruistabel!$B$26:$F$29,MATCH($C58,Kruistabel!$C$25:$F$25,0)+1,FALSE),"")=0,"",IF(Plananalyse!BJ58=1,VLOOKUP(BJ$5,Kruistabel!$B$26:$F$29,MATCH($C58,Kruistabel!$C$25:$F$25,0)+1,FALSE),""))</f>
        <v>#N/A</v>
      </c>
      <c r="BK58" s="326" t="e">
        <f ca="1">IF(IF(Plananalyse!BK58=1,VLOOKUP(BK$5,Kruistabel!$B$26:$F$29,MATCH($C58,Kruistabel!$C$25:$F$25,0)+1,FALSE),"")=0,"",IF(Plananalyse!BK58=1,VLOOKUP(BK$5,Kruistabel!$B$26:$F$29,MATCH($C58,Kruistabel!$C$25:$F$25,0)+1,FALSE),""))</f>
        <v>#N/A</v>
      </c>
      <c r="BL58" s="326" t="e">
        <f ca="1">IF(IF(Plananalyse!BL58=1,VLOOKUP(BL$5,Kruistabel!$B$26:$F$29,MATCH($C58,Kruistabel!$C$25:$F$25,0)+1,FALSE),"")=0,"",IF(Plananalyse!BL58=1,VLOOKUP(BL$5,Kruistabel!$B$26:$F$29,MATCH($C58,Kruistabel!$C$25:$F$25,0)+1,FALSE),""))</f>
        <v>#N/A</v>
      </c>
      <c r="BM58" s="326" t="e">
        <f ca="1">IF(IF(Plananalyse!BM58=1,VLOOKUP(BM$5,Kruistabel!$B$26:$F$29,MATCH($C58,Kruistabel!$C$25:$F$25,0)+1,FALSE),"")=0,"",IF(Plananalyse!BM58=1,VLOOKUP(BM$5,Kruistabel!$B$26:$F$29,MATCH($C58,Kruistabel!$C$25:$F$25,0)+1,FALSE),""))</f>
        <v>#N/A</v>
      </c>
      <c r="BN58" s="326" t="e">
        <f ca="1">IF(IF(Plananalyse!BN58=1,VLOOKUP(BN$5,Kruistabel!$B$26:$F$29,MATCH($C58,Kruistabel!$C$25:$F$25,0)+1,FALSE),"")=0,"",IF(Plananalyse!BN58=1,VLOOKUP(BN$5,Kruistabel!$B$26:$F$29,MATCH($C58,Kruistabel!$C$25:$F$25,0)+1,FALSE),""))</f>
        <v>#N/A</v>
      </c>
      <c r="BO58" s="326" t="e">
        <f ca="1">IF(IF(Plananalyse!BO58=1,VLOOKUP(BO$5,Kruistabel!$B$26:$F$29,MATCH($C58,Kruistabel!$C$25:$F$25,0)+1,FALSE),"")=0,"",IF(Plananalyse!BO58=1,VLOOKUP(BO$5,Kruistabel!$B$26:$F$29,MATCH($C58,Kruistabel!$C$25:$F$25,0)+1,FALSE),""))</f>
        <v>#N/A</v>
      </c>
      <c r="BP58" s="326" t="e">
        <f ca="1">IF(IF(Plananalyse!BP58=1,VLOOKUP(BP$5,Kruistabel!$B$26:$F$29,MATCH($C58,Kruistabel!$C$25:$F$25,0)+1,FALSE),"")=0,"",IF(Plananalyse!BP58=1,VLOOKUP(BP$5,Kruistabel!$B$26:$F$29,MATCH($C58,Kruistabel!$C$25:$F$25,0)+1,FALSE),""))</f>
        <v>#N/A</v>
      </c>
      <c r="BQ58" s="326" t="e">
        <f ca="1">IF(IF(Plananalyse!BQ58=1,VLOOKUP(BQ$5,Kruistabel!$B$26:$F$29,MATCH($C58,Kruistabel!$C$25:$F$25,0)+1,FALSE),"")=0,"",IF(Plananalyse!BQ58=1,VLOOKUP(BQ$5,Kruistabel!$B$26:$F$29,MATCH($C58,Kruistabel!$C$25:$F$25,0)+1,FALSE),""))</f>
        <v>#N/A</v>
      </c>
      <c r="BR58" s="326" t="e">
        <f ca="1">IF(IF(Plananalyse!BR58=1,VLOOKUP(BR$5,Kruistabel!$B$26:$F$29,MATCH($C58,Kruistabel!$C$25:$F$25,0)+1,FALSE),"")=0,"",IF(Plananalyse!BR58=1,VLOOKUP(BR$5,Kruistabel!$B$26:$F$29,MATCH($C58,Kruistabel!$C$25:$F$25,0)+1,FALSE),""))</f>
        <v>#REF!</v>
      </c>
      <c r="BS58" s="326" t="e">
        <f ca="1">IF(IF(Plananalyse!BS58=1,VLOOKUP(BS$5,Kruistabel!$B$26:$F$29,MATCH($C58,Kruistabel!$C$25:$F$25,0)+1,FALSE),"")=0,"",IF(Plananalyse!BS58=1,VLOOKUP(BS$5,Kruistabel!$B$26:$F$29,MATCH($C58,Kruistabel!$C$25:$F$25,0)+1,FALSE),""))</f>
        <v>#REF!</v>
      </c>
      <c r="BT58" s="65"/>
      <c r="BU58" s="231">
        <f ca="1">IF(IF(Plananalyse!BU58=1,VLOOKUP(BU$5,Kruistabel!$B$26:$F$29,MATCH($C58,Kruistabel!$C$25:$F$25,0)+1,FALSE),"")=0,"",IF(Plananalyse!BU58=1,VLOOKUP(BU$5,Kruistabel!$B$26:$F$29,MATCH($C58,Kruistabel!$C$25:$F$25,0)+1,FALSE),""))</f>
        <v>65</v>
      </c>
      <c r="BV58" s="326">
        <f ca="1">IF(IF(Plananalyse!BV58=1,VLOOKUP(BV$5,Kruistabel!$B$26:$F$29,MATCH($C58,Kruistabel!$C$25:$F$25,0)+1,FALSE),"")=0,"",IF(Plananalyse!BV58=1,VLOOKUP(BV$5,Kruistabel!$B$26:$F$29,MATCH($C58,Kruistabel!$C$25:$F$25,0)+1,FALSE),""))</f>
        <v>45</v>
      </c>
      <c r="BW58" s="326">
        <f ca="1">IF(IF(Plananalyse!BW58=1,VLOOKUP(BW$5,Kruistabel!$B$26:$F$29,MATCH($C58,Kruistabel!$C$25:$F$25,0)+1,FALSE),"")=0,"",IF(Plananalyse!BW58=1,VLOOKUP(BW$5,Kruistabel!$B$26:$F$29,MATCH($C58,Kruistabel!$C$25:$F$25,0)+1,FALSE),""))</f>
        <v>65</v>
      </c>
      <c r="BX58" s="326">
        <f ca="1">IF(IF(Plananalyse!BX58=1,VLOOKUP(BX$5,Kruistabel!$B$26:$F$29,MATCH($C58,Kruistabel!$C$25:$F$25,0)+1,FALSE),"")=0,"",IF(Plananalyse!BX58=1,VLOOKUP(BX$5,Kruistabel!$B$26:$F$29,MATCH($C58,Kruistabel!$C$25:$F$25,0)+1,FALSE),""))</f>
        <v>65</v>
      </c>
      <c r="BY58" s="327"/>
      <c r="BZ58" s="326" t="e">
        <f ca="1">IF(IF(Plananalyse!BZ58=1,VLOOKUP(BZ$5,Kruistabel!$B$26:$F$29,MATCH($C58,Kruistabel!$C$25:$F$25,0)+1,FALSE),"")=0,"",IF(Plananalyse!BZ58=1,VLOOKUP(BZ$5,Kruistabel!$B$26:$F$29,MATCH($C58,Kruistabel!$C$25:$F$25,0)+1,FALSE),""))</f>
        <v>#N/A</v>
      </c>
      <c r="CA58" s="326" t="e">
        <f ca="1">IF(IF(Plananalyse!CA58=1,VLOOKUP(CA$5,Kruistabel!$B$26:$F$29,MATCH($C58,Kruistabel!$C$25:$F$25,0)+1,FALSE),"")=0,"",IF(Plananalyse!CA58=1,VLOOKUP(CA$5,Kruistabel!$B$26:$F$29,MATCH($C58,Kruistabel!$C$25:$F$25,0)+1,FALSE),""))</f>
        <v>#N/A</v>
      </c>
      <c r="CB58" s="326" t="e">
        <f ca="1">IF(IF(Plananalyse!CB58=1,VLOOKUP(CB$5,Kruistabel!$B$26:$F$29,MATCH($C58,Kruistabel!$C$25:$F$25,0)+1,FALSE),"")=0,"",IF(Plananalyse!CB58=1,VLOOKUP(CB$5,Kruistabel!$B$26:$F$29,MATCH($C58,Kruistabel!$C$25:$F$25,0)+1,FALSE),""))</f>
        <v>#N/A</v>
      </c>
      <c r="CC58" s="326" t="e">
        <f ca="1">IF(IF(Plananalyse!CC58=1,VLOOKUP(CC$5,Kruistabel!$B$26:$F$29,MATCH($C58,Kruistabel!$C$25:$F$25,0)+1,FALSE),"")=0,"",IF(Plananalyse!CC58=1,VLOOKUP(CC$5,Kruistabel!$B$26:$F$29,MATCH($C58,Kruistabel!$C$25:$F$25,0)+1,FALSE),""))</f>
        <v>#N/A</v>
      </c>
      <c r="CD58" s="326" t="e">
        <f ca="1">IF(IF(Plananalyse!CD58=1,VLOOKUP(CD$5,Kruistabel!$B$26:$F$29,MATCH($C58,Kruistabel!$C$25:$F$25,0)+1,FALSE),"")=0,"",IF(Plananalyse!CD58=1,VLOOKUP(CD$5,Kruistabel!$B$26:$F$29,MATCH($C58,Kruistabel!$C$25:$F$25,0)+1,FALSE),""))</f>
        <v>#N/A</v>
      </c>
      <c r="CE58" s="326" t="e">
        <f ca="1">IF(IF(Plananalyse!CE58=1,VLOOKUP(CE$5,Kruistabel!$B$26:$F$29,MATCH($C58,Kruistabel!$C$25:$F$25,0)+1,FALSE),"")=0,"",IF(Plananalyse!CE58=1,VLOOKUP(CE$5,Kruistabel!$B$26:$F$29,MATCH($C58,Kruistabel!$C$25:$F$25,0)+1,FALSE),""))</f>
        <v>#N/A</v>
      </c>
      <c r="CF58" s="326" t="e">
        <f ca="1">IF(IF(Plananalyse!CF58=1,VLOOKUP(CF$5,Kruistabel!$B$26:$F$29,MATCH($C58,Kruistabel!$C$25:$F$25,0)+1,FALSE),"")=0,"",IF(Plananalyse!CF58=1,VLOOKUP(CF$5,Kruistabel!$B$26:$F$29,MATCH($C58,Kruistabel!$C$25:$F$25,0)+1,FALSE),""))</f>
        <v>#N/A</v>
      </c>
      <c r="CG58" s="326" t="e">
        <f ca="1">IF(IF(Plananalyse!CG58=1,VLOOKUP(CG$5,Kruistabel!$B$26:$F$29,MATCH($C58,Kruistabel!$C$25:$F$25,0)+1,FALSE),"")=0,"",IF(Plananalyse!CG58=1,VLOOKUP(CG$5,Kruistabel!$B$26:$F$29,MATCH($C58,Kruistabel!$C$25:$F$25,0)+1,FALSE),""))</f>
        <v>#REF!</v>
      </c>
      <c r="CH58" s="326" t="e">
        <f ca="1">IF(IF(Plananalyse!CH58=1,VLOOKUP(CH$5,Kruistabel!$B$26:$F$29,MATCH($C58,Kruistabel!$C$25:$F$25,0)+1,FALSE),"")=0,"",IF(Plananalyse!CH58=1,VLOOKUP(CH$5,Kruistabel!$B$26:$F$29,MATCH($C58,Kruistabel!$C$25:$F$25,0)+1,FALSE),""))</f>
        <v>#REF!</v>
      </c>
      <c r="CI58" s="65"/>
      <c r="CJ58" s="326">
        <f ca="1">IF(IF(Plananalyse!CJ58=1,VLOOKUP(CJ$5,Kruistabel!$B$26:$F$29,MATCH($C58,Kruistabel!$C$25:$F$25,0)+1,FALSE),"")=0,"",IF(Plananalyse!CJ58=1,VLOOKUP(CJ$5,Kruistabel!$B$26:$F$29,MATCH($C58,Kruistabel!$C$25:$F$25,0)+1,FALSE),""))</f>
        <v>45</v>
      </c>
      <c r="CK58" s="326">
        <f ca="1">IF(IF(Plananalyse!CK58=1,VLOOKUP(CK$5,Kruistabel!$B$26:$F$29,MATCH($C58,Kruistabel!$C$25:$F$25,0)+1,FALSE),"")=0,"",IF(Plananalyse!CK58=1,VLOOKUP(CK$5,Kruistabel!$B$26:$F$29,MATCH($C58,Kruistabel!$C$25:$F$25,0)+1,FALSE),""))</f>
        <v>45</v>
      </c>
      <c r="CL58" s="326">
        <f ca="1">IF(IF(Plananalyse!CL58=1,VLOOKUP(CL$5,Kruistabel!$B$26:$F$29,MATCH($C58,Kruistabel!$C$25:$F$25,0)+1,FALSE),"")=0,"",IF(Plananalyse!CL58=1,VLOOKUP(CL$5,Kruistabel!$B$26:$F$29,MATCH($C58,Kruistabel!$C$25:$F$25,0)+1,FALSE),""))</f>
        <v>65</v>
      </c>
      <c r="CM58" s="326">
        <f ca="1">IF(IF(Plananalyse!CM58=1,VLOOKUP(CM$5,Kruistabel!$B$26:$F$29,MATCH($C58,Kruistabel!$C$25:$F$25,0)+1,FALSE),"")=0,"",IF(Plananalyse!CM58=1,VLOOKUP(CM$5,Kruistabel!$B$26:$F$29,MATCH($C58,Kruistabel!$C$25:$F$25,0)+1,FALSE),""))</f>
        <v>40</v>
      </c>
      <c r="CN58" s="326">
        <f ca="1">IF(IF(Plananalyse!CN58=1,VLOOKUP(CN$5,Kruistabel!$B$26:$F$29,MATCH($C58,Kruistabel!$C$25:$F$25,0)+1,FALSE),"")=0,"",IF(Plananalyse!CN58=1,VLOOKUP(CN$5,Kruistabel!$B$26:$F$29,MATCH($C58,Kruistabel!$C$25:$F$25,0)+1,FALSE),""))</f>
        <v>40</v>
      </c>
      <c r="CO58" s="326">
        <f ca="1">IF(IF(Plananalyse!CO58=1,VLOOKUP(CO$5,Kruistabel!$B$26:$F$29,MATCH($C58,Kruistabel!$C$25:$F$25,0)+1,FALSE),"")=0,"",IF(Plananalyse!CO58=1,VLOOKUP(CO$5,Kruistabel!$B$26:$F$29,MATCH($C58,Kruistabel!$C$25:$F$25,0)+1,FALSE),""))</f>
        <v>50</v>
      </c>
      <c r="CP58" s="326">
        <f ca="1">IF(IF(Plananalyse!CP58=1,VLOOKUP(CP$5,Kruistabel!$B$26:$F$29,MATCH($C58,Kruistabel!$C$25:$F$25,0)+1,FALSE),"")=0,"",IF(Plananalyse!CP58=1,VLOOKUP(CP$5,Kruistabel!$B$26:$F$29,MATCH($C58,Kruistabel!$C$25:$F$25,0)+1,FALSE),""))</f>
        <v>45</v>
      </c>
      <c r="CQ58" s="326">
        <f ca="1">IF(IF(Plananalyse!CQ58=1,VLOOKUP(CQ$5,Kruistabel!$B$26:$F$29,MATCH($C58,Kruistabel!$C$25:$F$25,0)+1,FALSE),"")=0,"",IF(Plananalyse!CQ58=1,VLOOKUP(CQ$5,Kruistabel!$B$26:$F$29,MATCH($C58,Kruistabel!$C$25:$F$25,0)+1,FALSE),""))</f>
        <v>50</v>
      </c>
      <c r="CR58" s="326">
        <f ca="1">IF(IF(Plananalyse!CR58=1,VLOOKUP(CR$5,Kruistabel!$B$26:$F$29,MATCH($C58,Kruistabel!$C$25:$F$25,0)+1,FALSE),"")=0,"",IF(Plananalyse!CR58=1,VLOOKUP(CR$5,Kruistabel!$B$26:$F$29,MATCH($C58,Kruistabel!$C$25:$F$25,0)+1,FALSE),""))</f>
        <v>50</v>
      </c>
      <c r="CS58" s="326">
        <f ca="1">IF(IF(Plananalyse!CS58=1,VLOOKUP(CS$5,Kruistabel!$B$26:$F$29,MATCH($C58,Kruistabel!$C$25:$F$25,0)+1,FALSE),"")=0,"",IF(Plananalyse!CS58=1,VLOOKUP(CS$5,Kruistabel!$B$26:$F$29,MATCH($C58,Kruistabel!$C$25:$F$25,0)+1,FALSE),""))</f>
        <v>45</v>
      </c>
      <c r="CT58" s="326">
        <f ca="1">IF(IF(Plananalyse!CT58=1,VLOOKUP(CT$5,Kruistabel!$B$26:$F$29,MATCH($C58,Kruistabel!$C$25:$F$25,0)+1,FALSE),"")=0,"",IF(Plananalyse!CT58=1,VLOOKUP(CT$5,Kruistabel!$B$26:$F$29,MATCH($C58,Kruistabel!$C$25:$F$25,0)+1,FALSE),""))</f>
        <v>45</v>
      </c>
      <c r="CU58" s="326">
        <f ca="1">IF(IF(Plananalyse!CU58=1,VLOOKUP(CU$5,Kruistabel!$B$26:$F$29,MATCH($C58,Kruistabel!$C$25:$F$25,0)+1,FALSE),"")=0,"",IF(Plananalyse!CU58=1,VLOOKUP(CU$5,Kruistabel!$B$26:$F$29,MATCH($C58,Kruistabel!$C$25:$F$25,0)+1,FALSE),""))</f>
        <v>50</v>
      </c>
      <c r="CV58" s="326">
        <f ca="1">IF(IF(Plananalyse!CV58=1,VLOOKUP(CV$5,Kruistabel!$B$26:$F$29,MATCH($C58,Kruistabel!$C$25:$F$25,0)+1,FALSE),"")=0,"",IF(Plananalyse!CV58=1,VLOOKUP(CV$5,Kruistabel!$B$26:$F$29,MATCH($C58,Kruistabel!$C$25:$F$25,0)+1,FALSE),""))</f>
        <v>50</v>
      </c>
      <c r="CW58" s="326">
        <f ca="1">IF(IF(Plananalyse!CW58=1,VLOOKUP(CW$5,Kruistabel!$B$26:$F$29,MATCH($C58,Kruistabel!$C$25:$F$25,0)+1,FALSE),"")=0,"",IF(Plananalyse!CW58=1,VLOOKUP(CW$5,Kruistabel!$B$26:$F$29,MATCH($C58,Kruistabel!$C$25:$F$25,0)+1,FALSE),""))</f>
        <v>45</v>
      </c>
      <c r="CX58" s="326">
        <f ca="1">IF(IF(Plananalyse!CX58=1,VLOOKUP(CX$5,Kruistabel!$B$26:$F$29,MATCH($C58,Kruistabel!$C$25:$F$25,0)+1,FALSE),"")=0,"",IF(Plananalyse!CX58=1,VLOOKUP(CX$5,Kruistabel!$B$26:$F$29,MATCH($C58,Kruistabel!$C$25:$F$25,0)+1,FALSE),""))</f>
        <v>65</v>
      </c>
      <c r="CY58" s="326">
        <f ca="1">IF(IF(Plananalyse!CY58=1,VLOOKUP(CY$5,Kruistabel!$B$26:$F$29,MATCH($C58,Kruistabel!$C$25:$F$25,0)+1,FALSE),"")=0,"",IF(Plananalyse!CY58=1,VLOOKUP(CY$5,Kruistabel!$B$26:$F$29,MATCH($C58,Kruistabel!$C$25:$F$25,0)+1,FALSE),""))</f>
        <v>50</v>
      </c>
      <c r="CZ58" s="326">
        <f ca="1">IF(IF(Plananalyse!CZ58=1,VLOOKUP(CZ$5,Kruistabel!$B$26:$F$29,MATCH($C58,Kruistabel!$C$25:$F$25,0)+1,FALSE),"")=0,"",IF(Plananalyse!CZ58=1,VLOOKUP(CZ$5,Kruistabel!$B$26:$F$29,MATCH($C58,Kruistabel!$C$25:$F$25,0)+1,FALSE),""))</f>
        <v>50</v>
      </c>
      <c r="DA58" s="326">
        <f ca="1">IF(IF(Plananalyse!DA58=1,VLOOKUP(DA$5,Kruistabel!$B$26:$F$29,MATCH($C58,Kruistabel!$C$25:$F$25,0)+1,FALSE),"")=0,"",IF(Plananalyse!DA58=1,VLOOKUP(DA$5,Kruistabel!$B$26:$F$29,MATCH($C58,Kruistabel!$C$25:$F$25,0)+1,FALSE),""))</f>
        <v>50</v>
      </c>
      <c r="DB58" s="326">
        <f ca="1">IF(IF(Plananalyse!DB58=1,VLOOKUP(DB$5,Kruistabel!$B$26:$F$29,MATCH($C58,Kruistabel!$C$25:$F$25,0)+1,FALSE),"")=0,"",IF(Plananalyse!DB58=1,VLOOKUP(DB$5,Kruistabel!$B$26:$F$29,MATCH($C58,Kruistabel!$C$25:$F$25,0)+1,FALSE),""))</f>
        <v>65</v>
      </c>
      <c r="DC58" s="326">
        <f ca="1">IF(IF(Plananalyse!DC58=1,VLOOKUP(DC$5,Kruistabel!$B$26:$F$29,MATCH($C58,Kruistabel!$C$25:$F$25,0)+1,FALSE),"")=0,"",IF(Plananalyse!DC58=1,VLOOKUP(DC$5,Kruistabel!$B$26:$F$29,MATCH($C58,Kruistabel!$C$25:$F$25,0)+1,FALSE),""))</f>
        <v>65</v>
      </c>
      <c r="DD58" s="327"/>
      <c r="DE58" s="326" t="e">
        <f ca="1">IF(IF(Plananalyse!DE58=1,VLOOKUP(DE$5,Kruistabel!$B$26:$F$29,MATCH($C58,Kruistabel!$C$25:$F$25,0)+1,FALSE),"")=0,"",IF(Plananalyse!DE58=1,VLOOKUP(DE$5,Kruistabel!$B$26:$F$29,MATCH($C58,Kruistabel!$C$25:$F$25,0)+1,FALSE),""))</f>
        <v>#N/A</v>
      </c>
      <c r="DF58" s="326" t="e">
        <f ca="1">IF(IF(Plananalyse!DF58=1,VLOOKUP(DF$5,Kruistabel!$B$26:$F$29,MATCH($C58,Kruistabel!$C$25:$F$25,0)+1,FALSE),"")=0,"",IF(Plananalyse!DF58=1,VLOOKUP(DF$5,Kruistabel!$B$26:$F$29,MATCH($C58,Kruistabel!$C$25:$F$25,0)+1,FALSE),""))</f>
        <v>#N/A</v>
      </c>
      <c r="DG58" s="326" t="e">
        <f ca="1">IF(IF(Plananalyse!DG58=1,VLOOKUP(DG$5,Kruistabel!$B$26:$F$29,MATCH($C58,Kruistabel!$C$25:$F$25,0)+1,FALSE),"")=0,"",IF(Plananalyse!DG58=1,VLOOKUP(DG$5,Kruistabel!$B$26:$F$29,MATCH($C58,Kruistabel!$C$25:$F$25,0)+1,FALSE),""))</f>
        <v>#N/A</v>
      </c>
      <c r="DH58" s="326" t="e">
        <f ca="1">IF(IF(Plananalyse!DH58=1,VLOOKUP(DH$5,Kruistabel!$B$26:$F$29,MATCH($C58,Kruistabel!$C$25:$F$25,0)+1,FALSE),"")=0,"",IF(Plananalyse!DH58=1,VLOOKUP(DH$5,Kruistabel!$B$26:$F$29,MATCH($C58,Kruistabel!$C$25:$F$25,0)+1,FALSE),""))</f>
        <v>#N/A</v>
      </c>
      <c r="DI58" s="326" t="e">
        <f ca="1">IF(IF(Plananalyse!DI58=1,VLOOKUP(DI$5,Kruistabel!$B$26:$F$29,MATCH($C58,Kruistabel!$C$25:$F$25,0)+1,FALSE),"")=0,"",IF(Plananalyse!DI58=1,VLOOKUP(DI$5,Kruistabel!$B$26:$F$29,MATCH($C58,Kruistabel!$C$25:$F$25,0)+1,FALSE),""))</f>
        <v>#N/A</v>
      </c>
      <c r="DJ58" s="326" t="e">
        <f ca="1">IF(IF(Plananalyse!DJ58=1,VLOOKUP(DJ$5,Kruistabel!$B$26:$F$29,MATCH($C58,Kruistabel!$C$25:$F$25,0)+1,FALSE),"")=0,"",IF(Plananalyse!DJ58=1,VLOOKUP(DJ$5,Kruistabel!$B$26:$F$29,MATCH($C58,Kruistabel!$C$25:$F$25,0)+1,FALSE),""))</f>
        <v>#N/A</v>
      </c>
      <c r="DK58" s="326" t="e">
        <f ca="1">IF(IF(Plananalyse!DK58=1,VLOOKUP(DK$5,Kruistabel!$B$26:$F$29,MATCH($C58,Kruistabel!$C$25:$F$25,0)+1,FALSE),"")=0,"",IF(Plananalyse!DK58=1,VLOOKUP(DK$5,Kruistabel!$B$26:$F$29,MATCH($C58,Kruistabel!$C$25:$F$25,0)+1,FALSE),""))</f>
        <v>#REF!</v>
      </c>
      <c r="DL58" s="326" t="e">
        <f ca="1">IF(IF(Plananalyse!DL58=1,VLOOKUP(DL$5,Kruistabel!$B$26:$F$29,MATCH($C58,Kruistabel!$C$25:$F$25,0)+1,FALSE),"")=0,"",IF(Plananalyse!DL58=1,VLOOKUP(DL$5,Kruistabel!$B$26:$F$29,MATCH($C58,Kruistabel!$C$25:$F$25,0)+1,FALSE),""))</f>
        <v>#REF!</v>
      </c>
      <c r="DM58" s="327" t="str">
        <f>IF(Plananalyse!DM58=1,VLOOKUP(DM$5,Kruistabel!$B$26:$F$29,MATCH($C58,Kruistabel!$C$25:$F$25,0)+1,FALSE),"")</f>
        <v/>
      </c>
      <c r="DN58" s="326" t="e">
        <f ca="1">IF(IF(Plananalyse!DN58=1,VLOOKUP(DN$5,Kruistabel!$B$26:$F$29,MATCH($C58,Kruistabel!$C$25:$F$25,0)+1,FALSE),"")=0,"",IF(Plananalyse!DN58=1,VLOOKUP(DN$5,Kruistabel!$B$26:$F$29,MATCH($C58,Kruistabel!$C$25:$F$25,0)+1,FALSE),""))</f>
        <v>#N/A</v>
      </c>
      <c r="DO58" s="326" t="e">
        <f ca="1">IF(IF(Plananalyse!DO58=1,VLOOKUP(DO$5,Kruistabel!$B$26:$F$29,MATCH($C58,Kruistabel!$C$25:$F$25,0)+1,FALSE),"")=0,"",IF(Plananalyse!DO58=1,VLOOKUP(DO$5,Kruistabel!$B$26:$F$29,MATCH($C58,Kruistabel!$C$25:$F$25,0)+1,FALSE),""))</f>
        <v>#N/A</v>
      </c>
      <c r="DP58" s="326" t="e">
        <f ca="1">IF(IF(Plananalyse!DP58=1,VLOOKUP(DP$5,Kruistabel!$B$26:$F$29,MATCH($C58,Kruistabel!$C$25:$F$25,0)+1,FALSE),"")=0,"",IF(Plananalyse!DP58=1,VLOOKUP(DP$5,Kruistabel!$B$26:$F$29,MATCH($C58,Kruistabel!$C$25:$F$25,0)+1,FALSE),""))</f>
        <v>#N/A</v>
      </c>
      <c r="DQ58" s="326" t="e">
        <f ca="1">IF(IF(Plananalyse!DQ58=1,VLOOKUP(DQ$5,Kruistabel!$B$26:$F$29,MATCH($C58,Kruistabel!$C$25:$F$25,0)+1,FALSE),"")=0,"",IF(Plananalyse!DQ58=1,VLOOKUP(DQ$5,Kruistabel!$B$26:$F$29,MATCH($C58,Kruistabel!$C$25:$F$25,0)+1,FALSE),""))</f>
        <v>#N/A</v>
      </c>
      <c r="DR58" s="326" t="e">
        <f ca="1">IF(IF(Plananalyse!DR58=1,VLOOKUP(DR$5,Kruistabel!$B$26:$F$29,MATCH($C58,Kruistabel!$C$25:$F$25,0)+1,FALSE),"")=0,"",IF(Plananalyse!DR58=1,VLOOKUP(DR$5,Kruistabel!$B$26:$F$29,MATCH($C58,Kruistabel!$C$25:$F$25,0)+1,FALSE),""))</f>
        <v>#N/A</v>
      </c>
      <c r="DS58" s="326" t="e">
        <f ca="1">IF(IF(Plananalyse!DS58=1,VLOOKUP(DS$5,Kruistabel!$B$26:$F$29,MATCH($C58,Kruistabel!$C$25:$F$25,0)+1,FALSE),"")=0,"",IF(Plananalyse!DS58=1,VLOOKUP(DS$5,Kruistabel!$B$26:$F$29,MATCH($C58,Kruistabel!$C$25:$F$25,0)+1,FALSE),""))</f>
        <v>#N/A</v>
      </c>
      <c r="DT58" s="326" t="e">
        <f ca="1">IF(IF(Plananalyse!DT58=1,VLOOKUP(DT$5,Kruistabel!$B$26:$F$29,MATCH($C58,Kruistabel!$C$25:$F$25,0)+1,FALSE),"")=0,"",IF(Plananalyse!DT58=1,VLOOKUP(DT$5,Kruistabel!$B$26:$F$29,MATCH($C58,Kruistabel!$C$25:$F$25,0)+1,FALSE),""))</f>
        <v>#N/A</v>
      </c>
      <c r="DU58" s="326" t="e">
        <f ca="1">IF(IF(Plananalyse!DU58=1,VLOOKUP(DU$5,Kruistabel!$B$26:$F$29,MATCH($C58,Kruistabel!$C$25:$F$25,0)+1,FALSE),"")=0,"",IF(Plananalyse!DU58=1,VLOOKUP(DU$5,Kruistabel!$B$26:$F$29,MATCH($C58,Kruistabel!$C$25:$F$25,0)+1,FALSE),""))</f>
        <v>#N/A</v>
      </c>
      <c r="DV58" s="326" t="e">
        <f ca="1">IF(IF(Plananalyse!DV58=1,VLOOKUP(DV$5,Kruistabel!$B$26:$F$29,MATCH($C58,Kruistabel!$C$25:$F$25,0)+1,FALSE),"")=0,"",IF(Plananalyse!DV58=1,VLOOKUP(DV$5,Kruistabel!$B$26:$F$29,MATCH($C58,Kruistabel!$C$25:$F$25,0)+1,FALSE),""))</f>
        <v>#N/A</v>
      </c>
      <c r="DW58" s="326" t="e">
        <f ca="1">IF(IF(Plananalyse!DW58=1,VLOOKUP(DW$5,Kruistabel!$B$26:$F$29,MATCH($C58,Kruistabel!$C$25:$F$25,0)+1,FALSE),"")=0,"",IF(Plananalyse!DW58=1,VLOOKUP(DW$5,Kruistabel!$B$26:$F$29,MATCH($C58,Kruistabel!$C$25:$F$25,0)+1,FALSE),""))</f>
        <v>#REF!</v>
      </c>
      <c r="DX58" s="326" t="e">
        <f ca="1">IF(IF(Plananalyse!DX58=1,VLOOKUP(DX$5,Kruistabel!$B$26:$F$29,MATCH($C58,Kruistabel!$C$25:$F$25,0)+1,FALSE),"")=0,"",IF(Plananalyse!DX58=1,VLOOKUP(DX$5,Kruistabel!$B$26:$F$29,MATCH($C58,Kruistabel!$C$25:$F$25,0)+1,FALSE),""))</f>
        <v>#REF!</v>
      </c>
      <c r="DY58" s="327" t="str">
        <f>IF(Plananalyse!DY58=1,VLOOKUP(DY$5,Kruistabel!$B$26:$F$29,MATCH($C58,Kruistabel!$C$25:$F$25,0)+1,FALSE),"")</f>
        <v/>
      </c>
      <c r="DZ58" s="326" t="e">
        <f ca="1">IF(IF(Plananalyse!DZ58=1,VLOOKUP(DZ$5,Kruistabel!$B$26:$F$29,MATCH($C58,Kruistabel!$C$25:$F$25,0)+1,FALSE),"")=0,"",IF(Plananalyse!DZ58=1,VLOOKUP(DZ$5,Kruistabel!$B$26:$F$29,MATCH($C58,Kruistabel!$C$25:$F$25,0)+1,FALSE),""))</f>
        <v>#N/A</v>
      </c>
      <c r="EA58" s="326" t="e">
        <f ca="1">IF(IF(Plananalyse!EA58=1,VLOOKUP(EA$5,Kruistabel!$B$26:$F$29,MATCH($C58,Kruistabel!$C$25:$F$25,0)+1,FALSE),"")=0,"",IF(Plananalyse!EA58=1,VLOOKUP(EA$5,Kruistabel!$B$26:$F$29,MATCH($C58,Kruistabel!$C$25:$F$25,0)+1,FALSE),""))</f>
        <v>#N/A</v>
      </c>
      <c r="EB58" s="326" t="e">
        <f ca="1">IF(IF(Plananalyse!EB58=1,VLOOKUP(EB$5,Kruistabel!$B$26:$F$29,MATCH($C58,Kruistabel!$C$25:$F$25,0)+1,FALSE),"")=0,"",IF(Plananalyse!EB58=1,VLOOKUP(EB$5,Kruistabel!$B$26:$F$29,MATCH($C58,Kruistabel!$C$25:$F$25,0)+1,FALSE),""))</f>
        <v>#REF!</v>
      </c>
      <c r="EC58" s="326" t="e">
        <f ca="1">IF(IF(Plananalyse!EC58=1,VLOOKUP(EC$5,Kruistabel!$B$26:$F$29,MATCH($C58,Kruistabel!$C$25:$F$25,0)+1,FALSE),"")=0,"",IF(Plananalyse!EC58=1,VLOOKUP(EC$5,Kruistabel!$B$26:$F$29,MATCH($C58,Kruistabel!$C$25:$F$25,0)+1,FALSE),""))</f>
        <v>#REF!</v>
      </c>
      <c r="ED58" s="327"/>
      <c r="EE58" s="326" t="e">
        <f ca="1">IF(IF(Plananalyse!EE58=1,VLOOKUP(EE$5,Kruistabel!$B$26:$F$29,MATCH($C58,Kruistabel!$C$25:$F$25,0)+1,FALSE),"")=0,"",IF(Plananalyse!EE58=1,VLOOKUP(EE$5,Kruistabel!$B$26:$F$29,MATCH($C58,Kruistabel!$C$25:$F$25,0)+1,FALSE),""))</f>
        <v>#N/A</v>
      </c>
      <c r="EF58" s="326" t="e">
        <f ca="1">IF(IF(Plananalyse!EF58=1,VLOOKUP(EF$5,Kruistabel!$B$26:$F$29,MATCH($C58,Kruistabel!$C$25:$F$25,0)+1,FALSE),"")=0,"",IF(Plananalyse!EF58=1,VLOOKUP(EF$5,Kruistabel!$B$26:$F$29,MATCH($C58,Kruistabel!$C$25:$F$25,0)+1,FALSE),""))</f>
        <v>#N/A</v>
      </c>
      <c r="EG58" s="326" t="e">
        <f ca="1">IF(IF(Plananalyse!EG58=1,VLOOKUP(EG$5,Kruistabel!$B$26:$F$29,MATCH($C58,Kruistabel!$C$25:$F$25,0)+1,FALSE),"")=0,"",IF(Plananalyse!EG58=1,VLOOKUP(EG$5,Kruistabel!$B$26:$F$29,MATCH($C58,Kruistabel!$C$25:$F$25,0)+1,FALSE),""))</f>
        <v>#N/A</v>
      </c>
      <c r="EH58" s="326" t="e">
        <f ca="1">IF(IF(Plananalyse!EH58=1,VLOOKUP(EH$5,Kruistabel!$B$26:$F$29,MATCH($C58,Kruistabel!$C$25:$F$25,0)+1,FALSE),"")=0,"",IF(Plananalyse!EH58=1,VLOOKUP(EH$5,Kruistabel!$B$26:$F$29,MATCH($C58,Kruistabel!$C$25:$F$25,0)+1,FALSE),""))</f>
        <v>#REF!</v>
      </c>
      <c r="EI58" s="326" t="e">
        <f ca="1">IF(IF(Plananalyse!EI58=1,VLOOKUP(EI$5,Kruistabel!$B$26:$F$29,MATCH($C58,Kruistabel!$C$25:$F$25,0)+1,FALSE),"")=0,"",IF(Plananalyse!EI58=1,VLOOKUP(EI$5,Kruistabel!$B$26:$F$29,MATCH($C58,Kruistabel!$C$25:$F$25,0)+1,FALSE),""))</f>
        <v>#REF!</v>
      </c>
      <c r="EJ58" s="164" t="str">
        <f>IF(Plananalyse!EJ58=1,VLOOKUP(EJ$5,Kruistabel!$B$26:$F$29,MATCH($C58,Kruistabel!$C$25:$F$25,0)+1,FALSE),"")</f>
        <v/>
      </c>
      <c r="EK58" s="138"/>
      <c r="EL58" s="138"/>
      <c r="EM58" s="138"/>
      <c r="EN58" s="138"/>
      <c r="EO58" s="138"/>
    </row>
    <row r="59" spans="2:145">
      <c r="B59" s="337" t="s">
        <v>160</v>
      </c>
      <c r="C59" s="160" t="str">
        <f>_xlfn.IFNA(VLOOKUP($B59,Classificatietabel!$B$6:$I$91,C$7,FALSE),"")</f>
        <v>hoog</v>
      </c>
      <c r="D59" s="160" t="str">
        <f>_xlfn.IFNA(VLOOKUP($B59,Classificatietabel!$B$6:$I$91,D$7,FALSE),"")</f>
        <v>neen</v>
      </c>
      <c r="E59" s="119">
        <f>IF(AND(D59="laag",$D$3=1),0,_xlfn.IFNA(IF(VLOOKUP($B59,Classificatietabel!$B$6:$H$91,$E$5,FALSE)="Ja",1,0),""))</f>
        <v>1</v>
      </c>
      <c r="F59" s="163"/>
      <c r="G59" s="326" t="str">
        <f>IF(IF(Plananalyse!G59=1,VLOOKUP(G$5,Kruistabel!$B$26:$F$29,MATCH($C59,Kruistabel!$C$25:$F$25,0)+1,FALSE),"")=0,"",IF(Plananalyse!G59=1,VLOOKUP(G$5,Kruistabel!$B$26:$F$29,MATCH($C59,Kruistabel!$C$25:$F$25,0)+1,FALSE),""))</f>
        <v/>
      </c>
      <c r="H59" s="326" t="str">
        <f>IF(IF(Plananalyse!H59=1,VLOOKUP(H$5,Kruistabel!$B$26:$F$29,MATCH($C59,Kruistabel!$C$25:$F$25,0)+1,FALSE),"")=0,"",IF(Plananalyse!H59=1,VLOOKUP(H$5,Kruistabel!$B$26:$F$29,MATCH($C59,Kruistabel!$C$25:$F$25,0)+1,FALSE),""))</f>
        <v/>
      </c>
      <c r="I59" s="326">
        <f>IF(IF(Plananalyse!I59=1,VLOOKUP(I$5,Kruistabel!$B$26:$F$29,MATCH($C59,Kruistabel!$C$25:$F$25,0)+1,FALSE),"")=0,"",IF(Plananalyse!I59=1,VLOOKUP(I$5,Kruistabel!$B$26:$F$29,MATCH($C59,Kruistabel!$C$25:$F$25,0)+1,FALSE),""))</f>
        <v>55</v>
      </c>
      <c r="J59" s="326" t="str">
        <f>IF(IF(Plananalyse!J59=1,VLOOKUP(J$5,Kruistabel!$B$26:$F$29,MATCH($C59,Kruistabel!$C$25:$F$25,0)+1,FALSE),"")=0,"",IF(Plananalyse!J59=1,VLOOKUP(J$5,Kruistabel!$B$26:$F$29,MATCH($C59,Kruistabel!$C$25:$F$25,0)+1,FALSE),""))</f>
        <v/>
      </c>
      <c r="K59" s="326" t="str">
        <f>IF(IF(Plananalyse!K59=1,VLOOKUP(K$5,Kruistabel!$B$26:$F$29,MATCH($C59,Kruistabel!$C$25:$F$25,0)+1,FALSE),"")=0,"",IF(Plananalyse!K59=1,VLOOKUP(K$5,Kruistabel!$B$26:$F$29,MATCH($C59,Kruistabel!$C$25:$F$25,0)+1,FALSE),""))</f>
        <v/>
      </c>
      <c r="L59" s="326" t="str">
        <f>IF(IF(Plananalyse!L59=1,VLOOKUP(L$5,Kruistabel!$B$26:$F$29,MATCH($C59,Kruistabel!$C$25:$F$25,0)+1,FALSE),"")=0,"",IF(Plananalyse!L59=1,VLOOKUP(L$5,Kruistabel!$B$26:$F$29,MATCH($C59,Kruistabel!$C$25:$F$25,0)+1,FALSE),""))</f>
        <v/>
      </c>
      <c r="M59" s="326">
        <f>IF(IF(Plananalyse!M59=1,VLOOKUP(M$5,Kruistabel!$B$26:$F$29,MATCH($C59,Kruistabel!$C$25:$F$25,0)+1,FALSE),"")=0,"",IF(Plananalyse!M59=1,VLOOKUP(M$5,Kruistabel!$B$26:$F$29,MATCH($C59,Kruistabel!$C$25:$F$25,0)+1,FALSE),""))</f>
        <v>50</v>
      </c>
      <c r="N59" s="326">
        <f>IF(IF(Plananalyse!N59=1,VLOOKUP(N$5,Kruistabel!$B$26:$F$29,MATCH($C59,Kruistabel!$C$25:$F$25,0)+1,FALSE),"")=0,"",IF(Plananalyse!N59=1,VLOOKUP(N$5,Kruistabel!$B$26:$F$29,MATCH($C59,Kruistabel!$C$25:$F$25,0)+1,FALSE),""))</f>
        <v>50</v>
      </c>
      <c r="O59" s="326">
        <f>IF(IF(Plananalyse!O59=1,VLOOKUP(O$5,Kruistabel!$B$26:$F$29,MATCH($C59,Kruistabel!$C$25:$F$25,0)+1,FALSE),"")=0,"",IF(Plananalyse!O59=1,VLOOKUP(O$5,Kruistabel!$B$26:$F$29,MATCH($C59,Kruistabel!$C$25:$F$25,0)+1,FALSE),""))</f>
        <v>50</v>
      </c>
      <c r="P59" s="326">
        <f>IF(IF(Plananalyse!P59=1,VLOOKUP(P$5,Kruistabel!$B$26:$F$29,MATCH($C59,Kruistabel!$C$25:$F$25,0)+1,FALSE),"")=0,"",IF(Plananalyse!P59=1,VLOOKUP(P$5,Kruistabel!$B$26:$F$29,MATCH($C59,Kruistabel!$C$25:$F$25,0)+1,FALSE),""))</f>
        <v>45</v>
      </c>
      <c r="Q59" s="326">
        <f>IF(IF(Plananalyse!Q59=1,VLOOKUP(Q$5,Kruistabel!$B$26:$F$29,MATCH($C59,Kruistabel!$C$25:$F$25,0)+1,FALSE),"")=0,"",IF(Plananalyse!Q59=1,VLOOKUP(Q$5,Kruistabel!$B$26:$F$29,MATCH($C59,Kruistabel!$C$25:$F$25,0)+1,FALSE),""))</f>
        <v>55</v>
      </c>
      <c r="R59" s="326">
        <f>IF(IF(Plananalyse!R59=1,VLOOKUP(R$5,Kruistabel!$B$26:$F$29,MATCH($C59,Kruistabel!$C$25:$F$25,0)+1,FALSE),"")=0,"",IF(Plananalyse!R59=1,VLOOKUP(R$5,Kruistabel!$B$26:$F$29,MATCH($C59,Kruistabel!$C$25:$F$25,0)+1,FALSE),""))</f>
        <v>50</v>
      </c>
      <c r="S59" s="326" t="str">
        <f>IF(IF(Plananalyse!S59=1,VLOOKUP(S$5,Kruistabel!$B$26:$F$29,MATCH($C59,Kruistabel!$C$25:$F$25,0)+1,FALSE),"")=0,"",IF(Plananalyse!S59=1,VLOOKUP(S$5,Kruistabel!$B$26:$F$29,MATCH($C59,Kruistabel!$C$25:$F$25,0)+1,FALSE),""))</f>
        <v/>
      </c>
      <c r="T59" s="326" t="str">
        <f>IF(IF(Plananalyse!T59=1,VLOOKUP(T$5,Kruistabel!$B$26:$F$29,MATCH($C59,Kruistabel!$C$25:$F$25,0)+1,FALSE),"")=0,"",IF(Plananalyse!T59=1,VLOOKUP(T$5,Kruistabel!$B$26:$F$29,MATCH($C59,Kruistabel!$C$25:$F$25,0)+1,FALSE),""))</f>
        <v/>
      </c>
      <c r="U59" s="326" t="str">
        <f>IF(IF(Plananalyse!U59=1,VLOOKUP(U$5,Kruistabel!$B$26:$F$29,MATCH($C59,Kruistabel!$C$25:$F$25,0)+1,FALSE),"")=0,"",IF(Plananalyse!U59=1,VLOOKUP(U$5,Kruistabel!$B$26:$F$29,MATCH($C59,Kruistabel!$C$25:$F$25,0)+1,FALSE),""))</f>
        <v/>
      </c>
      <c r="V59" s="326" t="str">
        <f>IF(IF(Plananalyse!V59=1,VLOOKUP(V$5,Kruistabel!$B$26:$F$29,MATCH($C59,Kruistabel!$C$25:$F$25,0)+1,FALSE),"")=0,"",IF(Plananalyse!V59=1,VLOOKUP(V$5,Kruistabel!$B$26:$F$29,MATCH($C59,Kruistabel!$C$25:$F$25,0)+1,FALSE),""))</f>
        <v/>
      </c>
      <c r="W59" s="326" t="str">
        <f>IF(IF(Plananalyse!W59=1,VLOOKUP(W$5,Kruistabel!$B$26:$F$29,MATCH($C59,Kruistabel!$C$25:$F$25,0)+1,FALSE),"")=0,"",IF(Plananalyse!W59=1,VLOOKUP(W$5,Kruistabel!$B$26:$F$29,MATCH($C59,Kruistabel!$C$25:$F$25,0)+1,FALSE),""))</f>
        <v/>
      </c>
      <c r="X59" s="326" t="str">
        <f>IF(IF(Plananalyse!X59=1,VLOOKUP(X$5,Kruistabel!$B$26:$F$29,MATCH($C59,Kruistabel!$C$25:$F$25,0)+1,FALSE),"")=0,"",IF(Plananalyse!X59=1,VLOOKUP(X$5,Kruistabel!$B$26:$F$29,MATCH($C59,Kruistabel!$C$25:$F$25,0)+1,FALSE),""))</f>
        <v/>
      </c>
      <c r="Y59" s="326">
        <f>IF(IF(Plananalyse!Y59=1,VLOOKUP(Y$5,Kruistabel!$B$26:$F$29,MATCH($C59,Kruistabel!$C$25:$F$25,0)+1,FALSE),"")=0,"",IF(Plananalyse!Y59=1,VLOOKUP(Y$5,Kruistabel!$B$26:$F$29,MATCH($C59,Kruistabel!$C$25:$F$25,0)+1,FALSE),""))</f>
        <v>55</v>
      </c>
      <c r="Z59" s="326" t="str">
        <f>IF(IF(Plananalyse!Z59=1,VLOOKUP(Z$5,Kruistabel!$B$26:$F$29,MATCH($C59,Kruistabel!$C$25:$F$25,0)+1,FALSE),"")=0,"",IF(Plananalyse!Z59=1,VLOOKUP(Z$5,Kruistabel!$B$26:$F$29,MATCH($C59,Kruistabel!$C$25:$F$25,0)+1,FALSE),""))</f>
        <v/>
      </c>
      <c r="AA59" s="326" t="str">
        <f>IF(IF(Plananalyse!AA59=1,VLOOKUP(AA$5,Kruistabel!$B$26:$F$29,MATCH($C59,Kruistabel!$C$25:$F$25,0)+1,FALSE),"")=0,"",IF(Plananalyse!AA59=1,VLOOKUP(AA$5,Kruistabel!$B$26:$F$29,MATCH($C59,Kruistabel!$C$25:$F$25,0)+1,FALSE),""))</f>
        <v/>
      </c>
      <c r="AB59" s="326" t="str">
        <f>IF(IF(Plananalyse!AB59=1,VLOOKUP(AB$5,Kruistabel!$B$26:$F$29,MATCH($C59,Kruistabel!$C$25:$F$25,0)+1,FALSE),"")=0,"",IF(Plananalyse!AB59=1,VLOOKUP(AB$5,Kruistabel!$B$26:$F$29,MATCH($C59,Kruistabel!$C$25:$F$25,0)+1,FALSE),""))</f>
        <v/>
      </c>
      <c r="AC59" s="326" t="str">
        <f>IF(IF(Plananalyse!AC59=1,VLOOKUP(AC$5,Kruistabel!$B$26:$F$29,MATCH($C59,Kruistabel!$C$25:$F$25,0)+1,FALSE),"")=0,"",IF(Plananalyse!AC59=1,VLOOKUP(AC$5,Kruistabel!$B$26:$F$29,MATCH($C59,Kruistabel!$C$25:$F$25,0)+1,FALSE),""))</f>
        <v/>
      </c>
      <c r="AD59" s="326" t="str">
        <f>IF(IF(Plananalyse!AD59=1,VLOOKUP(AD$5,Kruistabel!$B$26:$F$29,MATCH($C59,Kruistabel!$C$25:$F$25,0)+1,FALSE),"")=0,"",IF(Plananalyse!AD59=1,VLOOKUP(AD$5,Kruistabel!$B$26:$F$29,MATCH($C59,Kruistabel!$C$25:$F$25,0)+1,FALSE),""))</f>
        <v/>
      </c>
      <c r="AE59" s="326" t="str">
        <f>IF(IF(Plananalyse!AE59=1,VLOOKUP(AE$5,Kruistabel!$B$26:$F$29,MATCH($C59,Kruistabel!$C$25:$F$25,0)+1,FALSE),"")=0,"",IF(Plananalyse!AE59=1,VLOOKUP(AE$5,Kruistabel!$B$26:$F$29,MATCH($C59,Kruistabel!$C$25:$F$25,0)+1,FALSE),""))</f>
        <v/>
      </c>
      <c r="AF59" s="326" t="str">
        <f>IF(IF(Plananalyse!AF59=1,VLOOKUP(AF$5,Kruistabel!$B$26:$F$29,MATCH($C59,Kruistabel!$C$25:$F$25,0)+1,FALSE),"")=0,"",IF(Plananalyse!AF59=1,VLOOKUP(AF$5,Kruistabel!$B$26:$F$29,MATCH($C59,Kruistabel!$C$25:$F$25,0)+1,FALSE),""))</f>
        <v/>
      </c>
      <c r="AG59" s="326" t="str">
        <f>IF(IF(Plananalyse!AG59=1,VLOOKUP(AG$5,Kruistabel!$B$26:$F$29,MATCH($C59,Kruistabel!$C$25:$F$25,0)+1,FALSE),"")=0,"",IF(Plananalyse!AG59=1,VLOOKUP(AG$5,Kruistabel!$B$26:$F$29,MATCH($C59,Kruistabel!$C$25:$F$25,0)+1,FALSE),""))</f>
        <v/>
      </c>
      <c r="AH59" s="326" t="str">
        <f>IF(IF(Plananalyse!AH59=1,VLOOKUP(AH$5,Kruistabel!$B$26:$F$29,MATCH($C59,Kruistabel!$C$25:$F$25,0)+1,FALSE),"")=0,"",IF(Plananalyse!AI59=1,VLOOKUP(AH$5,Kruistabel!$B$26:$F$29,MATCH($C59,Kruistabel!$C$25:$F$25,0)+1,FALSE),""))</f>
        <v/>
      </c>
      <c r="AI59" s="326" t="str">
        <f>IF(IF(Plananalyse!AI59=1,VLOOKUP(AI$5,Kruistabel!$B$26:$F$29,MATCH($C59,Kruistabel!$C$25:$F$25,0)+1,FALSE),"")=0,"",IF(Plananalyse!AJ59=1,VLOOKUP(AI$5,Kruistabel!$B$26:$F$29,MATCH($C59,Kruistabel!$C$25:$F$25,0)+1,FALSE),""))</f>
        <v/>
      </c>
      <c r="AJ59" s="326" t="str">
        <f>IF(IF(Plananalyse!AJ59=1,VLOOKUP(AJ$5,Kruistabel!$B$26:$F$29,MATCH($C59,Kruistabel!$C$25:$F$25,0)+1,FALSE),"")=0,"",IF(Plananalyse!AJ59=1,VLOOKUP(AJ$5,Kruistabel!$B$26:$F$29,MATCH($C59,Kruistabel!$C$25:$F$25,0)+1,FALSE),""))</f>
        <v/>
      </c>
      <c r="AK59" s="326">
        <f>IF(IF(Plananalyse!AK59=1,VLOOKUP(AK$5,Kruistabel!$B$26:$F$29,MATCH($C59,Kruistabel!$C$25:$F$25,0)+1,FALSE),"")=0,"",IF(Plananalyse!AK59=1,VLOOKUP(AK$5,Kruistabel!$B$26:$F$29,MATCH($C59,Kruistabel!$C$25:$F$25,0)+1,FALSE),""))</f>
        <v>55</v>
      </c>
      <c r="AL59" s="326" t="str">
        <f>IF(IF(Plananalyse!AL59=1,VLOOKUP(AL$5,Kruistabel!$B$26:$F$29,MATCH($C59,Kruistabel!$C$25:$F$25,0)+1,FALSE),"")=0,"",IF(Plananalyse!AL59=1,VLOOKUP(AL$5,Kruistabel!$B$26:$F$29,MATCH($C59,Kruistabel!$C$25:$F$25,0)+1,FALSE),""))</f>
        <v/>
      </c>
      <c r="AM59" s="326" t="str">
        <f>IF(IF(Plananalyse!AM59=1,VLOOKUP(AM$5,Kruistabel!$B$26:$F$29,MATCH($C59,Kruistabel!$C$25:$F$25,0)+1,FALSE),"")=0,"",IF(Plananalyse!AM59=1,VLOOKUP(AM$5,Kruistabel!$B$26:$F$29,MATCH($C59,Kruistabel!$C$25:$F$25,0)+1,FALSE),""))</f>
        <v/>
      </c>
      <c r="AN59" s="327"/>
      <c r="AO59" s="326">
        <f>IF(IF(Plananalyse!AO59=1,VLOOKUP(AO$5,Kruistabel!$B$26:$F$29,MATCH($C59,Kruistabel!$C$25:$F$25,0)+1,FALSE),"")=0,"",IF(Plananalyse!AO59=1,VLOOKUP(AO$5,Kruistabel!$B$26:$F$29,MATCH($C59,Kruistabel!$C$25:$F$25,0)+1,FALSE),""))</f>
        <v>55</v>
      </c>
      <c r="AP59" s="326">
        <f>IF(IF(Plananalyse!AP59=1,VLOOKUP(AP$5,Kruistabel!$B$26:$F$29,MATCH($C59,Kruistabel!$C$25:$F$25,0)+1,FALSE),"")=0,"",IF(Plananalyse!AP59=1,VLOOKUP(AP$5,Kruistabel!$B$26:$F$29,MATCH($C59,Kruistabel!$C$25:$F$25,0)+1,FALSE),""))</f>
        <v>55</v>
      </c>
      <c r="AQ59" s="326">
        <f>IF(IF(Plananalyse!AQ59=1,VLOOKUP(AQ$5,Kruistabel!$B$26:$F$29,MATCH($C59,Kruistabel!$C$25:$F$25,0)+1,FALSE),"")=0,"",IF(Plananalyse!AQ59=1,VLOOKUP(AQ$5,Kruistabel!$B$26:$F$29,MATCH($C59,Kruistabel!$C$25:$F$25,0)+1,FALSE),""))</f>
        <v>55</v>
      </c>
      <c r="AR59" s="326">
        <f>IF(IF(Plananalyse!AR59=1,VLOOKUP(AR$5,Kruistabel!$B$26:$F$29,MATCH($C59,Kruistabel!$C$25:$F$25,0)+1,FALSE),"")=0,"",IF(Plananalyse!AR59=1,VLOOKUP(AR$5,Kruistabel!$B$26:$F$29,MATCH($C59,Kruistabel!$C$25:$F$25,0)+1,FALSE),""))</f>
        <v>50</v>
      </c>
      <c r="AS59" s="326">
        <f>IF(IF(Plananalyse!AS59=1,VLOOKUP(AS$5,Kruistabel!$B$26:$F$29,MATCH($C59,Kruistabel!$C$25:$F$25,0)+1,FALSE),"")=0,"",IF(Plananalyse!AS59=1,VLOOKUP(AS$5,Kruistabel!$B$26:$F$29,MATCH($C59,Kruistabel!$C$25:$F$25,0)+1,FALSE),""))</f>
        <v>55</v>
      </c>
      <c r="AT59" s="326">
        <f>IF(IF(Plananalyse!AT59=1,VLOOKUP(AT$5,Kruistabel!$B$26:$F$29,MATCH($C59,Kruistabel!$C$25:$F$25,0)+1,FALSE),"")=0,"",IF(Plananalyse!AT59=1,VLOOKUP(AT$5,Kruistabel!$B$26:$F$29,MATCH($C59,Kruistabel!$C$25:$F$25,0)+1,FALSE),""))</f>
        <v>50</v>
      </c>
      <c r="AU59" s="326" t="str">
        <f>IF(IF(Plananalyse!AU59=1,VLOOKUP(AU$5,Kruistabel!$B$26:$F$29,MATCH($C59,Kruistabel!$C$25:$F$25,0)+1,FALSE),"")=0,"",IF(Plananalyse!AU59=1,VLOOKUP(AU$5,Kruistabel!$B$26:$F$29,MATCH($C59,Kruistabel!$C$25:$F$25,0)+1,FALSE),""))</f>
        <v/>
      </c>
      <c r="AV59" s="326">
        <f>IF(IF(Plananalyse!AV59=1,VLOOKUP(AV$5,Kruistabel!$B$26:$F$29,MATCH($C59,Kruistabel!$C$25:$F$25,0)+1,FALSE),"")=0,"",IF(Plananalyse!AV59=1,VLOOKUP(AV$5,Kruistabel!$B$26:$F$29,MATCH($C59,Kruistabel!$C$25:$F$25,0)+1,FALSE),""))</f>
        <v>55</v>
      </c>
      <c r="AW59" s="326" t="str">
        <f>IF(IF(Plananalyse!AW59=1,VLOOKUP(AW$5,Kruistabel!$B$26:$F$29,MATCH($C59,Kruistabel!$C$25:$F$25,0)+1,FALSE),"")=0,"",IF(Plananalyse!AW59=1,VLOOKUP(AW$5,Kruistabel!$B$26:$F$29,MATCH($C59,Kruistabel!$C$25:$F$25,0)+1,FALSE),""))</f>
        <v/>
      </c>
      <c r="AX59" s="326" t="str">
        <f>IF(IF(Plananalyse!AX59=1,VLOOKUP(AX$5,Kruistabel!$B$26:$F$29,MATCH($C59,Kruistabel!$C$25:$F$25,0)+1,FALSE),"")=0,"",IF(Plananalyse!AX59=1,VLOOKUP(AX$5,Kruistabel!$B$26:$F$29,MATCH($C59,Kruistabel!$C$25:$F$25,0)+1,FALSE),""))</f>
        <v/>
      </c>
      <c r="AY59" s="327"/>
      <c r="AZ59" s="326" t="str">
        <f>IF(IF(Plananalyse!AZ59=1,VLOOKUP(AZ$5,Kruistabel!$B$26:$F$29,MATCH($C59,Kruistabel!$C$25:$F$25,0)+1,FALSE),"")=0,"",IF(Plananalyse!AZ59=1,VLOOKUP(AZ$5,Kruistabel!$B$26:$F$29,MATCH($C59,Kruistabel!$C$25:$F$25,0)+1,FALSE),""))</f>
        <v/>
      </c>
      <c r="BA59" s="326" t="str">
        <f>IF(IF(Plananalyse!BA59=1,VLOOKUP(BA$5,Kruistabel!$B$26:$F$29,MATCH($C59,Kruistabel!$C$25:$F$25,0)+1,FALSE),"")=0,"",IF(Plananalyse!BA59=1,VLOOKUP(BA$5,Kruistabel!$B$26:$F$29,MATCH($C59,Kruistabel!$C$25:$F$25,0)+1,FALSE),""))</f>
        <v/>
      </c>
      <c r="BB59" s="326">
        <f>IF(IF(Plananalyse!BB59=1,VLOOKUP(BB$5,Kruistabel!$B$26:$F$29,MATCH($C59,Kruistabel!$C$25:$F$25,0)+1,FALSE),"")=0,"",IF(Plananalyse!BB59=1,VLOOKUP(BB$5,Kruistabel!$B$26:$F$29,MATCH($C59,Kruistabel!$C$25:$F$25,0)+1,FALSE),""))</f>
        <v>55</v>
      </c>
      <c r="BC59" s="326">
        <f>IF(IF(Plananalyse!BC59=1,VLOOKUP(BC$5,Kruistabel!$B$26:$F$29,MATCH($C59,Kruistabel!$C$25:$F$25,0)+1,FALSE),"")=0,"",IF(Plananalyse!BC59=1,VLOOKUP(BC$5,Kruistabel!$B$26:$F$29,MATCH($C59,Kruistabel!$C$25:$F$25,0)+1,FALSE),""))</f>
        <v>55</v>
      </c>
      <c r="BD59" s="326" t="str">
        <f>IF(IF(Plananalyse!BD59=1,VLOOKUP(BD$5,Kruistabel!$B$26:$F$29,MATCH($C59,Kruistabel!$C$25:$F$25,0)+1,FALSE),"")=0,"",IF(Plananalyse!BD59=1,VLOOKUP(BD$5,Kruistabel!$B$26:$F$29,MATCH($C59,Kruistabel!$C$25:$F$25,0)+1,FALSE),""))</f>
        <v/>
      </c>
      <c r="BE59" s="326" t="str">
        <f ca="1">IF(IF(Plananalyse!BE59=1,VLOOKUP(BE$5,Kruistabel!$B$26:$F$29,MATCH($C59,Kruistabel!$C$25:$F$25,0)+1,FALSE),"")=0,"",IF(Plananalyse!BE59=1,VLOOKUP(BE$5,Kruistabel!$B$26:$F$29,MATCH($C59,Kruistabel!$C$25:$F$25,0)+1,FALSE),""))</f>
        <v/>
      </c>
      <c r="BF59" s="326" t="str">
        <f ca="1">IF(IF(Plananalyse!BF59=1,VLOOKUP(BF$5,Kruistabel!$B$26:$F$29,MATCH($C59,Kruistabel!$C$25:$F$25,0)+1,FALSE),"")=0,"",IF(Plananalyse!BF59=1,VLOOKUP(BF$5,Kruistabel!$B$26:$F$29,MATCH($C59,Kruistabel!$C$25:$F$25,0)+1,FALSE),""))</f>
        <v/>
      </c>
      <c r="BG59" s="326" t="str">
        <f ca="1">IF(IF(Plananalyse!BG59=1,VLOOKUP(BG$5,Kruistabel!$B$26:$F$29,MATCH($C59,Kruistabel!$C$25:$F$25,0)+1,FALSE),"")=0,"",IF(Plananalyse!BG59=1,VLOOKUP(BG$5,Kruistabel!$B$26:$F$29,MATCH($C59,Kruistabel!$C$25:$F$25,0)+1,FALSE),""))</f>
        <v/>
      </c>
      <c r="BH59" s="326" t="str">
        <f ca="1">IF(IF(Plananalyse!BH59=1,VLOOKUP(BH$5,Kruistabel!$B$26:$F$29,MATCH($C59,Kruistabel!$C$25:$F$25,0)+1,FALSE),"")=0,"",IF(Plananalyse!BH59=1,VLOOKUP(BH$5,Kruistabel!$B$26:$F$29,MATCH($C59,Kruistabel!$C$25:$F$25,0)+1,FALSE),""))</f>
        <v/>
      </c>
      <c r="BI59" s="327"/>
      <c r="BJ59" s="326" t="e">
        <f ca="1">IF(IF(Plananalyse!BJ59=1,VLOOKUP(BJ$5,Kruistabel!$B$26:$F$29,MATCH($C59,Kruistabel!$C$25:$F$25,0)+1,FALSE),"")=0,"",IF(Plananalyse!BJ59=1,VLOOKUP(BJ$5,Kruistabel!$B$26:$F$29,MATCH($C59,Kruistabel!$C$25:$F$25,0)+1,FALSE),""))</f>
        <v>#N/A</v>
      </c>
      <c r="BK59" s="326" t="e">
        <f ca="1">IF(IF(Plananalyse!BK59=1,VLOOKUP(BK$5,Kruistabel!$B$26:$F$29,MATCH($C59,Kruistabel!$C$25:$F$25,0)+1,FALSE),"")=0,"",IF(Plananalyse!BK59=1,VLOOKUP(BK$5,Kruistabel!$B$26:$F$29,MATCH($C59,Kruistabel!$C$25:$F$25,0)+1,FALSE),""))</f>
        <v>#N/A</v>
      </c>
      <c r="BL59" s="326" t="e">
        <f ca="1">IF(IF(Plananalyse!BL59=1,VLOOKUP(BL$5,Kruistabel!$B$26:$F$29,MATCH($C59,Kruistabel!$C$25:$F$25,0)+1,FALSE),"")=0,"",IF(Plananalyse!BL59=1,VLOOKUP(BL$5,Kruistabel!$B$26:$F$29,MATCH($C59,Kruistabel!$C$25:$F$25,0)+1,FALSE),""))</f>
        <v>#N/A</v>
      </c>
      <c r="BM59" s="326" t="e">
        <f ca="1">IF(IF(Plananalyse!BM59=1,VLOOKUP(BM$5,Kruistabel!$B$26:$F$29,MATCH($C59,Kruistabel!$C$25:$F$25,0)+1,FALSE),"")=0,"",IF(Plananalyse!BM59=1,VLOOKUP(BM$5,Kruistabel!$B$26:$F$29,MATCH($C59,Kruistabel!$C$25:$F$25,0)+1,FALSE),""))</f>
        <v>#N/A</v>
      </c>
      <c r="BN59" s="326" t="e">
        <f ca="1">IF(IF(Plananalyse!BN59=1,VLOOKUP(BN$5,Kruistabel!$B$26:$F$29,MATCH($C59,Kruistabel!$C$25:$F$25,0)+1,FALSE),"")=0,"",IF(Plananalyse!BN59=1,VLOOKUP(BN$5,Kruistabel!$B$26:$F$29,MATCH($C59,Kruistabel!$C$25:$F$25,0)+1,FALSE),""))</f>
        <v>#N/A</v>
      </c>
      <c r="BO59" s="326" t="e">
        <f ca="1">IF(IF(Plananalyse!BO59=1,VLOOKUP(BO$5,Kruistabel!$B$26:$F$29,MATCH($C59,Kruistabel!$C$25:$F$25,0)+1,FALSE),"")=0,"",IF(Plananalyse!BO59=1,VLOOKUP(BO$5,Kruistabel!$B$26:$F$29,MATCH($C59,Kruistabel!$C$25:$F$25,0)+1,FALSE),""))</f>
        <v>#N/A</v>
      </c>
      <c r="BP59" s="326" t="e">
        <f ca="1">IF(IF(Plananalyse!BP59=1,VLOOKUP(BP$5,Kruistabel!$B$26:$F$29,MATCH($C59,Kruistabel!$C$25:$F$25,0)+1,FALSE),"")=0,"",IF(Plananalyse!BP59=1,VLOOKUP(BP$5,Kruistabel!$B$26:$F$29,MATCH($C59,Kruistabel!$C$25:$F$25,0)+1,FALSE),""))</f>
        <v>#N/A</v>
      </c>
      <c r="BQ59" s="326" t="e">
        <f ca="1">IF(IF(Plananalyse!BQ59=1,VLOOKUP(BQ$5,Kruistabel!$B$26:$F$29,MATCH($C59,Kruistabel!$C$25:$F$25,0)+1,FALSE),"")=0,"",IF(Plananalyse!BQ59=1,VLOOKUP(BQ$5,Kruistabel!$B$26:$F$29,MATCH($C59,Kruistabel!$C$25:$F$25,0)+1,FALSE),""))</f>
        <v>#N/A</v>
      </c>
      <c r="BR59" s="326" t="e">
        <f ca="1">IF(IF(Plananalyse!BR59=1,VLOOKUP(BR$5,Kruistabel!$B$26:$F$29,MATCH($C59,Kruistabel!$C$25:$F$25,0)+1,FALSE),"")=0,"",IF(Plananalyse!BR59=1,VLOOKUP(BR$5,Kruistabel!$B$26:$F$29,MATCH($C59,Kruistabel!$C$25:$F$25,0)+1,FALSE),""))</f>
        <v>#REF!</v>
      </c>
      <c r="BS59" s="326" t="e">
        <f ca="1">IF(IF(Plananalyse!BS59=1,VLOOKUP(BS$5,Kruistabel!$B$26:$F$29,MATCH($C59,Kruistabel!$C$25:$F$25,0)+1,FALSE),"")=0,"",IF(Plananalyse!BS59=1,VLOOKUP(BS$5,Kruistabel!$B$26:$F$29,MATCH($C59,Kruistabel!$C$25:$F$25,0)+1,FALSE),""))</f>
        <v>#REF!</v>
      </c>
      <c r="BT59" s="65"/>
      <c r="BU59" s="231" t="str">
        <f ca="1">IF(IF(Plananalyse!BU59=1,VLOOKUP(BU$5,Kruistabel!$B$26:$F$29,MATCH($C59,Kruistabel!$C$25:$F$25,0)+1,FALSE),"")=0,"",IF(Plananalyse!BU59=1,VLOOKUP(BU$5,Kruistabel!$B$26:$F$29,MATCH($C59,Kruistabel!$C$25:$F$25,0)+1,FALSE),""))</f>
        <v/>
      </c>
      <c r="BV59" s="326">
        <f ca="1">IF(IF(Plananalyse!BV59=1,VLOOKUP(BV$5,Kruistabel!$B$26:$F$29,MATCH($C59,Kruistabel!$C$25:$F$25,0)+1,FALSE),"")=0,"",IF(Plananalyse!BV59=1,VLOOKUP(BV$5,Kruistabel!$B$26:$F$29,MATCH($C59,Kruistabel!$C$25:$F$25,0)+1,FALSE),""))</f>
        <v>50</v>
      </c>
      <c r="BW59" s="326" t="str">
        <f ca="1">IF(IF(Plananalyse!BW59=1,VLOOKUP(BW$5,Kruistabel!$B$26:$F$29,MATCH($C59,Kruistabel!$C$25:$F$25,0)+1,FALSE),"")=0,"",IF(Plananalyse!BW59=1,VLOOKUP(BW$5,Kruistabel!$B$26:$F$29,MATCH($C59,Kruistabel!$C$25:$F$25,0)+1,FALSE),""))</f>
        <v/>
      </c>
      <c r="BX59" s="326" t="str">
        <f ca="1">IF(IF(Plananalyse!BX59=1,VLOOKUP(BX$5,Kruistabel!$B$26:$F$29,MATCH($C59,Kruistabel!$C$25:$F$25,0)+1,FALSE),"")=0,"",IF(Plananalyse!BX59=1,VLOOKUP(BX$5,Kruistabel!$B$26:$F$29,MATCH($C59,Kruistabel!$C$25:$F$25,0)+1,FALSE),""))</f>
        <v/>
      </c>
      <c r="BY59" s="327"/>
      <c r="BZ59" s="326" t="e">
        <f ca="1">IF(IF(Plananalyse!BZ59=1,VLOOKUP(BZ$5,Kruistabel!$B$26:$F$29,MATCH($C59,Kruistabel!$C$25:$F$25,0)+1,FALSE),"")=0,"",IF(Plananalyse!BZ59=1,VLOOKUP(BZ$5,Kruistabel!$B$26:$F$29,MATCH($C59,Kruistabel!$C$25:$F$25,0)+1,FALSE),""))</f>
        <v>#N/A</v>
      </c>
      <c r="CA59" s="326" t="e">
        <f ca="1">IF(IF(Plananalyse!CA59=1,VLOOKUP(CA$5,Kruistabel!$B$26:$F$29,MATCH($C59,Kruistabel!$C$25:$F$25,0)+1,FALSE),"")=0,"",IF(Plananalyse!CA59=1,VLOOKUP(CA$5,Kruistabel!$B$26:$F$29,MATCH($C59,Kruistabel!$C$25:$F$25,0)+1,FALSE),""))</f>
        <v>#N/A</v>
      </c>
      <c r="CB59" s="326" t="e">
        <f ca="1">IF(IF(Plananalyse!CB59=1,VLOOKUP(CB$5,Kruistabel!$B$26:$F$29,MATCH($C59,Kruistabel!$C$25:$F$25,0)+1,FALSE),"")=0,"",IF(Plananalyse!CB59=1,VLOOKUP(CB$5,Kruistabel!$B$26:$F$29,MATCH($C59,Kruistabel!$C$25:$F$25,0)+1,FALSE),""))</f>
        <v>#N/A</v>
      </c>
      <c r="CC59" s="326" t="e">
        <f ca="1">IF(IF(Plananalyse!CC59=1,VLOOKUP(CC$5,Kruistabel!$B$26:$F$29,MATCH($C59,Kruistabel!$C$25:$F$25,0)+1,FALSE),"")=0,"",IF(Plananalyse!CC59=1,VLOOKUP(CC$5,Kruistabel!$B$26:$F$29,MATCH($C59,Kruistabel!$C$25:$F$25,0)+1,FALSE),""))</f>
        <v>#N/A</v>
      </c>
      <c r="CD59" s="326" t="e">
        <f ca="1">IF(IF(Plananalyse!CD59=1,VLOOKUP(CD$5,Kruistabel!$B$26:$F$29,MATCH($C59,Kruistabel!$C$25:$F$25,0)+1,FALSE),"")=0,"",IF(Plananalyse!CD59=1,VLOOKUP(CD$5,Kruistabel!$B$26:$F$29,MATCH($C59,Kruistabel!$C$25:$F$25,0)+1,FALSE),""))</f>
        <v>#N/A</v>
      </c>
      <c r="CE59" s="326" t="e">
        <f ca="1">IF(IF(Plananalyse!CE59=1,VLOOKUP(CE$5,Kruistabel!$B$26:$F$29,MATCH($C59,Kruistabel!$C$25:$F$25,0)+1,FALSE),"")=0,"",IF(Plananalyse!CE59=1,VLOOKUP(CE$5,Kruistabel!$B$26:$F$29,MATCH($C59,Kruistabel!$C$25:$F$25,0)+1,FALSE),""))</f>
        <v>#N/A</v>
      </c>
      <c r="CF59" s="326" t="e">
        <f ca="1">IF(IF(Plananalyse!CF59=1,VLOOKUP(CF$5,Kruistabel!$B$26:$F$29,MATCH($C59,Kruistabel!$C$25:$F$25,0)+1,FALSE),"")=0,"",IF(Plananalyse!CF59=1,VLOOKUP(CF$5,Kruistabel!$B$26:$F$29,MATCH($C59,Kruistabel!$C$25:$F$25,0)+1,FALSE),""))</f>
        <v>#N/A</v>
      </c>
      <c r="CG59" s="326" t="e">
        <f ca="1">IF(IF(Plananalyse!CG59=1,VLOOKUP(CG$5,Kruistabel!$B$26:$F$29,MATCH($C59,Kruistabel!$C$25:$F$25,0)+1,FALSE),"")=0,"",IF(Plananalyse!CG59=1,VLOOKUP(CG$5,Kruistabel!$B$26:$F$29,MATCH($C59,Kruistabel!$C$25:$F$25,0)+1,FALSE),""))</f>
        <v>#REF!</v>
      </c>
      <c r="CH59" s="326" t="e">
        <f ca="1">IF(IF(Plananalyse!CH59=1,VLOOKUP(CH$5,Kruistabel!$B$26:$F$29,MATCH($C59,Kruistabel!$C$25:$F$25,0)+1,FALSE),"")=0,"",IF(Plananalyse!CH59=1,VLOOKUP(CH$5,Kruistabel!$B$26:$F$29,MATCH($C59,Kruistabel!$C$25:$F$25,0)+1,FALSE),""))</f>
        <v>#REF!</v>
      </c>
      <c r="CI59" s="65"/>
      <c r="CJ59" s="326">
        <f ca="1">IF(IF(Plananalyse!CJ59=1,VLOOKUP(CJ$5,Kruistabel!$B$26:$F$29,MATCH($C59,Kruistabel!$C$25:$F$25,0)+1,FALSE),"")=0,"",IF(Plananalyse!CJ59=1,VLOOKUP(CJ$5,Kruistabel!$B$26:$F$29,MATCH($C59,Kruistabel!$C$25:$F$25,0)+1,FALSE),""))</f>
        <v>50</v>
      </c>
      <c r="CK59" s="326">
        <f ca="1">IF(IF(Plananalyse!CK59=1,VLOOKUP(CK$5,Kruistabel!$B$26:$F$29,MATCH($C59,Kruistabel!$C$25:$F$25,0)+1,FALSE),"")=0,"",IF(Plananalyse!CK59=1,VLOOKUP(CK$5,Kruistabel!$B$26:$F$29,MATCH($C59,Kruistabel!$C$25:$F$25,0)+1,FALSE),""))</f>
        <v>50</v>
      </c>
      <c r="CL59" s="326" t="str">
        <f ca="1">IF(IF(Plananalyse!CL59=1,VLOOKUP(CL$5,Kruistabel!$B$26:$F$29,MATCH($C59,Kruistabel!$C$25:$F$25,0)+1,FALSE),"")=0,"",IF(Plananalyse!CL59=1,VLOOKUP(CL$5,Kruistabel!$B$26:$F$29,MATCH($C59,Kruistabel!$C$25:$F$25,0)+1,FALSE),""))</f>
        <v/>
      </c>
      <c r="CM59" s="326">
        <f ca="1">IF(IF(Plananalyse!CM59=1,VLOOKUP(CM$5,Kruistabel!$B$26:$F$29,MATCH($C59,Kruistabel!$C$25:$F$25,0)+1,FALSE),"")=0,"",IF(Plananalyse!CM59=1,VLOOKUP(CM$5,Kruistabel!$B$26:$F$29,MATCH($C59,Kruistabel!$C$25:$F$25,0)+1,FALSE),""))</f>
        <v>45</v>
      </c>
      <c r="CN59" s="326">
        <f ca="1">IF(IF(Plananalyse!CN59=1,VLOOKUP(CN$5,Kruistabel!$B$26:$F$29,MATCH($C59,Kruistabel!$C$25:$F$25,0)+1,FALSE),"")=0,"",IF(Plananalyse!CN59=1,VLOOKUP(CN$5,Kruistabel!$B$26:$F$29,MATCH($C59,Kruistabel!$C$25:$F$25,0)+1,FALSE),""))</f>
        <v>45</v>
      </c>
      <c r="CO59" s="326">
        <f ca="1">IF(IF(Plananalyse!CO59=1,VLOOKUP(CO$5,Kruistabel!$B$26:$F$29,MATCH($C59,Kruistabel!$C$25:$F$25,0)+1,FALSE),"")=0,"",IF(Plananalyse!CO59=1,VLOOKUP(CO$5,Kruistabel!$B$26:$F$29,MATCH($C59,Kruistabel!$C$25:$F$25,0)+1,FALSE),""))</f>
        <v>55</v>
      </c>
      <c r="CP59" s="326">
        <f ca="1">IF(IF(Plananalyse!CP59=1,VLOOKUP(CP$5,Kruistabel!$B$26:$F$29,MATCH($C59,Kruistabel!$C$25:$F$25,0)+1,FALSE),"")=0,"",IF(Plananalyse!CP59=1,VLOOKUP(CP$5,Kruistabel!$B$26:$F$29,MATCH($C59,Kruistabel!$C$25:$F$25,0)+1,FALSE),""))</f>
        <v>50</v>
      </c>
      <c r="CQ59" s="326">
        <f ca="1">IF(IF(Plananalyse!CQ59=1,VLOOKUP(CQ$5,Kruistabel!$B$26:$F$29,MATCH($C59,Kruistabel!$C$25:$F$25,0)+1,FALSE),"")=0,"",IF(Plananalyse!CQ59=1,VLOOKUP(CQ$5,Kruistabel!$B$26:$F$29,MATCH($C59,Kruistabel!$C$25:$F$25,0)+1,FALSE),""))</f>
        <v>55</v>
      </c>
      <c r="CR59" s="326">
        <f ca="1">IF(IF(Plananalyse!CR59=1,VLOOKUP(CR$5,Kruistabel!$B$26:$F$29,MATCH($C59,Kruistabel!$C$25:$F$25,0)+1,FALSE),"")=0,"",IF(Plananalyse!CR59=1,VLOOKUP(CR$5,Kruistabel!$B$26:$F$29,MATCH($C59,Kruistabel!$C$25:$F$25,0)+1,FALSE),""))</f>
        <v>55</v>
      </c>
      <c r="CS59" s="326">
        <f ca="1">IF(IF(Plananalyse!CS59=1,VLOOKUP(CS$5,Kruistabel!$B$26:$F$29,MATCH($C59,Kruistabel!$C$25:$F$25,0)+1,FALSE),"")=0,"",IF(Plananalyse!CS59=1,VLOOKUP(CS$5,Kruistabel!$B$26:$F$29,MATCH($C59,Kruistabel!$C$25:$F$25,0)+1,FALSE),""))</f>
        <v>50</v>
      </c>
      <c r="CT59" s="326">
        <f ca="1">IF(IF(Plananalyse!CT59=1,VLOOKUP(CT$5,Kruistabel!$B$26:$F$29,MATCH($C59,Kruistabel!$C$25:$F$25,0)+1,FALSE),"")=0,"",IF(Plananalyse!CT59=1,VLOOKUP(CT$5,Kruistabel!$B$26:$F$29,MATCH($C59,Kruistabel!$C$25:$F$25,0)+1,FALSE),""))</f>
        <v>50</v>
      </c>
      <c r="CU59" s="326">
        <f ca="1">IF(IF(Plananalyse!CU59=1,VLOOKUP(CU$5,Kruistabel!$B$26:$F$29,MATCH($C59,Kruistabel!$C$25:$F$25,0)+1,FALSE),"")=0,"",IF(Plananalyse!CU59=1,VLOOKUP(CU$5,Kruistabel!$B$26:$F$29,MATCH($C59,Kruistabel!$C$25:$F$25,0)+1,FALSE),""))</f>
        <v>55</v>
      </c>
      <c r="CV59" s="326">
        <f ca="1">IF(IF(Plananalyse!CV59=1,VLOOKUP(CV$5,Kruistabel!$B$26:$F$29,MATCH($C59,Kruistabel!$C$25:$F$25,0)+1,FALSE),"")=0,"",IF(Plananalyse!CV59=1,VLOOKUP(CV$5,Kruistabel!$B$26:$F$29,MATCH($C59,Kruistabel!$C$25:$F$25,0)+1,FALSE),""))</f>
        <v>55</v>
      </c>
      <c r="CW59" s="326">
        <f ca="1">IF(IF(Plananalyse!CW59=1,VLOOKUP(CW$5,Kruistabel!$B$26:$F$29,MATCH($C59,Kruistabel!$C$25:$F$25,0)+1,FALSE),"")=0,"",IF(Plananalyse!CW59=1,VLOOKUP(CW$5,Kruistabel!$B$26:$F$29,MATCH($C59,Kruistabel!$C$25:$F$25,0)+1,FALSE),""))</f>
        <v>50</v>
      </c>
      <c r="CX59" s="326" t="str">
        <f ca="1">IF(IF(Plananalyse!CX59=1,VLOOKUP(CX$5,Kruistabel!$B$26:$F$29,MATCH($C59,Kruistabel!$C$25:$F$25,0)+1,FALSE),"")=0,"",IF(Plananalyse!CX59=1,VLOOKUP(CX$5,Kruistabel!$B$26:$F$29,MATCH($C59,Kruistabel!$C$25:$F$25,0)+1,FALSE),""))</f>
        <v/>
      </c>
      <c r="CY59" s="326">
        <f ca="1">IF(IF(Plananalyse!CY59=1,VLOOKUP(CY$5,Kruistabel!$B$26:$F$29,MATCH($C59,Kruistabel!$C$25:$F$25,0)+1,FALSE),"")=0,"",IF(Plananalyse!CY59=1,VLOOKUP(CY$5,Kruistabel!$B$26:$F$29,MATCH($C59,Kruistabel!$C$25:$F$25,0)+1,FALSE),""))</f>
        <v>55</v>
      </c>
      <c r="CZ59" s="326">
        <f ca="1">IF(IF(Plananalyse!CZ59=1,VLOOKUP(CZ$5,Kruistabel!$B$26:$F$29,MATCH($C59,Kruistabel!$C$25:$F$25,0)+1,FALSE),"")=0,"",IF(Plananalyse!CZ59=1,VLOOKUP(CZ$5,Kruistabel!$B$26:$F$29,MATCH($C59,Kruistabel!$C$25:$F$25,0)+1,FALSE),""))</f>
        <v>55</v>
      </c>
      <c r="DA59" s="326">
        <f ca="1">IF(IF(Plananalyse!DA59=1,VLOOKUP(DA$5,Kruistabel!$B$26:$F$29,MATCH($C59,Kruistabel!$C$25:$F$25,0)+1,FALSE),"")=0,"",IF(Plananalyse!DA59=1,VLOOKUP(DA$5,Kruistabel!$B$26:$F$29,MATCH($C59,Kruistabel!$C$25:$F$25,0)+1,FALSE),""))</f>
        <v>55</v>
      </c>
      <c r="DB59" s="326" t="str">
        <f ca="1">IF(IF(Plananalyse!DB59=1,VLOOKUP(DB$5,Kruistabel!$B$26:$F$29,MATCH($C59,Kruistabel!$C$25:$F$25,0)+1,FALSE),"")=0,"",IF(Plananalyse!DB59=1,VLOOKUP(DB$5,Kruistabel!$B$26:$F$29,MATCH($C59,Kruistabel!$C$25:$F$25,0)+1,FALSE),""))</f>
        <v/>
      </c>
      <c r="DC59" s="326" t="str">
        <f ca="1">IF(IF(Plananalyse!DC59=1,VLOOKUP(DC$5,Kruistabel!$B$26:$F$29,MATCH($C59,Kruistabel!$C$25:$F$25,0)+1,FALSE),"")=0,"",IF(Plananalyse!DC59=1,VLOOKUP(DC$5,Kruistabel!$B$26:$F$29,MATCH($C59,Kruistabel!$C$25:$F$25,0)+1,FALSE),""))</f>
        <v/>
      </c>
      <c r="DD59" s="327"/>
      <c r="DE59" s="326" t="e">
        <f ca="1">IF(IF(Plananalyse!DE59=1,VLOOKUP(DE$5,Kruistabel!$B$26:$F$29,MATCH($C59,Kruistabel!$C$25:$F$25,0)+1,FALSE),"")=0,"",IF(Plananalyse!DE59=1,VLOOKUP(DE$5,Kruistabel!$B$26:$F$29,MATCH($C59,Kruistabel!$C$25:$F$25,0)+1,FALSE),""))</f>
        <v>#N/A</v>
      </c>
      <c r="DF59" s="326" t="e">
        <f ca="1">IF(IF(Plananalyse!DF59=1,VLOOKUP(DF$5,Kruistabel!$B$26:$F$29,MATCH($C59,Kruistabel!$C$25:$F$25,0)+1,FALSE),"")=0,"",IF(Plananalyse!DF59=1,VLOOKUP(DF$5,Kruistabel!$B$26:$F$29,MATCH($C59,Kruistabel!$C$25:$F$25,0)+1,FALSE),""))</f>
        <v>#N/A</v>
      </c>
      <c r="DG59" s="326" t="e">
        <f ca="1">IF(IF(Plananalyse!DG59=1,VLOOKUP(DG$5,Kruistabel!$B$26:$F$29,MATCH($C59,Kruistabel!$C$25:$F$25,0)+1,FALSE),"")=0,"",IF(Plananalyse!DG59=1,VLOOKUP(DG$5,Kruistabel!$B$26:$F$29,MATCH($C59,Kruistabel!$C$25:$F$25,0)+1,FALSE),""))</f>
        <v>#N/A</v>
      </c>
      <c r="DH59" s="326" t="e">
        <f ca="1">IF(IF(Plananalyse!DH59=1,VLOOKUP(DH$5,Kruistabel!$B$26:$F$29,MATCH($C59,Kruistabel!$C$25:$F$25,0)+1,FALSE),"")=0,"",IF(Plananalyse!DH59=1,VLOOKUP(DH$5,Kruistabel!$B$26:$F$29,MATCH($C59,Kruistabel!$C$25:$F$25,0)+1,FALSE),""))</f>
        <v>#N/A</v>
      </c>
      <c r="DI59" s="326" t="e">
        <f ca="1">IF(IF(Plananalyse!DI59=1,VLOOKUP(DI$5,Kruistabel!$B$26:$F$29,MATCH($C59,Kruistabel!$C$25:$F$25,0)+1,FALSE),"")=0,"",IF(Plananalyse!DI59=1,VLOOKUP(DI$5,Kruistabel!$B$26:$F$29,MATCH($C59,Kruistabel!$C$25:$F$25,0)+1,FALSE),""))</f>
        <v>#N/A</v>
      </c>
      <c r="DJ59" s="326" t="e">
        <f ca="1">IF(IF(Plananalyse!DJ59=1,VLOOKUP(DJ$5,Kruistabel!$B$26:$F$29,MATCH($C59,Kruistabel!$C$25:$F$25,0)+1,FALSE),"")=0,"",IF(Plananalyse!DJ59=1,VLOOKUP(DJ$5,Kruistabel!$B$26:$F$29,MATCH($C59,Kruistabel!$C$25:$F$25,0)+1,FALSE),""))</f>
        <v>#N/A</v>
      </c>
      <c r="DK59" s="326" t="e">
        <f ca="1">IF(IF(Plananalyse!DK59=1,VLOOKUP(DK$5,Kruistabel!$B$26:$F$29,MATCH($C59,Kruistabel!$C$25:$F$25,0)+1,FALSE),"")=0,"",IF(Plananalyse!DK59=1,VLOOKUP(DK$5,Kruistabel!$B$26:$F$29,MATCH($C59,Kruistabel!$C$25:$F$25,0)+1,FALSE),""))</f>
        <v>#REF!</v>
      </c>
      <c r="DL59" s="326" t="e">
        <f ca="1">IF(IF(Plananalyse!DL59=1,VLOOKUP(DL$5,Kruistabel!$B$26:$F$29,MATCH($C59,Kruistabel!$C$25:$F$25,0)+1,FALSE),"")=0,"",IF(Plananalyse!DL59=1,VLOOKUP(DL$5,Kruistabel!$B$26:$F$29,MATCH($C59,Kruistabel!$C$25:$F$25,0)+1,FALSE),""))</f>
        <v>#REF!</v>
      </c>
      <c r="DM59" s="327" t="str">
        <f>IF(Plananalyse!DM59=1,VLOOKUP(DM$5,Kruistabel!$B$26:$F$29,MATCH($C59,Kruistabel!$C$25:$F$25,0)+1,FALSE),"")</f>
        <v/>
      </c>
      <c r="DN59" s="326" t="e">
        <f ca="1">IF(IF(Plananalyse!DN59=1,VLOOKUP(DN$5,Kruistabel!$B$26:$F$29,MATCH($C59,Kruistabel!$C$25:$F$25,0)+1,FALSE),"")=0,"",IF(Plananalyse!DN59=1,VLOOKUP(DN$5,Kruistabel!$B$26:$F$29,MATCH($C59,Kruistabel!$C$25:$F$25,0)+1,FALSE),""))</f>
        <v>#N/A</v>
      </c>
      <c r="DO59" s="326" t="e">
        <f ca="1">IF(IF(Plananalyse!DO59=1,VLOOKUP(DO$5,Kruistabel!$B$26:$F$29,MATCH($C59,Kruistabel!$C$25:$F$25,0)+1,FALSE),"")=0,"",IF(Plananalyse!DO59=1,VLOOKUP(DO$5,Kruistabel!$B$26:$F$29,MATCH($C59,Kruistabel!$C$25:$F$25,0)+1,FALSE),""))</f>
        <v>#N/A</v>
      </c>
      <c r="DP59" s="326" t="e">
        <f ca="1">IF(IF(Plananalyse!DP59=1,VLOOKUP(DP$5,Kruistabel!$B$26:$F$29,MATCH($C59,Kruistabel!$C$25:$F$25,0)+1,FALSE),"")=0,"",IF(Plananalyse!DP59=1,VLOOKUP(DP$5,Kruistabel!$B$26:$F$29,MATCH($C59,Kruistabel!$C$25:$F$25,0)+1,FALSE),""))</f>
        <v>#N/A</v>
      </c>
      <c r="DQ59" s="326" t="e">
        <f ca="1">IF(IF(Plananalyse!DQ59=1,VLOOKUP(DQ$5,Kruistabel!$B$26:$F$29,MATCH($C59,Kruistabel!$C$25:$F$25,0)+1,FALSE),"")=0,"",IF(Plananalyse!DQ59=1,VLOOKUP(DQ$5,Kruistabel!$B$26:$F$29,MATCH($C59,Kruistabel!$C$25:$F$25,0)+1,FALSE),""))</f>
        <v>#N/A</v>
      </c>
      <c r="DR59" s="326" t="e">
        <f ca="1">IF(IF(Plananalyse!DR59=1,VLOOKUP(DR$5,Kruistabel!$B$26:$F$29,MATCH($C59,Kruistabel!$C$25:$F$25,0)+1,FALSE),"")=0,"",IF(Plananalyse!DR59=1,VLOOKUP(DR$5,Kruistabel!$B$26:$F$29,MATCH($C59,Kruistabel!$C$25:$F$25,0)+1,FALSE),""))</f>
        <v>#N/A</v>
      </c>
      <c r="DS59" s="326" t="e">
        <f ca="1">IF(IF(Plananalyse!DS59=1,VLOOKUP(DS$5,Kruistabel!$B$26:$F$29,MATCH($C59,Kruistabel!$C$25:$F$25,0)+1,FALSE),"")=0,"",IF(Plananalyse!DS59=1,VLOOKUP(DS$5,Kruistabel!$B$26:$F$29,MATCH($C59,Kruistabel!$C$25:$F$25,0)+1,FALSE),""))</f>
        <v>#N/A</v>
      </c>
      <c r="DT59" s="326" t="e">
        <f ca="1">IF(IF(Plananalyse!DT59=1,VLOOKUP(DT$5,Kruistabel!$B$26:$F$29,MATCH($C59,Kruistabel!$C$25:$F$25,0)+1,FALSE),"")=0,"",IF(Plananalyse!DT59=1,VLOOKUP(DT$5,Kruistabel!$B$26:$F$29,MATCH($C59,Kruistabel!$C$25:$F$25,0)+1,FALSE),""))</f>
        <v>#N/A</v>
      </c>
      <c r="DU59" s="326" t="e">
        <f ca="1">IF(IF(Plananalyse!DU59=1,VLOOKUP(DU$5,Kruistabel!$B$26:$F$29,MATCH($C59,Kruistabel!$C$25:$F$25,0)+1,FALSE),"")=0,"",IF(Plananalyse!DU59=1,VLOOKUP(DU$5,Kruistabel!$B$26:$F$29,MATCH($C59,Kruistabel!$C$25:$F$25,0)+1,FALSE),""))</f>
        <v>#N/A</v>
      </c>
      <c r="DV59" s="326" t="e">
        <f ca="1">IF(IF(Plananalyse!DV59=1,VLOOKUP(DV$5,Kruistabel!$B$26:$F$29,MATCH($C59,Kruistabel!$C$25:$F$25,0)+1,FALSE),"")=0,"",IF(Plananalyse!DV59=1,VLOOKUP(DV$5,Kruistabel!$B$26:$F$29,MATCH($C59,Kruistabel!$C$25:$F$25,0)+1,FALSE),""))</f>
        <v>#N/A</v>
      </c>
      <c r="DW59" s="326" t="e">
        <f ca="1">IF(IF(Plananalyse!DW59=1,VLOOKUP(DW$5,Kruistabel!$B$26:$F$29,MATCH($C59,Kruistabel!$C$25:$F$25,0)+1,FALSE),"")=0,"",IF(Plananalyse!DW59=1,VLOOKUP(DW$5,Kruistabel!$B$26:$F$29,MATCH($C59,Kruistabel!$C$25:$F$25,0)+1,FALSE),""))</f>
        <v>#REF!</v>
      </c>
      <c r="DX59" s="326" t="e">
        <f ca="1">IF(IF(Plananalyse!DX59=1,VLOOKUP(DX$5,Kruistabel!$B$26:$F$29,MATCH($C59,Kruistabel!$C$25:$F$25,0)+1,FALSE),"")=0,"",IF(Plananalyse!DX59=1,VLOOKUP(DX$5,Kruistabel!$B$26:$F$29,MATCH($C59,Kruistabel!$C$25:$F$25,0)+1,FALSE),""))</f>
        <v>#REF!</v>
      </c>
      <c r="DY59" s="327" t="str">
        <f>IF(Plananalyse!DY59=1,VLOOKUP(DY$5,Kruistabel!$B$26:$F$29,MATCH($C59,Kruistabel!$C$25:$F$25,0)+1,FALSE),"")</f>
        <v/>
      </c>
      <c r="DZ59" s="326" t="e">
        <f ca="1">IF(IF(Plananalyse!DZ59=1,VLOOKUP(DZ$5,Kruistabel!$B$26:$F$29,MATCH($C59,Kruistabel!$C$25:$F$25,0)+1,FALSE),"")=0,"",IF(Plananalyse!DZ59=1,VLOOKUP(DZ$5,Kruistabel!$B$26:$F$29,MATCH($C59,Kruistabel!$C$25:$F$25,0)+1,FALSE),""))</f>
        <v>#N/A</v>
      </c>
      <c r="EA59" s="326" t="e">
        <f ca="1">IF(IF(Plananalyse!EA59=1,VLOOKUP(EA$5,Kruistabel!$B$26:$F$29,MATCH($C59,Kruistabel!$C$25:$F$25,0)+1,FALSE),"")=0,"",IF(Plananalyse!EA59=1,VLOOKUP(EA$5,Kruistabel!$B$26:$F$29,MATCH($C59,Kruistabel!$C$25:$F$25,0)+1,FALSE),""))</f>
        <v>#N/A</v>
      </c>
      <c r="EB59" s="326" t="e">
        <f ca="1">IF(IF(Plananalyse!EB59=1,VLOOKUP(EB$5,Kruistabel!$B$26:$F$29,MATCH($C59,Kruistabel!$C$25:$F$25,0)+1,FALSE),"")=0,"",IF(Plananalyse!EB59=1,VLOOKUP(EB$5,Kruistabel!$B$26:$F$29,MATCH($C59,Kruistabel!$C$25:$F$25,0)+1,FALSE),""))</f>
        <v>#REF!</v>
      </c>
      <c r="EC59" s="326" t="e">
        <f ca="1">IF(IF(Plananalyse!EC59=1,VLOOKUP(EC$5,Kruistabel!$B$26:$F$29,MATCH($C59,Kruistabel!$C$25:$F$25,0)+1,FALSE),"")=0,"",IF(Plananalyse!EC59=1,VLOOKUP(EC$5,Kruistabel!$B$26:$F$29,MATCH($C59,Kruistabel!$C$25:$F$25,0)+1,FALSE),""))</f>
        <v>#REF!</v>
      </c>
      <c r="ED59" s="327"/>
      <c r="EE59" s="326" t="e">
        <f ca="1">IF(IF(Plananalyse!EE59=1,VLOOKUP(EE$5,Kruistabel!$B$26:$F$29,MATCH($C59,Kruistabel!$C$25:$F$25,0)+1,FALSE),"")=0,"",IF(Plananalyse!EE59=1,VLOOKUP(EE$5,Kruistabel!$B$26:$F$29,MATCH($C59,Kruistabel!$C$25:$F$25,0)+1,FALSE),""))</f>
        <v>#N/A</v>
      </c>
      <c r="EF59" s="326" t="e">
        <f ca="1">IF(IF(Plananalyse!EF59=1,VLOOKUP(EF$5,Kruistabel!$B$26:$F$29,MATCH($C59,Kruistabel!$C$25:$F$25,0)+1,FALSE),"")=0,"",IF(Plananalyse!EF59=1,VLOOKUP(EF$5,Kruistabel!$B$26:$F$29,MATCH($C59,Kruistabel!$C$25:$F$25,0)+1,FALSE),""))</f>
        <v>#N/A</v>
      </c>
      <c r="EG59" s="326" t="e">
        <f ca="1">IF(IF(Plananalyse!EG59=1,VLOOKUP(EG$5,Kruistabel!$B$26:$F$29,MATCH($C59,Kruistabel!$C$25:$F$25,0)+1,FALSE),"")=0,"",IF(Plananalyse!EG59=1,VLOOKUP(EG$5,Kruistabel!$B$26:$F$29,MATCH($C59,Kruistabel!$C$25:$F$25,0)+1,FALSE),""))</f>
        <v>#N/A</v>
      </c>
      <c r="EH59" s="326" t="e">
        <f ca="1">IF(IF(Plananalyse!EH59=1,VLOOKUP(EH$5,Kruistabel!$B$26:$F$29,MATCH($C59,Kruistabel!$C$25:$F$25,0)+1,FALSE),"")=0,"",IF(Plananalyse!EH59=1,VLOOKUP(EH$5,Kruistabel!$B$26:$F$29,MATCH($C59,Kruistabel!$C$25:$F$25,0)+1,FALSE),""))</f>
        <v>#REF!</v>
      </c>
      <c r="EI59" s="326" t="e">
        <f ca="1">IF(IF(Plananalyse!EI59=1,VLOOKUP(EI$5,Kruistabel!$B$26:$F$29,MATCH($C59,Kruistabel!$C$25:$F$25,0)+1,FALSE),"")=0,"",IF(Plananalyse!EI59=1,VLOOKUP(EI$5,Kruistabel!$B$26:$F$29,MATCH($C59,Kruistabel!$C$25:$F$25,0)+1,FALSE),""))</f>
        <v>#REF!</v>
      </c>
      <c r="EJ59" s="164" t="str">
        <f>IF(Plananalyse!EJ59=1,VLOOKUP(EJ$5,Kruistabel!$B$26:$F$29,MATCH($C59,Kruistabel!$C$25:$F$25,0)+1,FALSE),"")</f>
        <v/>
      </c>
      <c r="EK59" s="138"/>
      <c r="EL59" s="138"/>
      <c r="EM59" s="138"/>
      <c r="EN59" s="138"/>
      <c r="EO59" s="138"/>
    </row>
    <row r="60" spans="2:145">
      <c r="B60" s="337" t="s">
        <v>161</v>
      </c>
      <c r="C60" s="160" t="str">
        <f>_xlfn.IFNA(VLOOKUP($B60,Classificatietabel!$B$6:$I$91,C$7,FALSE),"")</f>
        <v>zeer hoog</v>
      </c>
      <c r="D60" s="160" t="str">
        <f>_xlfn.IFNA(VLOOKUP($B60,Classificatietabel!$B$6:$I$91,D$7,FALSE),"")</f>
        <v>neen</v>
      </c>
      <c r="E60" s="119">
        <f>IF(AND(D60="laag",$D$3=1),0,_xlfn.IFNA(IF(VLOOKUP($B60,Classificatietabel!$B$6:$H$91,$E$5,FALSE)="Ja",1,0),""))</f>
        <v>1</v>
      </c>
      <c r="F60" s="163"/>
      <c r="G60" s="326">
        <f>IF(IF(Plananalyse!G60=1,VLOOKUP(G$5,Kruistabel!$B$26:$F$29,MATCH($C60,Kruistabel!$C$25:$F$25,0)+1,FALSE),"")=0,"",IF(Plananalyse!G60=1,VLOOKUP(G$5,Kruistabel!$B$26:$F$29,MATCH($C60,Kruistabel!$C$25:$F$25,0)+1,FALSE),""))</f>
        <v>65</v>
      </c>
      <c r="H60" s="326">
        <f>IF(IF(Plananalyse!H60=1,VLOOKUP(H$5,Kruistabel!$B$26:$F$29,MATCH($C60,Kruistabel!$C$25:$F$25,0)+1,FALSE),"")=0,"",IF(Plananalyse!H60=1,VLOOKUP(H$5,Kruistabel!$B$26:$F$29,MATCH($C60,Kruistabel!$C$25:$F$25,0)+1,FALSE),""))</f>
        <v>65</v>
      </c>
      <c r="I60" s="326">
        <f>IF(IF(Plananalyse!I60=1,VLOOKUP(I$5,Kruistabel!$B$26:$F$29,MATCH($C60,Kruistabel!$C$25:$F$25,0)+1,FALSE),"")=0,"",IF(Plananalyse!I60=1,VLOOKUP(I$5,Kruistabel!$B$26:$F$29,MATCH($C60,Kruistabel!$C$25:$F$25,0)+1,FALSE),""))</f>
        <v>50</v>
      </c>
      <c r="J60" s="326">
        <f>IF(IF(Plananalyse!J60=1,VLOOKUP(J$5,Kruistabel!$B$26:$F$29,MATCH($C60,Kruistabel!$C$25:$F$25,0)+1,FALSE),"")=0,"",IF(Plananalyse!J60=1,VLOOKUP(J$5,Kruistabel!$B$26:$F$29,MATCH($C60,Kruistabel!$C$25:$F$25,0)+1,FALSE),""))</f>
        <v>65</v>
      </c>
      <c r="K60" s="326">
        <f>IF(IF(Plananalyse!K60=1,VLOOKUP(K$5,Kruistabel!$B$26:$F$29,MATCH($C60,Kruistabel!$C$25:$F$25,0)+1,FALSE),"")=0,"",IF(Plananalyse!K60=1,VLOOKUP(K$5,Kruistabel!$B$26:$F$29,MATCH($C60,Kruistabel!$C$25:$F$25,0)+1,FALSE),""))</f>
        <v>65</v>
      </c>
      <c r="L60" s="326">
        <f>IF(IF(Plananalyse!L60=1,VLOOKUP(L$5,Kruistabel!$B$26:$F$29,MATCH($C60,Kruistabel!$C$25:$F$25,0)+1,FALSE),"")=0,"",IF(Plananalyse!L60=1,VLOOKUP(L$5,Kruistabel!$B$26:$F$29,MATCH($C60,Kruistabel!$C$25:$F$25,0)+1,FALSE),""))</f>
        <v>65</v>
      </c>
      <c r="M60" s="326">
        <f>IF(IF(Plananalyse!M60=1,VLOOKUP(M$5,Kruistabel!$B$26:$F$29,MATCH($C60,Kruistabel!$C$25:$F$25,0)+1,FALSE),"")=0,"",IF(Plananalyse!M60=1,VLOOKUP(M$5,Kruistabel!$B$26:$F$29,MATCH($C60,Kruistabel!$C$25:$F$25,0)+1,FALSE),""))</f>
        <v>45</v>
      </c>
      <c r="N60" s="326">
        <f>IF(IF(Plananalyse!N60=1,VLOOKUP(N$5,Kruistabel!$B$26:$F$29,MATCH($C60,Kruistabel!$C$25:$F$25,0)+1,FALSE),"")=0,"",IF(Plananalyse!N60=1,VLOOKUP(N$5,Kruistabel!$B$26:$F$29,MATCH($C60,Kruistabel!$C$25:$F$25,0)+1,FALSE),""))</f>
        <v>45</v>
      </c>
      <c r="O60" s="326">
        <f>IF(IF(Plananalyse!O60=1,VLOOKUP(O$5,Kruistabel!$B$26:$F$29,MATCH($C60,Kruistabel!$C$25:$F$25,0)+1,FALSE),"")=0,"",IF(Plananalyse!O60=1,VLOOKUP(O$5,Kruistabel!$B$26:$F$29,MATCH($C60,Kruistabel!$C$25:$F$25,0)+1,FALSE),""))</f>
        <v>45</v>
      </c>
      <c r="P60" s="326">
        <f>IF(IF(Plananalyse!P60=1,VLOOKUP(P$5,Kruistabel!$B$26:$F$29,MATCH($C60,Kruistabel!$C$25:$F$25,0)+1,FALSE),"")=0,"",IF(Plananalyse!P60=1,VLOOKUP(P$5,Kruistabel!$B$26:$F$29,MATCH($C60,Kruistabel!$C$25:$F$25,0)+1,FALSE),""))</f>
        <v>40</v>
      </c>
      <c r="Q60" s="326">
        <f>IF(IF(Plananalyse!Q60=1,VLOOKUP(Q$5,Kruistabel!$B$26:$F$29,MATCH($C60,Kruistabel!$C$25:$F$25,0)+1,FALSE),"")=0,"",IF(Plananalyse!Q60=1,VLOOKUP(Q$5,Kruistabel!$B$26:$F$29,MATCH($C60,Kruistabel!$C$25:$F$25,0)+1,FALSE),""))</f>
        <v>50</v>
      </c>
      <c r="R60" s="326">
        <f>IF(IF(Plananalyse!R60=1,VLOOKUP(R$5,Kruistabel!$B$26:$F$29,MATCH($C60,Kruistabel!$C$25:$F$25,0)+1,FALSE),"")=0,"",IF(Plananalyse!R60=1,VLOOKUP(R$5,Kruistabel!$B$26:$F$29,MATCH($C60,Kruistabel!$C$25:$F$25,0)+1,FALSE),""))</f>
        <v>45</v>
      </c>
      <c r="S60" s="326">
        <f>IF(IF(Plananalyse!S60=1,VLOOKUP(S$5,Kruistabel!$B$26:$F$29,MATCH($C60,Kruistabel!$C$25:$F$25,0)+1,FALSE),"")=0,"",IF(Plananalyse!S60=1,VLOOKUP(S$5,Kruistabel!$B$26:$F$29,MATCH($C60,Kruistabel!$C$25:$F$25,0)+1,FALSE),""))</f>
        <v>65</v>
      </c>
      <c r="T60" s="326">
        <f>IF(IF(Plananalyse!T60=1,VLOOKUP(T$5,Kruistabel!$B$26:$F$29,MATCH($C60,Kruistabel!$C$25:$F$25,0)+1,FALSE),"")=0,"",IF(Plananalyse!T60=1,VLOOKUP(T$5,Kruistabel!$B$26:$F$29,MATCH($C60,Kruistabel!$C$25:$F$25,0)+1,FALSE),""))</f>
        <v>65</v>
      </c>
      <c r="U60" s="326">
        <f>IF(IF(Plananalyse!U60=1,VLOOKUP(U$5,Kruistabel!$B$26:$F$29,MATCH($C60,Kruistabel!$C$25:$F$25,0)+1,FALSE),"")=0,"",IF(Plananalyse!U60=1,VLOOKUP(U$5,Kruistabel!$B$26:$F$29,MATCH($C60,Kruistabel!$C$25:$F$25,0)+1,FALSE),""))</f>
        <v>65</v>
      </c>
      <c r="V60" s="326">
        <f>IF(IF(Plananalyse!V60=1,VLOOKUP(V$5,Kruistabel!$B$26:$F$29,MATCH($C60,Kruistabel!$C$25:$F$25,0)+1,FALSE),"")=0,"",IF(Plananalyse!V60=1,VLOOKUP(V$5,Kruistabel!$B$26:$F$29,MATCH($C60,Kruistabel!$C$25:$F$25,0)+1,FALSE),""))</f>
        <v>65</v>
      </c>
      <c r="W60" s="326">
        <f>IF(IF(Plananalyse!W60=1,VLOOKUP(W$5,Kruistabel!$B$26:$F$29,MATCH($C60,Kruistabel!$C$25:$F$25,0)+1,FALSE),"")=0,"",IF(Plananalyse!W60=1,VLOOKUP(W$5,Kruistabel!$B$26:$F$29,MATCH($C60,Kruistabel!$C$25:$F$25,0)+1,FALSE),""))</f>
        <v>65</v>
      </c>
      <c r="X60" s="326">
        <f>IF(IF(Plananalyse!X60=1,VLOOKUP(X$5,Kruistabel!$B$26:$F$29,MATCH($C60,Kruistabel!$C$25:$F$25,0)+1,FALSE),"")=0,"",IF(Plananalyse!X60=1,VLOOKUP(X$5,Kruistabel!$B$26:$F$29,MATCH($C60,Kruistabel!$C$25:$F$25,0)+1,FALSE),""))</f>
        <v>65</v>
      </c>
      <c r="Y60" s="326">
        <f>IF(IF(Plananalyse!Y60=1,VLOOKUP(Y$5,Kruistabel!$B$26:$F$29,MATCH($C60,Kruistabel!$C$25:$F$25,0)+1,FALSE),"")=0,"",IF(Plananalyse!Y60=1,VLOOKUP(Y$5,Kruistabel!$B$26:$F$29,MATCH($C60,Kruistabel!$C$25:$F$25,0)+1,FALSE),""))</f>
        <v>50</v>
      </c>
      <c r="Z60" s="326">
        <f>IF(IF(Plananalyse!Z60=1,VLOOKUP(Z$5,Kruistabel!$B$26:$F$29,MATCH($C60,Kruistabel!$C$25:$F$25,0)+1,FALSE),"")=0,"",IF(Plananalyse!Z60=1,VLOOKUP(Z$5,Kruistabel!$B$26:$F$29,MATCH($C60,Kruistabel!$C$25:$F$25,0)+1,FALSE),""))</f>
        <v>65</v>
      </c>
      <c r="AA60" s="326">
        <f>IF(IF(Plananalyse!AA60=1,VLOOKUP(AA$5,Kruistabel!$B$26:$F$29,MATCH($C60,Kruistabel!$C$25:$F$25,0)+1,FALSE),"")=0,"",IF(Plananalyse!AA60=1,VLOOKUP(AA$5,Kruistabel!$B$26:$F$29,MATCH($C60,Kruistabel!$C$25:$F$25,0)+1,FALSE),""))</f>
        <v>65</v>
      </c>
      <c r="AB60" s="326">
        <f>IF(IF(Plananalyse!AB60=1,VLOOKUP(AB$5,Kruistabel!$B$26:$F$29,MATCH($C60,Kruistabel!$C$25:$F$25,0)+1,FALSE),"")=0,"",IF(Plananalyse!AB60=1,VLOOKUP(AB$5,Kruistabel!$B$26:$F$29,MATCH($C60,Kruistabel!$C$25:$F$25,0)+1,FALSE),""))</f>
        <v>65</v>
      </c>
      <c r="AC60" s="326">
        <f>IF(IF(Plananalyse!AC60=1,VLOOKUP(AC$5,Kruistabel!$B$26:$F$29,MATCH($C60,Kruistabel!$C$25:$F$25,0)+1,FALSE),"")=0,"",IF(Plananalyse!AC60=1,VLOOKUP(AC$5,Kruistabel!$B$26:$F$29,MATCH($C60,Kruistabel!$C$25:$F$25,0)+1,FALSE),""))</f>
        <v>65</v>
      </c>
      <c r="AD60" s="326">
        <f>IF(IF(Plananalyse!AD60=1,VLOOKUP(AD$5,Kruistabel!$B$26:$F$29,MATCH($C60,Kruistabel!$C$25:$F$25,0)+1,FALSE),"")=0,"",IF(Plananalyse!AD60=1,VLOOKUP(AD$5,Kruistabel!$B$26:$F$29,MATCH($C60,Kruistabel!$C$25:$F$25,0)+1,FALSE),""))</f>
        <v>65</v>
      </c>
      <c r="AE60" s="326">
        <f>IF(IF(Plananalyse!AE60=1,VLOOKUP(AE$5,Kruistabel!$B$26:$F$29,MATCH($C60,Kruistabel!$C$25:$F$25,0)+1,FALSE),"")=0,"",IF(Plananalyse!AE60=1,VLOOKUP(AE$5,Kruistabel!$B$26:$F$29,MATCH($C60,Kruistabel!$C$25:$F$25,0)+1,FALSE),""))</f>
        <v>65</v>
      </c>
      <c r="AF60" s="326">
        <f>IF(IF(Plananalyse!AF60=1,VLOOKUP(AF$5,Kruistabel!$B$26:$F$29,MATCH($C60,Kruistabel!$C$25:$F$25,0)+1,FALSE),"")=0,"",IF(Plananalyse!AF60=1,VLOOKUP(AF$5,Kruistabel!$B$26:$F$29,MATCH($C60,Kruistabel!$C$25:$F$25,0)+1,FALSE),""))</f>
        <v>65</v>
      </c>
      <c r="AG60" s="326">
        <f>IF(IF(Plananalyse!AG60=1,VLOOKUP(AG$5,Kruistabel!$B$26:$F$29,MATCH($C60,Kruistabel!$C$25:$F$25,0)+1,FALSE),"")=0,"",IF(Plananalyse!AG60=1,VLOOKUP(AG$5,Kruistabel!$B$26:$F$29,MATCH($C60,Kruistabel!$C$25:$F$25,0)+1,FALSE),""))</f>
        <v>65</v>
      </c>
      <c r="AH60" s="326">
        <f>IF(IF(Plananalyse!AH60=1,VLOOKUP(AH$5,Kruistabel!$B$26:$F$29,MATCH($C60,Kruistabel!$C$25:$F$25,0)+1,FALSE),"")=0,"",IF(Plananalyse!AI60=1,VLOOKUP(AH$5,Kruistabel!$B$26:$F$29,MATCH($C60,Kruistabel!$C$25:$F$25,0)+1,FALSE),""))</f>
        <v>65</v>
      </c>
      <c r="AI60" s="326">
        <f>IF(IF(Plananalyse!AI60=1,VLOOKUP(AI$5,Kruistabel!$B$26:$F$29,MATCH($C60,Kruistabel!$C$25:$F$25,0)+1,FALSE),"")=0,"",IF(Plananalyse!AJ60=1,VLOOKUP(AI$5,Kruistabel!$B$26:$F$29,MATCH($C60,Kruistabel!$C$25:$F$25,0)+1,FALSE),""))</f>
        <v>65</v>
      </c>
      <c r="AJ60" s="326">
        <f>IF(IF(Plananalyse!AJ60=1,VLOOKUP(AJ$5,Kruistabel!$B$26:$F$29,MATCH($C60,Kruistabel!$C$25:$F$25,0)+1,FALSE),"")=0,"",IF(Plananalyse!AJ60=1,VLOOKUP(AJ$5,Kruistabel!$B$26:$F$29,MATCH($C60,Kruistabel!$C$25:$F$25,0)+1,FALSE),""))</f>
        <v>65</v>
      </c>
      <c r="AK60" s="326">
        <f>IF(IF(Plananalyse!AK60=1,VLOOKUP(AK$5,Kruistabel!$B$26:$F$29,MATCH($C60,Kruistabel!$C$25:$F$25,0)+1,FALSE),"")=0,"",IF(Plananalyse!AK60=1,VLOOKUP(AK$5,Kruistabel!$B$26:$F$29,MATCH($C60,Kruistabel!$C$25:$F$25,0)+1,FALSE),""))</f>
        <v>50</v>
      </c>
      <c r="AL60" s="326">
        <f>IF(IF(Plananalyse!AL60=1,VLOOKUP(AL$5,Kruistabel!$B$26:$F$29,MATCH($C60,Kruistabel!$C$25:$F$25,0)+1,FALSE),"")=0,"",IF(Plananalyse!AL60=1,VLOOKUP(AL$5,Kruistabel!$B$26:$F$29,MATCH($C60,Kruistabel!$C$25:$F$25,0)+1,FALSE),""))</f>
        <v>65</v>
      </c>
      <c r="AM60" s="326">
        <f>IF(IF(Plananalyse!AM60=1,VLOOKUP(AM$5,Kruistabel!$B$26:$F$29,MATCH($C60,Kruistabel!$C$25:$F$25,0)+1,FALSE),"")=0,"",IF(Plananalyse!AM60=1,VLOOKUP(AM$5,Kruistabel!$B$26:$F$29,MATCH($C60,Kruistabel!$C$25:$F$25,0)+1,FALSE),""))</f>
        <v>65</v>
      </c>
      <c r="AN60" s="327"/>
      <c r="AO60" s="326">
        <f>IF(IF(Plananalyse!AO60=1,VLOOKUP(AO$5,Kruistabel!$B$26:$F$29,MATCH($C60,Kruistabel!$C$25:$F$25,0)+1,FALSE),"")=0,"",IF(Plananalyse!AO60=1,VLOOKUP(AO$5,Kruistabel!$B$26:$F$29,MATCH($C60,Kruistabel!$C$25:$F$25,0)+1,FALSE),""))</f>
        <v>50</v>
      </c>
      <c r="AP60" s="326">
        <f>IF(IF(Plananalyse!AP60=1,VLOOKUP(AP$5,Kruistabel!$B$26:$F$29,MATCH($C60,Kruistabel!$C$25:$F$25,0)+1,FALSE),"")=0,"",IF(Plananalyse!AP60=1,VLOOKUP(AP$5,Kruistabel!$B$26:$F$29,MATCH($C60,Kruistabel!$C$25:$F$25,0)+1,FALSE),""))</f>
        <v>50</v>
      </c>
      <c r="AQ60" s="326">
        <f>IF(IF(Plananalyse!AQ60=1,VLOOKUP(AQ$5,Kruistabel!$B$26:$F$29,MATCH($C60,Kruistabel!$C$25:$F$25,0)+1,FALSE),"")=0,"",IF(Plananalyse!AQ60=1,VLOOKUP(AQ$5,Kruistabel!$B$26:$F$29,MATCH($C60,Kruistabel!$C$25:$F$25,0)+1,FALSE),""))</f>
        <v>50</v>
      </c>
      <c r="AR60" s="326">
        <f>IF(IF(Plananalyse!AR60=1,VLOOKUP(AR$5,Kruistabel!$B$26:$F$29,MATCH($C60,Kruistabel!$C$25:$F$25,0)+1,FALSE),"")=0,"",IF(Plananalyse!AR60=1,VLOOKUP(AR$5,Kruistabel!$B$26:$F$29,MATCH($C60,Kruistabel!$C$25:$F$25,0)+1,FALSE),""))</f>
        <v>45</v>
      </c>
      <c r="AS60" s="326">
        <f>IF(IF(Plananalyse!AS60=1,VLOOKUP(AS$5,Kruistabel!$B$26:$F$29,MATCH($C60,Kruistabel!$C$25:$F$25,0)+1,FALSE),"")=0,"",IF(Plananalyse!AS60=1,VLOOKUP(AS$5,Kruistabel!$B$26:$F$29,MATCH($C60,Kruistabel!$C$25:$F$25,0)+1,FALSE),""))</f>
        <v>50</v>
      </c>
      <c r="AT60" s="326">
        <f>IF(IF(Plananalyse!AT60=1,VLOOKUP(AT$5,Kruistabel!$B$26:$F$29,MATCH($C60,Kruistabel!$C$25:$F$25,0)+1,FALSE),"")=0,"",IF(Plananalyse!AT60=1,VLOOKUP(AT$5,Kruistabel!$B$26:$F$29,MATCH($C60,Kruistabel!$C$25:$F$25,0)+1,FALSE),""))</f>
        <v>45</v>
      </c>
      <c r="AU60" s="326">
        <f>IF(IF(Plananalyse!AU60=1,VLOOKUP(AU$5,Kruistabel!$B$26:$F$29,MATCH($C60,Kruistabel!$C$25:$F$25,0)+1,FALSE),"")=0,"",IF(Plananalyse!AU60=1,VLOOKUP(AU$5,Kruistabel!$B$26:$F$29,MATCH($C60,Kruistabel!$C$25:$F$25,0)+1,FALSE),""))</f>
        <v>65</v>
      </c>
      <c r="AV60" s="326">
        <f>IF(IF(Plananalyse!AV60=1,VLOOKUP(AV$5,Kruistabel!$B$26:$F$29,MATCH($C60,Kruistabel!$C$25:$F$25,0)+1,FALSE),"")=0,"",IF(Plananalyse!AV60=1,VLOOKUP(AV$5,Kruistabel!$B$26:$F$29,MATCH($C60,Kruistabel!$C$25:$F$25,0)+1,FALSE),""))</f>
        <v>50</v>
      </c>
      <c r="AW60" s="326">
        <f>IF(IF(Plananalyse!AW60=1,VLOOKUP(AW$5,Kruistabel!$B$26:$F$29,MATCH($C60,Kruistabel!$C$25:$F$25,0)+1,FALSE),"")=0,"",IF(Plananalyse!AW60=1,VLOOKUP(AW$5,Kruistabel!$B$26:$F$29,MATCH($C60,Kruistabel!$C$25:$F$25,0)+1,FALSE),""))</f>
        <v>65</v>
      </c>
      <c r="AX60" s="326">
        <f>IF(IF(Plananalyse!AX60=1,VLOOKUP(AX$5,Kruistabel!$B$26:$F$29,MATCH($C60,Kruistabel!$C$25:$F$25,0)+1,FALSE),"")=0,"",IF(Plananalyse!AX60=1,VLOOKUP(AX$5,Kruistabel!$B$26:$F$29,MATCH($C60,Kruistabel!$C$25:$F$25,0)+1,FALSE),""))</f>
        <v>65</v>
      </c>
      <c r="AY60" s="327"/>
      <c r="AZ60" s="326">
        <f>IF(IF(Plananalyse!AZ60=1,VLOOKUP(AZ$5,Kruistabel!$B$26:$F$29,MATCH($C60,Kruistabel!$C$25:$F$25,0)+1,FALSE),"")=0,"",IF(Plananalyse!AZ60=1,VLOOKUP(AZ$5,Kruistabel!$B$26:$F$29,MATCH($C60,Kruistabel!$C$25:$F$25,0)+1,FALSE),""))</f>
        <v>65</v>
      </c>
      <c r="BA60" s="326">
        <f>IF(IF(Plananalyse!BA60=1,VLOOKUP(BA$5,Kruistabel!$B$26:$F$29,MATCH($C60,Kruistabel!$C$25:$F$25,0)+1,FALSE),"")=0,"",IF(Plananalyse!BA60=1,VLOOKUP(BA$5,Kruistabel!$B$26:$F$29,MATCH($C60,Kruistabel!$C$25:$F$25,0)+1,FALSE),""))</f>
        <v>65</v>
      </c>
      <c r="BB60" s="326">
        <f>IF(IF(Plananalyse!BB60=1,VLOOKUP(BB$5,Kruistabel!$B$26:$F$29,MATCH($C60,Kruistabel!$C$25:$F$25,0)+1,FALSE),"")=0,"",IF(Plananalyse!BB60=1,VLOOKUP(BB$5,Kruistabel!$B$26:$F$29,MATCH($C60,Kruistabel!$C$25:$F$25,0)+1,FALSE),""))</f>
        <v>50</v>
      </c>
      <c r="BC60" s="326">
        <f>IF(IF(Plananalyse!BC60=1,VLOOKUP(BC$5,Kruistabel!$B$26:$F$29,MATCH($C60,Kruistabel!$C$25:$F$25,0)+1,FALSE),"")=0,"",IF(Plananalyse!BC60=1,VLOOKUP(BC$5,Kruistabel!$B$26:$F$29,MATCH($C60,Kruistabel!$C$25:$F$25,0)+1,FALSE),""))</f>
        <v>50</v>
      </c>
      <c r="BD60" s="326">
        <f>IF(IF(Plananalyse!BD60=1,VLOOKUP(BD$5,Kruistabel!$B$26:$F$29,MATCH($C60,Kruistabel!$C$25:$F$25,0)+1,FALSE),"")=0,"",IF(Plananalyse!BD60=1,VLOOKUP(BD$5,Kruistabel!$B$26:$F$29,MATCH($C60,Kruistabel!$C$25:$F$25,0)+1,FALSE),""))</f>
        <v>65</v>
      </c>
      <c r="BE60" s="326">
        <f>IF(IF(Plananalyse!BE60=1,VLOOKUP(BE$5,Kruistabel!$B$26:$F$29,MATCH($C60,Kruistabel!$C$25:$F$25,0)+1,FALSE),"")=0,"",IF(Plananalyse!BE60=1,VLOOKUP(BE$5,Kruistabel!$B$26:$F$29,MATCH($C60,Kruistabel!$C$25:$F$25,0)+1,FALSE),""))</f>
        <v>65</v>
      </c>
      <c r="BF60" s="326">
        <f ca="1">IF(IF(Plananalyse!BF60=1,VLOOKUP(BF$5,Kruistabel!$B$26:$F$29,MATCH($C60,Kruistabel!$C$25:$F$25,0)+1,FALSE),"")=0,"",IF(Plananalyse!BF60=1,VLOOKUP(BF$5,Kruistabel!$B$26:$F$29,MATCH($C60,Kruistabel!$C$25:$F$25,0)+1,FALSE),""))</f>
        <v>65</v>
      </c>
      <c r="BG60" s="326">
        <f ca="1">IF(IF(Plananalyse!BG60=1,VLOOKUP(BG$5,Kruistabel!$B$26:$F$29,MATCH($C60,Kruistabel!$C$25:$F$25,0)+1,FALSE),"")=0,"",IF(Plananalyse!BG60=1,VLOOKUP(BG$5,Kruistabel!$B$26:$F$29,MATCH($C60,Kruistabel!$C$25:$F$25,0)+1,FALSE),""))</f>
        <v>65</v>
      </c>
      <c r="BH60" s="326">
        <f ca="1">IF(IF(Plananalyse!BH60=1,VLOOKUP(BH$5,Kruistabel!$B$26:$F$29,MATCH($C60,Kruistabel!$C$25:$F$25,0)+1,FALSE),"")=0,"",IF(Plananalyse!BH60=1,VLOOKUP(BH$5,Kruistabel!$B$26:$F$29,MATCH($C60,Kruistabel!$C$25:$F$25,0)+1,FALSE),""))</f>
        <v>65</v>
      </c>
      <c r="BI60" s="327"/>
      <c r="BJ60" s="326" t="e">
        <f ca="1">IF(IF(Plananalyse!BJ60=1,VLOOKUP(BJ$5,Kruistabel!$B$26:$F$29,MATCH($C60,Kruistabel!$C$25:$F$25,0)+1,FALSE),"")=0,"",IF(Plananalyse!BJ60=1,VLOOKUP(BJ$5,Kruistabel!$B$26:$F$29,MATCH($C60,Kruistabel!$C$25:$F$25,0)+1,FALSE),""))</f>
        <v>#N/A</v>
      </c>
      <c r="BK60" s="326" t="e">
        <f ca="1">IF(IF(Plananalyse!BK60=1,VLOOKUP(BK$5,Kruistabel!$B$26:$F$29,MATCH($C60,Kruistabel!$C$25:$F$25,0)+1,FALSE),"")=0,"",IF(Plananalyse!BK60=1,VLOOKUP(BK$5,Kruistabel!$B$26:$F$29,MATCH($C60,Kruistabel!$C$25:$F$25,0)+1,FALSE),""))</f>
        <v>#N/A</v>
      </c>
      <c r="BL60" s="326" t="e">
        <f ca="1">IF(IF(Plananalyse!BL60=1,VLOOKUP(BL$5,Kruistabel!$B$26:$F$29,MATCH($C60,Kruistabel!$C$25:$F$25,0)+1,FALSE),"")=0,"",IF(Plananalyse!BL60=1,VLOOKUP(BL$5,Kruistabel!$B$26:$F$29,MATCH($C60,Kruistabel!$C$25:$F$25,0)+1,FALSE),""))</f>
        <v>#N/A</v>
      </c>
      <c r="BM60" s="326" t="e">
        <f ca="1">IF(IF(Plananalyse!BM60=1,VLOOKUP(BM$5,Kruistabel!$B$26:$F$29,MATCH($C60,Kruistabel!$C$25:$F$25,0)+1,FALSE),"")=0,"",IF(Plananalyse!BM60=1,VLOOKUP(BM$5,Kruistabel!$B$26:$F$29,MATCH($C60,Kruistabel!$C$25:$F$25,0)+1,FALSE),""))</f>
        <v>#N/A</v>
      </c>
      <c r="BN60" s="326" t="e">
        <f ca="1">IF(IF(Plananalyse!BN60=1,VLOOKUP(BN$5,Kruistabel!$B$26:$F$29,MATCH($C60,Kruistabel!$C$25:$F$25,0)+1,FALSE),"")=0,"",IF(Plananalyse!BN60=1,VLOOKUP(BN$5,Kruistabel!$B$26:$F$29,MATCH($C60,Kruistabel!$C$25:$F$25,0)+1,FALSE),""))</f>
        <v>#N/A</v>
      </c>
      <c r="BO60" s="326" t="e">
        <f ca="1">IF(IF(Plananalyse!BO60=1,VLOOKUP(BO$5,Kruistabel!$B$26:$F$29,MATCH($C60,Kruistabel!$C$25:$F$25,0)+1,FALSE),"")=0,"",IF(Plananalyse!BO60=1,VLOOKUP(BO$5,Kruistabel!$B$26:$F$29,MATCH($C60,Kruistabel!$C$25:$F$25,0)+1,FALSE),""))</f>
        <v>#N/A</v>
      </c>
      <c r="BP60" s="326" t="e">
        <f ca="1">IF(IF(Plananalyse!BP60=1,VLOOKUP(BP$5,Kruistabel!$B$26:$F$29,MATCH($C60,Kruistabel!$C$25:$F$25,0)+1,FALSE),"")=0,"",IF(Plananalyse!BP60=1,VLOOKUP(BP$5,Kruistabel!$B$26:$F$29,MATCH($C60,Kruistabel!$C$25:$F$25,0)+1,FALSE),""))</f>
        <v>#N/A</v>
      </c>
      <c r="BQ60" s="326" t="e">
        <f ca="1">IF(IF(Plananalyse!BQ60=1,VLOOKUP(BQ$5,Kruistabel!$B$26:$F$29,MATCH($C60,Kruistabel!$C$25:$F$25,0)+1,FALSE),"")=0,"",IF(Plananalyse!BQ60=1,VLOOKUP(BQ$5,Kruistabel!$B$26:$F$29,MATCH($C60,Kruistabel!$C$25:$F$25,0)+1,FALSE),""))</f>
        <v>#N/A</v>
      </c>
      <c r="BR60" s="326" t="e">
        <f ca="1">IF(IF(Plananalyse!BR60=1,VLOOKUP(BR$5,Kruistabel!$B$26:$F$29,MATCH($C60,Kruistabel!$C$25:$F$25,0)+1,FALSE),"")=0,"",IF(Plananalyse!BR60=1,VLOOKUP(BR$5,Kruistabel!$B$26:$F$29,MATCH($C60,Kruistabel!$C$25:$F$25,0)+1,FALSE),""))</f>
        <v>#REF!</v>
      </c>
      <c r="BS60" s="326" t="e">
        <f ca="1">IF(IF(Plananalyse!BS60=1,VLOOKUP(BS$5,Kruistabel!$B$26:$F$29,MATCH($C60,Kruistabel!$C$25:$F$25,0)+1,FALSE),"")=0,"",IF(Plananalyse!BS60=1,VLOOKUP(BS$5,Kruistabel!$B$26:$F$29,MATCH($C60,Kruistabel!$C$25:$F$25,0)+1,FALSE),""))</f>
        <v>#REF!</v>
      </c>
      <c r="BT60" s="65"/>
      <c r="BU60" s="231">
        <f ca="1">IF(IF(Plananalyse!BU60=1,VLOOKUP(BU$5,Kruistabel!$B$26:$F$29,MATCH($C60,Kruistabel!$C$25:$F$25,0)+1,FALSE),"")=0,"",IF(Plananalyse!BU60=1,VLOOKUP(BU$5,Kruistabel!$B$26:$F$29,MATCH($C60,Kruistabel!$C$25:$F$25,0)+1,FALSE),""))</f>
        <v>65</v>
      </c>
      <c r="BV60" s="326">
        <f ca="1">IF(IF(Plananalyse!BV60=1,VLOOKUP(BV$5,Kruistabel!$B$26:$F$29,MATCH($C60,Kruistabel!$C$25:$F$25,0)+1,FALSE),"")=0,"",IF(Plananalyse!BV60=1,VLOOKUP(BV$5,Kruistabel!$B$26:$F$29,MATCH($C60,Kruistabel!$C$25:$F$25,0)+1,FALSE),""))</f>
        <v>45</v>
      </c>
      <c r="BW60" s="326">
        <f ca="1">IF(IF(Plananalyse!BW60=1,VLOOKUP(BW$5,Kruistabel!$B$26:$F$29,MATCH($C60,Kruistabel!$C$25:$F$25,0)+1,FALSE),"")=0,"",IF(Plananalyse!BW60=1,VLOOKUP(BW$5,Kruistabel!$B$26:$F$29,MATCH($C60,Kruistabel!$C$25:$F$25,0)+1,FALSE),""))</f>
        <v>65</v>
      </c>
      <c r="BX60" s="326">
        <f ca="1">IF(IF(Plananalyse!BX60=1,VLOOKUP(BX$5,Kruistabel!$B$26:$F$29,MATCH($C60,Kruistabel!$C$25:$F$25,0)+1,FALSE),"")=0,"",IF(Plananalyse!BX60=1,VLOOKUP(BX$5,Kruistabel!$B$26:$F$29,MATCH($C60,Kruistabel!$C$25:$F$25,0)+1,FALSE),""))</f>
        <v>65</v>
      </c>
      <c r="BY60" s="327"/>
      <c r="BZ60" s="326" t="e">
        <f ca="1">IF(IF(Plananalyse!BZ60=1,VLOOKUP(BZ$5,Kruistabel!$B$26:$F$29,MATCH($C60,Kruistabel!$C$25:$F$25,0)+1,FALSE),"")=0,"",IF(Plananalyse!BZ60=1,VLOOKUP(BZ$5,Kruistabel!$B$26:$F$29,MATCH($C60,Kruistabel!$C$25:$F$25,0)+1,FALSE),""))</f>
        <v>#N/A</v>
      </c>
      <c r="CA60" s="326" t="e">
        <f ca="1">IF(IF(Plananalyse!CA60=1,VLOOKUP(CA$5,Kruistabel!$B$26:$F$29,MATCH($C60,Kruistabel!$C$25:$F$25,0)+1,FALSE),"")=0,"",IF(Plananalyse!CA60=1,VLOOKUP(CA$5,Kruistabel!$B$26:$F$29,MATCH($C60,Kruistabel!$C$25:$F$25,0)+1,FALSE),""))</f>
        <v>#N/A</v>
      </c>
      <c r="CB60" s="326" t="e">
        <f ca="1">IF(IF(Plananalyse!CB60=1,VLOOKUP(CB$5,Kruistabel!$B$26:$F$29,MATCH($C60,Kruistabel!$C$25:$F$25,0)+1,FALSE),"")=0,"",IF(Plananalyse!CB60=1,VLOOKUP(CB$5,Kruistabel!$B$26:$F$29,MATCH($C60,Kruistabel!$C$25:$F$25,0)+1,FALSE),""))</f>
        <v>#N/A</v>
      </c>
      <c r="CC60" s="326" t="e">
        <f ca="1">IF(IF(Plananalyse!CC60=1,VLOOKUP(CC$5,Kruistabel!$B$26:$F$29,MATCH($C60,Kruistabel!$C$25:$F$25,0)+1,FALSE),"")=0,"",IF(Plananalyse!CC60=1,VLOOKUP(CC$5,Kruistabel!$B$26:$F$29,MATCH($C60,Kruistabel!$C$25:$F$25,0)+1,FALSE),""))</f>
        <v>#N/A</v>
      </c>
      <c r="CD60" s="326" t="e">
        <f ca="1">IF(IF(Plananalyse!CD60=1,VLOOKUP(CD$5,Kruistabel!$B$26:$F$29,MATCH($C60,Kruistabel!$C$25:$F$25,0)+1,FALSE),"")=0,"",IF(Plananalyse!CD60=1,VLOOKUP(CD$5,Kruistabel!$B$26:$F$29,MATCH($C60,Kruistabel!$C$25:$F$25,0)+1,FALSE),""))</f>
        <v>#N/A</v>
      </c>
      <c r="CE60" s="326" t="e">
        <f ca="1">IF(IF(Plananalyse!CE60=1,VLOOKUP(CE$5,Kruistabel!$B$26:$F$29,MATCH($C60,Kruistabel!$C$25:$F$25,0)+1,FALSE),"")=0,"",IF(Plananalyse!CE60=1,VLOOKUP(CE$5,Kruistabel!$B$26:$F$29,MATCH($C60,Kruistabel!$C$25:$F$25,0)+1,FALSE),""))</f>
        <v>#N/A</v>
      </c>
      <c r="CF60" s="326" t="e">
        <f ca="1">IF(IF(Plananalyse!CF60=1,VLOOKUP(CF$5,Kruistabel!$B$26:$F$29,MATCH($C60,Kruistabel!$C$25:$F$25,0)+1,FALSE),"")=0,"",IF(Plananalyse!CF60=1,VLOOKUP(CF$5,Kruistabel!$B$26:$F$29,MATCH($C60,Kruistabel!$C$25:$F$25,0)+1,FALSE),""))</f>
        <v>#N/A</v>
      </c>
      <c r="CG60" s="326" t="e">
        <f ca="1">IF(IF(Plananalyse!CG60=1,VLOOKUP(CG$5,Kruistabel!$B$26:$F$29,MATCH($C60,Kruistabel!$C$25:$F$25,0)+1,FALSE),"")=0,"",IF(Plananalyse!CG60=1,VLOOKUP(CG$5,Kruistabel!$B$26:$F$29,MATCH($C60,Kruistabel!$C$25:$F$25,0)+1,FALSE),""))</f>
        <v>#REF!</v>
      </c>
      <c r="CH60" s="326" t="e">
        <f ca="1">IF(IF(Plananalyse!CH60=1,VLOOKUP(CH$5,Kruistabel!$B$26:$F$29,MATCH($C60,Kruistabel!$C$25:$F$25,0)+1,FALSE),"")=0,"",IF(Plananalyse!CH60=1,VLOOKUP(CH$5,Kruistabel!$B$26:$F$29,MATCH($C60,Kruistabel!$C$25:$F$25,0)+1,FALSE),""))</f>
        <v>#REF!</v>
      </c>
      <c r="CI60" s="65"/>
      <c r="CJ60" s="326">
        <f ca="1">IF(IF(Plananalyse!CJ60=1,VLOOKUP(CJ$5,Kruistabel!$B$26:$F$29,MATCH($C60,Kruistabel!$C$25:$F$25,0)+1,FALSE),"")=0,"",IF(Plananalyse!CJ60=1,VLOOKUP(CJ$5,Kruistabel!$B$26:$F$29,MATCH($C60,Kruistabel!$C$25:$F$25,0)+1,FALSE),""))</f>
        <v>45</v>
      </c>
      <c r="CK60" s="326">
        <f ca="1">IF(IF(Plananalyse!CK60=1,VLOOKUP(CK$5,Kruistabel!$B$26:$F$29,MATCH($C60,Kruistabel!$C$25:$F$25,0)+1,FALSE),"")=0,"",IF(Plananalyse!CK60=1,VLOOKUP(CK$5,Kruistabel!$B$26:$F$29,MATCH($C60,Kruistabel!$C$25:$F$25,0)+1,FALSE),""))</f>
        <v>45</v>
      </c>
      <c r="CL60" s="326">
        <f ca="1">IF(IF(Plananalyse!CL60=1,VLOOKUP(CL$5,Kruistabel!$B$26:$F$29,MATCH($C60,Kruistabel!$C$25:$F$25,0)+1,FALSE),"")=0,"",IF(Plananalyse!CL60=1,VLOOKUP(CL$5,Kruistabel!$B$26:$F$29,MATCH($C60,Kruistabel!$C$25:$F$25,0)+1,FALSE),""))</f>
        <v>65</v>
      </c>
      <c r="CM60" s="326">
        <f ca="1">IF(IF(Plananalyse!CM60=1,VLOOKUP(CM$5,Kruistabel!$B$26:$F$29,MATCH($C60,Kruistabel!$C$25:$F$25,0)+1,FALSE),"")=0,"",IF(Plananalyse!CM60=1,VLOOKUP(CM$5,Kruistabel!$B$26:$F$29,MATCH($C60,Kruistabel!$C$25:$F$25,0)+1,FALSE),""))</f>
        <v>40</v>
      </c>
      <c r="CN60" s="326">
        <f ca="1">IF(IF(Plananalyse!CN60=1,VLOOKUP(CN$5,Kruistabel!$B$26:$F$29,MATCH($C60,Kruistabel!$C$25:$F$25,0)+1,FALSE),"")=0,"",IF(Plananalyse!CN60=1,VLOOKUP(CN$5,Kruistabel!$B$26:$F$29,MATCH($C60,Kruistabel!$C$25:$F$25,0)+1,FALSE),""))</f>
        <v>40</v>
      </c>
      <c r="CO60" s="326">
        <f ca="1">IF(IF(Plananalyse!CO60=1,VLOOKUP(CO$5,Kruistabel!$B$26:$F$29,MATCH($C60,Kruistabel!$C$25:$F$25,0)+1,FALSE),"")=0,"",IF(Plananalyse!CO60=1,VLOOKUP(CO$5,Kruistabel!$B$26:$F$29,MATCH($C60,Kruistabel!$C$25:$F$25,0)+1,FALSE),""))</f>
        <v>50</v>
      </c>
      <c r="CP60" s="326">
        <f ca="1">IF(IF(Plananalyse!CP60=1,VLOOKUP(CP$5,Kruistabel!$B$26:$F$29,MATCH($C60,Kruistabel!$C$25:$F$25,0)+1,FALSE),"")=0,"",IF(Plananalyse!CP60=1,VLOOKUP(CP$5,Kruistabel!$B$26:$F$29,MATCH($C60,Kruistabel!$C$25:$F$25,0)+1,FALSE),""))</f>
        <v>45</v>
      </c>
      <c r="CQ60" s="326">
        <f ca="1">IF(IF(Plananalyse!CQ60=1,VLOOKUP(CQ$5,Kruistabel!$B$26:$F$29,MATCH($C60,Kruistabel!$C$25:$F$25,0)+1,FALSE),"")=0,"",IF(Plananalyse!CQ60=1,VLOOKUP(CQ$5,Kruistabel!$B$26:$F$29,MATCH($C60,Kruistabel!$C$25:$F$25,0)+1,FALSE),""))</f>
        <v>50</v>
      </c>
      <c r="CR60" s="326">
        <f ca="1">IF(IF(Plananalyse!CR60=1,VLOOKUP(CR$5,Kruistabel!$B$26:$F$29,MATCH($C60,Kruistabel!$C$25:$F$25,0)+1,FALSE),"")=0,"",IF(Plananalyse!CR60=1,VLOOKUP(CR$5,Kruistabel!$B$26:$F$29,MATCH($C60,Kruistabel!$C$25:$F$25,0)+1,FALSE),""))</f>
        <v>50</v>
      </c>
      <c r="CS60" s="326">
        <f ca="1">IF(IF(Plananalyse!CS60=1,VLOOKUP(CS$5,Kruistabel!$B$26:$F$29,MATCH($C60,Kruistabel!$C$25:$F$25,0)+1,FALSE),"")=0,"",IF(Plananalyse!CS60=1,VLOOKUP(CS$5,Kruistabel!$B$26:$F$29,MATCH($C60,Kruistabel!$C$25:$F$25,0)+1,FALSE),""))</f>
        <v>45</v>
      </c>
      <c r="CT60" s="326">
        <f ca="1">IF(IF(Plananalyse!CT60=1,VLOOKUP(CT$5,Kruistabel!$B$26:$F$29,MATCH($C60,Kruistabel!$C$25:$F$25,0)+1,FALSE),"")=0,"",IF(Plananalyse!CT60=1,VLOOKUP(CT$5,Kruistabel!$B$26:$F$29,MATCH($C60,Kruistabel!$C$25:$F$25,0)+1,FALSE),""))</f>
        <v>45</v>
      </c>
      <c r="CU60" s="326">
        <f ca="1">IF(IF(Plananalyse!CU60=1,VLOOKUP(CU$5,Kruistabel!$B$26:$F$29,MATCH($C60,Kruistabel!$C$25:$F$25,0)+1,FALSE),"")=0,"",IF(Plananalyse!CU60=1,VLOOKUP(CU$5,Kruistabel!$B$26:$F$29,MATCH($C60,Kruistabel!$C$25:$F$25,0)+1,FALSE),""))</f>
        <v>50</v>
      </c>
      <c r="CV60" s="326">
        <f ca="1">IF(IF(Plananalyse!CV60=1,VLOOKUP(CV$5,Kruistabel!$B$26:$F$29,MATCH($C60,Kruistabel!$C$25:$F$25,0)+1,FALSE),"")=0,"",IF(Plananalyse!CV60=1,VLOOKUP(CV$5,Kruistabel!$B$26:$F$29,MATCH($C60,Kruistabel!$C$25:$F$25,0)+1,FALSE),""))</f>
        <v>50</v>
      </c>
      <c r="CW60" s="326">
        <f ca="1">IF(IF(Plananalyse!CW60=1,VLOOKUP(CW$5,Kruistabel!$B$26:$F$29,MATCH($C60,Kruistabel!$C$25:$F$25,0)+1,FALSE),"")=0,"",IF(Plananalyse!CW60=1,VLOOKUP(CW$5,Kruistabel!$B$26:$F$29,MATCH($C60,Kruistabel!$C$25:$F$25,0)+1,FALSE),""))</f>
        <v>45</v>
      </c>
      <c r="CX60" s="326">
        <f ca="1">IF(IF(Plananalyse!CX60=1,VLOOKUP(CX$5,Kruistabel!$B$26:$F$29,MATCH($C60,Kruistabel!$C$25:$F$25,0)+1,FALSE),"")=0,"",IF(Plananalyse!CX60=1,VLOOKUP(CX$5,Kruistabel!$B$26:$F$29,MATCH($C60,Kruistabel!$C$25:$F$25,0)+1,FALSE),""))</f>
        <v>65</v>
      </c>
      <c r="CY60" s="326">
        <f ca="1">IF(IF(Plananalyse!CY60=1,VLOOKUP(CY$5,Kruistabel!$B$26:$F$29,MATCH($C60,Kruistabel!$C$25:$F$25,0)+1,FALSE),"")=0,"",IF(Plananalyse!CY60=1,VLOOKUP(CY$5,Kruistabel!$B$26:$F$29,MATCH($C60,Kruistabel!$C$25:$F$25,0)+1,FALSE),""))</f>
        <v>50</v>
      </c>
      <c r="CZ60" s="326">
        <f ca="1">IF(IF(Plananalyse!CZ60=1,VLOOKUP(CZ$5,Kruistabel!$B$26:$F$29,MATCH($C60,Kruistabel!$C$25:$F$25,0)+1,FALSE),"")=0,"",IF(Plananalyse!CZ60=1,VLOOKUP(CZ$5,Kruistabel!$B$26:$F$29,MATCH($C60,Kruistabel!$C$25:$F$25,0)+1,FALSE),""))</f>
        <v>50</v>
      </c>
      <c r="DA60" s="326">
        <f ca="1">IF(IF(Plananalyse!DA60=1,VLOOKUP(DA$5,Kruistabel!$B$26:$F$29,MATCH($C60,Kruistabel!$C$25:$F$25,0)+1,FALSE),"")=0,"",IF(Plananalyse!DA60=1,VLOOKUP(DA$5,Kruistabel!$B$26:$F$29,MATCH($C60,Kruistabel!$C$25:$F$25,0)+1,FALSE),""))</f>
        <v>50</v>
      </c>
      <c r="DB60" s="326">
        <f ca="1">IF(IF(Plananalyse!DB60=1,VLOOKUP(DB$5,Kruistabel!$B$26:$F$29,MATCH($C60,Kruistabel!$C$25:$F$25,0)+1,FALSE),"")=0,"",IF(Plananalyse!DB60=1,VLOOKUP(DB$5,Kruistabel!$B$26:$F$29,MATCH($C60,Kruistabel!$C$25:$F$25,0)+1,FALSE),""))</f>
        <v>65</v>
      </c>
      <c r="DC60" s="326">
        <f ca="1">IF(IF(Plananalyse!DC60=1,VLOOKUP(DC$5,Kruistabel!$B$26:$F$29,MATCH($C60,Kruistabel!$C$25:$F$25,0)+1,FALSE),"")=0,"",IF(Plananalyse!DC60=1,VLOOKUP(DC$5,Kruistabel!$B$26:$F$29,MATCH($C60,Kruistabel!$C$25:$F$25,0)+1,FALSE),""))</f>
        <v>65</v>
      </c>
      <c r="DD60" s="327"/>
      <c r="DE60" s="326" t="e">
        <f ca="1">IF(IF(Plananalyse!DE60=1,VLOOKUP(DE$5,Kruistabel!$B$26:$F$29,MATCH($C60,Kruistabel!$C$25:$F$25,0)+1,FALSE),"")=0,"",IF(Plananalyse!DE60=1,VLOOKUP(DE$5,Kruistabel!$B$26:$F$29,MATCH($C60,Kruistabel!$C$25:$F$25,0)+1,FALSE),""))</f>
        <v>#N/A</v>
      </c>
      <c r="DF60" s="326" t="e">
        <f ca="1">IF(IF(Plananalyse!DF60=1,VLOOKUP(DF$5,Kruistabel!$B$26:$F$29,MATCH($C60,Kruistabel!$C$25:$F$25,0)+1,FALSE),"")=0,"",IF(Plananalyse!DF60=1,VLOOKUP(DF$5,Kruistabel!$B$26:$F$29,MATCH($C60,Kruistabel!$C$25:$F$25,0)+1,FALSE),""))</f>
        <v>#N/A</v>
      </c>
      <c r="DG60" s="326" t="e">
        <f ca="1">IF(IF(Plananalyse!DG60=1,VLOOKUP(DG$5,Kruistabel!$B$26:$F$29,MATCH($C60,Kruistabel!$C$25:$F$25,0)+1,FALSE),"")=0,"",IF(Plananalyse!DG60=1,VLOOKUP(DG$5,Kruistabel!$B$26:$F$29,MATCH($C60,Kruistabel!$C$25:$F$25,0)+1,FALSE),""))</f>
        <v>#N/A</v>
      </c>
      <c r="DH60" s="326" t="e">
        <f ca="1">IF(IF(Plananalyse!DH60=1,VLOOKUP(DH$5,Kruistabel!$B$26:$F$29,MATCH($C60,Kruistabel!$C$25:$F$25,0)+1,FALSE),"")=0,"",IF(Plananalyse!DH60=1,VLOOKUP(DH$5,Kruistabel!$B$26:$F$29,MATCH($C60,Kruistabel!$C$25:$F$25,0)+1,FALSE),""))</f>
        <v>#N/A</v>
      </c>
      <c r="DI60" s="326" t="e">
        <f ca="1">IF(IF(Plananalyse!DI60=1,VLOOKUP(DI$5,Kruistabel!$B$26:$F$29,MATCH($C60,Kruistabel!$C$25:$F$25,0)+1,FALSE),"")=0,"",IF(Plananalyse!DI60=1,VLOOKUP(DI$5,Kruistabel!$B$26:$F$29,MATCH($C60,Kruistabel!$C$25:$F$25,0)+1,FALSE),""))</f>
        <v>#N/A</v>
      </c>
      <c r="DJ60" s="326" t="e">
        <f ca="1">IF(IF(Plananalyse!DJ60=1,VLOOKUP(DJ$5,Kruistabel!$B$26:$F$29,MATCH($C60,Kruistabel!$C$25:$F$25,0)+1,FALSE),"")=0,"",IF(Plananalyse!DJ60=1,VLOOKUP(DJ$5,Kruistabel!$B$26:$F$29,MATCH($C60,Kruistabel!$C$25:$F$25,0)+1,FALSE),""))</f>
        <v>#N/A</v>
      </c>
      <c r="DK60" s="326" t="e">
        <f ca="1">IF(IF(Plananalyse!DK60=1,VLOOKUP(DK$5,Kruistabel!$B$26:$F$29,MATCH($C60,Kruistabel!$C$25:$F$25,0)+1,FALSE),"")=0,"",IF(Plananalyse!DK60=1,VLOOKUP(DK$5,Kruistabel!$B$26:$F$29,MATCH($C60,Kruistabel!$C$25:$F$25,0)+1,FALSE),""))</f>
        <v>#REF!</v>
      </c>
      <c r="DL60" s="326" t="e">
        <f ca="1">IF(IF(Plananalyse!DL60=1,VLOOKUP(DL$5,Kruistabel!$B$26:$F$29,MATCH($C60,Kruistabel!$C$25:$F$25,0)+1,FALSE),"")=0,"",IF(Plananalyse!DL60=1,VLOOKUP(DL$5,Kruistabel!$B$26:$F$29,MATCH($C60,Kruistabel!$C$25:$F$25,0)+1,FALSE),""))</f>
        <v>#REF!</v>
      </c>
      <c r="DM60" s="327" t="str">
        <f>IF(Plananalyse!DM60=1,VLOOKUP(DM$5,Kruistabel!$B$26:$F$29,MATCH($C60,Kruistabel!$C$25:$F$25,0)+1,FALSE),"")</f>
        <v/>
      </c>
      <c r="DN60" s="326" t="e">
        <f ca="1">IF(IF(Plananalyse!DN60=1,VLOOKUP(DN$5,Kruistabel!$B$26:$F$29,MATCH($C60,Kruistabel!$C$25:$F$25,0)+1,FALSE),"")=0,"",IF(Plananalyse!DN60=1,VLOOKUP(DN$5,Kruistabel!$B$26:$F$29,MATCH($C60,Kruistabel!$C$25:$F$25,0)+1,FALSE),""))</f>
        <v>#N/A</v>
      </c>
      <c r="DO60" s="326" t="e">
        <f ca="1">IF(IF(Plananalyse!DO60=1,VLOOKUP(DO$5,Kruistabel!$B$26:$F$29,MATCH($C60,Kruistabel!$C$25:$F$25,0)+1,FALSE),"")=0,"",IF(Plananalyse!DO60=1,VLOOKUP(DO$5,Kruistabel!$B$26:$F$29,MATCH($C60,Kruistabel!$C$25:$F$25,0)+1,FALSE),""))</f>
        <v>#N/A</v>
      </c>
      <c r="DP60" s="326" t="e">
        <f ca="1">IF(IF(Plananalyse!DP60=1,VLOOKUP(DP$5,Kruistabel!$B$26:$F$29,MATCH($C60,Kruistabel!$C$25:$F$25,0)+1,FALSE),"")=0,"",IF(Plananalyse!DP60=1,VLOOKUP(DP$5,Kruistabel!$B$26:$F$29,MATCH($C60,Kruistabel!$C$25:$F$25,0)+1,FALSE),""))</f>
        <v>#N/A</v>
      </c>
      <c r="DQ60" s="326" t="e">
        <f ca="1">IF(IF(Plananalyse!DQ60=1,VLOOKUP(DQ$5,Kruistabel!$B$26:$F$29,MATCH($C60,Kruistabel!$C$25:$F$25,0)+1,FALSE),"")=0,"",IF(Plananalyse!DQ60=1,VLOOKUP(DQ$5,Kruistabel!$B$26:$F$29,MATCH($C60,Kruistabel!$C$25:$F$25,0)+1,FALSE),""))</f>
        <v>#N/A</v>
      </c>
      <c r="DR60" s="326" t="e">
        <f ca="1">IF(IF(Plananalyse!DR60=1,VLOOKUP(DR$5,Kruistabel!$B$26:$F$29,MATCH($C60,Kruistabel!$C$25:$F$25,0)+1,FALSE),"")=0,"",IF(Plananalyse!DR60=1,VLOOKUP(DR$5,Kruistabel!$B$26:$F$29,MATCH($C60,Kruistabel!$C$25:$F$25,0)+1,FALSE),""))</f>
        <v>#N/A</v>
      </c>
      <c r="DS60" s="326" t="e">
        <f ca="1">IF(IF(Plananalyse!DS60=1,VLOOKUP(DS$5,Kruistabel!$B$26:$F$29,MATCH($C60,Kruistabel!$C$25:$F$25,0)+1,FALSE),"")=0,"",IF(Plananalyse!DS60=1,VLOOKUP(DS$5,Kruistabel!$B$26:$F$29,MATCH($C60,Kruistabel!$C$25:$F$25,0)+1,FALSE),""))</f>
        <v>#N/A</v>
      </c>
      <c r="DT60" s="326" t="e">
        <f ca="1">IF(IF(Plananalyse!DT60=1,VLOOKUP(DT$5,Kruistabel!$B$26:$F$29,MATCH($C60,Kruistabel!$C$25:$F$25,0)+1,FALSE),"")=0,"",IF(Plananalyse!DT60=1,VLOOKUP(DT$5,Kruistabel!$B$26:$F$29,MATCH($C60,Kruistabel!$C$25:$F$25,0)+1,FALSE),""))</f>
        <v>#N/A</v>
      </c>
      <c r="DU60" s="326" t="e">
        <f ca="1">IF(IF(Plananalyse!DU60=1,VLOOKUP(DU$5,Kruistabel!$B$26:$F$29,MATCH($C60,Kruistabel!$C$25:$F$25,0)+1,FALSE),"")=0,"",IF(Plananalyse!DU60=1,VLOOKUP(DU$5,Kruistabel!$B$26:$F$29,MATCH($C60,Kruistabel!$C$25:$F$25,0)+1,FALSE),""))</f>
        <v>#N/A</v>
      </c>
      <c r="DV60" s="326" t="e">
        <f ca="1">IF(IF(Plananalyse!DV60=1,VLOOKUP(DV$5,Kruistabel!$B$26:$F$29,MATCH($C60,Kruistabel!$C$25:$F$25,0)+1,FALSE),"")=0,"",IF(Plananalyse!DV60=1,VLOOKUP(DV$5,Kruistabel!$B$26:$F$29,MATCH($C60,Kruistabel!$C$25:$F$25,0)+1,FALSE),""))</f>
        <v>#N/A</v>
      </c>
      <c r="DW60" s="326" t="e">
        <f ca="1">IF(IF(Plananalyse!DW60=1,VLOOKUP(DW$5,Kruistabel!$B$26:$F$29,MATCH($C60,Kruistabel!$C$25:$F$25,0)+1,FALSE),"")=0,"",IF(Plananalyse!DW60=1,VLOOKUP(DW$5,Kruistabel!$B$26:$F$29,MATCH($C60,Kruistabel!$C$25:$F$25,0)+1,FALSE),""))</f>
        <v>#REF!</v>
      </c>
      <c r="DX60" s="326" t="e">
        <f ca="1">IF(IF(Plananalyse!DX60=1,VLOOKUP(DX$5,Kruistabel!$B$26:$F$29,MATCH($C60,Kruistabel!$C$25:$F$25,0)+1,FALSE),"")=0,"",IF(Plananalyse!DX60=1,VLOOKUP(DX$5,Kruistabel!$B$26:$F$29,MATCH($C60,Kruistabel!$C$25:$F$25,0)+1,FALSE),""))</f>
        <v>#REF!</v>
      </c>
      <c r="DY60" s="327" t="str">
        <f>IF(Plananalyse!DY60=1,VLOOKUP(DY$5,Kruistabel!$B$26:$F$29,MATCH($C60,Kruistabel!$C$25:$F$25,0)+1,FALSE),"")</f>
        <v/>
      </c>
      <c r="DZ60" s="326" t="e">
        <f ca="1">IF(IF(Plananalyse!DZ60=1,VLOOKUP(DZ$5,Kruistabel!$B$26:$F$29,MATCH($C60,Kruistabel!$C$25:$F$25,0)+1,FALSE),"")=0,"",IF(Plananalyse!DZ60=1,VLOOKUP(DZ$5,Kruistabel!$B$26:$F$29,MATCH($C60,Kruistabel!$C$25:$F$25,0)+1,FALSE),""))</f>
        <v>#N/A</v>
      </c>
      <c r="EA60" s="326" t="e">
        <f ca="1">IF(IF(Plananalyse!EA60=1,VLOOKUP(EA$5,Kruistabel!$B$26:$F$29,MATCH($C60,Kruistabel!$C$25:$F$25,0)+1,FALSE),"")=0,"",IF(Plananalyse!EA60=1,VLOOKUP(EA$5,Kruistabel!$B$26:$F$29,MATCH($C60,Kruistabel!$C$25:$F$25,0)+1,FALSE),""))</f>
        <v>#N/A</v>
      </c>
      <c r="EB60" s="326" t="e">
        <f ca="1">IF(IF(Plananalyse!EB60=1,VLOOKUP(EB$5,Kruistabel!$B$26:$F$29,MATCH($C60,Kruistabel!$C$25:$F$25,0)+1,FALSE),"")=0,"",IF(Plananalyse!EB60=1,VLOOKUP(EB$5,Kruistabel!$B$26:$F$29,MATCH($C60,Kruistabel!$C$25:$F$25,0)+1,FALSE),""))</f>
        <v>#REF!</v>
      </c>
      <c r="EC60" s="326" t="e">
        <f ca="1">IF(IF(Plananalyse!EC60=1,VLOOKUP(EC$5,Kruistabel!$B$26:$F$29,MATCH($C60,Kruistabel!$C$25:$F$25,0)+1,FALSE),"")=0,"",IF(Plananalyse!EC60=1,VLOOKUP(EC$5,Kruistabel!$B$26:$F$29,MATCH($C60,Kruistabel!$C$25:$F$25,0)+1,FALSE),""))</f>
        <v>#REF!</v>
      </c>
      <c r="ED60" s="327"/>
      <c r="EE60" s="326" t="e">
        <f ca="1">IF(IF(Plananalyse!EE60=1,VLOOKUP(EE$5,Kruistabel!$B$26:$F$29,MATCH($C60,Kruistabel!$C$25:$F$25,0)+1,FALSE),"")=0,"",IF(Plananalyse!EE60=1,VLOOKUP(EE$5,Kruistabel!$B$26:$F$29,MATCH($C60,Kruistabel!$C$25:$F$25,0)+1,FALSE),""))</f>
        <v>#N/A</v>
      </c>
      <c r="EF60" s="326" t="e">
        <f ca="1">IF(IF(Plananalyse!EF60=1,VLOOKUP(EF$5,Kruistabel!$B$26:$F$29,MATCH($C60,Kruistabel!$C$25:$F$25,0)+1,FALSE),"")=0,"",IF(Plananalyse!EF60=1,VLOOKUP(EF$5,Kruistabel!$B$26:$F$29,MATCH($C60,Kruistabel!$C$25:$F$25,0)+1,FALSE),""))</f>
        <v>#N/A</v>
      </c>
      <c r="EG60" s="326" t="e">
        <f ca="1">IF(IF(Plananalyse!EG60=1,VLOOKUP(EG$5,Kruistabel!$B$26:$F$29,MATCH($C60,Kruistabel!$C$25:$F$25,0)+1,FALSE),"")=0,"",IF(Plananalyse!EG60=1,VLOOKUP(EG$5,Kruistabel!$B$26:$F$29,MATCH($C60,Kruistabel!$C$25:$F$25,0)+1,FALSE),""))</f>
        <v>#N/A</v>
      </c>
      <c r="EH60" s="326" t="e">
        <f ca="1">IF(IF(Plananalyse!EH60=1,VLOOKUP(EH$5,Kruistabel!$B$26:$F$29,MATCH($C60,Kruistabel!$C$25:$F$25,0)+1,FALSE),"")=0,"",IF(Plananalyse!EH60=1,VLOOKUP(EH$5,Kruistabel!$B$26:$F$29,MATCH($C60,Kruistabel!$C$25:$F$25,0)+1,FALSE),""))</f>
        <v>#REF!</v>
      </c>
      <c r="EI60" s="326" t="e">
        <f ca="1">IF(IF(Plananalyse!EI60=1,VLOOKUP(EI$5,Kruistabel!$B$26:$F$29,MATCH($C60,Kruistabel!$C$25:$F$25,0)+1,FALSE),"")=0,"",IF(Plananalyse!EI60=1,VLOOKUP(EI$5,Kruistabel!$B$26:$F$29,MATCH($C60,Kruistabel!$C$25:$F$25,0)+1,FALSE),""))</f>
        <v>#REF!</v>
      </c>
      <c r="EJ60" s="164" t="str">
        <f>IF(Plananalyse!EJ60=1,VLOOKUP(EJ$5,Kruistabel!$B$26:$F$29,MATCH($C60,Kruistabel!$C$25:$F$25,0)+1,FALSE),"")</f>
        <v/>
      </c>
      <c r="EK60" s="138"/>
      <c r="EL60" s="138"/>
      <c r="EM60" s="138"/>
      <c r="EN60" s="138"/>
      <c r="EO60" s="138"/>
    </row>
    <row r="61" spans="2:145">
      <c r="B61" s="337" t="s">
        <v>162</v>
      </c>
      <c r="C61" s="160" t="str">
        <f>_xlfn.IFNA(VLOOKUP($B61,Classificatietabel!$B$6:$I$91,C$7,FALSE),"")</f>
        <v>laag</v>
      </c>
      <c r="D61" s="160" t="str">
        <f>_xlfn.IFNA(VLOOKUP($B61,Classificatietabel!$B$6:$I$91,D$7,FALSE),"")</f>
        <v>neen</v>
      </c>
      <c r="E61" s="119">
        <f>IF(AND(D61="laag",$D$3=1),0,_xlfn.IFNA(IF(VLOOKUP($B61,Classificatietabel!$B$6:$H$91,$E$5,FALSE)="Ja",1,0),""))</f>
        <v>1</v>
      </c>
      <c r="F61" s="163"/>
      <c r="G61" s="326" t="str">
        <f>IF(IF(Plananalyse!G61=1,VLOOKUP(G$5,Kruistabel!$B$26:$F$29,MATCH($C61,Kruistabel!$C$25:$F$25,0)+1,FALSE),"")=0,"",IF(Plananalyse!G61=1,VLOOKUP(G$5,Kruistabel!$B$26:$F$29,MATCH($C61,Kruistabel!$C$25:$F$25,0)+1,FALSE),""))</f>
        <v/>
      </c>
      <c r="H61" s="326" t="str">
        <f>IF(IF(Plananalyse!H61=1,VLOOKUP(H$5,Kruistabel!$B$26:$F$29,MATCH($C61,Kruistabel!$C$25:$F$25,0)+1,FALSE),"")=0,"",IF(Plananalyse!H61=1,VLOOKUP(H$5,Kruistabel!$B$26:$F$29,MATCH($C61,Kruistabel!$C$25:$F$25,0)+1,FALSE),""))</f>
        <v/>
      </c>
      <c r="I61" s="326">
        <f>IF(IF(Plananalyse!I61=1,VLOOKUP(I$5,Kruistabel!$B$26:$F$29,MATCH($C61,Kruistabel!$C$25:$F$25,0)+1,FALSE),"")=0,"",IF(Plananalyse!I61=1,VLOOKUP(I$5,Kruistabel!$B$26:$F$29,MATCH($C61,Kruistabel!$C$25:$F$25,0)+1,FALSE),""))</f>
        <v>65</v>
      </c>
      <c r="J61" s="326" t="str">
        <f>IF(IF(Plananalyse!J61=1,VLOOKUP(J$5,Kruistabel!$B$26:$F$29,MATCH($C61,Kruistabel!$C$25:$F$25,0)+1,FALSE),"")=0,"",IF(Plananalyse!J61=1,VLOOKUP(J$5,Kruistabel!$B$26:$F$29,MATCH($C61,Kruistabel!$C$25:$F$25,0)+1,FALSE),""))</f>
        <v/>
      </c>
      <c r="K61" s="326" t="str">
        <f>IF(IF(Plananalyse!K61=1,VLOOKUP(K$5,Kruistabel!$B$26:$F$29,MATCH($C61,Kruistabel!$C$25:$F$25,0)+1,FALSE),"")=0,"",IF(Plananalyse!K61=1,VLOOKUP(K$5,Kruistabel!$B$26:$F$29,MATCH($C61,Kruistabel!$C$25:$F$25,0)+1,FALSE),""))</f>
        <v/>
      </c>
      <c r="L61" s="326" t="str">
        <f>IF(IF(Plananalyse!L61=1,VLOOKUP(L$5,Kruistabel!$B$26:$F$29,MATCH($C61,Kruistabel!$C$25:$F$25,0)+1,FALSE),"")=0,"",IF(Plananalyse!L61=1,VLOOKUP(L$5,Kruistabel!$B$26:$F$29,MATCH($C61,Kruistabel!$C$25:$F$25,0)+1,FALSE),""))</f>
        <v/>
      </c>
      <c r="M61" s="326">
        <f>IF(IF(Plananalyse!M61=1,VLOOKUP(M$5,Kruistabel!$B$26:$F$29,MATCH($C61,Kruistabel!$C$25:$F$25,0)+1,FALSE),"")=0,"",IF(Plananalyse!M61=1,VLOOKUP(M$5,Kruistabel!$B$26:$F$29,MATCH($C61,Kruistabel!$C$25:$F$25,0)+1,FALSE),""))</f>
        <v>60</v>
      </c>
      <c r="N61" s="326">
        <f>IF(IF(Plananalyse!N61=1,VLOOKUP(N$5,Kruistabel!$B$26:$F$29,MATCH($C61,Kruistabel!$C$25:$F$25,0)+1,FALSE),"")=0,"",IF(Plananalyse!N61=1,VLOOKUP(N$5,Kruistabel!$B$26:$F$29,MATCH($C61,Kruistabel!$C$25:$F$25,0)+1,FALSE),""))</f>
        <v>60</v>
      </c>
      <c r="O61" s="326">
        <f>IF(IF(Plananalyse!O61=1,VLOOKUP(O$5,Kruistabel!$B$26:$F$29,MATCH($C61,Kruistabel!$C$25:$F$25,0)+1,FALSE),"")=0,"",IF(Plananalyse!O61=1,VLOOKUP(O$5,Kruistabel!$B$26:$F$29,MATCH($C61,Kruistabel!$C$25:$F$25,0)+1,FALSE),""))</f>
        <v>60</v>
      </c>
      <c r="P61" s="326">
        <f>IF(IF(Plananalyse!P61=1,VLOOKUP(P$5,Kruistabel!$B$26:$F$29,MATCH($C61,Kruistabel!$C$25:$F$25,0)+1,FALSE),"")=0,"",IF(Plananalyse!P61=1,VLOOKUP(P$5,Kruistabel!$B$26:$F$29,MATCH($C61,Kruistabel!$C$25:$F$25,0)+1,FALSE),""))</f>
        <v>55</v>
      </c>
      <c r="Q61" s="326">
        <f>IF(IF(Plananalyse!Q61=1,VLOOKUP(Q$5,Kruistabel!$B$26:$F$29,MATCH($C61,Kruistabel!$C$25:$F$25,0)+1,FALSE),"")=0,"",IF(Plananalyse!Q61=1,VLOOKUP(Q$5,Kruistabel!$B$26:$F$29,MATCH($C61,Kruistabel!$C$25:$F$25,0)+1,FALSE),""))</f>
        <v>65</v>
      </c>
      <c r="R61" s="326">
        <f>IF(IF(Plananalyse!R61=1,VLOOKUP(R$5,Kruistabel!$B$26:$F$29,MATCH($C61,Kruistabel!$C$25:$F$25,0)+1,FALSE),"")=0,"",IF(Plananalyse!R61=1,VLOOKUP(R$5,Kruistabel!$B$26:$F$29,MATCH($C61,Kruistabel!$C$25:$F$25,0)+1,FALSE),""))</f>
        <v>60</v>
      </c>
      <c r="S61" s="326" t="str">
        <f>IF(IF(Plananalyse!S61=1,VLOOKUP(S$5,Kruistabel!$B$26:$F$29,MATCH($C61,Kruistabel!$C$25:$F$25,0)+1,FALSE),"")=0,"",IF(Plananalyse!S61=1,VLOOKUP(S$5,Kruistabel!$B$26:$F$29,MATCH($C61,Kruistabel!$C$25:$F$25,0)+1,FALSE),""))</f>
        <v/>
      </c>
      <c r="T61" s="326" t="str">
        <f>IF(IF(Plananalyse!T61=1,VLOOKUP(T$5,Kruistabel!$B$26:$F$29,MATCH($C61,Kruistabel!$C$25:$F$25,0)+1,FALSE),"")=0,"",IF(Plananalyse!T61=1,VLOOKUP(T$5,Kruistabel!$B$26:$F$29,MATCH($C61,Kruistabel!$C$25:$F$25,0)+1,FALSE),""))</f>
        <v/>
      </c>
      <c r="U61" s="326" t="str">
        <f>IF(IF(Plananalyse!U61=1,VLOOKUP(U$5,Kruistabel!$B$26:$F$29,MATCH($C61,Kruistabel!$C$25:$F$25,0)+1,FALSE),"")=0,"",IF(Plananalyse!U61=1,VLOOKUP(U$5,Kruistabel!$B$26:$F$29,MATCH($C61,Kruistabel!$C$25:$F$25,0)+1,FALSE),""))</f>
        <v/>
      </c>
      <c r="V61" s="326" t="str">
        <f>IF(IF(Plananalyse!V61=1,VLOOKUP(V$5,Kruistabel!$B$26:$F$29,MATCH($C61,Kruistabel!$C$25:$F$25,0)+1,FALSE),"")=0,"",IF(Plananalyse!V61=1,VLOOKUP(V$5,Kruistabel!$B$26:$F$29,MATCH($C61,Kruistabel!$C$25:$F$25,0)+1,FALSE),""))</f>
        <v/>
      </c>
      <c r="W61" s="326" t="str">
        <f>IF(IF(Plananalyse!W61=1,VLOOKUP(W$5,Kruistabel!$B$26:$F$29,MATCH($C61,Kruistabel!$C$25:$F$25,0)+1,FALSE),"")=0,"",IF(Plananalyse!W61=1,VLOOKUP(W$5,Kruistabel!$B$26:$F$29,MATCH($C61,Kruistabel!$C$25:$F$25,0)+1,FALSE),""))</f>
        <v/>
      </c>
      <c r="X61" s="326" t="str">
        <f>IF(IF(Plananalyse!X61=1,VLOOKUP(X$5,Kruistabel!$B$26:$F$29,MATCH($C61,Kruistabel!$C$25:$F$25,0)+1,FALSE),"")=0,"",IF(Plananalyse!X61=1,VLOOKUP(X$5,Kruistabel!$B$26:$F$29,MATCH($C61,Kruistabel!$C$25:$F$25,0)+1,FALSE),""))</f>
        <v/>
      </c>
      <c r="Y61" s="326">
        <f>IF(IF(Plananalyse!Y61=1,VLOOKUP(Y$5,Kruistabel!$B$26:$F$29,MATCH($C61,Kruistabel!$C$25:$F$25,0)+1,FALSE),"")=0,"",IF(Plananalyse!Y61=1,VLOOKUP(Y$5,Kruistabel!$B$26:$F$29,MATCH($C61,Kruistabel!$C$25:$F$25,0)+1,FALSE),""))</f>
        <v>65</v>
      </c>
      <c r="Z61" s="326" t="str">
        <f>IF(IF(Plananalyse!Z61=1,VLOOKUP(Z$5,Kruistabel!$B$26:$F$29,MATCH($C61,Kruistabel!$C$25:$F$25,0)+1,FALSE),"")=0,"",IF(Plananalyse!Z61=1,VLOOKUP(Z$5,Kruistabel!$B$26:$F$29,MATCH($C61,Kruistabel!$C$25:$F$25,0)+1,FALSE),""))</f>
        <v/>
      </c>
      <c r="AA61" s="326" t="str">
        <f>IF(IF(Plananalyse!AA61=1,VLOOKUP(AA$5,Kruistabel!$B$26:$F$29,MATCH($C61,Kruistabel!$C$25:$F$25,0)+1,FALSE),"")=0,"",IF(Plananalyse!AA61=1,VLOOKUP(AA$5,Kruistabel!$B$26:$F$29,MATCH($C61,Kruistabel!$C$25:$F$25,0)+1,FALSE),""))</f>
        <v/>
      </c>
      <c r="AB61" s="326" t="str">
        <f>IF(IF(Plananalyse!AB61=1,VLOOKUP(AB$5,Kruistabel!$B$26:$F$29,MATCH($C61,Kruistabel!$C$25:$F$25,0)+1,FALSE),"")=0,"",IF(Plananalyse!AB61=1,VLOOKUP(AB$5,Kruistabel!$B$26:$F$29,MATCH($C61,Kruistabel!$C$25:$F$25,0)+1,FALSE),""))</f>
        <v/>
      </c>
      <c r="AC61" s="326" t="str">
        <f>IF(IF(Plananalyse!AC61=1,VLOOKUP(AC$5,Kruistabel!$B$26:$F$29,MATCH($C61,Kruistabel!$C$25:$F$25,0)+1,FALSE),"")=0,"",IF(Plananalyse!AC61=1,VLOOKUP(AC$5,Kruistabel!$B$26:$F$29,MATCH($C61,Kruistabel!$C$25:$F$25,0)+1,FALSE),""))</f>
        <v/>
      </c>
      <c r="AD61" s="326" t="str">
        <f>IF(IF(Plananalyse!AD61=1,VLOOKUP(AD$5,Kruistabel!$B$26:$F$29,MATCH($C61,Kruistabel!$C$25:$F$25,0)+1,FALSE),"")=0,"",IF(Plananalyse!AD61=1,VLOOKUP(AD$5,Kruistabel!$B$26:$F$29,MATCH($C61,Kruistabel!$C$25:$F$25,0)+1,FALSE),""))</f>
        <v/>
      </c>
      <c r="AE61" s="326" t="str">
        <f>IF(IF(Plananalyse!AE61=1,VLOOKUP(AE$5,Kruistabel!$B$26:$F$29,MATCH($C61,Kruistabel!$C$25:$F$25,0)+1,FALSE),"")=0,"",IF(Plananalyse!AE61=1,VLOOKUP(AE$5,Kruistabel!$B$26:$F$29,MATCH($C61,Kruistabel!$C$25:$F$25,0)+1,FALSE),""))</f>
        <v/>
      </c>
      <c r="AF61" s="326" t="str">
        <f>IF(IF(Plananalyse!AF61=1,VLOOKUP(AF$5,Kruistabel!$B$26:$F$29,MATCH($C61,Kruistabel!$C$25:$F$25,0)+1,FALSE),"")=0,"",IF(Plananalyse!AF61=1,VLOOKUP(AF$5,Kruistabel!$B$26:$F$29,MATCH($C61,Kruistabel!$C$25:$F$25,0)+1,FALSE),""))</f>
        <v/>
      </c>
      <c r="AG61" s="326" t="str">
        <f>IF(IF(Plananalyse!AG61=1,VLOOKUP(AG$5,Kruistabel!$B$26:$F$29,MATCH($C61,Kruistabel!$C$25:$F$25,0)+1,FALSE),"")=0,"",IF(Plananalyse!AG61=1,VLOOKUP(AG$5,Kruistabel!$B$26:$F$29,MATCH($C61,Kruistabel!$C$25:$F$25,0)+1,FALSE),""))</f>
        <v/>
      </c>
      <c r="AH61" s="326" t="str">
        <f>IF(IF(Plananalyse!AH61=1,VLOOKUP(AH$5,Kruistabel!$B$26:$F$29,MATCH($C61,Kruistabel!$C$25:$F$25,0)+1,FALSE),"")=0,"",IF(Plananalyse!AI61=1,VLOOKUP(AH$5,Kruistabel!$B$26:$F$29,MATCH($C61,Kruistabel!$C$25:$F$25,0)+1,FALSE),""))</f>
        <v/>
      </c>
      <c r="AI61" s="326" t="str">
        <f>IF(IF(Plananalyse!AI61=1,VLOOKUP(AI$5,Kruistabel!$B$26:$F$29,MATCH($C61,Kruistabel!$C$25:$F$25,0)+1,FALSE),"")=0,"",IF(Plananalyse!AJ61=1,VLOOKUP(AI$5,Kruistabel!$B$26:$F$29,MATCH($C61,Kruistabel!$C$25:$F$25,0)+1,FALSE),""))</f>
        <v/>
      </c>
      <c r="AJ61" s="326" t="str">
        <f>IF(IF(Plananalyse!AJ61=1,VLOOKUP(AJ$5,Kruistabel!$B$26:$F$29,MATCH($C61,Kruistabel!$C$25:$F$25,0)+1,FALSE),"")=0,"",IF(Plananalyse!AJ61=1,VLOOKUP(AJ$5,Kruistabel!$B$26:$F$29,MATCH($C61,Kruistabel!$C$25:$F$25,0)+1,FALSE),""))</f>
        <v/>
      </c>
      <c r="AK61" s="326">
        <f>IF(IF(Plananalyse!AK61=1,VLOOKUP(AK$5,Kruistabel!$B$26:$F$29,MATCH($C61,Kruistabel!$C$25:$F$25,0)+1,FALSE),"")=0,"",IF(Plananalyse!AK61=1,VLOOKUP(AK$5,Kruistabel!$B$26:$F$29,MATCH($C61,Kruistabel!$C$25:$F$25,0)+1,FALSE),""))</f>
        <v>65</v>
      </c>
      <c r="AL61" s="326" t="str">
        <f>IF(IF(Plananalyse!AL61=1,VLOOKUP(AL$5,Kruistabel!$B$26:$F$29,MATCH($C61,Kruistabel!$C$25:$F$25,0)+1,FALSE),"")=0,"",IF(Plananalyse!AL61=1,VLOOKUP(AL$5,Kruistabel!$B$26:$F$29,MATCH($C61,Kruistabel!$C$25:$F$25,0)+1,FALSE),""))</f>
        <v/>
      </c>
      <c r="AM61" s="326" t="str">
        <f>IF(IF(Plananalyse!AM61=1,VLOOKUP(AM$5,Kruistabel!$B$26:$F$29,MATCH($C61,Kruistabel!$C$25:$F$25,0)+1,FALSE),"")=0,"",IF(Plananalyse!AM61=1,VLOOKUP(AM$5,Kruistabel!$B$26:$F$29,MATCH($C61,Kruistabel!$C$25:$F$25,0)+1,FALSE),""))</f>
        <v/>
      </c>
      <c r="AN61" s="327"/>
      <c r="AO61" s="326">
        <f>IF(IF(Plananalyse!AO61=1,VLOOKUP(AO$5,Kruistabel!$B$26:$F$29,MATCH($C61,Kruistabel!$C$25:$F$25,0)+1,FALSE),"")=0,"",IF(Plananalyse!AO61=1,VLOOKUP(AO$5,Kruistabel!$B$26:$F$29,MATCH($C61,Kruistabel!$C$25:$F$25,0)+1,FALSE),""))</f>
        <v>65</v>
      </c>
      <c r="AP61" s="326">
        <f>IF(IF(Plananalyse!AP61=1,VLOOKUP(AP$5,Kruistabel!$B$26:$F$29,MATCH($C61,Kruistabel!$C$25:$F$25,0)+1,FALSE),"")=0,"",IF(Plananalyse!AP61=1,VLOOKUP(AP$5,Kruistabel!$B$26:$F$29,MATCH($C61,Kruistabel!$C$25:$F$25,0)+1,FALSE),""))</f>
        <v>65</v>
      </c>
      <c r="AQ61" s="326">
        <f>IF(IF(Plananalyse!AQ61=1,VLOOKUP(AQ$5,Kruistabel!$B$26:$F$29,MATCH($C61,Kruistabel!$C$25:$F$25,0)+1,FALSE),"")=0,"",IF(Plananalyse!AQ61=1,VLOOKUP(AQ$5,Kruistabel!$B$26:$F$29,MATCH($C61,Kruistabel!$C$25:$F$25,0)+1,FALSE),""))</f>
        <v>65</v>
      </c>
      <c r="AR61" s="326">
        <f>IF(IF(Plananalyse!AR61=1,VLOOKUP(AR$5,Kruistabel!$B$26:$F$29,MATCH($C61,Kruistabel!$C$25:$F$25,0)+1,FALSE),"")=0,"",IF(Plananalyse!AR61=1,VLOOKUP(AR$5,Kruistabel!$B$26:$F$29,MATCH($C61,Kruistabel!$C$25:$F$25,0)+1,FALSE),""))</f>
        <v>60</v>
      </c>
      <c r="AS61" s="326">
        <f>IF(IF(Plananalyse!AS61=1,VLOOKUP(AS$5,Kruistabel!$B$26:$F$29,MATCH($C61,Kruistabel!$C$25:$F$25,0)+1,FALSE),"")=0,"",IF(Plananalyse!AS61=1,VLOOKUP(AS$5,Kruistabel!$B$26:$F$29,MATCH($C61,Kruistabel!$C$25:$F$25,0)+1,FALSE),""))</f>
        <v>65</v>
      </c>
      <c r="AT61" s="326">
        <f>IF(IF(Plananalyse!AT61=1,VLOOKUP(AT$5,Kruistabel!$B$26:$F$29,MATCH($C61,Kruistabel!$C$25:$F$25,0)+1,FALSE),"")=0,"",IF(Plananalyse!AT61=1,VLOOKUP(AT$5,Kruistabel!$B$26:$F$29,MATCH($C61,Kruistabel!$C$25:$F$25,0)+1,FALSE),""))</f>
        <v>60</v>
      </c>
      <c r="AU61" s="326" t="str">
        <f>IF(IF(Plananalyse!AU61=1,VLOOKUP(AU$5,Kruistabel!$B$26:$F$29,MATCH($C61,Kruistabel!$C$25:$F$25,0)+1,FALSE),"")=0,"",IF(Plananalyse!AU61=1,VLOOKUP(AU$5,Kruistabel!$B$26:$F$29,MATCH($C61,Kruistabel!$C$25:$F$25,0)+1,FALSE),""))</f>
        <v/>
      </c>
      <c r="AV61" s="326">
        <f>IF(IF(Plananalyse!AV61=1,VLOOKUP(AV$5,Kruistabel!$B$26:$F$29,MATCH($C61,Kruistabel!$C$25:$F$25,0)+1,FALSE),"")=0,"",IF(Plananalyse!AV61=1,VLOOKUP(AV$5,Kruistabel!$B$26:$F$29,MATCH($C61,Kruistabel!$C$25:$F$25,0)+1,FALSE),""))</f>
        <v>65</v>
      </c>
      <c r="AW61" s="326" t="str">
        <f>IF(IF(Plananalyse!AW61=1,VLOOKUP(AW$5,Kruistabel!$B$26:$F$29,MATCH($C61,Kruistabel!$C$25:$F$25,0)+1,FALSE),"")=0,"",IF(Plananalyse!AW61=1,VLOOKUP(AW$5,Kruistabel!$B$26:$F$29,MATCH($C61,Kruistabel!$C$25:$F$25,0)+1,FALSE),""))</f>
        <v/>
      </c>
      <c r="AX61" s="326" t="str">
        <f>IF(IF(Plananalyse!AX61=1,VLOOKUP(AX$5,Kruistabel!$B$26:$F$29,MATCH($C61,Kruistabel!$C$25:$F$25,0)+1,FALSE),"")=0,"",IF(Plananalyse!AX61=1,VLOOKUP(AX$5,Kruistabel!$B$26:$F$29,MATCH($C61,Kruistabel!$C$25:$F$25,0)+1,FALSE),""))</f>
        <v/>
      </c>
      <c r="AY61" s="327"/>
      <c r="AZ61" s="326" t="str">
        <f>IF(IF(Plananalyse!AZ61=1,VLOOKUP(AZ$5,Kruistabel!$B$26:$F$29,MATCH($C61,Kruistabel!$C$25:$F$25,0)+1,FALSE),"")=0,"",IF(Plananalyse!AZ61=1,VLOOKUP(AZ$5,Kruistabel!$B$26:$F$29,MATCH($C61,Kruistabel!$C$25:$F$25,0)+1,FALSE),""))</f>
        <v/>
      </c>
      <c r="BA61" s="326" t="str">
        <f>IF(IF(Plananalyse!BA61=1,VLOOKUP(BA$5,Kruistabel!$B$26:$F$29,MATCH($C61,Kruistabel!$C$25:$F$25,0)+1,FALSE),"")=0,"",IF(Plananalyse!BA61=1,VLOOKUP(BA$5,Kruistabel!$B$26:$F$29,MATCH($C61,Kruistabel!$C$25:$F$25,0)+1,FALSE),""))</f>
        <v/>
      </c>
      <c r="BB61" s="326">
        <f>IF(IF(Plananalyse!BB61=1,VLOOKUP(BB$5,Kruistabel!$B$26:$F$29,MATCH($C61,Kruistabel!$C$25:$F$25,0)+1,FALSE),"")=0,"",IF(Plananalyse!BB61=1,VLOOKUP(BB$5,Kruistabel!$B$26:$F$29,MATCH($C61,Kruistabel!$C$25:$F$25,0)+1,FALSE),""))</f>
        <v>65</v>
      </c>
      <c r="BC61" s="326">
        <f>IF(IF(Plananalyse!BC61=1,VLOOKUP(BC$5,Kruistabel!$B$26:$F$29,MATCH($C61,Kruistabel!$C$25:$F$25,0)+1,FALSE),"")=0,"",IF(Plananalyse!BC61=1,VLOOKUP(BC$5,Kruistabel!$B$26:$F$29,MATCH($C61,Kruistabel!$C$25:$F$25,0)+1,FALSE),""))</f>
        <v>65</v>
      </c>
      <c r="BD61" s="326" t="str">
        <f>IF(IF(Plananalyse!BD61=1,VLOOKUP(BD$5,Kruistabel!$B$26:$F$29,MATCH($C61,Kruistabel!$C$25:$F$25,0)+1,FALSE),"")=0,"",IF(Plananalyse!BD61=1,VLOOKUP(BD$5,Kruistabel!$B$26:$F$29,MATCH($C61,Kruistabel!$C$25:$F$25,0)+1,FALSE),""))</f>
        <v/>
      </c>
      <c r="BE61" s="326" t="str">
        <f>IF(IF(Plananalyse!BE61=1,VLOOKUP(BE$5,Kruistabel!$B$26:$F$29,MATCH($C61,Kruistabel!$C$25:$F$25,0)+1,FALSE),"")=0,"",IF(Plananalyse!BE61=1,VLOOKUP(BE$5,Kruistabel!$B$26:$F$29,MATCH($C61,Kruistabel!$C$25:$F$25,0)+1,FALSE),""))</f>
        <v/>
      </c>
      <c r="BF61" s="326" t="str">
        <f>IF(IF(Plananalyse!BF61=1,VLOOKUP(BF$5,Kruistabel!$B$26:$F$29,MATCH($C61,Kruistabel!$C$25:$F$25,0)+1,FALSE),"")=0,"",IF(Plananalyse!BF61=1,VLOOKUP(BF$5,Kruistabel!$B$26:$F$29,MATCH($C61,Kruistabel!$C$25:$F$25,0)+1,FALSE),""))</f>
        <v/>
      </c>
      <c r="BG61" s="326" t="str">
        <f ca="1">IF(IF(Plananalyse!BG61=1,VLOOKUP(BG$5,Kruistabel!$B$26:$F$29,MATCH($C61,Kruistabel!$C$25:$F$25,0)+1,FALSE),"")=0,"",IF(Plananalyse!BG61=1,VLOOKUP(BG$5,Kruistabel!$B$26:$F$29,MATCH($C61,Kruistabel!$C$25:$F$25,0)+1,FALSE),""))</f>
        <v/>
      </c>
      <c r="BH61" s="326" t="str">
        <f ca="1">IF(IF(Plananalyse!BH61=1,VLOOKUP(BH$5,Kruistabel!$B$26:$F$29,MATCH($C61,Kruistabel!$C$25:$F$25,0)+1,FALSE),"")=0,"",IF(Plananalyse!BH61=1,VLOOKUP(BH$5,Kruistabel!$B$26:$F$29,MATCH($C61,Kruistabel!$C$25:$F$25,0)+1,FALSE),""))</f>
        <v/>
      </c>
      <c r="BI61" s="327"/>
      <c r="BJ61" s="326" t="e">
        <f ca="1">IF(IF(Plananalyse!BJ61=1,VLOOKUP(BJ$5,Kruistabel!$B$26:$F$29,MATCH($C61,Kruistabel!$C$25:$F$25,0)+1,FALSE),"")=0,"",IF(Plananalyse!BJ61=1,VLOOKUP(BJ$5,Kruistabel!$B$26:$F$29,MATCH($C61,Kruistabel!$C$25:$F$25,0)+1,FALSE),""))</f>
        <v>#N/A</v>
      </c>
      <c r="BK61" s="326" t="e">
        <f ca="1">IF(IF(Plananalyse!BK61=1,VLOOKUP(BK$5,Kruistabel!$B$26:$F$29,MATCH($C61,Kruistabel!$C$25:$F$25,0)+1,FALSE),"")=0,"",IF(Plananalyse!BK61=1,VLOOKUP(BK$5,Kruistabel!$B$26:$F$29,MATCH($C61,Kruistabel!$C$25:$F$25,0)+1,FALSE),""))</f>
        <v>#N/A</v>
      </c>
      <c r="BL61" s="326" t="e">
        <f ca="1">IF(IF(Plananalyse!BL61=1,VLOOKUP(BL$5,Kruistabel!$B$26:$F$29,MATCH($C61,Kruistabel!$C$25:$F$25,0)+1,FALSE),"")=0,"",IF(Plananalyse!BL61=1,VLOOKUP(BL$5,Kruistabel!$B$26:$F$29,MATCH($C61,Kruistabel!$C$25:$F$25,0)+1,FALSE),""))</f>
        <v>#N/A</v>
      </c>
      <c r="BM61" s="326" t="e">
        <f ca="1">IF(IF(Plananalyse!BM61=1,VLOOKUP(BM$5,Kruistabel!$B$26:$F$29,MATCH($C61,Kruistabel!$C$25:$F$25,0)+1,FALSE),"")=0,"",IF(Plananalyse!BM61=1,VLOOKUP(BM$5,Kruistabel!$B$26:$F$29,MATCH($C61,Kruistabel!$C$25:$F$25,0)+1,FALSE),""))</f>
        <v>#N/A</v>
      </c>
      <c r="BN61" s="326" t="e">
        <f ca="1">IF(IF(Plananalyse!BN61=1,VLOOKUP(BN$5,Kruistabel!$B$26:$F$29,MATCH($C61,Kruistabel!$C$25:$F$25,0)+1,FALSE),"")=0,"",IF(Plananalyse!BN61=1,VLOOKUP(BN$5,Kruistabel!$B$26:$F$29,MATCH($C61,Kruistabel!$C$25:$F$25,0)+1,FALSE),""))</f>
        <v>#N/A</v>
      </c>
      <c r="BO61" s="326" t="e">
        <f ca="1">IF(IF(Plananalyse!BO61=1,VLOOKUP(BO$5,Kruistabel!$B$26:$F$29,MATCH($C61,Kruistabel!$C$25:$F$25,0)+1,FALSE),"")=0,"",IF(Plananalyse!BO61=1,VLOOKUP(BO$5,Kruistabel!$B$26:$F$29,MATCH($C61,Kruistabel!$C$25:$F$25,0)+1,FALSE),""))</f>
        <v>#N/A</v>
      </c>
      <c r="BP61" s="326" t="e">
        <f ca="1">IF(IF(Plananalyse!BP61=1,VLOOKUP(BP$5,Kruistabel!$B$26:$F$29,MATCH($C61,Kruistabel!$C$25:$F$25,0)+1,FALSE),"")=0,"",IF(Plananalyse!BP61=1,VLOOKUP(BP$5,Kruistabel!$B$26:$F$29,MATCH($C61,Kruistabel!$C$25:$F$25,0)+1,FALSE),""))</f>
        <v>#N/A</v>
      </c>
      <c r="BQ61" s="326" t="e">
        <f ca="1">IF(IF(Plananalyse!BQ61=1,VLOOKUP(BQ$5,Kruistabel!$B$26:$F$29,MATCH($C61,Kruistabel!$C$25:$F$25,0)+1,FALSE),"")=0,"",IF(Plananalyse!BQ61=1,VLOOKUP(BQ$5,Kruistabel!$B$26:$F$29,MATCH($C61,Kruistabel!$C$25:$F$25,0)+1,FALSE),""))</f>
        <v>#N/A</v>
      </c>
      <c r="BR61" s="326" t="e">
        <f ca="1">IF(IF(Plananalyse!BR61=1,VLOOKUP(BR$5,Kruistabel!$B$26:$F$29,MATCH($C61,Kruistabel!$C$25:$F$25,0)+1,FALSE),"")=0,"",IF(Plananalyse!BR61=1,VLOOKUP(BR$5,Kruistabel!$B$26:$F$29,MATCH($C61,Kruistabel!$C$25:$F$25,0)+1,FALSE),""))</f>
        <v>#REF!</v>
      </c>
      <c r="BS61" s="326" t="e">
        <f ca="1">IF(IF(Plananalyse!BS61=1,VLOOKUP(BS$5,Kruistabel!$B$26:$F$29,MATCH($C61,Kruistabel!$C$25:$F$25,0)+1,FALSE),"")=0,"",IF(Plananalyse!BS61=1,VLOOKUP(BS$5,Kruistabel!$B$26:$F$29,MATCH($C61,Kruistabel!$C$25:$F$25,0)+1,FALSE),""))</f>
        <v>#REF!</v>
      </c>
      <c r="BT61" s="65"/>
      <c r="BU61" s="231" t="str">
        <f ca="1">IF(IF(Plananalyse!BU61=1,VLOOKUP(BU$5,Kruistabel!$B$26:$F$29,MATCH($C61,Kruistabel!$C$25:$F$25,0)+1,FALSE),"")=0,"",IF(Plananalyse!BU61=1,VLOOKUP(BU$5,Kruistabel!$B$26:$F$29,MATCH($C61,Kruistabel!$C$25:$F$25,0)+1,FALSE),""))</f>
        <v/>
      </c>
      <c r="BV61" s="326">
        <f ca="1">IF(IF(Plananalyse!BV61=1,VLOOKUP(BV$5,Kruistabel!$B$26:$F$29,MATCH($C61,Kruistabel!$C$25:$F$25,0)+1,FALSE),"")=0,"",IF(Plananalyse!BV61=1,VLOOKUP(BV$5,Kruistabel!$B$26:$F$29,MATCH($C61,Kruistabel!$C$25:$F$25,0)+1,FALSE),""))</f>
        <v>60</v>
      </c>
      <c r="BW61" s="326" t="str">
        <f ca="1">IF(IF(Plananalyse!BW61=1,VLOOKUP(BW$5,Kruistabel!$B$26:$F$29,MATCH($C61,Kruistabel!$C$25:$F$25,0)+1,FALSE),"")=0,"",IF(Plananalyse!BW61=1,VLOOKUP(BW$5,Kruistabel!$B$26:$F$29,MATCH($C61,Kruistabel!$C$25:$F$25,0)+1,FALSE),""))</f>
        <v/>
      </c>
      <c r="BX61" s="326" t="str">
        <f ca="1">IF(IF(Plananalyse!BX61=1,VLOOKUP(BX$5,Kruistabel!$B$26:$F$29,MATCH($C61,Kruistabel!$C$25:$F$25,0)+1,FALSE),"")=0,"",IF(Plananalyse!BX61=1,VLOOKUP(BX$5,Kruistabel!$B$26:$F$29,MATCH($C61,Kruistabel!$C$25:$F$25,0)+1,FALSE),""))</f>
        <v/>
      </c>
      <c r="BY61" s="327"/>
      <c r="BZ61" s="326" t="e">
        <f ca="1">IF(IF(Plananalyse!BZ61=1,VLOOKUP(BZ$5,Kruistabel!$B$26:$F$29,MATCH($C61,Kruistabel!$C$25:$F$25,0)+1,FALSE),"")=0,"",IF(Plananalyse!BZ61=1,VLOOKUP(BZ$5,Kruistabel!$B$26:$F$29,MATCH($C61,Kruistabel!$C$25:$F$25,0)+1,FALSE),""))</f>
        <v>#N/A</v>
      </c>
      <c r="CA61" s="326" t="e">
        <f ca="1">IF(IF(Plananalyse!CA61=1,VLOOKUP(CA$5,Kruistabel!$B$26:$F$29,MATCH($C61,Kruistabel!$C$25:$F$25,0)+1,FALSE),"")=0,"",IF(Plananalyse!CA61=1,VLOOKUP(CA$5,Kruistabel!$B$26:$F$29,MATCH($C61,Kruistabel!$C$25:$F$25,0)+1,FALSE),""))</f>
        <v>#N/A</v>
      </c>
      <c r="CB61" s="326" t="e">
        <f ca="1">IF(IF(Plananalyse!CB61=1,VLOOKUP(CB$5,Kruistabel!$B$26:$F$29,MATCH($C61,Kruistabel!$C$25:$F$25,0)+1,FALSE),"")=0,"",IF(Plananalyse!CB61=1,VLOOKUP(CB$5,Kruistabel!$B$26:$F$29,MATCH($C61,Kruistabel!$C$25:$F$25,0)+1,FALSE),""))</f>
        <v>#N/A</v>
      </c>
      <c r="CC61" s="326" t="e">
        <f ca="1">IF(IF(Plananalyse!CC61=1,VLOOKUP(CC$5,Kruistabel!$B$26:$F$29,MATCH($C61,Kruistabel!$C$25:$F$25,0)+1,FALSE),"")=0,"",IF(Plananalyse!CC61=1,VLOOKUP(CC$5,Kruistabel!$B$26:$F$29,MATCH($C61,Kruistabel!$C$25:$F$25,0)+1,FALSE),""))</f>
        <v>#N/A</v>
      </c>
      <c r="CD61" s="326" t="e">
        <f ca="1">IF(IF(Plananalyse!CD61=1,VLOOKUP(CD$5,Kruistabel!$B$26:$F$29,MATCH($C61,Kruistabel!$C$25:$F$25,0)+1,FALSE),"")=0,"",IF(Plananalyse!CD61=1,VLOOKUP(CD$5,Kruistabel!$B$26:$F$29,MATCH($C61,Kruistabel!$C$25:$F$25,0)+1,FALSE),""))</f>
        <v>#N/A</v>
      </c>
      <c r="CE61" s="326" t="e">
        <f ca="1">IF(IF(Plananalyse!CE61=1,VLOOKUP(CE$5,Kruistabel!$B$26:$F$29,MATCH($C61,Kruistabel!$C$25:$F$25,0)+1,FALSE),"")=0,"",IF(Plananalyse!CE61=1,VLOOKUP(CE$5,Kruistabel!$B$26:$F$29,MATCH($C61,Kruistabel!$C$25:$F$25,0)+1,FALSE),""))</f>
        <v>#N/A</v>
      </c>
      <c r="CF61" s="326" t="e">
        <f ca="1">IF(IF(Plananalyse!CF61=1,VLOOKUP(CF$5,Kruistabel!$B$26:$F$29,MATCH($C61,Kruistabel!$C$25:$F$25,0)+1,FALSE),"")=0,"",IF(Plananalyse!CF61=1,VLOOKUP(CF$5,Kruistabel!$B$26:$F$29,MATCH($C61,Kruistabel!$C$25:$F$25,0)+1,FALSE),""))</f>
        <v>#N/A</v>
      </c>
      <c r="CG61" s="326" t="e">
        <f ca="1">IF(IF(Plananalyse!CG61=1,VLOOKUP(CG$5,Kruistabel!$B$26:$F$29,MATCH($C61,Kruistabel!$C$25:$F$25,0)+1,FALSE),"")=0,"",IF(Plananalyse!CG61=1,VLOOKUP(CG$5,Kruistabel!$B$26:$F$29,MATCH($C61,Kruistabel!$C$25:$F$25,0)+1,FALSE),""))</f>
        <v>#REF!</v>
      </c>
      <c r="CH61" s="326" t="e">
        <f ca="1">IF(IF(Plananalyse!CH61=1,VLOOKUP(CH$5,Kruistabel!$B$26:$F$29,MATCH($C61,Kruistabel!$C$25:$F$25,0)+1,FALSE),"")=0,"",IF(Plananalyse!CH61=1,VLOOKUP(CH$5,Kruistabel!$B$26:$F$29,MATCH($C61,Kruistabel!$C$25:$F$25,0)+1,FALSE),""))</f>
        <v>#REF!</v>
      </c>
      <c r="CI61" s="65"/>
      <c r="CJ61" s="326">
        <f ca="1">IF(IF(Plananalyse!CJ61=1,VLOOKUP(CJ$5,Kruistabel!$B$26:$F$29,MATCH($C61,Kruistabel!$C$25:$F$25,0)+1,FALSE),"")=0,"",IF(Plananalyse!CJ61=1,VLOOKUP(CJ$5,Kruistabel!$B$26:$F$29,MATCH($C61,Kruistabel!$C$25:$F$25,0)+1,FALSE),""))</f>
        <v>60</v>
      </c>
      <c r="CK61" s="326">
        <f ca="1">IF(IF(Plananalyse!CK61=1,VLOOKUP(CK$5,Kruistabel!$B$26:$F$29,MATCH($C61,Kruistabel!$C$25:$F$25,0)+1,FALSE),"")=0,"",IF(Plananalyse!CK61=1,VLOOKUP(CK$5,Kruistabel!$B$26:$F$29,MATCH($C61,Kruistabel!$C$25:$F$25,0)+1,FALSE),""))</f>
        <v>60</v>
      </c>
      <c r="CL61" s="326" t="str">
        <f ca="1">IF(IF(Plananalyse!CL61=1,VLOOKUP(CL$5,Kruistabel!$B$26:$F$29,MATCH($C61,Kruistabel!$C$25:$F$25,0)+1,FALSE),"")=0,"",IF(Plananalyse!CL61=1,VLOOKUP(CL$5,Kruistabel!$B$26:$F$29,MATCH($C61,Kruistabel!$C$25:$F$25,0)+1,FALSE),""))</f>
        <v/>
      </c>
      <c r="CM61" s="326">
        <f ca="1">IF(IF(Plananalyse!CM61=1,VLOOKUP(CM$5,Kruistabel!$B$26:$F$29,MATCH($C61,Kruistabel!$C$25:$F$25,0)+1,FALSE),"")=0,"",IF(Plananalyse!CM61=1,VLOOKUP(CM$5,Kruistabel!$B$26:$F$29,MATCH($C61,Kruistabel!$C$25:$F$25,0)+1,FALSE),""))</f>
        <v>55</v>
      </c>
      <c r="CN61" s="326">
        <f ca="1">IF(IF(Plananalyse!CN61=1,VLOOKUP(CN$5,Kruistabel!$B$26:$F$29,MATCH($C61,Kruistabel!$C$25:$F$25,0)+1,FALSE),"")=0,"",IF(Plananalyse!CN61=1,VLOOKUP(CN$5,Kruistabel!$B$26:$F$29,MATCH($C61,Kruistabel!$C$25:$F$25,0)+1,FALSE),""))</f>
        <v>55</v>
      </c>
      <c r="CO61" s="326">
        <f ca="1">IF(IF(Plananalyse!CO61=1,VLOOKUP(CO$5,Kruistabel!$B$26:$F$29,MATCH($C61,Kruistabel!$C$25:$F$25,0)+1,FALSE),"")=0,"",IF(Plananalyse!CO61=1,VLOOKUP(CO$5,Kruistabel!$B$26:$F$29,MATCH($C61,Kruistabel!$C$25:$F$25,0)+1,FALSE),""))</f>
        <v>65</v>
      </c>
      <c r="CP61" s="326">
        <f ca="1">IF(IF(Plananalyse!CP61=1,VLOOKUP(CP$5,Kruistabel!$B$26:$F$29,MATCH($C61,Kruistabel!$C$25:$F$25,0)+1,FALSE),"")=0,"",IF(Plananalyse!CP61=1,VLOOKUP(CP$5,Kruistabel!$B$26:$F$29,MATCH($C61,Kruistabel!$C$25:$F$25,0)+1,FALSE),""))</f>
        <v>60</v>
      </c>
      <c r="CQ61" s="326">
        <f ca="1">IF(IF(Plananalyse!CQ61=1,VLOOKUP(CQ$5,Kruistabel!$B$26:$F$29,MATCH($C61,Kruistabel!$C$25:$F$25,0)+1,FALSE),"")=0,"",IF(Plananalyse!CQ61=1,VLOOKUP(CQ$5,Kruistabel!$B$26:$F$29,MATCH($C61,Kruistabel!$C$25:$F$25,0)+1,FALSE),""))</f>
        <v>65</v>
      </c>
      <c r="CR61" s="326">
        <f ca="1">IF(IF(Plananalyse!CR61=1,VLOOKUP(CR$5,Kruistabel!$B$26:$F$29,MATCH($C61,Kruistabel!$C$25:$F$25,0)+1,FALSE),"")=0,"",IF(Plananalyse!CR61=1,VLOOKUP(CR$5,Kruistabel!$B$26:$F$29,MATCH($C61,Kruistabel!$C$25:$F$25,0)+1,FALSE),""))</f>
        <v>65</v>
      </c>
      <c r="CS61" s="326">
        <f ca="1">IF(IF(Plananalyse!CS61=1,VLOOKUP(CS$5,Kruistabel!$B$26:$F$29,MATCH($C61,Kruistabel!$C$25:$F$25,0)+1,FALSE),"")=0,"",IF(Plananalyse!CS61=1,VLOOKUP(CS$5,Kruistabel!$B$26:$F$29,MATCH($C61,Kruistabel!$C$25:$F$25,0)+1,FALSE),""))</f>
        <v>60</v>
      </c>
      <c r="CT61" s="326">
        <f ca="1">IF(IF(Plananalyse!CT61=1,VLOOKUP(CT$5,Kruistabel!$B$26:$F$29,MATCH($C61,Kruistabel!$C$25:$F$25,0)+1,FALSE),"")=0,"",IF(Plananalyse!CT61=1,VLOOKUP(CT$5,Kruistabel!$B$26:$F$29,MATCH($C61,Kruistabel!$C$25:$F$25,0)+1,FALSE),""))</f>
        <v>60</v>
      </c>
      <c r="CU61" s="326">
        <f ca="1">IF(IF(Plananalyse!CU61=1,VLOOKUP(CU$5,Kruistabel!$B$26:$F$29,MATCH($C61,Kruistabel!$C$25:$F$25,0)+1,FALSE),"")=0,"",IF(Plananalyse!CU61=1,VLOOKUP(CU$5,Kruistabel!$B$26:$F$29,MATCH($C61,Kruistabel!$C$25:$F$25,0)+1,FALSE),""))</f>
        <v>65</v>
      </c>
      <c r="CV61" s="326">
        <f ca="1">IF(IF(Plananalyse!CV61=1,VLOOKUP(CV$5,Kruistabel!$B$26:$F$29,MATCH($C61,Kruistabel!$C$25:$F$25,0)+1,FALSE),"")=0,"",IF(Plananalyse!CV61=1,VLOOKUP(CV$5,Kruistabel!$B$26:$F$29,MATCH($C61,Kruistabel!$C$25:$F$25,0)+1,FALSE),""))</f>
        <v>65</v>
      </c>
      <c r="CW61" s="326">
        <f ca="1">IF(IF(Plananalyse!CW61=1,VLOOKUP(CW$5,Kruistabel!$B$26:$F$29,MATCH($C61,Kruistabel!$C$25:$F$25,0)+1,FALSE),"")=0,"",IF(Plananalyse!CW61=1,VLOOKUP(CW$5,Kruistabel!$B$26:$F$29,MATCH($C61,Kruistabel!$C$25:$F$25,0)+1,FALSE),""))</f>
        <v>60</v>
      </c>
      <c r="CX61" s="326" t="str">
        <f ca="1">IF(IF(Plananalyse!CX61=1,VLOOKUP(CX$5,Kruistabel!$B$26:$F$29,MATCH($C61,Kruistabel!$C$25:$F$25,0)+1,FALSE),"")=0,"",IF(Plananalyse!CX61=1,VLOOKUP(CX$5,Kruistabel!$B$26:$F$29,MATCH($C61,Kruistabel!$C$25:$F$25,0)+1,FALSE),""))</f>
        <v/>
      </c>
      <c r="CY61" s="326">
        <f ca="1">IF(IF(Plananalyse!CY61=1,VLOOKUP(CY$5,Kruistabel!$B$26:$F$29,MATCH($C61,Kruistabel!$C$25:$F$25,0)+1,FALSE),"")=0,"",IF(Plananalyse!CY61=1,VLOOKUP(CY$5,Kruistabel!$B$26:$F$29,MATCH($C61,Kruistabel!$C$25:$F$25,0)+1,FALSE),""))</f>
        <v>65</v>
      </c>
      <c r="CZ61" s="326">
        <f ca="1">IF(IF(Plananalyse!CZ61=1,VLOOKUP(CZ$5,Kruistabel!$B$26:$F$29,MATCH($C61,Kruistabel!$C$25:$F$25,0)+1,FALSE),"")=0,"",IF(Plananalyse!CZ61=1,VLOOKUP(CZ$5,Kruistabel!$B$26:$F$29,MATCH($C61,Kruistabel!$C$25:$F$25,0)+1,FALSE),""))</f>
        <v>65</v>
      </c>
      <c r="DA61" s="326">
        <f ca="1">IF(IF(Plananalyse!DA61=1,VLOOKUP(DA$5,Kruistabel!$B$26:$F$29,MATCH($C61,Kruistabel!$C$25:$F$25,0)+1,FALSE),"")=0,"",IF(Plananalyse!DA61=1,VLOOKUP(DA$5,Kruistabel!$B$26:$F$29,MATCH($C61,Kruistabel!$C$25:$F$25,0)+1,FALSE),""))</f>
        <v>65</v>
      </c>
      <c r="DB61" s="326" t="str">
        <f ca="1">IF(IF(Plananalyse!DB61=1,VLOOKUP(DB$5,Kruistabel!$B$26:$F$29,MATCH($C61,Kruistabel!$C$25:$F$25,0)+1,FALSE),"")=0,"",IF(Plananalyse!DB61=1,VLOOKUP(DB$5,Kruistabel!$B$26:$F$29,MATCH($C61,Kruistabel!$C$25:$F$25,0)+1,FALSE),""))</f>
        <v/>
      </c>
      <c r="DC61" s="326" t="str">
        <f ca="1">IF(IF(Plananalyse!DC61=1,VLOOKUP(DC$5,Kruistabel!$B$26:$F$29,MATCH($C61,Kruistabel!$C$25:$F$25,0)+1,FALSE),"")=0,"",IF(Plananalyse!DC61=1,VLOOKUP(DC$5,Kruistabel!$B$26:$F$29,MATCH($C61,Kruistabel!$C$25:$F$25,0)+1,FALSE),""))</f>
        <v/>
      </c>
      <c r="DD61" s="327"/>
      <c r="DE61" s="326" t="e">
        <f ca="1">IF(IF(Plananalyse!DE61=1,VLOOKUP(DE$5,Kruistabel!$B$26:$F$29,MATCH($C61,Kruistabel!$C$25:$F$25,0)+1,FALSE),"")=0,"",IF(Plananalyse!DE61=1,VLOOKUP(DE$5,Kruistabel!$B$26:$F$29,MATCH($C61,Kruistabel!$C$25:$F$25,0)+1,FALSE),""))</f>
        <v>#N/A</v>
      </c>
      <c r="DF61" s="326" t="e">
        <f ca="1">IF(IF(Plananalyse!DF61=1,VLOOKUP(DF$5,Kruistabel!$B$26:$F$29,MATCH($C61,Kruistabel!$C$25:$F$25,0)+1,FALSE),"")=0,"",IF(Plananalyse!DF61=1,VLOOKUP(DF$5,Kruistabel!$B$26:$F$29,MATCH($C61,Kruistabel!$C$25:$F$25,0)+1,FALSE),""))</f>
        <v>#N/A</v>
      </c>
      <c r="DG61" s="326" t="e">
        <f ca="1">IF(IF(Plananalyse!DG61=1,VLOOKUP(DG$5,Kruistabel!$B$26:$F$29,MATCH($C61,Kruistabel!$C$25:$F$25,0)+1,FALSE),"")=0,"",IF(Plananalyse!DG61=1,VLOOKUP(DG$5,Kruistabel!$B$26:$F$29,MATCH($C61,Kruistabel!$C$25:$F$25,0)+1,FALSE),""))</f>
        <v>#N/A</v>
      </c>
      <c r="DH61" s="326" t="e">
        <f ca="1">IF(IF(Plananalyse!DH61=1,VLOOKUP(DH$5,Kruistabel!$B$26:$F$29,MATCH($C61,Kruistabel!$C$25:$F$25,0)+1,FALSE),"")=0,"",IF(Plananalyse!DH61=1,VLOOKUP(DH$5,Kruistabel!$B$26:$F$29,MATCH($C61,Kruistabel!$C$25:$F$25,0)+1,FALSE),""))</f>
        <v>#N/A</v>
      </c>
      <c r="DI61" s="326" t="e">
        <f ca="1">IF(IF(Plananalyse!DI61=1,VLOOKUP(DI$5,Kruistabel!$B$26:$F$29,MATCH($C61,Kruistabel!$C$25:$F$25,0)+1,FALSE),"")=0,"",IF(Plananalyse!DI61=1,VLOOKUP(DI$5,Kruistabel!$B$26:$F$29,MATCH($C61,Kruistabel!$C$25:$F$25,0)+1,FALSE),""))</f>
        <v>#N/A</v>
      </c>
      <c r="DJ61" s="326" t="e">
        <f ca="1">IF(IF(Plananalyse!DJ61=1,VLOOKUP(DJ$5,Kruistabel!$B$26:$F$29,MATCH($C61,Kruistabel!$C$25:$F$25,0)+1,FALSE),"")=0,"",IF(Plananalyse!DJ61=1,VLOOKUP(DJ$5,Kruistabel!$B$26:$F$29,MATCH($C61,Kruistabel!$C$25:$F$25,0)+1,FALSE),""))</f>
        <v>#N/A</v>
      </c>
      <c r="DK61" s="326" t="e">
        <f ca="1">IF(IF(Plananalyse!DK61=1,VLOOKUP(DK$5,Kruistabel!$B$26:$F$29,MATCH($C61,Kruistabel!$C$25:$F$25,0)+1,FALSE),"")=0,"",IF(Plananalyse!DK61=1,VLOOKUP(DK$5,Kruistabel!$B$26:$F$29,MATCH($C61,Kruistabel!$C$25:$F$25,0)+1,FALSE),""))</f>
        <v>#REF!</v>
      </c>
      <c r="DL61" s="326" t="e">
        <f ca="1">IF(IF(Plananalyse!DL61=1,VLOOKUP(DL$5,Kruistabel!$B$26:$F$29,MATCH($C61,Kruistabel!$C$25:$F$25,0)+1,FALSE),"")=0,"",IF(Plananalyse!DL61=1,VLOOKUP(DL$5,Kruistabel!$B$26:$F$29,MATCH($C61,Kruistabel!$C$25:$F$25,0)+1,FALSE),""))</f>
        <v>#REF!</v>
      </c>
      <c r="DM61" s="327" t="str">
        <f>IF(Plananalyse!DM61=1,VLOOKUP(DM$5,Kruistabel!$B$26:$F$29,MATCH($C61,Kruistabel!$C$25:$F$25,0)+1,FALSE),"")</f>
        <v/>
      </c>
      <c r="DN61" s="326" t="e">
        <f ca="1">IF(IF(Plananalyse!DN61=1,VLOOKUP(DN$5,Kruistabel!$B$26:$F$29,MATCH($C61,Kruistabel!$C$25:$F$25,0)+1,FALSE),"")=0,"",IF(Plananalyse!DN61=1,VLOOKUP(DN$5,Kruistabel!$B$26:$F$29,MATCH($C61,Kruistabel!$C$25:$F$25,0)+1,FALSE),""))</f>
        <v>#N/A</v>
      </c>
      <c r="DO61" s="326" t="e">
        <f ca="1">IF(IF(Plananalyse!DO61=1,VLOOKUP(DO$5,Kruistabel!$B$26:$F$29,MATCH($C61,Kruistabel!$C$25:$F$25,0)+1,FALSE),"")=0,"",IF(Plananalyse!DO61=1,VLOOKUP(DO$5,Kruistabel!$B$26:$F$29,MATCH($C61,Kruistabel!$C$25:$F$25,0)+1,FALSE),""))</f>
        <v>#N/A</v>
      </c>
      <c r="DP61" s="326" t="e">
        <f ca="1">IF(IF(Plananalyse!DP61=1,VLOOKUP(DP$5,Kruistabel!$B$26:$F$29,MATCH($C61,Kruistabel!$C$25:$F$25,0)+1,FALSE),"")=0,"",IF(Plananalyse!DP61=1,VLOOKUP(DP$5,Kruistabel!$B$26:$F$29,MATCH($C61,Kruistabel!$C$25:$F$25,0)+1,FALSE),""))</f>
        <v>#N/A</v>
      </c>
      <c r="DQ61" s="326" t="e">
        <f ca="1">IF(IF(Plananalyse!DQ61=1,VLOOKUP(DQ$5,Kruistabel!$B$26:$F$29,MATCH($C61,Kruistabel!$C$25:$F$25,0)+1,FALSE),"")=0,"",IF(Plananalyse!DQ61=1,VLOOKUP(DQ$5,Kruistabel!$B$26:$F$29,MATCH($C61,Kruistabel!$C$25:$F$25,0)+1,FALSE),""))</f>
        <v>#N/A</v>
      </c>
      <c r="DR61" s="326" t="e">
        <f ca="1">IF(IF(Plananalyse!DR61=1,VLOOKUP(DR$5,Kruistabel!$B$26:$F$29,MATCH($C61,Kruistabel!$C$25:$F$25,0)+1,FALSE),"")=0,"",IF(Plananalyse!DR61=1,VLOOKUP(DR$5,Kruistabel!$B$26:$F$29,MATCH($C61,Kruistabel!$C$25:$F$25,0)+1,FALSE),""))</f>
        <v>#N/A</v>
      </c>
      <c r="DS61" s="326" t="e">
        <f ca="1">IF(IF(Plananalyse!DS61=1,VLOOKUP(DS$5,Kruistabel!$B$26:$F$29,MATCH($C61,Kruistabel!$C$25:$F$25,0)+1,FALSE),"")=0,"",IF(Plananalyse!DS61=1,VLOOKUP(DS$5,Kruistabel!$B$26:$F$29,MATCH($C61,Kruistabel!$C$25:$F$25,0)+1,FALSE),""))</f>
        <v>#N/A</v>
      </c>
      <c r="DT61" s="326" t="e">
        <f ca="1">IF(IF(Plananalyse!DT61=1,VLOOKUP(DT$5,Kruistabel!$B$26:$F$29,MATCH($C61,Kruistabel!$C$25:$F$25,0)+1,FALSE),"")=0,"",IF(Plananalyse!DT61=1,VLOOKUP(DT$5,Kruistabel!$B$26:$F$29,MATCH($C61,Kruistabel!$C$25:$F$25,0)+1,FALSE),""))</f>
        <v>#N/A</v>
      </c>
      <c r="DU61" s="326" t="e">
        <f ca="1">IF(IF(Plananalyse!DU61=1,VLOOKUP(DU$5,Kruistabel!$B$26:$F$29,MATCH($C61,Kruistabel!$C$25:$F$25,0)+1,FALSE),"")=0,"",IF(Plananalyse!DU61=1,VLOOKUP(DU$5,Kruistabel!$B$26:$F$29,MATCH($C61,Kruistabel!$C$25:$F$25,0)+1,FALSE),""))</f>
        <v>#N/A</v>
      </c>
      <c r="DV61" s="326" t="e">
        <f ca="1">IF(IF(Plananalyse!DV61=1,VLOOKUP(DV$5,Kruistabel!$B$26:$F$29,MATCH($C61,Kruistabel!$C$25:$F$25,0)+1,FALSE),"")=0,"",IF(Plananalyse!DV61=1,VLOOKUP(DV$5,Kruistabel!$B$26:$F$29,MATCH($C61,Kruistabel!$C$25:$F$25,0)+1,FALSE),""))</f>
        <v>#N/A</v>
      </c>
      <c r="DW61" s="326" t="e">
        <f ca="1">IF(IF(Plananalyse!DW61=1,VLOOKUP(DW$5,Kruistabel!$B$26:$F$29,MATCH($C61,Kruistabel!$C$25:$F$25,0)+1,FALSE),"")=0,"",IF(Plananalyse!DW61=1,VLOOKUP(DW$5,Kruistabel!$B$26:$F$29,MATCH($C61,Kruistabel!$C$25:$F$25,0)+1,FALSE),""))</f>
        <v>#REF!</v>
      </c>
      <c r="DX61" s="326" t="e">
        <f ca="1">IF(IF(Plananalyse!DX61=1,VLOOKUP(DX$5,Kruistabel!$B$26:$F$29,MATCH($C61,Kruistabel!$C$25:$F$25,0)+1,FALSE),"")=0,"",IF(Plananalyse!DX61=1,VLOOKUP(DX$5,Kruistabel!$B$26:$F$29,MATCH($C61,Kruistabel!$C$25:$F$25,0)+1,FALSE),""))</f>
        <v>#REF!</v>
      </c>
      <c r="DY61" s="327" t="str">
        <f>IF(Plananalyse!DY61=1,VLOOKUP(DY$5,Kruistabel!$B$26:$F$29,MATCH($C61,Kruistabel!$C$25:$F$25,0)+1,FALSE),"")</f>
        <v/>
      </c>
      <c r="DZ61" s="326" t="e">
        <f ca="1">IF(IF(Plananalyse!DZ61=1,VLOOKUP(DZ$5,Kruistabel!$B$26:$F$29,MATCH($C61,Kruistabel!$C$25:$F$25,0)+1,FALSE),"")=0,"",IF(Plananalyse!DZ61=1,VLOOKUP(DZ$5,Kruistabel!$B$26:$F$29,MATCH($C61,Kruistabel!$C$25:$F$25,0)+1,FALSE),""))</f>
        <v>#N/A</v>
      </c>
      <c r="EA61" s="326" t="e">
        <f ca="1">IF(IF(Plananalyse!EA61=1,VLOOKUP(EA$5,Kruistabel!$B$26:$F$29,MATCH($C61,Kruistabel!$C$25:$F$25,0)+1,FALSE),"")=0,"",IF(Plananalyse!EA61=1,VLOOKUP(EA$5,Kruistabel!$B$26:$F$29,MATCH($C61,Kruistabel!$C$25:$F$25,0)+1,FALSE),""))</f>
        <v>#N/A</v>
      </c>
      <c r="EB61" s="326" t="e">
        <f ca="1">IF(IF(Plananalyse!EB61=1,VLOOKUP(EB$5,Kruistabel!$B$26:$F$29,MATCH($C61,Kruistabel!$C$25:$F$25,0)+1,FALSE),"")=0,"",IF(Plananalyse!EB61=1,VLOOKUP(EB$5,Kruistabel!$B$26:$F$29,MATCH($C61,Kruistabel!$C$25:$F$25,0)+1,FALSE),""))</f>
        <v>#REF!</v>
      </c>
      <c r="EC61" s="326" t="e">
        <f ca="1">IF(IF(Plananalyse!EC61=1,VLOOKUP(EC$5,Kruistabel!$B$26:$F$29,MATCH($C61,Kruistabel!$C$25:$F$25,0)+1,FALSE),"")=0,"",IF(Plananalyse!EC61=1,VLOOKUP(EC$5,Kruistabel!$B$26:$F$29,MATCH($C61,Kruistabel!$C$25:$F$25,0)+1,FALSE),""))</f>
        <v>#REF!</v>
      </c>
      <c r="ED61" s="327"/>
      <c r="EE61" s="326" t="e">
        <f ca="1">IF(IF(Plananalyse!EE61=1,VLOOKUP(EE$5,Kruistabel!$B$26:$F$29,MATCH($C61,Kruistabel!$C$25:$F$25,0)+1,FALSE),"")=0,"",IF(Plananalyse!EE61=1,VLOOKUP(EE$5,Kruistabel!$B$26:$F$29,MATCH($C61,Kruistabel!$C$25:$F$25,0)+1,FALSE),""))</f>
        <v>#N/A</v>
      </c>
      <c r="EF61" s="326" t="e">
        <f ca="1">IF(IF(Plananalyse!EF61=1,VLOOKUP(EF$5,Kruistabel!$B$26:$F$29,MATCH($C61,Kruistabel!$C$25:$F$25,0)+1,FALSE),"")=0,"",IF(Plananalyse!EF61=1,VLOOKUP(EF$5,Kruistabel!$B$26:$F$29,MATCH($C61,Kruistabel!$C$25:$F$25,0)+1,FALSE),""))</f>
        <v>#N/A</v>
      </c>
      <c r="EG61" s="326" t="e">
        <f ca="1">IF(IF(Plananalyse!EG61=1,VLOOKUP(EG$5,Kruistabel!$B$26:$F$29,MATCH($C61,Kruistabel!$C$25:$F$25,0)+1,FALSE),"")=0,"",IF(Plananalyse!EG61=1,VLOOKUP(EG$5,Kruistabel!$B$26:$F$29,MATCH($C61,Kruistabel!$C$25:$F$25,0)+1,FALSE),""))</f>
        <v>#N/A</v>
      </c>
      <c r="EH61" s="326" t="e">
        <f ca="1">IF(IF(Plananalyse!EH61=1,VLOOKUP(EH$5,Kruistabel!$B$26:$F$29,MATCH($C61,Kruistabel!$C$25:$F$25,0)+1,FALSE),"")=0,"",IF(Plananalyse!EH61=1,VLOOKUP(EH$5,Kruistabel!$B$26:$F$29,MATCH($C61,Kruistabel!$C$25:$F$25,0)+1,FALSE),""))</f>
        <v>#REF!</v>
      </c>
      <c r="EI61" s="326" t="e">
        <f ca="1">IF(IF(Plananalyse!EI61=1,VLOOKUP(EI$5,Kruistabel!$B$26:$F$29,MATCH($C61,Kruistabel!$C$25:$F$25,0)+1,FALSE),"")=0,"",IF(Plananalyse!EI61=1,VLOOKUP(EI$5,Kruistabel!$B$26:$F$29,MATCH($C61,Kruistabel!$C$25:$F$25,0)+1,FALSE),""))</f>
        <v>#REF!</v>
      </c>
      <c r="EJ61" s="164" t="str">
        <f>IF(Plananalyse!EJ61=1,VLOOKUP(EJ$5,Kruistabel!$B$26:$F$29,MATCH($C61,Kruistabel!$C$25:$F$25,0)+1,FALSE),"")</f>
        <v/>
      </c>
      <c r="EK61" s="138"/>
      <c r="EL61" s="138"/>
      <c r="EM61" s="138"/>
      <c r="EN61" s="138"/>
      <c r="EO61" s="138"/>
    </row>
    <row r="62" spans="2:145">
      <c r="B62" s="337" t="str">
        <f>Classificatietabel!B61</f>
        <v>SPORT - Andere 1 (vul hier in)</v>
      </c>
      <c r="C62" s="160" t="str">
        <f>_xlfn.IFNA(VLOOKUP($B62,Classificatietabel!$B$6:$I$91,C$7,FALSE),"")</f>
        <v>laag</v>
      </c>
      <c r="D62" s="160" t="str">
        <f>_xlfn.IFNA(VLOOKUP($B62,Classificatietabel!$B$6:$I$91,D$7,FALSE),"")</f>
        <v>neen</v>
      </c>
      <c r="E62" s="119">
        <f>IF(AND(D62="laag",$D$3=1),0,_xlfn.IFNA(IF(VLOOKUP($B62,Classificatietabel!$B$6:$H$91,$E$5,FALSE)="Ja",1,0),""))</f>
        <v>1</v>
      </c>
      <c r="F62" s="163"/>
      <c r="G62" s="326" t="str">
        <f>IF(IF(Plananalyse!G62=1,VLOOKUP(G$5,Kruistabel!$B$26:$F$29,MATCH($C62,Kruistabel!$C$25:$F$25,0)+1,FALSE),"")=0,"",IF(Plananalyse!G62=1,VLOOKUP(G$5,Kruistabel!$B$26:$F$29,MATCH($C62,Kruistabel!$C$25:$F$25,0)+1,FALSE),""))</f>
        <v/>
      </c>
      <c r="H62" s="326" t="str">
        <f>IF(IF(Plananalyse!H62=1,VLOOKUP(H$5,Kruistabel!$B$26:$F$29,MATCH($C62,Kruistabel!$C$25:$F$25,0)+1,FALSE),"")=0,"",IF(Plananalyse!H62=1,VLOOKUP(H$5,Kruistabel!$B$26:$F$29,MATCH($C62,Kruistabel!$C$25:$F$25,0)+1,FALSE),""))</f>
        <v/>
      </c>
      <c r="I62" s="326">
        <f>IF(IF(Plananalyse!I62=1,VLOOKUP(I$5,Kruistabel!$B$26:$F$29,MATCH($C62,Kruistabel!$C$25:$F$25,0)+1,FALSE),"")=0,"",IF(Plananalyse!I62=1,VLOOKUP(I$5,Kruistabel!$B$26:$F$29,MATCH($C62,Kruistabel!$C$25:$F$25,0)+1,FALSE),""))</f>
        <v>65</v>
      </c>
      <c r="J62" s="326" t="str">
        <f>IF(IF(Plananalyse!J62=1,VLOOKUP(J$5,Kruistabel!$B$26:$F$29,MATCH($C62,Kruistabel!$C$25:$F$25,0)+1,FALSE),"")=0,"",IF(Plananalyse!J62=1,VLOOKUP(J$5,Kruistabel!$B$26:$F$29,MATCH($C62,Kruistabel!$C$25:$F$25,0)+1,FALSE),""))</f>
        <v/>
      </c>
      <c r="K62" s="326" t="str">
        <f>IF(IF(Plananalyse!K62=1,VLOOKUP(K$5,Kruistabel!$B$26:$F$29,MATCH($C62,Kruistabel!$C$25:$F$25,0)+1,FALSE),"")=0,"",IF(Plananalyse!K62=1,VLOOKUP(K$5,Kruistabel!$B$26:$F$29,MATCH($C62,Kruistabel!$C$25:$F$25,0)+1,FALSE),""))</f>
        <v/>
      </c>
      <c r="L62" s="326" t="str">
        <f>IF(IF(Plananalyse!L62=1,VLOOKUP(L$5,Kruistabel!$B$26:$F$29,MATCH($C62,Kruistabel!$C$25:$F$25,0)+1,FALSE),"")=0,"",IF(Plananalyse!L62=1,VLOOKUP(L$5,Kruistabel!$B$26:$F$29,MATCH($C62,Kruistabel!$C$25:$F$25,0)+1,FALSE),""))</f>
        <v/>
      </c>
      <c r="M62" s="326">
        <f>IF(IF(Plananalyse!M62=1,VLOOKUP(M$5,Kruistabel!$B$26:$F$29,MATCH($C62,Kruistabel!$C$25:$F$25,0)+1,FALSE),"")=0,"",IF(Plananalyse!M62=1,VLOOKUP(M$5,Kruistabel!$B$26:$F$29,MATCH($C62,Kruistabel!$C$25:$F$25,0)+1,FALSE),""))</f>
        <v>60</v>
      </c>
      <c r="N62" s="326">
        <f>IF(IF(Plananalyse!N62=1,VLOOKUP(N$5,Kruistabel!$B$26:$F$29,MATCH($C62,Kruistabel!$C$25:$F$25,0)+1,FALSE),"")=0,"",IF(Plananalyse!N62=1,VLOOKUP(N$5,Kruistabel!$B$26:$F$29,MATCH($C62,Kruistabel!$C$25:$F$25,0)+1,FALSE),""))</f>
        <v>60</v>
      </c>
      <c r="O62" s="326">
        <f>IF(IF(Plananalyse!O62=1,VLOOKUP(O$5,Kruistabel!$B$26:$F$29,MATCH($C62,Kruistabel!$C$25:$F$25,0)+1,FALSE),"")=0,"",IF(Plananalyse!O62=1,VLOOKUP(O$5,Kruistabel!$B$26:$F$29,MATCH($C62,Kruistabel!$C$25:$F$25,0)+1,FALSE),""))</f>
        <v>60</v>
      </c>
      <c r="P62" s="326">
        <f>IF(IF(Plananalyse!P62=1,VLOOKUP(P$5,Kruistabel!$B$26:$F$29,MATCH($C62,Kruistabel!$C$25:$F$25,0)+1,FALSE),"")=0,"",IF(Plananalyse!P62=1,VLOOKUP(P$5,Kruistabel!$B$26:$F$29,MATCH($C62,Kruistabel!$C$25:$F$25,0)+1,FALSE),""))</f>
        <v>55</v>
      </c>
      <c r="Q62" s="326">
        <f>IF(IF(Plananalyse!Q62=1,VLOOKUP(Q$5,Kruistabel!$B$26:$F$29,MATCH($C62,Kruistabel!$C$25:$F$25,0)+1,FALSE),"")=0,"",IF(Plananalyse!Q62=1,VLOOKUP(Q$5,Kruistabel!$B$26:$F$29,MATCH($C62,Kruistabel!$C$25:$F$25,0)+1,FALSE),""))</f>
        <v>65</v>
      </c>
      <c r="R62" s="326">
        <f>IF(IF(Plananalyse!R62=1,VLOOKUP(R$5,Kruistabel!$B$26:$F$29,MATCH($C62,Kruistabel!$C$25:$F$25,0)+1,FALSE),"")=0,"",IF(Plananalyse!R62=1,VLOOKUP(R$5,Kruistabel!$B$26:$F$29,MATCH($C62,Kruistabel!$C$25:$F$25,0)+1,FALSE),""))</f>
        <v>60</v>
      </c>
      <c r="S62" s="326" t="str">
        <f>IF(IF(Plananalyse!S62=1,VLOOKUP(S$5,Kruistabel!$B$26:$F$29,MATCH($C62,Kruistabel!$C$25:$F$25,0)+1,FALSE),"")=0,"",IF(Plananalyse!S62=1,VLOOKUP(S$5,Kruistabel!$B$26:$F$29,MATCH($C62,Kruistabel!$C$25:$F$25,0)+1,FALSE),""))</f>
        <v/>
      </c>
      <c r="T62" s="326" t="str">
        <f>IF(IF(Plananalyse!T62=1,VLOOKUP(T$5,Kruistabel!$B$26:$F$29,MATCH($C62,Kruistabel!$C$25:$F$25,0)+1,FALSE),"")=0,"",IF(Plananalyse!T62=1,VLOOKUP(T$5,Kruistabel!$B$26:$F$29,MATCH($C62,Kruistabel!$C$25:$F$25,0)+1,FALSE),""))</f>
        <v/>
      </c>
      <c r="U62" s="326" t="str">
        <f>IF(IF(Plananalyse!U62=1,VLOOKUP(U$5,Kruistabel!$B$26:$F$29,MATCH($C62,Kruistabel!$C$25:$F$25,0)+1,FALSE),"")=0,"",IF(Plananalyse!U62=1,VLOOKUP(U$5,Kruistabel!$B$26:$F$29,MATCH($C62,Kruistabel!$C$25:$F$25,0)+1,FALSE),""))</f>
        <v/>
      </c>
      <c r="V62" s="326" t="str">
        <f>IF(IF(Plananalyse!V62=1,VLOOKUP(V$5,Kruistabel!$B$26:$F$29,MATCH($C62,Kruistabel!$C$25:$F$25,0)+1,FALSE),"")=0,"",IF(Plananalyse!V62=1,VLOOKUP(V$5,Kruistabel!$B$26:$F$29,MATCH($C62,Kruistabel!$C$25:$F$25,0)+1,FALSE),""))</f>
        <v/>
      </c>
      <c r="W62" s="326" t="str">
        <f>IF(IF(Plananalyse!W62=1,VLOOKUP(W$5,Kruistabel!$B$26:$F$29,MATCH($C62,Kruistabel!$C$25:$F$25,0)+1,FALSE),"")=0,"",IF(Plananalyse!W62=1,VLOOKUP(W$5,Kruistabel!$B$26:$F$29,MATCH($C62,Kruistabel!$C$25:$F$25,0)+1,FALSE),""))</f>
        <v/>
      </c>
      <c r="X62" s="326" t="str">
        <f>IF(IF(Plananalyse!X62=1,VLOOKUP(X$5,Kruistabel!$B$26:$F$29,MATCH($C62,Kruistabel!$C$25:$F$25,0)+1,FALSE),"")=0,"",IF(Plananalyse!X62=1,VLOOKUP(X$5,Kruistabel!$B$26:$F$29,MATCH($C62,Kruistabel!$C$25:$F$25,0)+1,FALSE),""))</f>
        <v/>
      </c>
      <c r="Y62" s="326">
        <f>IF(IF(Plananalyse!Y62=1,VLOOKUP(Y$5,Kruistabel!$B$26:$F$29,MATCH($C62,Kruistabel!$C$25:$F$25,0)+1,FALSE),"")=0,"",IF(Plananalyse!Y62=1,VLOOKUP(Y$5,Kruistabel!$B$26:$F$29,MATCH($C62,Kruistabel!$C$25:$F$25,0)+1,FALSE),""))</f>
        <v>65</v>
      </c>
      <c r="Z62" s="326" t="str">
        <f>IF(IF(Plananalyse!Z62=1,VLOOKUP(Z$5,Kruistabel!$B$26:$F$29,MATCH($C62,Kruistabel!$C$25:$F$25,0)+1,FALSE),"")=0,"",IF(Plananalyse!Z62=1,VLOOKUP(Z$5,Kruistabel!$B$26:$F$29,MATCH($C62,Kruistabel!$C$25:$F$25,0)+1,FALSE),""))</f>
        <v/>
      </c>
      <c r="AA62" s="326" t="str">
        <f>IF(IF(Plananalyse!AA62=1,VLOOKUP(AA$5,Kruistabel!$B$26:$F$29,MATCH($C62,Kruistabel!$C$25:$F$25,0)+1,FALSE),"")=0,"",IF(Plananalyse!AA62=1,VLOOKUP(AA$5,Kruistabel!$B$26:$F$29,MATCH($C62,Kruistabel!$C$25:$F$25,0)+1,FALSE),""))</f>
        <v/>
      </c>
      <c r="AB62" s="326" t="str">
        <f>IF(IF(Plananalyse!AB62=1,VLOOKUP(AB$5,Kruistabel!$B$26:$F$29,MATCH($C62,Kruistabel!$C$25:$F$25,0)+1,FALSE),"")=0,"",IF(Plananalyse!AB62=1,VLOOKUP(AB$5,Kruistabel!$B$26:$F$29,MATCH($C62,Kruistabel!$C$25:$F$25,0)+1,FALSE),""))</f>
        <v/>
      </c>
      <c r="AC62" s="326" t="str">
        <f>IF(IF(Plananalyse!AC62=1,VLOOKUP(AC$5,Kruistabel!$B$26:$F$29,MATCH($C62,Kruistabel!$C$25:$F$25,0)+1,FALSE),"")=0,"",IF(Plananalyse!AC62=1,VLOOKUP(AC$5,Kruistabel!$B$26:$F$29,MATCH($C62,Kruistabel!$C$25:$F$25,0)+1,FALSE),""))</f>
        <v/>
      </c>
      <c r="AD62" s="326" t="str">
        <f>IF(IF(Plananalyse!AD62=1,VLOOKUP(AD$5,Kruistabel!$B$26:$F$29,MATCH($C62,Kruistabel!$C$25:$F$25,0)+1,FALSE),"")=0,"",IF(Plananalyse!AD62=1,VLOOKUP(AD$5,Kruistabel!$B$26:$F$29,MATCH($C62,Kruistabel!$C$25:$F$25,0)+1,FALSE),""))</f>
        <v/>
      </c>
      <c r="AE62" s="326" t="str">
        <f>IF(IF(Plananalyse!AE62=1,VLOOKUP(AE$5,Kruistabel!$B$26:$F$29,MATCH($C62,Kruistabel!$C$25:$F$25,0)+1,FALSE),"")=0,"",IF(Plananalyse!AE62=1,VLOOKUP(AE$5,Kruistabel!$B$26:$F$29,MATCH($C62,Kruistabel!$C$25:$F$25,0)+1,FALSE),""))</f>
        <v/>
      </c>
      <c r="AF62" s="326" t="str">
        <f>IF(IF(Plananalyse!AF62=1,VLOOKUP(AF$5,Kruistabel!$B$26:$F$29,MATCH($C62,Kruistabel!$C$25:$F$25,0)+1,FALSE),"")=0,"",IF(Plananalyse!AF62=1,VLOOKUP(AF$5,Kruistabel!$B$26:$F$29,MATCH($C62,Kruistabel!$C$25:$F$25,0)+1,FALSE),""))</f>
        <v/>
      </c>
      <c r="AG62" s="326" t="str">
        <f>IF(IF(Plananalyse!AG62=1,VLOOKUP(AG$5,Kruistabel!$B$26:$F$29,MATCH($C62,Kruistabel!$C$25:$F$25,0)+1,FALSE),"")=0,"",IF(Plananalyse!AG62=1,VLOOKUP(AG$5,Kruistabel!$B$26:$F$29,MATCH($C62,Kruistabel!$C$25:$F$25,0)+1,FALSE),""))</f>
        <v/>
      </c>
      <c r="AH62" s="326" t="str">
        <f>IF(IF(Plananalyse!AH62=1,VLOOKUP(AH$5,Kruistabel!$B$26:$F$29,MATCH($C62,Kruistabel!$C$25:$F$25,0)+1,FALSE),"")=0,"",IF(Plananalyse!AI62=1,VLOOKUP(AH$5,Kruistabel!$B$26:$F$29,MATCH($C62,Kruistabel!$C$25:$F$25,0)+1,FALSE),""))</f>
        <v/>
      </c>
      <c r="AI62" s="326" t="str">
        <f>IF(IF(Plananalyse!AI62=1,VLOOKUP(AI$5,Kruistabel!$B$26:$F$29,MATCH($C62,Kruistabel!$C$25:$F$25,0)+1,FALSE),"")=0,"",IF(Plananalyse!AJ62=1,VLOOKUP(AI$5,Kruistabel!$B$26:$F$29,MATCH($C62,Kruistabel!$C$25:$F$25,0)+1,FALSE),""))</f>
        <v/>
      </c>
      <c r="AJ62" s="326" t="str">
        <f>IF(IF(Plananalyse!AJ62=1,VLOOKUP(AJ$5,Kruistabel!$B$26:$F$29,MATCH($C62,Kruistabel!$C$25:$F$25,0)+1,FALSE),"")=0,"",IF(Plananalyse!AJ62=1,VLOOKUP(AJ$5,Kruistabel!$B$26:$F$29,MATCH($C62,Kruistabel!$C$25:$F$25,0)+1,FALSE),""))</f>
        <v/>
      </c>
      <c r="AK62" s="326">
        <f>IF(IF(Plananalyse!AK62=1,VLOOKUP(AK$5,Kruistabel!$B$26:$F$29,MATCH($C62,Kruistabel!$C$25:$F$25,0)+1,FALSE),"")=0,"",IF(Plananalyse!AK62=1,VLOOKUP(AK$5,Kruistabel!$B$26:$F$29,MATCH($C62,Kruistabel!$C$25:$F$25,0)+1,FALSE),""))</f>
        <v>65</v>
      </c>
      <c r="AL62" s="326" t="str">
        <f>IF(IF(Plananalyse!AL62=1,VLOOKUP(AL$5,Kruistabel!$B$26:$F$29,MATCH($C62,Kruistabel!$C$25:$F$25,0)+1,FALSE),"")=0,"",IF(Plananalyse!AL62=1,VLOOKUP(AL$5,Kruistabel!$B$26:$F$29,MATCH($C62,Kruistabel!$C$25:$F$25,0)+1,FALSE),""))</f>
        <v/>
      </c>
      <c r="AM62" s="326" t="str">
        <f>IF(IF(Plananalyse!AM62=1,VLOOKUP(AM$5,Kruistabel!$B$26:$F$29,MATCH($C62,Kruistabel!$C$25:$F$25,0)+1,FALSE),"")=0,"",IF(Plananalyse!AM62=1,VLOOKUP(AM$5,Kruistabel!$B$26:$F$29,MATCH($C62,Kruistabel!$C$25:$F$25,0)+1,FALSE),""))</f>
        <v/>
      </c>
      <c r="AN62" s="327"/>
      <c r="AO62" s="326">
        <f>IF(IF(Plananalyse!AO62=1,VLOOKUP(AO$5,Kruistabel!$B$26:$F$29,MATCH($C62,Kruistabel!$C$25:$F$25,0)+1,FALSE),"")=0,"",IF(Plananalyse!AO62=1,VLOOKUP(AO$5,Kruistabel!$B$26:$F$29,MATCH($C62,Kruistabel!$C$25:$F$25,0)+1,FALSE),""))</f>
        <v>65</v>
      </c>
      <c r="AP62" s="326">
        <f>IF(IF(Plananalyse!AP62=1,VLOOKUP(AP$5,Kruistabel!$B$26:$F$29,MATCH($C62,Kruistabel!$C$25:$F$25,0)+1,FALSE),"")=0,"",IF(Plananalyse!AP62=1,VLOOKUP(AP$5,Kruistabel!$B$26:$F$29,MATCH($C62,Kruistabel!$C$25:$F$25,0)+1,FALSE),""))</f>
        <v>65</v>
      </c>
      <c r="AQ62" s="326">
        <f>IF(IF(Plananalyse!AQ62=1,VLOOKUP(AQ$5,Kruistabel!$B$26:$F$29,MATCH($C62,Kruistabel!$C$25:$F$25,0)+1,FALSE),"")=0,"",IF(Plananalyse!AQ62=1,VLOOKUP(AQ$5,Kruistabel!$B$26:$F$29,MATCH($C62,Kruistabel!$C$25:$F$25,0)+1,FALSE),""))</f>
        <v>65</v>
      </c>
      <c r="AR62" s="326">
        <f>IF(IF(Plananalyse!AR62=1,VLOOKUP(AR$5,Kruistabel!$B$26:$F$29,MATCH($C62,Kruistabel!$C$25:$F$25,0)+1,FALSE),"")=0,"",IF(Plananalyse!AR62=1,VLOOKUP(AR$5,Kruistabel!$B$26:$F$29,MATCH($C62,Kruistabel!$C$25:$F$25,0)+1,FALSE),""))</f>
        <v>60</v>
      </c>
      <c r="AS62" s="326">
        <f>IF(IF(Plananalyse!AS62=1,VLOOKUP(AS$5,Kruistabel!$B$26:$F$29,MATCH($C62,Kruistabel!$C$25:$F$25,0)+1,FALSE),"")=0,"",IF(Plananalyse!AS62=1,VLOOKUP(AS$5,Kruistabel!$B$26:$F$29,MATCH($C62,Kruistabel!$C$25:$F$25,0)+1,FALSE),""))</f>
        <v>65</v>
      </c>
      <c r="AT62" s="326">
        <f>IF(IF(Plananalyse!AT62=1,VLOOKUP(AT$5,Kruistabel!$B$26:$F$29,MATCH($C62,Kruistabel!$C$25:$F$25,0)+1,FALSE),"")=0,"",IF(Plananalyse!AT62=1,VLOOKUP(AT$5,Kruistabel!$B$26:$F$29,MATCH($C62,Kruistabel!$C$25:$F$25,0)+1,FALSE),""))</f>
        <v>60</v>
      </c>
      <c r="AU62" s="326" t="str">
        <f>IF(IF(Plananalyse!AU62=1,VLOOKUP(AU$5,Kruistabel!$B$26:$F$29,MATCH($C62,Kruistabel!$C$25:$F$25,0)+1,FALSE),"")=0,"",IF(Plananalyse!AU62=1,VLOOKUP(AU$5,Kruistabel!$B$26:$F$29,MATCH($C62,Kruistabel!$C$25:$F$25,0)+1,FALSE),""))</f>
        <v/>
      </c>
      <c r="AV62" s="326">
        <f>IF(IF(Plananalyse!AV62=1,VLOOKUP(AV$5,Kruistabel!$B$26:$F$29,MATCH($C62,Kruistabel!$C$25:$F$25,0)+1,FALSE),"")=0,"",IF(Plananalyse!AV62=1,VLOOKUP(AV$5,Kruistabel!$B$26:$F$29,MATCH($C62,Kruistabel!$C$25:$F$25,0)+1,FALSE),""))</f>
        <v>65</v>
      </c>
      <c r="AW62" s="326" t="str">
        <f>IF(IF(Plananalyse!AW62=1,VLOOKUP(AW$5,Kruistabel!$B$26:$F$29,MATCH($C62,Kruistabel!$C$25:$F$25,0)+1,FALSE),"")=0,"",IF(Plananalyse!AW62=1,VLOOKUP(AW$5,Kruistabel!$B$26:$F$29,MATCH($C62,Kruistabel!$C$25:$F$25,0)+1,FALSE),""))</f>
        <v/>
      </c>
      <c r="AX62" s="326" t="str">
        <f>IF(IF(Plananalyse!AX62=1,VLOOKUP(AX$5,Kruistabel!$B$26:$F$29,MATCH($C62,Kruistabel!$C$25:$F$25,0)+1,FALSE),"")=0,"",IF(Plananalyse!AX62=1,VLOOKUP(AX$5,Kruistabel!$B$26:$F$29,MATCH($C62,Kruistabel!$C$25:$F$25,0)+1,FALSE),""))</f>
        <v/>
      </c>
      <c r="AY62" s="327"/>
      <c r="AZ62" s="326" t="str">
        <f>IF(IF(Plananalyse!AZ62=1,VLOOKUP(AZ$5,Kruistabel!$B$26:$F$29,MATCH($C62,Kruistabel!$C$25:$F$25,0)+1,FALSE),"")=0,"",IF(Plananalyse!AZ62=1,VLOOKUP(AZ$5,Kruistabel!$B$26:$F$29,MATCH($C62,Kruistabel!$C$25:$F$25,0)+1,FALSE),""))</f>
        <v/>
      </c>
      <c r="BA62" s="326" t="str">
        <f>IF(IF(Plananalyse!BA62=1,VLOOKUP(BA$5,Kruistabel!$B$26:$F$29,MATCH($C62,Kruistabel!$C$25:$F$25,0)+1,FALSE),"")=0,"",IF(Plananalyse!BA62=1,VLOOKUP(BA$5,Kruistabel!$B$26:$F$29,MATCH($C62,Kruistabel!$C$25:$F$25,0)+1,FALSE),""))</f>
        <v/>
      </c>
      <c r="BB62" s="326">
        <f>IF(IF(Plananalyse!BB62=1,VLOOKUP(BB$5,Kruistabel!$B$26:$F$29,MATCH($C62,Kruistabel!$C$25:$F$25,0)+1,FALSE),"")=0,"",IF(Plananalyse!BB62=1,VLOOKUP(BB$5,Kruistabel!$B$26:$F$29,MATCH($C62,Kruistabel!$C$25:$F$25,0)+1,FALSE),""))</f>
        <v>65</v>
      </c>
      <c r="BC62" s="326">
        <f>IF(IF(Plananalyse!BC62=1,VLOOKUP(BC$5,Kruistabel!$B$26:$F$29,MATCH($C62,Kruistabel!$C$25:$F$25,0)+1,FALSE),"")=0,"",IF(Plananalyse!BC62=1,VLOOKUP(BC$5,Kruistabel!$B$26:$F$29,MATCH($C62,Kruistabel!$C$25:$F$25,0)+1,FALSE),""))</f>
        <v>65</v>
      </c>
      <c r="BD62" s="326" t="str">
        <f>IF(IF(Plananalyse!BD62=1,VLOOKUP(BD$5,Kruistabel!$B$26:$F$29,MATCH($C62,Kruistabel!$C$25:$F$25,0)+1,FALSE),"")=0,"",IF(Plananalyse!BD62=1,VLOOKUP(BD$5,Kruistabel!$B$26:$F$29,MATCH($C62,Kruistabel!$C$25:$F$25,0)+1,FALSE),""))</f>
        <v/>
      </c>
      <c r="BE62" s="326" t="str">
        <f>IF(IF(Plananalyse!BE62=1,VLOOKUP(BE$5,Kruistabel!$B$26:$F$29,MATCH($C62,Kruistabel!$C$25:$F$25,0)+1,FALSE),"")=0,"",IF(Plananalyse!BE62=1,VLOOKUP(BE$5,Kruistabel!$B$26:$F$29,MATCH($C62,Kruistabel!$C$25:$F$25,0)+1,FALSE),""))</f>
        <v/>
      </c>
      <c r="BF62" s="326" t="str">
        <f>IF(IF(Plananalyse!BF62=1,VLOOKUP(BF$5,Kruistabel!$B$26:$F$29,MATCH($C62,Kruistabel!$C$25:$F$25,0)+1,FALSE),"")=0,"",IF(Plananalyse!BF62=1,VLOOKUP(BF$5,Kruistabel!$B$26:$F$29,MATCH($C62,Kruistabel!$C$25:$F$25,0)+1,FALSE),""))</f>
        <v/>
      </c>
      <c r="BG62" s="326" t="str">
        <f>IF(IF(Plananalyse!BG62=1,VLOOKUP(BG$5,Kruistabel!$B$26:$F$29,MATCH($C62,Kruistabel!$C$25:$F$25,0)+1,FALSE),"")=0,"",IF(Plananalyse!BG62=1,VLOOKUP(BG$5,Kruistabel!$B$26:$F$29,MATCH($C62,Kruistabel!$C$25:$F$25,0)+1,FALSE),""))</f>
        <v/>
      </c>
      <c r="BH62" s="326" t="str">
        <f ca="1">IF(IF(Plananalyse!BH62=1,VLOOKUP(BH$5,Kruistabel!$B$26:$F$29,MATCH($C62,Kruistabel!$C$25:$F$25,0)+1,FALSE),"")=0,"",IF(Plananalyse!BH62=1,VLOOKUP(BH$5,Kruistabel!$B$26:$F$29,MATCH($C62,Kruistabel!$C$25:$F$25,0)+1,FALSE),""))</f>
        <v/>
      </c>
      <c r="BI62" s="327"/>
      <c r="BJ62" s="326" t="e">
        <f ca="1">IF(IF(Plananalyse!BJ62=1,VLOOKUP(BJ$5,Kruistabel!$B$26:$F$29,MATCH($C62,Kruistabel!$C$25:$F$25,0)+1,FALSE),"")=0,"",IF(Plananalyse!BJ62=1,VLOOKUP(BJ$5,Kruistabel!$B$26:$F$29,MATCH($C62,Kruistabel!$C$25:$F$25,0)+1,FALSE),""))</f>
        <v>#N/A</v>
      </c>
      <c r="BK62" s="326" t="e">
        <f ca="1">IF(IF(Plananalyse!BK62=1,VLOOKUP(BK$5,Kruistabel!$B$26:$F$29,MATCH($C62,Kruistabel!$C$25:$F$25,0)+1,FALSE),"")=0,"",IF(Plananalyse!BK62=1,VLOOKUP(BK$5,Kruistabel!$B$26:$F$29,MATCH($C62,Kruistabel!$C$25:$F$25,0)+1,FALSE),""))</f>
        <v>#N/A</v>
      </c>
      <c r="BL62" s="326" t="e">
        <f ca="1">IF(IF(Plananalyse!BL62=1,VLOOKUP(BL$5,Kruistabel!$B$26:$F$29,MATCH($C62,Kruistabel!$C$25:$F$25,0)+1,FALSE),"")=0,"",IF(Plananalyse!BL62=1,VLOOKUP(BL$5,Kruistabel!$B$26:$F$29,MATCH($C62,Kruistabel!$C$25:$F$25,0)+1,FALSE),""))</f>
        <v>#N/A</v>
      </c>
      <c r="BM62" s="326" t="e">
        <f ca="1">IF(IF(Plananalyse!BM62=1,VLOOKUP(BM$5,Kruistabel!$B$26:$F$29,MATCH($C62,Kruistabel!$C$25:$F$25,0)+1,FALSE),"")=0,"",IF(Plananalyse!BM62=1,VLOOKUP(BM$5,Kruistabel!$B$26:$F$29,MATCH($C62,Kruistabel!$C$25:$F$25,0)+1,FALSE),""))</f>
        <v>#N/A</v>
      </c>
      <c r="BN62" s="326" t="e">
        <f ca="1">IF(IF(Plananalyse!BN62=1,VLOOKUP(BN$5,Kruistabel!$B$26:$F$29,MATCH($C62,Kruistabel!$C$25:$F$25,0)+1,FALSE),"")=0,"",IF(Plananalyse!BN62=1,VLOOKUP(BN$5,Kruistabel!$B$26:$F$29,MATCH($C62,Kruistabel!$C$25:$F$25,0)+1,FALSE),""))</f>
        <v>#N/A</v>
      </c>
      <c r="BO62" s="326" t="e">
        <f ca="1">IF(IF(Plananalyse!BO62=1,VLOOKUP(BO$5,Kruistabel!$B$26:$F$29,MATCH($C62,Kruistabel!$C$25:$F$25,0)+1,FALSE),"")=0,"",IF(Plananalyse!BO62=1,VLOOKUP(BO$5,Kruistabel!$B$26:$F$29,MATCH($C62,Kruistabel!$C$25:$F$25,0)+1,FALSE),""))</f>
        <v>#N/A</v>
      </c>
      <c r="BP62" s="326" t="e">
        <f ca="1">IF(IF(Plananalyse!BP62=1,VLOOKUP(BP$5,Kruistabel!$B$26:$F$29,MATCH($C62,Kruistabel!$C$25:$F$25,0)+1,FALSE),"")=0,"",IF(Plananalyse!BP62=1,VLOOKUP(BP$5,Kruistabel!$B$26:$F$29,MATCH($C62,Kruistabel!$C$25:$F$25,0)+1,FALSE),""))</f>
        <v>#N/A</v>
      </c>
      <c r="BQ62" s="326" t="e">
        <f ca="1">IF(IF(Plananalyse!BQ62=1,VLOOKUP(BQ$5,Kruistabel!$B$26:$F$29,MATCH($C62,Kruistabel!$C$25:$F$25,0)+1,FALSE),"")=0,"",IF(Plananalyse!BQ62=1,VLOOKUP(BQ$5,Kruistabel!$B$26:$F$29,MATCH($C62,Kruistabel!$C$25:$F$25,0)+1,FALSE),""))</f>
        <v>#N/A</v>
      </c>
      <c r="BR62" s="326" t="e">
        <f ca="1">IF(IF(Plananalyse!BR62=1,VLOOKUP(BR$5,Kruistabel!$B$26:$F$29,MATCH($C62,Kruistabel!$C$25:$F$25,0)+1,FALSE),"")=0,"",IF(Plananalyse!BR62=1,VLOOKUP(BR$5,Kruistabel!$B$26:$F$29,MATCH($C62,Kruistabel!$C$25:$F$25,0)+1,FALSE),""))</f>
        <v>#REF!</v>
      </c>
      <c r="BS62" s="326" t="e">
        <f ca="1">IF(IF(Plananalyse!BS62=1,VLOOKUP(BS$5,Kruistabel!$B$26:$F$29,MATCH($C62,Kruistabel!$C$25:$F$25,0)+1,FALSE),"")=0,"",IF(Plananalyse!BS62=1,VLOOKUP(BS$5,Kruistabel!$B$26:$F$29,MATCH($C62,Kruistabel!$C$25:$F$25,0)+1,FALSE),""))</f>
        <v>#REF!</v>
      </c>
      <c r="BT62" s="65"/>
      <c r="BU62" s="231" t="str">
        <f ca="1">IF(IF(Plananalyse!BU62=1,VLOOKUP(BU$5,Kruistabel!$B$26:$F$29,MATCH($C62,Kruistabel!$C$25:$F$25,0)+1,FALSE),"")=0,"",IF(Plananalyse!BU62=1,VLOOKUP(BU$5,Kruistabel!$B$26:$F$29,MATCH($C62,Kruistabel!$C$25:$F$25,0)+1,FALSE),""))</f>
        <v/>
      </c>
      <c r="BV62" s="326">
        <f ca="1">IF(IF(Plananalyse!BV62=1,VLOOKUP(BV$5,Kruistabel!$B$26:$F$29,MATCH($C62,Kruistabel!$C$25:$F$25,0)+1,FALSE),"")=0,"",IF(Plananalyse!BV62=1,VLOOKUP(BV$5,Kruistabel!$B$26:$F$29,MATCH($C62,Kruistabel!$C$25:$F$25,0)+1,FALSE),""))</f>
        <v>60</v>
      </c>
      <c r="BW62" s="326" t="str">
        <f ca="1">IF(IF(Plananalyse!BW62=1,VLOOKUP(BW$5,Kruistabel!$B$26:$F$29,MATCH($C62,Kruistabel!$C$25:$F$25,0)+1,FALSE),"")=0,"",IF(Plananalyse!BW62=1,VLOOKUP(BW$5,Kruistabel!$B$26:$F$29,MATCH($C62,Kruistabel!$C$25:$F$25,0)+1,FALSE),""))</f>
        <v/>
      </c>
      <c r="BX62" s="326" t="str">
        <f ca="1">IF(IF(Plananalyse!BX62=1,VLOOKUP(BX$5,Kruistabel!$B$26:$F$29,MATCH($C62,Kruistabel!$C$25:$F$25,0)+1,FALSE),"")=0,"",IF(Plananalyse!BX62=1,VLOOKUP(BX$5,Kruistabel!$B$26:$F$29,MATCH($C62,Kruistabel!$C$25:$F$25,0)+1,FALSE),""))</f>
        <v/>
      </c>
      <c r="BY62" s="327"/>
      <c r="BZ62" s="326" t="e">
        <f ca="1">IF(IF(Plananalyse!BZ62=1,VLOOKUP(BZ$5,Kruistabel!$B$26:$F$29,MATCH($C62,Kruistabel!$C$25:$F$25,0)+1,FALSE),"")=0,"",IF(Plananalyse!BZ62=1,VLOOKUP(BZ$5,Kruistabel!$B$26:$F$29,MATCH($C62,Kruistabel!$C$25:$F$25,0)+1,FALSE),""))</f>
        <v>#N/A</v>
      </c>
      <c r="CA62" s="326" t="e">
        <f ca="1">IF(IF(Plananalyse!CA62=1,VLOOKUP(CA$5,Kruistabel!$B$26:$F$29,MATCH($C62,Kruistabel!$C$25:$F$25,0)+1,FALSE),"")=0,"",IF(Plananalyse!CA62=1,VLOOKUP(CA$5,Kruistabel!$B$26:$F$29,MATCH($C62,Kruistabel!$C$25:$F$25,0)+1,FALSE),""))</f>
        <v>#N/A</v>
      </c>
      <c r="CB62" s="326" t="e">
        <f ca="1">IF(IF(Plananalyse!CB62=1,VLOOKUP(CB$5,Kruistabel!$B$26:$F$29,MATCH($C62,Kruistabel!$C$25:$F$25,0)+1,FALSE),"")=0,"",IF(Plananalyse!CB62=1,VLOOKUP(CB$5,Kruistabel!$B$26:$F$29,MATCH($C62,Kruistabel!$C$25:$F$25,0)+1,FALSE),""))</f>
        <v>#N/A</v>
      </c>
      <c r="CC62" s="326" t="e">
        <f ca="1">IF(IF(Plananalyse!CC62=1,VLOOKUP(CC$5,Kruistabel!$B$26:$F$29,MATCH($C62,Kruistabel!$C$25:$F$25,0)+1,FALSE),"")=0,"",IF(Plananalyse!CC62=1,VLOOKUP(CC$5,Kruistabel!$B$26:$F$29,MATCH($C62,Kruistabel!$C$25:$F$25,0)+1,FALSE),""))</f>
        <v>#N/A</v>
      </c>
      <c r="CD62" s="326" t="e">
        <f ca="1">IF(IF(Plananalyse!CD62=1,VLOOKUP(CD$5,Kruistabel!$B$26:$F$29,MATCH($C62,Kruistabel!$C$25:$F$25,0)+1,FALSE),"")=0,"",IF(Plananalyse!CD62=1,VLOOKUP(CD$5,Kruistabel!$B$26:$F$29,MATCH($C62,Kruistabel!$C$25:$F$25,0)+1,FALSE),""))</f>
        <v>#N/A</v>
      </c>
      <c r="CE62" s="326" t="e">
        <f ca="1">IF(IF(Plananalyse!CE62=1,VLOOKUP(CE$5,Kruistabel!$B$26:$F$29,MATCH($C62,Kruistabel!$C$25:$F$25,0)+1,FALSE),"")=0,"",IF(Plananalyse!CE62=1,VLOOKUP(CE$5,Kruistabel!$B$26:$F$29,MATCH($C62,Kruistabel!$C$25:$F$25,0)+1,FALSE),""))</f>
        <v>#N/A</v>
      </c>
      <c r="CF62" s="326" t="e">
        <f ca="1">IF(IF(Plananalyse!CF62=1,VLOOKUP(CF$5,Kruistabel!$B$26:$F$29,MATCH($C62,Kruistabel!$C$25:$F$25,0)+1,FALSE),"")=0,"",IF(Plananalyse!CF62=1,VLOOKUP(CF$5,Kruistabel!$B$26:$F$29,MATCH($C62,Kruistabel!$C$25:$F$25,0)+1,FALSE),""))</f>
        <v>#N/A</v>
      </c>
      <c r="CG62" s="326" t="e">
        <f ca="1">IF(IF(Plananalyse!CG62=1,VLOOKUP(CG$5,Kruistabel!$B$26:$F$29,MATCH($C62,Kruistabel!$C$25:$F$25,0)+1,FALSE),"")=0,"",IF(Plananalyse!CG62=1,VLOOKUP(CG$5,Kruistabel!$B$26:$F$29,MATCH($C62,Kruistabel!$C$25:$F$25,0)+1,FALSE),""))</f>
        <v>#REF!</v>
      </c>
      <c r="CH62" s="326" t="e">
        <f ca="1">IF(IF(Plananalyse!CH62=1,VLOOKUP(CH$5,Kruistabel!$B$26:$F$29,MATCH($C62,Kruistabel!$C$25:$F$25,0)+1,FALSE),"")=0,"",IF(Plananalyse!CH62=1,VLOOKUP(CH$5,Kruistabel!$B$26:$F$29,MATCH($C62,Kruistabel!$C$25:$F$25,0)+1,FALSE),""))</f>
        <v>#REF!</v>
      </c>
      <c r="CI62" s="65"/>
      <c r="CJ62" s="326">
        <f ca="1">IF(IF(Plananalyse!CJ62=1,VLOOKUP(CJ$5,Kruistabel!$B$26:$F$29,MATCH($C62,Kruistabel!$C$25:$F$25,0)+1,FALSE),"")=0,"",IF(Plananalyse!CJ62=1,VLOOKUP(CJ$5,Kruistabel!$B$26:$F$29,MATCH($C62,Kruistabel!$C$25:$F$25,0)+1,FALSE),""))</f>
        <v>60</v>
      </c>
      <c r="CK62" s="326">
        <f ca="1">IF(IF(Plananalyse!CK62=1,VLOOKUP(CK$5,Kruistabel!$B$26:$F$29,MATCH($C62,Kruistabel!$C$25:$F$25,0)+1,FALSE),"")=0,"",IF(Plananalyse!CK62=1,VLOOKUP(CK$5,Kruistabel!$B$26:$F$29,MATCH($C62,Kruistabel!$C$25:$F$25,0)+1,FALSE),""))</f>
        <v>60</v>
      </c>
      <c r="CL62" s="326" t="str">
        <f ca="1">IF(IF(Plananalyse!CL62=1,VLOOKUP(CL$5,Kruistabel!$B$26:$F$29,MATCH($C62,Kruistabel!$C$25:$F$25,0)+1,FALSE),"")=0,"",IF(Plananalyse!CL62=1,VLOOKUP(CL$5,Kruistabel!$B$26:$F$29,MATCH($C62,Kruistabel!$C$25:$F$25,0)+1,FALSE),""))</f>
        <v/>
      </c>
      <c r="CM62" s="326">
        <f ca="1">IF(IF(Plananalyse!CM62=1,VLOOKUP(CM$5,Kruistabel!$B$26:$F$29,MATCH($C62,Kruistabel!$C$25:$F$25,0)+1,FALSE),"")=0,"",IF(Plananalyse!CM62=1,VLOOKUP(CM$5,Kruistabel!$B$26:$F$29,MATCH($C62,Kruistabel!$C$25:$F$25,0)+1,FALSE),""))</f>
        <v>55</v>
      </c>
      <c r="CN62" s="326">
        <f ca="1">IF(IF(Plananalyse!CN62=1,VLOOKUP(CN$5,Kruistabel!$B$26:$F$29,MATCH($C62,Kruistabel!$C$25:$F$25,0)+1,FALSE),"")=0,"",IF(Plananalyse!CN62=1,VLOOKUP(CN$5,Kruistabel!$B$26:$F$29,MATCH($C62,Kruistabel!$C$25:$F$25,0)+1,FALSE),""))</f>
        <v>55</v>
      </c>
      <c r="CO62" s="326">
        <f ca="1">IF(IF(Plananalyse!CO62=1,VLOOKUP(CO$5,Kruistabel!$B$26:$F$29,MATCH($C62,Kruistabel!$C$25:$F$25,0)+1,FALSE),"")=0,"",IF(Plananalyse!CO62=1,VLOOKUP(CO$5,Kruistabel!$B$26:$F$29,MATCH($C62,Kruistabel!$C$25:$F$25,0)+1,FALSE),""))</f>
        <v>65</v>
      </c>
      <c r="CP62" s="326">
        <f ca="1">IF(IF(Plananalyse!CP62=1,VLOOKUP(CP$5,Kruistabel!$B$26:$F$29,MATCH($C62,Kruistabel!$C$25:$F$25,0)+1,FALSE),"")=0,"",IF(Plananalyse!CP62=1,VLOOKUP(CP$5,Kruistabel!$B$26:$F$29,MATCH($C62,Kruistabel!$C$25:$F$25,0)+1,FALSE),""))</f>
        <v>60</v>
      </c>
      <c r="CQ62" s="326">
        <f ca="1">IF(IF(Plananalyse!CQ62=1,VLOOKUP(CQ$5,Kruistabel!$B$26:$F$29,MATCH($C62,Kruistabel!$C$25:$F$25,0)+1,FALSE),"")=0,"",IF(Plananalyse!CQ62=1,VLOOKUP(CQ$5,Kruistabel!$B$26:$F$29,MATCH($C62,Kruistabel!$C$25:$F$25,0)+1,FALSE),""))</f>
        <v>65</v>
      </c>
      <c r="CR62" s="326">
        <f ca="1">IF(IF(Plananalyse!CR62=1,VLOOKUP(CR$5,Kruistabel!$B$26:$F$29,MATCH($C62,Kruistabel!$C$25:$F$25,0)+1,FALSE),"")=0,"",IF(Plananalyse!CR62=1,VLOOKUP(CR$5,Kruistabel!$B$26:$F$29,MATCH($C62,Kruistabel!$C$25:$F$25,0)+1,FALSE),""))</f>
        <v>65</v>
      </c>
      <c r="CS62" s="326">
        <f ca="1">IF(IF(Plananalyse!CS62=1,VLOOKUP(CS$5,Kruistabel!$B$26:$F$29,MATCH($C62,Kruistabel!$C$25:$F$25,0)+1,FALSE),"")=0,"",IF(Plananalyse!CS62=1,VLOOKUP(CS$5,Kruistabel!$B$26:$F$29,MATCH($C62,Kruistabel!$C$25:$F$25,0)+1,FALSE),""))</f>
        <v>60</v>
      </c>
      <c r="CT62" s="326">
        <f ca="1">IF(IF(Plananalyse!CT62=1,VLOOKUP(CT$5,Kruistabel!$B$26:$F$29,MATCH($C62,Kruistabel!$C$25:$F$25,0)+1,FALSE),"")=0,"",IF(Plananalyse!CT62=1,VLOOKUP(CT$5,Kruistabel!$B$26:$F$29,MATCH($C62,Kruistabel!$C$25:$F$25,0)+1,FALSE),""))</f>
        <v>60</v>
      </c>
      <c r="CU62" s="326">
        <f ca="1">IF(IF(Plananalyse!CU62=1,VLOOKUP(CU$5,Kruistabel!$B$26:$F$29,MATCH($C62,Kruistabel!$C$25:$F$25,0)+1,FALSE),"")=0,"",IF(Plananalyse!CU62=1,VLOOKUP(CU$5,Kruistabel!$B$26:$F$29,MATCH($C62,Kruistabel!$C$25:$F$25,0)+1,FALSE),""))</f>
        <v>65</v>
      </c>
      <c r="CV62" s="326">
        <f ca="1">IF(IF(Plananalyse!CV62=1,VLOOKUP(CV$5,Kruistabel!$B$26:$F$29,MATCH($C62,Kruistabel!$C$25:$F$25,0)+1,FALSE),"")=0,"",IF(Plananalyse!CV62=1,VLOOKUP(CV$5,Kruistabel!$B$26:$F$29,MATCH($C62,Kruistabel!$C$25:$F$25,0)+1,FALSE),""))</f>
        <v>65</v>
      </c>
      <c r="CW62" s="326">
        <f ca="1">IF(IF(Plananalyse!CW62=1,VLOOKUP(CW$5,Kruistabel!$B$26:$F$29,MATCH($C62,Kruistabel!$C$25:$F$25,0)+1,FALSE),"")=0,"",IF(Plananalyse!CW62=1,VLOOKUP(CW$5,Kruistabel!$B$26:$F$29,MATCH($C62,Kruistabel!$C$25:$F$25,0)+1,FALSE),""))</f>
        <v>60</v>
      </c>
      <c r="CX62" s="326" t="str">
        <f ca="1">IF(IF(Plananalyse!CX62=1,VLOOKUP(CX$5,Kruistabel!$B$26:$F$29,MATCH($C62,Kruistabel!$C$25:$F$25,0)+1,FALSE),"")=0,"",IF(Plananalyse!CX62=1,VLOOKUP(CX$5,Kruistabel!$B$26:$F$29,MATCH($C62,Kruistabel!$C$25:$F$25,0)+1,FALSE),""))</f>
        <v/>
      </c>
      <c r="CY62" s="326">
        <f ca="1">IF(IF(Plananalyse!CY62=1,VLOOKUP(CY$5,Kruistabel!$B$26:$F$29,MATCH($C62,Kruistabel!$C$25:$F$25,0)+1,FALSE),"")=0,"",IF(Plananalyse!CY62=1,VLOOKUP(CY$5,Kruistabel!$B$26:$F$29,MATCH($C62,Kruistabel!$C$25:$F$25,0)+1,FALSE),""))</f>
        <v>65</v>
      </c>
      <c r="CZ62" s="326">
        <f ca="1">IF(IF(Plananalyse!CZ62=1,VLOOKUP(CZ$5,Kruistabel!$B$26:$F$29,MATCH($C62,Kruistabel!$C$25:$F$25,0)+1,FALSE),"")=0,"",IF(Plananalyse!CZ62=1,VLOOKUP(CZ$5,Kruistabel!$B$26:$F$29,MATCH($C62,Kruistabel!$C$25:$F$25,0)+1,FALSE),""))</f>
        <v>65</v>
      </c>
      <c r="DA62" s="326">
        <f ca="1">IF(IF(Plananalyse!DA62=1,VLOOKUP(DA$5,Kruistabel!$B$26:$F$29,MATCH($C62,Kruistabel!$C$25:$F$25,0)+1,FALSE),"")=0,"",IF(Plananalyse!DA62=1,VLOOKUP(DA$5,Kruistabel!$B$26:$F$29,MATCH($C62,Kruistabel!$C$25:$F$25,0)+1,FALSE),""))</f>
        <v>65</v>
      </c>
      <c r="DB62" s="326" t="str">
        <f ca="1">IF(IF(Plananalyse!DB62=1,VLOOKUP(DB$5,Kruistabel!$B$26:$F$29,MATCH($C62,Kruistabel!$C$25:$F$25,0)+1,FALSE),"")=0,"",IF(Plananalyse!DB62=1,VLOOKUP(DB$5,Kruistabel!$B$26:$F$29,MATCH($C62,Kruistabel!$C$25:$F$25,0)+1,FALSE),""))</f>
        <v/>
      </c>
      <c r="DC62" s="326" t="str">
        <f ca="1">IF(IF(Plananalyse!DC62=1,VLOOKUP(DC$5,Kruistabel!$B$26:$F$29,MATCH($C62,Kruistabel!$C$25:$F$25,0)+1,FALSE),"")=0,"",IF(Plananalyse!DC62=1,VLOOKUP(DC$5,Kruistabel!$B$26:$F$29,MATCH($C62,Kruistabel!$C$25:$F$25,0)+1,FALSE),""))</f>
        <v/>
      </c>
      <c r="DD62" s="327"/>
      <c r="DE62" s="326" t="e">
        <f ca="1">IF(IF(Plananalyse!DE62=1,VLOOKUP(DE$5,Kruistabel!$B$26:$F$29,MATCH($C62,Kruistabel!$C$25:$F$25,0)+1,FALSE),"")=0,"",IF(Plananalyse!DE62=1,VLOOKUP(DE$5,Kruistabel!$B$26:$F$29,MATCH($C62,Kruistabel!$C$25:$F$25,0)+1,FALSE),""))</f>
        <v>#N/A</v>
      </c>
      <c r="DF62" s="326" t="e">
        <f ca="1">IF(IF(Plananalyse!DF62=1,VLOOKUP(DF$5,Kruistabel!$B$26:$F$29,MATCH($C62,Kruistabel!$C$25:$F$25,0)+1,FALSE),"")=0,"",IF(Plananalyse!DF62=1,VLOOKUP(DF$5,Kruistabel!$B$26:$F$29,MATCH($C62,Kruistabel!$C$25:$F$25,0)+1,FALSE),""))</f>
        <v>#N/A</v>
      </c>
      <c r="DG62" s="326" t="e">
        <f ca="1">IF(IF(Plananalyse!DG62=1,VLOOKUP(DG$5,Kruistabel!$B$26:$F$29,MATCH($C62,Kruistabel!$C$25:$F$25,0)+1,FALSE),"")=0,"",IF(Plananalyse!DG62=1,VLOOKUP(DG$5,Kruistabel!$B$26:$F$29,MATCH($C62,Kruistabel!$C$25:$F$25,0)+1,FALSE),""))</f>
        <v>#N/A</v>
      </c>
      <c r="DH62" s="326" t="e">
        <f ca="1">IF(IF(Plananalyse!DH62=1,VLOOKUP(DH$5,Kruistabel!$B$26:$F$29,MATCH($C62,Kruistabel!$C$25:$F$25,0)+1,FALSE),"")=0,"",IF(Plananalyse!DH62=1,VLOOKUP(DH$5,Kruistabel!$B$26:$F$29,MATCH($C62,Kruistabel!$C$25:$F$25,0)+1,FALSE),""))</f>
        <v>#N/A</v>
      </c>
      <c r="DI62" s="326" t="e">
        <f ca="1">IF(IF(Plananalyse!DI62=1,VLOOKUP(DI$5,Kruistabel!$B$26:$F$29,MATCH($C62,Kruistabel!$C$25:$F$25,0)+1,FALSE),"")=0,"",IF(Plananalyse!DI62=1,VLOOKUP(DI$5,Kruistabel!$B$26:$F$29,MATCH($C62,Kruistabel!$C$25:$F$25,0)+1,FALSE),""))</f>
        <v>#N/A</v>
      </c>
      <c r="DJ62" s="326" t="e">
        <f ca="1">IF(IF(Plananalyse!DJ62=1,VLOOKUP(DJ$5,Kruistabel!$B$26:$F$29,MATCH($C62,Kruistabel!$C$25:$F$25,0)+1,FALSE),"")=0,"",IF(Plananalyse!DJ62=1,VLOOKUP(DJ$5,Kruistabel!$B$26:$F$29,MATCH($C62,Kruistabel!$C$25:$F$25,0)+1,FALSE),""))</f>
        <v>#N/A</v>
      </c>
      <c r="DK62" s="326" t="e">
        <f ca="1">IF(IF(Plananalyse!DK62=1,VLOOKUP(DK$5,Kruistabel!$B$26:$F$29,MATCH($C62,Kruistabel!$C$25:$F$25,0)+1,FALSE),"")=0,"",IF(Plananalyse!DK62=1,VLOOKUP(DK$5,Kruistabel!$B$26:$F$29,MATCH($C62,Kruistabel!$C$25:$F$25,0)+1,FALSE),""))</f>
        <v>#REF!</v>
      </c>
      <c r="DL62" s="326" t="e">
        <f ca="1">IF(IF(Plananalyse!DL62=1,VLOOKUP(DL$5,Kruistabel!$B$26:$F$29,MATCH($C62,Kruistabel!$C$25:$F$25,0)+1,FALSE),"")=0,"",IF(Plananalyse!DL62=1,VLOOKUP(DL$5,Kruistabel!$B$26:$F$29,MATCH($C62,Kruistabel!$C$25:$F$25,0)+1,FALSE),""))</f>
        <v>#REF!</v>
      </c>
      <c r="DM62" s="327" t="str">
        <f>IF(Plananalyse!DM62=1,VLOOKUP(DM$5,Kruistabel!$B$26:$F$29,MATCH($C62,Kruistabel!$C$25:$F$25,0)+1,FALSE),"")</f>
        <v/>
      </c>
      <c r="DN62" s="326" t="e">
        <f ca="1">IF(IF(Plananalyse!DN62=1,VLOOKUP(DN$5,Kruistabel!$B$26:$F$29,MATCH($C62,Kruistabel!$C$25:$F$25,0)+1,FALSE),"")=0,"",IF(Plananalyse!DN62=1,VLOOKUP(DN$5,Kruistabel!$B$26:$F$29,MATCH($C62,Kruistabel!$C$25:$F$25,0)+1,FALSE),""))</f>
        <v>#N/A</v>
      </c>
      <c r="DO62" s="326" t="e">
        <f ca="1">IF(IF(Plananalyse!DO62=1,VLOOKUP(DO$5,Kruistabel!$B$26:$F$29,MATCH($C62,Kruistabel!$C$25:$F$25,0)+1,FALSE),"")=0,"",IF(Plananalyse!DO62=1,VLOOKUP(DO$5,Kruistabel!$B$26:$F$29,MATCH($C62,Kruistabel!$C$25:$F$25,0)+1,FALSE),""))</f>
        <v>#N/A</v>
      </c>
      <c r="DP62" s="326" t="e">
        <f ca="1">IF(IF(Plananalyse!DP62=1,VLOOKUP(DP$5,Kruistabel!$B$26:$F$29,MATCH($C62,Kruistabel!$C$25:$F$25,0)+1,FALSE),"")=0,"",IF(Plananalyse!DP62=1,VLOOKUP(DP$5,Kruistabel!$B$26:$F$29,MATCH($C62,Kruistabel!$C$25:$F$25,0)+1,FALSE),""))</f>
        <v>#N/A</v>
      </c>
      <c r="DQ62" s="326" t="e">
        <f ca="1">IF(IF(Plananalyse!DQ62=1,VLOOKUP(DQ$5,Kruistabel!$B$26:$F$29,MATCH($C62,Kruistabel!$C$25:$F$25,0)+1,FALSE),"")=0,"",IF(Plananalyse!DQ62=1,VLOOKUP(DQ$5,Kruistabel!$B$26:$F$29,MATCH($C62,Kruistabel!$C$25:$F$25,0)+1,FALSE),""))</f>
        <v>#N/A</v>
      </c>
      <c r="DR62" s="326" t="e">
        <f ca="1">IF(IF(Plananalyse!DR62=1,VLOOKUP(DR$5,Kruistabel!$B$26:$F$29,MATCH($C62,Kruistabel!$C$25:$F$25,0)+1,FALSE),"")=0,"",IF(Plananalyse!DR62=1,VLOOKUP(DR$5,Kruistabel!$B$26:$F$29,MATCH($C62,Kruistabel!$C$25:$F$25,0)+1,FALSE),""))</f>
        <v>#N/A</v>
      </c>
      <c r="DS62" s="326" t="e">
        <f ca="1">IF(IF(Plananalyse!DS62=1,VLOOKUP(DS$5,Kruistabel!$B$26:$F$29,MATCH($C62,Kruistabel!$C$25:$F$25,0)+1,FALSE),"")=0,"",IF(Plananalyse!DS62=1,VLOOKUP(DS$5,Kruistabel!$B$26:$F$29,MATCH($C62,Kruistabel!$C$25:$F$25,0)+1,FALSE),""))</f>
        <v>#N/A</v>
      </c>
      <c r="DT62" s="326" t="e">
        <f ca="1">IF(IF(Plananalyse!DT62=1,VLOOKUP(DT$5,Kruistabel!$B$26:$F$29,MATCH($C62,Kruistabel!$C$25:$F$25,0)+1,FALSE),"")=0,"",IF(Plananalyse!DT62=1,VLOOKUP(DT$5,Kruistabel!$B$26:$F$29,MATCH($C62,Kruistabel!$C$25:$F$25,0)+1,FALSE),""))</f>
        <v>#N/A</v>
      </c>
      <c r="DU62" s="326" t="e">
        <f ca="1">IF(IF(Plananalyse!DU62=1,VLOOKUP(DU$5,Kruistabel!$B$26:$F$29,MATCH($C62,Kruistabel!$C$25:$F$25,0)+1,FALSE),"")=0,"",IF(Plananalyse!DU62=1,VLOOKUP(DU$5,Kruistabel!$B$26:$F$29,MATCH($C62,Kruistabel!$C$25:$F$25,0)+1,FALSE),""))</f>
        <v>#N/A</v>
      </c>
      <c r="DV62" s="326" t="e">
        <f ca="1">IF(IF(Plananalyse!DV62=1,VLOOKUP(DV$5,Kruistabel!$B$26:$F$29,MATCH($C62,Kruistabel!$C$25:$F$25,0)+1,FALSE),"")=0,"",IF(Plananalyse!DV62=1,VLOOKUP(DV$5,Kruistabel!$B$26:$F$29,MATCH($C62,Kruistabel!$C$25:$F$25,0)+1,FALSE),""))</f>
        <v>#N/A</v>
      </c>
      <c r="DW62" s="326" t="e">
        <f ca="1">IF(IF(Plananalyse!DW62=1,VLOOKUP(DW$5,Kruistabel!$B$26:$F$29,MATCH($C62,Kruistabel!$C$25:$F$25,0)+1,FALSE),"")=0,"",IF(Plananalyse!DW62=1,VLOOKUP(DW$5,Kruistabel!$B$26:$F$29,MATCH($C62,Kruistabel!$C$25:$F$25,0)+1,FALSE),""))</f>
        <v>#REF!</v>
      </c>
      <c r="DX62" s="326" t="e">
        <f ca="1">IF(IF(Plananalyse!DX62=1,VLOOKUP(DX$5,Kruistabel!$B$26:$F$29,MATCH($C62,Kruistabel!$C$25:$F$25,0)+1,FALSE),"")=0,"",IF(Plananalyse!DX62=1,VLOOKUP(DX$5,Kruistabel!$B$26:$F$29,MATCH($C62,Kruistabel!$C$25:$F$25,0)+1,FALSE),""))</f>
        <v>#REF!</v>
      </c>
      <c r="DY62" s="327" t="str">
        <f>IF(Plananalyse!DY62=1,VLOOKUP(DY$5,Kruistabel!$B$26:$F$29,MATCH($C62,Kruistabel!$C$25:$F$25,0)+1,FALSE),"")</f>
        <v/>
      </c>
      <c r="DZ62" s="326" t="e">
        <f ca="1">IF(IF(Plananalyse!DZ62=1,VLOOKUP(DZ$5,Kruistabel!$B$26:$F$29,MATCH($C62,Kruistabel!$C$25:$F$25,0)+1,FALSE),"")=0,"",IF(Plananalyse!DZ62=1,VLOOKUP(DZ$5,Kruistabel!$B$26:$F$29,MATCH($C62,Kruistabel!$C$25:$F$25,0)+1,FALSE),""))</f>
        <v>#N/A</v>
      </c>
      <c r="EA62" s="326" t="e">
        <f ca="1">IF(IF(Plananalyse!EA62=1,VLOOKUP(EA$5,Kruistabel!$B$26:$F$29,MATCH($C62,Kruistabel!$C$25:$F$25,0)+1,FALSE),"")=0,"",IF(Plananalyse!EA62=1,VLOOKUP(EA$5,Kruistabel!$B$26:$F$29,MATCH($C62,Kruistabel!$C$25:$F$25,0)+1,FALSE),""))</f>
        <v>#N/A</v>
      </c>
      <c r="EB62" s="326" t="e">
        <f ca="1">IF(IF(Plananalyse!EB62=1,VLOOKUP(EB$5,Kruistabel!$B$26:$F$29,MATCH($C62,Kruistabel!$C$25:$F$25,0)+1,FALSE),"")=0,"",IF(Plananalyse!EB62=1,VLOOKUP(EB$5,Kruistabel!$B$26:$F$29,MATCH($C62,Kruistabel!$C$25:$F$25,0)+1,FALSE),""))</f>
        <v>#REF!</v>
      </c>
      <c r="EC62" s="326" t="e">
        <f ca="1">IF(IF(Plananalyse!EC62=1,VLOOKUP(EC$5,Kruistabel!$B$26:$F$29,MATCH($C62,Kruistabel!$C$25:$F$25,0)+1,FALSE),"")=0,"",IF(Plananalyse!EC62=1,VLOOKUP(EC$5,Kruistabel!$B$26:$F$29,MATCH($C62,Kruistabel!$C$25:$F$25,0)+1,FALSE),""))</f>
        <v>#REF!</v>
      </c>
      <c r="ED62" s="327"/>
      <c r="EE62" s="326" t="e">
        <f ca="1">IF(IF(Plananalyse!EE62=1,VLOOKUP(EE$5,Kruistabel!$B$26:$F$29,MATCH($C62,Kruistabel!$C$25:$F$25,0)+1,FALSE),"")=0,"",IF(Plananalyse!EE62=1,VLOOKUP(EE$5,Kruistabel!$B$26:$F$29,MATCH($C62,Kruistabel!$C$25:$F$25,0)+1,FALSE),""))</f>
        <v>#N/A</v>
      </c>
      <c r="EF62" s="326" t="e">
        <f ca="1">IF(IF(Plananalyse!EF62=1,VLOOKUP(EF$5,Kruistabel!$B$26:$F$29,MATCH($C62,Kruistabel!$C$25:$F$25,0)+1,FALSE),"")=0,"",IF(Plananalyse!EF62=1,VLOOKUP(EF$5,Kruistabel!$B$26:$F$29,MATCH($C62,Kruistabel!$C$25:$F$25,0)+1,FALSE),""))</f>
        <v>#N/A</v>
      </c>
      <c r="EG62" s="326" t="e">
        <f ca="1">IF(IF(Plananalyse!EG62=1,VLOOKUP(EG$5,Kruistabel!$B$26:$F$29,MATCH($C62,Kruistabel!$C$25:$F$25,0)+1,FALSE),"")=0,"",IF(Plananalyse!EG62=1,VLOOKUP(EG$5,Kruistabel!$B$26:$F$29,MATCH($C62,Kruistabel!$C$25:$F$25,0)+1,FALSE),""))</f>
        <v>#N/A</v>
      </c>
      <c r="EH62" s="326" t="e">
        <f ca="1">IF(IF(Plananalyse!EH62=1,VLOOKUP(EH$5,Kruistabel!$B$26:$F$29,MATCH($C62,Kruistabel!$C$25:$F$25,0)+1,FALSE),"")=0,"",IF(Plananalyse!EH62=1,VLOOKUP(EH$5,Kruistabel!$B$26:$F$29,MATCH($C62,Kruistabel!$C$25:$F$25,0)+1,FALSE),""))</f>
        <v>#REF!</v>
      </c>
      <c r="EI62" s="326" t="e">
        <f ca="1">IF(IF(Plananalyse!EI62=1,VLOOKUP(EI$5,Kruistabel!$B$26:$F$29,MATCH($C62,Kruistabel!$C$25:$F$25,0)+1,FALSE),"")=0,"",IF(Plananalyse!EI62=1,VLOOKUP(EI$5,Kruistabel!$B$26:$F$29,MATCH($C62,Kruistabel!$C$25:$F$25,0)+1,FALSE),""))</f>
        <v>#REF!</v>
      </c>
      <c r="EJ62" s="164" t="str">
        <f>IF(Plananalyse!EJ62=1,VLOOKUP(EJ$5,Kruistabel!$B$26:$F$29,MATCH($C62,Kruistabel!$C$25:$F$25,0)+1,FALSE),"")</f>
        <v/>
      </c>
      <c r="EK62" s="138"/>
      <c r="EL62" s="138"/>
      <c r="EM62" s="138"/>
      <c r="EN62" s="138"/>
      <c r="EO62" s="138"/>
    </row>
    <row r="63" spans="2:145">
      <c r="B63" s="337" t="str">
        <f>Classificatietabel!B62</f>
        <v>SPORT - Andere 2 (vul hier in)</v>
      </c>
      <c r="C63" s="160" t="str">
        <f>_xlfn.IFNA(VLOOKUP($B63,Classificatietabel!$B$6:$I$91,C$7,FALSE),"")</f>
        <v>laag</v>
      </c>
      <c r="D63" s="160" t="str">
        <f>_xlfn.IFNA(VLOOKUP($B63,Classificatietabel!$B$6:$I$91,D$7,FALSE),"")</f>
        <v>neen</v>
      </c>
      <c r="E63" s="119">
        <f>IF(AND(D63="laag",$D$3=1),0,_xlfn.IFNA(IF(VLOOKUP($B63,Classificatietabel!$B$6:$H$91,$E$5,FALSE)="Ja",1,0),""))</f>
        <v>1</v>
      </c>
      <c r="F63" s="163"/>
      <c r="G63" s="326" t="str">
        <f>IF(IF(Plananalyse!G63=1,VLOOKUP(G$5,Kruistabel!$B$26:$F$29,MATCH($C63,Kruistabel!$C$25:$F$25,0)+1,FALSE),"")=0,"",IF(Plananalyse!G63=1,VLOOKUP(G$5,Kruistabel!$B$26:$F$29,MATCH($C63,Kruistabel!$C$25:$F$25,0)+1,FALSE),""))</f>
        <v/>
      </c>
      <c r="H63" s="326" t="str">
        <f>IF(IF(Plananalyse!H63=1,VLOOKUP(H$5,Kruistabel!$B$26:$F$29,MATCH($C63,Kruistabel!$C$25:$F$25,0)+1,FALSE),"")=0,"",IF(Plananalyse!H63=1,VLOOKUP(H$5,Kruistabel!$B$26:$F$29,MATCH($C63,Kruistabel!$C$25:$F$25,0)+1,FALSE),""))</f>
        <v/>
      </c>
      <c r="I63" s="326">
        <f>IF(IF(Plananalyse!I63=1,VLOOKUP(I$5,Kruistabel!$B$26:$F$29,MATCH($C63,Kruistabel!$C$25:$F$25,0)+1,FALSE),"")=0,"",IF(Plananalyse!I63=1,VLOOKUP(I$5,Kruistabel!$B$26:$F$29,MATCH($C63,Kruistabel!$C$25:$F$25,0)+1,FALSE),""))</f>
        <v>65</v>
      </c>
      <c r="J63" s="326" t="str">
        <f>IF(IF(Plananalyse!J63=1,VLOOKUP(J$5,Kruistabel!$B$26:$F$29,MATCH($C63,Kruistabel!$C$25:$F$25,0)+1,FALSE),"")=0,"",IF(Plananalyse!J63=1,VLOOKUP(J$5,Kruistabel!$B$26:$F$29,MATCH($C63,Kruistabel!$C$25:$F$25,0)+1,FALSE),""))</f>
        <v/>
      </c>
      <c r="K63" s="326" t="str">
        <f>IF(IF(Plananalyse!K63=1,VLOOKUP(K$5,Kruistabel!$B$26:$F$29,MATCH($C63,Kruistabel!$C$25:$F$25,0)+1,FALSE),"")=0,"",IF(Plananalyse!K63=1,VLOOKUP(K$5,Kruistabel!$B$26:$F$29,MATCH($C63,Kruistabel!$C$25:$F$25,0)+1,FALSE),""))</f>
        <v/>
      </c>
      <c r="L63" s="326" t="str">
        <f>IF(IF(Plananalyse!L63=1,VLOOKUP(L$5,Kruistabel!$B$26:$F$29,MATCH($C63,Kruistabel!$C$25:$F$25,0)+1,FALSE),"")=0,"",IF(Plananalyse!L63=1,VLOOKUP(L$5,Kruistabel!$B$26:$F$29,MATCH($C63,Kruistabel!$C$25:$F$25,0)+1,FALSE),""))</f>
        <v/>
      </c>
      <c r="M63" s="326">
        <f>IF(IF(Plananalyse!M63=1,VLOOKUP(M$5,Kruistabel!$B$26:$F$29,MATCH($C63,Kruistabel!$C$25:$F$25,0)+1,FALSE),"")=0,"",IF(Plananalyse!M63=1,VLOOKUP(M$5,Kruistabel!$B$26:$F$29,MATCH($C63,Kruistabel!$C$25:$F$25,0)+1,FALSE),""))</f>
        <v>60</v>
      </c>
      <c r="N63" s="326">
        <f>IF(IF(Plananalyse!N63=1,VLOOKUP(N$5,Kruistabel!$B$26:$F$29,MATCH($C63,Kruistabel!$C$25:$F$25,0)+1,FALSE),"")=0,"",IF(Plananalyse!N63=1,VLOOKUP(N$5,Kruistabel!$B$26:$F$29,MATCH($C63,Kruistabel!$C$25:$F$25,0)+1,FALSE),""))</f>
        <v>60</v>
      </c>
      <c r="O63" s="326">
        <f>IF(IF(Plananalyse!O63=1,VLOOKUP(O$5,Kruistabel!$B$26:$F$29,MATCH($C63,Kruistabel!$C$25:$F$25,0)+1,FALSE),"")=0,"",IF(Plananalyse!O63=1,VLOOKUP(O$5,Kruistabel!$B$26:$F$29,MATCH($C63,Kruistabel!$C$25:$F$25,0)+1,FALSE),""))</f>
        <v>60</v>
      </c>
      <c r="P63" s="326">
        <f>IF(IF(Plananalyse!P63=1,VLOOKUP(P$5,Kruistabel!$B$26:$F$29,MATCH($C63,Kruistabel!$C$25:$F$25,0)+1,FALSE),"")=0,"",IF(Plananalyse!P63=1,VLOOKUP(P$5,Kruistabel!$B$26:$F$29,MATCH($C63,Kruistabel!$C$25:$F$25,0)+1,FALSE),""))</f>
        <v>55</v>
      </c>
      <c r="Q63" s="326">
        <f>IF(IF(Plananalyse!Q63=1,VLOOKUP(Q$5,Kruistabel!$B$26:$F$29,MATCH($C63,Kruistabel!$C$25:$F$25,0)+1,FALSE),"")=0,"",IF(Plananalyse!Q63=1,VLOOKUP(Q$5,Kruistabel!$B$26:$F$29,MATCH($C63,Kruistabel!$C$25:$F$25,0)+1,FALSE),""))</f>
        <v>65</v>
      </c>
      <c r="R63" s="326">
        <f>IF(IF(Plananalyse!R63=1,VLOOKUP(R$5,Kruistabel!$B$26:$F$29,MATCH($C63,Kruistabel!$C$25:$F$25,0)+1,FALSE),"")=0,"",IF(Plananalyse!R63=1,VLOOKUP(R$5,Kruistabel!$B$26:$F$29,MATCH($C63,Kruistabel!$C$25:$F$25,0)+1,FALSE),""))</f>
        <v>60</v>
      </c>
      <c r="S63" s="326" t="str">
        <f>IF(IF(Plananalyse!S63=1,VLOOKUP(S$5,Kruistabel!$B$26:$F$29,MATCH($C63,Kruistabel!$C$25:$F$25,0)+1,FALSE),"")=0,"",IF(Plananalyse!S63=1,VLOOKUP(S$5,Kruistabel!$B$26:$F$29,MATCH($C63,Kruistabel!$C$25:$F$25,0)+1,FALSE),""))</f>
        <v/>
      </c>
      <c r="T63" s="326" t="str">
        <f>IF(IF(Plananalyse!T63=1,VLOOKUP(T$5,Kruistabel!$B$26:$F$29,MATCH($C63,Kruistabel!$C$25:$F$25,0)+1,FALSE),"")=0,"",IF(Plananalyse!T63=1,VLOOKUP(T$5,Kruistabel!$B$26:$F$29,MATCH($C63,Kruistabel!$C$25:$F$25,0)+1,FALSE),""))</f>
        <v/>
      </c>
      <c r="U63" s="326" t="str">
        <f>IF(IF(Plananalyse!U63=1,VLOOKUP(U$5,Kruistabel!$B$26:$F$29,MATCH($C63,Kruistabel!$C$25:$F$25,0)+1,FALSE),"")=0,"",IF(Plananalyse!U63=1,VLOOKUP(U$5,Kruistabel!$B$26:$F$29,MATCH($C63,Kruistabel!$C$25:$F$25,0)+1,FALSE),""))</f>
        <v/>
      </c>
      <c r="V63" s="326" t="str">
        <f>IF(IF(Plananalyse!V63=1,VLOOKUP(V$5,Kruistabel!$B$26:$F$29,MATCH($C63,Kruistabel!$C$25:$F$25,0)+1,FALSE),"")=0,"",IF(Plananalyse!V63=1,VLOOKUP(V$5,Kruistabel!$B$26:$F$29,MATCH($C63,Kruistabel!$C$25:$F$25,0)+1,FALSE),""))</f>
        <v/>
      </c>
      <c r="W63" s="326" t="str">
        <f>IF(IF(Plananalyse!W63=1,VLOOKUP(W$5,Kruistabel!$B$26:$F$29,MATCH($C63,Kruistabel!$C$25:$F$25,0)+1,FALSE),"")=0,"",IF(Plananalyse!W63=1,VLOOKUP(W$5,Kruistabel!$B$26:$F$29,MATCH($C63,Kruistabel!$C$25:$F$25,0)+1,FALSE),""))</f>
        <v/>
      </c>
      <c r="X63" s="326" t="str">
        <f>IF(IF(Plananalyse!X63=1,VLOOKUP(X$5,Kruistabel!$B$26:$F$29,MATCH($C63,Kruistabel!$C$25:$F$25,0)+1,FALSE),"")=0,"",IF(Plananalyse!X63=1,VLOOKUP(X$5,Kruistabel!$B$26:$F$29,MATCH($C63,Kruistabel!$C$25:$F$25,0)+1,FALSE),""))</f>
        <v/>
      </c>
      <c r="Y63" s="326">
        <f>IF(IF(Plananalyse!Y63=1,VLOOKUP(Y$5,Kruistabel!$B$26:$F$29,MATCH($C63,Kruistabel!$C$25:$F$25,0)+1,FALSE),"")=0,"",IF(Plananalyse!Y63=1,VLOOKUP(Y$5,Kruistabel!$B$26:$F$29,MATCH($C63,Kruistabel!$C$25:$F$25,0)+1,FALSE),""))</f>
        <v>65</v>
      </c>
      <c r="Z63" s="326" t="str">
        <f>IF(IF(Plananalyse!Z63=1,VLOOKUP(Z$5,Kruistabel!$B$26:$F$29,MATCH($C63,Kruistabel!$C$25:$F$25,0)+1,FALSE),"")=0,"",IF(Plananalyse!Z63=1,VLOOKUP(Z$5,Kruistabel!$B$26:$F$29,MATCH($C63,Kruistabel!$C$25:$F$25,0)+1,FALSE),""))</f>
        <v/>
      </c>
      <c r="AA63" s="326" t="str">
        <f>IF(IF(Plananalyse!AA63=1,VLOOKUP(AA$5,Kruistabel!$B$26:$F$29,MATCH($C63,Kruistabel!$C$25:$F$25,0)+1,FALSE),"")=0,"",IF(Plananalyse!AA63=1,VLOOKUP(AA$5,Kruistabel!$B$26:$F$29,MATCH($C63,Kruistabel!$C$25:$F$25,0)+1,FALSE),""))</f>
        <v/>
      </c>
      <c r="AB63" s="326" t="str">
        <f>IF(IF(Plananalyse!AB63=1,VLOOKUP(AB$5,Kruistabel!$B$26:$F$29,MATCH($C63,Kruistabel!$C$25:$F$25,0)+1,FALSE),"")=0,"",IF(Plananalyse!AB63=1,VLOOKUP(AB$5,Kruistabel!$B$26:$F$29,MATCH($C63,Kruistabel!$C$25:$F$25,0)+1,FALSE),""))</f>
        <v/>
      </c>
      <c r="AC63" s="326" t="str">
        <f>IF(IF(Plananalyse!AC63=1,VLOOKUP(AC$5,Kruistabel!$B$26:$F$29,MATCH($C63,Kruistabel!$C$25:$F$25,0)+1,FALSE),"")=0,"",IF(Plananalyse!AC63=1,VLOOKUP(AC$5,Kruistabel!$B$26:$F$29,MATCH($C63,Kruistabel!$C$25:$F$25,0)+1,FALSE),""))</f>
        <v/>
      </c>
      <c r="AD63" s="326" t="str">
        <f>IF(IF(Plananalyse!AD63=1,VLOOKUP(AD$5,Kruistabel!$B$26:$F$29,MATCH($C63,Kruistabel!$C$25:$F$25,0)+1,FALSE),"")=0,"",IF(Plananalyse!AD63=1,VLOOKUP(AD$5,Kruistabel!$B$26:$F$29,MATCH($C63,Kruistabel!$C$25:$F$25,0)+1,FALSE),""))</f>
        <v/>
      </c>
      <c r="AE63" s="326" t="str">
        <f>IF(IF(Plananalyse!AE63=1,VLOOKUP(AE$5,Kruistabel!$B$26:$F$29,MATCH($C63,Kruistabel!$C$25:$F$25,0)+1,FALSE),"")=0,"",IF(Plananalyse!AE63=1,VLOOKUP(AE$5,Kruistabel!$B$26:$F$29,MATCH($C63,Kruistabel!$C$25:$F$25,0)+1,FALSE),""))</f>
        <v/>
      </c>
      <c r="AF63" s="326" t="str">
        <f>IF(IF(Plananalyse!AF63=1,VLOOKUP(AF$5,Kruistabel!$B$26:$F$29,MATCH($C63,Kruistabel!$C$25:$F$25,0)+1,FALSE),"")=0,"",IF(Plananalyse!AF63=1,VLOOKUP(AF$5,Kruistabel!$B$26:$F$29,MATCH($C63,Kruistabel!$C$25:$F$25,0)+1,FALSE),""))</f>
        <v/>
      </c>
      <c r="AG63" s="326" t="str">
        <f>IF(IF(Plananalyse!AG63=1,VLOOKUP(AG$5,Kruistabel!$B$26:$F$29,MATCH($C63,Kruistabel!$C$25:$F$25,0)+1,FALSE),"")=0,"",IF(Plananalyse!AG63=1,VLOOKUP(AG$5,Kruistabel!$B$26:$F$29,MATCH($C63,Kruistabel!$C$25:$F$25,0)+1,FALSE),""))</f>
        <v/>
      </c>
      <c r="AH63" s="326" t="str">
        <f>IF(IF(Plananalyse!AH63=1,VLOOKUP(AH$5,Kruistabel!$B$26:$F$29,MATCH($C63,Kruistabel!$C$25:$F$25,0)+1,FALSE),"")=0,"",IF(Plananalyse!AI63=1,VLOOKUP(AH$5,Kruistabel!$B$26:$F$29,MATCH($C63,Kruistabel!$C$25:$F$25,0)+1,FALSE),""))</f>
        <v/>
      </c>
      <c r="AI63" s="326" t="str">
        <f>IF(IF(Plananalyse!AI63=1,VLOOKUP(AI$5,Kruistabel!$B$26:$F$29,MATCH($C63,Kruistabel!$C$25:$F$25,0)+1,FALSE),"")=0,"",IF(Plananalyse!AJ63=1,VLOOKUP(AI$5,Kruistabel!$B$26:$F$29,MATCH($C63,Kruistabel!$C$25:$F$25,0)+1,FALSE),""))</f>
        <v/>
      </c>
      <c r="AJ63" s="326" t="str">
        <f>IF(IF(Plananalyse!AJ63=1,VLOOKUP(AJ$5,Kruistabel!$B$26:$F$29,MATCH($C63,Kruistabel!$C$25:$F$25,0)+1,FALSE),"")=0,"",IF(Plananalyse!AJ63=1,VLOOKUP(AJ$5,Kruistabel!$B$26:$F$29,MATCH($C63,Kruistabel!$C$25:$F$25,0)+1,FALSE),""))</f>
        <v/>
      </c>
      <c r="AK63" s="326">
        <f>IF(IF(Plananalyse!AK63=1,VLOOKUP(AK$5,Kruistabel!$B$26:$F$29,MATCH($C63,Kruistabel!$C$25:$F$25,0)+1,FALSE),"")=0,"",IF(Plananalyse!AK63=1,VLOOKUP(AK$5,Kruistabel!$B$26:$F$29,MATCH($C63,Kruistabel!$C$25:$F$25,0)+1,FALSE),""))</f>
        <v>65</v>
      </c>
      <c r="AL63" s="326" t="str">
        <f>IF(IF(Plananalyse!AL63=1,VLOOKUP(AL$5,Kruistabel!$B$26:$F$29,MATCH($C63,Kruistabel!$C$25:$F$25,0)+1,FALSE),"")=0,"",IF(Plananalyse!AL63=1,VLOOKUP(AL$5,Kruistabel!$B$26:$F$29,MATCH($C63,Kruistabel!$C$25:$F$25,0)+1,FALSE),""))</f>
        <v/>
      </c>
      <c r="AM63" s="326" t="str">
        <f>IF(IF(Plananalyse!AM63=1,VLOOKUP(AM$5,Kruistabel!$B$26:$F$29,MATCH($C63,Kruistabel!$C$25:$F$25,0)+1,FALSE),"")=0,"",IF(Plananalyse!AM63=1,VLOOKUP(AM$5,Kruistabel!$B$26:$F$29,MATCH($C63,Kruistabel!$C$25:$F$25,0)+1,FALSE),""))</f>
        <v/>
      </c>
      <c r="AN63" s="327"/>
      <c r="AO63" s="326">
        <f>IF(IF(Plananalyse!AO63=1,VLOOKUP(AO$5,Kruistabel!$B$26:$F$29,MATCH($C63,Kruistabel!$C$25:$F$25,0)+1,FALSE),"")=0,"",IF(Plananalyse!AO63=1,VLOOKUP(AO$5,Kruistabel!$B$26:$F$29,MATCH($C63,Kruistabel!$C$25:$F$25,0)+1,FALSE),""))</f>
        <v>65</v>
      </c>
      <c r="AP63" s="326">
        <f>IF(IF(Plananalyse!AP63=1,VLOOKUP(AP$5,Kruistabel!$B$26:$F$29,MATCH($C63,Kruistabel!$C$25:$F$25,0)+1,FALSE),"")=0,"",IF(Plananalyse!AP63=1,VLOOKUP(AP$5,Kruistabel!$B$26:$F$29,MATCH($C63,Kruistabel!$C$25:$F$25,0)+1,FALSE),""))</f>
        <v>65</v>
      </c>
      <c r="AQ63" s="326">
        <f>IF(IF(Plananalyse!AQ63=1,VLOOKUP(AQ$5,Kruistabel!$B$26:$F$29,MATCH($C63,Kruistabel!$C$25:$F$25,0)+1,FALSE),"")=0,"",IF(Plananalyse!AQ63=1,VLOOKUP(AQ$5,Kruistabel!$B$26:$F$29,MATCH($C63,Kruistabel!$C$25:$F$25,0)+1,FALSE),""))</f>
        <v>65</v>
      </c>
      <c r="AR63" s="326">
        <f>IF(IF(Plananalyse!AR63=1,VLOOKUP(AR$5,Kruistabel!$B$26:$F$29,MATCH($C63,Kruistabel!$C$25:$F$25,0)+1,FALSE),"")=0,"",IF(Plananalyse!AR63=1,VLOOKUP(AR$5,Kruistabel!$B$26:$F$29,MATCH($C63,Kruistabel!$C$25:$F$25,0)+1,FALSE),""))</f>
        <v>60</v>
      </c>
      <c r="AS63" s="326">
        <f>IF(IF(Plananalyse!AS63=1,VLOOKUP(AS$5,Kruistabel!$B$26:$F$29,MATCH($C63,Kruistabel!$C$25:$F$25,0)+1,FALSE),"")=0,"",IF(Plananalyse!AS63=1,VLOOKUP(AS$5,Kruistabel!$B$26:$F$29,MATCH($C63,Kruistabel!$C$25:$F$25,0)+1,FALSE),""))</f>
        <v>65</v>
      </c>
      <c r="AT63" s="326">
        <f>IF(IF(Plananalyse!AT63=1,VLOOKUP(AT$5,Kruistabel!$B$26:$F$29,MATCH($C63,Kruistabel!$C$25:$F$25,0)+1,FALSE),"")=0,"",IF(Plananalyse!AT63=1,VLOOKUP(AT$5,Kruistabel!$B$26:$F$29,MATCH($C63,Kruistabel!$C$25:$F$25,0)+1,FALSE),""))</f>
        <v>60</v>
      </c>
      <c r="AU63" s="326" t="str">
        <f>IF(IF(Plananalyse!AU63=1,VLOOKUP(AU$5,Kruistabel!$B$26:$F$29,MATCH($C63,Kruistabel!$C$25:$F$25,0)+1,FALSE),"")=0,"",IF(Plananalyse!AU63=1,VLOOKUP(AU$5,Kruistabel!$B$26:$F$29,MATCH($C63,Kruistabel!$C$25:$F$25,0)+1,FALSE),""))</f>
        <v/>
      </c>
      <c r="AV63" s="326">
        <f>IF(IF(Plananalyse!AV63=1,VLOOKUP(AV$5,Kruistabel!$B$26:$F$29,MATCH($C63,Kruistabel!$C$25:$F$25,0)+1,FALSE),"")=0,"",IF(Plananalyse!AV63=1,VLOOKUP(AV$5,Kruistabel!$B$26:$F$29,MATCH($C63,Kruistabel!$C$25:$F$25,0)+1,FALSE),""))</f>
        <v>65</v>
      </c>
      <c r="AW63" s="326" t="str">
        <f>IF(IF(Plananalyse!AW63=1,VLOOKUP(AW$5,Kruistabel!$B$26:$F$29,MATCH($C63,Kruistabel!$C$25:$F$25,0)+1,FALSE),"")=0,"",IF(Plananalyse!AW63=1,VLOOKUP(AW$5,Kruistabel!$B$26:$F$29,MATCH($C63,Kruistabel!$C$25:$F$25,0)+1,FALSE),""))</f>
        <v/>
      </c>
      <c r="AX63" s="326" t="str">
        <f>IF(IF(Plananalyse!AX63=1,VLOOKUP(AX$5,Kruistabel!$B$26:$F$29,MATCH($C63,Kruistabel!$C$25:$F$25,0)+1,FALSE),"")=0,"",IF(Plananalyse!AX63=1,VLOOKUP(AX$5,Kruistabel!$B$26:$F$29,MATCH($C63,Kruistabel!$C$25:$F$25,0)+1,FALSE),""))</f>
        <v/>
      </c>
      <c r="AY63" s="327"/>
      <c r="AZ63" s="326" t="str">
        <f>IF(IF(Plananalyse!AZ63=1,VLOOKUP(AZ$5,Kruistabel!$B$26:$F$29,MATCH($C63,Kruistabel!$C$25:$F$25,0)+1,FALSE),"")=0,"",IF(Plananalyse!AZ63=1,VLOOKUP(AZ$5,Kruistabel!$B$26:$F$29,MATCH($C63,Kruistabel!$C$25:$F$25,0)+1,FALSE),""))</f>
        <v/>
      </c>
      <c r="BA63" s="326" t="str">
        <f>IF(IF(Plananalyse!BA63=1,VLOOKUP(BA$5,Kruistabel!$B$26:$F$29,MATCH($C63,Kruistabel!$C$25:$F$25,0)+1,FALSE),"")=0,"",IF(Plananalyse!BA63=1,VLOOKUP(BA$5,Kruistabel!$B$26:$F$29,MATCH($C63,Kruistabel!$C$25:$F$25,0)+1,FALSE),""))</f>
        <v/>
      </c>
      <c r="BB63" s="326">
        <f>IF(IF(Plananalyse!BB63=1,VLOOKUP(BB$5,Kruistabel!$B$26:$F$29,MATCH($C63,Kruistabel!$C$25:$F$25,0)+1,FALSE),"")=0,"",IF(Plananalyse!BB63=1,VLOOKUP(BB$5,Kruistabel!$B$26:$F$29,MATCH($C63,Kruistabel!$C$25:$F$25,0)+1,FALSE),""))</f>
        <v>65</v>
      </c>
      <c r="BC63" s="326">
        <f>IF(IF(Plananalyse!BC63=1,VLOOKUP(BC$5,Kruistabel!$B$26:$F$29,MATCH($C63,Kruistabel!$C$25:$F$25,0)+1,FALSE),"")=0,"",IF(Plananalyse!BC63=1,VLOOKUP(BC$5,Kruistabel!$B$26:$F$29,MATCH($C63,Kruistabel!$C$25:$F$25,0)+1,FALSE),""))</f>
        <v>65</v>
      </c>
      <c r="BD63" s="326" t="str">
        <f>IF(IF(Plananalyse!BD63=1,VLOOKUP(BD$5,Kruistabel!$B$26:$F$29,MATCH($C63,Kruistabel!$C$25:$F$25,0)+1,FALSE),"")=0,"",IF(Plananalyse!BD63=1,VLOOKUP(BD$5,Kruistabel!$B$26:$F$29,MATCH($C63,Kruistabel!$C$25:$F$25,0)+1,FALSE),""))</f>
        <v/>
      </c>
      <c r="BE63" s="326" t="str">
        <f>IF(IF(Plananalyse!BE63=1,VLOOKUP(BE$5,Kruistabel!$B$26:$F$29,MATCH($C63,Kruistabel!$C$25:$F$25,0)+1,FALSE),"")=0,"",IF(Plananalyse!BE63=1,VLOOKUP(BE$5,Kruistabel!$B$26:$F$29,MATCH($C63,Kruistabel!$C$25:$F$25,0)+1,FALSE),""))</f>
        <v/>
      </c>
      <c r="BF63" s="326" t="str">
        <f>IF(IF(Plananalyse!BF63=1,VLOOKUP(BF$5,Kruistabel!$B$26:$F$29,MATCH($C63,Kruistabel!$C$25:$F$25,0)+1,FALSE),"")=0,"",IF(Plananalyse!BF63=1,VLOOKUP(BF$5,Kruistabel!$B$26:$F$29,MATCH($C63,Kruistabel!$C$25:$F$25,0)+1,FALSE),""))</f>
        <v/>
      </c>
      <c r="BG63" s="326" t="str">
        <f>IF(IF(Plananalyse!BG63=1,VLOOKUP(BG$5,Kruistabel!$B$26:$F$29,MATCH($C63,Kruistabel!$C$25:$F$25,0)+1,FALSE),"")=0,"",IF(Plananalyse!BG63=1,VLOOKUP(BG$5,Kruistabel!$B$26:$F$29,MATCH($C63,Kruistabel!$C$25:$F$25,0)+1,FALSE),""))</f>
        <v/>
      </c>
      <c r="BH63" s="326" t="str">
        <f>IF(IF(Plananalyse!BH63=1,VLOOKUP(BH$5,Kruistabel!$B$26:$F$29,MATCH($C63,Kruistabel!$C$25:$F$25,0)+1,FALSE),"")=0,"",IF(Plananalyse!BH63=1,VLOOKUP(BH$5,Kruistabel!$B$26:$F$29,MATCH($C63,Kruistabel!$C$25:$F$25,0)+1,FALSE),""))</f>
        <v/>
      </c>
      <c r="BI63" s="327"/>
      <c r="BJ63" s="326" t="e">
        <f ca="1">IF(IF(Plananalyse!BJ63=1,VLOOKUP(BJ$5,Kruistabel!$B$26:$F$29,MATCH($C63,Kruistabel!$C$25:$F$25,0)+1,FALSE),"")=0,"",IF(Plananalyse!BJ63=1,VLOOKUP(BJ$5,Kruistabel!$B$26:$F$29,MATCH($C63,Kruistabel!$C$25:$F$25,0)+1,FALSE),""))</f>
        <v>#N/A</v>
      </c>
      <c r="BK63" s="326" t="e">
        <f ca="1">IF(IF(Plananalyse!BK63=1,VLOOKUP(BK$5,Kruistabel!$B$26:$F$29,MATCH($C63,Kruistabel!$C$25:$F$25,0)+1,FALSE),"")=0,"",IF(Plananalyse!BK63=1,VLOOKUP(BK$5,Kruistabel!$B$26:$F$29,MATCH($C63,Kruistabel!$C$25:$F$25,0)+1,FALSE),""))</f>
        <v>#N/A</v>
      </c>
      <c r="BL63" s="326" t="e">
        <f ca="1">IF(IF(Plananalyse!BL63=1,VLOOKUP(BL$5,Kruistabel!$B$26:$F$29,MATCH($C63,Kruistabel!$C$25:$F$25,0)+1,FALSE),"")=0,"",IF(Plananalyse!BL63=1,VLOOKUP(BL$5,Kruistabel!$B$26:$F$29,MATCH($C63,Kruistabel!$C$25:$F$25,0)+1,FALSE),""))</f>
        <v>#N/A</v>
      </c>
      <c r="BM63" s="326" t="e">
        <f ca="1">IF(IF(Plananalyse!BM63=1,VLOOKUP(BM$5,Kruistabel!$B$26:$F$29,MATCH($C63,Kruistabel!$C$25:$F$25,0)+1,FALSE),"")=0,"",IF(Plananalyse!BM63=1,VLOOKUP(BM$5,Kruistabel!$B$26:$F$29,MATCH($C63,Kruistabel!$C$25:$F$25,0)+1,FALSE),""))</f>
        <v>#N/A</v>
      </c>
      <c r="BN63" s="326" t="e">
        <f ca="1">IF(IF(Plananalyse!BN63=1,VLOOKUP(BN$5,Kruistabel!$B$26:$F$29,MATCH($C63,Kruistabel!$C$25:$F$25,0)+1,FALSE),"")=0,"",IF(Plananalyse!BN63=1,VLOOKUP(BN$5,Kruistabel!$B$26:$F$29,MATCH($C63,Kruistabel!$C$25:$F$25,0)+1,FALSE),""))</f>
        <v>#N/A</v>
      </c>
      <c r="BO63" s="326" t="e">
        <f ca="1">IF(IF(Plananalyse!BO63=1,VLOOKUP(BO$5,Kruistabel!$B$26:$F$29,MATCH($C63,Kruistabel!$C$25:$F$25,0)+1,FALSE),"")=0,"",IF(Plananalyse!BO63=1,VLOOKUP(BO$5,Kruistabel!$B$26:$F$29,MATCH($C63,Kruistabel!$C$25:$F$25,0)+1,FALSE),""))</f>
        <v>#N/A</v>
      </c>
      <c r="BP63" s="326" t="e">
        <f ca="1">IF(IF(Plananalyse!BP63=1,VLOOKUP(BP$5,Kruistabel!$B$26:$F$29,MATCH($C63,Kruistabel!$C$25:$F$25,0)+1,FALSE),"")=0,"",IF(Plananalyse!BP63=1,VLOOKUP(BP$5,Kruistabel!$B$26:$F$29,MATCH($C63,Kruistabel!$C$25:$F$25,0)+1,FALSE),""))</f>
        <v>#N/A</v>
      </c>
      <c r="BQ63" s="326" t="e">
        <f ca="1">IF(IF(Plananalyse!BQ63=1,VLOOKUP(BQ$5,Kruistabel!$B$26:$F$29,MATCH($C63,Kruistabel!$C$25:$F$25,0)+1,FALSE),"")=0,"",IF(Plananalyse!BQ63=1,VLOOKUP(BQ$5,Kruistabel!$B$26:$F$29,MATCH($C63,Kruistabel!$C$25:$F$25,0)+1,FALSE),""))</f>
        <v>#N/A</v>
      </c>
      <c r="BR63" s="326" t="e">
        <f ca="1">IF(IF(Plananalyse!BR63=1,VLOOKUP(BR$5,Kruistabel!$B$26:$F$29,MATCH($C63,Kruistabel!$C$25:$F$25,0)+1,FALSE),"")=0,"",IF(Plananalyse!BR63=1,VLOOKUP(BR$5,Kruistabel!$B$26:$F$29,MATCH($C63,Kruistabel!$C$25:$F$25,0)+1,FALSE),""))</f>
        <v>#REF!</v>
      </c>
      <c r="BS63" s="326" t="e">
        <f ca="1">IF(IF(Plananalyse!BS63=1,VLOOKUP(BS$5,Kruistabel!$B$26:$F$29,MATCH($C63,Kruistabel!$C$25:$F$25,0)+1,FALSE),"")=0,"",IF(Plananalyse!BS63=1,VLOOKUP(BS$5,Kruistabel!$B$26:$F$29,MATCH($C63,Kruistabel!$C$25:$F$25,0)+1,FALSE),""))</f>
        <v>#REF!</v>
      </c>
      <c r="BT63" s="65"/>
      <c r="BU63" s="231" t="str">
        <f ca="1">IF(IF(Plananalyse!BU63=1,VLOOKUP(BU$5,Kruistabel!$B$26:$F$29,MATCH($C63,Kruistabel!$C$25:$F$25,0)+1,FALSE),"")=0,"",IF(Plananalyse!BU63=1,VLOOKUP(BU$5,Kruistabel!$B$26:$F$29,MATCH($C63,Kruistabel!$C$25:$F$25,0)+1,FALSE),""))</f>
        <v/>
      </c>
      <c r="BV63" s="326">
        <f ca="1">IF(IF(Plananalyse!BV63=1,VLOOKUP(BV$5,Kruistabel!$B$26:$F$29,MATCH($C63,Kruistabel!$C$25:$F$25,0)+1,FALSE),"")=0,"",IF(Plananalyse!BV63=1,VLOOKUP(BV$5,Kruistabel!$B$26:$F$29,MATCH($C63,Kruistabel!$C$25:$F$25,0)+1,FALSE),""))</f>
        <v>60</v>
      </c>
      <c r="BW63" s="326" t="str">
        <f ca="1">IF(IF(Plananalyse!BW63=1,VLOOKUP(BW$5,Kruistabel!$B$26:$F$29,MATCH($C63,Kruistabel!$C$25:$F$25,0)+1,FALSE),"")=0,"",IF(Plananalyse!BW63=1,VLOOKUP(BW$5,Kruistabel!$B$26:$F$29,MATCH($C63,Kruistabel!$C$25:$F$25,0)+1,FALSE),""))</f>
        <v/>
      </c>
      <c r="BX63" s="326" t="str">
        <f ca="1">IF(IF(Plananalyse!BX63=1,VLOOKUP(BX$5,Kruistabel!$B$26:$F$29,MATCH($C63,Kruistabel!$C$25:$F$25,0)+1,FALSE),"")=0,"",IF(Plananalyse!BX63=1,VLOOKUP(BX$5,Kruistabel!$B$26:$F$29,MATCH($C63,Kruistabel!$C$25:$F$25,0)+1,FALSE),""))</f>
        <v/>
      </c>
      <c r="BY63" s="327"/>
      <c r="BZ63" s="326" t="e">
        <f ca="1">IF(IF(Plananalyse!BZ63=1,VLOOKUP(BZ$5,Kruistabel!$B$26:$F$29,MATCH($C63,Kruistabel!$C$25:$F$25,0)+1,FALSE),"")=0,"",IF(Plananalyse!BZ63=1,VLOOKUP(BZ$5,Kruistabel!$B$26:$F$29,MATCH($C63,Kruistabel!$C$25:$F$25,0)+1,FALSE),""))</f>
        <v>#N/A</v>
      </c>
      <c r="CA63" s="326" t="e">
        <f ca="1">IF(IF(Plananalyse!CA63=1,VLOOKUP(CA$5,Kruistabel!$B$26:$F$29,MATCH($C63,Kruistabel!$C$25:$F$25,0)+1,FALSE),"")=0,"",IF(Plananalyse!CA63=1,VLOOKUP(CA$5,Kruistabel!$B$26:$F$29,MATCH($C63,Kruistabel!$C$25:$F$25,0)+1,FALSE),""))</f>
        <v>#N/A</v>
      </c>
      <c r="CB63" s="326" t="e">
        <f ca="1">IF(IF(Plananalyse!CB63=1,VLOOKUP(CB$5,Kruistabel!$B$26:$F$29,MATCH($C63,Kruistabel!$C$25:$F$25,0)+1,FALSE),"")=0,"",IF(Plananalyse!CB63=1,VLOOKUP(CB$5,Kruistabel!$B$26:$F$29,MATCH($C63,Kruistabel!$C$25:$F$25,0)+1,FALSE),""))</f>
        <v>#N/A</v>
      </c>
      <c r="CC63" s="326" t="e">
        <f ca="1">IF(IF(Plananalyse!CC63=1,VLOOKUP(CC$5,Kruistabel!$B$26:$F$29,MATCH($C63,Kruistabel!$C$25:$F$25,0)+1,FALSE),"")=0,"",IF(Plananalyse!CC63=1,VLOOKUP(CC$5,Kruistabel!$B$26:$F$29,MATCH($C63,Kruistabel!$C$25:$F$25,0)+1,FALSE),""))</f>
        <v>#N/A</v>
      </c>
      <c r="CD63" s="326" t="e">
        <f ca="1">IF(IF(Plananalyse!CD63=1,VLOOKUP(CD$5,Kruistabel!$B$26:$F$29,MATCH($C63,Kruistabel!$C$25:$F$25,0)+1,FALSE),"")=0,"",IF(Plananalyse!CD63=1,VLOOKUP(CD$5,Kruistabel!$B$26:$F$29,MATCH($C63,Kruistabel!$C$25:$F$25,0)+1,FALSE),""))</f>
        <v>#N/A</v>
      </c>
      <c r="CE63" s="326" t="e">
        <f ca="1">IF(IF(Plananalyse!CE63=1,VLOOKUP(CE$5,Kruistabel!$B$26:$F$29,MATCH($C63,Kruistabel!$C$25:$F$25,0)+1,FALSE),"")=0,"",IF(Plananalyse!CE63=1,VLOOKUP(CE$5,Kruistabel!$B$26:$F$29,MATCH($C63,Kruistabel!$C$25:$F$25,0)+1,FALSE),""))</f>
        <v>#N/A</v>
      </c>
      <c r="CF63" s="326" t="e">
        <f ca="1">IF(IF(Plananalyse!CF63=1,VLOOKUP(CF$5,Kruistabel!$B$26:$F$29,MATCH($C63,Kruistabel!$C$25:$F$25,0)+1,FALSE),"")=0,"",IF(Plananalyse!CF63=1,VLOOKUP(CF$5,Kruistabel!$B$26:$F$29,MATCH($C63,Kruistabel!$C$25:$F$25,0)+1,FALSE),""))</f>
        <v>#N/A</v>
      </c>
      <c r="CG63" s="326" t="e">
        <f ca="1">IF(IF(Plananalyse!CG63=1,VLOOKUP(CG$5,Kruistabel!$B$26:$F$29,MATCH($C63,Kruistabel!$C$25:$F$25,0)+1,FALSE),"")=0,"",IF(Plananalyse!CG63=1,VLOOKUP(CG$5,Kruistabel!$B$26:$F$29,MATCH($C63,Kruistabel!$C$25:$F$25,0)+1,FALSE),""))</f>
        <v>#REF!</v>
      </c>
      <c r="CH63" s="326" t="e">
        <f ca="1">IF(IF(Plananalyse!CH63=1,VLOOKUP(CH$5,Kruistabel!$B$26:$F$29,MATCH($C63,Kruistabel!$C$25:$F$25,0)+1,FALSE),"")=0,"",IF(Plananalyse!CH63=1,VLOOKUP(CH$5,Kruistabel!$B$26:$F$29,MATCH($C63,Kruistabel!$C$25:$F$25,0)+1,FALSE),""))</f>
        <v>#REF!</v>
      </c>
      <c r="CI63" s="65"/>
      <c r="CJ63" s="326">
        <f ca="1">IF(IF(Plananalyse!CJ63=1,VLOOKUP(CJ$5,Kruistabel!$B$26:$F$29,MATCH($C63,Kruistabel!$C$25:$F$25,0)+1,FALSE),"")=0,"",IF(Plananalyse!CJ63=1,VLOOKUP(CJ$5,Kruistabel!$B$26:$F$29,MATCH($C63,Kruistabel!$C$25:$F$25,0)+1,FALSE),""))</f>
        <v>60</v>
      </c>
      <c r="CK63" s="326">
        <f ca="1">IF(IF(Plananalyse!CK63=1,VLOOKUP(CK$5,Kruistabel!$B$26:$F$29,MATCH($C63,Kruistabel!$C$25:$F$25,0)+1,FALSE),"")=0,"",IF(Plananalyse!CK63=1,VLOOKUP(CK$5,Kruistabel!$B$26:$F$29,MATCH($C63,Kruistabel!$C$25:$F$25,0)+1,FALSE),""))</f>
        <v>60</v>
      </c>
      <c r="CL63" s="326" t="str">
        <f ca="1">IF(IF(Plananalyse!CL63=1,VLOOKUP(CL$5,Kruistabel!$B$26:$F$29,MATCH($C63,Kruistabel!$C$25:$F$25,0)+1,FALSE),"")=0,"",IF(Plananalyse!CL63=1,VLOOKUP(CL$5,Kruistabel!$B$26:$F$29,MATCH($C63,Kruistabel!$C$25:$F$25,0)+1,FALSE),""))</f>
        <v/>
      </c>
      <c r="CM63" s="326">
        <f ca="1">IF(IF(Plananalyse!CM63=1,VLOOKUP(CM$5,Kruistabel!$B$26:$F$29,MATCH($C63,Kruistabel!$C$25:$F$25,0)+1,FALSE),"")=0,"",IF(Plananalyse!CM63=1,VLOOKUP(CM$5,Kruistabel!$B$26:$F$29,MATCH($C63,Kruistabel!$C$25:$F$25,0)+1,FALSE),""))</f>
        <v>55</v>
      </c>
      <c r="CN63" s="326">
        <f ca="1">IF(IF(Plananalyse!CN63=1,VLOOKUP(CN$5,Kruistabel!$B$26:$F$29,MATCH($C63,Kruistabel!$C$25:$F$25,0)+1,FALSE),"")=0,"",IF(Plananalyse!CN63=1,VLOOKUP(CN$5,Kruistabel!$B$26:$F$29,MATCH($C63,Kruistabel!$C$25:$F$25,0)+1,FALSE),""))</f>
        <v>55</v>
      </c>
      <c r="CO63" s="326">
        <f ca="1">IF(IF(Plananalyse!CO63=1,VLOOKUP(CO$5,Kruistabel!$B$26:$F$29,MATCH($C63,Kruistabel!$C$25:$F$25,0)+1,FALSE),"")=0,"",IF(Plananalyse!CO63=1,VLOOKUP(CO$5,Kruistabel!$B$26:$F$29,MATCH($C63,Kruistabel!$C$25:$F$25,0)+1,FALSE),""))</f>
        <v>65</v>
      </c>
      <c r="CP63" s="326">
        <f ca="1">IF(IF(Plananalyse!CP63=1,VLOOKUP(CP$5,Kruistabel!$B$26:$F$29,MATCH($C63,Kruistabel!$C$25:$F$25,0)+1,FALSE),"")=0,"",IF(Plananalyse!CP63=1,VLOOKUP(CP$5,Kruistabel!$B$26:$F$29,MATCH($C63,Kruistabel!$C$25:$F$25,0)+1,FALSE),""))</f>
        <v>60</v>
      </c>
      <c r="CQ63" s="326">
        <f ca="1">IF(IF(Plananalyse!CQ63=1,VLOOKUP(CQ$5,Kruistabel!$B$26:$F$29,MATCH($C63,Kruistabel!$C$25:$F$25,0)+1,FALSE),"")=0,"",IF(Plananalyse!CQ63=1,VLOOKUP(CQ$5,Kruistabel!$B$26:$F$29,MATCH($C63,Kruistabel!$C$25:$F$25,0)+1,FALSE),""))</f>
        <v>65</v>
      </c>
      <c r="CR63" s="326">
        <f ca="1">IF(IF(Plananalyse!CR63=1,VLOOKUP(CR$5,Kruistabel!$B$26:$F$29,MATCH($C63,Kruistabel!$C$25:$F$25,0)+1,FALSE),"")=0,"",IF(Plananalyse!CR63=1,VLOOKUP(CR$5,Kruistabel!$B$26:$F$29,MATCH($C63,Kruistabel!$C$25:$F$25,0)+1,FALSE),""))</f>
        <v>65</v>
      </c>
      <c r="CS63" s="326">
        <f ca="1">IF(IF(Plananalyse!CS63=1,VLOOKUP(CS$5,Kruistabel!$B$26:$F$29,MATCH($C63,Kruistabel!$C$25:$F$25,0)+1,FALSE),"")=0,"",IF(Plananalyse!CS63=1,VLOOKUP(CS$5,Kruistabel!$B$26:$F$29,MATCH($C63,Kruistabel!$C$25:$F$25,0)+1,FALSE),""))</f>
        <v>60</v>
      </c>
      <c r="CT63" s="326">
        <f ca="1">IF(IF(Plananalyse!CT63=1,VLOOKUP(CT$5,Kruistabel!$B$26:$F$29,MATCH($C63,Kruistabel!$C$25:$F$25,0)+1,FALSE),"")=0,"",IF(Plananalyse!CT63=1,VLOOKUP(CT$5,Kruistabel!$B$26:$F$29,MATCH($C63,Kruistabel!$C$25:$F$25,0)+1,FALSE),""))</f>
        <v>60</v>
      </c>
      <c r="CU63" s="326">
        <f ca="1">IF(IF(Plananalyse!CU63=1,VLOOKUP(CU$5,Kruistabel!$B$26:$F$29,MATCH($C63,Kruistabel!$C$25:$F$25,0)+1,FALSE),"")=0,"",IF(Plananalyse!CU63=1,VLOOKUP(CU$5,Kruistabel!$B$26:$F$29,MATCH($C63,Kruistabel!$C$25:$F$25,0)+1,FALSE),""))</f>
        <v>65</v>
      </c>
      <c r="CV63" s="326">
        <f ca="1">IF(IF(Plananalyse!CV63=1,VLOOKUP(CV$5,Kruistabel!$B$26:$F$29,MATCH($C63,Kruistabel!$C$25:$F$25,0)+1,FALSE),"")=0,"",IF(Plananalyse!CV63=1,VLOOKUP(CV$5,Kruistabel!$B$26:$F$29,MATCH($C63,Kruistabel!$C$25:$F$25,0)+1,FALSE),""))</f>
        <v>65</v>
      </c>
      <c r="CW63" s="326">
        <f ca="1">IF(IF(Plananalyse!CW63=1,VLOOKUP(CW$5,Kruistabel!$B$26:$F$29,MATCH($C63,Kruistabel!$C$25:$F$25,0)+1,FALSE),"")=0,"",IF(Plananalyse!CW63=1,VLOOKUP(CW$5,Kruistabel!$B$26:$F$29,MATCH($C63,Kruistabel!$C$25:$F$25,0)+1,FALSE),""))</f>
        <v>60</v>
      </c>
      <c r="CX63" s="326" t="str">
        <f ca="1">IF(IF(Plananalyse!CX63=1,VLOOKUP(CX$5,Kruistabel!$B$26:$F$29,MATCH($C63,Kruistabel!$C$25:$F$25,0)+1,FALSE),"")=0,"",IF(Plananalyse!CX63=1,VLOOKUP(CX$5,Kruistabel!$B$26:$F$29,MATCH($C63,Kruistabel!$C$25:$F$25,0)+1,FALSE),""))</f>
        <v/>
      </c>
      <c r="CY63" s="326">
        <f ca="1">IF(IF(Plananalyse!CY63=1,VLOOKUP(CY$5,Kruistabel!$B$26:$F$29,MATCH($C63,Kruistabel!$C$25:$F$25,0)+1,FALSE),"")=0,"",IF(Plananalyse!CY63=1,VLOOKUP(CY$5,Kruistabel!$B$26:$F$29,MATCH($C63,Kruistabel!$C$25:$F$25,0)+1,FALSE),""))</f>
        <v>65</v>
      </c>
      <c r="CZ63" s="326">
        <f ca="1">IF(IF(Plananalyse!CZ63=1,VLOOKUP(CZ$5,Kruistabel!$B$26:$F$29,MATCH($C63,Kruistabel!$C$25:$F$25,0)+1,FALSE),"")=0,"",IF(Plananalyse!CZ63=1,VLOOKUP(CZ$5,Kruistabel!$B$26:$F$29,MATCH($C63,Kruistabel!$C$25:$F$25,0)+1,FALSE),""))</f>
        <v>65</v>
      </c>
      <c r="DA63" s="326">
        <f ca="1">IF(IF(Plananalyse!DA63=1,VLOOKUP(DA$5,Kruistabel!$B$26:$F$29,MATCH($C63,Kruistabel!$C$25:$F$25,0)+1,FALSE),"")=0,"",IF(Plananalyse!DA63=1,VLOOKUP(DA$5,Kruistabel!$B$26:$F$29,MATCH($C63,Kruistabel!$C$25:$F$25,0)+1,FALSE),""))</f>
        <v>65</v>
      </c>
      <c r="DB63" s="326" t="str">
        <f ca="1">IF(IF(Plananalyse!DB63=1,VLOOKUP(DB$5,Kruistabel!$B$26:$F$29,MATCH($C63,Kruistabel!$C$25:$F$25,0)+1,FALSE),"")=0,"",IF(Plananalyse!DB63=1,VLOOKUP(DB$5,Kruistabel!$B$26:$F$29,MATCH($C63,Kruistabel!$C$25:$F$25,0)+1,FALSE),""))</f>
        <v/>
      </c>
      <c r="DC63" s="326" t="str">
        <f ca="1">IF(IF(Plananalyse!DC63=1,VLOOKUP(DC$5,Kruistabel!$B$26:$F$29,MATCH($C63,Kruistabel!$C$25:$F$25,0)+1,FALSE),"")=0,"",IF(Plananalyse!DC63=1,VLOOKUP(DC$5,Kruistabel!$B$26:$F$29,MATCH($C63,Kruistabel!$C$25:$F$25,0)+1,FALSE),""))</f>
        <v/>
      </c>
      <c r="DD63" s="327"/>
      <c r="DE63" s="326" t="e">
        <f ca="1">IF(IF(Plananalyse!DE63=1,VLOOKUP(DE$5,Kruistabel!$B$26:$F$29,MATCH($C63,Kruistabel!$C$25:$F$25,0)+1,FALSE),"")=0,"",IF(Plananalyse!DE63=1,VLOOKUP(DE$5,Kruistabel!$B$26:$F$29,MATCH($C63,Kruistabel!$C$25:$F$25,0)+1,FALSE),""))</f>
        <v>#N/A</v>
      </c>
      <c r="DF63" s="326" t="e">
        <f ca="1">IF(IF(Plananalyse!DF63=1,VLOOKUP(DF$5,Kruistabel!$B$26:$F$29,MATCH($C63,Kruistabel!$C$25:$F$25,0)+1,FALSE),"")=0,"",IF(Plananalyse!DF63=1,VLOOKUP(DF$5,Kruistabel!$B$26:$F$29,MATCH($C63,Kruistabel!$C$25:$F$25,0)+1,FALSE),""))</f>
        <v>#N/A</v>
      </c>
      <c r="DG63" s="326" t="e">
        <f ca="1">IF(IF(Plananalyse!DG63=1,VLOOKUP(DG$5,Kruistabel!$B$26:$F$29,MATCH($C63,Kruistabel!$C$25:$F$25,0)+1,FALSE),"")=0,"",IF(Plananalyse!DG63=1,VLOOKUP(DG$5,Kruistabel!$B$26:$F$29,MATCH($C63,Kruistabel!$C$25:$F$25,0)+1,FALSE),""))</f>
        <v>#N/A</v>
      </c>
      <c r="DH63" s="326" t="e">
        <f ca="1">IF(IF(Plananalyse!DH63=1,VLOOKUP(DH$5,Kruistabel!$B$26:$F$29,MATCH($C63,Kruistabel!$C$25:$F$25,0)+1,FALSE),"")=0,"",IF(Plananalyse!DH63=1,VLOOKUP(DH$5,Kruistabel!$B$26:$F$29,MATCH($C63,Kruistabel!$C$25:$F$25,0)+1,FALSE),""))</f>
        <v>#N/A</v>
      </c>
      <c r="DI63" s="326" t="e">
        <f ca="1">IF(IF(Plananalyse!DI63=1,VLOOKUP(DI$5,Kruistabel!$B$26:$F$29,MATCH($C63,Kruistabel!$C$25:$F$25,0)+1,FALSE),"")=0,"",IF(Plananalyse!DI63=1,VLOOKUP(DI$5,Kruistabel!$B$26:$F$29,MATCH($C63,Kruistabel!$C$25:$F$25,0)+1,FALSE),""))</f>
        <v>#N/A</v>
      </c>
      <c r="DJ63" s="326" t="e">
        <f ca="1">IF(IF(Plananalyse!DJ63=1,VLOOKUP(DJ$5,Kruistabel!$B$26:$F$29,MATCH($C63,Kruistabel!$C$25:$F$25,0)+1,FALSE),"")=0,"",IF(Plananalyse!DJ63=1,VLOOKUP(DJ$5,Kruistabel!$B$26:$F$29,MATCH($C63,Kruistabel!$C$25:$F$25,0)+1,FALSE),""))</f>
        <v>#N/A</v>
      </c>
      <c r="DK63" s="326" t="e">
        <f ca="1">IF(IF(Plananalyse!DK63=1,VLOOKUP(DK$5,Kruistabel!$B$26:$F$29,MATCH($C63,Kruistabel!$C$25:$F$25,0)+1,FALSE),"")=0,"",IF(Plananalyse!DK63=1,VLOOKUP(DK$5,Kruistabel!$B$26:$F$29,MATCH($C63,Kruistabel!$C$25:$F$25,0)+1,FALSE),""))</f>
        <v>#REF!</v>
      </c>
      <c r="DL63" s="326" t="e">
        <f ca="1">IF(IF(Plananalyse!DL63=1,VLOOKUP(DL$5,Kruistabel!$B$26:$F$29,MATCH($C63,Kruistabel!$C$25:$F$25,0)+1,FALSE),"")=0,"",IF(Plananalyse!DL63=1,VLOOKUP(DL$5,Kruistabel!$B$26:$F$29,MATCH($C63,Kruistabel!$C$25:$F$25,0)+1,FALSE),""))</f>
        <v>#REF!</v>
      </c>
      <c r="DM63" s="327" t="str">
        <f>IF(Plananalyse!DM63=1,VLOOKUP(DM$5,Kruistabel!$B$26:$F$29,MATCH($C63,Kruistabel!$C$25:$F$25,0)+1,FALSE),"")</f>
        <v/>
      </c>
      <c r="DN63" s="326" t="e">
        <f ca="1">IF(IF(Plananalyse!DN63=1,VLOOKUP(DN$5,Kruistabel!$B$26:$F$29,MATCH($C63,Kruistabel!$C$25:$F$25,0)+1,FALSE),"")=0,"",IF(Plananalyse!DN63=1,VLOOKUP(DN$5,Kruistabel!$B$26:$F$29,MATCH($C63,Kruistabel!$C$25:$F$25,0)+1,FALSE),""))</f>
        <v>#N/A</v>
      </c>
      <c r="DO63" s="326" t="e">
        <f ca="1">IF(IF(Plananalyse!DO63=1,VLOOKUP(DO$5,Kruistabel!$B$26:$F$29,MATCH($C63,Kruistabel!$C$25:$F$25,0)+1,FALSE),"")=0,"",IF(Plananalyse!DO63=1,VLOOKUP(DO$5,Kruistabel!$B$26:$F$29,MATCH($C63,Kruistabel!$C$25:$F$25,0)+1,FALSE),""))</f>
        <v>#N/A</v>
      </c>
      <c r="DP63" s="326" t="e">
        <f ca="1">IF(IF(Plananalyse!DP63=1,VLOOKUP(DP$5,Kruistabel!$B$26:$F$29,MATCH($C63,Kruistabel!$C$25:$F$25,0)+1,FALSE),"")=0,"",IF(Plananalyse!DP63=1,VLOOKUP(DP$5,Kruistabel!$B$26:$F$29,MATCH($C63,Kruistabel!$C$25:$F$25,0)+1,FALSE),""))</f>
        <v>#N/A</v>
      </c>
      <c r="DQ63" s="326" t="e">
        <f ca="1">IF(IF(Plananalyse!DQ63=1,VLOOKUP(DQ$5,Kruistabel!$B$26:$F$29,MATCH($C63,Kruistabel!$C$25:$F$25,0)+1,FALSE),"")=0,"",IF(Plananalyse!DQ63=1,VLOOKUP(DQ$5,Kruistabel!$B$26:$F$29,MATCH($C63,Kruistabel!$C$25:$F$25,0)+1,FALSE),""))</f>
        <v>#N/A</v>
      </c>
      <c r="DR63" s="326" t="e">
        <f ca="1">IF(IF(Plananalyse!DR63=1,VLOOKUP(DR$5,Kruistabel!$B$26:$F$29,MATCH($C63,Kruistabel!$C$25:$F$25,0)+1,FALSE),"")=0,"",IF(Plananalyse!DR63=1,VLOOKUP(DR$5,Kruistabel!$B$26:$F$29,MATCH($C63,Kruistabel!$C$25:$F$25,0)+1,FALSE),""))</f>
        <v>#N/A</v>
      </c>
      <c r="DS63" s="326" t="e">
        <f ca="1">IF(IF(Plananalyse!DS63=1,VLOOKUP(DS$5,Kruistabel!$B$26:$F$29,MATCH($C63,Kruistabel!$C$25:$F$25,0)+1,FALSE),"")=0,"",IF(Plananalyse!DS63=1,VLOOKUP(DS$5,Kruistabel!$B$26:$F$29,MATCH($C63,Kruistabel!$C$25:$F$25,0)+1,FALSE),""))</f>
        <v>#N/A</v>
      </c>
      <c r="DT63" s="326" t="e">
        <f ca="1">IF(IF(Plananalyse!DT63=1,VLOOKUP(DT$5,Kruistabel!$B$26:$F$29,MATCH($C63,Kruistabel!$C$25:$F$25,0)+1,FALSE),"")=0,"",IF(Plananalyse!DT63=1,VLOOKUP(DT$5,Kruistabel!$B$26:$F$29,MATCH($C63,Kruistabel!$C$25:$F$25,0)+1,FALSE),""))</f>
        <v>#N/A</v>
      </c>
      <c r="DU63" s="326" t="e">
        <f ca="1">IF(IF(Plananalyse!DU63=1,VLOOKUP(DU$5,Kruistabel!$B$26:$F$29,MATCH($C63,Kruistabel!$C$25:$F$25,0)+1,FALSE),"")=0,"",IF(Plananalyse!DU63=1,VLOOKUP(DU$5,Kruistabel!$B$26:$F$29,MATCH($C63,Kruistabel!$C$25:$F$25,0)+1,FALSE),""))</f>
        <v>#N/A</v>
      </c>
      <c r="DV63" s="326" t="e">
        <f ca="1">IF(IF(Plananalyse!DV63=1,VLOOKUP(DV$5,Kruistabel!$B$26:$F$29,MATCH($C63,Kruistabel!$C$25:$F$25,0)+1,FALSE),"")=0,"",IF(Plananalyse!DV63=1,VLOOKUP(DV$5,Kruistabel!$B$26:$F$29,MATCH($C63,Kruistabel!$C$25:$F$25,0)+1,FALSE),""))</f>
        <v>#N/A</v>
      </c>
      <c r="DW63" s="326" t="e">
        <f ca="1">IF(IF(Plananalyse!DW63=1,VLOOKUP(DW$5,Kruistabel!$B$26:$F$29,MATCH($C63,Kruistabel!$C$25:$F$25,0)+1,FALSE),"")=0,"",IF(Plananalyse!DW63=1,VLOOKUP(DW$5,Kruistabel!$B$26:$F$29,MATCH($C63,Kruistabel!$C$25:$F$25,0)+1,FALSE),""))</f>
        <v>#REF!</v>
      </c>
      <c r="DX63" s="326" t="e">
        <f ca="1">IF(IF(Plananalyse!DX63=1,VLOOKUP(DX$5,Kruistabel!$B$26:$F$29,MATCH($C63,Kruistabel!$C$25:$F$25,0)+1,FALSE),"")=0,"",IF(Plananalyse!DX63=1,VLOOKUP(DX$5,Kruistabel!$B$26:$F$29,MATCH($C63,Kruistabel!$C$25:$F$25,0)+1,FALSE),""))</f>
        <v>#REF!</v>
      </c>
      <c r="DY63" s="327" t="str">
        <f>IF(Plananalyse!DY63=1,VLOOKUP(DY$5,Kruistabel!$B$26:$F$29,MATCH($C63,Kruistabel!$C$25:$F$25,0)+1,FALSE),"")</f>
        <v/>
      </c>
      <c r="DZ63" s="326" t="e">
        <f ca="1">IF(IF(Plananalyse!DZ63=1,VLOOKUP(DZ$5,Kruistabel!$B$26:$F$29,MATCH($C63,Kruistabel!$C$25:$F$25,0)+1,FALSE),"")=0,"",IF(Plananalyse!DZ63=1,VLOOKUP(DZ$5,Kruistabel!$B$26:$F$29,MATCH($C63,Kruistabel!$C$25:$F$25,0)+1,FALSE),""))</f>
        <v>#N/A</v>
      </c>
      <c r="EA63" s="326" t="e">
        <f ca="1">IF(IF(Plananalyse!EA63=1,VLOOKUP(EA$5,Kruistabel!$B$26:$F$29,MATCH($C63,Kruistabel!$C$25:$F$25,0)+1,FALSE),"")=0,"",IF(Plananalyse!EA63=1,VLOOKUP(EA$5,Kruistabel!$B$26:$F$29,MATCH($C63,Kruistabel!$C$25:$F$25,0)+1,FALSE),""))</f>
        <v>#N/A</v>
      </c>
      <c r="EB63" s="326" t="e">
        <f ca="1">IF(IF(Plananalyse!EB63=1,VLOOKUP(EB$5,Kruistabel!$B$26:$F$29,MATCH($C63,Kruistabel!$C$25:$F$25,0)+1,FALSE),"")=0,"",IF(Plananalyse!EB63=1,VLOOKUP(EB$5,Kruistabel!$B$26:$F$29,MATCH($C63,Kruistabel!$C$25:$F$25,0)+1,FALSE),""))</f>
        <v>#REF!</v>
      </c>
      <c r="EC63" s="326" t="e">
        <f ca="1">IF(IF(Plananalyse!EC63=1,VLOOKUP(EC$5,Kruistabel!$B$26:$F$29,MATCH($C63,Kruistabel!$C$25:$F$25,0)+1,FALSE),"")=0,"",IF(Plananalyse!EC63=1,VLOOKUP(EC$5,Kruistabel!$B$26:$F$29,MATCH($C63,Kruistabel!$C$25:$F$25,0)+1,FALSE),""))</f>
        <v>#REF!</v>
      </c>
      <c r="ED63" s="327"/>
      <c r="EE63" s="326" t="e">
        <f ca="1">IF(IF(Plananalyse!EE63=1,VLOOKUP(EE$5,Kruistabel!$B$26:$F$29,MATCH($C63,Kruistabel!$C$25:$F$25,0)+1,FALSE),"")=0,"",IF(Plananalyse!EE63=1,VLOOKUP(EE$5,Kruistabel!$B$26:$F$29,MATCH($C63,Kruistabel!$C$25:$F$25,0)+1,FALSE),""))</f>
        <v>#N/A</v>
      </c>
      <c r="EF63" s="326" t="e">
        <f ca="1">IF(IF(Plananalyse!EF63=1,VLOOKUP(EF$5,Kruistabel!$B$26:$F$29,MATCH($C63,Kruistabel!$C$25:$F$25,0)+1,FALSE),"")=0,"",IF(Plananalyse!EF63=1,VLOOKUP(EF$5,Kruistabel!$B$26:$F$29,MATCH($C63,Kruistabel!$C$25:$F$25,0)+1,FALSE),""))</f>
        <v>#N/A</v>
      </c>
      <c r="EG63" s="326" t="e">
        <f ca="1">IF(IF(Plananalyse!EG63=1,VLOOKUP(EG$5,Kruistabel!$B$26:$F$29,MATCH($C63,Kruistabel!$C$25:$F$25,0)+1,FALSE),"")=0,"",IF(Plananalyse!EG63=1,VLOOKUP(EG$5,Kruistabel!$B$26:$F$29,MATCH($C63,Kruistabel!$C$25:$F$25,0)+1,FALSE),""))</f>
        <v>#N/A</v>
      </c>
      <c r="EH63" s="326" t="e">
        <f ca="1">IF(IF(Plananalyse!EH63=1,VLOOKUP(EH$5,Kruistabel!$B$26:$F$29,MATCH($C63,Kruistabel!$C$25:$F$25,0)+1,FALSE),"")=0,"",IF(Plananalyse!EH63=1,VLOOKUP(EH$5,Kruistabel!$B$26:$F$29,MATCH($C63,Kruistabel!$C$25:$F$25,0)+1,FALSE),""))</f>
        <v>#REF!</v>
      </c>
      <c r="EI63" s="326" t="e">
        <f ca="1">IF(IF(Plananalyse!EI63=1,VLOOKUP(EI$5,Kruistabel!$B$26:$F$29,MATCH($C63,Kruistabel!$C$25:$F$25,0)+1,FALSE),"")=0,"",IF(Plananalyse!EI63=1,VLOOKUP(EI$5,Kruistabel!$B$26:$F$29,MATCH($C63,Kruistabel!$C$25:$F$25,0)+1,FALSE),""))</f>
        <v>#REF!</v>
      </c>
      <c r="EJ63" s="164" t="str">
        <f>IF(Plananalyse!EJ63=1,VLOOKUP(EJ$5,Kruistabel!$B$26:$F$29,MATCH($C63,Kruistabel!$C$25:$F$25,0)+1,FALSE),"")</f>
        <v/>
      </c>
      <c r="EK63" s="138"/>
      <c r="EL63" s="138"/>
      <c r="EM63" s="138"/>
      <c r="EN63" s="138"/>
      <c r="EO63" s="138"/>
    </row>
    <row r="64" spans="2:145" hidden="1">
      <c r="B64" s="1"/>
      <c r="C64" s="168"/>
      <c r="D64" s="168"/>
      <c r="E64" s="29"/>
      <c r="F64" s="171"/>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0"/>
      <c r="AE64" s="170"/>
      <c r="AF64" s="170"/>
      <c r="AG64" s="170"/>
      <c r="AH64" s="231"/>
      <c r="AI64" s="231"/>
      <c r="AJ64" s="170"/>
      <c r="AK64" s="170"/>
      <c r="AL64" s="170"/>
      <c r="AM64" s="170"/>
      <c r="AN64" s="171"/>
      <c r="AO64" s="170"/>
      <c r="AP64" s="170"/>
      <c r="AQ64" s="170"/>
      <c r="AR64" s="170"/>
      <c r="AS64" s="170"/>
      <c r="AT64" s="170"/>
      <c r="AU64" s="170"/>
      <c r="AV64" s="170"/>
      <c r="AW64" s="170"/>
      <c r="AX64" s="170"/>
      <c r="AY64" s="171"/>
      <c r="AZ64" s="170"/>
      <c r="BA64" s="170"/>
      <c r="BB64" s="170"/>
      <c r="BC64" s="170"/>
      <c r="BD64" s="170"/>
      <c r="BE64" s="170"/>
      <c r="BF64" s="170"/>
      <c r="BG64" s="170"/>
      <c r="BH64" s="170"/>
      <c r="BI64" s="171"/>
      <c r="BJ64" s="170"/>
      <c r="BK64" s="170"/>
      <c r="BL64" s="170"/>
      <c r="BM64" s="170"/>
      <c r="BN64" s="170"/>
      <c r="BO64" s="170"/>
      <c r="BP64" s="170"/>
      <c r="BQ64" s="170"/>
      <c r="BR64" s="170"/>
      <c r="BS64" s="170"/>
      <c r="BT64" s="171"/>
      <c r="BU64" s="170"/>
      <c r="BV64" s="170"/>
      <c r="BW64" s="170"/>
      <c r="BX64" s="170"/>
      <c r="BY64" s="171"/>
      <c r="BZ64" s="170"/>
      <c r="CA64" s="170"/>
      <c r="CB64" s="170"/>
      <c r="CC64" s="170"/>
      <c r="CD64" s="170"/>
      <c r="CE64" s="170"/>
      <c r="CF64" s="170"/>
      <c r="CG64" s="170"/>
      <c r="CH64" s="170"/>
      <c r="CI64" s="171"/>
      <c r="CJ64" s="170"/>
      <c r="CK64" s="170"/>
      <c r="CL64" s="170"/>
      <c r="CM64" s="170"/>
      <c r="CN64" s="170"/>
      <c r="CO64" s="170"/>
      <c r="CP64" s="170"/>
      <c r="CQ64" s="170"/>
      <c r="CR64" s="170"/>
      <c r="CS64" s="170"/>
      <c r="CT64" s="170"/>
      <c r="CU64" s="170"/>
      <c r="CV64" s="170"/>
      <c r="CW64" s="170"/>
      <c r="CX64" s="170"/>
      <c r="CY64" s="170"/>
      <c r="CZ64" s="170"/>
      <c r="DA64" s="170"/>
      <c r="DB64" s="170"/>
      <c r="DC64" s="170"/>
      <c r="DD64" s="171"/>
      <c r="DE64" s="170"/>
      <c r="DF64" s="170"/>
      <c r="DG64" s="170"/>
      <c r="DH64" s="170"/>
      <c r="DI64" s="170"/>
      <c r="DJ64" s="170"/>
      <c r="DK64" s="170"/>
      <c r="DL64" s="170"/>
      <c r="DM64" s="171"/>
      <c r="DN64" s="170"/>
      <c r="DO64" s="170"/>
      <c r="DP64" s="170"/>
      <c r="DQ64" s="170"/>
      <c r="DR64" s="170"/>
      <c r="DS64" s="170"/>
      <c r="DT64" s="170"/>
      <c r="DU64" s="170"/>
      <c r="DV64" s="170"/>
      <c r="DW64" s="170"/>
      <c r="DX64" s="170"/>
      <c r="DY64" s="171"/>
      <c r="DZ64" s="170"/>
      <c r="EA64" s="170"/>
      <c r="EB64" s="170"/>
      <c r="EC64" s="170"/>
      <c r="ED64" s="171"/>
      <c r="EE64" s="170"/>
      <c r="EF64" s="170"/>
      <c r="EG64" s="170"/>
      <c r="EH64" s="170"/>
      <c r="EI64" s="170"/>
      <c r="EJ64" s="164"/>
      <c r="EK64" s="138"/>
      <c r="EL64" s="138"/>
      <c r="EM64" s="138"/>
      <c r="EN64" s="138"/>
      <c r="EO64" s="138"/>
    </row>
    <row r="65" spans="2:145" hidden="1">
      <c r="B65" s="338" t="s">
        <v>165</v>
      </c>
      <c r="C65" s="65"/>
      <c r="D65" s="65"/>
      <c r="E65" s="119" t="str">
        <f>IF(AND(D65="laag",$D$3=1),0,_xlfn.IFNA(IF(VLOOKUP($B65,Classificatietabel!$B$6:$H$91,$E$5,FALSE)="Ja",1,0),""))</f>
        <v/>
      </c>
      <c r="F65" s="65"/>
      <c r="G65" s="327"/>
      <c r="H65" s="327"/>
      <c r="I65" s="327"/>
      <c r="J65" s="327"/>
      <c r="K65" s="327"/>
      <c r="L65" s="327"/>
      <c r="M65" s="327"/>
      <c r="N65" s="327"/>
      <c r="O65" s="327"/>
      <c r="P65" s="327"/>
      <c r="Q65" s="327"/>
      <c r="R65" s="327"/>
      <c r="S65" s="327"/>
      <c r="T65" s="327"/>
      <c r="U65" s="327"/>
      <c r="V65" s="327"/>
      <c r="W65" s="327"/>
      <c r="X65" s="327"/>
      <c r="Y65" s="327"/>
      <c r="Z65" s="327"/>
      <c r="AA65" s="327"/>
      <c r="AB65" s="327"/>
      <c r="AC65" s="327"/>
      <c r="AD65" s="327"/>
      <c r="AE65" s="327"/>
      <c r="AF65" s="327"/>
      <c r="AG65" s="327"/>
      <c r="AH65" s="327"/>
      <c r="AI65" s="327"/>
      <c r="AJ65" s="327"/>
      <c r="AK65" s="327"/>
      <c r="AL65" s="327"/>
      <c r="AM65" s="327"/>
      <c r="AN65" s="327"/>
      <c r="AO65" s="327"/>
      <c r="AP65" s="327"/>
      <c r="AQ65" s="327"/>
      <c r="AR65" s="327"/>
      <c r="AS65" s="327"/>
      <c r="AT65" s="327"/>
      <c r="AU65" s="327"/>
      <c r="AV65" s="327"/>
      <c r="AW65" s="327"/>
      <c r="AX65" s="327"/>
      <c r="AY65" s="327"/>
      <c r="AZ65" s="327"/>
      <c r="BA65" s="327"/>
      <c r="BB65" s="327"/>
      <c r="BC65" s="327"/>
      <c r="BD65" s="327"/>
      <c r="BE65" s="327"/>
      <c r="BF65" s="327"/>
      <c r="BG65" s="327"/>
      <c r="BH65" s="327"/>
      <c r="BI65" s="327"/>
      <c r="BJ65" s="327"/>
      <c r="BK65" s="327"/>
      <c r="BL65" s="327"/>
      <c r="BM65" s="327"/>
      <c r="BN65" s="327"/>
      <c r="BO65" s="327"/>
      <c r="BP65" s="327"/>
      <c r="BQ65" s="327"/>
      <c r="BR65" s="327"/>
      <c r="BS65" s="327"/>
      <c r="BT65" s="65"/>
      <c r="BU65" s="65"/>
      <c r="BV65" s="327"/>
      <c r="BW65" s="327"/>
      <c r="BX65" s="327"/>
      <c r="BY65" s="327"/>
      <c r="BZ65" s="327"/>
      <c r="CA65" s="327"/>
      <c r="CB65" s="327"/>
      <c r="CC65" s="327"/>
      <c r="CD65" s="327"/>
      <c r="CE65" s="327"/>
      <c r="CF65" s="327"/>
      <c r="CG65" s="327"/>
      <c r="CH65" s="327"/>
      <c r="CI65" s="65"/>
      <c r="CJ65" s="327"/>
      <c r="CK65" s="327"/>
      <c r="CL65" s="327"/>
      <c r="CM65" s="327"/>
      <c r="CN65" s="327"/>
      <c r="CO65" s="327"/>
      <c r="CP65" s="327"/>
      <c r="CQ65" s="327"/>
      <c r="CR65" s="327"/>
      <c r="CS65" s="327"/>
      <c r="CT65" s="327"/>
      <c r="CU65" s="327"/>
      <c r="CV65" s="327"/>
      <c r="CW65" s="327"/>
      <c r="CX65" s="327"/>
      <c r="CY65" s="327"/>
      <c r="CZ65" s="327"/>
      <c r="DA65" s="327"/>
      <c r="DB65" s="327"/>
      <c r="DC65" s="327"/>
      <c r="DD65" s="327"/>
      <c r="DE65" s="327"/>
      <c r="DF65" s="327"/>
      <c r="DG65" s="327"/>
      <c r="DH65" s="327"/>
      <c r="DI65" s="327"/>
      <c r="DJ65" s="327"/>
      <c r="DK65" s="327"/>
      <c r="DL65" s="327"/>
      <c r="DM65" s="327"/>
      <c r="DN65" s="327"/>
      <c r="DO65" s="327"/>
      <c r="DP65" s="327"/>
      <c r="DQ65" s="327"/>
      <c r="DR65" s="327"/>
      <c r="DS65" s="327"/>
      <c r="DT65" s="327"/>
      <c r="DU65" s="327"/>
      <c r="DV65" s="327"/>
      <c r="DW65" s="327"/>
      <c r="DX65" s="327"/>
      <c r="DY65" s="327"/>
      <c r="DZ65" s="327"/>
      <c r="EA65" s="327"/>
      <c r="EB65" s="327"/>
      <c r="EC65" s="327"/>
      <c r="ED65" s="327"/>
      <c r="EE65" s="327"/>
      <c r="EF65" s="327"/>
      <c r="EG65" s="327"/>
      <c r="EH65" s="327"/>
      <c r="EI65" s="327"/>
    </row>
    <row r="66" spans="2:145" hidden="1">
      <c r="B66" s="337" t="s">
        <v>166</v>
      </c>
      <c r="C66" s="160" t="str">
        <f>_xlfn.IFNA(VLOOKUP($B66,Classificatietabel!$B$6:$I$91,C$7,FALSE),"")</f>
        <v/>
      </c>
      <c r="D66" s="160" t="str">
        <f>_xlfn.IFNA(VLOOKUP($B66,Classificatietabel!$B$6:$I$91,D$7,FALSE),"")</f>
        <v/>
      </c>
      <c r="E66" s="119" t="str">
        <f>IF(AND(D66="laag",$D$3=1),0,_xlfn.IFNA(IF(VLOOKUP($B66,Classificatietabel!$B$6:$H$91,$E$5,FALSE)="Ja",1,0),""))</f>
        <v/>
      </c>
      <c r="F66" s="163"/>
      <c r="G66" s="326" t="e">
        <f>IF(IF(Plananalyse!G66=1,VLOOKUP(G$5,Kruistabel!$B$26:$F$29,MATCH($C66,Kruistabel!$C$25:$F$25,0)+1,FALSE),"")=0,"",IF(Plananalyse!G66=1,VLOOKUP(G$5,Kruistabel!$B$26:$F$29,MATCH($C66,Kruistabel!$C$25:$F$25,0)+1,FALSE),""))</f>
        <v>#N/A</v>
      </c>
      <c r="H66" s="326" t="e">
        <f>IF(IF(Plananalyse!H66=1,VLOOKUP(H$5,Kruistabel!$B$26:$F$29,MATCH($C66,Kruistabel!$C$25:$F$25,0)+1,FALSE),"")=0,"",IF(Plananalyse!H66=1,VLOOKUP(H$5,Kruistabel!$B$26:$F$29,MATCH($C66,Kruistabel!$C$25:$F$25,0)+1,FALSE),""))</f>
        <v>#N/A</v>
      </c>
      <c r="I66" s="326" t="e">
        <f>IF(IF(Plananalyse!I66=1,VLOOKUP(I$5,Kruistabel!$B$26:$F$29,MATCH($C66,Kruistabel!$C$25:$F$25,0)+1,FALSE),"")=0,"",IF(Plananalyse!I66=1,VLOOKUP(I$5,Kruistabel!$B$26:$F$29,MATCH($C66,Kruistabel!$C$25:$F$25,0)+1,FALSE),""))</f>
        <v>#N/A</v>
      </c>
      <c r="J66" s="326" t="e">
        <f>IF(IF(Plananalyse!J66=1,VLOOKUP(J$5,Kruistabel!$B$26:$F$29,MATCH($C66,Kruistabel!$C$25:$F$25,0)+1,FALSE),"")=0,"",IF(Plananalyse!J66=1,VLOOKUP(J$5,Kruistabel!$B$26:$F$29,MATCH($C66,Kruistabel!$C$25:$F$25,0)+1,FALSE),""))</f>
        <v>#N/A</v>
      </c>
      <c r="K66" s="326" t="e">
        <f>IF(IF(Plananalyse!K66=1,VLOOKUP(K$5,Kruistabel!$B$26:$F$29,MATCH($C66,Kruistabel!$C$25:$F$25,0)+1,FALSE),"")=0,"",IF(Plananalyse!K66=1,VLOOKUP(K$5,Kruistabel!$B$26:$F$29,MATCH($C66,Kruistabel!$C$25:$F$25,0)+1,FALSE),""))</f>
        <v>#N/A</v>
      </c>
      <c r="L66" s="326" t="e">
        <f>IF(IF(Plananalyse!L66=1,VLOOKUP(L$5,Kruistabel!$B$26:$F$29,MATCH($C66,Kruistabel!$C$25:$F$25,0)+1,FALSE),"")=0,"",IF(Plananalyse!L66=1,VLOOKUP(L$5,Kruistabel!$B$26:$F$29,MATCH($C66,Kruistabel!$C$25:$F$25,0)+1,FALSE),""))</f>
        <v>#N/A</v>
      </c>
      <c r="M66" s="326" t="e">
        <f>IF(IF(Plananalyse!M66=1,VLOOKUP(M$5,Kruistabel!$B$26:$F$29,MATCH($C66,Kruistabel!$C$25:$F$25,0)+1,FALSE),"")=0,"",IF(Plananalyse!M66=1,VLOOKUP(M$5,Kruistabel!$B$26:$F$29,MATCH($C66,Kruistabel!$C$25:$F$25,0)+1,FALSE),""))</f>
        <v>#N/A</v>
      </c>
      <c r="N66" s="326" t="e">
        <f>IF(IF(Plananalyse!N66=1,VLOOKUP(N$5,Kruistabel!$B$26:$F$29,MATCH($C66,Kruistabel!$C$25:$F$25,0)+1,FALSE),"")=0,"",IF(Plananalyse!N66=1,VLOOKUP(N$5,Kruistabel!$B$26:$F$29,MATCH($C66,Kruistabel!$C$25:$F$25,0)+1,FALSE),""))</f>
        <v>#N/A</v>
      </c>
      <c r="O66" s="326" t="e">
        <f>IF(IF(Plananalyse!O66=1,VLOOKUP(O$5,Kruistabel!$B$26:$F$29,MATCH($C66,Kruistabel!$C$25:$F$25,0)+1,FALSE),"")=0,"",IF(Plananalyse!O66=1,VLOOKUP(O$5,Kruistabel!$B$26:$F$29,MATCH($C66,Kruistabel!$C$25:$F$25,0)+1,FALSE),""))</f>
        <v>#N/A</v>
      </c>
      <c r="P66" s="326" t="e">
        <f>IF(IF(Plananalyse!P66=1,VLOOKUP(P$5,Kruistabel!$B$26:$F$29,MATCH($C66,Kruistabel!$C$25:$F$25,0)+1,FALSE),"")=0,"",IF(Plananalyse!P66=1,VLOOKUP(P$5,Kruistabel!$B$26:$F$29,MATCH($C66,Kruistabel!$C$25:$F$25,0)+1,FALSE),""))</f>
        <v>#N/A</v>
      </c>
      <c r="Q66" s="326" t="e">
        <f>IF(IF(Plananalyse!Q66=1,VLOOKUP(Q$5,Kruistabel!$B$26:$F$29,MATCH($C66,Kruistabel!$C$25:$F$25,0)+1,FALSE),"")=0,"",IF(Plananalyse!Q66=1,VLOOKUP(Q$5,Kruistabel!$B$26:$F$29,MATCH($C66,Kruistabel!$C$25:$F$25,0)+1,FALSE),""))</f>
        <v>#N/A</v>
      </c>
      <c r="R66" s="326" t="e">
        <f>IF(IF(Plananalyse!R66=1,VLOOKUP(R$5,Kruistabel!$B$26:$F$29,MATCH($C66,Kruistabel!$C$25:$F$25,0)+1,FALSE),"")=0,"",IF(Plananalyse!R66=1,VLOOKUP(R$5,Kruistabel!$B$26:$F$29,MATCH($C66,Kruistabel!$C$25:$F$25,0)+1,FALSE),""))</f>
        <v>#N/A</v>
      </c>
      <c r="S66" s="326" t="e">
        <f>IF(IF(Plananalyse!S66=1,VLOOKUP(S$5,Kruistabel!$B$26:$F$29,MATCH($C66,Kruistabel!$C$25:$F$25,0)+1,FALSE),"")=0,"",IF(Plananalyse!S66=1,VLOOKUP(S$5,Kruistabel!$B$26:$F$29,MATCH($C66,Kruistabel!$C$25:$F$25,0)+1,FALSE),""))</f>
        <v>#N/A</v>
      </c>
      <c r="T66" s="326" t="e">
        <f>IF(IF(Plananalyse!T66=1,VLOOKUP(T$5,Kruistabel!$B$26:$F$29,MATCH($C66,Kruistabel!$C$25:$F$25,0)+1,FALSE),"")=0,"",IF(Plananalyse!T66=1,VLOOKUP(T$5,Kruistabel!$B$26:$F$29,MATCH($C66,Kruistabel!$C$25:$F$25,0)+1,FALSE),""))</f>
        <v>#N/A</v>
      </c>
      <c r="U66" s="326" t="e">
        <f>IF(IF(Plananalyse!U66=1,VLOOKUP(U$5,Kruistabel!$B$26:$F$29,MATCH($C66,Kruistabel!$C$25:$F$25,0)+1,FALSE),"")=0,"",IF(Plananalyse!U66=1,VLOOKUP(U$5,Kruistabel!$B$26:$F$29,MATCH($C66,Kruistabel!$C$25:$F$25,0)+1,FALSE),""))</f>
        <v>#N/A</v>
      </c>
      <c r="V66" s="326" t="e">
        <f>IF(IF(Plananalyse!V66=1,VLOOKUP(V$5,Kruistabel!$B$26:$F$29,MATCH($C66,Kruistabel!$C$25:$F$25,0)+1,FALSE),"")=0,"",IF(Plananalyse!V66=1,VLOOKUP(V$5,Kruistabel!$B$26:$F$29,MATCH($C66,Kruistabel!$C$25:$F$25,0)+1,FALSE),""))</f>
        <v>#N/A</v>
      </c>
      <c r="W66" s="326" t="e">
        <f>IF(IF(Plananalyse!W66=1,VLOOKUP(W$5,Kruistabel!$B$26:$F$29,MATCH($C66,Kruistabel!$C$25:$F$25,0)+1,FALSE),"")=0,"",IF(Plananalyse!W66=1,VLOOKUP(W$5,Kruistabel!$B$26:$F$29,MATCH($C66,Kruistabel!$C$25:$F$25,0)+1,FALSE),""))</f>
        <v>#N/A</v>
      </c>
      <c r="X66" s="326" t="e">
        <f>IF(IF(Plananalyse!X66=1,VLOOKUP(X$5,Kruistabel!$B$26:$F$29,MATCH($C66,Kruistabel!$C$25:$F$25,0)+1,FALSE),"")=0,"",IF(Plananalyse!X66=1,VLOOKUP(X$5,Kruistabel!$B$26:$F$29,MATCH($C66,Kruistabel!$C$25:$F$25,0)+1,FALSE),""))</f>
        <v>#N/A</v>
      </c>
      <c r="Y66" s="326" t="e">
        <f>IF(IF(Plananalyse!Y66=1,VLOOKUP(Y$5,Kruistabel!$B$26:$F$29,MATCH($C66,Kruistabel!$C$25:$F$25,0)+1,FALSE),"")=0,"",IF(Plananalyse!Y66=1,VLOOKUP(Y$5,Kruistabel!$B$26:$F$29,MATCH($C66,Kruistabel!$C$25:$F$25,0)+1,FALSE),""))</f>
        <v>#N/A</v>
      </c>
      <c r="Z66" s="326" t="e">
        <f>IF(IF(Plananalyse!Z66=1,VLOOKUP(Z$5,Kruistabel!$B$26:$F$29,MATCH($C66,Kruistabel!$C$25:$F$25,0)+1,FALSE),"")=0,"",IF(Plananalyse!Z66=1,VLOOKUP(Z$5,Kruistabel!$B$26:$F$29,MATCH($C66,Kruistabel!$C$25:$F$25,0)+1,FALSE),""))</f>
        <v>#N/A</v>
      </c>
      <c r="AA66" s="326" t="e">
        <f>IF(IF(Plananalyse!AA66=1,VLOOKUP(AA$5,Kruistabel!$B$26:$F$29,MATCH($C66,Kruistabel!$C$25:$F$25,0)+1,FALSE),"")=0,"",IF(Plananalyse!AA66=1,VLOOKUP(AA$5,Kruistabel!$B$26:$F$29,MATCH($C66,Kruistabel!$C$25:$F$25,0)+1,FALSE),""))</f>
        <v>#N/A</v>
      </c>
      <c r="AB66" s="326" t="e">
        <f>IF(IF(Plananalyse!AB66=1,VLOOKUP(AB$5,Kruistabel!$B$26:$F$29,MATCH($C66,Kruistabel!$C$25:$F$25,0)+1,FALSE),"")=0,"",IF(Plananalyse!AB66=1,VLOOKUP(AB$5,Kruistabel!$B$26:$F$29,MATCH($C66,Kruistabel!$C$25:$F$25,0)+1,FALSE),""))</f>
        <v>#N/A</v>
      </c>
      <c r="AC66" s="326" t="e">
        <f>IF(IF(Plananalyse!AC66=1,VLOOKUP(AC$5,Kruistabel!$B$26:$F$29,MATCH($C66,Kruistabel!$C$25:$F$25,0)+1,FALSE),"")=0,"",IF(Plananalyse!AC66=1,VLOOKUP(AC$5,Kruistabel!$B$26:$F$29,MATCH($C66,Kruistabel!$C$25:$F$25,0)+1,FALSE),""))</f>
        <v>#N/A</v>
      </c>
      <c r="AD66" s="326" t="e">
        <f>IF(IF(Plananalyse!AD66=1,VLOOKUP(AD$5,Kruistabel!$B$26:$F$29,MATCH($C66,Kruistabel!$C$25:$F$25,0)+1,FALSE),"")=0,"",IF(Plananalyse!AD66=1,VLOOKUP(AD$5,Kruistabel!$B$26:$F$29,MATCH($C66,Kruistabel!$C$25:$F$25,0)+1,FALSE),""))</f>
        <v>#N/A</v>
      </c>
      <c r="AE66" s="326" t="e">
        <f>IF(IF(Plananalyse!AE66=1,VLOOKUP(AE$5,Kruistabel!$B$26:$F$29,MATCH($C66,Kruistabel!$C$25:$F$25,0)+1,FALSE),"")=0,"",IF(Plananalyse!AE66=1,VLOOKUP(AE$5,Kruistabel!$B$26:$F$29,MATCH($C66,Kruistabel!$C$25:$F$25,0)+1,FALSE),""))</f>
        <v>#N/A</v>
      </c>
      <c r="AF66" s="326" t="e">
        <f>IF(IF(Plananalyse!AF66=1,VLOOKUP(AF$5,Kruistabel!$B$26:$F$29,MATCH($C66,Kruistabel!$C$25:$F$25,0)+1,FALSE),"")=0,"",IF(Plananalyse!AF66=1,VLOOKUP(AF$5,Kruistabel!$B$26:$F$29,MATCH($C66,Kruistabel!$C$25:$F$25,0)+1,FALSE),""))</f>
        <v>#N/A</v>
      </c>
      <c r="AG66" s="326" t="e">
        <f>IF(IF(Plananalyse!AG66=1,VLOOKUP(AG$5,Kruistabel!$B$26:$F$29,MATCH($C66,Kruistabel!$C$25:$F$25,0)+1,FALSE),"")=0,"",IF(Plananalyse!AG66=1,VLOOKUP(AG$5,Kruistabel!$B$26:$F$29,MATCH($C66,Kruistabel!$C$25:$F$25,0)+1,FALSE),""))</f>
        <v>#N/A</v>
      </c>
      <c r="AH66" s="326" t="e">
        <f>IF(IF(Plananalyse!AH66=1,VLOOKUP(AH$5,Kruistabel!$B$26:$F$29,MATCH($C66,Kruistabel!$C$25:$F$25,0)+1,FALSE),"")=0,"",IF(Plananalyse!AI66=1,VLOOKUP(AH$5,Kruistabel!$B$26:$F$29,MATCH($C66,Kruistabel!$C$25:$F$25,0)+1,FALSE),""))</f>
        <v>#N/A</v>
      </c>
      <c r="AI66" s="326" t="e">
        <f>IF(IF(Plananalyse!AI66=1,VLOOKUP(AI$5,Kruistabel!$B$26:$F$29,MATCH($C66,Kruistabel!$C$25:$F$25,0)+1,FALSE),"")=0,"",IF(Plananalyse!AJ66=1,VLOOKUP(AI$5,Kruistabel!$B$26:$F$29,MATCH($C66,Kruistabel!$C$25:$F$25,0)+1,FALSE),""))</f>
        <v>#N/A</v>
      </c>
      <c r="AJ66" s="326" t="e">
        <f>IF(IF(Plananalyse!AJ66=1,VLOOKUP(AJ$5,Kruistabel!$B$26:$F$29,MATCH($C66,Kruistabel!$C$25:$F$25,0)+1,FALSE),"")=0,"",IF(Plananalyse!AJ66=1,VLOOKUP(AJ$5,Kruistabel!$B$26:$F$29,MATCH($C66,Kruistabel!$C$25:$F$25,0)+1,FALSE),""))</f>
        <v>#N/A</v>
      </c>
      <c r="AK66" s="326" t="e">
        <f>IF(IF(Plananalyse!AK66=1,VLOOKUP(AK$5,Kruistabel!$B$26:$F$29,MATCH($C66,Kruistabel!$C$25:$F$25,0)+1,FALSE),"")=0,"",IF(Plananalyse!AK66=1,VLOOKUP(AK$5,Kruistabel!$B$26:$F$29,MATCH($C66,Kruistabel!$C$25:$F$25,0)+1,FALSE),""))</f>
        <v>#N/A</v>
      </c>
      <c r="AL66" s="326" t="e">
        <f>IF(IF(Plananalyse!AL66=1,VLOOKUP(AL$5,Kruistabel!$B$26:$F$29,MATCH($C66,Kruistabel!$C$25:$F$25,0)+1,FALSE),"")=0,"",IF(Plananalyse!AL66=1,VLOOKUP(AL$5,Kruistabel!$B$26:$F$29,MATCH($C66,Kruistabel!$C$25:$F$25,0)+1,FALSE),""))</f>
        <v>#N/A</v>
      </c>
      <c r="AM66" s="326" t="e">
        <f>IF(IF(Plananalyse!AM66=1,VLOOKUP(AM$5,Kruistabel!$B$26:$F$29,MATCH($C66,Kruistabel!$C$25:$F$25,0)+1,FALSE),"")=0,"",IF(Plananalyse!AM66=1,VLOOKUP(AM$5,Kruistabel!$B$26:$F$29,MATCH($C66,Kruistabel!$C$25:$F$25,0)+1,FALSE),""))</f>
        <v>#N/A</v>
      </c>
      <c r="AN66" s="327"/>
      <c r="AO66" s="326" t="e">
        <f>IF(IF(Plananalyse!AO66=1,VLOOKUP(AO$5,Kruistabel!$B$26:$F$29,MATCH($C66,Kruistabel!$C$25:$F$25,0)+1,FALSE),"")=0,"",IF(Plananalyse!AO66=1,VLOOKUP(AO$5,Kruistabel!$B$26:$F$29,MATCH($C66,Kruistabel!$C$25:$F$25,0)+1,FALSE),""))</f>
        <v>#N/A</v>
      </c>
      <c r="AP66" s="326" t="e">
        <f>IF(IF(Plananalyse!AP66=1,VLOOKUP(AP$5,Kruistabel!$B$26:$F$29,MATCH($C66,Kruistabel!$C$25:$F$25,0)+1,FALSE),"")=0,"",IF(Plananalyse!AP66=1,VLOOKUP(AP$5,Kruistabel!$B$26:$F$29,MATCH($C66,Kruistabel!$C$25:$F$25,0)+1,FALSE),""))</f>
        <v>#N/A</v>
      </c>
      <c r="AQ66" s="326" t="e">
        <f>IF(IF(Plananalyse!AQ66=1,VLOOKUP(AQ$5,Kruistabel!$B$26:$F$29,MATCH($C66,Kruistabel!$C$25:$F$25,0)+1,FALSE),"")=0,"",IF(Plananalyse!AQ66=1,VLOOKUP(AQ$5,Kruistabel!$B$26:$F$29,MATCH($C66,Kruistabel!$C$25:$F$25,0)+1,FALSE),""))</f>
        <v>#N/A</v>
      </c>
      <c r="AR66" s="326" t="e">
        <f>IF(IF(Plananalyse!AR66=1,VLOOKUP(AR$5,Kruistabel!$B$26:$F$29,MATCH($C66,Kruistabel!$C$25:$F$25,0)+1,FALSE),"")=0,"",IF(Plananalyse!AR66=1,VLOOKUP(AR$5,Kruistabel!$B$26:$F$29,MATCH($C66,Kruistabel!$C$25:$F$25,0)+1,FALSE),""))</f>
        <v>#N/A</v>
      </c>
      <c r="AS66" s="326" t="e">
        <f>IF(IF(Plananalyse!AS66=1,VLOOKUP(AS$5,Kruistabel!$B$26:$F$29,MATCH($C66,Kruistabel!$C$25:$F$25,0)+1,FALSE),"")=0,"",IF(Plananalyse!AS66=1,VLOOKUP(AS$5,Kruistabel!$B$26:$F$29,MATCH($C66,Kruistabel!$C$25:$F$25,0)+1,FALSE),""))</f>
        <v>#N/A</v>
      </c>
      <c r="AT66" s="326" t="e">
        <f>IF(IF(Plananalyse!AT66=1,VLOOKUP(AT$5,Kruistabel!$B$26:$F$29,MATCH($C66,Kruistabel!$C$25:$F$25,0)+1,FALSE),"")=0,"",IF(Plananalyse!AT66=1,VLOOKUP(AT$5,Kruistabel!$B$26:$F$29,MATCH($C66,Kruistabel!$C$25:$F$25,0)+1,FALSE),""))</f>
        <v>#N/A</v>
      </c>
      <c r="AU66" s="326" t="e">
        <f>IF(IF(Plananalyse!AU66=1,VLOOKUP(AU$5,Kruistabel!$B$26:$F$29,MATCH($C66,Kruistabel!$C$25:$F$25,0)+1,FALSE),"")=0,"",IF(Plananalyse!AU66=1,VLOOKUP(AU$5,Kruistabel!$B$26:$F$29,MATCH($C66,Kruistabel!$C$25:$F$25,0)+1,FALSE),""))</f>
        <v>#N/A</v>
      </c>
      <c r="AV66" s="326" t="e">
        <f>IF(IF(Plananalyse!AV66=1,VLOOKUP(AV$5,Kruistabel!$B$26:$F$29,MATCH($C66,Kruistabel!$C$25:$F$25,0)+1,FALSE),"")=0,"",IF(Plananalyse!AV66=1,VLOOKUP(AV$5,Kruistabel!$B$26:$F$29,MATCH($C66,Kruistabel!$C$25:$F$25,0)+1,FALSE),""))</f>
        <v>#N/A</v>
      </c>
      <c r="AW66" s="326" t="e">
        <f>IF(IF(Plananalyse!AW66=1,VLOOKUP(AW$5,Kruistabel!$B$26:$F$29,MATCH($C66,Kruistabel!$C$25:$F$25,0)+1,FALSE),"")=0,"",IF(Plananalyse!AW66=1,VLOOKUP(AW$5,Kruistabel!$B$26:$F$29,MATCH($C66,Kruistabel!$C$25:$F$25,0)+1,FALSE),""))</f>
        <v>#N/A</v>
      </c>
      <c r="AX66" s="326" t="e">
        <f>IF(IF(Plananalyse!AX66=1,VLOOKUP(AX$5,Kruistabel!$B$26:$F$29,MATCH($C66,Kruistabel!$C$25:$F$25,0)+1,FALSE),"")=0,"",IF(Plananalyse!AX66=1,VLOOKUP(AX$5,Kruistabel!$B$26:$F$29,MATCH($C66,Kruistabel!$C$25:$F$25,0)+1,FALSE),""))</f>
        <v>#N/A</v>
      </c>
      <c r="AY66" s="327"/>
      <c r="AZ66" s="326" t="e">
        <f>IF(IF(Plananalyse!AZ66=1,VLOOKUP(AZ$5,Kruistabel!$B$26:$F$29,MATCH($C66,Kruistabel!$C$25:$F$25,0)+1,FALSE),"")=0,"",IF(Plananalyse!AZ66=1,VLOOKUP(AZ$5,Kruistabel!$B$26:$F$29,MATCH($C66,Kruistabel!$C$25:$F$25,0)+1,FALSE),""))</f>
        <v>#N/A</v>
      </c>
      <c r="BA66" s="326" t="e">
        <f>IF(IF(Plananalyse!BA66=1,VLOOKUP(BA$5,Kruistabel!$B$26:$F$29,MATCH($C66,Kruistabel!$C$25:$F$25,0)+1,FALSE),"")=0,"",IF(Plananalyse!BA66=1,VLOOKUP(BA$5,Kruistabel!$B$26:$F$29,MATCH($C66,Kruistabel!$C$25:$F$25,0)+1,FALSE),""))</f>
        <v>#N/A</v>
      </c>
      <c r="BB66" s="326" t="e">
        <f>IF(IF(Plananalyse!BB66=1,VLOOKUP(BB$5,Kruistabel!$B$26:$F$29,MATCH($C66,Kruistabel!$C$25:$F$25,0)+1,FALSE),"")=0,"",IF(Plananalyse!BB66=1,VLOOKUP(BB$5,Kruistabel!$B$26:$F$29,MATCH($C66,Kruistabel!$C$25:$F$25,0)+1,FALSE),""))</f>
        <v>#N/A</v>
      </c>
      <c r="BC66" s="326" t="e">
        <f>IF(IF(Plananalyse!BC66=1,VLOOKUP(BC$5,Kruistabel!$B$26:$F$29,MATCH($C66,Kruistabel!$C$25:$F$25,0)+1,FALSE),"")=0,"",IF(Plananalyse!BC66=1,VLOOKUP(BC$5,Kruistabel!$B$26:$F$29,MATCH($C66,Kruistabel!$C$25:$F$25,0)+1,FALSE),""))</f>
        <v>#N/A</v>
      </c>
      <c r="BD66" s="326" t="e">
        <f>IF(IF(Plananalyse!BD66=1,VLOOKUP(BD$5,Kruistabel!$B$26:$F$29,MATCH($C66,Kruistabel!$C$25:$F$25,0)+1,FALSE),"")=0,"",IF(Plananalyse!BD66=1,VLOOKUP(BD$5,Kruistabel!$B$26:$F$29,MATCH($C66,Kruistabel!$C$25:$F$25,0)+1,FALSE),""))</f>
        <v>#N/A</v>
      </c>
      <c r="BE66" s="326" t="e">
        <f>IF(IF(Plananalyse!BE66=1,VLOOKUP(BE$5,Kruistabel!$B$26:$F$29,MATCH($C66,Kruistabel!$C$25:$F$25,0)+1,FALSE),"")=0,"",IF(Plananalyse!BE66=1,VLOOKUP(BE$5,Kruistabel!$B$26:$F$29,MATCH($C66,Kruistabel!$C$25:$F$25,0)+1,FALSE),""))</f>
        <v>#N/A</v>
      </c>
      <c r="BF66" s="326" t="e">
        <f>IF(IF(Plananalyse!BF66=1,VLOOKUP(BF$5,Kruistabel!$B$26:$F$29,MATCH($C66,Kruistabel!$C$25:$F$25,0)+1,FALSE),"")=0,"",IF(Plananalyse!BF66=1,VLOOKUP(BF$5,Kruistabel!$B$26:$F$29,MATCH($C66,Kruistabel!$C$25:$F$25,0)+1,FALSE),""))</f>
        <v>#N/A</v>
      </c>
      <c r="BG66" s="326" t="e">
        <f>IF(IF(Plananalyse!BG66=1,VLOOKUP(BG$5,Kruistabel!$B$26:$F$29,MATCH($C66,Kruistabel!$C$25:$F$25,0)+1,FALSE),"")=0,"",IF(Plananalyse!BG66=1,VLOOKUP(BG$5,Kruistabel!$B$26:$F$29,MATCH($C66,Kruistabel!$C$25:$F$25,0)+1,FALSE),""))</f>
        <v>#N/A</v>
      </c>
      <c r="BH66" s="326" t="e">
        <f>IF(IF(Plananalyse!BH66=1,VLOOKUP(BH$5,Kruistabel!$B$26:$F$29,MATCH($C66,Kruistabel!$C$25:$F$25,0)+1,FALSE),"")=0,"",IF(Plananalyse!BH66=1,VLOOKUP(BH$5,Kruistabel!$B$26:$F$29,MATCH($C66,Kruistabel!$C$25:$F$25,0)+1,FALSE),""))</f>
        <v>#N/A</v>
      </c>
      <c r="BI66" s="327"/>
      <c r="BJ66" s="326" t="e">
        <f>IF(IF(Plananalyse!BJ66=1,VLOOKUP(BJ$5,Kruistabel!$B$26:$F$29,MATCH($C66,Kruistabel!$C$25:$F$25,0)+1,FALSE),"")=0,"",IF(Plananalyse!BJ66=1,VLOOKUP(BJ$5,Kruistabel!$B$26:$F$29,MATCH($C66,Kruistabel!$C$25:$F$25,0)+1,FALSE),""))</f>
        <v>#N/A</v>
      </c>
      <c r="BK66" s="326" t="e">
        <f ca="1">IF(IF(Plananalyse!BK66=1,VLOOKUP(BK$5,Kruistabel!$B$26:$F$29,MATCH($C66,Kruistabel!$C$25:$F$25,0)+1,FALSE),"")=0,"",IF(Plananalyse!BK66=1,VLOOKUP(BK$5,Kruistabel!$B$26:$F$29,MATCH($C66,Kruistabel!$C$25:$F$25,0)+1,FALSE),""))</f>
        <v>#N/A</v>
      </c>
      <c r="BL66" s="326" t="e">
        <f ca="1">IF(IF(Plananalyse!BL66=1,VLOOKUP(BL$5,Kruistabel!$B$26:$F$29,MATCH($C66,Kruistabel!$C$25:$F$25,0)+1,FALSE),"")=0,"",IF(Plananalyse!BL66=1,VLOOKUP(BL$5,Kruistabel!$B$26:$F$29,MATCH($C66,Kruistabel!$C$25:$F$25,0)+1,FALSE),""))</f>
        <v>#N/A</v>
      </c>
      <c r="BM66" s="326" t="e">
        <f ca="1">IF(IF(Plananalyse!BM66=1,VLOOKUP(BM$5,Kruistabel!$B$26:$F$29,MATCH($C66,Kruistabel!$C$25:$F$25,0)+1,FALSE),"")=0,"",IF(Plananalyse!BM66=1,VLOOKUP(BM$5,Kruistabel!$B$26:$F$29,MATCH($C66,Kruistabel!$C$25:$F$25,0)+1,FALSE),""))</f>
        <v>#N/A</v>
      </c>
      <c r="BN66" s="326" t="e">
        <f ca="1">IF(IF(Plananalyse!BN66=1,VLOOKUP(BN$5,Kruistabel!$B$26:$F$29,MATCH($C66,Kruistabel!$C$25:$F$25,0)+1,FALSE),"")=0,"",IF(Plananalyse!BN66=1,VLOOKUP(BN$5,Kruistabel!$B$26:$F$29,MATCH($C66,Kruistabel!$C$25:$F$25,0)+1,FALSE),""))</f>
        <v>#N/A</v>
      </c>
      <c r="BO66" s="326" t="e">
        <f ca="1">IF(IF(Plananalyse!BO66=1,VLOOKUP(BO$5,Kruistabel!$B$26:$F$29,MATCH($C66,Kruistabel!$C$25:$F$25,0)+1,FALSE),"")=0,"",IF(Plananalyse!BO66=1,VLOOKUP(BO$5,Kruistabel!$B$26:$F$29,MATCH($C66,Kruistabel!$C$25:$F$25,0)+1,FALSE),""))</f>
        <v>#N/A</v>
      </c>
      <c r="BP66" s="326" t="e">
        <f ca="1">IF(IF(Plananalyse!BP66=1,VLOOKUP(BP$5,Kruistabel!$B$26:$F$29,MATCH($C66,Kruistabel!$C$25:$F$25,0)+1,FALSE),"")=0,"",IF(Plananalyse!BP66=1,VLOOKUP(BP$5,Kruistabel!$B$26:$F$29,MATCH($C66,Kruistabel!$C$25:$F$25,0)+1,FALSE),""))</f>
        <v>#N/A</v>
      </c>
      <c r="BQ66" s="326" t="e">
        <f ca="1">IF(IF(Plananalyse!BQ66=1,VLOOKUP(BQ$5,Kruistabel!$B$26:$F$29,MATCH($C66,Kruistabel!$C$25:$F$25,0)+1,FALSE),"")=0,"",IF(Plananalyse!BQ66=1,VLOOKUP(BQ$5,Kruistabel!$B$26:$F$29,MATCH($C66,Kruistabel!$C$25:$F$25,0)+1,FALSE),""))</f>
        <v>#N/A</v>
      </c>
      <c r="BR66" s="326" t="e">
        <f ca="1">IF(IF(Plananalyse!BR66=1,VLOOKUP(BR$5,Kruistabel!$B$26:$F$29,MATCH($C66,Kruistabel!$C$25:$F$25,0)+1,FALSE),"")=0,"",IF(Plananalyse!BR66=1,VLOOKUP(BR$5,Kruistabel!$B$26:$F$29,MATCH($C66,Kruistabel!$C$25:$F$25,0)+1,FALSE),""))</f>
        <v>#REF!</v>
      </c>
      <c r="BS66" s="326" t="e">
        <f ca="1">IF(IF(Plananalyse!BS66=1,VLOOKUP(BS$5,Kruistabel!$B$26:$F$29,MATCH($C66,Kruistabel!$C$25:$F$25,0)+1,FALSE),"")=0,"",IF(Plananalyse!BS66=1,VLOOKUP(BS$5,Kruistabel!$B$26:$F$29,MATCH($C66,Kruistabel!$C$25:$F$25,0)+1,FALSE),""))</f>
        <v>#REF!</v>
      </c>
      <c r="BT66" s="65"/>
      <c r="BU66" s="231" t="e">
        <f ca="1">IF(IF(Plananalyse!BU66=1,VLOOKUP(BU$5,Kruistabel!$B$26:$F$29,MATCH($C66,Kruistabel!$C$25:$F$25,0)+1,FALSE),"")=0,"",IF(Plananalyse!BU66=1,VLOOKUP(BU$5,Kruistabel!$B$26:$F$29,MATCH($C66,Kruistabel!$C$25:$F$25,0)+1,FALSE),""))</f>
        <v>#N/A</v>
      </c>
      <c r="BV66" s="326" t="e">
        <f ca="1">IF(IF(Plananalyse!BV66=1,VLOOKUP(BV$5,Kruistabel!$B$26:$F$29,MATCH($C66,Kruistabel!$C$25:$F$25,0)+1,FALSE),"")=0,"",IF(Plananalyse!BV66=1,VLOOKUP(BV$5,Kruistabel!$B$26:$F$29,MATCH($C66,Kruistabel!$C$25:$F$25,0)+1,FALSE),""))</f>
        <v>#N/A</v>
      </c>
      <c r="BW66" s="326" t="e">
        <f ca="1">IF(IF(Plananalyse!BW66=1,VLOOKUP(BW$5,Kruistabel!$B$26:$F$29,MATCH($C66,Kruistabel!$C$25:$F$25,0)+1,FALSE),"")=0,"",IF(Plananalyse!BW66=1,VLOOKUP(BW$5,Kruistabel!$B$26:$F$29,MATCH($C66,Kruistabel!$C$25:$F$25,0)+1,FALSE),""))</f>
        <v>#N/A</v>
      </c>
      <c r="BX66" s="326" t="e">
        <f ca="1">IF(IF(Plananalyse!BX66=1,VLOOKUP(BX$5,Kruistabel!$B$26:$F$29,MATCH($C66,Kruistabel!$C$25:$F$25,0)+1,FALSE),"")=0,"",IF(Plananalyse!BX66=1,VLOOKUP(BX$5,Kruistabel!$B$26:$F$29,MATCH($C66,Kruistabel!$C$25:$F$25,0)+1,FALSE),""))</f>
        <v>#N/A</v>
      </c>
      <c r="BY66" s="327"/>
      <c r="BZ66" s="326" t="e">
        <f ca="1">IF(IF(Plananalyse!BZ66=1,VLOOKUP(BZ$5,Kruistabel!$B$26:$F$29,MATCH($C66,Kruistabel!$C$25:$F$25,0)+1,FALSE),"")=0,"",IF(Plananalyse!BZ66=1,VLOOKUP(BZ$5,Kruistabel!$B$26:$F$29,MATCH($C66,Kruistabel!$C$25:$F$25,0)+1,FALSE),""))</f>
        <v>#N/A</v>
      </c>
      <c r="CA66" s="326" t="e">
        <f ca="1">IF(IF(Plananalyse!CA66=1,VLOOKUP(CA$5,Kruistabel!$B$26:$F$29,MATCH($C66,Kruistabel!$C$25:$F$25,0)+1,FALSE),"")=0,"",IF(Plananalyse!CA66=1,VLOOKUP(CA$5,Kruistabel!$B$26:$F$29,MATCH($C66,Kruistabel!$C$25:$F$25,0)+1,FALSE),""))</f>
        <v>#N/A</v>
      </c>
      <c r="CB66" s="326" t="e">
        <f ca="1">IF(IF(Plananalyse!CB66=1,VLOOKUP(CB$5,Kruistabel!$B$26:$F$29,MATCH($C66,Kruistabel!$C$25:$F$25,0)+1,FALSE),"")=0,"",IF(Plananalyse!CB66=1,VLOOKUP(CB$5,Kruistabel!$B$26:$F$29,MATCH($C66,Kruistabel!$C$25:$F$25,0)+1,FALSE),""))</f>
        <v>#N/A</v>
      </c>
      <c r="CC66" s="326" t="e">
        <f ca="1">IF(IF(Plananalyse!CC66=1,VLOOKUP(CC$5,Kruistabel!$B$26:$F$29,MATCH($C66,Kruistabel!$C$25:$F$25,0)+1,FALSE),"")=0,"",IF(Plananalyse!CC66=1,VLOOKUP(CC$5,Kruistabel!$B$26:$F$29,MATCH($C66,Kruistabel!$C$25:$F$25,0)+1,FALSE),""))</f>
        <v>#N/A</v>
      </c>
      <c r="CD66" s="326" t="e">
        <f ca="1">IF(IF(Plananalyse!CD66=1,VLOOKUP(CD$5,Kruistabel!$B$26:$F$29,MATCH($C66,Kruistabel!$C$25:$F$25,0)+1,FALSE),"")=0,"",IF(Plananalyse!CD66=1,VLOOKUP(CD$5,Kruistabel!$B$26:$F$29,MATCH($C66,Kruistabel!$C$25:$F$25,0)+1,FALSE),""))</f>
        <v>#N/A</v>
      </c>
      <c r="CE66" s="326" t="e">
        <f ca="1">IF(IF(Plananalyse!CE66=1,VLOOKUP(CE$5,Kruistabel!$B$26:$F$29,MATCH($C66,Kruistabel!$C$25:$F$25,0)+1,FALSE),"")=0,"",IF(Plananalyse!CE66=1,VLOOKUP(CE$5,Kruistabel!$B$26:$F$29,MATCH($C66,Kruistabel!$C$25:$F$25,0)+1,FALSE),""))</f>
        <v>#N/A</v>
      </c>
      <c r="CF66" s="326" t="e">
        <f ca="1">IF(IF(Plananalyse!CF66=1,VLOOKUP(CF$5,Kruistabel!$B$26:$F$29,MATCH($C66,Kruistabel!$C$25:$F$25,0)+1,FALSE),"")=0,"",IF(Plananalyse!CF66=1,VLOOKUP(CF$5,Kruistabel!$B$26:$F$29,MATCH($C66,Kruistabel!$C$25:$F$25,0)+1,FALSE),""))</f>
        <v>#N/A</v>
      </c>
      <c r="CG66" s="326" t="e">
        <f ca="1">IF(IF(Plananalyse!CG66=1,VLOOKUP(CG$5,Kruistabel!$B$26:$F$29,MATCH($C66,Kruistabel!$C$25:$F$25,0)+1,FALSE),"")=0,"",IF(Plananalyse!CG66=1,VLOOKUP(CG$5,Kruistabel!$B$26:$F$29,MATCH($C66,Kruistabel!$C$25:$F$25,0)+1,FALSE),""))</f>
        <v>#REF!</v>
      </c>
      <c r="CH66" s="326" t="e">
        <f ca="1">IF(IF(Plananalyse!CH66=1,VLOOKUP(CH$5,Kruistabel!$B$26:$F$29,MATCH($C66,Kruistabel!$C$25:$F$25,0)+1,FALSE),"")=0,"",IF(Plananalyse!CH66=1,VLOOKUP(CH$5,Kruistabel!$B$26:$F$29,MATCH($C66,Kruistabel!$C$25:$F$25,0)+1,FALSE),""))</f>
        <v>#REF!</v>
      </c>
      <c r="CI66" s="65"/>
      <c r="CJ66" s="326" t="e">
        <f ca="1">IF(IF(Plananalyse!CJ66=1,VLOOKUP(CJ$5,Kruistabel!$B$26:$F$29,MATCH($C66,Kruistabel!$C$25:$F$25,0)+1,FALSE),"")=0,"",IF(Plananalyse!CJ66=1,VLOOKUP(CJ$5,Kruistabel!$B$26:$F$29,MATCH($C66,Kruistabel!$C$25:$F$25,0)+1,FALSE),""))</f>
        <v>#N/A</v>
      </c>
      <c r="CK66" s="326" t="e">
        <f ca="1">IF(IF(Plananalyse!CK66=1,VLOOKUP(CK$5,Kruistabel!$B$26:$F$29,MATCH($C66,Kruistabel!$C$25:$F$25,0)+1,FALSE),"")=0,"",IF(Plananalyse!CK66=1,VLOOKUP(CK$5,Kruistabel!$B$26:$F$29,MATCH($C66,Kruistabel!$C$25:$F$25,0)+1,FALSE),""))</f>
        <v>#N/A</v>
      </c>
      <c r="CL66" s="326" t="e">
        <f ca="1">IF(IF(Plananalyse!CL66=1,VLOOKUP(CL$5,Kruistabel!$B$26:$F$29,MATCH($C66,Kruistabel!$C$25:$F$25,0)+1,FALSE),"")=0,"",IF(Plananalyse!CL66=1,VLOOKUP(CL$5,Kruistabel!$B$26:$F$29,MATCH($C66,Kruistabel!$C$25:$F$25,0)+1,FALSE),""))</f>
        <v>#N/A</v>
      </c>
      <c r="CM66" s="326" t="e">
        <f ca="1">IF(IF(Plananalyse!CM66=1,VLOOKUP(CM$5,Kruistabel!$B$26:$F$29,MATCH($C66,Kruistabel!$C$25:$F$25,0)+1,FALSE),"")=0,"",IF(Plananalyse!CM66=1,VLOOKUP(CM$5,Kruistabel!$B$26:$F$29,MATCH($C66,Kruistabel!$C$25:$F$25,0)+1,FALSE),""))</f>
        <v>#N/A</v>
      </c>
      <c r="CN66" s="326" t="e">
        <f ca="1">IF(IF(Plananalyse!CN66=1,VLOOKUP(CN$5,Kruistabel!$B$26:$F$29,MATCH($C66,Kruistabel!$C$25:$F$25,0)+1,FALSE),"")=0,"",IF(Plananalyse!CN66=1,VLOOKUP(CN$5,Kruistabel!$B$26:$F$29,MATCH($C66,Kruistabel!$C$25:$F$25,0)+1,FALSE),""))</f>
        <v>#N/A</v>
      </c>
      <c r="CO66" s="326" t="e">
        <f ca="1">IF(IF(Plananalyse!CO66=1,VLOOKUP(CO$5,Kruistabel!$B$26:$F$29,MATCH($C66,Kruistabel!$C$25:$F$25,0)+1,FALSE),"")=0,"",IF(Plananalyse!CO66=1,VLOOKUP(CO$5,Kruistabel!$B$26:$F$29,MATCH($C66,Kruistabel!$C$25:$F$25,0)+1,FALSE),""))</f>
        <v>#N/A</v>
      </c>
      <c r="CP66" s="326" t="e">
        <f ca="1">IF(IF(Plananalyse!CP66=1,VLOOKUP(CP$5,Kruistabel!$B$26:$F$29,MATCH($C66,Kruistabel!$C$25:$F$25,0)+1,FALSE),"")=0,"",IF(Plananalyse!CP66=1,VLOOKUP(CP$5,Kruistabel!$B$26:$F$29,MATCH($C66,Kruistabel!$C$25:$F$25,0)+1,FALSE),""))</f>
        <v>#N/A</v>
      </c>
      <c r="CQ66" s="326" t="e">
        <f ca="1">IF(IF(Plananalyse!CQ66=1,VLOOKUP(CQ$5,Kruistabel!$B$26:$F$29,MATCH($C66,Kruistabel!$C$25:$F$25,0)+1,FALSE),"")=0,"",IF(Plananalyse!CQ66=1,VLOOKUP(CQ$5,Kruistabel!$B$26:$F$29,MATCH($C66,Kruistabel!$C$25:$F$25,0)+1,FALSE),""))</f>
        <v>#N/A</v>
      </c>
      <c r="CR66" s="326" t="e">
        <f ca="1">IF(IF(Plananalyse!CR66=1,VLOOKUP(CR$5,Kruistabel!$B$26:$F$29,MATCH($C66,Kruistabel!$C$25:$F$25,0)+1,FALSE),"")=0,"",IF(Plananalyse!CR66=1,VLOOKUP(CR$5,Kruistabel!$B$26:$F$29,MATCH($C66,Kruistabel!$C$25:$F$25,0)+1,FALSE),""))</f>
        <v>#N/A</v>
      </c>
      <c r="CS66" s="326" t="e">
        <f ca="1">IF(IF(Plananalyse!CS66=1,VLOOKUP(CS$5,Kruistabel!$B$26:$F$29,MATCH($C66,Kruistabel!$C$25:$F$25,0)+1,FALSE),"")=0,"",IF(Plananalyse!CS66=1,VLOOKUP(CS$5,Kruistabel!$B$26:$F$29,MATCH($C66,Kruistabel!$C$25:$F$25,0)+1,FALSE),""))</f>
        <v>#N/A</v>
      </c>
      <c r="CT66" s="326" t="e">
        <f ca="1">IF(IF(Plananalyse!CT66=1,VLOOKUP(CT$5,Kruistabel!$B$26:$F$29,MATCH($C66,Kruistabel!$C$25:$F$25,0)+1,FALSE),"")=0,"",IF(Plananalyse!CT66=1,VLOOKUP(CT$5,Kruistabel!$B$26:$F$29,MATCH($C66,Kruistabel!$C$25:$F$25,0)+1,FALSE),""))</f>
        <v>#N/A</v>
      </c>
      <c r="CU66" s="326" t="e">
        <f ca="1">IF(IF(Plananalyse!CU66=1,VLOOKUP(CU$5,Kruistabel!$B$26:$F$29,MATCH($C66,Kruistabel!$C$25:$F$25,0)+1,FALSE),"")=0,"",IF(Plananalyse!CU66=1,VLOOKUP(CU$5,Kruistabel!$B$26:$F$29,MATCH($C66,Kruistabel!$C$25:$F$25,0)+1,FALSE),""))</f>
        <v>#N/A</v>
      </c>
      <c r="CV66" s="326" t="e">
        <f ca="1">IF(IF(Plananalyse!CV66=1,VLOOKUP(CV$5,Kruistabel!$B$26:$F$29,MATCH($C66,Kruistabel!$C$25:$F$25,0)+1,FALSE),"")=0,"",IF(Plananalyse!CV66=1,VLOOKUP(CV$5,Kruistabel!$B$26:$F$29,MATCH($C66,Kruistabel!$C$25:$F$25,0)+1,FALSE),""))</f>
        <v>#N/A</v>
      </c>
      <c r="CW66" s="326" t="e">
        <f ca="1">IF(IF(Plananalyse!CW66=1,VLOOKUP(CW$5,Kruistabel!$B$26:$F$29,MATCH($C66,Kruistabel!$C$25:$F$25,0)+1,FALSE),"")=0,"",IF(Plananalyse!CW66=1,VLOOKUP(CW$5,Kruistabel!$B$26:$F$29,MATCH($C66,Kruistabel!$C$25:$F$25,0)+1,FALSE),""))</f>
        <v>#N/A</v>
      </c>
      <c r="CX66" s="326" t="e">
        <f ca="1">IF(IF(Plananalyse!CX66=1,VLOOKUP(CX$5,Kruistabel!$B$26:$F$29,MATCH($C66,Kruistabel!$C$25:$F$25,0)+1,FALSE),"")=0,"",IF(Plananalyse!CX66=1,VLOOKUP(CX$5,Kruistabel!$B$26:$F$29,MATCH($C66,Kruistabel!$C$25:$F$25,0)+1,FALSE),""))</f>
        <v>#N/A</v>
      </c>
      <c r="CY66" s="326" t="e">
        <f ca="1">IF(IF(Plananalyse!CY66=1,VLOOKUP(CY$5,Kruistabel!$B$26:$F$29,MATCH($C66,Kruistabel!$C$25:$F$25,0)+1,FALSE),"")=0,"",IF(Plananalyse!CY66=1,VLOOKUP(CY$5,Kruistabel!$B$26:$F$29,MATCH($C66,Kruistabel!$C$25:$F$25,0)+1,FALSE),""))</f>
        <v>#N/A</v>
      </c>
      <c r="CZ66" s="326" t="e">
        <f ca="1">IF(IF(Plananalyse!CZ66=1,VLOOKUP(CZ$5,Kruistabel!$B$26:$F$29,MATCH($C66,Kruistabel!$C$25:$F$25,0)+1,FALSE),"")=0,"",IF(Plananalyse!CZ66=1,VLOOKUP(CZ$5,Kruistabel!$B$26:$F$29,MATCH($C66,Kruistabel!$C$25:$F$25,0)+1,FALSE),""))</f>
        <v>#N/A</v>
      </c>
      <c r="DA66" s="326" t="e">
        <f ca="1">IF(IF(Plananalyse!DA66=1,VLOOKUP(DA$5,Kruistabel!$B$26:$F$29,MATCH($C66,Kruistabel!$C$25:$F$25,0)+1,FALSE),"")=0,"",IF(Plananalyse!DA66=1,VLOOKUP(DA$5,Kruistabel!$B$26:$F$29,MATCH($C66,Kruistabel!$C$25:$F$25,0)+1,FALSE),""))</f>
        <v>#N/A</v>
      </c>
      <c r="DB66" s="326" t="e">
        <f ca="1">IF(IF(Plananalyse!DB66=1,VLOOKUP(DB$5,Kruistabel!$B$26:$F$29,MATCH($C66,Kruistabel!$C$25:$F$25,0)+1,FALSE),"")=0,"",IF(Plananalyse!DB66=1,VLOOKUP(DB$5,Kruistabel!$B$26:$F$29,MATCH($C66,Kruistabel!$C$25:$F$25,0)+1,FALSE),""))</f>
        <v>#N/A</v>
      </c>
      <c r="DC66" s="326" t="e">
        <f ca="1">IF(IF(Plananalyse!DC66=1,VLOOKUP(DC$5,Kruistabel!$B$26:$F$29,MATCH($C66,Kruistabel!$C$25:$F$25,0)+1,FALSE),"")=0,"",IF(Plananalyse!DC66=1,VLOOKUP(DC$5,Kruistabel!$B$26:$F$29,MATCH($C66,Kruistabel!$C$25:$F$25,0)+1,FALSE),""))</f>
        <v>#N/A</v>
      </c>
      <c r="DD66" s="327"/>
      <c r="DE66" s="326" t="e">
        <f ca="1">IF(IF(Plananalyse!DE66=1,VLOOKUP(DE$5,Kruistabel!$B$26:$F$29,MATCH($C66,Kruistabel!$C$25:$F$25,0)+1,FALSE),"")=0,"",IF(Plananalyse!DE66=1,VLOOKUP(DE$5,Kruistabel!$B$26:$F$29,MATCH($C66,Kruistabel!$C$25:$F$25,0)+1,FALSE),""))</f>
        <v>#N/A</v>
      </c>
      <c r="DF66" s="326" t="e">
        <f ca="1">IF(IF(Plananalyse!DF66=1,VLOOKUP(DF$5,Kruistabel!$B$26:$F$29,MATCH($C66,Kruistabel!$C$25:$F$25,0)+1,FALSE),"")=0,"",IF(Plananalyse!DF66=1,VLOOKUP(DF$5,Kruistabel!$B$26:$F$29,MATCH($C66,Kruistabel!$C$25:$F$25,0)+1,FALSE),""))</f>
        <v>#N/A</v>
      </c>
      <c r="DG66" s="326" t="e">
        <f ca="1">IF(IF(Plananalyse!DG66=1,VLOOKUP(DG$5,Kruistabel!$B$26:$F$29,MATCH($C66,Kruistabel!$C$25:$F$25,0)+1,FALSE),"")=0,"",IF(Plananalyse!DG66=1,VLOOKUP(DG$5,Kruistabel!$B$26:$F$29,MATCH($C66,Kruistabel!$C$25:$F$25,0)+1,FALSE),""))</f>
        <v>#N/A</v>
      </c>
      <c r="DH66" s="326" t="e">
        <f ca="1">IF(IF(Plananalyse!DH66=1,VLOOKUP(DH$5,Kruistabel!$B$26:$F$29,MATCH($C66,Kruistabel!$C$25:$F$25,0)+1,FALSE),"")=0,"",IF(Plananalyse!DH66=1,VLOOKUP(DH$5,Kruistabel!$B$26:$F$29,MATCH($C66,Kruistabel!$C$25:$F$25,0)+1,FALSE),""))</f>
        <v>#N/A</v>
      </c>
      <c r="DI66" s="326" t="e">
        <f ca="1">IF(IF(Plananalyse!DI66=1,VLOOKUP(DI$5,Kruistabel!$B$26:$F$29,MATCH($C66,Kruistabel!$C$25:$F$25,0)+1,FALSE),"")=0,"",IF(Plananalyse!DI66=1,VLOOKUP(DI$5,Kruistabel!$B$26:$F$29,MATCH($C66,Kruistabel!$C$25:$F$25,0)+1,FALSE),""))</f>
        <v>#N/A</v>
      </c>
      <c r="DJ66" s="326" t="e">
        <f ca="1">IF(IF(Plananalyse!DJ66=1,VLOOKUP(DJ$5,Kruistabel!$B$26:$F$29,MATCH($C66,Kruistabel!$C$25:$F$25,0)+1,FALSE),"")=0,"",IF(Plananalyse!DJ66=1,VLOOKUP(DJ$5,Kruistabel!$B$26:$F$29,MATCH($C66,Kruistabel!$C$25:$F$25,0)+1,FALSE),""))</f>
        <v>#N/A</v>
      </c>
      <c r="DK66" s="326" t="e">
        <f ca="1">IF(IF(Plananalyse!DK66=1,VLOOKUP(DK$5,Kruistabel!$B$26:$F$29,MATCH($C66,Kruistabel!$C$25:$F$25,0)+1,FALSE),"")=0,"",IF(Plananalyse!DK66=1,VLOOKUP(DK$5,Kruistabel!$B$26:$F$29,MATCH($C66,Kruistabel!$C$25:$F$25,0)+1,FALSE),""))</f>
        <v>#REF!</v>
      </c>
      <c r="DL66" s="326" t="e">
        <f ca="1">IF(IF(Plananalyse!DL66=1,VLOOKUP(DL$5,Kruistabel!$B$26:$F$29,MATCH($C66,Kruistabel!$C$25:$F$25,0)+1,FALSE),"")=0,"",IF(Plananalyse!DL66=1,VLOOKUP(DL$5,Kruistabel!$B$26:$F$29,MATCH($C66,Kruistabel!$C$25:$F$25,0)+1,FALSE),""))</f>
        <v>#REF!</v>
      </c>
      <c r="DM66" s="327" t="str">
        <f>IF(Plananalyse!DM66=1,VLOOKUP(DM$5,Kruistabel!$B$26:$F$29,MATCH($C66,Kruistabel!$C$25:$F$25,0)+1,FALSE),"")</f>
        <v/>
      </c>
      <c r="DN66" s="326" t="e">
        <f ca="1">IF(IF(Plananalyse!DN66=1,VLOOKUP(DN$5,Kruistabel!$B$26:$F$29,MATCH($C66,Kruistabel!$C$25:$F$25,0)+1,FALSE),"")=0,"",IF(Plananalyse!DN66=1,VLOOKUP(DN$5,Kruistabel!$B$26:$F$29,MATCH($C66,Kruistabel!$C$25:$F$25,0)+1,FALSE),""))</f>
        <v>#N/A</v>
      </c>
      <c r="DO66" s="326" t="e">
        <f ca="1">IF(IF(Plananalyse!DO66=1,VLOOKUP(DO$5,Kruistabel!$B$26:$F$29,MATCH($C66,Kruistabel!$C$25:$F$25,0)+1,FALSE),"")=0,"",IF(Plananalyse!DO66=1,VLOOKUP(DO$5,Kruistabel!$B$26:$F$29,MATCH($C66,Kruistabel!$C$25:$F$25,0)+1,FALSE),""))</f>
        <v>#N/A</v>
      </c>
      <c r="DP66" s="326" t="e">
        <f ca="1">IF(IF(Plananalyse!DP66=1,VLOOKUP(DP$5,Kruistabel!$B$26:$F$29,MATCH($C66,Kruistabel!$C$25:$F$25,0)+1,FALSE),"")=0,"",IF(Plananalyse!DP66=1,VLOOKUP(DP$5,Kruistabel!$B$26:$F$29,MATCH($C66,Kruistabel!$C$25:$F$25,0)+1,FALSE),""))</f>
        <v>#N/A</v>
      </c>
      <c r="DQ66" s="326" t="e">
        <f ca="1">IF(IF(Plananalyse!DQ66=1,VLOOKUP(DQ$5,Kruistabel!$B$26:$F$29,MATCH($C66,Kruistabel!$C$25:$F$25,0)+1,FALSE),"")=0,"",IF(Plananalyse!DQ66=1,VLOOKUP(DQ$5,Kruistabel!$B$26:$F$29,MATCH($C66,Kruistabel!$C$25:$F$25,0)+1,FALSE),""))</f>
        <v>#N/A</v>
      </c>
      <c r="DR66" s="326" t="e">
        <f ca="1">IF(IF(Plananalyse!DR66=1,VLOOKUP(DR$5,Kruistabel!$B$26:$F$29,MATCH($C66,Kruistabel!$C$25:$F$25,0)+1,FALSE),"")=0,"",IF(Plananalyse!DR66=1,VLOOKUP(DR$5,Kruistabel!$B$26:$F$29,MATCH($C66,Kruistabel!$C$25:$F$25,0)+1,FALSE),""))</f>
        <v>#N/A</v>
      </c>
      <c r="DS66" s="326" t="e">
        <f ca="1">IF(IF(Plananalyse!DS66=1,VLOOKUP(DS$5,Kruistabel!$B$26:$F$29,MATCH($C66,Kruistabel!$C$25:$F$25,0)+1,FALSE),"")=0,"",IF(Plananalyse!DS66=1,VLOOKUP(DS$5,Kruistabel!$B$26:$F$29,MATCH($C66,Kruistabel!$C$25:$F$25,0)+1,FALSE),""))</f>
        <v>#N/A</v>
      </c>
      <c r="DT66" s="326" t="e">
        <f ca="1">IF(IF(Plananalyse!DT66=1,VLOOKUP(DT$5,Kruistabel!$B$26:$F$29,MATCH($C66,Kruistabel!$C$25:$F$25,0)+1,FALSE),"")=0,"",IF(Plananalyse!DT66=1,VLOOKUP(DT$5,Kruistabel!$B$26:$F$29,MATCH($C66,Kruistabel!$C$25:$F$25,0)+1,FALSE),""))</f>
        <v>#N/A</v>
      </c>
      <c r="DU66" s="326" t="e">
        <f ca="1">IF(IF(Plananalyse!DU66=1,VLOOKUP(DU$5,Kruistabel!$B$26:$F$29,MATCH($C66,Kruistabel!$C$25:$F$25,0)+1,FALSE),"")=0,"",IF(Plananalyse!DU66=1,VLOOKUP(DU$5,Kruistabel!$B$26:$F$29,MATCH($C66,Kruistabel!$C$25:$F$25,0)+1,FALSE),""))</f>
        <v>#N/A</v>
      </c>
      <c r="DV66" s="326" t="e">
        <f ca="1">IF(IF(Plananalyse!DV66=1,VLOOKUP(DV$5,Kruistabel!$B$26:$F$29,MATCH($C66,Kruistabel!$C$25:$F$25,0)+1,FALSE),"")=0,"",IF(Plananalyse!DV66=1,VLOOKUP(DV$5,Kruistabel!$B$26:$F$29,MATCH($C66,Kruistabel!$C$25:$F$25,0)+1,FALSE),""))</f>
        <v>#N/A</v>
      </c>
      <c r="DW66" s="326" t="e">
        <f ca="1">IF(IF(Plananalyse!DW66=1,VLOOKUP(DW$5,Kruistabel!$B$26:$F$29,MATCH($C66,Kruistabel!$C$25:$F$25,0)+1,FALSE),"")=0,"",IF(Plananalyse!DW66=1,VLOOKUP(DW$5,Kruistabel!$B$26:$F$29,MATCH($C66,Kruistabel!$C$25:$F$25,0)+1,FALSE),""))</f>
        <v>#REF!</v>
      </c>
      <c r="DX66" s="326" t="e">
        <f ca="1">IF(IF(Plananalyse!DX66=1,VLOOKUP(DX$5,Kruistabel!$B$26:$F$29,MATCH($C66,Kruistabel!$C$25:$F$25,0)+1,FALSE),"")=0,"",IF(Plananalyse!DX66=1,VLOOKUP(DX$5,Kruistabel!$B$26:$F$29,MATCH($C66,Kruistabel!$C$25:$F$25,0)+1,FALSE),""))</f>
        <v>#REF!</v>
      </c>
      <c r="DY66" s="327" t="str">
        <f>IF(Plananalyse!DY66=1,VLOOKUP(DY$5,Kruistabel!$B$26:$F$29,MATCH($C66,Kruistabel!$C$25:$F$25,0)+1,FALSE),"")</f>
        <v/>
      </c>
      <c r="DZ66" s="326" t="e">
        <f ca="1">IF(IF(Plananalyse!DZ66=1,VLOOKUP(DZ$5,Kruistabel!$B$26:$F$29,MATCH($C66,Kruistabel!$C$25:$F$25,0)+1,FALSE),"")=0,"",IF(Plananalyse!DZ66=1,VLOOKUP(DZ$5,Kruistabel!$B$26:$F$29,MATCH($C66,Kruistabel!$C$25:$F$25,0)+1,FALSE),""))</f>
        <v>#N/A</v>
      </c>
      <c r="EA66" s="326" t="e">
        <f ca="1">IF(IF(Plananalyse!EA66=1,VLOOKUP(EA$5,Kruistabel!$B$26:$F$29,MATCH($C66,Kruistabel!$C$25:$F$25,0)+1,FALSE),"")=0,"",IF(Plananalyse!EA66=1,VLOOKUP(EA$5,Kruistabel!$B$26:$F$29,MATCH($C66,Kruistabel!$C$25:$F$25,0)+1,FALSE),""))</f>
        <v>#N/A</v>
      </c>
      <c r="EB66" s="326" t="e">
        <f ca="1">IF(IF(Plananalyse!EB66=1,VLOOKUP(EB$5,Kruistabel!$B$26:$F$29,MATCH($C66,Kruistabel!$C$25:$F$25,0)+1,FALSE),"")=0,"",IF(Plananalyse!EB66=1,VLOOKUP(EB$5,Kruistabel!$B$26:$F$29,MATCH($C66,Kruistabel!$C$25:$F$25,0)+1,FALSE),""))</f>
        <v>#REF!</v>
      </c>
      <c r="EC66" s="326" t="e">
        <f ca="1">IF(IF(Plananalyse!EC66=1,VLOOKUP(EC$5,Kruistabel!$B$26:$F$29,MATCH($C66,Kruistabel!$C$25:$F$25,0)+1,FALSE),"")=0,"",IF(Plananalyse!EC66=1,VLOOKUP(EC$5,Kruistabel!$B$26:$F$29,MATCH($C66,Kruistabel!$C$25:$F$25,0)+1,FALSE),""))</f>
        <v>#REF!</v>
      </c>
      <c r="ED66" s="327"/>
      <c r="EE66" s="326" t="e">
        <f ca="1">IF(IF(Plananalyse!EE66=1,VLOOKUP(EE$5,Kruistabel!$B$26:$F$29,MATCH($C66,Kruistabel!$C$25:$F$25,0)+1,FALSE),"")=0,"",IF(Plananalyse!EE66=1,VLOOKUP(EE$5,Kruistabel!$B$26:$F$29,MATCH($C66,Kruistabel!$C$25:$F$25,0)+1,FALSE),""))</f>
        <v>#N/A</v>
      </c>
      <c r="EF66" s="326" t="e">
        <f ca="1">IF(IF(Plananalyse!EF66=1,VLOOKUP(EF$5,Kruistabel!$B$26:$F$29,MATCH($C66,Kruistabel!$C$25:$F$25,0)+1,FALSE),"")=0,"",IF(Plananalyse!EF66=1,VLOOKUP(EF$5,Kruistabel!$B$26:$F$29,MATCH($C66,Kruistabel!$C$25:$F$25,0)+1,FALSE),""))</f>
        <v>#N/A</v>
      </c>
      <c r="EG66" s="326" t="e">
        <f ca="1">IF(IF(Plananalyse!EG66=1,VLOOKUP(EG$5,Kruistabel!$B$26:$F$29,MATCH($C66,Kruistabel!$C$25:$F$25,0)+1,FALSE),"")=0,"",IF(Plananalyse!EG66=1,VLOOKUP(EG$5,Kruistabel!$B$26:$F$29,MATCH($C66,Kruistabel!$C$25:$F$25,0)+1,FALSE),""))</f>
        <v>#N/A</v>
      </c>
      <c r="EH66" s="326" t="e">
        <f ca="1">IF(IF(Plananalyse!EH66=1,VLOOKUP(EH$5,Kruistabel!$B$26:$F$29,MATCH($C66,Kruistabel!$C$25:$F$25,0)+1,FALSE),"")=0,"",IF(Plananalyse!EH66=1,VLOOKUP(EH$5,Kruistabel!$B$26:$F$29,MATCH($C66,Kruistabel!$C$25:$F$25,0)+1,FALSE),""))</f>
        <v>#REF!</v>
      </c>
      <c r="EI66" s="326" t="e">
        <f ca="1">IF(IF(Plananalyse!EI66=1,VLOOKUP(EI$5,Kruistabel!$B$26:$F$29,MATCH($C66,Kruistabel!$C$25:$F$25,0)+1,FALSE),"")=0,"",IF(Plananalyse!EI66=1,VLOOKUP(EI$5,Kruistabel!$B$26:$F$29,MATCH($C66,Kruistabel!$C$25:$F$25,0)+1,FALSE),""))</f>
        <v>#REF!</v>
      </c>
      <c r="EJ66" s="164" t="str">
        <f>IF(Plananalyse!EJ66=1,VLOOKUP(EJ$5,Kruistabel!$B$26:$F$29,MATCH($C66,Kruistabel!$C$25:$F$25,0)+1,FALSE),"")</f>
        <v/>
      </c>
      <c r="EK66" s="138"/>
      <c r="EL66" s="138"/>
      <c r="EM66" s="138"/>
      <c r="EN66" s="138"/>
      <c r="EO66" s="138"/>
    </row>
    <row r="67" spans="2:145" hidden="1">
      <c r="B67" s="337" t="s">
        <v>167</v>
      </c>
      <c r="C67" s="160" t="str">
        <f>_xlfn.IFNA(VLOOKUP($B67,Classificatietabel!$B$6:$I$91,C$7,FALSE),"")</f>
        <v/>
      </c>
      <c r="D67" s="160" t="str">
        <f>_xlfn.IFNA(VLOOKUP($B67,Classificatietabel!$B$6:$I$91,D$7,FALSE),"")</f>
        <v/>
      </c>
      <c r="E67" s="119" t="str">
        <f>IF(AND(D67="laag",$D$3=1),0,_xlfn.IFNA(IF(VLOOKUP($B67,Classificatietabel!$B$6:$H$91,$E$5,FALSE)="Ja",1,0),""))</f>
        <v/>
      </c>
      <c r="F67" s="163"/>
      <c r="G67" s="326" t="e">
        <f>IF(IF(Plananalyse!G67=1,VLOOKUP(G$5,Kruistabel!$B$26:$F$29,MATCH($C67,Kruistabel!$C$25:$F$25,0)+1,FALSE),"")=0,"",IF(Plananalyse!G67=1,VLOOKUP(G$5,Kruistabel!$B$26:$F$29,MATCH($C67,Kruistabel!$C$25:$F$25,0)+1,FALSE),""))</f>
        <v>#N/A</v>
      </c>
      <c r="H67" s="326" t="e">
        <f>IF(IF(Plananalyse!H67=1,VLOOKUP(H$5,Kruistabel!$B$26:$F$29,MATCH($C67,Kruistabel!$C$25:$F$25,0)+1,FALSE),"")=0,"",IF(Plananalyse!H67=1,VLOOKUP(H$5,Kruistabel!$B$26:$F$29,MATCH($C67,Kruistabel!$C$25:$F$25,0)+1,FALSE),""))</f>
        <v>#N/A</v>
      </c>
      <c r="I67" s="326" t="e">
        <f>IF(IF(Plananalyse!I67=1,VLOOKUP(I$5,Kruistabel!$B$26:$F$29,MATCH($C67,Kruistabel!$C$25:$F$25,0)+1,FALSE),"")=0,"",IF(Plananalyse!I67=1,VLOOKUP(I$5,Kruistabel!$B$26:$F$29,MATCH($C67,Kruistabel!$C$25:$F$25,0)+1,FALSE),""))</f>
        <v>#N/A</v>
      </c>
      <c r="J67" s="326" t="e">
        <f>IF(IF(Plananalyse!J67=1,VLOOKUP(J$5,Kruistabel!$B$26:$F$29,MATCH($C67,Kruistabel!$C$25:$F$25,0)+1,FALSE),"")=0,"",IF(Plananalyse!J67=1,VLOOKUP(J$5,Kruistabel!$B$26:$F$29,MATCH($C67,Kruistabel!$C$25:$F$25,0)+1,FALSE),""))</f>
        <v>#N/A</v>
      </c>
      <c r="K67" s="326" t="e">
        <f>IF(IF(Plananalyse!K67=1,VLOOKUP(K$5,Kruistabel!$B$26:$F$29,MATCH($C67,Kruistabel!$C$25:$F$25,0)+1,FALSE),"")=0,"",IF(Plananalyse!K67=1,VLOOKUP(K$5,Kruistabel!$B$26:$F$29,MATCH($C67,Kruistabel!$C$25:$F$25,0)+1,FALSE),""))</f>
        <v>#N/A</v>
      </c>
      <c r="L67" s="326" t="e">
        <f>IF(IF(Plananalyse!L67=1,VLOOKUP(L$5,Kruistabel!$B$26:$F$29,MATCH($C67,Kruistabel!$C$25:$F$25,0)+1,FALSE),"")=0,"",IF(Plananalyse!L67=1,VLOOKUP(L$5,Kruistabel!$B$26:$F$29,MATCH($C67,Kruistabel!$C$25:$F$25,0)+1,FALSE),""))</f>
        <v>#N/A</v>
      </c>
      <c r="M67" s="326" t="e">
        <f>IF(IF(Plananalyse!M67=1,VLOOKUP(M$5,Kruistabel!$B$26:$F$29,MATCH($C67,Kruistabel!$C$25:$F$25,0)+1,FALSE),"")=0,"",IF(Plananalyse!M67=1,VLOOKUP(M$5,Kruistabel!$B$26:$F$29,MATCH($C67,Kruistabel!$C$25:$F$25,0)+1,FALSE),""))</f>
        <v>#N/A</v>
      </c>
      <c r="N67" s="326" t="e">
        <f>IF(IF(Plananalyse!N67=1,VLOOKUP(N$5,Kruistabel!$B$26:$F$29,MATCH($C67,Kruistabel!$C$25:$F$25,0)+1,FALSE),"")=0,"",IF(Plananalyse!N67=1,VLOOKUP(N$5,Kruistabel!$B$26:$F$29,MATCH($C67,Kruistabel!$C$25:$F$25,0)+1,FALSE),""))</f>
        <v>#N/A</v>
      </c>
      <c r="O67" s="326" t="e">
        <f>IF(IF(Plananalyse!O67=1,VLOOKUP(O$5,Kruistabel!$B$26:$F$29,MATCH($C67,Kruistabel!$C$25:$F$25,0)+1,FALSE),"")=0,"",IF(Plananalyse!O67=1,VLOOKUP(O$5,Kruistabel!$B$26:$F$29,MATCH($C67,Kruistabel!$C$25:$F$25,0)+1,FALSE),""))</f>
        <v>#N/A</v>
      </c>
      <c r="P67" s="326" t="e">
        <f>IF(IF(Plananalyse!P67=1,VLOOKUP(P$5,Kruistabel!$B$26:$F$29,MATCH($C67,Kruistabel!$C$25:$F$25,0)+1,FALSE),"")=0,"",IF(Plananalyse!P67=1,VLOOKUP(P$5,Kruistabel!$B$26:$F$29,MATCH($C67,Kruistabel!$C$25:$F$25,0)+1,FALSE),""))</f>
        <v>#N/A</v>
      </c>
      <c r="Q67" s="326" t="e">
        <f>IF(IF(Plananalyse!Q67=1,VLOOKUP(Q$5,Kruistabel!$B$26:$F$29,MATCH($C67,Kruistabel!$C$25:$F$25,0)+1,FALSE),"")=0,"",IF(Plananalyse!Q67=1,VLOOKUP(Q$5,Kruistabel!$B$26:$F$29,MATCH($C67,Kruistabel!$C$25:$F$25,0)+1,FALSE),""))</f>
        <v>#N/A</v>
      </c>
      <c r="R67" s="326" t="e">
        <f>IF(IF(Plananalyse!R67=1,VLOOKUP(R$5,Kruistabel!$B$26:$F$29,MATCH($C67,Kruistabel!$C$25:$F$25,0)+1,FALSE),"")=0,"",IF(Plananalyse!R67=1,VLOOKUP(R$5,Kruistabel!$B$26:$F$29,MATCH($C67,Kruistabel!$C$25:$F$25,0)+1,FALSE),""))</f>
        <v>#N/A</v>
      </c>
      <c r="S67" s="326" t="e">
        <f>IF(IF(Plananalyse!S67=1,VLOOKUP(S$5,Kruistabel!$B$26:$F$29,MATCH($C67,Kruistabel!$C$25:$F$25,0)+1,FALSE),"")=0,"",IF(Plananalyse!S67=1,VLOOKUP(S$5,Kruistabel!$B$26:$F$29,MATCH($C67,Kruistabel!$C$25:$F$25,0)+1,FALSE),""))</f>
        <v>#N/A</v>
      </c>
      <c r="T67" s="326" t="e">
        <f>IF(IF(Plananalyse!T67=1,VLOOKUP(T$5,Kruistabel!$B$26:$F$29,MATCH($C67,Kruistabel!$C$25:$F$25,0)+1,FALSE),"")=0,"",IF(Plananalyse!T67=1,VLOOKUP(T$5,Kruistabel!$B$26:$F$29,MATCH($C67,Kruistabel!$C$25:$F$25,0)+1,FALSE),""))</f>
        <v>#N/A</v>
      </c>
      <c r="U67" s="326" t="e">
        <f>IF(IF(Plananalyse!U67=1,VLOOKUP(U$5,Kruistabel!$B$26:$F$29,MATCH($C67,Kruistabel!$C$25:$F$25,0)+1,FALSE),"")=0,"",IF(Plananalyse!U67=1,VLOOKUP(U$5,Kruistabel!$B$26:$F$29,MATCH($C67,Kruistabel!$C$25:$F$25,0)+1,FALSE),""))</f>
        <v>#N/A</v>
      </c>
      <c r="V67" s="326" t="e">
        <f>IF(IF(Plananalyse!V67=1,VLOOKUP(V$5,Kruistabel!$B$26:$F$29,MATCH($C67,Kruistabel!$C$25:$F$25,0)+1,FALSE),"")=0,"",IF(Plananalyse!V67=1,VLOOKUP(V$5,Kruistabel!$B$26:$F$29,MATCH($C67,Kruistabel!$C$25:$F$25,0)+1,FALSE),""))</f>
        <v>#N/A</v>
      </c>
      <c r="W67" s="326" t="e">
        <f>IF(IF(Plananalyse!W67=1,VLOOKUP(W$5,Kruistabel!$B$26:$F$29,MATCH($C67,Kruistabel!$C$25:$F$25,0)+1,FALSE),"")=0,"",IF(Plananalyse!W67=1,VLOOKUP(W$5,Kruistabel!$B$26:$F$29,MATCH($C67,Kruistabel!$C$25:$F$25,0)+1,FALSE),""))</f>
        <v>#N/A</v>
      </c>
      <c r="X67" s="326" t="e">
        <f>IF(IF(Plananalyse!X67=1,VLOOKUP(X$5,Kruistabel!$B$26:$F$29,MATCH($C67,Kruistabel!$C$25:$F$25,0)+1,FALSE),"")=0,"",IF(Plananalyse!X67=1,VLOOKUP(X$5,Kruistabel!$B$26:$F$29,MATCH($C67,Kruistabel!$C$25:$F$25,0)+1,FALSE),""))</f>
        <v>#N/A</v>
      </c>
      <c r="Y67" s="326" t="e">
        <f>IF(IF(Plananalyse!Y67=1,VLOOKUP(Y$5,Kruistabel!$B$26:$F$29,MATCH($C67,Kruistabel!$C$25:$F$25,0)+1,FALSE),"")=0,"",IF(Plananalyse!Y67=1,VLOOKUP(Y$5,Kruistabel!$B$26:$F$29,MATCH($C67,Kruistabel!$C$25:$F$25,0)+1,FALSE),""))</f>
        <v>#N/A</v>
      </c>
      <c r="Z67" s="326" t="e">
        <f>IF(IF(Plananalyse!Z67=1,VLOOKUP(Z$5,Kruistabel!$B$26:$F$29,MATCH($C67,Kruistabel!$C$25:$F$25,0)+1,FALSE),"")=0,"",IF(Plananalyse!Z67=1,VLOOKUP(Z$5,Kruistabel!$B$26:$F$29,MATCH($C67,Kruistabel!$C$25:$F$25,0)+1,FALSE),""))</f>
        <v>#N/A</v>
      </c>
      <c r="AA67" s="326" t="e">
        <f>IF(IF(Plananalyse!AA67=1,VLOOKUP(AA$5,Kruistabel!$B$26:$F$29,MATCH($C67,Kruistabel!$C$25:$F$25,0)+1,FALSE),"")=0,"",IF(Plananalyse!AA67=1,VLOOKUP(AA$5,Kruistabel!$B$26:$F$29,MATCH($C67,Kruistabel!$C$25:$F$25,0)+1,FALSE),""))</f>
        <v>#N/A</v>
      </c>
      <c r="AB67" s="326" t="e">
        <f>IF(IF(Plananalyse!AB67=1,VLOOKUP(AB$5,Kruistabel!$B$26:$F$29,MATCH($C67,Kruistabel!$C$25:$F$25,0)+1,FALSE),"")=0,"",IF(Plananalyse!AB67=1,VLOOKUP(AB$5,Kruistabel!$B$26:$F$29,MATCH($C67,Kruistabel!$C$25:$F$25,0)+1,FALSE),""))</f>
        <v>#N/A</v>
      </c>
      <c r="AC67" s="326" t="e">
        <f>IF(IF(Plananalyse!AC67=1,VLOOKUP(AC$5,Kruistabel!$B$26:$F$29,MATCH($C67,Kruistabel!$C$25:$F$25,0)+1,FALSE),"")=0,"",IF(Plananalyse!AC67=1,VLOOKUP(AC$5,Kruistabel!$B$26:$F$29,MATCH($C67,Kruistabel!$C$25:$F$25,0)+1,FALSE),""))</f>
        <v>#N/A</v>
      </c>
      <c r="AD67" s="326" t="e">
        <f>IF(IF(Plananalyse!AD67=1,VLOOKUP(AD$5,Kruistabel!$B$26:$F$29,MATCH($C67,Kruistabel!$C$25:$F$25,0)+1,FALSE),"")=0,"",IF(Plananalyse!AD67=1,VLOOKUP(AD$5,Kruistabel!$B$26:$F$29,MATCH($C67,Kruistabel!$C$25:$F$25,0)+1,FALSE),""))</f>
        <v>#N/A</v>
      </c>
      <c r="AE67" s="326" t="e">
        <f>IF(IF(Plananalyse!AE67=1,VLOOKUP(AE$5,Kruistabel!$B$26:$F$29,MATCH($C67,Kruistabel!$C$25:$F$25,0)+1,FALSE),"")=0,"",IF(Plananalyse!AE67=1,VLOOKUP(AE$5,Kruistabel!$B$26:$F$29,MATCH($C67,Kruistabel!$C$25:$F$25,0)+1,FALSE),""))</f>
        <v>#N/A</v>
      </c>
      <c r="AF67" s="326" t="e">
        <f>IF(IF(Plananalyse!AF67=1,VLOOKUP(AF$5,Kruistabel!$B$26:$F$29,MATCH($C67,Kruistabel!$C$25:$F$25,0)+1,FALSE),"")=0,"",IF(Plananalyse!AF67=1,VLOOKUP(AF$5,Kruistabel!$B$26:$F$29,MATCH($C67,Kruistabel!$C$25:$F$25,0)+1,FALSE),""))</f>
        <v>#N/A</v>
      </c>
      <c r="AG67" s="326" t="e">
        <f>IF(IF(Plananalyse!AG67=1,VLOOKUP(AG$5,Kruistabel!$B$26:$F$29,MATCH($C67,Kruistabel!$C$25:$F$25,0)+1,FALSE),"")=0,"",IF(Plananalyse!AG67=1,VLOOKUP(AG$5,Kruistabel!$B$26:$F$29,MATCH($C67,Kruistabel!$C$25:$F$25,0)+1,FALSE),""))</f>
        <v>#N/A</v>
      </c>
      <c r="AH67" s="326" t="e">
        <f>IF(IF(Plananalyse!AH67=1,VLOOKUP(AH$5,Kruistabel!$B$26:$F$29,MATCH($C67,Kruistabel!$C$25:$F$25,0)+1,FALSE),"")=0,"",IF(Plananalyse!AI67=1,VLOOKUP(AH$5,Kruistabel!$B$26:$F$29,MATCH($C67,Kruistabel!$C$25:$F$25,0)+1,FALSE),""))</f>
        <v>#N/A</v>
      </c>
      <c r="AI67" s="326" t="e">
        <f>IF(IF(Plananalyse!AI67=1,VLOOKUP(AI$5,Kruistabel!$B$26:$F$29,MATCH($C67,Kruistabel!$C$25:$F$25,0)+1,FALSE),"")=0,"",IF(Plananalyse!AJ67=1,VLOOKUP(AI$5,Kruistabel!$B$26:$F$29,MATCH($C67,Kruistabel!$C$25:$F$25,0)+1,FALSE),""))</f>
        <v>#N/A</v>
      </c>
      <c r="AJ67" s="326" t="e">
        <f>IF(IF(Plananalyse!AJ67=1,VLOOKUP(AJ$5,Kruistabel!$B$26:$F$29,MATCH($C67,Kruistabel!$C$25:$F$25,0)+1,FALSE),"")=0,"",IF(Plananalyse!AJ67=1,VLOOKUP(AJ$5,Kruistabel!$B$26:$F$29,MATCH($C67,Kruistabel!$C$25:$F$25,0)+1,FALSE),""))</f>
        <v>#N/A</v>
      </c>
      <c r="AK67" s="326" t="e">
        <f>IF(IF(Plananalyse!AK67=1,VLOOKUP(AK$5,Kruistabel!$B$26:$F$29,MATCH($C67,Kruistabel!$C$25:$F$25,0)+1,FALSE),"")=0,"",IF(Plananalyse!AK67=1,VLOOKUP(AK$5,Kruistabel!$B$26:$F$29,MATCH($C67,Kruistabel!$C$25:$F$25,0)+1,FALSE),""))</f>
        <v>#N/A</v>
      </c>
      <c r="AL67" s="326" t="e">
        <f>IF(IF(Plananalyse!AL67=1,VLOOKUP(AL$5,Kruistabel!$B$26:$F$29,MATCH($C67,Kruistabel!$C$25:$F$25,0)+1,FALSE),"")=0,"",IF(Plananalyse!AL67=1,VLOOKUP(AL$5,Kruistabel!$B$26:$F$29,MATCH($C67,Kruistabel!$C$25:$F$25,0)+1,FALSE),""))</f>
        <v>#N/A</v>
      </c>
      <c r="AM67" s="326" t="e">
        <f>IF(IF(Plananalyse!AM67=1,VLOOKUP(AM$5,Kruistabel!$B$26:$F$29,MATCH($C67,Kruistabel!$C$25:$F$25,0)+1,FALSE),"")=0,"",IF(Plananalyse!AM67=1,VLOOKUP(AM$5,Kruistabel!$B$26:$F$29,MATCH($C67,Kruistabel!$C$25:$F$25,0)+1,FALSE),""))</f>
        <v>#N/A</v>
      </c>
      <c r="AN67" s="327"/>
      <c r="AO67" s="326" t="e">
        <f>IF(IF(Plananalyse!AO67=1,VLOOKUP(AO$5,Kruistabel!$B$26:$F$29,MATCH($C67,Kruistabel!$C$25:$F$25,0)+1,FALSE),"")=0,"",IF(Plananalyse!AO67=1,VLOOKUP(AO$5,Kruistabel!$B$26:$F$29,MATCH($C67,Kruistabel!$C$25:$F$25,0)+1,FALSE),""))</f>
        <v>#N/A</v>
      </c>
      <c r="AP67" s="326" t="e">
        <f>IF(IF(Plananalyse!AP67=1,VLOOKUP(AP$5,Kruistabel!$B$26:$F$29,MATCH($C67,Kruistabel!$C$25:$F$25,0)+1,FALSE),"")=0,"",IF(Plananalyse!AP67=1,VLOOKUP(AP$5,Kruistabel!$B$26:$F$29,MATCH($C67,Kruistabel!$C$25:$F$25,0)+1,FALSE),""))</f>
        <v>#N/A</v>
      </c>
      <c r="AQ67" s="326" t="e">
        <f>IF(IF(Plananalyse!AQ67=1,VLOOKUP(AQ$5,Kruistabel!$B$26:$F$29,MATCH($C67,Kruistabel!$C$25:$F$25,0)+1,FALSE),"")=0,"",IF(Plananalyse!AQ67=1,VLOOKUP(AQ$5,Kruistabel!$B$26:$F$29,MATCH($C67,Kruistabel!$C$25:$F$25,0)+1,FALSE),""))</f>
        <v>#N/A</v>
      </c>
      <c r="AR67" s="326" t="e">
        <f>IF(IF(Plananalyse!AR67=1,VLOOKUP(AR$5,Kruistabel!$B$26:$F$29,MATCH($C67,Kruistabel!$C$25:$F$25,0)+1,FALSE),"")=0,"",IF(Plananalyse!AR67=1,VLOOKUP(AR$5,Kruistabel!$B$26:$F$29,MATCH($C67,Kruistabel!$C$25:$F$25,0)+1,FALSE),""))</f>
        <v>#N/A</v>
      </c>
      <c r="AS67" s="326" t="e">
        <f>IF(IF(Plananalyse!AS67=1,VLOOKUP(AS$5,Kruistabel!$B$26:$F$29,MATCH($C67,Kruistabel!$C$25:$F$25,0)+1,FALSE),"")=0,"",IF(Plananalyse!AS67=1,VLOOKUP(AS$5,Kruistabel!$B$26:$F$29,MATCH($C67,Kruistabel!$C$25:$F$25,0)+1,FALSE),""))</f>
        <v>#N/A</v>
      </c>
      <c r="AT67" s="326" t="e">
        <f>IF(IF(Plananalyse!AT67=1,VLOOKUP(AT$5,Kruistabel!$B$26:$F$29,MATCH($C67,Kruistabel!$C$25:$F$25,0)+1,FALSE),"")=0,"",IF(Plananalyse!AT67=1,VLOOKUP(AT$5,Kruistabel!$B$26:$F$29,MATCH($C67,Kruistabel!$C$25:$F$25,0)+1,FALSE),""))</f>
        <v>#N/A</v>
      </c>
      <c r="AU67" s="326" t="e">
        <f>IF(IF(Plananalyse!AU67=1,VLOOKUP(AU$5,Kruistabel!$B$26:$F$29,MATCH($C67,Kruistabel!$C$25:$F$25,0)+1,FALSE),"")=0,"",IF(Plananalyse!AU67=1,VLOOKUP(AU$5,Kruistabel!$B$26:$F$29,MATCH($C67,Kruistabel!$C$25:$F$25,0)+1,FALSE),""))</f>
        <v>#N/A</v>
      </c>
      <c r="AV67" s="326" t="e">
        <f>IF(IF(Plananalyse!AV67=1,VLOOKUP(AV$5,Kruistabel!$B$26:$F$29,MATCH($C67,Kruistabel!$C$25:$F$25,0)+1,FALSE),"")=0,"",IF(Plananalyse!AV67=1,VLOOKUP(AV$5,Kruistabel!$B$26:$F$29,MATCH($C67,Kruistabel!$C$25:$F$25,0)+1,FALSE),""))</f>
        <v>#N/A</v>
      </c>
      <c r="AW67" s="326" t="e">
        <f>IF(IF(Plananalyse!AW67=1,VLOOKUP(AW$5,Kruistabel!$B$26:$F$29,MATCH($C67,Kruistabel!$C$25:$F$25,0)+1,FALSE),"")=0,"",IF(Plananalyse!AW67=1,VLOOKUP(AW$5,Kruistabel!$B$26:$F$29,MATCH($C67,Kruistabel!$C$25:$F$25,0)+1,FALSE),""))</f>
        <v>#N/A</v>
      </c>
      <c r="AX67" s="326" t="e">
        <f>IF(IF(Plananalyse!AX67=1,VLOOKUP(AX$5,Kruistabel!$B$26:$F$29,MATCH($C67,Kruistabel!$C$25:$F$25,0)+1,FALSE),"")=0,"",IF(Plananalyse!AX67=1,VLOOKUP(AX$5,Kruistabel!$B$26:$F$29,MATCH($C67,Kruistabel!$C$25:$F$25,0)+1,FALSE),""))</f>
        <v>#N/A</v>
      </c>
      <c r="AY67" s="327"/>
      <c r="AZ67" s="326" t="e">
        <f>IF(IF(Plananalyse!AZ67=1,VLOOKUP(AZ$5,Kruistabel!$B$26:$F$29,MATCH($C67,Kruistabel!$C$25:$F$25,0)+1,FALSE),"")=0,"",IF(Plananalyse!AZ67=1,VLOOKUP(AZ$5,Kruistabel!$B$26:$F$29,MATCH($C67,Kruistabel!$C$25:$F$25,0)+1,FALSE),""))</f>
        <v>#N/A</v>
      </c>
      <c r="BA67" s="326" t="e">
        <f>IF(IF(Plananalyse!BA67=1,VLOOKUP(BA$5,Kruistabel!$B$26:$F$29,MATCH($C67,Kruistabel!$C$25:$F$25,0)+1,FALSE),"")=0,"",IF(Plananalyse!BA67=1,VLOOKUP(BA$5,Kruistabel!$B$26:$F$29,MATCH($C67,Kruistabel!$C$25:$F$25,0)+1,FALSE),""))</f>
        <v>#N/A</v>
      </c>
      <c r="BB67" s="326" t="e">
        <f>IF(IF(Plananalyse!BB67=1,VLOOKUP(BB$5,Kruistabel!$B$26:$F$29,MATCH($C67,Kruistabel!$C$25:$F$25,0)+1,FALSE),"")=0,"",IF(Plananalyse!BB67=1,VLOOKUP(BB$5,Kruistabel!$B$26:$F$29,MATCH($C67,Kruistabel!$C$25:$F$25,0)+1,FALSE),""))</f>
        <v>#N/A</v>
      </c>
      <c r="BC67" s="326" t="e">
        <f>IF(IF(Plananalyse!BC67=1,VLOOKUP(BC$5,Kruistabel!$B$26:$F$29,MATCH($C67,Kruistabel!$C$25:$F$25,0)+1,FALSE),"")=0,"",IF(Plananalyse!BC67=1,VLOOKUP(BC$5,Kruistabel!$B$26:$F$29,MATCH($C67,Kruistabel!$C$25:$F$25,0)+1,FALSE),""))</f>
        <v>#N/A</v>
      </c>
      <c r="BD67" s="326" t="e">
        <f>IF(IF(Plananalyse!BD67=1,VLOOKUP(BD$5,Kruistabel!$B$26:$F$29,MATCH($C67,Kruistabel!$C$25:$F$25,0)+1,FALSE),"")=0,"",IF(Plananalyse!BD67=1,VLOOKUP(BD$5,Kruistabel!$B$26:$F$29,MATCH($C67,Kruistabel!$C$25:$F$25,0)+1,FALSE),""))</f>
        <v>#N/A</v>
      </c>
      <c r="BE67" s="326" t="e">
        <f>IF(IF(Plananalyse!BE67=1,VLOOKUP(BE$5,Kruistabel!$B$26:$F$29,MATCH($C67,Kruistabel!$C$25:$F$25,0)+1,FALSE),"")=0,"",IF(Plananalyse!BE67=1,VLOOKUP(BE$5,Kruistabel!$B$26:$F$29,MATCH($C67,Kruistabel!$C$25:$F$25,0)+1,FALSE),""))</f>
        <v>#N/A</v>
      </c>
      <c r="BF67" s="326" t="e">
        <f>IF(IF(Plananalyse!BF67=1,VLOOKUP(BF$5,Kruistabel!$B$26:$F$29,MATCH($C67,Kruistabel!$C$25:$F$25,0)+1,FALSE),"")=0,"",IF(Plananalyse!BF67=1,VLOOKUP(BF$5,Kruistabel!$B$26:$F$29,MATCH($C67,Kruistabel!$C$25:$F$25,0)+1,FALSE),""))</f>
        <v>#N/A</v>
      </c>
      <c r="BG67" s="326" t="e">
        <f>IF(IF(Plananalyse!BG67=1,VLOOKUP(BG$5,Kruistabel!$B$26:$F$29,MATCH($C67,Kruistabel!$C$25:$F$25,0)+1,FALSE),"")=0,"",IF(Plananalyse!BG67=1,VLOOKUP(BG$5,Kruistabel!$B$26:$F$29,MATCH($C67,Kruistabel!$C$25:$F$25,0)+1,FALSE),""))</f>
        <v>#N/A</v>
      </c>
      <c r="BH67" s="326" t="e">
        <f>IF(IF(Plananalyse!BH67=1,VLOOKUP(BH$5,Kruistabel!$B$26:$F$29,MATCH($C67,Kruistabel!$C$25:$F$25,0)+1,FALSE),"")=0,"",IF(Plananalyse!BH67=1,VLOOKUP(BH$5,Kruistabel!$B$26:$F$29,MATCH($C67,Kruistabel!$C$25:$F$25,0)+1,FALSE),""))</f>
        <v>#N/A</v>
      </c>
      <c r="BI67" s="327"/>
      <c r="BJ67" s="326" t="e">
        <f>IF(IF(Plananalyse!BJ67=1,VLOOKUP(BJ$5,Kruistabel!$B$26:$F$29,MATCH($C67,Kruistabel!$C$25:$F$25,0)+1,FALSE),"")=0,"",IF(Plananalyse!BJ67=1,VLOOKUP(BJ$5,Kruistabel!$B$26:$F$29,MATCH($C67,Kruistabel!$C$25:$F$25,0)+1,FALSE),""))</f>
        <v>#N/A</v>
      </c>
      <c r="BK67" s="326" t="e">
        <f>IF(IF(Plananalyse!BK67=1,VLOOKUP(BK$5,Kruistabel!$B$26:$F$29,MATCH($C67,Kruistabel!$C$25:$F$25,0)+1,FALSE),"")=0,"",IF(Plananalyse!BK67=1,VLOOKUP(BK$5,Kruistabel!$B$26:$F$29,MATCH($C67,Kruistabel!$C$25:$F$25,0)+1,FALSE),""))</f>
        <v>#N/A</v>
      </c>
      <c r="BL67" s="326" t="e">
        <f ca="1">IF(IF(Plananalyse!BL67=1,VLOOKUP(BL$5,Kruistabel!$B$26:$F$29,MATCH($C67,Kruistabel!$C$25:$F$25,0)+1,FALSE),"")=0,"",IF(Plananalyse!BL67=1,VLOOKUP(BL$5,Kruistabel!$B$26:$F$29,MATCH($C67,Kruistabel!$C$25:$F$25,0)+1,FALSE),""))</f>
        <v>#N/A</v>
      </c>
      <c r="BM67" s="326" t="e">
        <f ca="1">IF(IF(Plananalyse!BM67=1,VLOOKUP(BM$5,Kruistabel!$B$26:$F$29,MATCH($C67,Kruistabel!$C$25:$F$25,0)+1,FALSE),"")=0,"",IF(Plananalyse!BM67=1,VLOOKUP(BM$5,Kruistabel!$B$26:$F$29,MATCH($C67,Kruistabel!$C$25:$F$25,0)+1,FALSE),""))</f>
        <v>#N/A</v>
      </c>
      <c r="BN67" s="326" t="e">
        <f ca="1">IF(IF(Plananalyse!BN67=1,VLOOKUP(BN$5,Kruistabel!$B$26:$F$29,MATCH($C67,Kruistabel!$C$25:$F$25,0)+1,FALSE),"")=0,"",IF(Plananalyse!BN67=1,VLOOKUP(BN$5,Kruistabel!$B$26:$F$29,MATCH($C67,Kruistabel!$C$25:$F$25,0)+1,FALSE),""))</f>
        <v>#N/A</v>
      </c>
      <c r="BO67" s="326" t="e">
        <f ca="1">IF(IF(Plananalyse!BO67=1,VLOOKUP(BO$5,Kruistabel!$B$26:$F$29,MATCH($C67,Kruistabel!$C$25:$F$25,0)+1,FALSE),"")=0,"",IF(Plananalyse!BO67=1,VLOOKUP(BO$5,Kruistabel!$B$26:$F$29,MATCH($C67,Kruistabel!$C$25:$F$25,0)+1,FALSE),""))</f>
        <v>#N/A</v>
      </c>
      <c r="BP67" s="326" t="e">
        <f ca="1">IF(IF(Plananalyse!BP67=1,VLOOKUP(BP$5,Kruistabel!$B$26:$F$29,MATCH($C67,Kruistabel!$C$25:$F$25,0)+1,FALSE),"")=0,"",IF(Plananalyse!BP67=1,VLOOKUP(BP$5,Kruistabel!$B$26:$F$29,MATCH($C67,Kruistabel!$C$25:$F$25,0)+1,FALSE),""))</f>
        <v>#N/A</v>
      </c>
      <c r="BQ67" s="326" t="e">
        <f ca="1">IF(IF(Plananalyse!BQ67=1,VLOOKUP(BQ$5,Kruistabel!$B$26:$F$29,MATCH($C67,Kruistabel!$C$25:$F$25,0)+1,FALSE),"")=0,"",IF(Plananalyse!BQ67=1,VLOOKUP(BQ$5,Kruistabel!$B$26:$F$29,MATCH($C67,Kruistabel!$C$25:$F$25,0)+1,FALSE),""))</f>
        <v>#N/A</v>
      </c>
      <c r="BR67" s="326" t="e">
        <f ca="1">IF(IF(Plananalyse!BR67=1,VLOOKUP(BR$5,Kruistabel!$B$26:$F$29,MATCH($C67,Kruistabel!$C$25:$F$25,0)+1,FALSE),"")=0,"",IF(Plananalyse!BR67=1,VLOOKUP(BR$5,Kruistabel!$B$26:$F$29,MATCH($C67,Kruistabel!$C$25:$F$25,0)+1,FALSE),""))</f>
        <v>#REF!</v>
      </c>
      <c r="BS67" s="326" t="e">
        <f ca="1">IF(IF(Plananalyse!BS67=1,VLOOKUP(BS$5,Kruistabel!$B$26:$F$29,MATCH($C67,Kruistabel!$C$25:$F$25,0)+1,FALSE),"")=0,"",IF(Plananalyse!BS67=1,VLOOKUP(BS$5,Kruistabel!$B$26:$F$29,MATCH($C67,Kruistabel!$C$25:$F$25,0)+1,FALSE),""))</f>
        <v>#REF!</v>
      </c>
      <c r="BT67" s="65"/>
      <c r="BU67" s="231" t="e">
        <f ca="1">IF(IF(Plananalyse!BU67=1,VLOOKUP(BU$5,Kruistabel!$B$26:$F$29,MATCH($C67,Kruistabel!$C$25:$F$25,0)+1,FALSE),"")=0,"",IF(Plananalyse!BU67=1,VLOOKUP(BU$5,Kruistabel!$B$26:$F$29,MATCH($C67,Kruistabel!$C$25:$F$25,0)+1,FALSE),""))</f>
        <v>#N/A</v>
      </c>
      <c r="BV67" s="326" t="e">
        <f ca="1">IF(IF(Plananalyse!BV67=1,VLOOKUP(BV$5,Kruistabel!$B$26:$F$29,MATCH($C67,Kruistabel!$C$25:$F$25,0)+1,FALSE),"")=0,"",IF(Plananalyse!BV67=1,VLOOKUP(BV$5,Kruistabel!$B$26:$F$29,MATCH($C67,Kruistabel!$C$25:$F$25,0)+1,FALSE),""))</f>
        <v>#N/A</v>
      </c>
      <c r="BW67" s="326" t="e">
        <f ca="1">IF(IF(Plananalyse!BW67=1,VLOOKUP(BW$5,Kruistabel!$B$26:$F$29,MATCH($C67,Kruistabel!$C$25:$F$25,0)+1,FALSE),"")=0,"",IF(Plananalyse!BW67=1,VLOOKUP(BW$5,Kruistabel!$B$26:$F$29,MATCH($C67,Kruistabel!$C$25:$F$25,0)+1,FALSE),""))</f>
        <v>#N/A</v>
      </c>
      <c r="BX67" s="326" t="e">
        <f ca="1">IF(IF(Plananalyse!BX67=1,VLOOKUP(BX$5,Kruistabel!$B$26:$F$29,MATCH($C67,Kruistabel!$C$25:$F$25,0)+1,FALSE),"")=0,"",IF(Plananalyse!BX67=1,VLOOKUP(BX$5,Kruistabel!$B$26:$F$29,MATCH($C67,Kruistabel!$C$25:$F$25,0)+1,FALSE),""))</f>
        <v>#N/A</v>
      </c>
      <c r="BY67" s="327"/>
      <c r="BZ67" s="326" t="e">
        <f ca="1">IF(IF(Plananalyse!BZ67=1,VLOOKUP(BZ$5,Kruistabel!$B$26:$F$29,MATCH($C67,Kruistabel!$C$25:$F$25,0)+1,FALSE),"")=0,"",IF(Plananalyse!BZ67=1,VLOOKUP(BZ$5,Kruistabel!$B$26:$F$29,MATCH($C67,Kruistabel!$C$25:$F$25,0)+1,FALSE),""))</f>
        <v>#N/A</v>
      </c>
      <c r="CA67" s="326" t="e">
        <f ca="1">IF(IF(Plananalyse!CA67=1,VLOOKUP(CA$5,Kruistabel!$B$26:$F$29,MATCH($C67,Kruistabel!$C$25:$F$25,0)+1,FALSE),"")=0,"",IF(Plananalyse!CA67=1,VLOOKUP(CA$5,Kruistabel!$B$26:$F$29,MATCH($C67,Kruistabel!$C$25:$F$25,0)+1,FALSE),""))</f>
        <v>#N/A</v>
      </c>
      <c r="CB67" s="326" t="e">
        <f ca="1">IF(IF(Plananalyse!CB67=1,VLOOKUP(CB$5,Kruistabel!$B$26:$F$29,MATCH($C67,Kruistabel!$C$25:$F$25,0)+1,FALSE),"")=0,"",IF(Plananalyse!CB67=1,VLOOKUP(CB$5,Kruistabel!$B$26:$F$29,MATCH($C67,Kruistabel!$C$25:$F$25,0)+1,FALSE),""))</f>
        <v>#N/A</v>
      </c>
      <c r="CC67" s="326" t="e">
        <f ca="1">IF(IF(Plananalyse!CC67=1,VLOOKUP(CC$5,Kruistabel!$B$26:$F$29,MATCH($C67,Kruistabel!$C$25:$F$25,0)+1,FALSE),"")=0,"",IF(Plananalyse!CC67=1,VLOOKUP(CC$5,Kruistabel!$B$26:$F$29,MATCH($C67,Kruistabel!$C$25:$F$25,0)+1,FALSE),""))</f>
        <v>#N/A</v>
      </c>
      <c r="CD67" s="326" t="e">
        <f ca="1">IF(IF(Plananalyse!CD67=1,VLOOKUP(CD$5,Kruistabel!$B$26:$F$29,MATCH($C67,Kruistabel!$C$25:$F$25,0)+1,FALSE),"")=0,"",IF(Plananalyse!CD67=1,VLOOKUP(CD$5,Kruistabel!$B$26:$F$29,MATCH($C67,Kruistabel!$C$25:$F$25,0)+1,FALSE),""))</f>
        <v>#N/A</v>
      </c>
      <c r="CE67" s="326" t="e">
        <f ca="1">IF(IF(Plananalyse!CE67=1,VLOOKUP(CE$5,Kruistabel!$B$26:$F$29,MATCH($C67,Kruistabel!$C$25:$F$25,0)+1,FALSE),"")=0,"",IF(Plananalyse!CE67=1,VLOOKUP(CE$5,Kruistabel!$B$26:$F$29,MATCH($C67,Kruistabel!$C$25:$F$25,0)+1,FALSE),""))</f>
        <v>#N/A</v>
      </c>
      <c r="CF67" s="326" t="e">
        <f ca="1">IF(IF(Plananalyse!CF67=1,VLOOKUP(CF$5,Kruistabel!$B$26:$F$29,MATCH($C67,Kruistabel!$C$25:$F$25,0)+1,FALSE),"")=0,"",IF(Plananalyse!CF67=1,VLOOKUP(CF$5,Kruistabel!$B$26:$F$29,MATCH($C67,Kruistabel!$C$25:$F$25,0)+1,FALSE),""))</f>
        <v>#N/A</v>
      </c>
      <c r="CG67" s="326" t="e">
        <f ca="1">IF(IF(Plananalyse!CG67=1,VLOOKUP(CG$5,Kruistabel!$B$26:$F$29,MATCH($C67,Kruistabel!$C$25:$F$25,0)+1,FALSE),"")=0,"",IF(Plananalyse!CG67=1,VLOOKUP(CG$5,Kruistabel!$B$26:$F$29,MATCH($C67,Kruistabel!$C$25:$F$25,0)+1,FALSE),""))</f>
        <v>#REF!</v>
      </c>
      <c r="CH67" s="326" t="e">
        <f ca="1">IF(IF(Plananalyse!CH67=1,VLOOKUP(CH$5,Kruistabel!$B$26:$F$29,MATCH($C67,Kruistabel!$C$25:$F$25,0)+1,FALSE),"")=0,"",IF(Plananalyse!CH67=1,VLOOKUP(CH$5,Kruistabel!$B$26:$F$29,MATCH($C67,Kruistabel!$C$25:$F$25,0)+1,FALSE),""))</f>
        <v>#REF!</v>
      </c>
      <c r="CI67" s="65"/>
      <c r="CJ67" s="326" t="e">
        <f ca="1">IF(IF(Plananalyse!CJ67=1,VLOOKUP(CJ$5,Kruistabel!$B$26:$F$29,MATCH($C67,Kruistabel!$C$25:$F$25,0)+1,FALSE),"")=0,"",IF(Plananalyse!CJ67=1,VLOOKUP(CJ$5,Kruistabel!$B$26:$F$29,MATCH($C67,Kruistabel!$C$25:$F$25,0)+1,FALSE),""))</f>
        <v>#N/A</v>
      </c>
      <c r="CK67" s="326" t="e">
        <f ca="1">IF(IF(Plananalyse!CK67=1,VLOOKUP(CK$5,Kruistabel!$B$26:$F$29,MATCH($C67,Kruistabel!$C$25:$F$25,0)+1,FALSE),"")=0,"",IF(Plananalyse!CK67=1,VLOOKUP(CK$5,Kruistabel!$B$26:$F$29,MATCH($C67,Kruistabel!$C$25:$F$25,0)+1,FALSE),""))</f>
        <v>#N/A</v>
      </c>
      <c r="CL67" s="326" t="e">
        <f ca="1">IF(IF(Plananalyse!CL67=1,VLOOKUP(CL$5,Kruistabel!$B$26:$F$29,MATCH($C67,Kruistabel!$C$25:$F$25,0)+1,FALSE),"")=0,"",IF(Plananalyse!CL67=1,VLOOKUP(CL$5,Kruistabel!$B$26:$F$29,MATCH($C67,Kruistabel!$C$25:$F$25,0)+1,FALSE),""))</f>
        <v>#N/A</v>
      </c>
      <c r="CM67" s="326" t="e">
        <f ca="1">IF(IF(Plananalyse!CM67=1,VLOOKUP(CM$5,Kruistabel!$B$26:$F$29,MATCH($C67,Kruistabel!$C$25:$F$25,0)+1,FALSE),"")=0,"",IF(Plananalyse!CM67=1,VLOOKUP(CM$5,Kruistabel!$B$26:$F$29,MATCH($C67,Kruistabel!$C$25:$F$25,0)+1,FALSE),""))</f>
        <v>#N/A</v>
      </c>
      <c r="CN67" s="326" t="e">
        <f ca="1">IF(IF(Plananalyse!CN67=1,VLOOKUP(CN$5,Kruistabel!$B$26:$F$29,MATCH($C67,Kruistabel!$C$25:$F$25,0)+1,FALSE),"")=0,"",IF(Plananalyse!CN67=1,VLOOKUP(CN$5,Kruistabel!$B$26:$F$29,MATCH($C67,Kruistabel!$C$25:$F$25,0)+1,FALSE),""))</f>
        <v>#N/A</v>
      </c>
      <c r="CO67" s="326" t="e">
        <f ca="1">IF(IF(Plananalyse!CO67=1,VLOOKUP(CO$5,Kruistabel!$B$26:$F$29,MATCH($C67,Kruistabel!$C$25:$F$25,0)+1,FALSE),"")=0,"",IF(Plananalyse!CO67=1,VLOOKUP(CO$5,Kruistabel!$B$26:$F$29,MATCH($C67,Kruistabel!$C$25:$F$25,0)+1,FALSE),""))</f>
        <v>#N/A</v>
      </c>
      <c r="CP67" s="326" t="e">
        <f ca="1">IF(IF(Plananalyse!CP67=1,VLOOKUP(CP$5,Kruistabel!$B$26:$F$29,MATCH($C67,Kruistabel!$C$25:$F$25,0)+1,FALSE),"")=0,"",IF(Plananalyse!CP67=1,VLOOKUP(CP$5,Kruistabel!$B$26:$F$29,MATCH($C67,Kruistabel!$C$25:$F$25,0)+1,FALSE),""))</f>
        <v>#N/A</v>
      </c>
      <c r="CQ67" s="326" t="e">
        <f ca="1">IF(IF(Plananalyse!CQ67=1,VLOOKUP(CQ$5,Kruistabel!$B$26:$F$29,MATCH($C67,Kruistabel!$C$25:$F$25,0)+1,FALSE),"")=0,"",IF(Plananalyse!CQ67=1,VLOOKUP(CQ$5,Kruistabel!$B$26:$F$29,MATCH($C67,Kruistabel!$C$25:$F$25,0)+1,FALSE),""))</f>
        <v>#N/A</v>
      </c>
      <c r="CR67" s="326" t="e">
        <f ca="1">IF(IF(Plananalyse!CR67=1,VLOOKUP(CR$5,Kruistabel!$B$26:$F$29,MATCH($C67,Kruistabel!$C$25:$F$25,0)+1,FALSE),"")=0,"",IF(Plananalyse!CR67=1,VLOOKUP(CR$5,Kruistabel!$B$26:$F$29,MATCH($C67,Kruistabel!$C$25:$F$25,0)+1,FALSE),""))</f>
        <v>#N/A</v>
      </c>
      <c r="CS67" s="326" t="e">
        <f ca="1">IF(IF(Plananalyse!CS67=1,VLOOKUP(CS$5,Kruistabel!$B$26:$F$29,MATCH($C67,Kruistabel!$C$25:$F$25,0)+1,FALSE),"")=0,"",IF(Plananalyse!CS67=1,VLOOKUP(CS$5,Kruistabel!$B$26:$F$29,MATCH($C67,Kruistabel!$C$25:$F$25,0)+1,FALSE),""))</f>
        <v>#N/A</v>
      </c>
      <c r="CT67" s="326" t="e">
        <f ca="1">IF(IF(Plananalyse!CT67=1,VLOOKUP(CT$5,Kruistabel!$B$26:$F$29,MATCH($C67,Kruistabel!$C$25:$F$25,0)+1,FALSE),"")=0,"",IF(Plananalyse!CT67=1,VLOOKUP(CT$5,Kruistabel!$B$26:$F$29,MATCH($C67,Kruistabel!$C$25:$F$25,0)+1,FALSE),""))</f>
        <v>#N/A</v>
      </c>
      <c r="CU67" s="326" t="e">
        <f ca="1">IF(IF(Plananalyse!CU67=1,VLOOKUP(CU$5,Kruistabel!$B$26:$F$29,MATCH($C67,Kruistabel!$C$25:$F$25,0)+1,FALSE),"")=0,"",IF(Plananalyse!CU67=1,VLOOKUP(CU$5,Kruistabel!$B$26:$F$29,MATCH($C67,Kruistabel!$C$25:$F$25,0)+1,FALSE),""))</f>
        <v>#N/A</v>
      </c>
      <c r="CV67" s="326" t="e">
        <f ca="1">IF(IF(Plananalyse!CV67=1,VLOOKUP(CV$5,Kruistabel!$B$26:$F$29,MATCH($C67,Kruistabel!$C$25:$F$25,0)+1,FALSE),"")=0,"",IF(Plananalyse!CV67=1,VLOOKUP(CV$5,Kruistabel!$B$26:$F$29,MATCH($C67,Kruistabel!$C$25:$F$25,0)+1,FALSE),""))</f>
        <v>#N/A</v>
      </c>
      <c r="CW67" s="326" t="e">
        <f ca="1">IF(IF(Plananalyse!CW67=1,VLOOKUP(CW$5,Kruistabel!$B$26:$F$29,MATCH($C67,Kruistabel!$C$25:$F$25,0)+1,FALSE),"")=0,"",IF(Plananalyse!CW67=1,VLOOKUP(CW$5,Kruistabel!$B$26:$F$29,MATCH($C67,Kruistabel!$C$25:$F$25,0)+1,FALSE),""))</f>
        <v>#N/A</v>
      </c>
      <c r="CX67" s="326" t="e">
        <f ca="1">IF(IF(Plananalyse!CX67=1,VLOOKUP(CX$5,Kruistabel!$B$26:$F$29,MATCH($C67,Kruistabel!$C$25:$F$25,0)+1,FALSE),"")=0,"",IF(Plananalyse!CX67=1,VLOOKUP(CX$5,Kruistabel!$B$26:$F$29,MATCH($C67,Kruistabel!$C$25:$F$25,0)+1,FALSE),""))</f>
        <v>#N/A</v>
      </c>
      <c r="CY67" s="326" t="e">
        <f ca="1">IF(IF(Plananalyse!CY67=1,VLOOKUP(CY$5,Kruistabel!$B$26:$F$29,MATCH($C67,Kruistabel!$C$25:$F$25,0)+1,FALSE),"")=0,"",IF(Plananalyse!CY67=1,VLOOKUP(CY$5,Kruistabel!$B$26:$F$29,MATCH($C67,Kruistabel!$C$25:$F$25,0)+1,FALSE),""))</f>
        <v>#N/A</v>
      </c>
      <c r="CZ67" s="326" t="e">
        <f ca="1">IF(IF(Plananalyse!CZ67=1,VLOOKUP(CZ$5,Kruistabel!$B$26:$F$29,MATCH($C67,Kruistabel!$C$25:$F$25,0)+1,FALSE),"")=0,"",IF(Plananalyse!CZ67=1,VLOOKUP(CZ$5,Kruistabel!$B$26:$F$29,MATCH($C67,Kruistabel!$C$25:$F$25,0)+1,FALSE),""))</f>
        <v>#N/A</v>
      </c>
      <c r="DA67" s="326" t="e">
        <f ca="1">IF(IF(Plananalyse!DA67=1,VLOOKUP(DA$5,Kruistabel!$B$26:$F$29,MATCH($C67,Kruistabel!$C$25:$F$25,0)+1,FALSE),"")=0,"",IF(Plananalyse!DA67=1,VLOOKUP(DA$5,Kruistabel!$B$26:$F$29,MATCH($C67,Kruistabel!$C$25:$F$25,0)+1,FALSE),""))</f>
        <v>#N/A</v>
      </c>
      <c r="DB67" s="326" t="e">
        <f ca="1">IF(IF(Plananalyse!DB67=1,VLOOKUP(DB$5,Kruistabel!$B$26:$F$29,MATCH($C67,Kruistabel!$C$25:$F$25,0)+1,FALSE),"")=0,"",IF(Plananalyse!DB67=1,VLOOKUP(DB$5,Kruistabel!$B$26:$F$29,MATCH($C67,Kruistabel!$C$25:$F$25,0)+1,FALSE),""))</f>
        <v>#N/A</v>
      </c>
      <c r="DC67" s="326" t="e">
        <f ca="1">IF(IF(Plananalyse!DC67=1,VLOOKUP(DC$5,Kruistabel!$B$26:$F$29,MATCH($C67,Kruistabel!$C$25:$F$25,0)+1,FALSE),"")=0,"",IF(Plananalyse!DC67=1,VLOOKUP(DC$5,Kruistabel!$B$26:$F$29,MATCH($C67,Kruistabel!$C$25:$F$25,0)+1,FALSE),""))</f>
        <v>#N/A</v>
      </c>
      <c r="DD67" s="327"/>
      <c r="DE67" s="326" t="e">
        <f ca="1">IF(IF(Plananalyse!DE67=1,VLOOKUP(DE$5,Kruistabel!$B$26:$F$29,MATCH($C67,Kruistabel!$C$25:$F$25,0)+1,FALSE),"")=0,"",IF(Plananalyse!DE67=1,VLOOKUP(DE$5,Kruistabel!$B$26:$F$29,MATCH($C67,Kruistabel!$C$25:$F$25,0)+1,FALSE),""))</f>
        <v>#N/A</v>
      </c>
      <c r="DF67" s="326" t="e">
        <f ca="1">IF(IF(Plananalyse!DF67=1,VLOOKUP(DF$5,Kruistabel!$B$26:$F$29,MATCH($C67,Kruistabel!$C$25:$F$25,0)+1,FALSE),"")=0,"",IF(Plananalyse!DF67=1,VLOOKUP(DF$5,Kruistabel!$B$26:$F$29,MATCH($C67,Kruistabel!$C$25:$F$25,0)+1,FALSE),""))</f>
        <v>#N/A</v>
      </c>
      <c r="DG67" s="326" t="e">
        <f ca="1">IF(IF(Plananalyse!DG67=1,VLOOKUP(DG$5,Kruistabel!$B$26:$F$29,MATCH($C67,Kruistabel!$C$25:$F$25,0)+1,FALSE),"")=0,"",IF(Plananalyse!DG67=1,VLOOKUP(DG$5,Kruistabel!$B$26:$F$29,MATCH($C67,Kruistabel!$C$25:$F$25,0)+1,FALSE),""))</f>
        <v>#N/A</v>
      </c>
      <c r="DH67" s="326" t="e">
        <f ca="1">IF(IF(Plananalyse!DH67=1,VLOOKUP(DH$5,Kruistabel!$B$26:$F$29,MATCH($C67,Kruistabel!$C$25:$F$25,0)+1,FALSE),"")=0,"",IF(Plananalyse!DH67=1,VLOOKUP(DH$5,Kruistabel!$B$26:$F$29,MATCH($C67,Kruistabel!$C$25:$F$25,0)+1,FALSE),""))</f>
        <v>#N/A</v>
      </c>
      <c r="DI67" s="326" t="e">
        <f ca="1">IF(IF(Plananalyse!DI67=1,VLOOKUP(DI$5,Kruistabel!$B$26:$F$29,MATCH($C67,Kruistabel!$C$25:$F$25,0)+1,FALSE),"")=0,"",IF(Plananalyse!DI67=1,VLOOKUP(DI$5,Kruistabel!$B$26:$F$29,MATCH($C67,Kruistabel!$C$25:$F$25,0)+1,FALSE),""))</f>
        <v>#N/A</v>
      </c>
      <c r="DJ67" s="326" t="e">
        <f ca="1">IF(IF(Plananalyse!DJ67=1,VLOOKUP(DJ$5,Kruistabel!$B$26:$F$29,MATCH($C67,Kruistabel!$C$25:$F$25,0)+1,FALSE),"")=0,"",IF(Plananalyse!DJ67=1,VLOOKUP(DJ$5,Kruistabel!$B$26:$F$29,MATCH($C67,Kruistabel!$C$25:$F$25,0)+1,FALSE),""))</f>
        <v>#N/A</v>
      </c>
      <c r="DK67" s="326" t="e">
        <f ca="1">IF(IF(Plananalyse!DK67=1,VLOOKUP(DK$5,Kruistabel!$B$26:$F$29,MATCH($C67,Kruistabel!$C$25:$F$25,0)+1,FALSE),"")=0,"",IF(Plananalyse!DK67=1,VLOOKUP(DK$5,Kruistabel!$B$26:$F$29,MATCH($C67,Kruistabel!$C$25:$F$25,0)+1,FALSE),""))</f>
        <v>#REF!</v>
      </c>
      <c r="DL67" s="326" t="e">
        <f ca="1">IF(IF(Plananalyse!DL67=1,VLOOKUP(DL$5,Kruistabel!$B$26:$F$29,MATCH($C67,Kruistabel!$C$25:$F$25,0)+1,FALSE),"")=0,"",IF(Plananalyse!DL67=1,VLOOKUP(DL$5,Kruistabel!$B$26:$F$29,MATCH($C67,Kruistabel!$C$25:$F$25,0)+1,FALSE),""))</f>
        <v>#REF!</v>
      </c>
      <c r="DM67" s="327" t="str">
        <f>IF(Plananalyse!DM67=1,VLOOKUP(DM$5,Kruistabel!$B$26:$F$29,MATCH($C67,Kruistabel!$C$25:$F$25,0)+1,FALSE),"")</f>
        <v/>
      </c>
      <c r="DN67" s="326" t="e">
        <f ca="1">IF(IF(Plananalyse!DN67=1,VLOOKUP(DN$5,Kruistabel!$B$26:$F$29,MATCH($C67,Kruistabel!$C$25:$F$25,0)+1,FALSE),"")=0,"",IF(Plananalyse!DN67=1,VLOOKUP(DN$5,Kruistabel!$B$26:$F$29,MATCH($C67,Kruistabel!$C$25:$F$25,0)+1,FALSE),""))</f>
        <v>#N/A</v>
      </c>
      <c r="DO67" s="326" t="e">
        <f ca="1">IF(IF(Plananalyse!DO67=1,VLOOKUP(DO$5,Kruistabel!$B$26:$F$29,MATCH($C67,Kruistabel!$C$25:$F$25,0)+1,FALSE),"")=0,"",IF(Plananalyse!DO67=1,VLOOKUP(DO$5,Kruistabel!$B$26:$F$29,MATCH($C67,Kruistabel!$C$25:$F$25,0)+1,FALSE),""))</f>
        <v>#N/A</v>
      </c>
      <c r="DP67" s="326" t="e">
        <f ca="1">IF(IF(Plananalyse!DP67=1,VLOOKUP(DP$5,Kruistabel!$B$26:$F$29,MATCH($C67,Kruistabel!$C$25:$F$25,0)+1,FALSE),"")=0,"",IF(Plananalyse!DP67=1,VLOOKUP(DP$5,Kruistabel!$B$26:$F$29,MATCH($C67,Kruistabel!$C$25:$F$25,0)+1,FALSE),""))</f>
        <v>#N/A</v>
      </c>
      <c r="DQ67" s="326" t="e">
        <f ca="1">IF(IF(Plananalyse!DQ67=1,VLOOKUP(DQ$5,Kruistabel!$B$26:$F$29,MATCH($C67,Kruistabel!$C$25:$F$25,0)+1,FALSE),"")=0,"",IF(Plananalyse!DQ67=1,VLOOKUP(DQ$5,Kruistabel!$B$26:$F$29,MATCH($C67,Kruistabel!$C$25:$F$25,0)+1,FALSE),""))</f>
        <v>#N/A</v>
      </c>
      <c r="DR67" s="326" t="e">
        <f ca="1">IF(IF(Plananalyse!DR67=1,VLOOKUP(DR$5,Kruistabel!$B$26:$F$29,MATCH($C67,Kruistabel!$C$25:$F$25,0)+1,FALSE),"")=0,"",IF(Plananalyse!DR67=1,VLOOKUP(DR$5,Kruistabel!$B$26:$F$29,MATCH($C67,Kruistabel!$C$25:$F$25,0)+1,FALSE),""))</f>
        <v>#N/A</v>
      </c>
      <c r="DS67" s="326" t="e">
        <f ca="1">IF(IF(Plananalyse!DS67=1,VLOOKUP(DS$5,Kruistabel!$B$26:$F$29,MATCH($C67,Kruistabel!$C$25:$F$25,0)+1,FALSE),"")=0,"",IF(Plananalyse!DS67=1,VLOOKUP(DS$5,Kruistabel!$B$26:$F$29,MATCH($C67,Kruistabel!$C$25:$F$25,0)+1,FALSE),""))</f>
        <v>#N/A</v>
      </c>
      <c r="DT67" s="326" t="e">
        <f ca="1">IF(IF(Plananalyse!DT67=1,VLOOKUP(DT$5,Kruistabel!$B$26:$F$29,MATCH($C67,Kruistabel!$C$25:$F$25,0)+1,FALSE),"")=0,"",IF(Plananalyse!DT67=1,VLOOKUP(DT$5,Kruistabel!$B$26:$F$29,MATCH($C67,Kruistabel!$C$25:$F$25,0)+1,FALSE),""))</f>
        <v>#N/A</v>
      </c>
      <c r="DU67" s="326" t="e">
        <f ca="1">IF(IF(Plananalyse!DU67=1,VLOOKUP(DU$5,Kruistabel!$B$26:$F$29,MATCH($C67,Kruistabel!$C$25:$F$25,0)+1,FALSE),"")=0,"",IF(Plananalyse!DU67=1,VLOOKUP(DU$5,Kruistabel!$B$26:$F$29,MATCH($C67,Kruistabel!$C$25:$F$25,0)+1,FALSE),""))</f>
        <v>#N/A</v>
      </c>
      <c r="DV67" s="326" t="e">
        <f ca="1">IF(IF(Plananalyse!DV67=1,VLOOKUP(DV$5,Kruistabel!$B$26:$F$29,MATCH($C67,Kruistabel!$C$25:$F$25,0)+1,FALSE),"")=0,"",IF(Plananalyse!DV67=1,VLOOKUP(DV$5,Kruistabel!$B$26:$F$29,MATCH($C67,Kruistabel!$C$25:$F$25,0)+1,FALSE),""))</f>
        <v>#N/A</v>
      </c>
      <c r="DW67" s="326" t="e">
        <f ca="1">IF(IF(Plananalyse!DW67=1,VLOOKUP(DW$5,Kruistabel!$B$26:$F$29,MATCH($C67,Kruistabel!$C$25:$F$25,0)+1,FALSE),"")=0,"",IF(Plananalyse!DW67=1,VLOOKUP(DW$5,Kruistabel!$B$26:$F$29,MATCH($C67,Kruistabel!$C$25:$F$25,0)+1,FALSE),""))</f>
        <v>#REF!</v>
      </c>
      <c r="DX67" s="326" t="e">
        <f ca="1">IF(IF(Plananalyse!DX67=1,VLOOKUP(DX$5,Kruistabel!$B$26:$F$29,MATCH($C67,Kruistabel!$C$25:$F$25,0)+1,FALSE),"")=0,"",IF(Plananalyse!DX67=1,VLOOKUP(DX$5,Kruistabel!$B$26:$F$29,MATCH($C67,Kruistabel!$C$25:$F$25,0)+1,FALSE),""))</f>
        <v>#REF!</v>
      </c>
      <c r="DY67" s="327" t="str">
        <f>IF(Plananalyse!DY67=1,VLOOKUP(DY$5,Kruistabel!$B$26:$F$29,MATCH($C67,Kruistabel!$C$25:$F$25,0)+1,FALSE),"")</f>
        <v/>
      </c>
      <c r="DZ67" s="326" t="e">
        <f ca="1">IF(IF(Plananalyse!DZ67=1,VLOOKUP(DZ$5,Kruistabel!$B$26:$F$29,MATCH($C67,Kruistabel!$C$25:$F$25,0)+1,FALSE),"")=0,"",IF(Plananalyse!DZ67=1,VLOOKUP(DZ$5,Kruistabel!$B$26:$F$29,MATCH($C67,Kruistabel!$C$25:$F$25,0)+1,FALSE),""))</f>
        <v>#N/A</v>
      </c>
      <c r="EA67" s="326" t="e">
        <f ca="1">IF(IF(Plananalyse!EA67=1,VLOOKUP(EA$5,Kruistabel!$B$26:$F$29,MATCH($C67,Kruistabel!$C$25:$F$25,0)+1,FALSE),"")=0,"",IF(Plananalyse!EA67=1,VLOOKUP(EA$5,Kruistabel!$B$26:$F$29,MATCH($C67,Kruistabel!$C$25:$F$25,0)+1,FALSE),""))</f>
        <v>#N/A</v>
      </c>
      <c r="EB67" s="326" t="e">
        <f ca="1">IF(IF(Plananalyse!EB67=1,VLOOKUP(EB$5,Kruistabel!$B$26:$F$29,MATCH($C67,Kruistabel!$C$25:$F$25,0)+1,FALSE),"")=0,"",IF(Plananalyse!EB67=1,VLOOKUP(EB$5,Kruistabel!$B$26:$F$29,MATCH($C67,Kruistabel!$C$25:$F$25,0)+1,FALSE),""))</f>
        <v>#REF!</v>
      </c>
      <c r="EC67" s="326" t="e">
        <f ca="1">IF(IF(Plananalyse!EC67=1,VLOOKUP(EC$5,Kruistabel!$B$26:$F$29,MATCH($C67,Kruistabel!$C$25:$F$25,0)+1,FALSE),"")=0,"",IF(Plananalyse!EC67=1,VLOOKUP(EC$5,Kruistabel!$B$26:$F$29,MATCH($C67,Kruistabel!$C$25:$F$25,0)+1,FALSE),""))</f>
        <v>#REF!</v>
      </c>
      <c r="ED67" s="327"/>
      <c r="EE67" s="326" t="e">
        <f ca="1">IF(IF(Plananalyse!EE67=1,VLOOKUP(EE$5,Kruistabel!$B$26:$F$29,MATCH($C67,Kruistabel!$C$25:$F$25,0)+1,FALSE),"")=0,"",IF(Plananalyse!EE67=1,VLOOKUP(EE$5,Kruistabel!$B$26:$F$29,MATCH($C67,Kruistabel!$C$25:$F$25,0)+1,FALSE),""))</f>
        <v>#N/A</v>
      </c>
      <c r="EF67" s="326" t="e">
        <f ca="1">IF(IF(Plananalyse!EF67=1,VLOOKUP(EF$5,Kruistabel!$B$26:$F$29,MATCH($C67,Kruistabel!$C$25:$F$25,0)+1,FALSE),"")=0,"",IF(Plananalyse!EF67=1,VLOOKUP(EF$5,Kruistabel!$B$26:$F$29,MATCH($C67,Kruistabel!$C$25:$F$25,0)+1,FALSE),""))</f>
        <v>#N/A</v>
      </c>
      <c r="EG67" s="326" t="e">
        <f ca="1">IF(IF(Plananalyse!EG67=1,VLOOKUP(EG$5,Kruistabel!$B$26:$F$29,MATCH($C67,Kruistabel!$C$25:$F$25,0)+1,FALSE),"")=0,"",IF(Plananalyse!EG67=1,VLOOKUP(EG$5,Kruistabel!$B$26:$F$29,MATCH($C67,Kruistabel!$C$25:$F$25,0)+1,FALSE),""))</f>
        <v>#N/A</v>
      </c>
      <c r="EH67" s="326" t="e">
        <f ca="1">IF(IF(Plananalyse!EH67=1,VLOOKUP(EH$5,Kruistabel!$B$26:$F$29,MATCH($C67,Kruistabel!$C$25:$F$25,0)+1,FALSE),"")=0,"",IF(Plananalyse!EH67=1,VLOOKUP(EH$5,Kruistabel!$B$26:$F$29,MATCH($C67,Kruistabel!$C$25:$F$25,0)+1,FALSE),""))</f>
        <v>#REF!</v>
      </c>
      <c r="EI67" s="326" t="e">
        <f ca="1">IF(IF(Plananalyse!EI67=1,VLOOKUP(EI$5,Kruistabel!$B$26:$F$29,MATCH($C67,Kruistabel!$C$25:$F$25,0)+1,FALSE),"")=0,"",IF(Plananalyse!EI67=1,VLOOKUP(EI$5,Kruistabel!$B$26:$F$29,MATCH($C67,Kruistabel!$C$25:$F$25,0)+1,FALSE),""))</f>
        <v>#REF!</v>
      </c>
      <c r="EJ67" s="164" t="str">
        <f>IF(Plananalyse!EJ67=1,VLOOKUP(EJ$5,Kruistabel!$B$26:$F$29,MATCH($C67,Kruistabel!$C$25:$F$25,0)+1,FALSE),"")</f>
        <v/>
      </c>
      <c r="EK67" s="138"/>
      <c r="EL67" s="138"/>
      <c r="EM67" s="138"/>
      <c r="EN67" s="138"/>
      <c r="EO67" s="138"/>
    </row>
    <row r="68" spans="2:145" hidden="1">
      <c r="B68" s="337" t="s">
        <v>168</v>
      </c>
      <c r="C68" s="160" t="str">
        <f>_xlfn.IFNA(VLOOKUP($B68,Classificatietabel!$B$6:$I$91,C$7,FALSE),"")</f>
        <v/>
      </c>
      <c r="D68" s="160" t="str">
        <f>_xlfn.IFNA(VLOOKUP($B68,Classificatietabel!$B$6:$I$91,D$7,FALSE),"")</f>
        <v/>
      </c>
      <c r="E68" s="119" t="str">
        <f>IF(AND(D68="laag",$D$3=1),0,_xlfn.IFNA(IF(VLOOKUP($B68,Classificatietabel!$B$6:$H$91,$E$5,FALSE)="Ja",1,0),""))</f>
        <v/>
      </c>
      <c r="F68" s="163"/>
      <c r="G68" s="326" t="e">
        <f>IF(IF(Plananalyse!G68=1,VLOOKUP(G$5,Kruistabel!$B$26:$F$29,MATCH($C68,Kruistabel!$C$25:$F$25,0)+1,FALSE),"")=0,"",IF(Plananalyse!G68=1,VLOOKUP(G$5,Kruistabel!$B$26:$F$29,MATCH($C68,Kruistabel!$C$25:$F$25,0)+1,FALSE),""))</f>
        <v>#N/A</v>
      </c>
      <c r="H68" s="326" t="e">
        <f>IF(IF(Plananalyse!H68=1,VLOOKUP(H$5,Kruistabel!$B$26:$F$29,MATCH($C68,Kruistabel!$C$25:$F$25,0)+1,FALSE),"")=0,"",IF(Plananalyse!H68=1,VLOOKUP(H$5,Kruistabel!$B$26:$F$29,MATCH($C68,Kruistabel!$C$25:$F$25,0)+1,FALSE),""))</f>
        <v>#N/A</v>
      </c>
      <c r="I68" s="326" t="e">
        <f>IF(IF(Plananalyse!I68=1,VLOOKUP(I$5,Kruistabel!$B$26:$F$29,MATCH($C68,Kruistabel!$C$25:$F$25,0)+1,FALSE),"")=0,"",IF(Plananalyse!I68=1,VLOOKUP(I$5,Kruistabel!$B$26:$F$29,MATCH($C68,Kruistabel!$C$25:$F$25,0)+1,FALSE),""))</f>
        <v>#N/A</v>
      </c>
      <c r="J68" s="326" t="e">
        <f>IF(IF(Plananalyse!J68=1,VLOOKUP(J$5,Kruistabel!$B$26:$F$29,MATCH($C68,Kruistabel!$C$25:$F$25,0)+1,FALSE),"")=0,"",IF(Plananalyse!J68=1,VLOOKUP(J$5,Kruistabel!$B$26:$F$29,MATCH($C68,Kruistabel!$C$25:$F$25,0)+1,FALSE),""))</f>
        <v>#N/A</v>
      </c>
      <c r="K68" s="326" t="e">
        <f>IF(IF(Plananalyse!K68=1,VLOOKUP(K$5,Kruistabel!$B$26:$F$29,MATCH($C68,Kruistabel!$C$25:$F$25,0)+1,FALSE),"")=0,"",IF(Plananalyse!K68=1,VLOOKUP(K$5,Kruistabel!$B$26:$F$29,MATCH($C68,Kruistabel!$C$25:$F$25,0)+1,FALSE),""))</f>
        <v>#N/A</v>
      </c>
      <c r="L68" s="326" t="e">
        <f>IF(IF(Plananalyse!L68=1,VLOOKUP(L$5,Kruistabel!$B$26:$F$29,MATCH($C68,Kruistabel!$C$25:$F$25,0)+1,FALSE),"")=0,"",IF(Plananalyse!L68=1,VLOOKUP(L$5,Kruistabel!$B$26:$F$29,MATCH($C68,Kruistabel!$C$25:$F$25,0)+1,FALSE),""))</f>
        <v>#N/A</v>
      </c>
      <c r="M68" s="326" t="e">
        <f>IF(IF(Plananalyse!M68=1,VLOOKUP(M$5,Kruistabel!$B$26:$F$29,MATCH($C68,Kruistabel!$C$25:$F$25,0)+1,FALSE),"")=0,"",IF(Plananalyse!M68=1,VLOOKUP(M$5,Kruistabel!$B$26:$F$29,MATCH($C68,Kruistabel!$C$25:$F$25,0)+1,FALSE),""))</f>
        <v>#N/A</v>
      </c>
      <c r="N68" s="326" t="e">
        <f>IF(IF(Plananalyse!N68=1,VLOOKUP(N$5,Kruistabel!$B$26:$F$29,MATCH($C68,Kruistabel!$C$25:$F$25,0)+1,FALSE),"")=0,"",IF(Plananalyse!N68=1,VLOOKUP(N$5,Kruistabel!$B$26:$F$29,MATCH($C68,Kruistabel!$C$25:$F$25,0)+1,FALSE),""))</f>
        <v>#N/A</v>
      </c>
      <c r="O68" s="326" t="e">
        <f>IF(IF(Plananalyse!O68=1,VLOOKUP(O$5,Kruistabel!$B$26:$F$29,MATCH($C68,Kruistabel!$C$25:$F$25,0)+1,FALSE),"")=0,"",IF(Plananalyse!O68=1,VLOOKUP(O$5,Kruistabel!$B$26:$F$29,MATCH($C68,Kruistabel!$C$25:$F$25,0)+1,FALSE),""))</f>
        <v>#N/A</v>
      </c>
      <c r="P68" s="326" t="e">
        <f>IF(IF(Plananalyse!P68=1,VLOOKUP(P$5,Kruistabel!$B$26:$F$29,MATCH($C68,Kruistabel!$C$25:$F$25,0)+1,FALSE),"")=0,"",IF(Plananalyse!P68=1,VLOOKUP(P$5,Kruistabel!$B$26:$F$29,MATCH($C68,Kruistabel!$C$25:$F$25,0)+1,FALSE),""))</f>
        <v>#N/A</v>
      </c>
      <c r="Q68" s="326" t="e">
        <f>IF(IF(Plananalyse!Q68=1,VLOOKUP(Q$5,Kruistabel!$B$26:$F$29,MATCH($C68,Kruistabel!$C$25:$F$25,0)+1,FALSE),"")=0,"",IF(Plananalyse!Q68=1,VLOOKUP(Q$5,Kruistabel!$B$26:$F$29,MATCH($C68,Kruistabel!$C$25:$F$25,0)+1,FALSE),""))</f>
        <v>#N/A</v>
      </c>
      <c r="R68" s="326" t="e">
        <f>IF(IF(Plananalyse!R68=1,VLOOKUP(R$5,Kruistabel!$B$26:$F$29,MATCH($C68,Kruistabel!$C$25:$F$25,0)+1,FALSE),"")=0,"",IF(Plananalyse!R68=1,VLOOKUP(R$5,Kruistabel!$B$26:$F$29,MATCH($C68,Kruistabel!$C$25:$F$25,0)+1,FALSE),""))</f>
        <v>#N/A</v>
      </c>
      <c r="S68" s="326" t="e">
        <f>IF(IF(Plananalyse!S68=1,VLOOKUP(S$5,Kruistabel!$B$26:$F$29,MATCH($C68,Kruistabel!$C$25:$F$25,0)+1,FALSE),"")=0,"",IF(Plananalyse!S68=1,VLOOKUP(S$5,Kruistabel!$B$26:$F$29,MATCH($C68,Kruistabel!$C$25:$F$25,0)+1,FALSE),""))</f>
        <v>#N/A</v>
      </c>
      <c r="T68" s="326" t="e">
        <f>IF(IF(Plananalyse!T68=1,VLOOKUP(T$5,Kruistabel!$B$26:$F$29,MATCH($C68,Kruistabel!$C$25:$F$25,0)+1,FALSE),"")=0,"",IF(Plananalyse!T68=1,VLOOKUP(T$5,Kruistabel!$B$26:$F$29,MATCH($C68,Kruistabel!$C$25:$F$25,0)+1,FALSE),""))</f>
        <v>#N/A</v>
      </c>
      <c r="U68" s="326" t="e">
        <f>IF(IF(Plananalyse!U68=1,VLOOKUP(U$5,Kruistabel!$B$26:$F$29,MATCH($C68,Kruistabel!$C$25:$F$25,0)+1,FALSE),"")=0,"",IF(Plananalyse!U68=1,VLOOKUP(U$5,Kruistabel!$B$26:$F$29,MATCH($C68,Kruistabel!$C$25:$F$25,0)+1,FALSE),""))</f>
        <v>#N/A</v>
      </c>
      <c r="V68" s="326" t="e">
        <f>IF(IF(Plananalyse!V68=1,VLOOKUP(V$5,Kruistabel!$B$26:$F$29,MATCH($C68,Kruistabel!$C$25:$F$25,0)+1,FALSE),"")=0,"",IF(Plananalyse!V68=1,VLOOKUP(V$5,Kruistabel!$B$26:$F$29,MATCH($C68,Kruistabel!$C$25:$F$25,0)+1,FALSE),""))</f>
        <v>#N/A</v>
      </c>
      <c r="W68" s="326" t="e">
        <f>IF(IF(Plananalyse!W68=1,VLOOKUP(W$5,Kruistabel!$B$26:$F$29,MATCH($C68,Kruistabel!$C$25:$F$25,0)+1,FALSE),"")=0,"",IF(Plananalyse!W68=1,VLOOKUP(W$5,Kruistabel!$B$26:$F$29,MATCH($C68,Kruistabel!$C$25:$F$25,0)+1,FALSE),""))</f>
        <v>#N/A</v>
      </c>
      <c r="X68" s="326" t="e">
        <f>IF(IF(Plananalyse!X68=1,VLOOKUP(X$5,Kruistabel!$B$26:$F$29,MATCH($C68,Kruistabel!$C$25:$F$25,0)+1,FALSE),"")=0,"",IF(Plananalyse!X68=1,VLOOKUP(X$5,Kruistabel!$B$26:$F$29,MATCH($C68,Kruistabel!$C$25:$F$25,0)+1,FALSE),""))</f>
        <v>#N/A</v>
      </c>
      <c r="Y68" s="326" t="e">
        <f>IF(IF(Plananalyse!Y68=1,VLOOKUP(Y$5,Kruistabel!$B$26:$F$29,MATCH($C68,Kruistabel!$C$25:$F$25,0)+1,FALSE),"")=0,"",IF(Plananalyse!Y68=1,VLOOKUP(Y$5,Kruistabel!$B$26:$F$29,MATCH($C68,Kruistabel!$C$25:$F$25,0)+1,FALSE),""))</f>
        <v>#N/A</v>
      </c>
      <c r="Z68" s="326" t="e">
        <f>IF(IF(Plananalyse!Z68=1,VLOOKUP(Z$5,Kruistabel!$B$26:$F$29,MATCH($C68,Kruistabel!$C$25:$F$25,0)+1,FALSE),"")=0,"",IF(Plananalyse!Z68=1,VLOOKUP(Z$5,Kruistabel!$B$26:$F$29,MATCH($C68,Kruistabel!$C$25:$F$25,0)+1,FALSE),""))</f>
        <v>#N/A</v>
      </c>
      <c r="AA68" s="326" t="e">
        <f>IF(IF(Plananalyse!AA68=1,VLOOKUP(AA$5,Kruistabel!$B$26:$F$29,MATCH($C68,Kruistabel!$C$25:$F$25,0)+1,FALSE),"")=0,"",IF(Plananalyse!AA68=1,VLOOKUP(AA$5,Kruistabel!$B$26:$F$29,MATCH($C68,Kruistabel!$C$25:$F$25,0)+1,FALSE),""))</f>
        <v>#N/A</v>
      </c>
      <c r="AB68" s="326" t="e">
        <f>IF(IF(Plananalyse!AB68=1,VLOOKUP(AB$5,Kruistabel!$B$26:$F$29,MATCH($C68,Kruistabel!$C$25:$F$25,0)+1,FALSE),"")=0,"",IF(Plananalyse!AB68=1,VLOOKUP(AB$5,Kruistabel!$B$26:$F$29,MATCH($C68,Kruistabel!$C$25:$F$25,0)+1,FALSE),""))</f>
        <v>#N/A</v>
      </c>
      <c r="AC68" s="326" t="e">
        <f>IF(IF(Plananalyse!AC68=1,VLOOKUP(AC$5,Kruistabel!$B$26:$F$29,MATCH($C68,Kruistabel!$C$25:$F$25,0)+1,FALSE),"")=0,"",IF(Plananalyse!AC68=1,VLOOKUP(AC$5,Kruistabel!$B$26:$F$29,MATCH($C68,Kruistabel!$C$25:$F$25,0)+1,FALSE),""))</f>
        <v>#N/A</v>
      </c>
      <c r="AD68" s="326" t="e">
        <f>IF(IF(Plananalyse!AD68=1,VLOOKUP(AD$5,Kruistabel!$B$26:$F$29,MATCH($C68,Kruistabel!$C$25:$F$25,0)+1,FALSE),"")=0,"",IF(Plananalyse!AD68=1,VLOOKUP(AD$5,Kruistabel!$B$26:$F$29,MATCH($C68,Kruistabel!$C$25:$F$25,0)+1,FALSE),""))</f>
        <v>#N/A</v>
      </c>
      <c r="AE68" s="326" t="e">
        <f>IF(IF(Plananalyse!AE68=1,VLOOKUP(AE$5,Kruistabel!$B$26:$F$29,MATCH($C68,Kruistabel!$C$25:$F$25,0)+1,FALSE),"")=0,"",IF(Plananalyse!AE68=1,VLOOKUP(AE$5,Kruistabel!$B$26:$F$29,MATCH($C68,Kruistabel!$C$25:$F$25,0)+1,FALSE),""))</f>
        <v>#N/A</v>
      </c>
      <c r="AF68" s="326" t="e">
        <f>IF(IF(Plananalyse!AF68=1,VLOOKUP(AF$5,Kruistabel!$B$26:$F$29,MATCH($C68,Kruistabel!$C$25:$F$25,0)+1,FALSE),"")=0,"",IF(Plananalyse!AF68=1,VLOOKUP(AF$5,Kruistabel!$B$26:$F$29,MATCH($C68,Kruistabel!$C$25:$F$25,0)+1,FALSE),""))</f>
        <v>#N/A</v>
      </c>
      <c r="AG68" s="326" t="e">
        <f>IF(IF(Plananalyse!AG68=1,VLOOKUP(AG$5,Kruistabel!$B$26:$F$29,MATCH($C68,Kruistabel!$C$25:$F$25,0)+1,FALSE),"")=0,"",IF(Plananalyse!AG68=1,VLOOKUP(AG$5,Kruistabel!$B$26:$F$29,MATCH($C68,Kruistabel!$C$25:$F$25,0)+1,FALSE),""))</f>
        <v>#N/A</v>
      </c>
      <c r="AH68" s="326" t="e">
        <f>IF(IF(Plananalyse!AH68=1,VLOOKUP(AH$5,Kruistabel!$B$26:$F$29,MATCH($C68,Kruistabel!$C$25:$F$25,0)+1,FALSE),"")=0,"",IF(Plananalyse!AI68=1,VLOOKUP(AH$5,Kruistabel!$B$26:$F$29,MATCH($C68,Kruistabel!$C$25:$F$25,0)+1,FALSE),""))</f>
        <v>#N/A</v>
      </c>
      <c r="AI68" s="326" t="e">
        <f>IF(IF(Plananalyse!AI68=1,VLOOKUP(AI$5,Kruistabel!$B$26:$F$29,MATCH($C68,Kruistabel!$C$25:$F$25,0)+1,FALSE),"")=0,"",IF(Plananalyse!AJ68=1,VLOOKUP(AI$5,Kruistabel!$B$26:$F$29,MATCH($C68,Kruistabel!$C$25:$F$25,0)+1,FALSE),""))</f>
        <v>#N/A</v>
      </c>
      <c r="AJ68" s="326" t="e">
        <f>IF(IF(Plananalyse!AJ68=1,VLOOKUP(AJ$5,Kruistabel!$B$26:$F$29,MATCH($C68,Kruistabel!$C$25:$F$25,0)+1,FALSE),"")=0,"",IF(Plananalyse!AJ68=1,VLOOKUP(AJ$5,Kruistabel!$B$26:$F$29,MATCH($C68,Kruistabel!$C$25:$F$25,0)+1,FALSE),""))</f>
        <v>#N/A</v>
      </c>
      <c r="AK68" s="326" t="e">
        <f>IF(IF(Plananalyse!AK68=1,VLOOKUP(AK$5,Kruistabel!$B$26:$F$29,MATCH($C68,Kruistabel!$C$25:$F$25,0)+1,FALSE),"")=0,"",IF(Plananalyse!AK68=1,VLOOKUP(AK$5,Kruistabel!$B$26:$F$29,MATCH($C68,Kruistabel!$C$25:$F$25,0)+1,FALSE),""))</f>
        <v>#N/A</v>
      </c>
      <c r="AL68" s="326" t="e">
        <f>IF(IF(Plananalyse!AL68=1,VLOOKUP(AL$5,Kruistabel!$B$26:$F$29,MATCH($C68,Kruistabel!$C$25:$F$25,0)+1,FALSE),"")=0,"",IF(Plananalyse!AL68=1,VLOOKUP(AL$5,Kruistabel!$B$26:$F$29,MATCH($C68,Kruistabel!$C$25:$F$25,0)+1,FALSE),""))</f>
        <v>#N/A</v>
      </c>
      <c r="AM68" s="326" t="e">
        <f>IF(IF(Plananalyse!AM68=1,VLOOKUP(AM$5,Kruistabel!$B$26:$F$29,MATCH($C68,Kruistabel!$C$25:$F$25,0)+1,FALSE),"")=0,"",IF(Plananalyse!AM68=1,VLOOKUP(AM$5,Kruistabel!$B$26:$F$29,MATCH($C68,Kruistabel!$C$25:$F$25,0)+1,FALSE),""))</f>
        <v>#N/A</v>
      </c>
      <c r="AN68" s="327"/>
      <c r="AO68" s="326" t="e">
        <f>IF(IF(Plananalyse!AO68=1,VLOOKUP(AO$5,Kruistabel!$B$26:$F$29,MATCH($C68,Kruistabel!$C$25:$F$25,0)+1,FALSE),"")=0,"",IF(Plananalyse!AO68=1,VLOOKUP(AO$5,Kruistabel!$B$26:$F$29,MATCH($C68,Kruistabel!$C$25:$F$25,0)+1,FALSE),""))</f>
        <v>#N/A</v>
      </c>
      <c r="AP68" s="326" t="e">
        <f>IF(IF(Plananalyse!AP68=1,VLOOKUP(AP$5,Kruistabel!$B$26:$F$29,MATCH($C68,Kruistabel!$C$25:$F$25,0)+1,FALSE),"")=0,"",IF(Plananalyse!AP68=1,VLOOKUP(AP$5,Kruistabel!$B$26:$F$29,MATCH($C68,Kruistabel!$C$25:$F$25,0)+1,FALSE),""))</f>
        <v>#N/A</v>
      </c>
      <c r="AQ68" s="326" t="e">
        <f>IF(IF(Plananalyse!AQ68=1,VLOOKUP(AQ$5,Kruistabel!$B$26:$F$29,MATCH($C68,Kruistabel!$C$25:$F$25,0)+1,FALSE),"")=0,"",IF(Plananalyse!AQ68=1,VLOOKUP(AQ$5,Kruistabel!$B$26:$F$29,MATCH($C68,Kruistabel!$C$25:$F$25,0)+1,FALSE),""))</f>
        <v>#N/A</v>
      </c>
      <c r="AR68" s="326" t="e">
        <f>IF(IF(Plananalyse!AR68=1,VLOOKUP(AR$5,Kruistabel!$B$26:$F$29,MATCH($C68,Kruistabel!$C$25:$F$25,0)+1,FALSE),"")=0,"",IF(Plananalyse!AR68=1,VLOOKUP(AR$5,Kruistabel!$B$26:$F$29,MATCH($C68,Kruistabel!$C$25:$F$25,0)+1,FALSE),""))</f>
        <v>#N/A</v>
      </c>
      <c r="AS68" s="326" t="e">
        <f>IF(IF(Plananalyse!AS68=1,VLOOKUP(AS$5,Kruistabel!$B$26:$F$29,MATCH($C68,Kruistabel!$C$25:$F$25,0)+1,FALSE),"")=0,"",IF(Plananalyse!AS68=1,VLOOKUP(AS$5,Kruistabel!$B$26:$F$29,MATCH($C68,Kruistabel!$C$25:$F$25,0)+1,FALSE),""))</f>
        <v>#N/A</v>
      </c>
      <c r="AT68" s="326" t="e">
        <f>IF(IF(Plananalyse!AT68=1,VLOOKUP(AT$5,Kruistabel!$B$26:$F$29,MATCH($C68,Kruistabel!$C$25:$F$25,0)+1,FALSE),"")=0,"",IF(Plananalyse!AT68=1,VLOOKUP(AT$5,Kruistabel!$B$26:$F$29,MATCH($C68,Kruistabel!$C$25:$F$25,0)+1,FALSE),""))</f>
        <v>#N/A</v>
      </c>
      <c r="AU68" s="326" t="e">
        <f>IF(IF(Plananalyse!AU68=1,VLOOKUP(AU$5,Kruistabel!$B$26:$F$29,MATCH($C68,Kruistabel!$C$25:$F$25,0)+1,FALSE),"")=0,"",IF(Plananalyse!AU68=1,VLOOKUP(AU$5,Kruistabel!$B$26:$F$29,MATCH($C68,Kruistabel!$C$25:$F$25,0)+1,FALSE),""))</f>
        <v>#N/A</v>
      </c>
      <c r="AV68" s="326" t="e">
        <f>IF(IF(Plananalyse!AV68=1,VLOOKUP(AV$5,Kruistabel!$B$26:$F$29,MATCH($C68,Kruistabel!$C$25:$F$25,0)+1,FALSE),"")=0,"",IF(Plananalyse!AV68=1,VLOOKUP(AV$5,Kruistabel!$B$26:$F$29,MATCH($C68,Kruistabel!$C$25:$F$25,0)+1,FALSE),""))</f>
        <v>#N/A</v>
      </c>
      <c r="AW68" s="326" t="e">
        <f>IF(IF(Plananalyse!AW68=1,VLOOKUP(AW$5,Kruistabel!$B$26:$F$29,MATCH($C68,Kruistabel!$C$25:$F$25,0)+1,FALSE),"")=0,"",IF(Plananalyse!AW68=1,VLOOKUP(AW$5,Kruistabel!$B$26:$F$29,MATCH($C68,Kruistabel!$C$25:$F$25,0)+1,FALSE),""))</f>
        <v>#N/A</v>
      </c>
      <c r="AX68" s="326" t="e">
        <f>IF(IF(Plananalyse!AX68=1,VLOOKUP(AX$5,Kruistabel!$B$26:$F$29,MATCH($C68,Kruistabel!$C$25:$F$25,0)+1,FALSE),"")=0,"",IF(Plananalyse!AX68=1,VLOOKUP(AX$5,Kruistabel!$B$26:$F$29,MATCH($C68,Kruistabel!$C$25:$F$25,0)+1,FALSE),""))</f>
        <v>#N/A</v>
      </c>
      <c r="AY68" s="327"/>
      <c r="AZ68" s="326" t="e">
        <f>IF(IF(Plananalyse!AZ68=1,VLOOKUP(AZ$5,Kruistabel!$B$26:$F$29,MATCH($C68,Kruistabel!$C$25:$F$25,0)+1,FALSE),"")=0,"",IF(Plananalyse!AZ68=1,VLOOKUP(AZ$5,Kruistabel!$B$26:$F$29,MATCH($C68,Kruistabel!$C$25:$F$25,0)+1,FALSE),""))</f>
        <v>#N/A</v>
      </c>
      <c r="BA68" s="326" t="e">
        <f>IF(IF(Plananalyse!BA68=1,VLOOKUP(BA$5,Kruistabel!$B$26:$F$29,MATCH($C68,Kruistabel!$C$25:$F$25,0)+1,FALSE),"")=0,"",IF(Plananalyse!BA68=1,VLOOKUP(BA$5,Kruistabel!$B$26:$F$29,MATCH($C68,Kruistabel!$C$25:$F$25,0)+1,FALSE),""))</f>
        <v>#N/A</v>
      </c>
      <c r="BB68" s="326" t="e">
        <f>IF(IF(Plananalyse!BB68=1,VLOOKUP(BB$5,Kruistabel!$B$26:$F$29,MATCH($C68,Kruistabel!$C$25:$F$25,0)+1,FALSE),"")=0,"",IF(Plananalyse!BB68=1,VLOOKUP(BB$5,Kruistabel!$B$26:$F$29,MATCH($C68,Kruistabel!$C$25:$F$25,0)+1,FALSE),""))</f>
        <v>#N/A</v>
      </c>
      <c r="BC68" s="326" t="e">
        <f>IF(IF(Plananalyse!BC68=1,VLOOKUP(BC$5,Kruistabel!$B$26:$F$29,MATCH($C68,Kruistabel!$C$25:$F$25,0)+1,FALSE),"")=0,"",IF(Plananalyse!BC68=1,VLOOKUP(BC$5,Kruistabel!$B$26:$F$29,MATCH($C68,Kruistabel!$C$25:$F$25,0)+1,FALSE),""))</f>
        <v>#N/A</v>
      </c>
      <c r="BD68" s="326" t="e">
        <f>IF(IF(Plananalyse!BD68=1,VLOOKUP(BD$5,Kruistabel!$B$26:$F$29,MATCH($C68,Kruistabel!$C$25:$F$25,0)+1,FALSE),"")=0,"",IF(Plananalyse!BD68=1,VLOOKUP(BD$5,Kruistabel!$B$26:$F$29,MATCH($C68,Kruistabel!$C$25:$F$25,0)+1,FALSE),""))</f>
        <v>#N/A</v>
      </c>
      <c r="BE68" s="326" t="e">
        <f>IF(IF(Plananalyse!BE68=1,VLOOKUP(BE$5,Kruistabel!$B$26:$F$29,MATCH($C68,Kruistabel!$C$25:$F$25,0)+1,FALSE),"")=0,"",IF(Plananalyse!BE68=1,VLOOKUP(BE$5,Kruistabel!$B$26:$F$29,MATCH($C68,Kruistabel!$C$25:$F$25,0)+1,FALSE),""))</f>
        <v>#N/A</v>
      </c>
      <c r="BF68" s="326" t="e">
        <f>IF(IF(Plananalyse!BF68=1,VLOOKUP(BF$5,Kruistabel!$B$26:$F$29,MATCH($C68,Kruistabel!$C$25:$F$25,0)+1,FALSE),"")=0,"",IF(Plananalyse!BF68=1,VLOOKUP(BF$5,Kruistabel!$B$26:$F$29,MATCH($C68,Kruistabel!$C$25:$F$25,0)+1,FALSE),""))</f>
        <v>#N/A</v>
      </c>
      <c r="BG68" s="326" t="e">
        <f>IF(IF(Plananalyse!BG68=1,VLOOKUP(BG$5,Kruistabel!$B$26:$F$29,MATCH($C68,Kruistabel!$C$25:$F$25,0)+1,FALSE),"")=0,"",IF(Plananalyse!BG68=1,VLOOKUP(BG$5,Kruistabel!$B$26:$F$29,MATCH($C68,Kruistabel!$C$25:$F$25,0)+1,FALSE),""))</f>
        <v>#N/A</v>
      </c>
      <c r="BH68" s="326" t="e">
        <f>IF(IF(Plananalyse!BH68=1,VLOOKUP(BH$5,Kruistabel!$B$26:$F$29,MATCH($C68,Kruistabel!$C$25:$F$25,0)+1,FALSE),"")=0,"",IF(Plananalyse!BH68=1,VLOOKUP(BH$5,Kruistabel!$B$26:$F$29,MATCH($C68,Kruistabel!$C$25:$F$25,0)+1,FALSE),""))</f>
        <v>#N/A</v>
      </c>
      <c r="BI68" s="327"/>
      <c r="BJ68" s="326" t="e">
        <f>IF(IF(Plananalyse!BJ68=1,VLOOKUP(BJ$5,Kruistabel!$B$26:$F$29,MATCH($C68,Kruistabel!$C$25:$F$25,0)+1,FALSE),"")=0,"",IF(Plananalyse!BJ68=1,VLOOKUP(BJ$5,Kruistabel!$B$26:$F$29,MATCH($C68,Kruistabel!$C$25:$F$25,0)+1,FALSE),""))</f>
        <v>#N/A</v>
      </c>
      <c r="BK68" s="326" t="e">
        <f>IF(IF(Plananalyse!BK68=1,VLOOKUP(BK$5,Kruistabel!$B$26:$F$29,MATCH($C68,Kruistabel!$C$25:$F$25,0)+1,FALSE),"")=0,"",IF(Plananalyse!BK68=1,VLOOKUP(BK$5,Kruistabel!$B$26:$F$29,MATCH($C68,Kruistabel!$C$25:$F$25,0)+1,FALSE),""))</f>
        <v>#N/A</v>
      </c>
      <c r="BL68" s="326" t="e">
        <f>IF(IF(Plananalyse!BL68=1,VLOOKUP(BL$5,Kruistabel!$B$26:$F$29,MATCH($C68,Kruistabel!$C$25:$F$25,0)+1,FALSE),"")=0,"",IF(Plananalyse!BL68=1,VLOOKUP(BL$5,Kruistabel!$B$26:$F$29,MATCH($C68,Kruistabel!$C$25:$F$25,0)+1,FALSE),""))</f>
        <v>#N/A</v>
      </c>
      <c r="BM68" s="326" t="e">
        <f ca="1">IF(IF(Plananalyse!BM68=1,VLOOKUP(BM$5,Kruistabel!$B$26:$F$29,MATCH($C68,Kruistabel!$C$25:$F$25,0)+1,FALSE),"")=0,"",IF(Plananalyse!BM68=1,VLOOKUP(BM$5,Kruistabel!$B$26:$F$29,MATCH($C68,Kruistabel!$C$25:$F$25,0)+1,FALSE),""))</f>
        <v>#N/A</v>
      </c>
      <c r="BN68" s="326" t="e">
        <f ca="1">IF(IF(Plananalyse!BN68=1,VLOOKUP(BN$5,Kruistabel!$B$26:$F$29,MATCH($C68,Kruistabel!$C$25:$F$25,0)+1,FALSE),"")=0,"",IF(Plananalyse!BN68=1,VLOOKUP(BN$5,Kruistabel!$B$26:$F$29,MATCH($C68,Kruistabel!$C$25:$F$25,0)+1,FALSE),""))</f>
        <v>#N/A</v>
      </c>
      <c r="BO68" s="326" t="e">
        <f ca="1">IF(IF(Plananalyse!BO68=1,VLOOKUP(BO$5,Kruistabel!$B$26:$F$29,MATCH($C68,Kruistabel!$C$25:$F$25,0)+1,FALSE),"")=0,"",IF(Plananalyse!BO68=1,VLOOKUP(BO$5,Kruistabel!$B$26:$F$29,MATCH($C68,Kruistabel!$C$25:$F$25,0)+1,FALSE),""))</f>
        <v>#N/A</v>
      </c>
      <c r="BP68" s="326" t="e">
        <f ca="1">IF(IF(Plananalyse!BP68=1,VLOOKUP(BP$5,Kruistabel!$B$26:$F$29,MATCH($C68,Kruistabel!$C$25:$F$25,0)+1,FALSE),"")=0,"",IF(Plananalyse!BP68=1,VLOOKUP(BP$5,Kruistabel!$B$26:$F$29,MATCH($C68,Kruistabel!$C$25:$F$25,0)+1,FALSE),""))</f>
        <v>#N/A</v>
      </c>
      <c r="BQ68" s="326" t="e">
        <f ca="1">IF(IF(Plananalyse!BQ68=1,VLOOKUP(BQ$5,Kruistabel!$B$26:$F$29,MATCH($C68,Kruistabel!$C$25:$F$25,0)+1,FALSE),"")=0,"",IF(Plananalyse!BQ68=1,VLOOKUP(BQ$5,Kruistabel!$B$26:$F$29,MATCH($C68,Kruistabel!$C$25:$F$25,0)+1,FALSE),""))</f>
        <v>#N/A</v>
      </c>
      <c r="BR68" s="326" t="e">
        <f ca="1">IF(IF(Plananalyse!BR68=1,VLOOKUP(BR$5,Kruistabel!$B$26:$F$29,MATCH($C68,Kruistabel!$C$25:$F$25,0)+1,FALSE),"")=0,"",IF(Plananalyse!BR68=1,VLOOKUP(BR$5,Kruistabel!$B$26:$F$29,MATCH($C68,Kruistabel!$C$25:$F$25,0)+1,FALSE),""))</f>
        <v>#REF!</v>
      </c>
      <c r="BS68" s="326" t="e">
        <f ca="1">IF(IF(Plananalyse!BS68=1,VLOOKUP(BS$5,Kruistabel!$B$26:$F$29,MATCH($C68,Kruistabel!$C$25:$F$25,0)+1,FALSE),"")=0,"",IF(Plananalyse!BS68=1,VLOOKUP(BS$5,Kruistabel!$B$26:$F$29,MATCH($C68,Kruistabel!$C$25:$F$25,0)+1,FALSE),""))</f>
        <v>#REF!</v>
      </c>
      <c r="BT68" s="65"/>
      <c r="BU68" s="231" t="e">
        <f ca="1">IF(IF(Plananalyse!BU68=1,VLOOKUP(BU$5,Kruistabel!$B$26:$F$29,MATCH($C68,Kruistabel!$C$25:$F$25,0)+1,FALSE),"")=0,"",IF(Plananalyse!BU68=1,VLOOKUP(BU$5,Kruistabel!$B$26:$F$29,MATCH($C68,Kruistabel!$C$25:$F$25,0)+1,FALSE),""))</f>
        <v>#N/A</v>
      </c>
      <c r="BV68" s="326" t="e">
        <f ca="1">IF(IF(Plananalyse!BV68=1,VLOOKUP(BV$5,Kruistabel!$B$26:$F$29,MATCH($C68,Kruistabel!$C$25:$F$25,0)+1,FALSE),"")=0,"",IF(Plananalyse!BV68=1,VLOOKUP(BV$5,Kruistabel!$B$26:$F$29,MATCH($C68,Kruistabel!$C$25:$F$25,0)+1,FALSE),""))</f>
        <v>#N/A</v>
      </c>
      <c r="BW68" s="326" t="e">
        <f ca="1">IF(IF(Plananalyse!BW68=1,VLOOKUP(BW$5,Kruistabel!$B$26:$F$29,MATCH($C68,Kruistabel!$C$25:$F$25,0)+1,FALSE),"")=0,"",IF(Plananalyse!BW68=1,VLOOKUP(BW$5,Kruistabel!$B$26:$F$29,MATCH($C68,Kruistabel!$C$25:$F$25,0)+1,FALSE),""))</f>
        <v>#N/A</v>
      </c>
      <c r="BX68" s="326" t="e">
        <f ca="1">IF(IF(Plananalyse!BX68=1,VLOOKUP(BX$5,Kruistabel!$B$26:$F$29,MATCH($C68,Kruistabel!$C$25:$F$25,0)+1,FALSE),"")=0,"",IF(Plananalyse!BX68=1,VLOOKUP(BX$5,Kruistabel!$B$26:$F$29,MATCH($C68,Kruistabel!$C$25:$F$25,0)+1,FALSE),""))</f>
        <v>#N/A</v>
      </c>
      <c r="BY68" s="327"/>
      <c r="BZ68" s="326" t="e">
        <f ca="1">IF(IF(Plananalyse!BZ68=1,VLOOKUP(BZ$5,Kruistabel!$B$26:$F$29,MATCH($C68,Kruistabel!$C$25:$F$25,0)+1,FALSE),"")=0,"",IF(Plananalyse!BZ68=1,VLOOKUP(BZ$5,Kruistabel!$B$26:$F$29,MATCH($C68,Kruistabel!$C$25:$F$25,0)+1,FALSE),""))</f>
        <v>#N/A</v>
      </c>
      <c r="CA68" s="326" t="e">
        <f ca="1">IF(IF(Plananalyse!CA68=1,VLOOKUP(CA$5,Kruistabel!$B$26:$F$29,MATCH($C68,Kruistabel!$C$25:$F$25,0)+1,FALSE),"")=0,"",IF(Plananalyse!CA68=1,VLOOKUP(CA$5,Kruistabel!$B$26:$F$29,MATCH($C68,Kruistabel!$C$25:$F$25,0)+1,FALSE),""))</f>
        <v>#N/A</v>
      </c>
      <c r="CB68" s="326" t="e">
        <f ca="1">IF(IF(Plananalyse!CB68=1,VLOOKUP(CB$5,Kruistabel!$B$26:$F$29,MATCH($C68,Kruistabel!$C$25:$F$25,0)+1,FALSE),"")=0,"",IF(Plananalyse!CB68=1,VLOOKUP(CB$5,Kruistabel!$B$26:$F$29,MATCH($C68,Kruistabel!$C$25:$F$25,0)+1,FALSE),""))</f>
        <v>#N/A</v>
      </c>
      <c r="CC68" s="326" t="e">
        <f ca="1">IF(IF(Plananalyse!CC68=1,VLOOKUP(CC$5,Kruistabel!$B$26:$F$29,MATCH($C68,Kruistabel!$C$25:$F$25,0)+1,FALSE),"")=0,"",IF(Plananalyse!CC68=1,VLOOKUP(CC$5,Kruistabel!$B$26:$F$29,MATCH($C68,Kruistabel!$C$25:$F$25,0)+1,FALSE),""))</f>
        <v>#N/A</v>
      </c>
      <c r="CD68" s="326" t="e">
        <f ca="1">IF(IF(Plananalyse!CD68=1,VLOOKUP(CD$5,Kruistabel!$B$26:$F$29,MATCH($C68,Kruistabel!$C$25:$F$25,0)+1,FALSE),"")=0,"",IF(Plananalyse!CD68=1,VLOOKUP(CD$5,Kruistabel!$B$26:$F$29,MATCH($C68,Kruistabel!$C$25:$F$25,0)+1,FALSE),""))</f>
        <v>#N/A</v>
      </c>
      <c r="CE68" s="326" t="e">
        <f ca="1">IF(IF(Plananalyse!CE68=1,VLOOKUP(CE$5,Kruistabel!$B$26:$F$29,MATCH($C68,Kruistabel!$C$25:$F$25,0)+1,FALSE),"")=0,"",IF(Plananalyse!CE68=1,VLOOKUP(CE$5,Kruistabel!$B$26:$F$29,MATCH($C68,Kruistabel!$C$25:$F$25,0)+1,FALSE),""))</f>
        <v>#N/A</v>
      </c>
      <c r="CF68" s="326" t="e">
        <f ca="1">IF(IF(Plananalyse!CF68=1,VLOOKUP(CF$5,Kruistabel!$B$26:$F$29,MATCH($C68,Kruistabel!$C$25:$F$25,0)+1,FALSE),"")=0,"",IF(Plananalyse!CF68=1,VLOOKUP(CF$5,Kruistabel!$B$26:$F$29,MATCH($C68,Kruistabel!$C$25:$F$25,0)+1,FALSE),""))</f>
        <v>#N/A</v>
      </c>
      <c r="CG68" s="326" t="e">
        <f ca="1">IF(IF(Plananalyse!CG68=1,VLOOKUP(CG$5,Kruistabel!$B$26:$F$29,MATCH($C68,Kruistabel!$C$25:$F$25,0)+1,FALSE),"")=0,"",IF(Plananalyse!CG68=1,VLOOKUP(CG$5,Kruistabel!$B$26:$F$29,MATCH($C68,Kruistabel!$C$25:$F$25,0)+1,FALSE),""))</f>
        <v>#REF!</v>
      </c>
      <c r="CH68" s="326" t="e">
        <f ca="1">IF(IF(Plananalyse!CH68=1,VLOOKUP(CH$5,Kruistabel!$B$26:$F$29,MATCH($C68,Kruistabel!$C$25:$F$25,0)+1,FALSE),"")=0,"",IF(Plananalyse!CH68=1,VLOOKUP(CH$5,Kruistabel!$B$26:$F$29,MATCH($C68,Kruistabel!$C$25:$F$25,0)+1,FALSE),""))</f>
        <v>#REF!</v>
      </c>
      <c r="CI68" s="65"/>
      <c r="CJ68" s="326" t="e">
        <f ca="1">IF(IF(Plananalyse!CJ68=1,VLOOKUP(CJ$5,Kruistabel!$B$26:$F$29,MATCH($C68,Kruistabel!$C$25:$F$25,0)+1,FALSE),"")=0,"",IF(Plananalyse!CJ68=1,VLOOKUP(CJ$5,Kruistabel!$B$26:$F$29,MATCH($C68,Kruistabel!$C$25:$F$25,0)+1,FALSE),""))</f>
        <v>#N/A</v>
      </c>
      <c r="CK68" s="326" t="e">
        <f ca="1">IF(IF(Plananalyse!CK68=1,VLOOKUP(CK$5,Kruistabel!$B$26:$F$29,MATCH($C68,Kruistabel!$C$25:$F$25,0)+1,FALSE),"")=0,"",IF(Plananalyse!CK68=1,VLOOKUP(CK$5,Kruistabel!$B$26:$F$29,MATCH($C68,Kruistabel!$C$25:$F$25,0)+1,FALSE),""))</f>
        <v>#N/A</v>
      </c>
      <c r="CL68" s="326" t="e">
        <f ca="1">IF(IF(Plananalyse!CL68=1,VLOOKUP(CL$5,Kruistabel!$B$26:$F$29,MATCH($C68,Kruistabel!$C$25:$F$25,0)+1,FALSE),"")=0,"",IF(Plananalyse!CL68=1,VLOOKUP(CL$5,Kruistabel!$B$26:$F$29,MATCH($C68,Kruistabel!$C$25:$F$25,0)+1,FALSE),""))</f>
        <v>#N/A</v>
      </c>
      <c r="CM68" s="326" t="e">
        <f ca="1">IF(IF(Plananalyse!CM68=1,VLOOKUP(CM$5,Kruistabel!$B$26:$F$29,MATCH($C68,Kruistabel!$C$25:$F$25,0)+1,FALSE),"")=0,"",IF(Plananalyse!CM68=1,VLOOKUP(CM$5,Kruistabel!$B$26:$F$29,MATCH($C68,Kruistabel!$C$25:$F$25,0)+1,FALSE),""))</f>
        <v>#N/A</v>
      </c>
      <c r="CN68" s="326" t="e">
        <f ca="1">IF(IF(Plananalyse!CN68=1,VLOOKUP(CN$5,Kruistabel!$B$26:$F$29,MATCH($C68,Kruistabel!$C$25:$F$25,0)+1,FALSE),"")=0,"",IF(Plananalyse!CN68=1,VLOOKUP(CN$5,Kruistabel!$B$26:$F$29,MATCH($C68,Kruistabel!$C$25:$F$25,0)+1,FALSE),""))</f>
        <v>#N/A</v>
      </c>
      <c r="CO68" s="326" t="e">
        <f ca="1">IF(IF(Plananalyse!CO68=1,VLOOKUP(CO$5,Kruistabel!$B$26:$F$29,MATCH($C68,Kruistabel!$C$25:$F$25,0)+1,FALSE),"")=0,"",IF(Plananalyse!CO68=1,VLOOKUP(CO$5,Kruistabel!$B$26:$F$29,MATCH($C68,Kruistabel!$C$25:$F$25,0)+1,FALSE),""))</f>
        <v>#N/A</v>
      </c>
      <c r="CP68" s="326" t="e">
        <f ca="1">IF(IF(Plananalyse!CP68=1,VLOOKUP(CP$5,Kruistabel!$B$26:$F$29,MATCH($C68,Kruistabel!$C$25:$F$25,0)+1,FALSE),"")=0,"",IF(Plananalyse!CP68=1,VLOOKUP(CP$5,Kruistabel!$B$26:$F$29,MATCH($C68,Kruistabel!$C$25:$F$25,0)+1,FALSE),""))</f>
        <v>#N/A</v>
      </c>
      <c r="CQ68" s="326" t="e">
        <f ca="1">IF(IF(Plananalyse!CQ68=1,VLOOKUP(CQ$5,Kruistabel!$B$26:$F$29,MATCH($C68,Kruistabel!$C$25:$F$25,0)+1,FALSE),"")=0,"",IF(Plananalyse!CQ68=1,VLOOKUP(CQ$5,Kruistabel!$B$26:$F$29,MATCH($C68,Kruistabel!$C$25:$F$25,0)+1,FALSE),""))</f>
        <v>#N/A</v>
      </c>
      <c r="CR68" s="326" t="e">
        <f ca="1">IF(IF(Plananalyse!CR68=1,VLOOKUP(CR$5,Kruistabel!$B$26:$F$29,MATCH($C68,Kruistabel!$C$25:$F$25,0)+1,FALSE),"")=0,"",IF(Plananalyse!CR68=1,VLOOKUP(CR$5,Kruistabel!$B$26:$F$29,MATCH($C68,Kruistabel!$C$25:$F$25,0)+1,FALSE),""))</f>
        <v>#N/A</v>
      </c>
      <c r="CS68" s="326" t="e">
        <f ca="1">IF(IF(Plananalyse!CS68=1,VLOOKUP(CS$5,Kruistabel!$B$26:$F$29,MATCH($C68,Kruistabel!$C$25:$F$25,0)+1,FALSE),"")=0,"",IF(Plananalyse!CS68=1,VLOOKUP(CS$5,Kruistabel!$B$26:$F$29,MATCH($C68,Kruistabel!$C$25:$F$25,0)+1,FALSE),""))</f>
        <v>#N/A</v>
      </c>
      <c r="CT68" s="326" t="e">
        <f ca="1">IF(IF(Plananalyse!CT68=1,VLOOKUP(CT$5,Kruistabel!$B$26:$F$29,MATCH($C68,Kruistabel!$C$25:$F$25,0)+1,FALSE),"")=0,"",IF(Plananalyse!CT68=1,VLOOKUP(CT$5,Kruistabel!$B$26:$F$29,MATCH($C68,Kruistabel!$C$25:$F$25,0)+1,FALSE),""))</f>
        <v>#N/A</v>
      </c>
      <c r="CU68" s="326" t="e">
        <f ca="1">IF(IF(Plananalyse!CU68=1,VLOOKUP(CU$5,Kruistabel!$B$26:$F$29,MATCH($C68,Kruistabel!$C$25:$F$25,0)+1,FALSE),"")=0,"",IF(Plananalyse!CU68=1,VLOOKUP(CU$5,Kruistabel!$B$26:$F$29,MATCH($C68,Kruistabel!$C$25:$F$25,0)+1,FALSE),""))</f>
        <v>#N/A</v>
      </c>
      <c r="CV68" s="326" t="e">
        <f ca="1">IF(IF(Plananalyse!CV68=1,VLOOKUP(CV$5,Kruistabel!$B$26:$F$29,MATCH($C68,Kruistabel!$C$25:$F$25,0)+1,FALSE),"")=0,"",IF(Plananalyse!CV68=1,VLOOKUP(CV$5,Kruistabel!$B$26:$F$29,MATCH($C68,Kruistabel!$C$25:$F$25,0)+1,FALSE),""))</f>
        <v>#N/A</v>
      </c>
      <c r="CW68" s="326" t="e">
        <f ca="1">IF(IF(Plananalyse!CW68=1,VLOOKUP(CW$5,Kruistabel!$B$26:$F$29,MATCH($C68,Kruistabel!$C$25:$F$25,0)+1,FALSE),"")=0,"",IF(Plananalyse!CW68=1,VLOOKUP(CW$5,Kruistabel!$B$26:$F$29,MATCH($C68,Kruistabel!$C$25:$F$25,0)+1,FALSE),""))</f>
        <v>#N/A</v>
      </c>
      <c r="CX68" s="326" t="e">
        <f ca="1">IF(IF(Plananalyse!CX68=1,VLOOKUP(CX$5,Kruistabel!$B$26:$F$29,MATCH($C68,Kruistabel!$C$25:$F$25,0)+1,FALSE),"")=0,"",IF(Plananalyse!CX68=1,VLOOKUP(CX$5,Kruistabel!$B$26:$F$29,MATCH($C68,Kruistabel!$C$25:$F$25,0)+1,FALSE),""))</f>
        <v>#N/A</v>
      </c>
      <c r="CY68" s="326" t="e">
        <f ca="1">IF(IF(Plananalyse!CY68=1,VLOOKUP(CY$5,Kruistabel!$B$26:$F$29,MATCH($C68,Kruistabel!$C$25:$F$25,0)+1,FALSE),"")=0,"",IF(Plananalyse!CY68=1,VLOOKUP(CY$5,Kruistabel!$B$26:$F$29,MATCH($C68,Kruistabel!$C$25:$F$25,0)+1,FALSE),""))</f>
        <v>#N/A</v>
      </c>
      <c r="CZ68" s="326" t="e">
        <f ca="1">IF(IF(Plananalyse!CZ68=1,VLOOKUP(CZ$5,Kruistabel!$B$26:$F$29,MATCH($C68,Kruistabel!$C$25:$F$25,0)+1,FALSE),"")=0,"",IF(Plananalyse!CZ68=1,VLOOKUP(CZ$5,Kruistabel!$B$26:$F$29,MATCH($C68,Kruistabel!$C$25:$F$25,0)+1,FALSE),""))</f>
        <v>#N/A</v>
      </c>
      <c r="DA68" s="326" t="e">
        <f ca="1">IF(IF(Plananalyse!DA68=1,VLOOKUP(DA$5,Kruistabel!$B$26:$F$29,MATCH($C68,Kruistabel!$C$25:$F$25,0)+1,FALSE),"")=0,"",IF(Plananalyse!DA68=1,VLOOKUP(DA$5,Kruistabel!$B$26:$F$29,MATCH($C68,Kruistabel!$C$25:$F$25,0)+1,FALSE),""))</f>
        <v>#N/A</v>
      </c>
      <c r="DB68" s="326" t="e">
        <f ca="1">IF(IF(Plananalyse!DB68=1,VLOOKUP(DB$5,Kruistabel!$B$26:$F$29,MATCH($C68,Kruistabel!$C$25:$F$25,0)+1,FALSE),"")=0,"",IF(Plananalyse!DB68=1,VLOOKUP(DB$5,Kruistabel!$B$26:$F$29,MATCH($C68,Kruistabel!$C$25:$F$25,0)+1,FALSE),""))</f>
        <v>#N/A</v>
      </c>
      <c r="DC68" s="326" t="e">
        <f ca="1">IF(IF(Plananalyse!DC68=1,VLOOKUP(DC$5,Kruistabel!$B$26:$F$29,MATCH($C68,Kruistabel!$C$25:$F$25,0)+1,FALSE),"")=0,"",IF(Plananalyse!DC68=1,VLOOKUP(DC$5,Kruistabel!$B$26:$F$29,MATCH($C68,Kruistabel!$C$25:$F$25,0)+1,FALSE),""))</f>
        <v>#N/A</v>
      </c>
      <c r="DD68" s="327"/>
      <c r="DE68" s="326" t="e">
        <f ca="1">IF(IF(Plananalyse!DE68=1,VLOOKUP(DE$5,Kruistabel!$B$26:$F$29,MATCH($C68,Kruistabel!$C$25:$F$25,0)+1,FALSE),"")=0,"",IF(Plananalyse!DE68=1,VLOOKUP(DE$5,Kruistabel!$B$26:$F$29,MATCH($C68,Kruistabel!$C$25:$F$25,0)+1,FALSE),""))</f>
        <v>#N/A</v>
      </c>
      <c r="DF68" s="326" t="e">
        <f ca="1">IF(IF(Plananalyse!DF68=1,VLOOKUP(DF$5,Kruistabel!$B$26:$F$29,MATCH($C68,Kruistabel!$C$25:$F$25,0)+1,FALSE),"")=0,"",IF(Plananalyse!DF68=1,VLOOKUP(DF$5,Kruistabel!$B$26:$F$29,MATCH($C68,Kruistabel!$C$25:$F$25,0)+1,FALSE),""))</f>
        <v>#N/A</v>
      </c>
      <c r="DG68" s="326" t="e">
        <f ca="1">IF(IF(Plananalyse!DG68=1,VLOOKUP(DG$5,Kruistabel!$B$26:$F$29,MATCH($C68,Kruistabel!$C$25:$F$25,0)+1,FALSE),"")=0,"",IF(Plananalyse!DG68=1,VLOOKUP(DG$5,Kruistabel!$B$26:$F$29,MATCH($C68,Kruistabel!$C$25:$F$25,0)+1,FALSE),""))</f>
        <v>#N/A</v>
      </c>
      <c r="DH68" s="326" t="e">
        <f ca="1">IF(IF(Plananalyse!DH68=1,VLOOKUP(DH$5,Kruistabel!$B$26:$F$29,MATCH($C68,Kruistabel!$C$25:$F$25,0)+1,FALSE),"")=0,"",IF(Plananalyse!DH68=1,VLOOKUP(DH$5,Kruistabel!$B$26:$F$29,MATCH($C68,Kruistabel!$C$25:$F$25,0)+1,FALSE),""))</f>
        <v>#N/A</v>
      </c>
      <c r="DI68" s="326" t="e">
        <f ca="1">IF(IF(Plananalyse!DI68=1,VLOOKUP(DI$5,Kruistabel!$B$26:$F$29,MATCH($C68,Kruistabel!$C$25:$F$25,0)+1,FALSE),"")=0,"",IF(Plananalyse!DI68=1,VLOOKUP(DI$5,Kruistabel!$B$26:$F$29,MATCH($C68,Kruistabel!$C$25:$F$25,0)+1,FALSE),""))</f>
        <v>#N/A</v>
      </c>
      <c r="DJ68" s="326" t="e">
        <f ca="1">IF(IF(Plananalyse!DJ68=1,VLOOKUP(DJ$5,Kruistabel!$B$26:$F$29,MATCH($C68,Kruistabel!$C$25:$F$25,0)+1,FALSE),"")=0,"",IF(Plananalyse!DJ68=1,VLOOKUP(DJ$5,Kruistabel!$B$26:$F$29,MATCH($C68,Kruistabel!$C$25:$F$25,0)+1,FALSE),""))</f>
        <v>#N/A</v>
      </c>
      <c r="DK68" s="326" t="e">
        <f ca="1">IF(IF(Plananalyse!DK68=1,VLOOKUP(DK$5,Kruistabel!$B$26:$F$29,MATCH($C68,Kruistabel!$C$25:$F$25,0)+1,FALSE),"")=0,"",IF(Plananalyse!DK68=1,VLOOKUP(DK$5,Kruistabel!$B$26:$F$29,MATCH($C68,Kruistabel!$C$25:$F$25,0)+1,FALSE),""))</f>
        <v>#REF!</v>
      </c>
      <c r="DL68" s="326" t="e">
        <f ca="1">IF(IF(Plananalyse!DL68=1,VLOOKUP(DL$5,Kruistabel!$B$26:$F$29,MATCH($C68,Kruistabel!$C$25:$F$25,0)+1,FALSE),"")=0,"",IF(Plananalyse!DL68=1,VLOOKUP(DL$5,Kruistabel!$B$26:$F$29,MATCH($C68,Kruistabel!$C$25:$F$25,0)+1,FALSE),""))</f>
        <v>#REF!</v>
      </c>
      <c r="DM68" s="327" t="str">
        <f>IF(Plananalyse!DM68=1,VLOOKUP(DM$5,Kruistabel!$B$26:$F$29,MATCH($C68,Kruistabel!$C$25:$F$25,0)+1,FALSE),"")</f>
        <v/>
      </c>
      <c r="DN68" s="326" t="e">
        <f ca="1">IF(IF(Plananalyse!DN68=1,VLOOKUP(DN$5,Kruistabel!$B$26:$F$29,MATCH($C68,Kruistabel!$C$25:$F$25,0)+1,FALSE),"")=0,"",IF(Plananalyse!DN68=1,VLOOKUP(DN$5,Kruistabel!$B$26:$F$29,MATCH($C68,Kruistabel!$C$25:$F$25,0)+1,FALSE),""))</f>
        <v>#N/A</v>
      </c>
      <c r="DO68" s="326" t="e">
        <f ca="1">IF(IF(Plananalyse!DO68=1,VLOOKUP(DO$5,Kruistabel!$B$26:$F$29,MATCH($C68,Kruistabel!$C$25:$F$25,0)+1,FALSE),"")=0,"",IF(Plananalyse!DO68=1,VLOOKUP(DO$5,Kruistabel!$B$26:$F$29,MATCH($C68,Kruistabel!$C$25:$F$25,0)+1,FALSE),""))</f>
        <v>#N/A</v>
      </c>
      <c r="DP68" s="326" t="e">
        <f ca="1">IF(IF(Plananalyse!DP68=1,VLOOKUP(DP$5,Kruistabel!$B$26:$F$29,MATCH($C68,Kruistabel!$C$25:$F$25,0)+1,FALSE),"")=0,"",IF(Plananalyse!DP68=1,VLOOKUP(DP$5,Kruistabel!$B$26:$F$29,MATCH($C68,Kruistabel!$C$25:$F$25,0)+1,FALSE),""))</f>
        <v>#N/A</v>
      </c>
      <c r="DQ68" s="326" t="e">
        <f ca="1">IF(IF(Plananalyse!DQ68=1,VLOOKUP(DQ$5,Kruistabel!$B$26:$F$29,MATCH($C68,Kruistabel!$C$25:$F$25,0)+1,FALSE),"")=0,"",IF(Plananalyse!DQ68=1,VLOOKUP(DQ$5,Kruistabel!$B$26:$F$29,MATCH($C68,Kruistabel!$C$25:$F$25,0)+1,FALSE),""))</f>
        <v>#N/A</v>
      </c>
      <c r="DR68" s="326" t="e">
        <f ca="1">IF(IF(Plananalyse!DR68=1,VLOOKUP(DR$5,Kruistabel!$B$26:$F$29,MATCH($C68,Kruistabel!$C$25:$F$25,0)+1,FALSE),"")=0,"",IF(Plananalyse!DR68=1,VLOOKUP(DR$5,Kruistabel!$B$26:$F$29,MATCH($C68,Kruistabel!$C$25:$F$25,0)+1,FALSE),""))</f>
        <v>#N/A</v>
      </c>
      <c r="DS68" s="326" t="e">
        <f ca="1">IF(IF(Plananalyse!DS68=1,VLOOKUP(DS$5,Kruistabel!$B$26:$F$29,MATCH($C68,Kruistabel!$C$25:$F$25,0)+1,FALSE),"")=0,"",IF(Plananalyse!DS68=1,VLOOKUP(DS$5,Kruistabel!$B$26:$F$29,MATCH($C68,Kruistabel!$C$25:$F$25,0)+1,FALSE),""))</f>
        <v>#N/A</v>
      </c>
      <c r="DT68" s="326" t="e">
        <f ca="1">IF(IF(Plananalyse!DT68=1,VLOOKUP(DT$5,Kruistabel!$B$26:$F$29,MATCH($C68,Kruistabel!$C$25:$F$25,0)+1,FALSE),"")=0,"",IF(Plananalyse!DT68=1,VLOOKUP(DT$5,Kruistabel!$B$26:$F$29,MATCH($C68,Kruistabel!$C$25:$F$25,0)+1,FALSE),""))</f>
        <v>#N/A</v>
      </c>
      <c r="DU68" s="326" t="e">
        <f ca="1">IF(IF(Plananalyse!DU68=1,VLOOKUP(DU$5,Kruistabel!$B$26:$F$29,MATCH($C68,Kruistabel!$C$25:$F$25,0)+1,FALSE),"")=0,"",IF(Plananalyse!DU68=1,VLOOKUP(DU$5,Kruistabel!$B$26:$F$29,MATCH($C68,Kruistabel!$C$25:$F$25,0)+1,FALSE),""))</f>
        <v>#N/A</v>
      </c>
      <c r="DV68" s="326" t="e">
        <f ca="1">IF(IF(Plananalyse!DV68=1,VLOOKUP(DV$5,Kruistabel!$B$26:$F$29,MATCH($C68,Kruistabel!$C$25:$F$25,0)+1,FALSE),"")=0,"",IF(Plananalyse!DV68=1,VLOOKUP(DV$5,Kruistabel!$B$26:$F$29,MATCH($C68,Kruistabel!$C$25:$F$25,0)+1,FALSE),""))</f>
        <v>#N/A</v>
      </c>
      <c r="DW68" s="326" t="e">
        <f ca="1">IF(IF(Plananalyse!DW68=1,VLOOKUP(DW$5,Kruistabel!$B$26:$F$29,MATCH($C68,Kruistabel!$C$25:$F$25,0)+1,FALSE),"")=0,"",IF(Plananalyse!DW68=1,VLOOKUP(DW$5,Kruistabel!$B$26:$F$29,MATCH($C68,Kruistabel!$C$25:$F$25,0)+1,FALSE),""))</f>
        <v>#REF!</v>
      </c>
      <c r="DX68" s="326" t="e">
        <f ca="1">IF(IF(Plananalyse!DX68=1,VLOOKUP(DX$5,Kruistabel!$B$26:$F$29,MATCH($C68,Kruistabel!$C$25:$F$25,0)+1,FALSE),"")=0,"",IF(Plananalyse!DX68=1,VLOOKUP(DX$5,Kruistabel!$B$26:$F$29,MATCH($C68,Kruistabel!$C$25:$F$25,0)+1,FALSE),""))</f>
        <v>#REF!</v>
      </c>
      <c r="DY68" s="327" t="str">
        <f>IF(Plananalyse!DY68=1,VLOOKUP(DY$5,Kruistabel!$B$26:$F$29,MATCH($C68,Kruistabel!$C$25:$F$25,0)+1,FALSE),"")</f>
        <v/>
      </c>
      <c r="DZ68" s="326" t="e">
        <f ca="1">IF(IF(Plananalyse!DZ68=1,VLOOKUP(DZ$5,Kruistabel!$B$26:$F$29,MATCH($C68,Kruistabel!$C$25:$F$25,0)+1,FALSE),"")=0,"",IF(Plananalyse!DZ68=1,VLOOKUP(DZ$5,Kruistabel!$B$26:$F$29,MATCH($C68,Kruistabel!$C$25:$F$25,0)+1,FALSE),""))</f>
        <v>#N/A</v>
      </c>
      <c r="EA68" s="326" t="e">
        <f ca="1">IF(IF(Plananalyse!EA68=1,VLOOKUP(EA$5,Kruistabel!$B$26:$F$29,MATCH($C68,Kruistabel!$C$25:$F$25,0)+1,FALSE),"")=0,"",IF(Plananalyse!EA68=1,VLOOKUP(EA$5,Kruistabel!$B$26:$F$29,MATCH($C68,Kruistabel!$C$25:$F$25,0)+1,FALSE),""))</f>
        <v>#N/A</v>
      </c>
      <c r="EB68" s="326" t="e">
        <f ca="1">IF(IF(Plananalyse!EB68=1,VLOOKUP(EB$5,Kruistabel!$B$26:$F$29,MATCH($C68,Kruistabel!$C$25:$F$25,0)+1,FALSE),"")=0,"",IF(Plananalyse!EB68=1,VLOOKUP(EB$5,Kruistabel!$B$26:$F$29,MATCH($C68,Kruistabel!$C$25:$F$25,0)+1,FALSE),""))</f>
        <v>#REF!</v>
      </c>
      <c r="EC68" s="326" t="e">
        <f ca="1">IF(IF(Plananalyse!EC68=1,VLOOKUP(EC$5,Kruistabel!$B$26:$F$29,MATCH($C68,Kruistabel!$C$25:$F$25,0)+1,FALSE),"")=0,"",IF(Plananalyse!EC68=1,VLOOKUP(EC$5,Kruistabel!$B$26:$F$29,MATCH($C68,Kruistabel!$C$25:$F$25,0)+1,FALSE),""))</f>
        <v>#REF!</v>
      </c>
      <c r="ED68" s="327"/>
      <c r="EE68" s="326" t="e">
        <f ca="1">IF(IF(Plananalyse!EE68=1,VLOOKUP(EE$5,Kruistabel!$B$26:$F$29,MATCH($C68,Kruistabel!$C$25:$F$25,0)+1,FALSE),"")=0,"",IF(Plananalyse!EE68=1,VLOOKUP(EE$5,Kruistabel!$B$26:$F$29,MATCH($C68,Kruistabel!$C$25:$F$25,0)+1,FALSE),""))</f>
        <v>#N/A</v>
      </c>
      <c r="EF68" s="326" t="e">
        <f ca="1">IF(IF(Plananalyse!EF68=1,VLOOKUP(EF$5,Kruistabel!$B$26:$F$29,MATCH($C68,Kruistabel!$C$25:$F$25,0)+1,FALSE),"")=0,"",IF(Plananalyse!EF68=1,VLOOKUP(EF$5,Kruistabel!$B$26:$F$29,MATCH($C68,Kruistabel!$C$25:$F$25,0)+1,FALSE),""))</f>
        <v>#N/A</v>
      </c>
      <c r="EG68" s="326" t="e">
        <f ca="1">IF(IF(Plananalyse!EG68=1,VLOOKUP(EG$5,Kruistabel!$B$26:$F$29,MATCH($C68,Kruistabel!$C$25:$F$25,0)+1,FALSE),"")=0,"",IF(Plananalyse!EG68=1,VLOOKUP(EG$5,Kruistabel!$B$26:$F$29,MATCH($C68,Kruistabel!$C$25:$F$25,0)+1,FALSE),""))</f>
        <v>#N/A</v>
      </c>
      <c r="EH68" s="326" t="e">
        <f ca="1">IF(IF(Plananalyse!EH68=1,VLOOKUP(EH$5,Kruistabel!$B$26:$F$29,MATCH($C68,Kruistabel!$C$25:$F$25,0)+1,FALSE),"")=0,"",IF(Plananalyse!EH68=1,VLOOKUP(EH$5,Kruistabel!$B$26:$F$29,MATCH($C68,Kruistabel!$C$25:$F$25,0)+1,FALSE),""))</f>
        <v>#REF!</v>
      </c>
      <c r="EI68" s="326" t="e">
        <f ca="1">IF(IF(Plananalyse!EI68=1,VLOOKUP(EI$5,Kruistabel!$B$26:$F$29,MATCH($C68,Kruistabel!$C$25:$F$25,0)+1,FALSE),"")=0,"",IF(Plananalyse!EI68=1,VLOOKUP(EI$5,Kruistabel!$B$26:$F$29,MATCH($C68,Kruistabel!$C$25:$F$25,0)+1,FALSE),""))</f>
        <v>#REF!</v>
      </c>
      <c r="EJ68" s="164" t="str">
        <f>IF(Plananalyse!EJ68=1,VLOOKUP(EJ$5,Kruistabel!$B$26:$F$29,MATCH($C68,Kruistabel!$C$25:$F$25,0)+1,FALSE),"")</f>
        <v/>
      </c>
      <c r="EK68" s="138"/>
      <c r="EL68" s="138"/>
      <c r="EM68" s="138"/>
      <c r="EN68" s="138"/>
      <c r="EO68" s="138"/>
    </row>
    <row r="69" spans="2:145" hidden="1">
      <c r="B69" s="337" t="s">
        <v>169</v>
      </c>
      <c r="C69" s="160" t="str">
        <f>_xlfn.IFNA(VLOOKUP($B69,Classificatietabel!$B$6:$I$91,C$7,FALSE),"")</f>
        <v/>
      </c>
      <c r="D69" s="160" t="str">
        <f>_xlfn.IFNA(VLOOKUP($B69,Classificatietabel!$B$6:$I$91,D$7,FALSE),"")</f>
        <v/>
      </c>
      <c r="E69" s="119" t="str">
        <f>IF(AND(D69="laag",$D$3=1),0,_xlfn.IFNA(IF(VLOOKUP($B69,Classificatietabel!$B$6:$H$91,$E$5,FALSE)="Ja",1,0),""))</f>
        <v/>
      </c>
      <c r="F69" s="163"/>
      <c r="G69" s="326" t="e">
        <f>IF(IF(Plananalyse!G69=1,VLOOKUP(G$5,Kruistabel!$B$26:$F$29,MATCH($C69,Kruistabel!$C$25:$F$25,0)+1,FALSE),"")=0,"",IF(Plananalyse!G69=1,VLOOKUP(G$5,Kruistabel!$B$26:$F$29,MATCH($C69,Kruistabel!$C$25:$F$25,0)+1,FALSE),""))</f>
        <v>#N/A</v>
      </c>
      <c r="H69" s="326" t="e">
        <f>IF(IF(Plananalyse!H69=1,VLOOKUP(H$5,Kruistabel!$B$26:$F$29,MATCH($C69,Kruistabel!$C$25:$F$25,0)+1,FALSE),"")=0,"",IF(Plananalyse!H69=1,VLOOKUP(H$5,Kruistabel!$B$26:$F$29,MATCH($C69,Kruistabel!$C$25:$F$25,0)+1,FALSE),""))</f>
        <v>#N/A</v>
      </c>
      <c r="I69" s="326" t="e">
        <f>IF(IF(Plananalyse!I69=1,VLOOKUP(I$5,Kruistabel!$B$26:$F$29,MATCH($C69,Kruistabel!$C$25:$F$25,0)+1,FALSE),"")=0,"",IF(Plananalyse!I69=1,VLOOKUP(I$5,Kruistabel!$B$26:$F$29,MATCH($C69,Kruistabel!$C$25:$F$25,0)+1,FALSE),""))</f>
        <v>#N/A</v>
      </c>
      <c r="J69" s="326" t="e">
        <f>IF(IF(Plananalyse!J69=1,VLOOKUP(J$5,Kruistabel!$B$26:$F$29,MATCH($C69,Kruistabel!$C$25:$F$25,0)+1,FALSE),"")=0,"",IF(Plananalyse!J69=1,VLOOKUP(J$5,Kruistabel!$B$26:$F$29,MATCH($C69,Kruistabel!$C$25:$F$25,0)+1,FALSE),""))</f>
        <v>#N/A</v>
      </c>
      <c r="K69" s="326" t="e">
        <f>IF(IF(Plananalyse!K69=1,VLOOKUP(K$5,Kruistabel!$B$26:$F$29,MATCH($C69,Kruistabel!$C$25:$F$25,0)+1,FALSE),"")=0,"",IF(Plananalyse!K69=1,VLOOKUP(K$5,Kruistabel!$B$26:$F$29,MATCH($C69,Kruistabel!$C$25:$F$25,0)+1,FALSE),""))</f>
        <v>#N/A</v>
      </c>
      <c r="L69" s="326" t="e">
        <f>IF(IF(Plananalyse!L69=1,VLOOKUP(L$5,Kruistabel!$B$26:$F$29,MATCH($C69,Kruistabel!$C$25:$F$25,0)+1,FALSE),"")=0,"",IF(Plananalyse!L69=1,VLOOKUP(L$5,Kruistabel!$B$26:$F$29,MATCH($C69,Kruistabel!$C$25:$F$25,0)+1,FALSE),""))</f>
        <v>#N/A</v>
      </c>
      <c r="M69" s="326" t="e">
        <f>IF(IF(Plananalyse!M69=1,VLOOKUP(M$5,Kruistabel!$B$26:$F$29,MATCH($C69,Kruistabel!$C$25:$F$25,0)+1,FALSE),"")=0,"",IF(Plananalyse!M69=1,VLOOKUP(M$5,Kruistabel!$B$26:$F$29,MATCH($C69,Kruistabel!$C$25:$F$25,0)+1,FALSE),""))</f>
        <v>#N/A</v>
      </c>
      <c r="N69" s="326" t="e">
        <f>IF(IF(Plananalyse!N69=1,VLOOKUP(N$5,Kruistabel!$B$26:$F$29,MATCH($C69,Kruistabel!$C$25:$F$25,0)+1,FALSE),"")=0,"",IF(Plananalyse!N69=1,VLOOKUP(N$5,Kruistabel!$B$26:$F$29,MATCH($C69,Kruistabel!$C$25:$F$25,0)+1,FALSE),""))</f>
        <v>#N/A</v>
      </c>
      <c r="O69" s="326" t="e">
        <f>IF(IF(Plananalyse!O69=1,VLOOKUP(O$5,Kruistabel!$B$26:$F$29,MATCH($C69,Kruistabel!$C$25:$F$25,0)+1,FALSE),"")=0,"",IF(Plananalyse!O69=1,VLOOKUP(O$5,Kruistabel!$B$26:$F$29,MATCH($C69,Kruistabel!$C$25:$F$25,0)+1,FALSE),""))</f>
        <v>#N/A</v>
      </c>
      <c r="P69" s="326" t="e">
        <f>IF(IF(Plananalyse!P69=1,VLOOKUP(P$5,Kruistabel!$B$26:$F$29,MATCH($C69,Kruistabel!$C$25:$F$25,0)+1,FALSE),"")=0,"",IF(Plananalyse!P69=1,VLOOKUP(P$5,Kruistabel!$B$26:$F$29,MATCH($C69,Kruistabel!$C$25:$F$25,0)+1,FALSE),""))</f>
        <v>#N/A</v>
      </c>
      <c r="Q69" s="326" t="e">
        <f>IF(IF(Plananalyse!Q69=1,VLOOKUP(Q$5,Kruistabel!$B$26:$F$29,MATCH($C69,Kruistabel!$C$25:$F$25,0)+1,FALSE),"")=0,"",IF(Plananalyse!Q69=1,VLOOKUP(Q$5,Kruistabel!$B$26:$F$29,MATCH($C69,Kruistabel!$C$25:$F$25,0)+1,FALSE),""))</f>
        <v>#N/A</v>
      </c>
      <c r="R69" s="326" t="e">
        <f>IF(IF(Plananalyse!R69=1,VLOOKUP(R$5,Kruistabel!$B$26:$F$29,MATCH($C69,Kruistabel!$C$25:$F$25,0)+1,FALSE),"")=0,"",IF(Plananalyse!R69=1,VLOOKUP(R$5,Kruistabel!$B$26:$F$29,MATCH($C69,Kruistabel!$C$25:$F$25,0)+1,FALSE),""))</f>
        <v>#N/A</v>
      </c>
      <c r="S69" s="326" t="e">
        <f>IF(IF(Plananalyse!S69=1,VLOOKUP(S$5,Kruistabel!$B$26:$F$29,MATCH($C69,Kruistabel!$C$25:$F$25,0)+1,FALSE),"")=0,"",IF(Plananalyse!S69=1,VLOOKUP(S$5,Kruistabel!$B$26:$F$29,MATCH($C69,Kruistabel!$C$25:$F$25,0)+1,FALSE),""))</f>
        <v>#N/A</v>
      </c>
      <c r="T69" s="326" t="e">
        <f>IF(IF(Plananalyse!T69=1,VLOOKUP(T$5,Kruistabel!$B$26:$F$29,MATCH($C69,Kruistabel!$C$25:$F$25,0)+1,FALSE),"")=0,"",IF(Plananalyse!T69=1,VLOOKUP(T$5,Kruistabel!$B$26:$F$29,MATCH($C69,Kruistabel!$C$25:$F$25,0)+1,FALSE),""))</f>
        <v>#N/A</v>
      </c>
      <c r="U69" s="326" t="e">
        <f>IF(IF(Plananalyse!U69=1,VLOOKUP(U$5,Kruistabel!$B$26:$F$29,MATCH($C69,Kruistabel!$C$25:$F$25,0)+1,FALSE),"")=0,"",IF(Plananalyse!U69=1,VLOOKUP(U$5,Kruistabel!$B$26:$F$29,MATCH($C69,Kruistabel!$C$25:$F$25,0)+1,FALSE),""))</f>
        <v>#N/A</v>
      </c>
      <c r="V69" s="326" t="e">
        <f>IF(IF(Plananalyse!V69=1,VLOOKUP(V$5,Kruistabel!$B$26:$F$29,MATCH($C69,Kruistabel!$C$25:$F$25,0)+1,FALSE),"")=0,"",IF(Plananalyse!V69=1,VLOOKUP(V$5,Kruistabel!$B$26:$F$29,MATCH($C69,Kruistabel!$C$25:$F$25,0)+1,FALSE),""))</f>
        <v>#N/A</v>
      </c>
      <c r="W69" s="326" t="e">
        <f>IF(IF(Plananalyse!W69=1,VLOOKUP(W$5,Kruistabel!$B$26:$F$29,MATCH($C69,Kruistabel!$C$25:$F$25,0)+1,FALSE),"")=0,"",IF(Plananalyse!W69=1,VLOOKUP(W$5,Kruistabel!$B$26:$F$29,MATCH($C69,Kruistabel!$C$25:$F$25,0)+1,FALSE),""))</f>
        <v>#N/A</v>
      </c>
      <c r="X69" s="326" t="e">
        <f>IF(IF(Plananalyse!X69=1,VLOOKUP(X$5,Kruistabel!$B$26:$F$29,MATCH($C69,Kruistabel!$C$25:$F$25,0)+1,FALSE),"")=0,"",IF(Plananalyse!X69=1,VLOOKUP(X$5,Kruistabel!$B$26:$F$29,MATCH($C69,Kruistabel!$C$25:$F$25,0)+1,FALSE),""))</f>
        <v>#N/A</v>
      </c>
      <c r="Y69" s="326" t="e">
        <f>IF(IF(Plananalyse!Y69=1,VLOOKUP(Y$5,Kruistabel!$B$26:$F$29,MATCH($C69,Kruistabel!$C$25:$F$25,0)+1,FALSE),"")=0,"",IF(Plananalyse!Y69=1,VLOOKUP(Y$5,Kruistabel!$B$26:$F$29,MATCH($C69,Kruistabel!$C$25:$F$25,0)+1,FALSE),""))</f>
        <v>#N/A</v>
      </c>
      <c r="Z69" s="326" t="e">
        <f>IF(IF(Plananalyse!Z69=1,VLOOKUP(Z$5,Kruistabel!$B$26:$F$29,MATCH($C69,Kruistabel!$C$25:$F$25,0)+1,FALSE),"")=0,"",IF(Plananalyse!Z69=1,VLOOKUP(Z$5,Kruistabel!$B$26:$F$29,MATCH($C69,Kruistabel!$C$25:$F$25,0)+1,FALSE),""))</f>
        <v>#N/A</v>
      </c>
      <c r="AA69" s="326" t="e">
        <f>IF(IF(Plananalyse!AA69=1,VLOOKUP(AA$5,Kruistabel!$B$26:$F$29,MATCH($C69,Kruistabel!$C$25:$F$25,0)+1,FALSE),"")=0,"",IF(Plananalyse!AA69=1,VLOOKUP(AA$5,Kruistabel!$B$26:$F$29,MATCH($C69,Kruistabel!$C$25:$F$25,0)+1,FALSE),""))</f>
        <v>#N/A</v>
      </c>
      <c r="AB69" s="326" t="e">
        <f>IF(IF(Plananalyse!AB69=1,VLOOKUP(AB$5,Kruistabel!$B$26:$F$29,MATCH($C69,Kruistabel!$C$25:$F$25,0)+1,FALSE),"")=0,"",IF(Plananalyse!AB69=1,VLOOKUP(AB$5,Kruistabel!$B$26:$F$29,MATCH($C69,Kruistabel!$C$25:$F$25,0)+1,FALSE),""))</f>
        <v>#N/A</v>
      </c>
      <c r="AC69" s="326" t="e">
        <f>IF(IF(Plananalyse!AC69=1,VLOOKUP(AC$5,Kruistabel!$B$26:$F$29,MATCH($C69,Kruistabel!$C$25:$F$25,0)+1,FALSE),"")=0,"",IF(Plananalyse!AC69=1,VLOOKUP(AC$5,Kruistabel!$B$26:$F$29,MATCH($C69,Kruistabel!$C$25:$F$25,0)+1,FALSE),""))</f>
        <v>#N/A</v>
      </c>
      <c r="AD69" s="326" t="e">
        <f>IF(IF(Plananalyse!AD69=1,VLOOKUP(AD$5,Kruistabel!$B$26:$F$29,MATCH($C69,Kruistabel!$C$25:$F$25,0)+1,FALSE),"")=0,"",IF(Plananalyse!AD69=1,VLOOKUP(AD$5,Kruistabel!$B$26:$F$29,MATCH($C69,Kruistabel!$C$25:$F$25,0)+1,FALSE),""))</f>
        <v>#N/A</v>
      </c>
      <c r="AE69" s="326" t="e">
        <f>IF(IF(Plananalyse!AE69=1,VLOOKUP(AE$5,Kruistabel!$B$26:$F$29,MATCH($C69,Kruistabel!$C$25:$F$25,0)+1,FALSE),"")=0,"",IF(Plananalyse!AE69=1,VLOOKUP(AE$5,Kruistabel!$B$26:$F$29,MATCH($C69,Kruistabel!$C$25:$F$25,0)+1,FALSE),""))</f>
        <v>#N/A</v>
      </c>
      <c r="AF69" s="326" t="e">
        <f>IF(IF(Plananalyse!AF69=1,VLOOKUP(AF$5,Kruistabel!$B$26:$F$29,MATCH($C69,Kruistabel!$C$25:$F$25,0)+1,FALSE),"")=0,"",IF(Plananalyse!AF69=1,VLOOKUP(AF$5,Kruistabel!$B$26:$F$29,MATCH($C69,Kruistabel!$C$25:$F$25,0)+1,FALSE),""))</f>
        <v>#N/A</v>
      </c>
      <c r="AG69" s="326" t="e">
        <f>IF(IF(Plananalyse!AG69=1,VLOOKUP(AG$5,Kruistabel!$B$26:$F$29,MATCH($C69,Kruistabel!$C$25:$F$25,0)+1,FALSE),"")=0,"",IF(Plananalyse!AG69=1,VLOOKUP(AG$5,Kruistabel!$B$26:$F$29,MATCH($C69,Kruistabel!$C$25:$F$25,0)+1,FALSE),""))</f>
        <v>#N/A</v>
      </c>
      <c r="AH69" s="326" t="e">
        <f>IF(IF(Plananalyse!AH69=1,VLOOKUP(AH$5,Kruistabel!$B$26:$F$29,MATCH($C69,Kruistabel!$C$25:$F$25,0)+1,FALSE),"")=0,"",IF(Plananalyse!AI69=1,VLOOKUP(AH$5,Kruistabel!$B$26:$F$29,MATCH($C69,Kruistabel!$C$25:$F$25,0)+1,FALSE),""))</f>
        <v>#N/A</v>
      </c>
      <c r="AI69" s="326" t="e">
        <f>IF(IF(Plananalyse!AI69=1,VLOOKUP(AI$5,Kruistabel!$B$26:$F$29,MATCH($C69,Kruistabel!$C$25:$F$25,0)+1,FALSE),"")=0,"",IF(Plananalyse!AJ69=1,VLOOKUP(AI$5,Kruistabel!$B$26:$F$29,MATCH($C69,Kruistabel!$C$25:$F$25,0)+1,FALSE),""))</f>
        <v>#N/A</v>
      </c>
      <c r="AJ69" s="326" t="e">
        <f>IF(IF(Plananalyse!AJ69=1,VLOOKUP(AJ$5,Kruistabel!$B$26:$F$29,MATCH($C69,Kruistabel!$C$25:$F$25,0)+1,FALSE),"")=0,"",IF(Plananalyse!AJ69=1,VLOOKUP(AJ$5,Kruistabel!$B$26:$F$29,MATCH($C69,Kruistabel!$C$25:$F$25,0)+1,FALSE),""))</f>
        <v>#N/A</v>
      </c>
      <c r="AK69" s="326" t="e">
        <f>IF(IF(Plananalyse!AK69=1,VLOOKUP(AK$5,Kruistabel!$B$26:$F$29,MATCH($C69,Kruistabel!$C$25:$F$25,0)+1,FALSE),"")=0,"",IF(Plananalyse!AK69=1,VLOOKUP(AK$5,Kruistabel!$B$26:$F$29,MATCH($C69,Kruistabel!$C$25:$F$25,0)+1,FALSE),""))</f>
        <v>#N/A</v>
      </c>
      <c r="AL69" s="326" t="e">
        <f>IF(IF(Plananalyse!AL69=1,VLOOKUP(AL$5,Kruistabel!$B$26:$F$29,MATCH($C69,Kruistabel!$C$25:$F$25,0)+1,FALSE),"")=0,"",IF(Plananalyse!AL69=1,VLOOKUP(AL$5,Kruistabel!$B$26:$F$29,MATCH($C69,Kruistabel!$C$25:$F$25,0)+1,FALSE),""))</f>
        <v>#N/A</v>
      </c>
      <c r="AM69" s="326" t="e">
        <f>IF(IF(Plananalyse!AM69=1,VLOOKUP(AM$5,Kruistabel!$B$26:$F$29,MATCH($C69,Kruistabel!$C$25:$F$25,0)+1,FALSE),"")=0,"",IF(Plananalyse!AM69=1,VLOOKUP(AM$5,Kruistabel!$B$26:$F$29,MATCH($C69,Kruistabel!$C$25:$F$25,0)+1,FALSE),""))</f>
        <v>#N/A</v>
      </c>
      <c r="AN69" s="327"/>
      <c r="AO69" s="326" t="e">
        <f>IF(IF(Plananalyse!AO69=1,VLOOKUP(AO$5,Kruistabel!$B$26:$F$29,MATCH($C69,Kruistabel!$C$25:$F$25,0)+1,FALSE),"")=0,"",IF(Plananalyse!AO69=1,VLOOKUP(AO$5,Kruistabel!$B$26:$F$29,MATCH($C69,Kruistabel!$C$25:$F$25,0)+1,FALSE),""))</f>
        <v>#N/A</v>
      </c>
      <c r="AP69" s="326" t="e">
        <f>IF(IF(Plananalyse!AP69=1,VLOOKUP(AP$5,Kruistabel!$B$26:$F$29,MATCH($C69,Kruistabel!$C$25:$F$25,0)+1,FALSE),"")=0,"",IF(Plananalyse!AP69=1,VLOOKUP(AP$5,Kruistabel!$B$26:$F$29,MATCH($C69,Kruistabel!$C$25:$F$25,0)+1,FALSE),""))</f>
        <v>#N/A</v>
      </c>
      <c r="AQ69" s="326" t="e">
        <f>IF(IF(Plananalyse!AQ69=1,VLOOKUP(AQ$5,Kruistabel!$B$26:$F$29,MATCH($C69,Kruistabel!$C$25:$F$25,0)+1,FALSE),"")=0,"",IF(Plananalyse!AQ69=1,VLOOKUP(AQ$5,Kruistabel!$B$26:$F$29,MATCH($C69,Kruistabel!$C$25:$F$25,0)+1,FALSE),""))</f>
        <v>#N/A</v>
      </c>
      <c r="AR69" s="326" t="e">
        <f>IF(IF(Plananalyse!AR69=1,VLOOKUP(AR$5,Kruistabel!$B$26:$F$29,MATCH($C69,Kruistabel!$C$25:$F$25,0)+1,FALSE),"")=0,"",IF(Plananalyse!AR69=1,VLOOKUP(AR$5,Kruistabel!$B$26:$F$29,MATCH($C69,Kruistabel!$C$25:$F$25,0)+1,FALSE),""))</f>
        <v>#N/A</v>
      </c>
      <c r="AS69" s="326" t="e">
        <f>IF(IF(Plananalyse!AS69=1,VLOOKUP(AS$5,Kruistabel!$B$26:$F$29,MATCH($C69,Kruistabel!$C$25:$F$25,0)+1,FALSE),"")=0,"",IF(Plananalyse!AS69=1,VLOOKUP(AS$5,Kruistabel!$B$26:$F$29,MATCH($C69,Kruistabel!$C$25:$F$25,0)+1,FALSE),""))</f>
        <v>#N/A</v>
      </c>
      <c r="AT69" s="326" t="e">
        <f>IF(IF(Plananalyse!AT69=1,VLOOKUP(AT$5,Kruistabel!$B$26:$F$29,MATCH($C69,Kruistabel!$C$25:$F$25,0)+1,FALSE),"")=0,"",IF(Plananalyse!AT69=1,VLOOKUP(AT$5,Kruistabel!$B$26:$F$29,MATCH($C69,Kruistabel!$C$25:$F$25,0)+1,FALSE),""))</f>
        <v>#N/A</v>
      </c>
      <c r="AU69" s="326" t="e">
        <f>IF(IF(Plananalyse!AU69=1,VLOOKUP(AU$5,Kruistabel!$B$26:$F$29,MATCH($C69,Kruistabel!$C$25:$F$25,0)+1,FALSE),"")=0,"",IF(Plananalyse!AU69=1,VLOOKUP(AU$5,Kruistabel!$B$26:$F$29,MATCH($C69,Kruistabel!$C$25:$F$25,0)+1,FALSE),""))</f>
        <v>#N/A</v>
      </c>
      <c r="AV69" s="326" t="e">
        <f>IF(IF(Plananalyse!AV69=1,VLOOKUP(AV$5,Kruistabel!$B$26:$F$29,MATCH($C69,Kruistabel!$C$25:$F$25,0)+1,FALSE),"")=0,"",IF(Plananalyse!AV69=1,VLOOKUP(AV$5,Kruistabel!$B$26:$F$29,MATCH($C69,Kruistabel!$C$25:$F$25,0)+1,FALSE),""))</f>
        <v>#N/A</v>
      </c>
      <c r="AW69" s="326" t="e">
        <f>IF(IF(Plananalyse!AW69=1,VLOOKUP(AW$5,Kruistabel!$B$26:$F$29,MATCH($C69,Kruistabel!$C$25:$F$25,0)+1,FALSE),"")=0,"",IF(Plananalyse!AW69=1,VLOOKUP(AW$5,Kruistabel!$B$26:$F$29,MATCH($C69,Kruistabel!$C$25:$F$25,0)+1,FALSE),""))</f>
        <v>#N/A</v>
      </c>
      <c r="AX69" s="326" t="e">
        <f>IF(IF(Plananalyse!AX69=1,VLOOKUP(AX$5,Kruistabel!$B$26:$F$29,MATCH($C69,Kruistabel!$C$25:$F$25,0)+1,FALSE),"")=0,"",IF(Plananalyse!AX69=1,VLOOKUP(AX$5,Kruistabel!$B$26:$F$29,MATCH($C69,Kruistabel!$C$25:$F$25,0)+1,FALSE),""))</f>
        <v>#N/A</v>
      </c>
      <c r="AY69" s="327"/>
      <c r="AZ69" s="326" t="e">
        <f>IF(IF(Plananalyse!AZ69=1,VLOOKUP(AZ$5,Kruistabel!$B$26:$F$29,MATCH($C69,Kruistabel!$C$25:$F$25,0)+1,FALSE),"")=0,"",IF(Plananalyse!AZ69=1,VLOOKUP(AZ$5,Kruistabel!$B$26:$F$29,MATCH($C69,Kruistabel!$C$25:$F$25,0)+1,FALSE),""))</f>
        <v>#N/A</v>
      </c>
      <c r="BA69" s="326" t="e">
        <f>IF(IF(Plananalyse!BA69=1,VLOOKUP(BA$5,Kruistabel!$B$26:$F$29,MATCH($C69,Kruistabel!$C$25:$F$25,0)+1,FALSE),"")=0,"",IF(Plananalyse!BA69=1,VLOOKUP(BA$5,Kruistabel!$B$26:$F$29,MATCH($C69,Kruistabel!$C$25:$F$25,0)+1,FALSE),""))</f>
        <v>#N/A</v>
      </c>
      <c r="BB69" s="326" t="e">
        <f>IF(IF(Plananalyse!BB69=1,VLOOKUP(BB$5,Kruistabel!$B$26:$F$29,MATCH($C69,Kruistabel!$C$25:$F$25,0)+1,FALSE),"")=0,"",IF(Plananalyse!BB69=1,VLOOKUP(BB$5,Kruistabel!$B$26:$F$29,MATCH($C69,Kruistabel!$C$25:$F$25,0)+1,FALSE),""))</f>
        <v>#N/A</v>
      </c>
      <c r="BC69" s="326" t="e">
        <f>IF(IF(Plananalyse!BC69=1,VLOOKUP(BC$5,Kruistabel!$B$26:$F$29,MATCH($C69,Kruistabel!$C$25:$F$25,0)+1,FALSE),"")=0,"",IF(Plananalyse!BC69=1,VLOOKUP(BC$5,Kruistabel!$B$26:$F$29,MATCH($C69,Kruistabel!$C$25:$F$25,0)+1,FALSE),""))</f>
        <v>#N/A</v>
      </c>
      <c r="BD69" s="326" t="e">
        <f>IF(IF(Plananalyse!BD69=1,VLOOKUP(BD$5,Kruistabel!$B$26:$F$29,MATCH($C69,Kruistabel!$C$25:$F$25,0)+1,FALSE),"")=0,"",IF(Plananalyse!BD69=1,VLOOKUP(BD$5,Kruistabel!$B$26:$F$29,MATCH($C69,Kruistabel!$C$25:$F$25,0)+1,FALSE),""))</f>
        <v>#N/A</v>
      </c>
      <c r="BE69" s="326" t="e">
        <f>IF(IF(Plananalyse!BE69=1,VLOOKUP(BE$5,Kruistabel!$B$26:$F$29,MATCH($C69,Kruistabel!$C$25:$F$25,0)+1,FALSE),"")=0,"",IF(Plananalyse!BE69=1,VLOOKUP(BE$5,Kruistabel!$B$26:$F$29,MATCH($C69,Kruistabel!$C$25:$F$25,0)+1,FALSE),""))</f>
        <v>#N/A</v>
      </c>
      <c r="BF69" s="326" t="e">
        <f>IF(IF(Plananalyse!BF69=1,VLOOKUP(BF$5,Kruistabel!$B$26:$F$29,MATCH($C69,Kruistabel!$C$25:$F$25,0)+1,FALSE),"")=0,"",IF(Plananalyse!BF69=1,VLOOKUP(BF$5,Kruistabel!$B$26:$F$29,MATCH($C69,Kruistabel!$C$25:$F$25,0)+1,FALSE),""))</f>
        <v>#N/A</v>
      </c>
      <c r="BG69" s="326" t="e">
        <f>IF(IF(Plananalyse!BG69=1,VLOOKUP(BG$5,Kruistabel!$B$26:$F$29,MATCH($C69,Kruistabel!$C$25:$F$25,0)+1,FALSE),"")=0,"",IF(Plananalyse!BG69=1,VLOOKUP(BG$5,Kruistabel!$B$26:$F$29,MATCH($C69,Kruistabel!$C$25:$F$25,0)+1,FALSE),""))</f>
        <v>#N/A</v>
      </c>
      <c r="BH69" s="326" t="e">
        <f>IF(IF(Plananalyse!BH69=1,VLOOKUP(BH$5,Kruistabel!$B$26:$F$29,MATCH($C69,Kruistabel!$C$25:$F$25,0)+1,FALSE),"")=0,"",IF(Plananalyse!BH69=1,VLOOKUP(BH$5,Kruistabel!$B$26:$F$29,MATCH($C69,Kruistabel!$C$25:$F$25,0)+1,FALSE),""))</f>
        <v>#N/A</v>
      </c>
      <c r="BI69" s="327"/>
      <c r="BJ69" s="326" t="e">
        <f>IF(IF(Plananalyse!BJ69=1,VLOOKUP(BJ$5,Kruistabel!$B$26:$F$29,MATCH($C69,Kruistabel!$C$25:$F$25,0)+1,FALSE),"")=0,"",IF(Plananalyse!BJ69=1,VLOOKUP(BJ$5,Kruistabel!$B$26:$F$29,MATCH($C69,Kruistabel!$C$25:$F$25,0)+1,FALSE),""))</f>
        <v>#N/A</v>
      </c>
      <c r="BK69" s="326" t="e">
        <f>IF(IF(Plananalyse!BK69=1,VLOOKUP(BK$5,Kruistabel!$B$26:$F$29,MATCH($C69,Kruistabel!$C$25:$F$25,0)+1,FALSE),"")=0,"",IF(Plananalyse!BK69=1,VLOOKUP(BK$5,Kruistabel!$B$26:$F$29,MATCH($C69,Kruistabel!$C$25:$F$25,0)+1,FALSE),""))</f>
        <v>#N/A</v>
      </c>
      <c r="BL69" s="326" t="e">
        <f>IF(IF(Plananalyse!BL69=1,VLOOKUP(BL$5,Kruistabel!$B$26:$F$29,MATCH($C69,Kruistabel!$C$25:$F$25,0)+1,FALSE),"")=0,"",IF(Plananalyse!BL69=1,VLOOKUP(BL$5,Kruistabel!$B$26:$F$29,MATCH($C69,Kruistabel!$C$25:$F$25,0)+1,FALSE),""))</f>
        <v>#N/A</v>
      </c>
      <c r="BM69" s="326" t="e">
        <f>IF(IF(Plananalyse!BM69=1,VLOOKUP(BM$5,Kruistabel!$B$26:$F$29,MATCH($C69,Kruistabel!$C$25:$F$25,0)+1,FALSE),"")=0,"",IF(Plananalyse!BM69=1,VLOOKUP(BM$5,Kruistabel!$B$26:$F$29,MATCH($C69,Kruistabel!$C$25:$F$25,0)+1,FALSE),""))</f>
        <v>#N/A</v>
      </c>
      <c r="BN69" s="326" t="e">
        <f ca="1">IF(IF(Plananalyse!BN69=1,VLOOKUP(BN$5,Kruistabel!$B$26:$F$29,MATCH($C69,Kruistabel!$C$25:$F$25,0)+1,FALSE),"")=0,"",IF(Plananalyse!BN69=1,VLOOKUP(BN$5,Kruistabel!$B$26:$F$29,MATCH($C69,Kruistabel!$C$25:$F$25,0)+1,FALSE),""))</f>
        <v>#N/A</v>
      </c>
      <c r="BO69" s="326" t="e">
        <f ca="1">IF(IF(Plananalyse!BO69=1,VLOOKUP(BO$5,Kruistabel!$B$26:$F$29,MATCH($C69,Kruistabel!$C$25:$F$25,0)+1,FALSE),"")=0,"",IF(Plananalyse!BO69=1,VLOOKUP(BO$5,Kruistabel!$B$26:$F$29,MATCH($C69,Kruistabel!$C$25:$F$25,0)+1,FALSE),""))</f>
        <v>#N/A</v>
      </c>
      <c r="BP69" s="326" t="e">
        <f ca="1">IF(IF(Plananalyse!BP69=1,VLOOKUP(BP$5,Kruistabel!$B$26:$F$29,MATCH($C69,Kruistabel!$C$25:$F$25,0)+1,FALSE),"")=0,"",IF(Plananalyse!BP69=1,VLOOKUP(BP$5,Kruistabel!$B$26:$F$29,MATCH($C69,Kruistabel!$C$25:$F$25,0)+1,FALSE),""))</f>
        <v>#N/A</v>
      </c>
      <c r="BQ69" s="326" t="e">
        <f ca="1">IF(IF(Plananalyse!BQ69=1,VLOOKUP(BQ$5,Kruistabel!$B$26:$F$29,MATCH($C69,Kruistabel!$C$25:$F$25,0)+1,FALSE),"")=0,"",IF(Plananalyse!BQ69=1,VLOOKUP(BQ$5,Kruistabel!$B$26:$F$29,MATCH($C69,Kruistabel!$C$25:$F$25,0)+1,FALSE),""))</f>
        <v>#N/A</v>
      </c>
      <c r="BR69" s="326" t="e">
        <f ca="1">IF(IF(Plananalyse!BR69=1,VLOOKUP(BR$5,Kruistabel!$B$26:$F$29,MATCH($C69,Kruistabel!$C$25:$F$25,0)+1,FALSE),"")=0,"",IF(Plananalyse!BR69=1,VLOOKUP(BR$5,Kruistabel!$B$26:$F$29,MATCH($C69,Kruistabel!$C$25:$F$25,0)+1,FALSE),""))</f>
        <v>#REF!</v>
      </c>
      <c r="BS69" s="326" t="e">
        <f ca="1">IF(IF(Plananalyse!BS69=1,VLOOKUP(BS$5,Kruistabel!$B$26:$F$29,MATCH($C69,Kruistabel!$C$25:$F$25,0)+1,FALSE),"")=0,"",IF(Plananalyse!BS69=1,VLOOKUP(BS$5,Kruistabel!$B$26:$F$29,MATCH($C69,Kruistabel!$C$25:$F$25,0)+1,FALSE),""))</f>
        <v>#REF!</v>
      </c>
      <c r="BT69" s="65"/>
      <c r="BU69" s="231" t="e">
        <f ca="1">IF(IF(Plananalyse!BU69=1,VLOOKUP(BU$5,Kruistabel!$B$26:$F$29,MATCH($C69,Kruistabel!$C$25:$F$25,0)+1,FALSE),"")=0,"",IF(Plananalyse!BU69=1,VLOOKUP(BU$5,Kruistabel!$B$26:$F$29,MATCH($C69,Kruistabel!$C$25:$F$25,0)+1,FALSE),""))</f>
        <v>#N/A</v>
      </c>
      <c r="BV69" s="326" t="e">
        <f ca="1">IF(IF(Plananalyse!BV69=1,VLOOKUP(BV$5,Kruistabel!$B$26:$F$29,MATCH($C69,Kruistabel!$C$25:$F$25,0)+1,FALSE),"")=0,"",IF(Plananalyse!BV69=1,VLOOKUP(BV$5,Kruistabel!$B$26:$F$29,MATCH($C69,Kruistabel!$C$25:$F$25,0)+1,FALSE),""))</f>
        <v>#N/A</v>
      </c>
      <c r="BW69" s="326" t="e">
        <f ca="1">IF(IF(Plananalyse!BW69=1,VLOOKUP(BW$5,Kruistabel!$B$26:$F$29,MATCH($C69,Kruistabel!$C$25:$F$25,0)+1,FALSE),"")=0,"",IF(Plananalyse!BW69=1,VLOOKUP(BW$5,Kruistabel!$B$26:$F$29,MATCH($C69,Kruistabel!$C$25:$F$25,0)+1,FALSE),""))</f>
        <v>#N/A</v>
      </c>
      <c r="BX69" s="326" t="e">
        <f ca="1">IF(IF(Plananalyse!BX69=1,VLOOKUP(BX$5,Kruistabel!$B$26:$F$29,MATCH($C69,Kruistabel!$C$25:$F$25,0)+1,FALSE),"")=0,"",IF(Plananalyse!BX69=1,VLOOKUP(BX$5,Kruistabel!$B$26:$F$29,MATCH($C69,Kruistabel!$C$25:$F$25,0)+1,FALSE),""))</f>
        <v>#N/A</v>
      </c>
      <c r="BY69" s="327"/>
      <c r="BZ69" s="326" t="e">
        <f ca="1">IF(IF(Plananalyse!BZ69=1,VLOOKUP(BZ$5,Kruistabel!$B$26:$F$29,MATCH($C69,Kruistabel!$C$25:$F$25,0)+1,FALSE),"")=0,"",IF(Plananalyse!BZ69=1,VLOOKUP(BZ$5,Kruistabel!$B$26:$F$29,MATCH($C69,Kruistabel!$C$25:$F$25,0)+1,FALSE),""))</f>
        <v>#N/A</v>
      </c>
      <c r="CA69" s="326" t="e">
        <f ca="1">IF(IF(Plananalyse!CA69=1,VLOOKUP(CA$5,Kruistabel!$B$26:$F$29,MATCH($C69,Kruistabel!$C$25:$F$25,0)+1,FALSE),"")=0,"",IF(Plananalyse!CA69=1,VLOOKUP(CA$5,Kruistabel!$B$26:$F$29,MATCH($C69,Kruistabel!$C$25:$F$25,0)+1,FALSE),""))</f>
        <v>#N/A</v>
      </c>
      <c r="CB69" s="326" t="e">
        <f ca="1">IF(IF(Plananalyse!CB69=1,VLOOKUP(CB$5,Kruistabel!$B$26:$F$29,MATCH($C69,Kruistabel!$C$25:$F$25,0)+1,FALSE),"")=0,"",IF(Plananalyse!CB69=1,VLOOKUP(CB$5,Kruistabel!$B$26:$F$29,MATCH($C69,Kruistabel!$C$25:$F$25,0)+1,FALSE),""))</f>
        <v>#N/A</v>
      </c>
      <c r="CC69" s="326" t="e">
        <f ca="1">IF(IF(Plananalyse!CC69=1,VLOOKUP(CC$5,Kruistabel!$B$26:$F$29,MATCH($C69,Kruistabel!$C$25:$F$25,0)+1,FALSE),"")=0,"",IF(Plananalyse!CC69=1,VLOOKUP(CC$5,Kruistabel!$B$26:$F$29,MATCH($C69,Kruistabel!$C$25:$F$25,0)+1,FALSE),""))</f>
        <v>#N/A</v>
      </c>
      <c r="CD69" s="326" t="e">
        <f ca="1">IF(IF(Plananalyse!CD69=1,VLOOKUP(CD$5,Kruistabel!$B$26:$F$29,MATCH($C69,Kruistabel!$C$25:$F$25,0)+1,FALSE),"")=0,"",IF(Plananalyse!CD69=1,VLOOKUP(CD$5,Kruistabel!$B$26:$F$29,MATCH($C69,Kruistabel!$C$25:$F$25,0)+1,FALSE),""))</f>
        <v>#N/A</v>
      </c>
      <c r="CE69" s="326" t="e">
        <f ca="1">IF(IF(Plananalyse!CE69=1,VLOOKUP(CE$5,Kruistabel!$B$26:$F$29,MATCH($C69,Kruistabel!$C$25:$F$25,0)+1,FALSE),"")=0,"",IF(Plananalyse!CE69=1,VLOOKUP(CE$5,Kruistabel!$B$26:$F$29,MATCH($C69,Kruistabel!$C$25:$F$25,0)+1,FALSE),""))</f>
        <v>#N/A</v>
      </c>
      <c r="CF69" s="326" t="e">
        <f ca="1">IF(IF(Plananalyse!CF69=1,VLOOKUP(CF$5,Kruistabel!$B$26:$F$29,MATCH($C69,Kruistabel!$C$25:$F$25,0)+1,FALSE),"")=0,"",IF(Plananalyse!CF69=1,VLOOKUP(CF$5,Kruistabel!$B$26:$F$29,MATCH($C69,Kruistabel!$C$25:$F$25,0)+1,FALSE),""))</f>
        <v>#N/A</v>
      </c>
      <c r="CG69" s="326" t="e">
        <f ca="1">IF(IF(Plananalyse!CG69=1,VLOOKUP(CG$5,Kruistabel!$B$26:$F$29,MATCH($C69,Kruistabel!$C$25:$F$25,0)+1,FALSE),"")=0,"",IF(Plananalyse!CG69=1,VLOOKUP(CG$5,Kruistabel!$B$26:$F$29,MATCH($C69,Kruistabel!$C$25:$F$25,0)+1,FALSE),""))</f>
        <v>#REF!</v>
      </c>
      <c r="CH69" s="326" t="e">
        <f ca="1">IF(IF(Plananalyse!CH69=1,VLOOKUP(CH$5,Kruistabel!$B$26:$F$29,MATCH($C69,Kruistabel!$C$25:$F$25,0)+1,FALSE),"")=0,"",IF(Plananalyse!CH69=1,VLOOKUP(CH$5,Kruistabel!$B$26:$F$29,MATCH($C69,Kruistabel!$C$25:$F$25,0)+1,FALSE),""))</f>
        <v>#REF!</v>
      </c>
      <c r="CI69" s="65"/>
      <c r="CJ69" s="326" t="e">
        <f ca="1">IF(IF(Plananalyse!CJ69=1,VLOOKUP(CJ$5,Kruistabel!$B$26:$F$29,MATCH($C69,Kruistabel!$C$25:$F$25,0)+1,FALSE),"")=0,"",IF(Plananalyse!CJ69=1,VLOOKUP(CJ$5,Kruistabel!$B$26:$F$29,MATCH($C69,Kruistabel!$C$25:$F$25,0)+1,FALSE),""))</f>
        <v>#N/A</v>
      </c>
      <c r="CK69" s="326" t="e">
        <f ca="1">IF(IF(Plananalyse!CK69=1,VLOOKUP(CK$5,Kruistabel!$B$26:$F$29,MATCH($C69,Kruistabel!$C$25:$F$25,0)+1,FALSE),"")=0,"",IF(Plananalyse!CK69=1,VLOOKUP(CK$5,Kruistabel!$B$26:$F$29,MATCH($C69,Kruistabel!$C$25:$F$25,0)+1,FALSE),""))</f>
        <v>#N/A</v>
      </c>
      <c r="CL69" s="326" t="e">
        <f ca="1">IF(IF(Plananalyse!CL69=1,VLOOKUP(CL$5,Kruistabel!$B$26:$F$29,MATCH($C69,Kruistabel!$C$25:$F$25,0)+1,FALSE),"")=0,"",IF(Plananalyse!CL69=1,VLOOKUP(CL$5,Kruistabel!$B$26:$F$29,MATCH($C69,Kruistabel!$C$25:$F$25,0)+1,FALSE),""))</f>
        <v>#N/A</v>
      </c>
      <c r="CM69" s="326" t="e">
        <f ca="1">IF(IF(Plananalyse!CM69=1,VLOOKUP(CM$5,Kruistabel!$B$26:$F$29,MATCH($C69,Kruistabel!$C$25:$F$25,0)+1,FALSE),"")=0,"",IF(Plananalyse!CM69=1,VLOOKUP(CM$5,Kruistabel!$B$26:$F$29,MATCH($C69,Kruistabel!$C$25:$F$25,0)+1,FALSE),""))</f>
        <v>#N/A</v>
      </c>
      <c r="CN69" s="326" t="e">
        <f ca="1">IF(IF(Plananalyse!CN69=1,VLOOKUP(CN$5,Kruistabel!$B$26:$F$29,MATCH($C69,Kruistabel!$C$25:$F$25,0)+1,FALSE),"")=0,"",IF(Plananalyse!CN69=1,VLOOKUP(CN$5,Kruistabel!$B$26:$F$29,MATCH($C69,Kruistabel!$C$25:$F$25,0)+1,FALSE),""))</f>
        <v>#N/A</v>
      </c>
      <c r="CO69" s="326" t="e">
        <f ca="1">IF(IF(Plananalyse!CO69=1,VLOOKUP(CO$5,Kruistabel!$B$26:$F$29,MATCH($C69,Kruistabel!$C$25:$F$25,0)+1,FALSE),"")=0,"",IF(Plananalyse!CO69=1,VLOOKUP(CO$5,Kruistabel!$B$26:$F$29,MATCH($C69,Kruistabel!$C$25:$F$25,0)+1,FALSE),""))</f>
        <v>#N/A</v>
      </c>
      <c r="CP69" s="326" t="e">
        <f ca="1">IF(IF(Plananalyse!CP69=1,VLOOKUP(CP$5,Kruistabel!$B$26:$F$29,MATCH($C69,Kruistabel!$C$25:$F$25,0)+1,FALSE),"")=0,"",IF(Plananalyse!CP69=1,VLOOKUP(CP$5,Kruistabel!$B$26:$F$29,MATCH($C69,Kruistabel!$C$25:$F$25,0)+1,FALSE),""))</f>
        <v>#N/A</v>
      </c>
      <c r="CQ69" s="326" t="e">
        <f ca="1">IF(IF(Plananalyse!CQ69=1,VLOOKUP(CQ$5,Kruistabel!$B$26:$F$29,MATCH($C69,Kruistabel!$C$25:$F$25,0)+1,FALSE),"")=0,"",IF(Plananalyse!CQ69=1,VLOOKUP(CQ$5,Kruistabel!$B$26:$F$29,MATCH($C69,Kruistabel!$C$25:$F$25,0)+1,FALSE),""))</f>
        <v>#N/A</v>
      </c>
      <c r="CR69" s="326" t="e">
        <f ca="1">IF(IF(Plananalyse!CR69=1,VLOOKUP(CR$5,Kruistabel!$B$26:$F$29,MATCH($C69,Kruistabel!$C$25:$F$25,0)+1,FALSE),"")=0,"",IF(Plananalyse!CR69=1,VLOOKUP(CR$5,Kruistabel!$B$26:$F$29,MATCH($C69,Kruistabel!$C$25:$F$25,0)+1,FALSE),""))</f>
        <v>#N/A</v>
      </c>
      <c r="CS69" s="326" t="e">
        <f ca="1">IF(IF(Plananalyse!CS69=1,VLOOKUP(CS$5,Kruistabel!$B$26:$F$29,MATCH($C69,Kruistabel!$C$25:$F$25,0)+1,FALSE),"")=0,"",IF(Plananalyse!CS69=1,VLOOKUP(CS$5,Kruistabel!$B$26:$F$29,MATCH($C69,Kruistabel!$C$25:$F$25,0)+1,FALSE),""))</f>
        <v>#N/A</v>
      </c>
      <c r="CT69" s="326" t="e">
        <f ca="1">IF(IF(Plananalyse!CT69=1,VLOOKUP(CT$5,Kruistabel!$B$26:$F$29,MATCH($C69,Kruistabel!$C$25:$F$25,0)+1,FALSE),"")=0,"",IF(Plananalyse!CT69=1,VLOOKUP(CT$5,Kruistabel!$B$26:$F$29,MATCH($C69,Kruistabel!$C$25:$F$25,0)+1,FALSE),""))</f>
        <v>#N/A</v>
      </c>
      <c r="CU69" s="326" t="e">
        <f ca="1">IF(IF(Plananalyse!CU69=1,VLOOKUP(CU$5,Kruistabel!$B$26:$F$29,MATCH($C69,Kruistabel!$C$25:$F$25,0)+1,FALSE),"")=0,"",IF(Plananalyse!CU69=1,VLOOKUP(CU$5,Kruistabel!$B$26:$F$29,MATCH($C69,Kruistabel!$C$25:$F$25,0)+1,FALSE),""))</f>
        <v>#N/A</v>
      </c>
      <c r="CV69" s="326" t="e">
        <f ca="1">IF(IF(Plananalyse!CV69=1,VLOOKUP(CV$5,Kruistabel!$B$26:$F$29,MATCH($C69,Kruistabel!$C$25:$F$25,0)+1,FALSE),"")=0,"",IF(Plananalyse!CV69=1,VLOOKUP(CV$5,Kruistabel!$B$26:$F$29,MATCH($C69,Kruistabel!$C$25:$F$25,0)+1,FALSE),""))</f>
        <v>#N/A</v>
      </c>
      <c r="CW69" s="326" t="e">
        <f ca="1">IF(IF(Plananalyse!CW69=1,VLOOKUP(CW$5,Kruistabel!$B$26:$F$29,MATCH($C69,Kruistabel!$C$25:$F$25,0)+1,FALSE),"")=0,"",IF(Plananalyse!CW69=1,VLOOKUP(CW$5,Kruistabel!$B$26:$F$29,MATCH($C69,Kruistabel!$C$25:$F$25,0)+1,FALSE),""))</f>
        <v>#N/A</v>
      </c>
      <c r="CX69" s="326" t="e">
        <f ca="1">IF(IF(Plananalyse!CX69=1,VLOOKUP(CX$5,Kruistabel!$B$26:$F$29,MATCH($C69,Kruistabel!$C$25:$F$25,0)+1,FALSE),"")=0,"",IF(Plananalyse!CX69=1,VLOOKUP(CX$5,Kruistabel!$B$26:$F$29,MATCH($C69,Kruistabel!$C$25:$F$25,0)+1,FALSE),""))</f>
        <v>#N/A</v>
      </c>
      <c r="CY69" s="326" t="e">
        <f ca="1">IF(IF(Plananalyse!CY69=1,VLOOKUP(CY$5,Kruistabel!$B$26:$F$29,MATCH($C69,Kruistabel!$C$25:$F$25,0)+1,FALSE),"")=0,"",IF(Plananalyse!CY69=1,VLOOKUP(CY$5,Kruistabel!$B$26:$F$29,MATCH($C69,Kruistabel!$C$25:$F$25,0)+1,FALSE),""))</f>
        <v>#N/A</v>
      </c>
      <c r="CZ69" s="326" t="e">
        <f ca="1">IF(IF(Plananalyse!CZ69=1,VLOOKUP(CZ$5,Kruistabel!$B$26:$F$29,MATCH($C69,Kruistabel!$C$25:$F$25,0)+1,FALSE),"")=0,"",IF(Plananalyse!CZ69=1,VLOOKUP(CZ$5,Kruistabel!$B$26:$F$29,MATCH($C69,Kruistabel!$C$25:$F$25,0)+1,FALSE),""))</f>
        <v>#N/A</v>
      </c>
      <c r="DA69" s="326" t="e">
        <f ca="1">IF(IF(Plananalyse!DA69=1,VLOOKUP(DA$5,Kruistabel!$B$26:$F$29,MATCH($C69,Kruistabel!$C$25:$F$25,0)+1,FALSE),"")=0,"",IF(Plananalyse!DA69=1,VLOOKUP(DA$5,Kruistabel!$B$26:$F$29,MATCH($C69,Kruistabel!$C$25:$F$25,0)+1,FALSE),""))</f>
        <v>#N/A</v>
      </c>
      <c r="DB69" s="326" t="e">
        <f ca="1">IF(IF(Plananalyse!DB69=1,VLOOKUP(DB$5,Kruistabel!$B$26:$F$29,MATCH($C69,Kruistabel!$C$25:$F$25,0)+1,FALSE),"")=0,"",IF(Plananalyse!DB69=1,VLOOKUP(DB$5,Kruistabel!$B$26:$F$29,MATCH($C69,Kruistabel!$C$25:$F$25,0)+1,FALSE),""))</f>
        <v>#N/A</v>
      </c>
      <c r="DC69" s="326" t="e">
        <f ca="1">IF(IF(Plananalyse!DC69=1,VLOOKUP(DC$5,Kruistabel!$B$26:$F$29,MATCH($C69,Kruistabel!$C$25:$F$25,0)+1,FALSE),"")=0,"",IF(Plananalyse!DC69=1,VLOOKUP(DC$5,Kruistabel!$B$26:$F$29,MATCH($C69,Kruistabel!$C$25:$F$25,0)+1,FALSE),""))</f>
        <v>#N/A</v>
      </c>
      <c r="DD69" s="327"/>
      <c r="DE69" s="326" t="e">
        <f ca="1">IF(IF(Plananalyse!DE69=1,VLOOKUP(DE$5,Kruistabel!$B$26:$F$29,MATCH($C69,Kruistabel!$C$25:$F$25,0)+1,FALSE),"")=0,"",IF(Plananalyse!DE69=1,VLOOKUP(DE$5,Kruistabel!$B$26:$F$29,MATCH($C69,Kruistabel!$C$25:$F$25,0)+1,FALSE),""))</f>
        <v>#N/A</v>
      </c>
      <c r="DF69" s="326" t="e">
        <f ca="1">IF(IF(Plananalyse!DF69=1,VLOOKUP(DF$5,Kruistabel!$B$26:$F$29,MATCH($C69,Kruistabel!$C$25:$F$25,0)+1,FALSE),"")=0,"",IF(Plananalyse!DF69=1,VLOOKUP(DF$5,Kruistabel!$B$26:$F$29,MATCH($C69,Kruistabel!$C$25:$F$25,0)+1,FALSE),""))</f>
        <v>#N/A</v>
      </c>
      <c r="DG69" s="326" t="e">
        <f ca="1">IF(IF(Plananalyse!DG69=1,VLOOKUP(DG$5,Kruistabel!$B$26:$F$29,MATCH($C69,Kruistabel!$C$25:$F$25,0)+1,FALSE),"")=0,"",IF(Plananalyse!DG69=1,VLOOKUP(DG$5,Kruistabel!$B$26:$F$29,MATCH($C69,Kruistabel!$C$25:$F$25,0)+1,FALSE),""))</f>
        <v>#N/A</v>
      </c>
      <c r="DH69" s="326" t="e">
        <f ca="1">IF(IF(Plananalyse!DH69=1,VLOOKUP(DH$5,Kruistabel!$B$26:$F$29,MATCH($C69,Kruistabel!$C$25:$F$25,0)+1,FALSE),"")=0,"",IF(Plananalyse!DH69=1,VLOOKUP(DH$5,Kruistabel!$B$26:$F$29,MATCH($C69,Kruistabel!$C$25:$F$25,0)+1,FALSE),""))</f>
        <v>#N/A</v>
      </c>
      <c r="DI69" s="326" t="e">
        <f ca="1">IF(IF(Plananalyse!DI69=1,VLOOKUP(DI$5,Kruistabel!$B$26:$F$29,MATCH($C69,Kruistabel!$C$25:$F$25,0)+1,FALSE),"")=0,"",IF(Plananalyse!DI69=1,VLOOKUP(DI$5,Kruistabel!$B$26:$F$29,MATCH($C69,Kruistabel!$C$25:$F$25,0)+1,FALSE),""))</f>
        <v>#N/A</v>
      </c>
      <c r="DJ69" s="326" t="e">
        <f ca="1">IF(IF(Plananalyse!DJ69=1,VLOOKUP(DJ$5,Kruistabel!$B$26:$F$29,MATCH($C69,Kruistabel!$C$25:$F$25,0)+1,FALSE),"")=0,"",IF(Plananalyse!DJ69=1,VLOOKUP(DJ$5,Kruistabel!$B$26:$F$29,MATCH($C69,Kruistabel!$C$25:$F$25,0)+1,FALSE),""))</f>
        <v>#N/A</v>
      </c>
      <c r="DK69" s="326" t="e">
        <f ca="1">IF(IF(Plananalyse!DK69=1,VLOOKUP(DK$5,Kruistabel!$B$26:$F$29,MATCH($C69,Kruistabel!$C$25:$F$25,0)+1,FALSE),"")=0,"",IF(Plananalyse!DK69=1,VLOOKUP(DK$5,Kruistabel!$B$26:$F$29,MATCH($C69,Kruistabel!$C$25:$F$25,0)+1,FALSE),""))</f>
        <v>#REF!</v>
      </c>
      <c r="DL69" s="326" t="e">
        <f ca="1">IF(IF(Plananalyse!DL69=1,VLOOKUP(DL$5,Kruistabel!$B$26:$F$29,MATCH($C69,Kruistabel!$C$25:$F$25,0)+1,FALSE),"")=0,"",IF(Plananalyse!DL69=1,VLOOKUP(DL$5,Kruistabel!$B$26:$F$29,MATCH($C69,Kruistabel!$C$25:$F$25,0)+1,FALSE),""))</f>
        <v>#REF!</v>
      </c>
      <c r="DM69" s="327" t="str">
        <f>IF(Plananalyse!DM69=1,VLOOKUP(DM$5,Kruistabel!$B$26:$F$29,MATCH($C69,Kruistabel!$C$25:$F$25,0)+1,FALSE),"")</f>
        <v/>
      </c>
      <c r="DN69" s="326" t="e">
        <f ca="1">IF(IF(Plananalyse!DN69=1,VLOOKUP(DN$5,Kruistabel!$B$26:$F$29,MATCH($C69,Kruistabel!$C$25:$F$25,0)+1,FALSE),"")=0,"",IF(Plananalyse!DN69=1,VLOOKUP(DN$5,Kruistabel!$B$26:$F$29,MATCH($C69,Kruistabel!$C$25:$F$25,0)+1,FALSE),""))</f>
        <v>#N/A</v>
      </c>
      <c r="DO69" s="326" t="e">
        <f ca="1">IF(IF(Plananalyse!DO69=1,VLOOKUP(DO$5,Kruistabel!$B$26:$F$29,MATCH($C69,Kruistabel!$C$25:$F$25,0)+1,FALSE),"")=0,"",IF(Plananalyse!DO69=1,VLOOKUP(DO$5,Kruistabel!$B$26:$F$29,MATCH($C69,Kruistabel!$C$25:$F$25,0)+1,FALSE),""))</f>
        <v>#N/A</v>
      </c>
      <c r="DP69" s="326" t="e">
        <f ca="1">IF(IF(Plananalyse!DP69=1,VLOOKUP(DP$5,Kruistabel!$B$26:$F$29,MATCH($C69,Kruistabel!$C$25:$F$25,0)+1,FALSE),"")=0,"",IF(Plananalyse!DP69=1,VLOOKUP(DP$5,Kruistabel!$B$26:$F$29,MATCH($C69,Kruistabel!$C$25:$F$25,0)+1,FALSE),""))</f>
        <v>#N/A</v>
      </c>
      <c r="DQ69" s="326" t="e">
        <f ca="1">IF(IF(Plananalyse!DQ69=1,VLOOKUP(DQ$5,Kruistabel!$B$26:$F$29,MATCH($C69,Kruistabel!$C$25:$F$25,0)+1,FALSE),"")=0,"",IF(Plananalyse!DQ69=1,VLOOKUP(DQ$5,Kruistabel!$B$26:$F$29,MATCH($C69,Kruistabel!$C$25:$F$25,0)+1,FALSE),""))</f>
        <v>#N/A</v>
      </c>
      <c r="DR69" s="326" t="e">
        <f ca="1">IF(IF(Plananalyse!DR69=1,VLOOKUP(DR$5,Kruistabel!$B$26:$F$29,MATCH($C69,Kruistabel!$C$25:$F$25,0)+1,FALSE),"")=0,"",IF(Plananalyse!DR69=1,VLOOKUP(DR$5,Kruistabel!$B$26:$F$29,MATCH($C69,Kruistabel!$C$25:$F$25,0)+1,FALSE),""))</f>
        <v>#N/A</v>
      </c>
      <c r="DS69" s="326" t="e">
        <f ca="1">IF(IF(Plananalyse!DS69=1,VLOOKUP(DS$5,Kruistabel!$B$26:$F$29,MATCH($C69,Kruistabel!$C$25:$F$25,0)+1,FALSE),"")=0,"",IF(Plananalyse!DS69=1,VLOOKUP(DS$5,Kruistabel!$B$26:$F$29,MATCH($C69,Kruistabel!$C$25:$F$25,0)+1,FALSE),""))</f>
        <v>#N/A</v>
      </c>
      <c r="DT69" s="326" t="e">
        <f ca="1">IF(IF(Plananalyse!DT69=1,VLOOKUP(DT$5,Kruistabel!$B$26:$F$29,MATCH($C69,Kruistabel!$C$25:$F$25,0)+1,FALSE),"")=0,"",IF(Plananalyse!DT69=1,VLOOKUP(DT$5,Kruistabel!$B$26:$F$29,MATCH($C69,Kruistabel!$C$25:$F$25,0)+1,FALSE),""))</f>
        <v>#N/A</v>
      </c>
      <c r="DU69" s="326" t="e">
        <f ca="1">IF(IF(Plananalyse!DU69=1,VLOOKUP(DU$5,Kruistabel!$B$26:$F$29,MATCH($C69,Kruistabel!$C$25:$F$25,0)+1,FALSE),"")=0,"",IF(Plananalyse!DU69=1,VLOOKUP(DU$5,Kruistabel!$B$26:$F$29,MATCH($C69,Kruistabel!$C$25:$F$25,0)+1,FALSE),""))</f>
        <v>#N/A</v>
      </c>
      <c r="DV69" s="326" t="e">
        <f ca="1">IF(IF(Plananalyse!DV69=1,VLOOKUP(DV$5,Kruistabel!$B$26:$F$29,MATCH($C69,Kruistabel!$C$25:$F$25,0)+1,FALSE),"")=0,"",IF(Plananalyse!DV69=1,VLOOKUP(DV$5,Kruistabel!$B$26:$F$29,MATCH($C69,Kruistabel!$C$25:$F$25,0)+1,FALSE),""))</f>
        <v>#N/A</v>
      </c>
      <c r="DW69" s="326" t="e">
        <f ca="1">IF(IF(Plananalyse!DW69=1,VLOOKUP(DW$5,Kruistabel!$B$26:$F$29,MATCH($C69,Kruistabel!$C$25:$F$25,0)+1,FALSE),"")=0,"",IF(Plananalyse!DW69=1,VLOOKUP(DW$5,Kruistabel!$B$26:$F$29,MATCH($C69,Kruistabel!$C$25:$F$25,0)+1,FALSE),""))</f>
        <v>#REF!</v>
      </c>
      <c r="DX69" s="326" t="e">
        <f ca="1">IF(IF(Plananalyse!DX69=1,VLOOKUP(DX$5,Kruistabel!$B$26:$F$29,MATCH($C69,Kruistabel!$C$25:$F$25,0)+1,FALSE),"")=0,"",IF(Plananalyse!DX69=1,VLOOKUP(DX$5,Kruistabel!$B$26:$F$29,MATCH($C69,Kruistabel!$C$25:$F$25,0)+1,FALSE),""))</f>
        <v>#REF!</v>
      </c>
      <c r="DY69" s="327" t="str">
        <f>IF(Plananalyse!DY69=1,VLOOKUP(DY$5,Kruistabel!$B$26:$F$29,MATCH($C69,Kruistabel!$C$25:$F$25,0)+1,FALSE),"")</f>
        <v/>
      </c>
      <c r="DZ69" s="326" t="e">
        <f ca="1">IF(IF(Plananalyse!DZ69=1,VLOOKUP(DZ$5,Kruistabel!$B$26:$F$29,MATCH($C69,Kruistabel!$C$25:$F$25,0)+1,FALSE),"")=0,"",IF(Plananalyse!DZ69=1,VLOOKUP(DZ$5,Kruistabel!$B$26:$F$29,MATCH($C69,Kruistabel!$C$25:$F$25,0)+1,FALSE),""))</f>
        <v>#N/A</v>
      </c>
      <c r="EA69" s="326" t="e">
        <f ca="1">IF(IF(Plananalyse!EA69=1,VLOOKUP(EA$5,Kruistabel!$B$26:$F$29,MATCH($C69,Kruistabel!$C$25:$F$25,0)+1,FALSE),"")=0,"",IF(Plananalyse!EA69=1,VLOOKUP(EA$5,Kruistabel!$B$26:$F$29,MATCH($C69,Kruistabel!$C$25:$F$25,0)+1,FALSE),""))</f>
        <v>#N/A</v>
      </c>
      <c r="EB69" s="326" t="e">
        <f ca="1">IF(IF(Plananalyse!EB69=1,VLOOKUP(EB$5,Kruistabel!$B$26:$F$29,MATCH($C69,Kruistabel!$C$25:$F$25,0)+1,FALSE),"")=0,"",IF(Plananalyse!EB69=1,VLOOKUP(EB$5,Kruistabel!$B$26:$F$29,MATCH($C69,Kruistabel!$C$25:$F$25,0)+1,FALSE),""))</f>
        <v>#REF!</v>
      </c>
      <c r="EC69" s="326" t="e">
        <f ca="1">IF(IF(Plananalyse!EC69=1,VLOOKUP(EC$5,Kruistabel!$B$26:$F$29,MATCH($C69,Kruistabel!$C$25:$F$25,0)+1,FALSE),"")=0,"",IF(Plananalyse!EC69=1,VLOOKUP(EC$5,Kruistabel!$B$26:$F$29,MATCH($C69,Kruistabel!$C$25:$F$25,0)+1,FALSE),""))</f>
        <v>#REF!</v>
      </c>
      <c r="ED69" s="327"/>
      <c r="EE69" s="326" t="e">
        <f ca="1">IF(IF(Plananalyse!EE69=1,VLOOKUP(EE$5,Kruistabel!$B$26:$F$29,MATCH($C69,Kruistabel!$C$25:$F$25,0)+1,FALSE),"")=0,"",IF(Plananalyse!EE69=1,VLOOKUP(EE$5,Kruistabel!$B$26:$F$29,MATCH($C69,Kruistabel!$C$25:$F$25,0)+1,FALSE),""))</f>
        <v>#N/A</v>
      </c>
      <c r="EF69" s="326" t="e">
        <f ca="1">IF(IF(Plananalyse!EF69=1,VLOOKUP(EF$5,Kruistabel!$B$26:$F$29,MATCH($C69,Kruistabel!$C$25:$F$25,0)+1,FALSE),"")=0,"",IF(Plananalyse!EF69=1,VLOOKUP(EF$5,Kruistabel!$B$26:$F$29,MATCH($C69,Kruistabel!$C$25:$F$25,0)+1,FALSE),""))</f>
        <v>#N/A</v>
      </c>
      <c r="EG69" s="326" t="e">
        <f ca="1">IF(IF(Plananalyse!EG69=1,VLOOKUP(EG$5,Kruistabel!$B$26:$F$29,MATCH($C69,Kruistabel!$C$25:$F$25,0)+1,FALSE),"")=0,"",IF(Plananalyse!EG69=1,VLOOKUP(EG$5,Kruistabel!$B$26:$F$29,MATCH($C69,Kruistabel!$C$25:$F$25,0)+1,FALSE),""))</f>
        <v>#N/A</v>
      </c>
      <c r="EH69" s="326" t="e">
        <f ca="1">IF(IF(Plananalyse!EH69=1,VLOOKUP(EH$5,Kruistabel!$B$26:$F$29,MATCH($C69,Kruistabel!$C$25:$F$25,0)+1,FALSE),"")=0,"",IF(Plananalyse!EH69=1,VLOOKUP(EH$5,Kruistabel!$B$26:$F$29,MATCH($C69,Kruistabel!$C$25:$F$25,0)+1,FALSE),""))</f>
        <v>#REF!</v>
      </c>
      <c r="EI69" s="326" t="e">
        <f ca="1">IF(IF(Plananalyse!EI69=1,VLOOKUP(EI$5,Kruistabel!$B$26:$F$29,MATCH($C69,Kruistabel!$C$25:$F$25,0)+1,FALSE),"")=0,"",IF(Plananalyse!EI69=1,VLOOKUP(EI$5,Kruistabel!$B$26:$F$29,MATCH($C69,Kruistabel!$C$25:$F$25,0)+1,FALSE),""))</f>
        <v>#REF!</v>
      </c>
      <c r="EJ69" s="164" t="str">
        <f>IF(Plananalyse!EJ69=1,VLOOKUP(EJ$5,Kruistabel!$B$26:$F$29,MATCH($C69,Kruistabel!$C$25:$F$25,0)+1,FALSE),"")</f>
        <v/>
      </c>
      <c r="EK69" s="138"/>
      <c r="EL69" s="138"/>
      <c r="EM69" s="138"/>
      <c r="EN69" s="138"/>
      <c r="EO69" s="138"/>
    </row>
    <row r="70" spans="2:145" hidden="1">
      <c r="B70" s="337" t="s">
        <v>170</v>
      </c>
      <c r="C70" s="160" t="str">
        <f>_xlfn.IFNA(VLOOKUP($B70,Classificatietabel!$B$6:$I$91,C$7,FALSE),"")</f>
        <v/>
      </c>
      <c r="D70" s="160" t="str">
        <f>_xlfn.IFNA(VLOOKUP($B70,Classificatietabel!$B$6:$I$91,D$7,FALSE),"")</f>
        <v/>
      </c>
      <c r="E70" s="119" t="str">
        <f>IF(AND(D70="laag",$D$3=1),0,_xlfn.IFNA(IF(VLOOKUP($B70,Classificatietabel!$B$6:$H$91,$E$5,FALSE)="Ja",1,0),""))</f>
        <v/>
      </c>
      <c r="F70" s="163"/>
      <c r="G70" s="326" t="e">
        <f>IF(IF(Plananalyse!G70=1,VLOOKUP(G$5,Kruistabel!$B$26:$F$29,MATCH($C70,Kruistabel!$C$25:$F$25,0)+1,FALSE),"")=0,"",IF(Plananalyse!G70=1,VLOOKUP(G$5,Kruistabel!$B$26:$F$29,MATCH($C70,Kruistabel!$C$25:$F$25,0)+1,FALSE),""))</f>
        <v>#N/A</v>
      </c>
      <c r="H70" s="326" t="e">
        <f>IF(IF(Plananalyse!H70=1,VLOOKUP(H$5,Kruistabel!$B$26:$F$29,MATCH($C70,Kruistabel!$C$25:$F$25,0)+1,FALSE),"")=0,"",IF(Plananalyse!H70=1,VLOOKUP(H$5,Kruistabel!$B$26:$F$29,MATCH($C70,Kruistabel!$C$25:$F$25,0)+1,FALSE),""))</f>
        <v>#N/A</v>
      </c>
      <c r="I70" s="326" t="e">
        <f>IF(IF(Plananalyse!I70=1,VLOOKUP(I$5,Kruistabel!$B$26:$F$29,MATCH($C70,Kruistabel!$C$25:$F$25,0)+1,FALSE),"")=0,"",IF(Plananalyse!I70=1,VLOOKUP(I$5,Kruistabel!$B$26:$F$29,MATCH($C70,Kruistabel!$C$25:$F$25,0)+1,FALSE),""))</f>
        <v>#N/A</v>
      </c>
      <c r="J70" s="326" t="e">
        <f>IF(IF(Plananalyse!J70=1,VLOOKUP(J$5,Kruistabel!$B$26:$F$29,MATCH($C70,Kruistabel!$C$25:$F$25,0)+1,FALSE),"")=0,"",IF(Plananalyse!J70=1,VLOOKUP(J$5,Kruistabel!$B$26:$F$29,MATCH($C70,Kruistabel!$C$25:$F$25,0)+1,FALSE),""))</f>
        <v>#N/A</v>
      </c>
      <c r="K70" s="326" t="e">
        <f>IF(IF(Plananalyse!K70=1,VLOOKUP(K$5,Kruistabel!$B$26:$F$29,MATCH($C70,Kruistabel!$C$25:$F$25,0)+1,FALSE),"")=0,"",IF(Plananalyse!K70=1,VLOOKUP(K$5,Kruistabel!$B$26:$F$29,MATCH($C70,Kruistabel!$C$25:$F$25,0)+1,FALSE),""))</f>
        <v>#N/A</v>
      </c>
      <c r="L70" s="326" t="e">
        <f>IF(IF(Plananalyse!L70=1,VLOOKUP(L$5,Kruistabel!$B$26:$F$29,MATCH($C70,Kruistabel!$C$25:$F$25,0)+1,FALSE),"")=0,"",IF(Plananalyse!L70=1,VLOOKUP(L$5,Kruistabel!$B$26:$F$29,MATCH($C70,Kruistabel!$C$25:$F$25,0)+1,FALSE),""))</f>
        <v>#N/A</v>
      </c>
      <c r="M70" s="326" t="e">
        <f>IF(IF(Plananalyse!M70=1,VLOOKUP(M$5,Kruistabel!$B$26:$F$29,MATCH($C70,Kruistabel!$C$25:$F$25,0)+1,FALSE),"")=0,"",IF(Plananalyse!M70=1,VLOOKUP(M$5,Kruistabel!$B$26:$F$29,MATCH($C70,Kruistabel!$C$25:$F$25,0)+1,FALSE),""))</f>
        <v>#N/A</v>
      </c>
      <c r="N70" s="326" t="e">
        <f>IF(IF(Plananalyse!N70=1,VLOOKUP(N$5,Kruistabel!$B$26:$F$29,MATCH($C70,Kruistabel!$C$25:$F$25,0)+1,FALSE),"")=0,"",IF(Plananalyse!N70=1,VLOOKUP(N$5,Kruistabel!$B$26:$F$29,MATCH($C70,Kruistabel!$C$25:$F$25,0)+1,FALSE),""))</f>
        <v>#N/A</v>
      </c>
      <c r="O70" s="326" t="e">
        <f>IF(IF(Plananalyse!O70=1,VLOOKUP(O$5,Kruistabel!$B$26:$F$29,MATCH($C70,Kruistabel!$C$25:$F$25,0)+1,FALSE),"")=0,"",IF(Plananalyse!O70=1,VLOOKUP(O$5,Kruistabel!$B$26:$F$29,MATCH($C70,Kruistabel!$C$25:$F$25,0)+1,FALSE),""))</f>
        <v>#N/A</v>
      </c>
      <c r="P70" s="326" t="e">
        <f>IF(IF(Plananalyse!P70=1,VLOOKUP(P$5,Kruistabel!$B$26:$F$29,MATCH($C70,Kruistabel!$C$25:$F$25,0)+1,FALSE),"")=0,"",IF(Plananalyse!P70=1,VLOOKUP(P$5,Kruistabel!$B$26:$F$29,MATCH($C70,Kruistabel!$C$25:$F$25,0)+1,FALSE),""))</f>
        <v>#N/A</v>
      </c>
      <c r="Q70" s="326" t="e">
        <f>IF(IF(Plananalyse!Q70=1,VLOOKUP(Q$5,Kruistabel!$B$26:$F$29,MATCH($C70,Kruistabel!$C$25:$F$25,0)+1,FALSE),"")=0,"",IF(Plananalyse!Q70=1,VLOOKUP(Q$5,Kruistabel!$B$26:$F$29,MATCH($C70,Kruistabel!$C$25:$F$25,0)+1,FALSE),""))</f>
        <v>#N/A</v>
      </c>
      <c r="R70" s="326" t="e">
        <f>IF(IF(Plananalyse!R70=1,VLOOKUP(R$5,Kruistabel!$B$26:$F$29,MATCH($C70,Kruistabel!$C$25:$F$25,0)+1,FALSE),"")=0,"",IF(Plananalyse!R70=1,VLOOKUP(R$5,Kruistabel!$B$26:$F$29,MATCH($C70,Kruistabel!$C$25:$F$25,0)+1,FALSE),""))</f>
        <v>#N/A</v>
      </c>
      <c r="S70" s="326" t="e">
        <f>IF(IF(Plananalyse!S70=1,VLOOKUP(S$5,Kruistabel!$B$26:$F$29,MATCH($C70,Kruistabel!$C$25:$F$25,0)+1,FALSE),"")=0,"",IF(Plananalyse!S70=1,VLOOKUP(S$5,Kruistabel!$B$26:$F$29,MATCH($C70,Kruistabel!$C$25:$F$25,0)+1,FALSE),""))</f>
        <v>#N/A</v>
      </c>
      <c r="T70" s="326" t="e">
        <f>IF(IF(Plananalyse!T70=1,VLOOKUP(T$5,Kruistabel!$B$26:$F$29,MATCH($C70,Kruistabel!$C$25:$F$25,0)+1,FALSE),"")=0,"",IF(Plananalyse!T70=1,VLOOKUP(T$5,Kruistabel!$B$26:$F$29,MATCH($C70,Kruistabel!$C$25:$F$25,0)+1,FALSE),""))</f>
        <v>#N/A</v>
      </c>
      <c r="U70" s="326" t="e">
        <f>IF(IF(Plananalyse!U70=1,VLOOKUP(U$5,Kruistabel!$B$26:$F$29,MATCH($C70,Kruistabel!$C$25:$F$25,0)+1,FALSE),"")=0,"",IF(Plananalyse!U70=1,VLOOKUP(U$5,Kruistabel!$B$26:$F$29,MATCH($C70,Kruistabel!$C$25:$F$25,0)+1,FALSE),""))</f>
        <v>#N/A</v>
      </c>
      <c r="V70" s="326" t="e">
        <f>IF(IF(Plananalyse!V70=1,VLOOKUP(V$5,Kruistabel!$B$26:$F$29,MATCH($C70,Kruistabel!$C$25:$F$25,0)+1,FALSE),"")=0,"",IF(Plananalyse!V70=1,VLOOKUP(V$5,Kruistabel!$B$26:$F$29,MATCH($C70,Kruistabel!$C$25:$F$25,0)+1,FALSE),""))</f>
        <v>#N/A</v>
      </c>
      <c r="W70" s="326" t="e">
        <f>IF(IF(Plananalyse!W70=1,VLOOKUP(W$5,Kruistabel!$B$26:$F$29,MATCH($C70,Kruistabel!$C$25:$F$25,0)+1,FALSE),"")=0,"",IF(Plananalyse!W70=1,VLOOKUP(W$5,Kruistabel!$B$26:$F$29,MATCH($C70,Kruistabel!$C$25:$F$25,0)+1,FALSE),""))</f>
        <v>#N/A</v>
      </c>
      <c r="X70" s="326" t="e">
        <f>IF(IF(Plananalyse!X70=1,VLOOKUP(X$5,Kruistabel!$B$26:$F$29,MATCH($C70,Kruistabel!$C$25:$F$25,0)+1,FALSE),"")=0,"",IF(Plananalyse!X70=1,VLOOKUP(X$5,Kruistabel!$B$26:$F$29,MATCH($C70,Kruistabel!$C$25:$F$25,0)+1,FALSE),""))</f>
        <v>#N/A</v>
      </c>
      <c r="Y70" s="326" t="e">
        <f>IF(IF(Plananalyse!Y70=1,VLOOKUP(Y$5,Kruistabel!$B$26:$F$29,MATCH($C70,Kruistabel!$C$25:$F$25,0)+1,FALSE),"")=0,"",IF(Plananalyse!Y70=1,VLOOKUP(Y$5,Kruistabel!$B$26:$F$29,MATCH($C70,Kruistabel!$C$25:$F$25,0)+1,FALSE),""))</f>
        <v>#N/A</v>
      </c>
      <c r="Z70" s="326" t="e">
        <f>IF(IF(Plananalyse!Z70=1,VLOOKUP(Z$5,Kruistabel!$B$26:$F$29,MATCH($C70,Kruistabel!$C$25:$F$25,0)+1,FALSE),"")=0,"",IF(Plananalyse!Z70=1,VLOOKUP(Z$5,Kruistabel!$B$26:$F$29,MATCH($C70,Kruistabel!$C$25:$F$25,0)+1,FALSE),""))</f>
        <v>#N/A</v>
      </c>
      <c r="AA70" s="326" t="e">
        <f>IF(IF(Plananalyse!AA70=1,VLOOKUP(AA$5,Kruistabel!$B$26:$F$29,MATCH($C70,Kruistabel!$C$25:$F$25,0)+1,FALSE),"")=0,"",IF(Plananalyse!AA70=1,VLOOKUP(AA$5,Kruistabel!$B$26:$F$29,MATCH($C70,Kruistabel!$C$25:$F$25,0)+1,FALSE),""))</f>
        <v>#N/A</v>
      </c>
      <c r="AB70" s="326" t="e">
        <f>IF(IF(Plananalyse!AB70=1,VLOOKUP(AB$5,Kruistabel!$B$26:$F$29,MATCH($C70,Kruistabel!$C$25:$F$25,0)+1,FALSE),"")=0,"",IF(Plananalyse!AB70=1,VLOOKUP(AB$5,Kruistabel!$B$26:$F$29,MATCH($C70,Kruistabel!$C$25:$F$25,0)+1,FALSE),""))</f>
        <v>#N/A</v>
      </c>
      <c r="AC70" s="326" t="e">
        <f>IF(IF(Plananalyse!AC70=1,VLOOKUP(AC$5,Kruistabel!$B$26:$F$29,MATCH($C70,Kruistabel!$C$25:$F$25,0)+1,FALSE),"")=0,"",IF(Plananalyse!AC70=1,VLOOKUP(AC$5,Kruistabel!$B$26:$F$29,MATCH($C70,Kruistabel!$C$25:$F$25,0)+1,FALSE),""))</f>
        <v>#N/A</v>
      </c>
      <c r="AD70" s="326" t="e">
        <f>IF(IF(Plananalyse!AD70=1,VLOOKUP(AD$5,Kruistabel!$B$26:$F$29,MATCH($C70,Kruistabel!$C$25:$F$25,0)+1,FALSE),"")=0,"",IF(Plananalyse!AD70=1,VLOOKUP(AD$5,Kruistabel!$B$26:$F$29,MATCH($C70,Kruistabel!$C$25:$F$25,0)+1,FALSE),""))</f>
        <v>#N/A</v>
      </c>
      <c r="AE70" s="326" t="e">
        <f>IF(IF(Plananalyse!AE70=1,VLOOKUP(AE$5,Kruistabel!$B$26:$F$29,MATCH($C70,Kruistabel!$C$25:$F$25,0)+1,FALSE),"")=0,"",IF(Plananalyse!AE70=1,VLOOKUP(AE$5,Kruistabel!$B$26:$F$29,MATCH($C70,Kruistabel!$C$25:$F$25,0)+1,FALSE),""))</f>
        <v>#N/A</v>
      </c>
      <c r="AF70" s="326" t="e">
        <f>IF(IF(Plananalyse!AF70=1,VLOOKUP(AF$5,Kruistabel!$B$26:$F$29,MATCH($C70,Kruistabel!$C$25:$F$25,0)+1,FALSE),"")=0,"",IF(Plananalyse!AF70=1,VLOOKUP(AF$5,Kruistabel!$B$26:$F$29,MATCH($C70,Kruistabel!$C$25:$F$25,0)+1,FALSE),""))</f>
        <v>#N/A</v>
      </c>
      <c r="AG70" s="326" t="e">
        <f>IF(IF(Plananalyse!AG70=1,VLOOKUP(AG$5,Kruistabel!$B$26:$F$29,MATCH($C70,Kruistabel!$C$25:$F$25,0)+1,FALSE),"")=0,"",IF(Plananalyse!AG70=1,VLOOKUP(AG$5,Kruistabel!$B$26:$F$29,MATCH($C70,Kruistabel!$C$25:$F$25,0)+1,FALSE),""))</f>
        <v>#N/A</v>
      </c>
      <c r="AH70" s="326" t="e">
        <f>IF(IF(Plananalyse!AH70=1,VLOOKUP(AH$5,Kruistabel!$B$26:$F$29,MATCH($C70,Kruistabel!$C$25:$F$25,0)+1,FALSE),"")=0,"",IF(Plananalyse!AI70=1,VLOOKUP(AH$5,Kruistabel!$B$26:$F$29,MATCH($C70,Kruistabel!$C$25:$F$25,0)+1,FALSE),""))</f>
        <v>#N/A</v>
      </c>
      <c r="AI70" s="326" t="e">
        <f>IF(IF(Plananalyse!AI70=1,VLOOKUP(AI$5,Kruistabel!$B$26:$F$29,MATCH($C70,Kruistabel!$C$25:$F$25,0)+1,FALSE),"")=0,"",IF(Plananalyse!AJ70=1,VLOOKUP(AI$5,Kruistabel!$B$26:$F$29,MATCH($C70,Kruistabel!$C$25:$F$25,0)+1,FALSE),""))</f>
        <v>#N/A</v>
      </c>
      <c r="AJ70" s="326" t="e">
        <f>IF(IF(Plananalyse!AJ70=1,VLOOKUP(AJ$5,Kruistabel!$B$26:$F$29,MATCH($C70,Kruistabel!$C$25:$F$25,0)+1,FALSE),"")=0,"",IF(Plananalyse!AJ70=1,VLOOKUP(AJ$5,Kruistabel!$B$26:$F$29,MATCH($C70,Kruistabel!$C$25:$F$25,0)+1,FALSE),""))</f>
        <v>#N/A</v>
      </c>
      <c r="AK70" s="326" t="e">
        <f>IF(IF(Plananalyse!AK70=1,VLOOKUP(AK$5,Kruistabel!$B$26:$F$29,MATCH($C70,Kruistabel!$C$25:$F$25,0)+1,FALSE),"")=0,"",IF(Plananalyse!AK70=1,VLOOKUP(AK$5,Kruistabel!$B$26:$F$29,MATCH($C70,Kruistabel!$C$25:$F$25,0)+1,FALSE),""))</f>
        <v>#N/A</v>
      </c>
      <c r="AL70" s="326" t="e">
        <f>IF(IF(Plananalyse!AL70=1,VLOOKUP(AL$5,Kruistabel!$B$26:$F$29,MATCH($C70,Kruistabel!$C$25:$F$25,0)+1,FALSE),"")=0,"",IF(Plananalyse!AL70=1,VLOOKUP(AL$5,Kruistabel!$B$26:$F$29,MATCH($C70,Kruistabel!$C$25:$F$25,0)+1,FALSE),""))</f>
        <v>#N/A</v>
      </c>
      <c r="AM70" s="326" t="e">
        <f>IF(IF(Plananalyse!AM70=1,VLOOKUP(AM$5,Kruistabel!$B$26:$F$29,MATCH($C70,Kruistabel!$C$25:$F$25,0)+1,FALSE),"")=0,"",IF(Plananalyse!AM70=1,VLOOKUP(AM$5,Kruistabel!$B$26:$F$29,MATCH($C70,Kruistabel!$C$25:$F$25,0)+1,FALSE),""))</f>
        <v>#N/A</v>
      </c>
      <c r="AN70" s="327"/>
      <c r="AO70" s="326" t="e">
        <f>IF(IF(Plananalyse!AO70=1,VLOOKUP(AO$5,Kruistabel!$B$26:$F$29,MATCH($C70,Kruistabel!$C$25:$F$25,0)+1,FALSE),"")=0,"",IF(Plananalyse!AO70=1,VLOOKUP(AO$5,Kruistabel!$B$26:$F$29,MATCH($C70,Kruistabel!$C$25:$F$25,0)+1,FALSE),""))</f>
        <v>#N/A</v>
      </c>
      <c r="AP70" s="326" t="e">
        <f>IF(IF(Plananalyse!AP70=1,VLOOKUP(AP$5,Kruistabel!$B$26:$F$29,MATCH($C70,Kruistabel!$C$25:$F$25,0)+1,FALSE),"")=0,"",IF(Plananalyse!AP70=1,VLOOKUP(AP$5,Kruistabel!$B$26:$F$29,MATCH($C70,Kruistabel!$C$25:$F$25,0)+1,FALSE),""))</f>
        <v>#N/A</v>
      </c>
      <c r="AQ70" s="326" t="e">
        <f>IF(IF(Plananalyse!AQ70=1,VLOOKUP(AQ$5,Kruistabel!$B$26:$F$29,MATCH($C70,Kruistabel!$C$25:$F$25,0)+1,FALSE),"")=0,"",IF(Plananalyse!AQ70=1,VLOOKUP(AQ$5,Kruistabel!$B$26:$F$29,MATCH($C70,Kruistabel!$C$25:$F$25,0)+1,FALSE),""))</f>
        <v>#N/A</v>
      </c>
      <c r="AR70" s="326" t="e">
        <f>IF(IF(Plananalyse!AR70=1,VLOOKUP(AR$5,Kruistabel!$B$26:$F$29,MATCH($C70,Kruistabel!$C$25:$F$25,0)+1,FALSE),"")=0,"",IF(Plananalyse!AR70=1,VLOOKUP(AR$5,Kruistabel!$B$26:$F$29,MATCH($C70,Kruistabel!$C$25:$F$25,0)+1,FALSE),""))</f>
        <v>#N/A</v>
      </c>
      <c r="AS70" s="326" t="e">
        <f>IF(IF(Plananalyse!AS70=1,VLOOKUP(AS$5,Kruistabel!$B$26:$F$29,MATCH($C70,Kruistabel!$C$25:$F$25,0)+1,FALSE),"")=0,"",IF(Plananalyse!AS70=1,VLOOKUP(AS$5,Kruistabel!$B$26:$F$29,MATCH($C70,Kruistabel!$C$25:$F$25,0)+1,FALSE),""))</f>
        <v>#N/A</v>
      </c>
      <c r="AT70" s="326" t="e">
        <f>IF(IF(Plananalyse!AT70=1,VLOOKUP(AT$5,Kruistabel!$B$26:$F$29,MATCH($C70,Kruistabel!$C$25:$F$25,0)+1,FALSE),"")=0,"",IF(Plananalyse!AT70=1,VLOOKUP(AT$5,Kruistabel!$B$26:$F$29,MATCH($C70,Kruistabel!$C$25:$F$25,0)+1,FALSE),""))</f>
        <v>#N/A</v>
      </c>
      <c r="AU70" s="326" t="e">
        <f>IF(IF(Plananalyse!AU70=1,VLOOKUP(AU$5,Kruistabel!$B$26:$F$29,MATCH($C70,Kruistabel!$C$25:$F$25,0)+1,FALSE),"")=0,"",IF(Plananalyse!AU70=1,VLOOKUP(AU$5,Kruistabel!$B$26:$F$29,MATCH($C70,Kruistabel!$C$25:$F$25,0)+1,FALSE),""))</f>
        <v>#N/A</v>
      </c>
      <c r="AV70" s="326" t="e">
        <f>IF(IF(Plananalyse!AV70=1,VLOOKUP(AV$5,Kruistabel!$B$26:$F$29,MATCH($C70,Kruistabel!$C$25:$F$25,0)+1,FALSE),"")=0,"",IF(Plananalyse!AV70=1,VLOOKUP(AV$5,Kruistabel!$B$26:$F$29,MATCH($C70,Kruistabel!$C$25:$F$25,0)+1,FALSE),""))</f>
        <v>#N/A</v>
      </c>
      <c r="AW70" s="326" t="e">
        <f>IF(IF(Plananalyse!AW70=1,VLOOKUP(AW$5,Kruistabel!$B$26:$F$29,MATCH($C70,Kruistabel!$C$25:$F$25,0)+1,FALSE),"")=0,"",IF(Plananalyse!AW70=1,VLOOKUP(AW$5,Kruistabel!$B$26:$F$29,MATCH($C70,Kruistabel!$C$25:$F$25,0)+1,FALSE),""))</f>
        <v>#N/A</v>
      </c>
      <c r="AX70" s="326" t="e">
        <f>IF(IF(Plananalyse!AX70=1,VLOOKUP(AX$5,Kruistabel!$B$26:$F$29,MATCH($C70,Kruistabel!$C$25:$F$25,0)+1,FALSE),"")=0,"",IF(Plananalyse!AX70=1,VLOOKUP(AX$5,Kruistabel!$B$26:$F$29,MATCH($C70,Kruistabel!$C$25:$F$25,0)+1,FALSE),""))</f>
        <v>#N/A</v>
      </c>
      <c r="AY70" s="327"/>
      <c r="AZ70" s="326" t="e">
        <f>IF(IF(Plananalyse!AZ70=1,VLOOKUP(AZ$5,Kruistabel!$B$26:$F$29,MATCH($C70,Kruistabel!$C$25:$F$25,0)+1,FALSE),"")=0,"",IF(Plananalyse!AZ70=1,VLOOKUP(AZ$5,Kruistabel!$B$26:$F$29,MATCH($C70,Kruistabel!$C$25:$F$25,0)+1,FALSE),""))</f>
        <v>#N/A</v>
      </c>
      <c r="BA70" s="326" t="e">
        <f>IF(IF(Plananalyse!BA70=1,VLOOKUP(BA$5,Kruistabel!$B$26:$F$29,MATCH($C70,Kruistabel!$C$25:$F$25,0)+1,FALSE),"")=0,"",IF(Plananalyse!BA70=1,VLOOKUP(BA$5,Kruistabel!$B$26:$F$29,MATCH($C70,Kruistabel!$C$25:$F$25,0)+1,FALSE),""))</f>
        <v>#N/A</v>
      </c>
      <c r="BB70" s="326" t="e">
        <f>IF(IF(Plananalyse!BB70=1,VLOOKUP(BB$5,Kruistabel!$B$26:$F$29,MATCH($C70,Kruistabel!$C$25:$F$25,0)+1,FALSE),"")=0,"",IF(Plananalyse!BB70=1,VLOOKUP(BB$5,Kruistabel!$B$26:$F$29,MATCH($C70,Kruistabel!$C$25:$F$25,0)+1,FALSE),""))</f>
        <v>#N/A</v>
      </c>
      <c r="BC70" s="326" t="e">
        <f>IF(IF(Plananalyse!BC70=1,VLOOKUP(BC$5,Kruistabel!$B$26:$F$29,MATCH($C70,Kruistabel!$C$25:$F$25,0)+1,FALSE),"")=0,"",IF(Plananalyse!BC70=1,VLOOKUP(BC$5,Kruistabel!$B$26:$F$29,MATCH($C70,Kruistabel!$C$25:$F$25,0)+1,FALSE),""))</f>
        <v>#N/A</v>
      </c>
      <c r="BD70" s="326" t="e">
        <f>IF(IF(Plananalyse!BD70=1,VLOOKUP(BD$5,Kruistabel!$B$26:$F$29,MATCH($C70,Kruistabel!$C$25:$F$25,0)+1,FALSE),"")=0,"",IF(Plananalyse!BD70=1,VLOOKUP(BD$5,Kruistabel!$B$26:$F$29,MATCH($C70,Kruistabel!$C$25:$F$25,0)+1,FALSE),""))</f>
        <v>#N/A</v>
      </c>
      <c r="BE70" s="326" t="e">
        <f>IF(IF(Plananalyse!BE70=1,VLOOKUP(BE$5,Kruistabel!$B$26:$F$29,MATCH($C70,Kruistabel!$C$25:$F$25,0)+1,FALSE),"")=0,"",IF(Plananalyse!BE70=1,VLOOKUP(BE$5,Kruistabel!$B$26:$F$29,MATCH($C70,Kruistabel!$C$25:$F$25,0)+1,FALSE),""))</f>
        <v>#N/A</v>
      </c>
      <c r="BF70" s="326" t="e">
        <f>IF(IF(Plananalyse!BF70=1,VLOOKUP(BF$5,Kruistabel!$B$26:$F$29,MATCH($C70,Kruistabel!$C$25:$F$25,0)+1,FALSE),"")=0,"",IF(Plananalyse!BF70=1,VLOOKUP(BF$5,Kruistabel!$B$26:$F$29,MATCH($C70,Kruistabel!$C$25:$F$25,0)+1,FALSE),""))</f>
        <v>#N/A</v>
      </c>
      <c r="BG70" s="326" t="e">
        <f>IF(IF(Plananalyse!BG70=1,VLOOKUP(BG$5,Kruistabel!$B$26:$F$29,MATCH($C70,Kruistabel!$C$25:$F$25,0)+1,FALSE),"")=0,"",IF(Plananalyse!BG70=1,VLOOKUP(BG$5,Kruistabel!$B$26:$F$29,MATCH($C70,Kruistabel!$C$25:$F$25,0)+1,FALSE),""))</f>
        <v>#N/A</v>
      </c>
      <c r="BH70" s="326" t="e">
        <f>IF(IF(Plananalyse!BH70=1,VLOOKUP(BH$5,Kruistabel!$B$26:$F$29,MATCH($C70,Kruistabel!$C$25:$F$25,0)+1,FALSE),"")=0,"",IF(Plananalyse!BH70=1,VLOOKUP(BH$5,Kruistabel!$B$26:$F$29,MATCH($C70,Kruistabel!$C$25:$F$25,0)+1,FALSE),""))</f>
        <v>#N/A</v>
      </c>
      <c r="BI70" s="327"/>
      <c r="BJ70" s="326" t="e">
        <f>IF(IF(Plananalyse!BJ70=1,VLOOKUP(BJ$5,Kruistabel!$B$26:$F$29,MATCH($C70,Kruistabel!$C$25:$F$25,0)+1,FALSE),"")=0,"",IF(Plananalyse!BJ70=1,VLOOKUP(BJ$5,Kruistabel!$B$26:$F$29,MATCH($C70,Kruistabel!$C$25:$F$25,0)+1,FALSE),""))</f>
        <v>#N/A</v>
      </c>
      <c r="BK70" s="326" t="e">
        <f>IF(IF(Plananalyse!BK70=1,VLOOKUP(BK$5,Kruistabel!$B$26:$F$29,MATCH($C70,Kruistabel!$C$25:$F$25,0)+1,FALSE),"")=0,"",IF(Plananalyse!BK70=1,VLOOKUP(BK$5,Kruistabel!$B$26:$F$29,MATCH($C70,Kruistabel!$C$25:$F$25,0)+1,FALSE),""))</f>
        <v>#N/A</v>
      </c>
      <c r="BL70" s="326" t="e">
        <f>IF(IF(Plananalyse!BL70=1,VLOOKUP(BL$5,Kruistabel!$B$26:$F$29,MATCH($C70,Kruistabel!$C$25:$F$25,0)+1,FALSE),"")=0,"",IF(Plananalyse!BL70=1,VLOOKUP(BL$5,Kruistabel!$B$26:$F$29,MATCH($C70,Kruistabel!$C$25:$F$25,0)+1,FALSE),""))</f>
        <v>#N/A</v>
      </c>
      <c r="BM70" s="326" t="e">
        <f>IF(IF(Plananalyse!BM70=1,VLOOKUP(BM$5,Kruistabel!$B$26:$F$29,MATCH($C70,Kruistabel!$C$25:$F$25,0)+1,FALSE),"")=0,"",IF(Plananalyse!BM70=1,VLOOKUP(BM$5,Kruistabel!$B$26:$F$29,MATCH($C70,Kruistabel!$C$25:$F$25,0)+1,FALSE),""))</f>
        <v>#N/A</v>
      </c>
      <c r="BN70" s="326" t="e">
        <f>IF(IF(Plananalyse!BN70=1,VLOOKUP(BN$5,Kruistabel!$B$26:$F$29,MATCH($C70,Kruistabel!$C$25:$F$25,0)+1,FALSE),"")=0,"",IF(Plananalyse!BN70=1,VLOOKUP(BN$5,Kruistabel!$B$26:$F$29,MATCH($C70,Kruistabel!$C$25:$F$25,0)+1,FALSE),""))</f>
        <v>#N/A</v>
      </c>
      <c r="BO70" s="326" t="e">
        <f ca="1">IF(IF(Plananalyse!BO70=1,VLOOKUP(BO$5,Kruistabel!$B$26:$F$29,MATCH($C70,Kruistabel!$C$25:$F$25,0)+1,FALSE),"")=0,"",IF(Plananalyse!BO70=1,VLOOKUP(BO$5,Kruistabel!$B$26:$F$29,MATCH($C70,Kruistabel!$C$25:$F$25,0)+1,FALSE),""))</f>
        <v>#N/A</v>
      </c>
      <c r="BP70" s="326" t="e">
        <f ca="1">IF(IF(Plananalyse!BP70=1,VLOOKUP(BP$5,Kruistabel!$B$26:$F$29,MATCH($C70,Kruistabel!$C$25:$F$25,0)+1,FALSE),"")=0,"",IF(Plananalyse!BP70=1,VLOOKUP(BP$5,Kruistabel!$B$26:$F$29,MATCH($C70,Kruistabel!$C$25:$F$25,0)+1,FALSE),""))</f>
        <v>#N/A</v>
      </c>
      <c r="BQ70" s="326" t="e">
        <f ca="1">IF(IF(Plananalyse!BQ70=1,VLOOKUP(BQ$5,Kruistabel!$B$26:$F$29,MATCH($C70,Kruistabel!$C$25:$F$25,0)+1,FALSE),"")=0,"",IF(Plananalyse!BQ70=1,VLOOKUP(BQ$5,Kruistabel!$B$26:$F$29,MATCH($C70,Kruistabel!$C$25:$F$25,0)+1,FALSE),""))</f>
        <v>#N/A</v>
      </c>
      <c r="BR70" s="326" t="e">
        <f ca="1">IF(IF(Plananalyse!BR70=1,VLOOKUP(BR$5,Kruistabel!$B$26:$F$29,MATCH($C70,Kruistabel!$C$25:$F$25,0)+1,FALSE),"")=0,"",IF(Plananalyse!BR70=1,VLOOKUP(BR$5,Kruistabel!$B$26:$F$29,MATCH($C70,Kruistabel!$C$25:$F$25,0)+1,FALSE),""))</f>
        <v>#REF!</v>
      </c>
      <c r="BS70" s="326" t="e">
        <f ca="1">IF(IF(Plananalyse!BS70=1,VLOOKUP(BS$5,Kruistabel!$B$26:$F$29,MATCH($C70,Kruistabel!$C$25:$F$25,0)+1,FALSE),"")=0,"",IF(Plananalyse!BS70=1,VLOOKUP(BS$5,Kruistabel!$B$26:$F$29,MATCH($C70,Kruistabel!$C$25:$F$25,0)+1,FALSE),""))</f>
        <v>#REF!</v>
      </c>
      <c r="BT70" s="65"/>
      <c r="BU70" s="231" t="e">
        <f ca="1">IF(IF(Plananalyse!BU70=1,VLOOKUP(BU$5,Kruistabel!$B$26:$F$29,MATCH($C70,Kruistabel!$C$25:$F$25,0)+1,FALSE),"")=0,"",IF(Plananalyse!BU70=1,VLOOKUP(BU$5,Kruistabel!$B$26:$F$29,MATCH($C70,Kruistabel!$C$25:$F$25,0)+1,FALSE),""))</f>
        <v>#N/A</v>
      </c>
      <c r="BV70" s="326" t="e">
        <f ca="1">IF(IF(Plananalyse!BV70=1,VLOOKUP(BV$5,Kruistabel!$B$26:$F$29,MATCH($C70,Kruistabel!$C$25:$F$25,0)+1,FALSE),"")=0,"",IF(Plananalyse!BV70=1,VLOOKUP(BV$5,Kruistabel!$B$26:$F$29,MATCH($C70,Kruistabel!$C$25:$F$25,0)+1,FALSE),""))</f>
        <v>#N/A</v>
      </c>
      <c r="BW70" s="326" t="e">
        <f ca="1">IF(IF(Plananalyse!BW70=1,VLOOKUP(BW$5,Kruistabel!$B$26:$F$29,MATCH($C70,Kruistabel!$C$25:$F$25,0)+1,FALSE),"")=0,"",IF(Plananalyse!BW70=1,VLOOKUP(BW$5,Kruistabel!$B$26:$F$29,MATCH($C70,Kruistabel!$C$25:$F$25,0)+1,FALSE),""))</f>
        <v>#N/A</v>
      </c>
      <c r="BX70" s="326" t="e">
        <f ca="1">IF(IF(Plananalyse!BX70=1,VLOOKUP(BX$5,Kruistabel!$B$26:$F$29,MATCH($C70,Kruistabel!$C$25:$F$25,0)+1,FALSE),"")=0,"",IF(Plananalyse!BX70=1,VLOOKUP(BX$5,Kruistabel!$B$26:$F$29,MATCH($C70,Kruistabel!$C$25:$F$25,0)+1,FALSE),""))</f>
        <v>#N/A</v>
      </c>
      <c r="BY70" s="327"/>
      <c r="BZ70" s="326" t="e">
        <f ca="1">IF(IF(Plananalyse!BZ70=1,VLOOKUP(BZ$5,Kruistabel!$B$26:$F$29,MATCH($C70,Kruistabel!$C$25:$F$25,0)+1,FALSE),"")=0,"",IF(Plananalyse!BZ70=1,VLOOKUP(BZ$5,Kruistabel!$B$26:$F$29,MATCH($C70,Kruistabel!$C$25:$F$25,0)+1,FALSE),""))</f>
        <v>#N/A</v>
      </c>
      <c r="CA70" s="326" t="e">
        <f ca="1">IF(IF(Plananalyse!CA70=1,VLOOKUP(CA$5,Kruistabel!$B$26:$F$29,MATCH($C70,Kruistabel!$C$25:$F$25,0)+1,FALSE),"")=0,"",IF(Plananalyse!CA70=1,VLOOKUP(CA$5,Kruistabel!$B$26:$F$29,MATCH($C70,Kruistabel!$C$25:$F$25,0)+1,FALSE),""))</f>
        <v>#N/A</v>
      </c>
      <c r="CB70" s="326" t="e">
        <f ca="1">IF(IF(Plananalyse!CB70=1,VLOOKUP(CB$5,Kruistabel!$B$26:$F$29,MATCH($C70,Kruistabel!$C$25:$F$25,0)+1,FALSE),"")=0,"",IF(Plananalyse!CB70=1,VLOOKUP(CB$5,Kruistabel!$B$26:$F$29,MATCH($C70,Kruistabel!$C$25:$F$25,0)+1,FALSE),""))</f>
        <v>#N/A</v>
      </c>
      <c r="CC70" s="326" t="e">
        <f ca="1">IF(IF(Plananalyse!CC70=1,VLOOKUP(CC$5,Kruistabel!$B$26:$F$29,MATCH($C70,Kruistabel!$C$25:$F$25,0)+1,FALSE),"")=0,"",IF(Plananalyse!CC70=1,VLOOKUP(CC$5,Kruistabel!$B$26:$F$29,MATCH($C70,Kruistabel!$C$25:$F$25,0)+1,FALSE),""))</f>
        <v>#N/A</v>
      </c>
      <c r="CD70" s="326" t="e">
        <f ca="1">IF(IF(Plananalyse!CD70=1,VLOOKUP(CD$5,Kruistabel!$B$26:$F$29,MATCH($C70,Kruistabel!$C$25:$F$25,0)+1,FALSE),"")=0,"",IF(Plananalyse!CD70=1,VLOOKUP(CD$5,Kruistabel!$B$26:$F$29,MATCH($C70,Kruistabel!$C$25:$F$25,0)+1,FALSE),""))</f>
        <v>#N/A</v>
      </c>
      <c r="CE70" s="326" t="e">
        <f ca="1">IF(IF(Plananalyse!CE70=1,VLOOKUP(CE$5,Kruistabel!$B$26:$F$29,MATCH($C70,Kruistabel!$C$25:$F$25,0)+1,FALSE),"")=0,"",IF(Plananalyse!CE70=1,VLOOKUP(CE$5,Kruistabel!$B$26:$F$29,MATCH($C70,Kruistabel!$C$25:$F$25,0)+1,FALSE),""))</f>
        <v>#N/A</v>
      </c>
      <c r="CF70" s="326" t="e">
        <f ca="1">IF(IF(Plananalyse!CF70=1,VLOOKUP(CF$5,Kruistabel!$B$26:$F$29,MATCH($C70,Kruistabel!$C$25:$F$25,0)+1,FALSE),"")=0,"",IF(Plananalyse!CF70=1,VLOOKUP(CF$5,Kruistabel!$B$26:$F$29,MATCH($C70,Kruistabel!$C$25:$F$25,0)+1,FALSE),""))</f>
        <v>#N/A</v>
      </c>
      <c r="CG70" s="326" t="e">
        <f ca="1">IF(IF(Plananalyse!CG70=1,VLOOKUP(CG$5,Kruistabel!$B$26:$F$29,MATCH($C70,Kruistabel!$C$25:$F$25,0)+1,FALSE),"")=0,"",IF(Plananalyse!CG70=1,VLOOKUP(CG$5,Kruistabel!$B$26:$F$29,MATCH($C70,Kruistabel!$C$25:$F$25,0)+1,FALSE),""))</f>
        <v>#REF!</v>
      </c>
      <c r="CH70" s="326" t="e">
        <f ca="1">IF(IF(Plananalyse!CH70=1,VLOOKUP(CH$5,Kruistabel!$B$26:$F$29,MATCH($C70,Kruistabel!$C$25:$F$25,0)+1,FALSE),"")=0,"",IF(Plananalyse!CH70=1,VLOOKUP(CH$5,Kruistabel!$B$26:$F$29,MATCH($C70,Kruistabel!$C$25:$F$25,0)+1,FALSE),""))</f>
        <v>#REF!</v>
      </c>
      <c r="CI70" s="65"/>
      <c r="CJ70" s="326" t="e">
        <f ca="1">IF(IF(Plananalyse!CJ70=1,VLOOKUP(CJ$5,Kruistabel!$B$26:$F$29,MATCH($C70,Kruistabel!$C$25:$F$25,0)+1,FALSE),"")=0,"",IF(Plananalyse!CJ70=1,VLOOKUP(CJ$5,Kruistabel!$B$26:$F$29,MATCH($C70,Kruistabel!$C$25:$F$25,0)+1,FALSE),""))</f>
        <v>#N/A</v>
      </c>
      <c r="CK70" s="326" t="e">
        <f ca="1">IF(IF(Plananalyse!CK70=1,VLOOKUP(CK$5,Kruistabel!$B$26:$F$29,MATCH($C70,Kruistabel!$C$25:$F$25,0)+1,FALSE),"")=0,"",IF(Plananalyse!CK70=1,VLOOKUP(CK$5,Kruistabel!$B$26:$F$29,MATCH($C70,Kruistabel!$C$25:$F$25,0)+1,FALSE),""))</f>
        <v>#N/A</v>
      </c>
      <c r="CL70" s="326" t="e">
        <f ca="1">IF(IF(Plananalyse!CL70=1,VLOOKUP(CL$5,Kruistabel!$B$26:$F$29,MATCH($C70,Kruistabel!$C$25:$F$25,0)+1,FALSE),"")=0,"",IF(Plananalyse!CL70=1,VLOOKUP(CL$5,Kruistabel!$B$26:$F$29,MATCH($C70,Kruistabel!$C$25:$F$25,0)+1,FALSE),""))</f>
        <v>#N/A</v>
      </c>
      <c r="CM70" s="326" t="e">
        <f ca="1">IF(IF(Plananalyse!CM70=1,VLOOKUP(CM$5,Kruistabel!$B$26:$F$29,MATCH($C70,Kruistabel!$C$25:$F$25,0)+1,FALSE),"")=0,"",IF(Plananalyse!CM70=1,VLOOKUP(CM$5,Kruistabel!$B$26:$F$29,MATCH($C70,Kruistabel!$C$25:$F$25,0)+1,FALSE),""))</f>
        <v>#N/A</v>
      </c>
      <c r="CN70" s="326" t="e">
        <f ca="1">IF(IF(Plananalyse!CN70=1,VLOOKUP(CN$5,Kruistabel!$B$26:$F$29,MATCH($C70,Kruistabel!$C$25:$F$25,0)+1,FALSE),"")=0,"",IF(Plananalyse!CN70=1,VLOOKUP(CN$5,Kruistabel!$B$26:$F$29,MATCH($C70,Kruistabel!$C$25:$F$25,0)+1,FALSE),""))</f>
        <v>#N/A</v>
      </c>
      <c r="CO70" s="326" t="e">
        <f ca="1">IF(IF(Plananalyse!CO70=1,VLOOKUP(CO$5,Kruistabel!$B$26:$F$29,MATCH($C70,Kruistabel!$C$25:$F$25,0)+1,FALSE),"")=0,"",IF(Plananalyse!CO70=1,VLOOKUP(CO$5,Kruistabel!$B$26:$F$29,MATCH($C70,Kruistabel!$C$25:$F$25,0)+1,FALSE),""))</f>
        <v>#N/A</v>
      </c>
      <c r="CP70" s="326" t="e">
        <f ca="1">IF(IF(Plananalyse!CP70=1,VLOOKUP(CP$5,Kruistabel!$B$26:$F$29,MATCH($C70,Kruistabel!$C$25:$F$25,0)+1,FALSE),"")=0,"",IF(Plananalyse!CP70=1,VLOOKUP(CP$5,Kruistabel!$B$26:$F$29,MATCH($C70,Kruistabel!$C$25:$F$25,0)+1,FALSE),""))</f>
        <v>#N/A</v>
      </c>
      <c r="CQ70" s="326" t="e">
        <f ca="1">IF(IF(Plananalyse!CQ70=1,VLOOKUP(CQ$5,Kruistabel!$B$26:$F$29,MATCH($C70,Kruistabel!$C$25:$F$25,0)+1,FALSE),"")=0,"",IF(Plananalyse!CQ70=1,VLOOKUP(CQ$5,Kruistabel!$B$26:$F$29,MATCH($C70,Kruistabel!$C$25:$F$25,0)+1,FALSE),""))</f>
        <v>#N/A</v>
      </c>
      <c r="CR70" s="326" t="e">
        <f ca="1">IF(IF(Plananalyse!CR70=1,VLOOKUP(CR$5,Kruistabel!$B$26:$F$29,MATCH($C70,Kruistabel!$C$25:$F$25,0)+1,FALSE),"")=0,"",IF(Plananalyse!CR70=1,VLOOKUP(CR$5,Kruistabel!$B$26:$F$29,MATCH($C70,Kruistabel!$C$25:$F$25,0)+1,FALSE),""))</f>
        <v>#N/A</v>
      </c>
      <c r="CS70" s="326" t="e">
        <f ca="1">IF(IF(Plananalyse!CS70=1,VLOOKUP(CS$5,Kruistabel!$B$26:$F$29,MATCH($C70,Kruistabel!$C$25:$F$25,0)+1,FALSE),"")=0,"",IF(Plananalyse!CS70=1,VLOOKUP(CS$5,Kruistabel!$B$26:$F$29,MATCH($C70,Kruistabel!$C$25:$F$25,0)+1,FALSE),""))</f>
        <v>#N/A</v>
      </c>
      <c r="CT70" s="326" t="e">
        <f ca="1">IF(IF(Plananalyse!CT70=1,VLOOKUP(CT$5,Kruistabel!$B$26:$F$29,MATCH($C70,Kruistabel!$C$25:$F$25,0)+1,FALSE),"")=0,"",IF(Plananalyse!CT70=1,VLOOKUP(CT$5,Kruistabel!$B$26:$F$29,MATCH($C70,Kruistabel!$C$25:$F$25,0)+1,FALSE),""))</f>
        <v>#N/A</v>
      </c>
      <c r="CU70" s="326" t="e">
        <f ca="1">IF(IF(Plananalyse!CU70=1,VLOOKUP(CU$5,Kruistabel!$B$26:$F$29,MATCH($C70,Kruistabel!$C$25:$F$25,0)+1,FALSE),"")=0,"",IF(Plananalyse!CU70=1,VLOOKUP(CU$5,Kruistabel!$B$26:$F$29,MATCH($C70,Kruistabel!$C$25:$F$25,0)+1,FALSE),""))</f>
        <v>#N/A</v>
      </c>
      <c r="CV70" s="326" t="e">
        <f ca="1">IF(IF(Plananalyse!CV70=1,VLOOKUP(CV$5,Kruistabel!$B$26:$F$29,MATCH($C70,Kruistabel!$C$25:$F$25,0)+1,FALSE),"")=0,"",IF(Plananalyse!CV70=1,VLOOKUP(CV$5,Kruistabel!$B$26:$F$29,MATCH($C70,Kruistabel!$C$25:$F$25,0)+1,FALSE),""))</f>
        <v>#N/A</v>
      </c>
      <c r="CW70" s="326" t="e">
        <f ca="1">IF(IF(Plananalyse!CW70=1,VLOOKUP(CW$5,Kruistabel!$B$26:$F$29,MATCH($C70,Kruistabel!$C$25:$F$25,0)+1,FALSE),"")=0,"",IF(Plananalyse!CW70=1,VLOOKUP(CW$5,Kruistabel!$B$26:$F$29,MATCH($C70,Kruistabel!$C$25:$F$25,0)+1,FALSE),""))</f>
        <v>#N/A</v>
      </c>
      <c r="CX70" s="326" t="e">
        <f ca="1">IF(IF(Plananalyse!CX70=1,VLOOKUP(CX$5,Kruistabel!$B$26:$F$29,MATCH($C70,Kruistabel!$C$25:$F$25,0)+1,FALSE),"")=0,"",IF(Plananalyse!CX70=1,VLOOKUP(CX$5,Kruistabel!$B$26:$F$29,MATCH($C70,Kruistabel!$C$25:$F$25,0)+1,FALSE),""))</f>
        <v>#N/A</v>
      </c>
      <c r="CY70" s="326" t="e">
        <f ca="1">IF(IF(Plananalyse!CY70=1,VLOOKUP(CY$5,Kruistabel!$B$26:$F$29,MATCH($C70,Kruistabel!$C$25:$F$25,0)+1,FALSE),"")=0,"",IF(Plananalyse!CY70=1,VLOOKUP(CY$5,Kruistabel!$B$26:$F$29,MATCH($C70,Kruistabel!$C$25:$F$25,0)+1,FALSE),""))</f>
        <v>#N/A</v>
      </c>
      <c r="CZ70" s="326" t="e">
        <f ca="1">IF(IF(Plananalyse!CZ70=1,VLOOKUP(CZ$5,Kruistabel!$B$26:$F$29,MATCH($C70,Kruistabel!$C$25:$F$25,0)+1,FALSE),"")=0,"",IF(Plananalyse!CZ70=1,VLOOKUP(CZ$5,Kruistabel!$B$26:$F$29,MATCH($C70,Kruistabel!$C$25:$F$25,0)+1,FALSE),""))</f>
        <v>#N/A</v>
      </c>
      <c r="DA70" s="326" t="e">
        <f ca="1">IF(IF(Plananalyse!DA70=1,VLOOKUP(DA$5,Kruistabel!$B$26:$F$29,MATCH($C70,Kruistabel!$C$25:$F$25,0)+1,FALSE),"")=0,"",IF(Plananalyse!DA70=1,VLOOKUP(DA$5,Kruistabel!$B$26:$F$29,MATCH($C70,Kruistabel!$C$25:$F$25,0)+1,FALSE),""))</f>
        <v>#N/A</v>
      </c>
      <c r="DB70" s="326" t="e">
        <f ca="1">IF(IF(Plananalyse!DB70=1,VLOOKUP(DB$5,Kruistabel!$B$26:$F$29,MATCH($C70,Kruistabel!$C$25:$F$25,0)+1,FALSE),"")=0,"",IF(Plananalyse!DB70=1,VLOOKUP(DB$5,Kruistabel!$B$26:$F$29,MATCH($C70,Kruistabel!$C$25:$F$25,0)+1,FALSE),""))</f>
        <v>#N/A</v>
      </c>
      <c r="DC70" s="326" t="e">
        <f ca="1">IF(IF(Plananalyse!DC70=1,VLOOKUP(DC$5,Kruistabel!$B$26:$F$29,MATCH($C70,Kruistabel!$C$25:$F$25,0)+1,FALSE),"")=0,"",IF(Plananalyse!DC70=1,VLOOKUP(DC$5,Kruistabel!$B$26:$F$29,MATCH($C70,Kruistabel!$C$25:$F$25,0)+1,FALSE),""))</f>
        <v>#N/A</v>
      </c>
      <c r="DD70" s="327"/>
      <c r="DE70" s="326" t="e">
        <f ca="1">IF(IF(Plananalyse!DE70=1,VLOOKUP(DE$5,Kruistabel!$B$26:$F$29,MATCH($C70,Kruistabel!$C$25:$F$25,0)+1,FALSE),"")=0,"",IF(Plananalyse!DE70=1,VLOOKUP(DE$5,Kruistabel!$B$26:$F$29,MATCH($C70,Kruistabel!$C$25:$F$25,0)+1,FALSE),""))</f>
        <v>#N/A</v>
      </c>
      <c r="DF70" s="326" t="e">
        <f ca="1">IF(IF(Plananalyse!DF70=1,VLOOKUP(DF$5,Kruistabel!$B$26:$F$29,MATCH($C70,Kruistabel!$C$25:$F$25,0)+1,FALSE),"")=0,"",IF(Plananalyse!DF70=1,VLOOKUP(DF$5,Kruistabel!$B$26:$F$29,MATCH($C70,Kruistabel!$C$25:$F$25,0)+1,FALSE),""))</f>
        <v>#N/A</v>
      </c>
      <c r="DG70" s="326" t="e">
        <f ca="1">IF(IF(Plananalyse!DG70=1,VLOOKUP(DG$5,Kruistabel!$B$26:$F$29,MATCH($C70,Kruistabel!$C$25:$F$25,0)+1,FALSE),"")=0,"",IF(Plananalyse!DG70=1,VLOOKUP(DG$5,Kruistabel!$B$26:$F$29,MATCH($C70,Kruistabel!$C$25:$F$25,0)+1,FALSE),""))</f>
        <v>#N/A</v>
      </c>
      <c r="DH70" s="326" t="e">
        <f ca="1">IF(IF(Plananalyse!DH70=1,VLOOKUP(DH$5,Kruistabel!$B$26:$F$29,MATCH($C70,Kruistabel!$C$25:$F$25,0)+1,FALSE),"")=0,"",IF(Plananalyse!DH70=1,VLOOKUP(DH$5,Kruistabel!$B$26:$F$29,MATCH($C70,Kruistabel!$C$25:$F$25,0)+1,FALSE),""))</f>
        <v>#N/A</v>
      </c>
      <c r="DI70" s="326" t="e">
        <f ca="1">IF(IF(Plananalyse!DI70=1,VLOOKUP(DI$5,Kruistabel!$B$26:$F$29,MATCH($C70,Kruistabel!$C$25:$F$25,0)+1,FALSE),"")=0,"",IF(Plananalyse!DI70=1,VLOOKUP(DI$5,Kruistabel!$B$26:$F$29,MATCH($C70,Kruistabel!$C$25:$F$25,0)+1,FALSE),""))</f>
        <v>#N/A</v>
      </c>
      <c r="DJ70" s="326" t="e">
        <f ca="1">IF(IF(Plananalyse!DJ70=1,VLOOKUP(DJ$5,Kruistabel!$B$26:$F$29,MATCH($C70,Kruistabel!$C$25:$F$25,0)+1,FALSE),"")=0,"",IF(Plananalyse!DJ70=1,VLOOKUP(DJ$5,Kruistabel!$B$26:$F$29,MATCH($C70,Kruistabel!$C$25:$F$25,0)+1,FALSE),""))</f>
        <v>#N/A</v>
      </c>
      <c r="DK70" s="326" t="e">
        <f ca="1">IF(IF(Plananalyse!DK70=1,VLOOKUP(DK$5,Kruistabel!$B$26:$F$29,MATCH($C70,Kruistabel!$C$25:$F$25,0)+1,FALSE),"")=0,"",IF(Plananalyse!DK70=1,VLOOKUP(DK$5,Kruistabel!$B$26:$F$29,MATCH($C70,Kruistabel!$C$25:$F$25,0)+1,FALSE),""))</f>
        <v>#REF!</v>
      </c>
      <c r="DL70" s="326" t="e">
        <f ca="1">IF(IF(Plananalyse!DL70=1,VLOOKUP(DL$5,Kruistabel!$B$26:$F$29,MATCH($C70,Kruistabel!$C$25:$F$25,0)+1,FALSE),"")=0,"",IF(Plananalyse!DL70=1,VLOOKUP(DL$5,Kruistabel!$B$26:$F$29,MATCH($C70,Kruistabel!$C$25:$F$25,0)+1,FALSE),""))</f>
        <v>#REF!</v>
      </c>
      <c r="DM70" s="327" t="str">
        <f>IF(Plananalyse!DM70=1,VLOOKUP(DM$5,Kruistabel!$B$26:$F$29,MATCH($C70,Kruistabel!$C$25:$F$25,0)+1,FALSE),"")</f>
        <v/>
      </c>
      <c r="DN70" s="326" t="e">
        <f ca="1">IF(IF(Plananalyse!DN70=1,VLOOKUP(DN$5,Kruistabel!$B$26:$F$29,MATCH($C70,Kruistabel!$C$25:$F$25,0)+1,FALSE),"")=0,"",IF(Plananalyse!DN70=1,VLOOKUP(DN$5,Kruistabel!$B$26:$F$29,MATCH($C70,Kruistabel!$C$25:$F$25,0)+1,FALSE),""))</f>
        <v>#N/A</v>
      </c>
      <c r="DO70" s="326" t="e">
        <f ca="1">IF(IF(Plananalyse!DO70=1,VLOOKUP(DO$5,Kruistabel!$B$26:$F$29,MATCH($C70,Kruistabel!$C$25:$F$25,0)+1,FALSE),"")=0,"",IF(Plananalyse!DO70=1,VLOOKUP(DO$5,Kruistabel!$B$26:$F$29,MATCH($C70,Kruistabel!$C$25:$F$25,0)+1,FALSE),""))</f>
        <v>#N/A</v>
      </c>
      <c r="DP70" s="326" t="e">
        <f ca="1">IF(IF(Plananalyse!DP70=1,VLOOKUP(DP$5,Kruistabel!$B$26:$F$29,MATCH($C70,Kruistabel!$C$25:$F$25,0)+1,FALSE),"")=0,"",IF(Plananalyse!DP70=1,VLOOKUP(DP$5,Kruistabel!$B$26:$F$29,MATCH($C70,Kruistabel!$C$25:$F$25,0)+1,FALSE),""))</f>
        <v>#N/A</v>
      </c>
      <c r="DQ70" s="326" t="e">
        <f ca="1">IF(IF(Plananalyse!DQ70=1,VLOOKUP(DQ$5,Kruistabel!$B$26:$F$29,MATCH($C70,Kruistabel!$C$25:$F$25,0)+1,FALSE),"")=0,"",IF(Plananalyse!DQ70=1,VLOOKUP(DQ$5,Kruistabel!$B$26:$F$29,MATCH($C70,Kruistabel!$C$25:$F$25,0)+1,FALSE),""))</f>
        <v>#N/A</v>
      </c>
      <c r="DR70" s="326" t="e">
        <f ca="1">IF(IF(Plananalyse!DR70=1,VLOOKUP(DR$5,Kruistabel!$B$26:$F$29,MATCH($C70,Kruistabel!$C$25:$F$25,0)+1,FALSE),"")=0,"",IF(Plananalyse!DR70=1,VLOOKUP(DR$5,Kruistabel!$B$26:$F$29,MATCH($C70,Kruistabel!$C$25:$F$25,0)+1,FALSE),""))</f>
        <v>#N/A</v>
      </c>
      <c r="DS70" s="326" t="e">
        <f ca="1">IF(IF(Plananalyse!DS70=1,VLOOKUP(DS$5,Kruistabel!$B$26:$F$29,MATCH($C70,Kruistabel!$C$25:$F$25,0)+1,FALSE),"")=0,"",IF(Plananalyse!DS70=1,VLOOKUP(DS$5,Kruistabel!$B$26:$F$29,MATCH($C70,Kruistabel!$C$25:$F$25,0)+1,FALSE),""))</f>
        <v>#N/A</v>
      </c>
      <c r="DT70" s="326" t="e">
        <f ca="1">IF(IF(Plananalyse!DT70=1,VLOOKUP(DT$5,Kruistabel!$B$26:$F$29,MATCH($C70,Kruistabel!$C$25:$F$25,0)+1,FALSE),"")=0,"",IF(Plananalyse!DT70=1,VLOOKUP(DT$5,Kruistabel!$B$26:$F$29,MATCH($C70,Kruistabel!$C$25:$F$25,0)+1,FALSE),""))</f>
        <v>#N/A</v>
      </c>
      <c r="DU70" s="326" t="e">
        <f ca="1">IF(IF(Plananalyse!DU70=1,VLOOKUP(DU$5,Kruistabel!$B$26:$F$29,MATCH($C70,Kruistabel!$C$25:$F$25,0)+1,FALSE),"")=0,"",IF(Plananalyse!DU70=1,VLOOKUP(DU$5,Kruistabel!$B$26:$F$29,MATCH($C70,Kruistabel!$C$25:$F$25,0)+1,FALSE),""))</f>
        <v>#N/A</v>
      </c>
      <c r="DV70" s="326" t="e">
        <f ca="1">IF(IF(Plananalyse!DV70=1,VLOOKUP(DV$5,Kruistabel!$B$26:$F$29,MATCH($C70,Kruistabel!$C$25:$F$25,0)+1,FALSE),"")=0,"",IF(Plananalyse!DV70=1,VLOOKUP(DV$5,Kruistabel!$B$26:$F$29,MATCH($C70,Kruistabel!$C$25:$F$25,0)+1,FALSE),""))</f>
        <v>#N/A</v>
      </c>
      <c r="DW70" s="326" t="e">
        <f ca="1">IF(IF(Plananalyse!DW70=1,VLOOKUP(DW$5,Kruistabel!$B$26:$F$29,MATCH($C70,Kruistabel!$C$25:$F$25,0)+1,FALSE),"")=0,"",IF(Plananalyse!DW70=1,VLOOKUP(DW$5,Kruistabel!$B$26:$F$29,MATCH($C70,Kruistabel!$C$25:$F$25,0)+1,FALSE),""))</f>
        <v>#REF!</v>
      </c>
      <c r="DX70" s="326" t="e">
        <f ca="1">IF(IF(Plananalyse!DX70=1,VLOOKUP(DX$5,Kruistabel!$B$26:$F$29,MATCH($C70,Kruistabel!$C$25:$F$25,0)+1,FALSE),"")=0,"",IF(Plananalyse!DX70=1,VLOOKUP(DX$5,Kruistabel!$B$26:$F$29,MATCH($C70,Kruistabel!$C$25:$F$25,0)+1,FALSE),""))</f>
        <v>#REF!</v>
      </c>
      <c r="DY70" s="327" t="str">
        <f>IF(Plananalyse!DY70=1,VLOOKUP(DY$5,Kruistabel!$B$26:$F$29,MATCH($C70,Kruistabel!$C$25:$F$25,0)+1,FALSE),"")</f>
        <v/>
      </c>
      <c r="DZ70" s="326" t="e">
        <f ca="1">IF(IF(Plananalyse!DZ70=1,VLOOKUP(DZ$5,Kruistabel!$B$26:$F$29,MATCH($C70,Kruistabel!$C$25:$F$25,0)+1,FALSE),"")=0,"",IF(Plananalyse!DZ70=1,VLOOKUP(DZ$5,Kruistabel!$B$26:$F$29,MATCH($C70,Kruistabel!$C$25:$F$25,0)+1,FALSE),""))</f>
        <v>#N/A</v>
      </c>
      <c r="EA70" s="326" t="e">
        <f ca="1">IF(IF(Plananalyse!EA70=1,VLOOKUP(EA$5,Kruistabel!$B$26:$F$29,MATCH($C70,Kruistabel!$C$25:$F$25,0)+1,FALSE),"")=0,"",IF(Plananalyse!EA70=1,VLOOKUP(EA$5,Kruistabel!$B$26:$F$29,MATCH($C70,Kruistabel!$C$25:$F$25,0)+1,FALSE),""))</f>
        <v>#N/A</v>
      </c>
      <c r="EB70" s="326" t="e">
        <f ca="1">IF(IF(Plananalyse!EB70=1,VLOOKUP(EB$5,Kruistabel!$B$26:$F$29,MATCH($C70,Kruistabel!$C$25:$F$25,0)+1,FALSE),"")=0,"",IF(Plananalyse!EB70=1,VLOOKUP(EB$5,Kruistabel!$B$26:$F$29,MATCH($C70,Kruistabel!$C$25:$F$25,0)+1,FALSE),""))</f>
        <v>#REF!</v>
      </c>
      <c r="EC70" s="326" t="e">
        <f ca="1">IF(IF(Plananalyse!EC70=1,VLOOKUP(EC$5,Kruistabel!$B$26:$F$29,MATCH($C70,Kruistabel!$C$25:$F$25,0)+1,FALSE),"")=0,"",IF(Plananalyse!EC70=1,VLOOKUP(EC$5,Kruistabel!$B$26:$F$29,MATCH($C70,Kruistabel!$C$25:$F$25,0)+1,FALSE),""))</f>
        <v>#REF!</v>
      </c>
      <c r="ED70" s="327"/>
      <c r="EE70" s="326" t="e">
        <f ca="1">IF(IF(Plananalyse!EE70=1,VLOOKUP(EE$5,Kruistabel!$B$26:$F$29,MATCH($C70,Kruistabel!$C$25:$F$25,0)+1,FALSE),"")=0,"",IF(Plananalyse!EE70=1,VLOOKUP(EE$5,Kruistabel!$B$26:$F$29,MATCH($C70,Kruistabel!$C$25:$F$25,0)+1,FALSE),""))</f>
        <v>#N/A</v>
      </c>
      <c r="EF70" s="326" t="e">
        <f ca="1">IF(IF(Plananalyse!EF70=1,VLOOKUP(EF$5,Kruistabel!$B$26:$F$29,MATCH($C70,Kruistabel!$C$25:$F$25,0)+1,FALSE),"")=0,"",IF(Plananalyse!EF70=1,VLOOKUP(EF$5,Kruistabel!$B$26:$F$29,MATCH($C70,Kruistabel!$C$25:$F$25,0)+1,FALSE),""))</f>
        <v>#N/A</v>
      </c>
      <c r="EG70" s="326" t="e">
        <f ca="1">IF(IF(Plananalyse!EG70=1,VLOOKUP(EG$5,Kruistabel!$B$26:$F$29,MATCH($C70,Kruistabel!$C$25:$F$25,0)+1,FALSE),"")=0,"",IF(Plananalyse!EG70=1,VLOOKUP(EG$5,Kruistabel!$B$26:$F$29,MATCH($C70,Kruistabel!$C$25:$F$25,0)+1,FALSE),""))</f>
        <v>#N/A</v>
      </c>
      <c r="EH70" s="326" t="e">
        <f ca="1">IF(IF(Plananalyse!EH70=1,VLOOKUP(EH$5,Kruistabel!$B$26:$F$29,MATCH($C70,Kruistabel!$C$25:$F$25,0)+1,FALSE),"")=0,"",IF(Plananalyse!EH70=1,VLOOKUP(EH$5,Kruistabel!$B$26:$F$29,MATCH($C70,Kruistabel!$C$25:$F$25,0)+1,FALSE),""))</f>
        <v>#REF!</v>
      </c>
      <c r="EI70" s="326" t="e">
        <f ca="1">IF(IF(Plananalyse!EI70=1,VLOOKUP(EI$5,Kruistabel!$B$26:$F$29,MATCH($C70,Kruistabel!$C$25:$F$25,0)+1,FALSE),"")=0,"",IF(Plananalyse!EI70=1,VLOOKUP(EI$5,Kruistabel!$B$26:$F$29,MATCH($C70,Kruistabel!$C$25:$F$25,0)+1,FALSE),""))</f>
        <v>#REF!</v>
      </c>
      <c r="EJ70" s="164" t="str">
        <f>IF(Plananalyse!EJ70=1,VLOOKUP(EJ$5,Kruistabel!$B$26:$F$29,MATCH($C70,Kruistabel!$C$25:$F$25,0)+1,FALSE),"")</f>
        <v/>
      </c>
      <c r="EK70" s="138"/>
      <c r="EL70" s="138"/>
      <c r="EM70" s="138"/>
      <c r="EN70" s="138"/>
      <c r="EO70" s="138"/>
    </row>
    <row r="71" spans="2:145" hidden="1">
      <c r="B71" s="337" t="s">
        <v>171</v>
      </c>
      <c r="C71" s="160" t="str">
        <f>_xlfn.IFNA(VLOOKUP($B71,Classificatietabel!$B$6:$I$91,C$7,FALSE),"")</f>
        <v/>
      </c>
      <c r="D71" s="160" t="str">
        <f>_xlfn.IFNA(VLOOKUP($B71,Classificatietabel!$B$6:$I$91,D$7,FALSE),"")</f>
        <v/>
      </c>
      <c r="E71" s="119" t="str">
        <f>IF(AND(D71="laag",$D$3=1),0,_xlfn.IFNA(IF(VLOOKUP($B71,Classificatietabel!$B$6:$H$91,$E$5,FALSE)="Ja",1,0),""))</f>
        <v/>
      </c>
      <c r="F71" s="163"/>
      <c r="G71" s="326" t="e">
        <f>IF(IF(Plananalyse!G71=1,VLOOKUP(G$5,Kruistabel!$B$26:$F$29,MATCH($C71,Kruistabel!$C$25:$F$25,0)+1,FALSE),"")=0,"",IF(Plananalyse!G71=1,VLOOKUP(G$5,Kruistabel!$B$26:$F$29,MATCH($C71,Kruistabel!$C$25:$F$25,0)+1,FALSE),""))</f>
        <v>#N/A</v>
      </c>
      <c r="H71" s="326" t="e">
        <f>IF(IF(Plananalyse!H71=1,VLOOKUP(H$5,Kruistabel!$B$26:$F$29,MATCH($C71,Kruistabel!$C$25:$F$25,0)+1,FALSE),"")=0,"",IF(Plananalyse!H71=1,VLOOKUP(H$5,Kruistabel!$B$26:$F$29,MATCH($C71,Kruistabel!$C$25:$F$25,0)+1,FALSE),""))</f>
        <v>#N/A</v>
      </c>
      <c r="I71" s="326" t="e">
        <f>IF(IF(Plananalyse!I71=1,VLOOKUP(I$5,Kruistabel!$B$26:$F$29,MATCH($C71,Kruistabel!$C$25:$F$25,0)+1,FALSE),"")=0,"",IF(Plananalyse!I71=1,VLOOKUP(I$5,Kruistabel!$B$26:$F$29,MATCH($C71,Kruistabel!$C$25:$F$25,0)+1,FALSE),""))</f>
        <v>#N/A</v>
      </c>
      <c r="J71" s="326" t="e">
        <f>IF(IF(Plananalyse!J71=1,VLOOKUP(J$5,Kruistabel!$B$26:$F$29,MATCH($C71,Kruistabel!$C$25:$F$25,0)+1,FALSE),"")=0,"",IF(Plananalyse!J71=1,VLOOKUP(J$5,Kruistabel!$B$26:$F$29,MATCH($C71,Kruistabel!$C$25:$F$25,0)+1,FALSE),""))</f>
        <v>#N/A</v>
      </c>
      <c r="K71" s="326" t="e">
        <f>IF(IF(Plananalyse!K71=1,VLOOKUP(K$5,Kruistabel!$B$26:$F$29,MATCH($C71,Kruistabel!$C$25:$F$25,0)+1,FALSE),"")=0,"",IF(Plananalyse!K71=1,VLOOKUP(K$5,Kruistabel!$B$26:$F$29,MATCH($C71,Kruistabel!$C$25:$F$25,0)+1,FALSE),""))</f>
        <v>#N/A</v>
      </c>
      <c r="L71" s="326" t="e">
        <f>IF(IF(Plananalyse!L71=1,VLOOKUP(L$5,Kruistabel!$B$26:$F$29,MATCH($C71,Kruistabel!$C$25:$F$25,0)+1,FALSE),"")=0,"",IF(Plananalyse!L71=1,VLOOKUP(L$5,Kruistabel!$B$26:$F$29,MATCH($C71,Kruistabel!$C$25:$F$25,0)+1,FALSE),""))</f>
        <v>#N/A</v>
      </c>
      <c r="M71" s="326" t="e">
        <f>IF(IF(Plananalyse!M71=1,VLOOKUP(M$5,Kruistabel!$B$26:$F$29,MATCH($C71,Kruistabel!$C$25:$F$25,0)+1,FALSE),"")=0,"",IF(Plananalyse!M71=1,VLOOKUP(M$5,Kruistabel!$B$26:$F$29,MATCH($C71,Kruistabel!$C$25:$F$25,0)+1,FALSE),""))</f>
        <v>#N/A</v>
      </c>
      <c r="N71" s="326" t="e">
        <f>IF(IF(Plananalyse!N71=1,VLOOKUP(N$5,Kruistabel!$B$26:$F$29,MATCH($C71,Kruistabel!$C$25:$F$25,0)+1,FALSE),"")=0,"",IF(Plananalyse!N71=1,VLOOKUP(N$5,Kruistabel!$B$26:$F$29,MATCH($C71,Kruistabel!$C$25:$F$25,0)+1,FALSE),""))</f>
        <v>#N/A</v>
      </c>
      <c r="O71" s="326" t="e">
        <f>IF(IF(Plananalyse!O71=1,VLOOKUP(O$5,Kruistabel!$B$26:$F$29,MATCH($C71,Kruistabel!$C$25:$F$25,0)+1,FALSE),"")=0,"",IF(Plananalyse!O71=1,VLOOKUP(O$5,Kruistabel!$B$26:$F$29,MATCH($C71,Kruistabel!$C$25:$F$25,0)+1,FALSE),""))</f>
        <v>#N/A</v>
      </c>
      <c r="P71" s="326" t="e">
        <f>IF(IF(Plananalyse!P71=1,VLOOKUP(P$5,Kruistabel!$B$26:$F$29,MATCH($C71,Kruistabel!$C$25:$F$25,0)+1,FALSE),"")=0,"",IF(Plananalyse!P71=1,VLOOKUP(P$5,Kruistabel!$B$26:$F$29,MATCH($C71,Kruistabel!$C$25:$F$25,0)+1,FALSE),""))</f>
        <v>#N/A</v>
      </c>
      <c r="Q71" s="326" t="e">
        <f>IF(IF(Plananalyse!Q71=1,VLOOKUP(Q$5,Kruistabel!$B$26:$F$29,MATCH($C71,Kruistabel!$C$25:$F$25,0)+1,FALSE),"")=0,"",IF(Plananalyse!Q71=1,VLOOKUP(Q$5,Kruistabel!$B$26:$F$29,MATCH($C71,Kruistabel!$C$25:$F$25,0)+1,FALSE),""))</f>
        <v>#N/A</v>
      </c>
      <c r="R71" s="326" t="e">
        <f>IF(IF(Plananalyse!R71=1,VLOOKUP(R$5,Kruistabel!$B$26:$F$29,MATCH($C71,Kruistabel!$C$25:$F$25,0)+1,FALSE),"")=0,"",IF(Plananalyse!R71=1,VLOOKUP(R$5,Kruistabel!$B$26:$F$29,MATCH($C71,Kruistabel!$C$25:$F$25,0)+1,FALSE),""))</f>
        <v>#N/A</v>
      </c>
      <c r="S71" s="326" t="e">
        <f>IF(IF(Plananalyse!S71=1,VLOOKUP(S$5,Kruistabel!$B$26:$F$29,MATCH($C71,Kruistabel!$C$25:$F$25,0)+1,FALSE),"")=0,"",IF(Plananalyse!S71=1,VLOOKUP(S$5,Kruistabel!$B$26:$F$29,MATCH($C71,Kruistabel!$C$25:$F$25,0)+1,FALSE),""))</f>
        <v>#N/A</v>
      </c>
      <c r="T71" s="326" t="e">
        <f>IF(IF(Plananalyse!T71=1,VLOOKUP(T$5,Kruistabel!$B$26:$F$29,MATCH($C71,Kruistabel!$C$25:$F$25,0)+1,FALSE),"")=0,"",IF(Plananalyse!T71=1,VLOOKUP(T$5,Kruistabel!$B$26:$F$29,MATCH($C71,Kruistabel!$C$25:$F$25,0)+1,FALSE),""))</f>
        <v>#N/A</v>
      </c>
      <c r="U71" s="326" t="e">
        <f>IF(IF(Plananalyse!U71=1,VLOOKUP(U$5,Kruistabel!$B$26:$F$29,MATCH($C71,Kruistabel!$C$25:$F$25,0)+1,FALSE),"")=0,"",IF(Plananalyse!U71=1,VLOOKUP(U$5,Kruistabel!$B$26:$F$29,MATCH($C71,Kruistabel!$C$25:$F$25,0)+1,FALSE),""))</f>
        <v>#N/A</v>
      </c>
      <c r="V71" s="326" t="e">
        <f>IF(IF(Plananalyse!V71=1,VLOOKUP(V$5,Kruistabel!$B$26:$F$29,MATCH($C71,Kruistabel!$C$25:$F$25,0)+1,FALSE),"")=0,"",IF(Plananalyse!V71=1,VLOOKUP(V$5,Kruistabel!$B$26:$F$29,MATCH($C71,Kruistabel!$C$25:$F$25,0)+1,FALSE),""))</f>
        <v>#N/A</v>
      </c>
      <c r="W71" s="326" t="e">
        <f>IF(IF(Plananalyse!W71=1,VLOOKUP(W$5,Kruistabel!$B$26:$F$29,MATCH($C71,Kruistabel!$C$25:$F$25,0)+1,FALSE),"")=0,"",IF(Plananalyse!W71=1,VLOOKUP(W$5,Kruistabel!$B$26:$F$29,MATCH($C71,Kruistabel!$C$25:$F$25,0)+1,FALSE),""))</f>
        <v>#N/A</v>
      </c>
      <c r="X71" s="326" t="e">
        <f>IF(IF(Plananalyse!X71=1,VLOOKUP(X$5,Kruistabel!$B$26:$F$29,MATCH($C71,Kruistabel!$C$25:$F$25,0)+1,FALSE),"")=0,"",IF(Plananalyse!X71=1,VLOOKUP(X$5,Kruistabel!$B$26:$F$29,MATCH($C71,Kruistabel!$C$25:$F$25,0)+1,FALSE),""))</f>
        <v>#N/A</v>
      </c>
      <c r="Y71" s="326" t="e">
        <f>IF(IF(Plananalyse!Y71=1,VLOOKUP(Y$5,Kruistabel!$B$26:$F$29,MATCH($C71,Kruistabel!$C$25:$F$25,0)+1,FALSE),"")=0,"",IF(Plananalyse!Y71=1,VLOOKUP(Y$5,Kruistabel!$B$26:$F$29,MATCH($C71,Kruistabel!$C$25:$F$25,0)+1,FALSE),""))</f>
        <v>#N/A</v>
      </c>
      <c r="Z71" s="326" t="e">
        <f>IF(IF(Plananalyse!Z71=1,VLOOKUP(Z$5,Kruistabel!$B$26:$F$29,MATCH($C71,Kruistabel!$C$25:$F$25,0)+1,FALSE),"")=0,"",IF(Plananalyse!Z71=1,VLOOKUP(Z$5,Kruistabel!$B$26:$F$29,MATCH($C71,Kruistabel!$C$25:$F$25,0)+1,FALSE),""))</f>
        <v>#N/A</v>
      </c>
      <c r="AA71" s="326" t="e">
        <f>IF(IF(Plananalyse!AA71=1,VLOOKUP(AA$5,Kruistabel!$B$26:$F$29,MATCH($C71,Kruistabel!$C$25:$F$25,0)+1,FALSE),"")=0,"",IF(Plananalyse!AA71=1,VLOOKUP(AA$5,Kruistabel!$B$26:$F$29,MATCH($C71,Kruistabel!$C$25:$F$25,0)+1,FALSE),""))</f>
        <v>#N/A</v>
      </c>
      <c r="AB71" s="326" t="e">
        <f>IF(IF(Plananalyse!AB71=1,VLOOKUP(AB$5,Kruistabel!$B$26:$F$29,MATCH($C71,Kruistabel!$C$25:$F$25,0)+1,FALSE),"")=0,"",IF(Plananalyse!AB71=1,VLOOKUP(AB$5,Kruistabel!$B$26:$F$29,MATCH($C71,Kruistabel!$C$25:$F$25,0)+1,FALSE),""))</f>
        <v>#N/A</v>
      </c>
      <c r="AC71" s="326" t="e">
        <f>IF(IF(Plananalyse!AC71=1,VLOOKUP(AC$5,Kruistabel!$B$26:$F$29,MATCH($C71,Kruistabel!$C$25:$F$25,0)+1,FALSE),"")=0,"",IF(Plananalyse!AC71=1,VLOOKUP(AC$5,Kruistabel!$B$26:$F$29,MATCH($C71,Kruistabel!$C$25:$F$25,0)+1,FALSE),""))</f>
        <v>#N/A</v>
      </c>
      <c r="AD71" s="326" t="e">
        <f>IF(IF(Plananalyse!AD71=1,VLOOKUP(AD$5,Kruistabel!$B$26:$F$29,MATCH($C71,Kruistabel!$C$25:$F$25,0)+1,FALSE),"")=0,"",IF(Plananalyse!AD71=1,VLOOKUP(AD$5,Kruistabel!$B$26:$F$29,MATCH($C71,Kruistabel!$C$25:$F$25,0)+1,FALSE),""))</f>
        <v>#N/A</v>
      </c>
      <c r="AE71" s="326" t="e">
        <f>IF(IF(Plananalyse!AE71=1,VLOOKUP(AE$5,Kruistabel!$B$26:$F$29,MATCH($C71,Kruistabel!$C$25:$F$25,0)+1,FALSE),"")=0,"",IF(Plananalyse!AE71=1,VLOOKUP(AE$5,Kruistabel!$B$26:$F$29,MATCH($C71,Kruistabel!$C$25:$F$25,0)+1,FALSE),""))</f>
        <v>#N/A</v>
      </c>
      <c r="AF71" s="326" t="e">
        <f>IF(IF(Plananalyse!AF71=1,VLOOKUP(AF$5,Kruistabel!$B$26:$F$29,MATCH($C71,Kruistabel!$C$25:$F$25,0)+1,FALSE),"")=0,"",IF(Plananalyse!AF71=1,VLOOKUP(AF$5,Kruistabel!$B$26:$F$29,MATCH($C71,Kruistabel!$C$25:$F$25,0)+1,FALSE),""))</f>
        <v>#N/A</v>
      </c>
      <c r="AG71" s="326" t="e">
        <f>IF(IF(Plananalyse!AG71=1,VLOOKUP(AG$5,Kruistabel!$B$26:$F$29,MATCH($C71,Kruistabel!$C$25:$F$25,0)+1,FALSE),"")=0,"",IF(Plananalyse!AG71=1,VLOOKUP(AG$5,Kruistabel!$B$26:$F$29,MATCH($C71,Kruistabel!$C$25:$F$25,0)+1,FALSE),""))</f>
        <v>#N/A</v>
      </c>
      <c r="AH71" s="326" t="e">
        <f>IF(IF(Plananalyse!AH71=1,VLOOKUP(AH$5,Kruistabel!$B$26:$F$29,MATCH($C71,Kruistabel!$C$25:$F$25,0)+1,FALSE),"")=0,"",IF(Plananalyse!AI71=1,VLOOKUP(AH$5,Kruistabel!$B$26:$F$29,MATCH($C71,Kruistabel!$C$25:$F$25,0)+1,FALSE),""))</f>
        <v>#N/A</v>
      </c>
      <c r="AI71" s="326" t="e">
        <f>IF(IF(Plananalyse!AI71=1,VLOOKUP(AI$5,Kruistabel!$B$26:$F$29,MATCH($C71,Kruistabel!$C$25:$F$25,0)+1,FALSE),"")=0,"",IF(Plananalyse!AJ71=1,VLOOKUP(AI$5,Kruistabel!$B$26:$F$29,MATCH($C71,Kruistabel!$C$25:$F$25,0)+1,FALSE),""))</f>
        <v>#N/A</v>
      </c>
      <c r="AJ71" s="326" t="e">
        <f>IF(IF(Plananalyse!AJ71=1,VLOOKUP(AJ$5,Kruistabel!$B$26:$F$29,MATCH($C71,Kruistabel!$C$25:$F$25,0)+1,FALSE),"")=0,"",IF(Plananalyse!AJ71=1,VLOOKUP(AJ$5,Kruistabel!$B$26:$F$29,MATCH($C71,Kruistabel!$C$25:$F$25,0)+1,FALSE),""))</f>
        <v>#N/A</v>
      </c>
      <c r="AK71" s="326" t="e">
        <f>IF(IF(Plananalyse!AK71=1,VLOOKUP(AK$5,Kruistabel!$B$26:$F$29,MATCH($C71,Kruistabel!$C$25:$F$25,0)+1,FALSE),"")=0,"",IF(Plananalyse!AK71=1,VLOOKUP(AK$5,Kruistabel!$B$26:$F$29,MATCH($C71,Kruistabel!$C$25:$F$25,0)+1,FALSE),""))</f>
        <v>#N/A</v>
      </c>
      <c r="AL71" s="326" t="e">
        <f>IF(IF(Plananalyse!AL71=1,VLOOKUP(AL$5,Kruistabel!$B$26:$F$29,MATCH($C71,Kruistabel!$C$25:$F$25,0)+1,FALSE),"")=0,"",IF(Plananalyse!AL71=1,VLOOKUP(AL$5,Kruistabel!$B$26:$F$29,MATCH($C71,Kruistabel!$C$25:$F$25,0)+1,FALSE),""))</f>
        <v>#N/A</v>
      </c>
      <c r="AM71" s="326" t="e">
        <f>IF(IF(Plananalyse!AM71=1,VLOOKUP(AM$5,Kruistabel!$B$26:$F$29,MATCH($C71,Kruistabel!$C$25:$F$25,0)+1,FALSE),"")=0,"",IF(Plananalyse!AM71=1,VLOOKUP(AM$5,Kruistabel!$B$26:$F$29,MATCH($C71,Kruistabel!$C$25:$F$25,0)+1,FALSE),""))</f>
        <v>#N/A</v>
      </c>
      <c r="AN71" s="327"/>
      <c r="AO71" s="326" t="e">
        <f>IF(IF(Plananalyse!AO71=1,VLOOKUP(AO$5,Kruistabel!$B$26:$F$29,MATCH($C71,Kruistabel!$C$25:$F$25,0)+1,FALSE),"")=0,"",IF(Plananalyse!AO71=1,VLOOKUP(AO$5,Kruistabel!$B$26:$F$29,MATCH($C71,Kruistabel!$C$25:$F$25,0)+1,FALSE),""))</f>
        <v>#N/A</v>
      </c>
      <c r="AP71" s="326" t="e">
        <f>IF(IF(Plananalyse!AP71=1,VLOOKUP(AP$5,Kruistabel!$B$26:$F$29,MATCH($C71,Kruistabel!$C$25:$F$25,0)+1,FALSE),"")=0,"",IF(Plananalyse!AP71=1,VLOOKUP(AP$5,Kruistabel!$B$26:$F$29,MATCH($C71,Kruistabel!$C$25:$F$25,0)+1,FALSE),""))</f>
        <v>#N/A</v>
      </c>
      <c r="AQ71" s="326" t="e">
        <f>IF(IF(Plananalyse!AQ71=1,VLOOKUP(AQ$5,Kruistabel!$B$26:$F$29,MATCH($C71,Kruistabel!$C$25:$F$25,0)+1,FALSE),"")=0,"",IF(Plananalyse!AQ71=1,VLOOKUP(AQ$5,Kruistabel!$B$26:$F$29,MATCH($C71,Kruistabel!$C$25:$F$25,0)+1,FALSE),""))</f>
        <v>#N/A</v>
      </c>
      <c r="AR71" s="326" t="e">
        <f>IF(IF(Plananalyse!AR71=1,VLOOKUP(AR$5,Kruistabel!$B$26:$F$29,MATCH($C71,Kruistabel!$C$25:$F$25,0)+1,FALSE),"")=0,"",IF(Plananalyse!AR71=1,VLOOKUP(AR$5,Kruistabel!$B$26:$F$29,MATCH($C71,Kruistabel!$C$25:$F$25,0)+1,FALSE),""))</f>
        <v>#N/A</v>
      </c>
      <c r="AS71" s="326" t="e">
        <f>IF(IF(Plananalyse!AS71=1,VLOOKUP(AS$5,Kruistabel!$B$26:$F$29,MATCH($C71,Kruistabel!$C$25:$F$25,0)+1,FALSE),"")=0,"",IF(Plananalyse!AS71=1,VLOOKUP(AS$5,Kruistabel!$B$26:$F$29,MATCH($C71,Kruistabel!$C$25:$F$25,0)+1,FALSE),""))</f>
        <v>#N/A</v>
      </c>
      <c r="AT71" s="326" t="e">
        <f>IF(IF(Plananalyse!AT71=1,VLOOKUP(AT$5,Kruistabel!$B$26:$F$29,MATCH($C71,Kruistabel!$C$25:$F$25,0)+1,FALSE),"")=0,"",IF(Plananalyse!AT71=1,VLOOKUP(AT$5,Kruistabel!$B$26:$F$29,MATCH($C71,Kruistabel!$C$25:$F$25,0)+1,FALSE),""))</f>
        <v>#N/A</v>
      </c>
      <c r="AU71" s="326" t="e">
        <f>IF(IF(Plananalyse!AU71=1,VLOOKUP(AU$5,Kruistabel!$B$26:$F$29,MATCH($C71,Kruistabel!$C$25:$F$25,0)+1,FALSE),"")=0,"",IF(Plananalyse!AU71=1,VLOOKUP(AU$5,Kruistabel!$B$26:$F$29,MATCH($C71,Kruistabel!$C$25:$F$25,0)+1,FALSE),""))</f>
        <v>#N/A</v>
      </c>
      <c r="AV71" s="326" t="e">
        <f>IF(IF(Plananalyse!AV71=1,VLOOKUP(AV$5,Kruistabel!$B$26:$F$29,MATCH($C71,Kruistabel!$C$25:$F$25,0)+1,FALSE),"")=0,"",IF(Plananalyse!AV71=1,VLOOKUP(AV$5,Kruistabel!$B$26:$F$29,MATCH($C71,Kruistabel!$C$25:$F$25,0)+1,FALSE),""))</f>
        <v>#N/A</v>
      </c>
      <c r="AW71" s="326" t="e">
        <f>IF(IF(Plananalyse!AW71=1,VLOOKUP(AW$5,Kruistabel!$B$26:$F$29,MATCH($C71,Kruistabel!$C$25:$F$25,0)+1,FALSE),"")=0,"",IF(Plananalyse!AW71=1,VLOOKUP(AW$5,Kruistabel!$B$26:$F$29,MATCH($C71,Kruistabel!$C$25:$F$25,0)+1,FALSE),""))</f>
        <v>#N/A</v>
      </c>
      <c r="AX71" s="326" t="e">
        <f>IF(IF(Plananalyse!AX71=1,VLOOKUP(AX$5,Kruistabel!$B$26:$F$29,MATCH($C71,Kruistabel!$C$25:$F$25,0)+1,FALSE),"")=0,"",IF(Plananalyse!AX71=1,VLOOKUP(AX$5,Kruistabel!$B$26:$F$29,MATCH($C71,Kruistabel!$C$25:$F$25,0)+1,FALSE),""))</f>
        <v>#N/A</v>
      </c>
      <c r="AY71" s="327"/>
      <c r="AZ71" s="326" t="e">
        <f>IF(IF(Plananalyse!AZ71=1,VLOOKUP(AZ$5,Kruistabel!$B$26:$F$29,MATCH($C71,Kruistabel!$C$25:$F$25,0)+1,FALSE),"")=0,"",IF(Plananalyse!AZ71=1,VLOOKUP(AZ$5,Kruistabel!$B$26:$F$29,MATCH($C71,Kruistabel!$C$25:$F$25,0)+1,FALSE),""))</f>
        <v>#N/A</v>
      </c>
      <c r="BA71" s="326" t="e">
        <f>IF(IF(Plananalyse!BA71=1,VLOOKUP(BA$5,Kruistabel!$B$26:$F$29,MATCH($C71,Kruistabel!$C$25:$F$25,0)+1,FALSE),"")=0,"",IF(Plananalyse!BA71=1,VLOOKUP(BA$5,Kruistabel!$B$26:$F$29,MATCH($C71,Kruistabel!$C$25:$F$25,0)+1,FALSE),""))</f>
        <v>#N/A</v>
      </c>
      <c r="BB71" s="326" t="e">
        <f>IF(IF(Plananalyse!BB71=1,VLOOKUP(BB$5,Kruistabel!$B$26:$F$29,MATCH($C71,Kruistabel!$C$25:$F$25,0)+1,FALSE),"")=0,"",IF(Plananalyse!BB71=1,VLOOKUP(BB$5,Kruistabel!$B$26:$F$29,MATCH($C71,Kruistabel!$C$25:$F$25,0)+1,FALSE),""))</f>
        <v>#N/A</v>
      </c>
      <c r="BC71" s="326" t="e">
        <f>IF(IF(Plananalyse!BC71=1,VLOOKUP(BC$5,Kruistabel!$B$26:$F$29,MATCH($C71,Kruistabel!$C$25:$F$25,0)+1,FALSE),"")=0,"",IF(Plananalyse!BC71=1,VLOOKUP(BC$5,Kruistabel!$B$26:$F$29,MATCH($C71,Kruistabel!$C$25:$F$25,0)+1,FALSE),""))</f>
        <v>#N/A</v>
      </c>
      <c r="BD71" s="326" t="e">
        <f>IF(IF(Plananalyse!BD71=1,VLOOKUP(BD$5,Kruistabel!$B$26:$F$29,MATCH($C71,Kruistabel!$C$25:$F$25,0)+1,FALSE),"")=0,"",IF(Plananalyse!BD71=1,VLOOKUP(BD$5,Kruistabel!$B$26:$F$29,MATCH($C71,Kruistabel!$C$25:$F$25,0)+1,FALSE),""))</f>
        <v>#N/A</v>
      </c>
      <c r="BE71" s="326" t="e">
        <f>IF(IF(Plananalyse!BE71=1,VLOOKUP(BE$5,Kruistabel!$B$26:$F$29,MATCH($C71,Kruistabel!$C$25:$F$25,0)+1,FALSE),"")=0,"",IF(Plananalyse!BE71=1,VLOOKUP(BE$5,Kruistabel!$B$26:$F$29,MATCH($C71,Kruistabel!$C$25:$F$25,0)+1,FALSE),""))</f>
        <v>#N/A</v>
      </c>
      <c r="BF71" s="326" t="e">
        <f>IF(IF(Plananalyse!BF71=1,VLOOKUP(BF$5,Kruistabel!$B$26:$F$29,MATCH($C71,Kruistabel!$C$25:$F$25,0)+1,FALSE),"")=0,"",IF(Plananalyse!BF71=1,VLOOKUP(BF$5,Kruistabel!$B$26:$F$29,MATCH($C71,Kruistabel!$C$25:$F$25,0)+1,FALSE),""))</f>
        <v>#N/A</v>
      </c>
      <c r="BG71" s="326" t="e">
        <f>IF(IF(Plananalyse!BG71=1,VLOOKUP(BG$5,Kruistabel!$B$26:$F$29,MATCH($C71,Kruistabel!$C$25:$F$25,0)+1,FALSE),"")=0,"",IF(Plananalyse!BG71=1,VLOOKUP(BG$5,Kruistabel!$B$26:$F$29,MATCH($C71,Kruistabel!$C$25:$F$25,0)+1,FALSE),""))</f>
        <v>#N/A</v>
      </c>
      <c r="BH71" s="326" t="e">
        <f>IF(IF(Plananalyse!BH71=1,VLOOKUP(BH$5,Kruistabel!$B$26:$F$29,MATCH($C71,Kruistabel!$C$25:$F$25,0)+1,FALSE),"")=0,"",IF(Plananalyse!BH71=1,VLOOKUP(BH$5,Kruistabel!$B$26:$F$29,MATCH($C71,Kruistabel!$C$25:$F$25,0)+1,FALSE),""))</f>
        <v>#N/A</v>
      </c>
      <c r="BI71" s="327"/>
      <c r="BJ71" s="326" t="e">
        <f>IF(IF(Plananalyse!BJ71=1,VLOOKUP(BJ$5,Kruistabel!$B$26:$F$29,MATCH($C71,Kruistabel!$C$25:$F$25,0)+1,FALSE),"")=0,"",IF(Plananalyse!BJ71=1,VLOOKUP(BJ$5,Kruistabel!$B$26:$F$29,MATCH($C71,Kruistabel!$C$25:$F$25,0)+1,FALSE),""))</f>
        <v>#N/A</v>
      </c>
      <c r="BK71" s="326" t="e">
        <f>IF(IF(Plananalyse!BK71=1,VLOOKUP(BK$5,Kruistabel!$B$26:$F$29,MATCH($C71,Kruistabel!$C$25:$F$25,0)+1,FALSE),"")=0,"",IF(Plananalyse!BK71=1,VLOOKUP(BK$5,Kruistabel!$B$26:$F$29,MATCH($C71,Kruistabel!$C$25:$F$25,0)+1,FALSE),""))</f>
        <v>#N/A</v>
      </c>
      <c r="BL71" s="326" t="e">
        <f>IF(IF(Plananalyse!BL71=1,VLOOKUP(BL$5,Kruistabel!$B$26:$F$29,MATCH($C71,Kruistabel!$C$25:$F$25,0)+1,FALSE),"")=0,"",IF(Plananalyse!BL71=1,VLOOKUP(BL$5,Kruistabel!$B$26:$F$29,MATCH($C71,Kruistabel!$C$25:$F$25,0)+1,FALSE),""))</f>
        <v>#N/A</v>
      </c>
      <c r="BM71" s="326" t="e">
        <f>IF(IF(Plananalyse!BM71=1,VLOOKUP(BM$5,Kruistabel!$B$26:$F$29,MATCH($C71,Kruistabel!$C$25:$F$25,0)+1,FALSE),"")=0,"",IF(Plananalyse!BM71=1,VLOOKUP(BM$5,Kruistabel!$B$26:$F$29,MATCH($C71,Kruistabel!$C$25:$F$25,0)+1,FALSE),""))</f>
        <v>#N/A</v>
      </c>
      <c r="BN71" s="326" t="e">
        <f>IF(IF(Plananalyse!BN71=1,VLOOKUP(BN$5,Kruistabel!$B$26:$F$29,MATCH($C71,Kruistabel!$C$25:$F$25,0)+1,FALSE),"")=0,"",IF(Plananalyse!BN71=1,VLOOKUP(BN$5,Kruistabel!$B$26:$F$29,MATCH($C71,Kruistabel!$C$25:$F$25,0)+1,FALSE),""))</f>
        <v>#N/A</v>
      </c>
      <c r="BO71" s="326" t="e">
        <f>IF(IF(Plananalyse!BO71=1,VLOOKUP(BO$5,Kruistabel!$B$26:$F$29,MATCH($C71,Kruistabel!$C$25:$F$25,0)+1,FALSE),"")=0,"",IF(Plananalyse!BO71=1,VLOOKUP(BO$5,Kruistabel!$B$26:$F$29,MATCH($C71,Kruistabel!$C$25:$F$25,0)+1,FALSE),""))</f>
        <v>#N/A</v>
      </c>
      <c r="BP71" s="326" t="e">
        <f ca="1">IF(IF(Plananalyse!BP71=1,VLOOKUP(BP$5,Kruistabel!$B$26:$F$29,MATCH($C71,Kruistabel!$C$25:$F$25,0)+1,FALSE),"")=0,"",IF(Plananalyse!BP71=1,VLOOKUP(BP$5,Kruistabel!$B$26:$F$29,MATCH($C71,Kruistabel!$C$25:$F$25,0)+1,FALSE),""))</f>
        <v>#N/A</v>
      </c>
      <c r="BQ71" s="326" t="e">
        <f ca="1">IF(IF(Plananalyse!BQ71=1,VLOOKUP(BQ$5,Kruistabel!$B$26:$F$29,MATCH($C71,Kruistabel!$C$25:$F$25,0)+1,FALSE),"")=0,"",IF(Plananalyse!BQ71=1,VLOOKUP(BQ$5,Kruistabel!$B$26:$F$29,MATCH($C71,Kruistabel!$C$25:$F$25,0)+1,FALSE),""))</f>
        <v>#N/A</v>
      </c>
      <c r="BR71" s="326" t="e">
        <f ca="1">IF(IF(Plananalyse!BR71=1,VLOOKUP(BR$5,Kruistabel!$B$26:$F$29,MATCH($C71,Kruistabel!$C$25:$F$25,0)+1,FALSE),"")=0,"",IF(Plananalyse!BR71=1,VLOOKUP(BR$5,Kruistabel!$B$26:$F$29,MATCH($C71,Kruistabel!$C$25:$F$25,0)+1,FALSE),""))</f>
        <v>#REF!</v>
      </c>
      <c r="BS71" s="326" t="e">
        <f ca="1">IF(IF(Plananalyse!BS71=1,VLOOKUP(BS$5,Kruistabel!$B$26:$F$29,MATCH($C71,Kruistabel!$C$25:$F$25,0)+1,FALSE),"")=0,"",IF(Plananalyse!BS71=1,VLOOKUP(BS$5,Kruistabel!$B$26:$F$29,MATCH($C71,Kruistabel!$C$25:$F$25,0)+1,FALSE),""))</f>
        <v>#REF!</v>
      </c>
      <c r="BT71" s="65"/>
      <c r="BU71" s="231" t="e">
        <f ca="1">IF(IF(Plananalyse!BU71=1,VLOOKUP(BU$5,Kruistabel!$B$26:$F$29,MATCH($C71,Kruistabel!$C$25:$F$25,0)+1,FALSE),"")=0,"",IF(Plananalyse!BU71=1,VLOOKUP(BU$5,Kruistabel!$B$26:$F$29,MATCH($C71,Kruistabel!$C$25:$F$25,0)+1,FALSE),""))</f>
        <v>#N/A</v>
      </c>
      <c r="BV71" s="326" t="e">
        <f ca="1">IF(IF(Plananalyse!BV71=1,VLOOKUP(BV$5,Kruistabel!$B$26:$F$29,MATCH($C71,Kruistabel!$C$25:$F$25,0)+1,FALSE),"")=0,"",IF(Plananalyse!BV71=1,VLOOKUP(BV$5,Kruistabel!$B$26:$F$29,MATCH($C71,Kruistabel!$C$25:$F$25,0)+1,FALSE),""))</f>
        <v>#N/A</v>
      </c>
      <c r="BW71" s="326" t="e">
        <f ca="1">IF(IF(Plananalyse!BW71=1,VLOOKUP(BW$5,Kruistabel!$B$26:$F$29,MATCH($C71,Kruistabel!$C$25:$F$25,0)+1,FALSE),"")=0,"",IF(Plananalyse!BW71=1,VLOOKUP(BW$5,Kruistabel!$B$26:$F$29,MATCH($C71,Kruistabel!$C$25:$F$25,0)+1,FALSE),""))</f>
        <v>#N/A</v>
      </c>
      <c r="BX71" s="326" t="e">
        <f ca="1">IF(IF(Plananalyse!BX71=1,VLOOKUP(BX$5,Kruistabel!$B$26:$F$29,MATCH($C71,Kruistabel!$C$25:$F$25,0)+1,FALSE),"")=0,"",IF(Plananalyse!BX71=1,VLOOKUP(BX$5,Kruistabel!$B$26:$F$29,MATCH($C71,Kruistabel!$C$25:$F$25,0)+1,FALSE),""))</f>
        <v>#N/A</v>
      </c>
      <c r="BY71" s="327"/>
      <c r="BZ71" s="326" t="e">
        <f ca="1">IF(IF(Plananalyse!BZ71=1,VLOOKUP(BZ$5,Kruistabel!$B$26:$F$29,MATCH($C71,Kruistabel!$C$25:$F$25,0)+1,FALSE),"")=0,"",IF(Plananalyse!BZ71=1,VLOOKUP(BZ$5,Kruistabel!$B$26:$F$29,MATCH($C71,Kruistabel!$C$25:$F$25,0)+1,FALSE),""))</f>
        <v>#N/A</v>
      </c>
      <c r="CA71" s="326" t="e">
        <f ca="1">IF(IF(Plananalyse!CA71=1,VLOOKUP(CA$5,Kruistabel!$B$26:$F$29,MATCH($C71,Kruistabel!$C$25:$F$25,0)+1,FALSE),"")=0,"",IF(Plananalyse!CA71=1,VLOOKUP(CA$5,Kruistabel!$B$26:$F$29,MATCH($C71,Kruistabel!$C$25:$F$25,0)+1,FALSE),""))</f>
        <v>#N/A</v>
      </c>
      <c r="CB71" s="326" t="e">
        <f ca="1">IF(IF(Plananalyse!CB71=1,VLOOKUP(CB$5,Kruistabel!$B$26:$F$29,MATCH($C71,Kruistabel!$C$25:$F$25,0)+1,FALSE),"")=0,"",IF(Plananalyse!CB71=1,VLOOKUP(CB$5,Kruistabel!$B$26:$F$29,MATCH($C71,Kruistabel!$C$25:$F$25,0)+1,FALSE),""))</f>
        <v>#N/A</v>
      </c>
      <c r="CC71" s="326" t="e">
        <f ca="1">IF(IF(Plananalyse!CC71=1,VLOOKUP(CC$5,Kruistabel!$B$26:$F$29,MATCH($C71,Kruistabel!$C$25:$F$25,0)+1,FALSE),"")=0,"",IF(Plananalyse!CC71=1,VLOOKUP(CC$5,Kruistabel!$B$26:$F$29,MATCH($C71,Kruistabel!$C$25:$F$25,0)+1,FALSE),""))</f>
        <v>#N/A</v>
      </c>
      <c r="CD71" s="326" t="e">
        <f ca="1">IF(IF(Plananalyse!CD71=1,VLOOKUP(CD$5,Kruistabel!$B$26:$F$29,MATCH($C71,Kruistabel!$C$25:$F$25,0)+1,FALSE),"")=0,"",IF(Plananalyse!CD71=1,VLOOKUP(CD$5,Kruistabel!$B$26:$F$29,MATCH($C71,Kruistabel!$C$25:$F$25,0)+1,FALSE),""))</f>
        <v>#N/A</v>
      </c>
      <c r="CE71" s="326" t="e">
        <f ca="1">IF(IF(Plananalyse!CE71=1,VLOOKUP(CE$5,Kruistabel!$B$26:$F$29,MATCH($C71,Kruistabel!$C$25:$F$25,0)+1,FALSE),"")=0,"",IF(Plananalyse!CE71=1,VLOOKUP(CE$5,Kruistabel!$B$26:$F$29,MATCH($C71,Kruistabel!$C$25:$F$25,0)+1,FALSE),""))</f>
        <v>#N/A</v>
      </c>
      <c r="CF71" s="326" t="e">
        <f ca="1">IF(IF(Plananalyse!CF71=1,VLOOKUP(CF$5,Kruistabel!$B$26:$F$29,MATCH($C71,Kruistabel!$C$25:$F$25,0)+1,FALSE),"")=0,"",IF(Plananalyse!CF71=1,VLOOKUP(CF$5,Kruistabel!$B$26:$F$29,MATCH($C71,Kruistabel!$C$25:$F$25,0)+1,FALSE),""))</f>
        <v>#N/A</v>
      </c>
      <c r="CG71" s="326" t="e">
        <f ca="1">IF(IF(Plananalyse!CG71=1,VLOOKUP(CG$5,Kruistabel!$B$26:$F$29,MATCH($C71,Kruistabel!$C$25:$F$25,0)+1,FALSE),"")=0,"",IF(Plananalyse!CG71=1,VLOOKUP(CG$5,Kruistabel!$B$26:$F$29,MATCH($C71,Kruistabel!$C$25:$F$25,0)+1,FALSE),""))</f>
        <v>#REF!</v>
      </c>
      <c r="CH71" s="326" t="e">
        <f ca="1">IF(IF(Plananalyse!CH71=1,VLOOKUP(CH$5,Kruistabel!$B$26:$F$29,MATCH($C71,Kruistabel!$C$25:$F$25,0)+1,FALSE),"")=0,"",IF(Plananalyse!CH71=1,VLOOKUP(CH$5,Kruistabel!$B$26:$F$29,MATCH($C71,Kruistabel!$C$25:$F$25,0)+1,FALSE),""))</f>
        <v>#REF!</v>
      </c>
      <c r="CI71" s="65"/>
      <c r="CJ71" s="326" t="e">
        <f ca="1">IF(IF(Plananalyse!CJ71=1,VLOOKUP(CJ$5,Kruistabel!$B$26:$F$29,MATCH($C71,Kruistabel!$C$25:$F$25,0)+1,FALSE),"")=0,"",IF(Plananalyse!CJ71=1,VLOOKUP(CJ$5,Kruistabel!$B$26:$F$29,MATCH($C71,Kruistabel!$C$25:$F$25,0)+1,FALSE),""))</f>
        <v>#N/A</v>
      </c>
      <c r="CK71" s="326" t="e">
        <f ca="1">IF(IF(Plananalyse!CK71=1,VLOOKUP(CK$5,Kruistabel!$B$26:$F$29,MATCH($C71,Kruistabel!$C$25:$F$25,0)+1,FALSE),"")=0,"",IF(Plananalyse!CK71=1,VLOOKUP(CK$5,Kruistabel!$B$26:$F$29,MATCH($C71,Kruistabel!$C$25:$F$25,0)+1,FALSE),""))</f>
        <v>#N/A</v>
      </c>
      <c r="CL71" s="326" t="e">
        <f ca="1">IF(IF(Plananalyse!CL71=1,VLOOKUP(CL$5,Kruistabel!$B$26:$F$29,MATCH($C71,Kruistabel!$C$25:$F$25,0)+1,FALSE),"")=0,"",IF(Plananalyse!CL71=1,VLOOKUP(CL$5,Kruistabel!$B$26:$F$29,MATCH($C71,Kruistabel!$C$25:$F$25,0)+1,FALSE),""))</f>
        <v>#N/A</v>
      </c>
      <c r="CM71" s="326" t="e">
        <f ca="1">IF(IF(Plananalyse!CM71=1,VLOOKUP(CM$5,Kruistabel!$B$26:$F$29,MATCH($C71,Kruistabel!$C$25:$F$25,0)+1,FALSE),"")=0,"",IF(Plananalyse!CM71=1,VLOOKUP(CM$5,Kruistabel!$B$26:$F$29,MATCH($C71,Kruistabel!$C$25:$F$25,0)+1,FALSE),""))</f>
        <v>#N/A</v>
      </c>
      <c r="CN71" s="326" t="e">
        <f ca="1">IF(IF(Plananalyse!CN71=1,VLOOKUP(CN$5,Kruistabel!$B$26:$F$29,MATCH($C71,Kruistabel!$C$25:$F$25,0)+1,FALSE),"")=0,"",IF(Plananalyse!CN71=1,VLOOKUP(CN$5,Kruistabel!$B$26:$F$29,MATCH($C71,Kruistabel!$C$25:$F$25,0)+1,FALSE),""))</f>
        <v>#N/A</v>
      </c>
      <c r="CO71" s="326" t="e">
        <f ca="1">IF(IF(Plananalyse!CO71=1,VLOOKUP(CO$5,Kruistabel!$B$26:$F$29,MATCH($C71,Kruistabel!$C$25:$F$25,0)+1,FALSE),"")=0,"",IF(Plananalyse!CO71=1,VLOOKUP(CO$5,Kruistabel!$B$26:$F$29,MATCH($C71,Kruistabel!$C$25:$F$25,0)+1,FALSE),""))</f>
        <v>#N/A</v>
      </c>
      <c r="CP71" s="326" t="e">
        <f ca="1">IF(IF(Plananalyse!CP71=1,VLOOKUP(CP$5,Kruistabel!$B$26:$F$29,MATCH($C71,Kruistabel!$C$25:$F$25,0)+1,FALSE),"")=0,"",IF(Plananalyse!CP71=1,VLOOKUP(CP$5,Kruistabel!$B$26:$F$29,MATCH($C71,Kruistabel!$C$25:$F$25,0)+1,FALSE),""))</f>
        <v>#N/A</v>
      </c>
      <c r="CQ71" s="326" t="e">
        <f ca="1">IF(IF(Plananalyse!CQ71=1,VLOOKUP(CQ$5,Kruistabel!$B$26:$F$29,MATCH($C71,Kruistabel!$C$25:$F$25,0)+1,FALSE),"")=0,"",IF(Plananalyse!CQ71=1,VLOOKUP(CQ$5,Kruistabel!$B$26:$F$29,MATCH($C71,Kruistabel!$C$25:$F$25,0)+1,FALSE),""))</f>
        <v>#N/A</v>
      </c>
      <c r="CR71" s="326" t="e">
        <f ca="1">IF(IF(Plananalyse!CR71=1,VLOOKUP(CR$5,Kruistabel!$B$26:$F$29,MATCH($C71,Kruistabel!$C$25:$F$25,0)+1,FALSE),"")=0,"",IF(Plananalyse!CR71=1,VLOOKUP(CR$5,Kruistabel!$B$26:$F$29,MATCH($C71,Kruistabel!$C$25:$F$25,0)+1,FALSE),""))</f>
        <v>#N/A</v>
      </c>
      <c r="CS71" s="326" t="e">
        <f ca="1">IF(IF(Plananalyse!CS71=1,VLOOKUP(CS$5,Kruistabel!$B$26:$F$29,MATCH($C71,Kruistabel!$C$25:$F$25,0)+1,FALSE),"")=0,"",IF(Plananalyse!CS71=1,VLOOKUP(CS$5,Kruistabel!$B$26:$F$29,MATCH($C71,Kruistabel!$C$25:$F$25,0)+1,FALSE),""))</f>
        <v>#N/A</v>
      </c>
      <c r="CT71" s="326" t="e">
        <f ca="1">IF(IF(Plananalyse!CT71=1,VLOOKUP(CT$5,Kruistabel!$B$26:$F$29,MATCH($C71,Kruistabel!$C$25:$F$25,0)+1,FALSE),"")=0,"",IF(Plananalyse!CT71=1,VLOOKUP(CT$5,Kruistabel!$B$26:$F$29,MATCH($C71,Kruistabel!$C$25:$F$25,0)+1,FALSE),""))</f>
        <v>#N/A</v>
      </c>
      <c r="CU71" s="326" t="e">
        <f ca="1">IF(IF(Plananalyse!CU71=1,VLOOKUP(CU$5,Kruistabel!$B$26:$F$29,MATCH($C71,Kruistabel!$C$25:$F$25,0)+1,FALSE),"")=0,"",IF(Plananalyse!CU71=1,VLOOKUP(CU$5,Kruistabel!$B$26:$F$29,MATCH($C71,Kruistabel!$C$25:$F$25,0)+1,FALSE),""))</f>
        <v>#N/A</v>
      </c>
      <c r="CV71" s="326" t="e">
        <f ca="1">IF(IF(Plananalyse!CV71=1,VLOOKUP(CV$5,Kruistabel!$B$26:$F$29,MATCH($C71,Kruistabel!$C$25:$F$25,0)+1,FALSE),"")=0,"",IF(Plananalyse!CV71=1,VLOOKUP(CV$5,Kruistabel!$B$26:$F$29,MATCH($C71,Kruistabel!$C$25:$F$25,0)+1,FALSE),""))</f>
        <v>#N/A</v>
      </c>
      <c r="CW71" s="326" t="e">
        <f ca="1">IF(IF(Plananalyse!CW71=1,VLOOKUP(CW$5,Kruistabel!$B$26:$F$29,MATCH($C71,Kruistabel!$C$25:$F$25,0)+1,FALSE),"")=0,"",IF(Plananalyse!CW71=1,VLOOKUP(CW$5,Kruistabel!$B$26:$F$29,MATCH($C71,Kruistabel!$C$25:$F$25,0)+1,FALSE),""))</f>
        <v>#N/A</v>
      </c>
      <c r="CX71" s="326" t="e">
        <f ca="1">IF(IF(Plananalyse!CX71=1,VLOOKUP(CX$5,Kruistabel!$B$26:$F$29,MATCH($C71,Kruistabel!$C$25:$F$25,0)+1,FALSE),"")=0,"",IF(Plananalyse!CX71=1,VLOOKUP(CX$5,Kruistabel!$B$26:$F$29,MATCH($C71,Kruistabel!$C$25:$F$25,0)+1,FALSE),""))</f>
        <v>#N/A</v>
      </c>
      <c r="CY71" s="326" t="e">
        <f ca="1">IF(IF(Plananalyse!CY71=1,VLOOKUP(CY$5,Kruistabel!$B$26:$F$29,MATCH($C71,Kruistabel!$C$25:$F$25,0)+1,FALSE),"")=0,"",IF(Plananalyse!CY71=1,VLOOKUP(CY$5,Kruistabel!$B$26:$F$29,MATCH($C71,Kruistabel!$C$25:$F$25,0)+1,FALSE),""))</f>
        <v>#N/A</v>
      </c>
      <c r="CZ71" s="326" t="e">
        <f ca="1">IF(IF(Plananalyse!CZ71=1,VLOOKUP(CZ$5,Kruistabel!$B$26:$F$29,MATCH($C71,Kruistabel!$C$25:$F$25,0)+1,FALSE),"")=0,"",IF(Plananalyse!CZ71=1,VLOOKUP(CZ$5,Kruistabel!$B$26:$F$29,MATCH($C71,Kruistabel!$C$25:$F$25,0)+1,FALSE),""))</f>
        <v>#N/A</v>
      </c>
      <c r="DA71" s="326" t="e">
        <f ca="1">IF(IF(Plananalyse!DA71=1,VLOOKUP(DA$5,Kruistabel!$B$26:$F$29,MATCH($C71,Kruistabel!$C$25:$F$25,0)+1,FALSE),"")=0,"",IF(Plananalyse!DA71=1,VLOOKUP(DA$5,Kruistabel!$B$26:$F$29,MATCH($C71,Kruistabel!$C$25:$F$25,0)+1,FALSE),""))</f>
        <v>#N/A</v>
      </c>
      <c r="DB71" s="326" t="e">
        <f ca="1">IF(IF(Plananalyse!DB71=1,VLOOKUP(DB$5,Kruistabel!$B$26:$F$29,MATCH($C71,Kruistabel!$C$25:$F$25,0)+1,FALSE),"")=0,"",IF(Plananalyse!DB71=1,VLOOKUP(DB$5,Kruistabel!$B$26:$F$29,MATCH($C71,Kruistabel!$C$25:$F$25,0)+1,FALSE),""))</f>
        <v>#N/A</v>
      </c>
      <c r="DC71" s="326" t="e">
        <f ca="1">IF(IF(Plananalyse!DC71=1,VLOOKUP(DC$5,Kruistabel!$B$26:$F$29,MATCH($C71,Kruistabel!$C$25:$F$25,0)+1,FALSE),"")=0,"",IF(Plananalyse!DC71=1,VLOOKUP(DC$5,Kruistabel!$B$26:$F$29,MATCH($C71,Kruistabel!$C$25:$F$25,0)+1,FALSE),""))</f>
        <v>#N/A</v>
      </c>
      <c r="DD71" s="327"/>
      <c r="DE71" s="326" t="e">
        <f ca="1">IF(IF(Plananalyse!DE71=1,VLOOKUP(DE$5,Kruistabel!$B$26:$F$29,MATCH($C71,Kruistabel!$C$25:$F$25,0)+1,FALSE),"")=0,"",IF(Plananalyse!DE71=1,VLOOKUP(DE$5,Kruistabel!$B$26:$F$29,MATCH($C71,Kruistabel!$C$25:$F$25,0)+1,FALSE),""))</f>
        <v>#N/A</v>
      </c>
      <c r="DF71" s="326" t="e">
        <f ca="1">IF(IF(Plananalyse!DF71=1,VLOOKUP(DF$5,Kruistabel!$B$26:$F$29,MATCH($C71,Kruistabel!$C$25:$F$25,0)+1,FALSE),"")=0,"",IF(Plananalyse!DF71=1,VLOOKUP(DF$5,Kruistabel!$B$26:$F$29,MATCH($C71,Kruistabel!$C$25:$F$25,0)+1,FALSE),""))</f>
        <v>#N/A</v>
      </c>
      <c r="DG71" s="326" t="e">
        <f ca="1">IF(IF(Plananalyse!DG71=1,VLOOKUP(DG$5,Kruistabel!$B$26:$F$29,MATCH($C71,Kruistabel!$C$25:$F$25,0)+1,FALSE),"")=0,"",IF(Plananalyse!DG71=1,VLOOKUP(DG$5,Kruistabel!$B$26:$F$29,MATCH($C71,Kruistabel!$C$25:$F$25,0)+1,FALSE),""))</f>
        <v>#N/A</v>
      </c>
      <c r="DH71" s="326" t="e">
        <f ca="1">IF(IF(Plananalyse!DH71=1,VLOOKUP(DH$5,Kruistabel!$B$26:$F$29,MATCH($C71,Kruistabel!$C$25:$F$25,0)+1,FALSE),"")=0,"",IF(Plananalyse!DH71=1,VLOOKUP(DH$5,Kruistabel!$B$26:$F$29,MATCH($C71,Kruistabel!$C$25:$F$25,0)+1,FALSE),""))</f>
        <v>#N/A</v>
      </c>
      <c r="DI71" s="326" t="e">
        <f ca="1">IF(IF(Plananalyse!DI71=1,VLOOKUP(DI$5,Kruistabel!$B$26:$F$29,MATCH($C71,Kruistabel!$C$25:$F$25,0)+1,FALSE),"")=0,"",IF(Plananalyse!DI71=1,VLOOKUP(DI$5,Kruistabel!$B$26:$F$29,MATCH($C71,Kruistabel!$C$25:$F$25,0)+1,FALSE),""))</f>
        <v>#N/A</v>
      </c>
      <c r="DJ71" s="326" t="e">
        <f ca="1">IF(IF(Plananalyse!DJ71=1,VLOOKUP(DJ$5,Kruistabel!$B$26:$F$29,MATCH($C71,Kruistabel!$C$25:$F$25,0)+1,FALSE),"")=0,"",IF(Plananalyse!DJ71=1,VLOOKUP(DJ$5,Kruistabel!$B$26:$F$29,MATCH($C71,Kruistabel!$C$25:$F$25,0)+1,FALSE),""))</f>
        <v>#N/A</v>
      </c>
      <c r="DK71" s="326" t="e">
        <f ca="1">IF(IF(Plananalyse!DK71=1,VLOOKUP(DK$5,Kruistabel!$B$26:$F$29,MATCH($C71,Kruistabel!$C$25:$F$25,0)+1,FALSE),"")=0,"",IF(Plananalyse!DK71=1,VLOOKUP(DK$5,Kruistabel!$B$26:$F$29,MATCH($C71,Kruistabel!$C$25:$F$25,0)+1,FALSE),""))</f>
        <v>#REF!</v>
      </c>
      <c r="DL71" s="326" t="e">
        <f ca="1">IF(IF(Plananalyse!DL71=1,VLOOKUP(DL$5,Kruistabel!$B$26:$F$29,MATCH($C71,Kruistabel!$C$25:$F$25,0)+1,FALSE),"")=0,"",IF(Plananalyse!DL71=1,VLOOKUP(DL$5,Kruistabel!$B$26:$F$29,MATCH($C71,Kruistabel!$C$25:$F$25,0)+1,FALSE),""))</f>
        <v>#REF!</v>
      </c>
      <c r="DM71" s="327" t="str">
        <f>IF(Plananalyse!DM71=1,VLOOKUP(DM$5,Kruistabel!$B$26:$F$29,MATCH($C71,Kruistabel!$C$25:$F$25,0)+1,FALSE),"")</f>
        <v/>
      </c>
      <c r="DN71" s="326" t="e">
        <f ca="1">IF(IF(Plananalyse!DN71=1,VLOOKUP(DN$5,Kruistabel!$B$26:$F$29,MATCH($C71,Kruistabel!$C$25:$F$25,0)+1,FALSE),"")=0,"",IF(Plananalyse!DN71=1,VLOOKUP(DN$5,Kruistabel!$B$26:$F$29,MATCH($C71,Kruistabel!$C$25:$F$25,0)+1,FALSE),""))</f>
        <v>#N/A</v>
      </c>
      <c r="DO71" s="326" t="e">
        <f ca="1">IF(IF(Plananalyse!DO71=1,VLOOKUP(DO$5,Kruistabel!$B$26:$F$29,MATCH($C71,Kruistabel!$C$25:$F$25,0)+1,FALSE),"")=0,"",IF(Plananalyse!DO71=1,VLOOKUP(DO$5,Kruistabel!$B$26:$F$29,MATCH($C71,Kruistabel!$C$25:$F$25,0)+1,FALSE),""))</f>
        <v>#N/A</v>
      </c>
      <c r="DP71" s="326" t="e">
        <f ca="1">IF(IF(Plananalyse!DP71=1,VLOOKUP(DP$5,Kruistabel!$B$26:$F$29,MATCH($C71,Kruistabel!$C$25:$F$25,0)+1,FALSE),"")=0,"",IF(Plananalyse!DP71=1,VLOOKUP(DP$5,Kruistabel!$B$26:$F$29,MATCH($C71,Kruistabel!$C$25:$F$25,0)+1,FALSE),""))</f>
        <v>#N/A</v>
      </c>
      <c r="DQ71" s="326" t="e">
        <f ca="1">IF(IF(Plananalyse!DQ71=1,VLOOKUP(DQ$5,Kruistabel!$B$26:$F$29,MATCH($C71,Kruistabel!$C$25:$F$25,0)+1,FALSE),"")=0,"",IF(Plananalyse!DQ71=1,VLOOKUP(DQ$5,Kruistabel!$B$26:$F$29,MATCH($C71,Kruistabel!$C$25:$F$25,0)+1,FALSE),""))</f>
        <v>#N/A</v>
      </c>
      <c r="DR71" s="326" t="e">
        <f ca="1">IF(IF(Plananalyse!DR71=1,VLOOKUP(DR$5,Kruistabel!$B$26:$F$29,MATCH($C71,Kruistabel!$C$25:$F$25,0)+1,FALSE),"")=0,"",IF(Plananalyse!DR71=1,VLOOKUP(DR$5,Kruistabel!$B$26:$F$29,MATCH($C71,Kruistabel!$C$25:$F$25,0)+1,FALSE),""))</f>
        <v>#N/A</v>
      </c>
      <c r="DS71" s="326" t="e">
        <f ca="1">IF(IF(Plananalyse!DS71=1,VLOOKUP(DS$5,Kruistabel!$B$26:$F$29,MATCH($C71,Kruistabel!$C$25:$F$25,0)+1,FALSE),"")=0,"",IF(Plananalyse!DS71=1,VLOOKUP(DS$5,Kruistabel!$B$26:$F$29,MATCH($C71,Kruistabel!$C$25:$F$25,0)+1,FALSE),""))</f>
        <v>#N/A</v>
      </c>
      <c r="DT71" s="326" t="e">
        <f ca="1">IF(IF(Plananalyse!DT71=1,VLOOKUP(DT$5,Kruistabel!$B$26:$F$29,MATCH($C71,Kruistabel!$C$25:$F$25,0)+1,FALSE),"")=0,"",IF(Plananalyse!DT71=1,VLOOKUP(DT$5,Kruistabel!$B$26:$F$29,MATCH($C71,Kruistabel!$C$25:$F$25,0)+1,FALSE),""))</f>
        <v>#N/A</v>
      </c>
      <c r="DU71" s="326" t="e">
        <f ca="1">IF(IF(Plananalyse!DU71=1,VLOOKUP(DU$5,Kruistabel!$B$26:$F$29,MATCH($C71,Kruistabel!$C$25:$F$25,0)+1,FALSE),"")=0,"",IF(Plananalyse!DU71=1,VLOOKUP(DU$5,Kruistabel!$B$26:$F$29,MATCH($C71,Kruistabel!$C$25:$F$25,0)+1,FALSE),""))</f>
        <v>#N/A</v>
      </c>
      <c r="DV71" s="326" t="e">
        <f ca="1">IF(IF(Plananalyse!DV71=1,VLOOKUP(DV$5,Kruistabel!$B$26:$F$29,MATCH($C71,Kruistabel!$C$25:$F$25,0)+1,FALSE),"")=0,"",IF(Plananalyse!DV71=1,VLOOKUP(DV$5,Kruistabel!$B$26:$F$29,MATCH($C71,Kruistabel!$C$25:$F$25,0)+1,FALSE),""))</f>
        <v>#N/A</v>
      </c>
      <c r="DW71" s="326" t="e">
        <f ca="1">IF(IF(Plananalyse!DW71=1,VLOOKUP(DW$5,Kruistabel!$B$26:$F$29,MATCH($C71,Kruistabel!$C$25:$F$25,0)+1,FALSE),"")=0,"",IF(Plananalyse!DW71=1,VLOOKUP(DW$5,Kruistabel!$B$26:$F$29,MATCH($C71,Kruistabel!$C$25:$F$25,0)+1,FALSE),""))</f>
        <v>#REF!</v>
      </c>
      <c r="DX71" s="326" t="e">
        <f ca="1">IF(IF(Plananalyse!DX71=1,VLOOKUP(DX$5,Kruistabel!$B$26:$F$29,MATCH($C71,Kruistabel!$C$25:$F$25,0)+1,FALSE),"")=0,"",IF(Plananalyse!DX71=1,VLOOKUP(DX$5,Kruistabel!$B$26:$F$29,MATCH($C71,Kruistabel!$C$25:$F$25,0)+1,FALSE),""))</f>
        <v>#REF!</v>
      </c>
      <c r="DY71" s="327" t="str">
        <f>IF(Plananalyse!DY71=1,VLOOKUP(DY$5,Kruistabel!$B$26:$F$29,MATCH($C71,Kruistabel!$C$25:$F$25,0)+1,FALSE),"")</f>
        <v/>
      </c>
      <c r="DZ71" s="326" t="e">
        <f ca="1">IF(IF(Plananalyse!DZ71=1,VLOOKUP(DZ$5,Kruistabel!$B$26:$F$29,MATCH($C71,Kruistabel!$C$25:$F$25,0)+1,FALSE),"")=0,"",IF(Plananalyse!DZ71=1,VLOOKUP(DZ$5,Kruistabel!$B$26:$F$29,MATCH($C71,Kruistabel!$C$25:$F$25,0)+1,FALSE),""))</f>
        <v>#N/A</v>
      </c>
      <c r="EA71" s="326" t="e">
        <f ca="1">IF(IF(Plananalyse!EA71=1,VLOOKUP(EA$5,Kruistabel!$B$26:$F$29,MATCH($C71,Kruistabel!$C$25:$F$25,0)+1,FALSE),"")=0,"",IF(Plananalyse!EA71=1,VLOOKUP(EA$5,Kruistabel!$B$26:$F$29,MATCH($C71,Kruistabel!$C$25:$F$25,0)+1,FALSE),""))</f>
        <v>#N/A</v>
      </c>
      <c r="EB71" s="326" t="e">
        <f ca="1">IF(IF(Plananalyse!EB71=1,VLOOKUP(EB$5,Kruistabel!$B$26:$F$29,MATCH($C71,Kruistabel!$C$25:$F$25,0)+1,FALSE),"")=0,"",IF(Plananalyse!EB71=1,VLOOKUP(EB$5,Kruistabel!$B$26:$F$29,MATCH($C71,Kruistabel!$C$25:$F$25,0)+1,FALSE),""))</f>
        <v>#REF!</v>
      </c>
      <c r="EC71" s="326" t="e">
        <f ca="1">IF(IF(Plananalyse!EC71=1,VLOOKUP(EC$5,Kruistabel!$B$26:$F$29,MATCH($C71,Kruistabel!$C$25:$F$25,0)+1,FALSE),"")=0,"",IF(Plananalyse!EC71=1,VLOOKUP(EC$5,Kruistabel!$B$26:$F$29,MATCH($C71,Kruistabel!$C$25:$F$25,0)+1,FALSE),""))</f>
        <v>#REF!</v>
      </c>
      <c r="ED71" s="327"/>
      <c r="EE71" s="326" t="e">
        <f ca="1">IF(IF(Plananalyse!EE71=1,VLOOKUP(EE$5,Kruistabel!$B$26:$F$29,MATCH($C71,Kruistabel!$C$25:$F$25,0)+1,FALSE),"")=0,"",IF(Plananalyse!EE71=1,VLOOKUP(EE$5,Kruistabel!$B$26:$F$29,MATCH($C71,Kruistabel!$C$25:$F$25,0)+1,FALSE),""))</f>
        <v>#N/A</v>
      </c>
      <c r="EF71" s="326" t="e">
        <f ca="1">IF(IF(Plananalyse!EF71=1,VLOOKUP(EF$5,Kruistabel!$B$26:$F$29,MATCH($C71,Kruistabel!$C$25:$F$25,0)+1,FALSE),"")=0,"",IF(Plananalyse!EF71=1,VLOOKUP(EF$5,Kruistabel!$B$26:$F$29,MATCH($C71,Kruistabel!$C$25:$F$25,0)+1,FALSE),""))</f>
        <v>#N/A</v>
      </c>
      <c r="EG71" s="326" t="e">
        <f ca="1">IF(IF(Plananalyse!EG71=1,VLOOKUP(EG$5,Kruistabel!$B$26:$F$29,MATCH($C71,Kruistabel!$C$25:$F$25,0)+1,FALSE),"")=0,"",IF(Plananalyse!EG71=1,VLOOKUP(EG$5,Kruistabel!$B$26:$F$29,MATCH($C71,Kruistabel!$C$25:$F$25,0)+1,FALSE),""))</f>
        <v>#N/A</v>
      </c>
      <c r="EH71" s="326" t="e">
        <f ca="1">IF(IF(Plananalyse!EH71=1,VLOOKUP(EH$5,Kruistabel!$B$26:$F$29,MATCH($C71,Kruistabel!$C$25:$F$25,0)+1,FALSE),"")=0,"",IF(Plananalyse!EH71=1,VLOOKUP(EH$5,Kruistabel!$B$26:$F$29,MATCH($C71,Kruistabel!$C$25:$F$25,0)+1,FALSE),""))</f>
        <v>#REF!</v>
      </c>
      <c r="EI71" s="326" t="e">
        <f ca="1">IF(IF(Plananalyse!EI71=1,VLOOKUP(EI$5,Kruistabel!$B$26:$F$29,MATCH($C71,Kruistabel!$C$25:$F$25,0)+1,FALSE),"")=0,"",IF(Plananalyse!EI71=1,VLOOKUP(EI$5,Kruistabel!$B$26:$F$29,MATCH($C71,Kruistabel!$C$25:$F$25,0)+1,FALSE),""))</f>
        <v>#REF!</v>
      </c>
      <c r="EJ71" s="164" t="str">
        <f>IF(Plananalyse!EJ71=1,VLOOKUP(EJ$5,Kruistabel!$B$26:$F$29,MATCH($C71,Kruistabel!$C$25:$F$25,0)+1,FALSE),"")</f>
        <v/>
      </c>
      <c r="EK71" s="138"/>
      <c r="EL71" s="138"/>
      <c r="EM71" s="138"/>
      <c r="EN71" s="138"/>
      <c r="EO71" s="138"/>
    </row>
    <row r="72" spans="2:145" hidden="1">
      <c r="B72" s="337" t="s">
        <v>172</v>
      </c>
      <c r="C72" s="160" t="str">
        <f>_xlfn.IFNA(VLOOKUP($B72,Classificatietabel!$B$6:$I$91,C$7,FALSE),"")</f>
        <v/>
      </c>
      <c r="D72" s="160" t="str">
        <f>_xlfn.IFNA(VLOOKUP($B72,Classificatietabel!$B$6:$I$91,D$7,FALSE),"")</f>
        <v/>
      </c>
      <c r="E72" s="119" t="str">
        <f>IF(AND(D72="laag",$D$3=1),0,_xlfn.IFNA(IF(VLOOKUP($B72,Classificatietabel!$B$6:$H$91,$E$5,FALSE)="Ja",1,0),""))</f>
        <v/>
      </c>
      <c r="F72" s="163"/>
      <c r="G72" s="326" t="e">
        <f>IF(IF(Plananalyse!G72=1,VLOOKUP(G$5,Kruistabel!$B$26:$F$29,MATCH($C72,Kruistabel!$C$25:$F$25,0)+1,FALSE),"")=0,"",IF(Plananalyse!G72=1,VLOOKUP(G$5,Kruistabel!$B$26:$F$29,MATCH($C72,Kruistabel!$C$25:$F$25,0)+1,FALSE),""))</f>
        <v>#N/A</v>
      </c>
      <c r="H72" s="326" t="e">
        <f>IF(IF(Plananalyse!H72=1,VLOOKUP(H$5,Kruistabel!$B$26:$F$29,MATCH($C72,Kruistabel!$C$25:$F$25,0)+1,FALSE),"")=0,"",IF(Plananalyse!H72=1,VLOOKUP(H$5,Kruistabel!$B$26:$F$29,MATCH($C72,Kruistabel!$C$25:$F$25,0)+1,FALSE),""))</f>
        <v>#N/A</v>
      </c>
      <c r="I72" s="326" t="e">
        <f>IF(IF(Plananalyse!I72=1,VLOOKUP(I$5,Kruistabel!$B$26:$F$29,MATCH($C72,Kruistabel!$C$25:$F$25,0)+1,FALSE),"")=0,"",IF(Plananalyse!I72=1,VLOOKUP(I$5,Kruistabel!$B$26:$F$29,MATCH($C72,Kruistabel!$C$25:$F$25,0)+1,FALSE),""))</f>
        <v>#N/A</v>
      </c>
      <c r="J72" s="326" t="e">
        <f>IF(IF(Plananalyse!J72=1,VLOOKUP(J$5,Kruistabel!$B$26:$F$29,MATCH($C72,Kruistabel!$C$25:$F$25,0)+1,FALSE),"")=0,"",IF(Plananalyse!J72=1,VLOOKUP(J$5,Kruistabel!$B$26:$F$29,MATCH($C72,Kruistabel!$C$25:$F$25,0)+1,FALSE),""))</f>
        <v>#N/A</v>
      </c>
      <c r="K72" s="326" t="e">
        <f>IF(IF(Plananalyse!K72=1,VLOOKUP(K$5,Kruistabel!$B$26:$F$29,MATCH($C72,Kruistabel!$C$25:$F$25,0)+1,FALSE),"")=0,"",IF(Plananalyse!K72=1,VLOOKUP(K$5,Kruistabel!$B$26:$F$29,MATCH($C72,Kruistabel!$C$25:$F$25,0)+1,FALSE),""))</f>
        <v>#N/A</v>
      </c>
      <c r="L72" s="326" t="e">
        <f>IF(IF(Plananalyse!L72=1,VLOOKUP(L$5,Kruistabel!$B$26:$F$29,MATCH($C72,Kruistabel!$C$25:$F$25,0)+1,FALSE),"")=0,"",IF(Plananalyse!L72=1,VLOOKUP(L$5,Kruistabel!$B$26:$F$29,MATCH($C72,Kruistabel!$C$25:$F$25,0)+1,FALSE),""))</f>
        <v>#N/A</v>
      </c>
      <c r="M72" s="326" t="e">
        <f>IF(IF(Plananalyse!M72=1,VLOOKUP(M$5,Kruistabel!$B$26:$F$29,MATCH($C72,Kruistabel!$C$25:$F$25,0)+1,FALSE),"")=0,"",IF(Plananalyse!M72=1,VLOOKUP(M$5,Kruistabel!$B$26:$F$29,MATCH($C72,Kruistabel!$C$25:$F$25,0)+1,FALSE),""))</f>
        <v>#N/A</v>
      </c>
      <c r="N72" s="326" t="e">
        <f>IF(IF(Plananalyse!N72=1,VLOOKUP(N$5,Kruistabel!$B$26:$F$29,MATCH($C72,Kruistabel!$C$25:$F$25,0)+1,FALSE),"")=0,"",IF(Plananalyse!N72=1,VLOOKUP(N$5,Kruistabel!$B$26:$F$29,MATCH($C72,Kruistabel!$C$25:$F$25,0)+1,FALSE),""))</f>
        <v>#N/A</v>
      </c>
      <c r="O72" s="326" t="e">
        <f>IF(IF(Plananalyse!O72=1,VLOOKUP(O$5,Kruistabel!$B$26:$F$29,MATCH($C72,Kruistabel!$C$25:$F$25,0)+1,FALSE),"")=0,"",IF(Plananalyse!O72=1,VLOOKUP(O$5,Kruistabel!$B$26:$F$29,MATCH($C72,Kruistabel!$C$25:$F$25,0)+1,FALSE),""))</f>
        <v>#N/A</v>
      </c>
      <c r="P72" s="326" t="e">
        <f>IF(IF(Plananalyse!P72=1,VLOOKUP(P$5,Kruistabel!$B$26:$F$29,MATCH($C72,Kruistabel!$C$25:$F$25,0)+1,FALSE),"")=0,"",IF(Plananalyse!P72=1,VLOOKUP(P$5,Kruistabel!$B$26:$F$29,MATCH($C72,Kruistabel!$C$25:$F$25,0)+1,FALSE),""))</f>
        <v>#N/A</v>
      </c>
      <c r="Q72" s="326" t="e">
        <f>IF(IF(Plananalyse!Q72=1,VLOOKUP(Q$5,Kruistabel!$B$26:$F$29,MATCH($C72,Kruistabel!$C$25:$F$25,0)+1,FALSE),"")=0,"",IF(Plananalyse!Q72=1,VLOOKUP(Q$5,Kruistabel!$B$26:$F$29,MATCH($C72,Kruistabel!$C$25:$F$25,0)+1,FALSE),""))</f>
        <v>#N/A</v>
      </c>
      <c r="R72" s="326" t="e">
        <f>IF(IF(Plananalyse!R72=1,VLOOKUP(R$5,Kruistabel!$B$26:$F$29,MATCH($C72,Kruistabel!$C$25:$F$25,0)+1,FALSE),"")=0,"",IF(Plananalyse!R72=1,VLOOKUP(R$5,Kruistabel!$B$26:$F$29,MATCH($C72,Kruistabel!$C$25:$F$25,0)+1,FALSE),""))</f>
        <v>#N/A</v>
      </c>
      <c r="S72" s="326" t="e">
        <f>IF(IF(Plananalyse!S72=1,VLOOKUP(S$5,Kruistabel!$B$26:$F$29,MATCH($C72,Kruistabel!$C$25:$F$25,0)+1,FALSE),"")=0,"",IF(Plananalyse!S72=1,VLOOKUP(S$5,Kruistabel!$B$26:$F$29,MATCH($C72,Kruistabel!$C$25:$F$25,0)+1,FALSE),""))</f>
        <v>#N/A</v>
      </c>
      <c r="T72" s="326" t="e">
        <f>IF(IF(Plananalyse!T72=1,VLOOKUP(T$5,Kruistabel!$B$26:$F$29,MATCH($C72,Kruistabel!$C$25:$F$25,0)+1,FALSE),"")=0,"",IF(Plananalyse!T72=1,VLOOKUP(T$5,Kruistabel!$B$26:$F$29,MATCH($C72,Kruistabel!$C$25:$F$25,0)+1,FALSE),""))</f>
        <v>#N/A</v>
      </c>
      <c r="U72" s="326" t="e">
        <f>IF(IF(Plananalyse!U72=1,VLOOKUP(U$5,Kruistabel!$B$26:$F$29,MATCH($C72,Kruistabel!$C$25:$F$25,0)+1,FALSE),"")=0,"",IF(Plananalyse!U72=1,VLOOKUP(U$5,Kruistabel!$B$26:$F$29,MATCH($C72,Kruistabel!$C$25:$F$25,0)+1,FALSE),""))</f>
        <v>#N/A</v>
      </c>
      <c r="V72" s="326" t="e">
        <f>IF(IF(Plananalyse!V72=1,VLOOKUP(V$5,Kruistabel!$B$26:$F$29,MATCH($C72,Kruistabel!$C$25:$F$25,0)+1,FALSE),"")=0,"",IF(Plananalyse!V72=1,VLOOKUP(V$5,Kruistabel!$B$26:$F$29,MATCH($C72,Kruistabel!$C$25:$F$25,0)+1,FALSE),""))</f>
        <v>#N/A</v>
      </c>
      <c r="W72" s="326" t="e">
        <f>IF(IF(Plananalyse!W72=1,VLOOKUP(W$5,Kruistabel!$B$26:$F$29,MATCH($C72,Kruistabel!$C$25:$F$25,0)+1,FALSE),"")=0,"",IF(Plananalyse!W72=1,VLOOKUP(W$5,Kruistabel!$B$26:$F$29,MATCH($C72,Kruistabel!$C$25:$F$25,0)+1,FALSE),""))</f>
        <v>#N/A</v>
      </c>
      <c r="X72" s="326" t="e">
        <f>IF(IF(Plananalyse!X72=1,VLOOKUP(X$5,Kruistabel!$B$26:$F$29,MATCH($C72,Kruistabel!$C$25:$F$25,0)+1,FALSE),"")=0,"",IF(Plananalyse!X72=1,VLOOKUP(X$5,Kruistabel!$B$26:$F$29,MATCH($C72,Kruistabel!$C$25:$F$25,0)+1,FALSE),""))</f>
        <v>#N/A</v>
      </c>
      <c r="Y72" s="326" t="e">
        <f>IF(IF(Plananalyse!Y72=1,VLOOKUP(Y$5,Kruistabel!$B$26:$F$29,MATCH($C72,Kruistabel!$C$25:$F$25,0)+1,FALSE),"")=0,"",IF(Plananalyse!Y72=1,VLOOKUP(Y$5,Kruistabel!$B$26:$F$29,MATCH($C72,Kruistabel!$C$25:$F$25,0)+1,FALSE),""))</f>
        <v>#N/A</v>
      </c>
      <c r="Z72" s="326" t="e">
        <f>IF(IF(Plananalyse!Z72=1,VLOOKUP(Z$5,Kruistabel!$B$26:$F$29,MATCH($C72,Kruistabel!$C$25:$F$25,0)+1,FALSE),"")=0,"",IF(Plananalyse!Z72=1,VLOOKUP(Z$5,Kruistabel!$B$26:$F$29,MATCH($C72,Kruistabel!$C$25:$F$25,0)+1,FALSE),""))</f>
        <v>#N/A</v>
      </c>
      <c r="AA72" s="326" t="e">
        <f>IF(IF(Plananalyse!AA72=1,VLOOKUP(AA$5,Kruistabel!$B$26:$F$29,MATCH($C72,Kruistabel!$C$25:$F$25,0)+1,FALSE),"")=0,"",IF(Plananalyse!AA72=1,VLOOKUP(AA$5,Kruistabel!$B$26:$F$29,MATCH($C72,Kruistabel!$C$25:$F$25,0)+1,FALSE),""))</f>
        <v>#N/A</v>
      </c>
      <c r="AB72" s="326" t="e">
        <f>IF(IF(Plananalyse!AB72=1,VLOOKUP(AB$5,Kruistabel!$B$26:$F$29,MATCH($C72,Kruistabel!$C$25:$F$25,0)+1,FALSE),"")=0,"",IF(Plananalyse!AB72=1,VLOOKUP(AB$5,Kruistabel!$B$26:$F$29,MATCH($C72,Kruistabel!$C$25:$F$25,0)+1,FALSE),""))</f>
        <v>#N/A</v>
      </c>
      <c r="AC72" s="326" t="e">
        <f>IF(IF(Plananalyse!AC72=1,VLOOKUP(AC$5,Kruistabel!$B$26:$F$29,MATCH($C72,Kruistabel!$C$25:$F$25,0)+1,FALSE),"")=0,"",IF(Plananalyse!AC72=1,VLOOKUP(AC$5,Kruistabel!$B$26:$F$29,MATCH($C72,Kruistabel!$C$25:$F$25,0)+1,FALSE),""))</f>
        <v>#N/A</v>
      </c>
      <c r="AD72" s="326" t="e">
        <f>IF(IF(Plananalyse!AD72=1,VLOOKUP(AD$5,Kruistabel!$B$26:$F$29,MATCH($C72,Kruistabel!$C$25:$F$25,0)+1,FALSE),"")=0,"",IF(Plananalyse!AD72=1,VLOOKUP(AD$5,Kruistabel!$B$26:$F$29,MATCH($C72,Kruistabel!$C$25:$F$25,0)+1,FALSE),""))</f>
        <v>#N/A</v>
      </c>
      <c r="AE72" s="326" t="e">
        <f>IF(IF(Plananalyse!AE72=1,VLOOKUP(AE$5,Kruistabel!$B$26:$F$29,MATCH($C72,Kruistabel!$C$25:$F$25,0)+1,FALSE),"")=0,"",IF(Plananalyse!AE72=1,VLOOKUP(AE$5,Kruistabel!$B$26:$F$29,MATCH($C72,Kruistabel!$C$25:$F$25,0)+1,FALSE),""))</f>
        <v>#N/A</v>
      </c>
      <c r="AF72" s="326" t="e">
        <f>IF(IF(Plananalyse!AF72=1,VLOOKUP(AF$5,Kruistabel!$B$26:$F$29,MATCH($C72,Kruistabel!$C$25:$F$25,0)+1,FALSE),"")=0,"",IF(Plananalyse!AF72=1,VLOOKUP(AF$5,Kruistabel!$B$26:$F$29,MATCH($C72,Kruistabel!$C$25:$F$25,0)+1,FALSE),""))</f>
        <v>#N/A</v>
      </c>
      <c r="AG72" s="326" t="e">
        <f>IF(IF(Plananalyse!AG72=1,VLOOKUP(AG$5,Kruistabel!$B$26:$F$29,MATCH($C72,Kruistabel!$C$25:$F$25,0)+1,FALSE),"")=0,"",IF(Plananalyse!AG72=1,VLOOKUP(AG$5,Kruistabel!$B$26:$F$29,MATCH($C72,Kruistabel!$C$25:$F$25,0)+1,FALSE),""))</f>
        <v>#N/A</v>
      </c>
      <c r="AH72" s="326" t="e">
        <f>IF(IF(Plananalyse!AH72=1,VLOOKUP(AH$5,Kruistabel!$B$26:$F$29,MATCH($C72,Kruistabel!$C$25:$F$25,0)+1,FALSE),"")=0,"",IF(Plananalyse!AI72=1,VLOOKUP(AH$5,Kruistabel!$B$26:$F$29,MATCH($C72,Kruistabel!$C$25:$F$25,0)+1,FALSE),""))</f>
        <v>#N/A</v>
      </c>
      <c r="AI72" s="326" t="e">
        <f>IF(IF(Plananalyse!AI72=1,VLOOKUP(AI$5,Kruistabel!$B$26:$F$29,MATCH($C72,Kruistabel!$C$25:$F$25,0)+1,FALSE),"")=0,"",IF(Plananalyse!AJ72=1,VLOOKUP(AI$5,Kruistabel!$B$26:$F$29,MATCH($C72,Kruistabel!$C$25:$F$25,0)+1,FALSE),""))</f>
        <v>#N/A</v>
      </c>
      <c r="AJ72" s="326" t="e">
        <f>IF(IF(Plananalyse!AJ72=1,VLOOKUP(AJ$5,Kruistabel!$B$26:$F$29,MATCH($C72,Kruistabel!$C$25:$F$25,0)+1,FALSE),"")=0,"",IF(Plananalyse!AJ72=1,VLOOKUP(AJ$5,Kruistabel!$B$26:$F$29,MATCH($C72,Kruistabel!$C$25:$F$25,0)+1,FALSE),""))</f>
        <v>#N/A</v>
      </c>
      <c r="AK72" s="326" t="e">
        <f>IF(IF(Plananalyse!AK72=1,VLOOKUP(AK$5,Kruistabel!$B$26:$F$29,MATCH($C72,Kruistabel!$C$25:$F$25,0)+1,FALSE),"")=0,"",IF(Plananalyse!AK72=1,VLOOKUP(AK$5,Kruistabel!$B$26:$F$29,MATCH($C72,Kruistabel!$C$25:$F$25,0)+1,FALSE),""))</f>
        <v>#N/A</v>
      </c>
      <c r="AL72" s="326" t="e">
        <f>IF(IF(Plananalyse!AL72=1,VLOOKUP(AL$5,Kruistabel!$B$26:$F$29,MATCH($C72,Kruistabel!$C$25:$F$25,0)+1,FALSE),"")=0,"",IF(Plananalyse!AL72=1,VLOOKUP(AL$5,Kruistabel!$B$26:$F$29,MATCH($C72,Kruistabel!$C$25:$F$25,0)+1,FALSE),""))</f>
        <v>#N/A</v>
      </c>
      <c r="AM72" s="326" t="e">
        <f>IF(IF(Plananalyse!AM72=1,VLOOKUP(AM$5,Kruistabel!$B$26:$F$29,MATCH($C72,Kruistabel!$C$25:$F$25,0)+1,FALSE),"")=0,"",IF(Plananalyse!AM72=1,VLOOKUP(AM$5,Kruistabel!$B$26:$F$29,MATCH($C72,Kruistabel!$C$25:$F$25,0)+1,FALSE),""))</f>
        <v>#N/A</v>
      </c>
      <c r="AN72" s="327"/>
      <c r="AO72" s="326" t="e">
        <f>IF(IF(Plananalyse!AO72=1,VLOOKUP(AO$5,Kruistabel!$B$26:$F$29,MATCH($C72,Kruistabel!$C$25:$F$25,0)+1,FALSE),"")=0,"",IF(Plananalyse!AO72=1,VLOOKUP(AO$5,Kruistabel!$B$26:$F$29,MATCH($C72,Kruistabel!$C$25:$F$25,0)+1,FALSE),""))</f>
        <v>#N/A</v>
      </c>
      <c r="AP72" s="326" t="e">
        <f>IF(IF(Plananalyse!AP72=1,VLOOKUP(AP$5,Kruistabel!$B$26:$F$29,MATCH($C72,Kruistabel!$C$25:$F$25,0)+1,FALSE),"")=0,"",IF(Plananalyse!AP72=1,VLOOKUP(AP$5,Kruistabel!$B$26:$F$29,MATCH($C72,Kruistabel!$C$25:$F$25,0)+1,FALSE),""))</f>
        <v>#N/A</v>
      </c>
      <c r="AQ72" s="326" t="e">
        <f>IF(IF(Plananalyse!AQ72=1,VLOOKUP(AQ$5,Kruistabel!$B$26:$F$29,MATCH($C72,Kruistabel!$C$25:$F$25,0)+1,FALSE),"")=0,"",IF(Plananalyse!AQ72=1,VLOOKUP(AQ$5,Kruistabel!$B$26:$F$29,MATCH($C72,Kruistabel!$C$25:$F$25,0)+1,FALSE),""))</f>
        <v>#N/A</v>
      </c>
      <c r="AR72" s="326" t="e">
        <f>IF(IF(Plananalyse!AR72=1,VLOOKUP(AR$5,Kruistabel!$B$26:$F$29,MATCH($C72,Kruistabel!$C$25:$F$25,0)+1,FALSE),"")=0,"",IF(Plananalyse!AR72=1,VLOOKUP(AR$5,Kruistabel!$B$26:$F$29,MATCH($C72,Kruistabel!$C$25:$F$25,0)+1,FALSE),""))</f>
        <v>#N/A</v>
      </c>
      <c r="AS72" s="326" t="e">
        <f>IF(IF(Plananalyse!AS72=1,VLOOKUP(AS$5,Kruistabel!$B$26:$F$29,MATCH($C72,Kruistabel!$C$25:$F$25,0)+1,FALSE),"")=0,"",IF(Plananalyse!AS72=1,VLOOKUP(AS$5,Kruistabel!$B$26:$F$29,MATCH($C72,Kruistabel!$C$25:$F$25,0)+1,FALSE),""))</f>
        <v>#N/A</v>
      </c>
      <c r="AT72" s="326" t="e">
        <f>IF(IF(Plananalyse!AT72=1,VLOOKUP(AT$5,Kruistabel!$B$26:$F$29,MATCH($C72,Kruistabel!$C$25:$F$25,0)+1,FALSE),"")=0,"",IF(Plananalyse!AT72=1,VLOOKUP(AT$5,Kruistabel!$B$26:$F$29,MATCH($C72,Kruistabel!$C$25:$F$25,0)+1,FALSE),""))</f>
        <v>#N/A</v>
      </c>
      <c r="AU72" s="326" t="e">
        <f>IF(IF(Plananalyse!AU72=1,VLOOKUP(AU$5,Kruistabel!$B$26:$F$29,MATCH($C72,Kruistabel!$C$25:$F$25,0)+1,FALSE),"")=0,"",IF(Plananalyse!AU72=1,VLOOKUP(AU$5,Kruistabel!$B$26:$F$29,MATCH($C72,Kruistabel!$C$25:$F$25,0)+1,FALSE),""))</f>
        <v>#N/A</v>
      </c>
      <c r="AV72" s="326" t="e">
        <f>IF(IF(Plananalyse!AV72=1,VLOOKUP(AV$5,Kruistabel!$B$26:$F$29,MATCH($C72,Kruistabel!$C$25:$F$25,0)+1,FALSE),"")=0,"",IF(Plananalyse!AV72=1,VLOOKUP(AV$5,Kruistabel!$B$26:$F$29,MATCH($C72,Kruistabel!$C$25:$F$25,0)+1,FALSE),""))</f>
        <v>#N/A</v>
      </c>
      <c r="AW72" s="326" t="e">
        <f>IF(IF(Plananalyse!AW72=1,VLOOKUP(AW$5,Kruistabel!$B$26:$F$29,MATCH($C72,Kruistabel!$C$25:$F$25,0)+1,FALSE),"")=0,"",IF(Plananalyse!AW72=1,VLOOKUP(AW$5,Kruistabel!$B$26:$F$29,MATCH($C72,Kruistabel!$C$25:$F$25,0)+1,FALSE),""))</f>
        <v>#N/A</v>
      </c>
      <c r="AX72" s="326" t="e">
        <f>IF(IF(Plananalyse!AX72=1,VLOOKUP(AX$5,Kruistabel!$B$26:$F$29,MATCH($C72,Kruistabel!$C$25:$F$25,0)+1,FALSE),"")=0,"",IF(Plananalyse!AX72=1,VLOOKUP(AX$5,Kruistabel!$B$26:$F$29,MATCH($C72,Kruistabel!$C$25:$F$25,0)+1,FALSE),""))</f>
        <v>#N/A</v>
      </c>
      <c r="AY72" s="327"/>
      <c r="AZ72" s="326" t="e">
        <f>IF(IF(Plananalyse!AZ72=1,VLOOKUP(AZ$5,Kruistabel!$B$26:$F$29,MATCH($C72,Kruistabel!$C$25:$F$25,0)+1,FALSE),"")=0,"",IF(Plananalyse!AZ72=1,VLOOKUP(AZ$5,Kruistabel!$B$26:$F$29,MATCH($C72,Kruistabel!$C$25:$F$25,0)+1,FALSE),""))</f>
        <v>#N/A</v>
      </c>
      <c r="BA72" s="326" t="e">
        <f>IF(IF(Plananalyse!BA72=1,VLOOKUP(BA$5,Kruistabel!$B$26:$F$29,MATCH($C72,Kruistabel!$C$25:$F$25,0)+1,FALSE),"")=0,"",IF(Plananalyse!BA72=1,VLOOKUP(BA$5,Kruistabel!$B$26:$F$29,MATCH($C72,Kruistabel!$C$25:$F$25,0)+1,FALSE),""))</f>
        <v>#N/A</v>
      </c>
      <c r="BB72" s="326" t="e">
        <f>IF(IF(Plananalyse!BB72=1,VLOOKUP(BB$5,Kruistabel!$B$26:$F$29,MATCH($C72,Kruistabel!$C$25:$F$25,0)+1,FALSE),"")=0,"",IF(Plananalyse!BB72=1,VLOOKUP(BB$5,Kruistabel!$B$26:$F$29,MATCH($C72,Kruistabel!$C$25:$F$25,0)+1,FALSE),""))</f>
        <v>#N/A</v>
      </c>
      <c r="BC72" s="326" t="e">
        <f>IF(IF(Plananalyse!BC72=1,VLOOKUP(BC$5,Kruistabel!$B$26:$F$29,MATCH($C72,Kruistabel!$C$25:$F$25,0)+1,FALSE),"")=0,"",IF(Plananalyse!BC72=1,VLOOKUP(BC$5,Kruistabel!$B$26:$F$29,MATCH($C72,Kruistabel!$C$25:$F$25,0)+1,FALSE),""))</f>
        <v>#N/A</v>
      </c>
      <c r="BD72" s="326" t="e">
        <f>IF(IF(Plananalyse!BD72=1,VLOOKUP(BD$5,Kruistabel!$B$26:$F$29,MATCH($C72,Kruistabel!$C$25:$F$25,0)+1,FALSE),"")=0,"",IF(Plananalyse!BD72=1,VLOOKUP(BD$5,Kruistabel!$B$26:$F$29,MATCH($C72,Kruistabel!$C$25:$F$25,0)+1,FALSE),""))</f>
        <v>#N/A</v>
      </c>
      <c r="BE72" s="326" t="e">
        <f>IF(IF(Plananalyse!BE72=1,VLOOKUP(BE$5,Kruistabel!$B$26:$F$29,MATCH($C72,Kruistabel!$C$25:$F$25,0)+1,FALSE),"")=0,"",IF(Plananalyse!BE72=1,VLOOKUP(BE$5,Kruistabel!$B$26:$F$29,MATCH($C72,Kruistabel!$C$25:$F$25,0)+1,FALSE),""))</f>
        <v>#N/A</v>
      </c>
      <c r="BF72" s="326" t="e">
        <f>IF(IF(Plananalyse!BF72=1,VLOOKUP(BF$5,Kruistabel!$B$26:$F$29,MATCH($C72,Kruistabel!$C$25:$F$25,0)+1,FALSE),"")=0,"",IF(Plananalyse!BF72=1,VLOOKUP(BF$5,Kruistabel!$B$26:$F$29,MATCH($C72,Kruistabel!$C$25:$F$25,0)+1,FALSE),""))</f>
        <v>#N/A</v>
      </c>
      <c r="BG72" s="326" t="e">
        <f>IF(IF(Plananalyse!BG72=1,VLOOKUP(BG$5,Kruistabel!$B$26:$F$29,MATCH($C72,Kruistabel!$C$25:$F$25,0)+1,FALSE),"")=0,"",IF(Plananalyse!BG72=1,VLOOKUP(BG$5,Kruistabel!$B$26:$F$29,MATCH($C72,Kruistabel!$C$25:$F$25,0)+1,FALSE),""))</f>
        <v>#N/A</v>
      </c>
      <c r="BH72" s="326" t="e">
        <f>IF(IF(Plananalyse!BH72=1,VLOOKUP(BH$5,Kruistabel!$B$26:$F$29,MATCH($C72,Kruistabel!$C$25:$F$25,0)+1,FALSE),"")=0,"",IF(Plananalyse!BH72=1,VLOOKUP(BH$5,Kruistabel!$B$26:$F$29,MATCH($C72,Kruistabel!$C$25:$F$25,0)+1,FALSE),""))</f>
        <v>#N/A</v>
      </c>
      <c r="BI72" s="327"/>
      <c r="BJ72" s="326" t="e">
        <f>IF(IF(Plananalyse!BJ72=1,VLOOKUP(BJ$5,Kruistabel!$B$26:$F$29,MATCH($C72,Kruistabel!$C$25:$F$25,0)+1,FALSE),"")=0,"",IF(Plananalyse!BJ72=1,VLOOKUP(BJ$5,Kruistabel!$B$26:$F$29,MATCH($C72,Kruistabel!$C$25:$F$25,0)+1,FALSE),""))</f>
        <v>#N/A</v>
      </c>
      <c r="BK72" s="326" t="e">
        <f>IF(IF(Plananalyse!BK72=1,VLOOKUP(BK$5,Kruistabel!$B$26:$F$29,MATCH($C72,Kruistabel!$C$25:$F$25,0)+1,FALSE),"")=0,"",IF(Plananalyse!BK72=1,VLOOKUP(BK$5,Kruistabel!$B$26:$F$29,MATCH($C72,Kruistabel!$C$25:$F$25,0)+1,FALSE),""))</f>
        <v>#N/A</v>
      </c>
      <c r="BL72" s="326" t="e">
        <f>IF(IF(Plananalyse!BL72=1,VLOOKUP(BL$5,Kruistabel!$B$26:$F$29,MATCH($C72,Kruistabel!$C$25:$F$25,0)+1,FALSE),"")=0,"",IF(Plananalyse!BL72=1,VLOOKUP(BL$5,Kruistabel!$B$26:$F$29,MATCH($C72,Kruistabel!$C$25:$F$25,0)+1,FALSE),""))</f>
        <v>#N/A</v>
      </c>
      <c r="BM72" s="326" t="e">
        <f>IF(IF(Plananalyse!BM72=1,VLOOKUP(BM$5,Kruistabel!$B$26:$F$29,MATCH($C72,Kruistabel!$C$25:$F$25,0)+1,FALSE),"")=0,"",IF(Plananalyse!BM72=1,VLOOKUP(BM$5,Kruistabel!$B$26:$F$29,MATCH($C72,Kruistabel!$C$25:$F$25,0)+1,FALSE),""))</f>
        <v>#N/A</v>
      </c>
      <c r="BN72" s="326" t="e">
        <f>IF(IF(Plananalyse!BN72=1,VLOOKUP(BN$5,Kruistabel!$B$26:$F$29,MATCH($C72,Kruistabel!$C$25:$F$25,0)+1,FALSE),"")=0,"",IF(Plananalyse!BN72=1,VLOOKUP(BN$5,Kruistabel!$B$26:$F$29,MATCH($C72,Kruistabel!$C$25:$F$25,0)+1,FALSE),""))</f>
        <v>#N/A</v>
      </c>
      <c r="BO72" s="326" t="e">
        <f>IF(IF(Plananalyse!BO72=1,VLOOKUP(BO$5,Kruistabel!$B$26:$F$29,MATCH($C72,Kruistabel!$C$25:$F$25,0)+1,FALSE),"")=0,"",IF(Plananalyse!BO72=1,VLOOKUP(BO$5,Kruistabel!$B$26:$F$29,MATCH($C72,Kruistabel!$C$25:$F$25,0)+1,FALSE),""))</f>
        <v>#N/A</v>
      </c>
      <c r="BP72" s="326" t="e">
        <f>IF(IF(Plananalyse!BP72=1,VLOOKUP(BP$5,Kruistabel!$B$26:$F$29,MATCH($C72,Kruistabel!$C$25:$F$25,0)+1,FALSE),"")=0,"",IF(Plananalyse!BP72=1,VLOOKUP(BP$5,Kruistabel!$B$26:$F$29,MATCH($C72,Kruistabel!$C$25:$F$25,0)+1,FALSE),""))</f>
        <v>#N/A</v>
      </c>
      <c r="BQ72" s="326" t="e">
        <f ca="1">IF(IF(Plananalyse!BQ72=1,VLOOKUP(BQ$5,Kruistabel!$B$26:$F$29,MATCH($C72,Kruistabel!$C$25:$F$25,0)+1,FALSE),"")=0,"",IF(Plananalyse!BQ72=1,VLOOKUP(BQ$5,Kruistabel!$B$26:$F$29,MATCH($C72,Kruistabel!$C$25:$F$25,0)+1,FALSE),""))</f>
        <v>#N/A</v>
      </c>
      <c r="BR72" s="326" t="e">
        <f ca="1">IF(IF(Plananalyse!BR72=1,VLOOKUP(BR$5,Kruistabel!$B$26:$F$29,MATCH($C72,Kruistabel!$C$25:$F$25,0)+1,FALSE),"")=0,"",IF(Plananalyse!BR72=1,VLOOKUP(BR$5,Kruistabel!$B$26:$F$29,MATCH($C72,Kruistabel!$C$25:$F$25,0)+1,FALSE),""))</f>
        <v>#REF!</v>
      </c>
      <c r="BS72" s="326" t="e">
        <f ca="1">IF(IF(Plananalyse!BS72=1,VLOOKUP(BS$5,Kruistabel!$B$26:$F$29,MATCH($C72,Kruistabel!$C$25:$F$25,0)+1,FALSE),"")=0,"",IF(Plananalyse!BS72=1,VLOOKUP(BS$5,Kruistabel!$B$26:$F$29,MATCH($C72,Kruistabel!$C$25:$F$25,0)+1,FALSE),""))</f>
        <v>#REF!</v>
      </c>
      <c r="BT72" s="65"/>
      <c r="BU72" s="231" t="e">
        <f ca="1">IF(IF(Plananalyse!BU72=1,VLOOKUP(BU$5,Kruistabel!$B$26:$F$29,MATCH($C72,Kruistabel!$C$25:$F$25,0)+1,FALSE),"")=0,"",IF(Plananalyse!BU72=1,VLOOKUP(BU$5,Kruistabel!$B$26:$F$29,MATCH($C72,Kruistabel!$C$25:$F$25,0)+1,FALSE),""))</f>
        <v>#N/A</v>
      </c>
      <c r="BV72" s="326" t="e">
        <f ca="1">IF(IF(Plananalyse!BV72=1,VLOOKUP(BV$5,Kruistabel!$B$26:$F$29,MATCH($C72,Kruistabel!$C$25:$F$25,0)+1,FALSE),"")=0,"",IF(Plananalyse!BV72=1,VLOOKUP(BV$5,Kruistabel!$B$26:$F$29,MATCH($C72,Kruistabel!$C$25:$F$25,0)+1,FALSE),""))</f>
        <v>#N/A</v>
      </c>
      <c r="BW72" s="326" t="e">
        <f ca="1">IF(IF(Plananalyse!BW72=1,VLOOKUP(BW$5,Kruistabel!$B$26:$F$29,MATCH($C72,Kruistabel!$C$25:$F$25,0)+1,FALSE),"")=0,"",IF(Plananalyse!BW72=1,VLOOKUP(BW$5,Kruistabel!$B$26:$F$29,MATCH($C72,Kruistabel!$C$25:$F$25,0)+1,FALSE),""))</f>
        <v>#N/A</v>
      </c>
      <c r="BX72" s="326" t="e">
        <f ca="1">IF(IF(Plananalyse!BX72=1,VLOOKUP(BX$5,Kruistabel!$B$26:$F$29,MATCH($C72,Kruistabel!$C$25:$F$25,0)+1,FALSE),"")=0,"",IF(Plananalyse!BX72=1,VLOOKUP(BX$5,Kruistabel!$B$26:$F$29,MATCH($C72,Kruistabel!$C$25:$F$25,0)+1,FALSE),""))</f>
        <v>#N/A</v>
      </c>
      <c r="BY72" s="327"/>
      <c r="BZ72" s="326" t="e">
        <f ca="1">IF(IF(Plananalyse!BZ72=1,VLOOKUP(BZ$5,Kruistabel!$B$26:$F$29,MATCH($C72,Kruistabel!$C$25:$F$25,0)+1,FALSE),"")=0,"",IF(Plananalyse!BZ72=1,VLOOKUP(BZ$5,Kruistabel!$B$26:$F$29,MATCH($C72,Kruistabel!$C$25:$F$25,0)+1,FALSE),""))</f>
        <v>#N/A</v>
      </c>
      <c r="CA72" s="326" t="e">
        <f ca="1">IF(IF(Plananalyse!CA72=1,VLOOKUP(CA$5,Kruistabel!$B$26:$F$29,MATCH($C72,Kruistabel!$C$25:$F$25,0)+1,FALSE),"")=0,"",IF(Plananalyse!CA72=1,VLOOKUP(CA$5,Kruistabel!$B$26:$F$29,MATCH($C72,Kruistabel!$C$25:$F$25,0)+1,FALSE),""))</f>
        <v>#N/A</v>
      </c>
      <c r="CB72" s="326" t="e">
        <f ca="1">IF(IF(Plananalyse!CB72=1,VLOOKUP(CB$5,Kruistabel!$B$26:$F$29,MATCH($C72,Kruistabel!$C$25:$F$25,0)+1,FALSE),"")=0,"",IF(Plananalyse!CB72=1,VLOOKUP(CB$5,Kruistabel!$B$26:$F$29,MATCH($C72,Kruistabel!$C$25:$F$25,0)+1,FALSE),""))</f>
        <v>#N/A</v>
      </c>
      <c r="CC72" s="326" t="e">
        <f ca="1">IF(IF(Plananalyse!CC72=1,VLOOKUP(CC$5,Kruistabel!$B$26:$F$29,MATCH($C72,Kruistabel!$C$25:$F$25,0)+1,FALSE),"")=0,"",IF(Plananalyse!CC72=1,VLOOKUP(CC$5,Kruistabel!$B$26:$F$29,MATCH($C72,Kruistabel!$C$25:$F$25,0)+1,FALSE),""))</f>
        <v>#N/A</v>
      </c>
      <c r="CD72" s="326" t="e">
        <f ca="1">IF(IF(Plananalyse!CD72=1,VLOOKUP(CD$5,Kruistabel!$B$26:$F$29,MATCH($C72,Kruistabel!$C$25:$F$25,0)+1,FALSE),"")=0,"",IF(Plananalyse!CD72=1,VLOOKUP(CD$5,Kruistabel!$B$26:$F$29,MATCH($C72,Kruistabel!$C$25:$F$25,0)+1,FALSE),""))</f>
        <v>#N/A</v>
      </c>
      <c r="CE72" s="326" t="e">
        <f ca="1">IF(IF(Plananalyse!CE72=1,VLOOKUP(CE$5,Kruistabel!$B$26:$F$29,MATCH($C72,Kruistabel!$C$25:$F$25,0)+1,FALSE),"")=0,"",IF(Plananalyse!CE72=1,VLOOKUP(CE$5,Kruistabel!$B$26:$F$29,MATCH($C72,Kruistabel!$C$25:$F$25,0)+1,FALSE),""))</f>
        <v>#N/A</v>
      </c>
      <c r="CF72" s="326" t="e">
        <f ca="1">IF(IF(Plananalyse!CF72=1,VLOOKUP(CF$5,Kruistabel!$B$26:$F$29,MATCH($C72,Kruistabel!$C$25:$F$25,0)+1,FALSE),"")=0,"",IF(Plananalyse!CF72=1,VLOOKUP(CF$5,Kruistabel!$B$26:$F$29,MATCH($C72,Kruistabel!$C$25:$F$25,0)+1,FALSE),""))</f>
        <v>#N/A</v>
      </c>
      <c r="CG72" s="326" t="e">
        <f ca="1">IF(IF(Plananalyse!CG72=1,VLOOKUP(CG$5,Kruistabel!$B$26:$F$29,MATCH($C72,Kruistabel!$C$25:$F$25,0)+1,FALSE),"")=0,"",IF(Plananalyse!CG72=1,VLOOKUP(CG$5,Kruistabel!$B$26:$F$29,MATCH($C72,Kruistabel!$C$25:$F$25,0)+1,FALSE),""))</f>
        <v>#REF!</v>
      </c>
      <c r="CH72" s="326" t="e">
        <f ca="1">IF(IF(Plananalyse!CH72=1,VLOOKUP(CH$5,Kruistabel!$B$26:$F$29,MATCH($C72,Kruistabel!$C$25:$F$25,0)+1,FALSE),"")=0,"",IF(Plananalyse!CH72=1,VLOOKUP(CH$5,Kruistabel!$B$26:$F$29,MATCH($C72,Kruistabel!$C$25:$F$25,0)+1,FALSE),""))</f>
        <v>#REF!</v>
      </c>
      <c r="CI72" s="65"/>
      <c r="CJ72" s="326" t="e">
        <f ca="1">IF(IF(Plananalyse!CJ72=1,VLOOKUP(CJ$5,Kruistabel!$B$26:$F$29,MATCH($C72,Kruistabel!$C$25:$F$25,0)+1,FALSE),"")=0,"",IF(Plananalyse!CJ72=1,VLOOKUP(CJ$5,Kruistabel!$B$26:$F$29,MATCH($C72,Kruistabel!$C$25:$F$25,0)+1,FALSE),""))</f>
        <v>#N/A</v>
      </c>
      <c r="CK72" s="326" t="e">
        <f ca="1">IF(IF(Plananalyse!CK72=1,VLOOKUP(CK$5,Kruistabel!$B$26:$F$29,MATCH($C72,Kruistabel!$C$25:$F$25,0)+1,FALSE),"")=0,"",IF(Plananalyse!CK72=1,VLOOKUP(CK$5,Kruistabel!$B$26:$F$29,MATCH($C72,Kruistabel!$C$25:$F$25,0)+1,FALSE),""))</f>
        <v>#N/A</v>
      </c>
      <c r="CL72" s="326" t="e">
        <f ca="1">IF(IF(Plananalyse!CL72=1,VLOOKUP(CL$5,Kruistabel!$B$26:$F$29,MATCH($C72,Kruistabel!$C$25:$F$25,0)+1,FALSE),"")=0,"",IF(Plananalyse!CL72=1,VLOOKUP(CL$5,Kruistabel!$B$26:$F$29,MATCH($C72,Kruistabel!$C$25:$F$25,0)+1,FALSE),""))</f>
        <v>#N/A</v>
      </c>
      <c r="CM72" s="326" t="e">
        <f ca="1">IF(IF(Plananalyse!CM72=1,VLOOKUP(CM$5,Kruistabel!$B$26:$F$29,MATCH($C72,Kruistabel!$C$25:$F$25,0)+1,FALSE),"")=0,"",IF(Plananalyse!CM72=1,VLOOKUP(CM$5,Kruistabel!$B$26:$F$29,MATCH($C72,Kruistabel!$C$25:$F$25,0)+1,FALSE),""))</f>
        <v>#N/A</v>
      </c>
      <c r="CN72" s="326" t="e">
        <f ca="1">IF(IF(Plananalyse!CN72=1,VLOOKUP(CN$5,Kruistabel!$B$26:$F$29,MATCH($C72,Kruistabel!$C$25:$F$25,0)+1,FALSE),"")=0,"",IF(Plananalyse!CN72=1,VLOOKUP(CN$5,Kruistabel!$B$26:$F$29,MATCH($C72,Kruistabel!$C$25:$F$25,0)+1,FALSE),""))</f>
        <v>#N/A</v>
      </c>
      <c r="CO72" s="326" t="e">
        <f ca="1">IF(IF(Plananalyse!CO72=1,VLOOKUP(CO$5,Kruistabel!$B$26:$F$29,MATCH($C72,Kruistabel!$C$25:$F$25,0)+1,FALSE),"")=0,"",IF(Plananalyse!CO72=1,VLOOKUP(CO$5,Kruistabel!$B$26:$F$29,MATCH($C72,Kruistabel!$C$25:$F$25,0)+1,FALSE),""))</f>
        <v>#N/A</v>
      </c>
      <c r="CP72" s="326" t="e">
        <f ca="1">IF(IF(Plananalyse!CP72=1,VLOOKUP(CP$5,Kruistabel!$B$26:$F$29,MATCH($C72,Kruistabel!$C$25:$F$25,0)+1,FALSE),"")=0,"",IF(Plananalyse!CP72=1,VLOOKUP(CP$5,Kruistabel!$B$26:$F$29,MATCH($C72,Kruistabel!$C$25:$F$25,0)+1,FALSE),""))</f>
        <v>#N/A</v>
      </c>
      <c r="CQ72" s="326" t="e">
        <f ca="1">IF(IF(Plananalyse!CQ72=1,VLOOKUP(CQ$5,Kruistabel!$B$26:$F$29,MATCH($C72,Kruistabel!$C$25:$F$25,0)+1,FALSE),"")=0,"",IF(Plananalyse!CQ72=1,VLOOKUP(CQ$5,Kruistabel!$B$26:$F$29,MATCH($C72,Kruistabel!$C$25:$F$25,0)+1,FALSE),""))</f>
        <v>#N/A</v>
      </c>
      <c r="CR72" s="326" t="e">
        <f ca="1">IF(IF(Plananalyse!CR72=1,VLOOKUP(CR$5,Kruistabel!$B$26:$F$29,MATCH($C72,Kruistabel!$C$25:$F$25,0)+1,FALSE),"")=0,"",IF(Plananalyse!CR72=1,VLOOKUP(CR$5,Kruistabel!$B$26:$F$29,MATCH($C72,Kruistabel!$C$25:$F$25,0)+1,FALSE),""))</f>
        <v>#N/A</v>
      </c>
      <c r="CS72" s="326" t="e">
        <f ca="1">IF(IF(Plananalyse!CS72=1,VLOOKUP(CS$5,Kruistabel!$B$26:$F$29,MATCH($C72,Kruistabel!$C$25:$F$25,0)+1,FALSE),"")=0,"",IF(Plananalyse!CS72=1,VLOOKUP(CS$5,Kruistabel!$B$26:$F$29,MATCH($C72,Kruistabel!$C$25:$F$25,0)+1,FALSE),""))</f>
        <v>#N/A</v>
      </c>
      <c r="CT72" s="326" t="e">
        <f ca="1">IF(IF(Plananalyse!CT72=1,VLOOKUP(CT$5,Kruistabel!$B$26:$F$29,MATCH($C72,Kruistabel!$C$25:$F$25,0)+1,FALSE),"")=0,"",IF(Plananalyse!CT72=1,VLOOKUP(CT$5,Kruistabel!$B$26:$F$29,MATCH($C72,Kruistabel!$C$25:$F$25,0)+1,FALSE),""))</f>
        <v>#N/A</v>
      </c>
      <c r="CU72" s="326" t="e">
        <f ca="1">IF(IF(Plananalyse!CU72=1,VLOOKUP(CU$5,Kruistabel!$B$26:$F$29,MATCH($C72,Kruistabel!$C$25:$F$25,0)+1,FALSE),"")=0,"",IF(Plananalyse!CU72=1,VLOOKUP(CU$5,Kruistabel!$B$26:$F$29,MATCH($C72,Kruistabel!$C$25:$F$25,0)+1,FALSE),""))</f>
        <v>#N/A</v>
      </c>
      <c r="CV72" s="326" t="e">
        <f ca="1">IF(IF(Plananalyse!CV72=1,VLOOKUP(CV$5,Kruistabel!$B$26:$F$29,MATCH($C72,Kruistabel!$C$25:$F$25,0)+1,FALSE),"")=0,"",IF(Plananalyse!CV72=1,VLOOKUP(CV$5,Kruistabel!$B$26:$F$29,MATCH($C72,Kruistabel!$C$25:$F$25,0)+1,FALSE),""))</f>
        <v>#N/A</v>
      </c>
      <c r="CW72" s="326" t="e">
        <f ca="1">IF(IF(Plananalyse!CW72=1,VLOOKUP(CW$5,Kruistabel!$B$26:$F$29,MATCH($C72,Kruistabel!$C$25:$F$25,0)+1,FALSE),"")=0,"",IF(Plananalyse!CW72=1,VLOOKUP(CW$5,Kruistabel!$B$26:$F$29,MATCH($C72,Kruistabel!$C$25:$F$25,0)+1,FALSE),""))</f>
        <v>#N/A</v>
      </c>
      <c r="CX72" s="326" t="e">
        <f ca="1">IF(IF(Plananalyse!CX72=1,VLOOKUP(CX$5,Kruistabel!$B$26:$F$29,MATCH($C72,Kruistabel!$C$25:$F$25,0)+1,FALSE),"")=0,"",IF(Plananalyse!CX72=1,VLOOKUP(CX$5,Kruistabel!$B$26:$F$29,MATCH($C72,Kruistabel!$C$25:$F$25,0)+1,FALSE),""))</f>
        <v>#N/A</v>
      </c>
      <c r="CY72" s="326" t="e">
        <f ca="1">IF(IF(Plananalyse!CY72=1,VLOOKUP(CY$5,Kruistabel!$B$26:$F$29,MATCH($C72,Kruistabel!$C$25:$F$25,0)+1,FALSE),"")=0,"",IF(Plananalyse!CY72=1,VLOOKUP(CY$5,Kruistabel!$B$26:$F$29,MATCH($C72,Kruistabel!$C$25:$F$25,0)+1,FALSE),""))</f>
        <v>#N/A</v>
      </c>
      <c r="CZ72" s="326" t="e">
        <f ca="1">IF(IF(Plananalyse!CZ72=1,VLOOKUP(CZ$5,Kruistabel!$B$26:$F$29,MATCH($C72,Kruistabel!$C$25:$F$25,0)+1,FALSE),"")=0,"",IF(Plananalyse!CZ72=1,VLOOKUP(CZ$5,Kruistabel!$B$26:$F$29,MATCH($C72,Kruistabel!$C$25:$F$25,0)+1,FALSE),""))</f>
        <v>#N/A</v>
      </c>
      <c r="DA72" s="326" t="e">
        <f ca="1">IF(IF(Plananalyse!DA72=1,VLOOKUP(DA$5,Kruistabel!$B$26:$F$29,MATCH($C72,Kruistabel!$C$25:$F$25,0)+1,FALSE),"")=0,"",IF(Plananalyse!DA72=1,VLOOKUP(DA$5,Kruistabel!$B$26:$F$29,MATCH($C72,Kruistabel!$C$25:$F$25,0)+1,FALSE),""))</f>
        <v>#N/A</v>
      </c>
      <c r="DB72" s="326" t="e">
        <f ca="1">IF(IF(Plananalyse!DB72=1,VLOOKUP(DB$5,Kruistabel!$B$26:$F$29,MATCH($C72,Kruistabel!$C$25:$F$25,0)+1,FALSE),"")=0,"",IF(Plananalyse!DB72=1,VLOOKUP(DB$5,Kruistabel!$B$26:$F$29,MATCH($C72,Kruistabel!$C$25:$F$25,0)+1,FALSE),""))</f>
        <v>#N/A</v>
      </c>
      <c r="DC72" s="326" t="e">
        <f ca="1">IF(IF(Plananalyse!DC72=1,VLOOKUP(DC$5,Kruistabel!$B$26:$F$29,MATCH($C72,Kruistabel!$C$25:$F$25,0)+1,FALSE),"")=0,"",IF(Plananalyse!DC72=1,VLOOKUP(DC$5,Kruistabel!$B$26:$F$29,MATCH($C72,Kruistabel!$C$25:$F$25,0)+1,FALSE),""))</f>
        <v>#N/A</v>
      </c>
      <c r="DD72" s="327"/>
      <c r="DE72" s="326" t="e">
        <f ca="1">IF(IF(Plananalyse!DE72=1,VLOOKUP(DE$5,Kruistabel!$B$26:$F$29,MATCH($C72,Kruistabel!$C$25:$F$25,0)+1,FALSE),"")=0,"",IF(Plananalyse!DE72=1,VLOOKUP(DE$5,Kruistabel!$B$26:$F$29,MATCH($C72,Kruistabel!$C$25:$F$25,0)+1,FALSE),""))</f>
        <v>#N/A</v>
      </c>
      <c r="DF72" s="326" t="e">
        <f ca="1">IF(IF(Plananalyse!DF72=1,VLOOKUP(DF$5,Kruistabel!$B$26:$F$29,MATCH($C72,Kruistabel!$C$25:$F$25,0)+1,FALSE),"")=0,"",IF(Plananalyse!DF72=1,VLOOKUP(DF$5,Kruistabel!$B$26:$F$29,MATCH($C72,Kruistabel!$C$25:$F$25,0)+1,FALSE),""))</f>
        <v>#N/A</v>
      </c>
      <c r="DG72" s="326" t="e">
        <f ca="1">IF(IF(Plananalyse!DG72=1,VLOOKUP(DG$5,Kruistabel!$B$26:$F$29,MATCH($C72,Kruistabel!$C$25:$F$25,0)+1,FALSE),"")=0,"",IF(Plananalyse!DG72=1,VLOOKUP(DG$5,Kruistabel!$B$26:$F$29,MATCH($C72,Kruistabel!$C$25:$F$25,0)+1,FALSE),""))</f>
        <v>#N/A</v>
      </c>
      <c r="DH72" s="326" t="e">
        <f ca="1">IF(IF(Plananalyse!DH72=1,VLOOKUP(DH$5,Kruistabel!$B$26:$F$29,MATCH($C72,Kruistabel!$C$25:$F$25,0)+1,FALSE),"")=0,"",IF(Plananalyse!DH72=1,VLOOKUP(DH$5,Kruistabel!$B$26:$F$29,MATCH($C72,Kruistabel!$C$25:$F$25,0)+1,FALSE),""))</f>
        <v>#N/A</v>
      </c>
      <c r="DI72" s="326" t="e">
        <f ca="1">IF(IF(Plananalyse!DI72=1,VLOOKUP(DI$5,Kruistabel!$B$26:$F$29,MATCH($C72,Kruistabel!$C$25:$F$25,0)+1,FALSE),"")=0,"",IF(Plananalyse!DI72=1,VLOOKUP(DI$5,Kruistabel!$B$26:$F$29,MATCH($C72,Kruistabel!$C$25:$F$25,0)+1,FALSE),""))</f>
        <v>#N/A</v>
      </c>
      <c r="DJ72" s="326" t="e">
        <f ca="1">IF(IF(Plananalyse!DJ72=1,VLOOKUP(DJ$5,Kruistabel!$B$26:$F$29,MATCH($C72,Kruistabel!$C$25:$F$25,0)+1,FALSE),"")=0,"",IF(Plananalyse!DJ72=1,VLOOKUP(DJ$5,Kruistabel!$B$26:$F$29,MATCH($C72,Kruistabel!$C$25:$F$25,0)+1,FALSE),""))</f>
        <v>#N/A</v>
      </c>
      <c r="DK72" s="326" t="e">
        <f ca="1">IF(IF(Plananalyse!DK72=1,VLOOKUP(DK$5,Kruistabel!$B$26:$F$29,MATCH($C72,Kruistabel!$C$25:$F$25,0)+1,FALSE),"")=0,"",IF(Plananalyse!DK72=1,VLOOKUP(DK$5,Kruistabel!$B$26:$F$29,MATCH($C72,Kruistabel!$C$25:$F$25,0)+1,FALSE),""))</f>
        <v>#REF!</v>
      </c>
      <c r="DL72" s="326" t="e">
        <f ca="1">IF(IF(Plananalyse!DL72=1,VLOOKUP(DL$5,Kruistabel!$B$26:$F$29,MATCH($C72,Kruistabel!$C$25:$F$25,0)+1,FALSE),"")=0,"",IF(Plananalyse!DL72=1,VLOOKUP(DL$5,Kruistabel!$B$26:$F$29,MATCH($C72,Kruistabel!$C$25:$F$25,0)+1,FALSE),""))</f>
        <v>#REF!</v>
      </c>
      <c r="DM72" s="327" t="str">
        <f>IF(Plananalyse!DM72=1,VLOOKUP(DM$5,Kruistabel!$B$26:$F$29,MATCH($C72,Kruistabel!$C$25:$F$25,0)+1,FALSE),"")</f>
        <v/>
      </c>
      <c r="DN72" s="326" t="e">
        <f ca="1">IF(IF(Plananalyse!DN72=1,VLOOKUP(DN$5,Kruistabel!$B$26:$F$29,MATCH($C72,Kruistabel!$C$25:$F$25,0)+1,FALSE),"")=0,"",IF(Plananalyse!DN72=1,VLOOKUP(DN$5,Kruistabel!$B$26:$F$29,MATCH($C72,Kruistabel!$C$25:$F$25,0)+1,FALSE),""))</f>
        <v>#N/A</v>
      </c>
      <c r="DO72" s="326" t="e">
        <f ca="1">IF(IF(Plananalyse!DO72=1,VLOOKUP(DO$5,Kruistabel!$B$26:$F$29,MATCH($C72,Kruistabel!$C$25:$F$25,0)+1,FALSE),"")=0,"",IF(Plananalyse!DO72=1,VLOOKUP(DO$5,Kruistabel!$B$26:$F$29,MATCH($C72,Kruistabel!$C$25:$F$25,0)+1,FALSE),""))</f>
        <v>#N/A</v>
      </c>
      <c r="DP72" s="326" t="e">
        <f ca="1">IF(IF(Plananalyse!DP72=1,VLOOKUP(DP$5,Kruistabel!$B$26:$F$29,MATCH($C72,Kruistabel!$C$25:$F$25,0)+1,FALSE),"")=0,"",IF(Plananalyse!DP72=1,VLOOKUP(DP$5,Kruistabel!$B$26:$F$29,MATCH($C72,Kruistabel!$C$25:$F$25,0)+1,FALSE),""))</f>
        <v>#N/A</v>
      </c>
      <c r="DQ72" s="326" t="e">
        <f ca="1">IF(IF(Plananalyse!DQ72=1,VLOOKUP(DQ$5,Kruistabel!$B$26:$F$29,MATCH($C72,Kruistabel!$C$25:$F$25,0)+1,FALSE),"")=0,"",IF(Plananalyse!DQ72=1,VLOOKUP(DQ$5,Kruistabel!$B$26:$F$29,MATCH($C72,Kruistabel!$C$25:$F$25,0)+1,FALSE),""))</f>
        <v>#N/A</v>
      </c>
      <c r="DR72" s="326" t="e">
        <f ca="1">IF(IF(Plananalyse!DR72=1,VLOOKUP(DR$5,Kruistabel!$B$26:$F$29,MATCH($C72,Kruistabel!$C$25:$F$25,0)+1,FALSE),"")=0,"",IF(Plananalyse!DR72=1,VLOOKUP(DR$5,Kruistabel!$B$26:$F$29,MATCH($C72,Kruistabel!$C$25:$F$25,0)+1,FALSE),""))</f>
        <v>#N/A</v>
      </c>
      <c r="DS72" s="326" t="e">
        <f ca="1">IF(IF(Plananalyse!DS72=1,VLOOKUP(DS$5,Kruistabel!$B$26:$F$29,MATCH($C72,Kruistabel!$C$25:$F$25,0)+1,FALSE),"")=0,"",IF(Plananalyse!DS72=1,VLOOKUP(DS$5,Kruistabel!$B$26:$F$29,MATCH($C72,Kruistabel!$C$25:$F$25,0)+1,FALSE),""))</f>
        <v>#N/A</v>
      </c>
      <c r="DT72" s="326" t="e">
        <f ca="1">IF(IF(Plananalyse!DT72=1,VLOOKUP(DT$5,Kruistabel!$B$26:$F$29,MATCH($C72,Kruistabel!$C$25:$F$25,0)+1,FALSE),"")=0,"",IF(Plananalyse!DT72=1,VLOOKUP(DT$5,Kruistabel!$B$26:$F$29,MATCH($C72,Kruistabel!$C$25:$F$25,0)+1,FALSE),""))</f>
        <v>#N/A</v>
      </c>
      <c r="DU72" s="326" t="e">
        <f ca="1">IF(IF(Plananalyse!DU72=1,VLOOKUP(DU$5,Kruistabel!$B$26:$F$29,MATCH($C72,Kruistabel!$C$25:$F$25,0)+1,FALSE),"")=0,"",IF(Plananalyse!DU72=1,VLOOKUP(DU$5,Kruistabel!$B$26:$F$29,MATCH($C72,Kruistabel!$C$25:$F$25,0)+1,FALSE),""))</f>
        <v>#N/A</v>
      </c>
      <c r="DV72" s="326" t="e">
        <f ca="1">IF(IF(Plananalyse!DV72=1,VLOOKUP(DV$5,Kruistabel!$B$26:$F$29,MATCH($C72,Kruistabel!$C$25:$F$25,0)+1,FALSE),"")=0,"",IF(Plananalyse!DV72=1,VLOOKUP(DV$5,Kruistabel!$B$26:$F$29,MATCH($C72,Kruistabel!$C$25:$F$25,0)+1,FALSE),""))</f>
        <v>#N/A</v>
      </c>
      <c r="DW72" s="326" t="e">
        <f ca="1">IF(IF(Plananalyse!DW72=1,VLOOKUP(DW$5,Kruistabel!$B$26:$F$29,MATCH($C72,Kruistabel!$C$25:$F$25,0)+1,FALSE),"")=0,"",IF(Plananalyse!DW72=1,VLOOKUP(DW$5,Kruistabel!$B$26:$F$29,MATCH($C72,Kruistabel!$C$25:$F$25,0)+1,FALSE),""))</f>
        <v>#REF!</v>
      </c>
      <c r="DX72" s="326" t="e">
        <f ca="1">IF(IF(Plananalyse!DX72=1,VLOOKUP(DX$5,Kruistabel!$B$26:$F$29,MATCH($C72,Kruistabel!$C$25:$F$25,0)+1,FALSE),"")=0,"",IF(Plananalyse!DX72=1,VLOOKUP(DX$5,Kruistabel!$B$26:$F$29,MATCH($C72,Kruistabel!$C$25:$F$25,0)+1,FALSE),""))</f>
        <v>#REF!</v>
      </c>
      <c r="DY72" s="327" t="str">
        <f>IF(Plananalyse!DY72=1,VLOOKUP(DY$5,Kruistabel!$B$26:$F$29,MATCH($C72,Kruistabel!$C$25:$F$25,0)+1,FALSE),"")</f>
        <v/>
      </c>
      <c r="DZ72" s="326" t="e">
        <f ca="1">IF(IF(Plananalyse!DZ72=1,VLOOKUP(DZ$5,Kruistabel!$B$26:$F$29,MATCH($C72,Kruistabel!$C$25:$F$25,0)+1,FALSE),"")=0,"",IF(Plananalyse!DZ72=1,VLOOKUP(DZ$5,Kruistabel!$B$26:$F$29,MATCH($C72,Kruistabel!$C$25:$F$25,0)+1,FALSE),""))</f>
        <v>#N/A</v>
      </c>
      <c r="EA72" s="326" t="e">
        <f ca="1">IF(IF(Plananalyse!EA72=1,VLOOKUP(EA$5,Kruistabel!$B$26:$F$29,MATCH($C72,Kruistabel!$C$25:$F$25,0)+1,FALSE),"")=0,"",IF(Plananalyse!EA72=1,VLOOKUP(EA$5,Kruistabel!$B$26:$F$29,MATCH($C72,Kruistabel!$C$25:$F$25,0)+1,FALSE),""))</f>
        <v>#N/A</v>
      </c>
      <c r="EB72" s="326" t="e">
        <f ca="1">IF(IF(Plananalyse!EB72=1,VLOOKUP(EB$5,Kruistabel!$B$26:$F$29,MATCH($C72,Kruistabel!$C$25:$F$25,0)+1,FALSE),"")=0,"",IF(Plananalyse!EB72=1,VLOOKUP(EB$5,Kruistabel!$B$26:$F$29,MATCH($C72,Kruistabel!$C$25:$F$25,0)+1,FALSE),""))</f>
        <v>#REF!</v>
      </c>
      <c r="EC72" s="326" t="e">
        <f ca="1">IF(IF(Plananalyse!EC72=1,VLOOKUP(EC$5,Kruistabel!$B$26:$F$29,MATCH($C72,Kruistabel!$C$25:$F$25,0)+1,FALSE),"")=0,"",IF(Plananalyse!EC72=1,VLOOKUP(EC$5,Kruistabel!$B$26:$F$29,MATCH($C72,Kruistabel!$C$25:$F$25,0)+1,FALSE),""))</f>
        <v>#REF!</v>
      </c>
      <c r="ED72" s="327"/>
      <c r="EE72" s="326" t="e">
        <f ca="1">IF(IF(Plananalyse!EE72=1,VLOOKUP(EE$5,Kruistabel!$B$26:$F$29,MATCH($C72,Kruistabel!$C$25:$F$25,0)+1,FALSE),"")=0,"",IF(Plananalyse!EE72=1,VLOOKUP(EE$5,Kruistabel!$B$26:$F$29,MATCH($C72,Kruistabel!$C$25:$F$25,0)+1,FALSE),""))</f>
        <v>#N/A</v>
      </c>
      <c r="EF72" s="326" t="e">
        <f ca="1">IF(IF(Plananalyse!EF72=1,VLOOKUP(EF$5,Kruistabel!$B$26:$F$29,MATCH($C72,Kruistabel!$C$25:$F$25,0)+1,FALSE),"")=0,"",IF(Plananalyse!EF72=1,VLOOKUP(EF$5,Kruistabel!$B$26:$F$29,MATCH($C72,Kruistabel!$C$25:$F$25,0)+1,FALSE),""))</f>
        <v>#N/A</v>
      </c>
      <c r="EG72" s="326" t="e">
        <f ca="1">IF(IF(Plananalyse!EG72=1,VLOOKUP(EG$5,Kruistabel!$B$26:$F$29,MATCH($C72,Kruistabel!$C$25:$F$25,0)+1,FALSE),"")=0,"",IF(Plananalyse!EG72=1,VLOOKUP(EG$5,Kruistabel!$B$26:$F$29,MATCH($C72,Kruistabel!$C$25:$F$25,0)+1,FALSE),""))</f>
        <v>#N/A</v>
      </c>
      <c r="EH72" s="326" t="e">
        <f ca="1">IF(IF(Plananalyse!EH72=1,VLOOKUP(EH$5,Kruistabel!$B$26:$F$29,MATCH($C72,Kruistabel!$C$25:$F$25,0)+1,FALSE),"")=0,"",IF(Plananalyse!EH72=1,VLOOKUP(EH$5,Kruistabel!$B$26:$F$29,MATCH($C72,Kruistabel!$C$25:$F$25,0)+1,FALSE),""))</f>
        <v>#REF!</v>
      </c>
      <c r="EI72" s="326" t="e">
        <f ca="1">IF(IF(Plananalyse!EI72=1,VLOOKUP(EI$5,Kruistabel!$B$26:$F$29,MATCH($C72,Kruistabel!$C$25:$F$25,0)+1,FALSE),"")=0,"",IF(Plananalyse!EI72=1,VLOOKUP(EI$5,Kruistabel!$B$26:$F$29,MATCH($C72,Kruistabel!$C$25:$F$25,0)+1,FALSE),""))</f>
        <v>#REF!</v>
      </c>
      <c r="EJ72" s="164" t="str">
        <f>IF(Plananalyse!EJ72=1,VLOOKUP(EJ$5,Kruistabel!$B$26:$F$29,MATCH($C72,Kruistabel!$C$25:$F$25,0)+1,FALSE),"")</f>
        <v/>
      </c>
      <c r="EK72" s="138"/>
      <c r="EL72" s="138"/>
      <c r="EM72" s="138"/>
      <c r="EN72" s="138"/>
      <c r="EO72" s="138"/>
    </row>
    <row r="73" spans="2:145" hidden="1">
      <c r="B73" s="337" t="s">
        <v>173</v>
      </c>
      <c r="C73" s="160" t="str">
        <f>_xlfn.IFNA(VLOOKUP($B73,Classificatietabel!$B$6:$I$91,C$7,FALSE),"")</f>
        <v/>
      </c>
      <c r="D73" s="160" t="str">
        <f>_xlfn.IFNA(VLOOKUP($B73,Classificatietabel!$B$6:$I$91,D$7,FALSE),"")</f>
        <v/>
      </c>
      <c r="E73" s="119" t="str">
        <f>IF(AND(D73="laag",$D$3=1),0,_xlfn.IFNA(IF(VLOOKUP($B73,Classificatietabel!$B$6:$H$91,$E$5,FALSE)="Ja",1,0),""))</f>
        <v/>
      </c>
      <c r="F73" s="163"/>
      <c r="G73" s="326" t="e">
        <f>IF(IF(Plananalyse!G73=1,VLOOKUP(G$5,Kruistabel!$B$26:$F$29,MATCH($C73,Kruistabel!$C$25:$F$25,0)+1,FALSE),"")=0,"",IF(Plananalyse!G73=1,VLOOKUP(G$5,Kruistabel!$B$26:$F$29,MATCH($C73,Kruistabel!$C$25:$F$25,0)+1,FALSE),""))</f>
        <v>#N/A</v>
      </c>
      <c r="H73" s="326" t="e">
        <f>IF(IF(Plananalyse!H73=1,VLOOKUP(H$5,Kruistabel!$B$26:$F$29,MATCH($C73,Kruistabel!$C$25:$F$25,0)+1,FALSE),"")=0,"",IF(Plananalyse!H73=1,VLOOKUP(H$5,Kruistabel!$B$26:$F$29,MATCH($C73,Kruistabel!$C$25:$F$25,0)+1,FALSE),""))</f>
        <v>#N/A</v>
      </c>
      <c r="I73" s="326" t="e">
        <f>IF(IF(Plananalyse!I73=1,VLOOKUP(I$5,Kruistabel!$B$26:$F$29,MATCH($C73,Kruistabel!$C$25:$F$25,0)+1,FALSE),"")=0,"",IF(Plananalyse!I73=1,VLOOKUP(I$5,Kruistabel!$B$26:$F$29,MATCH($C73,Kruistabel!$C$25:$F$25,0)+1,FALSE),""))</f>
        <v>#N/A</v>
      </c>
      <c r="J73" s="326" t="e">
        <f>IF(IF(Plananalyse!J73=1,VLOOKUP(J$5,Kruistabel!$B$26:$F$29,MATCH($C73,Kruistabel!$C$25:$F$25,0)+1,FALSE),"")=0,"",IF(Plananalyse!J73=1,VLOOKUP(J$5,Kruistabel!$B$26:$F$29,MATCH($C73,Kruistabel!$C$25:$F$25,0)+1,FALSE),""))</f>
        <v>#N/A</v>
      </c>
      <c r="K73" s="326" t="e">
        <f>IF(IF(Plananalyse!K73=1,VLOOKUP(K$5,Kruistabel!$B$26:$F$29,MATCH($C73,Kruistabel!$C$25:$F$25,0)+1,FALSE),"")=0,"",IF(Plananalyse!K73=1,VLOOKUP(K$5,Kruistabel!$B$26:$F$29,MATCH($C73,Kruistabel!$C$25:$F$25,0)+1,FALSE),""))</f>
        <v>#N/A</v>
      </c>
      <c r="L73" s="326" t="e">
        <f>IF(IF(Plananalyse!L73=1,VLOOKUP(L$5,Kruistabel!$B$26:$F$29,MATCH($C73,Kruistabel!$C$25:$F$25,0)+1,FALSE),"")=0,"",IF(Plananalyse!L73=1,VLOOKUP(L$5,Kruistabel!$B$26:$F$29,MATCH($C73,Kruistabel!$C$25:$F$25,0)+1,FALSE),""))</f>
        <v>#N/A</v>
      </c>
      <c r="M73" s="326" t="e">
        <f>IF(IF(Plananalyse!M73=1,VLOOKUP(M$5,Kruistabel!$B$26:$F$29,MATCH($C73,Kruistabel!$C$25:$F$25,0)+1,FALSE),"")=0,"",IF(Plananalyse!M73=1,VLOOKUP(M$5,Kruistabel!$B$26:$F$29,MATCH($C73,Kruistabel!$C$25:$F$25,0)+1,FALSE),""))</f>
        <v>#N/A</v>
      </c>
      <c r="N73" s="326" t="e">
        <f>IF(IF(Plananalyse!N73=1,VLOOKUP(N$5,Kruistabel!$B$26:$F$29,MATCH($C73,Kruistabel!$C$25:$F$25,0)+1,FALSE),"")=0,"",IF(Plananalyse!N73=1,VLOOKUP(N$5,Kruistabel!$B$26:$F$29,MATCH($C73,Kruistabel!$C$25:$F$25,0)+1,FALSE),""))</f>
        <v>#N/A</v>
      </c>
      <c r="O73" s="326" t="e">
        <f>IF(IF(Plananalyse!O73=1,VLOOKUP(O$5,Kruistabel!$B$26:$F$29,MATCH($C73,Kruistabel!$C$25:$F$25,0)+1,FALSE),"")=0,"",IF(Plananalyse!O73=1,VLOOKUP(O$5,Kruistabel!$B$26:$F$29,MATCH($C73,Kruistabel!$C$25:$F$25,0)+1,FALSE),""))</f>
        <v>#N/A</v>
      </c>
      <c r="P73" s="326" t="e">
        <f>IF(IF(Plananalyse!P73=1,VLOOKUP(P$5,Kruistabel!$B$26:$F$29,MATCH($C73,Kruistabel!$C$25:$F$25,0)+1,FALSE),"")=0,"",IF(Plananalyse!P73=1,VLOOKUP(P$5,Kruistabel!$B$26:$F$29,MATCH($C73,Kruistabel!$C$25:$F$25,0)+1,FALSE),""))</f>
        <v>#N/A</v>
      </c>
      <c r="Q73" s="326" t="e">
        <f>IF(IF(Plananalyse!Q73=1,VLOOKUP(Q$5,Kruistabel!$B$26:$F$29,MATCH($C73,Kruistabel!$C$25:$F$25,0)+1,FALSE),"")=0,"",IF(Plananalyse!Q73=1,VLOOKUP(Q$5,Kruistabel!$B$26:$F$29,MATCH($C73,Kruistabel!$C$25:$F$25,0)+1,FALSE),""))</f>
        <v>#N/A</v>
      </c>
      <c r="R73" s="326" t="e">
        <f>IF(IF(Plananalyse!R73=1,VLOOKUP(R$5,Kruistabel!$B$26:$F$29,MATCH($C73,Kruistabel!$C$25:$F$25,0)+1,FALSE),"")=0,"",IF(Plananalyse!R73=1,VLOOKUP(R$5,Kruistabel!$B$26:$F$29,MATCH($C73,Kruistabel!$C$25:$F$25,0)+1,FALSE),""))</f>
        <v>#N/A</v>
      </c>
      <c r="S73" s="326" t="e">
        <f>IF(IF(Plananalyse!S73=1,VLOOKUP(S$5,Kruistabel!$B$26:$F$29,MATCH($C73,Kruistabel!$C$25:$F$25,0)+1,FALSE),"")=0,"",IF(Plananalyse!S73=1,VLOOKUP(S$5,Kruistabel!$B$26:$F$29,MATCH($C73,Kruistabel!$C$25:$F$25,0)+1,FALSE),""))</f>
        <v>#N/A</v>
      </c>
      <c r="T73" s="326" t="e">
        <f>IF(IF(Plananalyse!T73=1,VLOOKUP(T$5,Kruistabel!$B$26:$F$29,MATCH($C73,Kruistabel!$C$25:$F$25,0)+1,FALSE),"")=0,"",IF(Plananalyse!T73=1,VLOOKUP(T$5,Kruistabel!$B$26:$F$29,MATCH($C73,Kruistabel!$C$25:$F$25,0)+1,FALSE),""))</f>
        <v>#N/A</v>
      </c>
      <c r="U73" s="326" t="e">
        <f>IF(IF(Plananalyse!U73=1,VLOOKUP(U$5,Kruistabel!$B$26:$F$29,MATCH($C73,Kruistabel!$C$25:$F$25,0)+1,FALSE),"")=0,"",IF(Plananalyse!U73=1,VLOOKUP(U$5,Kruistabel!$B$26:$F$29,MATCH($C73,Kruistabel!$C$25:$F$25,0)+1,FALSE),""))</f>
        <v>#N/A</v>
      </c>
      <c r="V73" s="326" t="e">
        <f>IF(IF(Plananalyse!V73=1,VLOOKUP(V$5,Kruistabel!$B$26:$F$29,MATCH($C73,Kruistabel!$C$25:$F$25,0)+1,FALSE),"")=0,"",IF(Plananalyse!V73=1,VLOOKUP(V$5,Kruistabel!$B$26:$F$29,MATCH($C73,Kruistabel!$C$25:$F$25,0)+1,FALSE),""))</f>
        <v>#N/A</v>
      </c>
      <c r="W73" s="326" t="e">
        <f>IF(IF(Plananalyse!W73=1,VLOOKUP(W$5,Kruistabel!$B$26:$F$29,MATCH($C73,Kruistabel!$C$25:$F$25,0)+1,FALSE),"")=0,"",IF(Plananalyse!W73=1,VLOOKUP(W$5,Kruistabel!$B$26:$F$29,MATCH($C73,Kruistabel!$C$25:$F$25,0)+1,FALSE),""))</f>
        <v>#N/A</v>
      </c>
      <c r="X73" s="326" t="e">
        <f>IF(IF(Plananalyse!X73=1,VLOOKUP(X$5,Kruistabel!$B$26:$F$29,MATCH($C73,Kruistabel!$C$25:$F$25,0)+1,FALSE),"")=0,"",IF(Plananalyse!X73=1,VLOOKUP(X$5,Kruistabel!$B$26:$F$29,MATCH($C73,Kruistabel!$C$25:$F$25,0)+1,FALSE),""))</f>
        <v>#N/A</v>
      </c>
      <c r="Y73" s="326" t="e">
        <f>IF(IF(Plananalyse!Y73=1,VLOOKUP(Y$5,Kruistabel!$B$26:$F$29,MATCH($C73,Kruistabel!$C$25:$F$25,0)+1,FALSE),"")=0,"",IF(Plananalyse!Y73=1,VLOOKUP(Y$5,Kruistabel!$B$26:$F$29,MATCH($C73,Kruistabel!$C$25:$F$25,0)+1,FALSE),""))</f>
        <v>#N/A</v>
      </c>
      <c r="Z73" s="326" t="e">
        <f>IF(IF(Plananalyse!Z73=1,VLOOKUP(Z$5,Kruistabel!$B$26:$F$29,MATCH($C73,Kruistabel!$C$25:$F$25,0)+1,FALSE),"")=0,"",IF(Plananalyse!Z73=1,VLOOKUP(Z$5,Kruistabel!$B$26:$F$29,MATCH($C73,Kruistabel!$C$25:$F$25,0)+1,FALSE),""))</f>
        <v>#N/A</v>
      </c>
      <c r="AA73" s="326" t="e">
        <f>IF(IF(Plananalyse!AA73=1,VLOOKUP(AA$5,Kruistabel!$B$26:$F$29,MATCH($C73,Kruistabel!$C$25:$F$25,0)+1,FALSE),"")=0,"",IF(Plananalyse!AA73=1,VLOOKUP(AA$5,Kruistabel!$B$26:$F$29,MATCH($C73,Kruistabel!$C$25:$F$25,0)+1,FALSE),""))</f>
        <v>#N/A</v>
      </c>
      <c r="AB73" s="326" t="e">
        <f>IF(IF(Plananalyse!AB73=1,VLOOKUP(AB$5,Kruistabel!$B$26:$F$29,MATCH($C73,Kruistabel!$C$25:$F$25,0)+1,FALSE),"")=0,"",IF(Plananalyse!AB73=1,VLOOKUP(AB$5,Kruistabel!$B$26:$F$29,MATCH($C73,Kruistabel!$C$25:$F$25,0)+1,FALSE),""))</f>
        <v>#N/A</v>
      </c>
      <c r="AC73" s="326" t="e">
        <f>IF(IF(Plananalyse!AC73=1,VLOOKUP(AC$5,Kruistabel!$B$26:$F$29,MATCH($C73,Kruistabel!$C$25:$F$25,0)+1,FALSE),"")=0,"",IF(Plananalyse!AC73=1,VLOOKUP(AC$5,Kruistabel!$B$26:$F$29,MATCH($C73,Kruistabel!$C$25:$F$25,0)+1,FALSE),""))</f>
        <v>#N/A</v>
      </c>
      <c r="AD73" s="326" t="e">
        <f>IF(IF(Plananalyse!AD73=1,VLOOKUP(AD$5,Kruistabel!$B$26:$F$29,MATCH($C73,Kruistabel!$C$25:$F$25,0)+1,FALSE),"")=0,"",IF(Plananalyse!AD73=1,VLOOKUP(AD$5,Kruistabel!$B$26:$F$29,MATCH($C73,Kruistabel!$C$25:$F$25,0)+1,FALSE),""))</f>
        <v>#N/A</v>
      </c>
      <c r="AE73" s="326" t="e">
        <f>IF(IF(Plananalyse!AE73=1,VLOOKUP(AE$5,Kruistabel!$B$26:$F$29,MATCH($C73,Kruistabel!$C$25:$F$25,0)+1,FALSE),"")=0,"",IF(Plananalyse!AE73=1,VLOOKUP(AE$5,Kruistabel!$B$26:$F$29,MATCH($C73,Kruistabel!$C$25:$F$25,0)+1,FALSE),""))</f>
        <v>#N/A</v>
      </c>
      <c r="AF73" s="326" t="e">
        <f>IF(IF(Plananalyse!AF73=1,VLOOKUP(AF$5,Kruistabel!$B$26:$F$29,MATCH($C73,Kruistabel!$C$25:$F$25,0)+1,FALSE),"")=0,"",IF(Plananalyse!AF73=1,VLOOKUP(AF$5,Kruistabel!$B$26:$F$29,MATCH($C73,Kruistabel!$C$25:$F$25,0)+1,FALSE),""))</f>
        <v>#N/A</v>
      </c>
      <c r="AG73" s="326" t="e">
        <f>IF(IF(Plananalyse!AG73=1,VLOOKUP(AG$5,Kruistabel!$B$26:$F$29,MATCH($C73,Kruistabel!$C$25:$F$25,0)+1,FALSE),"")=0,"",IF(Plananalyse!AG73=1,VLOOKUP(AG$5,Kruistabel!$B$26:$F$29,MATCH($C73,Kruistabel!$C$25:$F$25,0)+1,FALSE),""))</f>
        <v>#N/A</v>
      </c>
      <c r="AH73" s="326" t="e">
        <f>IF(IF(Plananalyse!AH73=1,VLOOKUP(AH$5,Kruistabel!$B$26:$F$29,MATCH($C73,Kruistabel!$C$25:$F$25,0)+1,FALSE),"")=0,"",IF(Plananalyse!AI73=1,VLOOKUP(AH$5,Kruistabel!$B$26:$F$29,MATCH($C73,Kruistabel!$C$25:$F$25,0)+1,FALSE),""))</f>
        <v>#N/A</v>
      </c>
      <c r="AI73" s="326" t="e">
        <f>IF(IF(Plananalyse!AI73=1,VLOOKUP(AI$5,Kruistabel!$B$26:$F$29,MATCH($C73,Kruistabel!$C$25:$F$25,0)+1,FALSE),"")=0,"",IF(Plananalyse!AJ73=1,VLOOKUP(AI$5,Kruistabel!$B$26:$F$29,MATCH($C73,Kruistabel!$C$25:$F$25,0)+1,FALSE),""))</f>
        <v>#N/A</v>
      </c>
      <c r="AJ73" s="326" t="e">
        <f>IF(IF(Plananalyse!AJ73=1,VLOOKUP(AJ$5,Kruistabel!$B$26:$F$29,MATCH($C73,Kruistabel!$C$25:$F$25,0)+1,FALSE),"")=0,"",IF(Plananalyse!AJ73=1,VLOOKUP(AJ$5,Kruistabel!$B$26:$F$29,MATCH($C73,Kruistabel!$C$25:$F$25,0)+1,FALSE),""))</f>
        <v>#N/A</v>
      </c>
      <c r="AK73" s="326" t="e">
        <f>IF(IF(Plananalyse!AK73=1,VLOOKUP(AK$5,Kruistabel!$B$26:$F$29,MATCH($C73,Kruistabel!$C$25:$F$25,0)+1,FALSE),"")=0,"",IF(Plananalyse!AK73=1,VLOOKUP(AK$5,Kruistabel!$B$26:$F$29,MATCH($C73,Kruistabel!$C$25:$F$25,0)+1,FALSE),""))</f>
        <v>#N/A</v>
      </c>
      <c r="AL73" s="326" t="e">
        <f>IF(IF(Plananalyse!AL73=1,VLOOKUP(AL$5,Kruistabel!$B$26:$F$29,MATCH($C73,Kruistabel!$C$25:$F$25,0)+1,FALSE),"")=0,"",IF(Plananalyse!AL73=1,VLOOKUP(AL$5,Kruistabel!$B$26:$F$29,MATCH($C73,Kruistabel!$C$25:$F$25,0)+1,FALSE),""))</f>
        <v>#N/A</v>
      </c>
      <c r="AM73" s="326" t="e">
        <f>IF(IF(Plananalyse!AM73=1,VLOOKUP(AM$5,Kruistabel!$B$26:$F$29,MATCH($C73,Kruistabel!$C$25:$F$25,0)+1,FALSE),"")=0,"",IF(Plananalyse!AM73=1,VLOOKUP(AM$5,Kruistabel!$B$26:$F$29,MATCH($C73,Kruistabel!$C$25:$F$25,0)+1,FALSE),""))</f>
        <v>#N/A</v>
      </c>
      <c r="AN73" s="327"/>
      <c r="AO73" s="326" t="e">
        <f>IF(IF(Plananalyse!AO73=1,VLOOKUP(AO$5,Kruistabel!$B$26:$F$29,MATCH($C73,Kruistabel!$C$25:$F$25,0)+1,FALSE),"")=0,"",IF(Plananalyse!AO73=1,VLOOKUP(AO$5,Kruistabel!$B$26:$F$29,MATCH($C73,Kruistabel!$C$25:$F$25,0)+1,FALSE),""))</f>
        <v>#N/A</v>
      </c>
      <c r="AP73" s="326" t="e">
        <f>IF(IF(Plananalyse!AP73=1,VLOOKUP(AP$5,Kruistabel!$B$26:$F$29,MATCH($C73,Kruistabel!$C$25:$F$25,0)+1,FALSE),"")=0,"",IF(Plananalyse!AP73=1,VLOOKUP(AP$5,Kruistabel!$B$26:$F$29,MATCH($C73,Kruistabel!$C$25:$F$25,0)+1,FALSE),""))</f>
        <v>#N/A</v>
      </c>
      <c r="AQ73" s="326" t="e">
        <f>IF(IF(Plananalyse!AQ73=1,VLOOKUP(AQ$5,Kruistabel!$B$26:$F$29,MATCH($C73,Kruistabel!$C$25:$F$25,0)+1,FALSE),"")=0,"",IF(Plananalyse!AQ73=1,VLOOKUP(AQ$5,Kruistabel!$B$26:$F$29,MATCH($C73,Kruistabel!$C$25:$F$25,0)+1,FALSE),""))</f>
        <v>#N/A</v>
      </c>
      <c r="AR73" s="326" t="e">
        <f>IF(IF(Plananalyse!AR73=1,VLOOKUP(AR$5,Kruistabel!$B$26:$F$29,MATCH($C73,Kruistabel!$C$25:$F$25,0)+1,FALSE),"")=0,"",IF(Plananalyse!AR73=1,VLOOKUP(AR$5,Kruistabel!$B$26:$F$29,MATCH($C73,Kruistabel!$C$25:$F$25,0)+1,FALSE),""))</f>
        <v>#N/A</v>
      </c>
      <c r="AS73" s="326" t="e">
        <f>IF(IF(Plananalyse!AS73=1,VLOOKUP(AS$5,Kruistabel!$B$26:$F$29,MATCH($C73,Kruistabel!$C$25:$F$25,0)+1,FALSE),"")=0,"",IF(Plananalyse!AS73=1,VLOOKUP(AS$5,Kruistabel!$B$26:$F$29,MATCH($C73,Kruistabel!$C$25:$F$25,0)+1,FALSE),""))</f>
        <v>#N/A</v>
      </c>
      <c r="AT73" s="326" t="e">
        <f>IF(IF(Plananalyse!AT73=1,VLOOKUP(AT$5,Kruistabel!$B$26:$F$29,MATCH($C73,Kruistabel!$C$25:$F$25,0)+1,FALSE),"")=0,"",IF(Plananalyse!AT73=1,VLOOKUP(AT$5,Kruistabel!$B$26:$F$29,MATCH($C73,Kruistabel!$C$25:$F$25,0)+1,FALSE),""))</f>
        <v>#N/A</v>
      </c>
      <c r="AU73" s="326" t="e">
        <f>IF(IF(Plananalyse!AU73=1,VLOOKUP(AU$5,Kruistabel!$B$26:$F$29,MATCH($C73,Kruistabel!$C$25:$F$25,0)+1,FALSE),"")=0,"",IF(Plananalyse!AU73=1,VLOOKUP(AU$5,Kruistabel!$B$26:$F$29,MATCH($C73,Kruistabel!$C$25:$F$25,0)+1,FALSE),""))</f>
        <v>#N/A</v>
      </c>
      <c r="AV73" s="326" t="e">
        <f>IF(IF(Plananalyse!AV73=1,VLOOKUP(AV$5,Kruistabel!$B$26:$F$29,MATCH($C73,Kruistabel!$C$25:$F$25,0)+1,FALSE),"")=0,"",IF(Plananalyse!AV73=1,VLOOKUP(AV$5,Kruistabel!$B$26:$F$29,MATCH($C73,Kruistabel!$C$25:$F$25,0)+1,FALSE),""))</f>
        <v>#N/A</v>
      </c>
      <c r="AW73" s="326" t="e">
        <f>IF(IF(Plananalyse!AW73=1,VLOOKUP(AW$5,Kruistabel!$B$26:$F$29,MATCH($C73,Kruistabel!$C$25:$F$25,0)+1,FALSE),"")=0,"",IF(Plananalyse!AW73=1,VLOOKUP(AW$5,Kruistabel!$B$26:$F$29,MATCH($C73,Kruistabel!$C$25:$F$25,0)+1,FALSE),""))</f>
        <v>#N/A</v>
      </c>
      <c r="AX73" s="326" t="e">
        <f>IF(IF(Plananalyse!AX73=1,VLOOKUP(AX$5,Kruistabel!$B$26:$F$29,MATCH($C73,Kruistabel!$C$25:$F$25,0)+1,FALSE),"")=0,"",IF(Plananalyse!AX73=1,VLOOKUP(AX$5,Kruistabel!$B$26:$F$29,MATCH($C73,Kruistabel!$C$25:$F$25,0)+1,FALSE),""))</f>
        <v>#N/A</v>
      </c>
      <c r="AY73" s="327"/>
      <c r="AZ73" s="326" t="e">
        <f>IF(IF(Plananalyse!AZ73=1,VLOOKUP(AZ$5,Kruistabel!$B$26:$F$29,MATCH($C73,Kruistabel!$C$25:$F$25,0)+1,FALSE),"")=0,"",IF(Plananalyse!AZ73=1,VLOOKUP(AZ$5,Kruistabel!$B$26:$F$29,MATCH($C73,Kruistabel!$C$25:$F$25,0)+1,FALSE),""))</f>
        <v>#N/A</v>
      </c>
      <c r="BA73" s="326" t="e">
        <f>IF(IF(Plananalyse!BA73=1,VLOOKUP(BA$5,Kruistabel!$B$26:$F$29,MATCH($C73,Kruistabel!$C$25:$F$25,0)+1,FALSE),"")=0,"",IF(Plananalyse!BA73=1,VLOOKUP(BA$5,Kruistabel!$B$26:$F$29,MATCH($C73,Kruistabel!$C$25:$F$25,0)+1,FALSE),""))</f>
        <v>#N/A</v>
      </c>
      <c r="BB73" s="326" t="e">
        <f>IF(IF(Plananalyse!BB73=1,VLOOKUP(BB$5,Kruistabel!$B$26:$F$29,MATCH($C73,Kruistabel!$C$25:$F$25,0)+1,FALSE),"")=0,"",IF(Plananalyse!BB73=1,VLOOKUP(BB$5,Kruistabel!$B$26:$F$29,MATCH($C73,Kruistabel!$C$25:$F$25,0)+1,FALSE),""))</f>
        <v>#N/A</v>
      </c>
      <c r="BC73" s="326" t="e">
        <f>IF(IF(Plananalyse!BC73=1,VLOOKUP(BC$5,Kruistabel!$B$26:$F$29,MATCH($C73,Kruistabel!$C$25:$F$25,0)+1,FALSE),"")=0,"",IF(Plananalyse!BC73=1,VLOOKUP(BC$5,Kruistabel!$B$26:$F$29,MATCH($C73,Kruistabel!$C$25:$F$25,0)+1,FALSE),""))</f>
        <v>#N/A</v>
      </c>
      <c r="BD73" s="326" t="e">
        <f>IF(IF(Plananalyse!BD73=1,VLOOKUP(BD$5,Kruistabel!$B$26:$F$29,MATCH($C73,Kruistabel!$C$25:$F$25,0)+1,FALSE),"")=0,"",IF(Plananalyse!BD73=1,VLOOKUP(BD$5,Kruistabel!$B$26:$F$29,MATCH($C73,Kruistabel!$C$25:$F$25,0)+1,FALSE),""))</f>
        <v>#N/A</v>
      </c>
      <c r="BE73" s="326" t="e">
        <f>IF(IF(Plananalyse!BE73=1,VLOOKUP(BE$5,Kruistabel!$B$26:$F$29,MATCH($C73,Kruistabel!$C$25:$F$25,0)+1,FALSE),"")=0,"",IF(Plananalyse!BE73=1,VLOOKUP(BE$5,Kruistabel!$B$26:$F$29,MATCH($C73,Kruistabel!$C$25:$F$25,0)+1,FALSE),""))</f>
        <v>#N/A</v>
      </c>
      <c r="BF73" s="326" t="e">
        <f>IF(IF(Plananalyse!BF73=1,VLOOKUP(BF$5,Kruistabel!$B$26:$F$29,MATCH($C73,Kruistabel!$C$25:$F$25,0)+1,FALSE),"")=0,"",IF(Plananalyse!BF73=1,VLOOKUP(BF$5,Kruistabel!$B$26:$F$29,MATCH($C73,Kruistabel!$C$25:$F$25,0)+1,FALSE),""))</f>
        <v>#N/A</v>
      </c>
      <c r="BG73" s="326" t="e">
        <f>IF(IF(Plananalyse!BG73=1,VLOOKUP(BG$5,Kruistabel!$B$26:$F$29,MATCH($C73,Kruistabel!$C$25:$F$25,0)+1,FALSE),"")=0,"",IF(Plananalyse!BG73=1,VLOOKUP(BG$5,Kruistabel!$B$26:$F$29,MATCH($C73,Kruistabel!$C$25:$F$25,0)+1,FALSE),""))</f>
        <v>#N/A</v>
      </c>
      <c r="BH73" s="326" t="e">
        <f>IF(IF(Plananalyse!BH73=1,VLOOKUP(BH$5,Kruistabel!$B$26:$F$29,MATCH($C73,Kruistabel!$C$25:$F$25,0)+1,FALSE),"")=0,"",IF(Plananalyse!BH73=1,VLOOKUP(BH$5,Kruistabel!$B$26:$F$29,MATCH($C73,Kruistabel!$C$25:$F$25,0)+1,FALSE),""))</f>
        <v>#N/A</v>
      </c>
      <c r="BI73" s="327"/>
      <c r="BJ73" s="326" t="e">
        <f>IF(IF(Plananalyse!BJ73=1,VLOOKUP(BJ$5,Kruistabel!$B$26:$F$29,MATCH($C73,Kruistabel!$C$25:$F$25,0)+1,FALSE),"")=0,"",IF(Plananalyse!BJ73=1,VLOOKUP(BJ$5,Kruistabel!$B$26:$F$29,MATCH($C73,Kruistabel!$C$25:$F$25,0)+1,FALSE),""))</f>
        <v>#N/A</v>
      </c>
      <c r="BK73" s="326" t="e">
        <f>IF(IF(Plananalyse!BK73=1,VLOOKUP(BK$5,Kruistabel!$B$26:$F$29,MATCH($C73,Kruistabel!$C$25:$F$25,0)+1,FALSE),"")=0,"",IF(Plananalyse!BK73=1,VLOOKUP(BK$5,Kruistabel!$B$26:$F$29,MATCH($C73,Kruistabel!$C$25:$F$25,0)+1,FALSE),""))</f>
        <v>#N/A</v>
      </c>
      <c r="BL73" s="326" t="e">
        <f>IF(IF(Plananalyse!BL73=1,VLOOKUP(BL$5,Kruistabel!$B$26:$F$29,MATCH($C73,Kruistabel!$C$25:$F$25,0)+1,FALSE),"")=0,"",IF(Plananalyse!BL73=1,VLOOKUP(BL$5,Kruistabel!$B$26:$F$29,MATCH($C73,Kruistabel!$C$25:$F$25,0)+1,FALSE),""))</f>
        <v>#N/A</v>
      </c>
      <c r="BM73" s="326" t="e">
        <f>IF(IF(Plananalyse!BM73=1,VLOOKUP(BM$5,Kruistabel!$B$26:$F$29,MATCH($C73,Kruistabel!$C$25:$F$25,0)+1,FALSE),"")=0,"",IF(Plananalyse!BM73=1,VLOOKUP(BM$5,Kruistabel!$B$26:$F$29,MATCH($C73,Kruistabel!$C$25:$F$25,0)+1,FALSE),""))</f>
        <v>#N/A</v>
      </c>
      <c r="BN73" s="326" t="e">
        <f>IF(IF(Plananalyse!BN73=1,VLOOKUP(BN$5,Kruistabel!$B$26:$F$29,MATCH($C73,Kruistabel!$C$25:$F$25,0)+1,FALSE),"")=0,"",IF(Plananalyse!BN73=1,VLOOKUP(BN$5,Kruistabel!$B$26:$F$29,MATCH($C73,Kruistabel!$C$25:$F$25,0)+1,FALSE),""))</f>
        <v>#N/A</v>
      </c>
      <c r="BO73" s="326" t="e">
        <f>IF(IF(Plananalyse!BO73=1,VLOOKUP(BO$5,Kruistabel!$B$26:$F$29,MATCH($C73,Kruistabel!$C$25:$F$25,0)+1,FALSE),"")=0,"",IF(Plananalyse!BO73=1,VLOOKUP(BO$5,Kruistabel!$B$26:$F$29,MATCH($C73,Kruistabel!$C$25:$F$25,0)+1,FALSE),""))</f>
        <v>#N/A</v>
      </c>
      <c r="BP73" s="326" t="e">
        <f>IF(IF(Plananalyse!BP73=1,VLOOKUP(BP$5,Kruistabel!$B$26:$F$29,MATCH($C73,Kruistabel!$C$25:$F$25,0)+1,FALSE),"")=0,"",IF(Plananalyse!BP73=1,VLOOKUP(BP$5,Kruistabel!$B$26:$F$29,MATCH($C73,Kruistabel!$C$25:$F$25,0)+1,FALSE),""))</f>
        <v>#N/A</v>
      </c>
      <c r="BQ73" s="326" t="e">
        <f>IF(IF(Plananalyse!BQ73=1,VLOOKUP(BQ$5,Kruistabel!$B$26:$F$29,MATCH($C73,Kruistabel!$C$25:$F$25,0)+1,FALSE),"")=0,"",IF(Plananalyse!BQ73=1,VLOOKUP(BQ$5,Kruistabel!$B$26:$F$29,MATCH($C73,Kruistabel!$C$25:$F$25,0)+1,FALSE),""))</f>
        <v>#N/A</v>
      </c>
      <c r="BR73" s="326" t="e">
        <f ca="1">IF(IF(Plananalyse!BR73=1,VLOOKUP(BR$5,Kruistabel!$B$26:$F$29,MATCH($C73,Kruistabel!$C$25:$F$25,0)+1,FALSE),"")=0,"",IF(Plananalyse!BR73=1,VLOOKUP(BR$5,Kruistabel!$B$26:$F$29,MATCH($C73,Kruistabel!$C$25:$F$25,0)+1,FALSE),""))</f>
        <v>#REF!</v>
      </c>
      <c r="BS73" s="326" t="e">
        <f ca="1">IF(IF(Plananalyse!BS73=1,VLOOKUP(BS$5,Kruistabel!$B$26:$F$29,MATCH($C73,Kruistabel!$C$25:$F$25,0)+1,FALSE),"")=0,"",IF(Plananalyse!BS73=1,VLOOKUP(BS$5,Kruistabel!$B$26:$F$29,MATCH($C73,Kruistabel!$C$25:$F$25,0)+1,FALSE),""))</f>
        <v>#REF!</v>
      </c>
      <c r="BT73" s="65"/>
      <c r="BU73" s="231" t="e">
        <f ca="1">IF(IF(Plananalyse!BU73=1,VLOOKUP(BU$5,Kruistabel!$B$26:$F$29,MATCH($C73,Kruistabel!$C$25:$F$25,0)+1,FALSE),"")=0,"",IF(Plananalyse!BU73=1,VLOOKUP(BU$5,Kruistabel!$B$26:$F$29,MATCH($C73,Kruistabel!$C$25:$F$25,0)+1,FALSE),""))</f>
        <v>#N/A</v>
      </c>
      <c r="BV73" s="326" t="e">
        <f ca="1">IF(IF(Plananalyse!BV73=1,VLOOKUP(BV$5,Kruistabel!$B$26:$F$29,MATCH($C73,Kruistabel!$C$25:$F$25,0)+1,FALSE),"")=0,"",IF(Plananalyse!BV73=1,VLOOKUP(BV$5,Kruistabel!$B$26:$F$29,MATCH($C73,Kruistabel!$C$25:$F$25,0)+1,FALSE),""))</f>
        <v>#N/A</v>
      </c>
      <c r="BW73" s="326" t="e">
        <f ca="1">IF(IF(Plananalyse!BW73=1,VLOOKUP(BW$5,Kruistabel!$B$26:$F$29,MATCH($C73,Kruistabel!$C$25:$F$25,0)+1,FALSE),"")=0,"",IF(Plananalyse!BW73=1,VLOOKUP(BW$5,Kruistabel!$B$26:$F$29,MATCH($C73,Kruistabel!$C$25:$F$25,0)+1,FALSE),""))</f>
        <v>#N/A</v>
      </c>
      <c r="BX73" s="326" t="e">
        <f ca="1">IF(IF(Plananalyse!BX73=1,VLOOKUP(BX$5,Kruistabel!$B$26:$F$29,MATCH($C73,Kruistabel!$C$25:$F$25,0)+1,FALSE),"")=0,"",IF(Plananalyse!BX73=1,VLOOKUP(BX$5,Kruistabel!$B$26:$F$29,MATCH($C73,Kruistabel!$C$25:$F$25,0)+1,FALSE),""))</f>
        <v>#N/A</v>
      </c>
      <c r="BY73" s="327"/>
      <c r="BZ73" s="326" t="e">
        <f ca="1">IF(IF(Plananalyse!BZ73=1,VLOOKUP(BZ$5,Kruistabel!$B$26:$F$29,MATCH($C73,Kruistabel!$C$25:$F$25,0)+1,FALSE),"")=0,"",IF(Plananalyse!BZ73=1,VLOOKUP(BZ$5,Kruistabel!$B$26:$F$29,MATCH($C73,Kruistabel!$C$25:$F$25,0)+1,FALSE),""))</f>
        <v>#N/A</v>
      </c>
      <c r="CA73" s="326" t="e">
        <f ca="1">IF(IF(Plananalyse!CA73=1,VLOOKUP(CA$5,Kruistabel!$B$26:$F$29,MATCH($C73,Kruistabel!$C$25:$F$25,0)+1,FALSE),"")=0,"",IF(Plananalyse!CA73=1,VLOOKUP(CA$5,Kruistabel!$B$26:$F$29,MATCH($C73,Kruistabel!$C$25:$F$25,0)+1,FALSE),""))</f>
        <v>#N/A</v>
      </c>
      <c r="CB73" s="326" t="e">
        <f ca="1">IF(IF(Plananalyse!CB73=1,VLOOKUP(CB$5,Kruistabel!$B$26:$F$29,MATCH($C73,Kruistabel!$C$25:$F$25,0)+1,FALSE),"")=0,"",IF(Plananalyse!CB73=1,VLOOKUP(CB$5,Kruistabel!$B$26:$F$29,MATCH($C73,Kruistabel!$C$25:$F$25,0)+1,FALSE),""))</f>
        <v>#N/A</v>
      </c>
      <c r="CC73" s="326" t="e">
        <f ca="1">IF(IF(Plananalyse!CC73=1,VLOOKUP(CC$5,Kruistabel!$B$26:$F$29,MATCH($C73,Kruistabel!$C$25:$F$25,0)+1,FALSE),"")=0,"",IF(Plananalyse!CC73=1,VLOOKUP(CC$5,Kruistabel!$B$26:$F$29,MATCH($C73,Kruistabel!$C$25:$F$25,0)+1,FALSE),""))</f>
        <v>#N/A</v>
      </c>
      <c r="CD73" s="326" t="e">
        <f ca="1">IF(IF(Plananalyse!CD73=1,VLOOKUP(CD$5,Kruistabel!$B$26:$F$29,MATCH($C73,Kruistabel!$C$25:$F$25,0)+1,FALSE),"")=0,"",IF(Plananalyse!CD73=1,VLOOKUP(CD$5,Kruistabel!$B$26:$F$29,MATCH($C73,Kruistabel!$C$25:$F$25,0)+1,FALSE),""))</f>
        <v>#N/A</v>
      </c>
      <c r="CE73" s="326" t="e">
        <f ca="1">IF(IF(Plananalyse!CE73=1,VLOOKUP(CE$5,Kruistabel!$B$26:$F$29,MATCH($C73,Kruistabel!$C$25:$F$25,0)+1,FALSE),"")=0,"",IF(Plananalyse!CE73=1,VLOOKUP(CE$5,Kruistabel!$B$26:$F$29,MATCH($C73,Kruistabel!$C$25:$F$25,0)+1,FALSE),""))</f>
        <v>#N/A</v>
      </c>
      <c r="CF73" s="326" t="e">
        <f ca="1">IF(IF(Plananalyse!CF73=1,VLOOKUP(CF$5,Kruistabel!$B$26:$F$29,MATCH($C73,Kruistabel!$C$25:$F$25,0)+1,FALSE),"")=0,"",IF(Plananalyse!CF73=1,VLOOKUP(CF$5,Kruistabel!$B$26:$F$29,MATCH($C73,Kruistabel!$C$25:$F$25,0)+1,FALSE),""))</f>
        <v>#N/A</v>
      </c>
      <c r="CG73" s="326" t="e">
        <f ca="1">IF(IF(Plananalyse!CG73=1,VLOOKUP(CG$5,Kruistabel!$B$26:$F$29,MATCH($C73,Kruistabel!$C$25:$F$25,0)+1,FALSE),"")=0,"",IF(Plananalyse!CG73=1,VLOOKUP(CG$5,Kruistabel!$B$26:$F$29,MATCH($C73,Kruistabel!$C$25:$F$25,0)+1,FALSE),""))</f>
        <v>#REF!</v>
      </c>
      <c r="CH73" s="326" t="e">
        <f ca="1">IF(IF(Plananalyse!CH73=1,VLOOKUP(CH$5,Kruistabel!$B$26:$F$29,MATCH($C73,Kruistabel!$C$25:$F$25,0)+1,FALSE),"")=0,"",IF(Plananalyse!CH73=1,VLOOKUP(CH$5,Kruistabel!$B$26:$F$29,MATCH($C73,Kruistabel!$C$25:$F$25,0)+1,FALSE),""))</f>
        <v>#REF!</v>
      </c>
      <c r="CI73" s="65"/>
      <c r="CJ73" s="326" t="e">
        <f ca="1">IF(IF(Plananalyse!CJ73=1,VLOOKUP(CJ$5,Kruistabel!$B$26:$F$29,MATCH($C73,Kruistabel!$C$25:$F$25,0)+1,FALSE),"")=0,"",IF(Plananalyse!CJ73=1,VLOOKUP(CJ$5,Kruistabel!$B$26:$F$29,MATCH($C73,Kruistabel!$C$25:$F$25,0)+1,FALSE),""))</f>
        <v>#N/A</v>
      </c>
      <c r="CK73" s="326" t="e">
        <f ca="1">IF(IF(Plananalyse!CK73=1,VLOOKUP(CK$5,Kruistabel!$B$26:$F$29,MATCH($C73,Kruistabel!$C$25:$F$25,0)+1,FALSE),"")=0,"",IF(Plananalyse!CK73=1,VLOOKUP(CK$5,Kruistabel!$B$26:$F$29,MATCH($C73,Kruistabel!$C$25:$F$25,0)+1,FALSE),""))</f>
        <v>#N/A</v>
      </c>
      <c r="CL73" s="326" t="e">
        <f ca="1">IF(IF(Plananalyse!CL73=1,VLOOKUP(CL$5,Kruistabel!$B$26:$F$29,MATCH($C73,Kruistabel!$C$25:$F$25,0)+1,FALSE),"")=0,"",IF(Plananalyse!CL73=1,VLOOKUP(CL$5,Kruistabel!$B$26:$F$29,MATCH($C73,Kruistabel!$C$25:$F$25,0)+1,FALSE),""))</f>
        <v>#N/A</v>
      </c>
      <c r="CM73" s="326" t="e">
        <f ca="1">IF(IF(Plananalyse!CM73=1,VLOOKUP(CM$5,Kruistabel!$B$26:$F$29,MATCH($C73,Kruistabel!$C$25:$F$25,0)+1,FALSE),"")=0,"",IF(Plananalyse!CM73=1,VLOOKUP(CM$5,Kruistabel!$B$26:$F$29,MATCH($C73,Kruistabel!$C$25:$F$25,0)+1,FALSE),""))</f>
        <v>#N/A</v>
      </c>
      <c r="CN73" s="326" t="e">
        <f ca="1">IF(IF(Plananalyse!CN73=1,VLOOKUP(CN$5,Kruistabel!$B$26:$F$29,MATCH($C73,Kruistabel!$C$25:$F$25,0)+1,FALSE),"")=0,"",IF(Plananalyse!CN73=1,VLOOKUP(CN$5,Kruistabel!$B$26:$F$29,MATCH($C73,Kruistabel!$C$25:$F$25,0)+1,FALSE),""))</f>
        <v>#N/A</v>
      </c>
      <c r="CO73" s="326" t="e">
        <f ca="1">IF(IF(Plananalyse!CO73=1,VLOOKUP(CO$5,Kruistabel!$B$26:$F$29,MATCH($C73,Kruistabel!$C$25:$F$25,0)+1,FALSE),"")=0,"",IF(Plananalyse!CO73=1,VLOOKUP(CO$5,Kruistabel!$B$26:$F$29,MATCH($C73,Kruistabel!$C$25:$F$25,0)+1,FALSE),""))</f>
        <v>#N/A</v>
      </c>
      <c r="CP73" s="326" t="e">
        <f ca="1">IF(IF(Plananalyse!CP73=1,VLOOKUP(CP$5,Kruistabel!$B$26:$F$29,MATCH($C73,Kruistabel!$C$25:$F$25,0)+1,FALSE),"")=0,"",IF(Plananalyse!CP73=1,VLOOKUP(CP$5,Kruistabel!$B$26:$F$29,MATCH($C73,Kruistabel!$C$25:$F$25,0)+1,FALSE),""))</f>
        <v>#N/A</v>
      </c>
      <c r="CQ73" s="326" t="e">
        <f ca="1">IF(IF(Plananalyse!CQ73=1,VLOOKUP(CQ$5,Kruistabel!$B$26:$F$29,MATCH($C73,Kruistabel!$C$25:$F$25,0)+1,FALSE),"")=0,"",IF(Plananalyse!CQ73=1,VLOOKUP(CQ$5,Kruistabel!$B$26:$F$29,MATCH($C73,Kruistabel!$C$25:$F$25,0)+1,FALSE),""))</f>
        <v>#N/A</v>
      </c>
      <c r="CR73" s="326" t="e">
        <f ca="1">IF(IF(Plananalyse!CR73=1,VLOOKUP(CR$5,Kruistabel!$B$26:$F$29,MATCH($C73,Kruistabel!$C$25:$F$25,0)+1,FALSE),"")=0,"",IF(Plananalyse!CR73=1,VLOOKUP(CR$5,Kruistabel!$B$26:$F$29,MATCH($C73,Kruistabel!$C$25:$F$25,0)+1,FALSE),""))</f>
        <v>#N/A</v>
      </c>
      <c r="CS73" s="326" t="e">
        <f ca="1">IF(IF(Plananalyse!CS73=1,VLOOKUP(CS$5,Kruistabel!$B$26:$F$29,MATCH($C73,Kruistabel!$C$25:$F$25,0)+1,FALSE),"")=0,"",IF(Plananalyse!CS73=1,VLOOKUP(CS$5,Kruistabel!$B$26:$F$29,MATCH($C73,Kruistabel!$C$25:$F$25,0)+1,FALSE),""))</f>
        <v>#N/A</v>
      </c>
      <c r="CT73" s="326" t="e">
        <f ca="1">IF(IF(Plananalyse!CT73=1,VLOOKUP(CT$5,Kruistabel!$B$26:$F$29,MATCH($C73,Kruistabel!$C$25:$F$25,0)+1,FALSE),"")=0,"",IF(Plananalyse!CT73=1,VLOOKUP(CT$5,Kruistabel!$B$26:$F$29,MATCH($C73,Kruistabel!$C$25:$F$25,0)+1,FALSE),""))</f>
        <v>#N/A</v>
      </c>
      <c r="CU73" s="326" t="e">
        <f ca="1">IF(IF(Plananalyse!CU73=1,VLOOKUP(CU$5,Kruistabel!$B$26:$F$29,MATCH($C73,Kruistabel!$C$25:$F$25,0)+1,FALSE),"")=0,"",IF(Plananalyse!CU73=1,VLOOKUP(CU$5,Kruistabel!$B$26:$F$29,MATCH($C73,Kruistabel!$C$25:$F$25,0)+1,FALSE),""))</f>
        <v>#N/A</v>
      </c>
      <c r="CV73" s="326" t="e">
        <f ca="1">IF(IF(Plananalyse!CV73=1,VLOOKUP(CV$5,Kruistabel!$B$26:$F$29,MATCH($C73,Kruistabel!$C$25:$F$25,0)+1,FALSE),"")=0,"",IF(Plananalyse!CV73=1,VLOOKUP(CV$5,Kruistabel!$B$26:$F$29,MATCH($C73,Kruistabel!$C$25:$F$25,0)+1,FALSE),""))</f>
        <v>#N/A</v>
      </c>
      <c r="CW73" s="326" t="e">
        <f ca="1">IF(IF(Plananalyse!CW73=1,VLOOKUP(CW$5,Kruistabel!$B$26:$F$29,MATCH($C73,Kruistabel!$C$25:$F$25,0)+1,FALSE),"")=0,"",IF(Plananalyse!CW73=1,VLOOKUP(CW$5,Kruistabel!$B$26:$F$29,MATCH($C73,Kruistabel!$C$25:$F$25,0)+1,FALSE),""))</f>
        <v>#N/A</v>
      </c>
      <c r="CX73" s="326" t="e">
        <f ca="1">IF(IF(Plananalyse!CX73=1,VLOOKUP(CX$5,Kruistabel!$B$26:$F$29,MATCH($C73,Kruistabel!$C$25:$F$25,0)+1,FALSE),"")=0,"",IF(Plananalyse!CX73=1,VLOOKUP(CX$5,Kruistabel!$B$26:$F$29,MATCH($C73,Kruistabel!$C$25:$F$25,0)+1,FALSE),""))</f>
        <v>#N/A</v>
      </c>
      <c r="CY73" s="326" t="e">
        <f ca="1">IF(IF(Plananalyse!CY73=1,VLOOKUP(CY$5,Kruistabel!$B$26:$F$29,MATCH($C73,Kruistabel!$C$25:$F$25,0)+1,FALSE),"")=0,"",IF(Plananalyse!CY73=1,VLOOKUP(CY$5,Kruistabel!$B$26:$F$29,MATCH($C73,Kruistabel!$C$25:$F$25,0)+1,FALSE),""))</f>
        <v>#N/A</v>
      </c>
      <c r="CZ73" s="326" t="e">
        <f ca="1">IF(IF(Plananalyse!CZ73=1,VLOOKUP(CZ$5,Kruistabel!$B$26:$F$29,MATCH($C73,Kruistabel!$C$25:$F$25,0)+1,FALSE),"")=0,"",IF(Plananalyse!CZ73=1,VLOOKUP(CZ$5,Kruistabel!$B$26:$F$29,MATCH($C73,Kruistabel!$C$25:$F$25,0)+1,FALSE),""))</f>
        <v>#N/A</v>
      </c>
      <c r="DA73" s="326" t="e">
        <f ca="1">IF(IF(Plananalyse!DA73=1,VLOOKUP(DA$5,Kruistabel!$B$26:$F$29,MATCH($C73,Kruistabel!$C$25:$F$25,0)+1,FALSE),"")=0,"",IF(Plananalyse!DA73=1,VLOOKUP(DA$5,Kruistabel!$B$26:$F$29,MATCH($C73,Kruistabel!$C$25:$F$25,0)+1,FALSE),""))</f>
        <v>#N/A</v>
      </c>
      <c r="DB73" s="326" t="e">
        <f ca="1">IF(IF(Plananalyse!DB73=1,VLOOKUP(DB$5,Kruistabel!$B$26:$F$29,MATCH($C73,Kruistabel!$C$25:$F$25,0)+1,FALSE),"")=0,"",IF(Plananalyse!DB73=1,VLOOKUP(DB$5,Kruistabel!$B$26:$F$29,MATCH($C73,Kruistabel!$C$25:$F$25,0)+1,FALSE),""))</f>
        <v>#N/A</v>
      </c>
      <c r="DC73" s="326" t="e">
        <f ca="1">IF(IF(Plananalyse!DC73=1,VLOOKUP(DC$5,Kruistabel!$B$26:$F$29,MATCH($C73,Kruistabel!$C$25:$F$25,0)+1,FALSE),"")=0,"",IF(Plananalyse!DC73=1,VLOOKUP(DC$5,Kruistabel!$B$26:$F$29,MATCH($C73,Kruistabel!$C$25:$F$25,0)+1,FALSE),""))</f>
        <v>#N/A</v>
      </c>
      <c r="DD73" s="327"/>
      <c r="DE73" s="326" t="e">
        <f ca="1">IF(IF(Plananalyse!DE73=1,VLOOKUP(DE$5,Kruistabel!$B$26:$F$29,MATCH($C73,Kruistabel!$C$25:$F$25,0)+1,FALSE),"")=0,"",IF(Plananalyse!DE73=1,VLOOKUP(DE$5,Kruistabel!$B$26:$F$29,MATCH($C73,Kruistabel!$C$25:$F$25,0)+1,FALSE),""))</f>
        <v>#N/A</v>
      </c>
      <c r="DF73" s="326" t="e">
        <f ca="1">IF(IF(Plananalyse!DF73=1,VLOOKUP(DF$5,Kruistabel!$B$26:$F$29,MATCH($C73,Kruistabel!$C$25:$F$25,0)+1,FALSE),"")=0,"",IF(Plananalyse!DF73=1,VLOOKUP(DF$5,Kruistabel!$B$26:$F$29,MATCH($C73,Kruistabel!$C$25:$F$25,0)+1,FALSE),""))</f>
        <v>#N/A</v>
      </c>
      <c r="DG73" s="326" t="e">
        <f ca="1">IF(IF(Plananalyse!DG73=1,VLOOKUP(DG$5,Kruistabel!$B$26:$F$29,MATCH($C73,Kruistabel!$C$25:$F$25,0)+1,FALSE),"")=0,"",IF(Plananalyse!DG73=1,VLOOKUP(DG$5,Kruistabel!$B$26:$F$29,MATCH($C73,Kruistabel!$C$25:$F$25,0)+1,FALSE),""))</f>
        <v>#N/A</v>
      </c>
      <c r="DH73" s="326" t="e">
        <f ca="1">IF(IF(Plananalyse!DH73=1,VLOOKUP(DH$5,Kruistabel!$B$26:$F$29,MATCH($C73,Kruistabel!$C$25:$F$25,0)+1,FALSE),"")=0,"",IF(Plananalyse!DH73=1,VLOOKUP(DH$5,Kruistabel!$B$26:$F$29,MATCH($C73,Kruistabel!$C$25:$F$25,0)+1,FALSE),""))</f>
        <v>#N/A</v>
      </c>
      <c r="DI73" s="326" t="e">
        <f ca="1">IF(IF(Plananalyse!DI73=1,VLOOKUP(DI$5,Kruistabel!$B$26:$F$29,MATCH($C73,Kruistabel!$C$25:$F$25,0)+1,FALSE),"")=0,"",IF(Plananalyse!DI73=1,VLOOKUP(DI$5,Kruistabel!$B$26:$F$29,MATCH($C73,Kruistabel!$C$25:$F$25,0)+1,FALSE),""))</f>
        <v>#N/A</v>
      </c>
      <c r="DJ73" s="326" t="e">
        <f ca="1">IF(IF(Plananalyse!DJ73=1,VLOOKUP(DJ$5,Kruistabel!$B$26:$F$29,MATCH($C73,Kruistabel!$C$25:$F$25,0)+1,FALSE),"")=0,"",IF(Plananalyse!DJ73=1,VLOOKUP(DJ$5,Kruistabel!$B$26:$F$29,MATCH($C73,Kruistabel!$C$25:$F$25,0)+1,FALSE),""))</f>
        <v>#N/A</v>
      </c>
      <c r="DK73" s="326" t="e">
        <f ca="1">IF(IF(Plananalyse!DK73=1,VLOOKUP(DK$5,Kruistabel!$B$26:$F$29,MATCH($C73,Kruistabel!$C$25:$F$25,0)+1,FALSE),"")=0,"",IF(Plananalyse!DK73=1,VLOOKUP(DK$5,Kruistabel!$B$26:$F$29,MATCH($C73,Kruistabel!$C$25:$F$25,0)+1,FALSE),""))</f>
        <v>#REF!</v>
      </c>
      <c r="DL73" s="326" t="e">
        <f ca="1">IF(IF(Plananalyse!DL73=1,VLOOKUP(DL$5,Kruistabel!$B$26:$F$29,MATCH($C73,Kruistabel!$C$25:$F$25,0)+1,FALSE),"")=0,"",IF(Plananalyse!DL73=1,VLOOKUP(DL$5,Kruistabel!$B$26:$F$29,MATCH($C73,Kruistabel!$C$25:$F$25,0)+1,FALSE),""))</f>
        <v>#REF!</v>
      </c>
      <c r="DM73" s="327" t="str">
        <f>IF(Plananalyse!DM73=1,VLOOKUP(DM$5,Kruistabel!$B$26:$F$29,MATCH($C73,Kruistabel!$C$25:$F$25,0)+1,FALSE),"")</f>
        <v/>
      </c>
      <c r="DN73" s="326" t="e">
        <f ca="1">IF(IF(Plananalyse!DN73=1,VLOOKUP(DN$5,Kruistabel!$B$26:$F$29,MATCH($C73,Kruistabel!$C$25:$F$25,0)+1,FALSE),"")=0,"",IF(Plananalyse!DN73=1,VLOOKUP(DN$5,Kruistabel!$B$26:$F$29,MATCH($C73,Kruistabel!$C$25:$F$25,0)+1,FALSE),""))</f>
        <v>#N/A</v>
      </c>
      <c r="DO73" s="326" t="e">
        <f ca="1">IF(IF(Plananalyse!DO73=1,VLOOKUP(DO$5,Kruistabel!$B$26:$F$29,MATCH($C73,Kruistabel!$C$25:$F$25,0)+1,FALSE),"")=0,"",IF(Plananalyse!DO73=1,VLOOKUP(DO$5,Kruistabel!$B$26:$F$29,MATCH($C73,Kruistabel!$C$25:$F$25,0)+1,FALSE),""))</f>
        <v>#N/A</v>
      </c>
      <c r="DP73" s="326" t="e">
        <f ca="1">IF(IF(Plananalyse!DP73=1,VLOOKUP(DP$5,Kruistabel!$B$26:$F$29,MATCH($C73,Kruistabel!$C$25:$F$25,0)+1,FALSE),"")=0,"",IF(Plananalyse!DP73=1,VLOOKUP(DP$5,Kruistabel!$B$26:$F$29,MATCH($C73,Kruistabel!$C$25:$F$25,0)+1,FALSE),""))</f>
        <v>#N/A</v>
      </c>
      <c r="DQ73" s="326" t="e">
        <f ca="1">IF(IF(Plananalyse!DQ73=1,VLOOKUP(DQ$5,Kruistabel!$B$26:$F$29,MATCH($C73,Kruistabel!$C$25:$F$25,0)+1,FALSE),"")=0,"",IF(Plananalyse!DQ73=1,VLOOKUP(DQ$5,Kruistabel!$B$26:$F$29,MATCH($C73,Kruistabel!$C$25:$F$25,0)+1,FALSE),""))</f>
        <v>#N/A</v>
      </c>
      <c r="DR73" s="326" t="e">
        <f ca="1">IF(IF(Plananalyse!DR73=1,VLOOKUP(DR$5,Kruistabel!$B$26:$F$29,MATCH($C73,Kruistabel!$C$25:$F$25,0)+1,FALSE),"")=0,"",IF(Plananalyse!DR73=1,VLOOKUP(DR$5,Kruistabel!$B$26:$F$29,MATCH($C73,Kruistabel!$C$25:$F$25,0)+1,FALSE),""))</f>
        <v>#N/A</v>
      </c>
      <c r="DS73" s="326" t="e">
        <f ca="1">IF(IF(Plananalyse!DS73=1,VLOOKUP(DS$5,Kruistabel!$B$26:$F$29,MATCH($C73,Kruistabel!$C$25:$F$25,0)+1,FALSE),"")=0,"",IF(Plananalyse!DS73=1,VLOOKUP(DS$5,Kruistabel!$B$26:$F$29,MATCH($C73,Kruistabel!$C$25:$F$25,0)+1,FALSE),""))</f>
        <v>#N/A</v>
      </c>
      <c r="DT73" s="326" t="e">
        <f ca="1">IF(IF(Plananalyse!DT73=1,VLOOKUP(DT$5,Kruistabel!$B$26:$F$29,MATCH($C73,Kruistabel!$C$25:$F$25,0)+1,FALSE),"")=0,"",IF(Plananalyse!DT73=1,VLOOKUP(DT$5,Kruistabel!$B$26:$F$29,MATCH($C73,Kruistabel!$C$25:$F$25,0)+1,FALSE),""))</f>
        <v>#N/A</v>
      </c>
      <c r="DU73" s="326" t="e">
        <f ca="1">IF(IF(Plananalyse!DU73=1,VLOOKUP(DU$5,Kruistabel!$B$26:$F$29,MATCH($C73,Kruistabel!$C$25:$F$25,0)+1,FALSE),"")=0,"",IF(Plananalyse!DU73=1,VLOOKUP(DU$5,Kruistabel!$B$26:$F$29,MATCH($C73,Kruistabel!$C$25:$F$25,0)+1,FALSE),""))</f>
        <v>#N/A</v>
      </c>
      <c r="DV73" s="326" t="e">
        <f ca="1">IF(IF(Plananalyse!DV73=1,VLOOKUP(DV$5,Kruistabel!$B$26:$F$29,MATCH($C73,Kruistabel!$C$25:$F$25,0)+1,FALSE),"")=0,"",IF(Plananalyse!DV73=1,VLOOKUP(DV$5,Kruistabel!$B$26:$F$29,MATCH($C73,Kruistabel!$C$25:$F$25,0)+1,FALSE),""))</f>
        <v>#N/A</v>
      </c>
      <c r="DW73" s="326" t="e">
        <f ca="1">IF(IF(Plananalyse!DW73=1,VLOOKUP(DW$5,Kruistabel!$B$26:$F$29,MATCH($C73,Kruistabel!$C$25:$F$25,0)+1,FALSE),"")=0,"",IF(Plananalyse!DW73=1,VLOOKUP(DW$5,Kruistabel!$B$26:$F$29,MATCH($C73,Kruistabel!$C$25:$F$25,0)+1,FALSE),""))</f>
        <v>#REF!</v>
      </c>
      <c r="DX73" s="326" t="e">
        <f ca="1">IF(IF(Plananalyse!DX73=1,VLOOKUP(DX$5,Kruistabel!$B$26:$F$29,MATCH($C73,Kruistabel!$C$25:$F$25,0)+1,FALSE),"")=0,"",IF(Plananalyse!DX73=1,VLOOKUP(DX$5,Kruistabel!$B$26:$F$29,MATCH($C73,Kruistabel!$C$25:$F$25,0)+1,FALSE),""))</f>
        <v>#REF!</v>
      </c>
      <c r="DY73" s="327" t="str">
        <f>IF(Plananalyse!DY73=1,VLOOKUP(DY$5,Kruistabel!$B$26:$F$29,MATCH($C73,Kruistabel!$C$25:$F$25,0)+1,FALSE),"")</f>
        <v/>
      </c>
      <c r="DZ73" s="326" t="e">
        <f ca="1">IF(IF(Plananalyse!DZ73=1,VLOOKUP(DZ$5,Kruistabel!$B$26:$F$29,MATCH($C73,Kruistabel!$C$25:$F$25,0)+1,FALSE),"")=0,"",IF(Plananalyse!DZ73=1,VLOOKUP(DZ$5,Kruistabel!$B$26:$F$29,MATCH($C73,Kruistabel!$C$25:$F$25,0)+1,FALSE),""))</f>
        <v>#N/A</v>
      </c>
      <c r="EA73" s="326" t="e">
        <f ca="1">IF(IF(Plananalyse!EA73=1,VLOOKUP(EA$5,Kruistabel!$B$26:$F$29,MATCH($C73,Kruistabel!$C$25:$F$25,0)+1,FALSE),"")=0,"",IF(Plananalyse!EA73=1,VLOOKUP(EA$5,Kruistabel!$B$26:$F$29,MATCH($C73,Kruistabel!$C$25:$F$25,0)+1,FALSE),""))</f>
        <v>#N/A</v>
      </c>
      <c r="EB73" s="326" t="e">
        <f ca="1">IF(IF(Plananalyse!EB73=1,VLOOKUP(EB$5,Kruistabel!$B$26:$F$29,MATCH($C73,Kruistabel!$C$25:$F$25,0)+1,FALSE),"")=0,"",IF(Plananalyse!EB73=1,VLOOKUP(EB$5,Kruistabel!$B$26:$F$29,MATCH($C73,Kruistabel!$C$25:$F$25,0)+1,FALSE),""))</f>
        <v>#REF!</v>
      </c>
      <c r="EC73" s="326" t="e">
        <f ca="1">IF(IF(Plananalyse!EC73=1,VLOOKUP(EC$5,Kruistabel!$B$26:$F$29,MATCH($C73,Kruistabel!$C$25:$F$25,0)+1,FALSE),"")=0,"",IF(Plananalyse!EC73=1,VLOOKUP(EC$5,Kruistabel!$B$26:$F$29,MATCH($C73,Kruistabel!$C$25:$F$25,0)+1,FALSE),""))</f>
        <v>#REF!</v>
      </c>
      <c r="ED73" s="327"/>
      <c r="EE73" s="326" t="e">
        <f ca="1">IF(IF(Plananalyse!EE73=1,VLOOKUP(EE$5,Kruistabel!$B$26:$F$29,MATCH($C73,Kruistabel!$C$25:$F$25,0)+1,FALSE),"")=0,"",IF(Plananalyse!EE73=1,VLOOKUP(EE$5,Kruistabel!$B$26:$F$29,MATCH($C73,Kruistabel!$C$25:$F$25,0)+1,FALSE),""))</f>
        <v>#N/A</v>
      </c>
      <c r="EF73" s="326" t="e">
        <f ca="1">IF(IF(Plananalyse!EF73=1,VLOOKUP(EF$5,Kruistabel!$B$26:$F$29,MATCH($C73,Kruistabel!$C$25:$F$25,0)+1,FALSE),"")=0,"",IF(Plananalyse!EF73=1,VLOOKUP(EF$5,Kruistabel!$B$26:$F$29,MATCH($C73,Kruistabel!$C$25:$F$25,0)+1,FALSE),""))</f>
        <v>#N/A</v>
      </c>
      <c r="EG73" s="326" t="e">
        <f ca="1">IF(IF(Plananalyse!EG73=1,VLOOKUP(EG$5,Kruistabel!$B$26:$F$29,MATCH($C73,Kruistabel!$C$25:$F$25,0)+1,FALSE),"")=0,"",IF(Plananalyse!EG73=1,VLOOKUP(EG$5,Kruistabel!$B$26:$F$29,MATCH($C73,Kruistabel!$C$25:$F$25,0)+1,FALSE),""))</f>
        <v>#N/A</v>
      </c>
      <c r="EH73" s="326" t="e">
        <f ca="1">IF(IF(Plananalyse!EH73=1,VLOOKUP(EH$5,Kruistabel!$B$26:$F$29,MATCH($C73,Kruistabel!$C$25:$F$25,0)+1,FALSE),"")=0,"",IF(Plananalyse!EH73=1,VLOOKUP(EH$5,Kruistabel!$B$26:$F$29,MATCH($C73,Kruistabel!$C$25:$F$25,0)+1,FALSE),""))</f>
        <v>#REF!</v>
      </c>
      <c r="EI73" s="326" t="e">
        <f ca="1">IF(IF(Plananalyse!EI73=1,VLOOKUP(EI$5,Kruistabel!$B$26:$F$29,MATCH($C73,Kruistabel!$C$25:$F$25,0)+1,FALSE),"")=0,"",IF(Plananalyse!EI73=1,VLOOKUP(EI$5,Kruistabel!$B$26:$F$29,MATCH($C73,Kruistabel!$C$25:$F$25,0)+1,FALSE),""))</f>
        <v>#REF!</v>
      </c>
      <c r="EJ73" s="164" t="str">
        <f>IF(Plananalyse!EJ73=1,VLOOKUP(EJ$5,Kruistabel!$B$26:$F$29,MATCH($C73,Kruistabel!$C$25:$F$25,0)+1,FALSE),"")</f>
        <v/>
      </c>
      <c r="EK73" s="138"/>
      <c r="EL73" s="138"/>
      <c r="EM73" s="138"/>
      <c r="EN73" s="138"/>
      <c r="EO73" s="138"/>
    </row>
    <row r="74" spans="2:145" hidden="1">
      <c r="B74" s="337" t="e">
        <f>Classificatietabel!#REF!</f>
        <v>#REF!</v>
      </c>
      <c r="C74" s="160" t="e">
        <f>_xlfn.IFNA(VLOOKUP($B74,Classificatietabel!$B$6:$I$91,C$7,FALSE),"")</f>
        <v>#REF!</v>
      </c>
      <c r="D74" s="160" t="e">
        <f>_xlfn.IFNA(VLOOKUP($B74,Classificatietabel!$B$6:$I$91,D$7,FALSE),"")</f>
        <v>#REF!</v>
      </c>
      <c r="E74" s="119" t="e">
        <f>IF(AND(D74="laag",$D$3=1),0,_xlfn.IFNA(IF(VLOOKUP($B74,Classificatietabel!$B$6:$H$91,$E$5,FALSE)="Ja",1,0),""))</f>
        <v>#REF!</v>
      </c>
      <c r="F74" s="163"/>
      <c r="G74" s="326" t="e">
        <f>IF(IF(Plananalyse!G74=1,VLOOKUP(G$5,Kruistabel!$B$26:$F$29,MATCH($C74,Kruistabel!$C$25:$F$25,0)+1,FALSE),"")=0,"",IF(Plananalyse!G74=1,VLOOKUP(G$5,Kruistabel!$B$26:$F$29,MATCH($C74,Kruistabel!$C$25:$F$25,0)+1,FALSE),""))</f>
        <v>#REF!</v>
      </c>
      <c r="H74" s="326" t="e">
        <f>IF(IF(Plananalyse!H74=1,VLOOKUP(H$5,Kruistabel!$B$26:$F$29,MATCH($C74,Kruistabel!$C$25:$F$25,0)+1,FALSE),"")=0,"",IF(Plananalyse!H74=1,VLOOKUP(H$5,Kruistabel!$B$26:$F$29,MATCH($C74,Kruistabel!$C$25:$F$25,0)+1,FALSE),""))</f>
        <v>#REF!</v>
      </c>
      <c r="I74" s="326" t="e">
        <f>IF(IF(Plananalyse!I74=1,VLOOKUP(I$5,Kruistabel!$B$26:$F$29,MATCH($C74,Kruistabel!$C$25:$F$25,0)+1,FALSE),"")=0,"",IF(Plananalyse!I74=1,VLOOKUP(I$5,Kruistabel!$B$26:$F$29,MATCH($C74,Kruistabel!$C$25:$F$25,0)+1,FALSE),""))</f>
        <v>#REF!</v>
      </c>
      <c r="J74" s="326" t="e">
        <f>IF(IF(Plananalyse!J74=1,VLOOKUP(J$5,Kruistabel!$B$26:$F$29,MATCH($C74,Kruistabel!$C$25:$F$25,0)+1,FALSE),"")=0,"",IF(Plananalyse!J74=1,VLOOKUP(J$5,Kruistabel!$B$26:$F$29,MATCH($C74,Kruistabel!$C$25:$F$25,0)+1,FALSE),""))</f>
        <v>#REF!</v>
      </c>
      <c r="K74" s="326" t="e">
        <f>IF(IF(Plananalyse!K74=1,VLOOKUP(K$5,Kruistabel!$B$26:$F$29,MATCH($C74,Kruistabel!$C$25:$F$25,0)+1,FALSE),"")=0,"",IF(Plananalyse!K74=1,VLOOKUP(K$5,Kruistabel!$B$26:$F$29,MATCH($C74,Kruistabel!$C$25:$F$25,0)+1,FALSE),""))</f>
        <v>#REF!</v>
      </c>
      <c r="L74" s="326" t="e">
        <f>IF(IF(Plananalyse!L74=1,VLOOKUP(L$5,Kruistabel!$B$26:$F$29,MATCH($C74,Kruistabel!$C$25:$F$25,0)+1,FALSE),"")=0,"",IF(Plananalyse!L74=1,VLOOKUP(L$5,Kruistabel!$B$26:$F$29,MATCH($C74,Kruistabel!$C$25:$F$25,0)+1,FALSE),""))</f>
        <v>#REF!</v>
      </c>
      <c r="M74" s="326" t="e">
        <f>IF(IF(Plananalyse!M74=1,VLOOKUP(M$5,Kruistabel!$B$26:$F$29,MATCH($C74,Kruistabel!$C$25:$F$25,0)+1,FALSE),"")=0,"",IF(Plananalyse!M74=1,VLOOKUP(M$5,Kruistabel!$B$26:$F$29,MATCH($C74,Kruistabel!$C$25:$F$25,0)+1,FALSE),""))</f>
        <v>#REF!</v>
      </c>
      <c r="N74" s="326" t="e">
        <f>IF(IF(Plananalyse!N74=1,VLOOKUP(N$5,Kruistabel!$B$26:$F$29,MATCH($C74,Kruistabel!$C$25:$F$25,0)+1,FALSE),"")=0,"",IF(Plananalyse!N74=1,VLOOKUP(N$5,Kruistabel!$B$26:$F$29,MATCH($C74,Kruistabel!$C$25:$F$25,0)+1,FALSE),""))</f>
        <v>#REF!</v>
      </c>
      <c r="O74" s="326" t="e">
        <f>IF(IF(Plananalyse!O74=1,VLOOKUP(O$5,Kruistabel!$B$26:$F$29,MATCH($C74,Kruistabel!$C$25:$F$25,0)+1,FALSE),"")=0,"",IF(Plananalyse!O74=1,VLOOKUP(O$5,Kruistabel!$B$26:$F$29,MATCH($C74,Kruistabel!$C$25:$F$25,0)+1,FALSE),""))</f>
        <v>#REF!</v>
      </c>
      <c r="P74" s="326" t="e">
        <f>IF(IF(Plananalyse!P74=1,VLOOKUP(P$5,Kruistabel!$B$26:$F$29,MATCH($C74,Kruistabel!$C$25:$F$25,0)+1,FALSE),"")=0,"",IF(Plananalyse!P74=1,VLOOKUP(P$5,Kruistabel!$B$26:$F$29,MATCH($C74,Kruistabel!$C$25:$F$25,0)+1,FALSE),""))</f>
        <v>#REF!</v>
      </c>
      <c r="Q74" s="326" t="e">
        <f>IF(IF(Plananalyse!Q74=1,VLOOKUP(Q$5,Kruistabel!$B$26:$F$29,MATCH($C74,Kruistabel!$C$25:$F$25,0)+1,FALSE),"")=0,"",IF(Plananalyse!Q74=1,VLOOKUP(Q$5,Kruistabel!$B$26:$F$29,MATCH($C74,Kruistabel!$C$25:$F$25,0)+1,FALSE),""))</f>
        <v>#REF!</v>
      </c>
      <c r="R74" s="326" t="e">
        <f>IF(IF(Plananalyse!R74=1,VLOOKUP(R$5,Kruistabel!$B$26:$F$29,MATCH($C74,Kruistabel!$C$25:$F$25,0)+1,FALSE),"")=0,"",IF(Plananalyse!R74=1,VLOOKUP(R$5,Kruistabel!$B$26:$F$29,MATCH($C74,Kruistabel!$C$25:$F$25,0)+1,FALSE),""))</f>
        <v>#REF!</v>
      </c>
      <c r="S74" s="326" t="e">
        <f>IF(IF(Plananalyse!S74=1,VLOOKUP(S$5,Kruistabel!$B$26:$F$29,MATCH($C74,Kruistabel!$C$25:$F$25,0)+1,FALSE),"")=0,"",IF(Plananalyse!S74=1,VLOOKUP(S$5,Kruistabel!$B$26:$F$29,MATCH($C74,Kruistabel!$C$25:$F$25,0)+1,FALSE),""))</f>
        <v>#REF!</v>
      </c>
      <c r="T74" s="326" t="e">
        <f>IF(IF(Plananalyse!T74=1,VLOOKUP(T$5,Kruistabel!$B$26:$F$29,MATCH($C74,Kruistabel!$C$25:$F$25,0)+1,FALSE),"")=0,"",IF(Plananalyse!T74=1,VLOOKUP(T$5,Kruistabel!$B$26:$F$29,MATCH($C74,Kruistabel!$C$25:$F$25,0)+1,FALSE),""))</f>
        <v>#REF!</v>
      </c>
      <c r="U74" s="326" t="e">
        <f>IF(IF(Plananalyse!U74=1,VLOOKUP(U$5,Kruistabel!$B$26:$F$29,MATCH($C74,Kruistabel!$C$25:$F$25,0)+1,FALSE),"")=0,"",IF(Plananalyse!U74=1,VLOOKUP(U$5,Kruistabel!$B$26:$F$29,MATCH($C74,Kruistabel!$C$25:$F$25,0)+1,FALSE),""))</f>
        <v>#REF!</v>
      </c>
      <c r="V74" s="326" t="e">
        <f>IF(IF(Plananalyse!V74=1,VLOOKUP(V$5,Kruistabel!$B$26:$F$29,MATCH($C74,Kruistabel!$C$25:$F$25,0)+1,FALSE),"")=0,"",IF(Plananalyse!V74=1,VLOOKUP(V$5,Kruistabel!$B$26:$F$29,MATCH($C74,Kruistabel!$C$25:$F$25,0)+1,FALSE),""))</f>
        <v>#REF!</v>
      </c>
      <c r="W74" s="326" t="e">
        <f>IF(IF(Plananalyse!W74=1,VLOOKUP(W$5,Kruistabel!$B$26:$F$29,MATCH($C74,Kruistabel!$C$25:$F$25,0)+1,FALSE),"")=0,"",IF(Plananalyse!W74=1,VLOOKUP(W$5,Kruistabel!$B$26:$F$29,MATCH($C74,Kruistabel!$C$25:$F$25,0)+1,FALSE),""))</f>
        <v>#REF!</v>
      </c>
      <c r="X74" s="326" t="e">
        <f>IF(IF(Plananalyse!X74=1,VLOOKUP(X$5,Kruistabel!$B$26:$F$29,MATCH($C74,Kruistabel!$C$25:$F$25,0)+1,FALSE),"")=0,"",IF(Plananalyse!X74=1,VLOOKUP(X$5,Kruistabel!$B$26:$F$29,MATCH($C74,Kruistabel!$C$25:$F$25,0)+1,FALSE),""))</f>
        <v>#REF!</v>
      </c>
      <c r="Y74" s="326" t="e">
        <f>IF(IF(Plananalyse!Y74=1,VLOOKUP(Y$5,Kruistabel!$B$26:$F$29,MATCH($C74,Kruistabel!$C$25:$F$25,0)+1,FALSE),"")=0,"",IF(Plananalyse!Y74=1,VLOOKUP(Y$5,Kruistabel!$B$26:$F$29,MATCH($C74,Kruistabel!$C$25:$F$25,0)+1,FALSE),""))</f>
        <v>#REF!</v>
      </c>
      <c r="Z74" s="326" t="e">
        <f>IF(IF(Plananalyse!Z74=1,VLOOKUP(Z$5,Kruistabel!$B$26:$F$29,MATCH($C74,Kruistabel!$C$25:$F$25,0)+1,FALSE),"")=0,"",IF(Plananalyse!Z74=1,VLOOKUP(Z$5,Kruistabel!$B$26:$F$29,MATCH($C74,Kruistabel!$C$25:$F$25,0)+1,FALSE),""))</f>
        <v>#REF!</v>
      </c>
      <c r="AA74" s="326" t="e">
        <f>IF(IF(Plananalyse!AA74=1,VLOOKUP(AA$5,Kruistabel!$B$26:$F$29,MATCH($C74,Kruistabel!$C$25:$F$25,0)+1,FALSE),"")=0,"",IF(Plananalyse!AA74=1,VLOOKUP(AA$5,Kruistabel!$B$26:$F$29,MATCH($C74,Kruistabel!$C$25:$F$25,0)+1,FALSE),""))</f>
        <v>#REF!</v>
      </c>
      <c r="AB74" s="326" t="e">
        <f>IF(IF(Plananalyse!AB74=1,VLOOKUP(AB$5,Kruistabel!$B$26:$F$29,MATCH($C74,Kruistabel!$C$25:$F$25,0)+1,FALSE),"")=0,"",IF(Plananalyse!AB74=1,VLOOKUP(AB$5,Kruistabel!$B$26:$F$29,MATCH($C74,Kruistabel!$C$25:$F$25,0)+1,FALSE),""))</f>
        <v>#REF!</v>
      </c>
      <c r="AC74" s="326" t="e">
        <f>IF(IF(Plananalyse!AC74=1,VLOOKUP(AC$5,Kruistabel!$B$26:$F$29,MATCH($C74,Kruistabel!$C$25:$F$25,0)+1,FALSE),"")=0,"",IF(Plananalyse!AC74=1,VLOOKUP(AC$5,Kruistabel!$B$26:$F$29,MATCH($C74,Kruistabel!$C$25:$F$25,0)+1,FALSE),""))</f>
        <v>#REF!</v>
      </c>
      <c r="AD74" s="326" t="e">
        <f>IF(IF(Plananalyse!AD74=1,VLOOKUP(AD$5,Kruistabel!$B$26:$F$29,MATCH($C74,Kruistabel!$C$25:$F$25,0)+1,FALSE),"")=0,"",IF(Plananalyse!AD74=1,VLOOKUP(AD$5,Kruistabel!$B$26:$F$29,MATCH($C74,Kruistabel!$C$25:$F$25,0)+1,FALSE),""))</f>
        <v>#REF!</v>
      </c>
      <c r="AE74" s="326" t="e">
        <f>IF(IF(Plananalyse!AE74=1,VLOOKUP(AE$5,Kruistabel!$B$26:$F$29,MATCH($C74,Kruistabel!$C$25:$F$25,0)+1,FALSE),"")=0,"",IF(Plananalyse!AE74=1,VLOOKUP(AE$5,Kruistabel!$B$26:$F$29,MATCH($C74,Kruistabel!$C$25:$F$25,0)+1,FALSE),""))</f>
        <v>#REF!</v>
      </c>
      <c r="AF74" s="326" t="e">
        <f>IF(IF(Plananalyse!AF74=1,VLOOKUP(AF$5,Kruistabel!$B$26:$F$29,MATCH($C74,Kruistabel!$C$25:$F$25,0)+1,FALSE),"")=0,"",IF(Plananalyse!AF74=1,VLOOKUP(AF$5,Kruistabel!$B$26:$F$29,MATCH($C74,Kruistabel!$C$25:$F$25,0)+1,FALSE),""))</f>
        <v>#REF!</v>
      </c>
      <c r="AG74" s="326" t="e">
        <f>IF(IF(Plananalyse!AG74=1,VLOOKUP(AG$5,Kruistabel!$B$26:$F$29,MATCH($C74,Kruistabel!$C$25:$F$25,0)+1,FALSE),"")=0,"",IF(Plananalyse!AG74=1,VLOOKUP(AG$5,Kruistabel!$B$26:$F$29,MATCH($C74,Kruistabel!$C$25:$F$25,0)+1,FALSE),""))</f>
        <v>#REF!</v>
      </c>
      <c r="AH74" s="326" t="e">
        <f>IF(IF(Plananalyse!AH74=1,VLOOKUP(AH$5,Kruistabel!$B$26:$F$29,MATCH($C74,Kruistabel!$C$25:$F$25,0)+1,FALSE),"")=0,"",IF(Plananalyse!AI74=1,VLOOKUP(AH$5,Kruistabel!$B$26:$F$29,MATCH($C74,Kruistabel!$C$25:$F$25,0)+1,FALSE),""))</f>
        <v>#REF!</v>
      </c>
      <c r="AI74" s="326" t="e">
        <f>IF(IF(Plananalyse!AI74=1,VLOOKUP(AI$5,Kruistabel!$B$26:$F$29,MATCH($C74,Kruistabel!$C$25:$F$25,0)+1,FALSE),"")=0,"",IF(Plananalyse!AJ74=1,VLOOKUP(AI$5,Kruistabel!$B$26:$F$29,MATCH($C74,Kruistabel!$C$25:$F$25,0)+1,FALSE),""))</f>
        <v>#REF!</v>
      </c>
      <c r="AJ74" s="326" t="e">
        <f>IF(IF(Plananalyse!AJ74=1,VLOOKUP(AJ$5,Kruistabel!$B$26:$F$29,MATCH($C74,Kruistabel!$C$25:$F$25,0)+1,FALSE),"")=0,"",IF(Plananalyse!AJ74=1,VLOOKUP(AJ$5,Kruistabel!$B$26:$F$29,MATCH($C74,Kruistabel!$C$25:$F$25,0)+1,FALSE),""))</f>
        <v>#REF!</v>
      </c>
      <c r="AK74" s="326" t="e">
        <f>IF(IF(Plananalyse!AK74=1,VLOOKUP(AK$5,Kruistabel!$B$26:$F$29,MATCH($C74,Kruistabel!$C$25:$F$25,0)+1,FALSE),"")=0,"",IF(Plananalyse!AK74=1,VLOOKUP(AK$5,Kruistabel!$B$26:$F$29,MATCH($C74,Kruistabel!$C$25:$F$25,0)+1,FALSE),""))</f>
        <v>#REF!</v>
      </c>
      <c r="AL74" s="326" t="e">
        <f>IF(IF(Plananalyse!AL74=1,VLOOKUP(AL$5,Kruistabel!$B$26:$F$29,MATCH($C74,Kruistabel!$C$25:$F$25,0)+1,FALSE),"")=0,"",IF(Plananalyse!AL74=1,VLOOKUP(AL$5,Kruistabel!$B$26:$F$29,MATCH($C74,Kruistabel!$C$25:$F$25,0)+1,FALSE),""))</f>
        <v>#REF!</v>
      </c>
      <c r="AM74" s="326" t="e">
        <f>IF(IF(Plananalyse!AM74=1,VLOOKUP(AM$5,Kruistabel!$B$26:$F$29,MATCH($C74,Kruistabel!$C$25:$F$25,0)+1,FALSE),"")=0,"",IF(Plananalyse!AM74=1,VLOOKUP(AM$5,Kruistabel!$B$26:$F$29,MATCH($C74,Kruistabel!$C$25:$F$25,0)+1,FALSE),""))</f>
        <v>#REF!</v>
      </c>
      <c r="AN74" s="327"/>
      <c r="AO74" s="326" t="e">
        <f>IF(IF(Plananalyse!AO74=1,VLOOKUP(AO$5,Kruistabel!$B$26:$F$29,MATCH($C74,Kruistabel!$C$25:$F$25,0)+1,FALSE),"")=0,"",IF(Plananalyse!AO74=1,VLOOKUP(AO$5,Kruistabel!$B$26:$F$29,MATCH($C74,Kruistabel!$C$25:$F$25,0)+1,FALSE),""))</f>
        <v>#REF!</v>
      </c>
      <c r="AP74" s="326" t="e">
        <f>IF(IF(Plananalyse!AP74=1,VLOOKUP(AP$5,Kruistabel!$B$26:$F$29,MATCH($C74,Kruistabel!$C$25:$F$25,0)+1,FALSE),"")=0,"",IF(Plananalyse!AP74=1,VLOOKUP(AP$5,Kruistabel!$B$26:$F$29,MATCH($C74,Kruistabel!$C$25:$F$25,0)+1,FALSE),""))</f>
        <v>#REF!</v>
      </c>
      <c r="AQ74" s="326" t="e">
        <f>IF(IF(Plananalyse!AQ74=1,VLOOKUP(AQ$5,Kruistabel!$B$26:$F$29,MATCH($C74,Kruistabel!$C$25:$F$25,0)+1,FALSE),"")=0,"",IF(Plananalyse!AQ74=1,VLOOKUP(AQ$5,Kruistabel!$B$26:$F$29,MATCH($C74,Kruistabel!$C$25:$F$25,0)+1,FALSE),""))</f>
        <v>#REF!</v>
      </c>
      <c r="AR74" s="326" t="e">
        <f>IF(IF(Plananalyse!AR74=1,VLOOKUP(AR$5,Kruistabel!$B$26:$F$29,MATCH($C74,Kruistabel!$C$25:$F$25,0)+1,FALSE),"")=0,"",IF(Plananalyse!AR74=1,VLOOKUP(AR$5,Kruistabel!$B$26:$F$29,MATCH($C74,Kruistabel!$C$25:$F$25,0)+1,FALSE),""))</f>
        <v>#REF!</v>
      </c>
      <c r="AS74" s="326" t="e">
        <f>IF(IF(Plananalyse!AS74=1,VLOOKUP(AS$5,Kruistabel!$B$26:$F$29,MATCH($C74,Kruistabel!$C$25:$F$25,0)+1,FALSE),"")=0,"",IF(Plananalyse!AS74=1,VLOOKUP(AS$5,Kruistabel!$B$26:$F$29,MATCH($C74,Kruistabel!$C$25:$F$25,0)+1,FALSE),""))</f>
        <v>#REF!</v>
      </c>
      <c r="AT74" s="326" t="e">
        <f>IF(IF(Plananalyse!AT74=1,VLOOKUP(AT$5,Kruistabel!$B$26:$F$29,MATCH($C74,Kruistabel!$C$25:$F$25,0)+1,FALSE),"")=0,"",IF(Plananalyse!AT74=1,VLOOKUP(AT$5,Kruistabel!$B$26:$F$29,MATCH($C74,Kruistabel!$C$25:$F$25,0)+1,FALSE),""))</f>
        <v>#REF!</v>
      </c>
      <c r="AU74" s="326" t="e">
        <f>IF(IF(Plananalyse!AU74=1,VLOOKUP(AU$5,Kruistabel!$B$26:$F$29,MATCH($C74,Kruistabel!$C$25:$F$25,0)+1,FALSE),"")=0,"",IF(Plananalyse!AU74=1,VLOOKUP(AU$5,Kruistabel!$B$26:$F$29,MATCH($C74,Kruistabel!$C$25:$F$25,0)+1,FALSE),""))</f>
        <v>#REF!</v>
      </c>
      <c r="AV74" s="326" t="e">
        <f>IF(IF(Plananalyse!AV74=1,VLOOKUP(AV$5,Kruistabel!$B$26:$F$29,MATCH($C74,Kruistabel!$C$25:$F$25,0)+1,FALSE),"")=0,"",IF(Plananalyse!AV74=1,VLOOKUP(AV$5,Kruistabel!$B$26:$F$29,MATCH($C74,Kruistabel!$C$25:$F$25,0)+1,FALSE),""))</f>
        <v>#REF!</v>
      </c>
      <c r="AW74" s="326" t="e">
        <f>IF(IF(Plananalyse!AW74=1,VLOOKUP(AW$5,Kruistabel!$B$26:$F$29,MATCH($C74,Kruistabel!$C$25:$F$25,0)+1,FALSE),"")=0,"",IF(Plananalyse!AW74=1,VLOOKUP(AW$5,Kruistabel!$B$26:$F$29,MATCH($C74,Kruistabel!$C$25:$F$25,0)+1,FALSE),""))</f>
        <v>#REF!</v>
      </c>
      <c r="AX74" s="326" t="e">
        <f>IF(IF(Plananalyse!AX74=1,VLOOKUP(AX$5,Kruistabel!$B$26:$F$29,MATCH($C74,Kruistabel!$C$25:$F$25,0)+1,FALSE),"")=0,"",IF(Plananalyse!AX74=1,VLOOKUP(AX$5,Kruistabel!$B$26:$F$29,MATCH($C74,Kruistabel!$C$25:$F$25,0)+1,FALSE),""))</f>
        <v>#REF!</v>
      </c>
      <c r="AY74" s="327"/>
      <c r="AZ74" s="326" t="e">
        <f>IF(IF(Plananalyse!AZ74=1,VLOOKUP(AZ$5,Kruistabel!$B$26:$F$29,MATCH($C74,Kruistabel!$C$25:$F$25,0)+1,FALSE),"")=0,"",IF(Plananalyse!AZ74=1,VLOOKUP(AZ$5,Kruistabel!$B$26:$F$29,MATCH($C74,Kruistabel!$C$25:$F$25,0)+1,FALSE),""))</f>
        <v>#REF!</v>
      </c>
      <c r="BA74" s="326" t="e">
        <f>IF(IF(Plananalyse!BA74=1,VLOOKUP(BA$5,Kruistabel!$B$26:$F$29,MATCH($C74,Kruistabel!$C$25:$F$25,0)+1,FALSE),"")=0,"",IF(Plananalyse!BA74=1,VLOOKUP(BA$5,Kruistabel!$B$26:$F$29,MATCH($C74,Kruistabel!$C$25:$F$25,0)+1,FALSE),""))</f>
        <v>#REF!</v>
      </c>
      <c r="BB74" s="326" t="e">
        <f>IF(IF(Plananalyse!BB74=1,VLOOKUP(BB$5,Kruistabel!$B$26:$F$29,MATCH($C74,Kruistabel!$C$25:$F$25,0)+1,FALSE),"")=0,"",IF(Plananalyse!BB74=1,VLOOKUP(BB$5,Kruistabel!$B$26:$F$29,MATCH($C74,Kruistabel!$C$25:$F$25,0)+1,FALSE),""))</f>
        <v>#REF!</v>
      </c>
      <c r="BC74" s="326" t="e">
        <f>IF(IF(Plananalyse!BC74=1,VLOOKUP(BC$5,Kruistabel!$B$26:$F$29,MATCH($C74,Kruistabel!$C$25:$F$25,0)+1,FALSE),"")=0,"",IF(Plananalyse!BC74=1,VLOOKUP(BC$5,Kruistabel!$B$26:$F$29,MATCH($C74,Kruistabel!$C$25:$F$25,0)+1,FALSE),""))</f>
        <v>#REF!</v>
      </c>
      <c r="BD74" s="326" t="e">
        <f>IF(IF(Plananalyse!BD74=1,VLOOKUP(BD$5,Kruistabel!$B$26:$F$29,MATCH($C74,Kruistabel!$C$25:$F$25,0)+1,FALSE),"")=0,"",IF(Plananalyse!BD74=1,VLOOKUP(BD$5,Kruistabel!$B$26:$F$29,MATCH($C74,Kruistabel!$C$25:$F$25,0)+1,FALSE),""))</f>
        <v>#REF!</v>
      </c>
      <c r="BE74" s="326" t="e">
        <f>IF(IF(Plananalyse!BE74=1,VLOOKUP(BE$5,Kruistabel!$B$26:$F$29,MATCH($C74,Kruistabel!$C$25:$F$25,0)+1,FALSE),"")=0,"",IF(Plananalyse!BE74=1,VLOOKUP(BE$5,Kruistabel!$B$26:$F$29,MATCH($C74,Kruistabel!$C$25:$F$25,0)+1,FALSE),""))</f>
        <v>#REF!</v>
      </c>
      <c r="BF74" s="326" t="e">
        <f>IF(IF(Plananalyse!BF74=1,VLOOKUP(BF$5,Kruistabel!$B$26:$F$29,MATCH($C74,Kruistabel!$C$25:$F$25,0)+1,FALSE),"")=0,"",IF(Plananalyse!BF74=1,VLOOKUP(BF$5,Kruistabel!$B$26:$F$29,MATCH($C74,Kruistabel!$C$25:$F$25,0)+1,FALSE),""))</f>
        <v>#REF!</v>
      </c>
      <c r="BG74" s="326" t="e">
        <f>IF(IF(Plananalyse!BG74=1,VLOOKUP(BG$5,Kruistabel!$B$26:$F$29,MATCH($C74,Kruistabel!$C$25:$F$25,0)+1,FALSE),"")=0,"",IF(Plananalyse!BG74=1,VLOOKUP(BG$5,Kruistabel!$B$26:$F$29,MATCH($C74,Kruistabel!$C$25:$F$25,0)+1,FALSE),""))</f>
        <v>#REF!</v>
      </c>
      <c r="BH74" s="326" t="e">
        <f>IF(IF(Plananalyse!BH74=1,VLOOKUP(BH$5,Kruistabel!$B$26:$F$29,MATCH($C74,Kruistabel!$C$25:$F$25,0)+1,FALSE),"")=0,"",IF(Plananalyse!BH74=1,VLOOKUP(BH$5,Kruistabel!$B$26:$F$29,MATCH($C74,Kruistabel!$C$25:$F$25,0)+1,FALSE),""))</f>
        <v>#REF!</v>
      </c>
      <c r="BI74" s="327"/>
      <c r="BJ74" s="326" t="e">
        <f>IF(IF(Plananalyse!BJ74=1,VLOOKUP(BJ$5,Kruistabel!$B$26:$F$29,MATCH($C74,Kruistabel!$C$25:$F$25,0)+1,FALSE),"")=0,"",IF(Plananalyse!BJ74=1,VLOOKUP(BJ$5,Kruistabel!$B$26:$F$29,MATCH($C74,Kruistabel!$C$25:$F$25,0)+1,FALSE),""))</f>
        <v>#REF!</v>
      </c>
      <c r="BK74" s="326" t="e">
        <f>IF(IF(Plananalyse!BK74=1,VLOOKUP(BK$5,Kruistabel!$B$26:$F$29,MATCH($C74,Kruistabel!$C$25:$F$25,0)+1,FALSE),"")=0,"",IF(Plananalyse!BK74=1,VLOOKUP(BK$5,Kruistabel!$B$26:$F$29,MATCH($C74,Kruistabel!$C$25:$F$25,0)+1,FALSE),""))</f>
        <v>#REF!</v>
      </c>
      <c r="BL74" s="326" t="e">
        <f>IF(IF(Plananalyse!BL74=1,VLOOKUP(BL$5,Kruistabel!$B$26:$F$29,MATCH($C74,Kruistabel!$C$25:$F$25,0)+1,FALSE),"")=0,"",IF(Plananalyse!BL74=1,VLOOKUP(BL$5,Kruistabel!$B$26:$F$29,MATCH($C74,Kruistabel!$C$25:$F$25,0)+1,FALSE),""))</f>
        <v>#REF!</v>
      </c>
      <c r="BM74" s="326" t="e">
        <f>IF(IF(Plananalyse!BM74=1,VLOOKUP(BM$5,Kruistabel!$B$26:$F$29,MATCH($C74,Kruistabel!$C$25:$F$25,0)+1,FALSE),"")=0,"",IF(Plananalyse!BM74=1,VLOOKUP(BM$5,Kruistabel!$B$26:$F$29,MATCH($C74,Kruistabel!$C$25:$F$25,0)+1,FALSE),""))</f>
        <v>#REF!</v>
      </c>
      <c r="BN74" s="326" t="e">
        <f>IF(IF(Plananalyse!BN74=1,VLOOKUP(BN$5,Kruistabel!$B$26:$F$29,MATCH($C74,Kruistabel!$C$25:$F$25,0)+1,FALSE),"")=0,"",IF(Plananalyse!BN74=1,VLOOKUP(BN$5,Kruistabel!$B$26:$F$29,MATCH($C74,Kruistabel!$C$25:$F$25,0)+1,FALSE),""))</f>
        <v>#REF!</v>
      </c>
      <c r="BO74" s="326" t="e">
        <f>IF(IF(Plananalyse!BO74=1,VLOOKUP(BO$5,Kruistabel!$B$26:$F$29,MATCH($C74,Kruistabel!$C$25:$F$25,0)+1,FALSE),"")=0,"",IF(Plananalyse!BO74=1,VLOOKUP(BO$5,Kruistabel!$B$26:$F$29,MATCH($C74,Kruistabel!$C$25:$F$25,0)+1,FALSE),""))</f>
        <v>#REF!</v>
      </c>
      <c r="BP74" s="326" t="e">
        <f>IF(IF(Plananalyse!BP74=1,VLOOKUP(BP$5,Kruistabel!$B$26:$F$29,MATCH($C74,Kruistabel!$C$25:$F$25,0)+1,FALSE),"")=0,"",IF(Plananalyse!BP74=1,VLOOKUP(BP$5,Kruistabel!$B$26:$F$29,MATCH($C74,Kruistabel!$C$25:$F$25,0)+1,FALSE),""))</f>
        <v>#REF!</v>
      </c>
      <c r="BQ74" s="326" t="e">
        <f>IF(IF(Plananalyse!BQ74=1,VLOOKUP(BQ$5,Kruistabel!$B$26:$F$29,MATCH($C74,Kruistabel!$C$25:$F$25,0)+1,FALSE),"")=0,"",IF(Plananalyse!BQ74=1,VLOOKUP(BQ$5,Kruistabel!$B$26:$F$29,MATCH($C74,Kruistabel!$C$25:$F$25,0)+1,FALSE),""))</f>
        <v>#REF!</v>
      </c>
      <c r="BR74" s="326" t="e">
        <f>IF(IF(Plananalyse!BR74=1,VLOOKUP(BR$5,Kruistabel!$B$26:$F$29,MATCH($C74,Kruistabel!$C$25:$F$25,0)+1,FALSE),"")=0,"",IF(Plananalyse!BR74=1,VLOOKUP(BR$5,Kruistabel!$B$26:$F$29,MATCH($C74,Kruistabel!$C$25:$F$25,0)+1,FALSE),""))</f>
        <v>#REF!</v>
      </c>
      <c r="BS74" s="326" t="e">
        <f ca="1">IF(IF(Plananalyse!BS74=1,VLOOKUP(BS$5,Kruistabel!$B$26:$F$29,MATCH($C74,Kruistabel!$C$25:$F$25,0)+1,FALSE),"")=0,"",IF(Plananalyse!BS74=1,VLOOKUP(BS$5,Kruistabel!$B$26:$F$29,MATCH($C74,Kruistabel!$C$25:$F$25,0)+1,FALSE),""))</f>
        <v>#REF!</v>
      </c>
      <c r="BT74" s="65"/>
      <c r="BU74" s="231" t="e">
        <f ca="1">IF(IF(Plananalyse!BU74=1,VLOOKUP(BU$5,Kruistabel!$B$26:$F$29,MATCH($C74,Kruistabel!$C$25:$F$25,0)+1,FALSE),"")=0,"",IF(Plananalyse!BU74=1,VLOOKUP(BU$5,Kruistabel!$B$26:$F$29,MATCH($C74,Kruistabel!$C$25:$F$25,0)+1,FALSE),""))</f>
        <v>#REF!</v>
      </c>
      <c r="BV74" s="326" t="e">
        <f ca="1">IF(IF(Plananalyse!BV74=1,VLOOKUP(BV$5,Kruistabel!$B$26:$F$29,MATCH($C74,Kruistabel!$C$25:$F$25,0)+1,FALSE),"")=0,"",IF(Plananalyse!BV74=1,VLOOKUP(BV$5,Kruistabel!$B$26:$F$29,MATCH($C74,Kruistabel!$C$25:$F$25,0)+1,FALSE),""))</f>
        <v>#REF!</v>
      </c>
      <c r="BW74" s="326" t="e">
        <f ca="1">IF(IF(Plananalyse!BW74=1,VLOOKUP(BW$5,Kruistabel!$B$26:$F$29,MATCH($C74,Kruistabel!$C$25:$F$25,0)+1,FALSE),"")=0,"",IF(Plananalyse!BW74=1,VLOOKUP(BW$5,Kruistabel!$B$26:$F$29,MATCH($C74,Kruistabel!$C$25:$F$25,0)+1,FALSE),""))</f>
        <v>#REF!</v>
      </c>
      <c r="BX74" s="326" t="e">
        <f ca="1">IF(IF(Plananalyse!BX74=1,VLOOKUP(BX$5,Kruistabel!$B$26:$F$29,MATCH($C74,Kruistabel!$C$25:$F$25,0)+1,FALSE),"")=0,"",IF(Plananalyse!BX74=1,VLOOKUP(BX$5,Kruistabel!$B$26:$F$29,MATCH($C74,Kruistabel!$C$25:$F$25,0)+1,FALSE),""))</f>
        <v>#REF!</v>
      </c>
      <c r="BY74" s="327"/>
      <c r="BZ74" s="326" t="e">
        <f ca="1">IF(IF(Plananalyse!BZ74=1,VLOOKUP(BZ$5,Kruistabel!$B$26:$F$29,MATCH($C74,Kruistabel!$C$25:$F$25,0)+1,FALSE),"")=0,"",IF(Plananalyse!BZ74=1,VLOOKUP(BZ$5,Kruistabel!$B$26:$F$29,MATCH($C74,Kruistabel!$C$25:$F$25,0)+1,FALSE),""))</f>
        <v>#REF!</v>
      </c>
      <c r="CA74" s="326" t="e">
        <f ca="1">IF(IF(Plananalyse!CA74=1,VLOOKUP(CA$5,Kruistabel!$B$26:$F$29,MATCH($C74,Kruistabel!$C$25:$F$25,0)+1,FALSE),"")=0,"",IF(Plananalyse!CA74=1,VLOOKUP(CA$5,Kruistabel!$B$26:$F$29,MATCH($C74,Kruistabel!$C$25:$F$25,0)+1,FALSE),""))</f>
        <v>#REF!</v>
      </c>
      <c r="CB74" s="326" t="e">
        <f ca="1">IF(IF(Plananalyse!CB74=1,VLOOKUP(CB$5,Kruistabel!$B$26:$F$29,MATCH($C74,Kruistabel!$C$25:$F$25,0)+1,FALSE),"")=0,"",IF(Plananalyse!CB74=1,VLOOKUP(CB$5,Kruistabel!$B$26:$F$29,MATCH($C74,Kruistabel!$C$25:$F$25,0)+1,FALSE),""))</f>
        <v>#REF!</v>
      </c>
      <c r="CC74" s="326" t="e">
        <f ca="1">IF(IF(Plananalyse!CC74=1,VLOOKUP(CC$5,Kruistabel!$B$26:$F$29,MATCH($C74,Kruistabel!$C$25:$F$25,0)+1,FALSE),"")=0,"",IF(Plananalyse!CC74=1,VLOOKUP(CC$5,Kruistabel!$B$26:$F$29,MATCH($C74,Kruistabel!$C$25:$F$25,0)+1,FALSE),""))</f>
        <v>#REF!</v>
      </c>
      <c r="CD74" s="326" t="e">
        <f ca="1">IF(IF(Plananalyse!CD74=1,VLOOKUP(CD$5,Kruistabel!$B$26:$F$29,MATCH($C74,Kruistabel!$C$25:$F$25,0)+1,FALSE),"")=0,"",IF(Plananalyse!CD74=1,VLOOKUP(CD$5,Kruistabel!$B$26:$F$29,MATCH($C74,Kruistabel!$C$25:$F$25,0)+1,FALSE),""))</f>
        <v>#REF!</v>
      </c>
      <c r="CE74" s="326" t="e">
        <f ca="1">IF(IF(Plananalyse!CE74=1,VLOOKUP(CE$5,Kruistabel!$B$26:$F$29,MATCH($C74,Kruistabel!$C$25:$F$25,0)+1,FALSE),"")=0,"",IF(Plananalyse!CE74=1,VLOOKUP(CE$5,Kruistabel!$B$26:$F$29,MATCH($C74,Kruistabel!$C$25:$F$25,0)+1,FALSE),""))</f>
        <v>#REF!</v>
      </c>
      <c r="CF74" s="326" t="e">
        <f ca="1">IF(IF(Plananalyse!CF74=1,VLOOKUP(CF$5,Kruistabel!$B$26:$F$29,MATCH($C74,Kruistabel!$C$25:$F$25,0)+1,FALSE),"")=0,"",IF(Plananalyse!CF74=1,VLOOKUP(CF$5,Kruistabel!$B$26:$F$29,MATCH($C74,Kruistabel!$C$25:$F$25,0)+1,FALSE),""))</f>
        <v>#REF!</v>
      </c>
      <c r="CG74" s="326" t="e">
        <f ca="1">IF(IF(Plananalyse!CG74=1,VLOOKUP(CG$5,Kruistabel!$B$26:$F$29,MATCH($C74,Kruistabel!$C$25:$F$25,0)+1,FALSE),"")=0,"",IF(Plananalyse!CG74=1,VLOOKUP(CG$5,Kruistabel!$B$26:$F$29,MATCH($C74,Kruistabel!$C$25:$F$25,0)+1,FALSE),""))</f>
        <v>#REF!</v>
      </c>
      <c r="CH74" s="326" t="e">
        <f ca="1">IF(IF(Plananalyse!CH74=1,VLOOKUP(CH$5,Kruistabel!$B$26:$F$29,MATCH($C74,Kruistabel!$C$25:$F$25,0)+1,FALSE),"")=0,"",IF(Plananalyse!CH74=1,VLOOKUP(CH$5,Kruistabel!$B$26:$F$29,MATCH($C74,Kruistabel!$C$25:$F$25,0)+1,FALSE),""))</f>
        <v>#REF!</v>
      </c>
      <c r="CI74" s="65"/>
      <c r="CJ74" s="326" t="e">
        <f ca="1">IF(IF(Plananalyse!CJ74=1,VLOOKUP(CJ$5,Kruistabel!$B$26:$F$29,MATCH($C74,Kruistabel!$C$25:$F$25,0)+1,FALSE),"")=0,"",IF(Plananalyse!CJ74=1,VLOOKUP(CJ$5,Kruistabel!$B$26:$F$29,MATCH($C74,Kruistabel!$C$25:$F$25,0)+1,FALSE),""))</f>
        <v>#REF!</v>
      </c>
      <c r="CK74" s="326" t="e">
        <f ca="1">IF(IF(Plananalyse!CK74=1,VLOOKUP(CK$5,Kruistabel!$B$26:$F$29,MATCH($C74,Kruistabel!$C$25:$F$25,0)+1,FALSE),"")=0,"",IF(Plananalyse!CK74=1,VLOOKUP(CK$5,Kruistabel!$B$26:$F$29,MATCH($C74,Kruistabel!$C$25:$F$25,0)+1,FALSE),""))</f>
        <v>#REF!</v>
      </c>
      <c r="CL74" s="326" t="e">
        <f ca="1">IF(IF(Plananalyse!CL74=1,VLOOKUP(CL$5,Kruistabel!$B$26:$F$29,MATCH($C74,Kruistabel!$C$25:$F$25,0)+1,FALSE),"")=0,"",IF(Plananalyse!CL74=1,VLOOKUP(CL$5,Kruistabel!$B$26:$F$29,MATCH($C74,Kruistabel!$C$25:$F$25,0)+1,FALSE),""))</f>
        <v>#REF!</v>
      </c>
      <c r="CM74" s="326" t="e">
        <f ca="1">IF(IF(Plananalyse!CM74=1,VLOOKUP(CM$5,Kruistabel!$B$26:$F$29,MATCH($C74,Kruistabel!$C$25:$F$25,0)+1,FALSE),"")=0,"",IF(Plananalyse!CM74=1,VLOOKUP(CM$5,Kruistabel!$B$26:$F$29,MATCH($C74,Kruistabel!$C$25:$F$25,0)+1,FALSE),""))</f>
        <v>#REF!</v>
      </c>
      <c r="CN74" s="326" t="e">
        <f ca="1">IF(IF(Plananalyse!CN74=1,VLOOKUP(CN$5,Kruistabel!$B$26:$F$29,MATCH($C74,Kruistabel!$C$25:$F$25,0)+1,FALSE),"")=0,"",IF(Plananalyse!CN74=1,VLOOKUP(CN$5,Kruistabel!$B$26:$F$29,MATCH($C74,Kruistabel!$C$25:$F$25,0)+1,FALSE),""))</f>
        <v>#REF!</v>
      </c>
      <c r="CO74" s="326" t="e">
        <f ca="1">IF(IF(Plananalyse!CO74=1,VLOOKUP(CO$5,Kruistabel!$B$26:$F$29,MATCH($C74,Kruistabel!$C$25:$F$25,0)+1,FALSE),"")=0,"",IF(Plananalyse!CO74=1,VLOOKUP(CO$5,Kruistabel!$B$26:$F$29,MATCH($C74,Kruistabel!$C$25:$F$25,0)+1,FALSE),""))</f>
        <v>#REF!</v>
      </c>
      <c r="CP74" s="326" t="e">
        <f ca="1">IF(IF(Plananalyse!CP74=1,VLOOKUP(CP$5,Kruistabel!$B$26:$F$29,MATCH($C74,Kruistabel!$C$25:$F$25,0)+1,FALSE),"")=0,"",IF(Plananalyse!CP74=1,VLOOKUP(CP$5,Kruistabel!$B$26:$F$29,MATCH($C74,Kruistabel!$C$25:$F$25,0)+1,FALSE),""))</f>
        <v>#REF!</v>
      </c>
      <c r="CQ74" s="326" t="e">
        <f ca="1">IF(IF(Plananalyse!CQ74=1,VLOOKUP(CQ$5,Kruistabel!$B$26:$F$29,MATCH($C74,Kruistabel!$C$25:$F$25,0)+1,FALSE),"")=0,"",IF(Plananalyse!CQ74=1,VLOOKUP(CQ$5,Kruistabel!$B$26:$F$29,MATCH($C74,Kruistabel!$C$25:$F$25,0)+1,FALSE),""))</f>
        <v>#REF!</v>
      </c>
      <c r="CR74" s="326" t="e">
        <f ca="1">IF(IF(Plananalyse!CR74=1,VLOOKUP(CR$5,Kruistabel!$B$26:$F$29,MATCH($C74,Kruistabel!$C$25:$F$25,0)+1,FALSE),"")=0,"",IF(Plananalyse!CR74=1,VLOOKUP(CR$5,Kruistabel!$B$26:$F$29,MATCH($C74,Kruistabel!$C$25:$F$25,0)+1,FALSE),""))</f>
        <v>#REF!</v>
      </c>
      <c r="CS74" s="326" t="e">
        <f ca="1">IF(IF(Plananalyse!CS74=1,VLOOKUP(CS$5,Kruistabel!$B$26:$F$29,MATCH($C74,Kruistabel!$C$25:$F$25,0)+1,FALSE),"")=0,"",IF(Plananalyse!CS74=1,VLOOKUP(CS$5,Kruistabel!$B$26:$F$29,MATCH($C74,Kruistabel!$C$25:$F$25,0)+1,FALSE),""))</f>
        <v>#REF!</v>
      </c>
      <c r="CT74" s="326" t="e">
        <f ca="1">IF(IF(Plananalyse!CT74=1,VLOOKUP(CT$5,Kruistabel!$B$26:$F$29,MATCH($C74,Kruistabel!$C$25:$F$25,0)+1,FALSE),"")=0,"",IF(Plananalyse!CT74=1,VLOOKUP(CT$5,Kruistabel!$B$26:$F$29,MATCH($C74,Kruistabel!$C$25:$F$25,0)+1,FALSE),""))</f>
        <v>#REF!</v>
      </c>
      <c r="CU74" s="326" t="e">
        <f ca="1">IF(IF(Plananalyse!CU74=1,VLOOKUP(CU$5,Kruistabel!$B$26:$F$29,MATCH($C74,Kruistabel!$C$25:$F$25,0)+1,FALSE),"")=0,"",IF(Plananalyse!CU74=1,VLOOKUP(CU$5,Kruistabel!$B$26:$F$29,MATCH($C74,Kruistabel!$C$25:$F$25,0)+1,FALSE),""))</f>
        <v>#REF!</v>
      </c>
      <c r="CV74" s="326" t="e">
        <f ca="1">IF(IF(Plananalyse!CV74=1,VLOOKUP(CV$5,Kruistabel!$B$26:$F$29,MATCH($C74,Kruistabel!$C$25:$F$25,0)+1,FALSE),"")=0,"",IF(Plananalyse!CV74=1,VLOOKUP(CV$5,Kruistabel!$B$26:$F$29,MATCH($C74,Kruistabel!$C$25:$F$25,0)+1,FALSE),""))</f>
        <v>#REF!</v>
      </c>
      <c r="CW74" s="326" t="e">
        <f ca="1">IF(IF(Plananalyse!CW74=1,VLOOKUP(CW$5,Kruistabel!$B$26:$F$29,MATCH($C74,Kruistabel!$C$25:$F$25,0)+1,FALSE),"")=0,"",IF(Plananalyse!CW74=1,VLOOKUP(CW$5,Kruistabel!$B$26:$F$29,MATCH($C74,Kruistabel!$C$25:$F$25,0)+1,FALSE),""))</f>
        <v>#REF!</v>
      </c>
      <c r="CX74" s="326" t="e">
        <f ca="1">IF(IF(Plananalyse!CX74=1,VLOOKUP(CX$5,Kruistabel!$B$26:$F$29,MATCH($C74,Kruistabel!$C$25:$F$25,0)+1,FALSE),"")=0,"",IF(Plananalyse!CX74=1,VLOOKUP(CX$5,Kruistabel!$B$26:$F$29,MATCH($C74,Kruistabel!$C$25:$F$25,0)+1,FALSE),""))</f>
        <v>#REF!</v>
      </c>
      <c r="CY74" s="326" t="e">
        <f ca="1">IF(IF(Plananalyse!CY74=1,VLOOKUP(CY$5,Kruistabel!$B$26:$F$29,MATCH($C74,Kruistabel!$C$25:$F$25,0)+1,FALSE),"")=0,"",IF(Plananalyse!CY74=1,VLOOKUP(CY$5,Kruistabel!$B$26:$F$29,MATCH($C74,Kruistabel!$C$25:$F$25,0)+1,FALSE),""))</f>
        <v>#REF!</v>
      </c>
      <c r="CZ74" s="326" t="e">
        <f ca="1">IF(IF(Plananalyse!CZ74=1,VLOOKUP(CZ$5,Kruistabel!$B$26:$F$29,MATCH($C74,Kruistabel!$C$25:$F$25,0)+1,FALSE),"")=0,"",IF(Plananalyse!CZ74=1,VLOOKUP(CZ$5,Kruistabel!$B$26:$F$29,MATCH($C74,Kruistabel!$C$25:$F$25,0)+1,FALSE),""))</f>
        <v>#REF!</v>
      </c>
      <c r="DA74" s="326" t="e">
        <f ca="1">IF(IF(Plananalyse!DA74=1,VLOOKUP(DA$5,Kruistabel!$B$26:$F$29,MATCH($C74,Kruistabel!$C$25:$F$25,0)+1,FALSE),"")=0,"",IF(Plananalyse!DA74=1,VLOOKUP(DA$5,Kruistabel!$B$26:$F$29,MATCH($C74,Kruistabel!$C$25:$F$25,0)+1,FALSE),""))</f>
        <v>#REF!</v>
      </c>
      <c r="DB74" s="326" t="e">
        <f ca="1">IF(IF(Plananalyse!DB74=1,VLOOKUP(DB$5,Kruistabel!$B$26:$F$29,MATCH($C74,Kruistabel!$C$25:$F$25,0)+1,FALSE),"")=0,"",IF(Plananalyse!DB74=1,VLOOKUP(DB$5,Kruistabel!$B$26:$F$29,MATCH($C74,Kruistabel!$C$25:$F$25,0)+1,FALSE),""))</f>
        <v>#REF!</v>
      </c>
      <c r="DC74" s="326" t="e">
        <f ca="1">IF(IF(Plananalyse!DC74=1,VLOOKUP(DC$5,Kruistabel!$B$26:$F$29,MATCH($C74,Kruistabel!$C$25:$F$25,0)+1,FALSE),"")=0,"",IF(Plananalyse!DC74=1,VLOOKUP(DC$5,Kruistabel!$B$26:$F$29,MATCH($C74,Kruistabel!$C$25:$F$25,0)+1,FALSE),""))</f>
        <v>#REF!</v>
      </c>
      <c r="DD74" s="327"/>
      <c r="DE74" s="326" t="e">
        <f ca="1">IF(IF(Plananalyse!DE74=1,VLOOKUP(DE$5,Kruistabel!$B$26:$F$29,MATCH($C74,Kruistabel!$C$25:$F$25,0)+1,FALSE),"")=0,"",IF(Plananalyse!DE74=1,VLOOKUP(DE$5,Kruistabel!$B$26:$F$29,MATCH($C74,Kruistabel!$C$25:$F$25,0)+1,FALSE),""))</f>
        <v>#REF!</v>
      </c>
      <c r="DF74" s="326" t="e">
        <f ca="1">IF(IF(Plananalyse!DF74=1,VLOOKUP(DF$5,Kruistabel!$B$26:$F$29,MATCH($C74,Kruistabel!$C$25:$F$25,0)+1,FALSE),"")=0,"",IF(Plananalyse!DF74=1,VLOOKUP(DF$5,Kruistabel!$B$26:$F$29,MATCH($C74,Kruistabel!$C$25:$F$25,0)+1,FALSE),""))</f>
        <v>#REF!</v>
      </c>
      <c r="DG74" s="326" t="e">
        <f ca="1">IF(IF(Plananalyse!DG74=1,VLOOKUP(DG$5,Kruistabel!$B$26:$F$29,MATCH($C74,Kruistabel!$C$25:$F$25,0)+1,FALSE),"")=0,"",IF(Plananalyse!DG74=1,VLOOKUP(DG$5,Kruistabel!$B$26:$F$29,MATCH($C74,Kruistabel!$C$25:$F$25,0)+1,FALSE),""))</f>
        <v>#REF!</v>
      </c>
      <c r="DH74" s="326" t="e">
        <f ca="1">IF(IF(Plananalyse!DH74=1,VLOOKUP(DH$5,Kruistabel!$B$26:$F$29,MATCH($C74,Kruistabel!$C$25:$F$25,0)+1,FALSE),"")=0,"",IF(Plananalyse!DH74=1,VLOOKUP(DH$5,Kruistabel!$B$26:$F$29,MATCH($C74,Kruistabel!$C$25:$F$25,0)+1,FALSE),""))</f>
        <v>#REF!</v>
      </c>
      <c r="DI74" s="326" t="e">
        <f ca="1">IF(IF(Plananalyse!DI74=1,VLOOKUP(DI$5,Kruistabel!$B$26:$F$29,MATCH($C74,Kruistabel!$C$25:$F$25,0)+1,FALSE),"")=0,"",IF(Plananalyse!DI74=1,VLOOKUP(DI$5,Kruistabel!$B$26:$F$29,MATCH($C74,Kruistabel!$C$25:$F$25,0)+1,FALSE),""))</f>
        <v>#REF!</v>
      </c>
      <c r="DJ74" s="326" t="e">
        <f ca="1">IF(IF(Plananalyse!DJ74=1,VLOOKUP(DJ$5,Kruistabel!$B$26:$F$29,MATCH($C74,Kruistabel!$C$25:$F$25,0)+1,FALSE),"")=0,"",IF(Plananalyse!DJ74=1,VLOOKUP(DJ$5,Kruistabel!$B$26:$F$29,MATCH($C74,Kruistabel!$C$25:$F$25,0)+1,FALSE),""))</f>
        <v>#REF!</v>
      </c>
      <c r="DK74" s="326" t="e">
        <f ca="1">IF(IF(Plananalyse!DK74=1,VLOOKUP(DK$5,Kruistabel!$B$26:$F$29,MATCH($C74,Kruistabel!$C$25:$F$25,0)+1,FALSE),"")=0,"",IF(Plananalyse!DK74=1,VLOOKUP(DK$5,Kruistabel!$B$26:$F$29,MATCH($C74,Kruistabel!$C$25:$F$25,0)+1,FALSE),""))</f>
        <v>#REF!</v>
      </c>
      <c r="DL74" s="326" t="e">
        <f ca="1">IF(IF(Plananalyse!DL74=1,VLOOKUP(DL$5,Kruistabel!$B$26:$F$29,MATCH($C74,Kruistabel!$C$25:$F$25,0)+1,FALSE),"")=0,"",IF(Plananalyse!DL74=1,VLOOKUP(DL$5,Kruistabel!$B$26:$F$29,MATCH($C74,Kruistabel!$C$25:$F$25,0)+1,FALSE),""))</f>
        <v>#REF!</v>
      </c>
      <c r="DM74" s="327" t="str">
        <f>IF(Plananalyse!DM74=1,VLOOKUP(DM$5,Kruistabel!$B$26:$F$29,MATCH($C74,Kruistabel!$C$25:$F$25,0)+1,FALSE),"")</f>
        <v/>
      </c>
      <c r="DN74" s="326" t="e">
        <f ca="1">IF(IF(Plananalyse!DN74=1,VLOOKUP(DN$5,Kruistabel!$B$26:$F$29,MATCH($C74,Kruistabel!$C$25:$F$25,0)+1,FALSE),"")=0,"",IF(Plananalyse!DN74=1,VLOOKUP(DN$5,Kruistabel!$B$26:$F$29,MATCH($C74,Kruistabel!$C$25:$F$25,0)+1,FALSE),""))</f>
        <v>#REF!</v>
      </c>
      <c r="DO74" s="326" t="e">
        <f ca="1">IF(IF(Plananalyse!DO74=1,VLOOKUP(DO$5,Kruistabel!$B$26:$F$29,MATCH($C74,Kruistabel!$C$25:$F$25,0)+1,FALSE),"")=0,"",IF(Plananalyse!DO74=1,VLOOKUP(DO$5,Kruistabel!$B$26:$F$29,MATCH($C74,Kruistabel!$C$25:$F$25,0)+1,FALSE),""))</f>
        <v>#REF!</v>
      </c>
      <c r="DP74" s="326" t="e">
        <f ca="1">IF(IF(Plananalyse!DP74=1,VLOOKUP(DP$5,Kruistabel!$B$26:$F$29,MATCH($C74,Kruistabel!$C$25:$F$25,0)+1,FALSE),"")=0,"",IF(Plananalyse!DP74=1,VLOOKUP(DP$5,Kruistabel!$B$26:$F$29,MATCH($C74,Kruistabel!$C$25:$F$25,0)+1,FALSE),""))</f>
        <v>#REF!</v>
      </c>
      <c r="DQ74" s="326" t="e">
        <f ca="1">IF(IF(Plananalyse!DQ74=1,VLOOKUP(DQ$5,Kruistabel!$B$26:$F$29,MATCH($C74,Kruistabel!$C$25:$F$25,0)+1,FALSE),"")=0,"",IF(Plananalyse!DQ74=1,VLOOKUP(DQ$5,Kruistabel!$B$26:$F$29,MATCH($C74,Kruistabel!$C$25:$F$25,0)+1,FALSE),""))</f>
        <v>#REF!</v>
      </c>
      <c r="DR74" s="326" t="e">
        <f ca="1">IF(IF(Plananalyse!DR74=1,VLOOKUP(DR$5,Kruistabel!$B$26:$F$29,MATCH($C74,Kruistabel!$C$25:$F$25,0)+1,FALSE),"")=0,"",IF(Plananalyse!DR74=1,VLOOKUP(DR$5,Kruistabel!$B$26:$F$29,MATCH($C74,Kruistabel!$C$25:$F$25,0)+1,FALSE),""))</f>
        <v>#REF!</v>
      </c>
      <c r="DS74" s="326" t="e">
        <f ca="1">IF(IF(Plananalyse!DS74=1,VLOOKUP(DS$5,Kruistabel!$B$26:$F$29,MATCH($C74,Kruistabel!$C$25:$F$25,0)+1,FALSE),"")=0,"",IF(Plananalyse!DS74=1,VLOOKUP(DS$5,Kruistabel!$B$26:$F$29,MATCH($C74,Kruistabel!$C$25:$F$25,0)+1,FALSE),""))</f>
        <v>#REF!</v>
      </c>
      <c r="DT74" s="326" t="e">
        <f ca="1">IF(IF(Plananalyse!DT74=1,VLOOKUP(DT$5,Kruistabel!$B$26:$F$29,MATCH($C74,Kruistabel!$C$25:$F$25,0)+1,FALSE),"")=0,"",IF(Plananalyse!DT74=1,VLOOKUP(DT$5,Kruistabel!$B$26:$F$29,MATCH($C74,Kruistabel!$C$25:$F$25,0)+1,FALSE),""))</f>
        <v>#REF!</v>
      </c>
      <c r="DU74" s="326" t="e">
        <f ca="1">IF(IF(Plananalyse!DU74=1,VLOOKUP(DU$5,Kruistabel!$B$26:$F$29,MATCH($C74,Kruistabel!$C$25:$F$25,0)+1,FALSE),"")=0,"",IF(Plananalyse!DU74=1,VLOOKUP(DU$5,Kruistabel!$B$26:$F$29,MATCH($C74,Kruistabel!$C$25:$F$25,0)+1,FALSE),""))</f>
        <v>#REF!</v>
      </c>
      <c r="DV74" s="326" t="e">
        <f ca="1">IF(IF(Plananalyse!DV74=1,VLOOKUP(DV$5,Kruistabel!$B$26:$F$29,MATCH($C74,Kruistabel!$C$25:$F$25,0)+1,FALSE),"")=0,"",IF(Plananalyse!DV74=1,VLOOKUP(DV$5,Kruistabel!$B$26:$F$29,MATCH($C74,Kruistabel!$C$25:$F$25,0)+1,FALSE),""))</f>
        <v>#REF!</v>
      </c>
      <c r="DW74" s="326" t="e">
        <f ca="1">IF(IF(Plananalyse!DW74=1,VLOOKUP(DW$5,Kruistabel!$B$26:$F$29,MATCH($C74,Kruistabel!$C$25:$F$25,0)+1,FALSE),"")=0,"",IF(Plananalyse!DW74=1,VLOOKUP(DW$5,Kruistabel!$B$26:$F$29,MATCH($C74,Kruistabel!$C$25:$F$25,0)+1,FALSE),""))</f>
        <v>#REF!</v>
      </c>
      <c r="DX74" s="326" t="e">
        <f ca="1">IF(IF(Plananalyse!DX74=1,VLOOKUP(DX$5,Kruistabel!$B$26:$F$29,MATCH($C74,Kruistabel!$C$25:$F$25,0)+1,FALSE),"")=0,"",IF(Plananalyse!DX74=1,VLOOKUP(DX$5,Kruistabel!$B$26:$F$29,MATCH($C74,Kruistabel!$C$25:$F$25,0)+1,FALSE),""))</f>
        <v>#REF!</v>
      </c>
      <c r="DY74" s="327" t="str">
        <f>IF(Plananalyse!DY74=1,VLOOKUP(DY$5,Kruistabel!$B$26:$F$29,MATCH($C74,Kruistabel!$C$25:$F$25,0)+1,FALSE),"")</f>
        <v/>
      </c>
      <c r="DZ74" s="326" t="e">
        <f ca="1">IF(IF(Plananalyse!DZ74=1,VLOOKUP(DZ$5,Kruistabel!$B$26:$F$29,MATCH($C74,Kruistabel!$C$25:$F$25,0)+1,FALSE),"")=0,"",IF(Plananalyse!DZ74=1,VLOOKUP(DZ$5,Kruistabel!$B$26:$F$29,MATCH($C74,Kruistabel!$C$25:$F$25,0)+1,FALSE),""))</f>
        <v>#REF!</v>
      </c>
      <c r="EA74" s="326" t="e">
        <f ca="1">IF(IF(Plananalyse!EA74=1,VLOOKUP(EA$5,Kruistabel!$B$26:$F$29,MATCH($C74,Kruistabel!$C$25:$F$25,0)+1,FALSE),"")=0,"",IF(Plananalyse!EA74=1,VLOOKUP(EA$5,Kruistabel!$B$26:$F$29,MATCH($C74,Kruistabel!$C$25:$F$25,0)+1,FALSE),""))</f>
        <v>#REF!</v>
      </c>
      <c r="EB74" s="326" t="e">
        <f ca="1">IF(IF(Plananalyse!EB74=1,VLOOKUP(EB$5,Kruistabel!$B$26:$F$29,MATCH($C74,Kruistabel!$C$25:$F$25,0)+1,FALSE),"")=0,"",IF(Plananalyse!EB74=1,VLOOKUP(EB$5,Kruistabel!$B$26:$F$29,MATCH($C74,Kruistabel!$C$25:$F$25,0)+1,FALSE),""))</f>
        <v>#REF!</v>
      </c>
      <c r="EC74" s="326" t="e">
        <f ca="1">IF(IF(Plananalyse!EC74=1,VLOOKUP(EC$5,Kruistabel!$B$26:$F$29,MATCH($C74,Kruistabel!$C$25:$F$25,0)+1,FALSE),"")=0,"",IF(Plananalyse!EC74=1,VLOOKUP(EC$5,Kruistabel!$B$26:$F$29,MATCH($C74,Kruistabel!$C$25:$F$25,0)+1,FALSE),""))</f>
        <v>#REF!</v>
      </c>
      <c r="ED74" s="327"/>
      <c r="EE74" s="326" t="e">
        <f ca="1">IF(IF(Plananalyse!EE74=1,VLOOKUP(EE$5,Kruistabel!$B$26:$F$29,MATCH($C74,Kruistabel!$C$25:$F$25,0)+1,FALSE),"")=0,"",IF(Plananalyse!EE74=1,VLOOKUP(EE$5,Kruistabel!$B$26:$F$29,MATCH($C74,Kruistabel!$C$25:$F$25,0)+1,FALSE),""))</f>
        <v>#REF!</v>
      </c>
      <c r="EF74" s="326" t="e">
        <f ca="1">IF(IF(Plananalyse!EF74=1,VLOOKUP(EF$5,Kruistabel!$B$26:$F$29,MATCH($C74,Kruistabel!$C$25:$F$25,0)+1,FALSE),"")=0,"",IF(Plananalyse!EF74=1,VLOOKUP(EF$5,Kruistabel!$B$26:$F$29,MATCH($C74,Kruistabel!$C$25:$F$25,0)+1,FALSE),""))</f>
        <v>#REF!</v>
      </c>
      <c r="EG74" s="326" t="e">
        <f ca="1">IF(IF(Plananalyse!EG74=1,VLOOKUP(EG$5,Kruistabel!$B$26:$F$29,MATCH($C74,Kruistabel!$C$25:$F$25,0)+1,FALSE),"")=0,"",IF(Plananalyse!EG74=1,VLOOKUP(EG$5,Kruistabel!$B$26:$F$29,MATCH($C74,Kruistabel!$C$25:$F$25,0)+1,FALSE),""))</f>
        <v>#REF!</v>
      </c>
      <c r="EH74" s="326" t="e">
        <f ca="1">IF(IF(Plananalyse!EH74=1,VLOOKUP(EH$5,Kruistabel!$B$26:$F$29,MATCH($C74,Kruistabel!$C$25:$F$25,0)+1,FALSE),"")=0,"",IF(Plananalyse!EH74=1,VLOOKUP(EH$5,Kruistabel!$B$26:$F$29,MATCH($C74,Kruistabel!$C$25:$F$25,0)+1,FALSE),""))</f>
        <v>#REF!</v>
      </c>
      <c r="EI74" s="326" t="e">
        <f ca="1">IF(IF(Plananalyse!EI74=1,VLOOKUP(EI$5,Kruistabel!$B$26:$F$29,MATCH($C74,Kruistabel!$C$25:$F$25,0)+1,FALSE),"")=0,"",IF(Plananalyse!EI74=1,VLOOKUP(EI$5,Kruistabel!$B$26:$F$29,MATCH($C74,Kruistabel!$C$25:$F$25,0)+1,FALSE),""))</f>
        <v>#REF!</v>
      </c>
      <c r="EJ74" s="164" t="str">
        <f>IF(Plananalyse!EJ74=1,VLOOKUP(EJ$5,Kruistabel!$B$26:$F$29,MATCH($C74,Kruistabel!$C$25:$F$25,0)+1,FALSE),"")</f>
        <v/>
      </c>
      <c r="EK74" s="138"/>
      <c r="EL74" s="138"/>
      <c r="EM74" s="138"/>
      <c r="EN74" s="138"/>
      <c r="EO74" s="138"/>
    </row>
    <row r="75" spans="2:145" hidden="1">
      <c r="B75" s="337" t="e">
        <f>Classificatietabel!#REF!</f>
        <v>#REF!</v>
      </c>
      <c r="C75" s="160" t="e">
        <f>_xlfn.IFNA(VLOOKUP($B75,Classificatietabel!$B$6:$I$91,C$7,FALSE),"")</f>
        <v>#REF!</v>
      </c>
      <c r="D75" s="160" t="e">
        <f>_xlfn.IFNA(VLOOKUP($B75,Classificatietabel!$B$6:$I$91,D$7,FALSE),"")</f>
        <v>#REF!</v>
      </c>
      <c r="E75" s="119" t="e">
        <f>IF(AND(D75="laag",$D$3=1),0,_xlfn.IFNA(IF(VLOOKUP($B75,Classificatietabel!$B$6:$H$91,$E$5,FALSE)="Ja",1,0),""))</f>
        <v>#REF!</v>
      </c>
      <c r="F75" s="163"/>
      <c r="G75" s="326" t="e">
        <f>IF(IF(Plananalyse!G75=1,VLOOKUP(G$5,Kruistabel!$B$26:$F$29,MATCH($C75,Kruistabel!$C$25:$F$25,0)+1,FALSE),"")=0,"",IF(Plananalyse!G75=1,VLOOKUP(G$5,Kruistabel!$B$26:$F$29,MATCH($C75,Kruistabel!$C$25:$F$25,0)+1,FALSE),""))</f>
        <v>#REF!</v>
      </c>
      <c r="H75" s="326" t="e">
        <f>IF(IF(Plananalyse!H75=1,VLOOKUP(H$5,Kruistabel!$B$26:$F$29,MATCH($C75,Kruistabel!$C$25:$F$25,0)+1,FALSE),"")=0,"",IF(Plananalyse!H75=1,VLOOKUP(H$5,Kruistabel!$B$26:$F$29,MATCH($C75,Kruistabel!$C$25:$F$25,0)+1,FALSE),""))</f>
        <v>#REF!</v>
      </c>
      <c r="I75" s="326" t="e">
        <f>IF(IF(Plananalyse!I75=1,VLOOKUP(I$5,Kruistabel!$B$26:$F$29,MATCH($C75,Kruistabel!$C$25:$F$25,0)+1,FALSE),"")=0,"",IF(Plananalyse!I75=1,VLOOKUP(I$5,Kruistabel!$B$26:$F$29,MATCH($C75,Kruistabel!$C$25:$F$25,0)+1,FALSE),""))</f>
        <v>#REF!</v>
      </c>
      <c r="J75" s="326" t="e">
        <f>IF(IF(Plananalyse!J75=1,VLOOKUP(J$5,Kruistabel!$B$26:$F$29,MATCH($C75,Kruistabel!$C$25:$F$25,0)+1,FALSE),"")=0,"",IF(Plananalyse!J75=1,VLOOKUP(J$5,Kruistabel!$B$26:$F$29,MATCH($C75,Kruistabel!$C$25:$F$25,0)+1,FALSE),""))</f>
        <v>#REF!</v>
      </c>
      <c r="K75" s="326" t="e">
        <f>IF(IF(Plananalyse!K75=1,VLOOKUP(K$5,Kruistabel!$B$26:$F$29,MATCH($C75,Kruistabel!$C$25:$F$25,0)+1,FALSE),"")=0,"",IF(Plananalyse!K75=1,VLOOKUP(K$5,Kruistabel!$B$26:$F$29,MATCH($C75,Kruistabel!$C$25:$F$25,0)+1,FALSE),""))</f>
        <v>#REF!</v>
      </c>
      <c r="L75" s="326" t="e">
        <f>IF(IF(Plananalyse!L75=1,VLOOKUP(L$5,Kruistabel!$B$26:$F$29,MATCH($C75,Kruistabel!$C$25:$F$25,0)+1,FALSE),"")=0,"",IF(Plananalyse!L75=1,VLOOKUP(L$5,Kruistabel!$B$26:$F$29,MATCH($C75,Kruistabel!$C$25:$F$25,0)+1,FALSE),""))</f>
        <v>#REF!</v>
      </c>
      <c r="M75" s="326" t="e">
        <f>IF(IF(Plananalyse!M75=1,VLOOKUP(M$5,Kruistabel!$B$26:$F$29,MATCH($C75,Kruistabel!$C$25:$F$25,0)+1,FALSE),"")=0,"",IF(Plananalyse!M75=1,VLOOKUP(M$5,Kruistabel!$B$26:$F$29,MATCH($C75,Kruistabel!$C$25:$F$25,0)+1,FALSE),""))</f>
        <v>#REF!</v>
      </c>
      <c r="N75" s="326" t="e">
        <f>IF(IF(Plananalyse!N75=1,VLOOKUP(N$5,Kruistabel!$B$26:$F$29,MATCH($C75,Kruistabel!$C$25:$F$25,0)+1,FALSE),"")=0,"",IF(Plananalyse!N75=1,VLOOKUP(N$5,Kruistabel!$B$26:$F$29,MATCH($C75,Kruistabel!$C$25:$F$25,0)+1,FALSE),""))</f>
        <v>#REF!</v>
      </c>
      <c r="O75" s="326" t="e">
        <f>IF(IF(Plananalyse!O75=1,VLOOKUP(O$5,Kruistabel!$B$26:$F$29,MATCH($C75,Kruistabel!$C$25:$F$25,0)+1,FALSE),"")=0,"",IF(Plananalyse!O75=1,VLOOKUP(O$5,Kruistabel!$B$26:$F$29,MATCH($C75,Kruistabel!$C$25:$F$25,0)+1,FALSE),""))</f>
        <v>#REF!</v>
      </c>
      <c r="P75" s="326" t="e">
        <f>IF(IF(Plananalyse!P75=1,VLOOKUP(P$5,Kruistabel!$B$26:$F$29,MATCH($C75,Kruistabel!$C$25:$F$25,0)+1,FALSE),"")=0,"",IF(Plananalyse!P75=1,VLOOKUP(P$5,Kruistabel!$B$26:$F$29,MATCH($C75,Kruistabel!$C$25:$F$25,0)+1,FALSE),""))</f>
        <v>#REF!</v>
      </c>
      <c r="Q75" s="326" t="e">
        <f>IF(IF(Plananalyse!Q75=1,VLOOKUP(Q$5,Kruistabel!$B$26:$F$29,MATCH($C75,Kruistabel!$C$25:$F$25,0)+1,FALSE),"")=0,"",IF(Plananalyse!Q75=1,VLOOKUP(Q$5,Kruistabel!$B$26:$F$29,MATCH($C75,Kruistabel!$C$25:$F$25,0)+1,FALSE),""))</f>
        <v>#REF!</v>
      </c>
      <c r="R75" s="326" t="e">
        <f>IF(IF(Plananalyse!R75=1,VLOOKUP(R$5,Kruistabel!$B$26:$F$29,MATCH($C75,Kruistabel!$C$25:$F$25,0)+1,FALSE),"")=0,"",IF(Plananalyse!R75=1,VLOOKUP(R$5,Kruistabel!$B$26:$F$29,MATCH($C75,Kruistabel!$C$25:$F$25,0)+1,FALSE),""))</f>
        <v>#REF!</v>
      </c>
      <c r="S75" s="326" t="e">
        <f>IF(IF(Plananalyse!S75=1,VLOOKUP(S$5,Kruistabel!$B$26:$F$29,MATCH($C75,Kruistabel!$C$25:$F$25,0)+1,FALSE),"")=0,"",IF(Plananalyse!S75=1,VLOOKUP(S$5,Kruistabel!$B$26:$F$29,MATCH($C75,Kruistabel!$C$25:$F$25,0)+1,FALSE),""))</f>
        <v>#REF!</v>
      </c>
      <c r="T75" s="326" t="e">
        <f>IF(IF(Plananalyse!T75=1,VLOOKUP(T$5,Kruistabel!$B$26:$F$29,MATCH($C75,Kruistabel!$C$25:$F$25,0)+1,FALSE),"")=0,"",IF(Plananalyse!T75=1,VLOOKUP(T$5,Kruistabel!$B$26:$F$29,MATCH($C75,Kruistabel!$C$25:$F$25,0)+1,FALSE),""))</f>
        <v>#REF!</v>
      </c>
      <c r="U75" s="326" t="e">
        <f>IF(IF(Plananalyse!U75=1,VLOOKUP(U$5,Kruistabel!$B$26:$F$29,MATCH($C75,Kruistabel!$C$25:$F$25,0)+1,FALSE),"")=0,"",IF(Plananalyse!U75=1,VLOOKUP(U$5,Kruistabel!$B$26:$F$29,MATCH($C75,Kruistabel!$C$25:$F$25,0)+1,FALSE),""))</f>
        <v>#REF!</v>
      </c>
      <c r="V75" s="326" t="e">
        <f>IF(IF(Plananalyse!V75=1,VLOOKUP(V$5,Kruistabel!$B$26:$F$29,MATCH($C75,Kruistabel!$C$25:$F$25,0)+1,FALSE),"")=0,"",IF(Plananalyse!V75=1,VLOOKUP(V$5,Kruistabel!$B$26:$F$29,MATCH($C75,Kruistabel!$C$25:$F$25,0)+1,FALSE),""))</f>
        <v>#REF!</v>
      </c>
      <c r="W75" s="326" t="e">
        <f>IF(IF(Plananalyse!W75=1,VLOOKUP(W$5,Kruistabel!$B$26:$F$29,MATCH($C75,Kruistabel!$C$25:$F$25,0)+1,FALSE),"")=0,"",IF(Plananalyse!W75=1,VLOOKUP(W$5,Kruistabel!$B$26:$F$29,MATCH($C75,Kruistabel!$C$25:$F$25,0)+1,FALSE),""))</f>
        <v>#REF!</v>
      </c>
      <c r="X75" s="326" t="e">
        <f>IF(IF(Plananalyse!X75=1,VLOOKUP(X$5,Kruistabel!$B$26:$F$29,MATCH($C75,Kruistabel!$C$25:$F$25,0)+1,FALSE),"")=0,"",IF(Plananalyse!X75=1,VLOOKUP(X$5,Kruistabel!$B$26:$F$29,MATCH($C75,Kruistabel!$C$25:$F$25,0)+1,FALSE),""))</f>
        <v>#REF!</v>
      </c>
      <c r="Y75" s="326" t="e">
        <f>IF(IF(Plananalyse!Y75=1,VLOOKUP(Y$5,Kruistabel!$B$26:$F$29,MATCH($C75,Kruistabel!$C$25:$F$25,0)+1,FALSE),"")=0,"",IF(Plananalyse!Y75=1,VLOOKUP(Y$5,Kruistabel!$B$26:$F$29,MATCH($C75,Kruistabel!$C$25:$F$25,0)+1,FALSE),""))</f>
        <v>#REF!</v>
      </c>
      <c r="Z75" s="326" t="e">
        <f>IF(IF(Plananalyse!Z75=1,VLOOKUP(Z$5,Kruistabel!$B$26:$F$29,MATCH($C75,Kruistabel!$C$25:$F$25,0)+1,FALSE),"")=0,"",IF(Plananalyse!Z75=1,VLOOKUP(Z$5,Kruistabel!$B$26:$F$29,MATCH($C75,Kruistabel!$C$25:$F$25,0)+1,FALSE),""))</f>
        <v>#REF!</v>
      </c>
      <c r="AA75" s="326" t="e">
        <f>IF(IF(Plananalyse!AA75=1,VLOOKUP(AA$5,Kruistabel!$B$26:$F$29,MATCH($C75,Kruistabel!$C$25:$F$25,0)+1,FALSE),"")=0,"",IF(Plananalyse!AA75=1,VLOOKUP(AA$5,Kruistabel!$B$26:$F$29,MATCH($C75,Kruistabel!$C$25:$F$25,0)+1,FALSE),""))</f>
        <v>#REF!</v>
      </c>
      <c r="AB75" s="326" t="e">
        <f>IF(IF(Plananalyse!AB75=1,VLOOKUP(AB$5,Kruistabel!$B$26:$F$29,MATCH($C75,Kruistabel!$C$25:$F$25,0)+1,FALSE),"")=0,"",IF(Plananalyse!AB75=1,VLOOKUP(AB$5,Kruistabel!$B$26:$F$29,MATCH($C75,Kruistabel!$C$25:$F$25,0)+1,FALSE),""))</f>
        <v>#REF!</v>
      </c>
      <c r="AC75" s="326" t="e">
        <f>IF(IF(Plananalyse!AC75=1,VLOOKUP(AC$5,Kruistabel!$B$26:$F$29,MATCH($C75,Kruistabel!$C$25:$F$25,0)+1,FALSE),"")=0,"",IF(Plananalyse!AC75=1,VLOOKUP(AC$5,Kruistabel!$B$26:$F$29,MATCH($C75,Kruistabel!$C$25:$F$25,0)+1,FALSE),""))</f>
        <v>#REF!</v>
      </c>
      <c r="AD75" s="326" t="e">
        <f>IF(IF(Plananalyse!AD75=1,VLOOKUP(AD$5,Kruistabel!$B$26:$F$29,MATCH($C75,Kruistabel!$C$25:$F$25,0)+1,FALSE),"")=0,"",IF(Plananalyse!AD75=1,VLOOKUP(AD$5,Kruistabel!$B$26:$F$29,MATCH($C75,Kruistabel!$C$25:$F$25,0)+1,FALSE),""))</f>
        <v>#REF!</v>
      </c>
      <c r="AE75" s="326" t="e">
        <f>IF(IF(Plananalyse!AE75=1,VLOOKUP(AE$5,Kruistabel!$B$26:$F$29,MATCH($C75,Kruistabel!$C$25:$F$25,0)+1,FALSE),"")=0,"",IF(Plananalyse!AE75=1,VLOOKUP(AE$5,Kruistabel!$B$26:$F$29,MATCH($C75,Kruistabel!$C$25:$F$25,0)+1,FALSE),""))</f>
        <v>#REF!</v>
      </c>
      <c r="AF75" s="326" t="e">
        <f>IF(IF(Plananalyse!AF75=1,VLOOKUP(AF$5,Kruistabel!$B$26:$F$29,MATCH($C75,Kruistabel!$C$25:$F$25,0)+1,FALSE),"")=0,"",IF(Plananalyse!AF75=1,VLOOKUP(AF$5,Kruistabel!$B$26:$F$29,MATCH($C75,Kruistabel!$C$25:$F$25,0)+1,FALSE),""))</f>
        <v>#REF!</v>
      </c>
      <c r="AG75" s="326" t="e">
        <f>IF(IF(Plananalyse!AG75=1,VLOOKUP(AG$5,Kruistabel!$B$26:$F$29,MATCH($C75,Kruistabel!$C$25:$F$25,0)+1,FALSE),"")=0,"",IF(Plananalyse!AG75=1,VLOOKUP(AG$5,Kruistabel!$B$26:$F$29,MATCH($C75,Kruistabel!$C$25:$F$25,0)+1,FALSE),""))</f>
        <v>#REF!</v>
      </c>
      <c r="AH75" s="326" t="e">
        <f>IF(IF(Plananalyse!AH75=1,VLOOKUP(AH$5,Kruistabel!$B$26:$F$29,MATCH($C75,Kruistabel!$C$25:$F$25,0)+1,FALSE),"")=0,"",IF(Plananalyse!AI75=1,VLOOKUP(AH$5,Kruistabel!$B$26:$F$29,MATCH($C75,Kruistabel!$C$25:$F$25,0)+1,FALSE),""))</f>
        <v>#REF!</v>
      </c>
      <c r="AI75" s="326" t="e">
        <f>IF(IF(Plananalyse!AI75=1,VLOOKUP(AI$5,Kruistabel!$B$26:$F$29,MATCH($C75,Kruistabel!$C$25:$F$25,0)+1,FALSE),"")=0,"",IF(Plananalyse!AJ75=1,VLOOKUP(AI$5,Kruistabel!$B$26:$F$29,MATCH($C75,Kruistabel!$C$25:$F$25,0)+1,FALSE),""))</f>
        <v>#REF!</v>
      </c>
      <c r="AJ75" s="326" t="e">
        <f>IF(IF(Plananalyse!AJ75=1,VLOOKUP(AJ$5,Kruistabel!$B$26:$F$29,MATCH($C75,Kruistabel!$C$25:$F$25,0)+1,FALSE),"")=0,"",IF(Plananalyse!AJ75=1,VLOOKUP(AJ$5,Kruistabel!$B$26:$F$29,MATCH($C75,Kruistabel!$C$25:$F$25,0)+1,FALSE),""))</f>
        <v>#REF!</v>
      </c>
      <c r="AK75" s="326" t="e">
        <f>IF(IF(Plananalyse!AK75=1,VLOOKUP(AK$5,Kruistabel!$B$26:$F$29,MATCH($C75,Kruistabel!$C$25:$F$25,0)+1,FALSE),"")=0,"",IF(Plananalyse!AK75=1,VLOOKUP(AK$5,Kruistabel!$B$26:$F$29,MATCH($C75,Kruistabel!$C$25:$F$25,0)+1,FALSE),""))</f>
        <v>#REF!</v>
      </c>
      <c r="AL75" s="326" t="e">
        <f>IF(IF(Plananalyse!AL75=1,VLOOKUP(AL$5,Kruistabel!$B$26:$F$29,MATCH($C75,Kruistabel!$C$25:$F$25,0)+1,FALSE),"")=0,"",IF(Plananalyse!AL75=1,VLOOKUP(AL$5,Kruistabel!$B$26:$F$29,MATCH($C75,Kruistabel!$C$25:$F$25,0)+1,FALSE),""))</f>
        <v>#REF!</v>
      </c>
      <c r="AM75" s="326" t="e">
        <f>IF(IF(Plananalyse!AM75=1,VLOOKUP(AM$5,Kruistabel!$B$26:$F$29,MATCH($C75,Kruistabel!$C$25:$F$25,0)+1,FALSE),"")=0,"",IF(Plananalyse!AM75=1,VLOOKUP(AM$5,Kruistabel!$B$26:$F$29,MATCH($C75,Kruistabel!$C$25:$F$25,0)+1,FALSE),""))</f>
        <v>#REF!</v>
      </c>
      <c r="AN75" s="327"/>
      <c r="AO75" s="326" t="e">
        <f>IF(IF(Plananalyse!AO75=1,VLOOKUP(AO$5,Kruistabel!$B$26:$F$29,MATCH($C75,Kruistabel!$C$25:$F$25,0)+1,FALSE),"")=0,"",IF(Plananalyse!AO75=1,VLOOKUP(AO$5,Kruistabel!$B$26:$F$29,MATCH($C75,Kruistabel!$C$25:$F$25,0)+1,FALSE),""))</f>
        <v>#REF!</v>
      </c>
      <c r="AP75" s="326" t="e">
        <f>IF(IF(Plananalyse!AP75=1,VLOOKUP(AP$5,Kruistabel!$B$26:$F$29,MATCH($C75,Kruistabel!$C$25:$F$25,0)+1,FALSE),"")=0,"",IF(Plananalyse!AP75=1,VLOOKUP(AP$5,Kruistabel!$B$26:$F$29,MATCH($C75,Kruistabel!$C$25:$F$25,0)+1,FALSE),""))</f>
        <v>#REF!</v>
      </c>
      <c r="AQ75" s="326" t="e">
        <f>IF(IF(Plananalyse!AQ75=1,VLOOKUP(AQ$5,Kruistabel!$B$26:$F$29,MATCH($C75,Kruistabel!$C$25:$F$25,0)+1,FALSE),"")=0,"",IF(Plananalyse!AQ75=1,VLOOKUP(AQ$5,Kruistabel!$B$26:$F$29,MATCH($C75,Kruistabel!$C$25:$F$25,0)+1,FALSE),""))</f>
        <v>#REF!</v>
      </c>
      <c r="AR75" s="326" t="e">
        <f>IF(IF(Plananalyse!AR75=1,VLOOKUP(AR$5,Kruistabel!$B$26:$F$29,MATCH($C75,Kruistabel!$C$25:$F$25,0)+1,FALSE),"")=0,"",IF(Plananalyse!AR75=1,VLOOKUP(AR$5,Kruistabel!$B$26:$F$29,MATCH($C75,Kruistabel!$C$25:$F$25,0)+1,FALSE),""))</f>
        <v>#REF!</v>
      </c>
      <c r="AS75" s="326" t="e">
        <f>IF(IF(Plananalyse!AS75=1,VLOOKUP(AS$5,Kruistabel!$B$26:$F$29,MATCH($C75,Kruistabel!$C$25:$F$25,0)+1,FALSE),"")=0,"",IF(Plananalyse!AS75=1,VLOOKUP(AS$5,Kruistabel!$B$26:$F$29,MATCH($C75,Kruistabel!$C$25:$F$25,0)+1,FALSE),""))</f>
        <v>#REF!</v>
      </c>
      <c r="AT75" s="326" t="e">
        <f>IF(IF(Plananalyse!AT75=1,VLOOKUP(AT$5,Kruistabel!$B$26:$F$29,MATCH($C75,Kruistabel!$C$25:$F$25,0)+1,FALSE),"")=0,"",IF(Plananalyse!AT75=1,VLOOKUP(AT$5,Kruistabel!$B$26:$F$29,MATCH($C75,Kruistabel!$C$25:$F$25,0)+1,FALSE),""))</f>
        <v>#REF!</v>
      </c>
      <c r="AU75" s="326" t="e">
        <f>IF(IF(Plananalyse!AU75=1,VLOOKUP(AU$5,Kruistabel!$B$26:$F$29,MATCH($C75,Kruistabel!$C$25:$F$25,0)+1,FALSE),"")=0,"",IF(Plananalyse!AU75=1,VLOOKUP(AU$5,Kruistabel!$B$26:$F$29,MATCH($C75,Kruistabel!$C$25:$F$25,0)+1,FALSE),""))</f>
        <v>#REF!</v>
      </c>
      <c r="AV75" s="326" t="e">
        <f>IF(IF(Plananalyse!AV75=1,VLOOKUP(AV$5,Kruistabel!$B$26:$F$29,MATCH($C75,Kruistabel!$C$25:$F$25,0)+1,FALSE),"")=0,"",IF(Plananalyse!AV75=1,VLOOKUP(AV$5,Kruistabel!$B$26:$F$29,MATCH($C75,Kruistabel!$C$25:$F$25,0)+1,FALSE),""))</f>
        <v>#REF!</v>
      </c>
      <c r="AW75" s="326" t="e">
        <f>IF(IF(Plananalyse!AW75=1,VLOOKUP(AW$5,Kruistabel!$B$26:$F$29,MATCH($C75,Kruistabel!$C$25:$F$25,0)+1,FALSE),"")=0,"",IF(Plananalyse!AW75=1,VLOOKUP(AW$5,Kruistabel!$B$26:$F$29,MATCH($C75,Kruistabel!$C$25:$F$25,0)+1,FALSE),""))</f>
        <v>#REF!</v>
      </c>
      <c r="AX75" s="326" t="e">
        <f>IF(IF(Plananalyse!AX75=1,VLOOKUP(AX$5,Kruistabel!$B$26:$F$29,MATCH($C75,Kruistabel!$C$25:$F$25,0)+1,FALSE),"")=0,"",IF(Plananalyse!AX75=1,VLOOKUP(AX$5,Kruistabel!$B$26:$F$29,MATCH($C75,Kruistabel!$C$25:$F$25,0)+1,FALSE),""))</f>
        <v>#REF!</v>
      </c>
      <c r="AY75" s="327"/>
      <c r="AZ75" s="326" t="e">
        <f>IF(IF(Plananalyse!AZ75=1,VLOOKUP(AZ$5,Kruistabel!$B$26:$F$29,MATCH($C75,Kruistabel!$C$25:$F$25,0)+1,FALSE),"")=0,"",IF(Plananalyse!AZ75=1,VLOOKUP(AZ$5,Kruistabel!$B$26:$F$29,MATCH($C75,Kruistabel!$C$25:$F$25,0)+1,FALSE),""))</f>
        <v>#REF!</v>
      </c>
      <c r="BA75" s="326" t="e">
        <f>IF(IF(Plananalyse!BA75=1,VLOOKUP(BA$5,Kruistabel!$B$26:$F$29,MATCH($C75,Kruistabel!$C$25:$F$25,0)+1,FALSE),"")=0,"",IF(Plananalyse!BA75=1,VLOOKUP(BA$5,Kruistabel!$B$26:$F$29,MATCH($C75,Kruistabel!$C$25:$F$25,0)+1,FALSE),""))</f>
        <v>#REF!</v>
      </c>
      <c r="BB75" s="326" t="e">
        <f>IF(IF(Plananalyse!BB75=1,VLOOKUP(BB$5,Kruistabel!$B$26:$F$29,MATCH($C75,Kruistabel!$C$25:$F$25,0)+1,FALSE),"")=0,"",IF(Plananalyse!BB75=1,VLOOKUP(BB$5,Kruistabel!$B$26:$F$29,MATCH($C75,Kruistabel!$C$25:$F$25,0)+1,FALSE),""))</f>
        <v>#REF!</v>
      </c>
      <c r="BC75" s="326" t="e">
        <f>IF(IF(Plananalyse!BC75=1,VLOOKUP(BC$5,Kruistabel!$B$26:$F$29,MATCH($C75,Kruistabel!$C$25:$F$25,0)+1,FALSE),"")=0,"",IF(Plananalyse!BC75=1,VLOOKUP(BC$5,Kruistabel!$B$26:$F$29,MATCH($C75,Kruistabel!$C$25:$F$25,0)+1,FALSE),""))</f>
        <v>#REF!</v>
      </c>
      <c r="BD75" s="326" t="e">
        <f>IF(IF(Plananalyse!BD75=1,VLOOKUP(BD$5,Kruistabel!$B$26:$F$29,MATCH($C75,Kruistabel!$C$25:$F$25,0)+1,FALSE),"")=0,"",IF(Plananalyse!BD75=1,VLOOKUP(BD$5,Kruistabel!$B$26:$F$29,MATCH($C75,Kruistabel!$C$25:$F$25,0)+1,FALSE),""))</f>
        <v>#REF!</v>
      </c>
      <c r="BE75" s="326" t="e">
        <f>IF(IF(Plananalyse!BE75=1,VLOOKUP(BE$5,Kruistabel!$B$26:$F$29,MATCH($C75,Kruistabel!$C$25:$F$25,0)+1,FALSE),"")=0,"",IF(Plananalyse!BE75=1,VLOOKUP(BE$5,Kruistabel!$B$26:$F$29,MATCH($C75,Kruistabel!$C$25:$F$25,0)+1,FALSE),""))</f>
        <v>#REF!</v>
      </c>
      <c r="BF75" s="326" t="e">
        <f>IF(IF(Plananalyse!BF75=1,VLOOKUP(BF$5,Kruistabel!$B$26:$F$29,MATCH($C75,Kruistabel!$C$25:$F$25,0)+1,FALSE),"")=0,"",IF(Plananalyse!BF75=1,VLOOKUP(BF$5,Kruistabel!$B$26:$F$29,MATCH($C75,Kruistabel!$C$25:$F$25,0)+1,FALSE),""))</f>
        <v>#REF!</v>
      </c>
      <c r="BG75" s="326" t="e">
        <f>IF(IF(Plananalyse!BG75=1,VLOOKUP(BG$5,Kruistabel!$B$26:$F$29,MATCH($C75,Kruistabel!$C$25:$F$25,0)+1,FALSE),"")=0,"",IF(Plananalyse!BG75=1,VLOOKUP(BG$5,Kruistabel!$B$26:$F$29,MATCH($C75,Kruistabel!$C$25:$F$25,0)+1,FALSE),""))</f>
        <v>#REF!</v>
      </c>
      <c r="BH75" s="326" t="e">
        <f>IF(IF(Plananalyse!BH75=1,VLOOKUP(BH$5,Kruistabel!$B$26:$F$29,MATCH($C75,Kruistabel!$C$25:$F$25,0)+1,FALSE),"")=0,"",IF(Plananalyse!BH75=1,VLOOKUP(BH$5,Kruistabel!$B$26:$F$29,MATCH($C75,Kruistabel!$C$25:$F$25,0)+1,FALSE),""))</f>
        <v>#REF!</v>
      </c>
      <c r="BI75" s="327"/>
      <c r="BJ75" s="326" t="e">
        <f>IF(IF(Plananalyse!BJ75=1,VLOOKUP(BJ$5,Kruistabel!$B$26:$F$29,MATCH($C75,Kruistabel!$C$25:$F$25,0)+1,FALSE),"")=0,"",IF(Plananalyse!BJ75=1,VLOOKUP(BJ$5,Kruistabel!$B$26:$F$29,MATCH($C75,Kruistabel!$C$25:$F$25,0)+1,FALSE),""))</f>
        <v>#REF!</v>
      </c>
      <c r="BK75" s="326" t="e">
        <f>IF(IF(Plananalyse!BK75=1,VLOOKUP(BK$5,Kruistabel!$B$26:$F$29,MATCH($C75,Kruistabel!$C$25:$F$25,0)+1,FALSE),"")=0,"",IF(Plananalyse!BK75=1,VLOOKUP(BK$5,Kruistabel!$B$26:$F$29,MATCH($C75,Kruistabel!$C$25:$F$25,0)+1,FALSE),""))</f>
        <v>#REF!</v>
      </c>
      <c r="BL75" s="326" t="e">
        <f>IF(IF(Plananalyse!BL75=1,VLOOKUP(BL$5,Kruistabel!$B$26:$F$29,MATCH($C75,Kruistabel!$C$25:$F$25,0)+1,FALSE),"")=0,"",IF(Plananalyse!BL75=1,VLOOKUP(BL$5,Kruistabel!$B$26:$F$29,MATCH($C75,Kruistabel!$C$25:$F$25,0)+1,FALSE),""))</f>
        <v>#REF!</v>
      </c>
      <c r="BM75" s="326" t="e">
        <f>IF(IF(Plananalyse!BM75=1,VLOOKUP(BM$5,Kruistabel!$B$26:$F$29,MATCH($C75,Kruistabel!$C$25:$F$25,0)+1,FALSE),"")=0,"",IF(Plananalyse!BM75=1,VLOOKUP(BM$5,Kruistabel!$B$26:$F$29,MATCH($C75,Kruistabel!$C$25:$F$25,0)+1,FALSE),""))</f>
        <v>#REF!</v>
      </c>
      <c r="BN75" s="326" t="e">
        <f>IF(IF(Plananalyse!BN75=1,VLOOKUP(BN$5,Kruistabel!$B$26:$F$29,MATCH($C75,Kruistabel!$C$25:$F$25,0)+1,FALSE),"")=0,"",IF(Plananalyse!BN75=1,VLOOKUP(BN$5,Kruistabel!$B$26:$F$29,MATCH($C75,Kruistabel!$C$25:$F$25,0)+1,FALSE),""))</f>
        <v>#REF!</v>
      </c>
      <c r="BO75" s="326" t="e">
        <f>IF(IF(Plananalyse!BO75=1,VLOOKUP(BO$5,Kruistabel!$B$26:$F$29,MATCH($C75,Kruistabel!$C$25:$F$25,0)+1,FALSE),"")=0,"",IF(Plananalyse!BO75=1,VLOOKUP(BO$5,Kruistabel!$B$26:$F$29,MATCH($C75,Kruistabel!$C$25:$F$25,0)+1,FALSE),""))</f>
        <v>#REF!</v>
      </c>
      <c r="BP75" s="326" t="e">
        <f>IF(IF(Plananalyse!BP75=1,VLOOKUP(BP$5,Kruistabel!$B$26:$F$29,MATCH($C75,Kruistabel!$C$25:$F$25,0)+1,FALSE),"")=0,"",IF(Plananalyse!BP75=1,VLOOKUP(BP$5,Kruistabel!$B$26:$F$29,MATCH($C75,Kruistabel!$C$25:$F$25,0)+1,FALSE),""))</f>
        <v>#REF!</v>
      </c>
      <c r="BQ75" s="326" t="e">
        <f>IF(IF(Plananalyse!BQ75=1,VLOOKUP(BQ$5,Kruistabel!$B$26:$F$29,MATCH($C75,Kruistabel!$C$25:$F$25,0)+1,FALSE),"")=0,"",IF(Plananalyse!BQ75=1,VLOOKUP(BQ$5,Kruistabel!$B$26:$F$29,MATCH($C75,Kruistabel!$C$25:$F$25,0)+1,FALSE),""))</f>
        <v>#REF!</v>
      </c>
      <c r="BR75" s="326" t="e">
        <f>IF(IF(Plananalyse!BR75=1,VLOOKUP(BR$5,Kruistabel!$B$26:$F$29,MATCH($C75,Kruistabel!$C$25:$F$25,0)+1,FALSE),"")=0,"",IF(Plananalyse!BR75=1,VLOOKUP(BR$5,Kruistabel!$B$26:$F$29,MATCH($C75,Kruistabel!$C$25:$F$25,0)+1,FALSE),""))</f>
        <v>#REF!</v>
      </c>
      <c r="BS75" s="326" t="e">
        <f>IF(IF(Plananalyse!BS75=1,VLOOKUP(BS$5,Kruistabel!$B$26:$F$29,MATCH($C75,Kruistabel!$C$25:$F$25,0)+1,FALSE),"")=0,"",IF(Plananalyse!BS75=1,VLOOKUP(BS$5,Kruistabel!$B$26:$F$29,MATCH($C75,Kruistabel!$C$25:$F$25,0)+1,FALSE),""))</f>
        <v>#REF!</v>
      </c>
      <c r="BT75" s="65"/>
      <c r="BU75" s="231" t="e">
        <f ca="1">IF(IF(Plananalyse!BU75=1,VLOOKUP(BU$5,Kruistabel!$B$26:$F$29,MATCH($C75,Kruistabel!$C$25:$F$25,0)+1,FALSE),"")=0,"",IF(Plananalyse!BU75=1,VLOOKUP(BU$5,Kruistabel!$B$26:$F$29,MATCH($C75,Kruistabel!$C$25:$F$25,0)+1,FALSE),""))</f>
        <v>#REF!</v>
      </c>
      <c r="BV75" s="326" t="e">
        <f ca="1">IF(IF(Plananalyse!BV75=1,VLOOKUP(BV$5,Kruistabel!$B$26:$F$29,MATCH($C75,Kruistabel!$C$25:$F$25,0)+1,FALSE),"")=0,"",IF(Plananalyse!BV75=1,VLOOKUP(BV$5,Kruistabel!$B$26:$F$29,MATCH($C75,Kruistabel!$C$25:$F$25,0)+1,FALSE),""))</f>
        <v>#REF!</v>
      </c>
      <c r="BW75" s="326" t="e">
        <f ca="1">IF(IF(Plananalyse!BW75=1,VLOOKUP(BW$5,Kruistabel!$B$26:$F$29,MATCH($C75,Kruistabel!$C$25:$F$25,0)+1,FALSE),"")=0,"",IF(Plananalyse!BW75=1,VLOOKUP(BW$5,Kruistabel!$B$26:$F$29,MATCH($C75,Kruistabel!$C$25:$F$25,0)+1,FALSE),""))</f>
        <v>#REF!</v>
      </c>
      <c r="BX75" s="326" t="e">
        <f ca="1">IF(IF(Plananalyse!BX75=1,VLOOKUP(BX$5,Kruistabel!$B$26:$F$29,MATCH($C75,Kruistabel!$C$25:$F$25,0)+1,FALSE),"")=0,"",IF(Plananalyse!BX75=1,VLOOKUP(BX$5,Kruistabel!$B$26:$F$29,MATCH($C75,Kruistabel!$C$25:$F$25,0)+1,FALSE),""))</f>
        <v>#REF!</v>
      </c>
      <c r="BY75" s="327"/>
      <c r="BZ75" s="326" t="e">
        <f ca="1">IF(IF(Plananalyse!BZ75=1,VLOOKUP(BZ$5,Kruistabel!$B$26:$F$29,MATCH($C75,Kruistabel!$C$25:$F$25,0)+1,FALSE),"")=0,"",IF(Plananalyse!BZ75=1,VLOOKUP(BZ$5,Kruistabel!$B$26:$F$29,MATCH($C75,Kruistabel!$C$25:$F$25,0)+1,FALSE),""))</f>
        <v>#REF!</v>
      </c>
      <c r="CA75" s="326" t="e">
        <f ca="1">IF(IF(Plananalyse!CA75=1,VLOOKUP(CA$5,Kruistabel!$B$26:$F$29,MATCH($C75,Kruistabel!$C$25:$F$25,0)+1,FALSE),"")=0,"",IF(Plananalyse!CA75=1,VLOOKUP(CA$5,Kruistabel!$B$26:$F$29,MATCH($C75,Kruistabel!$C$25:$F$25,0)+1,FALSE),""))</f>
        <v>#REF!</v>
      </c>
      <c r="CB75" s="326" t="e">
        <f ca="1">IF(IF(Plananalyse!CB75=1,VLOOKUP(CB$5,Kruistabel!$B$26:$F$29,MATCH($C75,Kruistabel!$C$25:$F$25,0)+1,FALSE),"")=0,"",IF(Plananalyse!CB75=1,VLOOKUP(CB$5,Kruistabel!$B$26:$F$29,MATCH($C75,Kruistabel!$C$25:$F$25,0)+1,FALSE),""))</f>
        <v>#REF!</v>
      </c>
      <c r="CC75" s="326" t="e">
        <f ca="1">IF(IF(Plananalyse!CC75=1,VLOOKUP(CC$5,Kruistabel!$B$26:$F$29,MATCH($C75,Kruistabel!$C$25:$F$25,0)+1,FALSE),"")=0,"",IF(Plananalyse!CC75=1,VLOOKUP(CC$5,Kruistabel!$B$26:$F$29,MATCH($C75,Kruistabel!$C$25:$F$25,0)+1,FALSE),""))</f>
        <v>#REF!</v>
      </c>
      <c r="CD75" s="326" t="e">
        <f ca="1">IF(IF(Plananalyse!CD75=1,VLOOKUP(CD$5,Kruistabel!$B$26:$F$29,MATCH($C75,Kruistabel!$C$25:$F$25,0)+1,FALSE),"")=0,"",IF(Plananalyse!CD75=1,VLOOKUP(CD$5,Kruistabel!$B$26:$F$29,MATCH($C75,Kruistabel!$C$25:$F$25,0)+1,FALSE),""))</f>
        <v>#REF!</v>
      </c>
      <c r="CE75" s="326" t="e">
        <f ca="1">IF(IF(Plananalyse!CE75=1,VLOOKUP(CE$5,Kruistabel!$B$26:$F$29,MATCH($C75,Kruistabel!$C$25:$F$25,0)+1,FALSE),"")=0,"",IF(Plananalyse!CE75=1,VLOOKUP(CE$5,Kruistabel!$B$26:$F$29,MATCH($C75,Kruistabel!$C$25:$F$25,0)+1,FALSE),""))</f>
        <v>#REF!</v>
      </c>
      <c r="CF75" s="326" t="e">
        <f ca="1">IF(IF(Plananalyse!CF75=1,VLOOKUP(CF$5,Kruistabel!$B$26:$F$29,MATCH($C75,Kruistabel!$C$25:$F$25,0)+1,FALSE),"")=0,"",IF(Plananalyse!CF75=1,VLOOKUP(CF$5,Kruistabel!$B$26:$F$29,MATCH($C75,Kruistabel!$C$25:$F$25,0)+1,FALSE),""))</f>
        <v>#REF!</v>
      </c>
      <c r="CG75" s="326" t="e">
        <f ca="1">IF(IF(Plananalyse!CG75=1,VLOOKUP(CG$5,Kruistabel!$B$26:$F$29,MATCH($C75,Kruistabel!$C$25:$F$25,0)+1,FALSE),"")=0,"",IF(Plananalyse!CG75=1,VLOOKUP(CG$5,Kruistabel!$B$26:$F$29,MATCH($C75,Kruistabel!$C$25:$F$25,0)+1,FALSE),""))</f>
        <v>#REF!</v>
      </c>
      <c r="CH75" s="326" t="e">
        <f ca="1">IF(IF(Plananalyse!CH75=1,VLOOKUP(CH$5,Kruistabel!$B$26:$F$29,MATCH($C75,Kruistabel!$C$25:$F$25,0)+1,FALSE),"")=0,"",IF(Plananalyse!CH75=1,VLOOKUP(CH$5,Kruistabel!$B$26:$F$29,MATCH($C75,Kruistabel!$C$25:$F$25,0)+1,FALSE),""))</f>
        <v>#REF!</v>
      </c>
      <c r="CI75" s="65"/>
      <c r="CJ75" s="326" t="e">
        <f ca="1">IF(IF(Plananalyse!CJ75=1,VLOOKUP(CJ$5,Kruistabel!$B$26:$F$29,MATCH($C75,Kruistabel!$C$25:$F$25,0)+1,FALSE),"")=0,"",IF(Plananalyse!CJ75=1,VLOOKUP(CJ$5,Kruistabel!$B$26:$F$29,MATCH($C75,Kruistabel!$C$25:$F$25,0)+1,FALSE),""))</f>
        <v>#REF!</v>
      </c>
      <c r="CK75" s="326" t="e">
        <f ca="1">IF(IF(Plananalyse!CK75=1,VLOOKUP(CK$5,Kruistabel!$B$26:$F$29,MATCH($C75,Kruistabel!$C$25:$F$25,0)+1,FALSE),"")=0,"",IF(Plananalyse!CK75=1,VLOOKUP(CK$5,Kruistabel!$B$26:$F$29,MATCH($C75,Kruistabel!$C$25:$F$25,0)+1,FALSE),""))</f>
        <v>#REF!</v>
      </c>
      <c r="CL75" s="326" t="e">
        <f ca="1">IF(IF(Plananalyse!CL75=1,VLOOKUP(CL$5,Kruistabel!$B$26:$F$29,MATCH($C75,Kruistabel!$C$25:$F$25,0)+1,FALSE),"")=0,"",IF(Plananalyse!CL75=1,VLOOKUP(CL$5,Kruistabel!$B$26:$F$29,MATCH($C75,Kruistabel!$C$25:$F$25,0)+1,FALSE),""))</f>
        <v>#REF!</v>
      </c>
      <c r="CM75" s="326" t="e">
        <f ca="1">IF(IF(Plananalyse!CM75=1,VLOOKUP(CM$5,Kruistabel!$B$26:$F$29,MATCH($C75,Kruistabel!$C$25:$F$25,0)+1,FALSE),"")=0,"",IF(Plananalyse!CM75=1,VLOOKUP(CM$5,Kruistabel!$B$26:$F$29,MATCH($C75,Kruistabel!$C$25:$F$25,0)+1,FALSE),""))</f>
        <v>#REF!</v>
      </c>
      <c r="CN75" s="326" t="e">
        <f ca="1">IF(IF(Plananalyse!CN75=1,VLOOKUP(CN$5,Kruistabel!$B$26:$F$29,MATCH($C75,Kruistabel!$C$25:$F$25,0)+1,FALSE),"")=0,"",IF(Plananalyse!CN75=1,VLOOKUP(CN$5,Kruistabel!$B$26:$F$29,MATCH($C75,Kruistabel!$C$25:$F$25,0)+1,FALSE),""))</f>
        <v>#REF!</v>
      </c>
      <c r="CO75" s="326" t="e">
        <f ca="1">IF(IF(Plananalyse!CO75=1,VLOOKUP(CO$5,Kruistabel!$B$26:$F$29,MATCH($C75,Kruistabel!$C$25:$F$25,0)+1,FALSE),"")=0,"",IF(Plananalyse!CO75=1,VLOOKUP(CO$5,Kruistabel!$B$26:$F$29,MATCH($C75,Kruistabel!$C$25:$F$25,0)+1,FALSE),""))</f>
        <v>#REF!</v>
      </c>
      <c r="CP75" s="326" t="e">
        <f ca="1">IF(IF(Plananalyse!CP75=1,VLOOKUP(CP$5,Kruistabel!$B$26:$F$29,MATCH($C75,Kruistabel!$C$25:$F$25,0)+1,FALSE),"")=0,"",IF(Plananalyse!CP75=1,VLOOKUP(CP$5,Kruistabel!$B$26:$F$29,MATCH($C75,Kruistabel!$C$25:$F$25,0)+1,FALSE),""))</f>
        <v>#REF!</v>
      </c>
      <c r="CQ75" s="326" t="e">
        <f ca="1">IF(IF(Plananalyse!CQ75=1,VLOOKUP(CQ$5,Kruistabel!$B$26:$F$29,MATCH($C75,Kruistabel!$C$25:$F$25,0)+1,FALSE),"")=0,"",IF(Plananalyse!CQ75=1,VLOOKUP(CQ$5,Kruistabel!$B$26:$F$29,MATCH($C75,Kruistabel!$C$25:$F$25,0)+1,FALSE),""))</f>
        <v>#REF!</v>
      </c>
      <c r="CR75" s="326" t="e">
        <f ca="1">IF(IF(Plananalyse!CR75=1,VLOOKUP(CR$5,Kruistabel!$B$26:$F$29,MATCH($C75,Kruistabel!$C$25:$F$25,0)+1,FALSE),"")=0,"",IF(Plananalyse!CR75=1,VLOOKUP(CR$5,Kruistabel!$B$26:$F$29,MATCH($C75,Kruistabel!$C$25:$F$25,0)+1,FALSE),""))</f>
        <v>#REF!</v>
      </c>
      <c r="CS75" s="326" t="e">
        <f ca="1">IF(IF(Plananalyse!CS75=1,VLOOKUP(CS$5,Kruistabel!$B$26:$F$29,MATCH($C75,Kruistabel!$C$25:$F$25,0)+1,FALSE),"")=0,"",IF(Plananalyse!CS75=1,VLOOKUP(CS$5,Kruistabel!$B$26:$F$29,MATCH($C75,Kruistabel!$C$25:$F$25,0)+1,FALSE),""))</f>
        <v>#REF!</v>
      </c>
      <c r="CT75" s="326" t="e">
        <f ca="1">IF(IF(Plananalyse!CT75=1,VLOOKUP(CT$5,Kruistabel!$B$26:$F$29,MATCH($C75,Kruistabel!$C$25:$F$25,0)+1,FALSE),"")=0,"",IF(Plananalyse!CT75=1,VLOOKUP(CT$5,Kruistabel!$B$26:$F$29,MATCH($C75,Kruistabel!$C$25:$F$25,0)+1,FALSE),""))</f>
        <v>#REF!</v>
      </c>
      <c r="CU75" s="326" t="e">
        <f ca="1">IF(IF(Plananalyse!CU75=1,VLOOKUP(CU$5,Kruistabel!$B$26:$F$29,MATCH($C75,Kruistabel!$C$25:$F$25,0)+1,FALSE),"")=0,"",IF(Plananalyse!CU75=1,VLOOKUP(CU$5,Kruistabel!$B$26:$F$29,MATCH($C75,Kruistabel!$C$25:$F$25,0)+1,FALSE),""))</f>
        <v>#REF!</v>
      </c>
      <c r="CV75" s="326" t="e">
        <f ca="1">IF(IF(Plananalyse!CV75=1,VLOOKUP(CV$5,Kruistabel!$B$26:$F$29,MATCH($C75,Kruistabel!$C$25:$F$25,0)+1,FALSE),"")=0,"",IF(Plananalyse!CV75=1,VLOOKUP(CV$5,Kruistabel!$B$26:$F$29,MATCH($C75,Kruistabel!$C$25:$F$25,0)+1,FALSE),""))</f>
        <v>#REF!</v>
      </c>
      <c r="CW75" s="326" t="e">
        <f ca="1">IF(IF(Plananalyse!CW75=1,VLOOKUP(CW$5,Kruistabel!$B$26:$F$29,MATCH($C75,Kruistabel!$C$25:$F$25,0)+1,FALSE),"")=0,"",IF(Plananalyse!CW75=1,VLOOKUP(CW$5,Kruistabel!$B$26:$F$29,MATCH($C75,Kruistabel!$C$25:$F$25,0)+1,FALSE),""))</f>
        <v>#REF!</v>
      </c>
      <c r="CX75" s="326" t="e">
        <f ca="1">IF(IF(Plananalyse!CX75=1,VLOOKUP(CX$5,Kruistabel!$B$26:$F$29,MATCH($C75,Kruistabel!$C$25:$F$25,0)+1,FALSE),"")=0,"",IF(Plananalyse!CX75=1,VLOOKUP(CX$5,Kruistabel!$B$26:$F$29,MATCH($C75,Kruistabel!$C$25:$F$25,0)+1,FALSE),""))</f>
        <v>#REF!</v>
      </c>
      <c r="CY75" s="326" t="e">
        <f ca="1">IF(IF(Plananalyse!CY75=1,VLOOKUP(CY$5,Kruistabel!$B$26:$F$29,MATCH($C75,Kruistabel!$C$25:$F$25,0)+1,FALSE),"")=0,"",IF(Plananalyse!CY75=1,VLOOKUP(CY$5,Kruistabel!$B$26:$F$29,MATCH($C75,Kruistabel!$C$25:$F$25,0)+1,FALSE),""))</f>
        <v>#REF!</v>
      </c>
      <c r="CZ75" s="326" t="e">
        <f ca="1">IF(IF(Plananalyse!CZ75=1,VLOOKUP(CZ$5,Kruistabel!$B$26:$F$29,MATCH($C75,Kruistabel!$C$25:$F$25,0)+1,FALSE),"")=0,"",IF(Plananalyse!CZ75=1,VLOOKUP(CZ$5,Kruistabel!$B$26:$F$29,MATCH($C75,Kruistabel!$C$25:$F$25,0)+1,FALSE),""))</f>
        <v>#REF!</v>
      </c>
      <c r="DA75" s="326" t="e">
        <f ca="1">IF(IF(Plananalyse!DA75=1,VLOOKUP(DA$5,Kruistabel!$B$26:$F$29,MATCH($C75,Kruistabel!$C$25:$F$25,0)+1,FALSE),"")=0,"",IF(Plananalyse!DA75=1,VLOOKUP(DA$5,Kruistabel!$B$26:$F$29,MATCH($C75,Kruistabel!$C$25:$F$25,0)+1,FALSE),""))</f>
        <v>#REF!</v>
      </c>
      <c r="DB75" s="326" t="e">
        <f ca="1">IF(IF(Plananalyse!DB75=1,VLOOKUP(DB$5,Kruistabel!$B$26:$F$29,MATCH($C75,Kruistabel!$C$25:$F$25,0)+1,FALSE),"")=0,"",IF(Plananalyse!DB75=1,VLOOKUP(DB$5,Kruistabel!$B$26:$F$29,MATCH($C75,Kruistabel!$C$25:$F$25,0)+1,FALSE),""))</f>
        <v>#REF!</v>
      </c>
      <c r="DC75" s="326" t="e">
        <f ca="1">IF(IF(Plananalyse!DC75=1,VLOOKUP(DC$5,Kruistabel!$B$26:$F$29,MATCH($C75,Kruistabel!$C$25:$F$25,0)+1,FALSE),"")=0,"",IF(Plananalyse!DC75=1,VLOOKUP(DC$5,Kruistabel!$B$26:$F$29,MATCH($C75,Kruistabel!$C$25:$F$25,0)+1,FALSE),""))</f>
        <v>#REF!</v>
      </c>
      <c r="DD75" s="327"/>
      <c r="DE75" s="326" t="e">
        <f ca="1">IF(IF(Plananalyse!DE75=1,VLOOKUP(DE$5,Kruistabel!$B$26:$F$29,MATCH($C75,Kruistabel!$C$25:$F$25,0)+1,FALSE),"")=0,"",IF(Plananalyse!DE75=1,VLOOKUP(DE$5,Kruistabel!$B$26:$F$29,MATCH($C75,Kruistabel!$C$25:$F$25,0)+1,FALSE),""))</f>
        <v>#REF!</v>
      </c>
      <c r="DF75" s="326" t="e">
        <f ca="1">IF(IF(Plananalyse!DF75=1,VLOOKUP(DF$5,Kruistabel!$B$26:$F$29,MATCH($C75,Kruistabel!$C$25:$F$25,0)+1,FALSE),"")=0,"",IF(Plananalyse!DF75=1,VLOOKUP(DF$5,Kruistabel!$B$26:$F$29,MATCH($C75,Kruistabel!$C$25:$F$25,0)+1,FALSE),""))</f>
        <v>#REF!</v>
      </c>
      <c r="DG75" s="326" t="e">
        <f ca="1">IF(IF(Plananalyse!DG75=1,VLOOKUP(DG$5,Kruistabel!$B$26:$F$29,MATCH($C75,Kruistabel!$C$25:$F$25,0)+1,FALSE),"")=0,"",IF(Plananalyse!DG75=1,VLOOKUP(DG$5,Kruistabel!$B$26:$F$29,MATCH($C75,Kruistabel!$C$25:$F$25,0)+1,FALSE),""))</f>
        <v>#REF!</v>
      </c>
      <c r="DH75" s="326" t="e">
        <f ca="1">IF(IF(Plananalyse!DH75=1,VLOOKUP(DH$5,Kruistabel!$B$26:$F$29,MATCH($C75,Kruistabel!$C$25:$F$25,0)+1,FALSE),"")=0,"",IF(Plananalyse!DH75=1,VLOOKUP(DH$5,Kruistabel!$B$26:$F$29,MATCH($C75,Kruistabel!$C$25:$F$25,0)+1,FALSE),""))</f>
        <v>#REF!</v>
      </c>
      <c r="DI75" s="326" t="e">
        <f ca="1">IF(IF(Plananalyse!DI75=1,VLOOKUP(DI$5,Kruistabel!$B$26:$F$29,MATCH($C75,Kruistabel!$C$25:$F$25,0)+1,FALSE),"")=0,"",IF(Plananalyse!DI75=1,VLOOKUP(DI$5,Kruistabel!$B$26:$F$29,MATCH($C75,Kruistabel!$C$25:$F$25,0)+1,FALSE),""))</f>
        <v>#REF!</v>
      </c>
      <c r="DJ75" s="326" t="e">
        <f ca="1">IF(IF(Plananalyse!DJ75=1,VLOOKUP(DJ$5,Kruistabel!$B$26:$F$29,MATCH($C75,Kruistabel!$C$25:$F$25,0)+1,FALSE),"")=0,"",IF(Plananalyse!DJ75=1,VLOOKUP(DJ$5,Kruistabel!$B$26:$F$29,MATCH($C75,Kruistabel!$C$25:$F$25,0)+1,FALSE),""))</f>
        <v>#REF!</v>
      </c>
      <c r="DK75" s="326" t="e">
        <f ca="1">IF(IF(Plananalyse!DK75=1,VLOOKUP(DK$5,Kruistabel!$B$26:$F$29,MATCH($C75,Kruistabel!$C$25:$F$25,0)+1,FALSE),"")=0,"",IF(Plananalyse!DK75=1,VLOOKUP(DK$5,Kruistabel!$B$26:$F$29,MATCH($C75,Kruistabel!$C$25:$F$25,0)+1,FALSE),""))</f>
        <v>#REF!</v>
      </c>
      <c r="DL75" s="326" t="e">
        <f ca="1">IF(IF(Plananalyse!DL75=1,VLOOKUP(DL$5,Kruistabel!$B$26:$F$29,MATCH($C75,Kruistabel!$C$25:$F$25,0)+1,FALSE),"")=0,"",IF(Plananalyse!DL75=1,VLOOKUP(DL$5,Kruistabel!$B$26:$F$29,MATCH($C75,Kruistabel!$C$25:$F$25,0)+1,FALSE),""))</f>
        <v>#REF!</v>
      </c>
      <c r="DM75" s="327" t="str">
        <f>IF(Plananalyse!DM75=1,VLOOKUP(DM$5,Kruistabel!$B$26:$F$29,MATCH($C75,Kruistabel!$C$25:$F$25,0)+1,FALSE),"")</f>
        <v/>
      </c>
      <c r="DN75" s="326" t="e">
        <f ca="1">IF(IF(Plananalyse!DN75=1,VLOOKUP(DN$5,Kruistabel!$B$26:$F$29,MATCH($C75,Kruistabel!$C$25:$F$25,0)+1,FALSE),"")=0,"",IF(Plananalyse!DN75=1,VLOOKUP(DN$5,Kruistabel!$B$26:$F$29,MATCH($C75,Kruistabel!$C$25:$F$25,0)+1,FALSE),""))</f>
        <v>#REF!</v>
      </c>
      <c r="DO75" s="326" t="e">
        <f ca="1">IF(IF(Plananalyse!DO75=1,VLOOKUP(DO$5,Kruistabel!$B$26:$F$29,MATCH($C75,Kruistabel!$C$25:$F$25,0)+1,FALSE),"")=0,"",IF(Plananalyse!DO75=1,VLOOKUP(DO$5,Kruistabel!$B$26:$F$29,MATCH($C75,Kruistabel!$C$25:$F$25,0)+1,FALSE),""))</f>
        <v>#REF!</v>
      </c>
      <c r="DP75" s="326" t="e">
        <f ca="1">IF(IF(Plananalyse!DP75=1,VLOOKUP(DP$5,Kruistabel!$B$26:$F$29,MATCH($C75,Kruistabel!$C$25:$F$25,0)+1,FALSE),"")=0,"",IF(Plananalyse!DP75=1,VLOOKUP(DP$5,Kruistabel!$B$26:$F$29,MATCH($C75,Kruistabel!$C$25:$F$25,0)+1,FALSE),""))</f>
        <v>#REF!</v>
      </c>
      <c r="DQ75" s="326" t="e">
        <f ca="1">IF(IF(Plananalyse!DQ75=1,VLOOKUP(DQ$5,Kruistabel!$B$26:$F$29,MATCH($C75,Kruistabel!$C$25:$F$25,0)+1,FALSE),"")=0,"",IF(Plananalyse!DQ75=1,VLOOKUP(DQ$5,Kruistabel!$B$26:$F$29,MATCH($C75,Kruistabel!$C$25:$F$25,0)+1,FALSE),""))</f>
        <v>#REF!</v>
      </c>
      <c r="DR75" s="326" t="e">
        <f ca="1">IF(IF(Plananalyse!DR75=1,VLOOKUP(DR$5,Kruistabel!$B$26:$F$29,MATCH($C75,Kruistabel!$C$25:$F$25,0)+1,FALSE),"")=0,"",IF(Plananalyse!DR75=1,VLOOKUP(DR$5,Kruistabel!$B$26:$F$29,MATCH($C75,Kruistabel!$C$25:$F$25,0)+1,FALSE),""))</f>
        <v>#REF!</v>
      </c>
      <c r="DS75" s="326" t="e">
        <f ca="1">IF(IF(Plananalyse!DS75=1,VLOOKUP(DS$5,Kruistabel!$B$26:$F$29,MATCH($C75,Kruistabel!$C$25:$F$25,0)+1,FALSE),"")=0,"",IF(Plananalyse!DS75=1,VLOOKUP(DS$5,Kruistabel!$B$26:$F$29,MATCH($C75,Kruistabel!$C$25:$F$25,0)+1,FALSE),""))</f>
        <v>#REF!</v>
      </c>
      <c r="DT75" s="326" t="e">
        <f ca="1">IF(IF(Plananalyse!DT75=1,VLOOKUP(DT$5,Kruistabel!$B$26:$F$29,MATCH($C75,Kruistabel!$C$25:$F$25,0)+1,FALSE),"")=0,"",IF(Plananalyse!DT75=1,VLOOKUP(DT$5,Kruistabel!$B$26:$F$29,MATCH($C75,Kruistabel!$C$25:$F$25,0)+1,FALSE),""))</f>
        <v>#REF!</v>
      </c>
      <c r="DU75" s="326" t="e">
        <f ca="1">IF(IF(Plananalyse!DU75=1,VLOOKUP(DU$5,Kruistabel!$B$26:$F$29,MATCH($C75,Kruistabel!$C$25:$F$25,0)+1,FALSE),"")=0,"",IF(Plananalyse!DU75=1,VLOOKUP(DU$5,Kruistabel!$B$26:$F$29,MATCH($C75,Kruistabel!$C$25:$F$25,0)+1,FALSE),""))</f>
        <v>#REF!</v>
      </c>
      <c r="DV75" s="326" t="e">
        <f ca="1">IF(IF(Plananalyse!DV75=1,VLOOKUP(DV$5,Kruistabel!$B$26:$F$29,MATCH($C75,Kruistabel!$C$25:$F$25,0)+1,FALSE),"")=0,"",IF(Plananalyse!DV75=1,VLOOKUP(DV$5,Kruistabel!$B$26:$F$29,MATCH($C75,Kruistabel!$C$25:$F$25,0)+1,FALSE),""))</f>
        <v>#REF!</v>
      </c>
      <c r="DW75" s="326" t="e">
        <f ca="1">IF(IF(Plananalyse!DW75=1,VLOOKUP(DW$5,Kruistabel!$B$26:$F$29,MATCH($C75,Kruistabel!$C$25:$F$25,0)+1,FALSE),"")=0,"",IF(Plananalyse!DW75=1,VLOOKUP(DW$5,Kruistabel!$B$26:$F$29,MATCH($C75,Kruistabel!$C$25:$F$25,0)+1,FALSE),""))</f>
        <v>#REF!</v>
      </c>
      <c r="DX75" s="326" t="e">
        <f ca="1">IF(IF(Plananalyse!DX75=1,VLOOKUP(DX$5,Kruistabel!$B$26:$F$29,MATCH($C75,Kruistabel!$C$25:$F$25,0)+1,FALSE),"")=0,"",IF(Plananalyse!DX75=1,VLOOKUP(DX$5,Kruistabel!$B$26:$F$29,MATCH($C75,Kruistabel!$C$25:$F$25,0)+1,FALSE),""))</f>
        <v>#REF!</v>
      </c>
      <c r="DY75" s="327" t="str">
        <f>IF(Plananalyse!DY75=1,VLOOKUP(DY$5,Kruistabel!$B$26:$F$29,MATCH($C75,Kruistabel!$C$25:$F$25,0)+1,FALSE),"")</f>
        <v/>
      </c>
      <c r="DZ75" s="326" t="e">
        <f ca="1">IF(IF(Plananalyse!DZ75=1,VLOOKUP(DZ$5,Kruistabel!$B$26:$F$29,MATCH($C75,Kruistabel!$C$25:$F$25,0)+1,FALSE),"")=0,"",IF(Plananalyse!DZ75=1,VLOOKUP(DZ$5,Kruistabel!$B$26:$F$29,MATCH($C75,Kruistabel!$C$25:$F$25,0)+1,FALSE),""))</f>
        <v>#REF!</v>
      </c>
      <c r="EA75" s="326" t="e">
        <f ca="1">IF(IF(Plananalyse!EA75=1,VLOOKUP(EA$5,Kruistabel!$B$26:$F$29,MATCH($C75,Kruistabel!$C$25:$F$25,0)+1,FALSE),"")=0,"",IF(Plananalyse!EA75=1,VLOOKUP(EA$5,Kruistabel!$B$26:$F$29,MATCH($C75,Kruistabel!$C$25:$F$25,0)+1,FALSE),""))</f>
        <v>#REF!</v>
      </c>
      <c r="EB75" s="326" t="e">
        <f ca="1">IF(IF(Plananalyse!EB75=1,VLOOKUP(EB$5,Kruistabel!$B$26:$F$29,MATCH($C75,Kruistabel!$C$25:$F$25,0)+1,FALSE),"")=0,"",IF(Plananalyse!EB75=1,VLOOKUP(EB$5,Kruistabel!$B$26:$F$29,MATCH($C75,Kruistabel!$C$25:$F$25,0)+1,FALSE),""))</f>
        <v>#REF!</v>
      </c>
      <c r="EC75" s="326" t="e">
        <f ca="1">IF(IF(Plananalyse!EC75=1,VLOOKUP(EC$5,Kruistabel!$B$26:$F$29,MATCH($C75,Kruistabel!$C$25:$F$25,0)+1,FALSE),"")=0,"",IF(Plananalyse!EC75=1,VLOOKUP(EC$5,Kruistabel!$B$26:$F$29,MATCH($C75,Kruistabel!$C$25:$F$25,0)+1,FALSE),""))</f>
        <v>#REF!</v>
      </c>
      <c r="ED75" s="327"/>
      <c r="EE75" s="326" t="e">
        <f ca="1">IF(IF(Plananalyse!EE75=1,VLOOKUP(EE$5,Kruistabel!$B$26:$F$29,MATCH($C75,Kruistabel!$C$25:$F$25,0)+1,FALSE),"")=0,"",IF(Plananalyse!EE75=1,VLOOKUP(EE$5,Kruistabel!$B$26:$F$29,MATCH($C75,Kruistabel!$C$25:$F$25,0)+1,FALSE),""))</f>
        <v>#REF!</v>
      </c>
      <c r="EF75" s="326" t="e">
        <f ca="1">IF(IF(Plananalyse!EF75=1,VLOOKUP(EF$5,Kruistabel!$B$26:$F$29,MATCH($C75,Kruistabel!$C$25:$F$25,0)+1,FALSE),"")=0,"",IF(Plananalyse!EF75=1,VLOOKUP(EF$5,Kruistabel!$B$26:$F$29,MATCH($C75,Kruistabel!$C$25:$F$25,0)+1,FALSE),""))</f>
        <v>#REF!</v>
      </c>
      <c r="EG75" s="326" t="e">
        <f ca="1">IF(IF(Plananalyse!EG75=1,VLOOKUP(EG$5,Kruistabel!$B$26:$F$29,MATCH($C75,Kruistabel!$C$25:$F$25,0)+1,FALSE),"")=0,"",IF(Plananalyse!EG75=1,VLOOKUP(EG$5,Kruistabel!$B$26:$F$29,MATCH($C75,Kruistabel!$C$25:$F$25,0)+1,FALSE),""))</f>
        <v>#REF!</v>
      </c>
      <c r="EH75" s="326" t="e">
        <f ca="1">IF(IF(Plananalyse!EH75=1,VLOOKUP(EH$5,Kruistabel!$B$26:$F$29,MATCH($C75,Kruistabel!$C$25:$F$25,0)+1,FALSE),"")=0,"",IF(Plananalyse!EH75=1,VLOOKUP(EH$5,Kruistabel!$B$26:$F$29,MATCH($C75,Kruistabel!$C$25:$F$25,0)+1,FALSE),""))</f>
        <v>#REF!</v>
      </c>
      <c r="EI75" s="326" t="e">
        <f ca="1">IF(IF(Plananalyse!EI75=1,VLOOKUP(EI$5,Kruistabel!$B$26:$F$29,MATCH($C75,Kruistabel!$C$25:$F$25,0)+1,FALSE),"")=0,"",IF(Plananalyse!EI75=1,VLOOKUP(EI$5,Kruistabel!$B$26:$F$29,MATCH($C75,Kruistabel!$C$25:$F$25,0)+1,FALSE),""))</f>
        <v>#REF!</v>
      </c>
      <c r="EJ75" s="164" t="str">
        <f>IF(Plananalyse!EJ75=1,VLOOKUP(EJ$5,Kruistabel!$B$26:$F$29,MATCH($C75,Kruistabel!$C$25:$F$25,0)+1,FALSE),"")</f>
        <v/>
      </c>
      <c r="EK75" s="138"/>
      <c r="EL75" s="138"/>
      <c r="EM75" s="138"/>
      <c r="EN75" s="138"/>
      <c r="EO75" s="138"/>
    </row>
    <row r="76" spans="2:145" hidden="1">
      <c r="B76" s="1"/>
      <c r="C76" s="168"/>
      <c r="D76" s="168"/>
      <c r="E76" s="29"/>
      <c r="F76" s="171"/>
      <c r="G76" s="170"/>
      <c r="H76" s="170"/>
      <c r="I76" s="170"/>
      <c r="J76" s="170"/>
      <c r="K76" s="170"/>
      <c r="L76" s="170"/>
      <c r="M76" s="170"/>
      <c r="N76" s="170"/>
      <c r="O76" s="170"/>
      <c r="P76" s="170"/>
      <c r="Q76" s="170"/>
      <c r="R76" s="170"/>
      <c r="S76" s="170"/>
      <c r="T76" s="170"/>
      <c r="U76" s="170"/>
      <c r="V76" s="170"/>
      <c r="W76" s="170"/>
      <c r="X76" s="170"/>
      <c r="Y76" s="170"/>
      <c r="Z76" s="170"/>
      <c r="AA76" s="170"/>
      <c r="AB76" s="170"/>
      <c r="AC76" s="170"/>
      <c r="AD76" s="170"/>
      <c r="AE76" s="170"/>
      <c r="AF76" s="170"/>
      <c r="AG76" s="170"/>
      <c r="AH76" s="231"/>
      <c r="AI76" s="231"/>
      <c r="AJ76" s="170"/>
      <c r="AK76" s="170"/>
      <c r="AL76" s="170"/>
      <c r="AM76" s="170"/>
      <c r="AN76" s="171"/>
      <c r="AO76" s="170"/>
      <c r="AP76" s="170"/>
      <c r="AQ76" s="170"/>
      <c r="AR76" s="170"/>
      <c r="AS76" s="170"/>
      <c r="AT76" s="170"/>
      <c r="AU76" s="170"/>
      <c r="AV76" s="170"/>
      <c r="AW76" s="170"/>
      <c r="AX76" s="170"/>
      <c r="AY76" s="171"/>
      <c r="AZ76" s="170"/>
      <c r="BA76" s="170"/>
      <c r="BB76" s="170"/>
      <c r="BC76" s="170"/>
      <c r="BD76" s="170"/>
      <c r="BE76" s="170"/>
      <c r="BF76" s="170"/>
      <c r="BG76" s="170"/>
      <c r="BH76" s="170"/>
      <c r="BI76" s="171"/>
      <c r="BJ76" s="170"/>
      <c r="BK76" s="170"/>
      <c r="BL76" s="170"/>
      <c r="BM76" s="170"/>
      <c r="BN76" s="170"/>
      <c r="BO76" s="170"/>
      <c r="BP76" s="170"/>
      <c r="BQ76" s="170"/>
      <c r="BR76" s="170"/>
      <c r="BS76" s="170"/>
      <c r="BT76" s="171"/>
      <c r="BU76" s="170"/>
      <c r="BV76" s="170"/>
      <c r="BW76" s="170"/>
      <c r="BX76" s="170"/>
      <c r="BY76" s="171"/>
      <c r="BZ76" s="170"/>
      <c r="CA76" s="170"/>
      <c r="CB76" s="170"/>
      <c r="CC76" s="170"/>
      <c r="CD76" s="170"/>
      <c r="CE76" s="170"/>
      <c r="CF76" s="170"/>
      <c r="CG76" s="170"/>
      <c r="CH76" s="170"/>
      <c r="CI76" s="171"/>
      <c r="CJ76" s="170"/>
      <c r="CK76" s="170"/>
      <c r="CL76" s="170"/>
      <c r="CM76" s="170"/>
      <c r="CN76" s="170"/>
      <c r="CO76" s="170"/>
      <c r="CP76" s="170"/>
      <c r="CQ76" s="170"/>
      <c r="CR76" s="170"/>
      <c r="CS76" s="170"/>
      <c r="CT76" s="170"/>
      <c r="CU76" s="170"/>
      <c r="CV76" s="170"/>
      <c r="CW76" s="170"/>
      <c r="CX76" s="170"/>
      <c r="CY76" s="170"/>
      <c r="CZ76" s="170"/>
      <c r="DA76" s="170"/>
      <c r="DB76" s="170"/>
      <c r="DC76" s="170"/>
      <c r="DD76" s="171"/>
      <c r="DE76" s="170"/>
      <c r="DF76" s="170"/>
      <c r="DG76" s="170"/>
      <c r="DH76" s="170"/>
      <c r="DI76" s="170"/>
      <c r="DJ76" s="170"/>
      <c r="DK76" s="170"/>
      <c r="DL76" s="170"/>
      <c r="DM76" s="171"/>
      <c r="DN76" s="170"/>
      <c r="DO76" s="170"/>
      <c r="DP76" s="170"/>
      <c r="DQ76" s="170"/>
      <c r="DR76" s="170"/>
      <c r="DS76" s="170"/>
      <c r="DT76" s="170"/>
      <c r="DU76" s="170"/>
      <c r="DV76" s="170"/>
      <c r="DW76" s="170"/>
      <c r="DX76" s="170"/>
      <c r="DY76" s="171"/>
      <c r="DZ76" s="170"/>
      <c r="EA76" s="170"/>
      <c r="EB76" s="170"/>
      <c r="EC76" s="170"/>
      <c r="ED76" s="171"/>
      <c r="EE76" s="170"/>
      <c r="EF76" s="170"/>
      <c r="EG76" s="170"/>
      <c r="EH76" s="170"/>
      <c r="EI76" s="170"/>
      <c r="EJ76" s="164"/>
      <c r="EK76" s="138"/>
      <c r="EL76" s="138"/>
      <c r="EM76" s="138"/>
      <c r="EN76" s="138"/>
      <c r="EO76" s="138"/>
    </row>
    <row r="77" spans="2:145">
      <c r="B77" s="101" t="s">
        <v>174</v>
      </c>
      <c r="C77" s="65"/>
      <c r="D77" s="65"/>
      <c r="E77" s="119">
        <f>IF(AND(D77="laag",$D$3=1),0,_xlfn.IFNA(IF(VLOOKUP($B77,Classificatietabel!$B$6:$H$91,$E$5,FALSE)="Ja",1,0),""))</f>
        <v>1</v>
      </c>
      <c r="F77" s="65"/>
      <c r="G77" s="65"/>
      <c r="H77" s="65"/>
      <c r="I77" s="65"/>
      <c r="J77" s="65"/>
      <c r="K77" s="65"/>
      <c r="L77" s="65"/>
      <c r="M77" s="65"/>
      <c r="N77" s="65"/>
      <c r="O77" s="65"/>
      <c r="P77" s="65"/>
      <c r="Q77" s="65"/>
      <c r="R77" s="65"/>
      <c r="S77" s="65"/>
      <c r="T77" s="65"/>
      <c r="U77" s="65"/>
      <c r="V77" s="65"/>
      <c r="W77" s="65"/>
      <c r="X77" s="65"/>
      <c r="Y77" s="65"/>
      <c r="Z77" s="65"/>
      <c r="AA77" s="65"/>
      <c r="AB77" s="65"/>
      <c r="AC77" s="65"/>
      <c r="AD77" s="65"/>
      <c r="AE77" s="65"/>
      <c r="AF77" s="65"/>
      <c r="AG77" s="65"/>
      <c r="AH77" s="65"/>
      <c r="AI77" s="65"/>
      <c r="AJ77" s="65"/>
      <c r="AK77" s="65"/>
      <c r="AL77" s="65"/>
      <c r="AM77" s="65"/>
      <c r="AN77" s="65"/>
      <c r="AO77" s="65"/>
      <c r="AP77" s="65"/>
      <c r="AQ77" s="65"/>
      <c r="AR77" s="65"/>
      <c r="AS77" s="65"/>
      <c r="AT77" s="65"/>
      <c r="AU77" s="65"/>
      <c r="AV77" s="65"/>
      <c r="AW77" s="65"/>
      <c r="AX77" s="65"/>
      <c r="AY77" s="65"/>
      <c r="AZ77" s="65"/>
      <c r="BA77" s="65"/>
      <c r="BB77" s="65"/>
      <c r="BC77" s="65"/>
      <c r="BD77" s="65"/>
      <c r="BE77" s="65"/>
      <c r="BF77" s="65"/>
      <c r="BG77" s="65"/>
      <c r="BH77" s="65"/>
      <c r="BI77" s="65"/>
      <c r="BJ77" s="65"/>
      <c r="BK77" s="65"/>
      <c r="BL77" s="65"/>
      <c r="BM77" s="65"/>
      <c r="BN77" s="65"/>
      <c r="BO77" s="65"/>
      <c r="BP77" s="65"/>
      <c r="BQ77" s="65"/>
      <c r="BR77" s="65"/>
      <c r="BS77" s="65"/>
      <c r="BT77" s="65"/>
      <c r="BU77" s="65"/>
      <c r="BV77" s="65"/>
      <c r="BW77" s="65"/>
      <c r="BX77" s="65"/>
      <c r="BY77" s="65"/>
      <c r="BZ77" s="65"/>
      <c r="CA77" s="65"/>
      <c r="CB77" s="65"/>
      <c r="CC77" s="65"/>
      <c r="CD77" s="65"/>
      <c r="CE77" s="65"/>
      <c r="CF77" s="65"/>
      <c r="CG77" s="65"/>
      <c r="CH77" s="65"/>
      <c r="CI77" s="65"/>
      <c r="CJ77" s="65"/>
      <c r="CK77" s="65"/>
      <c r="CL77" s="65"/>
      <c r="CM77" s="65"/>
      <c r="CN77" s="65"/>
      <c r="CO77" s="65"/>
      <c r="CP77" s="65"/>
      <c r="CQ77" s="65"/>
      <c r="CR77" s="65"/>
      <c r="CS77" s="65"/>
      <c r="CT77" s="65"/>
      <c r="CU77" s="65"/>
      <c r="CV77" s="65"/>
      <c r="CW77" s="65"/>
      <c r="CX77" s="65"/>
      <c r="CY77" s="65"/>
      <c r="CZ77" s="65"/>
      <c r="DA77" s="65"/>
      <c r="DB77" s="65"/>
      <c r="DC77" s="65"/>
      <c r="DD77" s="65"/>
      <c r="DE77" s="65"/>
      <c r="DF77" s="65"/>
      <c r="DG77" s="65"/>
      <c r="DH77" s="65"/>
      <c r="DI77" s="65"/>
      <c r="DJ77" s="65"/>
      <c r="DK77" s="65"/>
      <c r="DL77" s="65"/>
      <c r="DM77" s="65"/>
      <c r="DN77" s="65"/>
      <c r="DO77" s="65"/>
      <c r="DP77" s="65"/>
      <c r="DQ77" s="65"/>
      <c r="DR77" s="65"/>
      <c r="DS77" s="65"/>
      <c r="DT77" s="65"/>
      <c r="DU77" s="65"/>
      <c r="DV77" s="65"/>
      <c r="DW77" s="65"/>
      <c r="DX77" s="65"/>
      <c r="DY77" s="65"/>
      <c r="DZ77" s="65"/>
      <c r="EA77" s="65"/>
      <c r="EB77" s="65"/>
      <c r="EC77" s="65"/>
      <c r="ED77" s="65"/>
      <c r="EE77" s="65"/>
      <c r="EF77" s="65"/>
      <c r="EG77" s="65"/>
      <c r="EH77" s="65"/>
      <c r="EI77" s="65"/>
    </row>
    <row r="78" spans="2:145">
      <c r="B78" s="113" t="s">
        <v>175</v>
      </c>
      <c r="C78" s="160" t="str">
        <f>_xlfn.IFNA(VLOOKUP($B78,Classificatietabel!$B$6:$I$91,C$7,FALSE),"")</f>
        <v>hoog</v>
      </c>
      <c r="D78" s="160" t="str">
        <f>_xlfn.IFNA(VLOOKUP($B78,Classificatietabel!$B$6:$I$91,D$7,FALSE),"")</f>
        <v>neen</v>
      </c>
      <c r="E78" s="119">
        <f>IF(AND(D78="laag",$D$3=1),0,_xlfn.IFNA(IF(VLOOKUP($B78,Classificatietabel!$B$6:$H$91,$E$5,FALSE)="Ja",1,0),""))</f>
        <v>1</v>
      </c>
      <c r="F78" s="163"/>
      <c r="G78" s="231" t="str">
        <f>IF(IF(Plananalyse!G78=1,VLOOKUP(G$5,Kruistabel!$B$26:$F$29,MATCH($C78,Kruistabel!$C$25:$F$25,0)+1,FALSE),"")=0,"",IF(Plananalyse!G78=1,VLOOKUP(G$5,Kruistabel!$B$26:$F$29,MATCH($C78,Kruistabel!$C$25:$F$25,0)+1,FALSE),""))</f>
        <v/>
      </c>
      <c r="H78" s="231" t="str">
        <f>IF(IF(Plananalyse!H78=1,VLOOKUP(H$5,Kruistabel!$B$26:$F$29,MATCH($C78,Kruistabel!$C$25:$F$25,0)+1,FALSE),"")=0,"",IF(Plananalyse!H78=1,VLOOKUP(H$5,Kruistabel!$B$26:$F$29,MATCH($C78,Kruistabel!$C$25:$F$25,0)+1,FALSE),""))</f>
        <v/>
      </c>
      <c r="I78" s="231">
        <f>IF(IF(Plananalyse!I78=1,VLOOKUP(I$5,Kruistabel!$B$26:$F$29,MATCH($C78,Kruistabel!$C$25:$F$25,0)+1,FALSE),"")=0,"",IF(Plananalyse!I78=1,VLOOKUP(I$5,Kruistabel!$B$26:$F$29,MATCH($C78,Kruistabel!$C$25:$F$25,0)+1,FALSE),""))</f>
        <v>55</v>
      </c>
      <c r="J78" s="231" t="str">
        <f>IF(IF(Plananalyse!J78=1,VLOOKUP(J$5,Kruistabel!$B$26:$F$29,MATCH($C78,Kruistabel!$C$25:$F$25,0)+1,FALSE),"")=0,"",IF(Plananalyse!J78=1,VLOOKUP(J$5,Kruistabel!$B$26:$F$29,MATCH($C78,Kruistabel!$C$25:$F$25,0)+1,FALSE),""))</f>
        <v/>
      </c>
      <c r="K78" s="231" t="str">
        <f>IF(IF(Plananalyse!K78=1,VLOOKUP(K$5,Kruistabel!$B$26:$F$29,MATCH($C78,Kruistabel!$C$25:$F$25,0)+1,FALSE),"")=0,"",IF(Plananalyse!K78=1,VLOOKUP(K$5,Kruistabel!$B$26:$F$29,MATCH($C78,Kruistabel!$C$25:$F$25,0)+1,FALSE),""))</f>
        <v/>
      </c>
      <c r="L78" s="231" t="str">
        <f>IF(IF(Plananalyse!L78=1,VLOOKUP(L$5,Kruistabel!$B$26:$F$29,MATCH($C78,Kruistabel!$C$25:$F$25,0)+1,FALSE),"")=0,"",IF(Plananalyse!L78=1,VLOOKUP(L$5,Kruistabel!$B$26:$F$29,MATCH($C78,Kruistabel!$C$25:$F$25,0)+1,FALSE),""))</f>
        <v/>
      </c>
      <c r="M78" s="231">
        <f>IF(IF(Plananalyse!M78=1,VLOOKUP(M$5,Kruistabel!$B$26:$F$29,MATCH($C78,Kruistabel!$C$25:$F$25,0)+1,FALSE),"")=0,"",IF(Plananalyse!M78=1,VLOOKUP(M$5,Kruistabel!$B$26:$F$29,MATCH($C78,Kruistabel!$C$25:$F$25,0)+1,FALSE),""))</f>
        <v>50</v>
      </c>
      <c r="N78" s="231">
        <f>IF(IF(Plananalyse!N78=1,VLOOKUP(N$5,Kruistabel!$B$26:$F$29,MATCH($C78,Kruistabel!$C$25:$F$25,0)+1,FALSE),"")=0,"",IF(Plananalyse!N78=1,VLOOKUP(N$5,Kruistabel!$B$26:$F$29,MATCH($C78,Kruistabel!$C$25:$F$25,0)+1,FALSE),""))</f>
        <v>50</v>
      </c>
      <c r="O78" s="231">
        <f>IF(IF(Plananalyse!O78=1,VLOOKUP(O$5,Kruistabel!$B$26:$F$29,MATCH($C78,Kruistabel!$C$25:$F$25,0)+1,FALSE),"")=0,"",IF(Plananalyse!O78=1,VLOOKUP(O$5,Kruistabel!$B$26:$F$29,MATCH($C78,Kruistabel!$C$25:$F$25,0)+1,FALSE),""))</f>
        <v>50</v>
      </c>
      <c r="P78" s="231">
        <f>IF(IF(Plananalyse!P78=1,VLOOKUP(P$5,Kruistabel!$B$26:$F$29,MATCH($C78,Kruistabel!$C$25:$F$25,0)+1,FALSE),"")=0,"",IF(Plananalyse!P78=1,VLOOKUP(P$5,Kruistabel!$B$26:$F$29,MATCH($C78,Kruistabel!$C$25:$F$25,0)+1,FALSE),""))</f>
        <v>45</v>
      </c>
      <c r="Q78" s="231">
        <f>IF(IF(Plananalyse!Q78=1,VLOOKUP(Q$5,Kruistabel!$B$26:$F$29,MATCH($C78,Kruistabel!$C$25:$F$25,0)+1,FALSE),"")=0,"",IF(Plananalyse!Q78=1,VLOOKUP(Q$5,Kruistabel!$B$26:$F$29,MATCH($C78,Kruistabel!$C$25:$F$25,0)+1,FALSE),""))</f>
        <v>55</v>
      </c>
      <c r="R78" s="231">
        <f>IF(IF(Plananalyse!R78=1,VLOOKUP(R$5,Kruistabel!$B$26:$F$29,MATCH($C78,Kruistabel!$C$25:$F$25,0)+1,FALSE),"")=0,"",IF(Plananalyse!R78=1,VLOOKUP(R$5,Kruistabel!$B$26:$F$29,MATCH($C78,Kruistabel!$C$25:$F$25,0)+1,FALSE),""))</f>
        <v>50</v>
      </c>
      <c r="S78" s="231" t="str">
        <f>IF(IF(Plananalyse!S78=1,VLOOKUP(S$5,Kruistabel!$B$26:$F$29,MATCH($C78,Kruistabel!$C$25:$F$25,0)+1,FALSE),"")=0,"",IF(Plananalyse!S78=1,VLOOKUP(S$5,Kruistabel!$B$26:$F$29,MATCH($C78,Kruistabel!$C$25:$F$25,0)+1,FALSE),""))</f>
        <v/>
      </c>
      <c r="T78" s="231" t="str">
        <f>IF(IF(Plananalyse!T78=1,VLOOKUP(T$5,Kruistabel!$B$26:$F$29,MATCH($C78,Kruistabel!$C$25:$F$25,0)+1,FALSE),"")=0,"",IF(Plananalyse!T78=1,VLOOKUP(T$5,Kruistabel!$B$26:$F$29,MATCH($C78,Kruistabel!$C$25:$F$25,0)+1,FALSE),""))</f>
        <v/>
      </c>
      <c r="U78" s="231" t="str">
        <f>IF(IF(Plananalyse!U78=1,VLOOKUP(U$5,Kruistabel!$B$26:$F$29,MATCH($C78,Kruistabel!$C$25:$F$25,0)+1,FALSE),"")=0,"",IF(Plananalyse!U78=1,VLOOKUP(U$5,Kruistabel!$B$26:$F$29,MATCH($C78,Kruistabel!$C$25:$F$25,0)+1,FALSE),""))</f>
        <v/>
      </c>
      <c r="V78" s="231" t="str">
        <f>IF(IF(Plananalyse!V78=1,VLOOKUP(V$5,Kruistabel!$B$26:$F$29,MATCH($C78,Kruistabel!$C$25:$F$25,0)+1,FALSE),"")=0,"",IF(Plananalyse!V78=1,VLOOKUP(V$5,Kruistabel!$B$26:$F$29,MATCH($C78,Kruistabel!$C$25:$F$25,0)+1,FALSE),""))</f>
        <v/>
      </c>
      <c r="W78" s="231" t="str">
        <f>IF(IF(Plananalyse!W78=1,VLOOKUP(W$5,Kruistabel!$B$26:$F$29,MATCH($C78,Kruistabel!$C$25:$F$25,0)+1,FALSE),"")=0,"",IF(Plananalyse!W78=1,VLOOKUP(W$5,Kruistabel!$B$26:$F$29,MATCH($C78,Kruistabel!$C$25:$F$25,0)+1,FALSE),""))</f>
        <v/>
      </c>
      <c r="X78" s="231" t="str">
        <f>IF(IF(Plananalyse!X78=1,VLOOKUP(X$5,Kruistabel!$B$26:$F$29,MATCH($C78,Kruistabel!$C$25:$F$25,0)+1,FALSE),"")=0,"",IF(Plananalyse!X78=1,VLOOKUP(X$5,Kruistabel!$B$26:$F$29,MATCH($C78,Kruistabel!$C$25:$F$25,0)+1,FALSE),""))</f>
        <v/>
      </c>
      <c r="Y78" s="231">
        <f>IF(IF(Plananalyse!Y78=1,VLOOKUP(Y$5,Kruistabel!$B$26:$F$29,MATCH($C78,Kruistabel!$C$25:$F$25,0)+1,FALSE),"")=0,"",IF(Plananalyse!Y78=1,VLOOKUP(Y$5,Kruistabel!$B$26:$F$29,MATCH($C78,Kruistabel!$C$25:$F$25,0)+1,FALSE),""))</f>
        <v>55</v>
      </c>
      <c r="Z78" s="231" t="str">
        <f>IF(IF(Plananalyse!Z78=1,VLOOKUP(Z$5,Kruistabel!$B$26:$F$29,MATCH($C78,Kruistabel!$C$25:$F$25,0)+1,FALSE),"")=0,"",IF(Plananalyse!Z78=1,VLOOKUP(Z$5,Kruistabel!$B$26:$F$29,MATCH($C78,Kruistabel!$C$25:$F$25,0)+1,FALSE),""))</f>
        <v/>
      </c>
      <c r="AA78" s="231" t="str">
        <f>IF(IF(Plananalyse!AA78=1,VLOOKUP(AA$5,Kruistabel!$B$26:$F$29,MATCH($C78,Kruistabel!$C$25:$F$25,0)+1,FALSE),"")=0,"",IF(Plananalyse!AA78=1,VLOOKUP(AA$5,Kruistabel!$B$26:$F$29,MATCH($C78,Kruistabel!$C$25:$F$25,0)+1,FALSE),""))</f>
        <v/>
      </c>
      <c r="AB78" s="231" t="str">
        <f>IF(IF(Plananalyse!AB78=1,VLOOKUP(AB$5,Kruistabel!$B$26:$F$29,MATCH($C78,Kruistabel!$C$25:$F$25,0)+1,FALSE),"")=0,"",IF(Plananalyse!AB78=1,VLOOKUP(AB$5,Kruistabel!$B$26:$F$29,MATCH($C78,Kruistabel!$C$25:$F$25,0)+1,FALSE),""))</f>
        <v/>
      </c>
      <c r="AC78" s="231" t="str">
        <f>IF(IF(Plananalyse!AC78=1,VLOOKUP(AC$5,Kruistabel!$B$26:$F$29,MATCH($C78,Kruistabel!$C$25:$F$25,0)+1,FALSE),"")=0,"",IF(Plananalyse!AC78=1,VLOOKUP(AC$5,Kruistabel!$B$26:$F$29,MATCH($C78,Kruistabel!$C$25:$F$25,0)+1,FALSE),""))</f>
        <v/>
      </c>
      <c r="AD78" s="231" t="str">
        <f>IF(IF(Plananalyse!AD78=1,VLOOKUP(AD$5,Kruistabel!$B$26:$F$29,MATCH($C78,Kruistabel!$C$25:$F$25,0)+1,FALSE),"")=0,"",IF(Plananalyse!AD78=1,VLOOKUP(AD$5,Kruistabel!$B$26:$F$29,MATCH($C78,Kruistabel!$C$25:$F$25,0)+1,FALSE),""))</f>
        <v/>
      </c>
      <c r="AE78" s="231" t="str">
        <f>IF(IF(Plananalyse!AE78=1,VLOOKUP(AE$5,Kruistabel!$B$26:$F$29,MATCH($C78,Kruistabel!$C$25:$F$25,0)+1,FALSE),"")=0,"",IF(Plananalyse!AE78=1,VLOOKUP(AE$5,Kruistabel!$B$26:$F$29,MATCH($C78,Kruistabel!$C$25:$F$25,0)+1,FALSE),""))</f>
        <v/>
      </c>
      <c r="AF78" s="231" t="str">
        <f>IF(IF(Plananalyse!AF78=1,VLOOKUP(AF$5,Kruistabel!$B$26:$F$29,MATCH($C78,Kruistabel!$C$25:$F$25,0)+1,FALSE),"")=0,"",IF(Plananalyse!AF78=1,VLOOKUP(AF$5,Kruistabel!$B$26:$F$29,MATCH($C78,Kruistabel!$C$25:$F$25,0)+1,FALSE),""))</f>
        <v/>
      </c>
      <c r="AG78" s="231" t="str">
        <f>IF(IF(Plananalyse!AG78=1,VLOOKUP(AG$5,Kruistabel!$B$26:$F$29,MATCH($C78,Kruistabel!$C$25:$F$25,0)+1,FALSE),"")=0,"",IF(Plananalyse!AG78=1,VLOOKUP(AG$5,Kruistabel!$B$26:$F$29,MATCH($C78,Kruistabel!$C$25:$F$25,0)+1,FALSE),""))</f>
        <v/>
      </c>
      <c r="AH78" s="231" t="str">
        <f>IF(IF(Plananalyse!AH78=1,VLOOKUP(AH$5,Kruistabel!$B$26:$F$29,MATCH($C78,Kruistabel!$C$25:$F$25,0)+1,FALSE),"")=0,"",IF(Plananalyse!AI78=1,VLOOKUP(AH$5,Kruistabel!$B$26:$F$29,MATCH($C78,Kruistabel!$C$25:$F$25,0)+1,FALSE),""))</f>
        <v/>
      </c>
      <c r="AI78" s="231" t="str">
        <f>IF(IF(Plananalyse!AI78=1,VLOOKUP(AI$5,Kruistabel!$B$26:$F$29,MATCH($C78,Kruistabel!$C$25:$F$25,0)+1,FALSE),"")=0,"",IF(Plananalyse!AJ78=1,VLOOKUP(AI$5,Kruistabel!$B$26:$F$29,MATCH($C78,Kruistabel!$C$25:$F$25,0)+1,FALSE),""))</f>
        <v/>
      </c>
      <c r="AJ78" s="231" t="str">
        <f>IF(IF(Plananalyse!AJ78=1,VLOOKUP(AJ$5,Kruistabel!$B$26:$F$29,MATCH($C78,Kruistabel!$C$25:$F$25,0)+1,FALSE),"")=0,"",IF(Plananalyse!AJ78=1,VLOOKUP(AJ$5,Kruistabel!$B$26:$F$29,MATCH($C78,Kruistabel!$C$25:$F$25,0)+1,FALSE),""))</f>
        <v/>
      </c>
      <c r="AK78" s="231">
        <f>IF(IF(Plananalyse!AK78=1,VLOOKUP(AK$5,Kruistabel!$B$26:$F$29,MATCH($C78,Kruistabel!$C$25:$F$25,0)+1,FALSE),"")=0,"",IF(Plananalyse!AK78=1,VLOOKUP(AK$5,Kruistabel!$B$26:$F$29,MATCH($C78,Kruistabel!$C$25:$F$25,0)+1,FALSE),""))</f>
        <v>55</v>
      </c>
      <c r="AL78" s="231" t="str">
        <f>IF(IF(Plananalyse!AL78=1,VLOOKUP(AL$5,Kruistabel!$B$26:$F$29,MATCH($C78,Kruistabel!$C$25:$F$25,0)+1,FALSE),"")=0,"",IF(Plananalyse!AL78=1,VLOOKUP(AL$5,Kruistabel!$B$26:$F$29,MATCH($C78,Kruistabel!$C$25:$F$25,0)+1,FALSE),""))</f>
        <v/>
      </c>
      <c r="AM78" s="231" t="str">
        <f>IF(IF(Plananalyse!AM78=1,VLOOKUP(AM$5,Kruistabel!$B$26:$F$29,MATCH($C78,Kruistabel!$C$25:$F$25,0)+1,FALSE),"")=0,"",IF(Plananalyse!AM78=1,VLOOKUP(AM$5,Kruistabel!$B$26:$F$29,MATCH($C78,Kruistabel!$C$25:$F$25,0)+1,FALSE),""))</f>
        <v/>
      </c>
      <c r="AN78" s="65"/>
      <c r="AO78" s="231">
        <f>IF(IF(Plananalyse!AO78=1,VLOOKUP(AO$5,Kruistabel!$B$26:$F$29,MATCH($C78,Kruistabel!$C$25:$F$25,0)+1,FALSE),"")=0,"",IF(Plananalyse!AO78=1,VLOOKUP(AO$5,Kruistabel!$B$26:$F$29,MATCH($C78,Kruistabel!$C$25:$F$25,0)+1,FALSE),""))</f>
        <v>55</v>
      </c>
      <c r="AP78" s="231">
        <f>IF(IF(Plananalyse!AP78=1,VLOOKUP(AP$5,Kruistabel!$B$26:$F$29,MATCH($C78,Kruistabel!$C$25:$F$25,0)+1,FALSE),"")=0,"",IF(Plananalyse!AP78=1,VLOOKUP(AP$5,Kruistabel!$B$26:$F$29,MATCH($C78,Kruistabel!$C$25:$F$25,0)+1,FALSE),""))</f>
        <v>55</v>
      </c>
      <c r="AQ78" s="231">
        <f>IF(IF(Plananalyse!AQ78=1,VLOOKUP(AQ$5,Kruistabel!$B$26:$F$29,MATCH($C78,Kruistabel!$C$25:$F$25,0)+1,FALSE),"")=0,"",IF(Plananalyse!AQ78=1,VLOOKUP(AQ$5,Kruistabel!$B$26:$F$29,MATCH($C78,Kruistabel!$C$25:$F$25,0)+1,FALSE),""))</f>
        <v>55</v>
      </c>
      <c r="AR78" s="231">
        <f>IF(IF(Plananalyse!AR78=1,VLOOKUP(AR$5,Kruistabel!$B$26:$F$29,MATCH($C78,Kruistabel!$C$25:$F$25,0)+1,FALSE),"")=0,"",IF(Plananalyse!AR78=1,VLOOKUP(AR$5,Kruistabel!$B$26:$F$29,MATCH($C78,Kruistabel!$C$25:$F$25,0)+1,FALSE),""))</f>
        <v>50</v>
      </c>
      <c r="AS78" s="231">
        <f>IF(IF(Plananalyse!AS78=1,VLOOKUP(AS$5,Kruistabel!$B$26:$F$29,MATCH($C78,Kruistabel!$C$25:$F$25,0)+1,FALSE),"")=0,"",IF(Plananalyse!AS78=1,VLOOKUP(AS$5,Kruistabel!$B$26:$F$29,MATCH($C78,Kruistabel!$C$25:$F$25,0)+1,FALSE),""))</f>
        <v>55</v>
      </c>
      <c r="AT78" s="231">
        <f>IF(IF(Plananalyse!AT78=1,VLOOKUP(AT$5,Kruistabel!$B$26:$F$29,MATCH($C78,Kruistabel!$C$25:$F$25,0)+1,FALSE),"")=0,"",IF(Plananalyse!AT78=1,VLOOKUP(AT$5,Kruistabel!$B$26:$F$29,MATCH($C78,Kruistabel!$C$25:$F$25,0)+1,FALSE),""))</f>
        <v>50</v>
      </c>
      <c r="AU78" s="231" t="str">
        <f>IF(IF(Plananalyse!AU78=1,VLOOKUP(AU$5,Kruistabel!$B$26:$F$29,MATCH($C78,Kruistabel!$C$25:$F$25,0)+1,FALSE),"")=0,"",IF(Plananalyse!AU78=1,VLOOKUP(AU$5,Kruistabel!$B$26:$F$29,MATCH($C78,Kruistabel!$C$25:$F$25,0)+1,FALSE),""))</f>
        <v/>
      </c>
      <c r="AV78" s="231">
        <f>IF(IF(Plananalyse!AV78=1,VLOOKUP(AV$5,Kruistabel!$B$26:$F$29,MATCH($C78,Kruistabel!$C$25:$F$25,0)+1,FALSE),"")=0,"",IF(Plananalyse!AV78=1,VLOOKUP(AV$5,Kruistabel!$B$26:$F$29,MATCH($C78,Kruistabel!$C$25:$F$25,0)+1,FALSE),""))</f>
        <v>55</v>
      </c>
      <c r="AW78" s="231" t="str">
        <f>IF(IF(Plananalyse!AW78=1,VLOOKUP(AW$5,Kruistabel!$B$26:$F$29,MATCH($C78,Kruistabel!$C$25:$F$25,0)+1,FALSE),"")=0,"",IF(Plananalyse!AW78=1,VLOOKUP(AW$5,Kruistabel!$B$26:$F$29,MATCH($C78,Kruistabel!$C$25:$F$25,0)+1,FALSE),""))</f>
        <v/>
      </c>
      <c r="AX78" s="231" t="str">
        <f>IF(IF(Plananalyse!AX78=1,VLOOKUP(AX$5,Kruistabel!$B$26:$F$29,MATCH($C78,Kruistabel!$C$25:$F$25,0)+1,FALSE),"")=0,"",IF(Plananalyse!AX78=1,VLOOKUP(AX$5,Kruistabel!$B$26:$F$29,MATCH($C78,Kruistabel!$C$25:$F$25,0)+1,FALSE),""))</f>
        <v/>
      </c>
      <c r="AY78" s="65"/>
      <c r="AZ78" s="231" t="str">
        <f>IF(IF(Plananalyse!AZ78=1,VLOOKUP(AZ$5,Kruistabel!$B$26:$F$29,MATCH($C78,Kruistabel!$C$25:$F$25,0)+1,FALSE),"")=0,"",IF(Plananalyse!AZ78=1,VLOOKUP(AZ$5,Kruistabel!$B$26:$F$29,MATCH($C78,Kruistabel!$C$25:$F$25,0)+1,FALSE),""))</f>
        <v/>
      </c>
      <c r="BA78" s="231" t="str">
        <f>IF(IF(Plananalyse!BA78=1,VLOOKUP(BA$5,Kruistabel!$B$26:$F$29,MATCH($C78,Kruistabel!$C$25:$F$25,0)+1,FALSE),"")=0,"",IF(Plananalyse!BA78=1,VLOOKUP(BA$5,Kruistabel!$B$26:$F$29,MATCH($C78,Kruistabel!$C$25:$F$25,0)+1,FALSE),""))</f>
        <v/>
      </c>
      <c r="BB78" s="231">
        <f>IF(IF(Plananalyse!BB78=1,VLOOKUP(BB$5,Kruistabel!$B$26:$F$29,MATCH($C78,Kruistabel!$C$25:$F$25,0)+1,FALSE),"")=0,"",IF(Plananalyse!BB78=1,VLOOKUP(BB$5,Kruistabel!$B$26:$F$29,MATCH($C78,Kruistabel!$C$25:$F$25,0)+1,FALSE),""))</f>
        <v>55</v>
      </c>
      <c r="BC78" s="231">
        <f>IF(IF(Plananalyse!BC78=1,VLOOKUP(BC$5,Kruistabel!$B$26:$F$29,MATCH($C78,Kruistabel!$C$25:$F$25,0)+1,FALSE),"")=0,"",IF(Plananalyse!BC78=1,VLOOKUP(BC$5,Kruistabel!$B$26:$F$29,MATCH($C78,Kruistabel!$C$25:$F$25,0)+1,FALSE),""))</f>
        <v>55</v>
      </c>
      <c r="BD78" s="231" t="str">
        <f>IF(IF(Plananalyse!BD78=1,VLOOKUP(BD$5,Kruistabel!$B$26:$F$29,MATCH($C78,Kruistabel!$C$25:$F$25,0)+1,FALSE),"")=0,"",IF(Plananalyse!BD78=1,VLOOKUP(BD$5,Kruistabel!$B$26:$F$29,MATCH($C78,Kruistabel!$C$25:$F$25,0)+1,FALSE),""))</f>
        <v/>
      </c>
      <c r="BE78" s="231" t="str">
        <f>IF(IF(Plananalyse!BE78=1,VLOOKUP(BE$5,Kruistabel!$B$26:$F$29,MATCH($C78,Kruistabel!$C$25:$F$25,0)+1,FALSE),"")=0,"",IF(Plananalyse!BE78=1,VLOOKUP(BE$5,Kruistabel!$B$26:$F$29,MATCH($C78,Kruistabel!$C$25:$F$25,0)+1,FALSE),""))</f>
        <v/>
      </c>
      <c r="BF78" s="231" t="str">
        <f>IF(IF(Plananalyse!BF78=1,VLOOKUP(BF$5,Kruistabel!$B$26:$F$29,MATCH($C78,Kruistabel!$C$25:$F$25,0)+1,FALSE),"")=0,"",IF(Plananalyse!BF78=1,VLOOKUP(BF$5,Kruistabel!$B$26:$F$29,MATCH($C78,Kruistabel!$C$25:$F$25,0)+1,FALSE),""))</f>
        <v/>
      </c>
      <c r="BG78" s="231" t="str">
        <f>IF(IF(Plananalyse!BG78=1,VLOOKUP(BG$5,Kruistabel!$B$26:$F$29,MATCH($C78,Kruistabel!$C$25:$F$25,0)+1,FALSE),"")=0,"",IF(Plananalyse!BG78=1,VLOOKUP(BG$5,Kruistabel!$B$26:$F$29,MATCH($C78,Kruistabel!$C$25:$F$25,0)+1,FALSE),""))</f>
        <v/>
      </c>
      <c r="BH78" s="231" t="str">
        <f>IF(IF(Plananalyse!BH78=1,VLOOKUP(BH$5,Kruistabel!$B$26:$F$29,MATCH($C78,Kruistabel!$C$25:$F$25,0)+1,FALSE),"")=0,"",IF(Plananalyse!BH78=1,VLOOKUP(BH$5,Kruistabel!$B$26:$F$29,MATCH($C78,Kruistabel!$C$25:$F$25,0)+1,FALSE),""))</f>
        <v/>
      </c>
      <c r="BI78" s="65"/>
      <c r="BJ78" s="231" t="e">
        <f>IF(IF(Plananalyse!BJ78=1,VLOOKUP(BJ$5,Kruistabel!$B$26:$F$29,MATCH($C78,Kruistabel!$C$25:$F$25,0)+1,FALSE),"")=0,"",IF(Plananalyse!BJ78=1,VLOOKUP(BJ$5,Kruistabel!$B$26:$F$29,MATCH($C78,Kruistabel!$C$25:$F$25,0)+1,FALSE),""))</f>
        <v>#N/A</v>
      </c>
      <c r="BK78" s="231" t="e">
        <f>IF(IF(Plananalyse!BK78=1,VLOOKUP(BK$5,Kruistabel!$B$26:$F$29,MATCH($C78,Kruistabel!$C$25:$F$25,0)+1,FALSE),"")=0,"",IF(Plananalyse!BK78=1,VLOOKUP(BK$5,Kruistabel!$B$26:$F$29,MATCH($C78,Kruistabel!$C$25:$F$25,0)+1,FALSE),""))</f>
        <v>#N/A</v>
      </c>
      <c r="BL78" s="231" t="e">
        <f>IF(IF(Plananalyse!BL78=1,VLOOKUP(BL$5,Kruistabel!$B$26:$F$29,MATCH($C78,Kruistabel!$C$25:$F$25,0)+1,FALSE),"")=0,"",IF(Plananalyse!BL78=1,VLOOKUP(BL$5,Kruistabel!$B$26:$F$29,MATCH($C78,Kruistabel!$C$25:$F$25,0)+1,FALSE),""))</f>
        <v>#N/A</v>
      </c>
      <c r="BM78" s="231" t="e">
        <f>IF(IF(Plananalyse!BM78=1,VLOOKUP(BM$5,Kruistabel!$B$26:$F$29,MATCH($C78,Kruistabel!$C$25:$F$25,0)+1,FALSE),"")=0,"",IF(Plananalyse!BM78=1,VLOOKUP(BM$5,Kruistabel!$B$26:$F$29,MATCH($C78,Kruistabel!$C$25:$F$25,0)+1,FALSE),""))</f>
        <v>#N/A</v>
      </c>
      <c r="BN78" s="231" t="e">
        <f>IF(IF(Plananalyse!BN78=1,VLOOKUP(BN$5,Kruistabel!$B$26:$F$29,MATCH($C78,Kruistabel!$C$25:$F$25,0)+1,FALSE),"")=0,"",IF(Plananalyse!BN78=1,VLOOKUP(BN$5,Kruistabel!$B$26:$F$29,MATCH($C78,Kruistabel!$C$25:$F$25,0)+1,FALSE),""))</f>
        <v>#N/A</v>
      </c>
      <c r="BO78" s="231" t="e">
        <f>IF(IF(Plananalyse!BO78=1,VLOOKUP(BO$5,Kruistabel!$B$26:$F$29,MATCH($C78,Kruistabel!$C$25:$F$25,0)+1,FALSE),"")=0,"",IF(Plananalyse!BO78=1,VLOOKUP(BO$5,Kruistabel!$B$26:$F$29,MATCH($C78,Kruistabel!$C$25:$F$25,0)+1,FALSE),""))</f>
        <v>#N/A</v>
      </c>
      <c r="BP78" s="231" t="e">
        <f>IF(IF(Plananalyse!BP78=1,VLOOKUP(BP$5,Kruistabel!$B$26:$F$29,MATCH($C78,Kruistabel!$C$25:$F$25,0)+1,FALSE),"")=0,"",IF(Plananalyse!BP78=1,VLOOKUP(BP$5,Kruistabel!$B$26:$F$29,MATCH($C78,Kruistabel!$C$25:$F$25,0)+1,FALSE),""))</f>
        <v>#N/A</v>
      </c>
      <c r="BQ78" s="231" t="e">
        <f>IF(IF(Plananalyse!BQ78=1,VLOOKUP(BQ$5,Kruistabel!$B$26:$F$29,MATCH($C78,Kruistabel!$C$25:$F$25,0)+1,FALSE),"")=0,"",IF(Plananalyse!BQ78=1,VLOOKUP(BQ$5,Kruistabel!$B$26:$F$29,MATCH($C78,Kruistabel!$C$25:$F$25,0)+1,FALSE),""))</f>
        <v>#N/A</v>
      </c>
      <c r="BR78" s="231" t="e">
        <f>IF(IF(Plananalyse!BR78=1,VLOOKUP(BR$5,Kruistabel!$B$26:$F$29,MATCH($C78,Kruistabel!$C$25:$F$25,0)+1,FALSE),"")=0,"",IF(Plananalyse!BR78=1,VLOOKUP(BR$5,Kruistabel!$B$26:$F$29,MATCH($C78,Kruistabel!$C$25:$F$25,0)+1,FALSE),""))</f>
        <v>#REF!</v>
      </c>
      <c r="BS78" s="231" t="e">
        <f>IF(IF(Plananalyse!BS78=1,VLOOKUP(BS$5,Kruistabel!$B$26:$F$29,MATCH($C78,Kruistabel!$C$25:$F$25,0)+1,FALSE),"")=0,"",IF(Plananalyse!BS78=1,VLOOKUP(BS$5,Kruistabel!$B$26:$F$29,MATCH($C78,Kruistabel!$C$25:$F$25,0)+1,FALSE),""))</f>
        <v>#REF!</v>
      </c>
      <c r="BT78" s="65"/>
      <c r="BU78" s="231" t="str">
        <f>IF(IF(Plananalyse!BU78=1,VLOOKUP(BU$5,Kruistabel!$B$26:$F$29,MATCH($C78,Kruistabel!$C$25:$F$25,0)+1,FALSE),"")=0,"",IF(Plananalyse!BU78=1,VLOOKUP(BU$5,Kruistabel!$B$26:$F$29,MATCH($C78,Kruistabel!$C$25:$F$25,0)+1,FALSE),""))</f>
        <v/>
      </c>
      <c r="BV78" s="231">
        <f ca="1">IF(IF(Plananalyse!BV78=1,VLOOKUP(BV$5,Kruistabel!$B$26:$F$29,MATCH($C78,Kruistabel!$C$25:$F$25,0)+1,FALSE),"")=0,"",IF(Plananalyse!BV78=1,VLOOKUP(BV$5,Kruistabel!$B$26:$F$29,MATCH($C78,Kruistabel!$C$25:$F$25,0)+1,FALSE),""))</f>
        <v>50</v>
      </c>
      <c r="BW78" s="231" t="str">
        <f ca="1">IF(IF(Plananalyse!BW78=1,VLOOKUP(BW$5,Kruistabel!$B$26:$F$29,MATCH($C78,Kruistabel!$C$25:$F$25,0)+1,FALSE),"")=0,"",IF(Plananalyse!BW78=1,VLOOKUP(BW$5,Kruistabel!$B$26:$F$29,MATCH($C78,Kruistabel!$C$25:$F$25,0)+1,FALSE),""))</f>
        <v/>
      </c>
      <c r="BX78" s="231" t="str">
        <f ca="1">IF(IF(Plananalyse!BX78=1,VLOOKUP(BX$5,Kruistabel!$B$26:$F$29,MATCH($C78,Kruistabel!$C$25:$F$25,0)+1,FALSE),"")=0,"",IF(Plananalyse!BX78=1,VLOOKUP(BX$5,Kruistabel!$B$26:$F$29,MATCH($C78,Kruistabel!$C$25:$F$25,0)+1,FALSE),""))</f>
        <v/>
      </c>
      <c r="BY78" s="65"/>
      <c r="BZ78" s="231" t="e">
        <f ca="1">IF(IF(Plananalyse!BZ78=1,VLOOKUP(BZ$5,Kruistabel!$B$26:$F$29,MATCH($C78,Kruistabel!$C$25:$F$25,0)+1,FALSE),"")=0,"",IF(Plananalyse!BZ78=1,VLOOKUP(BZ$5,Kruistabel!$B$26:$F$29,MATCH($C78,Kruistabel!$C$25:$F$25,0)+1,FALSE),""))</f>
        <v>#N/A</v>
      </c>
      <c r="CA78" s="231" t="e">
        <f ca="1">IF(IF(Plananalyse!CA78=1,VLOOKUP(CA$5,Kruistabel!$B$26:$F$29,MATCH($C78,Kruistabel!$C$25:$F$25,0)+1,FALSE),"")=0,"",IF(Plananalyse!CA78=1,VLOOKUP(CA$5,Kruistabel!$B$26:$F$29,MATCH($C78,Kruistabel!$C$25:$F$25,0)+1,FALSE),""))</f>
        <v>#N/A</v>
      </c>
      <c r="CB78" s="231" t="e">
        <f ca="1">IF(IF(Plananalyse!CB78=1,VLOOKUP(CB$5,Kruistabel!$B$26:$F$29,MATCH($C78,Kruistabel!$C$25:$F$25,0)+1,FALSE),"")=0,"",IF(Plananalyse!CB78=1,VLOOKUP(CB$5,Kruistabel!$B$26:$F$29,MATCH($C78,Kruistabel!$C$25:$F$25,0)+1,FALSE),""))</f>
        <v>#N/A</v>
      </c>
      <c r="CC78" s="231" t="e">
        <f ca="1">IF(IF(Plananalyse!CC78=1,VLOOKUP(CC$5,Kruistabel!$B$26:$F$29,MATCH($C78,Kruistabel!$C$25:$F$25,0)+1,FALSE),"")=0,"",IF(Plananalyse!CC78=1,VLOOKUP(CC$5,Kruistabel!$B$26:$F$29,MATCH($C78,Kruistabel!$C$25:$F$25,0)+1,FALSE),""))</f>
        <v>#N/A</v>
      </c>
      <c r="CD78" s="231" t="e">
        <f ca="1">IF(IF(Plananalyse!CD78=1,VLOOKUP(CD$5,Kruistabel!$B$26:$F$29,MATCH($C78,Kruistabel!$C$25:$F$25,0)+1,FALSE),"")=0,"",IF(Plananalyse!CD78=1,VLOOKUP(CD$5,Kruistabel!$B$26:$F$29,MATCH($C78,Kruistabel!$C$25:$F$25,0)+1,FALSE),""))</f>
        <v>#N/A</v>
      </c>
      <c r="CE78" s="231" t="e">
        <f ca="1">IF(IF(Plananalyse!CE78=1,VLOOKUP(CE$5,Kruistabel!$B$26:$F$29,MATCH($C78,Kruistabel!$C$25:$F$25,0)+1,FALSE),"")=0,"",IF(Plananalyse!CE78=1,VLOOKUP(CE$5,Kruistabel!$B$26:$F$29,MATCH($C78,Kruistabel!$C$25:$F$25,0)+1,FALSE),""))</f>
        <v>#N/A</v>
      </c>
      <c r="CF78" s="231" t="e">
        <f ca="1">IF(IF(Plananalyse!CF78=1,VLOOKUP(CF$5,Kruistabel!$B$26:$F$29,MATCH($C78,Kruistabel!$C$25:$F$25,0)+1,FALSE),"")=0,"",IF(Plananalyse!CF78=1,VLOOKUP(CF$5,Kruistabel!$B$26:$F$29,MATCH($C78,Kruistabel!$C$25:$F$25,0)+1,FALSE),""))</f>
        <v>#N/A</v>
      </c>
      <c r="CG78" s="231" t="e">
        <f ca="1">IF(IF(Plananalyse!CG78=1,VLOOKUP(CG$5,Kruistabel!$B$26:$F$29,MATCH($C78,Kruistabel!$C$25:$F$25,0)+1,FALSE),"")=0,"",IF(Plananalyse!CG78=1,VLOOKUP(CG$5,Kruistabel!$B$26:$F$29,MATCH($C78,Kruistabel!$C$25:$F$25,0)+1,FALSE),""))</f>
        <v>#REF!</v>
      </c>
      <c r="CH78" s="231" t="e">
        <f ca="1">IF(IF(Plananalyse!CH78=1,VLOOKUP(CH$5,Kruistabel!$B$26:$F$29,MATCH($C78,Kruistabel!$C$25:$F$25,0)+1,FALSE),"")=0,"",IF(Plananalyse!CH78=1,VLOOKUP(CH$5,Kruistabel!$B$26:$F$29,MATCH($C78,Kruistabel!$C$25:$F$25,0)+1,FALSE),""))</f>
        <v>#REF!</v>
      </c>
      <c r="CI78" s="65"/>
      <c r="CJ78" s="231">
        <f ca="1">IF(IF(Plananalyse!CJ78=1,VLOOKUP(CJ$5,Kruistabel!$B$26:$F$29,MATCH($C78,Kruistabel!$C$25:$F$25,0)+1,FALSE),"")=0,"",IF(Plananalyse!CJ78=1,VLOOKUP(CJ$5,Kruistabel!$B$26:$F$29,MATCH($C78,Kruistabel!$C$25:$F$25,0)+1,FALSE),""))</f>
        <v>50</v>
      </c>
      <c r="CK78" s="231">
        <f ca="1">IF(IF(Plananalyse!CK78=1,VLOOKUP(CK$5,Kruistabel!$B$26:$F$29,MATCH($C78,Kruistabel!$C$25:$F$25,0)+1,FALSE),"")=0,"",IF(Plananalyse!CK78=1,VLOOKUP(CK$5,Kruistabel!$B$26:$F$29,MATCH($C78,Kruistabel!$C$25:$F$25,0)+1,FALSE),""))</f>
        <v>50</v>
      </c>
      <c r="CL78" s="231" t="str">
        <f ca="1">IF(IF(Plananalyse!CL78=1,VLOOKUP(CL$5,Kruistabel!$B$26:$F$29,MATCH($C78,Kruistabel!$C$25:$F$25,0)+1,FALSE),"")=0,"",IF(Plananalyse!CL78=1,VLOOKUP(CL$5,Kruistabel!$B$26:$F$29,MATCH($C78,Kruistabel!$C$25:$F$25,0)+1,FALSE),""))</f>
        <v/>
      </c>
      <c r="CM78" s="231">
        <f ca="1">IF(IF(Plananalyse!CM78=1,VLOOKUP(CM$5,Kruistabel!$B$26:$F$29,MATCH($C78,Kruistabel!$C$25:$F$25,0)+1,FALSE),"")=0,"",IF(Plananalyse!CM78=1,VLOOKUP(CM$5,Kruistabel!$B$26:$F$29,MATCH($C78,Kruistabel!$C$25:$F$25,0)+1,FALSE),""))</f>
        <v>45</v>
      </c>
      <c r="CN78" s="231">
        <f ca="1">IF(IF(Plananalyse!CN78=1,VLOOKUP(CN$5,Kruistabel!$B$26:$F$29,MATCH($C78,Kruistabel!$C$25:$F$25,0)+1,FALSE),"")=0,"",IF(Plananalyse!CN78=1,VLOOKUP(CN$5,Kruistabel!$B$26:$F$29,MATCH($C78,Kruistabel!$C$25:$F$25,0)+1,FALSE),""))</f>
        <v>45</v>
      </c>
      <c r="CO78" s="231">
        <f ca="1">IF(IF(Plananalyse!CO78=1,VLOOKUP(CO$5,Kruistabel!$B$26:$F$29,MATCH($C78,Kruistabel!$C$25:$F$25,0)+1,FALSE),"")=0,"",IF(Plananalyse!CO78=1,VLOOKUP(CO$5,Kruistabel!$B$26:$F$29,MATCH($C78,Kruistabel!$C$25:$F$25,0)+1,FALSE),""))</f>
        <v>55</v>
      </c>
      <c r="CP78" s="231">
        <f ca="1">IF(IF(Plananalyse!CP78=1,VLOOKUP(CP$5,Kruistabel!$B$26:$F$29,MATCH($C78,Kruistabel!$C$25:$F$25,0)+1,FALSE),"")=0,"",IF(Plananalyse!CP78=1,VLOOKUP(CP$5,Kruistabel!$B$26:$F$29,MATCH($C78,Kruistabel!$C$25:$F$25,0)+1,FALSE),""))</f>
        <v>50</v>
      </c>
      <c r="CQ78" s="231">
        <f ca="1">IF(IF(Plananalyse!CQ78=1,VLOOKUP(CQ$5,Kruistabel!$B$26:$F$29,MATCH($C78,Kruistabel!$C$25:$F$25,0)+1,FALSE),"")=0,"",IF(Plananalyse!CQ78=1,VLOOKUP(CQ$5,Kruistabel!$B$26:$F$29,MATCH($C78,Kruistabel!$C$25:$F$25,0)+1,FALSE),""))</f>
        <v>55</v>
      </c>
      <c r="CR78" s="231">
        <f ca="1">IF(IF(Plananalyse!CR78=1,VLOOKUP(CR$5,Kruistabel!$B$26:$F$29,MATCH($C78,Kruistabel!$C$25:$F$25,0)+1,FALSE),"")=0,"",IF(Plananalyse!CR78=1,VLOOKUP(CR$5,Kruistabel!$B$26:$F$29,MATCH($C78,Kruistabel!$C$25:$F$25,0)+1,FALSE),""))</f>
        <v>55</v>
      </c>
      <c r="CS78" s="231">
        <f ca="1">IF(IF(Plananalyse!CS78=1,VLOOKUP(CS$5,Kruistabel!$B$26:$F$29,MATCH($C78,Kruistabel!$C$25:$F$25,0)+1,FALSE),"")=0,"",IF(Plananalyse!CS78=1,VLOOKUP(CS$5,Kruistabel!$B$26:$F$29,MATCH($C78,Kruistabel!$C$25:$F$25,0)+1,FALSE),""))</f>
        <v>50</v>
      </c>
      <c r="CT78" s="231">
        <f ca="1">IF(IF(Plananalyse!CT78=1,VLOOKUP(CT$5,Kruistabel!$B$26:$F$29,MATCH($C78,Kruistabel!$C$25:$F$25,0)+1,FALSE),"")=0,"",IF(Plananalyse!CT78=1,VLOOKUP(CT$5,Kruistabel!$B$26:$F$29,MATCH($C78,Kruistabel!$C$25:$F$25,0)+1,FALSE),""))</f>
        <v>50</v>
      </c>
      <c r="CU78" s="231">
        <f ca="1">IF(IF(Plananalyse!CU78=1,VLOOKUP(CU$5,Kruistabel!$B$26:$F$29,MATCH($C78,Kruistabel!$C$25:$F$25,0)+1,FALSE),"")=0,"",IF(Plananalyse!CU78=1,VLOOKUP(CU$5,Kruistabel!$B$26:$F$29,MATCH($C78,Kruistabel!$C$25:$F$25,0)+1,FALSE),""))</f>
        <v>55</v>
      </c>
      <c r="CV78" s="231">
        <f ca="1">IF(IF(Plananalyse!CV78=1,VLOOKUP(CV$5,Kruistabel!$B$26:$F$29,MATCH($C78,Kruistabel!$C$25:$F$25,0)+1,FALSE),"")=0,"",IF(Plananalyse!CV78=1,VLOOKUP(CV$5,Kruistabel!$B$26:$F$29,MATCH($C78,Kruistabel!$C$25:$F$25,0)+1,FALSE),""))</f>
        <v>55</v>
      </c>
      <c r="CW78" s="231">
        <f ca="1">IF(IF(Plananalyse!CW78=1,VLOOKUP(CW$5,Kruistabel!$B$26:$F$29,MATCH($C78,Kruistabel!$C$25:$F$25,0)+1,FALSE),"")=0,"",IF(Plananalyse!CW78=1,VLOOKUP(CW$5,Kruistabel!$B$26:$F$29,MATCH($C78,Kruistabel!$C$25:$F$25,0)+1,FALSE),""))</f>
        <v>50</v>
      </c>
      <c r="CX78" s="231" t="str">
        <f ca="1">IF(IF(Plananalyse!CX78=1,VLOOKUP(CX$5,Kruistabel!$B$26:$F$29,MATCH($C78,Kruistabel!$C$25:$F$25,0)+1,FALSE),"")=0,"",IF(Plananalyse!CX78=1,VLOOKUP(CX$5,Kruistabel!$B$26:$F$29,MATCH($C78,Kruistabel!$C$25:$F$25,0)+1,FALSE),""))</f>
        <v/>
      </c>
      <c r="CY78" s="231">
        <f ca="1">IF(IF(Plananalyse!CY78=1,VLOOKUP(CY$5,Kruistabel!$B$26:$F$29,MATCH($C78,Kruistabel!$C$25:$F$25,0)+1,FALSE),"")=0,"",IF(Plananalyse!CY78=1,VLOOKUP(CY$5,Kruistabel!$B$26:$F$29,MATCH($C78,Kruistabel!$C$25:$F$25,0)+1,FALSE),""))</f>
        <v>55</v>
      </c>
      <c r="CZ78" s="231">
        <f ca="1">IF(IF(Plananalyse!CZ78=1,VLOOKUP(CZ$5,Kruistabel!$B$26:$F$29,MATCH($C78,Kruistabel!$C$25:$F$25,0)+1,FALSE),"")=0,"",IF(Plananalyse!CZ78=1,VLOOKUP(CZ$5,Kruistabel!$B$26:$F$29,MATCH($C78,Kruistabel!$C$25:$F$25,0)+1,FALSE),""))</f>
        <v>55</v>
      </c>
      <c r="DA78" s="231">
        <f ca="1">IF(IF(Plananalyse!DA78=1,VLOOKUP(DA$5,Kruistabel!$B$26:$F$29,MATCH($C78,Kruistabel!$C$25:$F$25,0)+1,FALSE),"")=0,"",IF(Plananalyse!DA78=1,VLOOKUP(DA$5,Kruistabel!$B$26:$F$29,MATCH($C78,Kruistabel!$C$25:$F$25,0)+1,FALSE),""))</f>
        <v>55</v>
      </c>
      <c r="DB78" s="231" t="str">
        <f ca="1">IF(IF(Plananalyse!DB78=1,VLOOKUP(DB$5,Kruistabel!$B$26:$F$29,MATCH($C78,Kruistabel!$C$25:$F$25,0)+1,FALSE),"")=0,"",IF(Plananalyse!DB78=1,VLOOKUP(DB$5,Kruistabel!$B$26:$F$29,MATCH($C78,Kruistabel!$C$25:$F$25,0)+1,FALSE),""))</f>
        <v/>
      </c>
      <c r="DC78" s="231" t="str">
        <f ca="1">IF(IF(Plananalyse!DC78=1,VLOOKUP(DC$5,Kruistabel!$B$26:$F$29,MATCH($C78,Kruistabel!$C$25:$F$25,0)+1,FALSE),"")=0,"",IF(Plananalyse!DC78=1,VLOOKUP(DC$5,Kruistabel!$B$26:$F$29,MATCH($C78,Kruistabel!$C$25:$F$25,0)+1,FALSE),""))</f>
        <v/>
      </c>
      <c r="DD78" s="65"/>
      <c r="DE78" s="231" t="e">
        <f ca="1">IF(IF(Plananalyse!DE78=1,VLOOKUP(DE$5,Kruistabel!$B$26:$F$29,MATCH($C78,Kruistabel!$C$25:$F$25,0)+1,FALSE),"")=0,"",IF(Plananalyse!DE78=1,VLOOKUP(DE$5,Kruistabel!$B$26:$F$29,MATCH($C78,Kruistabel!$C$25:$F$25,0)+1,FALSE),""))</f>
        <v>#N/A</v>
      </c>
      <c r="DF78" s="231" t="e">
        <f ca="1">IF(IF(Plananalyse!DF78=1,VLOOKUP(DF$5,Kruistabel!$B$26:$F$29,MATCH($C78,Kruistabel!$C$25:$F$25,0)+1,FALSE),"")=0,"",IF(Plananalyse!DF78=1,VLOOKUP(DF$5,Kruistabel!$B$26:$F$29,MATCH($C78,Kruistabel!$C$25:$F$25,0)+1,FALSE),""))</f>
        <v>#N/A</v>
      </c>
      <c r="DG78" s="231" t="e">
        <f ca="1">IF(IF(Plananalyse!DG78=1,VLOOKUP(DG$5,Kruistabel!$B$26:$F$29,MATCH($C78,Kruistabel!$C$25:$F$25,0)+1,FALSE),"")=0,"",IF(Plananalyse!DG78=1,VLOOKUP(DG$5,Kruistabel!$B$26:$F$29,MATCH($C78,Kruistabel!$C$25:$F$25,0)+1,FALSE),""))</f>
        <v>#N/A</v>
      </c>
      <c r="DH78" s="231" t="e">
        <f ca="1">IF(IF(Plananalyse!DH78=1,VLOOKUP(DH$5,Kruistabel!$B$26:$F$29,MATCH($C78,Kruistabel!$C$25:$F$25,0)+1,FALSE),"")=0,"",IF(Plananalyse!DH78=1,VLOOKUP(DH$5,Kruistabel!$B$26:$F$29,MATCH($C78,Kruistabel!$C$25:$F$25,0)+1,FALSE),""))</f>
        <v>#N/A</v>
      </c>
      <c r="DI78" s="231" t="e">
        <f ca="1">IF(IF(Plananalyse!DI78=1,VLOOKUP(DI$5,Kruistabel!$B$26:$F$29,MATCH($C78,Kruistabel!$C$25:$F$25,0)+1,FALSE),"")=0,"",IF(Plananalyse!DI78=1,VLOOKUP(DI$5,Kruistabel!$B$26:$F$29,MATCH($C78,Kruistabel!$C$25:$F$25,0)+1,FALSE),""))</f>
        <v>#N/A</v>
      </c>
      <c r="DJ78" s="231" t="e">
        <f ca="1">IF(IF(Plananalyse!DJ78=1,VLOOKUP(DJ$5,Kruistabel!$B$26:$F$29,MATCH($C78,Kruistabel!$C$25:$F$25,0)+1,FALSE),"")=0,"",IF(Plananalyse!DJ78=1,VLOOKUP(DJ$5,Kruistabel!$B$26:$F$29,MATCH($C78,Kruistabel!$C$25:$F$25,0)+1,FALSE),""))</f>
        <v>#N/A</v>
      </c>
      <c r="DK78" s="231" t="e">
        <f ca="1">IF(IF(Plananalyse!DK78=1,VLOOKUP(DK$5,Kruistabel!$B$26:$F$29,MATCH($C78,Kruistabel!$C$25:$F$25,0)+1,FALSE),"")=0,"",IF(Plananalyse!DK78=1,VLOOKUP(DK$5,Kruistabel!$B$26:$F$29,MATCH($C78,Kruistabel!$C$25:$F$25,0)+1,FALSE),""))</f>
        <v>#REF!</v>
      </c>
      <c r="DL78" s="231" t="e">
        <f ca="1">IF(IF(Plananalyse!DL78=1,VLOOKUP(DL$5,Kruistabel!$B$26:$F$29,MATCH($C78,Kruistabel!$C$25:$F$25,0)+1,FALSE),"")=0,"",IF(Plananalyse!DL78=1,VLOOKUP(DL$5,Kruistabel!$B$26:$F$29,MATCH($C78,Kruistabel!$C$25:$F$25,0)+1,FALSE),""))</f>
        <v>#REF!</v>
      </c>
      <c r="DM78" s="65" t="str">
        <f>IF(Plananalyse!DM78=1,VLOOKUP(DM$5,Kruistabel!$B$26:$F$29,MATCH($C78,Kruistabel!$C$25:$F$25,0)+1,FALSE),"")</f>
        <v/>
      </c>
      <c r="DN78" s="231" t="e">
        <f ca="1">IF(IF(Plananalyse!DN78=1,VLOOKUP(DN$5,Kruistabel!$B$26:$F$29,MATCH($C78,Kruistabel!$C$25:$F$25,0)+1,FALSE),"")=0,"",IF(Plananalyse!DN78=1,VLOOKUP(DN$5,Kruistabel!$B$26:$F$29,MATCH($C78,Kruistabel!$C$25:$F$25,0)+1,FALSE),""))</f>
        <v>#N/A</v>
      </c>
      <c r="DO78" s="231" t="e">
        <f ca="1">IF(IF(Plananalyse!DO78=1,VLOOKUP(DO$5,Kruistabel!$B$26:$F$29,MATCH($C78,Kruistabel!$C$25:$F$25,0)+1,FALSE),"")=0,"",IF(Plananalyse!DO78=1,VLOOKUP(DO$5,Kruistabel!$B$26:$F$29,MATCH($C78,Kruistabel!$C$25:$F$25,0)+1,FALSE),""))</f>
        <v>#N/A</v>
      </c>
      <c r="DP78" s="231" t="e">
        <f ca="1">IF(IF(Plananalyse!DP78=1,VLOOKUP(DP$5,Kruistabel!$B$26:$F$29,MATCH($C78,Kruistabel!$C$25:$F$25,0)+1,FALSE),"")=0,"",IF(Plananalyse!DP78=1,VLOOKUP(DP$5,Kruistabel!$B$26:$F$29,MATCH($C78,Kruistabel!$C$25:$F$25,0)+1,FALSE),""))</f>
        <v>#N/A</v>
      </c>
      <c r="DQ78" s="231" t="e">
        <f ca="1">IF(IF(Plananalyse!DQ78=1,VLOOKUP(DQ$5,Kruistabel!$B$26:$F$29,MATCH($C78,Kruistabel!$C$25:$F$25,0)+1,FALSE),"")=0,"",IF(Plananalyse!DQ78=1,VLOOKUP(DQ$5,Kruistabel!$B$26:$F$29,MATCH($C78,Kruistabel!$C$25:$F$25,0)+1,FALSE),""))</f>
        <v>#N/A</v>
      </c>
      <c r="DR78" s="231" t="e">
        <f ca="1">IF(IF(Plananalyse!DR78=1,VLOOKUP(DR$5,Kruistabel!$B$26:$F$29,MATCH($C78,Kruistabel!$C$25:$F$25,0)+1,FALSE),"")=0,"",IF(Plananalyse!DR78=1,VLOOKUP(DR$5,Kruistabel!$B$26:$F$29,MATCH($C78,Kruistabel!$C$25:$F$25,0)+1,FALSE),""))</f>
        <v>#N/A</v>
      </c>
      <c r="DS78" s="231" t="e">
        <f ca="1">IF(IF(Plananalyse!DS78=1,VLOOKUP(DS$5,Kruistabel!$B$26:$F$29,MATCH($C78,Kruistabel!$C$25:$F$25,0)+1,FALSE),"")=0,"",IF(Plananalyse!DS78=1,VLOOKUP(DS$5,Kruistabel!$B$26:$F$29,MATCH($C78,Kruistabel!$C$25:$F$25,0)+1,FALSE),""))</f>
        <v>#N/A</v>
      </c>
      <c r="DT78" s="231" t="e">
        <f ca="1">IF(IF(Plananalyse!DT78=1,VLOOKUP(DT$5,Kruistabel!$B$26:$F$29,MATCH($C78,Kruistabel!$C$25:$F$25,0)+1,FALSE),"")=0,"",IF(Plananalyse!DT78=1,VLOOKUP(DT$5,Kruistabel!$B$26:$F$29,MATCH($C78,Kruistabel!$C$25:$F$25,0)+1,FALSE),""))</f>
        <v>#N/A</v>
      </c>
      <c r="DU78" s="231" t="e">
        <f ca="1">IF(IF(Plananalyse!DU78=1,VLOOKUP(DU$5,Kruistabel!$B$26:$F$29,MATCH($C78,Kruistabel!$C$25:$F$25,0)+1,FALSE),"")=0,"",IF(Plananalyse!DU78=1,VLOOKUP(DU$5,Kruistabel!$B$26:$F$29,MATCH($C78,Kruistabel!$C$25:$F$25,0)+1,FALSE),""))</f>
        <v>#N/A</v>
      </c>
      <c r="DV78" s="231" t="e">
        <f ca="1">IF(IF(Plananalyse!DV78=1,VLOOKUP(DV$5,Kruistabel!$B$26:$F$29,MATCH($C78,Kruistabel!$C$25:$F$25,0)+1,FALSE),"")=0,"",IF(Plananalyse!DV78=1,VLOOKUP(DV$5,Kruistabel!$B$26:$F$29,MATCH($C78,Kruistabel!$C$25:$F$25,0)+1,FALSE),""))</f>
        <v>#N/A</v>
      </c>
      <c r="DW78" s="231" t="e">
        <f ca="1">IF(IF(Plananalyse!DW78=1,VLOOKUP(DW$5,Kruistabel!$B$26:$F$29,MATCH($C78,Kruistabel!$C$25:$F$25,0)+1,FALSE),"")=0,"",IF(Plananalyse!DW78=1,VLOOKUP(DW$5,Kruistabel!$B$26:$F$29,MATCH($C78,Kruistabel!$C$25:$F$25,0)+1,FALSE),""))</f>
        <v>#REF!</v>
      </c>
      <c r="DX78" s="231" t="e">
        <f ca="1">IF(IF(Plananalyse!DX78=1,VLOOKUP(DX$5,Kruistabel!$B$26:$F$29,MATCH($C78,Kruistabel!$C$25:$F$25,0)+1,FALSE),"")=0,"",IF(Plananalyse!DX78=1,VLOOKUP(DX$5,Kruistabel!$B$26:$F$29,MATCH($C78,Kruistabel!$C$25:$F$25,0)+1,FALSE),""))</f>
        <v>#REF!</v>
      </c>
      <c r="DY78" s="65" t="str">
        <f>IF(Plananalyse!DY78=1,VLOOKUP(DY$5,Kruistabel!$B$26:$F$29,MATCH($C78,Kruistabel!$C$25:$F$25,0)+1,FALSE),"")</f>
        <v/>
      </c>
      <c r="DZ78" s="231" t="e">
        <f ca="1">IF(IF(Plananalyse!DZ78=1,VLOOKUP(DZ$5,Kruistabel!$B$26:$F$29,MATCH($C78,Kruistabel!$C$25:$F$25,0)+1,FALSE),"")=0,"",IF(Plananalyse!DZ78=1,VLOOKUP(DZ$5,Kruistabel!$B$26:$F$29,MATCH($C78,Kruistabel!$C$25:$F$25,0)+1,FALSE),""))</f>
        <v>#N/A</v>
      </c>
      <c r="EA78" s="231" t="e">
        <f ca="1">IF(IF(Plananalyse!EA78=1,VLOOKUP(EA$5,Kruistabel!$B$26:$F$29,MATCH($C78,Kruistabel!$C$25:$F$25,0)+1,FALSE),"")=0,"",IF(Plananalyse!EA78=1,VLOOKUP(EA$5,Kruistabel!$B$26:$F$29,MATCH($C78,Kruistabel!$C$25:$F$25,0)+1,FALSE),""))</f>
        <v>#N/A</v>
      </c>
      <c r="EB78" s="231" t="e">
        <f ca="1">IF(IF(Plananalyse!EB78=1,VLOOKUP(EB$5,Kruistabel!$B$26:$F$29,MATCH($C78,Kruistabel!$C$25:$F$25,0)+1,FALSE),"")=0,"",IF(Plananalyse!EB78=1,VLOOKUP(EB$5,Kruistabel!$B$26:$F$29,MATCH($C78,Kruistabel!$C$25:$F$25,0)+1,FALSE),""))</f>
        <v>#REF!</v>
      </c>
      <c r="EC78" s="231" t="e">
        <f ca="1">IF(IF(Plananalyse!EC78=1,VLOOKUP(EC$5,Kruistabel!$B$26:$F$29,MATCH($C78,Kruistabel!$C$25:$F$25,0)+1,FALSE),"")=0,"",IF(Plananalyse!EC78=1,VLOOKUP(EC$5,Kruistabel!$B$26:$F$29,MATCH($C78,Kruistabel!$C$25:$F$25,0)+1,FALSE),""))</f>
        <v>#REF!</v>
      </c>
      <c r="ED78" s="65"/>
      <c r="EE78" s="231" t="e">
        <f ca="1">IF(IF(Plananalyse!EE78=1,VLOOKUP(EE$5,Kruistabel!$B$26:$F$29,MATCH($C78,Kruistabel!$C$25:$F$25,0)+1,FALSE),"")=0,"",IF(Plananalyse!EE78=1,VLOOKUP(EE$5,Kruistabel!$B$26:$F$29,MATCH($C78,Kruistabel!$C$25:$F$25,0)+1,FALSE),""))</f>
        <v>#N/A</v>
      </c>
      <c r="EF78" s="231" t="e">
        <f ca="1">IF(IF(Plananalyse!EF78=1,VLOOKUP(EF$5,Kruistabel!$B$26:$F$29,MATCH($C78,Kruistabel!$C$25:$F$25,0)+1,FALSE),"")=0,"",IF(Plananalyse!EF78=1,VLOOKUP(EF$5,Kruistabel!$B$26:$F$29,MATCH($C78,Kruistabel!$C$25:$F$25,0)+1,FALSE),""))</f>
        <v>#N/A</v>
      </c>
      <c r="EG78" s="231" t="e">
        <f ca="1">IF(IF(Plananalyse!EG78=1,VLOOKUP(EG$5,Kruistabel!$B$26:$F$29,MATCH($C78,Kruistabel!$C$25:$F$25,0)+1,FALSE),"")=0,"",IF(Plananalyse!EG78=1,VLOOKUP(EG$5,Kruistabel!$B$26:$F$29,MATCH($C78,Kruistabel!$C$25:$F$25,0)+1,FALSE),""))</f>
        <v>#N/A</v>
      </c>
      <c r="EH78" s="231" t="e">
        <f ca="1">IF(IF(Plananalyse!EH78=1,VLOOKUP(EH$5,Kruistabel!$B$26:$F$29,MATCH($C78,Kruistabel!$C$25:$F$25,0)+1,FALSE),"")=0,"",IF(Plananalyse!EH78=1,VLOOKUP(EH$5,Kruistabel!$B$26:$F$29,MATCH($C78,Kruistabel!$C$25:$F$25,0)+1,FALSE),""))</f>
        <v>#REF!</v>
      </c>
      <c r="EI78" s="231" t="e">
        <f ca="1">IF(IF(Plananalyse!EI78=1,VLOOKUP(EI$5,Kruistabel!$B$26:$F$29,MATCH($C78,Kruistabel!$C$25:$F$25,0)+1,FALSE),"")=0,"",IF(Plananalyse!EI78=1,VLOOKUP(EI$5,Kruistabel!$B$26:$F$29,MATCH($C78,Kruistabel!$C$25:$F$25,0)+1,FALSE),""))</f>
        <v>#REF!</v>
      </c>
      <c r="EJ78" s="164" t="str">
        <f>IF(Plananalyse!EJ78=1,VLOOKUP(EJ$5,Kruistabel!$B$26:$F$29,MATCH($C78,Kruistabel!$C$25:$F$25,0)+1,FALSE),"")</f>
        <v/>
      </c>
      <c r="EK78" s="138"/>
      <c r="EL78" s="138"/>
      <c r="EM78" s="138"/>
      <c r="EN78" s="138"/>
      <c r="EO78" s="138"/>
    </row>
    <row r="79" spans="2:145">
      <c r="B79" s="337" t="s">
        <v>176</v>
      </c>
      <c r="C79" s="160" t="str">
        <f>_xlfn.IFNA(VLOOKUP($B79,Classificatietabel!$B$6:$I$91,C$7,FALSE),"")</f>
        <v>laag</v>
      </c>
      <c r="D79" s="160" t="str">
        <f>_xlfn.IFNA(VLOOKUP($B79,Classificatietabel!$B$6:$I$91,D$7,FALSE),"")</f>
        <v>neen</v>
      </c>
      <c r="E79" s="119">
        <f>IF(AND(D79="laag",$D$3=1),0,_xlfn.IFNA(IF(VLOOKUP($B79,Classificatietabel!$B$6:$H$91,$E$5,FALSE)="Ja",1,0),""))</f>
        <v>1</v>
      </c>
      <c r="F79" s="163"/>
      <c r="G79" s="326" t="str">
        <f>IF(IF(Plananalyse!G79=1,VLOOKUP(G$5,Kruistabel!$B$26:$F$29,MATCH($C79,Kruistabel!$C$25:$F$25,0)+1,FALSE),"")=0,"",IF(Plananalyse!G79=1,VLOOKUP(G$5,Kruistabel!$B$26:$F$29,MATCH($C79,Kruistabel!$C$25:$F$25,0)+1,FALSE),""))</f>
        <v/>
      </c>
      <c r="H79" s="326" t="str">
        <f>IF(IF(Plananalyse!H79=1,VLOOKUP(H$5,Kruistabel!$B$26:$F$29,MATCH($C79,Kruistabel!$C$25:$F$25,0)+1,FALSE),"")=0,"",IF(Plananalyse!H79=1,VLOOKUP(H$5,Kruistabel!$B$26:$F$29,MATCH($C79,Kruistabel!$C$25:$F$25,0)+1,FALSE),""))</f>
        <v/>
      </c>
      <c r="I79" s="326">
        <f>IF(IF(Plananalyse!I79=1,VLOOKUP(I$5,Kruistabel!$B$26:$F$29,MATCH($C79,Kruistabel!$C$25:$F$25,0)+1,FALSE),"")=0,"",IF(Plananalyse!I79=1,VLOOKUP(I$5,Kruistabel!$B$26:$F$29,MATCH($C79,Kruistabel!$C$25:$F$25,0)+1,FALSE),""))</f>
        <v>65</v>
      </c>
      <c r="J79" s="326" t="str">
        <f>IF(IF(Plananalyse!J79=1,VLOOKUP(J$5,Kruistabel!$B$26:$F$29,MATCH($C79,Kruistabel!$C$25:$F$25,0)+1,FALSE),"")=0,"",IF(Plananalyse!J79=1,VLOOKUP(J$5,Kruistabel!$B$26:$F$29,MATCH($C79,Kruistabel!$C$25:$F$25,0)+1,FALSE),""))</f>
        <v/>
      </c>
      <c r="K79" s="326" t="str">
        <f>IF(IF(Plananalyse!K79=1,VLOOKUP(K$5,Kruistabel!$B$26:$F$29,MATCH($C79,Kruistabel!$C$25:$F$25,0)+1,FALSE),"")=0,"",IF(Plananalyse!K79=1,VLOOKUP(K$5,Kruistabel!$B$26:$F$29,MATCH($C79,Kruistabel!$C$25:$F$25,0)+1,FALSE),""))</f>
        <v/>
      </c>
      <c r="L79" s="326" t="str">
        <f>IF(IF(Plananalyse!L79=1,VLOOKUP(L$5,Kruistabel!$B$26:$F$29,MATCH($C79,Kruistabel!$C$25:$F$25,0)+1,FALSE),"")=0,"",IF(Plananalyse!L79=1,VLOOKUP(L$5,Kruistabel!$B$26:$F$29,MATCH($C79,Kruistabel!$C$25:$F$25,0)+1,FALSE),""))</f>
        <v/>
      </c>
      <c r="M79" s="326">
        <f>IF(IF(Plananalyse!M79=1,VLOOKUP(M$5,Kruistabel!$B$26:$F$29,MATCH($C79,Kruistabel!$C$25:$F$25,0)+1,FALSE),"")=0,"",IF(Plananalyse!M79=1,VLOOKUP(M$5,Kruistabel!$B$26:$F$29,MATCH($C79,Kruistabel!$C$25:$F$25,0)+1,FALSE),""))</f>
        <v>60</v>
      </c>
      <c r="N79" s="326">
        <f>IF(IF(Plananalyse!N79=1,VLOOKUP(N$5,Kruistabel!$B$26:$F$29,MATCH($C79,Kruistabel!$C$25:$F$25,0)+1,FALSE),"")=0,"",IF(Plananalyse!N79=1,VLOOKUP(N$5,Kruistabel!$B$26:$F$29,MATCH($C79,Kruistabel!$C$25:$F$25,0)+1,FALSE),""))</f>
        <v>60</v>
      </c>
      <c r="O79" s="326">
        <f>IF(IF(Plananalyse!O79=1,VLOOKUP(O$5,Kruistabel!$B$26:$F$29,MATCH($C79,Kruistabel!$C$25:$F$25,0)+1,FALSE),"")=0,"",IF(Plananalyse!O79=1,VLOOKUP(O$5,Kruistabel!$B$26:$F$29,MATCH($C79,Kruistabel!$C$25:$F$25,0)+1,FALSE),""))</f>
        <v>60</v>
      </c>
      <c r="P79" s="326">
        <f>IF(IF(Plananalyse!P79=1,VLOOKUP(P$5,Kruistabel!$B$26:$F$29,MATCH($C79,Kruistabel!$C$25:$F$25,0)+1,FALSE),"")=0,"",IF(Plananalyse!P79=1,VLOOKUP(P$5,Kruistabel!$B$26:$F$29,MATCH($C79,Kruistabel!$C$25:$F$25,0)+1,FALSE),""))</f>
        <v>55</v>
      </c>
      <c r="Q79" s="326">
        <f>IF(IF(Plananalyse!Q79=1,VLOOKUP(Q$5,Kruistabel!$B$26:$F$29,MATCH($C79,Kruistabel!$C$25:$F$25,0)+1,FALSE),"")=0,"",IF(Plananalyse!Q79=1,VLOOKUP(Q$5,Kruistabel!$B$26:$F$29,MATCH($C79,Kruistabel!$C$25:$F$25,0)+1,FALSE),""))</f>
        <v>65</v>
      </c>
      <c r="R79" s="326">
        <f>IF(IF(Plananalyse!R79=1,VLOOKUP(R$5,Kruistabel!$B$26:$F$29,MATCH($C79,Kruistabel!$C$25:$F$25,0)+1,FALSE),"")=0,"",IF(Plananalyse!R79=1,VLOOKUP(R$5,Kruistabel!$B$26:$F$29,MATCH($C79,Kruistabel!$C$25:$F$25,0)+1,FALSE),""))</f>
        <v>60</v>
      </c>
      <c r="S79" s="326" t="str">
        <f>IF(IF(Plananalyse!S79=1,VLOOKUP(S$5,Kruistabel!$B$26:$F$29,MATCH($C79,Kruistabel!$C$25:$F$25,0)+1,FALSE),"")=0,"",IF(Plananalyse!S79=1,VLOOKUP(S$5,Kruistabel!$B$26:$F$29,MATCH($C79,Kruistabel!$C$25:$F$25,0)+1,FALSE),""))</f>
        <v/>
      </c>
      <c r="T79" s="326" t="str">
        <f>IF(IF(Plananalyse!T79=1,VLOOKUP(T$5,Kruistabel!$B$26:$F$29,MATCH($C79,Kruistabel!$C$25:$F$25,0)+1,FALSE),"")=0,"",IF(Plananalyse!T79=1,VLOOKUP(T$5,Kruistabel!$B$26:$F$29,MATCH($C79,Kruistabel!$C$25:$F$25,0)+1,FALSE),""))</f>
        <v/>
      </c>
      <c r="U79" s="326" t="str">
        <f>IF(IF(Plananalyse!U79=1,VLOOKUP(U$5,Kruistabel!$B$26:$F$29,MATCH($C79,Kruistabel!$C$25:$F$25,0)+1,FALSE),"")=0,"",IF(Plananalyse!U79=1,VLOOKUP(U$5,Kruistabel!$B$26:$F$29,MATCH($C79,Kruistabel!$C$25:$F$25,0)+1,FALSE),""))</f>
        <v/>
      </c>
      <c r="V79" s="326" t="str">
        <f>IF(IF(Plananalyse!V79=1,VLOOKUP(V$5,Kruistabel!$B$26:$F$29,MATCH($C79,Kruistabel!$C$25:$F$25,0)+1,FALSE),"")=0,"",IF(Plananalyse!V79=1,VLOOKUP(V$5,Kruistabel!$B$26:$F$29,MATCH($C79,Kruistabel!$C$25:$F$25,0)+1,FALSE),""))</f>
        <v/>
      </c>
      <c r="W79" s="326" t="str">
        <f>IF(IF(Plananalyse!W79=1,VLOOKUP(W$5,Kruistabel!$B$26:$F$29,MATCH($C79,Kruistabel!$C$25:$F$25,0)+1,FALSE),"")=0,"",IF(Plananalyse!W79=1,VLOOKUP(W$5,Kruistabel!$B$26:$F$29,MATCH($C79,Kruistabel!$C$25:$F$25,0)+1,FALSE),""))</f>
        <v/>
      </c>
      <c r="X79" s="326" t="str">
        <f>IF(IF(Plananalyse!X79=1,VLOOKUP(X$5,Kruistabel!$B$26:$F$29,MATCH($C79,Kruistabel!$C$25:$F$25,0)+1,FALSE),"")=0,"",IF(Plananalyse!X79=1,VLOOKUP(X$5,Kruistabel!$B$26:$F$29,MATCH($C79,Kruistabel!$C$25:$F$25,0)+1,FALSE),""))</f>
        <v/>
      </c>
      <c r="Y79" s="326">
        <f>IF(IF(Plananalyse!Y79=1,VLOOKUP(Y$5,Kruistabel!$B$26:$F$29,MATCH($C79,Kruistabel!$C$25:$F$25,0)+1,FALSE),"")=0,"",IF(Plananalyse!Y79=1,VLOOKUP(Y$5,Kruistabel!$B$26:$F$29,MATCH($C79,Kruistabel!$C$25:$F$25,0)+1,FALSE),""))</f>
        <v>65</v>
      </c>
      <c r="Z79" s="326" t="str">
        <f>IF(IF(Plananalyse!Z79=1,VLOOKUP(Z$5,Kruistabel!$B$26:$F$29,MATCH($C79,Kruistabel!$C$25:$F$25,0)+1,FALSE),"")=0,"",IF(Plananalyse!Z79=1,VLOOKUP(Z$5,Kruistabel!$B$26:$F$29,MATCH($C79,Kruistabel!$C$25:$F$25,0)+1,FALSE),""))</f>
        <v/>
      </c>
      <c r="AA79" s="326" t="str">
        <f>IF(IF(Plananalyse!AA79=1,VLOOKUP(AA$5,Kruistabel!$B$26:$F$29,MATCH($C79,Kruistabel!$C$25:$F$25,0)+1,FALSE),"")=0,"",IF(Plananalyse!AA79=1,VLOOKUP(AA$5,Kruistabel!$B$26:$F$29,MATCH($C79,Kruistabel!$C$25:$F$25,0)+1,FALSE),""))</f>
        <v/>
      </c>
      <c r="AB79" s="326" t="str">
        <f>IF(IF(Plananalyse!AB79=1,VLOOKUP(AB$5,Kruistabel!$B$26:$F$29,MATCH($C79,Kruistabel!$C$25:$F$25,0)+1,FALSE),"")=0,"",IF(Plananalyse!AB79=1,VLOOKUP(AB$5,Kruistabel!$B$26:$F$29,MATCH($C79,Kruistabel!$C$25:$F$25,0)+1,FALSE),""))</f>
        <v/>
      </c>
      <c r="AC79" s="326" t="str">
        <f>IF(IF(Plananalyse!AC79=1,VLOOKUP(AC$5,Kruistabel!$B$26:$F$29,MATCH($C79,Kruistabel!$C$25:$F$25,0)+1,FALSE),"")=0,"",IF(Plananalyse!AC79=1,VLOOKUP(AC$5,Kruistabel!$B$26:$F$29,MATCH($C79,Kruistabel!$C$25:$F$25,0)+1,FALSE),""))</f>
        <v/>
      </c>
      <c r="AD79" s="326" t="str">
        <f>IF(IF(Plananalyse!AD79=1,VLOOKUP(AD$5,Kruistabel!$B$26:$F$29,MATCH($C79,Kruistabel!$C$25:$F$25,0)+1,FALSE),"")=0,"",IF(Plananalyse!AD79=1,VLOOKUP(AD$5,Kruistabel!$B$26:$F$29,MATCH($C79,Kruistabel!$C$25:$F$25,0)+1,FALSE),""))</f>
        <v/>
      </c>
      <c r="AE79" s="326" t="str">
        <f>IF(IF(Plananalyse!AE79=1,VLOOKUP(AE$5,Kruistabel!$B$26:$F$29,MATCH($C79,Kruistabel!$C$25:$F$25,0)+1,FALSE),"")=0,"",IF(Plananalyse!AE79=1,VLOOKUP(AE$5,Kruistabel!$B$26:$F$29,MATCH($C79,Kruistabel!$C$25:$F$25,0)+1,FALSE),""))</f>
        <v/>
      </c>
      <c r="AF79" s="326" t="str">
        <f>IF(IF(Plananalyse!AF79=1,VLOOKUP(AF$5,Kruistabel!$B$26:$F$29,MATCH($C79,Kruistabel!$C$25:$F$25,0)+1,FALSE),"")=0,"",IF(Plananalyse!AF79=1,VLOOKUP(AF$5,Kruistabel!$B$26:$F$29,MATCH($C79,Kruistabel!$C$25:$F$25,0)+1,FALSE),""))</f>
        <v/>
      </c>
      <c r="AG79" s="326" t="str">
        <f>IF(IF(Plananalyse!AG79=1,VLOOKUP(AG$5,Kruistabel!$B$26:$F$29,MATCH($C79,Kruistabel!$C$25:$F$25,0)+1,FALSE),"")=0,"",IF(Plananalyse!AG79=1,VLOOKUP(AG$5,Kruistabel!$B$26:$F$29,MATCH($C79,Kruistabel!$C$25:$F$25,0)+1,FALSE),""))</f>
        <v/>
      </c>
      <c r="AH79" s="326" t="str">
        <f>IF(IF(Plananalyse!AH79=1,VLOOKUP(AH$5,Kruistabel!$B$26:$F$29,MATCH($C79,Kruistabel!$C$25:$F$25,0)+1,FALSE),"")=0,"",IF(Plananalyse!AI79=1,VLOOKUP(AH$5,Kruistabel!$B$26:$F$29,MATCH($C79,Kruistabel!$C$25:$F$25,0)+1,FALSE),""))</f>
        <v/>
      </c>
      <c r="AI79" s="326" t="str">
        <f>IF(IF(Plananalyse!AI79=1,VLOOKUP(AI$5,Kruistabel!$B$26:$F$29,MATCH($C79,Kruistabel!$C$25:$F$25,0)+1,FALSE),"")=0,"",IF(Plananalyse!AJ79=1,VLOOKUP(AI$5,Kruistabel!$B$26:$F$29,MATCH($C79,Kruistabel!$C$25:$F$25,0)+1,FALSE),""))</f>
        <v/>
      </c>
      <c r="AJ79" s="326" t="str">
        <f>IF(IF(Plananalyse!AJ79=1,VLOOKUP(AJ$5,Kruistabel!$B$26:$F$29,MATCH($C79,Kruistabel!$C$25:$F$25,0)+1,FALSE),"")=0,"",IF(Plananalyse!AJ79=1,VLOOKUP(AJ$5,Kruistabel!$B$26:$F$29,MATCH($C79,Kruistabel!$C$25:$F$25,0)+1,FALSE),""))</f>
        <v/>
      </c>
      <c r="AK79" s="326">
        <f>IF(IF(Plananalyse!AK79=1,VLOOKUP(AK$5,Kruistabel!$B$26:$F$29,MATCH($C79,Kruistabel!$C$25:$F$25,0)+1,FALSE),"")=0,"",IF(Plananalyse!AK79=1,VLOOKUP(AK$5,Kruistabel!$B$26:$F$29,MATCH($C79,Kruistabel!$C$25:$F$25,0)+1,FALSE),""))</f>
        <v>65</v>
      </c>
      <c r="AL79" s="326" t="str">
        <f>IF(IF(Plananalyse!AL79=1,VLOOKUP(AL$5,Kruistabel!$B$26:$F$29,MATCH($C79,Kruistabel!$C$25:$F$25,0)+1,FALSE),"")=0,"",IF(Plananalyse!AL79=1,VLOOKUP(AL$5,Kruistabel!$B$26:$F$29,MATCH($C79,Kruistabel!$C$25:$F$25,0)+1,FALSE),""))</f>
        <v/>
      </c>
      <c r="AM79" s="326" t="str">
        <f>IF(IF(Plananalyse!AM79=1,VLOOKUP(AM$5,Kruistabel!$B$26:$F$29,MATCH($C79,Kruistabel!$C$25:$F$25,0)+1,FALSE),"")=0,"",IF(Plananalyse!AM79=1,VLOOKUP(AM$5,Kruistabel!$B$26:$F$29,MATCH($C79,Kruistabel!$C$25:$F$25,0)+1,FALSE),""))</f>
        <v/>
      </c>
      <c r="AN79" s="327"/>
      <c r="AO79" s="326">
        <f>IF(IF(Plananalyse!AO79=1,VLOOKUP(AO$5,Kruistabel!$B$26:$F$29,MATCH($C79,Kruistabel!$C$25:$F$25,0)+1,FALSE),"")=0,"",IF(Plananalyse!AO79=1,VLOOKUP(AO$5,Kruistabel!$B$26:$F$29,MATCH($C79,Kruistabel!$C$25:$F$25,0)+1,FALSE),""))</f>
        <v>65</v>
      </c>
      <c r="AP79" s="326">
        <f>IF(IF(Plananalyse!AP79=1,VLOOKUP(AP$5,Kruistabel!$B$26:$F$29,MATCH($C79,Kruistabel!$C$25:$F$25,0)+1,FALSE),"")=0,"",IF(Plananalyse!AP79=1,VLOOKUP(AP$5,Kruistabel!$B$26:$F$29,MATCH($C79,Kruistabel!$C$25:$F$25,0)+1,FALSE),""))</f>
        <v>65</v>
      </c>
      <c r="AQ79" s="326">
        <f>IF(IF(Plananalyse!AQ79=1,VLOOKUP(AQ$5,Kruistabel!$B$26:$F$29,MATCH($C79,Kruistabel!$C$25:$F$25,0)+1,FALSE),"")=0,"",IF(Plananalyse!AQ79=1,VLOOKUP(AQ$5,Kruistabel!$B$26:$F$29,MATCH($C79,Kruistabel!$C$25:$F$25,0)+1,FALSE),""))</f>
        <v>65</v>
      </c>
      <c r="AR79" s="326">
        <f>IF(IF(Plananalyse!AR79=1,VLOOKUP(AR$5,Kruistabel!$B$26:$F$29,MATCH($C79,Kruistabel!$C$25:$F$25,0)+1,FALSE),"")=0,"",IF(Plananalyse!AR79=1,VLOOKUP(AR$5,Kruistabel!$B$26:$F$29,MATCH($C79,Kruistabel!$C$25:$F$25,0)+1,FALSE),""))</f>
        <v>60</v>
      </c>
      <c r="AS79" s="326">
        <f>IF(IF(Plananalyse!AS79=1,VLOOKUP(AS$5,Kruistabel!$B$26:$F$29,MATCH($C79,Kruistabel!$C$25:$F$25,0)+1,FALSE),"")=0,"",IF(Plananalyse!AS79=1,VLOOKUP(AS$5,Kruistabel!$B$26:$F$29,MATCH($C79,Kruistabel!$C$25:$F$25,0)+1,FALSE),""))</f>
        <v>65</v>
      </c>
      <c r="AT79" s="326">
        <f>IF(IF(Plananalyse!AT79=1,VLOOKUP(AT$5,Kruistabel!$B$26:$F$29,MATCH($C79,Kruistabel!$C$25:$F$25,0)+1,FALSE),"")=0,"",IF(Plananalyse!AT79=1,VLOOKUP(AT$5,Kruistabel!$B$26:$F$29,MATCH($C79,Kruistabel!$C$25:$F$25,0)+1,FALSE),""))</f>
        <v>60</v>
      </c>
      <c r="AU79" s="326" t="str">
        <f>IF(IF(Plananalyse!AU79=1,VLOOKUP(AU$5,Kruistabel!$B$26:$F$29,MATCH($C79,Kruistabel!$C$25:$F$25,0)+1,FALSE),"")=0,"",IF(Plananalyse!AU79=1,VLOOKUP(AU$5,Kruistabel!$B$26:$F$29,MATCH($C79,Kruistabel!$C$25:$F$25,0)+1,FALSE),""))</f>
        <v/>
      </c>
      <c r="AV79" s="326">
        <f>IF(IF(Plananalyse!AV79=1,VLOOKUP(AV$5,Kruistabel!$B$26:$F$29,MATCH($C79,Kruistabel!$C$25:$F$25,0)+1,FALSE),"")=0,"",IF(Plananalyse!AV79=1,VLOOKUP(AV$5,Kruistabel!$B$26:$F$29,MATCH($C79,Kruistabel!$C$25:$F$25,0)+1,FALSE),""))</f>
        <v>65</v>
      </c>
      <c r="AW79" s="326" t="str">
        <f>IF(IF(Plananalyse!AW79=1,VLOOKUP(AW$5,Kruistabel!$B$26:$F$29,MATCH($C79,Kruistabel!$C$25:$F$25,0)+1,FALSE),"")=0,"",IF(Plananalyse!AW79=1,VLOOKUP(AW$5,Kruistabel!$B$26:$F$29,MATCH($C79,Kruistabel!$C$25:$F$25,0)+1,FALSE),""))</f>
        <v/>
      </c>
      <c r="AX79" s="326" t="str">
        <f>IF(IF(Plananalyse!AX79=1,VLOOKUP(AX$5,Kruistabel!$B$26:$F$29,MATCH($C79,Kruistabel!$C$25:$F$25,0)+1,FALSE),"")=0,"",IF(Plananalyse!AX79=1,VLOOKUP(AX$5,Kruistabel!$B$26:$F$29,MATCH($C79,Kruistabel!$C$25:$F$25,0)+1,FALSE),""))</f>
        <v/>
      </c>
      <c r="AY79" s="327"/>
      <c r="AZ79" s="326" t="str">
        <f>IF(IF(Plananalyse!AZ79=1,VLOOKUP(AZ$5,Kruistabel!$B$26:$F$29,MATCH($C79,Kruistabel!$C$25:$F$25,0)+1,FALSE),"")=0,"",IF(Plananalyse!AZ79=1,VLOOKUP(AZ$5,Kruistabel!$B$26:$F$29,MATCH($C79,Kruistabel!$C$25:$F$25,0)+1,FALSE),""))</f>
        <v/>
      </c>
      <c r="BA79" s="326" t="str">
        <f>IF(IF(Plananalyse!BA79=1,VLOOKUP(BA$5,Kruistabel!$B$26:$F$29,MATCH($C79,Kruistabel!$C$25:$F$25,0)+1,FALSE),"")=0,"",IF(Plananalyse!BA79=1,VLOOKUP(BA$5,Kruistabel!$B$26:$F$29,MATCH($C79,Kruistabel!$C$25:$F$25,0)+1,FALSE),""))</f>
        <v/>
      </c>
      <c r="BB79" s="326">
        <f>IF(IF(Plananalyse!BB79=1,VLOOKUP(BB$5,Kruistabel!$B$26:$F$29,MATCH($C79,Kruistabel!$C$25:$F$25,0)+1,FALSE),"")=0,"",IF(Plananalyse!BB79=1,VLOOKUP(BB$5,Kruistabel!$B$26:$F$29,MATCH($C79,Kruistabel!$C$25:$F$25,0)+1,FALSE),""))</f>
        <v>65</v>
      </c>
      <c r="BC79" s="326">
        <f>IF(IF(Plananalyse!BC79=1,VLOOKUP(BC$5,Kruistabel!$B$26:$F$29,MATCH($C79,Kruistabel!$C$25:$F$25,0)+1,FALSE),"")=0,"",IF(Plananalyse!BC79=1,VLOOKUP(BC$5,Kruistabel!$B$26:$F$29,MATCH($C79,Kruistabel!$C$25:$F$25,0)+1,FALSE),""))</f>
        <v>65</v>
      </c>
      <c r="BD79" s="326" t="str">
        <f>IF(IF(Plananalyse!BD79=1,VLOOKUP(BD$5,Kruistabel!$B$26:$F$29,MATCH($C79,Kruistabel!$C$25:$F$25,0)+1,FALSE),"")=0,"",IF(Plananalyse!BD79=1,VLOOKUP(BD$5,Kruistabel!$B$26:$F$29,MATCH($C79,Kruistabel!$C$25:$F$25,0)+1,FALSE),""))</f>
        <v/>
      </c>
      <c r="BE79" s="326" t="str">
        <f>IF(IF(Plananalyse!BE79=1,VLOOKUP(BE$5,Kruistabel!$B$26:$F$29,MATCH($C79,Kruistabel!$C$25:$F$25,0)+1,FALSE),"")=0,"",IF(Plananalyse!BE79=1,VLOOKUP(BE$5,Kruistabel!$B$26:$F$29,MATCH($C79,Kruistabel!$C$25:$F$25,0)+1,FALSE),""))</f>
        <v/>
      </c>
      <c r="BF79" s="326" t="str">
        <f>IF(IF(Plananalyse!BF79=1,VLOOKUP(BF$5,Kruistabel!$B$26:$F$29,MATCH($C79,Kruistabel!$C$25:$F$25,0)+1,FALSE),"")=0,"",IF(Plananalyse!BF79=1,VLOOKUP(BF$5,Kruistabel!$B$26:$F$29,MATCH($C79,Kruistabel!$C$25:$F$25,0)+1,FALSE),""))</f>
        <v/>
      </c>
      <c r="BG79" s="326" t="str">
        <f>IF(IF(Plananalyse!BG79=1,VLOOKUP(BG$5,Kruistabel!$B$26:$F$29,MATCH($C79,Kruistabel!$C$25:$F$25,0)+1,FALSE),"")=0,"",IF(Plananalyse!BG79=1,VLOOKUP(BG$5,Kruistabel!$B$26:$F$29,MATCH($C79,Kruistabel!$C$25:$F$25,0)+1,FALSE),""))</f>
        <v/>
      </c>
      <c r="BH79" s="326" t="str">
        <f>IF(IF(Plananalyse!BH79=1,VLOOKUP(BH$5,Kruistabel!$B$26:$F$29,MATCH($C79,Kruistabel!$C$25:$F$25,0)+1,FALSE),"")=0,"",IF(Plananalyse!BH79=1,VLOOKUP(BH$5,Kruistabel!$B$26:$F$29,MATCH($C79,Kruistabel!$C$25:$F$25,0)+1,FALSE),""))</f>
        <v/>
      </c>
      <c r="BI79" s="327"/>
      <c r="BJ79" s="326" t="e">
        <f>IF(IF(Plananalyse!BJ79=1,VLOOKUP(BJ$5,Kruistabel!$B$26:$F$29,MATCH($C79,Kruistabel!$C$25:$F$25,0)+1,FALSE),"")=0,"",IF(Plananalyse!BJ79=1,VLOOKUP(BJ$5,Kruistabel!$B$26:$F$29,MATCH($C79,Kruistabel!$C$25:$F$25,0)+1,FALSE),""))</f>
        <v>#N/A</v>
      </c>
      <c r="BK79" s="326" t="e">
        <f>IF(IF(Plananalyse!BK79=1,VLOOKUP(BK$5,Kruistabel!$B$26:$F$29,MATCH($C79,Kruistabel!$C$25:$F$25,0)+1,FALSE),"")=0,"",IF(Plananalyse!BK79=1,VLOOKUP(BK$5,Kruistabel!$B$26:$F$29,MATCH($C79,Kruistabel!$C$25:$F$25,0)+1,FALSE),""))</f>
        <v>#N/A</v>
      </c>
      <c r="BL79" s="326" t="e">
        <f>IF(IF(Plananalyse!BL79=1,VLOOKUP(BL$5,Kruistabel!$B$26:$F$29,MATCH($C79,Kruistabel!$C$25:$F$25,0)+1,FALSE),"")=0,"",IF(Plananalyse!BL79=1,VLOOKUP(BL$5,Kruistabel!$B$26:$F$29,MATCH($C79,Kruistabel!$C$25:$F$25,0)+1,FALSE),""))</f>
        <v>#N/A</v>
      </c>
      <c r="BM79" s="326" t="e">
        <f>IF(IF(Plananalyse!BM79=1,VLOOKUP(BM$5,Kruistabel!$B$26:$F$29,MATCH($C79,Kruistabel!$C$25:$F$25,0)+1,FALSE),"")=0,"",IF(Plananalyse!BM79=1,VLOOKUP(BM$5,Kruistabel!$B$26:$F$29,MATCH($C79,Kruistabel!$C$25:$F$25,0)+1,FALSE),""))</f>
        <v>#N/A</v>
      </c>
      <c r="BN79" s="326" t="e">
        <f>IF(IF(Plananalyse!BN79=1,VLOOKUP(BN$5,Kruistabel!$B$26:$F$29,MATCH($C79,Kruistabel!$C$25:$F$25,0)+1,FALSE),"")=0,"",IF(Plananalyse!BN79=1,VLOOKUP(BN$5,Kruistabel!$B$26:$F$29,MATCH($C79,Kruistabel!$C$25:$F$25,0)+1,FALSE),""))</f>
        <v>#N/A</v>
      </c>
      <c r="BO79" s="326" t="e">
        <f>IF(IF(Plananalyse!BO79=1,VLOOKUP(BO$5,Kruistabel!$B$26:$F$29,MATCH($C79,Kruistabel!$C$25:$F$25,0)+1,FALSE),"")=0,"",IF(Plananalyse!BO79=1,VLOOKUP(BO$5,Kruistabel!$B$26:$F$29,MATCH($C79,Kruistabel!$C$25:$F$25,0)+1,FALSE),""))</f>
        <v>#N/A</v>
      </c>
      <c r="BP79" s="326" t="e">
        <f>IF(IF(Plananalyse!BP79=1,VLOOKUP(BP$5,Kruistabel!$B$26:$F$29,MATCH($C79,Kruistabel!$C$25:$F$25,0)+1,FALSE),"")=0,"",IF(Plananalyse!BP79=1,VLOOKUP(BP$5,Kruistabel!$B$26:$F$29,MATCH($C79,Kruistabel!$C$25:$F$25,0)+1,FALSE),""))</f>
        <v>#N/A</v>
      </c>
      <c r="BQ79" s="326" t="e">
        <f>IF(IF(Plananalyse!BQ79=1,VLOOKUP(BQ$5,Kruistabel!$B$26:$F$29,MATCH($C79,Kruistabel!$C$25:$F$25,0)+1,FALSE),"")=0,"",IF(Plananalyse!BQ79=1,VLOOKUP(BQ$5,Kruistabel!$B$26:$F$29,MATCH($C79,Kruistabel!$C$25:$F$25,0)+1,FALSE),""))</f>
        <v>#N/A</v>
      </c>
      <c r="BR79" s="326" t="e">
        <f>IF(IF(Plananalyse!BR79=1,VLOOKUP(BR$5,Kruistabel!$B$26:$F$29,MATCH($C79,Kruistabel!$C$25:$F$25,0)+1,FALSE),"")=0,"",IF(Plananalyse!BR79=1,VLOOKUP(BR$5,Kruistabel!$B$26:$F$29,MATCH($C79,Kruistabel!$C$25:$F$25,0)+1,FALSE),""))</f>
        <v>#REF!</v>
      </c>
      <c r="BS79" s="326" t="e">
        <f>IF(IF(Plananalyse!BS79=1,VLOOKUP(BS$5,Kruistabel!$B$26:$F$29,MATCH($C79,Kruistabel!$C$25:$F$25,0)+1,FALSE),"")=0,"",IF(Plananalyse!BS79=1,VLOOKUP(BS$5,Kruistabel!$B$26:$F$29,MATCH($C79,Kruistabel!$C$25:$F$25,0)+1,FALSE),""))</f>
        <v>#REF!</v>
      </c>
      <c r="BT79" s="65"/>
      <c r="BU79" s="231" t="str">
        <f>IF(IF(Plananalyse!BU79=1,VLOOKUP(BU$5,Kruistabel!$B$26:$F$29,MATCH($C79,Kruistabel!$C$25:$F$25,0)+1,FALSE),"")=0,"",IF(Plananalyse!BU79=1,VLOOKUP(BU$5,Kruistabel!$B$26:$F$29,MATCH($C79,Kruistabel!$C$25:$F$25,0)+1,FALSE),""))</f>
        <v/>
      </c>
      <c r="BV79" s="326">
        <f>IF(IF(Plananalyse!BV79=1,VLOOKUP(BV$5,Kruistabel!$B$26:$F$29,MATCH($C79,Kruistabel!$C$25:$F$25,0)+1,FALSE),"")=0,"",IF(Plananalyse!BV79=1,VLOOKUP(BV$5,Kruistabel!$B$26:$F$29,MATCH($C79,Kruistabel!$C$25:$F$25,0)+1,FALSE),""))</f>
        <v>60</v>
      </c>
      <c r="BW79" s="326" t="str">
        <f ca="1">IF(IF(Plananalyse!BW79=1,VLOOKUP(BW$5,Kruistabel!$B$26:$F$29,MATCH($C79,Kruistabel!$C$25:$F$25,0)+1,FALSE),"")=0,"",IF(Plananalyse!BW79=1,VLOOKUP(BW$5,Kruistabel!$B$26:$F$29,MATCH($C79,Kruistabel!$C$25:$F$25,0)+1,FALSE),""))</f>
        <v/>
      </c>
      <c r="BX79" s="326" t="str">
        <f ca="1">IF(IF(Plananalyse!BX79=1,VLOOKUP(BX$5,Kruistabel!$B$26:$F$29,MATCH($C79,Kruistabel!$C$25:$F$25,0)+1,FALSE),"")=0,"",IF(Plananalyse!BX79=1,VLOOKUP(BX$5,Kruistabel!$B$26:$F$29,MATCH($C79,Kruistabel!$C$25:$F$25,0)+1,FALSE),""))</f>
        <v/>
      </c>
      <c r="BY79" s="327"/>
      <c r="BZ79" s="326" t="e">
        <f ca="1">IF(IF(Plananalyse!BZ79=1,VLOOKUP(BZ$5,Kruistabel!$B$26:$F$29,MATCH($C79,Kruistabel!$C$25:$F$25,0)+1,FALSE),"")=0,"",IF(Plananalyse!BZ79=1,VLOOKUP(BZ$5,Kruistabel!$B$26:$F$29,MATCH($C79,Kruistabel!$C$25:$F$25,0)+1,FALSE),""))</f>
        <v>#N/A</v>
      </c>
      <c r="CA79" s="326" t="e">
        <f ca="1">IF(IF(Plananalyse!CA79=1,VLOOKUP(CA$5,Kruistabel!$B$26:$F$29,MATCH($C79,Kruistabel!$C$25:$F$25,0)+1,FALSE),"")=0,"",IF(Plananalyse!CA79=1,VLOOKUP(CA$5,Kruistabel!$B$26:$F$29,MATCH($C79,Kruistabel!$C$25:$F$25,0)+1,FALSE),""))</f>
        <v>#N/A</v>
      </c>
      <c r="CB79" s="326" t="e">
        <f ca="1">IF(IF(Plananalyse!CB79=1,VLOOKUP(CB$5,Kruistabel!$B$26:$F$29,MATCH($C79,Kruistabel!$C$25:$F$25,0)+1,FALSE),"")=0,"",IF(Plananalyse!CB79=1,VLOOKUP(CB$5,Kruistabel!$B$26:$F$29,MATCH($C79,Kruistabel!$C$25:$F$25,0)+1,FALSE),""))</f>
        <v>#N/A</v>
      </c>
      <c r="CC79" s="326" t="e">
        <f ca="1">IF(IF(Plananalyse!CC79=1,VLOOKUP(CC$5,Kruistabel!$B$26:$F$29,MATCH($C79,Kruistabel!$C$25:$F$25,0)+1,FALSE),"")=0,"",IF(Plananalyse!CC79=1,VLOOKUP(CC$5,Kruistabel!$B$26:$F$29,MATCH($C79,Kruistabel!$C$25:$F$25,0)+1,FALSE),""))</f>
        <v>#N/A</v>
      </c>
      <c r="CD79" s="326" t="e">
        <f ca="1">IF(IF(Plananalyse!CD79=1,VLOOKUP(CD$5,Kruistabel!$B$26:$F$29,MATCH($C79,Kruistabel!$C$25:$F$25,0)+1,FALSE),"")=0,"",IF(Plananalyse!CD79=1,VLOOKUP(CD$5,Kruistabel!$B$26:$F$29,MATCH($C79,Kruistabel!$C$25:$F$25,0)+1,FALSE),""))</f>
        <v>#N/A</v>
      </c>
      <c r="CE79" s="326" t="e">
        <f ca="1">IF(IF(Plananalyse!CE79=1,VLOOKUP(CE$5,Kruistabel!$B$26:$F$29,MATCH($C79,Kruistabel!$C$25:$F$25,0)+1,FALSE),"")=0,"",IF(Plananalyse!CE79=1,VLOOKUP(CE$5,Kruistabel!$B$26:$F$29,MATCH($C79,Kruistabel!$C$25:$F$25,0)+1,FALSE),""))</f>
        <v>#N/A</v>
      </c>
      <c r="CF79" s="326" t="e">
        <f ca="1">IF(IF(Plananalyse!CF79=1,VLOOKUP(CF$5,Kruistabel!$B$26:$F$29,MATCH($C79,Kruistabel!$C$25:$F$25,0)+1,FALSE),"")=0,"",IF(Plananalyse!CF79=1,VLOOKUP(CF$5,Kruistabel!$B$26:$F$29,MATCH($C79,Kruistabel!$C$25:$F$25,0)+1,FALSE),""))</f>
        <v>#N/A</v>
      </c>
      <c r="CG79" s="326" t="e">
        <f ca="1">IF(IF(Plananalyse!CG79=1,VLOOKUP(CG$5,Kruistabel!$B$26:$F$29,MATCH($C79,Kruistabel!$C$25:$F$25,0)+1,FALSE),"")=0,"",IF(Plananalyse!CG79=1,VLOOKUP(CG$5,Kruistabel!$B$26:$F$29,MATCH($C79,Kruistabel!$C$25:$F$25,0)+1,FALSE),""))</f>
        <v>#REF!</v>
      </c>
      <c r="CH79" s="326" t="e">
        <f ca="1">IF(IF(Plananalyse!CH79=1,VLOOKUP(CH$5,Kruistabel!$B$26:$F$29,MATCH($C79,Kruistabel!$C$25:$F$25,0)+1,FALSE),"")=0,"",IF(Plananalyse!CH79=1,VLOOKUP(CH$5,Kruistabel!$B$26:$F$29,MATCH($C79,Kruistabel!$C$25:$F$25,0)+1,FALSE),""))</f>
        <v>#REF!</v>
      </c>
      <c r="CI79" s="65"/>
      <c r="CJ79" s="326">
        <f ca="1">IF(IF(Plananalyse!CJ79=1,VLOOKUP(CJ$5,Kruistabel!$B$26:$F$29,MATCH($C79,Kruistabel!$C$25:$F$25,0)+1,FALSE),"")=0,"",IF(Plananalyse!CJ79=1,VLOOKUP(CJ$5,Kruistabel!$B$26:$F$29,MATCH($C79,Kruistabel!$C$25:$F$25,0)+1,FALSE),""))</f>
        <v>60</v>
      </c>
      <c r="CK79" s="326">
        <f ca="1">IF(IF(Plananalyse!CK79=1,VLOOKUP(CK$5,Kruistabel!$B$26:$F$29,MATCH($C79,Kruistabel!$C$25:$F$25,0)+1,FALSE),"")=0,"",IF(Plananalyse!CK79=1,VLOOKUP(CK$5,Kruistabel!$B$26:$F$29,MATCH($C79,Kruistabel!$C$25:$F$25,0)+1,FALSE),""))</f>
        <v>60</v>
      </c>
      <c r="CL79" s="326" t="str">
        <f ca="1">IF(IF(Plananalyse!CL79=1,VLOOKUP(CL$5,Kruistabel!$B$26:$F$29,MATCH($C79,Kruistabel!$C$25:$F$25,0)+1,FALSE),"")=0,"",IF(Plananalyse!CL79=1,VLOOKUP(CL$5,Kruistabel!$B$26:$F$29,MATCH($C79,Kruistabel!$C$25:$F$25,0)+1,FALSE),""))</f>
        <v/>
      </c>
      <c r="CM79" s="326">
        <f ca="1">IF(IF(Plananalyse!CM79=1,VLOOKUP(CM$5,Kruistabel!$B$26:$F$29,MATCH($C79,Kruistabel!$C$25:$F$25,0)+1,FALSE),"")=0,"",IF(Plananalyse!CM79=1,VLOOKUP(CM$5,Kruistabel!$B$26:$F$29,MATCH($C79,Kruistabel!$C$25:$F$25,0)+1,FALSE),""))</f>
        <v>55</v>
      </c>
      <c r="CN79" s="326">
        <f ca="1">IF(IF(Plananalyse!CN79=1,VLOOKUP(CN$5,Kruistabel!$B$26:$F$29,MATCH($C79,Kruistabel!$C$25:$F$25,0)+1,FALSE),"")=0,"",IF(Plananalyse!CN79=1,VLOOKUP(CN$5,Kruistabel!$B$26:$F$29,MATCH($C79,Kruistabel!$C$25:$F$25,0)+1,FALSE),""))</f>
        <v>55</v>
      </c>
      <c r="CO79" s="326">
        <f ca="1">IF(IF(Plananalyse!CO79=1,VLOOKUP(CO$5,Kruistabel!$B$26:$F$29,MATCH($C79,Kruistabel!$C$25:$F$25,0)+1,FALSE),"")=0,"",IF(Plananalyse!CO79=1,VLOOKUP(CO$5,Kruistabel!$B$26:$F$29,MATCH($C79,Kruistabel!$C$25:$F$25,0)+1,FALSE),""))</f>
        <v>65</v>
      </c>
      <c r="CP79" s="326">
        <f ca="1">IF(IF(Plananalyse!CP79=1,VLOOKUP(CP$5,Kruistabel!$B$26:$F$29,MATCH($C79,Kruistabel!$C$25:$F$25,0)+1,FALSE),"")=0,"",IF(Plananalyse!CP79=1,VLOOKUP(CP$5,Kruistabel!$B$26:$F$29,MATCH($C79,Kruistabel!$C$25:$F$25,0)+1,FALSE),""))</f>
        <v>60</v>
      </c>
      <c r="CQ79" s="326">
        <f ca="1">IF(IF(Plananalyse!CQ79=1,VLOOKUP(CQ$5,Kruistabel!$B$26:$F$29,MATCH($C79,Kruistabel!$C$25:$F$25,0)+1,FALSE),"")=0,"",IF(Plananalyse!CQ79=1,VLOOKUP(CQ$5,Kruistabel!$B$26:$F$29,MATCH($C79,Kruistabel!$C$25:$F$25,0)+1,FALSE),""))</f>
        <v>65</v>
      </c>
      <c r="CR79" s="326">
        <f ca="1">IF(IF(Plananalyse!CR79=1,VLOOKUP(CR$5,Kruistabel!$B$26:$F$29,MATCH($C79,Kruistabel!$C$25:$F$25,0)+1,FALSE),"")=0,"",IF(Plananalyse!CR79=1,VLOOKUP(CR$5,Kruistabel!$B$26:$F$29,MATCH($C79,Kruistabel!$C$25:$F$25,0)+1,FALSE),""))</f>
        <v>65</v>
      </c>
      <c r="CS79" s="326">
        <f ca="1">IF(IF(Plananalyse!CS79=1,VLOOKUP(CS$5,Kruistabel!$B$26:$F$29,MATCH($C79,Kruistabel!$C$25:$F$25,0)+1,FALSE),"")=0,"",IF(Plananalyse!CS79=1,VLOOKUP(CS$5,Kruistabel!$B$26:$F$29,MATCH($C79,Kruistabel!$C$25:$F$25,0)+1,FALSE),""))</f>
        <v>60</v>
      </c>
      <c r="CT79" s="326">
        <f ca="1">IF(IF(Plananalyse!CT79=1,VLOOKUP(CT$5,Kruistabel!$B$26:$F$29,MATCH($C79,Kruistabel!$C$25:$F$25,0)+1,FALSE),"")=0,"",IF(Plananalyse!CT79=1,VLOOKUP(CT$5,Kruistabel!$B$26:$F$29,MATCH($C79,Kruistabel!$C$25:$F$25,0)+1,FALSE),""))</f>
        <v>60</v>
      </c>
      <c r="CU79" s="326">
        <f ca="1">IF(IF(Plananalyse!CU79=1,VLOOKUP(CU$5,Kruistabel!$B$26:$F$29,MATCH($C79,Kruistabel!$C$25:$F$25,0)+1,FALSE),"")=0,"",IF(Plananalyse!CU79=1,VLOOKUP(CU$5,Kruistabel!$B$26:$F$29,MATCH($C79,Kruistabel!$C$25:$F$25,0)+1,FALSE),""))</f>
        <v>65</v>
      </c>
      <c r="CV79" s="326">
        <f ca="1">IF(IF(Plananalyse!CV79=1,VLOOKUP(CV$5,Kruistabel!$B$26:$F$29,MATCH($C79,Kruistabel!$C$25:$F$25,0)+1,FALSE),"")=0,"",IF(Plananalyse!CV79=1,VLOOKUP(CV$5,Kruistabel!$B$26:$F$29,MATCH($C79,Kruistabel!$C$25:$F$25,0)+1,FALSE),""))</f>
        <v>65</v>
      </c>
      <c r="CW79" s="326">
        <f ca="1">IF(IF(Plananalyse!CW79=1,VLOOKUP(CW$5,Kruistabel!$B$26:$F$29,MATCH($C79,Kruistabel!$C$25:$F$25,0)+1,FALSE),"")=0,"",IF(Plananalyse!CW79=1,VLOOKUP(CW$5,Kruistabel!$B$26:$F$29,MATCH($C79,Kruistabel!$C$25:$F$25,0)+1,FALSE),""))</f>
        <v>60</v>
      </c>
      <c r="CX79" s="326" t="str">
        <f ca="1">IF(IF(Plananalyse!CX79=1,VLOOKUP(CX$5,Kruistabel!$B$26:$F$29,MATCH($C79,Kruistabel!$C$25:$F$25,0)+1,FALSE),"")=0,"",IF(Plananalyse!CX79=1,VLOOKUP(CX$5,Kruistabel!$B$26:$F$29,MATCH($C79,Kruistabel!$C$25:$F$25,0)+1,FALSE),""))</f>
        <v/>
      </c>
      <c r="CY79" s="326">
        <f ca="1">IF(IF(Plananalyse!CY79=1,VLOOKUP(CY$5,Kruistabel!$B$26:$F$29,MATCH($C79,Kruistabel!$C$25:$F$25,0)+1,FALSE),"")=0,"",IF(Plananalyse!CY79=1,VLOOKUP(CY$5,Kruistabel!$B$26:$F$29,MATCH($C79,Kruistabel!$C$25:$F$25,0)+1,FALSE),""))</f>
        <v>65</v>
      </c>
      <c r="CZ79" s="326">
        <f ca="1">IF(IF(Plananalyse!CZ79=1,VLOOKUP(CZ$5,Kruistabel!$B$26:$F$29,MATCH($C79,Kruistabel!$C$25:$F$25,0)+1,FALSE),"")=0,"",IF(Plananalyse!CZ79=1,VLOOKUP(CZ$5,Kruistabel!$B$26:$F$29,MATCH($C79,Kruistabel!$C$25:$F$25,0)+1,FALSE),""))</f>
        <v>65</v>
      </c>
      <c r="DA79" s="326">
        <f ca="1">IF(IF(Plananalyse!DA79=1,VLOOKUP(DA$5,Kruistabel!$B$26:$F$29,MATCH($C79,Kruistabel!$C$25:$F$25,0)+1,FALSE),"")=0,"",IF(Plananalyse!DA79=1,VLOOKUP(DA$5,Kruistabel!$B$26:$F$29,MATCH($C79,Kruistabel!$C$25:$F$25,0)+1,FALSE),""))</f>
        <v>65</v>
      </c>
      <c r="DB79" s="326" t="str">
        <f ca="1">IF(IF(Plananalyse!DB79=1,VLOOKUP(DB$5,Kruistabel!$B$26:$F$29,MATCH($C79,Kruistabel!$C$25:$F$25,0)+1,FALSE),"")=0,"",IF(Plananalyse!DB79=1,VLOOKUP(DB$5,Kruistabel!$B$26:$F$29,MATCH($C79,Kruistabel!$C$25:$F$25,0)+1,FALSE),""))</f>
        <v/>
      </c>
      <c r="DC79" s="326" t="str">
        <f ca="1">IF(IF(Plananalyse!DC79=1,VLOOKUP(DC$5,Kruistabel!$B$26:$F$29,MATCH($C79,Kruistabel!$C$25:$F$25,0)+1,FALSE),"")=0,"",IF(Plananalyse!DC79=1,VLOOKUP(DC$5,Kruistabel!$B$26:$F$29,MATCH($C79,Kruistabel!$C$25:$F$25,0)+1,FALSE),""))</f>
        <v/>
      </c>
      <c r="DD79" s="327"/>
      <c r="DE79" s="326" t="e">
        <f ca="1">IF(IF(Plananalyse!DE79=1,VLOOKUP(DE$5,Kruistabel!$B$26:$F$29,MATCH($C79,Kruistabel!$C$25:$F$25,0)+1,FALSE),"")=0,"",IF(Plananalyse!DE79=1,VLOOKUP(DE$5,Kruistabel!$B$26:$F$29,MATCH($C79,Kruistabel!$C$25:$F$25,0)+1,FALSE),""))</f>
        <v>#N/A</v>
      </c>
      <c r="DF79" s="326" t="e">
        <f ca="1">IF(IF(Plananalyse!DF79=1,VLOOKUP(DF$5,Kruistabel!$B$26:$F$29,MATCH($C79,Kruistabel!$C$25:$F$25,0)+1,FALSE),"")=0,"",IF(Plananalyse!DF79=1,VLOOKUP(DF$5,Kruistabel!$B$26:$F$29,MATCH($C79,Kruistabel!$C$25:$F$25,0)+1,FALSE),""))</f>
        <v>#N/A</v>
      </c>
      <c r="DG79" s="326" t="e">
        <f ca="1">IF(IF(Plananalyse!DG79=1,VLOOKUP(DG$5,Kruistabel!$B$26:$F$29,MATCH($C79,Kruistabel!$C$25:$F$25,0)+1,FALSE),"")=0,"",IF(Plananalyse!DG79=1,VLOOKUP(DG$5,Kruistabel!$B$26:$F$29,MATCH($C79,Kruistabel!$C$25:$F$25,0)+1,FALSE),""))</f>
        <v>#N/A</v>
      </c>
      <c r="DH79" s="326" t="e">
        <f ca="1">IF(IF(Plananalyse!DH79=1,VLOOKUP(DH$5,Kruistabel!$B$26:$F$29,MATCH($C79,Kruistabel!$C$25:$F$25,0)+1,FALSE),"")=0,"",IF(Plananalyse!DH79=1,VLOOKUP(DH$5,Kruistabel!$B$26:$F$29,MATCH($C79,Kruistabel!$C$25:$F$25,0)+1,FALSE),""))</f>
        <v>#N/A</v>
      </c>
      <c r="DI79" s="326" t="e">
        <f ca="1">IF(IF(Plananalyse!DI79=1,VLOOKUP(DI$5,Kruistabel!$B$26:$F$29,MATCH($C79,Kruistabel!$C$25:$F$25,0)+1,FALSE),"")=0,"",IF(Plananalyse!DI79=1,VLOOKUP(DI$5,Kruistabel!$B$26:$F$29,MATCH($C79,Kruistabel!$C$25:$F$25,0)+1,FALSE),""))</f>
        <v>#N/A</v>
      </c>
      <c r="DJ79" s="326" t="e">
        <f ca="1">IF(IF(Plananalyse!DJ79=1,VLOOKUP(DJ$5,Kruistabel!$B$26:$F$29,MATCH($C79,Kruistabel!$C$25:$F$25,0)+1,FALSE),"")=0,"",IF(Plananalyse!DJ79=1,VLOOKUP(DJ$5,Kruistabel!$B$26:$F$29,MATCH($C79,Kruistabel!$C$25:$F$25,0)+1,FALSE),""))</f>
        <v>#N/A</v>
      </c>
      <c r="DK79" s="326" t="e">
        <f ca="1">IF(IF(Plananalyse!DK79=1,VLOOKUP(DK$5,Kruistabel!$B$26:$F$29,MATCH($C79,Kruistabel!$C$25:$F$25,0)+1,FALSE),"")=0,"",IF(Plananalyse!DK79=1,VLOOKUP(DK$5,Kruistabel!$B$26:$F$29,MATCH($C79,Kruistabel!$C$25:$F$25,0)+1,FALSE),""))</f>
        <v>#REF!</v>
      </c>
      <c r="DL79" s="326" t="e">
        <f ca="1">IF(IF(Plananalyse!DL79=1,VLOOKUP(DL$5,Kruistabel!$B$26:$F$29,MATCH($C79,Kruistabel!$C$25:$F$25,0)+1,FALSE),"")=0,"",IF(Plananalyse!DL79=1,VLOOKUP(DL$5,Kruistabel!$B$26:$F$29,MATCH($C79,Kruistabel!$C$25:$F$25,0)+1,FALSE),""))</f>
        <v>#REF!</v>
      </c>
      <c r="DM79" s="327" t="str">
        <f>IF(Plananalyse!DM79=1,VLOOKUP(DM$5,Kruistabel!$B$26:$F$29,MATCH($C79,Kruistabel!$C$25:$F$25,0)+1,FALSE),"")</f>
        <v/>
      </c>
      <c r="DN79" s="326" t="e">
        <f ca="1">IF(IF(Plananalyse!DN79=1,VLOOKUP(DN$5,Kruistabel!$B$26:$F$29,MATCH($C79,Kruistabel!$C$25:$F$25,0)+1,FALSE),"")=0,"",IF(Plananalyse!DN79=1,VLOOKUP(DN$5,Kruistabel!$B$26:$F$29,MATCH($C79,Kruistabel!$C$25:$F$25,0)+1,FALSE),""))</f>
        <v>#N/A</v>
      </c>
      <c r="DO79" s="326" t="e">
        <f ca="1">IF(IF(Plananalyse!DO79=1,VLOOKUP(DO$5,Kruistabel!$B$26:$F$29,MATCH($C79,Kruistabel!$C$25:$F$25,0)+1,FALSE),"")=0,"",IF(Plananalyse!DO79=1,VLOOKUP(DO$5,Kruistabel!$B$26:$F$29,MATCH($C79,Kruistabel!$C$25:$F$25,0)+1,FALSE),""))</f>
        <v>#N/A</v>
      </c>
      <c r="DP79" s="326" t="e">
        <f ca="1">IF(IF(Plananalyse!DP79=1,VLOOKUP(DP$5,Kruistabel!$B$26:$F$29,MATCH($C79,Kruistabel!$C$25:$F$25,0)+1,FALSE),"")=0,"",IF(Plananalyse!DP79=1,VLOOKUP(DP$5,Kruistabel!$B$26:$F$29,MATCH($C79,Kruistabel!$C$25:$F$25,0)+1,FALSE),""))</f>
        <v>#N/A</v>
      </c>
      <c r="DQ79" s="326" t="e">
        <f ca="1">IF(IF(Plananalyse!DQ79=1,VLOOKUP(DQ$5,Kruistabel!$B$26:$F$29,MATCH($C79,Kruistabel!$C$25:$F$25,0)+1,FALSE),"")=0,"",IF(Plananalyse!DQ79=1,VLOOKUP(DQ$5,Kruistabel!$B$26:$F$29,MATCH($C79,Kruistabel!$C$25:$F$25,0)+1,FALSE),""))</f>
        <v>#N/A</v>
      </c>
      <c r="DR79" s="326" t="e">
        <f ca="1">IF(IF(Plananalyse!DR79=1,VLOOKUP(DR$5,Kruistabel!$B$26:$F$29,MATCH($C79,Kruistabel!$C$25:$F$25,0)+1,FALSE),"")=0,"",IF(Plananalyse!DR79=1,VLOOKUP(DR$5,Kruistabel!$B$26:$F$29,MATCH($C79,Kruistabel!$C$25:$F$25,0)+1,FALSE),""))</f>
        <v>#N/A</v>
      </c>
      <c r="DS79" s="326" t="e">
        <f ca="1">IF(IF(Plananalyse!DS79=1,VLOOKUP(DS$5,Kruistabel!$B$26:$F$29,MATCH($C79,Kruistabel!$C$25:$F$25,0)+1,FALSE),"")=0,"",IF(Plananalyse!DS79=1,VLOOKUP(DS$5,Kruistabel!$B$26:$F$29,MATCH($C79,Kruistabel!$C$25:$F$25,0)+1,FALSE),""))</f>
        <v>#N/A</v>
      </c>
      <c r="DT79" s="326" t="e">
        <f ca="1">IF(IF(Plananalyse!DT79=1,VLOOKUP(DT$5,Kruistabel!$B$26:$F$29,MATCH($C79,Kruistabel!$C$25:$F$25,0)+1,FALSE),"")=0,"",IF(Plananalyse!DT79=1,VLOOKUP(DT$5,Kruistabel!$B$26:$F$29,MATCH($C79,Kruistabel!$C$25:$F$25,0)+1,FALSE),""))</f>
        <v>#N/A</v>
      </c>
      <c r="DU79" s="326" t="e">
        <f ca="1">IF(IF(Plananalyse!DU79=1,VLOOKUP(DU$5,Kruistabel!$B$26:$F$29,MATCH($C79,Kruistabel!$C$25:$F$25,0)+1,FALSE),"")=0,"",IF(Plananalyse!DU79=1,VLOOKUP(DU$5,Kruistabel!$B$26:$F$29,MATCH($C79,Kruistabel!$C$25:$F$25,0)+1,FALSE),""))</f>
        <v>#N/A</v>
      </c>
      <c r="DV79" s="326" t="e">
        <f ca="1">IF(IF(Plananalyse!DV79=1,VLOOKUP(DV$5,Kruistabel!$B$26:$F$29,MATCH($C79,Kruistabel!$C$25:$F$25,0)+1,FALSE),"")=0,"",IF(Plananalyse!DV79=1,VLOOKUP(DV$5,Kruistabel!$B$26:$F$29,MATCH($C79,Kruistabel!$C$25:$F$25,0)+1,FALSE),""))</f>
        <v>#N/A</v>
      </c>
      <c r="DW79" s="326" t="e">
        <f ca="1">IF(IF(Plananalyse!DW79=1,VLOOKUP(DW$5,Kruistabel!$B$26:$F$29,MATCH($C79,Kruistabel!$C$25:$F$25,0)+1,FALSE),"")=0,"",IF(Plananalyse!DW79=1,VLOOKUP(DW$5,Kruistabel!$B$26:$F$29,MATCH($C79,Kruistabel!$C$25:$F$25,0)+1,FALSE),""))</f>
        <v>#REF!</v>
      </c>
      <c r="DX79" s="326" t="e">
        <f ca="1">IF(IF(Plananalyse!DX79=1,VLOOKUP(DX$5,Kruistabel!$B$26:$F$29,MATCH($C79,Kruistabel!$C$25:$F$25,0)+1,FALSE),"")=0,"",IF(Plananalyse!DX79=1,VLOOKUP(DX$5,Kruistabel!$B$26:$F$29,MATCH($C79,Kruistabel!$C$25:$F$25,0)+1,FALSE),""))</f>
        <v>#REF!</v>
      </c>
      <c r="DY79" s="327" t="str">
        <f>IF(Plananalyse!DY79=1,VLOOKUP(DY$5,Kruistabel!$B$26:$F$29,MATCH($C79,Kruistabel!$C$25:$F$25,0)+1,FALSE),"")</f>
        <v/>
      </c>
      <c r="DZ79" s="326" t="e">
        <f ca="1">IF(IF(Plananalyse!DZ79=1,VLOOKUP(DZ$5,Kruistabel!$B$26:$F$29,MATCH($C79,Kruistabel!$C$25:$F$25,0)+1,FALSE),"")=0,"",IF(Plananalyse!DZ79=1,VLOOKUP(DZ$5,Kruistabel!$B$26:$F$29,MATCH($C79,Kruistabel!$C$25:$F$25,0)+1,FALSE),""))</f>
        <v>#N/A</v>
      </c>
      <c r="EA79" s="326" t="e">
        <f ca="1">IF(IF(Plananalyse!EA79=1,VLOOKUP(EA$5,Kruistabel!$B$26:$F$29,MATCH($C79,Kruistabel!$C$25:$F$25,0)+1,FALSE),"")=0,"",IF(Plananalyse!EA79=1,VLOOKUP(EA$5,Kruistabel!$B$26:$F$29,MATCH($C79,Kruistabel!$C$25:$F$25,0)+1,FALSE),""))</f>
        <v>#N/A</v>
      </c>
      <c r="EB79" s="326" t="e">
        <f ca="1">IF(IF(Plananalyse!EB79=1,VLOOKUP(EB$5,Kruistabel!$B$26:$F$29,MATCH($C79,Kruistabel!$C$25:$F$25,0)+1,FALSE),"")=0,"",IF(Plananalyse!EB79=1,VLOOKUP(EB$5,Kruistabel!$B$26:$F$29,MATCH($C79,Kruistabel!$C$25:$F$25,0)+1,FALSE),""))</f>
        <v>#REF!</v>
      </c>
      <c r="EC79" s="326" t="e">
        <f ca="1">IF(IF(Plananalyse!EC79=1,VLOOKUP(EC$5,Kruistabel!$B$26:$F$29,MATCH($C79,Kruistabel!$C$25:$F$25,0)+1,FALSE),"")=0,"",IF(Plananalyse!EC79=1,VLOOKUP(EC$5,Kruistabel!$B$26:$F$29,MATCH($C79,Kruistabel!$C$25:$F$25,0)+1,FALSE),""))</f>
        <v>#REF!</v>
      </c>
      <c r="ED79" s="327"/>
      <c r="EE79" s="326" t="e">
        <f ca="1">IF(IF(Plananalyse!EE79=1,VLOOKUP(EE$5,Kruistabel!$B$26:$F$29,MATCH($C79,Kruistabel!$C$25:$F$25,0)+1,FALSE),"")=0,"",IF(Plananalyse!EE79=1,VLOOKUP(EE$5,Kruistabel!$B$26:$F$29,MATCH($C79,Kruistabel!$C$25:$F$25,0)+1,FALSE),""))</f>
        <v>#N/A</v>
      </c>
      <c r="EF79" s="326" t="e">
        <f ca="1">IF(IF(Plananalyse!EF79=1,VLOOKUP(EF$5,Kruistabel!$B$26:$F$29,MATCH($C79,Kruistabel!$C$25:$F$25,0)+1,FALSE),"")=0,"",IF(Plananalyse!EF79=1,VLOOKUP(EF$5,Kruistabel!$B$26:$F$29,MATCH($C79,Kruistabel!$C$25:$F$25,0)+1,FALSE),""))</f>
        <v>#N/A</v>
      </c>
      <c r="EG79" s="326" t="e">
        <f ca="1">IF(IF(Plananalyse!EG79=1,VLOOKUP(EG$5,Kruistabel!$B$26:$F$29,MATCH($C79,Kruistabel!$C$25:$F$25,0)+1,FALSE),"")=0,"",IF(Plananalyse!EG79=1,VLOOKUP(EG$5,Kruistabel!$B$26:$F$29,MATCH($C79,Kruistabel!$C$25:$F$25,0)+1,FALSE),""))</f>
        <v>#N/A</v>
      </c>
      <c r="EH79" s="326" t="e">
        <f ca="1">IF(IF(Plananalyse!EH79=1,VLOOKUP(EH$5,Kruistabel!$B$26:$F$29,MATCH($C79,Kruistabel!$C$25:$F$25,0)+1,FALSE),"")=0,"",IF(Plananalyse!EH79=1,VLOOKUP(EH$5,Kruistabel!$B$26:$F$29,MATCH($C79,Kruistabel!$C$25:$F$25,0)+1,FALSE),""))</f>
        <v>#REF!</v>
      </c>
      <c r="EI79" s="326" t="e">
        <f ca="1">IF(IF(Plananalyse!EI79=1,VLOOKUP(EI$5,Kruistabel!$B$26:$F$29,MATCH($C79,Kruistabel!$C$25:$F$25,0)+1,FALSE),"")=0,"",IF(Plananalyse!EI79=1,VLOOKUP(EI$5,Kruistabel!$B$26:$F$29,MATCH($C79,Kruistabel!$C$25:$F$25,0)+1,FALSE),""))</f>
        <v>#REF!</v>
      </c>
      <c r="EJ79" s="164" t="str">
        <f>IF(Plananalyse!EJ79=1,VLOOKUP(EJ$5,Kruistabel!$B$26:$F$29,MATCH($C79,Kruistabel!$C$25:$F$25,0)+1,FALSE),"")</f>
        <v/>
      </c>
      <c r="EK79" s="138"/>
      <c r="EL79" s="138"/>
      <c r="EM79" s="138"/>
      <c r="EN79" s="138"/>
      <c r="EO79" s="138"/>
    </row>
    <row r="80" spans="2:145">
      <c r="B80" s="337" t="str">
        <f>Classificatietabel!B67</f>
        <v>KIND - Andere 1 (vul hier in)</v>
      </c>
      <c r="C80" s="160" t="str">
        <f>_xlfn.IFNA(VLOOKUP($B80,Classificatietabel!$B$6:$I$91,C$7,FALSE),"")</f>
        <v>laag</v>
      </c>
      <c r="D80" s="160" t="str">
        <f>_xlfn.IFNA(VLOOKUP($B80,Classificatietabel!$B$6:$I$91,D$7,FALSE),"")</f>
        <v>neen</v>
      </c>
      <c r="E80" s="119">
        <f>IF(AND(D80="laag",$D$3=1),0,_xlfn.IFNA(IF(VLOOKUP($B80,Classificatietabel!$B$6:$H$91,$E$5,FALSE)="Ja",1,0),""))</f>
        <v>1</v>
      </c>
      <c r="F80" s="163"/>
      <c r="G80" s="326" t="str">
        <f>IF(IF(Plananalyse!G80=1,VLOOKUP(G$5,Kruistabel!$B$26:$F$29,MATCH($C80,Kruistabel!$C$25:$F$25,0)+1,FALSE),"")=0,"",IF(Plananalyse!G80=1,VLOOKUP(G$5,Kruistabel!$B$26:$F$29,MATCH($C80,Kruistabel!$C$25:$F$25,0)+1,FALSE),""))</f>
        <v/>
      </c>
      <c r="H80" s="326" t="str">
        <f>IF(IF(Plananalyse!H80=1,VLOOKUP(H$5,Kruistabel!$B$26:$F$29,MATCH($C80,Kruistabel!$C$25:$F$25,0)+1,FALSE),"")=0,"",IF(Plananalyse!H80=1,VLOOKUP(H$5,Kruistabel!$B$26:$F$29,MATCH($C80,Kruistabel!$C$25:$F$25,0)+1,FALSE),""))</f>
        <v/>
      </c>
      <c r="I80" s="326">
        <f>IF(IF(Plananalyse!I80=1,VLOOKUP(I$5,Kruistabel!$B$26:$F$29,MATCH($C80,Kruistabel!$C$25:$F$25,0)+1,FALSE),"")=0,"",IF(Plananalyse!I80=1,VLOOKUP(I$5,Kruistabel!$B$26:$F$29,MATCH($C80,Kruistabel!$C$25:$F$25,0)+1,FALSE),""))</f>
        <v>65</v>
      </c>
      <c r="J80" s="326" t="str">
        <f>IF(IF(Plananalyse!J80=1,VLOOKUP(J$5,Kruistabel!$B$26:$F$29,MATCH($C80,Kruistabel!$C$25:$F$25,0)+1,FALSE),"")=0,"",IF(Plananalyse!J80=1,VLOOKUP(J$5,Kruistabel!$B$26:$F$29,MATCH($C80,Kruistabel!$C$25:$F$25,0)+1,FALSE),""))</f>
        <v/>
      </c>
      <c r="K80" s="326" t="str">
        <f>IF(IF(Plananalyse!K80=1,VLOOKUP(K$5,Kruistabel!$B$26:$F$29,MATCH($C80,Kruistabel!$C$25:$F$25,0)+1,FALSE),"")=0,"",IF(Plananalyse!K80=1,VLOOKUP(K$5,Kruistabel!$B$26:$F$29,MATCH($C80,Kruistabel!$C$25:$F$25,0)+1,FALSE),""))</f>
        <v/>
      </c>
      <c r="L80" s="326" t="str">
        <f>IF(IF(Plananalyse!L80=1,VLOOKUP(L$5,Kruistabel!$B$26:$F$29,MATCH($C80,Kruistabel!$C$25:$F$25,0)+1,FALSE),"")=0,"",IF(Plananalyse!L80=1,VLOOKUP(L$5,Kruistabel!$B$26:$F$29,MATCH($C80,Kruistabel!$C$25:$F$25,0)+1,FALSE),""))</f>
        <v/>
      </c>
      <c r="M80" s="326">
        <f>IF(IF(Plananalyse!M80=1,VLOOKUP(M$5,Kruistabel!$B$26:$F$29,MATCH($C80,Kruistabel!$C$25:$F$25,0)+1,FALSE),"")=0,"",IF(Plananalyse!M80=1,VLOOKUP(M$5,Kruistabel!$B$26:$F$29,MATCH($C80,Kruistabel!$C$25:$F$25,0)+1,FALSE),""))</f>
        <v>60</v>
      </c>
      <c r="N80" s="326">
        <f>IF(IF(Plananalyse!N80=1,VLOOKUP(N$5,Kruistabel!$B$26:$F$29,MATCH($C80,Kruistabel!$C$25:$F$25,0)+1,FALSE),"")=0,"",IF(Plananalyse!N80=1,VLOOKUP(N$5,Kruistabel!$B$26:$F$29,MATCH($C80,Kruistabel!$C$25:$F$25,0)+1,FALSE),""))</f>
        <v>60</v>
      </c>
      <c r="O80" s="326">
        <f>IF(IF(Plananalyse!O80=1,VLOOKUP(O$5,Kruistabel!$B$26:$F$29,MATCH($C80,Kruistabel!$C$25:$F$25,0)+1,FALSE),"")=0,"",IF(Plananalyse!O80=1,VLOOKUP(O$5,Kruistabel!$B$26:$F$29,MATCH($C80,Kruistabel!$C$25:$F$25,0)+1,FALSE),""))</f>
        <v>60</v>
      </c>
      <c r="P80" s="326">
        <f>IF(IF(Plananalyse!P80=1,VLOOKUP(P$5,Kruistabel!$B$26:$F$29,MATCH($C80,Kruistabel!$C$25:$F$25,0)+1,FALSE),"")=0,"",IF(Plananalyse!P80=1,VLOOKUP(P$5,Kruistabel!$B$26:$F$29,MATCH($C80,Kruistabel!$C$25:$F$25,0)+1,FALSE),""))</f>
        <v>55</v>
      </c>
      <c r="Q80" s="326">
        <f>IF(IF(Plananalyse!Q80=1,VLOOKUP(Q$5,Kruistabel!$B$26:$F$29,MATCH($C80,Kruistabel!$C$25:$F$25,0)+1,FALSE),"")=0,"",IF(Plananalyse!Q80=1,VLOOKUP(Q$5,Kruistabel!$B$26:$F$29,MATCH($C80,Kruistabel!$C$25:$F$25,0)+1,FALSE),""))</f>
        <v>65</v>
      </c>
      <c r="R80" s="326">
        <f>IF(IF(Plananalyse!R80=1,VLOOKUP(R$5,Kruistabel!$B$26:$F$29,MATCH($C80,Kruistabel!$C$25:$F$25,0)+1,FALSE),"")=0,"",IF(Plananalyse!R80=1,VLOOKUP(R$5,Kruistabel!$B$26:$F$29,MATCH($C80,Kruistabel!$C$25:$F$25,0)+1,FALSE),""))</f>
        <v>60</v>
      </c>
      <c r="S80" s="326" t="str">
        <f>IF(IF(Plananalyse!S80=1,VLOOKUP(S$5,Kruistabel!$B$26:$F$29,MATCH($C80,Kruistabel!$C$25:$F$25,0)+1,FALSE),"")=0,"",IF(Plananalyse!S80=1,VLOOKUP(S$5,Kruistabel!$B$26:$F$29,MATCH($C80,Kruistabel!$C$25:$F$25,0)+1,FALSE),""))</f>
        <v/>
      </c>
      <c r="T80" s="326" t="str">
        <f>IF(IF(Plananalyse!T80=1,VLOOKUP(T$5,Kruistabel!$B$26:$F$29,MATCH($C80,Kruistabel!$C$25:$F$25,0)+1,FALSE),"")=0,"",IF(Plananalyse!T80=1,VLOOKUP(T$5,Kruistabel!$B$26:$F$29,MATCH($C80,Kruistabel!$C$25:$F$25,0)+1,FALSE),""))</f>
        <v/>
      </c>
      <c r="U80" s="326" t="str">
        <f>IF(IF(Plananalyse!U80=1,VLOOKUP(U$5,Kruistabel!$B$26:$F$29,MATCH($C80,Kruistabel!$C$25:$F$25,0)+1,FALSE),"")=0,"",IF(Plananalyse!U80=1,VLOOKUP(U$5,Kruistabel!$B$26:$F$29,MATCH($C80,Kruistabel!$C$25:$F$25,0)+1,FALSE),""))</f>
        <v/>
      </c>
      <c r="V80" s="326" t="str">
        <f>IF(IF(Plananalyse!V80=1,VLOOKUP(V$5,Kruistabel!$B$26:$F$29,MATCH($C80,Kruistabel!$C$25:$F$25,0)+1,FALSE),"")=0,"",IF(Plananalyse!V80=1,VLOOKUP(V$5,Kruistabel!$B$26:$F$29,MATCH($C80,Kruistabel!$C$25:$F$25,0)+1,FALSE),""))</f>
        <v/>
      </c>
      <c r="W80" s="326" t="str">
        <f>IF(IF(Plananalyse!W80=1,VLOOKUP(W$5,Kruistabel!$B$26:$F$29,MATCH($C80,Kruistabel!$C$25:$F$25,0)+1,FALSE),"")=0,"",IF(Plananalyse!W80=1,VLOOKUP(W$5,Kruistabel!$B$26:$F$29,MATCH($C80,Kruistabel!$C$25:$F$25,0)+1,FALSE),""))</f>
        <v/>
      </c>
      <c r="X80" s="326" t="str">
        <f>IF(IF(Plananalyse!X80=1,VLOOKUP(X$5,Kruistabel!$B$26:$F$29,MATCH($C80,Kruistabel!$C$25:$F$25,0)+1,FALSE),"")=0,"",IF(Plananalyse!X80=1,VLOOKUP(X$5,Kruistabel!$B$26:$F$29,MATCH($C80,Kruistabel!$C$25:$F$25,0)+1,FALSE),""))</f>
        <v/>
      </c>
      <c r="Y80" s="326">
        <f>IF(IF(Plananalyse!Y80=1,VLOOKUP(Y$5,Kruistabel!$B$26:$F$29,MATCH($C80,Kruistabel!$C$25:$F$25,0)+1,FALSE),"")=0,"",IF(Plananalyse!Y80=1,VLOOKUP(Y$5,Kruistabel!$B$26:$F$29,MATCH($C80,Kruistabel!$C$25:$F$25,0)+1,FALSE),""))</f>
        <v>65</v>
      </c>
      <c r="Z80" s="326" t="str">
        <f>IF(IF(Plananalyse!Z80=1,VLOOKUP(Z$5,Kruistabel!$B$26:$F$29,MATCH($C80,Kruistabel!$C$25:$F$25,0)+1,FALSE),"")=0,"",IF(Plananalyse!Z80=1,VLOOKUP(Z$5,Kruistabel!$B$26:$F$29,MATCH($C80,Kruistabel!$C$25:$F$25,0)+1,FALSE),""))</f>
        <v/>
      </c>
      <c r="AA80" s="326" t="str">
        <f>IF(IF(Plananalyse!AA80=1,VLOOKUP(AA$5,Kruistabel!$B$26:$F$29,MATCH($C80,Kruistabel!$C$25:$F$25,0)+1,FALSE),"")=0,"",IF(Plananalyse!AA80=1,VLOOKUP(AA$5,Kruistabel!$B$26:$F$29,MATCH($C80,Kruistabel!$C$25:$F$25,0)+1,FALSE),""))</f>
        <v/>
      </c>
      <c r="AB80" s="326" t="str">
        <f>IF(IF(Plananalyse!AB80=1,VLOOKUP(AB$5,Kruistabel!$B$26:$F$29,MATCH($C80,Kruistabel!$C$25:$F$25,0)+1,FALSE),"")=0,"",IF(Plananalyse!AB80=1,VLOOKUP(AB$5,Kruistabel!$B$26:$F$29,MATCH($C80,Kruistabel!$C$25:$F$25,0)+1,FALSE),""))</f>
        <v/>
      </c>
      <c r="AC80" s="326" t="str">
        <f>IF(IF(Plananalyse!AC80=1,VLOOKUP(AC$5,Kruistabel!$B$26:$F$29,MATCH($C80,Kruistabel!$C$25:$F$25,0)+1,FALSE),"")=0,"",IF(Plananalyse!AC80=1,VLOOKUP(AC$5,Kruistabel!$B$26:$F$29,MATCH($C80,Kruistabel!$C$25:$F$25,0)+1,FALSE),""))</f>
        <v/>
      </c>
      <c r="AD80" s="326" t="str">
        <f>IF(IF(Plananalyse!AD80=1,VLOOKUP(AD$5,Kruistabel!$B$26:$F$29,MATCH($C80,Kruistabel!$C$25:$F$25,0)+1,FALSE),"")=0,"",IF(Plananalyse!AD80=1,VLOOKUP(AD$5,Kruistabel!$B$26:$F$29,MATCH($C80,Kruistabel!$C$25:$F$25,0)+1,FALSE),""))</f>
        <v/>
      </c>
      <c r="AE80" s="326" t="str">
        <f>IF(IF(Plananalyse!AE80=1,VLOOKUP(AE$5,Kruistabel!$B$26:$F$29,MATCH($C80,Kruistabel!$C$25:$F$25,0)+1,FALSE),"")=0,"",IF(Plananalyse!AE80=1,VLOOKUP(AE$5,Kruistabel!$B$26:$F$29,MATCH($C80,Kruistabel!$C$25:$F$25,0)+1,FALSE),""))</f>
        <v/>
      </c>
      <c r="AF80" s="326" t="str">
        <f>IF(IF(Plananalyse!AF80=1,VLOOKUP(AF$5,Kruistabel!$B$26:$F$29,MATCH($C80,Kruistabel!$C$25:$F$25,0)+1,FALSE),"")=0,"",IF(Plananalyse!AF80=1,VLOOKUP(AF$5,Kruistabel!$B$26:$F$29,MATCH($C80,Kruistabel!$C$25:$F$25,0)+1,FALSE),""))</f>
        <v/>
      </c>
      <c r="AG80" s="326" t="str">
        <f>IF(IF(Plananalyse!AG80=1,VLOOKUP(AG$5,Kruistabel!$B$26:$F$29,MATCH($C80,Kruistabel!$C$25:$F$25,0)+1,FALSE),"")=0,"",IF(Plananalyse!AG80=1,VLOOKUP(AG$5,Kruistabel!$B$26:$F$29,MATCH($C80,Kruistabel!$C$25:$F$25,0)+1,FALSE),""))</f>
        <v/>
      </c>
      <c r="AH80" s="326" t="str">
        <f>IF(IF(Plananalyse!AH80=1,VLOOKUP(AH$5,Kruistabel!$B$26:$F$29,MATCH($C80,Kruistabel!$C$25:$F$25,0)+1,FALSE),"")=0,"",IF(Plananalyse!AI80=1,VLOOKUP(AH$5,Kruistabel!$B$26:$F$29,MATCH($C80,Kruistabel!$C$25:$F$25,0)+1,FALSE),""))</f>
        <v/>
      </c>
      <c r="AI80" s="326" t="str">
        <f>IF(IF(Plananalyse!AI80=1,VLOOKUP(AI$5,Kruistabel!$B$26:$F$29,MATCH($C80,Kruistabel!$C$25:$F$25,0)+1,FALSE),"")=0,"",IF(Plananalyse!AJ80=1,VLOOKUP(AI$5,Kruistabel!$B$26:$F$29,MATCH($C80,Kruistabel!$C$25:$F$25,0)+1,FALSE),""))</f>
        <v/>
      </c>
      <c r="AJ80" s="326" t="str">
        <f>IF(IF(Plananalyse!AJ80=1,VLOOKUP(AJ$5,Kruistabel!$B$26:$F$29,MATCH($C80,Kruistabel!$C$25:$F$25,0)+1,FALSE),"")=0,"",IF(Plananalyse!AJ80=1,VLOOKUP(AJ$5,Kruistabel!$B$26:$F$29,MATCH($C80,Kruistabel!$C$25:$F$25,0)+1,FALSE),""))</f>
        <v/>
      </c>
      <c r="AK80" s="326">
        <f>IF(IF(Plananalyse!AK80=1,VLOOKUP(AK$5,Kruistabel!$B$26:$F$29,MATCH($C80,Kruistabel!$C$25:$F$25,0)+1,FALSE),"")=0,"",IF(Plananalyse!AK80=1,VLOOKUP(AK$5,Kruistabel!$B$26:$F$29,MATCH($C80,Kruistabel!$C$25:$F$25,0)+1,FALSE),""))</f>
        <v>65</v>
      </c>
      <c r="AL80" s="326" t="str">
        <f>IF(IF(Plananalyse!AL80=1,VLOOKUP(AL$5,Kruistabel!$B$26:$F$29,MATCH($C80,Kruistabel!$C$25:$F$25,0)+1,FALSE),"")=0,"",IF(Plananalyse!AL80=1,VLOOKUP(AL$5,Kruistabel!$B$26:$F$29,MATCH($C80,Kruistabel!$C$25:$F$25,0)+1,FALSE),""))</f>
        <v/>
      </c>
      <c r="AM80" s="326" t="str">
        <f>IF(IF(Plananalyse!AM80=1,VLOOKUP(AM$5,Kruistabel!$B$26:$F$29,MATCH($C80,Kruistabel!$C$25:$F$25,0)+1,FALSE),"")=0,"",IF(Plananalyse!AM80=1,VLOOKUP(AM$5,Kruistabel!$B$26:$F$29,MATCH($C80,Kruistabel!$C$25:$F$25,0)+1,FALSE),""))</f>
        <v/>
      </c>
      <c r="AN80" s="327"/>
      <c r="AO80" s="326">
        <f>IF(IF(Plananalyse!AO80=1,VLOOKUP(AO$5,Kruistabel!$B$26:$F$29,MATCH($C80,Kruistabel!$C$25:$F$25,0)+1,FALSE),"")=0,"",IF(Plananalyse!AO80=1,VLOOKUP(AO$5,Kruistabel!$B$26:$F$29,MATCH($C80,Kruistabel!$C$25:$F$25,0)+1,FALSE),""))</f>
        <v>65</v>
      </c>
      <c r="AP80" s="326">
        <f>IF(IF(Plananalyse!AP80=1,VLOOKUP(AP$5,Kruistabel!$B$26:$F$29,MATCH($C80,Kruistabel!$C$25:$F$25,0)+1,FALSE),"")=0,"",IF(Plananalyse!AP80=1,VLOOKUP(AP$5,Kruistabel!$B$26:$F$29,MATCH($C80,Kruistabel!$C$25:$F$25,0)+1,FALSE),""))</f>
        <v>65</v>
      </c>
      <c r="AQ80" s="326">
        <f>IF(IF(Plananalyse!AQ80=1,VLOOKUP(AQ$5,Kruistabel!$B$26:$F$29,MATCH($C80,Kruistabel!$C$25:$F$25,0)+1,FALSE),"")=0,"",IF(Plananalyse!AQ80=1,VLOOKUP(AQ$5,Kruistabel!$B$26:$F$29,MATCH($C80,Kruistabel!$C$25:$F$25,0)+1,FALSE),""))</f>
        <v>65</v>
      </c>
      <c r="AR80" s="326">
        <f>IF(IF(Plananalyse!AR80=1,VLOOKUP(AR$5,Kruistabel!$B$26:$F$29,MATCH($C80,Kruistabel!$C$25:$F$25,0)+1,FALSE),"")=0,"",IF(Plananalyse!AR80=1,VLOOKUP(AR$5,Kruistabel!$B$26:$F$29,MATCH($C80,Kruistabel!$C$25:$F$25,0)+1,FALSE),""))</f>
        <v>60</v>
      </c>
      <c r="AS80" s="326">
        <f>IF(IF(Plananalyse!AS80=1,VLOOKUP(AS$5,Kruistabel!$B$26:$F$29,MATCH($C80,Kruistabel!$C$25:$F$25,0)+1,FALSE),"")=0,"",IF(Plananalyse!AS80=1,VLOOKUP(AS$5,Kruistabel!$B$26:$F$29,MATCH($C80,Kruistabel!$C$25:$F$25,0)+1,FALSE),""))</f>
        <v>65</v>
      </c>
      <c r="AT80" s="326">
        <f>IF(IF(Plananalyse!AT80=1,VLOOKUP(AT$5,Kruistabel!$B$26:$F$29,MATCH($C80,Kruistabel!$C$25:$F$25,0)+1,FALSE),"")=0,"",IF(Plananalyse!AT80=1,VLOOKUP(AT$5,Kruistabel!$B$26:$F$29,MATCH($C80,Kruistabel!$C$25:$F$25,0)+1,FALSE),""))</f>
        <v>60</v>
      </c>
      <c r="AU80" s="326" t="str">
        <f>IF(IF(Plananalyse!AU80=1,VLOOKUP(AU$5,Kruistabel!$B$26:$F$29,MATCH($C80,Kruistabel!$C$25:$F$25,0)+1,FALSE),"")=0,"",IF(Plananalyse!AU80=1,VLOOKUP(AU$5,Kruistabel!$B$26:$F$29,MATCH($C80,Kruistabel!$C$25:$F$25,0)+1,FALSE),""))</f>
        <v/>
      </c>
      <c r="AV80" s="326">
        <f>IF(IF(Plananalyse!AV80=1,VLOOKUP(AV$5,Kruistabel!$B$26:$F$29,MATCH($C80,Kruistabel!$C$25:$F$25,0)+1,FALSE),"")=0,"",IF(Plananalyse!AV80=1,VLOOKUP(AV$5,Kruistabel!$B$26:$F$29,MATCH($C80,Kruistabel!$C$25:$F$25,0)+1,FALSE),""))</f>
        <v>65</v>
      </c>
      <c r="AW80" s="326" t="str">
        <f>IF(IF(Plananalyse!AW80=1,VLOOKUP(AW$5,Kruistabel!$B$26:$F$29,MATCH($C80,Kruistabel!$C$25:$F$25,0)+1,FALSE),"")=0,"",IF(Plananalyse!AW80=1,VLOOKUP(AW$5,Kruistabel!$B$26:$F$29,MATCH($C80,Kruistabel!$C$25:$F$25,0)+1,FALSE),""))</f>
        <v/>
      </c>
      <c r="AX80" s="326" t="str">
        <f>IF(IF(Plananalyse!AX80=1,VLOOKUP(AX$5,Kruistabel!$B$26:$F$29,MATCH($C80,Kruistabel!$C$25:$F$25,0)+1,FALSE),"")=0,"",IF(Plananalyse!AX80=1,VLOOKUP(AX$5,Kruistabel!$B$26:$F$29,MATCH($C80,Kruistabel!$C$25:$F$25,0)+1,FALSE),""))</f>
        <v/>
      </c>
      <c r="AY80" s="327"/>
      <c r="AZ80" s="326" t="str">
        <f>IF(IF(Plananalyse!AZ80=1,VLOOKUP(AZ$5,Kruistabel!$B$26:$F$29,MATCH($C80,Kruistabel!$C$25:$F$25,0)+1,FALSE),"")=0,"",IF(Plananalyse!AZ80=1,VLOOKUP(AZ$5,Kruistabel!$B$26:$F$29,MATCH($C80,Kruistabel!$C$25:$F$25,0)+1,FALSE),""))</f>
        <v/>
      </c>
      <c r="BA80" s="326" t="str">
        <f>IF(IF(Plananalyse!BA80=1,VLOOKUP(BA$5,Kruistabel!$B$26:$F$29,MATCH($C80,Kruistabel!$C$25:$F$25,0)+1,FALSE),"")=0,"",IF(Plananalyse!BA80=1,VLOOKUP(BA$5,Kruistabel!$B$26:$F$29,MATCH($C80,Kruistabel!$C$25:$F$25,0)+1,FALSE),""))</f>
        <v/>
      </c>
      <c r="BB80" s="326">
        <f>IF(IF(Plananalyse!BB80=1,VLOOKUP(BB$5,Kruistabel!$B$26:$F$29,MATCH($C80,Kruistabel!$C$25:$F$25,0)+1,FALSE),"")=0,"",IF(Plananalyse!BB80=1,VLOOKUP(BB$5,Kruistabel!$B$26:$F$29,MATCH($C80,Kruistabel!$C$25:$F$25,0)+1,FALSE),""))</f>
        <v>65</v>
      </c>
      <c r="BC80" s="326">
        <f>IF(IF(Plananalyse!BC80=1,VLOOKUP(BC$5,Kruistabel!$B$26:$F$29,MATCH($C80,Kruistabel!$C$25:$F$25,0)+1,FALSE),"")=0,"",IF(Plananalyse!BC80=1,VLOOKUP(BC$5,Kruistabel!$B$26:$F$29,MATCH($C80,Kruistabel!$C$25:$F$25,0)+1,FALSE),""))</f>
        <v>65</v>
      </c>
      <c r="BD80" s="326" t="str">
        <f>IF(IF(Plananalyse!BD80=1,VLOOKUP(BD$5,Kruistabel!$B$26:$F$29,MATCH($C80,Kruistabel!$C$25:$F$25,0)+1,FALSE),"")=0,"",IF(Plananalyse!BD80=1,VLOOKUP(BD$5,Kruistabel!$B$26:$F$29,MATCH($C80,Kruistabel!$C$25:$F$25,0)+1,FALSE),""))</f>
        <v/>
      </c>
      <c r="BE80" s="326" t="str">
        <f>IF(IF(Plananalyse!BE80=1,VLOOKUP(BE$5,Kruistabel!$B$26:$F$29,MATCH($C80,Kruistabel!$C$25:$F$25,0)+1,FALSE),"")=0,"",IF(Plananalyse!BE80=1,VLOOKUP(BE$5,Kruistabel!$B$26:$F$29,MATCH($C80,Kruistabel!$C$25:$F$25,0)+1,FALSE),""))</f>
        <v/>
      </c>
      <c r="BF80" s="326" t="str">
        <f>IF(IF(Plananalyse!BF80=1,VLOOKUP(BF$5,Kruistabel!$B$26:$F$29,MATCH($C80,Kruistabel!$C$25:$F$25,0)+1,FALSE),"")=0,"",IF(Plananalyse!BF80=1,VLOOKUP(BF$5,Kruistabel!$B$26:$F$29,MATCH($C80,Kruistabel!$C$25:$F$25,0)+1,FALSE),""))</f>
        <v/>
      </c>
      <c r="BG80" s="326" t="str">
        <f>IF(IF(Plananalyse!BG80=1,VLOOKUP(BG$5,Kruistabel!$B$26:$F$29,MATCH($C80,Kruistabel!$C$25:$F$25,0)+1,FALSE),"")=0,"",IF(Plananalyse!BG80=1,VLOOKUP(BG$5,Kruistabel!$B$26:$F$29,MATCH($C80,Kruistabel!$C$25:$F$25,0)+1,FALSE),""))</f>
        <v/>
      </c>
      <c r="BH80" s="326" t="str">
        <f>IF(IF(Plananalyse!BH80=1,VLOOKUP(BH$5,Kruistabel!$B$26:$F$29,MATCH($C80,Kruistabel!$C$25:$F$25,0)+1,FALSE),"")=0,"",IF(Plananalyse!BH80=1,VLOOKUP(BH$5,Kruistabel!$B$26:$F$29,MATCH($C80,Kruistabel!$C$25:$F$25,0)+1,FALSE),""))</f>
        <v/>
      </c>
      <c r="BI80" s="327"/>
      <c r="BJ80" s="326" t="e">
        <f>IF(IF(Plananalyse!BJ80=1,VLOOKUP(BJ$5,Kruistabel!$B$26:$F$29,MATCH($C80,Kruistabel!$C$25:$F$25,0)+1,FALSE),"")=0,"",IF(Plananalyse!BJ80=1,VLOOKUP(BJ$5,Kruistabel!$B$26:$F$29,MATCH($C80,Kruistabel!$C$25:$F$25,0)+1,FALSE),""))</f>
        <v>#N/A</v>
      </c>
      <c r="BK80" s="326" t="e">
        <f>IF(IF(Plananalyse!BK80=1,VLOOKUP(BK$5,Kruistabel!$B$26:$F$29,MATCH($C80,Kruistabel!$C$25:$F$25,0)+1,FALSE),"")=0,"",IF(Plananalyse!BK80=1,VLOOKUP(BK$5,Kruistabel!$B$26:$F$29,MATCH($C80,Kruistabel!$C$25:$F$25,0)+1,FALSE),""))</f>
        <v>#N/A</v>
      </c>
      <c r="BL80" s="326" t="e">
        <f>IF(IF(Plananalyse!BL80=1,VLOOKUP(BL$5,Kruistabel!$B$26:$F$29,MATCH($C80,Kruistabel!$C$25:$F$25,0)+1,FALSE),"")=0,"",IF(Plananalyse!BL80=1,VLOOKUP(BL$5,Kruistabel!$B$26:$F$29,MATCH($C80,Kruistabel!$C$25:$F$25,0)+1,FALSE),""))</f>
        <v>#N/A</v>
      </c>
      <c r="BM80" s="326" t="e">
        <f>IF(IF(Plananalyse!BM80=1,VLOOKUP(BM$5,Kruistabel!$B$26:$F$29,MATCH($C80,Kruistabel!$C$25:$F$25,0)+1,FALSE),"")=0,"",IF(Plananalyse!BM80=1,VLOOKUP(BM$5,Kruistabel!$B$26:$F$29,MATCH($C80,Kruistabel!$C$25:$F$25,0)+1,FALSE),""))</f>
        <v>#N/A</v>
      </c>
      <c r="BN80" s="326" t="e">
        <f>IF(IF(Plananalyse!BN80=1,VLOOKUP(BN$5,Kruistabel!$B$26:$F$29,MATCH($C80,Kruistabel!$C$25:$F$25,0)+1,FALSE),"")=0,"",IF(Plananalyse!BN80=1,VLOOKUP(BN$5,Kruistabel!$B$26:$F$29,MATCH($C80,Kruistabel!$C$25:$F$25,0)+1,FALSE),""))</f>
        <v>#N/A</v>
      </c>
      <c r="BO80" s="326" t="e">
        <f>IF(IF(Plananalyse!BO80=1,VLOOKUP(BO$5,Kruistabel!$B$26:$F$29,MATCH($C80,Kruistabel!$C$25:$F$25,0)+1,FALSE),"")=0,"",IF(Plananalyse!BO80=1,VLOOKUP(BO$5,Kruistabel!$B$26:$F$29,MATCH($C80,Kruistabel!$C$25:$F$25,0)+1,FALSE),""))</f>
        <v>#N/A</v>
      </c>
      <c r="BP80" s="326" t="e">
        <f>IF(IF(Plananalyse!BP80=1,VLOOKUP(BP$5,Kruistabel!$B$26:$F$29,MATCH($C80,Kruistabel!$C$25:$F$25,0)+1,FALSE),"")=0,"",IF(Plananalyse!BP80=1,VLOOKUP(BP$5,Kruistabel!$B$26:$F$29,MATCH($C80,Kruistabel!$C$25:$F$25,0)+1,FALSE),""))</f>
        <v>#N/A</v>
      </c>
      <c r="BQ80" s="326" t="e">
        <f>IF(IF(Plananalyse!BQ80=1,VLOOKUP(BQ$5,Kruistabel!$B$26:$F$29,MATCH($C80,Kruistabel!$C$25:$F$25,0)+1,FALSE),"")=0,"",IF(Plananalyse!BQ80=1,VLOOKUP(BQ$5,Kruistabel!$B$26:$F$29,MATCH($C80,Kruistabel!$C$25:$F$25,0)+1,FALSE),""))</f>
        <v>#N/A</v>
      </c>
      <c r="BR80" s="326" t="e">
        <f>IF(IF(Plananalyse!BR80=1,VLOOKUP(BR$5,Kruistabel!$B$26:$F$29,MATCH($C80,Kruistabel!$C$25:$F$25,0)+1,FALSE),"")=0,"",IF(Plananalyse!BR80=1,VLOOKUP(BR$5,Kruistabel!$B$26:$F$29,MATCH($C80,Kruistabel!$C$25:$F$25,0)+1,FALSE),""))</f>
        <v>#REF!</v>
      </c>
      <c r="BS80" s="326" t="e">
        <f>IF(IF(Plananalyse!BS80=1,VLOOKUP(BS$5,Kruistabel!$B$26:$F$29,MATCH($C80,Kruistabel!$C$25:$F$25,0)+1,FALSE),"")=0,"",IF(Plananalyse!BS80=1,VLOOKUP(BS$5,Kruistabel!$B$26:$F$29,MATCH($C80,Kruistabel!$C$25:$F$25,0)+1,FALSE),""))</f>
        <v>#REF!</v>
      </c>
      <c r="BT80" s="65"/>
      <c r="BU80" s="231" t="str">
        <f>IF(IF(Plananalyse!BU80=1,VLOOKUP(BU$5,Kruistabel!$B$26:$F$29,MATCH($C80,Kruistabel!$C$25:$F$25,0)+1,FALSE),"")=0,"",IF(Plananalyse!BU80=1,VLOOKUP(BU$5,Kruistabel!$B$26:$F$29,MATCH($C80,Kruistabel!$C$25:$F$25,0)+1,FALSE),""))</f>
        <v/>
      </c>
      <c r="BV80" s="326">
        <f>IF(IF(Plananalyse!BV80=1,VLOOKUP(BV$5,Kruistabel!$B$26:$F$29,MATCH($C80,Kruistabel!$C$25:$F$25,0)+1,FALSE),"")=0,"",IF(Plananalyse!BV80=1,VLOOKUP(BV$5,Kruistabel!$B$26:$F$29,MATCH($C80,Kruistabel!$C$25:$F$25,0)+1,FALSE),""))</f>
        <v>60</v>
      </c>
      <c r="BW80" s="326" t="str">
        <f>IF(IF(Plananalyse!BW80=1,VLOOKUP(BW$5,Kruistabel!$B$26:$F$29,MATCH($C80,Kruistabel!$C$25:$F$25,0)+1,FALSE),"")=0,"",IF(Plananalyse!BW80=1,VLOOKUP(BW$5,Kruistabel!$B$26:$F$29,MATCH($C80,Kruistabel!$C$25:$F$25,0)+1,FALSE),""))</f>
        <v/>
      </c>
      <c r="BX80" s="326" t="str">
        <f ca="1">IF(IF(Plananalyse!BX80=1,VLOOKUP(BX$5,Kruistabel!$B$26:$F$29,MATCH($C80,Kruistabel!$C$25:$F$25,0)+1,FALSE),"")=0,"",IF(Plananalyse!BX80=1,VLOOKUP(BX$5,Kruistabel!$B$26:$F$29,MATCH($C80,Kruistabel!$C$25:$F$25,0)+1,FALSE),""))</f>
        <v/>
      </c>
      <c r="BY80" s="327"/>
      <c r="BZ80" s="326" t="e">
        <f ca="1">IF(IF(Plananalyse!BZ80=1,VLOOKUP(BZ$5,Kruistabel!$B$26:$F$29,MATCH($C80,Kruistabel!$C$25:$F$25,0)+1,FALSE),"")=0,"",IF(Plananalyse!BZ80=1,VLOOKUP(BZ$5,Kruistabel!$B$26:$F$29,MATCH($C80,Kruistabel!$C$25:$F$25,0)+1,FALSE),""))</f>
        <v>#N/A</v>
      </c>
      <c r="CA80" s="326" t="e">
        <f ca="1">IF(IF(Plananalyse!CA80=1,VLOOKUP(CA$5,Kruistabel!$B$26:$F$29,MATCH($C80,Kruistabel!$C$25:$F$25,0)+1,FALSE),"")=0,"",IF(Plananalyse!CA80=1,VLOOKUP(CA$5,Kruistabel!$B$26:$F$29,MATCH($C80,Kruistabel!$C$25:$F$25,0)+1,FALSE),""))</f>
        <v>#N/A</v>
      </c>
      <c r="CB80" s="326" t="e">
        <f ca="1">IF(IF(Plananalyse!CB80=1,VLOOKUP(CB$5,Kruistabel!$B$26:$F$29,MATCH($C80,Kruistabel!$C$25:$F$25,0)+1,FALSE),"")=0,"",IF(Plananalyse!CB80=1,VLOOKUP(CB$5,Kruistabel!$B$26:$F$29,MATCH($C80,Kruistabel!$C$25:$F$25,0)+1,FALSE),""))</f>
        <v>#N/A</v>
      </c>
      <c r="CC80" s="326" t="e">
        <f ca="1">IF(IF(Plananalyse!CC80=1,VLOOKUP(CC$5,Kruistabel!$B$26:$F$29,MATCH($C80,Kruistabel!$C$25:$F$25,0)+1,FALSE),"")=0,"",IF(Plananalyse!CC80=1,VLOOKUP(CC$5,Kruistabel!$B$26:$F$29,MATCH($C80,Kruistabel!$C$25:$F$25,0)+1,FALSE),""))</f>
        <v>#N/A</v>
      </c>
      <c r="CD80" s="326" t="e">
        <f ca="1">IF(IF(Plananalyse!CD80=1,VLOOKUP(CD$5,Kruistabel!$B$26:$F$29,MATCH($C80,Kruistabel!$C$25:$F$25,0)+1,FALSE),"")=0,"",IF(Plananalyse!CD80=1,VLOOKUP(CD$5,Kruistabel!$B$26:$F$29,MATCH($C80,Kruistabel!$C$25:$F$25,0)+1,FALSE),""))</f>
        <v>#N/A</v>
      </c>
      <c r="CE80" s="326" t="e">
        <f ca="1">IF(IF(Plananalyse!CE80=1,VLOOKUP(CE$5,Kruistabel!$B$26:$F$29,MATCH($C80,Kruistabel!$C$25:$F$25,0)+1,FALSE),"")=0,"",IF(Plananalyse!CE80=1,VLOOKUP(CE$5,Kruistabel!$B$26:$F$29,MATCH($C80,Kruistabel!$C$25:$F$25,0)+1,FALSE),""))</f>
        <v>#N/A</v>
      </c>
      <c r="CF80" s="326" t="e">
        <f ca="1">IF(IF(Plananalyse!CF80=1,VLOOKUP(CF$5,Kruistabel!$B$26:$F$29,MATCH($C80,Kruistabel!$C$25:$F$25,0)+1,FALSE),"")=0,"",IF(Plananalyse!CF80=1,VLOOKUP(CF$5,Kruistabel!$B$26:$F$29,MATCH($C80,Kruistabel!$C$25:$F$25,0)+1,FALSE),""))</f>
        <v>#N/A</v>
      </c>
      <c r="CG80" s="326" t="e">
        <f ca="1">IF(IF(Plananalyse!CG80=1,VLOOKUP(CG$5,Kruistabel!$B$26:$F$29,MATCH($C80,Kruistabel!$C$25:$F$25,0)+1,FALSE),"")=0,"",IF(Plananalyse!CG80=1,VLOOKUP(CG$5,Kruistabel!$B$26:$F$29,MATCH($C80,Kruistabel!$C$25:$F$25,0)+1,FALSE),""))</f>
        <v>#REF!</v>
      </c>
      <c r="CH80" s="326" t="e">
        <f ca="1">IF(IF(Plananalyse!CH80=1,VLOOKUP(CH$5,Kruistabel!$B$26:$F$29,MATCH($C80,Kruistabel!$C$25:$F$25,0)+1,FALSE),"")=0,"",IF(Plananalyse!CH80=1,VLOOKUP(CH$5,Kruistabel!$B$26:$F$29,MATCH($C80,Kruistabel!$C$25:$F$25,0)+1,FALSE),""))</f>
        <v>#REF!</v>
      </c>
      <c r="CI80" s="65"/>
      <c r="CJ80" s="326">
        <f ca="1">IF(IF(Plananalyse!CJ80=1,VLOOKUP(CJ$5,Kruistabel!$B$26:$F$29,MATCH($C80,Kruistabel!$C$25:$F$25,0)+1,FALSE),"")=0,"",IF(Plananalyse!CJ80=1,VLOOKUP(CJ$5,Kruistabel!$B$26:$F$29,MATCH($C80,Kruistabel!$C$25:$F$25,0)+1,FALSE),""))</f>
        <v>60</v>
      </c>
      <c r="CK80" s="326">
        <f ca="1">IF(IF(Plananalyse!CK80=1,VLOOKUP(CK$5,Kruistabel!$B$26:$F$29,MATCH($C80,Kruistabel!$C$25:$F$25,0)+1,FALSE),"")=0,"",IF(Plananalyse!CK80=1,VLOOKUP(CK$5,Kruistabel!$B$26:$F$29,MATCH($C80,Kruistabel!$C$25:$F$25,0)+1,FALSE),""))</f>
        <v>60</v>
      </c>
      <c r="CL80" s="326" t="str">
        <f ca="1">IF(IF(Plananalyse!CL80=1,VLOOKUP(CL$5,Kruistabel!$B$26:$F$29,MATCH($C80,Kruistabel!$C$25:$F$25,0)+1,FALSE),"")=0,"",IF(Plananalyse!CL80=1,VLOOKUP(CL$5,Kruistabel!$B$26:$F$29,MATCH($C80,Kruistabel!$C$25:$F$25,0)+1,FALSE),""))</f>
        <v/>
      </c>
      <c r="CM80" s="326">
        <f ca="1">IF(IF(Plananalyse!CM80=1,VLOOKUP(CM$5,Kruistabel!$B$26:$F$29,MATCH($C80,Kruistabel!$C$25:$F$25,0)+1,FALSE),"")=0,"",IF(Plananalyse!CM80=1,VLOOKUP(CM$5,Kruistabel!$B$26:$F$29,MATCH($C80,Kruistabel!$C$25:$F$25,0)+1,FALSE),""))</f>
        <v>55</v>
      </c>
      <c r="CN80" s="326">
        <f ca="1">IF(IF(Plananalyse!CN80=1,VLOOKUP(CN$5,Kruistabel!$B$26:$F$29,MATCH($C80,Kruistabel!$C$25:$F$25,0)+1,FALSE),"")=0,"",IF(Plananalyse!CN80=1,VLOOKUP(CN$5,Kruistabel!$B$26:$F$29,MATCH($C80,Kruistabel!$C$25:$F$25,0)+1,FALSE),""))</f>
        <v>55</v>
      </c>
      <c r="CO80" s="326">
        <f ca="1">IF(IF(Plananalyse!CO80=1,VLOOKUP(CO$5,Kruistabel!$B$26:$F$29,MATCH($C80,Kruistabel!$C$25:$F$25,0)+1,FALSE),"")=0,"",IF(Plananalyse!CO80=1,VLOOKUP(CO$5,Kruistabel!$B$26:$F$29,MATCH($C80,Kruistabel!$C$25:$F$25,0)+1,FALSE),""))</f>
        <v>65</v>
      </c>
      <c r="CP80" s="326">
        <f ca="1">IF(IF(Plananalyse!CP80=1,VLOOKUP(CP$5,Kruistabel!$B$26:$F$29,MATCH($C80,Kruistabel!$C$25:$F$25,0)+1,FALSE),"")=0,"",IF(Plananalyse!CP80=1,VLOOKUP(CP$5,Kruistabel!$B$26:$F$29,MATCH($C80,Kruistabel!$C$25:$F$25,0)+1,FALSE),""))</f>
        <v>60</v>
      </c>
      <c r="CQ80" s="326">
        <f ca="1">IF(IF(Plananalyse!CQ80=1,VLOOKUP(CQ$5,Kruistabel!$B$26:$F$29,MATCH($C80,Kruistabel!$C$25:$F$25,0)+1,FALSE),"")=0,"",IF(Plananalyse!CQ80=1,VLOOKUP(CQ$5,Kruistabel!$B$26:$F$29,MATCH($C80,Kruistabel!$C$25:$F$25,0)+1,FALSE),""))</f>
        <v>65</v>
      </c>
      <c r="CR80" s="326">
        <f ca="1">IF(IF(Plananalyse!CR80=1,VLOOKUP(CR$5,Kruistabel!$B$26:$F$29,MATCH($C80,Kruistabel!$C$25:$F$25,0)+1,FALSE),"")=0,"",IF(Plananalyse!CR80=1,VLOOKUP(CR$5,Kruistabel!$B$26:$F$29,MATCH($C80,Kruistabel!$C$25:$F$25,0)+1,FALSE),""))</f>
        <v>65</v>
      </c>
      <c r="CS80" s="326">
        <f ca="1">IF(IF(Plananalyse!CS80=1,VLOOKUP(CS$5,Kruistabel!$B$26:$F$29,MATCH($C80,Kruistabel!$C$25:$F$25,0)+1,FALSE),"")=0,"",IF(Plananalyse!CS80=1,VLOOKUP(CS$5,Kruistabel!$B$26:$F$29,MATCH($C80,Kruistabel!$C$25:$F$25,0)+1,FALSE),""))</f>
        <v>60</v>
      </c>
      <c r="CT80" s="326">
        <f ca="1">IF(IF(Plananalyse!CT80=1,VLOOKUP(CT$5,Kruistabel!$B$26:$F$29,MATCH($C80,Kruistabel!$C$25:$F$25,0)+1,FALSE),"")=0,"",IF(Plananalyse!CT80=1,VLOOKUP(CT$5,Kruistabel!$B$26:$F$29,MATCH($C80,Kruistabel!$C$25:$F$25,0)+1,FALSE),""))</f>
        <v>60</v>
      </c>
      <c r="CU80" s="326">
        <f ca="1">IF(IF(Plananalyse!CU80=1,VLOOKUP(CU$5,Kruistabel!$B$26:$F$29,MATCH($C80,Kruistabel!$C$25:$F$25,0)+1,FALSE),"")=0,"",IF(Plananalyse!CU80=1,VLOOKUP(CU$5,Kruistabel!$B$26:$F$29,MATCH($C80,Kruistabel!$C$25:$F$25,0)+1,FALSE),""))</f>
        <v>65</v>
      </c>
      <c r="CV80" s="326">
        <f ca="1">IF(IF(Plananalyse!CV80=1,VLOOKUP(CV$5,Kruistabel!$B$26:$F$29,MATCH($C80,Kruistabel!$C$25:$F$25,0)+1,FALSE),"")=0,"",IF(Plananalyse!CV80=1,VLOOKUP(CV$5,Kruistabel!$B$26:$F$29,MATCH($C80,Kruistabel!$C$25:$F$25,0)+1,FALSE),""))</f>
        <v>65</v>
      </c>
      <c r="CW80" s="326">
        <f ca="1">IF(IF(Plananalyse!CW80=1,VLOOKUP(CW$5,Kruistabel!$B$26:$F$29,MATCH($C80,Kruistabel!$C$25:$F$25,0)+1,FALSE),"")=0,"",IF(Plananalyse!CW80=1,VLOOKUP(CW$5,Kruistabel!$B$26:$F$29,MATCH($C80,Kruistabel!$C$25:$F$25,0)+1,FALSE),""))</f>
        <v>60</v>
      </c>
      <c r="CX80" s="326" t="str">
        <f ca="1">IF(IF(Plananalyse!CX80=1,VLOOKUP(CX$5,Kruistabel!$B$26:$F$29,MATCH($C80,Kruistabel!$C$25:$F$25,0)+1,FALSE),"")=0,"",IF(Plananalyse!CX80=1,VLOOKUP(CX$5,Kruistabel!$B$26:$F$29,MATCH($C80,Kruistabel!$C$25:$F$25,0)+1,FALSE),""))</f>
        <v/>
      </c>
      <c r="CY80" s="326">
        <f ca="1">IF(IF(Plananalyse!CY80=1,VLOOKUP(CY$5,Kruistabel!$B$26:$F$29,MATCH($C80,Kruistabel!$C$25:$F$25,0)+1,FALSE),"")=0,"",IF(Plananalyse!CY80=1,VLOOKUP(CY$5,Kruistabel!$B$26:$F$29,MATCH($C80,Kruistabel!$C$25:$F$25,0)+1,FALSE),""))</f>
        <v>65</v>
      </c>
      <c r="CZ80" s="326">
        <f ca="1">IF(IF(Plananalyse!CZ80=1,VLOOKUP(CZ$5,Kruistabel!$B$26:$F$29,MATCH($C80,Kruistabel!$C$25:$F$25,0)+1,FALSE),"")=0,"",IF(Plananalyse!CZ80=1,VLOOKUP(CZ$5,Kruistabel!$B$26:$F$29,MATCH($C80,Kruistabel!$C$25:$F$25,0)+1,FALSE),""))</f>
        <v>65</v>
      </c>
      <c r="DA80" s="326">
        <f ca="1">IF(IF(Plananalyse!DA80=1,VLOOKUP(DA$5,Kruistabel!$B$26:$F$29,MATCH($C80,Kruistabel!$C$25:$F$25,0)+1,FALSE),"")=0,"",IF(Plananalyse!DA80=1,VLOOKUP(DA$5,Kruistabel!$B$26:$F$29,MATCH($C80,Kruistabel!$C$25:$F$25,0)+1,FALSE),""))</f>
        <v>65</v>
      </c>
      <c r="DB80" s="326" t="str">
        <f ca="1">IF(IF(Plananalyse!DB80=1,VLOOKUP(DB$5,Kruistabel!$B$26:$F$29,MATCH($C80,Kruistabel!$C$25:$F$25,0)+1,FALSE),"")=0,"",IF(Plananalyse!DB80=1,VLOOKUP(DB$5,Kruistabel!$B$26:$F$29,MATCH($C80,Kruistabel!$C$25:$F$25,0)+1,FALSE),""))</f>
        <v/>
      </c>
      <c r="DC80" s="326" t="str">
        <f ca="1">IF(IF(Plananalyse!DC80=1,VLOOKUP(DC$5,Kruistabel!$B$26:$F$29,MATCH($C80,Kruistabel!$C$25:$F$25,0)+1,FALSE),"")=0,"",IF(Plananalyse!DC80=1,VLOOKUP(DC$5,Kruistabel!$B$26:$F$29,MATCH($C80,Kruistabel!$C$25:$F$25,0)+1,FALSE),""))</f>
        <v/>
      </c>
      <c r="DD80" s="327"/>
      <c r="DE80" s="326" t="e">
        <f ca="1">IF(IF(Plananalyse!DE80=1,VLOOKUP(DE$5,Kruistabel!$B$26:$F$29,MATCH($C80,Kruistabel!$C$25:$F$25,0)+1,FALSE),"")=0,"",IF(Plananalyse!DE80=1,VLOOKUP(DE$5,Kruistabel!$B$26:$F$29,MATCH($C80,Kruistabel!$C$25:$F$25,0)+1,FALSE),""))</f>
        <v>#N/A</v>
      </c>
      <c r="DF80" s="326" t="e">
        <f ca="1">IF(IF(Plananalyse!DF80=1,VLOOKUP(DF$5,Kruistabel!$B$26:$F$29,MATCH($C80,Kruistabel!$C$25:$F$25,0)+1,FALSE),"")=0,"",IF(Plananalyse!DF80=1,VLOOKUP(DF$5,Kruistabel!$B$26:$F$29,MATCH($C80,Kruistabel!$C$25:$F$25,0)+1,FALSE),""))</f>
        <v>#N/A</v>
      </c>
      <c r="DG80" s="326" t="e">
        <f ca="1">IF(IF(Plananalyse!DG80=1,VLOOKUP(DG$5,Kruistabel!$B$26:$F$29,MATCH($C80,Kruistabel!$C$25:$F$25,0)+1,FALSE),"")=0,"",IF(Plananalyse!DG80=1,VLOOKUP(DG$5,Kruistabel!$B$26:$F$29,MATCH($C80,Kruistabel!$C$25:$F$25,0)+1,FALSE),""))</f>
        <v>#N/A</v>
      </c>
      <c r="DH80" s="326" t="e">
        <f ca="1">IF(IF(Plananalyse!DH80=1,VLOOKUP(DH$5,Kruistabel!$B$26:$F$29,MATCH($C80,Kruistabel!$C$25:$F$25,0)+1,FALSE),"")=0,"",IF(Plananalyse!DH80=1,VLOOKUP(DH$5,Kruistabel!$B$26:$F$29,MATCH($C80,Kruistabel!$C$25:$F$25,0)+1,FALSE),""))</f>
        <v>#N/A</v>
      </c>
      <c r="DI80" s="326" t="e">
        <f ca="1">IF(IF(Plananalyse!DI80=1,VLOOKUP(DI$5,Kruistabel!$B$26:$F$29,MATCH($C80,Kruistabel!$C$25:$F$25,0)+1,FALSE),"")=0,"",IF(Plananalyse!DI80=1,VLOOKUP(DI$5,Kruistabel!$B$26:$F$29,MATCH($C80,Kruistabel!$C$25:$F$25,0)+1,FALSE),""))</f>
        <v>#N/A</v>
      </c>
      <c r="DJ80" s="326" t="e">
        <f ca="1">IF(IF(Plananalyse!DJ80=1,VLOOKUP(DJ$5,Kruistabel!$B$26:$F$29,MATCH($C80,Kruistabel!$C$25:$F$25,0)+1,FALSE),"")=0,"",IF(Plananalyse!DJ80=1,VLOOKUP(DJ$5,Kruistabel!$B$26:$F$29,MATCH($C80,Kruistabel!$C$25:$F$25,0)+1,FALSE),""))</f>
        <v>#N/A</v>
      </c>
      <c r="DK80" s="326" t="e">
        <f ca="1">IF(IF(Plananalyse!DK80=1,VLOOKUP(DK$5,Kruistabel!$B$26:$F$29,MATCH($C80,Kruistabel!$C$25:$F$25,0)+1,FALSE),"")=0,"",IF(Plananalyse!DK80=1,VLOOKUP(DK$5,Kruistabel!$B$26:$F$29,MATCH($C80,Kruistabel!$C$25:$F$25,0)+1,FALSE),""))</f>
        <v>#REF!</v>
      </c>
      <c r="DL80" s="326" t="e">
        <f ca="1">IF(IF(Plananalyse!DL80=1,VLOOKUP(DL$5,Kruistabel!$B$26:$F$29,MATCH($C80,Kruistabel!$C$25:$F$25,0)+1,FALSE),"")=0,"",IF(Plananalyse!DL80=1,VLOOKUP(DL$5,Kruistabel!$B$26:$F$29,MATCH($C80,Kruistabel!$C$25:$F$25,0)+1,FALSE),""))</f>
        <v>#REF!</v>
      </c>
      <c r="DM80" s="327" t="str">
        <f>IF(Plananalyse!DM80=1,VLOOKUP(DM$5,Kruistabel!$B$26:$F$29,MATCH($C80,Kruistabel!$C$25:$F$25,0)+1,FALSE),"")</f>
        <v/>
      </c>
      <c r="DN80" s="326" t="e">
        <f ca="1">IF(IF(Plananalyse!DN80=1,VLOOKUP(DN$5,Kruistabel!$B$26:$F$29,MATCH($C80,Kruistabel!$C$25:$F$25,0)+1,FALSE),"")=0,"",IF(Plananalyse!DN80=1,VLOOKUP(DN$5,Kruistabel!$B$26:$F$29,MATCH($C80,Kruistabel!$C$25:$F$25,0)+1,FALSE),""))</f>
        <v>#N/A</v>
      </c>
      <c r="DO80" s="326" t="e">
        <f ca="1">IF(IF(Plananalyse!DO80=1,VLOOKUP(DO$5,Kruistabel!$B$26:$F$29,MATCH($C80,Kruistabel!$C$25:$F$25,0)+1,FALSE),"")=0,"",IF(Plananalyse!DO80=1,VLOOKUP(DO$5,Kruistabel!$B$26:$F$29,MATCH($C80,Kruistabel!$C$25:$F$25,0)+1,FALSE),""))</f>
        <v>#N/A</v>
      </c>
      <c r="DP80" s="326" t="e">
        <f ca="1">IF(IF(Plananalyse!DP80=1,VLOOKUP(DP$5,Kruistabel!$B$26:$F$29,MATCH($C80,Kruistabel!$C$25:$F$25,0)+1,FALSE),"")=0,"",IF(Plananalyse!DP80=1,VLOOKUP(DP$5,Kruistabel!$B$26:$F$29,MATCH($C80,Kruistabel!$C$25:$F$25,0)+1,FALSE),""))</f>
        <v>#N/A</v>
      </c>
      <c r="DQ80" s="326" t="e">
        <f ca="1">IF(IF(Plananalyse!DQ80=1,VLOOKUP(DQ$5,Kruistabel!$B$26:$F$29,MATCH($C80,Kruistabel!$C$25:$F$25,0)+1,FALSE),"")=0,"",IF(Plananalyse!DQ80=1,VLOOKUP(DQ$5,Kruistabel!$B$26:$F$29,MATCH($C80,Kruistabel!$C$25:$F$25,0)+1,FALSE),""))</f>
        <v>#N/A</v>
      </c>
      <c r="DR80" s="326" t="e">
        <f ca="1">IF(IF(Plananalyse!DR80=1,VLOOKUP(DR$5,Kruistabel!$B$26:$F$29,MATCH($C80,Kruistabel!$C$25:$F$25,0)+1,FALSE),"")=0,"",IF(Plananalyse!DR80=1,VLOOKUP(DR$5,Kruistabel!$B$26:$F$29,MATCH($C80,Kruistabel!$C$25:$F$25,0)+1,FALSE),""))</f>
        <v>#N/A</v>
      </c>
      <c r="DS80" s="326" t="e">
        <f ca="1">IF(IF(Plananalyse!DS80=1,VLOOKUP(DS$5,Kruistabel!$B$26:$F$29,MATCH($C80,Kruistabel!$C$25:$F$25,0)+1,FALSE),"")=0,"",IF(Plananalyse!DS80=1,VLOOKUP(DS$5,Kruistabel!$B$26:$F$29,MATCH($C80,Kruistabel!$C$25:$F$25,0)+1,FALSE),""))</f>
        <v>#N/A</v>
      </c>
      <c r="DT80" s="326" t="e">
        <f ca="1">IF(IF(Plananalyse!DT80=1,VLOOKUP(DT$5,Kruistabel!$B$26:$F$29,MATCH($C80,Kruistabel!$C$25:$F$25,0)+1,FALSE),"")=0,"",IF(Plananalyse!DT80=1,VLOOKUP(DT$5,Kruistabel!$B$26:$F$29,MATCH($C80,Kruistabel!$C$25:$F$25,0)+1,FALSE),""))</f>
        <v>#N/A</v>
      </c>
      <c r="DU80" s="326" t="e">
        <f ca="1">IF(IF(Plananalyse!DU80=1,VLOOKUP(DU$5,Kruistabel!$B$26:$F$29,MATCH($C80,Kruistabel!$C$25:$F$25,0)+1,FALSE),"")=0,"",IF(Plananalyse!DU80=1,VLOOKUP(DU$5,Kruistabel!$B$26:$F$29,MATCH($C80,Kruistabel!$C$25:$F$25,0)+1,FALSE),""))</f>
        <v>#N/A</v>
      </c>
      <c r="DV80" s="326" t="e">
        <f ca="1">IF(IF(Plananalyse!DV80=1,VLOOKUP(DV$5,Kruistabel!$B$26:$F$29,MATCH($C80,Kruistabel!$C$25:$F$25,0)+1,FALSE),"")=0,"",IF(Plananalyse!DV80=1,VLOOKUP(DV$5,Kruistabel!$B$26:$F$29,MATCH($C80,Kruistabel!$C$25:$F$25,0)+1,FALSE),""))</f>
        <v>#N/A</v>
      </c>
      <c r="DW80" s="326" t="e">
        <f ca="1">IF(IF(Plananalyse!DW80=1,VLOOKUP(DW$5,Kruistabel!$B$26:$F$29,MATCH($C80,Kruistabel!$C$25:$F$25,0)+1,FALSE),"")=0,"",IF(Plananalyse!DW80=1,VLOOKUP(DW$5,Kruistabel!$B$26:$F$29,MATCH($C80,Kruistabel!$C$25:$F$25,0)+1,FALSE),""))</f>
        <v>#REF!</v>
      </c>
      <c r="DX80" s="326" t="e">
        <f ca="1">IF(IF(Plananalyse!DX80=1,VLOOKUP(DX$5,Kruistabel!$B$26:$F$29,MATCH($C80,Kruistabel!$C$25:$F$25,0)+1,FALSE),"")=0,"",IF(Plananalyse!DX80=1,VLOOKUP(DX$5,Kruistabel!$B$26:$F$29,MATCH($C80,Kruistabel!$C$25:$F$25,0)+1,FALSE),""))</f>
        <v>#REF!</v>
      </c>
      <c r="DY80" s="327" t="str">
        <f>IF(Plananalyse!DY80=1,VLOOKUP(DY$5,Kruistabel!$B$26:$F$29,MATCH($C80,Kruistabel!$C$25:$F$25,0)+1,FALSE),"")</f>
        <v/>
      </c>
      <c r="DZ80" s="326" t="e">
        <f ca="1">IF(IF(Plananalyse!DZ80=1,VLOOKUP(DZ$5,Kruistabel!$B$26:$F$29,MATCH($C80,Kruistabel!$C$25:$F$25,0)+1,FALSE),"")=0,"",IF(Plananalyse!DZ80=1,VLOOKUP(DZ$5,Kruistabel!$B$26:$F$29,MATCH($C80,Kruistabel!$C$25:$F$25,0)+1,FALSE),""))</f>
        <v>#N/A</v>
      </c>
      <c r="EA80" s="326" t="e">
        <f ca="1">IF(IF(Plananalyse!EA80=1,VLOOKUP(EA$5,Kruistabel!$B$26:$F$29,MATCH($C80,Kruistabel!$C$25:$F$25,0)+1,FALSE),"")=0,"",IF(Plananalyse!EA80=1,VLOOKUP(EA$5,Kruistabel!$B$26:$F$29,MATCH($C80,Kruistabel!$C$25:$F$25,0)+1,FALSE),""))</f>
        <v>#N/A</v>
      </c>
      <c r="EB80" s="326" t="e">
        <f ca="1">IF(IF(Plananalyse!EB80=1,VLOOKUP(EB$5,Kruistabel!$B$26:$F$29,MATCH($C80,Kruistabel!$C$25:$F$25,0)+1,FALSE),"")=0,"",IF(Plananalyse!EB80=1,VLOOKUP(EB$5,Kruistabel!$B$26:$F$29,MATCH($C80,Kruistabel!$C$25:$F$25,0)+1,FALSE),""))</f>
        <v>#REF!</v>
      </c>
      <c r="EC80" s="326" t="e">
        <f ca="1">IF(IF(Plananalyse!EC80=1,VLOOKUP(EC$5,Kruistabel!$B$26:$F$29,MATCH($C80,Kruistabel!$C$25:$F$25,0)+1,FALSE),"")=0,"",IF(Plananalyse!EC80=1,VLOOKUP(EC$5,Kruistabel!$B$26:$F$29,MATCH($C80,Kruistabel!$C$25:$F$25,0)+1,FALSE),""))</f>
        <v>#REF!</v>
      </c>
      <c r="ED80" s="327"/>
      <c r="EE80" s="326" t="e">
        <f ca="1">IF(IF(Plananalyse!EE80=1,VLOOKUP(EE$5,Kruistabel!$B$26:$F$29,MATCH($C80,Kruistabel!$C$25:$F$25,0)+1,FALSE),"")=0,"",IF(Plananalyse!EE80=1,VLOOKUP(EE$5,Kruistabel!$B$26:$F$29,MATCH($C80,Kruistabel!$C$25:$F$25,0)+1,FALSE),""))</f>
        <v>#N/A</v>
      </c>
      <c r="EF80" s="326" t="e">
        <f ca="1">IF(IF(Plananalyse!EF80=1,VLOOKUP(EF$5,Kruistabel!$B$26:$F$29,MATCH($C80,Kruistabel!$C$25:$F$25,0)+1,FALSE),"")=0,"",IF(Plananalyse!EF80=1,VLOOKUP(EF$5,Kruistabel!$B$26:$F$29,MATCH($C80,Kruistabel!$C$25:$F$25,0)+1,FALSE),""))</f>
        <v>#N/A</v>
      </c>
      <c r="EG80" s="326" t="e">
        <f ca="1">IF(IF(Plananalyse!EG80=1,VLOOKUP(EG$5,Kruistabel!$B$26:$F$29,MATCH($C80,Kruistabel!$C$25:$F$25,0)+1,FALSE),"")=0,"",IF(Plananalyse!EG80=1,VLOOKUP(EG$5,Kruistabel!$B$26:$F$29,MATCH($C80,Kruistabel!$C$25:$F$25,0)+1,FALSE),""))</f>
        <v>#N/A</v>
      </c>
      <c r="EH80" s="326" t="e">
        <f ca="1">IF(IF(Plananalyse!EH80=1,VLOOKUP(EH$5,Kruistabel!$B$26:$F$29,MATCH($C80,Kruistabel!$C$25:$F$25,0)+1,FALSE),"")=0,"",IF(Plananalyse!EH80=1,VLOOKUP(EH$5,Kruistabel!$B$26:$F$29,MATCH($C80,Kruistabel!$C$25:$F$25,0)+1,FALSE),""))</f>
        <v>#REF!</v>
      </c>
      <c r="EI80" s="326" t="e">
        <f ca="1">IF(IF(Plananalyse!EI80=1,VLOOKUP(EI$5,Kruistabel!$B$26:$F$29,MATCH($C80,Kruistabel!$C$25:$F$25,0)+1,FALSE),"")=0,"",IF(Plananalyse!EI80=1,VLOOKUP(EI$5,Kruistabel!$B$26:$F$29,MATCH($C80,Kruistabel!$C$25:$F$25,0)+1,FALSE),""))</f>
        <v>#REF!</v>
      </c>
      <c r="EJ80" s="164" t="str">
        <f>IF(Plananalyse!EJ80=1,VLOOKUP(EJ$5,Kruistabel!$B$26:$F$29,MATCH($C80,Kruistabel!$C$25:$F$25,0)+1,FALSE),"")</f>
        <v/>
      </c>
      <c r="EK80" s="138"/>
      <c r="EL80" s="138"/>
      <c r="EM80" s="138"/>
      <c r="EN80" s="138"/>
      <c r="EO80" s="138"/>
    </row>
    <row r="81" spans="2:145">
      <c r="B81" s="337" t="str">
        <f>Classificatietabel!B68</f>
        <v>KIND - Andere 2 (vul hier in)</v>
      </c>
      <c r="C81" s="160" t="str">
        <f>_xlfn.IFNA(VLOOKUP($B81,Classificatietabel!$B$6:$I$91,C$7,FALSE),"")</f>
        <v>laag</v>
      </c>
      <c r="D81" s="160" t="str">
        <f>_xlfn.IFNA(VLOOKUP($B81,Classificatietabel!$B$6:$I$91,D$7,FALSE),"")</f>
        <v>neen</v>
      </c>
      <c r="E81" s="119">
        <f>IF(AND(D81="laag",$D$3=1),0,_xlfn.IFNA(IF(VLOOKUP($B81,Classificatietabel!$B$6:$H$91,$E$5,FALSE)="Ja",1,0),""))</f>
        <v>1</v>
      </c>
      <c r="F81" s="163"/>
      <c r="G81" s="326" t="str">
        <f>IF(IF(Plananalyse!G81=1,VLOOKUP(G$5,Kruistabel!$B$26:$F$29,MATCH($C81,Kruistabel!$C$25:$F$25,0)+1,FALSE),"")=0,"",IF(Plananalyse!G81=1,VLOOKUP(G$5,Kruistabel!$B$26:$F$29,MATCH($C81,Kruistabel!$C$25:$F$25,0)+1,FALSE),""))</f>
        <v/>
      </c>
      <c r="H81" s="326" t="str">
        <f>IF(IF(Plananalyse!H81=1,VLOOKUP(H$5,Kruistabel!$B$26:$F$29,MATCH($C81,Kruistabel!$C$25:$F$25,0)+1,FALSE),"")=0,"",IF(Plananalyse!H81=1,VLOOKUP(H$5,Kruistabel!$B$26:$F$29,MATCH($C81,Kruistabel!$C$25:$F$25,0)+1,FALSE),""))</f>
        <v/>
      </c>
      <c r="I81" s="326">
        <f>IF(IF(Plananalyse!I81=1,VLOOKUP(I$5,Kruistabel!$B$26:$F$29,MATCH($C81,Kruistabel!$C$25:$F$25,0)+1,FALSE),"")=0,"",IF(Plananalyse!I81=1,VLOOKUP(I$5,Kruistabel!$B$26:$F$29,MATCH($C81,Kruistabel!$C$25:$F$25,0)+1,FALSE),""))</f>
        <v>65</v>
      </c>
      <c r="J81" s="326" t="str">
        <f>IF(IF(Plananalyse!J81=1,VLOOKUP(J$5,Kruistabel!$B$26:$F$29,MATCH($C81,Kruistabel!$C$25:$F$25,0)+1,FALSE),"")=0,"",IF(Plananalyse!J81=1,VLOOKUP(J$5,Kruistabel!$B$26:$F$29,MATCH($C81,Kruistabel!$C$25:$F$25,0)+1,FALSE),""))</f>
        <v/>
      </c>
      <c r="K81" s="326" t="str">
        <f>IF(IF(Plananalyse!K81=1,VLOOKUP(K$5,Kruistabel!$B$26:$F$29,MATCH($C81,Kruistabel!$C$25:$F$25,0)+1,FALSE),"")=0,"",IF(Plananalyse!K81=1,VLOOKUP(K$5,Kruistabel!$B$26:$F$29,MATCH($C81,Kruistabel!$C$25:$F$25,0)+1,FALSE),""))</f>
        <v/>
      </c>
      <c r="L81" s="326" t="str">
        <f>IF(IF(Plananalyse!L81=1,VLOOKUP(L$5,Kruistabel!$B$26:$F$29,MATCH($C81,Kruistabel!$C$25:$F$25,0)+1,FALSE),"")=0,"",IF(Plananalyse!L81=1,VLOOKUP(L$5,Kruistabel!$B$26:$F$29,MATCH($C81,Kruistabel!$C$25:$F$25,0)+1,FALSE),""))</f>
        <v/>
      </c>
      <c r="M81" s="326">
        <f>IF(IF(Plananalyse!M81=1,VLOOKUP(M$5,Kruistabel!$B$26:$F$29,MATCH($C81,Kruistabel!$C$25:$F$25,0)+1,FALSE),"")=0,"",IF(Plananalyse!M81=1,VLOOKUP(M$5,Kruistabel!$B$26:$F$29,MATCH($C81,Kruistabel!$C$25:$F$25,0)+1,FALSE),""))</f>
        <v>60</v>
      </c>
      <c r="N81" s="326">
        <f>IF(IF(Plananalyse!N81=1,VLOOKUP(N$5,Kruistabel!$B$26:$F$29,MATCH($C81,Kruistabel!$C$25:$F$25,0)+1,FALSE),"")=0,"",IF(Plananalyse!N81=1,VLOOKUP(N$5,Kruistabel!$B$26:$F$29,MATCH($C81,Kruistabel!$C$25:$F$25,0)+1,FALSE),""))</f>
        <v>60</v>
      </c>
      <c r="O81" s="326">
        <f>IF(IF(Plananalyse!O81=1,VLOOKUP(O$5,Kruistabel!$B$26:$F$29,MATCH($C81,Kruistabel!$C$25:$F$25,0)+1,FALSE),"")=0,"",IF(Plananalyse!O81=1,VLOOKUP(O$5,Kruistabel!$B$26:$F$29,MATCH($C81,Kruistabel!$C$25:$F$25,0)+1,FALSE),""))</f>
        <v>60</v>
      </c>
      <c r="P81" s="326">
        <f>IF(IF(Plananalyse!P81=1,VLOOKUP(P$5,Kruistabel!$B$26:$F$29,MATCH($C81,Kruistabel!$C$25:$F$25,0)+1,FALSE),"")=0,"",IF(Plananalyse!P81=1,VLOOKUP(P$5,Kruistabel!$B$26:$F$29,MATCH($C81,Kruistabel!$C$25:$F$25,0)+1,FALSE),""))</f>
        <v>55</v>
      </c>
      <c r="Q81" s="326">
        <f>IF(IF(Plananalyse!Q81=1,VLOOKUP(Q$5,Kruistabel!$B$26:$F$29,MATCH($C81,Kruistabel!$C$25:$F$25,0)+1,FALSE),"")=0,"",IF(Plananalyse!Q81=1,VLOOKUP(Q$5,Kruistabel!$B$26:$F$29,MATCH($C81,Kruistabel!$C$25:$F$25,0)+1,FALSE),""))</f>
        <v>65</v>
      </c>
      <c r="R81" s="326">
        <f>IF(IF(Plananalyse!R81=1,VLOOKUP(R$5,Kruistabel!$B$26:$F$29,MATCH($C81,Kruistabel!$C$25:$F$25,0)+1,FALSE),"")=0,"",IF(Plananalyse!R81=1,VLOOKUP(R$5,Kruistabel!$B$26:$F$29,MATCH($C81,Kruistabel!$C$25:$F$25,0)+1,FALSE),""))</f>
        <v>60</v>
      </c>
      <c r="S81" s="326" t="str">
        <f>IF(IF(Plananalyse!S81=1,VLOOKUP(S$5,Kruistabel!$B$26:$F$29,MATCH($C81,Kruistabel!$C$25:$F$25,0)+1,FALSE),"")=0,"",IF(Plananalyse!S81=1,VLOOKUP(S$5,Kruistabel!$B$26:$F$29,MATCH($C81,Kruistabel!$C$25:$F$25,0)+1,FALSE),""))</f>
        <v/>
      </c>
      <c r="T81" s="326" t="str">
        <f>IF(IF(Plananalyse!T81=1,VLOOKUP(T$5,Kruistabel!$B$26:$F$29,MATCH($C81,Kruistabel!$C$25:$F$25,0)+1,FALSE),"")=0,"",IF(Plananalyse!T81=1,VLOOKUP(T$5,Kruistabel!$B$26:$F$29,MATCH($C81,Kruistabel!$C$25:$F$25,0)+1,FALSE),""))</f>
        <v/>
      </c>
      <c r="U81" s="326" t="str">
        <f>IF(IF(Plananalyse!U81=1,VLOOKUP(U$5,Kruistabel!$B$26:$F$29,MATCH($C81,Kruistabel!$C$25:$F$25,0)+1,FALSE),"")=0,"",IF(Plananalyse!U81=1,VLOOKUP(U$5,Kruistabel!$B$26:$F$29,MATCH($C81,Kruistabel!$C$25:$F$25,0)+1,FALSE),""))</f>
        <v/>
      </c>
      <c r="V81" s="326" t="str">
        <f>IF(IF(Plananalyse!V81=1,VLOOKUP(V$5,Kruistabel!$B$26:$F$29,MATCH($C81,Kruistabel!$C$25:$F$25,0)+1,FALSE),"")=0,"",IF(Plananalyse!V81=1,VLOOKUP(V$5,Kruistabel!$B$26:$F$29,MATCH($C81,Kruistabel!$C$25:$F$25,0)+1,FALSE),""))</f>
        <v/>
      </c>
      <c r="W81" s="326" t="str">
        <f>IF(IF(Plananalyse!W81=1,VLOOKUP(W$5,Kruistabel!$B$26:$F$29,MATCH($C81,Kruistabel!$C$25:$F$25,0)+1,FALSE),"")=0,"",IF(Plananalyse!W81=1,VLOOKUP(W$5,Kruistabel!$B$26:$F$29,MATCH($C81,Kruistabel!$C$25:$F$25,0)+1,FALSE),""))</f>
        <v/>
      </c>
      <c r="X81" s="326" t="str">
        <f>IF(IF(Plananalyse!X81=1,VLOOKUP(X$5,Kruistabel!$B$26:$F$29,MATCH($C81,Kruistabel!$C$25:$F$25,0)+1,FALSE),"")=0,"",IF(Plananalyse!X81=1,VLOOKUP(X$5,Kruistabel!$B$26:$F$29,MATCH($C81,Kruistabel!$C$25:$F$25,0)+1,FALSE),""))</f>
        <v/>
      </c>
      <c r="Y81" s="326">
        <f>IF(IF(Plananalyse!Y81=1,VLOOKUP(Y$5,Kruistabel!$B$26:$F$29,MATCH($C81,Kruistabel!$C$25:$F$25,0)+1,FALSE),"")=0,"",IF(Plananalyse!Y81=1,VLOOKUP(Y$5,Kruistabel!$B$26:$F$29,MATCH($C81,Kruistabel!$C$25:$F$25,0)+1,FALSE),""))</f>
        <v>65</v>
      </c>
      <c r="Z81" s="326" t="str">
        <f>IF(IF(Plananalyse!Z81=1,VLOOKUP(Z$5,Kruistabel!$B$26:$F$29,MATCH($C81,Kruistabel!$C$25:$F$25,0)+1,FALSE),"")=0,"",IF(Plananalyse!Z81=1,VLOOKUP(Z$5,Kruistabel!$B$26:$F$29,MATCH($C81,Kruistabel!$C$25:$F$25,0)+1,FALSE),""))</f>
        <v/>
      </c>
      <c r="AA81" s="326" t="str">
        <f>IF(IF(Plananalyse!AA81=1,VLOOKUP(AA$5,Kruistabel!$B$26:$F$29,MATCH($C81,Kruistabel!$C$25:$F$25,0)+1,FALSE),"")=0,"",IF(Plananalyse!AA81=1,VLOOKUP(AA$5,Kruistabel!$B$26:$F$29,MATCH($C81,Kruistabel!$C$25:$F$25,0)+1,FALSE),""))</f>
        <v/>
      </c>
      <c r="AB81" s="326" t="str">
        <f>IF(IF(Plananalyse!AB81=1,VLOOKUP(AB$5,Kruistabel!$B$26:$F$29,MATCH($C81,Kruistabel!$C$25:$F$25,0)+1,FALSE),"")=0,"",IF(Plananalyse!AB81=1,VLOOKUP(AB$5,Kruistabel!$B$26:$F$29,MATCH($C81,Kruistabel!$C$25:$F$25,0)+1,FALSE),""))</f>
        <v/>
      </c>
      <c r="AC81" s="326" t="str">
        <f>IF(IF(Plananalyse!AC81=1,VLOOKUP(AC$5,Kruistabel!$B$26:$F$29,MATCH($C81,Kruistabel!$C$25:$F$25,0)+1,FALSE),"")=0,"",IF(Plananalyse!AC81=1,VLOOKUP(AC$5,Kruistabel!$B$26:$F$29,MATCH($C81,Kruistabel!$C$25:$F$25,0)+1,FALSE),""))</f>
        <v/>
      </c>
      <c r="AD81" s="326" t="str">
        <f>IF(IF(Plananalyse!AD81=1,VLOOKUP(AD$5,Kruistabel!$B$26:$F$29,MATCH($C81,Kruistabel!$C$25:$F$25,0)+1,FALSE),"")=0,"",IF(Plananalyse!AD81=1,VLOOKUP(AD$5,Kruistabel!$B$26:$F$29,MATCH($C81,Kruistabel!$C$25:$F$25,0)+1,FALSE),""))</f>
        <v/>
      </c>
      <c r="AE81" s="326" t="str">
        <f>IF(IF(Plananalyse!AE81=1,VLOOKUP(AE$5,Kruistabel!$B$26:$F$29,MATCH($C81,Kruistabel!$C$25:$F$25,0)+1,FALSE),"")=0,"",IF(Plananalyse!AE81=1,VLOOKUP(AE$5,Kruistabel!$B$26:$F$29,MATCH($C81,Kruistabel!$C$25:$F$25,0)+1,FALSE),""))</f>
        <v/>
      </c>
      <c r="AF81" s="326" t="str">
        <f>IF(IF(Plananalyse!AF81=1,VLOOKUP(AF$5,Kruistabel!$B$26:$F$29,MATCH($C81,Kruistabel!$C$25:$F$25,0)+1,FALSE),"")=0,"",IF(Plananalyse!AF81=1,VLOOKUP(AF$5,Kruistabel!$B$26:$F$29,MATCH($C81,Kruistabel!$C$25:$F$25,0)+1,FALSE),""))</f>
        <v/>
      </c>
      <c r="AG81" s="326" t="str">
        <f>IF(IF(Plananalyse!AG81=1,VLOOKUP(AG$5,Kruistabel!$B$26:$F$29,MATCH($C81,Kruistabel!$C$25:$F$25,0)+1,FALSE),"")=0,"",IF(Plananalyse!AG81=1,VLOOKUP(AG$5,Kruistabel!$B$26:$F$29,MATCH($C81,Kruistabel!$C$25:$F$25,0)+1,FALSE),""))</f>
        <v/>
      </c>
      <c r="AH81" s="326" t="str">
        <f>IF(IF(Plananalyse!AH81=1,VLOOKUP(AH$5,Kruistabel!$B$26:$F$29,MATCH($C81,Kruistabel!$C$25:$F$25,0)+1,FALSE),"")=0,"",IF(Plananalyse!AI81=1,VLOOKUP(AH$5,Kruistabel!$B$26:$F$29,MATCH($C81,Kruistabel!$C$25:$F$25,0)+1,FALSE),""))</f>
        <v/>
      </c>
      <c r="AI81" s="326" t="str">
        <f>IF(IF(Plananalyse!AI81=1,VLOOKUP(AI$5,Kruistabel!$B$26:$F$29,MATCH($C81,Kruistabel!$C$25:$F$25,0)+1,FALSE),"")=0,"",IF(Plananalyse!AJ81=1,VLOOKUP(AI$5,Kruistabel!$B$26:$F$29,MATCH($C81,Kruistabel!$C$25:$F$25,0)+1,FALSE),""))</f>
        <v/>
      </c>
      <c r="AJ81" s="326" t="str">
        <f>IF(IF(Plananalyse!AJ81=1,VLOOKUP(AJ$5,Kruistabel!$B$26:$F$29,MATCH($C81,Kruistabel!$C$25:$F$25,0)+1,FALSE),"")=0,"",IF(Plananalyse!AJ81=1,VLOOKUP(AJ$5,Kruistabel!$B$26:$F$29,MATCH($C81,Kruistabel!$C$25:$F$25,0)+1,FALSE),""))</f>
        <v/>
      </c>
      <c r="AK81" s="326">
        <f>IF(IF(Plananalyse!AK81=1,VLOOKUP(AK$5,Kruistabel!$B$26:$F$29,MATCH($C81,Kruistabel!$C$25:$F$25,0)+1,FALSE),"")=0,"",IF(Plananalyse!AK81=1,VLOOKUP(AK$5,Kruistabel!$B$26:$F$29,MATCH($C81,Kruistabel!$C$25:$F$25,0)+1,FALSE),""))</f>
        <v>65</v>
      </c>
      <c r="AL81" s="326" t="str">
        <f>IF(IF(Plananalyse!AL81=1,VLOOKUP(AL$5,Kruistabel!$B$26:$F$29,MATCH($C81,Kruistabel!$C$25:$F$25,0)+1,FALSE),"")=0,"",IF(Plananalyse!AL81=1,VLOOKUP(AL$5,Kruistabel!$B$26:$F$29,MATCH($C81,Kruistabel!$C$25:$F$25,0)+1,FALSE),""))</f>
        <v/>
      </c>
      <c r="AM81" s="326" t="str">
        <f>IF(IF(Plananalyse!AM81=1,VLOOKUP(AM$5,Kruistabel!$B$26:$F$29,MATCH($C81,Kruistabel!$C$25:$F$25,0)+1,FALSE),"")=0,"",IF(Plananalyse!AM81=1,VLOOKUP(AM$5,Kruistabel!$B$26:$F$29,MATCH($C81,Kruistabel!$C$25:$F$25,0)+1,FALSE),""))</f>
        <v/>
      </c>
      <c r="AN81" s="327"/>
      <c r="AO81" s="326">
        <f>IF(IF(Plananalyse!AO81=1,VLOOKUP(AO$5,Kruistabel!$B$26:$F$29,MATCH($C81,Kruistabel!$C$25:$F$25,0)+1,FALSE),"")=0,"",IF(Plananalyse!AO81=1,VLOOKUP(AO$5,Kruistabel!$B$26:$F$29,MATCH($C81,Kruistabel!$C$25:$F$25,0)+1,FALSE),""))</f>
        <v>65</v>
      </c>
      <c r="AP81" s="326">
        <f>IF(IF(Plananalyse!AP81=1,VLOOKUP(AP$5,Kruistabel!$B$26:$F$29,MATCH($C81,Kruistabel!$C$25:$F$25,0)+1,FALSE),"")=0,"",IF(Plananalyse!AP81=1,VLOOKUP(AP$5,Kruistabel!$B$26:$F$29,MATCH($C81,Kruistabel!$C$25:$F$25,0)+1,FALSE),""))</f>
        <v>65</v>
      </c>
      <c r="AQ81" s="326">
        <f>IF(IF(Plananalyse!AQ81=1,VLOOKUP(AQ$5,Kruistabel!$B$26:$F$29,MATCH($C81,Kruistabel!$C$25:$F$25,0)+1,FALSE),"")=0,"",IF(Plananalyse!AQ81=1,VLOOKUP(AQ$5,Kruistabel!$B$26:$F$29,MATCH($C81,Kruistabel!$C$25:$F$25,0)+1,FALSE),""))</f>
        <v>65</v>
      </c>
      <c r="AR81" s="326">
        <f>IF(IF(Plananalyse!AR81=1,VLOOKUP(AR$5,Kruistabel!$B$26:$F$29,MATCH($C81,Kruistabel!$C$25:$F$25,0)+1,FALSE),"")=0,"",IF(Plananalyse!AR81=1,VLOOKUP(AR$5,Kruistabel!$B$26:$F$29,MATCH($C81,Kruistabel!$C$25:$F$25,0)+1,FALSE),""))</f>
        <v>60</v>
      </c>
      <c r="AS81" s="326">
        <f>IF(IF(Plananalyse!AS81=1,VLOOKUP(AS$5,Kruistabel!$B$26:$F$29,MATCH($C81,Kruistabel!$C$25:$F$25,0)+1,FALSE),"")=0,"",IF(Plananalyse!AS81=1,VLOOKUP(AS$5,Kruistabel!$B$26:$F$29,MATCH($C81,Kruistabel!$C$25:$F$25,0)+1,FALSE),""))</f>
        <v>65</v>
      </c>
      <c r="AT81" s="326">
        <f>IF(IF(Plananalyse!AT81=1,VLOOKUP(AT$5,Kruistabel!$B$26:$F$29,MATCH($C81,Kruistabel!$C$25:$F$25,0)+1,FALSE),"")=0,"",IF(Plananalyse!AT81=1,VLOOKUP(AT$5,Kruistabel!$B$26:$F$29,MATCH($C81,Kruistabel!$C$25:$F$25,0)+1,FALSE),""))</f>
        <v>60</v>
      </c>
      <c r="AU81" s="326" t="str">
        <f>IF(IF(Plananalyse!AU81=1,VLOOKUP(AU$5,Kruistabel!$B$26:$F$29,MATCH($C81,Kruistabel!$C$25:$F$25,0)+1,FALSE),"")=0,"",IF(Plananalyse!AU81=1,VLOOKUP(AU$5,Kruistabel!$B$26:$F$29,MATCH($C81,Kruistabel!$C$25:$F$25,0)+1,FALSE),""))</f>
        <v/>
      </c>
      <c r="AV81" s="326">
        <f>IF(IF(Plananalyse!AV81=1,VLOOKUP(AV$5,Kruistabel!$B$26:$F$29,MATCH($C81,Kruistabel!$C$25:$F$25,0)+1,FALSE),"")=0,"",IF(Plananalyse!AV81=1,VLOOKUP(AV$5,Kruistabel!$B$26:$F$29,MATCH($C81,Kruistabel!$C$25:$F$25,0)+1,FALSE),""))</f>
        <v>65</v>
      </c>
      <c r="AW81" s="326" t="str">
        <f>IF(IF(Plananalyse!AW81=1,VLOOKUP(AW$5,Kruistabel!$B$26:$F$29,MATCH($C81,Kruistabel!$C$25:$F$25,0)+1,FALSE),"")=0,"",IF(Plananalyse!AW81=1,VLOOKUP(AW$5,Kruistabel!$B$26:$F$29,MATCH($C81,Kruistabel!$C$25:$F$25,0)+1,FALSE),""))</f>
        <v/>
      </c>
      <c r="AX81" s="326" t="str">
        <f>IF(IF(Plananalyse!AX81=1,VLOOKUP(AX$5,Kruistabel!$B$26:$F$29,MATCH($C81,Kruistabel!$C$25:$F$25,0)+1,FALSE),"")=0,"",IF(Plananalyse!AX81=1,VLOOKUP(AX$5,Kruistabel!$B$26:$F$29,MATCH($C81,Kruistabel!$C$25:$F$25,0)+1,FALSE),""))</f>
        <v/>
      </c>
      <c r="AY81" s="327"/>
      <c r="AZ81" s="326" t="str">
        <f>IF(IF(Plananalyse!AZ81=1,VLOOKUP(AZ$5,Kruistabel!$B$26:$F$29,MATCH($C81,Kruistabel!$C$25:$F$25,0)+1,FALSE),"")=0,"",IF(Plananalyse!AZ81=1,VLOOKUP(AZ$5,Kruistabel!$B$26:$F$29,MATCH($C81,Kruistabel!$C$25:$F$25,0)+1,FALSE),""))</f>
        <v/>
      </c>
      <c r="BA81" s="326" t="str">
        <f>IF(IF(Plananalyse!BA81=1,VLOOKUP(BA$5,Kruistabel!$B$26:$F$29,MATCH($C81,Kruistabel!$C$25:$F$25,0)+1,FALSE),"")=0,"",IF(Plananalyse!BA81=1,VLOOKUP(BA$5,Kruistabel!$B$26:$F$29,MATCH($C81,Kruistabel!$C$25:$F$25,0)+1,FALSE),""))</f>
        <v/>
      </c>
      <c r="BB81" s="326">
        <f>IF(IF(Plananalyse!BB81=1,VLOOKUP(BB$5,Kruistabel!$B$26:$F$29,MATCH($C81,Kruistabel!$C$25:$F$25,0)+1,FALSE),"")=0,"",IF(Plananalyse!BB81=1,VLOOKUP(BB$5,Kruistabel!$B$26:$F$29,MATCH($C81,Kruistabel!$C$25:$F$25,0)+1,FALSE),""))</f>
        <v>65</v>
      </c>
      <c r="BC81" s="326">
        <f>IF(IF(Plananalyse!BC81=1,VLOOKUP(BC$5,Kruistabel!$B$26:$F$29,MATCH($C81,Kruistabel!$C$25:$F$25,0)+1,FALSE),"")=0,"",IF(Plananalyse!BC81=1,VLOOKUP(BC$5,Kruistabel!$B$26:$F$29,MATCH($C81,Kruistabel!$C$25:$F$25,0)+1,FALSE),""))</f>
        <v>65</v>
      </c>
      <c r="BD81" s="326" t="str">
        <f>IF(IF(Plananalyse!BD81=1,VLOOKUP(BD$5,Kruistabel!$B$26:$F$29,MATCH($C81,Kruistabel!$C$25:$F$25,0)+1,FALSE),"")=0,"",IF(Plananalyse!BD81=1,VLOOKUP(BD$5,Kruistabel!$B$26:$F$29,MATCH($C81,Kruistabel!$C$25:$F$25,0)+1,FALSE),""))</f>
        <v/>
      </c>
      <c r="BE81" s="326" t="str">
        <f>IF(IF(Plananalyse!BE81=1,VLOOKUP(BE$5,Kruistabel!$B$26:$F$29,MATCH($C81,Kruistabel!$C$25:$F$25,0)+1,FALSE),"")=0,"",IF(Plananalyse!BE81=1,VLOOKUP(BE$5,Kruistabel!$B$26:$F$29,MATCH($C81,Kruistabel!$C$25:$F$25,0)+1,FALSE),""))</f>
        <v/>
      </c>
      <c r="BF81" s="326" t="str">
        <f>IF(IF(Plananalyse!BF81=1,VLOOKUP(BF$5,Kruistabel!$B$26:$F$29,MATCH($C81,Kruistabel!$C$25:$F$25,0)+1,FALSE),"")=0,"",IF(Plananalyse!BF81=1,VLOOKUP(BF$5,Kruistabel!$B$26:$F$29,MATCH($C81,Kruistabel!$C$25:$F$25,0)+1,FALSE),""))</f>
        <v/>
      </c>
      <c r="BG81" s="326" t="str">
        <f>IF(IF(Plananalyse!BG81=1,VLOOKUP(BG$5,Kruistabel!$B$26:$F$29,MATCH($C81,Kruistabel!$C$25:$F$25,0)+1,FALSE),"")=0,"",IF(Plananalyse!BG81=1,VLOOKUP(BG$5,Kruistabel!$B$26:$F$29,MATCH($C81,Kruistabel!$C$25:$F$25,0)+1,FALSE),""))</f>
        <v/>
      </c>
      <c r="BH81" s="326" t="str">
        <f>IF(IF(Plananalyse!BH81=1,VLOOKUP(BH$5,Kruistabel!$B$26:$F$29,MATCH($C81,Kruistabel!$C$25:$F$25,0)+1,FALSE),"")=0,"",IF(Plananalyse!BH81=1,VLOOKUP(BH$5,Kruistabel!$B$26:$F$29,MATCH($C81,Kruistabel!$C$25:$F$25,0)+1,FALSE),""))</f>
        <v/>
      </c>
      <c r="BI81" s="327"/>
      <c r="BJ81" s="326" t="e">
        <f>IF(IF(Plananalyse!BJ81=1,VLOOKUP(BJ$5,Kruistabel!$B$26:$F$29,MATCH($C81,Kruistabel!$C$25:$F$25,0)+1,FALSE),"")=0,"",IF(Plananalyse!BJ81=1,VLOOKUP(BJ$5,Kruistabel!$B$26:$F$29,MATCH($C81,Kruistabel!$C$25:$F$25,0)+1,FALSE),""))</f>
        <v>#N/A</v>
      </c>
      <c r="BK81" s="326" t="e">
        <f>IF(IF(Plananalyse!BK81=1,VLOOKUP(BK$5,Kruistabel!$B$26:$F$29,MATCH($C81,Kruistabel!$C$25:$F$25,0)+1,FALSE),"")=0,"",IF(Plananalyse!BK81=1,VLOOKUP(BK$5,Kruistabel!$B$26:$F$29,MATCH($C81,Kruistabel!$C$25:$F$25,0)+1,FALSE),""))</f>
        <v>#N/A</v>
      </c>
      <c r="BL81" s="326" t="e">
        <f>IF(IF(Plananalyse!BL81=1,VLOOKUP(BL$5,Kruistabel!$B$26:$F$29,MATCH($C81,Kruistabel!$C$25:$F$25,0)+1,FALSE),"")=0,"",IF(Plananalyse!BL81=1,VLOOKUP(BL$5,Kruistabel!$B$26:$F$29,MATCH($C81,Kruistabel!$C$25:$F$25,0)+1,FALSE),""))</f>
        <v>#N/A</v>
      </c>
      <c r="BM81" s="326" t="e">
        <f>IF(IF(Plananalyse!BM81=1,VLOOKUP(BM$5,Kruistabel!$B$26:$F$29,MATCH($C81,Kruistabel!$C$25:$F$25,0)+1,FALSE),"")=0,"",IF(Plananalyse!BM81=1,VLOOKUP(BM$5,Kruistabel!$B$26:$F$29,MATCH($C81,Kruistabel!$C$25:$F$25,0)+1,FALSE),""))</f>
        <v>#N/A</v>
      </c>
      <c r="BN81" s="326" t="e">
        <f>IF(IF(Plananalyse!BN81=1,VLOOKUP(BN$5,Kruistabel!$B$26:$F$29,MATCH($C81,Kruistabel!$C$25:$F$25,0)+1,FALSE),"")=0,"",IF(Plananalyse!BN81=1,VLOOKUP(BN$5,Kruistabel!$B$26:$F$29,MATCH($C81,Kruistabel!$C$25:$F$25,0)+1,FALSE),""))</f>
        <v>#N/A</v>
      </c>
      <c r="BO81" s="326" t="e">
        <f>IF(IF(Plananalyse!BO81=1,VLOOKUP(BO$5,Kruistabel!$B$26:$F$29,MATCH($C81,Kruistabel!$C$25:$F$25,0)+1,FALSE),"")=0,"",IF(Plananalyse!BO81=1,VLOOKUP(BO$5,Kruistabel!$B$26:$F$29,MATCH($C81,Kruistabel!$C$25:$F$25,0)+1,FALSE),""))</f>
        <v>#N/A</v>
      </c>
      <c r="BP81" s="326" t="e">
        <f>IF(IF(Plananalyse!BP81=1,VLOOKUP(BP$5,Kruistabel!$B$26:$F$29,MATCH($C81,Kruistabel!$C$25:$F$25,0)+1,FALSE),"")=0,"",IF(Plananalyse!BP81=1,VLOOKUP(BP$5,Kruistabel!$B$26:$F$29,MATCH($C81,Kruistabel!$C$25:$F$25,0)+1,FALSE),""))</f>
        <v>#N/A</v>
      </c>
      <c r="BQ81" s="326" t="e">
        <f>IF(IF(Plananalyse!BQ81=1,VLOOKUP(BQ$5,Kruistabel!$B$26:$F$29,MATCH($C81,Kruistabel!$C$25:$F$25,0)+1,FALSE),"")=0,"",IF(Plananalyse!BQ81=1,VLOOKUP(BQ$5,Kruistabel!$B$26:$F$29,MATCH($C81,Kruistabel!$C$25:$F$25,0)+1,FALSE),""))</f>
        <v>#N/A</v>
      </c>
      <c r="BR81" s="326" t="e">
        <f>IF(IF(Plananalyse!BR81=1,VLOOKUP(BR$5,Kruistabel!$B$26:$F$29,MATCH($C81,Kruistabel!$C$25:$F$25,0)+1,FALSE),"")=0,"",IF(Plananalyse!BR81=1,VLOOKUP(BR$5,Kruistabel!$B$26:$F$29,MATCH($C81,Kruistabel!$C$25:$F$25,0)+1,FALSE),""))</f>
        <v>#REF!</v>
      </c>
      <c r="BS81" s="326" t="e">
        <f>IF(IF(Plananalyse!BS81=1,VLOOKUP(BS$5,Kruistabel!$B$26:$F$29,MATCH($C81,Kruistabel!$C$25:$F$25,0)+1,FALSE),"")=0,"",IF(Plananalyse!BS81=1,VLOOKUP(BS$5,Kruistabel!$B$26:$F$29,MATCH($C81,Kruistabel!$C$25:$F$25,0)+1,FALSE),""))</f>
        <v>#REF!</v>
      </c>
      <c r="BT81" s="65"/>
      <c r="BU81" s="231" t="str">
        <f>IF(IF(Plananalyse!BU81=1,VLOOKUP(BU$5,Kruistabel!$B$26:$F$29,MATCH($C81,Kruistabel!$C$25:$F$25,0)+1,FALSE),"")=0,"",IF(Plananalyse!BU81=1,VLOOKUP(BU$5,Kruistabel!$B$26:$F$29,MATCH($C81,Kruistabel!$C$25:$F$25,0)+1,FALSE),""))</f>
        <v/>
      </c>
      <c r="BV81" s="326">
        <f>IF(IF(Plananalyse!BV81=1,VLOOKUP(BV$5,Kruistabel!$B$26:$F$29,MATCH($C81,Kruistabel!$C$25:$F$25,0)+1,FALSE),"")=0,"",IF(Plananalyse!BV81=1,VLOOKUP(BV$5,Kruistabel!$B$26:$F$29,MATCH($C81,Kruistabel!$C$25:$F$25,0)+1,FALSE),""))</f>
        <v>60</v>
      </c>
      <c r="BW81" s="326" t="str">
        <f>IF(IF(Plananalyse!BW81=1,VLOOKUP(BW$5,Kruistabel!$B$26:$F$29,MATCH($C81,Kruistabel!$C$25:$F$25,0)+1,FALSE),"")=0,"",IF(Plananalyse!BW81=1,VLOOKUP(BW$5,Kruistabel!$B$26:$F$29,MATCH($C81,Kruistabel!$C$25:$F$25,0)+1,FALSE),""))</f>
        <v/>
      </c>
      <c r="BX81" s="326" t="str">
        <f>IF(IF(Plananalyse!BX81=1,VLOOKUP(BX$5,Kruistabel!$B$26:$F$29,MATCH($C81,Kruistabel!$C$25:$F$25,0)+1,FALSE),"")=0,"",IF(Plananalyse!BX81=1,VLOOKUP(BX$5,Kruistabel!$B$26:$F$29,MATCH($C81,Kruistabel!$C$25:$F$25,0)+1,FALSE),""))</f>
        <v/>
      </c>
      <c r="BY81" s="327"/>
      <c r="BZ81" s="326" t="e">
        <f ca="1">IF(IF(Plananalyse!BZ81=1,VLOOKUP(BZ$5,Kruistabel!$B$26:$F$29,MATCH($C81,Kruistabel!$C$25:$F$25,0)+1,FALSE),"")=0,"",IF(Plananalyse!BZ81=1,VLOOKUP(BZ$5,Kruistabel!$B$26:$F$29,MATCH($C81,Kruistabel!$C$25:$F$25,0)+1,FALSE),""))</f>
        <v>#N/A</v>
      </c>
      <c r="CA81" s="326" t="e">
        <f ca="1">IF(IF(Plananalyse!CA81=1,VLOOKUP(CA$5,Kruistabel!$B$26:$F$29,MATCH($C81,Kruistabel!$C$25:$F$25,0)+1,FALSE),"")=0,"",IF(Plananalyse!CA81=1,VLOOKUP(CA$5,Kruistabel!$B$26:$F$29,MATCH($C81,Kruistabel!$C$25:$F$25,0)+1,FALSE),""))</f>
        <v>#N/A</v>
      </c>
      <c r="CB81" s="326" t="e">
        <f ca="1">IF(IF(Plananalyse!CB81=1,VLOOKUP(CB$5,Kruistabel!$B$26:$F$29,MATCH($C81,Kruistabel!$C$25:$F$25,0)+1,FALSE),"")=0,"",IF(Plananalyse!CB81=1,VLOOKUP(CB$5,Kruistabel!$B$26:$F$29,MATCH($C81,Kruistabel!$C$25:$F$25,0)+1,FALSE),""))</f>
        <v>#N/A</v>
      </c>
      <c r="CC81" s="326" t="e">
        <f ca="1">IF(IF(Plananalyse!CC81=1,VLOOKUP(CC$5,Kruistabel!$B$26:$F$29,MATCH($C81,Kruistabel!$C$25:$F$25,0)+1,FALSE),"")=0,"",IF(Plananalyse!CC81=1,VLOOKUP(CC$5,Kruistabel!$B$26:$F$29,MATCH($C81,Kruistabel!$C$25:$F$25,0)+1,FALSE),""))</f>
        <v>#N/A</v>
      </c>
      <c r="CD81" s="326" t="e">
        <f ca="1">IF(IF(Plananalyse!CD81=1,VLOOKUP(CD$5,Kruistabel!$B$26:$F$29,MATCH($C81,Kruistabel!$C$25:$F$25,0)+1,FALSE),"")=0,"",IF(Plananalyse!CD81=1,VLOOKUP(CD$5,Kruistabel!$B$26:$F$29,MATCH($C81,Kruistabel!$C$25:$F$25,0)+1,FALSE),""))</f>
        <v>#N/A</v>
      </c>
      <c r="CE81" s="326" t="e">
        <f ca="1">IF(IF(Plananalyse!CE81=1,VLOOKUP(CE$5,Kruistabel!$B$26:$F$29,MATCH($C81,Kruistabel!$C$25:$F$25,0)+1,FALSE),"")=0,"",IF(Plananalyse!CE81=1,VLOOKUP(CE$5,Kruistabel!$B$26:$F$29,MATCH($C81,Kruistabel!$C$25:$F$25,0)+1,FALSE),""))</f>
        <v>#N/A</v>
      </c>
      <c r="CF81" s="326" t="e">
        <f ca="1">IF(IF(Plananalyse!CF81=1,VLOOKUP(CF$5,Kruistabel!$B$26:$F$29,MATCH($C81,Kruistabel!$C$25:$F$25,0)+1,FALSE),"")=0,"",IF(Plananalyse!CF81=1,VLOOKUP(CF$5,Kruistabel!$B$26:$F$29,MATCH($C81,Kruistabel!$C$25:$F$25,0)+1,FALSE),""))</f>
        <v>#N/A</v>
      </c>
      <c r="CG81" s="326" t="e">
        <f ca="1">IF(IF(Plananalyse!CG81=1,VLOOKUP(CG$5,Kruistabel!$B$26:$F$29,MATCH($C81,Kruistabel!$C$25:$F$25,0)+1,FALSE),"")=0,"",IF(Plananalyse!CG81=1,VLOOKUP(CG$5,Kruistabel!$B$26:$F$29,MATCH($C81,Kruistabel!$C$25:$F$25,0)+1,FALSE),""))</f>
        <v>#REF!</v>
      </c>
      <c r="CH81" s="326" t="e">
        <f ca="1">IF(IF(Plananalyse!CH81=1,VLOOKUP(CH$5,Kruistabel!$B$26:$F$29,MATCH($C81,Kruistabel!$C$25:$F$25,0)+1,FALSE),"")=0,"",IF(Plananalyse!CH81=1,VLOOKUP(CH$5,Kruistabel!$B$26:$F$29,MATCH($C81,Kruistabel!$C$25:$F$25,0)+1,FALSE),""))</f>
        <v>#REF!</v>
      </c>
      <c r="CI81" s="65"/>
      <c r="CJ81" s="326">
        <f ca="1">IF(IF(Plananalyse!CJ81=1,VLOOKUP(CJ$5,Kruistabel!$B$26:$F$29,MATCH($C81,Kruistabel!$C$25:$F$25,0)+1,FALSE),"")=0,"",IF(Plananalyse!CJ81=1,VLOOKUP(CJ$5,Kruistabel!$B$26:$F$29,MATCH($C81,Kruistabel!$C$25:$F$25,0)+1,FALSE),""))</f>
        <v>60</v>
      </c>
      <c r="CK81" s="326">
        <f ca="1">IF(IF(Plananalyse!CK81=1,VLOOKUP(CK$5,Kruistabel!$B$26:$F$29,MATCH($C81,Kruistabel!$C$25:$F$25,0)+1,FALSE),"")=0,"",IF(Plananalyse!CK81=1,VLOOKUP(CK$5,Kruistabel!$B$26:$F$29,MATCH($C81,Kruistabel!$C$25:$F$25,0)+1,FALSE),""))</f>
        <v>60</v>
      </c>
      <c r="CL81" s="326" t="str">
        <f ca="1">IF(IF(Plananalyse!CL81=1,VLOOKUP(CL$5,Kruistabel!$B$26:$F$29,MATCH($C81,Kruistabel!$C$25:$F$25,0)+1,FALSE),"")=0,"",IF(Plananalyse!CL81=1,VLOOKUP(CL$5,Kruistabel!$B$26:$F$29,MATCH($C81,Kruistabel!$C$25:$F$25,0)+1,FALSE),""))</f>
        <v/>
      </c>
      <c r="CM81" s="326">
        <f ca="1">IF(IF(Plananalyse!CM81=1,VLOOKUP(CM$5,Kruistabel!$B$26:$F$29,MATCH($C81,Kruistabel!$C$25:$F$25,0)+1,FALSE),"")=0,"",IF(Plananalyse!CM81=1,VLOOKUP(CM$5,Kruistabel!$B$26:$F$29,MATCH($C81,Kruistabel!$C$25:$F$25,0)+1,FALSE),""))</f>
        <v>55</v>
      </c>
      <c r="CN81" s="326">
        <f ca="1">IF(IF(Plananalyse!CN81=1,VLOOKUP(CN$5,Kruistabel!$B$26:$F$29,MATCH($C81,Kruistabel!$C$25:$F$25,0)+1,FALSE),"")=0,"",IF(Plananalyse!CN81=1,VLOOKUP(CN$5,Kruistabel!$B$26:$F$29,MATCH($C81,Kruistabel!$C$25:$F$25,0)+1,FALSE),""))</f>
        <v>55</v>
      </c>
      <c r="CO81" s="326">
        <f ca="1">IF(IF(Plananalyse!CO81=1,VLOOKUP(CO$5,Kruistabel!$B$26:$F$29,MATCH($C81,Kruistabel!$C$25:$F$25,0)+1,FALSE),"")=0,"",IF(Plananalyse!CO81=1,VLOOKUP(CO$5,Kruistabel!$B$26:$F$29,MATCH($C81,Kruistabel!$C$25:$F$25,0)+1,FALSE),""))</f>
        <v>65</v>
      </c>
      <c r="CP81" s="326">
        <f ca="1">IF(IF(Plananalyse!CP81=1,VLOOKUP(CP$5,Kruistabel!$B$26:$F$29,MATCH($C81,Kruistabel!$C$25:$F$25,0)+1,FALSE),"")=0,"",IF(Plananalyse!CP81=1,VLOOKUP(CP$5,Kruistabel!$B$26:$F$29,MATCH($C81,Kruistabel!$C$25:$F$25,0)+1,FALSE),""))</f>
        <v>60</v>
      </c>
      <c r="CQ81" s="326">
        <f ca="1">IF(IF(Plananalyse!CQ81=1,VLOOKUP(CQ$5,Kruistabel!$B$26:$F$29,MATCH($C81,Kruistabel!$C$25:$F$25,0)+1,FALSE),"")=0,"",IF(Plananalyse!CQ81=1,VLOOKUP(CQ$5,Kruistabel!$B$26:$F$29,MATCH($C81,Kruistabel!$C$25:$F$25,0)+1,FALSE),""))</f>
        <v>65</v>
      </c>
      <c r="CR81" s="326">
        <f ca="1">IF(IF(Plananalyse!CR81=1,VLOOKUP(CR$5,Kruistabel!$B$26:$F$29,MATCH($C81,Kruistabel!$C$25:$F$25,0)+1,FALSE),"")=0,"",IF(Plananalyse!CR81=1,VLOOKUP(CR$5,Kruistabel!$B$26:$F$29,MATCH($C81,Kruistabel!$C$25:$F$25,0)+1,FALSE),""))</f>
        <v>65</v>
      </c>
      <c r="CS81" s="326">
        <f ca="1">IF(IF(Plananalyse!CS81=1,VLOOKUP(CS$5,Kruistabel!$B$26:$F$29,MATCH($C81,Kruistabel!$C$25:$F$25,0)+1,FALSE),"")=0,"",IF(Plananalyse!CS81=1,VLOOKUP(CS$5,Kruistabel!$B$26:$F$29,MATCH($C81,Kruistabel!$C$25:$F$25,0)+1,FALSE),""))</f>
        <v>60</v>
      </c>
      <c r="CT81" s="326">
        <f ca="1">IF(IF(Plananalyse!CT81=1,VLOOKUP(CT$5,Kruistabel!$B$26:$F$29,MATCH($C81,Kruistabel!$C$25:$F$25,0)+1,FALSE),"")=0,"",IF(Plananalyse!CT81=1,VLOOKUP(CT$5,Kruistabel!$B$26:$F$29,MATCH($C81,Kruistabel!$C$25:$F$25,0)+1,FALSE),""))</f>
        <v>60</v>
      </c>
      <c r="CU81" s="326">
        <f ca="1">IF(IF(Plananalyse!CU81=1,VLOOKUP(CU$5,Kruistabel!$B$26:$F$29,MATCH($C81,Kruistabel!$C$25:$F$25,0)+1,FALSE),"")=0,"",IF(Plananalyse!CU81=1,VLOOKUP(CU$5,Kruistabel!$B$26:$F$29,MATCH($C81,Kruistabel!$C$25:$F$25,0)+1,FALSE),""))</f>
        <v>65</v>
      </c>
      <c r="CV81" s="326">
        <f ca="1">IF(IF(Plananalyse!CV81=1,VLOOKUP(CV$5,Kruistabel!$B$26:$F$29,MATCH($C81,Kruistabel!$C$25:$F$25,0)+1,FALSE),"")=0,"",IF(Plananalyse!CV81=1,VLOOKUP(CV$5,Kruistabel!$B$26:$F$29,MATCH($C81,Kruistabel!$C$25:$F$25,0)+1,FALSE),""))</f>
        <v>65</v>
      </c>
      <c r="CW81" s="326">
        <f ca="1">IF(IF(Plananalyse!CW81=1,VLOOKUP(CW$5,Kruistabel!$B$26:$F$29,MATCH($C81,Kruistabel!$C$25:$F$25,0)+1,FALSE),"")=0,"",IF(Plananalyse!CW81=1,VLOOKUP(CW$5,Kruistabel!$B$26:$F$29,MATCH($C81,Kruistabel!$C$25:$F$25,0)+1,FALSE),""))</f>
        <v>60</v>
      </c>
      <c r="CX81" s="326" t="str">
        <f ca="1">IF(IF(Plananalyse!CX81=1,VLOOKUP(CX$5,Kruistabel!$B$26:$F$29,MATCH($C81,Kruistabel!$C$25:$F$25,0)+1,FALSE),"")=0,"",IF(Plananalyse!CX81=1,VLOOKUP(CX$5,Kruistabel!$B$26:$F$29,MATCH($C81,Kruistabel!$C$25:$F$25,0)+1,FALSE),""))</f>
        <v/>
      </c>
      <c r="CY81" s="326">
        <f ca="1">IF(IF(Plananalyse!CY81=1,VLOOKUP(CY$5,Kruistabel!$B$26:$F$29,MATCH($C81,Kruistabel!$C$25:$F$25,0)+1,FALSE),"")=0,"",IF(Plananalyse!CY81=1,VLOOKUP(CY$5,Kruistabel!$B$26:$F$29,MATCH($C81,Kruistabel!$C$25:$F$25,0)+1,FALSE),""))</f>
        <v>65</v>
      </c>
      <c r="CZ81" s="326">
        <f ca="1">IF(IF(Plananalyse!CZ81=1,VLOOKUP(CZ$5,Kruistabel!$B$26:$F$29,MATCH($C81,Kruistabel!$C$25:$F$25,0)+1,FALSE),"")=0,"",IF(Plananalyse!CZ81=1,VLOOKUP(CZ$5,Kruistabel!$B$26:$F$29,MATCH($C81,Kruistabel!$C$25:$F$25,0)+1,FALSE),""))</f>
        <v>65</v>
      </c>
      <c r="DA81" s="326">
        <f ca="1">IF(IF(Plananalyse!DA81=1,VLOOKUP(DA$5,Kruistabel!$B$26:$F$29,MATCH($C81,Kruistabel!$C$25:$F$25,0)+1,FALSE),"")=0,"",IF(Plananalyse!DA81=1,VLOOKUP(DA$5,Kruistabel!$B$26:$F$29,MATCH($C81,Kruistabel!$C$25:$F$25,0)+1,FALSE),""))</f>
        <v>65</v>
      </c>
      <c r="DB81" s="326" t="str">
        <f ca="1">IF(IF(Plananalyse!DB81=1,VLOOKUP(DB$5,Kruistabel!$B$26:$F$29,MATCH($C81,Kruistabel!$C$25:$F$25,0)+1,FALSE),"")=0,"",IF(Plananalyse!DB81=1,VLOOKUP(DB$5,Kruistabel!$B$26:$F$29,MATCH($C81,Kruistabel!$C$25:$F$25,0)+1,FALSE),""))</f>
        <v/>
      </c>
      <c r="DC81" s="326" t="str">
        <f ca="1">IF(IF(Plananalyse!DC81=1,VLOOKUP(DC$5,Kruistabel!$B$26:$F$29,MATCH($C81,Kruistabel!$C$25:$F$25,0)+1,FALSE),"")=0,"",IF(Plananalyse!DC81=1,VLOOKUP(DC$5,Kruistabel!$B$26:$F$29,MATCH($C81,Kruistabel!$C$25:$F$25,0)+1,FALSE),""))</f>
        <v/>
      </c>
      <c r="DD81" s="327"/>
      <c r="DE81" s="326" t="e">
        <f ca="1">IF(IF(Plananalyse!DE81=1,VLOOKUP(DE$5,Kruistabel!$B$26:$F$29,MATCH($C81,Kruistabel!$C$25:$F$25,0)+1,FALSE),"")=0,"",IF(Plananalyse!DE81=1,VLOOKUP(DE$5,Kruistabel!$B$26:$F$29,MATCH($C81,Kruistabel!$C$25:$F$25,0)+1,FALSE),""))</f>
        <v>#N/A</v>
      </c>
      <c r="DF81" s="326" t="e">
        <f ca="1">IF(IF(Plananalyse!DF81=1,VLOOKUP(DF$5,Kruistabel!$B$26:$F$29,MATCH($C81,Kruistabel!$C$25:$F$25,0)+1,FALSE),"")=0,"",IF(Plananalyse!DF81=1,VLOOKUP(DF$5,Kruistabel!$B$26:$F$29,MATCH($C81,Kruistabel!$C$25:$F$25,0)+1,FALSE),""))</f>
        <v>#N/A</v>
      </c>
      <c r="DG81" s="326" t="e">
        <f ca="1">IF(IF(Plananalyse!DG81=1,VLOOKUP(DG$5,Kruistabel!$B$26:$F$29,MATCH($C81,Kruistabel!$C$25:$F$25,0)+1,FALSE),"")=0,"",IF(Plananalyse!DG81=1,VLOOKUP(DG$5,Kruistabel!$B$26:$F$29,MATCH($C81,Kruistabel!$C$25:$F$25,0)+1,FALSE),""))</f>
        <v>#N/A</v>
      </c>
      <c r="DH81" s="326" t="e">
        <f ca="1">IF(IF(Plananalyse!DH81=1,VLOOKUP(DH$5,Kruistabel!$B$26:$F$29,MATCH($C81,Kruistabel!$C$25:$F$25,0)+1,FALSE),"")=0,"",IF(Plananalyse!DH81=1,VLOOKUP(DH$5,Kruistabel!$B$26:$F$29,MATCH($C81,Kruistabel!$C$25:$F$25,0)+1,FALSE),""))</f>
        <v>#N/A</v>
      </c>
      <c r="DI81" s="326" t="e">
        <f ca="1">IF(IF(Plananalyse!DI81=1,VLOOKUP(DI$5,Kruistabel!$B$26:$F$29,MATCH($C81,Kruistabel!$C$25:$F$25,0)+1,FALSE),"")=0,"",IF(Plananalyse!DI81=1,VLOOKUP(DI$5,Kruistabel!$B$26:$F$29,MATCH($C81,Kruistabel!$C$25:$F$25,0)+1,FALSE),""))</f>
        <v>#N/A</v>
      </c>
      <c r="DJ81" s="326" t="e">
        <f ca="1">IF(IF(Plananalyse!DJ81=1,VLOOKUP(DJ$5,Kruistabel!$B$26:$F$29,MATCH($C81,Kruistabel!$C$25:$F$25,0)+1,FALSE),"")=0,"",IF(Plananalyse!DJ81=1,VLOOKUP(DJ$5,Kruistabel!$B$26:$F$29,MATCH($C81,Kruistabel!$C$25:$F$25,0)+1,FALSE),""))</f>
        <v>#N/A</v>
      </c>
      <c r="DK81" s="326" t="e">
        <f ca="1">IF(IF(Plananalyse!DK81=1,VLOOKUP(DK$5,Kruistabel!$B$26:$F$29,MATCH($C81,Kruistabel!$C$25:$F$25,0)+1,FALSE),"")=0,"",IF(Plananalyse!DK81=1,VLOOKUP(DK$5,Kruistabel!$B$26:$F$29,MATCH($C81,Kruistabel!$C$25:$F$25,0)+1,FALSE),""))</f>
        <v>#REF!</v>
      </c>
      <c r="DL81" s="326" t="e">
        <f ca="1">IF(IF(Plananalyse!DL81=1,VLOOKUP(DL$5,Kruistabel!$B$26:$F$29,MATCH($C81,Kruistabel!$C$25:$F$25,0)+1,FALSE),"")=0,"",IF(Plananalyse!DL81=1,VLOOKUP(DL$5,Kruistabel!$B$26:$F$29,MATCH($C81,Kruistabel!$C$25:$F$25,0)+1,FALSE),""))</f>
        <v>#REF!</v>
      </c>
      <c r="DM81" s="327" t="str">
        <f>IF(Plananalyse!DM81=1,VLOOKUP(DM$5,Kruistabel!$B$26:$F$29,MATCH($C81,Kruistabel!$C$25:$F$25,0)+1,FALSE),"")</f>
        <v/>
      </c>
      <c r="DN81" s="326" t="e">
        <f ca="1">IF(IF(Plananalyse!DN81=1,VLOOKUP(DN$5,Kruistabel!$B$26:$F$29,MATCH($C81,Kruistabel!$C$25:$F$25,0)+1,FALSE),"")=0,"",IF(Plananalyse!DN81=1,VLOOKUP(DN$5,Kruistabel!$B$26:$F$29,MATCH($C81,Kruistabel!$C$25:$F$25,0)+1,FALSE),""))</f>
        <v>#N/A</v>
      </c>
      <c r="DO81" s="326" t="e">
        <f ca="1">IF(IF(Plananalyse!DO81=1,VLOOKUP(DO$5,Kruistabel!$B$26:$F$29,MATCH($C81,Kruistabel!$C$25:$F$25,0)+1,FALSE),"")=0,"",IF(Plananalyse!DO81=1,VLOOKUP(DO$5,Kruistabel!$B$26:$F$29,MATCH($C81,Kruistabel!$C$25:$F$25,0)+1,FALSE),""))</f>
        <v>#N/A</v>
      </c>
      <c r="DP81" s="326" t="e">
        <f ca="1">IF(IF(Plananalyse!DP81=1,VLOOKUP(DP$5,Kruistabel!$B$26:$F$29,MATCH($C81,Kruistabel!$C$25:$F$25,0)+1,FALSE),"")=0,"",IF(Plananalyse!DP81=1,VLOOKUP(DP$5,Kruistabel!$B$26:$F$29,MATCH($C81,Kruistabel!$C$25:$F$25,0)+1,FALSE),""))</f>
        <v>#N/A</v>
      </c>
      <c r="DQ81" s="326" t="e">
        <f ca="1">IF(IF(Plananalyse!DQ81=1,VLOOKUP(DQ$5,Kruistabel!$B$26:$F$29,MATCH($C81,Kruistabel!$C$25:$F$25,0)+1,FALSE),"")=0,"",IF(Plananalyse!DQ81=1,VLOOKUP(DQ$5,Kruistabel!$B$26:$F$29,MATCH($C81,Kruistabel!$C$25:$F$25,0)+1,FALSE),""))</f>
        <v>#N/A</v>
      </c>
      <c r="DR81" s="326" t="e">
        <f ca="1">IF(IF(Plananalyse!DR81=1,VLOOKUP(DR$5,Kruistabel!$B$26:$F$29,MATCH($C81,Kruistabel!$C$25:$F$25,0)+1,FALSE),"")=0,"",IF(Plananalyse!DR81=1,VLOOKUP(DR$5,Kruistabel!$B$26:$F$29,MATCH($C81,Kruistabel!$C$25:$F$25,0)+1,FALSE),""))</f>
        <v>#N/A</v>
      </c>
      <c r="DS81" s="326" t="e">
        <f ca="1">IF(IF(Plananalyse!DS81=1,VLOOKUP(DS$5,Kruistabel!$B$26:$F$29,MATCH($C81,Kruistabel!$C$25:$F$25,0)+1,FALSE),"")=0,"",IF(Plananalyse!DS81=1,VLOOKUP(DS$5,Kruistabel!$B$26:$F$29,MATCH($C81,Kruistabel!$C$25:$F$25,0)+1,FALSE),""))</f>
        <v>#N/A</v>
      </c>
      <c r="DT81" s="326" t="e">
        <f ca="1">IF(IF(Plananalyse!DT81=1,VLOOKUP(DT$5,Kruistabel!$B$26:$F$29,MATCH($C81,Kruistabel!$C$25:$F$25,0)+1,FALSE),"")=0,"",IF(Plananalyse!DT81=1,VLOOKUP(DT$5,Kruistabel!$B$26:$F$29,MATCH($C81,Kruistabel!$C$25:$F$25,0)+1,FALSE),""))</f>
        <v>#N/A</v>
      </c>
      <c r="DU81" s="326" t="e">
        <f ca="1">IF(IF(Plananalyse!DU81=1,VLOOKUP(DU$5,Kruistabel!$B$26:$F$29,MATCH($C81,Kruistabel!$C$25:$F$25,0)+1,FALSE),"")=0,"",IF(Plananalyse!DU81=1,VLOOKUP(DU$5,Kruistabel!$B$26:$F$29,MATCH($C81,Kruistabel!$C$25:$F$25,0)+1,FALSE),""))</f>
        <v>#N/A</v>
      </c>
      <c r="DV81" s="326" t="e">
        <f ca="1">IF(IF(Plananalyse!DV81=1,VLOOKUP(DV$5,Kruistabel!$B$26:$F$29,MATCH($C81,Kruistabel!$C$25:$F$25,0)+1,FALSE),"")=0,"",IF(Plananalyse!DV81=1,VLOOKUP(DV$5,Kruistabel!$B$26:$F$29,MATCH($C81,Kruistabel!$C$25:$F$25,0)+1,FALSE),""))</f>
        <v>#N/A</v>
      </c>
      <c r="DW81" s="326" t="e">
        <f ca="1">IF(IF(Plananalyse!DW81=1,VLOOKUP(DW$5,Kruistabel!$B$26:$F$29,MATCH($C81,Kruistabel!$C$25:$F$25,0)+1,FALSE),"")=0,"",IF(Plananalyse!DW81=1,VLOOKUP(DW$5,Kruistabel!$B$26:$F$29,MATCH($C81,Kruistabel!$C$25:$F$25,0)+1,FALSE),""))</f>
        <v>#REF!</v>
      </c>
      <c r="DX81" s="326" t="e">
        <f ca="1">IF(IF(Plananalyse!DX81=1,VLOOKUP(DX$5,Kruistabel!$B$26:$F$29,MATCH($C81,Kruistabel!$C$25:$F$25,0)+1,FALSE),"")=0,"",IF(Plananalyse!DX81=1,VLOOKUP(DX$5,Kruistabel!$B$26:$F$29,MATCH($C81,Kruistabel!$C$25:$F$25,0)+1,FALSE),""))</f>
        <v>#REF!</v>
      </c>
      <c r="DY81" s="327" t="str">
        <f>IF(Plananalyse!DY81=1,VLOOKUP(DY$5,Kruistabel!$B$26:$F$29,MATCH($C81,Kruistabel!$C$25:$F$25,0)+1,FALSE),"")</f>
        <v/>
      </c>
      <c r="DZ81" s="326" t="e">
        <f ca="1">IF(IF(Plananalyse!DZ81=1,VLOOKUP(DZ$5,Kruistabel!$B$26:$F$29,MATCH($C81,Kruistabel!$C$25:$F$25,0)+1,FALSE),"")=0,"",IF(Plananalyse!DZ81=1,VLOOKUP(DZ$5,Kruistabel!$B$26:$F$29,MATCH($C81,Kruistabel!$C$25:$F$25,0)+1,FALSE),""))</f>
        <v>#N/A</v>
      </c>
      <c r="EA81" s="326" t="e">
        <f ca="1">IF(IF(Plananalyse!EA81=1,VLOOKUP(EA$5,Kruistabel!$B$26:$F$29,MATCH($C81,Kruistabel!$C$25:$F$25,0)+1,FALSE),"")=0,"",IF(Plananalyse!EA81=1,VLOOKUP(EA$5,Kruistabel!$B$26:$F$29,MATCH($C81,Kruistabel!$C$25:$F$25,0)+1,FALSE),""))</f>
        <v>#N/A</v>
      </c>
      <c r="EB81" s="326" t="e">
        <f ca="1">IF(IF(Plananalyse!EB81=1,VLOOKUP(EB$5,Kruistabel!$B$26:$F$29,MATCH($C81,Kruistabel!$C$25:$F$25,0)+1,FALSE),"")=0,"",IF(Plananalyse!EB81=1,VLOOKUP(EB$5,Kruistabel!$B$26:$F$29,MATCH($C81,Kruistabel!$C$25:$F$25,0)+1,FALSE),""))</f>
        <v>#REF!</v>
      </c>
      <c r="EC81" s="326" t="e">
        <f ca="1">IF(IF(Plananalyse!EC81=1,VLOOKUP(EC$5,Kruistabel!$B$26:$F$29,MATCH($C81,Kruistabel!$C$25:$F$25,0)+1,FALSE),"")=0,"",IF(Plananalyse!EC81=1,VLOOKUP(EC$5,Kruistabel!$B$26:$F$29,MATCH($C81,Kruistabel!$C$25:$F$25,0)+1,FALSE),""))</f>
        <v>#REF!</v>
      </c>
      <c r="ED81" s="327"/>
      <c r="EE81" s="326" t="e">
        <f ca="1">IF(IF(Plananalyse!EE81=1,VLOOKUP(EE$5,Kruistabel!$B$26:$F$29,MATCH($C81,Kruistabel!$C$25:$F$25,0)+1,FALSE),"")=0,"",IF(Plananalyse!EE81=1,VLOOKUP(EE$5,Kruistabel!$B$26:$F$29,MATCH($C81,Kruistabel!$C$25:$F$25,0)+1,FALSE),""))</f>
        <v>#N/A</v>
      </c>
      <c r="EF81" s="326" t="e">
        <f ca="1">IF(IF(Plananalyse!EF81=1,VLOOKUP(EF$5,Kruistabel!$B$26:$F$29,MATCH($C81,Kruistabel!$C$25:$F$25,0)+1,FALSE),"")=0,"",IF(Plananalyse!EF81=1,VLOOKUP(EF$5,Kruistabel!$B$26:$F$29,MATCH($C81,Kruistabel!$C$25:$F$25,0)+1,FALSE),""))</f>
        <v>#N/A</v>
      </c>
      <c r="EG81" s="326" t="e">
        <f ca="1">IF(IF(Plananalyse!EG81=1,VLOOKUP(EG$5,Kruistabel!$B$26:$F$29,MATCH($C81,Kruistabel!$C$25:$F$25,0)+1,FALSE),"")=0,"",IF(Plananalyse!EG81=1,VLOOKUP(EG$5,Kruistabel!$B$26:$F$29,MATCH($C81,Kruistabel!$C$25:$F$25,0)+1,FALSE),""))</f>
        <v>#N/A</v>
      </c>
      <c r="EH81" s="326" t="e">
        <f ca="1">IF(IF(Plananalyse!EH81=1,VLOOKUP(EH$5,Kruistabel!$B$26:$F$29,MATCH($C81,Kruistabel!$C$25:$F$25,0)+1,FALSE),"")=0,"",IF(Plananalyse!EH81=1,VLOOKUP(EH$5,Kruistabel!$B$26:$F$29,MATCH($C81,Kruistabel!$C$25:$F$25,0)+1,FALSE),""))</f>
        <v>#REF!</v>
      </c>
      <c r="EI81" s="326" t="e">
        <f ca="1">IF(IF(Plananalyse!EI81=1,VLOOKUP(EI$5,Kruistabel!$B$26:$F$29,MATCH($C81,Kruistabel!$C$25:$F$25,0)+1,FALSE),"")=0,"",IF(Plananalyse!EI81=1,VLOOKUP(EI$5,Kruistabel!$B$26:$F$29,MATCH($C81,Kruistabel!$C$25:$F$25,0)+1,FALSE),""))</f>
        <v>#REF!</v>
      </c>
      <c r="EJ81" s="164" t="str">
        <f>IF(Plananalyse!EJ81=1,VLOOKUP(EJ$5,Kruistabel!$B$26:$F$29,MATCH($C81,Kruistabel!$C$25:$F$25,0)+1,FALSE),"")</f>
        <v/>
      </c>
      <c r="EK81" s="138"/>
      <c r="EL81" s="138"/>
      <c r="EM81" s="138"/>
      <c r="EN81" s="138"/>
      <c r="EO81" s="138"/>
    </row>
    <row r="82" spans="2:145" hidden="1">
      <c r="B82" s="1"/>
      <c r="C82" s="168"/>
      <c r="D82" s="168"/>
      <c r="E82" s="29"/>
      <c r="F82" s="171"/>
      <c r="G82" s="170"/>
      <c r="H82" s="170"/>
      <c r="I82" s="170"/>
      <c r="J82" s="170"/>
      <c r="K82" s="170"/>
      <c r="L82" s="170"/>
      <c r="M82" s="170"/>
      <c r="N82" s="170"/>
      <c r="O82" s="170"/>
      <c r="P82" s="170"/>
      <c r="Q82" s="170"/>
      <c r="R82" s="170"/>
      <c r="S82" s="170"/>
      <c r="T82" s="170"/>
      <c r="U82" s="170"/>
      <c r="V82" s="170"/>
      <c r="W82" s="170"/>
      <c r="X82" s="170"/>
      <c r="Y82" s="170"/>
      <c r="Z82" s="170"/>
      <c r="AA82" s="170"/>
      <c r="AB82" s="170"/>
      <c r="AC82" s="170"/>
      <c r="AD82" s="170"/>
      <c r="AE82" s="170"/>
      <c r="AF82" s="170"/>
      <c r="AG82" s="170"/>
      <c r="AH82" s="231"/>
      <c r="AI82" s="231"/>
      <c r="AJ82" s="170"/>
      <c r="AK82" s="170"/>
      <c r="AL82" s="170"/>
      <c r="AM82" s="170"/>
      <c r="AN82" s="171"/>
      <c r="AO82" s="170"/>
      <c r="AP82" s="170"/>
      <c r="AQ82" s="170"/>
      <c r="AR82" s="170"/>
      <c r="AS82" s="170"/>
      <c r="AT82" s="170"/>
      <c r="AU82" s="170"/>
      <c r="AV82" s="170"/>
      <c r="AW82" s="170"/>
      <c r="AX82" s="170"/>
      <c r="AY82" s="171"/>
      <c r="AZ82" s="170"/>
      <c r="BA82" s="170"/>
      <c r="BB82" s="170"/>
      <c r="BC82" s="170"/>
      <c r="BD82" s="170"/>
      <c r="BE82" s="170"/>
      <c r="BF82" s="170"/>
      <c r="BG82" s="170"/>
      <c r="BH82" s="170"/>
      <c r="BI82" s="171"/>
      <c r="BJ82" s="170"/>
      <c r="BK82" s="170"/>
      <c r="BL82" s="170"/>
      <c r="BM82" s="170"/>
      <c r="BN82" s="170"/>
      <c r="BO82" s="170"/>
      <c r="BP82" s="170"/>
      <c r="BQ82" s="170"/>
      <c r="BR82" s="170"/>
      <c r="BS82" s="170"/>
      <c r="BT82" s="171"/>
      <c r="BU82" s="170"/>
      <c r="BV82" s="170"/>
      <c r="BW82" s="170"/>
      <c r="BX82" s="170"/>
      <c r="BY82" s="171"/>
      <c r="BZ82" s="170"/>
      <c r="CA82" s="170"/>
      <c r="CB82" s="170"/>
      <c r="CC82" s="170"/>
      <c r="CD82" s="170"/>
      <c r="CE82" s="170"/>
      <c r="CF82" s="170"/>
      <c r="CG82" s="170"/>
      <c r="CH82" s="170"/>
      <c r="CI82" s="171"/>
      <c r="CJ82" s="170"/>
      <c r="CK82" s="170"/>
      <c r="CL82" s="170"/>
      <c r="CM82" s="170"/>
      <c r="CN82" s="170"/>
      <c r="CO82" s="170"/>
      <c r="CP82" s="170"/>
      <c r="CQ82" s="170"/>
      <c r="CR82" s="170"/>
      <c r="CS82" s="170"/>
      <c r="CT82" s="170"/>
      <c r="CU82" s="170"/>
      <c r="CV82" s="170"/>
      <c r="CW82" s="170"/>
      <c r="CX82" s="170"/>
      <c r="CY82" s="170"/>
      <c r="CZ82" s="170"/>
      <c r="DA82" s="170"/>
      <c r="DB82" s="170"/>
      <c r="DC82" s="170"/>
      <c r="DD82" s="171"/>
      <c r="DE82" s="170"/>
      <c r="DF82" s="170"/>
      <c r="DG82" s="170"/>
      <c r="DH82" s="170"/>
      <c r="DI82" s="170"/>
      <c r="DJ82" s="170"/>
      <c r="DK82" s="170"/>
      <c r="DL82" s="170"/>
      <c r="DM82" s="171"/>
      <c r="DN82" s="170"/>
      <c r="DO82" s="170"/>
      <c r="DP82" s="170"/>
      <c r="DQ82" s="170"/>
      <c r="DR82" s="170"/>
      <c r="DS82" s="170"/>
      <c r="DT82" s="170"/>
      <c r="DU82" s="170"/>
      <c r="DV82" s="170"/>
      <c r="DW82" s="170"/>
      <c r="DX82" s="170"/>
      <c r="DY82" s="171"/>
      <c r="DZ82" s="170"/>
      <c r="EA82" s="170"/>
      <c r="EB82" s="170"/>
      <c r="EC82" s="170"/>
      <c r="ED82" s="171"/>
      <c r="EE82" s="170"/>
      <c r="EF82" s="170"/>
      <c r="EG82" s="170"/>
      <c r="EH82" s="170"/>
      <c r="EI82" s="170"/>
      <c r="EJ82" s="164"/>
      <c r="EK82" s="138"/>
      <c r="EL82" s="138"/>
      <c r="EM82" s="138"/>
      <c r="EN82" s="138"/>
      <c r="EO82" s="138"/>
    </row>
    <row r="83" spans="2:145" hidden="1">
      <c r="B83" s="338" t="s">
        <v>180</v>
      </c>
      <c r="C83" s="65"/>
      <c r="D83" s="65"/>
      <c r="E83" s="119" t="str">
        <f>IF(AND(D83="laag",$D$3=1),0,_xlfn.IFNA(IF(VLOOKUP($B83,Classificatietabel!$B$6:$H$91,$E$5,FALSE)="Ja",1,0),""))</f>
        <v/>
      </c>
      <c r="F83" s="65"/>
      <c r="G83" s="327"/>
      <c r="H83" s="327"/>
      <c r="I83" s="327"/>
      <c r="J83" s="327"/>
      <c r="K83" s="327"/>
      <c r="L83" s="327"/>
      <c r="M83" s="327"/>
      <c r="N83" s="327"/>
      <c r="O83" s="327"/>
      <c r="P83" s="327"/>
      <c r="Q83" s="327"/>
      <c r="R83" s="327"/>
      <c r="S83" s="327"/>
      <c r="T83" s="327"/>
      <c r="U83" s="327"/>
      <c r="V83" s="327"/>
      <c r="W83" s="327"/>
      <c r="X83" s="327"/>
      <c r="Y83" s="327"/>
      <c r="Z83" s="327"/>
      <c r="AA83" s="327"/>
      <c r="AB83" s="327"/>
      <c r="AC83" s="327"/>
      <c r="AD83" s="327"/>
      <c r="AE83" s="327"/>
      <c r="AF83" s="327"/>
      <c r="AG83" s="327"/>
      <c r="AH83" s="327"/>
      <c r="AI83" s="327"/>
      <c r="AJ83" s="327"/>
      <c r="AK83" s="327"/>
      <c r="AL83" s="327"/>
      <c r="AM83" s="327"/>
      <c r="AN83" s="327"/>
      <c r="AO83" s="327"/>
      <c r="AP83" s="327"/>
      <c r="AQ83" s="327"/>
      <c r="AR83" s="327"/>
      <c r="AS83" s="327"/>
      <c r="AT83" s="327"/>
      <c r="AU83" s="327"/>
      <c r="AV83" s="327"/>
      <c r="AW83" s="327"/>
      <c r="AX83" s="327"/>
      <c r="AY83" s="327"/>
      <c r="AZ83" s="327"/>
      <c r="BA83" s="327"/>
      <c r="BB83" s="327"/>
      <c r="BC83" s="327"/>
      <c r="BD83" s="327"/>
      <c r="BE83" s="327"/>
      <c r="BF83" s="327"/>
      <c r="BG83" s="327"/>
      <c r="BH83" s="327"/>
      <c r="BI83" s="327"/>
      <c r="BJ83" s="327"/>
      <c r="BK83" s="327"/>
      <c r="BL83" s="327"/>
      <c r="BM83" s="327"/>
      <c r="BN83" s="327"/>
      <c r="BO83" s="327"/>
      <c r="BP83" s="327"/>
      <c r="BQ83" s="327"/>
      <c r="BR83" s="327"/>
      <c r="BS83" s="327"/>
      <c r="BT83" s="65"/>
      <c r="BU83" s="65"/>
      <c r="BV83" s="327"/>
      <c r="BW83" s="327"/>
      <c r="BX83" s="327"/>
      <c r="BY83" s="327"/>
      <c r="BZ83" s="327"/>
      <c r="CA83" s="327"/>
      <c r="CB83" s="327"/>
      <c r="CC83" s="327"/>
      <c r="CD83" s="327"/>
      <c r="CE83" s="327"/>
      <c r="CF83" s="327"/>
      <c r="CG83" s="327"/>
      <c r="CH83" s="327"/>
      <c r="CI83" s="65"/>
      <c r="CJ83" s="327"/>
      <c r="CK83" s="327"/>
      <c r="CL83" s="327"/>
      <c r="CM83" s="327"/>
      <c r="CN83" s="327"/>
      <c r="CO83" s="327"/>
      <c r="CP83" s="327"/>
      <c r="CQ83" s="327"/>
      <c r="CR83" s="327"/>
      <c r="CS83" s="327"/>
      <c r="CT83" s="327"/>
      <c r="CU83" s="327"/>
      <c r="CV83" s="327"/>
      <c r="CW83" s="327"/>
      <c r="CX83" s="327"/>
      <c r="CY83" s="327"/>
      <c r="CZ83" s="327"/>
      <c r="DA83" s="327"/>
      <c r="DB83" s="327"/>
      <c r="DC83" s="327"/>
      <c r="DD83" s="327"/>
      <c r="DE83" s="327"/>
      <c r="DF83" s="327"/>
      <c r="DG83" s="327"/>
      <c r="DH83" s="327"/>
      <c r="DI83" s="327"/>
      <c r="DJ83" s="327"/>
      <c r="DK83" s="327"/>
      <c r="DL83" s="327"/>
      <c r="DM83" s="327"/>
      <c r="DN83" s="327"/>
      <c r="DO83" s="327"/>
      <c r="DP83" s="327"/>
      <c r="DQ83" s="327"/>
      <c r="DR83" s="327"/>
      <c r="DS83" s="327"/>
      <c r="DT83" s="327"/>
      <c r="DU83" s="327"/>
      <c r="DV83" s="327"/>
      <c r="DW83" s="327"/>
      <c r="DX83" s="327"/>
      <c r="DY83" s="327"/>
      <c r="DZ83" s="327"/>
      <c r="EA83" s="327"/>
      <c r="EB83" s="327"/>
      <c r="EC83" s="327"/>
      <c r="ED83" s="327"/>
      <c r="EE83" s="327"/>
      <c r="EF83" s="327"/>
      <c r="EG83" s="327"/>
      <c r="EH83" s="327"/>
      <c r="EI83" s="327"/>
    </row>
    <row r="84" spans="2:145" hidden="1">
      <c r="B84" s="337" t="s">
        <v>181</v>
      </c>
      <c r="C84" s="160" t="str">
        <f>_xlfn.IFNA(VLOOKUP($B84,Classificatietabel!$B$6:$I$91,C$7,FALSE),"")</f>
        <v/>
      </c>
      <c r="D84" s="160" t="str">
        <f>_xlfn.IFNA(VLOOKUP($B84,Classificatietabel!$B$6:$I$91,D$7,FALSE),"")</f>
        <v/>
      </c>
      <c r="E84" s="119" t="str">
        <f>IF(AND(D84="laag",$D$3=1),0,_xlfn.IFNA(IF(VLOOKUP($B84,Classificatietabel!$B$6:$H$91,$E$5,FALSE)="Ja",1,0),""))</f>
        <v/>
      </c>
      <c r="F84" s="163"/>
      <c r="G84" s="326" t="e">
        <f>IF(IF(Plananalyse!G84=1,VLOOKUP(G$5,Kruistabel!$B$26:$F$29,MATCH($C84,Kruistabel!$C$25:$F$25,0)+1,FALSE),"")=0,"",IF(Plananalyse!G84=1,VLOOKUP(G$5,Kruistabel!$B$26:$F$29,MATCH($C84,Kruistabel!$C$25:$F$25,0)+1,FALSE),""))</f>
        <v>#N/A</v>
      </c>
      <c r="H84" s="326" t="e">
        <f>IF(IF(Plananalyse!H84=1,VLOOKUP(H$5,Kruistabel!$B$26:$F$29,MATCH($C84,Kruistabel!$C$25:$F$25,0)+1,FALSE),"")=0,"",IF(Plananalyse!H84=1,VLOOKUP(H$5,Kruistabel!$B$26:$F$29,MATCH($C84,Kruistabel!$C$25:$F$25,0)+1,FALSE),""))</f>
        <v>#N/A</v>
      </c>
      <c r="I84" s="326" t="e">
        <f>IF(IF(Plananalyse!I84=1,VLOOKUP(I$5,Kruistabel!$B$26:$F$29,MATCH($C84,Kruistabel!$C$25:$F$25,0)+1,FALSE),"")=0,"",IF(Plananalyse!I84=1,VLOOKUP(I$5,Kruistabel!$B$26:$F$29,MATCH($C84,Kruistabel!$C$25:$F$25,0)+1,FALSE),""))</f>
        <v>#N/A</v>
      </c>
      <c r="J84" s="326" t="e">
        <f>IF(IF(Plananalyse!J84=1,VLOOKUP(J$5,Kruistabel!$B$26:$F$29,MATCH($C84,Kruistabel!$C$25:$F$25,0)+1,FALSE),"")=0,"",IF(Plananalyse!J84=1,VLOOKUP(J$5,Kruistabel!$B$26:$F$29,MATCH($C84,Kruistabel!$C$25:$F$25,0)+1,FALSE),""))</f>
        <v>#N/A</v>
      </c>
      <c r="K84" s="326" t="e">
        <f>IF(IF(Plananalyse!K84=1,VLOOKUP(K$5,Kruistabel!$B$26:$F$29,MATCH($C84,Kruistabel!$C$25:$F$25,0)+1,FALSE),"")=0,"",IF(Plananalyse!K84=1,VLOOKUP(K$5,Kruistabel!$B$26:$F$29,MATCH($C84,Kruistabel!$C$25:$F$25,0)+1,FALSE),""))</f>
        <v>#N/A</v>
      </c>
      <c r="L84" s="326" t="e">
        <f>IF(IF(Plananalyse!L84=1,VLOOKUP(L$5,Kruistabel!$B$26:$F$29,MATCH($C84,Kruistabel!$C$25:$F$25,0)+1,FALSE),"")=0,"",IF(Plananalyse!L84=1,VLOOKUP(L$5,Kruistabel!$B$26:$F$29,MATCH($C84,Kruistabel!$C$25:$F$25,0)+1,FALSE),""))</f>
        <v>#N/A</v>
      </c>
      <c r="M84" s="326" t="e">
        <f>IF(IF(Plananalyse!M84=1,VLOOKUP(M$5,Kruistabel!$B$26:$F$29,MATCH($C84,Kruistabel!$C$25:$F$25,0)+1,FALSE),"")=0,"",IF(Plananalyse!M84=1,VLOOKUP(M$5,Kruistabel!$B$26:$F$29,MATCH($C84,Kruistabel!$C$25:$F$25,0)+1,FALSE),""))</f>
        <v>#N/A</v>
      </c>
      <c r="N84" s="326" t="e">
        <f>IF(IF(Plananalyse!N84=1,VLOOKUP(N$5,Kruistabel!$B$26:$F$29,MATCH($C84,Kruistabel!$C$25:$F$25,0)+1,FALSE),"")=0,"",IF(Plananalyse!N84=1,VLOOKUP(N$5,Kruistabel!$B$26:$F$29,MATCH($C84,Kruistabel!$C$25:$F$25,0)+1,FALSE),""))</f>
        <v>#N/A</v>
      </c>
      <c r="O84" s="326" t="e">
        <f>IF(IF(Plananalyse!O84=1,VLOOKUP(O$5,Kruistabel!$B$26:$F$29,MATCH($C84,Kruistabel!$C$25:$F$25,0)+1,FALSE),"")=0,"",IF(Plananalyse!O84=1,VLOOKUP(O$5,Kruistabel!$B$26:$F$29,MATCH($C84,Kruistabel!$C$25:$F$25,0)+1,FALSE),""))</f>
        <v>#N/A</v>
      </c>
      <c r="P84" s="326" t="e">
        <f>IF(IF(Plananalyse!P84=1,VLOOKUP(P$5,Kruistabel!$B$26:$F$29,MATCH($C84,Kruistabel!$C$25:$F$25,0)+1,FALSE),"")=0,"",IF(Plananalyse!P84=1,VLOOKUP(P$5,Kruistabel!$B$26:$F$29,MATCH($C84,Kruistabel!$C$25:$F$25,0)+1,FALSE),""))</f>
        <v>#N/A</v>
      </c>
      <c r="Q84" s="326" t="e">
        <f>IF(IF(Plananalyse!Q84=1,VLOOKUP(Q$5,Kruistabel!$B$26:$F$29,MATCH($C84,Kruistabel!$C$25:$F$25,0)+1,FALSE),"")=0,"",IF(Plananalyse!Q84=1,VLOOKUP(Q$5,Kruistabel!$B$26:$F$29,MATCH($C84,Kruistabel!$C$25:$F$25,0)+1,FALSE),""))</f>
        <v>#N/A</v>
      </c>
      <c r="R84" s="326" t="e">
        <f>IF(IF(Plananalyse!R84=1,VLOOKUP(R$5,Kruistabel!$B$26:$F$29,MATCH($C84,Kruistabel!$C$25:$F$25,0)+1,FALSE),"")=0,"",IF(Plananalyse!R84=1,VLOOKUP(R$5,Kruistabel!$B$26:$F$29,MATCH($C84,Kruistabel!$C$25:$F$25,0)+1,FALSE),""))</f>
        <v>#N/A</v>
      </c>
      <c r="S84" s="326" t="e">
        <f>IF(IF(Plananalyse!S84=1,VLOOKUP(S$5,Kruistabel!$B$26:$F$29,MATCH($C84,Kruistabel!$C$25:$F$25,0)+1,FALSE),"")=0,"",IF(Plananalyse!S84=1,VLOOKUP(S$5,Kruistabel!$B$26:$F$29,MATCH($C84,Kruistabel!$C$25:$F$25,0)+1,FALSE),""))</f>
        <v>#N/A</v>
      </c>
      <c r="T84" s="326" t="e">
        <f>IF(IF(Plananalyse!T84=1,VLOOKUP(T$5,Kruistabel!$B$26:$F$29,MATCH($C84,Kruistabel!$C$25:$F$25,0)+1,FALSE),"")=0,"",IF(Plananalyse!T84=1,VLOOKUP(T$5,Kruistabel!$B$26:$F$29,MATCH($C84,Kruistabel!$C$25:$F$25,0)+1,FALSE),""))</f>
        <v>#N/A</v>
      </c>
      <c r="U84" s="326" t="e">
        <f>IF(IF(Plananalyse!U84=1,VLOOKUP(U$5,Kruistabel!$B$26:$F$29,MATCH($C84,Kruistabel!$C$25:$F$25,0)+1,FALSE),"")=0,"",IF(Plananalyse!U84=1,VLOOKUP(U$5,Kruistabel!$B$26:$F$29,MATCH($C84,Kruistabel!$C$25:$F$25,0)+1,FALSE),""))</f>
        <v>#N/A</v>
      </c>
      <c r="V84" s="326" t="e">
        <f>IF(IF(Plananalyse!V84=1,VLOOKUP(V$5,Kruistabel!$B$26:$F$29,MATCH($C84,Kruistabel!$C$25:$F$25,0)+1,FALSE),"")=0,"",IF(Plananalyse!V84=1,VLOOKUP(V$5,Kruistabel!$B$26:$F$29,MATCH($C84,Kruistabel!$C$25:$F$25,0)+1,FALSE),""))</f>
        <v>#N/A</v>
      </c>
      <c r="W84" s="326" t="e">
        <f>IF(IF(Plananalyse!W84=1,VLOOKUP(W$5,Kruistabel!$B$26:$F$29,MATCH($C84,Kruistabel!$C$25:$F$25,0)+1,FALSE),"")=0,"",IF(Plananalyse!W84=1,VLOOKUP(W$5,Kruistabel!$B$26:$F$29,MATCH($C84,Kruistabel!$C$25:$F$25,0)+1,FALSE),""))</f>
        <v>#N/A</v>
      </c>
      <c r="X84" s="326" t="e">
        <f>IF(IF(Plananalyse!X84=1,VLOOKUP(X$5,Kruistabel!$B$26:$F$29,MATCH($C84,Kruistabel!$C$25:$F$25,0)+1,FALSE),"")=0,"",IF(Plananalyse!X84=1,VLOOKUP(X$5,Kruistabel!$B$26:$F$29,MATCH($C84,Kruistabel!$C$25:$F$25,0)+1,FALSE),""))</f>
        <v>#N/A</v>
      </c>
      <c r="Y84" s="326" t="e">
        <f>IF(IF(Plananalyse!Y84=1,VLOOKUP(Y$5,Kruistabel!$B$26:$F$29,MATCH($C84,Kruistabel!$C$25:$F$25,0)+1,FALSE),"")=0,"",IF(Plananalyse!Y84=1,VLOOKUP(Y$5,Kruistabel!$B$26:$F$29,MATCH($C84,Kruistabel!$C$25:$F$25,0)+1,FALSE),""))</f>
        <v>#N/A</v>
      </c>
      <c r="Z84" s="326" t="e">
        <f>IF(IF(Plananalyse!Z84=1,VLOOKUP(Z$5,Kruistabel!$B$26:$F$29,MATCH($C84,Kruistabel!$C$25:$F$25,0)+1,FALSE),"")=0,"",IF(Plananalyse!Z84=1,VLOOKUP(Z$5,Kruistabel!$B$26:$F$29,MATCH($C84,Kruistabel!$C$25:$F$25,0)+1,FALSE),""))</f>
        <v>#N/A</v>
      </c>
      <c r="AA84" s="326" t="e">
        <f>IF(IF(Plananalyse!AA84=1,VLOOKUP(AA$5,Kruistabel!$B$26:$F$29,MATCH($C84,Kruistabel!$C$25:$F$25,0)+1,FALSE),"")=0,"",IF(Plananalyse!AA84=1,VLOOKUP(AA$5,Kruistabel!$B$26:$F$29,MATCH($C84,Kruistabel!$C$25:$F$25,0)+1,FALSE),""))</f>
        <v>#N/A</v>
      </c>
      <c r="AB84" s="326" t="e">
        <f>IF(IF(Plananalyse!AB84=1,VLOOKUP(AB$5,Kruistabel!$B$26:$F$29,MATCH($C84,Kruistabel!$C$25:$F$25,0)+1,FALSE),"")=0,"",IF(Plananalyse!AB84=1,VLOOKUP(AB$5,Kruistabel!$B$26:$F$29,MATCH($C84,Kruistabel!$C$25:$F$25,0)+1,FALSE),""))</f>
        <v>#N/A</v>
      </c>
      <c r="AC84" s="326" t="e">
        <f>IF(IF(Plananalyse!AC84=1,VLOOKUP(AC$5,Kruistabel!$B$26:$F$29,MATCH($C84,Kruistabel!$C$25:$F$25,0)+1,FALSE),"")=0,"",IF(Plananalyse!AC84=1,VLOOKUP(AC$5,Kruistabel!$B$26:$F$29,MATCH($C84,Kruistabel!$C$25:$F$25,0)+1,FALSE),""))</f>
        <v>#N/A</v>
      </c>
      <c r="AD84" s="326" t="e">
        <f>IF(IF(Plananalyse!AD84=1,VLOOKUP(AD$5,Kruistabel!$B$26:$F$29,MATCH($C84,Kruistabel!$C$25:$F$25,0)+1,FALSE),"")=0,"",IF(Plananalyse!AD84=1,VLOOKUP(AD$5,Kruistabel!$B$26:$F$29,MATCH($C84,Kruistabel!$C$25:$F$25,0)+1,FALSE),""))</f>
        <v>#N/A</v>
      </c>
      <c r="AE84" s="326" t="e">
        <f>IF(IF(Plananalyse!AE84=1,VLOOKUP(AE$5,Kruistabel!$B$26:$F$29,MATCH($C84,Kruistabel!$C$25:$F$25,0)+1,FALSE),"")=0,"",IF(Plananalyse!AE84=1,VLOOKUP(AE$5,Kruistabel!$B$26:$F$29,MATCH($C84,Kruistabel!$C$25:$F$25,0)+1,FALSE),""))</f>
        <v>#N/A</v>
      </c>
      <c r="AF84" s="326" t="e">
        <f>IF(IF(Plananalyse!AF84=1,VLOOKUP(AF$5,Kruistabel!$B$26:$F$29,MATCH($C84,Kruistabel!$C$25:$F$25,0)+1,FALSE),"")=0,"",IF(Plananalyse!AF84=1,VLOOKUP(AF$5,Kruistabel!$B$26:$F$29,MATCH($C84,Kruistabel!$C$25:$F$25,0)+1,FALSE),""))</f>
        <v>#N/A</v>
      </c>
      <c r="AG84" s="326" t="e">
        <f>IF(IF(Plananalyse!AG84=1,VLOOKUP(AG$5,Kruistabel!$B$26:$F$29,MATCH($C84,Kruistabel!$C$25:$F$25,0)+1,FALSE),"")=0,"",IF(Plananalyse!AG84=1,VLOOKUP(AG$5,Kruistabel!$B$26:$F$29,MATCH($C84,Kruistabel!$C$25:$F$25,0)+1,FALSE),""))</f>
        <v>#N/A</v>
      </c>
      <c r="AH84" s="326" t="e">
        <f>IF(IF(Plananalyse!AH84=1,VLOOKUP(AH$5,Kruistabel!$B$26:$F$29,MATCH($C84,Kruistabel!$C$25:$F$25,0)+1,FALSE),"")=0,"",IF(Plananalyse!AI84=1,VLOOKUP(AH$5,Kruistabel!$B$26:$F$29,MATCH($C84,Kruistabel!$C$25:$F$25,0)+1,FALSE),""))</f>
        <v>#N/A</v>
      </c>
      <c r="AI84" s="326" t="e">
        <f>IF(IF(Plananalyse!AI84=1,VLOOKUP(AI$5,Kruistabel!$B$26:$F$29,MATCH($C84,Kruistabel!$C$25:$F$25,0)+1,FALSE),"")=0,"",IF(Plananalyse!AJ84=1,VLOOKUP(AI$5,Kruistabel!$B$26:$F$29,MATCH($C84,Kruistabel!$C$25:$F$25,0)+1,FALSE),""))</f>
        <v>#N/A</v>
      </c>
      <c r="AJ84" s="326" t="e">
        <f>IF(IF(Plananalyse!AJ84=1,VLOOKUP(AJ$5,Kruistabel!$B$26:$F$29,MATCH($C84,Kruistabel!$C$25:$F$25,0)+1,FALSE),"")=0,"",IF(Plananalyse!AJ84=1,VLOOKUP(AJ$5,Kruistabel!$B$26:$F$29,MATCH($C84,Kruistabel!$C$25:$F$25,0)+1,FALSE),""))</f>
        <v>#N/A</v>
      </c>
      <c r="AK84" s="326" t="e">
        <f>IF(IF(Plananalyse!AK84=1,VLOOKUP(AK$5,Kruistabel!$B$26:$F$29,MATCH($C84,Kruistabel!$C$25:$F$25,0)+1,FALSE),"")=0,"",IF(Plananalyse!AK84=1,VLOOKUP(AK$5,Kruistabel!$B$26:$F$29,MATCH($C84,Kruistabel!$C$25:$F$25,0)+1,FALSE),""))</f>
        <v>#N/A</v>
      </c>
      <c r="AL84" s="326" t="e">
        <f>IF(IF(Plananalyse!AL84=1,VLOOKUP(AL$5,Kruistabel!$B$26:$F$29,MATCH($C84,Kruistabel!$C$25:$F$25,0)+1,FALSE),"")=0,"",IF(Plananalyse!AL84=1,VLOOKUP(AL$5,Kruistabel!$B$26:$F$29,MATCH($C84,Kruistabel!$C$25:$F$25,0)+1,FALSE),""))</f>
        <v>#N/A</v>
      </c>
      <c r="AM84" s="326" t="e">
        <f>IF(IF(Plananalyse!AM84=1,VLOOKUP(AM$5,Kruistabel!$B$26:$F$29,MATCH($C84,Kruistabel!$C$25:$F$25,0)+1,FALSE),"")=0,"",IF(Plananalyse!AM84=1,VLOOKUP(AM$5,Kruistabel!$B$26:$F$29,MATCH($C84,Kruistabel!$C$25:$F$25,0)+1,FALSE),""))</f>
        <v>#N/A</v>
      </c>
      <c r="AN84" s="327"/>
      <c r="AO84" s="326" t="e">
        <f>IF(IF(Plananalyse!AO84=1,VLOOKUP(AO$5,Kruistabel!$B$26:$F$29,MATCH($C84,Kruistabel!$C$25:$F$25,0)+1,FALSE),"")=0,"",IF(Plananalyse!AO84=1,VLOOKUP(AO$5,Kruistabel!$B$26:$F$29,MATCH($C84,Kruistabel!$C$25:$F$25,0)+1,FALSE),""))</f>
        <v>#N/A</v>
      </c>
      <c r="AP84" s="326" t="e">
        <f>IF(IF(Plananalyse!AP84=1,VLOOKUP(AP$5,Kruistabel!$B$26:$F$29,MATCH($C84,Kruistabel!$C$25:$F$25,0)+1,FALSE),"")=0,"",IF(Plananalyse!AP84=1,VLOOKUP(AP$5,Kruistabel!$B$26:$F$29,MATCH($C84,Kruistabel!$C$25:$F$25,0)+1,FALSE),""))</f>
        <v>#N/A</v>
      </c>
      <c r="AQ84" s="326" t="e">
        <f>IF(IF(Plananalyse!AQ84=1,VLOOKUP(AQ$5,Kruistabel!$B$26:$F$29,MATCH($C84,Kruistabel!$C$25:$F$25,0)+1,FALSE),"")=0,"",IF(Plananalyse!AQ84=1,VLOOKUP(AQ$5,Kruistabel!$B$26:$F$29,MATCH($C84,Kruistabel!$C$25:$F$25,0)+1,FALSE),""))</f>
        <v>#N/A</v>
      </c>
      <c r="AR84" s="326" t="e">
        <f>IF(IF(Plananalyse!AR84=1,VLOOKUP(AR$5,Kruistabel!$B$26:$F$29,MATCH($C84,Kruistabel!$C$25:$F$25,0)+1,FALSE),"")=0,"",IF(Plananalyse!AR84=1,VLOOKUP(AR$5,Kruistabel!$B$26:$F$29,MATCH($C84,Kruistabel!$C$25:$F$25,0)+1,FALSE),""))</f>
        <v>#N/A</v>
      </c>
      <c r="AS84" s="326" t="e">
        <f>IF(IF(Plananalyse!AS84=1,VLOOKUP(AS$5,Kruistabel!$B$26:$F$29,MATCH($C84,Kruistabel!$C$25:$F$25,0)+1,FALSE),"")=0,"",IF(Plananalyse!AS84=1,VLOOKUP(AS$5,Kruistabel!$B$26:$F$29,MATCH($C84,Kruistabel!$C$25:$F$25,0)+1,FALSE),""))</f>
        <v>#N/A</v>
      </c>
      <c r="AT84" s="326" t="e">
        <f>IF(IF(Plananalyse!AT84=1,VLOOKUP(AT$5,Kruistabel!$B$26:$F$29,MATCH($C84,Kruistabel!$C$25:$F$25,0)+1,FALSE),"")=0,"",IF(Plananalyse!AT84=1,VLOOKUP(AT$5,Kruistabel!$B$26:$F$29,MATCH($C84,Kruistabel!$C$25:$F$25,0)+1,FALSE),""))</f>
        <v>#N/A</v>
      </c>
      <c r="AU84" s="326" t="e">
        <f>IF(IF(Plananalyse!AU84=1,VLOOKUP(AU$5,Kruistabel!$B$26:$F$29,MATCH($C84,Kruistabel!$C$25:$F$25,0)+1,FALSE),"")=0,"",IF(Plananalyse!AU84=1,VLOOKUP(AU$5,Kruistabel!$B$26:$F$29,MATCH($C84,Kruistabel!$C$25:$F$25,0)+1,FALSE),""))</f>
        <v>#N/A</v>
      </c>
      <c r="AV84" s="326" t="e">
        <f>IF(IF(Plananalyse!AV84=1,VLOOKUP(AV$5,Kruistabel!$B$26:$F$29,MATCH($C84,Kruistabel!$C$25:$F$25,0)+1,FALSE),"")=0,"",IF(Plananalyse!AV84=1,VLOOKUP(AV$5,Kruistabel!$B$26:$F$29,MATCH($C84,Kruistabel!$C$25:$F$25,0)+1,FALSE),""))</f>
        <v>#N/A</v>
      </c>
      <c r="AW84" s="326" t="e">
        <f>IF(IF(Plananalyse!AW84=1,VLOOKUP(AW$5,Kruistabel!$B$26:$F$29,MATCH($C84,Kruistabel!$C$25:$F$25,0)+1,FALSE),"")=0,"",IF(Plananalyse!AW84=1,VLOOKUP(AW$5,Kruistabel!$B$26:$F$29,MATCH($C84,Kruistabel!$C$25:$F$25,0)+1,FALSE),""))</f>
        <v>#N/A</v>
      </c>
      <c r="AX84" s="326" t="e">
        <f>IF(IF(Plananalyse!AX84=1,VLOOKUP(AX$5,Kruistabel!$B$26:$F$29,MATCH($C84,Kruistabel!$C$25:$F$25,0)+1,FALSE),"")=0,"",IF(Plananalyse!AX84=1,VLOOKUP(AX$5,Kruistabel!$B$26:$F$29,MATCH($C84,Kruistabel!$C$25:$F$25,0)+1,FALSE),""))</f>
        <v>#N/A</v>
      </c>
      <c r="AY84" s="327"/>
      <c r="AZ84" s="326" t="e">
        <f>IF(IF(Plananalyse!AZ84=1,VLOOKUP(AZ$5,Kruistabel!$B$26:$F$29,MATCH($C84,Kruistabel!$C$25:$F$25,0)+1,FALSE),"")=0,"",IF(Plananalyse!AZ84=1,VLOOKUP(AZ$5,Kruistabel!$B$26:$F$29,MATCH($C84,Kruistabel!$C$25:$F$25,0)+1,FALSE),""))</f>
        <v>#N/A</v>
      </c>
      <c r="BA84" s="326" t="e">
        <f>IF(IF(Plananalyse!BA84=1,VLOOKUP(BA$5,Kruistabel!$B$26:$F$29,MATCH($C84,Kruistabel!$C$25:$F$25,0)+1,FALSE),"")=0,"",IF(Plananalyse!BA84=1,VLOOKUP(BA$5,Kruistabel!$B$26:$F$29,MATCH($C84,Kruistabel!$C$25:$F$25,0)+1,FALSE),""))</f>
        <v>#N/A</v>
      </c>
      <c r="BB84" s="326" t="e">
        <f>IF(IF(Plananalyse!BB84=1,VLOOKUP(BB$5,Kruistabel!$B$26:$F$29,MATCH($C84,Kruistabel!$C$25:$F$25,0)+1,FALSE),"")=0,"",IF(Plananalyse!BB84=1,VLOOKUP(BB$5,Kruistabel!$B$26:$F$29,MATCH($C84,Kruistabel!$C$25:$F$25,0)+1,FALSE),""))</f>
        <v>#N/A</v>
      </c>
      <c r="BC84" s="326" t="e">
        <f>IF(IF(Plananalyse!BC84=1,VLOOKUP(BC$5,Kruistabel!$B$26:$F$29,MATCH($C84,Kruistabel!$C$25:$F$25,0)+1,FALSE),"")=0,"",IF(Plananalyse!BC84=1,VLOOKUP(BC$5,Kruistabel!$B$26:$F$29,MATCH($C84,Kruistabel!$C$25:$F$25,0)+1,FALSE),""))</f>
        <v>#N/A</v>
      </c>
      <c r="BD84" s="326" t="e">
        <f>IF(IF(Plananalyse!BD84=1,VLOOKUP(BD$5,Kruistabel!$B$26:$F$29,MATCH($C84,Kruistabel!$C$25:$F$25,0)+1,FALSE),"")=0,"",IF(Plananalyse!BD84=1,VLOOKUP(BD$5,Kruistabel!$B$26:$F$29,MATCH($C84,Kruistabel!$C$25:$F$25,0)+1,FALSE),""))</f>
        <v>#N/A</v>
      </c>
      <c r="BE84" s="326" t="e">
        <f>IF(IF(Plananalyse!BE84=1,VLOOKUP(BE$5,Kruistabel!$B$26:$F$29,MATCH($C84,Kruistabel!$C$25:$F$25,0)+1,FALSE),"")=0,"",IF(Plananalyse!BE84=1,VLOOKUP(BE$5,Kruistabel!$B$26:$F$29,MATCH($C84,Kruistabel!$C$25:$F$25,0)+1,FALSE),""))</f>
        <v>#N/A</v>
      </c>
      <c r="BF84" s="326" t="e">
        <f>IF(IF(Plananalyse!BF84=1,VLOOKUP(BF$5,Kruistabel!$B$26:$F$29,MATCH($C84,Kruistabel!$C$25:$F$25,0)+1,FALSE),"")=0,"",IF(Plananalyse!BF84=1,VLOOKUP(BF$5,Kruistabel!$B$26:$F$29,MATCH($C84,Kruistabel!$C$25:$F$25,0)+1,FALSE),""))</f>
        <v>#N/A</v>
      </c>
      <c r="BG84" s="326" t="e">
        <f>IF(IF(Plananalyse!BG84=1,VLOOKUP(BG$5,Kruistabel!$B$26:$F$29,MATCH($C84,Kruistabel!$C$25:$F$25,0)+1,FALSE),"")=0,"",IF(Plananalyse!BG84=1,VLOOKUP(BG$5,Kruistabel!$B$26:$F$29,MATCH($C84,Kruistabel!$C$25:$F$25,0)+1,FALSE),""))</f>
        <v>#N/A</v>
      </c>
      <c r="BH84" s="326" t="e">
        <f>IF(IF(Plananalyse!BH84=1,VLOOKUP(BH$5,Kruistabel!$B$26:$F$29,MATCH($C84,Kruistabel!$C$25:$F$25,0)+1,FALSE),"")=0,"",IF(Plananalyse!BH84=1,VLOOKUP(BH$5,Kruistabel!$B$26:$F$29,MATCH($C84,Kruistabel!$C$25:$F$25,0)+1,FALSE),""))</f>
        <v>#N/A</v>
      </c>
      <c r="BI84" s="327"/>
      <c r="BJ84" s="326" t="e">
        <f>IF(IF(Plananalyse!BJ84=1,VLOOKUP(BJ$5,Kruistabel!$B$26:$F$29,MATCH($C84,Kruistabel!$C$25:$F$25,0)+1,FALSE),"")=0,"",IF(Plananalyse!BJ84=1,VLOOKUP(BJ$5,Kruistabel!$B$26:$F$29,MATCH($C84,Kruistabel!$C$25:$F$25,0)+1,FALSE),""))</f>
        <v>#N/A</v>
      </c>
      <c r="BK84" s="326" t="e">
        <f>IF(IF(Plananalyse!BK84=1,VLOOKUP(BK$5,Kruistabel!$B$26:$F$29,MATCH($C84,Kruistabel!$C$25:$F$25,0)+1,FALSE),"")=0,"",IF(Plananalyse!BK84=1,VLOOKUP(BK$5,Kruistabel!$B$26:$F$29,MATCH($C84,Kruistabel!$C$25:$F$25,0)+1,FALSE),""))</f>
        <v>#N/A</v>
      </c>
      <c r="BL84" s="326" t="e">
        <f>IF(IF(Plananalyse!BL84=1,VLOOKUP(BL$5,Kruistabel!$B$26:$F$29,MATCH($C84,Kruistabel!$C$25:$F$25,0)+1,FALSE),"")=0,"",IF(Plananalyse!BL84=1,VLOOKUP(BL$5,Kruistabel!$B$26:$F$29,MATCH($C84,Kruistabel!$C$25:$F$25,0)+1,FALSE),""))</f>
        <v>#N/A</v>
      </c>
      <c r="BM84" s="326" t="e">
        <f>IF(IF(Plananalyse!BM84=1,VLOOKUP(BM$5,Kruistabel!$B$26:$F$29,MATCH($C84,Kruistabel!$C$25:$F$25,0)+1,FALSE),"")=0,"",IF(Plananalyse!BM84=1,VLOOKUP(BM$5,Kruistabel!$B$26:$F$29,MATCH($C84,Kruistabel!$C$25:$F$25,0)+1,FALSE),""))</f>
        <v>#N/A</v>
      </c>
      <c r="BN84" s="326" t="e">
        <f>IF(IF(Plananalyse!BN84=1,VLOOKUP(BN$5,Kruistabel!$B$26:$F$29,MATCH($C84,Kruistabel!$C$25:$F$25,0)+1,FALSE),"")=0,"",IF(Plananalyse!BN84=1,VLOOKUP(BN$5,Kruistabel!$B$26:$F$29,MATCH($C84,Kruistabel!$C$25:$F$25,0)+1,FALSE),""))</f>
        <v>#N/A</v>
      </c>
      <c r="BO84" s="326" t="e">
        <f>IF(IF(Plananalyse!BO84=1,VLOOKUP(BO$5,Kruistabel!$B$26:$F$29,MATCH($C84,Kruistabel!$C$25:$F$25,0)+1,FALSE),"")=0,"",IF(Plananalyse!BO84=1,VLOOKUP(BO$5,Kruistabel!$B$26:$F$29,MATCH($C84,Kruistabel!$C$25:$F$25,0)+1,FALSE),""))</f>
        <v>#N/A</v>
      </c>
      <c r="BP84" s="326" t="e">
        <f>IF(IF(Plananalyse!BP84=1,VLOOKUP(BP$5,Kruistabel!$B$26:$F$29,MATCH($C84,Kruistabel!$C$25:$F$25,0)+1,FALSE),"")=0,"",IF(Plananalyse!BP84=1,VLOOKUP(BP$5,Kruistabel!$B$26:$F$29,MATCH($C84,Kruistabel!$C$25:$F$25,0)+1,FALSE),""))</f>
        <v>#N/A</v>
      </c>
      <c r="BQ84" s="326" t="e">
        <f>IF(IF(Plananalyse!BQ84=1,VLOOKUP(BQ$5,Kruistabel!$B$26:$F$29,MATCH($C84,Kruistabel!$C$25:$F$25,0)+1,FALSE),"")=0,"",IF(Plananalyse!BQ84=1,VLOOKUP(BQ$5,Kruistabel!$B$26:$F$29,MATCH($C84,Kruistabel!$C$25:$F$25,0)+1,FALSE),""))</f>
        <v>#N/A</v>
      </c>
      <c r="BR84" s="326" t="e">
        <f>IF(IF(Plananalyse!BR84=1,VLOOKUP(BR$5,Kruistabel!$B$26:$F$29,MATCH($C84,Kruistabel!$C$25:$F$25,0)+1,FALSE),"")=0,"",IF(Plananalyse!BR84=1,VLOOKUP(BR$5,Kruistabel!$B$26:$F$29,MATCH($C84,Kruistabel!$C$25:$F$25,0)+1,FALSE),""))</f>
        <v>#REF!</v>
      </c>
      <c r="BS84" s="326" t="e">
        <f>IF(IF(Plananalyse!BS84=1,VLOOKUP(BS$5,Kruistabel!$B$26:$F$29,MATCH($C84,Kruistabel!$C$25:$F$25,0)+1,FALSE),"")=0,"",IF(Plananalyse!BS84=1,VLOOKUP(BS$5,Kruistabel!$B$26:$F$29,MATCH($C84,Kruistabel!$C$25:$F$25,0)+1,FALSE),""))</f>
        <v>#REF!</v>
      </c>
      <c r="BT84" s="65"/>
      <c r="BU84" s="231" t="e">
        <f>IF(IF(Plananalyse!BU84=1,VLOOKUP(BU$5,Kruistabel!$B$26:$F$29,MATCH($C84,Kruistabel!$C$25:$F$25,0)+1,FALSE),"")=0,"",IF(Plananalyse!BU84=1,VLOOKUP(BU$5,Kruistabel!$B$26:$F$29,MATCH($C84,Kruistabel!$C$25:$F$25,0)+1,FALSE),""))</f>
        <v>#N/A</v>
      </c>
      <c r="BV84" s="326" t="e">
        <f>IF(IF(Plananalyse!BV84=1,VLOOKUP(BV$5,Kruistabel!$B$26:$F$29,MATCH($C84,Kruistabel!$C$25:$F$25,0)+1,FALSE),"")=0,"",IF(Plananalyse!BV84=1,VLOOKUP(BV$5,Kruistabel!$B$26:$F$29,MATCH($C84,Kruistabel!$C$25:$F$25,0)+1,FALSE),""))</f>
        <v>#N/A</v>
      </c>
      <c r="BW84" s="326" t="e">
        <f>IF(IF(Plananalyse!BW84=1,VLOOKUP(BW$5,Kruistabel!$B$26:$F$29,MATCH($C84,Kruistabel!$C$25:$F$25,0)+1,FALSE),"")=0,"",IF(Plananalyse!BW84=1,VLOOKUP(BW$5,Kruistabel!$B$26:$F$29,MATCH($C84,Kruistabel!$C$25:$F$25,0)+1,FALSE),""))</f>
        <v>#N/A</v>
      </c>
      <c r="BX84" s="326" t="e">
        <f>IF(IF(Plananalyse!BX84=1,VLOOKUP(BX$5,Kruistabel!$B$26:$F$29,MATCH($C84,Kruistabel!$C$25:$F$25,0)+1,FALSE),"")=0,"",IF(Plananalyse!BX84=1,VLOOKUP(BX$5,Kruistabel!$B$26:$F$29,MATCH($C84,Kruistabel!$C$25:$F$25,0)+1,FALSE),""))</f>
        <v>#N/A</v>
      </c>
      <c r="BY84" s="327"/>
      <c r="BZ84" s="326" t="e">
        <f>IF(IF(Plananalyse!BZ84=1,VLOOKUP(BZ$5,Kruistabel!$B$26:$F$29,MATCH($C84,Kruistabel!$C$25:$F$25,0)+1,FALSE),"")=0,"",IF(Plananalyse!BZ84=1,VLOOKUP(BZ$5,Kruistabel!$B$26:$F$29,MATCH($C84,Kruistabel!$C$25:$F$25,0)+1,FALSE),""))</f>
        <v>#N/A</v>
      </c>
      <c r="CA84" s="326" t="e">
        <f ca="1">IF(IF(Plananalyse!CA84=1,VLOOKUP(CA$5,Kruistabel!$B$26:$F$29,MATCH($C84,Kruistabel!$C$25:$F$25,0)+1,FALSE),"")=0,"",IF(Plananalyse!CA84=1,VLOOKUP(CA$5,Kruistabel!$B$26:$F$29,MATCH($C84,Kruistabel!$C$25:$F$25,0)+1,FALSE),""))</f>
        <v>#N/A</v>
      </c>
      <c r="CB84" s="326" t="e">
        <f ca="1">IF(IF(Plananalyse!CB84=1,VLOOKUP(CB$5,Kruistabel!$B$26:$F$29,MATCH($C84,Kruistabel!$C$25:$F$25,0)+1,FALSE),"")=0,"",IF(Plananalyse!CB84=1,VLOOKUP(CB$5,Kruistabel!$B$26:$F$29,MATCH($C84,Kruistabel!$C$25:$F$25,0)+1,FALSE),""))</f>
        <v>#N/A</v>
      </c>
      <c r="CC84" s="326" t="e">
        <f ca="1">IF(IF(Plananalyse!CC84=1,VLOOKUP(CC$5,Kruistabel!$B$26:$F$29,MATCH($C84,Kruistabel!$C$25:$F$25,0)+1,FALSE),"")=0,"",IF(Plananalyse!CC84=1,VLOOKUP(CC$5,Kruistabel!$B$26:$F$29,MATCH($C84,Kruistabel!$C$25:$F$25,0)+1,FALSE),""))</f>
        <v>#N/A</v>
      </c>
      <c r="CD84" s="326" t="e">
        <f ca="1">IF(IF(Plananalyse!CD84=1,VLOOKUP(CD$5,Kruistabel!$B$26:$F$29,MATCH($C84,Kruistabel!$C$25:$F$25,0)+1,FALSE),"")=0,"",IF(Plananalyse!CD84=1,VLOOKUP(CD$5,Kruistabel!$B$26:$F$29,MATCH($C84,Kruistabel!$C$25:$F$25,0)+1,FALSE),""))</f>
        <v>#N/A</v>
      </c>
      <c r="CE84" s="326" t="e">
        <f ca="1">IF(IF(Plananalyse!CE84=1,VLOOKUP(CE$5,Kruistabel!$B$26:$F$29,MATCH($C84,Kruistabel!$C$25:$F$25,0)+1,FALSE),"")=0,"",IF(Plananalyse!CE84=1,VLOOKUP(CE$5,Kruistabel!$B$26:$F$29,MATCH($C84,Kruistabel!$C$25:$F$25,0)+1,FALSE),""))</f>
        <v>#N/A</v>
      </c>
      <c r="CF84" s="326" t="e">
        <f ca="1">IF(IF(Plananalyse!CF84=1,VLOOKUP(CF$5,Kruistabel!$B$26:$F$29,MATCH($C84,Kruistabel!$C$25:$F$25,0)+1,FALSE),"")=0,"",IF(Plananalyse!CF84=1,VLOOKUP(CF$5,Kruistabel!$B$26:$F$29,MATCH($C84,Kruistabel!$C$25:$F$25,0)+1,FALSE),""))</f>
        <v>#N/A</v>
      </c>
      <c r="CG84" s="326" t="e">
        <f ca="1">IF(IF(Plananalyse!CG84=1,VLOOKUP(CG$5,Kruistabel!$B$26:$F$29,MATCH($C84,Kruistabel!$C$25:$F$25,0)+1,FALSE),"")=0,"",IF(Plananalyse!CG84=1,VLOOKUP(CG$5,Kruistabel!$B$26:$F$29,MATCH($C84,Kruistabel!$C$25:$F$25,0)+1,FALSE),""))</f>
        <v>#REF!</v>
      </c>
      <c r="CH84" s="326" t="e">
        <f ca="1">IF(IF(Plananalyse!CH84=1,VLOOKUP(CH$5,Kruistabel!$B$26:$F$29,MATCH($C84,Kruistabel!$C$25:$F$25,0)+1,FALSE),"")=0,"",IF(Plananalyse!CH84=1,VLOOKUP(CH$5,Kruistabel!$B$26:$F$29,MATCH($C84,Kruistabel!$C$25:$F$25,0)+1,FALSE),""))</f>
        <v>#REF!</v>
      </c>
      <c r="CI84" s="65"/>
      <c r="CJ84" s="326" t="e">
        <f ca="1">IF(IF(Plananalyse!CJ84=1,VLOOKUP(CJ$5,Kruistabel!$B$26:$F$29,MATCH($C84,Kruistabel!$C$25:$F$25,0)+1,FALSE),"")=0,"",IF(Plananalyse!CJ84=1,VLOOKUP(CJ$5,Kruistabel!$B$26:$F$29,MATCH($C84,Kruistabel!$C$25:$F$25,0)+1,FALSE),""))</f>
        <v>#N/A</v>
      </c>
      <c r="CK84" s="326" t="e">
        <f ca="1">IF(IF(Plananalyse!CK84=1,VLOOKUP(CK$5,Kruistabel!$B$26:$F$29,MATCH($C84,Kruistabel!$C$25:$F$25,0)+1,FALSE),"")=0,"",IF(Plananalyse!CK84=1,VLOOKUP(CK$5,Kruistabel!$B$26:$F$29,MATCH($C84,Kruistabel!$C$25:$F$25,0)+1,FALSE),""))</f>
        <v>#N/A</v>
      </c>
      <c r="CL84" s="326" t="e">
        <f ca="1">IF(IF(Plananalyse!CL84=1,VLOOKUP(CL$5,Kruistabel!$B$26:$F$29,MATCH($C84,Kruistabel!$C$25:$F$25,0)+1,FALSE),"")=0,"",IF(Plananalyse!CL84=1,VLOOKUP(CL$5,Kruistabel!$B$26:$F$29,MATCH($C84,Kruistabel!$C$25:$F$25,0)+1,FALSE),""))</f>
        <v>#N/A</v>
      </c>
      <c r="CM84" s="326" t="e">
        <f ca="1">IF(IF(Plananalyse!CM84=1,VLOOKUP(CM$5,Kruistabel!$B$26:$F$29,MATCH($C84,Kruistabel!$C$25:$F$25,0)+1,FALSE),"")=0,"",IF(Plananalyse!CM84=1,VLOOKUP(CM$5,Kruistabel!$B$26:$F$29,MATCH($C84,Kruistabel!$C$25:$F$25,0)+1,FALSE),""))</f>
        <v>#N/A</v>
      </c>
      <c r="CN84" s="326" t="e">
        <f ca="1">IF(IF(Plananalyse!CN84=1,VLOOKUP(CN$5,Kruistabel!$B$26:$F$29,MATCH($C84,Kruistabel!$C$25:$F$25,0)+1,FALSE),"")=0,"",IF(Plananalyse!CN84=1,VLOOKUP(CN$5,Kruistabel!$B$26:$F$29,MATCH($C84,Kruistabel!$C$25:$F$25,0)+1,FALSE),""))</f>
        <v>#N/A</v>
      </c>
      <c r="CO84" s="326" t="e">
        <f ca="1">IF(IF(Plananalyse!CO84=1,VLOOKUP(CO$5,Kruistabel!$B$26:$F$29,MATCH($C84,Kruistabel!$C$25:$F$25,0)+1,FALSE),"")=0,"",IF(Plananalyse!CO84=1,VLOOKUP(CO$5,Kruistabel!$B$26:$F$29,MATCH($C84,Kruistabel!$C$25:$F$25,0)+1,FALSE),""))</f>
        <v>#N/A</v>
      </c>
      <c r="CP84" s="326" t="e">
        <f ca="1">IF(IF(Plananalyse!CP84=1,VLOOKUP(CP$5,Kruistabel!$B$26:$F$29,MATCH($C84,Kruistabel!$C$25:$F$25,0)+1,FALSE),"")=0,"",IF(Plananalyse!CP84=1,VLOOKUP(CP$5,Kruistabel!$B$26:$F$29,MATCH($C84,Kruistabel!$C$25:$F$25,0)+1,FALSE),""))</f>
        <v>#N/A</v>
      </c>
      <c r="CQ84" s="326" t="e">
        <f ca="1">IF(IF(Plananalyse!CQ84=1,VLOOKUP(CQ$5,Kruistabel!$B$26:$F$29,MATCH($C84,Kruistabel!$C$25:$F$25,0)+1,FALSE),"")=0,"",IF(Plananalyse!CQ84=1,VLOOKUP(CQ$5,Kruistabel!$B$26:$F$29,MATCH($C84,Kruistabel!$C$25:$F$25,0)+1,FALSE),""))</f>
        <v>#N/A</v>
      </c>
      <c r="CR84" s="326" t="e">
        <f ca="1">IF(IF(Plananalyse!CR84=1,VLOOKUP(CR$5,Kruistabel!$B$26:$F$29,MATCH($C84,Kruistabel!$C$25:$F$25,0)+1,FALSE),"")=0,"",IF(Plananalyse!CR84=1,VLOOKUP(CR$5,Kruistabel!$B$26:$F$29,MATCH($C84,Kruistabel!$C$25:$F$25,0)+1,FALSE),""))</f>
        <v>#N/A</v>
      </c>
      <c r="CS84" s="326" t="e">
        <f ca="1">IF(IF(Plananalyse!CS84=1,VLOOKUP(CS$5,Kruistabel!$B$26:$F$29,MATCH($C84,Kruistabel!$C$25:$F$25,0)+1,FALSE),"")=0,"",IF(Plananalyse!CS84=1,VLOOKUP(CS$5,Kruistabel!$B$26:$F$29,MATCH($C84,Kruistabel!$C$25:$F$25,0)+1,FALSE),""))</f>
        <v>#N/A</v>
      </c>
      <c r="CT84" s="326" t="e">
        <f ca="1">IF(IF(Plananalyse!CT84=1,VLOOKUP(CT$5,Kruistabel!$B$26:$F$29,MATCH($C84,Kruistabel!$C$25:$F$25,0)+1,FALSE),"")=0,"",IF(Plananalyse!CT84=1,VLOOKUP(CT$5,Kruistabel!$B$26:$F$29,MATCH($C84,Kruistabel!$C$25:$F$25,0)+1,FALSE),""))</f>
        <v>#N/A</v>
      </c>
      <c r="CU84" s="326" t="e">
        <f ca="1">IF(IF(Plananalyse!CU84=1,VLOOKUP(CU$5,Kruistabel!$B$26:$F$29,MATCH($C84,Kruistabel!$C$25:$F$25,0)+1,FALSE),"")=0,"",IF(Plananalyse!CU84=1,VLOOKUP(CU$5,Kruistabel!$B$26:$F$29,MATCH($C84,Kruistabel!$C$25:$F$25,0)+1,FALSE),""))</f>
        <v>#N/A</v>
      </c>
      <c r="CV84" s="326" t="e">
        <f ca="1">IF(IF(Plananalyse!CV84=1,VLOOKUP(CV$5,Kruistabel!$B$26:$F$29,MATCH($C84,Kruistabel!$C$25:$F$25,0)+1,FALSE),"")=0,"",IF(Plananalyse!CV84=1,VLOOKUP(CV$5,Kruistabel!$B$26:$F$29,MATCH($C84,Kruistabel!$C$25:$F$25,0)+1,FALSE),""))</f>
        <v>#N/A</v>
      </c>
      <c r="CW84" s="326" t="e">
        <f ca="1">IF(IF(Plananalyse!CW84=1,VLOOKUP(CW$5,Kruistabel!$B$26:$F$29,MATCH($C84,Kruistabel!$C$25:$F$25,0)+1,FALSE),"")=0,"",IF(Plananalyse!CW84=1,VLOOKUP(CW$5,Kruistabel!$B$26:$F$29,MATCH($C84,Kruistabel!$C$25:$F$25,0)+1,FALSE),""))</f>
        <v>#N/A</v>
      </c>
      <c r="CX84" s="326" t="e">
        <f ca="1">IF(IF(Plananalyse!CX84=1,VLOOKUP(CX$5,Kruistabel!$B$26:$F$29,MATCH($C84,Kruistabel!$C$25:$F$25,0)+1,FALSE),"")=0,"",IF(Plananalyse!CX84=1,VLOOKUP(CX$5,Kruistabel!$B$26:$F$29,MATCH($C84,Kruistabel!$C$25:$F$25,0)+1,FALSE),""))</f>
        <v>#N/A</v>
      </c>
      <c r="CY84" s="326" t="e">
        <f ca="1">IF(IF(Plananalyse!CY84=1,VLOOKUP(CY$5,Kruistabel!$B$26:$F$29,MATCH($C84,Kruistabel!$C$25:$F$25,0)+1,FALSE),"")=0,"",IF(Plananalyse!CY84=1,VLOOKUP(CY$5,Kruistabel!$B$26:$F$29,MATCH($C84,Kruistabel!$C$25:$F$25,0)+1,FALSE),""))</f>
        <v>#N/A</v>
      </c>
      <c r="CZ84" s="326" t="e">
        <f ca="1">IF(IF(Plananalyse!CZ84=1,VLOOKUP(CZ$5,Kruistabel!$B$26:$F$29,MATCH($C84,Kruistabel!$C$25:$F$25,0)+1,FALSE),"")=0,"",IF(Plananalyse!CZ84=1,VLOOKUP(CZ$5,Kruistabel!$B$26:$F$29,MATCH($C84,Kruistabel!$C$25:$F$25,0)+1,FALSE),""))</f>
        <v>#N/A</v>
      </c>
      <c r="DA84" s="326" t="e">
        <f ca="1">IF(IF(Plananalyse!DA84=1,VLOOKUP(DA$5,Kruistabel!$B$26:$F$29,MATCH($C84,Kruistabel!$C$25:$F$25,0)+1,FALSE),"")=0,"",IF(Plananalyse!DA84=1,VLOOKUP(DA$5,Kruistabel!$B$26:$F$29,MATCH($C84,Kruistabel!$C$25:$F$25,0)+1,FALSE),""))</f>
        <v>#N/A</v>
      </c>
      <c r="DB84" s="326" t="e">
        <f ca="1">IF(IF(Plananalyse!DB84=1,VLOOKUP(DB$5,Kruistabel!$B$26:$F$29,MATCH($C84,Kruistabel!$C$25:$F$25,0)+1,FALSE),"")=0,"",IF(Plananalyse!DB84=1,VLOOKUP(DB$5,Kruistabel!$B$26:$F$29,MATCH($C84,Kruistabel!$C$25:$F$25,0)+1,FALSE),""))</f>
        <v>#N/A</v>
      </c>
      <c r="DC84" s="326" t="e">
        <f ca="1">IF(IF(Plananalyse!DC84=1,VLOOKUP(DC$5,Kruistabel!$B$26:$F$29,MATCH($C84,Kruistabel!$C$25:$F$25,0)+1,FALSE),"")=0,"",IF(Plananalyse!DC84=1,VLOOKUP(DC$5,Kruistabel!$B$26:$F$29,MATCH($C84,Kruistabel!$C$25:$F$25,0)+1,FALSE),""))</f>
        <v>#N/A</v>
      </c>
      <c r="DD84" s="327"/>
      <c r="DE84" s="326" t="e">
        <f ca="1">IF(IF(Plananalyse!DE84=1,VLOOKUP(DE$5,Kruistabel!$B$26:$F$29,MATCH($C84,Kruistabel!$C$25:$F$25,0)+1,FALSE),"")=0,"",IF(Plananalyse!DE84=1,VLOOKUP(DE$5,Kruistabel!$B$26:$F$29,MATCH($C84,Kruistabel!$C$25:$F$25,0)+1,FALSE),""))</f>
        <v>#N/A</v>
      </c>
      <c r="DF84" s="326" t="e">
        <f ca="1">IF(IF(Plananalyse!DF84=1,VLOOKUP(DF$5,Kruistabel!$B$26:$F$29,MATCH($C84,Kruistabel!$C$25:$F$25,0)+1,FALSE),"")=0,"",IF(Plananalyse!DF84=1,VLOOKUP(DF$5,Kruistabel!$B$26:$F$29,MATCH($C84,Kruistabel!$C$25:$F$25,0)+1,FALSE),""))</f>
        <v>#N/A</v>
      </c>
      <c r="DG84" s="326" t="e">
        <f ca="1">IF(IF(Plananalyse!DG84=1,VLOOKUP(DG$5,Kruistabel!$B$26:$F$29,MATCH($C84,Kruistabel!$C$25:$F$25,0)+1,FALSE),"")=0,"",IF(Plananalyse!DG84=1,VLOOKUP(DG$5,Kruistabel!$B$26:$F$29,MATCH($C84,Kruistabel!$C$25:$F$25,0)+1,FALSE),""))</f>
        <v>#N/A</v>
      </c>
      <c r="DH84" s="326" t="e">
        <f ca="1">IF(IF(Plananalyse!DH84=1,VLOOKUP(DH$5,Kruistabel!$B$26:$F$29,MATCH($C84,Kruistabel!$C$25:$F$25,0)+1,FALSE),"")=0,"",IF(Plananalyse!DH84=1,VLOOKUP(DH$5,Kruistabel!$B$26:$F$29,MATCH($C84,Kruistabel!$C$25:$F$25,0)+1,FALSE),""))</f>
        <v>#N/A</v>
      </c>
      <c r="DI84" s="326" t="e">
        <f ca="1">IF(IF(Plananalyse!DI84=1,VLOOKUP(DI$5,Kruistabel!$B$26:$F$29,MATCH($C84,Kruistabel!$C$25:$F$25,0)+1,FALSE),"")=0,"",IF(Plananalyse!DI84=1,VLOOKUP(DI$5,Kruistabel!$B$26:$F$29,MATCH($C84,Kruistabel!$C$25:$F$25,0)+1,FALSE),""))</f>
        <v>#N/A</v>
      </c>
      <c r="DJ84" s="326" t="e">
        <f ca="1">IF(IF(Plananalyse!DJ84=1,VLOOKUP(DJ$5,Kruistabel!$B$26:$F$29,MATCH($C84,Kruistabel!$C$25:$F$25,0)+1,FALSE),"")=0,"",IF(Plananalyse!DJ84=1,VLOOKUP(DJ$5,Kruistabel!$B$26:$F$29,MATCH($C84,Kruistabel!$C$25:$F$25,0)+1,FALSE),""))</f>
        <v>#N/A</v>
      </c>
      <c r="DK84" s="326" t="e">
        <f ca="1">IF(IF(Plananalyse!DK84=1,VLOOKUP(DK$5,Kruistabel!$B$26:$F$29,MATCH($C84,Kruistabel!$C$25:$F$25,0)+1,FALSE),"")=0,"",IF(Plananalyse!DK84=1,VLOOKUP(DK$5,Kruistabel!$B$26:$F$29,MATCH($C84,Kruistabel!$C$25:$F$25,0)+1,FALSE),""))</f>
        <v>#REF!</v>
      </c>
      <c r="DL84" s="326" t="e">
        <f ca="1">IF(IF(Plananalyse!DL84=1,VLOOKUP(DL$5,Kruistabel!$B$26:$F$29,MATCH($C84,Kruistabel!$C$25:$F$25,0)+1,FALSE),"")=0,"",IF(Plananalyse!DL84=1,VLOOKUP(DL$5,Kruistabel!$B$26:$F$29,MATCH($C84,Kruistabel!$C$25:$F$25,0)+1,FALSE),""))</f>
        <v>#REF!</v>
      </c>
      <c r="DM84" s="327" t="str">
        <f>IF(Plananalyse!DM84=1,VLOOKUP(DM$5,Kruistabel!$B$26:$F$29,MATCH($C84,Kruistabel!$C$25:$F$25,0)+1,FALSE),"")</f>
        <v/>
      </c>
      <c r="DN84" s="326" t="e">
        <f ca="1">IF(IF(Plananalyse!DN84=1,VLOOKUP(DN$5,Kruistabel!$B$26:$F$29,MATCH($C84,Kruistabel!$C$25:$F$25,0)+1,FALSE),"")=0,"",IF(Plananalyse!DN84=1,VLOOKUP(DN$5,Kruistabel!$B$26:$F$29,MATCH($C84,Kruistabel!$C$25:$F$25,0)+1,FALSE),""))</f>
        <v>#N/A</v>
      </c>
      <c r="DO84" s="326" t="e">
        <f ca="1">IF(IF(Plananalyse!DO84=1,VLOOKUP(DO$5,Kruistabel!$B$26:$F$29,MATCH($C84,Kruistabel!$C$25:$F$25,0)+1,FALSE),"")=0,"",IF(Plananalyse!DO84=1,VLOOKUP(DO$5,Kruistabel!$B$26:$F$29,MATCH($C84,Kruistabel!$C$25:$F$25,0)+1,FALSE),""))</f>
        <v>#N/A</v>
      </c>
      <c r="DP84" s="326" t="e">
        <f ca="1">IF(IF(Plananalyse!DP84=1,VLOOKUP(DP$5,Kruistabel!$B$26:$F$29,MATCH($C84,Kruistabel!$C$25:$F$25,0)+1,FALSE),"")=0,"",IF(Plananalyse!DP84=1,VLOOKUP(DP$5,Kruistabel!$B$26:$F$29,MATCH($C84,Kruistabel!$C$25:$F$25,0)+1,FALSE),""))</f>
        <v>#N/A</v>
      </c>
      <c r="DQ84" s="326" t="e">
        <f ca="1">IF(IF(Plananalyse!DQ84=1,VLOOKUP(DQ$5,Kruistabel!$B$26:$F$29,MATCH($C84,Kruistabel!$C$25:$F$25,0)+1,FALSE),"")=0,"",IF(Plananalyse!DQ84=1,VLOOKUP(DQ$5,Kruistabel!$B$26:$F$29,MATCH($C84,Kruistabel!$C$25:$F$25,0)+1,FALSE),""))</f>
        <v>#N/A</v>
      </c>
      <c r="DR84" s="326" t="e">
        <f ca="1">IF(IF(Plananalyse!DR84=1,VLOOKUP(DR$5,Kruistabel!$B$26:$F$29,MATCH($C84,Kruistabel!$C$25:$F$25,0)+1,FALSE),"")=0,"",IF(Plananalyse!DR84=1,VLOOKUP(DR$5,Kruistabel!$B$26:$F$29,MATCH($C84,Kruistabel!$C$25:$F$25,0)+1,FALSE),""))</f>
        <v>#N/A</v>
      </c>
      <c r="DS84" s="326" t="e">
        <f ca="1">IF(IF(Plananalyse!DS84=1,VLOOKUP(DS$5,Kruistabel!$B$26:$F$29,MATCH($C84,Kruistabel!$C$25:$F$25,0)+1,FALSE),"")=0,"",IF(Plananalyse!DS84=1,VLOOKUP(DS$5,Kruistabel!$B$26:$F$29,MATCH($C84,Kruistabel!$C$25:$F$25,0)+1,FALSE),""))</f>
        <v>#N/A</v>
      </c>
      <c r="DT84" s="326" t="e">
        <f ca="1">IF(IF(Plananalyse!DT84=1,VLOOKUP(DT$5,Kruistabel!$B$26:$F$29,MATCH($C84,Kruistabel!$C$25:$F$25,0)+1,FALSE),"")=0,"",IF(Plananalyse!DT84=1,VLOOKUP(DT$5,Kruistabel!$B$26:$F$29,MATCH($C84,Kruistabel!$C$25:$F$25,0)+1,FALSE),""))</f>
        <v>#N/A</v>
      </c>
      <c r="DU84" s="326" t="e">
        <f ca="1">IF(IF(Plananalyse!DU84=1,VLOOKUP(DU$5,Kruistabel!$B$26:$F$29,MATCH($C84,Kruistabel!$C$25:$F$25,0)+1,FALSE),"")=0,"",IF(Plananalyse!DU84=1,VLOOKUP(DU$5,Kruistabel!$B$26:$F$29,MATCH($C84,Kruistabel!$C$25:$F$25,0)+1,FALSE),""))</f>
        <v>#N/A</v>
      </c>
      <c r="DV84" s="326" t="e">
        <f ca="1">IF(IF(Plananalyse!DV84=1,VLOOKUP(DV$5,Kruistabel!$B$26:$F$29,MATCH($C84,Kruistabel!$C$25:$F$25,0)+1,FALSE),"")=0,"",IF(Plananalyse!DV84=1,VLOOKUP(DV$5,Kruistabel!$B$26:$F$29,MATCH($C84,Kruistabel!$C$25:$F$25,0)+1,FALSE),""))</f>
        <v>#N/A</v>
      </c>
      <c r="DW84" s="326" t="e">
        <f ca="1">IF(IF(Plananalyse!DW84=1,VLOOKUP(DW$5,Kruistabel!$B$26:$F$29,MATCH($C84,Kruistabel!$C$25:$F$25,0)+1,FALSE),"")=0,"",IF(Plananalyse!DW84=1,VLOOKUP(DW$5,Kruistabel!$B$26:$F$29,MATCH($C84,Kruistabel!$C$25:$F$25,0)+1,FALSE),""))</f>
        <v>#REF!</v>
      </c>
      <c r="DX84" s="326" t="e">
        <f ca="1">IF(IF(Plananalyse!DX84=1,VLOOKUP(DX$5,Kruistabel!$B$26:$F$29,MATCH($C84,Kruistabel!$C$25:$F$25,0)+1,FALSE),"")=0,"",IF(Plananalyse!DX84=1,VLOOKUP(DX$5,Kruistabel!$B$26:$F$29,MATCH($C84,Kruistabel!$C$25:$F$25,0)+1,FALSE),""))</f>
        <v>#REF!</v>
      </c>
      <c r="DY84" s="327" t="str">
        <f>IF(Plananalyse!DY84=1,VLOOKUP(DY$5,Kruistabel!$B$26:$F$29,MATCH($C84,Kruistabel!$C$25:$F$25,0)+1,FALSE),"")</f>
        <v/>
      </c>
      <c r="DZ84" s="326" t="e">
        <f ca="1">IF(IF(Plananalyse!DZ84=1,VLOOKUP(DZ$5,Kruistabel!$B$26:$F$29,MATCH($C84,Kruistabel!$C$25:$F$25,0)+1,FALSE),"")=0,"",IF(Plananalyse!DZ84=1,VLOOKUP(DZ$5,Kruistabel!$B$26:$F$29,MATCH($C84,Kruistabel!$C$25:$F$25,0)+1,FALSE),""))</f>
        <v>#N/A</v>
      </c>
      <c r="EA84" s="326" t="e">
        <f ca="1">IF(IF(Plananalyse!EA84=1,VLOOKUP(EA$5,Kruistabel!$B$26:$F$29,MATCH($C84,Kruistabel!$C$25:$F$25,0)+1,FALSE),"")=0,"",IF(Plananalyse!EA84=1,VLOOKUP(EA$5,Kruistabel!$B$26:$F$29,MATCH($C84,Kruistabel!$C$25:$F$25,0)+1,FALSE),""))</f>
        <v>#N/A</v>
      </c>
      <c r="EB84" s="326" t="e">
        <f ca="1">IF(IF(Plananalyse!EB84=1,VLOOKUP(EB$5,Kruistabel!$B$26:$F$29,MATCH($C84,Kruistabel!$C$25:$F$25,0)+1,FALSE),"")=0,"",IF(Plananalyse!EB84=1,VLOOKUP(EB$5,Kruistabel!$B$26:$F$29,MATCH($C84,Kruistabel!$C$25:$F$25,0)+1,FALSE),""))</f>
        <v>#REF!</v>
      </c>
      <c r="EC84" s="326" t="e">
        <f ca="1">IF(IF(Plananalyse!EC84=1,VLOOKUP(EC$5,Kruistabel!$B$26:$F$29,MATCH($C84,Kruistabel!$C$25:$F$25,0)+1,FALSE),"")=0,"",IF(Plananalyse!EC84=1,VLOOKUP(EC$5,Kruistabel!$B$26:$F$29,MATCH($C84,Kruistabel!$C$25:$F$25,0)+1,FALSE),""))</f>
        <v>#REF!</v>
      </c>
      <c r="ED84" s="327"/>
      <c r="EE84" s="326" t="e">
        <f ca="1">IF(IF(Plananalyse!EE84=1,VLOOKUP(EE$5,Kruistabel!$B$26:$F$29,MATCH($C84,Kruistabel!$C$25:$F$25,0)+1,FALSE),"")=0,"",IF(Plananalyse!EE84=1,VLOOKUP(EE$5,Kruistabel!$B$26:$F$29,MATCH($C84,Kruistabel!$C$25:$F$25,0)+1,FALSE),""))</f>
        <v>#N/A</v>
      </c>
      <c r="EF84" s="326" t="e">
        <f ca="1">IF(IF(Plananalyse!EF84=1,VLOOKUP(EF$5,Kruistabel!$B$26:$F$29,MATCH($C84,Kruistabel!$C$25:$F$25,0)+1,FALSE),"")=0,"",IF(Plananalyse!EF84=1,VLOOKUP(EF$5,Kruistabel!$B$26:$F$29,MATCH($C84,Kruistabel!$C$25:$F$25,0)+1,FALSE),""))</f>
        <v>#N/A</v>
      </c>
      <c r="EG84" s="326" t="e">
        <f ca="1">IF(IF(Plananalyse!EG84=1,VLOOKUP(EG$5,Kruistabel!$B$26:$F$29,MATCH($C84,Kruistabel!$C$25:$F$25,0)+1,FALSE),"")=0,"",IF(Plananalyse!EG84=1,VLOOKUP(EG$5,Kruistabel!$B$26:$F$29,MATCH($C84,Kruistabel!$C$25:$F$25,0)+1,FALSE),""))</f>
        <v>#N/A</v>
      </c>
      <c r="EH84" s="326" t="e">
        <f ca="1">IF(IF(Plananalyse!EH84=1,VLOOKUP(EH$5,Kruistabel!$B$26:$F$29,MATCH($C84,Kruistabel!$C$25:$F$25,0)+1,FALSE),"")=0,"",IF(Plananalyse!EH84=1,VLOOKUP(EH$5,Kruistabel!$B$26:$F$29,MATCH($C84,Kruistabel!$C$25:$F$25,0)+1,FALSE),""))</f>
        <v>#REF!</v>
      </c>
      <c r="EI84" s="326" t="e">
        <f ca="1">IF(IF(Plananalyse!EI84=1,VLOOKUP(EI$5,Kruistabel!$B$26:$F$29,MATCH($C84,Kruistabel!$C$25:$F$25,0)+1,FALSE),"")=0,"",IF(Plananalyse!EI84=1,VLOOKUP(EI$5,Kruistabel!$B$26:$F$29,MATCH($C84,Kruistabel!$C$25:$F$25,0)+1,FALSE),""))</f>
        <v>#REF!</v>
      </c>
      <c r="EJ84" s="164" t="str">
        <f>IF(Plananalyse!EJ84=1,VLOOKUP(EJ$5,Kruistabel!$B$26:$F$29,MATCH($C84,Kruistabel!$C$25:$F$25,0)+1,FALSE),"")</f>
        <v/>
      </c>
      <c r="EK84" s="138"/>
      <c r="EL84" s="138"/>
      <c r="EM84" s="138"/>
      <c r="EN84" s="138"/>
      <c r="EO84" s="138"/>
    </row>
    <row r="85" spans="2:145" hidden="1">
      <c r="B85" s="337" t="s">
        <v>182</v>
      </c>
      <c r="C85" s="160" t="str">
        <f>_xlfn.IFNA(VLOOKUP($B85,Classificatietabel!$B$6:$I$91,C$7,FALSE),"")</f>
        <v/>
      </c>
      <c r="D85" s="160" t="str">
        <f>_xlfn.IFNA(VLOOKUP($B85,Classificatietabel!$B$6:$I$91,D$7,FALSE),"")</f>
        <v/>
      </c>
      <c r="E85" s="119" t="str">
        <f>IF(AND(D85="laag",$D$3=1),0,_xlfn.IFNA(IF(VLOOKUP($B85,Classificatietabel!$B$6:$H$91,$E$5,FALSE)="Ja",1,0),""))</f>
        <v/>
      </c>
      <c r="F85" s="163"/>
      <c r="G85" s="326" t="e">
        <f>IF(IF(Plananalyse!G85=1,VLOOKUP(G$5,Kruistabel!$B$26:$F$29,MATCH($C85,Kruistabel!$C$25:$F$25,0)+1,FALSE),"")=0,"",IF(Plananalyse!G85=1,VLOOKUP(G$5,Kruistabel!$B$26:$F$29,MATCH($C85,Kruistabel!$C$25:$F$25,0)+1,FALSE),""))</f>
        <v>#N/A</v>
      </c>
      <c r="H85" s="326" t="e">
        <f>IF(IF(Plananalyse!H85=1,VLOOKUP(H$5,Kruistabel!$B$26:$F$29,MATCH($C85,Kruistabel!$C$25:$F$25,0)+1,FALSE),"")=0,"",IF(Plananalyse!H85=1,VLOOKUP(H$5,Kruistabel!$B$26:$F$29,MATCH($C85,Kruistabel!$C$25:$F$25,0)+1,FALSE),""))</f>
        <v>#N/A</v>
      </c>
      <c r="I85" s="326" t="e">
        <f>IF(IF(Plananalyse!I85=1,VLOOKUP(I$5,Kruistabel!$B$26:$F$29,MATCH($C85,Kruistabel!$C$25:$F$25,0)+1,FALSE),"")=0,"",IF(Plananalyse!I85=1,VLOOKUP(I$5,Kruistabel!$B$26:$F$29,MATCH($C85,Kruistabel!$C$25:$F$25,0)+1,FALSE),""))</f>
        <v>#N/A</v>
      </c>
      <c r="J85" s="326" t="e">
        <f>IF(IF(Plananalyse!J85=1,VLOOKUP(J$5,Kruistabel!$B$26:$F$29,MATCH($C85,Kruistabel!$C$25:$F$25,0)+1,FALSE),"")=0,"",IF(Plananalyse!J85=1,VLOOKUP(J$5,Kruistabel!$B$26:$F$29,MATCH($C85,Kruistabel!$C$25:$F$25,0)+1,FALSE),""))</f>
        <v>#N/A</v>
      </c>
      <c r="K85" s="326" t="e">
        <f>IF(IF(Plananalyse!K85=1,VLOOKUP(K$5,Kruistabel!$B$26:$F$29,MATCH($C85,Kruistabel!$C$25:$F$25,0)+1,FALSE),"")=0,"",IF(Plananalyse!K85=1,VLOOKUP(K$5,Kruistabel!$B$26:$F$29,MATCH($C85,Kruistabel!$C$25:$F$25,0)+1,FALSE),""))</f>
        <v>#N/A</v>
      </c>
      <c r="L85" s="326" t="e">
        <f>IF(IF(Plananalyse!L85=1,VLOOKUP(L$5,Kruistabel!$B$26:$F$29,MATCH($C85,Kruistabel!$C$25:$F$25,0)+1,FALSE),"")=0,"",IF(Plananalyse!L85=1,VLOOKUP(L$5,Kruistabel!$B$26:$F$29,MATCH($C85,Kruistabel!$C$25:$F$25,0)+1,FALSE),""))</f>
        <v>#N/A</v>
      </c>
      <c r="M85" s="326" t="e">
        <f>IF(IF(Plananalyse!M85=1,VLOOKUP(M$5,Kruistabel!$B$26:$F$29,MATCH($C85,Kruistabel!$C$25:$F$25,0)+1,FALSE),"")=0,"",IF(Plananalyse!M85=1,VLOOKUP(M$5,Kruistabel!$B$26:$F$29,MATCH($C85,Kruistabel!$C$25:$F$25,0)+1,FALSE),""))</f>
        <v>#N/A</v>
      </c>
      <c r="N85" s="326" t="e">
        <f>IF(IF(Plananalyse!N85=1,VLOOKUP(N$5,Kruistabel!$B$26:$F$29,MATCH($C85,Kruistabel!$C$25:$F$25,0)+1,FALSE),"")=0,"",IF(Plananalyse!N85=1,VLOOKUP(N$5,Kruistabel!$B$26:$F$29,MATCH($C85,Kruistabel!$C$25:$F$25,0)+1,FALSE),""))</f>
        <v>#N/A</v>
      </c>
      <c r="O85" s="326" t="e">
        <f>IF(IF(Plananalyse!O85=1,VLOOKUP(O$5,Kruistabel!$B$26:$F$29,MATCH($C85,Kruistabel!$C$25:$F$25,0)+1,FALSE),"")=0,"",IF(Plananalyse!O85=1,VLOOKUP(O$5,Kruistabel!$B$26:$F$29,MATCH($C85,Kruistabel!$C$25:$F$25,0)+1,FALSE),""))</f>
        <v>#N/A</v>
      </c>
      <c r="P85" s="326" t="e">
        <f>IF(IF(Plananalyse!P85=1,VLOOKUP(P$5,Kruistabel!$B$26:$F$29,MATCH($C85,Kruistabel!$C$25:$F$25,0)+1,FALSE),"")=0,"",IF(Plananalyse!P85=1,VLOOKUP(P$5,Kruistabel!$B$26:$F$29,MATCH($C85,Kruistabel!$C$25:$F$25,0)+1,FALSE),""))</f>
        <v>#N/A</v>
      </c>
      <c r="Q85" s="326" t="e">
        <f>IF(IF(Plananalyse!Q85=1,VLOOKUP(Q$5,Kruistabel!$B$26:$F$29,MATCH($C85,Kruistabel!$C$25:$F$25,0)+1,FALSE),"")=0,"",IF(Plananalyse!Q85=1,VLOOKUP(Q$5,Kruistabel!$B$26:$F$29,MATCH($C85,Kruistabel!$C$25:$F$25,0)+1,FALSE),""))</f>
        <v>#N/A</v>
      </c>
      <c r="R85" s="326" t="e">
        <f>IF(IF(Plananalyse!R85=1,VLOOKUP(R$5,Kruistabel!$B$26:$F$29,MATCH($C85,Kruistabel!$C$25:$F$25,0)+1,FALSE),"")=0,"",IF(Plananalyse!R85=1,VLOOKUP(R$5,Kruistabel!$B$26:$F$29,MATCH($C85,Kruistabel!$C$25:$F$25,0)+1,FALSE),""))</f>
        <v>#N/A</v>
      </c>
      <c r="S85" s="326" t="e">
        <f>IF(IF(Plananalyse!S85=1,VLOOKUP(S$5,Kruistabel!$B$26:$F$29,MATCH($C85,Kruistabel!$C$25:$F$25,0)+1,FALSE),"")=0,"",IF(Plananalyse!S85=1,VLOOKUP(S$5,Kruistabel!$B$26:$F$29,MATCH($C85,Kruistabel!$C$25:$F$25,0)+1,FALSE),""))</f>
        <v>#N/A</v>
      </c>
      <c r="T85" s="326" t="e">
        <f>IF(IF(Plananalyse!T85=1,VLOOKUP(T$5,Kruistabel!$B$26:$F$29,MATCH($C85,Kruistabel!$C$25:$F$25,0)+1,FALSE),"")=0,"",IF(Plananalyse!T85=1,VLOOKUP(T$5,Kruistabel!$B$26:$F$29,MATCH($C85,Kruistabel!$C$25:$F$25,0)+1,FALSE),""))</f>
        <v>#N/A</v>
      </c>
      <c r="U85" s="326" t="e">
        <f>IF(IF(Plananalyse!U85=1,VLOOKUP(U$5,Kruistabel!$B$26:$F$29,MATCH($C85,Kruistabel!$C$25:$F$25,0)+1,FALSE),"")=0,"",IF(Plananalyse!U85=1,VLOOKUP(U$5,Kruistabel!$B$26:$F$29,MATCH($C85,Kruistabel!$C$25:$F$25,0)+1,FALSE),""))</f>
        <v>#N/A</v>
      </c>
      <c r="V85" s="326" t="e">
        <f>IF(IF(Plananalyse!V85=1,VLOOKUP(V$5,Kruistabel!$B$26:$F$29,MATCH($C85,Kruistabel!$C$25:$F$25,0)+1,FALSE),"")=0,"",IF(Plananalyse!V85=1,VLOOKUP(V$5,Kruistabel!$B$26:$F$29,MATCH($C85,Kruistabel!$C$25:$F$25,0)+1,FALSE),""))</f>
        <v>#N/A</v>
      </c>
      <c r="W85" s="326" t="e">
        <f>IF(IF(Plananalyse!W85=1,VLOOKUP(W$5,Kruistabel!$B$26:$F$29,MATCH($C85,Kruistabel!$C$25:$F$25,0)+1,FALSE),"")=0,"",IF(Plananalyse!W85=1,VLOOKUP(W$5,Kruistabel!$B$26:$F$29,MATCH($C85,Kruistabel!$C$25:$F$25,0)+1,FALSE),""))</f>
        <v>#N/A</v>
      </c>
      <c r="X85" s="326" t="e">
        <f>IF(IF(Plananalyse!X85=1,VLOOKUP(X$5,Kruistabel!$B$26:$F$29,MATCH($C85,Kruistabel!$C$25:$F$25,0)+1,FALSE),"")=0,"",IF(Plananalyse!X85=1,VLOOKUP(X$5,Kruistabel!$B$26:$F$29,MATCH($C85,Kruistabel!$C$25:$F$25,0)+1,FALSE),""))</f>
        <v>#N/A</v>
      </c>
      <c r="Y85" s="326" t="e">
        <f>IF(IF(Plananalyse!Y85=1,VLOOKUP(Y$5,Kruistabel!$B$26:$F$29,MATCH($C85,Kruistabel!$C$25:$F$25,0)+1,FALSE),"")=0,"",IF(Plananalyse!Y85=1,VLOOKUP(Y$5,Kruistabel!$B$26:$F$29,MATCH($C85,Kruistabel!$C$25:$F$25,0)+1,FALSE),""))</f>
        <v>#N/A</v>
      </c>
      <c r="Z85" s="326" t="e">
        <f>IF(IF(Plananalyse!Z85=1,VLOOKUP(Z$5,Kruistabel!$B$26:$F$29,MATCH($C85,Kruistabel!$C$25:$F$25,0)+1,FALSE),"")=0,"",IF(Plananalyse!Z85=1,VLOOKUP(Z$5,Kruistabel!$B$26:$F$29,MATCH($C85,Kruistabel!$C$25:$F$25,0)+1,FALSE),""))</f>
        <v>#N/A</v>
      </c>
      <c r="AA85" s="326" t="e">
        <f>IF(IF(Plananalyse!AA85=1,VLOOKUP(AA$5,Kruistabel!$B$26:$F$29,MATCH($C85,Kruistabel!$C$25:$F$25,0)+1,FALSE),"")=0,"",IF(Plananalyse!AA85=1,VLOOKUP(AA$5,Kruistabel!$B$26:$F$29,MATCH($C85,Kruistabel!$C$25:$F$25,0)+1,FALSE),""))</f>
        <v>#N/A</v>
      </c>
      <c r="AB85" s="326" t="e">
        <f>IF(IF(Plananalyse!AB85=1,VLOOKUP(AB$5,Kruistabel!$B$26:$F$29,MATCH($C85,Kruistabel!$C$25:$F$25,0)+1,FALSE),"")=0,"",IF(Plananalyse!AB85=1,VLOOKUP(AB$5,Kruistabel!$B$26:$F$29,MATCH($C85,Kruistabel!$C$25:$F$25,0)+1,FALSE),""))</f>
        <v>#N/A</v>
      </c>
      <c r="AC85" s="326" t="e">
        <f>IF(IF(Plananalyse!AC85=1,VLOOKUP(AC$5,Kruistabel!$B$26:$F$29,MATCH($C85,Kruistabel!$C$25:$F$25,0)+1,FALSE),"")=0,"",IF(Plananalyse!AC85=1,VLOOKUP(AC$5,Kruistabel!$B$26:$F$29,MATCH($C85,Kruistabel!$C$25:$F$25,0)+1,FALSE),""))</f>
        <v>#N/A</v>
      </c>
      <c r="AD85" s="326" t="e">
        <f>IF(IF(Plananalyse!AD85=1,VLOOKUP(AD$5,Kruistabel!$B$26:$F$29,MATCH($C85,Kruistabel!$C$25:$F$25,0)+1,FALSE),"")=0,"",IF(Plananalyse!AD85=1,VLOOKUP(AD$5,Kruistabel!$B$26:$F$29,MATCH($C85,Kruistabel!$C$25:$F$25,0)+1,FALSE),""))</f>
        <v>#N/A</v>
      </c>
      <c r="AE85" s="326" t="e">
        <f>IF(IF(Plananalyse!AE85=1,VLOOKUP(AE$5,Kruistabel!$B$26:$F$29,MATCH($C85,Kruistabel!$C$25:$F$25,0)+1,FALSE),"")=0,"",IF(Plananalyse!AE85=1,VLOOKUP(AE$5,Kruistabel!$B$26:$F$29,MATCH($C85,Kruistabel!$C$25:$F$25,0)+1,FALSE),""))</f>
        <v>#N/A</v>
      </c>
      <c r="AF85" s="326" t="e">
        <f>IF(IF(Plananalyse!AF85=1,VLOOKUP(AF$5,Kruistabel!$B$26:$F$29,MATCH($C85,Kruistabel!$C$25:$F$25,0)+1,FALSE),"")=0,"",IF(Plananalyse!AF85=1,VLOOKUP(AF$5,Kruistabel!$B$26:$F$29,MATCH($C85,Kruistabel!$C$25:$F$25,0)+1,FALSE),""))</f>
        <v>#N/A</v>
      </c>
      <c r="AG85" s="326" t="e">
        <f>IF(IF(Plananalyse!AG85=1,VLOOKUP(AG$5,Kruistabel!$B$26:$F$29,MATCH($C85,Kruistabel!$C$25:$F$25,0)+1,FALSE),"")=0,"",IF(Plananalyse!AG85=1,VLOOKUP(AG$5,Kruistabel!$B$26:$F$29,MATCH($C85,Kruistabel!$C$25:$F$25,0)+1,FALSE),""))</f>
        <v>#N/A</v>
      </c>
      <c r="AH85" s="326" t="e">
        <f>IF(IF(Plananalyse!AH85=1,VLOOKUP(AH$5,Kruistabel!$B$26:$F$29,MATCH($C85,Kruistabel!$C$25:$F$25,0)+1,FALSE),"")=0,"",IF(Plananalyse!AI85=1,VLOOKUP(AH$5,Kruistabel!$B$26:$F$29,MATCH($C85,Kruistabel!$C$25:$F$25,0)+1,FALSE),""))</f>
        <v>#N/A</v>
      </c>
      <c r="AI85" s="326" t="e">
        <f>IF(IF(Plananalyse!AI85=1,VLOOKUP(AI$5,Kruistabel!$B$26:$F$29,MATCH($C85,Kruistabel!$C$25:$F$25,0)+1,FALSE),"")=0,"",IF(Plananalyse!AJ85=1,VLOOKUP(AI$5,Kruistabel!$B$26:$F$29,MATCH($C85,Kruistabel!$C$25:$F$25,0)+1,FALSE),""))</f>
        <v>#N/A</v>
      </c>
      <c r="AJ85" s="326" t="e">
        <f>IF(IF(Plananalyse!AJ85=1,VLOOKUP(AJ$5,Kruistabel!$B$26:$F$29,MATCH($C85,Kruistabel!$C$25:$F$25,0)+1,FALSE),"")=0,"",IF(Plananalyse!AJ85=1,VLOOKUP(AJ$5,Kruistabel!$B$26:$F$29,MATCH($C85,Kruistabel!$C$25:$F$25,0)+1,FALSE),""))</f>
        <v>#N/A</v>
      </c>
      <c r="AK85" s="326" t="e">
        <f>IF(IF(Plananalyse!AK85=1,VLOOKUP(AK$5,Kruistabel!$B$26:$F$29,MATCH($C85,Kruistabel!$C$25:$F$25,0)+1,FALSE),"")=0,"",IF(Plananalyse!AK85=1,VLOOKUP(AK$5,Kruistabel!$B$26:$F$29,MATCH($C85,Kruistabel!$C$25:$F$25,0)+1,FALSE),""))</f>
        <v>#N/A</v>
      </c>
      <c r="AL85" s="326" t="e">
        <f>IF(IF(Plananalyse!AL85=1,VLOOKUP(AL$5,Kruistabel!$B$26:$F$29,MATCH($C85,Kruistabel!$C$25:$F$25,0)+1,FALSE),"")=0,"",IF(Plananalyse!AL85=1,VLOOKUP(AL$5,Kruistabel!$B$26:$F$29,MATCH($C85,Kruistabel!$C$25:$F$25,0)+1,FALSE),""))</f>
        <v>#N/A</v>
      </c>
      <c r="AM85" s="326" t="e">
        <f>IF(IF(Plananalyse!AM85=1,VLOOKUP(AM$5,Kruistabel!$B$26:$F$29,MATCH($C85,Kruistabel!$C$25:$F$25,0)+1,FALSE),"")=0,"",IF(Plananalyse!AM85=1,VLOOKUP(AM$5,Kruistabel!$B$26:$F$29,MATCH($C85,Kruistabel!$C$25:$F$25,0)+1,FALSE),""))</f>
        <v>#N/A</v>
      </c>
      <c r="AN85" s="327"/>
      <c r="AO85" s="326" t="e">
        <f>IF(IF(Plananalyse!AO85=1,VLOOKUP(AO$5,Kruistabel!$B$26:$F$29,MATCH($C85,Kruistabel!$C$25:$F$25,0)+1,FALSE),"")=0,"",IF(Plananalyse!AO85=1,VLOOKUP(AO$5,Kruistabel!$B$26:$F$29,MATCH($C85,Kruistabel!$C$25:$F$25,0)+1,FALSE),""))</f>
        <v>#N/A</v>
      </c>
      <c r="AP85" s="326" t="e">
        <f>IF(IF(Plananalyse!AP85=1,VLOOKUP(AP$5,Kruistabel!$B$26:$F$29,MATCH($C85,Kruistabel!$C$25:$F$25,0)+1,FALSE),"")=0,"",IF(Plananalyse!AP85=1,VLOOKUP(AP$5,Kruistabel!$B$26:$F$29,MATCH($C85,Kruistabel!$C$25:$F$25,0)+1,FALSE),""))</f>
        <v>#N/A</v>
      </c>
      <c r="AQ85" s="326" t="e">
        <f>IF(IF(Plananalyse!AQ85=1,VLOOKUP(AQ$5,Kruistabel!$B$26:$F$29,MATCH($C85,Kruistabel!$C$25:$F$25,0)+1,FALSE),"")=0,"",IF(Plananalyse!AQ85=1,VLOOKUP(AQ$5,Kruistabel!$B$26:$F$29,MATCH($C85,Kruistabel!$C$25:$F$25,0)+1,FALSE),""))</f>
        <v>#N/A</v>
      </c>
      <c r="AR85" s="326" t="e">
        <f>IF(IF(Plananalyse!AR85=1,VLOOKUP(AR$5,Kruistabel!$B$26:$F$29,MATCH($C85,Kruistabel!$C$25:$F$25,0)+1,FALSE),"")=0,"",IF(Plananalyse!AR85=1,VLOOKUP(AR$5,Kruistabel!$B$26:$F$29,MATCH($C85,Kruistabel!$C$25:$F$25,0)+1,FALSE),""))</f>
        <v>#N/A</v>
      </c>
      <c r="AS85" s="326" t="e">
        <f>IF(IF(Plananalyse!AS85=1,VLOOKUP(AS$5,Kruistabel!$B$26:$F$29,MATCH($C85,Kruistabel!$C$25:$F$25,0)+1,FALSE),"")=0,"",IF(Plananalyse!AS85=1,VLOOKUP(AS$5,Kruistabel!$B$26:$F$29,MATCH($C85,Kruistabel!$C$25:$F$25,0)+1,FALSE),""))</f>
        <v>#N/A</v>
      </c>
      <c r="AT85" s="326" t="e">
        <f>IF(IF(Plananalyse!AT85=1,VLOOKUP(AT$5,Kruistabel!$B$26:$F$29,MATCH($C85,Kruistabel!$C$25:$F$25,0)+1,FALSE),"")=0,"",IF(Plananalyse!AT85=1,VLOOKUP(AT$5,Kruistabel!$B$26:$F$29,MATCH($C85,Kruistabel!$C$25:$F$25,0)+1,FALSE),""))</f>
        <v>#N/A</v>
      </c>
      <c r="AU85" s="326" t="e">
        <f>IF(IF(Plananalyse!AU85=1,VLOOKUP(AU$5,Kruistabel!$B$26:$F$29,MATCH($C85,Kruistabel!$C$25:$F$25,0)+1,FALSE),"")=0,"",IF(Plananalyse!AU85=1,VLOOKUP(AU$5,Kruistabel!$B$26:$F$29,MATCH($C85,Kruistabel!$C$25:$F$25,0)+1,FALSE),""))</f>
        <v>#N/A</v>
      </c>
      <c r="AV85" s="326" t="e">
        <f>IF(IF(Plananalyse!AV85=1,VLOOKUP(AV$5,Kruistabel!$B$26:$F$29,MATCH($C85,Kruistabel!$C$25:$F$25,0)+1,FALSE),"")=0,"",IF(Plananalyse!AV85=1,VLOOKUP(AV$5,Kruistabel!$B$26:$F$29,MATCH($C85,Kruistabel!$C$25:$F$25,0)+1,FALSE),""))</f>
        <v>#N/A</v>
      </c>
      <c r="AW85" s="326" t="e">
        <f>IF(IF(Plananalyse!AW85=1,VLOOKUP(AW$5,Kruistabel!$B$26:$F$29,MATCH($C85,Kruistabel!$C$25:$F$25,0)+1,FALSE),"")=0,"",IF(Plananalyse!AW85=1,VLOOKUP(AW$5,Kruistabel!$B$26:$F$29,MATCH($C85,Kruistabel!$C$25:$F$25,0)+1,FALSE),""))</f>
        <v>#N/A</v>
      </c>
      <c r="AX85" s="326" t="e">
        <f>IF(IF(Plananalyse!AX85=1,VLOOKUP(AX$5,Kruistabel!$B$26:$F$29,MATCH($C85,Kruistabel!$C$25:$F$25,0)+1,FALSE),"")=0,"",IF(Plananalyse!AX85=1,VLOOKUP(AX$5,Kruistabel!$B$26:$F$29,MATCH($C85,Kruistabel!$C$25:$F$25,0)+1,FALSE),""))</f>
        <v>#N/A</v>
      </c>
      <c r="AY85" s="327"/>
      <c r="AZ85" s="326" t="e">
        <f>IF(IF(Plananalyse!AZ85=1,VLOOKUP(AZ$5,Kruistabel!$B$26:$F$29,MATCH($C85,Kruistabel!$C$25:$F$25,0)+1,FALSE),"")=0,"",IF(Plananalyse!AZ85=1,VLOOKUP(AZ$5,Kruistabel!$B$26:$F$29,MATCH($C85,Kruistabel!$C$25:$F$25,0)+1,FALSE),""))</f>
        <v>#N/A</v>
      </c>
      <c r="BA85" s="326" t="e">
        <f>IF(IF(Plananalyse!BA85=1,VLOOKUP(BA$5,Kruistabel!$B$26:$F$29,MATCH($C85,Kruistabel!$C$25:$F$25,0)+1,FALSE),"")=0,"",IF(Plananalyse!BA85=1,VLOOKUP(BA$5,Kruistabel!$B$26:$F$29,MATCH($C85,Kruistabel!$C$25:$F$25,0)+1,FALSE),""))</f>
        <v>#N/A</v>
      </c>
      <c r="BB85" s="326" t="e">
        <f>IF(IF(Plananalyse!BB85=1,VLOOKUP(BB$5,Kruistabel!$B$26:$F$29,MATCH($C85,Kruistabel!$C$25:$F$25,0)+1,FALSE),"")=0,"",IF(Plananalyse!BB85=1,VLOOKUP(BB$5,Kruistabel!$B$26:$F$29,MATCH($C85,Kruistabel!$C$25:$F$25,0)+1,FALSE),""))</f>
        <v>#N/A</v>
      </c>
      <c r="BC85" s="326" t="e">
        <f>IF(IF(Plananalyse!BC85=1,VLOOKUP(BC$5,Kruistabel!$B$26:$F$29,MATCH($C85,Kruistabel!$C$25:$F$25,0)+1,FALSE),"")=0,"",IF(Plananalyse!BC85=1,VLOOKUP(BC$5,Kruistabel!$B$26:$F$29,MATCH($C85,Kruistabel!$C$25:$F$25,0)+1,FALSE),""))</f>
        <v>#N/A</v>
      </c>
      <c r="BD85" s="326" t="e">
        <f>IF(IF(Plananalyse!BD85=1,VLOOKUP(BD$5,Kruistabel!$B$26:$F$29,MATCH($C85,Kruistabel!$C$25:$F$25,0)+1,FALSE),"")=0,"",IF(Plananalyse!BD85=1,VLOOKUP(BD$5,Kruistabel!$B$26:$F$29,MATCH($C85,Kruistabel!$C$25:$F$25,0)+1,FALSE),""))</f>
        <v>#N/A</v>
      </c>
      <c r="BE85" s="326" t="e">
        <f>IF(IF(Plananalyse!BE85=1,VLOOKUP(BE$5,Kruistabel!$B$26:$F$29,MATCH($C85,Kruistabel!$C$25:$F$25,0)+1,FALSE),"")=0,"",IF(Plananalyse!BE85=1,VLOOKUP(BE$5,Kruistabel!$B$26:$F$29,MATCH($C85,Kruistabel!$C$25:$F$25,0)+1,FALSE),""))</f>
        <v>#N/A</v>
      </c>
      <c r="BF85" s="326" t="e">
        <f>IF(IF(Plananalyse!BF85=1,VLOOKUP(BF$5,Kruistabel!$B$26:$F$29,MATCH($C85,Kruistabel!$C$25:$F$25,0)+1,FALSE),"")=0,"",IF(Plananalyse!BF85=1,VLOOKUP(BF$5,Kruistabel!$B$26:$F$29,MATCH($C85,Kruistabel!$C$25:$F$25,0)+1,FALSE),""))</f>
        <v>#N/A</v>
      </c>
      <c r="BG85" s="326" t="e">
        <f>IF(IF(Plananalyse!BG85=1,VLOOKUP(BG$5,Kruistabel!$B$26:$F$29,MATCH($C85,Kruistabel!$C$25:$F$25,0)+1,FALSE),"")=0,"",IF(Plananalyse!BG85=1,VLOOKUP(BG$5,Kruistabel!$B$26:$F$29,MATCH($C85,Kruistabel!$C$25:$F$25,0)+1,FALSE),""))</f>
        <v>#N/A</v>
      </c>
      <c r="BH85" s="326" t="e">
        <f>IF(IF(Plananalyse!BH85=1,VLOOKUP(BH$5,Kruistabel!$B$26:$F$29,MATCH($C85,Kruistabel!$C$25:$F$25,0)+1,FALSE),"")=0,"",IF(Plananalyse!BH85=1,VLOOKUP(BH$5,Kruistabel!$B$26:$F$29,MATCH($C85,Kruistabel!$C$25:$F$25,0)+1,FALSE),""))</f>
        <v>#N/A</v>
      </c>
      <c r="BI85" s="327"/>
      <c r="BJ85" s="326" t="e">
        <f>IF(IF(Plananalyse!BJ85=1,VLOOKUP(BJ$5,Kruistabel!$B$26:$F$29,MATCH($C85,Kruistabel!$C$25:$F$25,0)+1,FALSE),"")=0,"",IF(Plananalyse!BJ85=1,VLOOKUP(BJ$5,Kruistabel!$B$26:$F$29,MATCH($C85,Kruistabel!$C$25:$F$25,0)+1,FALSE),""))</f>
        <v>#N/A</v>
      </c>
      <c r="BK85" s="326" t="e">
        <f>IF(IF(Plananalyse!BK85=1,VLOOKUP(BK$5,Kruistabel!$B$26:$F$29,MATCH($C85,Kruistabel!$C$25:$F$25,0)+1,FALSE),"")=0,"",IF(Plananalyse!BK85=1,VLOOKUP(BK$5,Kruistabel!$B$26:$F$29,MATCH($C85,Kruistabel!$C$25:$F$25,0)+1,FALSE),""))</f>
        <v>#N/A</v>
      </c>
      <c r="BL85" s="326" t="e">
        <f>IF(IF(Plananalyse!BL85=1,VLOOKUP(BL$5,Kruistabel!$B$26:$F$29,MATCH($C85,Kruistabel!$C$25:$F$25,0)+1,FALSE),"")=0,"",IF(Plananalyse!BL85=1,VLOOKUP(BL$5,Kruistabel!$B$26:$F$29,MATCH($C85,Kruistabel!$C$25:$F$25,0)+1,FALSE),""))</f>
        <v>#N/A</v>
      </c>
      <c r="BM85" s="326" t="e">
        <f>IF(IF(Plananalyse!BM85=1,VLOOKUP(BM$5,Kruistabel!$B$26:$F$29,MATCH($C85,Kruistabel!$C$25:$F$25,0)+1,FALSE),"")=0,"",IF(Plananalyse!BM85=1,VLOOKUP(BM$5,Kruistabel!$B$26:$F$29,MATCH($C85,Kruistabel!$C$25:$F$25,0)+1,FALSE),""))</f>
        <v>#N/A</v>
      </c>
      <c r="BN85" s="326" t="e">
        <f>IF(IF(Plananalyse!BN85=1,VLOOKUP(BN$5,Kruistabel!$B$26:$F$29,MATCH($C85,Kruistabel!$C$25:$F$25,0)+1,FALSE),"")=0,"",IF(Plananalyse!BN85=1,VLOOKUP(BN$5,Kruistabel!$B$26:$F$29,MATCH($C85,Kruistabel!$C$25:$F$25,0)+1,FALSE),""))</f>
        <v>#N/A</v>
      </c>
      <c r="BO85" s="326" t="e">
        <f>IF(IF(Plananalyse!BO85=1,VLOOKUP(BO$5,Kruistabel!$B$26:$F$29,MATCH($C85,Kruistabel!$C$25:$F$25,0)+1,FALSE),"")=0,"",IF(Plananalyse!BO85=1,VLOOKUP(BO$5,Kruistabel!$B$26:$F$29,MATCH($C85,Kruistabel!$C$25:$F$25,0)+1,FALSE),""))</f>
        <v>#N/A</v>
      </c>
      <c r="BP85" s="326" t="e">
        <f>IF(IF(Plananalyse!BP85=1,VLOOKUP(BP$5,Kruistabel!$B$26:$F$29,MATCH($C85,Kruistabel!$C$25:$F$25,0)+1,FALSE),"")=0,"",IF(Plananalyse!BP85=1,VLOOKUP(BP$5,Kruistabel!$B$26:$F$29,MATCH($C85,Kruistabel!$C$25:$F$25,0)+1,FALSE),""))</f>
        <v>#N/A</v>
      </c>
      <c r="BQ85" s="326" t="e">
        <f>IF(IF(Plananalyse!BQ85=1,VLOOKUP(BQ$5,Kruistabel!$B$26:$F$29,MATCH($C85,Kruistabel!$C$25:$F$25,0)+1,FALSE),"")=0,"",IF(Plananalyse!BQ85=1,VLOOKUP(BQ$5,Kruistabel!$B$26:$F$29,MATCH($C85,Kruistabel!$C$25:$F$25,0)+1,FALSE),""))</f>
        <v>#N/A</v>
      </c>
      <c r="BR85" s="326" t="e">
        <f>IF(IF(Plananalyse!BR85=1,VLOOKUP(BR$5,Kruistabel!$B$26:$F$29,MATCH($C85,Kruistabel!$C$25:$F$25,0)+1,FALSE),"")=0,"",IF(Plananalyse!BR85=1,VLOOKUP(BR$5,Kruistabel!$B$26:$F$29,MATCH($C85,Kruistabel!$C$25:$F$25,0)+1,FALSE),""))</f>
        <v>#REF!</v>
      </c>
      <c r="BS85" s="326" t="e">
        <f>IF(IF(Plananalyse!BS85=1,VLOOKUP(BS$5,Kruistabel!$B$26:$F$29,MATCH($C85,Kruistabel!$C$25:$F$25,0)+1,FALSE),"")=0,"",IF(Plananalyse!BS85=1,VLOOKUP(BS$5,Kruistabel!$B$26:$F$29,MATCH($C85,Kruistabel!$C$25:$F$25,0)+1,FALSE),""))</f>
        <v>#REF!</v>
      </c>
      <c r="BT85" s="65"/>
      <c r="BU85" s="231" t="e">
        <f>IF(IF(Plananalyse!BU85=1,VLOOKUP(BU$5,Kruistabel!$B$26:$F$29,MATCH($C85,Kruistabel!$C$25:$F$25,0)+1,FALSE),"")=0,"",IF(Plananalyse!BU85=1,VLOOKUP(BU$5,Kruistabel!$B$26:$F$29,MATCH($C85,Kruistabel!$C$25:$F$25,0)+1,FALSE),""))</f>
        <v>#N/A</v>
      </c>
      <c r="BV85" s="326" t="e">
        <f>IF(IF(Plananalyse!BV85=1,VLOOKUP(BV$5,Kruistabel!$B$26:$F$29,MATCH($C85,Kruistabel!$C$25:$F$25,0)+1,FALSE),"")=0,"",IF(Plananalyse!BV85=1,VLOOKUP(BV$5,Kruistabel!$B$26:$F$29,MATCH($C85,Kruistabel!$C$25:$F$25,0)+1,FALSE),""))</f>
        <v>#N/A</v>
      </c>
      <c r="BW85" s="326" t="e">
        <f>IF(IF(Plananalyse!BW85=1,VLOOKUP(BW$5,Kruistabel!$B$26:$F$29,MATCH($C85,Kruistabel!$C$25:$F$25,0)+1,FALSE),"")=0,"",IF(Plananalyse!BW85=1,VLOOKUP(BW$5,Kruistabel!$B$26:$F$29,MATCH($C85,Kruistabel!$C$25:$F$25,0)+1,FALSE),""))</f>
        <v>#N/A</v>
      </c>
      <c r="BX85" s="326" t="e">
        <f>IF(IF(Plananalyse!BX85=1,VLOOKUP(BX$5,Kruistabel!$B$26:$F$29,MATCH($C85,Kruistabel!$C$25:$F$25,0)+1,FALSE),"")=0,"",IF(Plananalyse!BX85=1,VLOOKUP(BX$5,Kruistabel!$B$26:$F$29,MATCH($C85,Kruistabel!$C$25:$F$25,0)+1,FALSE),""))</f>
        <v>#N/A</v>
      </c>
      <c r="BY85" s="327"/>
      <c r="BZ85" s="326" t="e">
        <f>IF(IF(Plananalyse!BZ85=1,VLOOKUP(BZ$5,Kruistabel!$B$26:$F$29,MATCH($C85,Kruistabel!$C$25:$F$25,0)+1,FALSE),"")=0,"",IF(Plananalyse!BZ85=1,VLOOKUP(BZ$5,Kruistabel!$B$26:$F$29,MATCH($C85,Kruistabel!$C$25:$F$25,0)+1,FALSE),""))</f>
        <v>#N/A</v>
      </c>
      <c r="CA85" s="326" t="e">
        <f>IF(IF(Plananalyse!CA85=1,VLOOKUP(CA$5,Kruistabel!$B$26:$F$29,MATCH($C85,Kruistabel!$C$25:$F$25,0)+1,FALSE),"")=0,"",IF(Plananalyse!CA85=1,VLOOKUP(CA$5,Kruistabel!$B$26:$F$29,MATCH($C85,Kruistabel!$C$25:$F$25,0)+1,FALSE),""))</f>
        <v>#N/A</v>
      </c>
      <c r="CB85" s="326" t="e">
        <f ca="1">IF(IF(Plananalyse!CB85=1,VLOOKUP(CB$5,Kruistabel!$B$26:$F$29,MATCH($C85,Kruistabel!$C$25:$F$25,0)+1,FALSE),"")=0,"",IF(Plananalyse!CB85=1,VLOOKUP(CB$5,Kruistabel!$B$26:$F$29,MATCH($C85,Kruistabel!$C$25:$F$25,0)+1,FALSE),""))</f>
        <v>#N/A</v>
      </c>
      <c r="CC85" s="326" t="e">
        <f ca="1">IF(IF(Plananalyse!CC85=1,VLOOKUP(CC$5,Kruistabel!$B$26:$F$29,MATCH($C85,Kruistabel!$C$25:$F$25,0)+1,FALSE),"")=0,"",IF(Plananalyse!CC85=1,VLOOKUP(CC$5,Kruistabel!$B$26:$F$29,MATCH($C85,Kruistabel!$C$25:$F$25,0)+1,FALSE),""))</f>
        <v>#N/A</v>
      </c>
      <c r="CD85" s="326" t="e">
        <f ca="1">IF(IF(Plananalyse!CD85=1,VLOOKUP(CD$5,Kruistabel!$B$26:$F$29,MATCH($C85,Kruistabel!$C$25:$F$25,0)+1,FALSE),"")=0,"",IF(Plananalyse!CD85=1,VLOOKUP(CD$5,Kruistabel!$B$26:$F$29,MATCH($C85,Kruistabel!$C$25:$F$25,0)+1,FALSE),""))</f>
        <v>#N/A</v>
      </c>
      <c r="CE85" s="326" t="e">
        <f ca="1">IF(IF(Plananalyse!CE85=1,VLOOKUP(CE$5,Kruistabel!$B$26:$F$29,MATCH($C85,Kruistabel!$C$25:$F$25,0)+1,FALSE),"")=0,"",IF(Plananalyse!CE85=1,VLOOKUP(CE$5,Kruistabel!$B$26:$F$29,MATCH($C85,Kruistabel!$C$25:$F$25,0)+1,FALSE),""))</f>
        <v>#N/A</v>
      </c>
      <c r="CF85" s="326" t="e">
        <f ca="1">IF(IF(Plananalyse!CF85=1,VLOOKUP(CF$5,Kruistabel!$B$26:$F$29,MATCH($C85,Kruistabel!$C$25:$F$25,0)+1,FALSE),"")=0,"",IF(Plananalyse!CF85=1,VLOOKUP(CF$5,Kruistabel!$B$26:$F$29,MATCH($C85,Kruistabel!$C$25:$F$25,0)+1,FALSE),""))</f>
        <v>#N/A</v>
      </c>
      <c r="CG85" s="326" t="e">
        <f ca="1">IF(IF(Plananalyse!CG85=1,VLOOKUP(CG$5,Kruistabel!$B$26:$F$29,MATCH($C85,Kruistabel!$C$25:$F$25,0)+1,FALSE),"")=0,"",IF(Plananalyse!CG85=1,VLOOKUP(CG$5,Kruistabel!$B$26:$F$29,MATCH($C85,Kruistabel!$C$25:$F$25,0)+1,FALSE),""))</f>
        <v>#REF!</v>
      </c>
      <c r="CH85" s="326" t="e">
        <f ca="1">IF(IF(Plananalyse!CH85=1,VLOOKUP(CH$5,Kruistabel!$B$26:$F$29,MATCH($C85,Kruistabel!$C$25:$F$25,0)+1,FALSE),"")=0,"",IF(Plananalyse!CH85=1,VLOOKUP(CH$5,Kruistabel!$B$26:$F$29,MATCH($C85,Kruistabel!$C$25:$F$25,0)+1,FALSE),""))</f>
        <v>#REF!</v>
      </c>
      <c r="CI85" s="65"/>
      <c r="CJ85" s="326" t="e">
        <f ca="1">IF(IF(Plananalyse!CJ85=1,VLOOKUP(CJ$5,Kruistabel!$B$26:$F$29,MATCH($C85,Kruistabel!$C$25:$F$25,0)+1,FALSE),"")=0,"",IF(Plananalyse!CJ85=1,VLOOKUP(CJ$5,Kruistabel!$B$26:$F$29,MATCH($C85,Kruistabel!$C$25:$F$25,0)+1,FALSE),""))</f>
        <v>#N/A</v>
      </c>
      <c r="CK85" s="326" t="e">
        <f ca="1">IF(IF(Plananalyse!CK85=1,VLOOKUP(CK$5,Kruistabel!$B$26:$F$29,MATCH($C85,Kruistabel!$C$25:$F$25,0)+1,FALSE),"")=0,"",IF(Plananalyse!CK85=1,VLOOKUP(CK$5,Kruistabel!$B$26:$F$29,MATCH($C85,Kruistabel!$C$25:$F$25,0)+1,FALSE),""))</f>
        <v>#N/A</v>
      </c>
      <c r="CL85" s="326" t="e">
        <f ca="1">IF(IF(Plananalyse!CL85=1,VLOOKUP(CL$5,Kruistabel!$B$26:$F$29,MATCH($C85,Kruistabel!$C$25:$F$25,0)+1,FALSE),"")=0,"",IF(Plananalyse!CL85=1,VLOOKUP(CL$5,Kruistabel!$B$26:$F$29,MATCH($C85,Kruistabel!$C$25:$F$25,0)+1,FALSE),""))</f>
        <v>#N/A</v>
      </c>
      <c r="CM85" s="326" t="e">
        <f ca="1">IF(IF(Plananalyse!CM85=1,VLOOKUP(CM$5,Kruistabel!$B$26:$F$29,MATCH($C85,Kruistabel!$C$25:$F$25,0)+1,FALSE),"")=0,"",IF(Plananalyse!CM85=1,VLOOKUP(CM$5,Kruistabel!$B$26:$F$29,MATCH($C85,Kruistabel!$C$25:$F$25,0)+1,FALSE),""))</f>
        <v>#N/A</v>
      </c>
      <c r="CN85" s="326" t="e">
        <f ca="1">IF(IF(Plananalyse!CN85=1,VLOOKUP(CN$5,Kruistabel!$B$26:$F$29,MATCH($C85,Kruistabel!$C$25:$F$25,0)+1,FALSE),"")=0,"",IF(Plananalyse!CN85=1,VLOOKUP(CN$5,Kruistabel!$B$26:$F$29,MATCH($C85,Kruistabel!$C$25:$F$25,0)+1,FALSE),""))</f>
        <v>#N/A</v>
      </c>
      <c r="CO85" s="326" t="e">
        <f ca="1">IF(IF(Plananalyse!CO85=1,VLOOKUP(CO$5,Kruistabel!$B$26:$F$29,MATCH($C85,Kruistabel!$C$25:$F$25,0)+1,FALSE),"")=0,"",IF(Plananalyse!CO85=1,VLOOKUP(CO$5,Kruistabel!$B$26:$F$29,MATCH($C85,Kruistabel!$C$25:$F$25,0)+1,FALSE),""))</f>
        <v>#N/A</v>
      </c>
      <c r="CP85" s="326" t="e">
        <f ca="1">IF(IF(Plananalyse!CP85=1,VLOOKUP(CP$5,Kruistabel!$B$26:$F$29,MATCH($C85,Kruistabel!$C$25:$F$25,0)+1,FALSE),"")=0,"",IF(Plananalyse!CP85=1,VLOOKUP(CP$5,Kruistabel!$B$26:$F$29,MATCH($C85,Kruistabel!$C$25:$F$25,0)+1,FALSE),""))</f>
        <v>#N/A</v>
      </c>
      <c r="CQ85" s="326" t="e">
        <f ca="1">IF(IF(Plananalyse!CQ85=1,VLOOKUP(CQ$5,Kruistabel!$B$26:$F$29,MATCH($C85,Kruistabel!$C$25:$F$25,0)+1,FALSE),"")=0,"",IF(Plananalyse!CQ85=1,VLOOKUP(CQ$5,Kruistabel!$B$26:$F$29,MATCH($C85,Kruistabel!$C$25:$F$25,0)+1,FALSE),""))</f>
        <v>#N/A</v>
      </c>
      <c r="CR85" s="326" t="e">
        <f ca="1">IF(IF(Plananalyse!CR85=1,VLOOKUP(CR$5,Kruistabel!$B$26:$F$29,MATCH($C85,Kruistabel!$C$25:$F$25,0)+1,FALSE),"")=0,"",IF(Plananalyse!CR85=1,VLOOKUP(CR$5,Kruistabel!$B$26:$F$29,MATCH($C85,Kruistabel!$C$25:$F$25,0)+1,FALSE),""))</f>
        <v>#N/A</v>
      </c>
      <c r="CS85" s="326" t="e">
        <f ca="1">IF(IF(Plananalyse!CS85=1,VLOOKUP(CS$5,Kruistabel!$B$26:$F$29,MATCH($C85,Kruistabel!$C$25:$F$25,0)+1,FALSE),"")=0,"",IF(Plananalyse!CS85=1,VLOOKUP(CS$5,Kruistabel!$B$26:$F$29,MATCH($C85,Kruistabel!$C$25:$F$25,0)+1,FALSE),""))</f>
        <v>#N/A</v>
      </c>
      <c r="CT85" s="326" t="e">
        <f ca="1">IF(IF(Plananalyse!CT85=1,VLOOKUP(CT$5,Kruistabel!$B$26:$F$29,MATCH($C85,Kruistabel!$C$25:$F$25,0)+1,FALSE),"")=0,"",IF(Plananalyse!CT85=1,VLOOKUP(CT$5,Kruistabel!$B$26:$F$29,MATCH($C85,Kruistabel!$C$25:$F$25,0)+1,FALSE),""))</f>
        <v>#N/A</v>
      </c>
      <c r="CU85" s="326" t="e">
        <f ca="1">IF(IF(Plananalyse!CU85=1,VLOOKUP(CU$5,Kruistabel!$B$26:$F$29,MATCH($C85,Kruistabel!$C$25:$F$25,0)+1,FALSE),"")=0,"",IF(Plananalyse!CU85=1,VLOOKUP(CU$5,Kruistabel!$B$26:$F$29,MATCH($C85,Kruistabel!$C$25:$F$25,0)+1,FALSE),""))</f>
        <v>#N/A</v>
      </c>
      <c r="CV85" s="326" t="e">
        <f ca="1">IF(IF(Plananalyse!CV85=1,VLOOKUP(CV$5,Kruistabel!$B$26:$F$29,MATCH($C85,Kruistabel!$C$25:$F$25,0)+1,FALSE),"")=0,"",IF(Plananalyse!CV85=1,VLOOKUP(CV$5,Kruistabel!$B$26:$F$29,MATCH($C85,Kruistabel!$C$25:$F$25,0)+1,FALSE),""))</f>
        <v>#N/A</v>
      </c>
      <c r="CW85" s="326" t="e">
        <f ca="1">IF(IF(Plananalyse!CW85=1,VLOOKUP(CW$5,Kruistabel!$B$26:$F$29,MATCH($C85,Kruistabel!$C$25:$F$25,0)+1,FALSE),"")=0,"",IF(Plananalyse!CW85=1,VLOOKUP(CW$5,Kruistabel!$B$26:$F$29,MATCH($C85,Kruistabel!$C$25:$F$25,0)+1,FALSE),""))</f>
        <v>#N/A</v>
      </c>
      <c r="CX85" s="326" t="e">
        <f ca="1">IF(IF(Plananalyse!CX85=1,VLOOKUP(CX$5,Kruistabel!$B$26:$F$29,MATCH($C85,Kruistabel!$C$25:$F$25,0)+1,FALSE),"")=0,"",IF(Plananalyse!CX85=1,VLOOKUP(CX$5,Kruistabel!$B$26:$F$29,MATCH($C85,Kruistabel!$C$25:$F$25,0)+1,FALSE),""))</f>
        <v>#N/A</v>
      </c>
      <c r="CY85" s="326" t="e">
        <f ca="1">IF(IF(Plananalyse!CY85=1,VLOOKUP(CY$5,Kruistabel!$B$26:$F$29,MATCH($C85,Kruistabel!$C$25:$F$25,0)+1,FALSE),"")=0,"",IF(Plananalyse!CY85=1,VLOOKUP(CY$5,Kruistabel!$B$26:$F$29,MATCH($C85,Kruistabel!$C$25:$F$25,0)+1,FALSE),""))</f>
        <v>#N/A</v>
      </c>
      <c r="CZ85" s="326" t="e">
        <f ca="1">IF(IF(Plananalyse!CZ85=1,VLOOKUP(CZ$5,Kruistabel!$B$26:$F$29,MATCH($C85,Kruistabel!$C$25:$F$25,0)+1,FALSE),"")=0,"",IF(Plananalyse!CZ85=1,VLOOKUP(CZ$5,Kruistabel!$B$26:$F$29,MATCH($C85,Kruistabel!$C$25:$F$25,0)+1,FALSE),""))</f>
        <v>#N/A</v>
      </c>
      <c r="DA85" s="326" t="e">
        <f ca="1">IF(IF(Plananalyse!DA85=1,VLOOKUP(DA$5,Kruistabel!$B$26:$F$29,MATCH($C85,Kruistabel!$C$25:$F$25,0)+1,FALSE),"")=0,"",IF(Plananalyse!DA85=1,VLOOKUP(DA$5,Kruistabel!$B$26:$F$29,MATCH($C85,Kruistabel!$C$25:$F$25,0)+1,FALSE),""))</f>
        <v>#N/A</v>
      </c>
      <c r="DB85" s="326" t="e">
        <f ca="1">IF(IF(Plananalyse!DB85=1,VLOOKUP(DB$5,Kruistabel!$B$26:$F$29,MATCH($C85,Kruistabel!$C$25:$F$25,0)+1,FALSE),"")=0,"",IF(Plananalyse!DB85=1,VLOOKUP(DB$5,Kruistabel!$B$26:$F$29,MATCH($C85,Kruistabel!$C$25:$F$25,0)+1,FALSE),""))</f>
        <v>#N/A</v>
      </c>
      <c r="DC85" s="326" t="e">
        <f ca="1">IF(IF(Plananalyse!DC85=1,VLOOKUP(DC$5,Kruistabel!$B$26:$F$29,MATCH($C85,Kruistabel!$C$25:$F$25,0)+1,FALSE),"")=0,"",IF(Plananalyse!DC85=1,VLOOKUP(DC$5,Kruistabel!$B$26:$F$29,MATCH($C85,Kruistabel!$C$25:$F$25,0)+1,FALSE),""))</f>
        <v>#N/A</v>
      </c>
      <c r="DD85" s="327"/>
      <c r="DE85" s="326" t="e">
        <f ca="1">IF(IF(Plananalyse!DE85=1,VLOOKUP(DE$5,Kruistabel!$B$26:$F$29,MATCH($C85,Kruistabel!$C$25:$F$25,0)+1,FALSE),"")=0,"",IF(Plananalyse!DE85=1,VLOOKUP(DE$5,Kruistabel!$B$26:$F$29,MATCH($C85,Kruistabel!$C$25:$F$25,0)+1,FALSE),""))</f>
        <v>#N/A</v>
      </c>
      <c r="DF85" s="326" t="e">
        <f ca="1">IF(IF(Plananalyse!DF85=1,VLOOKUP(DF$5,Kruistabel!$B$26:$F$29,MATCH($C85,Kruistabel!$C$25:$F$25,0)+1,FALSE),"")=0,"",IF(Plananalyse!DF85=1,VLOOKUP(DF$5,Kruistabel!$B$26:$F$29,MATCH($C85,Kruistabel!$C$25:$F$25,0)+1,FALSE),""))</f>
        <v>#N/A</v>
      </c>
      <c r="DG85" s="326" t="e">
        <f ca="1">IF(IF(Plananalyse!DG85=1,VLOOKUP(DG$5,Kruistabel!$B$26:$F$29,MATCH($C85,Kruistabel!$C$25:$F$25,0)+1,FALSE),"")=0,"",IF(Plananalyse!DG85=1,VLOOKUP(DG$5,Kruistabel!$B$26:$F$29,MATCH($C85,Kruistabel!$C$25:$F$25,0)+1,FALSE),""))</f>
        <v>#N/A</v>
      </c>
      <c r="DH85" s="326" t="e">
        <f ca="1">IF(IF(Plananalyse!DH85=1,VLOOKUP(DH$5,Kruistabel!$B$26:$F$29,MATCH($C85,Kruistabel!$C$25:$F$25,0)+1,FALSE),"")=0,"",IF(Plananalyse!DH85=1,VLOOKUP(DH$5,Kruistabel!$B$26:$F$29,MATCH($C85,Kruistabel!$C$25:$F$25,0)+1,FALSE),""))</f>
        <v>#N/A</v>
      </c>
      <c r="DI85" s="326" t="e">
        <f ca="1">IF(IF(Plananalyse!DI85=1,VLOOKUP(DI$5,Kruistabel!$B$26:$F$29,MATCH($C85,Kruistabel!$C$25:$F$25,0)+1,FALSE),"")=0,"",IF(Plananalyse!DI85=1,VLOOKUP(DI$5,Kruistabel!$B$26:$F$29,MATCH($C85,Kruistabel!$C$25:$F$25,0)+1,FALSE),""))</f>
        <v>#N/A</v>
      </c>
      <c r="DJ85" s="326" t="e">
        <f ca="1">IF(IF(Plananalyse!DJ85=1,VLOOKUP(DJ$5,Kruistabel!$B$26:$F$29,MATCH($C85,Kruistabel!$C$25:$F$25,0)+1,FALSE),"")=0,"",IF(Plananalyse!DJ85=1,VLOOKUP(DJ$5,Kruistabel!$B$26:$F$29,MATCH($C85,Kruistabel!$C$25:$F$25,0)+1,FALSE),""))</f>
        <v>#N/A</v>
      </c>
      <c r="DK85" s="326" t="e">
        <f ca="1">IF(IF(Plananalyse!DK85=1,VLOOKUP(DK$5,Kruistabel!$B$26:$F$29,MATCH($C85,Kruistabel!$C$25:$F$25,0)+1,FALSE),"")=0,"",IF(Plananalyse!DK85=1,VLOOKUP(DK$5,Kruistabel!$B$26:$F$29,MATCH($C85,Kruistabel!$C$25:$F$25,0)+1,FALSE),""))</f>
        <v>#REF!</v>
      </c>
      <c r="DL85" s="326" t="e">
        <f ca="1">IF(IF(Plananalyse!DL85=1,VLOOKUP(DL$5,Kruistabel!$B$26:$F$29,MATCH($C85,Kruistabel!$C$25:$F$25,0)+1,FALSE),"")=0,"",IF(Plananalyse!DL85=1,VLOOKUP(DL$5,Kruistabel!$B$26:$F$29,MATCH($C85,Kruistabel!$C$25:$F$25,0)+1,FALSE),""))</f>
        <v>#REF!</v>
      </c>
      <c r="DM85" s="327" t="str">
        <f>IF(Plananalyse!DM85=1,VLOOKUP(DM$5,Kruistabel!$B$26:$F$29,MATCH($C85,Kruistabel!$C$25:$F$25,0)+1,FALSE),"")</f>
        <v/>
      </c>
      <c r="DN85" s="326" t="e">
        <f ca="1">IF(IF(Plananalyse!DN85=1,VLOOKUP(DN$5,Kruistabel!$B$26:$F$29,MATCH($C85,Kruistabel!$C$25:$F$25,0)+1,FALSE),"")=0,"",IF(Plananalyse!DN85=1,VLOOKUP(DN$5,Kruistabel!$B$26:$F$29,MATCH($C85,Kruistabel!$C$25:$F$25,0)+1,FALSE),""))</f>
        <v>#N/A</v>
      </c>
      <c r="DO85" s="326" t="e">
        <f ca="1">IF(IF(Plananalyse!DO85=1,VLOOKUP(DO$5,Kruistabel!$B$26:$F$29,MATCH($C85,Kruistabel!$C$25:$F$25,0)+1,FALSE),"")=0,"",IF(Plananalyse!DO85=1,VLOOKUP(DO$5,Kruistabel!$B$26:$F$29,MATCH($C85,Kruistabel!$C$25:$F$25,0)+1,FALSE),""))</f>
        <v>#N/A</v>
      </c>
      <c r="DP85" s="326" t="e">
        <f ca="1">IF(IF(Plananalyse!DP85=1,VLOOKUP(DP$5,Kruistabel!$B$26:$F$29,MATCH($C85,Kruistabel!$C$25:$F$25,0)+1,FALSE),"")=0,"",IF(Plananalyse!DP85=1,VLOOKUP(DP$5,Kruistabel!$B$26:$F$29,MATCH($C85,Kruistabel!$C$25:$F$25,0)+1,FALSE),""))</f>
        <v>#N/A</v>
      </c>
      <c r="DQ85" s="326" t="e">
        <f ca="1">IF(IF(Plananalyse!DQ85=1,VLOOKUP(DQ$5,Kruistabel!$B$26:$F$29,MATCH($C85,Kruistabel!$C$25:$F$25,0)+1,FALSE),"")=0,"",IF(Plananalyse!DQ85=1,VLOOKUP(DQ$5,Kruistabel!$B$26:$F$29,MATCH($C85,Kruistabel!$C$25:$F$25,0)+1,FALSE),""))</f>
        <v>#N/A</v>
      </c>
      <c r="DR85" s="326" t="e">
        <f ca="1">IF(IF(Plananalyse!DR85=1,VLOOKUP(DR$5,Kruistabel!$B$26:$F$29,MATCH($C85,Kruistabel!$C$25:$F$25,0)+1,FALSE),"")=0,"",IF(Plananalyse!DR85=1,VLOOKUP(DR$5,Kruistabel!$B$26:$F$29,MATCH($C85,Kruistabel!$C$25:$F$25,0)+1,FALSE),""))</f>
        <v>#N/A</v>
      </c>
      <c r="DS85" s="326" t="e">
        <f ca="1">IF(IF(Plananalyse!DS85=1,VLOOKUP(DS$5,Kruistabel!$B$26:$F$29,MATCH($C85,Kruistabel!$C$25:$F$25,0)+1,FALSE),"")=0,"",IF(Plananalyse!DS85=1,VLOOKUP(DS$5,Kruistabel!$B$26:$F$29,MATCH($C85,Kruistabel!$C$25:$F$25,0)+1,FALSE),""))</f>
        <v>#N/A</v>
      </c>
      <c r="DT85" s="326" t="e">
        <f ca="1">IF(IF(Plananalyse!DT85=1,VLOOKUP(DT$5,Kruistabel!$B$26:$F$29,MATCH($C85,Kruistabel!$C$25:$F$25,0)+1,FALSE),"")=0,"",IF(Plananalyse!DT85=1,VLOOKUP(DT$5,Kruistabel!$B$26:$F$29,MATCH($C85,Kruistabel!$C$25:$F$25,0)+1,FALSE),""))</f>
        <v>#N/A</v>
      </c>
      <c r="DU85" s="326" t="e">
        <f ca="1">IF(IF(Plananalyse!DU85=1,VLOOKUP(DU$5,Kruistabel!$B$26:$F$29,MATCH($C85,Kruistabel!$C$25:$F$25,0)+1,FALSE),"")=0,"",IF(Plananalyse!DU85=1,VLOOKUP(DU$5,Kruistabel!$B$26:$F$29,MATCH($C85,Kruistabel!$C$25:$F$25,0)+1,FALSE),""))</f>
        <v>#N/A</v>
      </c>
      <c r="DV85" s="326" t="e">
        <f ca="1">IF(IF(Plananalyse!DV85=1,VLOOKUP(DV$5,Kruistabel!$B$26:$F$29,MATCH($C85,Kruistabel!$C$25:$F$25,0)+1,FALSE),"")=0,"",IF(Plananalyse!DV85=1,VLOOKUP(DV$5,Kruistabel!$B$26:$F$29,MATCH($C85,Kruistabel!$C$25:$F$25,0)+1,FALSE),""))</f>
        <v>#N/A</v>
      </c>
      <c r="DW85" s="326" t="e">
        <f ca="1">IF(IF(Plananalyse!DW85=1,VLOOKUP(DW$5,Kruistabel!$B$26:$F$29,MATCH($C85,Kruistabel!$C$25:$F$25,0)+1,FALSE),"")=0,"",IF(Plananalyse!DW85=1,VLOOKUP(DW$5,Kruistabel!$B$26:$F$29,MATCH($C85,Kruistabel!$C$25:$F$25,0)+1,FALSE),""))</f>
        <v>#REF!</v>
      </c>
      <c r="DX85" s="326" t="e">
        <f ca="1">IF(IF(Plananalyse!DX85=1,VLOOKUP(DX$5,Kruistabel!$B$26:$F$29,MATCH($C85,Kruistabel!$C$25:$F$25,0)+1,FALSE),"")=0,"",IF(Plananalyse!DX85=1,VLOOKUP(DX$5,Kruistabel!$B$26:$F$29,MATCH($C85,Kruistabel!$C$25:$F$25,0)+1,FALSE),""))</f>
        <v>#REF!</v>
      </c>
      <c r="DY85" s="327" t="str">
        <f>IF(Plananalyse!DY85=1,VLOOKUP(DY$5,Kruistabel!$B$26:$F$29,MATCH($C85,Kruistabel!$C$25:$F$25,0)+1,FALSE),"")</f>
        <v/>
      </c>
      <c r="DZ85" s="326" t="e">
        <f ca="1">IF(IF(Plananalyse!DZ85=1,VLOOKUP(DZ$5,Kruistabel!$B$26:$F$29,MATCH($C85,Kruistabel!$C$25:$F$25,0)+1,FALSE),"")=0,"",IF(Plananalyse!DZ85=1,VLOOKUP(DZ$5,Kruistabel!$B$26:$F$29,MATCH($C85,Kruistabel!$C$25:$F$25,0)+1,FALSE),""))</f>
        <v>#N/A</v>
      </c>
      <c r="EA85" s="326" t="e">
        <f ca="1">IF(IF(Plananalyse!EA85=1,VLOOKUP(EA$5,Kruistabel!$B$26:$F$29,MATCH($C85,Kruistabel!$C$25:$F$25,0)+1,FALSE),"")=0,"",IF(Plananalyse!EA85=1,VLOOKUP(EA$5,Kruistabel!$B$26:$F$29,MATCH($C85,Kruistabel!$C$25:$F$25,0)+1,FALSE),""))</f>
        <v>#N/A</v>
      </c>
      <c r="EB85" s="326" t="e">
        <f ca="1">IF(IF(Plananalyse!EB85=1,VLOOKUP(EB$5,Kruistabel!$B$26:$F$29,MATCH($C85,Kruistabel!$C$25:$F$25,0)+1,FALSE),"")=0,"",IF(Plananalyse!EB85=1,VLOOKUP(EB$5,Kruistabel!$B$26:$F$29,MATCH($C85,Kruistabel!$C$25:$F$25,0)+1,FALSE),""))</f>
        <v>#REF!</v>
      </c>
      <c r="EC85" s="326" t="e">
        <f ca="1">IF(IF(Plananalyse!EC85=1,VLOOKUP(EC$5,Kruistabel!$B$26:$F$29,MATCH($C85,Kruistabel!$C$25:$F$25,0)+1,FALSE),"")=0,"",IF(Plananalyse!EC85=1,VLOOKUP(EC$5,Kruistabel!$B$26:$F$29,MATCH($C85,Kruistabel!$C$25:$F$25,0)+1,FALSE),""))</f>
        <v>#REF!</v>
      </c>
      <c r="ED85" s="327"/>
      <c r="EE85" s="326" t="e">
        <f ca="1">IF(IF(Plananalyse!EE85=1,VLOOKUP(EE$5,Kruistabel!$B$26:$F$29,MATCH($C85,Kruistabel!$C$25:$F$25,0)+1,FALSE),"")=0,"",IF(Plananalyse!EE85=1,VLOOKUP(EE$5,Kruistabel!$B$26:$F$29,MATCH($C85,Kruistabel!$C$25:$F$25,0)+1,FALSE),""))</f>
        <v>#N/A</v>
      </c>
      <c r="EF85" s="326" t="e">
        <f ca="1">IF(IF(Plananalyse!EF85=1,VLOOKUP(EF$5,Kruistabel!$B$26:$F$29,MATCH($C85,Kruistabel!$C$25:$F$25,0)+1,FALSE),"")=0,"",IF(Plananalyse!EF85=1,VLOOKUP(EF$5,Kruistabel!$B$26:$F$29,MATCH($C85,Kruistabel!$C$25:$F$25,0)+1,FALSE),""))</f>
        <v>#N/A</v>
      </c>
      <c r="EG85" s="326" t="e">
        <f ca="1">IF(IF(Plananalyse!EG85=1,VLOOKUP(EG$5,Kruistabel!$B$26:$F$29,MATCH($C85,Kruistabel!$C$25:$F$25,0)+1,FALSE),"")=0,"",IF(Plananalyse!EG85=1,VLOOKUP(EG$5,Kruistabel!$B$26:$F$29,MATCH($C85,Kruistabel!$C$25:$F$25,0)+1,FALSE),""))</f>
        <v>#N/A</v>
      </c>
      <c r="EH85" s="326" t="e">
        <f ca="1">IF(IF(Plananalyse!EH85=1,VLOOKUP(EH$5,Kruistabel!$B$26:$F$29,MATCH($C85,Kruistabel!$C$25:$F$25,0)+1,FALSE),"")=0,"",IF(Plananalyse!EH85=1,VLOOKUP(EH$5,Kruistabel!$B$26:$F$29,MATCH($C85,Kruistabel!$C$25:$F$25,0)+1,FALSE),""))</f>
        <v>#REF!</v>
      </c>
      <c r="EI85" s="326" t="e">
        <f ca="1">IF(IF(Plananalyse!EI85=1,VLOOKUP(EI$5,Kruistabel!$B$26:$F$29,MATCH($C85,Kruistabel!$C$25:$F$25,0)+1,FALSE),"")=0,"",IF(Plananalyse!EI85=1,VLOOKUP(EI$5,Kruistabel!$B$26:$F$29,MATCH($C85,Kruistabel!$C$25:$F$25,0)+1,FALSE),""))</f>
        <v>#REF!</v>
      </c>
      <c r="EJ85" s="164" t="str">
        <f>IF(Plananalyse!EJ85=1,VLOOKUP(EJ$5,Kruistabel!$B$26:$F$29,MATCH($C85,Kruistabel!$C$25:$F$25,0)+1,FALSE),"")</f>
        <v/>
      </c>
      <c r="EK85" s="138"/>
      <c r="EL85" s="138"/>
      <c r="EM85" s="138"/>
      <c r="EN85" s="138"/>
      <c r="EO85" s="138"/>
    </row>
    <row r="86" spans="2:145" hidden="1">
      <c r="B86" s="337" t="s">
        <v>183</v>
      </c>
      <c r="C86" s="160" t="str">
        <f>_xlfn.IFNA(VLOOKUP($B86,Classificatietabel!$B$6:$I$91,C$7,FALSE),"")</f>
        <v/>
      </c>
      <c r="D86" s="160" t="str">
        <f>_xlfn.IFNA(VLOOKUP($B86,Classificatietabel!$B$6:$I$91,D$7,FALSE),"")</f>
        <v/>
      </c>
      <c r="E86" s="119" t="str">
        <f>IF(AND(D86="laag",$D$3=1),0,_xlfn.IFNA(IF(VLOOKUP($B86,Classificatietabel!$B$6:$H$91,$E$5,FALSE)="Ja",1,0),""))</f>
        <v/>
      </c>
      <c r="F86" s="163"/>
      <c r="G86" s="326" t="e">
        <f>IF(IF(Plananalyse!G86=1,VLOOKUP(G$5,Kruistabel!$B$26:$F$29,MATCH($C86,Kruistabel!$C$25:$F$25,0)+1,FALSE),"")=0,"",IF(Plananalyse!G86=1,VLOOKUP(G$5,Kruistabel!$B$26:$F$29,MATCH($C86,Kruistabel!$C$25:$F$25,0)+1,FALSE),""))</f>
        <v>#N/A</v>
      </c>
      <c r="H86" s="326" t="e">
        <f>IF(IF(Plananalyse!H86=1,VLOOKUP(H$5,Kruistabel!$B$26:$F$29,MATCH($C86,Kruistabel!$C$25:$F$25,0)+1,FALSE),"")=0,"",IF(Plananalyse!H86=1,VLOOKUP(H$5,Kruistabel!$B$26:$F$29,MATCH($C86,Kruistabel!$C$25:$F$25,0)+1,FALSE),""))</f>
        <v>#N/A</v>
      </c>
      <c r="I86" s="326" t="e">
        <f>IF(IF(Plananalyse!I86=1,VLOOKUP(I$5,Kruistabel!$B$26:$F$29,MATCH($C86,Kruistabel!$C$25:$F$25,0)+1,FALSE),"")=0,"",IF(Plananalyse!I86=1,VLOOKUP(I$5,Kruistabel!$B$26:$F$29,MATCH($C86,Kruistabel!$C$25:$F$25,0)+1,FALSE),""))</f>
        <v>#N/A</v>
      </c>
      <c r="J86" s="326" t="e">
        <f>IF(IF(Plananalyse!J86=1,VLOOKUP(J$5,Kruistabel!$B$26:$F$29,MATCH($C86,Kruistabel!$C$25:$F$25,0)+1,FALSE),"")=0,"",IF(Plananalyse!J86=1,VLOOKUP(J$5,Kruistabel!$B$26:$F$29,MATCH($C86,Kruistabel!$C$25:$F$25,0)+1,FALSE),""))</f>
        <v>#N/A</v>
      </c>
      <c r="K86" s="326" t="e">
        <f>IF(IF(Plananalyse!K86=1,VLOOKUP(K$5,Kruistabel!$B$26:$F$29,MATCH($C86,Kruistabel!$C$25:$F$25,0)+1,FALSE),"")=0,"",IF(Plananalyse!K86=1,VLOOKUP(K$5,Kruistabel!$B$26:$F$29,MATCH($C86,Kruistabel!$C$25:$F$25,0)+1,FALSE),""))</f>
        <v>#N/A</v>
      </c>
      <c r="L86" s="326" t="e">
        <f>IF(IF(Plananalyse!L86=1,VLOOKUP(L$5,Kruistabel!$B$26:$F$29,MATCH($C86,Kruistabel!$C$25:$F$25,0)+1,FALSE),"")=0,"",IF(Plananalyse!L86=1,VLOOKUP(L$5,Kruistabel!$B$26:$F$29,MATCH($C86,Kruistabel!$C$25:$F$25,0)+1,FALSE),""))</f>
        <v>#N/A</v>
      </c>
      <c r="M86" s="326" t="e">
        <f>IF(IF(Plananalyse!M86=1,VLOOKUP(M$5,Kruistabel!$B$26:$F$29,MATCH($C86,Kruistabel!$C$25:$F$25,0)+1,FALSE),"")=0,"",IF(Plananalyse!M86=1,VLOOKUP(M$5,Kruistabel!$B$26:$F$29,MATCH($C86,Kruistabel!$C$25:$F$25,0)+1,FALSE),""))</f>
        <v>#N/A</v>
      </c>
      <c r="N86" s="326" t="e">
        <f>IF(IF(Plananalyse!N86=1,VLOOKUP(N$5,Kruistabel!$B$26:$F$29,MATCH($C86,Kruistabel!$C$25:$F$25,0)+1,FALSE),"")=0,"",IF(Plananalyse!N86=1,VLOOKUP(N$5,Kruistabel!$B$26:$F$29,MATCH($C86,Kruistabel!$C$25:$F$25,0)+1,FALSE),""))</f>
        <v>#N/A</v>
      </c>
      <c r="O86" s="326" t="e">
        <f>IF(IF(Plananalyse!O86=1,VLOOKUP(O$5,Kruistabel!$B$26:$F$29,MATCH($C86,Kruistabel!$C$25:$F$25,0)+1,FALSE),"")=0,"",IF(Plananalyse!O86=1,VLOOKUP(O$5,Kruistabel!$B$26:$F$29,MATCH($C86,Kruistabel!$C$25:$F$25,0)+1,FALSE),""))</f>
        <v>#N/A</v>
      </c>
      <c r="P86" s="326" t="e">
        <f>IF(IF(Plananalyse!P86=1,VLOOKUP(P$5,Kruistabel!$B$26:$F$29,MATCH($C86,Kruistabel!$C$25:$F$25,0)+1,FALSE),"")=0,"",IF(Plananalyse!P86=1,VLOOKUP(P$5,Kruistabel!$B$26:$F$29,MATCH($C86,Kruistabel!$C$25:$F$25,0)+1,FALSE),""))</f>
        <v>#N/A</v>
      </c>
      <c r="Q86" s="326" t="e">
        <f>IF(IF(Plananalyse!Q86=1,VLOOKUP(Q$5,Kruistabel!$B$26:$F$29,MATCH($C86,Kruistabel!$C$25:$F$25,0)+1,FALSE),"")=0,"",IF(Plananalyse!Q86=1,VLOOKUP(Q$5,Kruistabel!$B$26:$F$29,MATCH($C86,Kruistabel!$C$25:$F$25,0)+1,FALSE),""))</f>
        <v>#N/A</v>
      </c>
      <c r="R86" s="326" t="e">
        <f>IF(IF(Plananalyse!R86=1,VLOOKUP(R$5,Kruistabel!$B$26:$F$29,MATCH($C86,Kruistabel!$C$25:$F$25,0)+1,FALSE),"")=0,"",IF(Plananalyse!R86=1,VLOOKUP(R$5,Kruistabel!$B$26:$F$29,MATCH($C86,Kruistabel!$C$25:$F$25,0)+1,FALSE),""))</f>
        <v>#N/A</v>
      </c>
      <c r="S86" s="326" t="e">
        <f>IF(IF(Plananalyse!S86=1,VLOOKUP(S$5,Kruistabel!$B$26:$F$29,MATCH($C86,Kruistabel!$C$25:$F$25,0)+1,FALSE),"")=0,"",IF(Plananalyse!S86=1,VLOOKUP(S$5,Kruistabel!$B$26:$F$29,MATCH($C86,Kruistabel!$C$25:$F$25,0)+1,FALSE),""))</f>
        <v>#N/A</v>
      </c>
      <c r="T86" s="326" t="e">
        <f>IF(IF(Plananalyse!T86=1,VLOOKUP(T$5,Kruistabel!$B$26:$F$29,MATCH($C86,Kruistabel!$C$25:$F$25,0)+1,FALSE),"")=0,"",IF(Plananalyse!T86=1,VLOOKUP(T$5,Kruistabel!$B$26:$F$29,MATCH($C86,Kruistabel!$C$25:$F$25,0)+1,FALSE),""))</f>
        <v>#N/A</v>
      </c>
      <c r="U86" s="326" t="e">
        <f>IF(IF(Plananalyse!U86=1,VLOOKUP(U$5,Kruistabel!$B$26:$F$29,MATCH($C86,Kruistabel!$C$25:$F$25,0)+1,FALSE),"")=0,"",IF(Plananalyse!U86=1,VLOOKUP(U$5,Kruistabel!$B$26:$F$29,MATCH($C86,Kruistabel!$C$25:$F$25,0)+1,FALSE),""))</f>
        <v>#N/A</v>
      </c>
      <c r="V86" s="326" t="e">
        <f>IF(IF(Plananalyse!V86=1,VLOOKUP(V$5,Kruistabel!$B$26:$F$29,MATCH($C86,Kruistabel!$C$25:$F$25,0)+1,FALSE),"")=0,"",IF(Plananalyse!V86=1,VLOOKUP(V$5,Kruistabel!$B$26:$F$29,MATCH($C86,Kruistabel!$C$25:$F$25,0)+1,FALSE),""))</f>
        <v>#N/A</v>
      </c>
      <c r="W86" s="326" t="e">
        <f>IF(IF(Plananalyse!W86=1,VLOOKUP(W$5,Kruistabel!$B$26:$F$29,MATCH($C86,Kruistabel!$C$25:$F$25,0)+1,FALSE),"")=0,"",IF(Plananalyse!W86=1,VLOOKUP(W$5,Kruistabel!$B$26:$F$29,MATCH($C86,Kruistabel!$C$25:$F$25,0)+1,FALSE),""))</f>
        <v>#N/A</v>
      </c>
      <c r="X86" s="326" t="e">
        <f>IF(IF(Plananalyse!X86=1,VLOOKUP(X$5,Kruistabel!$B$26:$F$29,MATCH($C86,Kruistabel!$C$25:$F$25,0)+1,FALSE),"")=0,"",IF(Plananalyse!X86=1,VLOOKUP(X$5,Kruistabel!$B$26:$F$29,MATCH($C86,Kruistabel!$C$25:$F$25,0)+1,FALSE),""))</f>
        <v>#N/A</v>
      </c>
      <c r="Y86" s="326" t="e">
        <f>IF(IF(Plananalyse!Y86=1,VLOOKUP(Y$5,Kruistabel!$B$26:$F$29,MATCH($C86,Kruistabel!$C$25:$F$25,0)+1,FALSE),"")=0,"",IF(Plananalyse!Y86=1,VLOOKUP(Y$5,Kruistabel!$B$26:$F$29,MATCH($C86,Kruistabel!$C$25:$F$25,0)+1,FALSE),""))</f>
        <v>#N/A</v>
      </c>
      <c r="Z86" s="326" t="e">
        <f>IF(IF(Plananalyse!Z86=1,VLOOKUP(Z$5,Kruistabel!$B$26:$F$29,MATCH($C86,Kruistabel!$C$25:$F$25,0)+1,FALSE),"")=0,"",IF(Plananalyse!Z86=1,VLOOKUP(Z$5,Kruistabel!$B$26:$F$29,MATCH($C86,Kruistabel!$C$25:$F$25,0)+1,FALSE),""))</f>
        <v>#N/A</v>
      </c>
      <c r="AA86" s="326" t="e">
        <f>IF(IF(Plananalyse!AA86=1,VLOOKUP(AA$5,Kruistabel!$B$26:$F$29,MATCH($C86,Kruistabel!$C$25:$F$25,0)+1,FALSE),"")=0,"",IF(Plananalyse!AA86=1,VLOOKUP(AA$5,Kruistabel!$B$26:$F$29,MATCH($C86,Kruistabel!$C$25:$F$25,0)+1,FALSE),""))</f>
        <v>#N/A</v>
      </c>
      <c r="AB86" s="326" t="e">
        <f>IF(IF(Plananalyse!AB86=1,VLOOKUP(AB$5,Kruistabel!$B$26:$F$29,MATCH($C86,Kruistabel!$C$25:$F$25,0)+1,FALSE),"")=0,"",IF(Plananalyse!AB86=1,VLOOKUP(AB$5,Kruistabel!$B$26:$F$29,MATCH($C86,Kruistabel!$C$25:$F$25,0)+1,FALSE),""))</f>
        <v>#N/A</v>
      </c>
      <c r="AC86" s="326" t="e">
        <f>IF(IF(Plananalyse!AC86=1,VLOOKUP(AC$5,Kruistabel!$B$26:$F$29,MATCH($C86,Kruistabel!$C$25:$F$25,0)+1,FALSE),"")=0,"",IF(Plananalyse!AC86=1,VLOOKUP(AC$5,Kruistabel!$B$26:$F$29,MATCH($C86,Kruistabel!$C$25:$F$25,0)+1,FALSE),""))</f>
        <v>#N/A</v>
      </c>
      <c r="AD86" s="326" t="e">
        <f>IF(IF(Plananalyse!AD86=1,VLOOKUP(AD$5,Kruistabel!$B$26:$F$29,MATCH($C86,Kruistabel!$C$25:$F$25,0)+1,FALSE),"")=0,"",IF(Plananalyse!AD86=1,VLOOKUP(AD$5,Kruistabel!$B$26:$F$29,MATCH($C86,Kruistabel!$C$25:$F$25,0)+1,FALSE),""))</f>
        <v>#N/A</v>
      </c>
      <c r="AE86" s="326" t="e">
        <f>IF(IF(Plananalyse!AE86=1,VLOOKUP(AE$5,Kruistabel!$B$26:$F$29,MATCH($C86,Kruistabel!$C$25:$F$25,0)+1,FALSE),"")=0,"",IF(Plananalyse!AE86=1,VLOOKUP(AE$5,Kruistabel!$B$26:$F$29,MATCH($C86,Kruistabel!$C$25:$F$25,0)+1,FALSE),""))</f>
        <v>#N/A</v>
      </c>
      <c r="AF86" s="326" t="e">
        <f>IF(IF(Plananalyse!AF86=1,VLOOKUP(AF$5,Kruistabel!$B$26:$F$29,MATCH($C86,Kruistabel!$C$25:$F$25,0)+1,FALSE),"")=0,"",IF(Plananalyse!AF86=1,VLOOKUP(AF$5,Kruistabel!$B$26:$F$29,MATCH($C86,Kruistabel!$C$25:$F$25,0)+1,FALSE),""))</f>
        <v>#N/A</v>
      </c>
      <c r="AG86" s="326" t="e">
        <f>IF(IF(Plananalyse!AG86=1,VLOOKUP(AG$5,Kruistabel!$B$26:$F$29,MATCH($C86,Kruistabel!$C$25:$F$25,0)+1,FALSE),"")=0,"",IF(Plananalyse!AG86=1,VLOOKUP(AG$5,Kruistabel!$B$26:$F$29,MATCH($C86,Kruistabel!$C$25:$F$25,0)+1,FALSE),""))</f>
        <v>#N/A</v>
      </c>
      <c r="AH86" s="326" t="e">
        <f>IF(IF(Plananalyse!AH86=1,VLOOKUP(AH$5,Kruistabel!$B$26:$F$29,MATCH($C86,Kruistabel!$C$25:$F$25,0)+1,FALSE),"")=0,"",IF(Plananalyse!AI86=1,VLOOKUP(AH$5,Kruistabel!$B$26:$F$29,MATCH($C86,Kruistabel!$C$25:$F$25,0)+1,FALSE),""))</f>
        <v>#N/A</v>
      </c>
      <c r="AI86" s="326" t="e">
        <f>IF(IF(Plananalyse!AI86=1,VLOOKUP(AI$5,Kruistabel!$B$26:$F$29,MATCH($C86,Kruistabel!$C$25:$F$25,0)+1,FALSE),"")=0,"",IF(Plananalyse!AJ86=1,VLOOKUP(AI$5,Kruistabel!$B$26:$F$29,MATCH($C86,Kruistabel!$C$25:$F$25,0)+1,FALSE),""))</f>
        <v>#N/A</v>
      </c>
      <c r="AJ86" s="326" t="e">
        <f>IF(IF(Plananalyse!AJ86=1,VLOOKUP(AJ$5,Kruistabel!$B$26:$F$29,MATCH($C86,Kruistabel!$C$25:$F$25,0)+1,FALSE),"")=0,"",IF(Plananalyse!AJ86=1,VLOOKUP(AJ$5,Kruistabel!$B$26:$F$29,MATCH($C86,Kruistabel!$C$25:$F$25,0)+1,FALSE),""))</f>
        <v>#N/A</v>
      </c>
      <c r="AK86" s="326" t="e">
        <f>IF(IF(Plananalyse!AK86=1,VLOOKUP(AK$5,Kruistabel!$B$26:$F$29,MATCH($C86,Kruistabel!$C$25:$F$25,0)+1,FALSE),"")=0,"",IF(Plananalyse!AK86=1,VLOOKUP(AK$5,Kruistabel!$B$26:$F$29,MATCH($C86,Kruistabel!$C$25:$F$25,0)+1,FALSE),""))</f>
        <v>#N/A</v>
      </c>
      <c r="AL86" s="326" t="e">
        <f>IF(IF(Plananalyse!AL86=1,VLOOKUP(AL$5,Kruistabel!$B$26:$F$29,MATCH($C86,Kruistabel!$C$25:$F$25,0)+1,FALSE),"")=0,"",IF(Plananalyse!AL86=1,VLOOKUP(AL$5,Kruistabel!$B$26:$F$29,MATCH($C86,Kruistabel!$C$25:$F$25,0)+1,FALSE),""))</f>
        <v>#N/A</v>
      </c>
      <c r="AM86" s="326" t="e">
        <f>IF(IF(Plananalyse!AM86=1,VLOOKUP(AM$5,Kruistabel!$B$26:$F$29,MATCH($C86,Kruistabel!$C$25:$F$25,0)+1,FALSE),"")=0,"",IF(Plananalyse!AM86=1,VLOOKUP(AM$5,Kruistabel!$B$26:$F$29,MATCH($C86,Kruistabel!$C$25:$F$25,0)+1,FALSE),""))</f>
        <v>#N/A</v>
      </c>
      <c r="AN86" s="327"/>
      <c r="AO86" s="326" t="e">
        <f>IF(IF(Plananalyse!AO86=1,VLOOKUP(AO$5,Kruistabel!$B$26:$F$29,MATCH($C86,Kruistabel!$C$25:$F$25,0)+1,FALSE),"")=0,"",IF(Plananalyse!AO86=1,VLOOKUP(AO$5,Kruistabel!$B$26:$F$29,MATCH($C86,Kruistabel!$C$25:$F$25,0)+1,FALSE),""))</f>
        <v>#N/A</v>
      </c>
      <c r="AP86" s="326" t="e">
        <f>IF(IF(Plananalyse!AP86=1,VLOOKUP(AP$5,Kruistabel!$B$26:$F$29,MATCH($C86,Kruistabel!$C$25:$F$25,0)+1,FALSE),"")=0,"",IF(Plananalyse!AP86=1,VLOOKUP(AP$5,Kruistabel!$B$26:$F$29,MATCH($C86,Kruistabel!$C$25:$F$25,0)+1,FALSE),""))</f>
        <v>#N/A</v>
      </c>
      <c r="AQ86" s="326" t="e">
        <f>IF(IF(Plananalyse!AQ86=1,VLOOKUP(AQ$5,Kruistabel!$B$26:$F$29,MATCH($C86,Kruistabel!$C$25:$F$25,0)+1,FALSE),"")=0,"",IF(Plananalyse!AQ86=1,VLOOKUP(AQ$5,Kruistabel!$B$26:$F$29,MATCH($C86,Kruistabel!$C$25:$F$25,0)+1,FALSE),""))</f>
        <v>#N/A</v>
      </c>
      <c r="AR86" s="326" t="e">
        <f>IF(IF(Plananalyse!AR86=1,VLOOKUP(AR$5,Kruistabel!$B$26:$F$29,MATCH($C86,Kruistabel!$C$25:$F$25,0)+1,FALSE),"")=0,"",IF(Plananalyse!AR86=1,VLOOKUP(AR$5,Kruistabel!$B$26:$F$29,MATCH($C86,Kruistabel!$C$25:$F$25,0)+1,FALSE),""))</f>
        <v>#N/A</v>
      </c>
      <c r="AS86" s="326" t="e">
        <f>IF(IF(Plananalyse!AS86=1,VLOOKUP(AS$5,Kruistabel!$B$26:$F$29,MATCH($C86,Kruistabel!$C$25:$F$25,0)+1,FALSE),"")=0,"",IF(Plananalyse!AS86=1,VLOOKUP(AS$5,Kruistabel!$B$26:$F$29,MATCH($C86,Kruistabel!$C$25:$F$25,0)+1,FALSE),""))</f>
        <v>#N/A</v>
      </c>
      <c r="AT86" s="326" t="e">
        <f>IF(IF(Plananalyse!AT86=1,VLOOKUP(AT$5,Kruistabel!$B$26:$F$29,MATCH($C86,Kruistabel!$C$25:$F$25,0)+1,FALSE),"")=0,"",IF(Plananalyse!AT86=1,VLOOKUP(AT$5,Kruistabel!$B$26:$F$29,MATCH($C86,Kruistabel!$C$25:$F$25,0)+1,FALSE),""))</f>
        <v>#N/A</v>
      </c>
      <c r="AU86" s="326" t="e">
        <f>IF(IF(Plananalyse!AU86=1,VLOOKUP(AU$5,Kruistabel!$B$26:$F$29,MATCH($C86,Kruistabel!$C$25:$F$25,0)+1,FALSE),"")=0,"",IF(Plananalyse!AU86=1,VLOOKUP(AU$5,Kruistabel!$B$26:$F$29,MATCH($C86,Kruistabel!$C$25:$F$25,0)+1,FALSE),""))</f>
        <v>#N/A</v>
      </c>
      <c r="AV86" s="326" t="e">
        <f>IF(IF(Plananalyse!AV86=1,VLOOKUP(AV$5,Kruistabel!$B$26:$F$29,MATCH($C86,Kruistabel!$C$25:$F$25,0)+1,FALSE),"")=0,"",IF(Plananalyse!AV86=1,VLOOKUP(AV$5,Kruistabel!$B$26:$F$29,MATCH($C86,Kruistabel!$C$25:$F$25,0)+1,FALSE),""))</f>
        <v>#N/A</v>
      </c>
      <c r="AW86" s="326" t="e">
        <f>IF(IF(Plananalyse!AW86=1,VLOOKUP(AW$5,Kruistabel!$B$26:$F$29,MATCH($C86,Kruistabel!$C$25:$F$25,0)+1,FALSE),"")=0,"",IF(Plananalyse!AW86=1,VLOOKUP(AW$5,Kruistabel!$B$26:$F$29,MATCH($C86,Kruistabel!$C$25:$F$25,0)+1,FALSE),""))</f>
        <v>#N/A</v>
      </c>
      <c r="AX86" s="326" t="e">
        <f>IF(IF(Plananalyse!AX86=1,VLOOKUP(AX$5,Kruistabel!$B$26:$F$29,MATCH($C86,Kruistabel!$C$25:$F$25,0)+1,FALSE),"")=0,"",IF(Plananalyse!AX86=1,VLOOKUP(AX$5,Kruistabel!$B$26:$F$29,MATCH($C86,Kruistabel!$C$25:$F$25,0)+1,FALSE),""))</f>
        <v>#N/A</v>
      </c>
      <c r="AY86" s="327"/>
      <c r="AZ86" s="326" t="e">
        <f>IF(IF(Plananalyse!AZ86=1,VLOOKUP(AZ$5,Kruistabel!$B$26:$F$29,MATCH($C86,Kruistabel!$C$25:$F$25,0)+1,FALSE),"")=0,"",IF(Plananalyse!AZ86=1,VLOOKUP(AZ$5,Kruistabel!$B$26:$F$29,MATCH($C86,Kruistabel!$C$25:$F$25,0)+1,FALSE),""))</f>
        <v>#N/A</v>
      </c>
      <c r="BA86" s="326" t="e">
        <f>IF(IF(Plananalyse!BA86=1,VLOOKUP(BA$5,Kruistabel!$B$26:$F$29,MATCH($C86,Kruistabel!$C$25:$F$25,0)+1,FALSE),"")=0,"",IF(Plananalyse!BA86=1,VLOOKUP(BA$5,Kruistabel!$B$26:$F$29,MATCH($C86,Kruistabel!$C$25:$F$25,0)+1,FALSE),""))</f>
        <v>#N/A</v>
      </c>
      <c r="BB86" s="326" t="e">
        <f>IF(IF(Plananalyse!BB86=1,VLOOKUP(BB$5,Kruistabel!$B$26:$F$29,MATCH($C86,Kruistabel!$C$25:$F$25,0)+1,FALSE),"")=0,"",IF(Plananalyse!BB86=1,VLOOKUP(BB$5,Kruistabel!$B$26:$F$29,MATCH($C86,Kruistabel!$C$25:$F$25,0)+1,FALSE),""))</f>
        <v>#N/A</v>
      </c>
      <c r="BC86" s="326" t="e">
        <f>IF(IF(Plananalyse!BC86=1,VLOOKUP(BC$5,Kruistabel!$B$26:$F$29,MATCH($C86,Kruistabel!$C$25:$F$25,0)+1,FALSE),"")=0,"",IF(Plananalyse!BC86=1,VLOOKUP(BC$5,Kruistabel!$B$26:$F$29,MATCH($C86,Kruistabel!$C$25:$F$25,0)+1,FALSE),""))</f>
        <v>#N/A</v>
      </c>
      <c r="BD86" s="326" t="e">
        <f>IF(IF(Plananalyse!BD86=1,VLOOKUP(BD$5,Kruistabel!$B$26:$F$29,MATCH($C86,Kruistabel!$C$25:$F$25,0)+1,FALSE),"")=0,"",IF(Plananalyse!BD86=1,VLOOKUP(BD$5,Kruistabel!$B$26:$F$29,MATCH($C86,Kruistabel!$C$25:$F$25,0)+1,FALSE),""))</f>
        <v>#N/A</v>
      </c>
      <c r="BE86" s="326" t="e">
        <f>IF(IF(Plananalyse!BE86=1,VLOOKUP(BE$5,Kruistabel!$B$26:$F$29,MATCH($C86,Kruistabel!$C$25:$F$25,0)+1,FALSE),"")=0,"",IF(Plananalyse!BE86=1,VLOOKUP(BE$5,Kruistabel!$B$26:$F$29,MATCH($C86,Kruistabel!$C$25:$F$25,0)+1,FALSE),""))</f>
        <v>#N/A</v>
      </c>
      <c r="BF86" s="326" t="e">
        <f>IF(IF(Plananalyse!BF86=1,VLOOKUP(BF$5,Kruistabel!$B$26:$F$29,MATCH($C86,Kruistabel!$C$25:$F$25,0)+1,FALSE),"")=0,"",IF(Plananalyse!BF86=1,VLOOKUP(BF$5,Kruistabel!$B$26:$F$29,MATCH($C86,Kruistabel!$C$25:$F$25,0)+1,FALSE),""))</f>
        <v>#N/A</v>
      </c>
      <c r="BG86" s="326" t="e">
        <f>IF(IF(Plananalyse!BG86=1,VLOOKUP(BG$5,Kruistabel!$B$26:$F$29,MATCH($C86,Kruistabel!$C$25:$F$25,0)+1,FALSE),"")=0,"",IF(Plananalyse!BG86=1,VLOOKUP(BG$5,Kruistabel!$B$26:$F$29,MATCH($C86,Kruistabel!$C$25:$F$25,0)+1,FALSE),""))</f>
        <v>#N/A</v>
      </c>
      <c r="BH86" s="326" t="e">
        <f>IF(IF(Plananalyse!BH86=1,VLOOKUP(BH$5,Kruistabel!$B$26:$F$29,MATCH($C86,Kruistabel!$C$25:$F$25,0)+1,FALSE),"")=0,"",IF(Plananalyse!BH86=1,VLOOKUP(BH$5,Kruistabel!$B$26:$F$29,MATCH($C86,Kruistabel!$C$25:$F$25,0)+1,FALSE),""))</f>
        <v>#N/A</v>
      </c>
      <c r="BI86" s="327"/>
      <c r="BJ86" s="326" t="e">
        <f>IF(IF(Plananalyse!BJ86=1,VLOOKUP(BJ$5,Kruistabel!$B$26:$F$29,MATCH($C86,Kruistabel!$C$25:$F$25,0)+1,FALSE),"")=0,"",IF(Plananalyse!BJ86=1,VLOOKUP(BJ$5,Kruistabel!$B$26:$F$29,MATCH($C86,Kruistabel!$C$25:$F$25,0)+1,FALSE),""))</f>
        <v>#N/A</v>
      </c>
      <c r="BK86" s="326" t="e">
        <f>IF(IF(Plananalyse!BK86=1,VLOOKUP(BK$5,Kruistabel!$B$26:$F$29,MATCH($C86,Kruistabel!$C$25:$F$25,0)+1,FALSE),"")=0,"",IF(Plananalyse!BK86=1,VLOOKUP(BK$5,Kruistabel!$B$26:$F$29,MATCH($C86,Kruistabel!$C$25:$F$25,0)+1,FALSE),""))</f>
        <v>#N/A</v>
      </c>
      <c r="BL86" s="326" t="e">
        <f>IF(IF(Plananalyse!BL86=1,VLOOKUP(BL$5,Kruistabel!$B$26:$F$29,MATCH($C86,Kruistabel!$C$25:$F$25,0)+1,FALSE),"")=0,"",IF(Plananalyse!BL86=1,VLOOKUP(BL$5,Kruistabel!$B$26:$F$29,MATCH($C86,Kruistabel!$C$25:$F$25,0)+1,FALSE),""))</f>
        <v>#N/A</v>
      </c>
      <c r="BM86" s="326" t="e">
        <f>IF(IF(Plananalyse!BM86=1,VLOOKUP(BM$5,Kruistabel!$B$26:$F$29,MATCH($C86,Kruistabel!$C$25:$F$25,0)+1,FALSE),"")=0,"",IF(Plananalyse!BM86=1,VLOOKUP(BM$5,Kruistabel!$B$26:$F$29,MATCH($C86,Kruistabel!$C$25:$F$25,0)+1,FALSE),""))</f>
        <v>#N/A</v>
      </c>
      <c r="BN86" s="326" t="e">
        <f>IF(IF(Plananalyse!BN86=1,VLOOKUP(BN$5,Kruistabel!$B$26:$F$29,MATCH($C86,Kruistabel!$C$25:$F$25,0)+1,FALSE),"")=0,"",IF(Plananalyse!BN86=1,VLOOKUP(BN$5,Kruistabel!$B$26:$F$29,MATCH($C86,Kruistabel!$C$25:$F$25,0)+1,FALSE),""))</f>
        <v>#N/A</v>
      </c>
      <c r="BO86" s="326" t="e">
        <f>IF(IF(Plananalyse!BO86=1,VLOOKUP(BO$5,Kruistabel!$B$26:$F$29,MATCH($C86,Kruistabel!$C$25:$F$25,0)+1,FALSE),"")=0,"",IF(Plananalyse!BO86=1,VLOOKUP(BO$5,Kruistabel!$B$26:$F$29,MATCH($C86,Kruistabel!$C$25:$F$25,0)+1,FALSE),""))</f>
        <v>#N/A</v>
      </c>
      <c r="BP86" s="326" t="e">
        <f>IF(IF(Plananalyse!BP86=1,VLOOKUP(BP$5,Kruistabel!$B$26:$F$29,MATCH($C86,Kruistabel!$C$25:$F$25,0)+1,FALSE),"")=0,"",IF(Plananalyse!BP86=1,VLOOKUP(BP$5,Kruistabel!$B$26:$F$29,MATCH($C86,Kruistabel!$C$25:$F$25,0)+1,FALSE),""))</f>
        <v>#N/A</v>
      </c>
      <c r="BQ86" s="326" t="e">
        <f>IF(IF(Plananalyse!BQ86=1,VLOOKUP(BQ$5,Kruistabel!$B$26:$F$29,MATCH($C86,Kruistabel!$C$25:$F$25,0)+1,FALSE),"")=0,"",IF(Plananalyse!BQ86=1,VLOOKUP(BQ$5,Kruistabel!$B$26:$F$29,MATCH($C86,Kruistabel!$C$25:$F$25,0)+1,FALSE),""))</f>
        <v>#N/A</v>
      </c>
      <c r="BR86" s="326" t="e">
        <f>IF(IF(Plananalyse!BR86=1,VLOOKUP(BR$5,Kruistabel!$B$26:$F$29,MATCH($C86,Kruistabel!$C$25:$F$25,0)+1,FALSE),"")=0,"",IF(Plananalyse!BR86=1,VLOOKUP(BR$5,Kruistabel!$B$26:$F$29,MATCH($C86,Kruistabel!$C$25:$F$25,0)+1,FALSE),""))</f>
        <v>#REF!</v>
      </c>
      <c r="BS86" s="326" t="e">
        <f>IF(IF(Plananalyse!BS86=1,VLOOKUP(BS$5,Kruistabel!$B$26:$F$29,MATCH($C86,Kruistabel!$C$25:$F$25,0)+1,FALSE),"")=0,"",IF(Plananalyse!BS86=1,VLOOKUP(BS$5,Kruistabel!$B$26:$F$29,MATCH($C86,Kruistabel!$C$25:$F$25,0)+1,FALSE),""))</f>
        <v>#REF!</v>
      </c>
      <c r="BT86" s="65"/>
      <c r="BU86" s="231" t="e">
        <f>IF(IF(Plananalyse!BU86=1,VLOOKUP(BU$5,Kruistabel!$B$26:$F$29,MATCH($C86,Kruistabel!$C$25:$F$25,0)+1,FALSE),"")=0,"",IF(Plananalyse!BU86=1,VLOOKUP(BU$5,Kruistabel!$B$26:$F$29,MATCH($C86,Kruistabel!$C$25:$F$25,0)+1,FALSE),""))</f>
        <v>#N/A</v>
      </c>
      <c r="BV86" s="326" t="e">
        <f>IF(IF(Plananalyse!BV86=1,VLOOKUP(BV$5,Kruistabel!$B$26:$F$29,MATCH($C86,Kruistabel!$C$25:$F$25,0)+1,FALSE),"")=0,"",IF(Plananalyse!BV86=1,VLOOKUP(BV$5,Kruistabel!$B$26:$F$29,MATCH($C86,Kruistabel!$C$25:$F$25,0)+1,FALSE),""))</f>
        <v>#N/A</v>
      </c>
      <c r="BW86" s="326" t="e">
        <f>IF(IF(Plananalyse!BW86=1,VLOOKUP(BW$5,Kruistabel!$B$26:$F$29,MATCH($C86,Kruistabel!$C$25:$F$25,0)+1,FALSE),"")=0,"",IF(Plananalyse!BW86=1,VLOOKUP(BW$5,Kruistabel!$B$26:$F$29,MATCH($C86,Kruistabel!$C$25:$F$25,0)+1,FALSE),""))</f>
        <v>#N/A</v>
      </c>
      <c r="BX86" s="326" t="e">
        <f>IF(IF(Plananalyse!BX86=1,VLOOKUP(BX$5,Kruistabel!$B$26:$F$29,MATCH($C86,Kruistabel!$C$25:$F$25,0)+1,FALSE),"")=0,"",IF(Plananalyse!BX86=1,VLOOKUP(BX$5,Kruistabel!$B$26:$F$29,MATCH($C86,Kruistabel!$C$25:$F$25,0)+1,FALSE),""))</f>
        <v>#N/A</v>
      </c>
      <c r="BY86" s="327"/>
      <c r="BZ86" s="326" t="e">
        <f>IF(IF(Plananalyse!BZ86=1,VLOOKUP(BZ$5,Kruistabel!$B$26:$F$29,MATCH($C86,Kruistabel!$C$25:$F$25,0)+1,FALSE),"")=0,"",IF(Plananalyse!BZ86=1,VLOOKUP(BZ$5,Kruistabel!$B$26:$F$29,MATCH($C86,Kruistabel!$C$25:$F$25,0)+1,FALSE),""))</f>
        <v>#N/A</v>
      </c>
      <c r="CA86" s="326" t="e">
        <f>IF(IF(Plananalyse!CA86=1,VLOOKUP(CA$5,Kruistabel!$B$26:$F$29,MATCH($C86,Kruistabel!$C$25:$F$25,0)+1,FALSE),"")=0,"",IF(Plananalyse!CA86=1,VLOOKUP(CA$5,Kruistabel!$B$26:$F$29,MATCH($C86,Kruistabel!$C$25:$F$25,0)+1,FALSE),""))</f>
        <v>#N/A</v>
      </c>
      <c r="CB86" s="326" t="e">
        <f>IF(IF(Plananalyse!CB86=1,VLOOKUP(CB$5,Kruistabel!$B$26:$F$29,MATCH($C86,Kruistabel!$C$25:$F$25,0)+1,FALSE),"")=0,"",IF(Plananalyse!CB86=1,VLOOKUP(CB$5,Kruistabel!$B$26:$F$29,MATCH($C86,Kruistabel!$C$25:$F$25,0)+1,FALSE),""))</f>
        <v>#N/A</v>
      </c>
      <c r="CC86" s="326" t="e">
        <f ca="1">IF(IF(Plananalyse!CC86=1,VLOOKUP(CC$5,Kruistabel!$B$26:$F$29,MATCH($C86,Kruistabel!$C$25:$F$25,0)+1,FALSE),"")=0,"",IF(Plananalyse!CC86=1,VLOOKUP(CC$5,Kruistabel!$B$26:$F$29,MATCH($C86,Kruistabel!$C$25:$F$25,0)+1,FALSE),""))</f>
        <v>#N/A</v>
      </c>
      <c r="CD86" s="326" t="e">
        <f ca="1">IF(IF(Plananalyse!CD86=1,VLOOKUP(CD$5,Kruistabel!$B$26:$F$29,MATCH($C86,Kruistabel!$C$25:$F$25,0)+1,FALSE),"")=0,"",IF(Plananalyse!CD86=1,VLOOKUP(CD$5,Kruistabel!$B$26:$F$29,MATCH($C86,Kruistabel!$C$25:$F$25,0)+1,FALSE),""))</f>
        <v>#N/A</v>
      </c>
      <c r="CE86" s="326" t="e">
        <f ca="1">IF(IF(Plananalyse!CE86=1,VLOOKUP(CE$5,Kruistabel!$B$26:$F$29,MATCH($C86,Kruistabel!$C$25:$F$25,0)+1,FALSE),"")=0,"",IF(Plananalyse!CE86=1,VLOOKUP(CE$5,Kruistabel!$B$26:$F$29,MATCH($C86,Kruistabel!$C$25:$F$25,0)+1,FALSE),""))</f>
        <v>#N/A</v>
      </c>
      <c r="CF86" s="326" t="e">
        <f ca="1">IF(IF(Plananalyse!CF86=1,VLOOKUP(CF$5,Kruistabel!$B$26:$F$29,MATCH($C86,Kruistabel!$C$25:$F$25,0)+1,FALSE),"")=0,"",IF(Plananalyse!CF86=1,VLOOKUP(CF$5,Kruistabel!$B$26:$F$29,MATCH($C86,Kruistabel!$C$25:$F$25,0)+1,FALSE),""))</f>
        <v>#N/A</v>
      </c>
      <c r="CG86" s="326" t="e">
        <f ca="1">IF(IF(Plananalyse!CG86=1,VLOOKUP(CG$5,Kruistabel!$B$26:$F$29,MATCH($C86,Kruistabel!$C$25:$F$25,0)+1,FALSE),"")=0,"",IF(Plananalyse!CG86=1,VLOOKUP(CG$5,Kruistabel!$B$26:$F$29,MATCH($C86,Kruistabel!$C$25:$F$25,0)+1,FALSE),""))</f>
        <v>#REF!</v>
      </c>
      <c r="CH86" s="326" t="e">
        <f ca="1">IF(IF(Plananalyse!CH86=1,VLOOKUP(CH$5,Kruistabel!$B$26:$F$29,MATCH($C86,Kruistabel!$C$25:$F$25,0)+1,FALSE),"")=0,"",IF(Plananalyse!CH86=1,VLOOKUP(CH$5,Kruistabel!$B$26:$F$29,MATCH($C86,Kruistabel!$C$25:$F$25,0)+1,FALSE),""))</f>
        <v>#REF!</v>
      </c>
      <c r="CI86" s="65"/>
      <c r="CJ86" s="326" t="e">
        <f ca="1">IF(IF(Plananalyse!CJ86=1,VLOOKUP(CJ$5,Kruistabel!$B$26:$F$29,MATCH($C86,Kruistabel!$C$25:$F$25,0)+1,FALSE),"")=0,"",IF(Plananalyse!CJ86=1,VLOOKUP(CJ$5,Kruistabel!$B$26:$F$29,MATCH($C86,Kruistabel!$C$25:$F$25,0)+1,FALSE),""))</f>
        <v>#N/A</v>
      </c>
      <c r="CK86" s="326" t="e">
        <f ca="1">IF(IF(Plananalyse!CK86=1,VLOOKUP(CK$5,Kruistabel!$B$26:$F$29,MATCH($C86,Kruistabel!$C$25:$F$25,0)+1,FALSE),"")=0,"",IF(Plananalyse!CK86=1,VLOOKUP(CK$5,Kruistabel!$B$26:$F$29,MATCH($C86,Kruistabel!$C$25:$F$25,0)+1,FALSE),""))</f>
        <v>#N/A</v>
      </c>
      <c r="CL86" s="326" t="e">
        <f ca="1">IF(IF(Plananalyse!CL86=1,VLOOKUP(CL$5,Kruistabel!$B$26:$F$29,MATCH($C86,Kruistabel!$C$25:$F$25,0)+1,FALSE),"")=0,"",IF(Plananalyse!CL86=1,VLOOKUP(CL$5,Kruistabel!$B$26:$F$29,MATCH($C86,Kruistabel!$C$25:$F$25,0)+1,FALSE),""))</f>
        <v>#N/A</v>
      </c>
      <c r="CM86" s="326" t="e">
        <f ca="1">IF(IF(Plananalyse!CM86=1,VLOOKUP(CM$5,Kruistabel!$B$26:$F$29,MATCH($C86,Kruistabel!$C$25:$F$25,0)+1,FALSE),"")=0,"",IF(Plananalyse!CM86=1,VLOOKUP(CM$5,Kruistabel!$B$26:$F$29,MATCH($C86,Kruistabel!$C$25:$F$25,0)+1,FALSE),""))</f>
        <v>#N/A</v>
      </c>
      <c r="CN86" s="326" t="e">
        <f ca="1">IF(IF(Plananalyse!CN86=1,VLOOKUP(CN$5,Kruistabel!$B$26:$F$29,MATCH($C86,Kruistabel!$C$25:$F$25,0)+1,FALSE),"")=0,"",IF(Plananalyse!CN86=1,VLOOKUP(CN$5,Kruistabel!$B$26:$F$29,MATCH($C86,Kruistabel!$C$25:$F$25,0)+1,FALSE),""))</f>
        <v>#N/A</v>
      </c>
      <c r="CO86" s="326" t="e">
        <f ca="1">IF(IF(Plananalyse!CO86=1,VLOOKUP(CO$5,Kruistabel!$B$26:$F$29,MATCH($C86,Kruistabel!$C$25:$F$25,0)+1,FALSE),"")=0,"",IF(Plananalyse!CO86=1,VLOOKUP(CO$5,Kruistabel!$B$26:$F$29,MATCH($C86,Kruistabel!$C$25:$F$25,0)+1,FALSE),""))</f>
        <v>#N/A</v>
      </c>
      <c r="CP86" s="326" t="e">
        <f ca="1">IF(IF(Plananalyse!CP86=1,VLOOKUP(CP$5,Kruistabel!$B$26:$F$29,MATCH($C86,Kruistabel!$C$25:$F$25,0)+1,FALSE),"")=0,"",IF(Plananalyse!CP86=1,VLOOKUP(CP$5,Kruistabel!$B$26:$F$29,MATCH($C86,Kruistabel!$C$25:$F$25,0)+1,FALSE),""))</f>
        <v>#N/A</v>
      </c>
      <c r="CQ86" s="326" t="e">
        <f ca="1">IF(IF(Plananalyse!CQ86=1,VLOOKUP(CQ$5,Kruistabel!$B$26:$F$29,MATCH($C86,Kruistabel!$C$25:$F$25,0)+1,FALSE),"")=0,"",IF(Plananalyse!CQ86=1,VLOOKUP(CQ$5,Kruistabel!$B$26:$F$29,MATCH($C86,Kruistabel!$C$25:$F$25,0)+1,FALSE),""))</f>
        <v>#N/A</v>
      </c>
      <c r="CR86" s="326" t="e">
        <f ca="1">IF(IF(Plananalyse!CR86=1,VLOOKUP(CR$5,Kruistabel!$B$26:$F$29,MATCH($C86,Kruistabel!$C$25:$F$25,0)+1,FALSE),"")=0,"",IF(Plananalyse!CR86=1,VLOOKUP(CR$5,Kruistabel!$B$26:$F$29,MATCH($C86,Kruistabel!$C$25:$F$25,0)+1,FALSE),""))</f>
        <v>#N/A</v>
      </c>
      <c r="CS86" s="326" t="e">
        <f ca="1">IF(IF(Plananalyse!CS86=1,VLOOKUP(CS$5,Kruistabel!$B$26:$F$29,MATCH($C86,Kruistabel!$C$25:$F$25,0)+1,FALSE),"")=0,"",IF(Plananalyse!CS86=1,VLOOKUP(CS$5,Kruistabel!$B$26:$F$29,MATCH($C86,Kruistabel!$C$25:$F$25,0)+1,FALSE),""))</f>
        <v>#N/A</v>
      </c>
      <c r="CT86" s="326" t="e">
        <f ca="1">IF(IF(Plananalyse!CT86=1,VLOOKUP(CT$5,Kruistabel!$B$26:$F$29,MATCH($C86,Kruistabel!$C$25:$F$25,0)+1,FALSE),"")=0,"",IF(Plananalyse!CT86=1,VLOOKUP(CT$5,Kruistabel!$B$26:$F$29,MATCH($C86,Kruistabel!$C$25:$F$25,0)+1,FALSE),""))</f>
        <v>#N/A</v>
      </c>
      <c r="CU86" s="326" t="e">
        <f ca="1">IF(IF(Plananalyse!CU86=1,VLOOKUP(CU$5,Kruistabel!$B$26:$F$29,MATCH($C86,Kruistabel!$C$25:$F$25,0)+1,FALSE),"")=0,"",IF(Plananalyse!CU86=1,VLOOKUP(CU$5,Kruistabel!$B$26:$F$29,MATCH($C86,Kruistabel!$C$25:$F$25,0)+1,FALSE),""))</f>
        <v>#N/A</v>
      </c>
      <c r="CV86" s="326" t="e">
        <f ca="1">IF(IF(Plananalyse!CV86=1,VLOOKUP(CV$5,Kruistabel!$B$26:$F$29,MATCH($C86,Kruistabel!$C$25:$F$25,0)+1,FALSE),"")=0,"",IF(Plananalyse!CV86=1,VLOOKUP(CV$5,Kruistabel!$B$26:$F$29,MATCH($C86,Kruistabel!$C$25:$F$25,0)+1,FALSE),""))</f>
        <v>#N/A</v>
      </c>
      <c r="CW86" s="326" t="e">
        <f ca="1">IF(IF(Plananalyse!CW86=1,VLOOKUP(CW$5,Kruistabel!$B$26:$F$29,MATCH($C86,Kruistabel!$C$25:$F$25,0)+1,FALSE),"")=0,"",IF(Plananalyse!CW86=1,VLOOKUP(CW$5,Kruistabel!$B$26:$F$29,MATCH($C86,Kruistabel!$C$25:$F$25,0)+1,FALSE),""))</f>
        <v>#N/A</v>
      </c>
      <c r="CX86" s="326" t="e">
        <f ca="1">IF(IF(Plananalyse!CX86=1,VLOOKUP(CX$5,Kruistabel!$B$26:$F$29,MATCH($C86,Kruistabel!$C$25:$F$25,0)+1,FALSE),"")=0,"",IF(Plananalyse!CX86=1,VLOOKUP(CX$5,Kruistabel!$B$26:$F$29,MATCH($C86,Kruistabel!$C$25:$F$25,0)+1,FALSE),""))</f>
        <v>#N/A</v>
      </c>
      <c r="CY86" s="326" t="e">
        <f ca="1">IF(IF(Plananalyse!CY86=1,VLOOKUP(CY$5,Kruistabel!$B$26:$F$29,MATCH($C86,Kruistabel!$C$25:$F$25,0)+1,FALSE),"")=0,"",IF(Plananalyse!CY86=1,VLOOKUP(CY$5,Kruistabel!$B$26:$F$29,MATCH($C86,Kruistabel!$C$25:$F$25,0)+1,FALSE),""))</f>
        <v>#N/A</v>
      </c>
      <c r="CZ86" s="326" t="e">
        <f ca="1">IF(IF(Plananalyse!CZ86=1,VLOOKUP(CZ$5,Kruistabel!$B$26:$F$29,MATCH($C86,Kruistabel!$C$25:$F$25,0)+1,FALSE),"")=0,"",IF(Plananalyse!CZ86=1,VLOOKUP(CZ$5,Kruistabel!$B$26:$F$29,MATCH($C86,Kruistabel!$C$25:$F$25,0)+1,FALSE),""))</f>
        <v>#N/A</v>
      </c>
      <c r="DA86" s="326" t="e">
        <f ca="1">IF(IF(Plananalyse!DA86=1,VLOOKUP(DA$5,Kruistabel!$B$26:$F$29,MATCH($C86,Kruistabel!$C$25:$F$25,0)+1,FALSE),"")=0,"",IF(Plananalyse!DA86=1,VLOOKUP(DA$5,Kruistabel!$B$26:$F$29,MATCH($C86,Kruistabel!$C$25:$F$25,0)+1,FALSE),""))</f>
        <v>#N/A</v>
      </c>
      <c r="DB86" s="326" t="e">
        <f ca="1">IF(IF(Plananalyse!DB86=1,VLOOKUP(DB$5,Kruistabel!$B$26:$F$29,MATCH($C86,Kruistabel!$C$25:$F$25,0)+1,FALSE),"")=0,"",IF(Plananalyse!DB86=1,VLOOKUP(DB$5,Kruistabel!$B$26:$F$29,MATCH($C86,Kruistabel!$C$25:$F$25,0)+1,FALSE),""))</f>
        <v>#N/A</v>
      </c>
      <c r="DC86" s="326" t="e">
        <f ca="1">IF(IF(Plananalyse!DC86=1,VLOOKUP(DC$5,Kruistabel!$B$26:$F$29,MATCH($C86,Kruistabel!$C$25:$F$25,0)+1,FALSE),"")=0,"",IF(Plananalyse!DC86=1,VLOOKUP(DC$5,Kruistabel!$B$26:$F$29,MATCH($C86,Kruistabel!$C$25:$F$25,0)+1,FALSE),""))</f>
        <v>#N/A</v>
      </c>
      <c r="DD86" s="327"/>
      <c r="DE86" s="326" t="e">
        <f ca="1">IF(IF(Plananalyse!DE86=1,VLOOKUP(DE$5,Kruistabel!$B$26:$F$29,MATCH($C86,Kruistabel!$C$25:$F$25,0)+1,FALSE),"")=0,"",IF(Plananalyse!DE86=1,VLOOKUP(DE$5,Kruistabel!$B$26:$F$29,MATCH($C86,Kruistabel!$C$25:$F$25,0)+1,FALSE),""))</f>
        <v>#N/A</v>
      </c>
      <c r="DF86" s="326" t="e">
        <f ca="1">IF(IF(Plananalyse!DF86=1,VLOOKUP(DF$5,Kruistabel!$B$26:$F$29,MATCH($C86,Kruistabel!$C$25:$F$25,0)+1,FALSE),"")=0,"",IF(Plananalyse!DF86=1,VLOOKUP(DF$5,Kruistabel!$B$26:$F$29,MATCH($C86,Kruistabel!$C$25:$F$25,0)+1,FALSE),""))</f>
        <v>#N/A</v>
      </c>
      <c r="DG86" s="326" t="e">
        <f ca="1">IF(IF(Plananalyse!DG86=1,VLOOKUP(DG$5,Kruistabel!$B$26:$F$29,MATCH($C86,Kruistabel!$C$25:$F$25,0)+1,FALSE),"")=0,"",IF(Plananalyse!DG86=1,VLOOKUP(DG$5,Kruistabel!$B$26:$F$29,MATCH($C86,Kruistabel!$C$25:$F$25,0)+1,FALSE),""))</f>
        <v>#N/A</v>
      </c>
      <c r="DH86" s="326" t="e">
        <f ca="1">IF(IF(Plananalyse!DH86=1,VLOOKUP(DH$5,Kruistabel!$B$26:$F$29,MATCH($C86,Kruistabel!$C$25:$F$25,0)+1,FALSE),"")=0,"",IF(Plananalyse!DH86=1,VLOOKUP(DH$5,Kruistabel!$B$26:$F$29,MATCH($C86,Kruistabel!$C$25:$F$25,0)+1,FALSE),""))</f>
        <v>#N/A</v>
      </c>
      <c r="DI86" s="326" t="e">
        <f ca="1">IF(IF(Plananalyse!DI86=1,VLOOKUP(DI$5,Kruistabel!$B$26:$F$29,MATCH($C86,Kruistabel!$C$25:$F$25,0)+1,FALSE),"")=0,"",IF(Plananalyse!DI86=1,VLOOKUP(DI$5,Kruistabel!$B$26:$F$29,MATCH($C86,Kruistabel!$C$25:$F$25,0)+1,FALSE),""))</f>
        <v>#N/A</v>
      </c>
      <c r="DJ86" s="326" t="e">
        <f ca="1">IF(IF(Plananalyse!DJ86=1,VLOOKUP(DJ$5,Kruistabel!$B$26:$F$29,MATCH($C86,Kruistabel!$C$25:$F$25,0)+1,FALSE),"")=0,"",IF(Plananalyse!DJ86=1,VLOOKUP(DJ$5,Kruistabel!$B$26:$F$29,MATCH($C86,Kruistabel!$C$25:$F$25,0)+1,FALSE),""))</f>
        <v>#N/A</v>
      </c>
      <c r="DK86" s="326" t="e">
        <f ca="1">IF(IF(Plananalyse!DK86=1,VLOOKUP(DK$5,Kruistabel!$B$26:$F$29,MATCH($C86,Kruistabel!$C$25:$F$25,0)+1,FALSE),"")=0,"",IF(Plananalyse!DK86=1,VLOOKUP(DK$5,Kruistabel!$B$26:$F$29,MATCH($C86,Kruistabel!$C$25:$F$25,0)+1,FALSE),""))</f>
        <v>#REF!</v>
      </c>
      <c r="DL86" s="326" t="e">
        <f ca="1">IF(IF(Plananalyse!DL86=1,VLOOKUP(DL$5,Kruistabel!$B$26:$F$29,MATCH($C86,Kruistabel!$C$25:$F$25,0)+1,FALSE),"")=0,"",IF(Plananalyse!DL86=1,VLOOKUP(DL$5,Kruistabel!$B$26:$F$29,MATCH($C86,Kruistabel!$C$25:$F$25,0)+1,FALSE),""))</f>
        <v>#REF!</v>
      </c>
      <c r="DM86" s="327" t="str">
        <f>IF(Plananalyse!DM86=1,VLOOKUP(DM$5,Kruistabel!$B$26:$F$29,MATCH($C86,Kruistabel!$C$25:$F$25,0)+1,FALSE),"")</f>
        <v/>
      </c>
      <c r="DN86" s="326" t="e">
        <f ca="1">IF(IF(Plananalyse!DN86=1,VLOOKUP(DN$5,Kruistabel!$B$26:$F$29,MATCH($C86,Kruistabel!$C$25:$F$25,0)+1,FALSE),"")=0,"",IF(Plananalyse!DN86=1,VLOOKUP(DN$5,Kruistabel!$B$26:$F$29,MATCH($C86,Kruistabel!$C$25:$F$25,0)+1,FALSE),""))</f>
        <v>#N/A</v>
      </c>
      <c r="DO86" s="326" t="e">
        <f ca="1">IF(IF(Plananalyse!DO86=1,VLOOKUP(DO$5,Kruistabel!$B$26:$F$29,MATCH($C86,Kruistabel!$C$25:$F$25,0)+1,FALSE),"")=0,"",IF(Plananalyse!DO86=1,VLOOKUP(DO$5,Kruistabel!$B$26:$F$29,MATCH($C86,Kruistabel!$C$25:$F$25,0)+1,FALSE),""))</f>
        <v>#N/A</v>
      </c>
      <c r="DP86" s="326" t="e">
        <f ca="1">IF(IF(Plananalyse!DP86=1,VLOOKUP(DP$5,Kruistabel!$B$26:$F$29,MATCH($C86,Kruistabel!$C$25:$F$25,0)+1,FALSE),"")=0,"",IF(Plananalyse!DP86=1,VLOOKUP(DP$5,Kruistabel!$B$26:$F$29,MATCH($C86,Kruistabel!$C$25:$F$25,0)+1,FALSE),""))</f>
        <v>#N/A</v>
      </c>
      <c r="DQ86" s="326" t="e">
        <f ca="1">IF(IF(Plananalyse!DQ86=1,VLOOKUP(DQ$5,Kruistabel!$B$26:$F$29,MATCH($C86,Kruistabel!$C$25:$F$25,0)+1,FALSE),"")=0,"",IF(Plananalyse!DQ86=1,VLOOKUP(DQ$5,Kruistabel!$B$26:$F$29,MATCH($C86,Kruistabel!$C$25:$F$25,0)+1,FALSE),""))</f>
        <v>#N/A</v>
      </c>
      <c r="DR86" s="326" t="e">
        <f ca="1">IF(IF(Plananalyse!DR86=1,VLOOKUP(DR$5,Kruistabel!$B$26:$F$29,MATCH($C86,Kruistabel!$C$25:$F$25,0)+1,FALSE),"")=0,"",IF(Plananalyse!DR86=1,VLOOKUP(DR$5,Kruistabel!$B$26:$F$29,MATCH($C86,Kruistabel!$C$25:$F$25,0)+1,FALSE),""))</f>
        <v>#N/A</v>
      </c>
      <c r="DS86" s="326" t="e">
        <f ca="1">IF(IF(Plananalyse!DS86=1,VLOOKUP(DS$5,Kruistabel!$B$26:$F$29,MATCH($C86,Kruistabel!$C$25:$F$25,0)+1,FALSE),"")=0,"",IF(Plananalyse!DS86=1,VLOOKUP(DS$5,Kruistabel!$B$26:$F$29,MATCH($C86,Kruistabel!$C$25:$F$25,0)+1,FALSE),""))</f>
        <v>#N/A</v>
      </c>
      <c r="DT86" s="326" t="e">
        <f ca="1">IF(IF(Plananalyse!DT86=1,VLOOKUP(DT$5,Kruistabel!$B$26:$F$29,MATCH($C86,Kruistabel!$C$25:$F$25,0)+1,FALSE),"")=0,"",IF(Plananalyse!DT86=1,VLOOKUP(DT$5,Kruistabel!$B$26:$F$29,MATCH($C86,Kruistabel!$C$25:$F$25,0)+1,FALSE),""))</f>
        <v>#N/A</v>
      </c>
      <c r="DU86" s="326" t="e">
        <f ca="1">IF(IF(Plananalyse!DU86=1,VLOOKUP(DU$5,Kruistabel!$B$26:$F$29,MATCH($C86,Kruistabel!$C$25:$F$25,0)+1,FALSE),"")=0,"",IF(Plananalyse!DU86=1,VLOOKUP(DU$5,Kruistabel!$B$26:$F$29,MATCH($C86,Kruistabel!$C$25:$F$25,0)+1,FALSE),""))</f>
        <v>#N/A</v>
      </c>
      <c r="DV86" s="326" t="e">
        <f ca="1">IF(IF(Plananalyse!DV86=1,VLOOKUP(DV$5,Kruistabel!$B$26:$F$29,MATCH($C86,Kruistabel!$C$25:$F$25,0)+1,FALSE),"")=0,"",IF(Plananalyse!DV86=1,VLOOKUP(DV$5,Kruistabel!$B$26:$F$29,MATCH($C86,Kruistabel!$C$25:$F$25,0)+1,FALSE),""))</f>
        <v>#N/A</v>
      </c>
      <c r="DW86" s="326" t="e">
        <f ca="1">IF(IF(Plananalyse!DW86=1,VLOOKUP(DW$5,Kruistabel!$B$26:$F$29,MATCH($C86,Kruistabel!$C$25:$F$25,0)+1,FALSE),"")=0,"",IF(Plananalyse!DW86=1,VLOOKUP(DW$5,Kruistabel!$B$26:$F$29,MATCH($C86,Kruistabel!$C$25:$F$25,0)+1,FALSE),""))</f>
        <v>#REF!</v>
      </c>
      <c r="DX86" s="326" t="e">
        <f ca="1">IF(IF(Plananalyse!DX86=1,VLOOKUP(DX$5,Kruistabel!$B$26:$F$29,MATCH($C86,Kruistabel!$C$25:$F$25,0)+1,FALSE),"")=0,"",IF(Plananalyse!DX86=1,VLOOKUP(DX$5,Kruistabel!$B$26:$F$29,MATCH($C86,Kruistabel!$C$25:$F$25,0)+1,FALSE),""))</f>
        <v>#REF!</v>
      </c>
      <c r="DY86" s="327" t="str">
        <f>IF(Plananalyse!DY86=1,VLOOKUP(DY$5,Kruistabel!$B$26:$F$29,MATCH($C86,Kruistabel!$C$25:$F$25,0)+1,FALSE),"")</f>
        <v/>
      </c>
      <c r="DZ86" s="326" t="e">
        <f ca="1">IF(IF(Plananalyse!DZ86=1,VLOOKUP(DZ$5,Kruistabel!$B$26:$F$29,MATCH($C86,Kruistabel!$C$25:$F$25,0)+1,FALSE),"")=0,"",IF(Plananalyse!DZ86=1,VLOOKUP(DZ$5,Kruistabel!$B$26:$F$29,MATCH($C86,Kruistabel!$C$25:$F$25,0)+1,FALSE),""))</f>
        <v>#N/A</v>
      </c>
      <c r="EA86" s="326" t="e">
        <f ca="1">IF(IF(Plananalyse!EA86=1,VLOOKUP(EA$5,Kruistabel!$B$26:$F$29,MATCH($C86,Kruistabel!$C$25:$F$25,0)+1,FALSE),"")=0,"",IF(Plananalyse!EA86=1,VLOOKUP(EA$5,Kruistabel!$B$26:$F$29,MATCH($C86,Kruistabel!$C$25:$F$25,0)+1,FALSE),""))</f>
        <v>#N/A</v>
      </c>
      <c r="EB86" s="326" t="e">
        <f ca="1">IF(IF(Plananalyse!EB86=1,VLOOKUP(EB$5,Kruistabel!$B$26:$F$29,MATCH($C86,Kruistabel!$C$25:$F$25,0)+1,FALSE),"")=0,"",IF(Plananalyse!EB86=1,VLOOKUP(EB$5,Kruistabel!$B$26:$F$29,MATCH($C86,Kruistabel!$C$25:$F$25,0)+1,FALSE),""))</f>
        <v>#REF!</v>
      </c>
      <c r="EC86" s="326" t="e">
        <f ca="1">IF(IF(Plananalyse!EC86=1,VLOOKUP(EC$5,Kruistabel!$B$26:$F$29,MATCH($C86,Kruistabel!$C$25:$F$25,0)+1,FALSE),"")=0,"",IF(Plananalyse!EC86=1,VLOOKUP(EC$5,Kruistabel!$B$26:$F$29,MATCH($C86,Kruistabel!$C$25:$F$25,0)+1,FALSE),""))</f>
        <v>#REF!</v>
      </c>
      <c r="ED86" s="327"/>
      <c r="EE86" s="326" t="e">
        <f ca="1">IF(IF(Plananalyse!EE86=1,VLOOKUP(EE$5,Kruistabel!$B$26:$F$29,MATCH($C86,Kruistabel!$C$25:$F$25,0)+1,FALSE),"")=0,"",IF(Plananalyse!EE86=1,VLOOKUP(EE$5,Kruistabel!$B$26:$F$29,MATCH($C86,Kruistabel!$C$25:$F$25,0)+1,FALSE),""))</f>
        <v>#N/A</v>
      </c>
      <c r="EF86" s="326" t="e">
        <f ca="1">IF(IF(Plananalyse!EF86=1,VLOOKUP(EF$5,Kruistabel!$B$26:$F$29,MATCH($C86,Kruistabel!$C$25:$F$25,0)+1,FALSE),"")=0,"",IF(Plananalyse!EF86=1,VLOOKUP(EF$5,Kruistabel!$B$26:$F$29,MATCH($C86,Kruistabel!$C$25:$F$25,0)+1,FALSE),""))</f>
        <v>#N/A</v>
      </c>
      <c r="EG86" s="326" t="e">
        <f ca="1">IF(IF(Plananalyse!EG86=1,VLOOKUP(EG$5,Kruistabel!$B$26:$F$29,MATCH($C86,Kruistabel!$C$25:$F$25,0)+1,FALSE),"")=0,"",IF(Plananalyse!EG86=1,VLOOKUP(EG$5,Kruistabel!$B$26:$F$29,MATCH($C86,Kruistabel!$C$25:$F$25,0)+1,FALSE),""))</f>
        <v>#N/A</v>
      </c>
      <c r="EH86" s="326" t="e">
        <f ca="1">IF(IF(Plananalyse!EH86=1,VLOOKUP(EH$5,Kruistabel!$B$26:$F$29,MATCH($C86,Kruistabel!$C$25:$F$25,0)+1,FALSE),"")=0,"",IF(Plananalyse!EH86=1,VLOOKUP(EH$5,Kruistabel!$B$26:$F$29,MATCH($C86,Kruistabel!$C$25:$F$25,0)+1,FALSE),""))</f>
        <v>#REF!</v>
      </c>
      <c r="EI86" s="326" t="e">
        <f ca="1">IF(IF(Plananalyse!EI86=1,VLOOKUP(EI$5,Kruistabel!$B$26:$F$29,MATCH($C86,Kruistabel!$C$25:$F$25,0)+1,FALSE),"")=0,"",IF(Plananalyse!EI86=1,VLOOKUP(EI$5,Kruistabel!$B$26:$F$29,MATCH($C86,Kruistabel!$C$25:$F$25,0)+1,FALSE),""))</f>
        <v>#REF!</v>
      </c>
      <c r="EJ86" s="164" t="str">
        <f>IF(Plananalyse!EJ86=1,VLOOKUP(EJ$5,Kruistabel!$B$26:$F$29,MATCH($C86,Kruistabel!$C$25:$F$25,0)+1,FALSE),"")</f>
        <v/>
      </c>
      <c r="EK86" s="138"/>
      <c r="EL86" s="138"/>
      <c r="EM86" s="138"/>
      <c r="EN86" s="138"/>
      <c r="EO86" s="138"/>
    </row>
    <row r="87" spans="2:145" hidden="1">
      <c r="B87" s="337" t="s">
        <v>184</v>
      </c>
      <c r="C87" s="160" t="str">
        <f>_xlfn.IFNA(VLOOKUP($B87,Classificatietabel!$B$6:$I$91,C$7,FALSE),"")</f>
        <v/>
      </c>
      <c r="D87" s="160" t="str">
        <f>_xlfn.IFNA(VLOOKUP($B87,Classificatietabel!$B$6:$I$91,D$7,FALSE),"")</f>
        <v/>
      </c>
      <c r="E87" s="119" t="str">
        <f>IF(AND(D87="laag",$D$3=1),0,_xlfn.IFNA(IF(VLOOKUP($B87,Classificatietabel!$B$6:$H$91,$E$5,FALSE)="Ja",1,0),""))</f>
        <v/>
      </c>
      <c r="F87" s="163"/>
      <c r="G87" s="326" t="e">
        <f>IF(IF(Plananalyse!G87=1,VLOOKUP(G$5,Kruistabel!$B$26:$F$29,MATCH($C87,Kruistabel!$C$25:$F$25,0)+1,FALSE),"")=0,"",IF(Plananalyse!G87=1,VLOOKUP(G$5,Kruistabel!$B$26:$F$29,MATCH($C87,Kruistabel!$C$25:$F$25,0)+1,FALSE),""))</f>
        <v>#N/A</v>
      </c>
      <c r="H87" s="326" t="e">
        <f>IF(IF(Plananalyse!H87=1,VLOOKUP(H$5,Kruistabel!$B$26:$F$29,MATCH($C87,Kruistabel!$C$25:$F$25,0)+1,FALSE),"")=0,"",IF(Plananalyse!H87=1,VLOOKUP(H$5,Kruistabel!$B$26:$F$29,MATCH($C87,Kruistabel!$C$25:$F$25,0)+1,FALSE),""))</f>
        <v>#N/A</v>
      </c>
      <c r="I87" s="326" t="e">
        <f>IF(IF(Plananalyse!I87=1,VLOOKUP(I$5,Kruistabel!$B$26:$F$29,MATCH($C87,Kruistabel!$C$25:$F$25,0)+1,FALSE),"")=0,"",IF(Plananalyse!I87=1,VLOOKUP(I$5,Kruistabel!$B$26:$F$29,MATCH($C87,Kruistabel!$C$25:$F$25,0)+1,FALSE),""))</f>
        <v>#N/A</v>
      </c>
      <c r="J87" s="326" t="e">
        <f>IF(IF(Plananalyse!J87=1,VLOOKUP(J$5,Kruistabel!$B$26:$F$29,MATCH($C87,Kruistabel!$C$25:$F$25,0)+1,FALSE),"")=0,"",IF(Plananalyse!J87=1,VLOOKUP(J$5,Kruistabel!$B$26:$F$29,MATCH($C87,Kruistabel!$C$25:$F$25,0)+1,FALSE),""))</f>
        <v>#N/A</v>
      </c>
      <c r="K87" s="326" t="e">
        <f>IF(IF(Plananalyse!K87=1,VLOOKUP(K$5,Kruistabel!$B$26:$F$29,MATCH($C87,Kruistabel!$C$25:$F$25,0)+1,FALSE),"")=0,"",IF(Plananalyse!K87=1,VLOOKUP(K$5,Kruistabel!$B$26:$F$29,MATCH($C87,Kruistabel!$C$25:$F$25,0)+1,FALSE),""))</f>
        <v>#N/A</v>
      </c>
      <c r="L87" s="326" t="e">
        <f>IF(IF(Plananalyse!L87=1,VLOOKUP(L$5,Kruistabel!$B$26:$F$29,MATCH($C87,Kruistabel!$C$25:$F$25,0)+1,FALSE),"")=0,"",IF(Plananalyse!L87=1,VLOOKUP(L$5,Kruistabel!$B$26:$F$29,MATCH($C87,Kruistabel!$C$25:$F$25,0)+1,FALSE),""))</f>
        <v>#N/A</v>
      </c>
      <c r="M87" s="326" t="e">
        <f>IF(IF(Plananalyse!M87=1,VLOOKUP(M$5,Kruistabel!$B$26:$F$29,MATCH($C87,Kruistabel!$C$25:$F$25,0)+1,FALSE),"")=0,"",IF(Plananalyse!M87=1,VLOOKUP(M$5,Kruistabel!$B$26:$F$29,MATCH($C87,Kruistabel!$C$25:$F$25,0)+1,FALSE),""))</f>
        <v>#N/A</v>
      </c>
      <c r="N87" s="326" t="e">
        <f>IF(IF(Plananalyse!N87=1,VLOOKUP(N$5,Kruistabel!$B$26:$F$29,MATCH($C87,Kruistabel!$C$25:$F$25,0)+1,FALSE),"")=0,"",IF(Plananalyse!N87=1,VLOOKUP(N$5,Kruistabel!$B$26:$F$29,MATCH($C87,Kruistabel!$C$25:$F$25,0)+1,FALSE),""))</f>
        <v>#N/A</v>
      </c>
      <c r="O87" s="326" t="e">
        <f>IF(IF(Plananalyse!O87=1,VLOOKUP(O$5,Kruistabel!$B$26:$F$29,MATCH($C87,Kruistabel!$C$25:$F$25,0)+1,FALSE),"")=0,"",IF(Plananalyse!O87=1,VLOOKUP(O$5,Kruistabel!$B$26:$F$29,MATCH($C87,Kruistabel!$C$25:$F$25,0)+1,FALSE),""))</f>
        <v>#N/A</v>
      </c>
      <c r="P87" s="326" t="e">
        <f>IF(IF(Plananalyse!P87=1,VLOOKUP(P$5,Kruistabel!$B$26:$F$29,MATCH($C87,Kruistabel!$C$25:$F$25,0)+1,FALSE),"")=0,"",IF(Plananalyse!P87=1,VLOOKUP(P$5,Kruistabel!$B$26:$F$29,MATCH($C87,Kruistabel!$C$25:$F$25,0)+1,FALSE),""))</f>
        <v>#N/A</v>
      </c>
      <c r="Q87" s="326" t="e">
        <f>IF(IF(Plananalyse!Q87=1,VLOOKUP(Q$5,Kruistabel!$B$26:$F$29,MATCH($C87,Kruistabel!$C$25:$F$25,0)+1,FALSE),"")=0,"",IF(Plananalyse!Q87=1,VLOOKUP(Q$5,Kruistabel!$B$26:$F$29,MATCH($C87,Kruistabel!$C$25:$F$25,0)+1,FALSE),""))</f>
        <v>#N/A</v>
      </c>
      <c r="R87" s="326" t="e">
        <f>IF(IF(Plananalyse!R87=1,VLOOKUP(R$5,Kruistabel!$B$26:$F$29,MATCH($C87,Kruistabel!$C$25:$F$25,0)+1,FALSE),"")=0,"",IF(Plananalyse!R87=1,VLOOKUP(R$5,Kruistabel!$B$26:$F$29,MATCH($C87,Kruistabel!$C$25:$F$25,0)+1,FALSE),""))</f>
        <v>#N/A</v>
      </c>
      <c r="S87" s="326" t="e">
        <f>IF(IF(Plananalyse!S87=1,VLOOKUP(S$5,Kruistabel!$B$26:$F$29,MATCH($C87,Kruistabel!$C$25:$F$25,0)+1,FALSE),"")=0,"",IF(Plananalyse!S87=1,VLOOKUP(S$5,Kruistabel!$B$26:$F$29,MATCH($C87,Kruistabel!$C$25:$F$25,0)+1,FALSE),""))</f>
        <v>#N/A</v>
      </c>
      <c r="T87" s="326" t="e">
        <f>IF(IF(Plananalyse!T87=1,VLOOKUP(T$5,Kruistabel!$B$26:$F$29,MATCH($C87,Kruistabel!$C$25:$F$25,0)+1,FALSE),"")=0,"",IF(Plananalyse!T87=1,VLOOKUP(T$5,Kruistabel!$B$26:$F$29,MATCH($C87,Kruistabel!$C$25:$F$25,0)+1,FALSE),""))</f>
        <v>#N/A</v>
      </c>
      <c r="U87" s="326" t="e">
        <f>IF(IF(Plananalyse!U87=1,VLOOKUP(U$5,Kruistabel!$B$26:$F$29,MATCH($C87,Kruistabel!$C$25:$F$25,0)+1,FALSE),"")=0,"",IF(Plananalyse!U87=1,VLOOKUP(U$5,Kruistabel!$B$26:$F$29,MATCH($C87,Kruistabel!$C$25:$F$25,0)+1,FALSE),""))</f>
        <v>#N/A</v>
      </c>
      <c r="V87" s="326" t="e">
        <f>IF(IF(Plananalyse!V87=1,VLOOKUP(V$5,Kruistabel!$B$26:$F$29,MATCH($C87,Kruistabel!$C$25:$F$25,0)+1,FALSE),"")=0,"",IF(Plananalyse!V87=1,VLOOKUP(V$5,Kruistabel!$B$26:$F$29,MATCH($C87,Kruistabel!$C$25:$F$25,0)+1,FALSE),""))</f>
        <v>#N/A</v>
      </c>
      <c r="W87" s="326" t="e">
        <f>IF(IF(Plananalyse!W87=1,VLOOKUP(W$5,Kruistabel!$B$26:$F$29,MATCH($C87,Kruistabel!$C$25:$F$25,0)+1,FALSE),"")=0,"",IF(Plananalyse!W87=1,VLOOKUP(W$5,Kruistabel!$B$26:$F$29,MATCH($C87,Kruistabel!$C$25:$F$25,0)+1,FALSE),""))</f>
        <v>#N/A</v>
      </c>
      <c r="X87" s="326" t="e">
        <f>IF(IF(Plananalyse!X87=1,VLOOKUP(X$5,Kruistabel!$B$26:$F$29,MATCH($C87,Kruistabel!$C$25:$F$25,0)+1,FALSE),"")=0,"",IF(Plananalyse!X87=1,VLOOKUP(X$5,Kruistabel!$B$26:$F$29,MATCH($C87,Kruistabel!$C$25:$F$25,0)+1,FALSE),""))</f>
        <v>#N/A</v>
      </c>
      <c r="Y87" s="326" t="e">
        <f>IF(IF(Plananalyse!Y87=1,VLOOKUP(Y$5,Kruistabel!$B$26:$F$29,MATCH($C87,Kruistabel!$C$25:$F$25,0)+1,FALSE),"")=0,"",IF(Plananalyse!Y87=1,VLOOKUP(Y$5,Kruistabel!$B$26:$F$29,MATCH($C87,Kruistabel!$C$25:$F$25,0)+1,FALSE),""))</f>
        <v>#N/A</v>
      </c>
      <c r="Z87" s="326" t="e">
        <f>IF(IF(Plananalyse!Z87=1,VLOOKUP(Z$5,Kruistabel!$B$26:$F$29,MATCH($C87,Kruistabel!$C$25:$F$25,0)+1,FALSE),"")=0,"",IF(Plananalyse!Z87=1,VLOOKUP(Z$5,Kruistabel!$B$26:$F$29,MATCH($C87,Kruistabel!$C$25:$F$25,0)+1,FALSE),""))</f>
        <v>#N/A</v>
      </c>
      <c r="AA87" s="326" t="e">
        <f>IF(IF(Plananalyse!AA87=1,VLOOKUP(AA$5,Kruistabel!$B$26:$F$29,MATCH($C87,Kruistabel!$C$25:$F$25,0)+1,FALSE),"")=0,"",IF(Plananalyse!AA87=1,VLOOKUP(AA$5,Kruistabel!$B$26:$F$29,MATCH($C87,Kruistabel!$C$25:$F$25,0)+1,FALSE),""))</f>
        <v>#N/A</v>
      </c>
      <c r="AB87" s="326" t="e">
        <f>IF(IF(Plananalyse!AB87=1,VLOOKUP(AB$5,Kruistabel!$B$26:$F$29,MATCH($C87,Kruistabel!$C$25:$F$25,0)+1,FALSE),"")=0,"",IF(Plananalyse!AB87=1,VLOOKUP(AB$5,Kruistabel!$B$26:$F$29,MATCH($C87,Kruistabel!$C$25:$F$25,0)+1,FALSE),""))</f>
        <v>#N/A</v>
      </c>
      <c r="AC87" s="326" t="e">
        <f>IF(IF(Plananalyse!AC87=1,VLOOKUP(AC$5,Kruistabel!$B$26:$F$29,MATCH($C87,Kruistabel!$C$25:$F$25,0)+1,FALSE),"")=0,"",IF(Plananalyse!AC87=1,VLOOKUP(AC$5,Kruistabel!$B$26:$F$29,MATCH($C87,Kruistabel!$C$25:$F$25,0)+1,FALSE),""))</f>
        <v>#N/A</v>
      </c>
      <c r="AD87" s="326" t="e">
        <f>IF(IF(Plananalyse!AD87=1,VLOOKUP(AD$5,Kruistabel!$B$26:$F$29,MATCH($C87,Kruistabel!$C$25:$F$25,0)+1,FALSE),"")=0,"",IF(Plananalyse!AD87=1,VLOOKUP(AD$5,Kruistabel!$B$26:$F$29,MATCH($C87,Kruistabel!$C$25:$F$25,0)+1,FALSE),""))</f>
        <v>#N/A</v>
      </c>
      <c r="AE87" s="326" t="e">
        <f>IF(IF(Plananalyse!AE87=1,VLOOKUP(AE$5,Kruistabel!$B$26:$F$29,MATCH($C87,Kruistabel!$C$25:$F$25,0)+1,FALSE),"")=0,"",IF(Plananalyse!AE87=1,VLOOKUP(AE$5,Kruistabel!$B$26:$F$29,MATCH($C87,Kruistabel!$C$25:$F$25,0)+1,FALSE),""))</f>
        <v>#N/A</v>
      </c>
      <c r="AF87" s="326" t="e">
        <f>IF(IF(Plananalyse!AF87=1,VLOOKUP(AF$5,Kruistabel!$B$26:$F$29,MATCH($C87,Kruistabel!$C$25:$F$25,0)+1,FALSE),"")=0,"",IF(Plananalyse!AF87=1,VLOOKUP(AF$5,Kruistabel!$B$26:$F$29,MATCH($C87,Kruistabel!$C$25:$F$25,0)+1,FALSE),""))</f>
        <v>#N/A</v>
      </c>
      <c r="AG87" s="326" t="e">
        <f>IF(IF(Plananalyse!AG87=1,VLOOKUP(AG$5,Kruistabel!$B$26:$F$29,MATCH($C87,Kruistabel!$C$25:$F$25,0)+1,FALSE),"")=0,"",IF(Plananalyse!AG87=1,VLOOKUP(AG$5,Kruistabel!$B$26:$F$29,MATCH($C87,Kruistabel!$C$25:$F$25,0)+1,FALSE),""))</f>
        <v>#N/A</v>
      </c>
      <c r="AH87" s="326" t="e">
        <f>IF(IF(Plananalyse!AH87=1,VLOOKUP(AH$5,Kruistabel!$B$26:$F$29,MATCH($C87,Kruistabel!$C$25:$F$25,0)+1,FALSE),"")=0,"",IF(Plananalyse!AI87=1,VLOOKUP(AH$5,Kruistabel!$B$26:$F$29,MATCH($C87,Kruistabel!$C$25:$F$25,0)+1,FALSE),""))</f>
        <v>#N/A</v>
      </c>
      <c r="AI87" s="326" t="e">
        <f>IF(IF(Plananalyse!AI87=1,VLOOKUP(AI$5,Kruistabel!$B$26:$F$29,MATCH($C87,Kruistabel!$C$25:$F$25,0)+1,FALSE),"")=0,"",IF(Plananalyse!AJ87=1,VLOOKUP(AI$5,Kruistabel!$B$26:$F$29,MATCH($C87,Kruistabel!$C$25:$F$25,0)+1,FALSE),""))</f>
        <v>#N/A</v>
      </c>
      <c r="AJ87" s="326" t="e">
        <f>IF(IF(Plananalyse!AJ87=1,VLOOKUP(AJ$5,Kruistabel!$B$26:$F$29,MATCH($C87,Kruistabel!$C$25:$F$25,0)+1,FALSE),"")=0,"",IF(Plananalyse!AJ87=1,VLOOKUP(AJ$5,Kruistabel!$B$26:$F$29,MATCH($C87,Kruistabel!$C$25:$F$25,0)+1,FALSE),""))</f>
        <v>#N/A</v>
      </c>
      <c r="AK87" s="326" t="e">
        <f>IF(IF(Plananalyse!AK87=1,VLOOKUP(AK$5,Kruistabel!$B$26:$F$29,MATCH($C87,Kruistabel!$C$25:$F$25,0)+1,FALSE),"")=0,"",IF(Plananalyse!AK87=1,VLOOKUP(AK$5,Kruistabel!$B$26:$F$29,MATCH($C87,Kruistabel!$C$25:$F$25,0)+1,FALSE),""))</f>
        <v>#N/A</v>
      </c>
      <c r="AL87" s="326" t="e">
        <f>IF(IF(Plananalyse!AL87=1,VLOOKUP(AL$5,Kruistabel!$B$26:$F$29,MATCH($C87,Kruistabel!$C$25:$F$25,0)+1,FALSE),"")=0,"",IF(Plananalyse!AL87=1,VLOOKUP(AL$5,Kruistabel!$B$26:$F$29,MATCH($C87,Kruistabel!$C$25:$F$25,0)+1,FALSE),""))</f>
        <v>#N/A</v>
      </c>
      <c r="AM87" s="326" t="e">
        <f>IF(IF(Plananalyse!AM87=1,VLOOKUP(AM$5,Kruistabel!$B$26:$F$29,MATCH($C87,Kruistabel!$C$25:$F$25,0)+1,FALSE),"")=0,"",IF(Plananalyse!AM87=1,VLOOKUP(AM$5,Kruistabel!$B$26:$F$29,MATCH($C87,Kruistabel!$C$25:$F$25,0)+1,FALSE),""))</f>
        <v>#N/A</v>
      </c>
      <c r="AN87" s="327"/>
      <c r="AO87" s="326" t="e">
        <f>IF(IF(Plananalyse!AO87=1,VLOOKUP(AO$5,Kruistabel!$B$26:$F$29,MATCH($C87,Kruistabel!$C$25:$F$25,0)+1,FALSE),"")=0,"",IF(Plananalyse!AO87=1,VLOOKUP(AO$5,Kruistabel!$B$26:$F$29,MATCH($C87,Kruistabel!$C$25:$F$25,0)+1,FALSE),""))</f>
        <v>#N/A</v>
      </c>
      <c r="AP87" s="326" t="e">
        <f>IF(IF(Plananalyse!AP87=1,VLOOKUP(AP$5,Kruistabel!$B$26:$F$29,MATCH($C87,Kruistabel!$C$25:$F$25,0)+1,FALSE),"")=0,"",IF(Plananalyse!AP87=1,VLOOKUP(AP$5,Kruistabel!$B$26:$F$29,MATCH($C87,Kruistabel!$C$25:$F$25,0)+1,FALSE),""))</f>
        <v>#N/A</v>
      </c>
      <c r="AQ87" s="326" t="e">
        <f>IF(IF(Plananalyse!AQ87=1,VLOOKUP(AQ$5,Kruistabel!$B$26:$F$29,MATCH($C87,Kruistabel!$C$25:$F$25,0)+1,FALSE),"")=0,"",IF(Plananalyse!AQ87=1,VLOOKUP(AQ$5,Kruistabel!$B$26:$F$29,MATCH($C87,Kruistabel!$C$25:$F$25,0)+1,FALSE),""))</f>
        <v>#N/A</v>
      </c>
      <c r="AR87" s="326" t="e">
        <f>IF(IF(Plananalyse!AR87=1,VLOOKUP(AR$5,Kruistabel!$B$26:$F$29,MATCH($C87,Kruistabel!$C$25:$F$25,0)+1,FALSE),"")=0,"",IF(Plananalyse!AR87=1,VLOOKUP(AR$5,Kruistabel!$B$26:$F$29,MATCH($C87,Kruistabel!$C$25:$F$25,0)+1,FALSE),""))</f>
        <v>#N/A</v>
      </c>
      <c r="AS87" s="326" t="e">
        <f>IF(IF(Plananalyse!AS87=1,VLOOKUP(AS$5,Kruistabel!$B$26:$F$29,MATCH($C87,Kruistabel!$C$25:$F$25,0)+1,FALSE),"")=0,"",IF(Plananalyse!AS87=1,VLOOKUP(AS$5,Kruistabel!$B$26:$F$29,MATCH($C87,Kruistabel!$C$25:$F$25,0)+1,FALSE),""))</f>
        <v>#N/A</v>
      </c>
      <c r="AT87" s="326" t="e">
        <f>IF(IF(Plananalyse!AT87=1,VLOOKUP(AT$5,Kruistabel!$B$26:$F$29,MATCH($C87,Kruistabel!$C$25:$F$25,0)+1,FALSE),"")=0,"",IF(Plananalyse!AT87=1,VLOOKUP(AT$5,Kruistabel!$B$26:$F$29,MATCH($C87,Kruistabel!$C$25:$F$25,0)+1,FALSE),""))</f>
        <v>#N/A</v>
      </c>
      <c r="AU87" s="326" t="e">
        <f>IF(IF(Plananalyse!AU87=1,VLOOKUP(AU$5,Kruistabel!$B$26:$F$29,MATCH($C87,Kruistabel!$C$25:$F$25,0)+1,FALSE),"")=0,"",IF(Plananalyse!AU87=1,VLOOKUP(AU$5,Kruistabel!$B$26:$F$29,MATCH($C87,Kruistabel!$C$25:$F$25,0)+1,FALSE),""))</f>
        <v>#N/A</v>
      </c>
      <c r="AV87" s="326" t="e">
        <f>IF(IF(Plananalyse!AV87=1,VLOOKUP(AV$5,Kruistabel!$B$26:$F$29,MATCH($C87,Kruistabel!$C$25:$F$25,0)+1,FALSE),"")=0,"",IF(Plananalyse!AV87=1,VLOOKUP(AV$5,Kruistabel!$B$26:$F$29,MATCH($C87,Kruistabel!$C$25:$F$25,0)+1,FALSE),""))</f>
        <v>#N/A</v>
      </c>
      <c r="AW87" s="326" t="e">
        <f>IF(IF(Plananalyse!AW87=1,VLOOKUP(AW$5,Kruistabel!$B$26:$F$29,MATCH($C87,Kruistabel!$C$25:$F$25,0)+1,FALSE),"")=0,"",IF(Plananalyse!AW87=1,VLOOKUP(AW$5,Kruistabel!$B$26:$F$29,MATCH($C87,Kruistabel!$C$25:$F$25,0)+1,FALSE),""))</f>
        <v>#N/A</v>
      </c>
      <c r="AX87" s="326" t="e">
        <f>IF(IF(Plananalyse!AX87=1,VLOOKUP(AX$5,Kruistabel!$B$26:$F$29,MATCH($C87,Kruistabel!$C$25:$F$25,0)+1,FALSE),"")=0,"",IF(Plananalyse!AX87=1,VLOOKUP(AX$5,Kruistabel!$B$26:$F$29,MATCH($C87,Kruistabel!$C$25:$F$25,0)+1,FALSE),""))</f>
        <v>#N/A</v>
      </c>
      <c r="AY87" s="327"/>
      <c r="AZ87" s="326" t="e">
        <f>IF(IF(Plananalyse!AZ87=1,VLOOKUP(AZ$5,Kruistabel!$B$26:$F$29,MATCH($C87,Kruistabel!$C$25:$F$25,0)+1,FALSE),"")=0,"",IF(Plananalyse!AZ87=1,VLOOKUP(AZ$5,Kruistabel!$B$26:$F$29,MATCH($C87,Kruistabel!$C$25:$F$25,0)+1,FALSE),""))</f>
        <v>#N/A</v>
      </c>
      <c r="BA87" s="326" t="e">
        <f>IF(IF(Plananalyse!BA87=1,VLOOKUP(BA$5,Kruistabel!$B$26:$F$29,MATCH($C87,Kruistabel!$C$25:$F$25,0)+1,FALSE),"")=0,"",IF(Plananalyse!BA87=1,VLOOKUP(BA$5,Kruistabel!$B$26:$F$29,MATCH($C87,Kruistabel!$C$25:$F$25,0)+1,FALSE),""))</f>
        <v>#N/A</v>
      </c>
      <c r="BB87" s="326" t="e">
        <f>IF(IF(Plananalyse!BB87=1,VLOOKUP(BB$5,Kruistabel!$B$26:$F$29,MATCH($C87,Kruistabel!$C$25:$F$25,0)+1,FALSE),"")=0,"",IF(Plananalyse!BB87=1,VLOOKUP(BB$5,Kruistabel!$B$26:$F$29,MATCH($C87,Kruistabel!$C$25:$F$25,0)+1,FALSE),""))</f>
        <v>#N/A</v>
      </c>
      <c r="BC87" s="326" t="e">
        <f>IF(IF(Plananalyse!BC87=1,VLOOKUP(BC$5,Kruistabel!$B$26:$F$29,MATCH($C87,Kruistabel!$C$25:$F$25,0)+1,FALSE),"")=0,"",IF(Plananalyse!BC87=1,VLOOKUP(BC$5,Kruistabel!$B$26:$F$29,MATCH($C87,Kruistabel!$C$25:$F$25,0)+1,FALSE),""))</f>
        <v>#N/A</v>
      </c>
      <c r="BD87" s="326" t="e">
        <f>IF(IF(Plananalyse!BD87=1,VLOOKUP(BD$5,Kruistabel!$B$26:$F$29,MATCH($C87,Kruistabel!$C$25:$F$25,0)+1,FALSE),"")=0,"",IF(Plananalyse!BD87=1,VLOOKUP(BD$5,Kruistabel!$B$26:$F$29,MATCH($C87,Kruistabel!$C$25:$F$25,0)+1,FALSE),""))</f>
        <v>#N/A</v>
      </c>
      <c r="BE87" s="326" t="e">
        <f>IF(IF(Plananalyse!BE87=1,VLOOKUP(BE$5,Kruistabel!$B$26:$F$29,MATCH($C87,Kruistabel!$C$25:$F$25,0)+1,FALSE),"")=0,"",IF(Plananalyse!BE87=1,VLOOKUP(BE$5,Kruistabel!$B$26:$F$29,MATCH($C87,Kruistabel!$C$25:$F$25,0)+1,FALSE),""))</f>
        <v>#N/A</v>
      </c>
      <c r="BF87" s="326" t="e">
        <f>IF(IF(Plananalyse!BF87=1,VLOOKUP(BF$5,Kruistabel!$B$26:$F$29,MATCH($C87,Kruistabel!$C$25:$F$25,0)+1,FALSE),"")=0,"",IF(Plananalyse!BF87=1,VLOOKUP(BF$5,Kruistabel!$B$26:$F$29,MATCH($C87,Kruistabel!$C$25:$F$25,0)+1,FALSE),""))</f>
        <v>#N/A</v>
      </c>
      <c r="BG87" s="326" t="e">
        <f>IF(IF(Plananalyse!BG87=1,VLOOKUP(BG$5,Kruistabel!$B$26:$F$29,MATCH($C87,Kruistabel!$C$25:$F$25,0)+1,FALSE),"")=0,"",IF(Plananalyse!BG87=1,VLOOKUP(BG$5,Kruistabel!$B$26:$F$29,MATCH($C87,Kruistabel!$C$25:$F$25,0)+1,FALSE),""))</f>
        <v>#N/A</v>
      </c>
      <c r="BH87" s="326" t="e">
        <f>IF(IF(Plananalyse!BH87=1,VLOOKUP(BH$5,Kruistabel!$B$26:$F$29,MATCH($C87,Kruistabel!$C$25:$F$25,0)+1,FALSE),"")=0,"",IF(Plananalyse!BH87=1,VLOOKUP(BH$5,Kruistabel!$B$26:$F$29,MATCH($C87,Kruistabel!$C$25:$F$25,0)+1,FALSE),""))</f>
        <v>#N/A</v>
      </c>
      <c r="BI87" s="327"/>
      <c r="BJ87" s="326" t="e">
        <f>IF(IF(Plananalyse!BJ87=1,VLOOKUP(BJ$5,Kruistabel!$B$26:$F$29,MATCH($C87,Kruistabel!$C$25:$F$25,0)+1,FALSE),"")=0,"",IF(Plananalyse!BJ87=1,VLOOKUP(BJ$5,Kruistabel!$B$26:$F$29,MATCH($C87,Kruistabel!$C$25:$F$25,0)+1,FALSE),""))</f>
        <v>#N/A</v>
      </c>
      <c r="BK87" s="326" t="e">
        <f>IF(IF(Plananalyse!BK87=1,VLOOKUP(BK$5,Kruistabel!$B$26:$F$29,MATCH($C87,Kruistabel!$C$25:$F$25,0)+1,FALSE),"")=0,"",IF(Plananalyse!BK87=1,VLOOKUP(BK$5,Kruistabel!$B$26:$F$29,MATCH($C87,Kruistabel!$C$25:$F$25,0)+1,FALSE),""))</f>
        <v>#N/A</v>
      </c>
      <c r="BL87" s="326" t="e">
        <f>IF(IF(Plananalyse!BL87=1,VLOOKUP(BL$5,Kruistabel!$B$26:$F$29,MATCH($C87,Kruistabel!$C$25:$F$25,0)+1,FALSE),"")=0,"",IF(Plananalyse!BL87=1,VLOOKUP(BL$5,Kruistabel!$B$26:$F$29,MATCH($C87,Kruistabel!$C$25:$F$25,0)+1,FALSE),""))</f>
        <v>#N/A</v>
      </c>
      <c r="BM87" s="326" t="e">
        <f>IF(IF(Plananalyse!BM87=1,VLOOKUP(BM$5,Kruistabel!$B$26:$F$29,MATCH($C87,Kruistabel!$C$25:$F$25,0)+1,FALSE),"")=0,"",IF(Plananalyse!BM87=1,VLOOKUP(BM$5,Kruistabel!$B$26:$F$29,MATCH($C87,Kruistabel!$C$25:$F$25,0)+1,FALSE),""))</f>
        <v>#N/A</v>
      </c>
      <c r="BN87" s="326" t="e">
        <f>IF(IF(Plananalyse!BN87=1,VLOOKUP(BN$5,Kruistabel!$B$26:$F$29,MATCH($C87,Kruistabel!$C$25:$F$25,0)+1,FALSE),"")=0,"",IF(Plananalyse!BN87=1,VLOOKUP(BN$5,Kruistabel!$B$26:$F$29,MATCH($C87,Kruistabel!$C$25:$F$25,0)+1,FALSE),""))</f>
        <v>#N/A</v>
      </c>
      <c r="BO87" s="326" t="e">
        <f>IF(IF(Plananalyse!BO87=1,VLOOKUP(BO$5,Kruistabel!$B$26:$F$29,MATCH($C87,Kruistabel!$C$25:$F$25,0)+1,FALSE),"")=0,"",IF(Plananalyse!BO87=1,VLOOKUP(BO$5,Kruistabel!$B$26:$F$29,MATCH($C87,Kruistabel!$C$25:$F$25,0)+1,FALSE),""))</f>
        <v>#N/A</v>
      </c>
      <c r="BP87" s="326" t="e">
        <f>IF(IF(Plananalyse!BP87=1,VLOOKUP(BP$5,Kruistabel!$B$26:$F$29,MATCH($C87,Kruistabel!$C$25:$F$25,0)+1,FALSE),"")=0,"",IF(Plananalyse!BP87=1,VLOOKUP(BP$5,Kruistabel!$B$26:$F$29,MATCH($C87,Kruistabel!$C$25:$F$25,0)+1,FALSE),""))</f>
        <v>#N/A</v>
      </c>
      <c r="BQ87" s="326" t="e">
        <f>IF(IF(Plananalyse!BQ87=1,VLOOKUP(BQ$5,Kruistabel!$B$26:$F$29,MATCH($C87,Kruistabel!$C$25:$F$25,0)+1,FALSE),"")=0,"",IF(Plananalyse!BQ87=1,VLOOKUP(BQ$5,Kruistabel!$B$26:$F$29,MATCH($C87,Kruistabel!$C$25:$F$25,0)+1,FALSE),""))</f>
        <v>#N/A</v>
      </c>
      <c r="BR87" s="326" t="e">
        <f>IF(IF(Plananalyse!BR87=1,VLOOKUP(BR$5,Kruistabel!$B$26:$F$29,MATCH($C87,Kruistabel!$C$25:$F$25,0)+1,FALSE),"")=0,"",IF(Plananalyse!BR87=1,VLOOKUP(BR$5,Kruistabel!$B$26:$F$29,MATCH($C87,Kruistabel!$C$25:$F$25,0)+1,FALSE),""))</f>
        <v>#REF!</v>
      </c>
      <c r="BS87" s="326" t="e">
        <f>IF(IF(Plananalyse!BS87=1,VLOOKUP(BS$5,Kruistabel!$B$26:$F$29,MATCH($C87,Kruistabel!$C$25:$F$25,0)+1,FALSE),"")=0,"",IF(Plananalyse!BS87=1,VLOOKUP(BS$5,Kruistabel!$B$26:$F$29,MATCH($C87,Kruistabel!$C$25:$F$25,0)+1,FALSE),""))</f>
        <v>#REF!</v>
      </c>
      <c r="BT87" s="65"/>
      <c r="BU87" s="231" t="e">
        <f>IF(IF(Plananalyse!BU87=1,VLOOKUP(BU$5,Kruistabel!$B$26:$F$29,MATCH($C87,Kruistabel!$C$25:$F$25,0)+1,FALSE),"")=0,"",IF(Plananalyse!BU87=1,VLOOKUP(BU$5,Kruistabel!$B$26:$F$29,MATCH($C87,Kruistabel!$C$25:$F$25,0)+1,FALSE),""))</f>
        <v>#N/A</v>
      </c>
      <c r="BV87" s="326" t="e">
        <f>IF(IF(Plananalyse!BV87=1,VLOOKUP(BV$5,Kruistabel!$B$26:$F$29,MATCH($C87,Kruistabel!$C$25:$F$25,0)+1,FALSE),"")=0,"",IF(Plananalyse!BV87=1,VLOOKUP(BV$5,Kruistabel!$B$26:$F$29,MATCH($C87,Kruistabel!$C$25:$F$25,0)+1,FALSE),""))</f>
        <v>#N/A</v>
      </c>
      <c r="BW87" s="326" t="e">
        <f>IF(IF(Plananalyse!BW87=1,VLOOKUP(BW$5,Kruistabel!$B$26:$F$29,MATCH($C87,Kruistabel!$C$25:$F$25,0)+1,FALSE),"")=0,"",IF(Plananalyse!BW87=1,VLOOKUP(BW$5,Kruistabel!$B$26:$F$29,MATCH($C87,Kruistabel!$C$25:$F$25,0)+1,FALSE),""))</f>
        <v>#N/A</v>
      </c>
      <c r="BX87" s="326" t="e">
        <f>IF(IF(Plananalyse!BX87=1,VLOOKUP(BX$5,Kruistabel!$B$26:$F$29,MATCH($C87,Kruistabel!$C$25:$F$25,0)+1,FALSE),"")=0,"",IF(Plananalyse!BX87=1,VLOOKUP(BX$5,Kruistabel!$B$26:$F$29,MATCH($C87,Kruistabel!$C$25:$F$25,0)+1,FALSE),""))</f>
        <v>#N/A</v>
      </c>
      <c r="BY87" s="327"/>
      <c r="BZ87" s="326" t="e">
        <f>IF(IF(Plananalyse!BZ87=1,VLOOKUP(BZ$5,Kruistabel!$B$26:$F$29,MATCH($C87,Kruistabel!$C$25:$F$25,0)+1,FALSE),"")=0,"",IF(Plananalyse!BZ87=1,VLOOKUP(BZ$5,Kruistabel!$B$26:$F$29,MATCH($C87,Kruistabel!$C$25:$F$25,0)+1,FALSE),""))</f>
        <v>#N/A</v>
      </c>
      <c r="CA87" s="326" t="e">
        <f>IF(IF(Plananalyse!CA87=1,VLOOKUP(CA$5,Kruistabel!$B$26:$F$29,MATCH($C87,Kruistabel!$C$25:$F$25,0)+1,FALSE),"")=0,"",IF(Plananalyse!CA87=1,VLOOKUP(CA$5,Kruistabel!$B$26:$F$29,MATCH($C87,Kruistabel!$C$25:$F$25,0)+1,FALSE),""))</f>
        <v>#N/A</v>
      </c>
      <c r="CB87" s="326" t="e">
        <f>IF(IF(Plananalyse!CB87=1,VLOOKUP(CB$5,Kruistabel!$B$26:$F$29,MATCH($C87,Kruistabel!$C$25:$F$25,0)+1,FALSE),"")=0,"",IF(Plananalyse!CB87=1,VLOOKUP(CB$5,Kruistabel!$B$26:$F$29,MATCH($C87,Kruistabel!$C$25:$F$25,0)+1,FALSE),""))</f>
        <v>#N/A</v>
      </c>
      <c r="CC87" s="326" t="e">
        <f>IF(IF(Plananalyse!CC87=1,VLOOKUP(CC$5,Kruistabel!$B$26:$F$29,MATCH($C87,Kruistabel!$C$25:$F$25,0)+1,FALSE),"")=0,"",IF(Plananalyse!CC87=1,VLOOKUP(CC$5,Kruistabel!$B$26:$F$29,MATCH($C87,Kruistabel!$C$25:$F$25,0)+1,FALSE),""))</f>
        <v>#N/A</v>
      </c>
      <c r="CD87" s="326" t="e">
        <f ca="1">IF(IF(Plananalyse!CD87=1,VLOOKUP(CD$5,Kruistabel!$B$26:$F$29,MATCH($C87,Kruistabel!$C$25:$F$25,0)+1,FALSE),"")=0,"",IF(Plananalyse!CD87=1,VLOOKUP(CD$5,Kruistabel!$B$26:$F$29,MATCH($C87,Kruistabel!$C$25:$F$25,0)+1,FALSE),""))</f>
        <v>#N/A</v>
      </c>
      <c r="CE87" s="326" t="e">
        <f ca="1">IF(IF(Plananalyse!CE87=1,VLOOKUP(CE$5,Kruistabel!$B$26:$F$29,MATCH($C87,Kruistabel!$C$25:$F$25,0)+1,FALSE),"")=0,"",IF(Plananalyse!CE87=1,VLOOKUP(CE$5,Kruistabel!$B$26:$F$29,MATCH($C87,Kruistabel!$C$25:$F$25,0)+1,FALSE),""))</f>
        <v>#N/A</v>
      </c>
      <c r="CF87" s="326" t="e">
        <f ca="1">IF(IF(Plananalyse!CF87=1,VLOOKUP(CF$5,Kruistabel!$B$26:$F$29,MATCH($C87,Kruistabel!$C$25:$F$25,0)+1,FALSE),"")=0,"",IF(Plananalyse!CF87=1,VLOOKUP(CF$5,Kruistabel!$B$26:$F$29,MATCH($C87,Kruistabel!$C$25:$F$25,0)+1,FALSE),""))</f>
        <v>#N/A</v>
      </c>
      <c r="CG87" s="326" t="e">
        <f ca="1">IF(IF(Plananalyse!CG87=1,VLOOKUP(CG$5,Kruistabel!$B$26:$F$29,MATCH($C87,Kruistabel!$C$25:$F$25,0)+1,FALSE),"")=0,"",IF(Plananalyse!CG87=1,VLOOKUP(CG$5,Kruistabel!$B$26:$F$29,MATCH($C87,Kruistabel!$C$25:$F$25,0)+1,FALSE),""))</f>
        <v>#REF!</v>
      </c>
      <c r="CH87" s="326" t="e">
        <f ca="1">IF(IF(Plananalyse!CH87=1,VLOOKUP(CH$5,Kruistabel!$B$26:$F$29,MATCH($C87,Kruistabel!$C$25:$F$25,0)+1,FALSE),"")=0,"",IF(Plananalyse!CH87=1,VLOOKUP(CH$5,Kruistabel!$B$26:$F$29,MATCH($C87,Kruistabel!$C$25:$F$25,0)+1,FALSE),""))</f>
        <v>#REF!</v>
      </c>
      <c r="CI87" s="65"/>
      <c r="CJ87" s="326" t="e">
        <f ca="1">IF(IF(Plananalyse!CJ87=1,VLOOKUP(CJ$5,Kruistabel!$B$26:$F$29,MATCH($C87,Kruistabel!$C$25:$F$25,0)+1,FALSE),"")=0,"",IF(Plananalyse!CJ87=1,VLOOKUP(CJ$5,Kruistabel!$B$26:$F$29,MATCH($C87,Kruistabel!$C$25:$F$25,0)+1,FALSE),""))</f>
        <v>#N/A</v>
      </c>
      <c r="CK87" s="326" t="e">
        <f ca="1">IF(IF(Plananalyse!CK87=1,VLOOKUP(CK$5,Kruistabel!$B$26:$F$29,MATCH($C87,Kruistabel!$C$25:$F$25,0)+1,FALSE),"")=0,"",IF(Plananalyse!CK87=1,VLOOKUP(CK$5,Kruistabel!$B$26:$F$29,MATCH($C87,Kruistabel!$C$25:$F$25,0)+1,FALSE),""))</f>
        <v>#N/A</v>
      </c>
      <c r="CL87" s="326" t="e">
        <f ca="1">IF(IF(Plananalyse!CL87=1,VLOOKUP(CL$5,Kruistabel!$B$26:$F$29,MATCH($C87,Kruistabel!$C$25:$F$25,0)+1,FALSE),"")=0,"",IF(Plananalyse!CL87=1,VLOOKUP(CL$5,Kruistabel!$B$26:$F$29,MATCH($C87,Kruistabel!$C$25:$F$25,0)+1,FALSE),""))</f>
        <v>#N/A</v>
      </c>
      <c r="CM87" s="326" t="e">
        <f ca="1">IF(IF(Plananalyse!CM87=1,VLOOKUP(CM$5,Kruistabel!$B$26:$F$29,MATCH($C87,Kruistabel!$C$25:$F$25,0)+1,FALSE),"")=0,"",IF(Plananalyse!CM87=1,VLOOKUP(CM$5,Kruistabel!$B$26:$F$29,MATCH($C87,Kruistabel!$C$25:$F$25,0)+1,FALSE),""))</f>
        <v>#N/A</v>
      </c>
      <c r="CN87" s="326" t="e">
        <f ca="1">IF(IF(Plananalyse!CN87=1,VLOOKUP(CN$5,Kruistabel!$B$26:$F$29,MATCH($C87,Kruistabel!$C$25:$F$25,0)+1,FALSE),"")=0,"",IF(Plananalyse!CN87=1,VLOOKUP(CN$5,Kruistabel!$B$26:$F$29,MATCH($C87,Kruistabel!$C$25:$F$25,0)+1,FALSE),""))</f>
        <v>#N/A</v>
      </c>
      <c r="CO87" s="326" t="e">
        <f ca="1">IF(IF(Plananalyse!CO87=1,VLOOKUP(CO$5,Kruistabel!$B$26:$F$29,MATCH($C87,Kruistabel!$C$25:$F$25,0)+1,FALSE),"")=0,"",IF(Plananalyse!CO87=1,VLOOKUP(CO$5,Kruistabel!$B$26:$F$29,MATCH($C87,Kruistabel!$C$25:$F$25,0)+1,FALSE),""))</f>
        <v>#N/A</v>
      </c>
      <c r="CP87" s="326" t="e">
        <f ca="1">IF(IF(Plananalyse!CP87=1,VLOOKUP(CP$5,Kruistabel!$B$26:$F$29,MATCH($C87,Kruistabel!$C$25:$F$25,0)+1,FALSE),"")=0,"",IF(Plananalyse!CP87=1,VLOOKUP(CP$5,Kruistabel!$B$26:$F$29,MATCH($C87,Kruistabel!$C$25:$F$25,0)+1,FALSE),""))</f>
        <v>#N/A</v>
      </c>
      <c r="CQ87" s="326" t="e">
        <f ca="1">IF(IF(Plananalyse!CQ87=1,VLOOKUP(CQ$5,Kruistabel!$B$26:$F$29,MATCH($C87,Kruistabel!$C$25:$F$25,0)+1,FALSE),"")=0,"",IF(Plananalyse!CQ87=1,VLOOKUP(CQ$5,Kruistabel!$B$26:$F$29,MATCH($C87,Kruistabel!$C$25:$F$25,0)+1,FALSE),""))</f>
        <v>#N/A</v>
      </c>
      <c r="CR87" s="326" t="e">
        <f ca="1">IF(IF(Plananalyse!CR87=1,VLOOKUP(CR$5,Kruistabel!$B$26:$F$29,MATCH($C87,Kruistabel!$C$25:$F$25,0)+1,FALSE),"")=0,"",IF(Plananalyse!CR87=1,VLOOKUP(CR$5,Kruistabel!$B$26:$F$29,MATCH($C87,Kruistabel!$C$25:$F$25,0)+1,FALSE),""))</f>
        <v>#N/A</v>
      </c>
      <c r="CS87" s="326" t="e">
        <f ca="1">IF(IF(Plananalyse!CS87=1,VLOOKUP(CS$5,Kruistabel!$B$26:$F$29,MATCH($C87,Kruistabel!$C$25:$F$25,0)+1,FALSE),"")=0,"",IF(Plananalyse!CS87=1,VLOOKUP(CS$5,Kruistabel!$B$26:$F$29,MATCH($C87,Kruistabel!$C$25:$F$25,0)+1,FALSE),""))</f>
        <v>#N/A</v>
      </c>
      <c r="CT87" s="326" t="e">
        <f ca="1">IF(IF(Plananalyse!CT87=1,VLOOKUP(CT$5,Kruistabel!$B$26:$F$29,MATCH($C87,Kruistabel!$C$25:$F$25,0)+1,FALSE),"")=0,"",IF(Plananalyse!CT87=1,VLOOKUP(CT$5,Kruistabel!$B$26:$F$29,MATCH($C87,Kruistabel!$C$25:$F$25,0)+1,FALSE),""))</f>
        <v>#N/A</v>
      </c>
      <c r="CU87" s="326" t="e">
        <f ca="1">IF(IF(Plananalyse!CU87=1,VLOOKUP(CU$5,Kruistabel!$B$26:$F$29,MATCH($C87,Kruistabel!$C$25:$F$25,0)+1,FALSE),"")=0,"",IF(Plananalyse!CU87=1,VLOOKUP(CU$5,Kruistabel!$B$26:$F$29,MATCH($C87,Kruistabel!$C$25:$F$25,0)+1,FALSE),""))</f>
        <v>#N/A</v>
      </c>
      <c r="CV87" s="326" t="e">
        <f ca="1">IF(IF(Plananalyse!CV87=1,VLOOKUP(CV$5,Kruistabel!$B$26:$F$29,MATCH($C87,Kruistabel!$C$25:$F$25,0)+1,FALSE),"")=0,"",IF(Plananalyse!CV87=1,VLOOKUP(CV$5,Kruistabel!$B$26:$F$29,MATCH($C87,Kruistabel!$C$25:$F$25,0)+1,FALSE),""))</f>
        <v>#N/A</v>
      </c>
      <c r="CW87" s="326" t="e">
        <f ca="1">IF(IF(Plananalyse!CW87=1,VLOOKUP(CW$5,Kruistabel!$B$26:$F$29,MATCH($C87,Kruistabel!$C$25:$F$25,0)+1,FALSE),"")=0,"",IF(Plananalyse!CW87=1,VLOOKUP(CW$5,Kruistabel!$B$26:$F$29,MATCH($C87,Kruistabel!$C$25:$F$25,0)+1,FALSE),""))</f>
        <v>#N/A</v>
      </c>
      <c r="CX87" s="326" t="e">
        <f ca="1">IF(IF(Plananalyse!CX87=1,VLOOKUP(CX$5,Kruistabel!$B$26:$F$29,MATCH($C87,Kruistabel!$C$25:$F$25,0)+1,FALSE),"")=0,"",IF(Plananalyse!CX87=1,VLOOKUP(CX$5,Kruistabel!$B$26:$F$29,MATCH($C87,Kruistabel!$C$25:$F$25,0)+1,FALSE),""))</f>
        <v>#N/A</v>
      </c>
      <c r="CY87" s="326" t="e">
        <f ca="1">IF(IF(Plananalyse!CY87=1,VLOOKUP(CY$5,Kruistabel!$B$26:$F$29,MATCH($C87,Kruistabel!$C$25:$F$25,0)+1,FALSE),"")=0,"",IF(Plananalyse!CY87=1,VLOOKUP(CY$5,Kruistabel!$B$26:$F$29,MATCH($C87,Kruistabel!$C$25:$F$25,0)+1,FALSE),""))</f>
        <v>#N/A</v>
      </c>
      <c r="CZ87" s="326" t="e">
        <f ca="1">IF(IF(Plananalyse!CZ87=1,VLOOKUP(CZ$5,Kruistabel!$B$26:$F$29,MATCH($C87,Kruistabel!$C$25:$F$25,0)+1,FALSE),"")=0,"",IF(Plananalyse!CZ87=1,VLOOKUP(CZ$5,Kruistabel!$B$26:$F$29,MATCH($C87,Kruistabel!$C$25:$F$25,0)+1,FALSE),""))</f>
        <v>#N/A</v>
      </c>
      <c r="DA87" s="326" t="e">
        <f ca="1">IF(IF(Plananalyse!DA87=1,VLOOKUP(DA$5,Kruistabel!$B$26:$F$29,MATCH($C87,Kruistabel!$C$25:$F$25,0)+1,FALSE),"")=0,"",IF(Plananalyse!DA87=1,VLOOKUP(DA$5,Kruistabel!$B$26:$F$29,MATCH($C87,Kruistabel!$C$25:$F$25,0)+1,FALSE),""))</f>
        <v>#N/A</v>
      </c>
      <c r="DB87" s="326" t="e">
        <f ca="1">IF(IF(Plananalyse!DB87=1,VLOOKUP(DB$5,Kruistabel!$B$26:$F$29,MATCH($C87,Kruistabel!$C$25:$F$25,0)+1,FALSE),"")=0,"",IF(Plananalyse!DB87=1,VLOOKUP(DB$5,Kruistabel!$B$26:$F$29,MATCH($C87,Kruistabel!$C$25:$F$25,0)+1,FALSE),""))</f>
        <v>#N/A</v>
      </c>
      <c r="DC87" s="326" t="e">
        <f ca="1">IF(IF(Plananalyse!DC87=1,VLOOKUP(DC$5,Kruistabel!$B$26:$F$29,MATCH($C87,Kruistabel!$C$25:$F$25,0)+1,FALSE),"")=0,"",IF(Plananalyse!DC87=1,VLOOKUP(DC$5,Kruistabel!$B$26:$F$29,MATCH($C87,Kruistabel!$C$25:$F$25,0)+1,FALSE),""))</f>
        <v>#N/A</v>
      </c>
      <c r="DD87" s="327"/>
      <c r="DE87" s="326" t="e">
        <f ca="1">IF(IF(Plananalyse!DE87=1,VLOOKUP(DE$5,Kruistabel!$B$26:$F$29,MATCH($C87,Kruistabel!$C$25:$F$25,0)+1,FALSE),"")=0,"",IF(Plananalyse!DE87=1,VLOOKUP(DE$5,Kruistabel!$B$26:$F$29,MATCH($C87,Kruistabel!$C$25:$F$25,0)+1,FALSE),""))</f>
        <v>#N/A</v>
      </c>
      <c r="DF87" s="326" t="e">
        <f ca="1">IF(IF(Plananalyse!DF87=1,VLOOKUP(DF$5,Kruistabel!$B$26:$F$29,MATCH($C87,Kruistabel!$C$25:$F$25,0)+1,FALSE),"")=0,"",IF(Plananalyse!DF87=1,VLOOKUP(DF$5,Kruistabel!$B$26:$F$29,MATCH($C87,Kruistabel!$C$25:$F$25,0)+1,FALSE),""))</f>
        <v>#N/A</v>
      </c>
      <c r="DG87" s="326" t="e">
        <f ca="1">IF(IF(Plananalyse!DG87=1,VLOOKUP(DG$5,Kruistabel!$B$26:$F$29,MATCH($C87,Kruistabel!$C$25:$F$25,0)+1,FALSE),"")=0,"",IF(Plananalyse!DG87=1,VLOOKUP(DG$5,Kruistabel!$B$26:$F$29,MATCH($C87,Kruistabel!$C$25:$F$25,0)+1,FALSE),""))</f>
        <v>#N/A</v>
      </c>
      <c r="DH87" s="326" t="e">
        <f ca="1">IF(IF(Plananalyse!DH87=1,VLOOKUP(DH$5,Kruistabel!$B$26:$F$29,MATCH($C87,Kruistabel!$C$25:$F$25,0)+1,FALSE),"")=0,"",IF(Plananalyse!DH87=1,VLOOKUP(DH$5,Kruistabel!$B$26:$F$29,MATCH($C87,Kruistabel!$C$25:$F$25,0)+1,FALSE),""))</f>
        <v>#N/A</v>
      </c>
      <c r="DI87" s="326" t="e">
        <f ca="1">IF(IF(Plananalyse!DI87=1,VLOOKUP(DI$5,Kruistabel!$B$26:$F$29,MATCH($C87,Kruistabel!$C$25:$F$25,0)+1,FALSE),"")=0,"",IF(Plananalyse!DI87=1,VLOOKUP(DI$5,Kruistabel!$B$26:$F$29,MATCH($C87,Kruistabel!$C$25:$F$25,0)+1,FALSE),""))</f>
        <v>#N/A</v>
      </c>
      <c r="DJ87" s="326" t="e">
        <f ca="1">IF(IF(Plananalyse!DJ87=1,VLOOKUP(DJ$5,Kruistabel!$B$26:$F$29,MATCH($C87,Kruistabel!$C$25:$F$25,0)+1,FALSE),"")=0,"",IF(Plananalyse!DJ87=1,VLOOKUP(DJ$5,Kruistabel!$B$26:$F$29,MATCH($C87,Kruistabel!$C$25:$F$25,0)+1,FALSE),""))</f>
        <v>#N/A</v>
      </c>
      <c r="DK87" s="326" t="e">
        <f ca="1">IF(IF(Plananalyse!DK87=1,VLOOKUP(DK$5,Kruistabel!$B$26:$F$29,MATCH($C87,Kruistabel!$C$25:$F$25,0)+1,FALSE),"")=0,"",IF(Plananalyse!DK87=1,VLOOKUP(DK$5,Kruistabel!$B$26:$F$29,MATCH($C87,Kruistabel!$C$25:$F$25,0)+1,FALSE),""))</f>
        <v>#REF!</v>
      </c>
      <c r="DL87" s="326" t="e">
        <f ca="1">IF(IF(Plananalyse!DL87=1,VLOOKUP(DL$5,Kruistabel!$B$26:$F$29,MATCH($C87,Kruistabel!$C$25:$F$25,0)+1,FALSE),"")=0,"",IF(Plananalyse!DL87=1,VLOOKUP(DL$5,Kruistabel!$B$26:$F$29,MATCH($C87,Kruistabel!$C$25:$F$25,0)+1,FALSE),""))</f>
        <v>#REF!</v>
      </c>
      <c r="DM87" s="327" t="str">
        <f>IF(Plananalyse!DM87=1,VLOOKUP(DM$5,Kruistabel!$B$26:$F$29,MATCH($C87,Kruistabel!$C$25:$F$25,0)+1,FALSE),"")</f>
        <v/>
      </c>
      <c r="DN87" s="326" t="e">
        <f ca="1">IF(IF(Plananalyse!DN87=1,VLOOKUP(DN$5,Kruistabel!$B$26:$F$29,MATCH($C87,Kruistabel!$C$25:$F$25,0)+1,FALSE),"")=0,"",IF(Plananalyse!DN87=1,VLOOKUP(DN$5,Kruistabel!$B$26:$F$29,MATCH($C87,Kruistabel!$C$25:$F$25,0)+1,FALSE),""))</f>
        <v>#N/A</v>
      </c>
      <c r="DO87" s="326" t="e">
        <f ca="1">IF(IF(Plananalyse!DO87=1,VLOOKUP(DO$5,Kruistabel!$B$26:$F$29,MATCH($C87,Kruistabel!$C$25:$F$25,0)+1,FALSE),"")=0,"",IF(Plananalyse!DO87=1,VLOOKUP(DO$5,Kruistabel!$B$26:$F$29,MATCH($C87,Kruistabel!$C$25:$F$25,0)+1,FALSE),""))</f>
        <v>#N/A</v>
      </c>
      <c r="DP87" s="326" t="e">
        <f ca="1">IF(IF(Plananalyse!DP87=1,VLOOKUP(DP$5,Kruistabel!$B$26:$F$29,MATCH($C87,Kruistabel!$C$25:$F$25,0)+1,FALSE),"")=0,"",IF(Plananalyse!DP87=1,VLOOKUP(DP$5,Kruistabel!$B$26:$F$29,MATCH($C87,Kruistabel!$C$25:$F$25,0)+1,FALSE),""))</f>
        <v>#N/A</v>
      </c>
      <c r="DQ87" s="326" t="e">
        <f ca="1">IF(IF(Plananalyse!DQ87=1,VLOOKUP(DQ$5,Kruistabel!$B$26:$F$29,MATCH($C87,Kruistabel!$C$25:$F$25,0)+1,FALSE),"")=0,"",IF(Plananalyse!DQ87=1,VLOOKUP(DQ$5,Kruistabel!$B$26:$F$29,MATCH($C87,Kruistabel!$C$25:$F$25,0)+1,FALSE),""))</f>
        <v>#N/A</v>
      </c>
      <c r="DR87" s="326" t="e">
        <f ca="1">IF(IF(Plananalyse!DR87=1,VLOOKUP(DR$5,Kruistabel!$B$26:$F$29,MATCH($C87,Kruistabel!$C$25:$F$25,0)+1,FALSE),"")=0,"",IF(Plananalyse!DR87=1,VLOOKUP(DR$5,Kruistabel!$B$26:$F$29,MATCH($C87,Kruistabel!$C$25:$F$25,0)+1,FALSE),""))</f>
        <v>#N/A</v>
      </c>
      <c r="DS87" s="326" t="e">
        <f ca="1">IF(IF(Plananalyse!DS87=1,VLOOKUP(DS$5,Kruistabel!$B$26:$F$29,MATCH($C87,Kruistabel!$C$25:$F$25,0)+1,FALSE),"")=0,"",IF(Plananalyse!DS87=1,VLOOKUP(DS$5,Kruistabel!$B$26:$F$29,MATCH($C87,Kruistabel!$C$25:$F$25,0)+1,FALSE),""))</f>
        <v>#N/A</v>
      </c>
      <c r="DT87" s="326" t="e">
        <f ca="1">IF(IF(Plananalyse!DT87=1,VLOOKUP(DT$5,Kruistabel!$B$26:$F$29,MATCH($C87,Kruistabel!$C$25:$F$25,0)+1,FALSE),"")=0,"",IF(Plananalyse!DT87=1,VLOOKUP(DT$5,Kruistabel!$B$26:$F$29,MATCH($C87,Kruistabel!$C$25:$F$25,0)+1,FALSE),""))</f>
        <v>#N/A</v>
      </c>
      <c r="DU87" s="326" t="e">
        <f ca="1">IF(IF(Plananalyse!DU87=1,VLOOKUP(DU$5,Kruistabel!$B$26:$F$29,MATCH($C87,Kruistabel!$C$25:$F$25,0)+1,FALSE),"")=0,"",IF(Plananalyse!DU87=1,VLOOKUP(DU$5,Kruistabel!$B$26:$F$29,MATCH($C87,Kruistabel!$C$25:$F$25,0)+1,FALSE),""))</f>
        <v>#N/A</v>
      </c>
      <c r="DV87" s="326" t="e">
        <f ca="1">IF(IF(Plananalyse!DV87=1,VLOOKUP(DV$5,Kruistabel!$B$26:$F$29,MATCH($C87,Kruistabel!$C$25:$F$25,0)+1,FALSE),"")=0,"",IF(Plananalyse!DV87=1,VLOOKUP(DV$5,Kruistabel!$B$26:$F$29,MATCH($C87,Kruistabel!$C$25:$F$25,0)+1,FALSE),""))</f>
        <v>#N/A</v>
      </c>
      <c r="DW87" s="326" t="e">
        <f ca="1">IF(IF(Plananalyse!DW87=1,VLOOKUP(DW$5,Kruistabel!$B$26:$F$29,MATCH($C87,Kruistabel!$C$25:$F$25,0)+1,FALSE),"")=0,"",IF(Plananalyse!DW87=1,VLOOKUP(DW$5,Kruistabel!$B$26:$F$29,MATCH($C87,Kruistabel!$C$25:$F$25,0)+1,FALSE),""))</f>
        <v>#REF!</v>
      </c>
      <c r="DX87" s="326" t="e">
        <f ca="1">IF(IF(Plananalyse!DX87=1,VLOOKUP(DX$5,Kruistabel!$B$26:$F$29,MATCH($C87,Kruistabel!$C$25:$F$25,0)+1,FALSE),"")=0,"",IF(Plananalyse!DX87=1,VLOOKUP(DX$5,Kruistabel!$B$26:$F$29,MATCH($C87,Kruistabel!$C$25:$F$25,0)+1,FALSE),""))</f>
        <v>#REF!</v>
      </c>
      <c r="DY87" s="327" t="str">
        <f>IF(Plananalyse!DY87=1,VLOOKUP(DY$5,Kruistabel!$B$26:$F$29,MATCH($C87,Kruistabel!$C$25:$F$25,0)+1,FALSE),"")</f>
        <v/>
      </c>
      <c r="DZ87" s="326" t="e">
        <f ca="1">IF(IF(Plananalyse!DZ87=1,VLOOKUP(DZ$5,Kruistabel!$B$26:$F$29,MATCH($C87,Kruistabel!$C$25:$F$25,0)+1,FALSE),"")=0,"",IF(Plananalyse!DZ87=1,VLOOKUP(DZ$5,Kruistabel!$B$26:$F$29,MATCH($C87,Kruistabel!$C$25:$F$25,0)+1,FALSE),""))</f>
        <v>#N/A</v>
      </c>
      <c r="EA87" s="326" t="e">
        <f ca="1">IF(IF(Plananalyse!EA87=1,VLOOKUP(EA$5,Kruistabel!$B$26:$F$29,MATCH($C87,Kruistabel!$C$25:$F$25,0)+1,FALSE),"")=0,"",IF(Plananalyse!EA87=1,VLOOKUP(EA$5,Kruistabel!$B$26:$F$29,MATCH($C87,Kruistabel!$C$25:$F$25,0)+1,FALSE),""))</f>
        <v>#N/A</v>
      </c>
      <c r="EB87" s="326" t="e">
        <f ca="1">IF(IF(Plananalyse!EB87=1,VLOOKUP(EB$5,Kruistabel!$B$26:$F$29,MATCH($C87,Kruistabel!$C$25:$F$25,0)+1,FALSE),"")=0,"",IF(Plananalyse!EB87=1,VLOOKUP(EB$5,Kruistabel!$B$26:$F$29,MATCH($C87,Kruistabel!$C$25:$F$25,0)+1,FALSE),""))</f>
        <v>#REF!</v>
      </c>
      <c r="EC87" s="326" t="e">
        <f ca="1">IF(IF(Plananalyse!EC87=1,VLOOKUP(EC$5,Kruistabel!$B$26:$F$29,MATCH($C87,Kruistabel!$C$25:$F$25,0)+1,FALSE),"")=0,"",IF(Plananalyse!EC87=1,VLOOKUP(EC$5,Kruistabel!$B$26:$F$29,MATCH($C87,Kruistabel!$C$25:$F$25,0)+1,FALSE),""))</f>
        <v>#REF!</v>
      </c>
      <c r="ED87" s="327"/>
      <c r="EE87" s="326" t="e">
        <f ca="1">IF(IF(Plananalyse!EE87=1,VLOOKUP(EE$5,Kruistabel!$B$26:$F$29,MATCH($C87,Kruistabel!$C$25:$F$25,0)+1,FALSE),"")=0,"",IF(Plananalyse!EE87=1,VLOOKUP(EE$5,Kruistabel!$B$26:$F$29,MATCH($C87,Kruistabel!$C$25:$F$25,0)+1,FALSE),""))</f>
        <v>#N/A</v>
      </c>
      <c r="EF87" s="326" t="e">
        <f ca="1">IF(IF(Plananalyse!EF87=1,VLOOKUP(EF$5,Kruistabel!$B$26:$F$29,MATCH($C87,Kruistabel!$C$25:$F$25,0)+1,FALSE),"")=0,"",IF(Plananalyse!EF87=1,VLOOKUP(EF$5,Kruistabel!$B$26:$F$29,MATCH($C87,Kruistabel!$C$25:$F$25,0)+1,FALSE),""))</f>
        <v>#N/A</v>
      </c>
      <c r="EG87" s="326" t="e">
        <f ca="1">IF(IF(Plananalyse!EG87=1,VLOOKUP(EG$5,Kruistabel!$B$26:$F$29,MATCH($C87,Kruistabel!$C$25:$F$25,0)+1,FALSE),"")=0,"",IF(Plananalyse!EG87=1,VLOOKUP(EG$5,Kruistabel!$B$26:$F$29,MATCH($C87,Kruistabel!$C$25:$F$25,0)+1,FALSE),""))</f>
        <v>#N/A</v>
      </c>
      <c r="EH87" s="326" t="e">
        <f ca="1">IF(IF(Plananalyse!EH87=1,VLOOKUP(EH$5,Kruistabel!$B$26:$F$29,MATCH($C87,Kruistabel!$C$25:$F$25,0)+1,FALSE),"")=0,"",IF(Plananalyse!EH87=1,VLOOKUP(EH$5,Kruistabel!$B$26:$F$29,MATCH($C87,Kruistabel!$C$25:$F$25,0)+1,FALSE),""))</f>
        <v>#REF!</v>
      </c>
      <c r="EI87" s="326" t="e">
        <f ca="1">IF(IF(Plananalyse!EI87=1,VLOOKUP(EI$5,Kruistabel!$B$26:$F$29,MATCH($C87,Kruistabel!$C$25:$F$25,0)+1,FALSE),"")=0,"",IF(Plananalyse!EI87=1,VLOOKUP(EI$5,Kruistabel!$B$26:$F$29,MATCH($C87,Kruistabel!$C$25:$F$25,0)+1,FALSE),""))</f>
        <v>#REF!</v>
      </c>
      <c r="EJ87" s="164" t="str">
        <f>IF(Plananalyse!EJ87=1,VLOOKUP(EJ$5,Kruistabel!$B$26:$F$29,MATCH($C87,Kruistabel!$C$25:$F$25,0)+1,FALSE),"")</f>
        <v/>
      </c>
      <c r="EK87" s="138"/>
      <c r="EL87" s="138"/>
      <c r="EM87" s="138"/>
      <c r="EN87" s="138"/>
      <c r="EO87" s="138"/>
    </row>
    <row r="88" spans="2:145" hidden="1">
      <c r="B88" s="337" t="s">
        <v>185</v>
      </c>
      <c r="C88" s="160" t="str">
        <f>_xlfn.IFNA(VLOOKUP($B88,Classificatietabel!$B$6:$I$91,C$7,FALSE),"")</f>
        <v/>
      </c>
      <c r="D88" s="160" t="str">
        <f>_xlfn.IFNA(VLOOKUP($B88,Classificatietabel!$B$6:$I$91,D$7,FALSE),"")</f>
        <v/>
      </c>
      <c r="E88" s="119" t="str">
        <f>IF(AND(D88="laag",$D$3=1),0,_xlfn.IFNA(IF(VLOOKUP($B88,Classificatietabel!$B$6:$H$91,$E$5,FALSE)="Ja",1,0),""))</f>
        <v/>
      </c>
      <c r="F88" s="163"/>
      <c r="G88" s="326" t="e">
        <f>IF(IF(Plananalyse!G88=1,VLOOKUP(G$5,Kruistabel!$B$26:$F$29,MATCH($C88,Kruistabel!$C$25:$F$25,0)+1,FALSE),"")=0,"",IF(Plananalyse!G88=1,VLOOKUP(G$5,Kruistabel!$B$26:$F$29,MATCH($C88,Kruistabel!$C$25:$F$25,0)+1,FALSE),""))</f>
        <v>#N/A</v>
      </c>
      <c r="H88" s="326" t="e">
        <f>IF(IF(Plananalyse!H88=1,VLOOKUP(H$5,Kruistabel!$B$26:$F$29,MATCH($C88,Kruistabel!$C$25:$F$25,0)+1,FALSE),"")=0,"",IF(Plananalyse!H88=1,VLOOKUP(H$5,Kruistabel!$B$26:$F$29,MATCH($C88,Kruistabel!$C$25:$F$25,0)+1,FALSE),""))</f>
        <v>#N/A</v>
      </c>
      <c r="I88" s="326" t="e">
        <f>IF(IF(Plananalyse!I88=1,VLOOKUP(I$5,Kruistabel!$B$26:$F$29,MATCH($C88,Kruistabel!$C$25:$F$25,0)+1,FALSE),"")=0,"",IF(Plananalyse!I88=1,VLOOKUP(I$5,Kruistabel!$B$26:$F$29,MATCH($C88,Kruistabel!$C$25:$F$25,0)+1,FALSE),""))</f>
        <v>#N/A</v>
      </c>
      <c r="J88" s="326" t="e">
        <f>IF(IF(Plananalyse!J88=1,VLOOKUP(J$5,Kruistabel!$B$26:$F$29,MATCH($C88,Kruistabel!$C$25:$F$25,0)+1,FALSE),"")=0,"",IF(Plananalyse!J88=1,VLOOKUP(J$5,Kruistabel!$B$26:$F$29,MATCH($C88,Kruistabel!$C$25:$F$25,0)+1,FALSE),""))</f>
        <v>#N/A</v>
      </c>
      <c r="K88" s="326" t="e">
        <f>IF(IF(Plananalyse!K88=1,VLOOKUP(K$5,Kruistabel!$B$26:$F$29,MATCH($C88,Kruistabel!$C$25:$F$25,0)+1,FALSE),"")=0,"",IF(Plananalyse!K88=1,VLOOKUP(K$5,Kruistabel!$B$26:$F$29,MATCH($C88,Kruistabel!$C$25:$F$25,0)+1,FALSE),""))</f>
        <v>#N/A</v>
      </c>
      <c r="L88" s="326" t="e">
        <f>IF(IF(Plananalyse!L88=1,VLOOKUP(L$5,Kruistabel!$B$26:$F$29,MATCH($C88,Kruistabel!$C$25:$F$25,0)+1,FALSE),"")=0,"",IF(Plananalyse!L88=1,VLOOKUP(L$5,Kruistabel!$B$26:$F$29,MATCH($C88,Kruistabel!$C$25:$F$25,0)+1,FALSE),""))</f>
        <v>#N/A</v>
      </c>
      <c r="M88" s="326" t="e">
        <f>IF(IF(Plananalyse!M88=1,VLOOKUP(M$5,Kruistabel!$B$26:$F$29,MATCH($C88,Kruistabel!$C$25:$F$25,0)+1,FALSE),"")=0,"",IF(Plananalyse!M88=1,VLOOKUP(M$5,Kruistabel!$B$26:$F$29,MATCH($C88,Kruistabel!$C$25:$F$25,0)+1,FALSE),""))</f>
        <v>#N/A</v>
      </c>
      <c r="N88" s="326" t="e">
        <f>IF(IF(Plananalyse!N88=1,VLOOKUP(N$5,Kruistabel!$B$26:$F$29,MATCH($C88,Kruistabel!$C$25:$F$25,0)+1,FALSE),"")=0,"",IF(Plananalyse!N88=1,VLOOKUP(N$5,Kruistabel!$B$26:$F$29,MATCH($C88,Kruistabel!$C$25:$F$25,0)+1,FALSE),""))</f>
        <v>#N/A</v>
      </c>
      <c r="O88" s="326" t="e">
        <f>IF(IF(Plananalyse!O88=1,VLOOKUP(O$5,Kruistabel!$B$26:$F$29,MATCH($C88,Kruistabel!$C$25:$F$25,0)+1,FALSE),"")=0,"",IF(Plananalyse!O88=1,VLOOKUP(O$5,Kruistabel!$B$26:$F$29,MATCH($C88,Kruistabel!$C$25:$F$25,0)+1,FALSE),""))</f>
        <v>#N/A</v>
      </c>
      <c r="P88" s="326" t="e">
        <f>IF(IF(Plananalyse!P88=1,VLOOKUP(P$5,Kruistabel!$B$26:$F$29,MATCH($C88,Kruistabel!$C$25:$F$25,0)+1,FALSE),"")=0,"",IF(Plananalyse!P88=1,VLOOKUP(P$5,Kruistabel!$B$26:$F$29,MATCH($C88,Kruistabel!$C$25:$F$25,0)+1,FALSE),""))</f>
        <v>#N/A</v>
      </c>
      <c r="Q88" s="326" t="e">
        <f>IF(IF(Plananalyse!Q88=1,VLOOKUP(Q$5,Kruistabel!$B$26:$F$29,MATCH($C88,Kruistabel!$C$25:$F$25,0)+1,FALSE),"")=0,"",IF(Plananalyse!Q88=1,VLOOKUP(Q$5,Kruistabel!$B$26:$F$29,MATCH($C88,Kruistabel!$C$25:$F$25,0)+1,FALSE),""))</f>
        <v>#N/A</v>
      </c>
      <c r="R88" s="326" t="e">
        <f>IF(IF(Plananalyse!R88=1,VLOOKUP(R$5,Kruistabel!$B$26:$F$29,MATCH($C88,Kruistabel!$C$25:$F$25,0)+1,FALSE),"")=0,"",IF(Plananalyse!R88=1,VLOOKUP(R$5,Kruistabel!$B$26:$F$29,MATCH($C88,Kruistabel!$C$25:$F$25,0)+1,FALSE),""))</f>
        <v>#N/A</v>
      </c>
      <c r="S88" s="326" t="e">
        <f>IF(IF(Plananalyse!S88=1,VLOOKUP(S$5,Kruistabel!$B$26:$F$29,MATCH($C88,Kruistabel!$C$25:$F$25,0)+1,FALSE),"")=0,"",IF(Plananalyse!S88=1,VLOOKUP(S$5,Kruistabel!$B$26:$F$29,MATCH($C88,Kruistabel!$C$25:$F$25,0)+1,FALSE),""))</f>
        <v>#N/A</v>
      </c>
      <c r="T88" s="326" t="e">
        <f>IF(IF(Plananalyse!T88=1,VLOOKUP(T$5,Kruistabel!$B$26:$F$29,MATCH($C88,Kruistabel!$C$25:$F$25,0)+1,FALSE),"")=0,"",IF(Plananalyse!T88=1,VLOOKUP(T$5,Kruistabel!$B$26:$F$29,MATCH($C88,Kruistabel!$C$25:$F$25,0)+1,FALSE),""))</f>
        <v>#N/A</v>
      </c>
      <c r="U88" s="326" t="e">
        <f>IF(IF(Plananalyse!U88=1,VLOOKUP(U$5,Kruistabel!$B$26:$F$29,MATCH($C88,Kruistabel!$C$25:$F$25,0)+1,FALSE),"")=0,"",IF(Plananalyse!U88=1,VLOOKUP(U$5,Kruistabel!$B$26:$F$29,MATCH($C88,Kruistabel!$C$25:$F$25,0)+1,FALSE),""))</f>
        <v>#N/A</v>
      </c>
      <c r="V88" s="326" t="e">
        <f>IF(IF(Plananalyse!V88=1,VLOOKUP(V$5,Kruistabel!$B$26:$F$29,MATCH($C88,Kruistabel!$C$25:$F$25,0)+1,FALSE),"")=0,"",IF(Plananalyse!V88=1,VLOOKUP(V$5,Kruistabel!$B$26:$F$29,MATCH($C88,Kruistabel!$C$25:$F$25,0)+1,FALSE),""))</f>
        <v>#N/A</v>
      </c>
      <c r="W88" s="326" t="e">
        <f>IF(IF(Plananalyse!W88=1,VLOOKUP(W$5,Kruistabel!$B$26:$F$29,MATCH($C88,Kruistabel!$C$25:$F$25,0)+1,FALSE),"")=0,"",IF(Plananalyse!W88=1,VLOOKUP(W$5,Kruistabel!$B$26:$F$29,MATCH($C88,Kruistabel!$C$25:$F$25,0)+1,FALSE),""))</f>
        <v>#N/A</v>
      </c>
      <c r="X88" s="326" t="e">
        <f>IF(IF(Plananalyse!X88=1,VLOOKUP(X$5,Kruistabel!$B$26:$F$29,MATCH($C88,Kruistabel!$C$25:$F$25,0)+1,FALSE),"")=0,"",IF(Plananalyse!X88=1,VLOOKUP(X$5,Kruistabel!$B$26:$F$29,MATCH($C88,Kruistabel!$C$25:$F$25,0)+1,FALSE),""))</f>
        <v>#N/A</v>
      </c>
      <c r="Y88" s="326" t="e">
        <f>IF(IF(Plananalyse!Y88=1,VLOOKUP(Y$5,Kruistabel!$B$26:$F$29,MATCH($C88,Kruistabel!$C$25:$F$25,0)+1,FALSE),"")=0,"",IF(Plananalyse!Y88=1,VLOOKUP(Y$5,Kruistabel!$B$26:$F$29,MATCH($C88,Kruistabel!$C$25:$F$25,0)+1,FALSE),""))</f>
        <v>#N/A</v>
      </c>
      <c r="Z88" s="326" t="e">
        <f>IF(IF(Plananalyse!Z88=1,VLOOKUP(Z$5,Kruistabel!$B$26:$F$29,MATCH($C88,Kruistabel!$C$25:$F$25,0)+1,FALSE),"")=0,"",IF(Plananalyse!Z88=1,VLOOKUP(Z$5,Kruistabel!$B$26:$F$29,MATCH($C88,Kruistabel!$C$25:$F$25,0)+1,FALSE),""))</f>
        <v>#N/A</v>
      </c>
      <c r="AA88" s="326" t="e">
        <f>IF(IF(Plananalyse!AA88=1,VLOOKUP(AA$5,Kruistabel!$B$26:$F$29,MATCH($C88,Kruistabel!$C$25:$F$25,0)+1,FALSE),"")=0,"",IF(Plananalyse!AA88=1,VLOOKUP(AA$5,Kruistabel!$B$26:$F$29,MATCH($C88,Kruistabel!$C$25:$F$25,0)+1,FALSE),""))</f>
        <v>#N/A</v>
      </c>
      <c r="AB88" s="326" t="e">
        <f>IF(IF(Plananalyse!AB88=1,VLOOKUP(AB$5,Kruistabel!$B$26:$F$29,MATCH($C88,Kruistabel!$C$25:$F$25,0)+1,FALSE),"")=0,"",IF(Plananalyse!AB88=1,VLOOKUP(AB$5,Kruistabel!$B$26:$F$29,MATCH($C88,Kruistabel!$C$25:$F$25,0)+1,FALSE),""))</f>
        <v>#N/A</v>
      </c>
      <c r="AC88" s="326" t="e">
        <f>IF(IF(Plananalyse!AC88=1,VLOOKUP(AC$5,Kruistabel!$B$26:$F$29,MATCH($C88,Kruistabel!$C$25:$F$25,0)+1,FALSE),"")=0,"",IF(Plananalyse!AC88=1,VLOOKUP(AC$5,Kruistabel!$B$26:$F$29,MATCH($C88,Kruistabel!$C$25:$F$25,0)+1,FALSE),""))</f>
        <v>#N/A</v>
      </c>
      <c r="AD88" s="326" t="e">
        <f>IF(IF(Plananalyse!AD88=1,VLOOKUP(AD$5,Kruistabel!$B$26:$F$29,MATCH($C88,Kruistabel!$C$25:$F$25,0)+1,FALSE),"")=0,"",IF(Plananalyse!AD88=1,VLOOKUP(AD$5,Kruistabel!$B$26:$F$29,MATCH($C88,Kruistabel!$C$25:$F$25,0)+1,FALSE),""))</f>
        <v>#N/A</v>
      </c>
      <c r="AE88" s="326" t="e">
        <f>IF(IF(Plananalyse!AE88=1,VLOOKUP(AE$5,Kruistabel!$B$26:$F$29,MATCH($C88,Kruistabel!$C$25:$F$25,0)+1,FALSE),"")=0,"",IF(Plananalyse!AE88=1,VLOOKUP(AE$5,Kruistabel!$B$26:$F$29,MATCH($C88,Kruistabel!$C$25:$F$25,0)+1,FALSE),""))</f>
        <v>#N/A</v>
      </c>
      <c r="AF88" s="326" t="e">
        <f>IF(IF(Plananalyse!AF88=1,VLOOKUP(AF$5,Kruistabel!$B$26:$F$29,MATCH($C88,Kruistabel!$C$25:$F$25,0)+1,FALSE),"")=0,"",IF(Plananalyse!AF88=1,VLOOKUP(AF$5,Kruistabel!$B$26:$F$29,MATCH($C88,Kruistabel!$C$25:$F$25,0)+1,FALSE),""))</f>
        <v>#N/A</v>
      </c>
      <c r="AG88" s="326" t="e">
        <f>IF(IF(Plananalyse!AG88=1,VLOOKUP(AG$5,Kruistabel!$B$26:$F$29,MATCH($C88,Kruistabel!$C$25:$F$25,0)+1,FALSE),"")=0,"",IF(Plananalyse!AG88=1,VLOOKUP(AG$5,Kruistabel!$B$26:$F$29,MATCH($C88,Kruistabel!$C$25:$F$25,0)+1,FALSE),""))</f>
        <v>#N/A</v>
      </c>
      <c r="AH88" s="326" t="e">
        <f>IF(IF(Plananalyse!AH88=1,VLOOKUP(AH$5,Kruistabel!$B$26:$F$29,MATCH($C88,Kruistabel!$C$25:$F$25,0)+1,FALSE),"")=0,"",IF(Plananalyse!AI88=1,VLOOKUP(AH$5,Kruistabel!$B$26:$F$29,MATCH($C88,Kruistabel!$C$25:$F$25,0)+1,FALSE),""))</f>
        <v>#N/A</v>
      </c>
      <c r="AI88" s="326" t="e">
        <f>IF(IF(Plananalyse!AI88=1,VLOOKUP(AI$5,Kruistabel!$B$26:$F$29,MATCH($C88,Kruistabel!$C$25:$F$25,0)+1,FALSE),"")=0,"",IF(Plananalyse!AJ88=1,VLOOKUP(AI$5,Kruistabel!$B$26:$F$29,MATCH($C88,Kruistabel!$C$25:$F$25,0)+1,FALSE),""))</f>
        <v>#N/A</v>
      </c>
      <c r="AJ88" s="326" t="e">
        <f>IF(IF(Plananalyse!AJ88=1,VLOOKUP(AJ$5,Kruistabel!$B$26:$F$29,MATCH($C88,Kruistabel!$C$25:$F$25,0)+1,FALSE),"")=0,"",IF(Plananalyse!AJ88=1,VLOOKUP(AJ$5,Kruistabel!$B$26:$F$29,MATCH($C88,Kruistabel!$C$25:$F$25,0)+1,FALSE),""))</f>
        <v>#N/A</v>
      </c>
      <c r="AK88" s="326" t="e">
        <f>IF(IF(Plananalyse!AK88=1,VLOOKUP(AK$5,Kruistabel!$B$26:$F$29,MATCH($C88,Kruistabel!$C$25:$F$25,0)+1,FALSE),"")=0,"",IF(Plananalyse!AK88=1,VLOOKUP(AK$5,Kruistabel!$B$26:$F$29,MATCH($C88,Kruistabel!$C$25:$F$25,0)+1,FALSE),""))</f>
        <v>#N/A</v>
      </c>
      <c r="AL88" s="326" t="e">
        <f>IF(IF(Plananalyse!AL88=1,VLOOKUP(AL$5,Kruistabel!$B$26:$F$29,MATCH($C88,Kruistabel!$C$25:$F$25,0)+1,FALSE),"")=0,"",IF(Plananalyse!AL88=1,VLOOKUP(AL$5,Kruistabel!$B$26:$F$29,MATCH($C88,Kruistabel!$C$25:$F$25,0)+1,FALSE),""))</f>
        <v>#N/A</v>
      </c>
      <c r="AM88" s="326" t="e">
        <f>IF(IF(Plananalyse!AM88=1,VLOOKUP(AM$5,Kruistabel!$B$26:$F$29,MATCH($C88,Kruistabel!$C$25:$F$25,0)+1,FALSE),"")=0,"",IF(Plananalyse!AM88=1,VLOOKUP(AM$5,Kruistabel!$B$26:$F$29,MATCH($C88,Kruistabel!$C$25:$F$25,0)+1,FALSE),""))</f>
        <v>#N/A</v>
      </c>
      <c r="AN88" s="327"/>
      <c r="AO88" s="326" t="e">
        <f>IF(IF(Plananalyse!AO88=1,VLOOKUP(AO$5,Kruistabel!$B$26:$F$29,MATCH($C88,Kruistabel!$C$25:$F$25,0)+1,FALSE),"")=0,"",IF(Plananalyse!AO88=1,VLOOKUP(AO$5,Kruistabel!$B$26:$F$29,MATCH($C88,Kruistabel!$C$25:$F$25,0)+1,FALSE),""))</f>
        <v>#N/A</v>
      </c>
      <c r="AP88" s="326" t="e">
        <f>IF(IF(Plananalyse!AP88=1,VLOOKUP(AP$5,Kruistabel!$B$26:$F$29,MATCH($C88,Kruistabel!$C$25:$F$25,0)+1,FALSE),"")=0,"",IF(Plananalyse!AP88=1,VLOOKUP(AP$5,Kruistabel!$B$26:$F$29,MATCH($C88,Kruistabel!$C$25:$F$25,0)+1,FALSE),""))</f>
        <v>#N/A</v>
      </c>
      <c r="AQ88" s="326" t="e">
        <f>IF(IF(Plananalyse!AQ88=1,VLOOKUP(AQ$5,Kruistabel!$B$26:$F$29,MATCH($C88,Kruistabel!$C$25:$F$25,0)+1,FALSE),"")=0,"",IF(Plananalyse!AQ88=1,VLOOKUP(AQ$5,Kruistabel!$B$26:$F$29,MATCH($C88,Kruistabel!$C$25:$F$25,0)+1,FALSE),""))</f>
        <v>#N/A</v>
      </c>
      <c r="AR88" s="326" t="e">
        <f>IF(IF(Plananalyse!AR88=1,VLOOKUP(AR$5,Kruistabel!$B$26:$F$29,MATCH($C88,Kruistabel!$C$25:$F$25,0)+1,FALSE),"")=0,"",IF(Plananalyse!AR88=1,VLOOKUP(AR$5,Kruistabel!$B$26:$F$29,MATCH($C88,Kruistabel!$C$25:$F$25,0)+1,FALSE),""))</f>
        <v>#N/A</v>
      </c>
      <c r="AS88" s="326" t="e">
        <f>IF(IF(Plananalyse!AS88=1,VLOOKUP(AS$5,Kruistabel!$B$26:$F$29,MATCH($C88,Kruistabel!$C$25:$F$25,0)+1,FALSE),"")=0,"",IF(Plananalyse!AS88=1,VLOOKUP(AS$5,Kruistabel!$B$26:$F$29,MATCH($C88,Kruistabel!$C$25:$F$25,0)+1,FALSE),""))</f>
        <v>#N/A</v>
      </c>
      <c r="AT88" s="326" t="e">
        <f>IF(IF(Plananalyse!AT88=1,VLOOKUP(AT$5,Kruistabel!$B$26:$F$29,MATCH($C88,Kruistabel!$C$25:$F$25,0)+1,FALSE),"")=0,"",IF(Plananalyse!AT88=1,VLOOKUP(AT$5,Kruistabel!$B$26:$F$29,MATCH($C88,Kruistabel!$C$25:$F$25,0)+1,FALSE),""))</f>
        <v>#N/A</v>
      </c>
      <c r="AU88" s="326" t="e">
        <f>IF(IF(Plananalyse!AU88=1,VLOOKUP(AU$5,Kruistabel!$B$26:$F$29,MATCH($C88,Kruistabel!$C$25:$F$25,0)+1,FALSE),"")=0,"",IF(Plananalyse!AU88=1,VLOOKUP(AU$5,Kruistabel!$B$26:$F$29,MATCH($C88,Kruistabel!$C$25:$F$25,0)+1,FALSE),""))</f>
        <v>#N/A</v>
      </c>
      <c r="AV88" s="326" t="e">
        <f>IF(IF(Plananalyse!AV88=1,VLOOKUP(AV$5,Kruistabel!$B$26:$F$29,MATCH($C88,Kruistabel!$C$25:$F$25,0)+1,FALSE),"")=0,"",IF(Plananalyse!AV88=1,VLOOKUP(AV$5,Kruistabel!$B$26:$F$29,MATCH($C88,Kruistabel!$C$25:$F$25,0)+1,FALSE),""))</f>
        <v>#N/A</v>
      </c>
      <c r="AW88" s="326" t="e">
        <f>IF(IF(Plananalyse!AW88=1,VLOOKUP(AW$5,Kruistabel!$B$26:$F$29,MATCH($C88,Kruistabel!$C$25:$F$25,0)+1,FALSE),"")=0,"",IF(Plananalyse!AW88=1,VLOOKUP(AW$5,Kruistabel!$B$26:$F$29,MATCH($C88,Kruistabel!$C$25:$F$25,0)+1,FALSE),""))</f>
        <v>#N/A</v>
      </c>
      <c r="AX88" s="326" t="e">
        <f>IF(IF(Plananalyse!AX88=1,VLOOKUP(AX$5,Kruistabel!$B$26:$F$29,MATCH($C88,Kruistabel!$C$25:$F$25,0)+1,FALSE),"")=0,"",IF(Plananalyse!AX88=1,VLOOKUP(AX$5,Kruistabel!$B$26:$F$29,MATCH($C88,Kruistabel!$C$25:$F$25,0)+1,FALSE),""))</f>
        <v>#N/A</v>
      </c>
      <c r="AY88" s="327"/>
      <c r="AZ88" s="326" t="e">
        <f>IF(IF(Plananalyse!AZ88=1,VLOOKUP(AZ$5,Kruistabel!$B$26:$F$29,MATCH($C88,Kruistabel!$C$25:$F$25,0)+1,FALSE),"")=0,"",IF(Plananalyse!AZ88=1,VLOOKUP(AZ$5,Kruistabel!$B$26:$F$29,MATCH($C88,Kruistabel!$C$25:$F$25,0)+1,FALSE),""))</f>
        <v>#N/A</v>
      </c>
      <c r="BA88" s="326" t="e">
        <f>IF(IF(Plananalyse!BA88=1,VLOOKUP(BA$5,Kruistabel!$B$26:$F$29,MATCH($C88,Kruistabel!$C$25:$F$25,0)+1,FALSE),"")=0,"",IF(Plananalyse!BA88=1,VLOOKUP(BA$5,Kruistabel!$B$26:$F$29,MATCH($C88,Kruistabel!$C$25:$F$25,0)+1,FALSE),""))</f>
        <v>#N/A</v>
      </c>
      <c r="BB88" s="326" t="e">
        <f>IF(IF(Plananalyse!BB88=1,VLOOKUP(BB$5,Kruistabel!$B$26:$F$29,MATCH($C88,Kruistabel!$C$25:$F$25,0)+1,FALSE),"")=0,"",IF(Plananalyse!BB88=1,VLOOKUP(BB$5,Kruistabel!$B$26:$F$29,MATCH($C88,Kruistabel!$C$25:$F$25,0)+1,FALSE),""))</f>
        <v>#N/A</v>
      </c>
      <c r="BC88" s="326" t="e">
        <f>IF(IF(Plananalyse!BC88=1,VLOOKUP(BC$5,Kruistabel!$B$26:$F$29,MATCH($C88,Kruistabel!$C$25:$F$25,0)+1,FALSE),"")=0,"",IF(Plananalyse!BC88=1,VLOOKUP(BC$5,Kruistabel!$B$26:$F$29,MATCH($C88,Kruistabel!$C$25:$F$25,0)+1,FALSE),""))</f>
        <v>#N/A</v>
      </c>
      <c r="BD88" s="326" t="e">
        <f>IF(IF(Plananalyse!BD88=1,VLOOKUP(BD$5,Kruistabel!$B$26:$F$29,MATCH($C88,Kruistabel!$C$25:$F$25,0)+1,FALSE),"")=0,"",IF(Plananalyse!BD88=1,VLOOKUP(BD$5,Kruistabel!$B$26:$F$29,MATCH($C88,Kruistabel!$C$25:$F$25,0)+1,FALSE),""))</f>
        <v>#N/A</v>
      </c>
      <c r="BE88" s="326" t="e">
        <f>IF(IF(Plananalyse!BE88=1,VLOOKUP(BE$5,Kruistabel!$B$26:$F$29,MATCH($C88,Kruistabel!$C$25:$F$25,0)+1,FALSE),"")=0,"",IF(Plananalyse!BE88=1,VLOOKUP(BE$5,Kruistabel!$B$26:$F$29,MATCH($C88,Kruistabel!$C$25:$F$25,0)+1,FALSE),""))</f>
        <v>#N/A</v>
      </c>
      <c r="BF88" s="326" t="e">
        <f>IF(IF(Plananalyse!BF88=1,VLOOKUP(BF$5,Kruistabel!$B$26:$F$29,MATCH($C88,Kruistabel!$C$25:$F$25,0)+1,FALSE),"")=0,"",IF(Plananalyse!BF88=1,VLOOKUP(BF$5,Kruistabel!$B$26:$F$29,MATCH($C88,Kruistabel!$C$25:$F$25,0)+1,FALSE),""))</f>
        <v>#N/A</v>
      </c>
      <c r="BG88" s="326" t="e">
        <f>IF(IF(Plananalyse!BG88=1,VLOOKUP(BG$5,Kruistabel!$B$26:$F$29,MATCH($C88,Kruistabel!$C$25:$F$25,0)+1,FALSE),"")=0,"",IF(Plananalyse!BG88=1,VLOOKUP(BG$5,Kruistabel!$B$26:$F$29,MATCH($C88,Kruistabel!$C$25:$F$25,0)+1,FALSE),""))</f>
        <v>#N/A</v>
      </c>
      <c r="BH88" s="326" t="e">
        <f>IF(IF(Plananalyse!BH88=1,VLOOKUP(BH$5,Kruistabel!$B$26:$F$29,MATCH($C88,Kruistabel!$C$25:$F$25,0)+1,FALSE),"")=0,"",IF(Plananalyse!BH88=1,VLOOKUP(BH$5,Kruistabel!$B$26:$F$29,MATCH($C88,Kruistabel!$C$25:$F$25,0)+1,FALSE),""))</f>
        <v>#N/A</v>
      </c>
      <c r="BI88" s="327"/>
      <c r="BJ88" s="326" t="e">
        <f>IF(IF(Plananalyse!BJ88=1,VLOOKUP(BJ$5,Kruistabel!$B$26:$F$29,MATCH($C88,Kruistabel!$C$25:$F$25,0)+1,FALSE),"")=0,"",IF(Plananalyse!BJ88=1,VLOOKUP(BJ$5,Kruistabel!$B$26:$F$29,MATCH($C88,Kruistabel!$C$25:$F$25,0)+1,FALSE),""))</f>
        <v>#N/A</v>
      </c>
      <c r="BK88" s="326" t="e">
        <f>IF(IF(Plananalyse!BK88=1,VLOOKUP(BK$5,Kruistabel!$B$26:$F$29,MATCH($C88,Kruistabel!$C$25:$F$25,0)+1,FALSE),"")=0,"",IF(Plananalyse!BK88=1,VLOOKUP(BK$5,Kruistabel!$B$26:$F$29,MATCH($C88,Kruistabel!$C$25:$F$25,0)+1,FALSE),""))</f>
        <v>#N/A</v>
      </c>
      <c r="BL88" s="326" t="e">
        <f>IF(IF(Plananalyse!BL88=1,VLOOKUP(BL$5,Kruistabel!$B$26:$F$29,MATCH($C88,Kruistabel!$C$25:$F$25,0)+1,FALSE),"")=0,"",IF(Plananalyse!BL88=1,VLOOKUP(BL$5,Kruistabel!$B$26:$F$29,MATCH($C88,Kruistabel!$C$25:$F$25,0)+1,FALSE),""))</f>
        <v>#N/A</v>
      </c>
      <c r="BM88" s="326" t="e">
        <f>IF(IF(Plananalyse!BM88=1,VLOOKUP(BM$5,Kruistabel!$B$26:$F$29,MATCH($C88,Kruistabel!$C$25:$F$25,0)+1,FALSE),"")=0,"",IF(Plananalyse!BM88=1,VLOOKUP(BM$5,Kruistabel!$B$26:$F$29,MATCH($C88,Kruistabel!$C$25:$F$25,0)+1,FALSE),""))</f>
        <v>#N/A</v>
      </c>
      <c r="BN88" s="326" t="e">
        <f>IF(IF(Plananalyse!BN88=1,VLOOKUP(BN$5,Kruistabel!$B$26:$F$29,MATCH($C88,Kruistabel!$C$25:$F$25,0)+1,FALSE),"")=0,"",IF(Plananalyse!BN88=1,VLOOKUP(BN$5,Kruistabel!$B$26:$F$29,MATCH($C88,Kruistabel!$C$25:$F$25,0)+1,FALSE),""))</f>
        <v>#N/A</v>
      </c>
      <c r="BO88" s="326" t="e">
        <f>IF(IF(Plananalyse!BO88=1,VLOOKUP(BO$5,Kruistabel!$B$26:$F$29,MATCH($C88,Kruistabel!$C$25:$F$25,0)+1,FALSE),"")=0,"",IF(Plananalyse!BO88=1,VLOOKUP(BO$5,Kruistabel!$B$26:$F$29,MATCH($C88,Kruistabel!$C$25:$F$25,0)+1,FALSE),""))</f>
        <v>#N/A</v>
      </c>
      <c r="BP88" s="326" t="e">
        <f>IF(IF(Plananalyse!BP88=1,VLOOKUP(BP$5,Kruistabel!$B$26:$F$29,MATCH($C88,Kruistabel!$C$25:$F$25,0)+1,FALSE),"")=0,"",IF(Plananalyse!BP88=1,VLOOKUP(BP$5,Kruistabel!$B$26:$F$29,MATCH($C88,Kruistabel!$C$25:$F$25,0)+1,FALSE),""))</f>
        <v>#N/A</v>
      </c>
      <c r="BQ88" s="326" t="e">
        <f>IF(IF(Plananalyse!BQ88=1,VLOOKUP(BQ$5,Kruistabel!$B$26:$F$29,MATCH($C88,Kruistabel!$C$25:$F$25,0)+1,FALSE),"")=0,"",IF(Plananalyse!BQ88=1,VLOOKUP(BQ$5,Kruistabel!$B$26:$F$29,MATCH($C88,Kruistabel!$C$25:$F$25,0)+1,FALSE),""))</f>
        <v>#N/A</v>
      </c>
      <c r="BR88" s="326" t="e">
        <f>IF(IF(Plananalyse!BR88=1,VLOOKUP(BR$5,Kruistabel!$B$26:$F$29,MATCH($C88,Kruistabel!$C$25:$F$25,0)+1,FALSE),"")=0,"",IF(Plananalyse!BR88=1,VLOOKUP(BR$5,Kruistabel!$B$26:$F$29,MATCH($C88,Kruistabel!$C$25:$F$25,0)+1,FALSE),""))</f>
        <v>#REF!</v>
      </c>
      <c r="BS88" s="326" t="e">
        <f>IF(IF(Plananalyse!BS88=1,VLOOKUP(BS$5,Kruistabel!$B$26:$F$29,MATCH($C88,Kruistabel!$C$25:$F$25,0)+1,FALSE),"")=0,"",IF(Plananalyse!BS88=1,VLOOKUP(BS$5,Kruistabel!$B$26:$F$29,MATCH($C88,Kruistabel!$C$25:$F$25,0)+1,FALSE),""))</f>
        <v>#REF!</v>
      </c>
      <c r="BT88" s="65"/>
      <c r="BU88" s="231" t="e">
        <f>IF(IF(Plananalyse!BU88=1,VLOOKUP(BU$5,Kruistabel!$B$26:$F$29,MATCH($C88,Kruistabel!$C$25:$F$25,0)+1,FALSE),"")=0,"",IF(Plananalyse!BU88=1,VLOOKUP(BU$5,Kruistabel!$B$26:$F$29,MATCH($C88,Kruistabel!$C$25:$F$25,0)+1,FALSE),""))</f>
        <v>#N/A</v>
      </c>
      <c r="BV88" s="326" t="e">
        <f>IF(IF(Plananalyse!BV88=1,VLOOKUP(BV$5,Kruistabel!$B$26:$F$29,MATCH($C88,Kruistabel!$C$25:$F$25,0)+1,FALSE),"")=0,"",IF(Plananalyse!BV88=1,VLOOKUP(BV$5,Kruistabel!$B$26:$F$29,MATCH($C88,Kruistabel!$C$25:$F$25,0)+1,FALSE),""))</f>
        <v>#N/A</v>
      </c>
      <c r="BW88" s="326" t="e">
        <f>IF(IF(Plananalyse!BW88=1,VLOOKUP(BW$5,Kruistabel!$B$26:$F$29,MATCH($C88,Kruistabel!$C$25:$F$25,0)+1,FALSE),"")=0,"",IF(Plananalyse!BW88=1,VLOOKUP(BW$5,Kruistabel!$B$26:$F$29,MATCH($C88,Kruistabel!$C$25:$F$25,0)+1,FALSE),""))</f>
        <v>#N/A</v>
      </c>
      <c r="BX88" s="326" t="e">
        <f>IF(IF(Plananalyse!BX88=1,VLOOKUP(BX$5,Kruistabel!$B$26:$F$29,MATCH($C88,Kruistabel!$C$25:$F$25,0)+1,FALSE),"")=0,"",IF(Plananalyse!BX88=1,VLOOKUP(BX$5,Kruistabel!$B$26:$F$29,MATCH($C88,Kruistabel!$C$25:$F$25,0)+1,FALSE),""))</f>
        <v>#N/A</v>
      </c>
      <c r="BY88" s="327"/>
      <c r="BZ88" s="326" t="e">
        <f>IF(IF(Plananalyse!BZ88=1,VLOOKUP(BZ$5,Kruistabel!$B$26:$F$29,MATCH($C88,Kruistabel!$C$25:$F$25,0)+1,FALSE),"")=0,"",IF(Plananalyse!BZ88=1,VLOOKUP(BZ$5,Kruistabel!$B$26:$F$29,MATCH($C88,Kruistabel!$C$25:$F$25,0)+1,FALSE),""))</f>
        <v>#N/A</v>
      </c>
      <c r="CA88" s="326" t="e">
        <f>IF(IF(Plananalyse!CA88=1,VLOOKUP(CA$5,Kruistabel!$B$26:$F$29,MATCH($C88,Kruistabel!$C$25:$F$25,0)+1,FALSE),"")=0,"",IF(Plananalyse!CA88=1,VLOOKUP(CA$5,Kruistabel!$B$26:$F$29,MATCH($C88,Kruistabel!$C$25:$F$25,0)+1,FALSE),""))</f>
        <v>#N/A</v>
      </c>
      <c r="CB88" s="326" t="e">
        <f>IF(IF(Plananalyse!CB88=1,VLOOKUP(CB$5,Kruistabel!$B$26:$F$29,MATCH($C88,Kruistabel!$C$25:$F$25,0)+1,FALSE),"")=0,"",IF(Plananalyse!CB88=1,VLOOKUP(CB$5,Kruistabel!$B$26:$F$29,MATCH($C88,Kruistabel!$C$25:$F$25,0)+1,FALSE),""))</f>
        <v>#N/A</v>
      </c>
      <c r="CC88" s="326" t="e">
        <f>IF(IF(Plananalyse!CC88=1,VLOOKUP(CC$5,Kruistabel!$B$26:$F$29,MATCH($C88,Kruistabel!$C$25:$F$25,0)+1,FALSE),"")=0,"",IF(Plananalyse!CC88=1,VLOOKUP(CC$5,Kruistabel!$B$26:$F$29,MATCH($C88,Kruistabel!$C$25:$F$25,0)+1,FALSE),""))</f>
        <v>#N/A</v>
      </c>
      <c r="CD88" s="326" t="e">
        <f>IF(IF(Plananalyse!CD88=1,VLOOKUP(CD$5,Kruistabel!$B$26:$F$29,MATCH($C88,Kruistabel!$C$25:$F$25,0)+1,FALSE),"")=0,"",IF(Plananalyse!CD88=1,VLOOKUP(CD$5,Kruistabel!$B$26:$F$29,MATCH($C88,Kruistabel!$C$25:$F$25,0)+1,FALSE),""))</f>
        <v>#N/A</v>
      </c>
      <c r="CE88" s="326" t="e">
        <f ca="1">IF(IF(Plananalyse!CE88=1,VLOOKUP(CE$5,Kruistabel!$B$26:$F$29,MATCH($C88,Kruistabel!$C$25:$F$25,0)+1,FALSE),"")=0,"",IF(Plananalyse!CE88=1,VLOOKUP(CE$5,Kruistabel!$B$26:$F$29,MATCH($C88,Kruistabel!$C$25:$F$25,0)+1,FALSE),""))</f>
        <v>#N/A</v>
      </c>
      <c r="CF88" s="326" t="e">
        <f ca="1">IF(IF(Plananalyse!CF88=1,VLOOKUP(CF$5,Kruistabel!$B$26:$F$29,MATCH($C88,Kruistabel!$C$25:$F$25,0)+1,FALSE),"")=0,"",IF(Plananalyse!CF88=1,VLOOKUP(CF$5,Kruistabel!$B$26:$F$29,MATCH($C88,Kruistabel!$C$25:$F$25,0)+1,FALSE),""))</f>
        <v>#N/A</v>
      </c>
      <c r="CG88" s="326" t="e">
        <f ca="1">IF(IF(Plananalyse!CG88=1,VLOOKUP(CG$5,Kruistabel!$B$26:$F$29,MATCH($C88,Kruistabel!$C$25:$F$25,0)+1,FALSE),"")=0,"",IF(Plananalyse!CG88=1,VLOOKUP(CG$5,Kruistabel!$B$26:$F$29,MATCH($C88,Kruistabel!$C$25:$F$25,0)+1,FALSE),""))</f>
        <v>#REF!</v>
      </c>
      <c r="CH88" s="326" t="e">
        <f ca="1">IF(IF(Plananalyse!CH88=1,VLOOKUP(CH$5,Kruistabel!$B$26:$F$29,MATCH($C88,Kruistabel!$C$25:$F$25,0)+1,FALSE),"")=0,"",IF(Plananalyse!CH88=1,VLOOKUP(CH$5,Kruistabel!$B$26:$F$29,MATCH($C88,Kruistabel!$C$25:$F$25,0)+1,FALSE),""))</f>
        <v>#REF!</v>
      </c>
      <c r="CI88" s="65"/>
      <c r="CJ88" s="326" t="e">
        <f ca="1">IF(IF(Plananalyse!CJ88=1,VLOOKUP(CJ$5,Kruistabel!$B$26:$F$29,MATCH($C88,Kruistabel!$C$25:$F$25,0)+1,FALSE),"")=0,"",IF(Plananalyse!CJ88=1,VLOOKUP(CJ$5,Kruistabel!$B$26:$F$29,MATCH($C88,Kruistabel!$C$25:$F$25,0)+1,FALSE),""))</f>
        <v>#N/A</v>
      </c>
      <c r="CK88" s="326" t="e">
        <f ca="1">IF(IF(Plananalyse!CK88=1,VLOOKUP(CK$5,Kruistabel!$B$26:$F$29,MATCH($C88,Kruistabel!$C$25:$F$25,0)+1,FALSE),"")=0,"",IF(Plananalyse!CK88=1,VLOOKUP(CK$5,Kruistabel!$B$26:$F$29,MATCH($C88,Kruistabel!$C$25:$F$25,0)+1,FALSE),""))</f>
        <v>#N/A</v>
      </c>
      <c r="CL88" s="326" t="e">
        <f ca="1">IF(IF(Plananalyse!CL88=1,VLOOKUP(CL$5,Kruistabel!$B$26:$F$29,MATCH($C88,Kruistabel!$C$25:$F$25,0)+1,FALSE),"")=0,"",IF(Plananalyse!CL88=1,VLOOKUP(CL$5,Kruistabel!$B$26:$F$29,MATCH($C88,Kruistabel!$C$25:$F$25,0)+1,FALSE),""))</f>
        <v>#N/A</v>
      </c>
      <c r="CM88" s="326" t="e">
        <f ca="1">IF(IF(Plananalyse!CM88=1,VLOOKUP(CM$5,Kruistabel!$B$26:$F$29,MATCH($C88,Kruistabel!$C$25:$F$25,0)+1,FALSE),"")=0,"",IF(Plananalyse!CM88=1,VLOOKUP(CM$5,Kruistabel!$B$26:$F$29,MATCH($C88,Kruistabel!$C$25:$F$25,0)+1,FALSE),""))</f>
        <v>#N/A</v>
      </c>
      <c r="CN88" s="326" t="e">
        <f ca="1">IF(IF(Plananalyse!CN88=1,VLOOKUP(CN$5,Kruistabel!$B$26:$F$29,MATCH($C88,Kruistabel!$C$25:$F$25,0)+1,FALSE),"")=0,"",IF(Plananalyse!CN88=1,VLOOKUP(CN$5,Kruistabel!$B$26:$F$29,MATCH($C88,Kruistabel!$C$25:$F$25,0)+1,FALSE),""))</f>
        <v>#N/A</v>
      </c>
      <c r="CO88" s="326" t="e">
        <f ca="1">IF(IF(Plananalyse!CO88=1,VLOOKUP(CO$5,Kruistabel!$B$26:$F$29,MATCH($C88,Kruistabel!$C$25:$F$25,0)+1,FALSE),"")=0,"",IF(Plananalyse!CO88=1,VLOOKUP(CO$5,Kruistabel!$B$26:$F$29,MATCH($C88,Kruistabel!$C$25:$F$25,0)+1,FALSE),""))</f>
        <v>#N/A</v>
      </c>
      <c r="CP88" s="326" t="e">
        <f ca="1">IF(IF(Plananalyse!CP88=1,VLOOKUP(CP$5,Kruistabel!$B$26:$F$29,MATCH($C88,Kruistabel!$C$25:$F$25,0)+1,FALSE),"")=0,"",IF(Plananalyse!CP88=1,VLOOKUP(CP$5,Kruistabel!$B$26:$F$29,MATCH($C88,Kruistabel!$C$25:$F$25,0)+1,FALSE),""))</f>
        <v>#N/A</v>
      </c>
      <c r="CQ88" s="326" t="e">
        <f ca="1">IF(IF(Plananalyse!CQ88=1,VLOOKUP(CQ$5,Kruistabel!$B$26:$F$29,MATCH($C88,Kruistabel!$C$25:$F$25,0)+1,FALSE),"")=0,"",IF(Plananalyse!CQ88=1,VLOOKUP(CQ$5,Kruistabel!$B$26:$F$29,MATCH($C88,Kruistabel!$C$25:$F$25,0)+1,FALSE),""))</f>
        <v>#N/A</v>
      </c>
      <c r="CR88" s="326" t="e">
        <f ca="1">IF(IF(Plananalyse!CR88=1,VLOOKUP(CR$5,Kruistabel!$B$26:$F$29,MATCH($C88,Kruistabel!$C$25:$F$25,0)+1,FALSE),"")=0,"",IF(Plananalyse!CR88=1,VLOOKUP(CR$5,Kruistabel!$B$26:$F$29,MATCH($C88,Kruistabel!$C$25:$F$25,0)+1,FALSE),""))</f>
        <v>#N/A</v>
      </c>
      <c r="CS88" s="326" t="e">
        <f ca="1">IF(IF(Plananalyse!CS88=1,VLOOKUP(CS$5,Kruistabel!$B$26:$F$29,MATCH($C88,Kruistabel!$C$25:$F$25,0)+1,FALSE),"")=0,"",IF(Plananalyse!CS88=1,VLOOKUP(CS$5,Kruistabel!$B$26:$F$29,MATCH($C88,Kruistabel!$C$25:$F$25,0)+1,FALSE),""))</f>
        <v>#N/A</v>
      </c>
      <c r="CT88" s="326" t="e">
        <f ca="1">IF(IF(Plananalyse!CT88=1,VLOOKUP(CT$5,Kruistabel!$B$26:$F$29,MATCH($C88,Kruistabel!$C$25:$F$25,0)+1,FALSE),"")=0,"",IF(Plananalyse!CT88=1,VLOOKUP(CT$5,Kruistabel!$B$26:$F$29,MATCH($C88,Kruistabel!$C$25:$F$25,0)+1,FALSE),""))</f>
        <v>#N/A</v>
      </c>
      <c r="CU88" s="326" t="e">
        <f ca="1">IF(IF(Plananalyse!CU88=1,VLOOKUP(CU$5,Kruistabel!$B$26:$F$29,MATCH($C88,Kruistabel!$C$25:$F$25,0)+1,FALSE),"")=0,"",IF(Plananalyse!CU88=1,VLOOKUP(CU$5,Kruistabel!$B$26:$F$29,MATCH($C88,Kruistabel!$C$25:$F$25,0)+1,FALSE),""))</f>
        <v>#N/A</v>
      </c>
      <c r="CV88" s="326" t="e">
        <f ca="1">IF(IF(Plananalyse!CV88=1,VLOOKUP(CV$5,Kruistabel!$B$26:$F$29,MATCH($C88,Kruistabel!$C$25:$F$25,0)+1,FALSE),"")=0,"",IF(Plananalyse!CV88=1,VLOOKUP(CV$5,Kruistabel!$B$26:$F$29,MATCH($C88,Kruistabel!$C$25:$F$25,0)+1,FALSE),""))</f>
        <v>#N/A</v>
      </c>
      <c r="CW88" s="326" t="e">
        <f ca="1">IF(IF(Plananalyse!CW88=1,VLOOKUP(CW$5,Kruistabel!$B$26:$F$29,MATCH($C88,Kruistabel!$C$25:$F$25,0)+1,FALSE),"")=0,"",IF(Plananalyse!CW88=1,VLOOKUP(CW$5,Kruistabel!$B$26:$F$29,MATCH($C88,Kruistabel!$C$25:$F$25,0)+1,FALSE),""))</f>
        <v>#N/A</v>
      </c>
      <c r="CX88" s="326" t="e">
        <f ca="1">IF(IF(Plananalyse!CX88=1,VLOOKUP(CX$5,Kruistabel!$B$26:$F$29,MATCH($C88,Kruistabel!$C$25:$F$25,0)+1,FALSE),"")=0,"",IF(Plananalyse!CX88=1,VLOOKUP(CX$5,Kruistabel!$B$26:$F$29,MATCH($C88,Kruistabel!$C$25:$F$25,0)+1,FALSE),""))</f>
        <v>#N/A</v>
      </c>
      <c r="CY88" s="326" t="e">
        <f ca="1">IF(IF(Plananalyse!CY88=1,VLOOKUP(CY$5,Kruistabel!$B$26:$F$29,MATCH($C88,Kruistabel!$C$25:$F$25,0)+1,FALSE),"")=0,"",IF(Plananalyse!CY88=1,VLOOKUP(CY$5,Kruistabel!$B$26:$F$29,MATCH($C88,Kruistabel!$C$25:$F$25,0)+1,FALSE),""))</f>
        <v>#N/A</v>
      </c>
      <c r="CZ88" s="326" t="e">
        <f ca="1">IF(IF(Plananalyse!CZ88=1,VLOOKUP(CZ$5,Kruistabel!$B$26:$F$29,MATCH($C88,Kruistabel!$C$25:$F$25,0)+1,FALSE),"")=0,"",IF(Plananalyse!CZ88=1,VLOOKUP(CZ$5,Kruistabel!$B$26:$F$29,MATCH($C88,Kruistabel!$C$25:$F$25,0)+1,FALSE),""))</f>
        <v>#N/A</v>
      </c>
      <c r="DA88" s="326" t="e">
        <f ca="1">IF(IF(Plananalyse!DA88=1,VLOOKUP(DA$5,Kruistabel!$B$26:$F$29,MATCH($C88,Kruistabel!$C$25:$F$25,0)+1,FALSE),"")=0,"",IF(Plananalyse!DA88=1,VLOOKUP(DA$5,Kruistabel!$B$26:$F$29,MATCH($C88,Kruistabel!$C$25:$F$25,0)+1,FALSE),""))</f>
        <v>#N/A</v>
      </c>
      <c r="DB88" s="326" t="e">
        <f ca="1">IF(IF(Plananalyse!DB88=1,VLOOKUP(DB$5,Kruistabel!$B$26:$F$29,MATCH($C88,Kruistabel!$C$25:$F$25,0)+1,FALSE),"")=0,"",IF(Plananalyse!DB88=1,VLOOKUP(DB$5,Kruistabel!$B$26:$F$29,MATCH($C88,Kruistabel!$C$25:$F$25,0)+1,FALSE),""))</f>
        <v>#N/A</v>
      </c>
      <c r="DC88" s="326" t="e">
        <f ca="1">IF(IF(Plananalyse!DC88=1,VLOOKUP(DC$5,Kruistabel!$B$26:$F$29,MATCH($C88,Kruistabel!$C$25:$F$25,0)+1,FALSE),"")=0,"",IF(Plananalyse!DC88=1,VLOOKUP(DC$5,Kruistabel!$B$26:$F$29,MATCH($C88,Kruistabel!$C$25:$F$25,0)+1,FALSE),""))</f>
        <v>#N/A</v>
      </c>
      <c r="DD88" s="327"/>
      <c r="DE88" s="326" t="e">
        <f ca="1">IF(IF(Plananalyse!DE88=1,VLOOKUP(DE$5,Kruistabel!$B$26:$F$29,MATCH($C88,Kruistabel!$C$25:$F$25,0)+1,FALSE),"")=0,"",IF(Plananalyse!DE88=1,VLOOKUP(DE$5,Kruistabel!$B$26:$F$29,MATCH($C88,Kruistabel!$C$25:$F$25,0)+1,FALSE),""))</f>
        <v>#N/A</v>
      </c>
      <c r="DF88" s="326" t="e">
        <f ca="1">IF(IF(Plananalyse!DF88=1,VLOOKUP(DF$5,Kruistabel!$B$26:$F$29,MATCH($C88,Kruistabel!$C$25:$F$25,0)+1,FALSE),"")=0,"",IF(Plananalyse!DF88=1,VLOOKUP(DF$5,Kruistabel!$B$26:$F$29,MATCH($C88,Kruistabel!$C$25:$F$25,0)+1,FALSE),""))</f>
        <v>#N/A</v>
      </c>
      <c r="DG88" s="326" t="e">
        <f ca="1">IF(IF(Plananalyse!DG88=1,VLOOKUP(DG$5,Kruistabel!$B$26:$F$29,MATCH($C88,Kruistabel!$C$25:$F$25,0)+1,FALSE),"")=0,"",IF(Plananalyse!DG88=1,VLOOKUP(DG$5,Kruistabel!$B$26:$F$29,MATCH($C88,Kruistabel!$C$25:$F$25,0)+1,FALSE),""))</f>
        <v>#N/A</v>
      </c>
      <c r="DH88" s="326" t="e">
        <f ca="1">IF(IF(Plananalyse!DH88=1,VLOOKUP(DH$5,Kruistabel!$B$26:$F$29,MATCH($C88,Kruistabel!$C$25:$F$25,0)+1,FALSE),"")=0,"",IF(Plananalyse!DH88=1,VLOOKUP(DH$5,Kruistabel!$B$26:$F$29,MATCH($C88,Kruistabel!$C$25:$F$25,0)+1,FALSE),""))</f>
        <v>#N/A</v>
      </c>
      <c r="DI88" s="326" t="e">
        <f ca="1">IF(IF(Plananalyse!DI88=1,VLOOKUP(DI$5,Kruistabel!$B$26:$F$29,MATCH($C88,Kruistabel!$C$25:$F$25,0)+1,FALSE),"")=0,"",IF(Plananalyse!DI88=1,VLOOKUP(DI$5,Kruistabel!$B$26:$F$29,MATCH($C88,Kruistabel!$C$25:$F$25,0)+1,FALSE),""))</f>
        <v>#N/A</v>
      </c>
      <c r="DJ88" s="326" t="e">
        <f ca="1">IF(IF(Plananalyse!DJ88=1,VLOOKUP(DJ$5,Kruistabel!$B$26:$F$29,MATCH($C88,Kruistabel!$C$25:$F$25,0)+1,FALSE),"")=0,"",IF(Plananalyse!DJ88=1,VLOOKUP(DJ$5,Kruistabel!$B$26:$F$29,MATCH($C88,Kruistabel!$C$25:$F$25,0)+1,FALSE),""))</f>
        <v>#N/A</v>
      </c>
      <c r="DK88" s="326" t="e">
        <f ca="1">IF(IF(Plananalyse!DK88=1,VLOOKUP(DK$5,Kruistabel!$B$26:$F$29,MATCH($C88,Kruistabel!$C$25:$F$25,0)+1,FALSE),"")=0,"",IF(Plananalyse!DK88=1,VLOOKUP(DK$5,Kruistabel!$B$26:$F$29,MATCH($C88,Kruistabel!$C$25:$F$25,0)+1,FALSE),""))</f>
        <v>#REF!</v>
      </c>
      <c r="DL88" s="326" t="e">
        <f ca="1">IF(IF(Plananalyse!DL88=1,VLOOKUP(DL$5,Kruistabel!$B$26:$F$29,MATCH($C88,Kruistabel!$C$25:$F$25,0)+1,FALSE),"")=0,"",IF(Plananalyse!DL88=1,VLOOKUP(DL$5,Kruistabel!$B$26:$F$29,MATCH($C88,Kruistabel!$C$25:$F$25,0)+1,FALSE),""))</f>
        <v>#REF!</v>
      </c>
      <c r="DM88" s="327" t="str">
        <f>IF(Plananalyse!DM88=1,VLOOKUP(DM$5,Kruistabel!$B$26:$F$29,MATCH($C88,Kruistabel!$C$25:$F$25,0)+1,FALSE),"")</f>
        <v/>
      </c>
      <c r="DN88" s="326" t="e">
        <f ca="1">IF(IF(Plananalyse!DN88=1,VLOOKUP(DN$5,Kruistabel!$B$26:$F$29,MATCH($C88,Kruistabel!$C$25:$F$25,0)+1,FALSE),"")=0,"",IF(Plananalyse!DN88=1,VLOOKUP(DN$5,Kruistabel!$B$26:$F$29,MATCH($C88,Kruistabel!$C$25:$F$25,0)+1,FALSE),""))</f>
        <v>#N/A</v>
      </c>
      <c r="DO88" s="326" t="e">
        <f ca="1">IF(IF(Plananalyse!DO88=1,VLOOKUP(DO$5,Kruistabel!$B$26:$F$29,MATCH($C88,Kruistabel!$C$25:$F$25,0)+1,FALSE),"")=0,"",IF(Plananalyse!DO88=1,VLOOKUP(DO$5,Kruistabel!$B$26:$F$29,MATCH($C88,Kruistabel!$C$25:$F$25,0)+1,FALSE),""))</f>
        <v>#N/A</v>
      </c>
      <c r="DP88" s="326" t="e">
        <f ca="1">IF(IF(Plananalyse!DP88=1,VLOOKUP(DP$5,Kruistabel!$B$26:$F$29,MATCH($C88,Kruistabel!$C$25:$F$25,0)+1,FALSE),"")=0,"",IF(Plananalyse!DP88=1,VLOOKUP(DP$5,Kruistabel!$B$26:$F$29,MATCH($C88,Kruistabel!$C$25:$F$25,0)+1,FALSE),""))</f>
        <v>#N/A</v>
      </c>
      <c r="DQ88" s="326" t="e">
        <f ca="1">IF(IF(Plananalyse!DQ88=1,VLOOKUP(DQ$5,Kruistabel!$B$26:$F$29,MATCH($C88,Kruistabel!$C$25:$F$25,0)+1,FALSE),"")=0,"",IF(Plananalyse!DQ88=1,VLOOKUP(DQ$5,Kruistabel!$B$26:$F$29,MATCH($C88,Kruistabel!$C$25:$F$25,0)+1,FALSE),""))</f>
        <v>#N/A</v>
      </c>
      <c r="DR88" s="326" t="e">
        <f ca="1">IF(IF(Plananalyse!DR88=1,VLOOKUP(DR$5,Kruistabel!$B$26:$F$29,MATCH($C88,Kruistabel!$C$25:$F$25,0)+1,FALSE),"")=0,"",IF(Plananalyse!DR88=1,VLOOKUP(DR$5,Kruistabel!$B$26:$F$29,MATCH($C88,Kruistabel!$C$25:$F$25,0)+1,FALSE),""))</f>
        <v>#N/A</v>
      </c>
      <c r="DS88" s="326" t="e">
        <f ca="1">IF(IF(Plananalyse!DS88=1,VLOOKUP(DS$5,Kruistabel!$B$26:$F$29,MATCH($C88,Kruistabel!$C$25:$F$25,0)+1,FALSE),"")=0,"",IF(Plananalyse!DS88=1,VLOOKUP(DS$5,Kruistabel!$B$26:$F$29,MATCH($C88,Kruistabel!$C$25:$F$25,0)+1,FALSE),""))</f>
        <v>#N/A</v>
      </c>
      <c r="DT88" s="326" t="e">
        <f ca="1">IF(IF(Plananalyse!DT88=1,VLOOKUP(DT$5,Kruistabel!$B$26:$F$29,MATCH($C88,Kruistabel!$C$25:$F$25,0)+1,FALSE),"")=0,"",IF(Plananalyse!DT88=1,VLOOKUP(DT$5,Kruistabel!$B$26:$F$29,MATCH($C88,Kruistabel!$C$25:$F$25,0)+1,FALSE),""))</f>
        <v>#N/A</v>
      </c>
      <c r="DU88" s="326" t="e">
        <f ca="1">IF(IF(Plananalyse!DU88=1,VLOOKUP(DU$5,Kruistabel!$B$26:$F$29,MATCH($C88,Kruistabel!$C$25:$F$25,0)+1,FALSE),"")=0,"",IF(Plananalyse!DU88=1,VLOOKUP(DU$5,Kruistabel!$B$26:$F$29,MATCH($C88,Kruistabel!$C$25:$F$25,0)+1,FALSE),""))</f>
        <v>#N/A</v>
      </c>
      <c r="DV88" s="326" t="e">
        <f ca="1">IF(IF(Plananalyse!DV88=1,VLOOKUP(DV$5,Kruistabel!$B$26:$F$29,MATCH($C88,Kruistabel!$C$25:$F$25,0)+1,FALSE),"")=0,"",IF(Plananalyse!DV88=1,VLOOKUP(DV$5,Kruistabel!$B$26:$F$29,MATCH($C88,Kruistabel!$C$25:$F$25,0)+1,FALSE),""))</f>
        <v>#N/A</v>
      </c>
      <c r="DW88" s="326" t="e">
        <f ca="1">IF(IF(Plananalyse!DW88=1,VLOOKUP(DW$5,Kruistabel!$B$26:$F$29,MATCH($C88,Kruistabel!$C$25:$F$25,0)+1,FALSE),"")=0,"",IF(Plananalyse!DW88=1,VLOOKUP(DW$5,Kruistabel!$B$26:$F$29,MATCH($C88,Kruistabel!$C$25:$F$25,0)+1,FALSE),""))</f>
        <v>#REF!</v>
      </c>
      <c r="DX88" s="326" t="e">
        <f ca="1">IF(IF(Plananalyse!DX88=1,VLOOKUP(DX$5,Kruistabel!$B$26:$F$29,MATCH($C88,Kruistabel!$C$25:$F$25,0)+1,FALSE),"")=0,"",IF(Plananalyse!DX88=1,VLOOKUP(DX$5,Kruistabel!$B$26:$F$29,MATCH($C88,Kruistabel!$C$25:$F$25,0)+1,FALSE),""))</f>
        <v>#REF!</v>
      </c>
      <c r="DY88" s="327" t="str">
        <f>IF(Plananalyse!DY88=1,VLOOKUP(DY$5,Kruistabel!$B$26:$F$29,MATCH($C88,Kruistabel!$C$25:$F$25,0)+1,FALSE),"")</f>
        <v/>
      </c>
      <c r="DZ88" s="326" t="e">
        <f ca="1">IF(IF(Plananalyse!DZ88=1,VLOOKUP(DZ$5,Kruistabel!$B$26:$F$29,MATCH($C88,Kruistabel!$C$25:$F$25,0)+1,FALSE),"")=0,"",IF(Plananalyse!DZ88=1,VLOOKUP(DZ$5,Kruistabel!$B$26:$F$29,MATCH($C88,Kruistabel!$C$25:$F$25,0)+1,FALSE),""))</f>
        <v>#N/A</v>
      </c>
      <c r="EA88" s="326" t="e">
        <f ca="1">IF(IF(Plananalyse!EA88=1,VLOOKUP(EA$5,Kruistabel!$B$26:$F$29,MATCH($C88,Kruistabel!$C$25:$F$25,0)+1,FALSE),"")=0,"",IF(Plananalyse!EA88=1,VLOOKUP(EA$5,Kruistabel!$B$26:$F$29,MATCH($C88,Kruistabel!$C$25:$F$25,0)+1,FALSE),""))</f>
        <v>#N/A</v>
      </c>
      <c r="EB88" s="326" t="e">
        <f ca="1">IF(IF(Plananalyse!EB88=1,VLOOKUP(EB$5,Kruistabel!$B$26:$F$29,MATCH($C88,Kruistabel!$C$25:$F$25,0)+1,FALSE),"")=0,"",IF(Plananalyse!EB88=1,VLOOKUP(EB$5,Kruistabel!$B$26:$F$29,MATCH($C88,Kruistabel!$C$25:$F$25,0)+1,FALSE),""))</f>
        <v>#REF!</v>
      </c>
      <c r="EC88" s="326" t="e">
        <f ca="1">IF(IF(Plananalyse!EC88=1,VLOOKUP(EC$5,Kruistabel!$B$26:$F$29,MATCH($C88,Kruistabel!$C$25:$F$25,0)+1,FALSE),"")=0,"",IF(Plananalyse!EC88=1,VLOOKUP(EC$5,Kruistabel!$B$26:$F$29,MATCH($C88,Kruistabel!$C$25:$F$25,0)+1,FALSE),""))</f>
        <v>#REF!</v>
      </c>
      <c r="ED88" s="327"/>
      <c r="EE88" s="326" t="e">
        <f ca="1">IF(IF(Plananalyse!EE88=1,VLOOKUP(EE$5,Kruistabel!$B$26:$F$29,MATCH($C88,Kruistabel!$C$25:$F$25,0)+1,FALSE),"")=0,"",IF(Plananalyse!EE88=1,VLOOKUP(EE$5,Kruistabel!$B$26:$F$29,MATCH($C88,Kruistabel!$C$25:$F$25,0)+1,FALSE),""))</f>
        <v>#N/A</v>
      </c>
      <c r="EF88" s="326" t="e">
        <f ca="1">IF(IF(Plananalyse!EF88=1,VLOOKUP(EF$5,Kruistabel!$B$26:$F$29,MATCH($C88,Kruistabel!$C$25:$F$25,0)+1,FALSE),"")=0,"",IF(Plananalyse!EF88=1,VLOOKUP(EF$5,Kruistabel!$B$26:$F$29,MATCH($C88,Kruistabel!$C$25:$F$25,0)+1,FALSE),""))</f>
        <v>#N/A</v>
      </c>
      <c r="EG88" s="326" t="e">
        <f ca="1">IF(IF(Plananalyse!EG88=1,VLOOKUP(EG$5,Kruistabel!$B$26:$F$29,MATCH($C88,Kruistabel!$C$25:$F$25,0)+1,FALSE),"")=0,"",IF(Plananalyse!EG88=1,VLOOKUP(EG$5,Kruistabel!$B$26:$F$29,MATCH($C88,Kruistabel!$C$25:$F$25,0)+1,FALSE),""))</f>
        <v>#N/A</v>
      </c>
      <c r="EH88" s="326" t="e">
        <f ca="1">IF(IF(Plananalyse!EH88=1,VLOOKUP(EH$5,Kruistabel!$B$26:$F$29,MATCH($C88,Kruistabel!$C$25:$F$25,0)+1,FALSE),"")=0,"",IF(Plananalyse!EH88=1,VLOOKUP(EH$5,Kruistabel!$B$26:$F$29,MATCH($C88,Kruistabel!$C$25:$F$25,0)+1,FALSE),""))</f>
        <v>#REF!</v>
      </c>
      <c r="EI88" s="326" t="e">
        <f ca="1">IF(IF(Plananalyse!EI88=1,VLOOKUP(EI$5,Kruistabel!$B$26:$F$29,MATCH($C88,Kruistabel!$C$25:$F$25,0)+1,FALSE),"")=0,"",IF(Plananalyse!EI88=1,VLOOKUP(EI$5,Kruistabel!$B$26:$F$29,MATCH($C88,Kruistabel!$C$25:$F$25,0)+1,FALSE),""))</f>
        <v>#REF!</v>
      </c>
      <c r="EJ88" s="164" t="str">
        <f>IF(Plananalyse!EJ88=1,VLOOKUP(EJ$5,Kruistabel!$B$26:$F$29,MATCH($C88,Kruistabel!$C$25:$F$25,0)+1,FALSE),"")</f>
        <v/>
      </c>
      <c r="EK88" s="138"/>
      <c r="EL88" s="138"/>
      <c r="EM88" s="138"/>
      <c r="EN88" s="138"/>
      <c r="EO88" s="138"/>
    </row>
    <row r="89" spans="2:145" hidden="1">
      <c r="B89" s="337" t="s">
        <v>186</v>
      </c>
      <c r="C89" s="160" t="str">
        <f>_xlfn.IFNA(VLOOKUP($B89,Classificatietabel!$B$6:$I$91,C$7,FALSE),"")</f>
        <v/>
      </c>
      <c r="D89" s="160" t="str">
        <f>_xlfn.IFNA(VLOOKUP($B89,Classificatietabel!$B$6:$I$91,D$7,FALSE),"")</f>
        <v/>
      </c>
      <c r="E89" s="119" t="str">
        <f>IF(AND(D89="laag",$D$3=1),0,_xlfn.IFNA(IF(VLOOKUP($B89,Classificatietabel!$B$6:$H$91,$E$5,FALSE)="Ja",1,0),""))</f>
        <v/>
      </c>
      <c r="F89" s="163"/>
      <c r="G89" s="326" t="e">
        <f>IF(IF(Plananalyse!G89=1,VLOOKUP(G$5,Kruistabel!$B$26:$F$29,MATCH($C89,Kruistabel!$C$25:$F$25,0)+1,FALSE),"")=0,"",IF(Plananalyse!G89=1,VLOOKUP(G$5,Kruistabel!$B$26:$F$29,MATCH($C89,Kruistabel!$C$25:$F$25,0)+1,FALSE),""))</f>
        <v>#N/A</v>
      </c>
      <c r="H89" s="326" t="e">
        <f>IF(IF(Plananalyse!H89=1,VLOOKUP(H$5,Kruistabel!$B$26:$F$29,MATCH($C89,Kruistabel!$C$25:$F$25,0)+1,FALSE),"")=0,"",IF(Plananalyse!H89=1,VLOOKUP(H$5,Kruistabel!$B$26:$F$29,MATCH($C89,Kruistabel!$C$25:$F$25,0)+1,FALSE),""))</f>
        <v>#N/A</v>
      </c>
      <c r="I89" s="326" t="e">
        <f>IF(IF(Plananalyse!I89=1,VLOOKUP(I$5,Kruistabel!$B$26:$F$29,MATCH($C89,Kruistabel!$C$25:$F$25,0)+1,FALSE),"")=0,"",IF(Plananalyse!I89=1,VLOOKUP(I$5,Kruistabel!$B$26:$F$29,MATCH($C89,Kruistabel!$C$25:$F$25,0)+1,FALSE),""))</f>
        <v>#N/A</v>
      </c>
      <c r="J89" s="326" t="e">
        <f>IF(IF(Plananalyse!J89=1,VLOOKUP(J$5,Kruistabel!$B$26:$F$29,MATCH($C89,Kruistabel!$C$25:$F$25,0)+1,FALSE),"")=0,"",IF(Plananalyse!J89=1,VLOOKUP(J$5,Kruistabel!$B$26:$F$29,MATCH($C89,Kruistabel!$C$25:$F$25,0)+1,FALSE),""))</f>
        <v>#N/A</v>
      </c>
      <c r="K89" s="326" t="e">
        <f>IF(IF(Plananalyse!K89=1,VLOOKUP(K$5,Kruistabel!$B$26:$F$29,MATCH($C89,Kruistabel!$C$25:$F$25,0)+1,FALSE),"")=0,"",IF(Plananalyse!K89=1,VLOOKUP(K$5,Kruistabel!$B$26:$F$29,MATCH($C89,Kruistabel!$C$25:$F$25,0)+1,FALSE),""))</f>
        <v>#N/A</v>
      </c>
      <c r="L89" s="326" t="e">
        <f>IF(IF(Plananalyse!L89=1,VLOOKUP(L$5,Kruistabel!$B$26:$F$29,MATCH($C89,Kruistabel!$C$25:$F$25,0)+1,FALSE),"")=0,"",IF(Plananalyse!L89=1,VLOOKUP(L$5,Kruistabel!$B$26:$F$29,MATCH($C89,Kruistabel!$C$25:$F$25,0)+1,FALSE),""))</f>
        <v>#N/A</v>
      </c>
      <c r="M89" s="326" t="e">
        <f>IF(IF(Plananalyse!M89=1,VLOOKUP(M$5,Kruistabel!$B$26:$F$29,MATCH($C89,Kruistabel!$C$25:$F$25,0)+1,FALSE),"")=0,"",IF(Plananalyse!M89=1,VLOOKUP(M$5,Kruistabel!$B$26:$F$29,MATCH($C89,Kruistabel!$C$25:$F$25,0)+1,FALSE),""))</f>
        <v>#N/A</v>
      </c>
      <c r="N89" s="326" t="e">
        <f>IF(IF(Plananalyse!N89=1,VLOOKUP(N$5,Kruistabel!$B$26:$F$29,MATCH($C89,Kruistabel!$C$25:$F$25,0)+1,FALSE),"")=0,"",IF(Plananalyse!N89=1,VLOOKUP(N$5,Kruistabel!$B$26:$F$29,MATCH($C89,Kruistabel!$C$25:$F$25,0)+1,FALSE),""))</f>
        <v>#N/A</v>
      </c>
      <c r="O89" s="326" t="e">
        <f>IF(IF(Plananalyse!O89=1,VLOOKUP(O$5,Kruistabel!$B$26:$F$29,MATCH($C89,Kruistabel!$C$25:$F$25,0)+1,FALSE),"")=0,"",IF(Plananalyse!O89=1,VLOOKUP(O$5,Kruistabel!$B$26:$F$29,MATCH($C89,Kruistabel!$C$25:$F$25,0)+1,FALSE),""))</f>
        <v>#N/A</v>
      </c>
      <c r="P89" s="326" t="e">
        <f>IF(IF(Plananalyse!P89=1,VLOOKUP(P$5,Kruistabel!$B$26:$F$29,MATCH($C89,Kruistabel!$C$25:$F$25,0)+1,FALSE),"")=0,"",IF(Plananalyse!P89=1,VLOOKUP(P$5,Kruistabel!$B$26:$F$29,MATCH($C89,Kruistabel!$C$25:$F$25,0)+1,FALSE),""))</f>
        <v>#N/A</v>
      </c>
      <c r="Q89" s="326" t="e">
        <f>IF(IF(Plananalyse!Q89=1,VLOOKUP(Q$5,Kruistabel!$B$26:$F$29,MATCH($C89,Kruistabel!$C$25:$F$25,0)+1,FALSE),"")=0,"",IF(Plananalyse!Q89=1,VLOOKUP(Q$5,Kruistabel!$B$26:$F$29,MATCH($C89,Kruistabel!$C$25:$F$25,0)+1,FALSE),""))</f>
        <v>#N/A</v>
      </c>
      <c r="R89" s="326" t="e">
        <f>IF(IF(Plananalyse!R89=1,VLOOKUP(R$5,Kruistabel!$B$26:$F$29,MATCH($C89,Kruistabel!$C$25:$F$25,0)+1,FALSE),"")=0,"",IF(Plananalyse!R89=1,VLOOKUP(R$5,Kruistabel!$B$26:$F$29,MATCH($C89,Kruistabel!$C$25:$F$25,0)+1,FALSE),""))</f>
        <v>#N/A</v>
      </c>
      <c r="S89" s="326" t="e">
        <f>IF(IF(Plananalyse!S89=1,VLOOKUP(S$5,Kruistabel!$B$26:$F$29,MATCH($C89,Kruistabel!$C$25:$F$25,0)+1,FALSE),"")=0,"",IF(Plananalyse!S89=1,VLOOKUP(S$5,Kruistabel!$B$26:$F$29,MATCH($C89,Kruistabel!$C$25:$F$25,0)+1,FALSE),""))</f>
        <v>#N/A</v>
      </c>
      <c r="T89" s="326" t="e">
        <f>IF(IF(Plananalyse!T89=1,VLOOKUP(T$5,Kruistabel!$B$26:$F$29,MATCH($C89,Kruistabel!$C$25:$F$25,0)+1,FALSE),"")=0,"",IF(Plananalyse!T89=1,VLOOKUP(T$5,Kruistabel!$B$26:$F$29,MATCH($C89,Kruistabel!$C$25:$F$25,0)+1,FALSE),""))</f>
        <v>#N/A</v>
      </c>
      <c r="U89" s="326" t="e">
        <f>IF(IF(Plananalyse!U89=1,VLOOKUP(U$5,Kruistabel!$B$26:$F$29,MATCH($C89,Kruistabel!$C$25:$F$25,0)+1,FALSE),"")=0,"",IF(Plananalyse!U89=1,VLOOKUP(U$5,Kruistabel!$B$26:$F$29,MATCH($C89,Kruistabel!$C$25:$F$25,0)+1,FALSE),""))</f>
        <v>#N/A</v>
      </c>
      <c r="V89" s="326" t="e">
        <f>IF(IF(Plananalyse!V89=1,VLOOKUP(V$5,Kruistabel!$B$26:$F$29,MATCH($C89,Kruistabel!$C$25:$F$25,0)+1,FALSE),"")=0,"",IF(Plananalyse!V89=1,VLOOKUP(V$5,Kruistabel!$B$26:$F$29,MATCH($C89,Kruistabel!$C$25:$F$25,0)+1,FALSE),""))</f>
        <v>#N/A</v>
      </c>
      <c r="W89" s="326" t="e">
        <f>IF(IF(Plananalyse!W89=1,VLOOKUP(W$5,Kruistabel!$B$26:$F$29,MATCH($C89,Kruistabel!$C$25:$F$25,0)+1,FALSE),"")=0,"",IF(Plananalyse!W89=1,VLOOKUP(W$5,Kruistabel!$B$26:$F$29,MATCH($C89,Kruistabel!$C$25:$F$25,0)+1,FALSE),""))</f>
        <v>#N/A</v>
      </c>
      <c r="X89" s="326" t="e">
        <f>IF(IF(Plananalyse!X89=1,VLOOKUP(X$5,Kruistabel!$B$26:$F$29,MATCH($C89,Kruistabel!$C$25:$F$25,0)+1,FALSE),"")=0,"",IF(Plananalyse!X89=1,VLOOKUP(X$5,Kruistabel!$B$26:$F$29,MATCH($C89,Kruistabel!$C$25:$F$25,0)+1,FALSE),""))</f>
        <v>#N/A</v>
      </c>
      <c r="Y89" s="326" t="e">
        <f>IF(IF(Plananalyse!Y89=1,VLOOKUP(Y$5,Kruistabel!$B$26:$F$29,MATCH($C89,Kruistabel!$C$25:$F$25,0)+1,FALSE),"")=0,"",IF(Plananalyse!Y89=1,VLOOKUP(Y$5,Kruistabel!$B$26:$F$29,MATCH($C89,Kruistabel!$C$25:$F$25,0)+1,FALSE),""))</f>
        <v>#N/A</v>
      </c>
      <c r="Z89" s="326" t="e">
        <f>IF(IF(Plananalyse!Z89=1,VLOOKUP(Z$5,Kruistabel!$B$26:$F$29,MATCH($C89,Kruistabel!$C$25:$F$25,0)+1,FALSE),"")=0,"",IF(Plananalyse!Z89=1,VLOOKUP(Z$5,Kruistabel!$B$26:$F$29,MATCH($C89,Kruistabel!$C$25:$F$25,0)+1,FALSE),""))</f>
        <v>#N/A</v>
      </c>
      <c r="AA89" s="326" t="e">
        <f>IF(IF(Plananalyse!AA89=1,VLOOKUP(AA$5,Kruistabel!$B$26:$F$29,MATCH($C89,Kruistabel!$C$25:$F$25,0)+1,FALSE),"")=0,"",IF(Plananalyse!AA89=1,VLOOKUP(AA$5,Kruistabel!$B$26:$F$29,MATCH($C89,Kruistabel!$C$25:$F$25,0)+1,FALSE),""))</f>
        <v>#N/A</v>
      </c>
      <c r="AB89" s="326" t="e">
        <f>IF(IF(Plananalyse!AB89=1,VLOOKUP(AB$5,Kruistabel!$B$26:$F$29,MATCH($C89,Kruistabel!$C$25:$F$25,0)+1,FALSE),"")=0,"",IF(Plananalyse!AB89=1,VLOOKUP(AB$5,Kruistabel!$B$26:$F$29,MATCH($C89,Kruistabel!$C$25:$F$25,0)+1,FALSE),""))</f>
        <v>#N/A</v>
      </c>
      <c r="AC89" s="326" t="e">
        <f>IF(IF(Plananalyse!AC89=1,VLOOKUP(AC$5,Kruistabel!$B$26:$F$29,MATCH($C89,Kruistabel!$C$25:$F$25,0)+1,FALSE),"")=0,"",IF(Plananalyse!AC89=1,VLOOKUP(AC$5,Kruistabel!$B$26:$F$29,MATCH($C89,Kruistabel!$C$25:$F$25,0)+1,FALSE),""))</f>
        <v>#N/A</v>
      </c>
      <c r="AD89" s="326" t="e">
        <f>IF(IF(Plananalyse!AD89=1,VLOOKUP(AD$5,Kruistabel!$B$26:$F$29,MATCH($C89,Kruistabel!$C$25:$F$25,0)+1,FALSE),"")=0,"",IF(Plananalyse!AD89=1,VLOOKUP(AD$5,Kruistabel!$B$26:$F$29,MATCH($C89,Kruistabel!$C$25:$F$25,0)+1,FALSE),""))</f>
        <v>#N/A</v>
      </c>
      <c r="AE89" s="326" t="e">
        <f>IF(IF(Plananalyse!AE89=1,VLOOKUP(AE$5,Kruistabel!$B$26:$F$29,MATCH($C89,Kruistabel!$C$25:$F$25,0)+1,FALSE),"")=0,"",IF(Plananalyse!AE89=1,VLOOKUP(AE$5,Kruistabel!$B$26:$F$29,MATCH($C89,Kruistabel!$C$25:$F$25,0)+1,FALSE),""))</f>
        <v>#N/A</v>
      </c>
      <c r="AF89" s="326" t="e">
        <f>IF(IF(Plananalyse!AF89=1,VLOOKUP(AF$5,Kruistabel!$B$26:$F$29,MATCH($C89,Kruistabel!$C$25:$F$25,0)+1,FALSE),"")=0,"",IF(Plananalyse!AF89=1,VLOOKUP(AF$5,Kruistabel!$B$26:$F$29,MATCH($C89,Kruistabel!$C$25:$F$25,0)+1,FALSE),""))</f>
        <v>#N/A</v>
      </c>
      <c r="AG89" s="326" t="e">
        <f>IF(IF(Plananalyse!AG89=1,VLOOKUP(AG$5,Kruistabel!$B$26:$F$29,MATCH($C89,Kruistabel!$C$25:$F$25,0)+1,FALSE),"")=0,"",IF(Plananalyse!AG89=1,VLOOKUP(AG$5,Kruistabel!$B$26:$F$29,MATCH($C89,Kruistabel!$C$25:$F$25,0)+1,FALSE),""))</f>
        <v>#N/A</v>
      </c>
      <c r="AH89" s="326" t="e">
        <f>IF(IF(Plananalyse!AH89=1,VLOOKUP(AH$5,Kruistabel!$B$26:$F$29,MATCH($C89,Kruistabel!$C$25:$F$25,0)+1,FALSE),"")=0,"",IF(Plananalyse!AI89=1,VLOOKUP(AH$5,Kruistabel!$B$26:$F$29,MATCH($C89,Kruistabel!$C$25:$F$25,0)+1,FALSE),""))</f>
        <v>#N/A</v>
      </c>
      <c r="AI89" s="326" t="e">
        <f>IF(IF(Plananalyse!AI89=1,VLOOKUP(AI$5,Kruistabel!$B$26:$F$29,MATCH($C89,Kruistabel!$C$25:$F$25,0)+1,FALSE),"")=0,"",IF(Plananalyse!AJ89=1,VLOOKUP(AI$5,Kruistabel!$B$26:$F$29,MATCH($C89,Kruistabel!$C$25:$F$25,0)+1,FALSE),""))</f>
        <v>#N/A</v>
      </c>
      <c r="AJ89" s="326" t="e">
        <f>IF(IF(Plananalyse!AJ89=1,VLOOKUP(AJ$5,Kruistabel!$B$26:$F$29,MATCH($C89,Kruistabel!$C$25:$F$25,0)+1,FALSE),"")=0,"",IF(Plananalyse!AJ89=1,VLOOKUP(AJ$5,Kruistabel!$B$26:$F$29,MATCH($C89,Kruistabel!$C$25:$F$25,0)+1,FALSE),""))</f>
        <v>#N/A</v>
      </c>
      <c r="AK89" s="326" t="e">
        <f>IF(IF(Plananalyse!AK89=1,VLOOKUP(AK$5,Kruistabel!$B$26:$F$29,MATCH($C89,Kruistabel!$C$25:$F$25,0)+1,FALSE),"")=0,"",IF(Plananalyse!AK89=1,VLOOKUP(AK$5,Kruistabel!$B$26:$F$29,MATCH($C89,Kruistabel!$C$25:$F$25,0)+1,FALSE),""))</f>
        <v>#N/A</v>
      </c>
      <c r="AL89" s="326" t="e">
        <f>IF(IF(Plananalyse!AL89=1,VLOOKUP(AL$5,Kruistabel!$B$26:$F$29,MATCH($C89,Kruistabel!$C$25:$F$25,0)+1,FALSE),"")=0,"",IF(Plananalyse!AL89=1,VLOOKUP(AL$5,Kruistabel!$B$26:$F$29,MATCH($C89,Kruistabel!$C$25:$F$25,0)+1,FALSE),""))</f>
        <v>#N/A</v>
      </c>
      <c r="AM89" s="326" t="e">
        <f>IF(IF(Plananalyse!AM89=1,VLOOKUP(AM$5,Kruistabel!$B$26:$F$29,MATCH($C89,Kruistabel!$C$25:$F$25,0)+1,FALSE),"")=0,"",IF(Plananalyse!AM89=1,VLOOKUP(AM$5,Kruistabel!$B$26:$F$29,MATCH($C89,Kruistabel!$C$25:$F$25,0)+1,FALSE),""))</f>
        <v>#N/A</v>
      </c>
      <c r="AN89" s="327"/>
      <c r="AO89" s="326" t="e">
        <f>IF(IF(Plananalyse!AO89=1,VLOOKUP(AO$5,Kruistabel!$B$26:$F$29,MATCH($C89,Kruistabel!$C$25:$F$25,0)+1,FALSE),"")=0,"",IF(Plananalyse!AO89=1,VLOOKUP(AO$5,Kruistabel!$B$26:$F$29,MATCH($C89,Kruistabel!$C$25:$F$25,0)+1,FALSE),""))</f>
        <v>#N/A</v>
      </c>
      <c r="AP89" s="326" t="e">
        <f>IF(IF(Plananalyse!AP89=1,VLOOKUP(AP$5,Kruistabel!$B$26:$F$29,MATCH($C89,Kruistabel!$C$25:$F$25,0)+1,FALSE),"")=0,"",IF(Plananalyse!AP89=1,VLOOKUP(AP$5,Kruistabel!$B$26:$F$29,MATCH($C89,Kruistabel!$C$25:$F$25,0)+1,FALSE),""))</f>
        <v>#N/A</v>
      </c>
      <c r="AQ89" s="326" t="e">
        <f>IF(IF(Plananalyse!AQ89=1,VLOOKUP(AQ$5,Kruistabel!$B$26:$F$29,MATCH($C89,Kruistabel!$C$25:$F$25,0)+1,FALSE),"")=0,"",IF(Plananalyse!AQ89=1,VLOOKUP(AQ$5,Kruistabel!$B$26:$F$29,MATCH($C89,Kruistabel!$C$25:$F$25,0)+1,FALSE),""))</f>
        <v>#N/A</v>
      </c>
      <c r="AR89" s="326" t="e">
        <f>IF(IF(Plananalyse!AR89=1,VLOOKUP(AR$5,Kruistabel!$B$26:$F$29,MATCH($C89,Kruistabel!$C$25:$F$25,0)+1,FALSE),"")=0,"",IF(Plananalyse!AR89=1,VLOOKUP(AR$5,Kruistabel!$B$26:$F$29,MATCH($C89,Kruistabel!$C$25:$F$25,0)+1,FALSE),""))</f>
        <v>#N/A</v>
      </c>
      <c r="AS89" s="326" t="e">
        <f>IF(IF(Plananalyse!AS89=1,VLOOKUP(AS$5,Kruistabel!$B$26:$F$29,MATCH($C89,Kruistabel!$C$25:$F$25,0)+1,FALSE),"")=0,"",IF(Plananalyse!AS89=1,VLOOKUP(AS$5,Kruistabel!$B$26:$F$29,MATCH($C89,Kruistabel!$C$25:$F$25,0)+1,FALSE),""))</f>
        <v>#N/A</v>
      </c>
      <c r="AT89" s="326" t="e">
        <f>IF(IF(Plananalyse!AT89=1,VLOOKUP(AT$5,Kruistabel!$B$26:$F$29,MATCH($C89,Kruistabel!$C$25:$F$25,0)+1,FALSE),"")=0,"",IF(Plananalyse!AT89=1,VLOOKUP(AT$5,Kruistabel!$B$26:$F$29,MATCH($C89,Kruistabel!$C$25:$F$25,0)+1,FALSE),""))</f>
        <v>#N/A</v>
      </c>
      <c r="AU89" s="326" t="e">
        <f>IF(IF(Plananalyse!AU89=1,VLOOKUP(AU$5,Kruistabel!$B$26:$F$29,MATCH($C89,Kruistabel!$C$25:$F$25,0)+1,FALSE),"")=0,"",IF(Plananalyse!AU89=1,VLOOKUP(AU$5,Kruistabel!$B$26:$F$29,MATCH($C89,Kruistabel!$C$25:$F$25,0)+1,FALSE),""))</f>
        <v>#N/A</v>
      </c>
      <c r="AV89" s="326" t="e">
        <f>IF(IF(Plananalyse!AV89=1,VLOOKUP(AV$5,Kruistabel!$B$26:$F$29,MATCH($C89,Kruistabel!$C$25:$F$25,0)+1,FALSE),"")=0,"",IF(Plananalyse!AV89=1,VLOOKUP(AV$5,Kruistabel!$B$26:$F$29,MATCH($C89,Kruistabel!$C$25:$F$25,0)+1,FALSE),""))</f>
        <v>#N/A</v>
      </c>
      <c r="AW89" s="326" t="e">
        <f>IF(IF(Plananalyse!AW89=1,VLOOKUP(AW$5,Kruistabel!$B$26:$F$29,MATCH($C89,Kruistabel!$C$25:$F$25,0)+1,FALSE),"")=0,"",IF(Plananalyse!AW89=1,VLOOKUP(AW$5,Kruistabel!$B$26:$F$29,MATCH($C89,Kruistabel!$C$25:$F$25,0)+1,FALSE),""))</f>
        <v>#N/A</v>
      </c>
      <c r="AX89" s="326" t="e">
        <f>IF(IF(Plananalyse!AX89=1,VLOOKUP(AX$5,Kruistabel!$B$26:$F$29,MATCH($C89,Kruistabel!$C$25:$F$25,0)+1,FALSE),"")=0,"",IF(Plananalyse!AX89=1,VLOOKUP(AX$5,Kruistabel!$B$26:$F$29,MATCH($C89,Kruistabel!$C$25:$F$25,0)+1,FALSE),""))</f>
        <v>#N/A</v>
      </c>
      <c r="AY89" s="327"/>
      <c r="AZ89" s="326" t="e">
        <f>IF(IF(Plananalyse!AZ89=1,VLOOKUP(AZ$5,Kruistabel!$B$26:$F$29,MATCH($C89,Kruistabel!$C$25:$F$25,0)+1,FALSE),"")=0,"",IF(Plananalyse!AZ89=1,VLOOKUP(AZ$5,Kruistabel!$B$26:$F$29,MATCH($C89,Kruistabel!$C$25:$F$25,0)+1,FALSE),""))</f>
        <v>#N/A</v>
      </c>
      <c r="BA89" s="326" t="e">
        <f>IF(IF(Plananalyse!BA89=1,VLOOKUP(BA$5,Kruistabel!$B$26:$F$29,MATCH($C89,Kruistabel!$C$25:$F$25,0)+1,FALSE),"")=0,"",IF(Plananalyse!BA89=1,VLOOKUP(BA$5,Kruistabel!$B$26:$F$29,MATCH($C89,Kruistabel!$C$25:$F$25,0)+1,FALSE),""))</f>
        <v>#N/A</v>
      </c>
      <c r="BB89" s="326" t="e">
        <f>IF(IF(Plananalyse!BB89=1,VLOOKUP(BB$5,Kruistabel!$B$26:$F$29,MATCH($C89,Kruistabel!$C$25:$F$25,0)+1,FALSE),"")=0,"",IF(Plananalyse!BB89=1,VLOOKUP(BB$5,Kruistabel!$B$26:$F$29,MATCH($C89,Kruistabel!$C$25:$F$25,0)+1,FALSE),""))</f>
        <v>#N/A</v>
      </c>
      <c r="BC89" s="326" t="e">
        <f>IF(IF(Plananalyse!BC89=1,VLOOKUP(BC$5,Kruistabel!$B$26:$F$29,MATCH($C89,Kruistabel!$C$25:$F$25,0)+1,FALSE),"")=0,"",IF(Plananalyse!BC89=1,VLOOKUP(BC$5,Kruistabel!$B$26:$F$29,MATCH($C89,Kruistabel!$C$25:$F$25,0)+1,FALSE),""))</f>
        <v>#N/A</v>
      </c>
      <c r="BD89" s="326" t="e">
        <f>IF(IF(Plananalyse!BD89=1,VLOOKUP(BD$5,Kruistabel!$B$26:$F$29,MATCH($C89,Kruistabel!$C$25:$F$25,0)+1,FALSE),"")=0,"",IF(Plananalyse!BD89=1,VLOOKUP(BD$5,Kruistabel!$B$26:$F$29,MATCH($C89,Kruistabel!$C$25:$F$25,0)+1,FALSE),""))</f>
        <v>#N/A</v>
      </c>
      <c r="BE89" s="326" t="e">
        <f>IF(IF(Plananalyse!BE89=1,VLOOKUP(BE$5,Kruistabel!$B$26:$F$29,MATCH($C89,Kruistabel!$C$25:$F$25,0)+1,FALSE),"")=0,"",IF(Plananalyse!BE89=1,VLOOKUP(BE$5,Kruistabel!$B$26:$F$29,MATCH($C89,Kruistabel!$C$25:$F$25,0)+1,FALSE),""))</f>
        <v>#N/A</v>
      </c>
      <c r="BF89" s="326" t="e">
        <f>IF(IF(Plananalyse!BF89=1,VLOOKUP(BF$5,Kruistabel!$B$26:$F$29,MATCH($C89,Kruistabel!$C$25:$F$25,0)+1,FALSE),"")=0,"",IF(Plananalyse!BF89=1,VLOOKUP(BF$5,Kruistabel!$B$26:$F$29,MATCH($C89,Kruistabel!$C$25:$F$25,0)+1,FALSE),""))</f>
        <v>#N/A</v>
      </c>
      <c r="BG89" s="326" t="e">
        <f>IF(IF(Plananalyse!BG89=1,VLOOKUP(BG$5,Kruistabel!$B$26:$F$29,MATCH($C89,Kruistabel!$C$25:$F$25,0)+1,FALSE),"")=0,"",IF(Plananalyse!BG89=1,VLOOKUP(BG$5,Kruistabel!$B$26:$F$29,MATCH($C89,Kruistabel!$C$25:$F$25,0)+1,FALSE),""))</f>
        <v>#N/A</v>
      </c>
      <c r="BH89" s="326" t="e">
        <f>IF(IF(Plananalyse!BH89=1,VLOOKUP(BH$5,Kruistabel!$B$26:$F$29,MATCH($C89,Kruistabel!$C$25:$F$25,0)+1,FALSE),"")=0,"",IF(Plananalyse!BH89=1,VLOOKUP(BH$5,Kruistabel!$B$26:$F$29,MATCH($C89,Kruistabel!$C$25:$F$25,0)+1,FALSE),""))</f>
        <v>#N/A</v>
      </c>
      <c r="BI89" s="327"/>
      <c r="BJ89" s="326" t="e">
        <f>IF(IF(Plananalyse!BJ89=1,VLOOKUP(BJ$5,Kruistabel!$B$26:$F$29,MATCH($C89,Kruistabel!$C$25:$F$25,0)+1,FALSE),"")=0,"",IF(Plananalyse!BJ89=1,VLOOKUP(BJ$5,Kruistabel!$B$26:$F$29,MATCH($C89,Kruistabel!$C$25:$F$25,0)+1,FALSE),""))</f>
        <v>#N/A</v>
      </c>
      <c r="BK89" s="326" t="e">
        <f>IF(IF(Plananalyse!BK89=1,VLOOKUP(BK$5,Kruistabel!$B$26:$F$29,MATCH($C89,Kruistabel!$C$25:$F$25,0)+1,FALSE),"")=0,"",IF(Plananalyse!BK89=1,VLOOKUP(BK$5,Kruistabel!$B$26:$F$29,MATCH($C89,Kruistabel!$C$25:$F$25,0)+1,FALSE),""))</f>
        <v>#N/A</v>
      </c>
      <c r="BL89" s="326" t="e">
        <f>IF(IF(Plananalyse!BL89=1,VLOOKUP(BL$5,Kruistabel!$B$26:$F$29,MATCH($C89,Kruistabel!$C$25:$F$25,0)+1,FALSE),"")=0,"",IF(Plananalyse!BL89=1,VLOOKUP(BL$5,Kruistabel!$B$26:$F$29,MATCH($C89,Kruistabel!$C$25:$F$25,0)+1,FALSE),""))</f>
        <v>#N/A</v>
      </c>
      <c r="BM89" s="326" t="e">
        <f>IF(IF(Plananalyse!BM89=1,VLOOKUP(BM$5,Kruistabel!$B$26:$F$29,MATCH($C89,Kruistabel!$C$25:$F$25,0)+1,FALSE),"")=0,"",IF(Plananalyse!BM89=1,VLOOKUP(BM$5,Kruistabel!$B$26:$F$29,MATCH($C89,Kruistabel!$C$25:$F$25,0)+1,FALSE),""))</f>
        <v>#N/A</v>
      </c>
      <c r="BN89" s="326" t="e">
        <f>IF(IF(Plananalyse!BN89=1,VLOOKUP(BN$5,Kruistabel!$B$26:$F$29,MATCH($C89,Kruistabel!$C$25:$F$25,0)+1,FALSE),"")=0,"",IF(Plananalyse!BN89=1,VLOOKUP(BN$5,Kruistabel!$B$26:$F$29,MATCH($C89,Kruistabel!$C$25:$F$25,0)+1,FALSE),""))</f>
        <v>#N/A</v>
      </c>
      <c r="BO89" s="326" t="e">
        <f>IF(IF(Plananalyse!BO89=1,VLOOKUP(BO$5,Kruistabel!$B$26:$F$29,MATCH($C89,Kruistabel!$C$25:$F$25,0)+1,FALSE),"")=0,"",IF(Plananalyse!BO89=1,VLOOKUP(BO$5,Kruistabel!$B$26:$F$29,MATCH($C89,Kruistabel!$C$25:$F$25,0)+1,FALSE),""))</f>
        <v>#N/A</v>
      </c>
      <c r="BP89" s="326" t="e">
        <f>IF(IF(Plananalyse!BP89=1,VLOOKUP(BP$5,Kruistabel!$B$26:$F$29,MATCH($C89,Kruistabel!$C$25:$F$25,0)+1,FALSE),"")=0,"",IF(Plananalyse!BP89=1,VLOOKUP(BP$5,Kruistabel!$B$26:$F$29,MATCH($C89,Kruistabel!$C$25:$F$25,0)+1,FALSE),""))</f>
        <v>#N/A</v>
      </c>
      <c r="BQ89" s="326" t="e">
        <f>IF(IF(Plananalyse!BQ89=1,VLOOKUP(BQ$5,Kruistabel!$B$26:$F$29,MATCH($C89,Kruistabel!$C$25:$F$25,0)+1,FALSE),"")=0,"",IF(Plananalyse!BQ89=1,VLOOKUP(BQ$5,Kruistabel!$B$26:$F$29,MATCH($C89,Kruistabel!$C$25:$F$25,0)+1,FALSE),""))</f>
        <v>#N/A</v>
      </c>
      <c r="BR89" s="326" t="e">
        <f>IF(IF(Plananalyse!BR89=1,VLOOKUP(BR$5,Kruistabel!$B$26:$F$29,MATCH($C89,Kruistabel!$C$25:$F$25,0)+1,FALSE),"")=0,"",IF(Plananalyse!BR89=1,VLOOKUP(BR$5,Kruistabel!$B$26:$F$29,MATCH($C89,Kruistabel!$C$25:$F$25,0)+1,FALSE),""))</f>
        <v>#REF!</v>
      </c>
      <c r="BS89" s="326" t="e">
        <f>IF(IF(Plananalyse!BS89=1,VLOOKUP(BS$5,Kruistabel!$B$26:$F$29,MATCH($C89,Kruistabel!$C$25:$F$25,0)+1,FALSE),"")=0,"",IF(Plananalyse!BS89=1,VLOOKUP(BS$5,Kruistabel!$B$26:$F$29,MATCH($C89,Kruistabel!$C$25:$F$25,0)+1,FALSE),""))</f>
        <v>#REF!</v>
      </c>
      <c r="BT89" s="65"/>
      <c r="BU89" s="231" t="e">
        <f>IF(IF(Plananalyse!BU89=1,VLOOKUP(BU$5,Kruistabel!$B$26:$F$29,MATCH($C89,Kruistabel!$C$25:$F$25,0)+1,FALSE),"")=0,"",IF(Plananalyse!BU89=1,VLOOKUP(BU$5,Kruistabel!$B$26:$F$29,MATCH($C89,Kruistabel!$C$25:$F$25,0)+1,FALSE),""))</f>
        <v>#N/A</v>
      </c>
      <c r="BV89" s="326" t="e">
        <f>IF(IF(Plananalyse!BV89=1,VLOOKUP(BV$5,Kruistabel!$B$26:$F$29,MATCH($C89,Kruistabel!$C$25:$F$25,0)+1,FALSE),"")=0,"",IF(Plananalyse!BV89=1,VLOOKUP(BV$5,Kruistabel!$B$26:$F$29,MATCH($C89,Kruistabel!$C$25:$F$25,0)+1,FALSE),""))</f>
        <v>#N/A</v>
      </c>
      <c r="BW89" s="326" t="e">
        <f>IF(IF(Plananalyse!BW89=1,VLOOKUP(BW$5,Kruistabel!$B$26:$F$29,MATCH($C89,Kruistabel!$C$25:$F$25,0)+1,FALSE),"")=0,"",IF(Plananalyse!BW89=1,VLOOKUP(BW$5,Kruistabel!$B$26:$F$29,MATCH($C89,Kruistabel!$C$25:$F$25,0)+1,FALSE),""))</f>
        <v>#N/A</v>
      </c>
      <c r="BX89" s="326" t="e">
        <f>IF(IF(Plananalyse!BX89=1,VLOOKUP(BX$5,Kruistabel!$B$26:$F$29,MATCH($C89,Kruistabel!$C$25:$F$25,0)+1,FALSE),"")=0,"",IF(Plananalyse!BX89=1,VLOOKUP(BX$5,Kruistabel!$B$26:$F$29,MATCH($C89,Kruistabel!$C$25:$F$25,0)+1,FALSE),""))</f>
        <v>#N/A</v>
      </c>
      <c r="BY89" s="327"/>
      <c r="BZ89" s="326" t="e">
        <f>IF(IF(Plananalyse!BZ89=1,VLOOKUP(BZ$5,Kruistabel!$B$26:$F$29,MATCH($C89,Kruistabel!$C$25:$F$25,0)+1,FALSE),"")=0,"",IF(Plananalyse!BZ89=1,VLOOKUP(BZ$5,Kruistabel!$B$26:$F$29,MATCH($C89,Kruistabel!$C$25:$F$25,0)+1,FALSE),""))</f>
        <v>#N/A</v>
      </c>
      <c r="CA89" s="326" t="e">
        <f>IF(IF(Plananalyse!CA89=1,VLOOKUP(CA$5,Kruistabel!$B$26:$F$29,MATCH($C89,Kruistabel!$C$25:$F$25,0)+1,FALSE),"")=0,"",IF(Plananalyse!CA89=1,VLOOKUP(CA$5,Kruistabel!$B$26:$F$29,MATCH($C89,Kruistabel!$C$25:$F$25,0)+1,FALSE),""))</f>
        <v>#N/A</v>
      </c>
      <c r="CB89" s="326" t="e">
        <f>IF(IF(Plananalyse!CB89=1,VLOOKUP(CB$5,Kruistabel!$B$26:$F$29,MATCH($C89,Kruistabel!$C$25:$F$25,0)+1,FALSE),"")=0,"",IF(Plananalyse!CB89=1,VLOOKUP(CB$5,Kruistabel!$B$26:$F$29,MATCH($C89,Kruistabel!$C$25:$F$25,0)+1,FALSE),""))</f>
        <v>#N/A</v>
      </c>
      <c r="CC89" s="326" t="e">
        <f>IF(IF(Plananalyse!CC89=1,VLOOKUP(CC$5,Kruistabel!$B$26:$F$29,MATCH($C89,Kruistabel!$C$25:$F$25,0)+1,FALSE),"")=0,"",IF(Plananalyse!CC89=1,VLOOKUP(CC$5,Kruistabel!$B$26:$F$29,MATCH($C89,Kruistabel!$C$25:$F$25,0)+1,FALSE),""))</f>
        <v>#N/A</v>
      </c>
      <c r="CD89" s="326" t="e">
        <f>IF(IF(Plananalyse!CD89=1,VLOOKUP(CD$5,Kruistabel!$B$26:$F$29,MATCH($C89,Kruistabel!$C$25:$F$25,0)+1,FALSE),"")=0,"",IF(Plananalyse!CD89=1,VLOOKUP(CD$5,Kruistabel!$B$26:$F$29,MATCH($C89,Kruistabel!$C$25:$F$25,0)+1,FALSE),""))</f>
        <v>#N/A</v>
      </c>
      <c r="CE89" s="326" t="e">
        <f>IF(IF(Plananalyse!CE89=1,VLOOKUP(CE$5,Kruistabel!$B$26:$F$29,MATCH($C89,Kruistabel!$C$25:$F$25,0)+1,FALSE),"")=0,"",IF(Plananalyse!CE89=1,VLOOKUP(CE$5,Kruistabel!$B$26:$F$29,MATCH($C89,Kruistabel!$C$25:$F$25,0)+1,FALSE),""))</f>
        <v>#N/A</v>
      </c>
      <c r="CF89" s="326" t="e">
        <f ca="1">IF(IF(Plananalyse!CF89=1,VLOOKUP(CF$5,Kruistabel!$B$26:$F$29,MATCH($C89,Kruistabel!$C$25:$F$25,0)+1,FALSE),"")=0,"",IF(Plananalyse!CF89=1,VLOOKUP(CF$5,Kruistabel!$B$26:$F$29,MATCH($C89,Kruistabel!$C$25:$F$25,0)+1,FALSE),""))</f>
        <v>#N/A</v>
      </c>
      <c r="CG89" s="326" t="e">
        <f ca="1">IF(IF(Plananalyse!CG89=1,VLOOKUP(CG$5,Kruistabel!$B$26:$F$29,MATCH($C89,Kruistabel!$C$25:$F$25,0)+1,FALSE),"")=0,"",IF(Plananalyse!CG89=1,VLOOKUP(CG$5,Kruistabel!$B$26:$F$29,MATCH($C89,Kruistabel!$C$25:$F$25,0)+1,FALSE),""))</f>
        <v>#REF!</v>
      </c>
      <c r="CH89" s="326" t="e">
        <f ca="1">IF(IF(Plananalyse!CH89=1,VLOOKUP(CH$5,Kruistabel!$B$26:$F$29,MATCH($C89,Kruistabel!$C$25:$F$25,0)+1,FALSE),"")=0,"",IF(Plananalyse!CH89=1,VLOOKUP(CH$5,Kruistabel!$B$26:$F$29,MATCH($C89,Kruistabel!$C$25:$F$25,0)+1,FALSE),""))</f>
        <v>#REF!</v>
      </c>
      <c r="CI89" s="65"/>
      <c r="CJ89" s="326" t="e">
        <f ca="1">IF(IF(Plananalyse!CJ89=1,VLOOKUP(CJ$5,Kruistabel!$B$26:$F$29,MATCH($C89,Kruistabel!$C$25:$F$25,0)+1,FALSE),"")=0,"",IF(Plananalyse!CJ89=1,VLOOKUP(CJ$5,Kruistabel!$B$26:$F$29,MATCH($C89,Kruistabel!$C$25:$F$25,0)+1,FALSE),""))</f>
        <v>#N/A</v>
      </c>
      <c r="CK89" s="326" t="e">
        <f ca="1">IF(IF(Plananalyse!CK89=1,VLOOKUP(CK$5,Kruistabel!$B$26:$F$29,MATCH($C89,Kruistabel!$C$25:$F$25,0)+1,FALSE),"")=0,"",IF(Plananalyse!CK89=1,VLOOKUP(CK$5,Kruistabel!$B$26:$F$29,MATCH($C89,Kruistabel!$C$25:$F$25,0)+1,FALSE),""))</f>
        <v>#N/A</v>
      </c>
      <c r="CL89" s="326" t="e">
        <f ca="1">IF(IF(Plananalyse!CL89=1,VLOOKUP(CL$5,Kruistabel!$B$26:$F$29,MATCH($C89,Kruistabel!$C$25:$F$25,0)+1,FALSE),"")=0,"",IF(Plananalyse!CL89=1,VLOOKUP(CL$5,Kruistabel!$B$26:$F$29,MATCH($C89,Kruistabel!$C$25:$F$25,0)+1,FALSE),""))</f>
        <v>#N/A</v>
      </c>
      <c r="CM89" s="326" t="e">
        <f ca="1">IF(IF(Plananalyse!CM89=1,VLOOKUP(CM$5,Kruistabel!$B$26:$F$29,MATCH($C89,Kruistabel!$C$25:$F$25,0)+1,FALSE),"")=0,"",IF(Plananalyse!CM89=1,VLOOKUP(CM$5,Kruistabel!$B$26:$F$29,MATCH($C89,Kruistabel!$C$25:$F$25,0)+1,FALSE),""))</f>
        <v>#N/A</v>
      </c>
      <c r="CN89" s="326" t="e">
        <f ca="1">IF(IF(Plananalyse!CN89=1,VLOOKUP(CN$5,Kruistabel!$B$26:$F$29,MATCH($C89,Kruistabel!$C$25:$F$25,0)+1,FALSE),"")=0,"",IF(Plananalyse!CN89=1,VLOOKUP(CN$5,Kruistabel!$B$26:$F$29,MATCH($C89,Kruistabel!$C$25:$F$25,0)+1,FALSE),""))</f>
        <v>#N/A</v>
      </c>
      <c r="CO89" s="326" t="e">
        <f ca="1">IF(IF(Plananalyse!CO89=1,VLOOKUP(CO$5,Kruistabel!$B$26:$F$29,MATCH($C89,Kruistabel!$C$25:$F$25,0)+1,FALSE),"")=0,"",IF(Plananalyse!CO89=1,VLOOKUP(CO$5,Kruistabel!$B$26:$F$29,MATCH($C89,Kruistabel!$C$25:$F$25,0)+1,FALSE),""))</f>
        <v>#N/A</v>
      </c>
      <c r="CP89" s="326" t="e">
        <f ca="1">IF(IF(Plananalyse!CP89=1,VLOOKUP(CP$5,Kruistabel!$B$26:$F$29,MATCH($C89,Kruistabel!$C$25:$F$25,0)+1,FALSE),"")=0,"",IF(Plananalyse!CP89=1,VLOOKUP(CP$5,Kruistabel!$B$26:$F$29,MATCH($C89,Kruistabel!$C$25:$F$25,0)+1,FALSE),""))</f>
        <v>#N/A</v>
      </c>
      <c r="CQ89" s="326" t="e">
        <f ca="1">IF(IF(Plananalyse!CQ89=1,VLOOKUP(CQ$5,Kruistabel!$B$26:$F$29,MATCH($C89,Kruistabel!$C$25:$F$25,0)+1,FALSE),"")=0,"",IF(Plananalyse!CQ89=1,VLOOKUP(CQ$5,Kruistabel!$B$26:$F$29,MATCH($C89,Kruistabel!$C$25:$F$25,0)+1,FALSE),""))</f>
        <v>#N/A</v>
      </c>
      <c r="CR89" s="326" t="e">
        <f ca="1">IF(IF(Plananalyse!CR89=1,VLOOKUP(CR$5,Kruistabel!$B$26:$F$29,MATCH($C89,Kruistabel!$C$25:$F$25,0)+1,FALSE),"")=0,"",IF(Plananalyse!CR89=1,VLOOKUP(CR$5,Kruistabel!$B$26:$F$29,MATCH($C89,Kruistabel!$C$25:$F$25,0)+1,FALSE),""))</f>
        <v>#N/A</v>
      </c>
      <c r="CS89" s="326" t="e">
        <f ca="1">IF(IF(Plananalyse!CS89=1,VLOOKUP(CS$5,Kruistabel!$B$26:$F$29,MATCH($C89,Kruistabel!$C$25:$F$25,0)+1,FALSE),"")=0,"",IF(Plananalyse!CS89=1,VLOOKUP(CS$5,Kruistabel!$B$26:$F$29,MATCH($C89,Kruistabel!$C$25:$F$25,0)+1,FALSE),""))</f>
        <v>#N/A</v>
      </c>
      <c r="CT89" s="326" t="e">
        <f ca="1">IF(IF(Plananalyse!CT89=1,VLOOKUP(CT$5,Kruistabel!$B$26:$F$29,MATCH($C89,Kruistabel!$C$25:$F$25,0)+1,FALSE),"")=0,"",IF(Plananalyse!CT89=1,VLOOKUP(CT$5,Kruistabel!$B$26:$F$29,MATCH($C89,Kruistabel!$C$25:$F$25,0)+1,FALSE),""))</f>
        <v>#N/A</v>
      </c>
      <c r="CU89" s="326" t="e">
        <f ca="1">IF(IF(Plananalyse!CU89=1,VLOOKUP(CU$5,Kruistabel!$B$26:$F$29,MATCH($C89,Kruistabel!$C$25:$F$25,0)+1,FALSE),"")=0,"",IF(Plananalyse!CU89=1,VLOOKUP(CU$5,Kruistabel!$B$26:$F$29,MATCH($C89,Kruistabel!$C$25:$F$25,0)+1,FALSE),""))</f>
        <v>#N/A</v>
      </c>
      <c r="CV89" s="326" t="e">
        <f ca="1">IF(IF(Plananalyse!CV89=1,VLOOKUP(CV$5,Kruistabel!$B$26:$F$29,MATCH($C89,Kruistabel!$C$25:$F$25,0)+1,FALSE),"")=0,"",IF(Plananalyse!CV89=1,VLOOKUP(CV$5,Kruistabel!$B$26:$F$29,MATCH($C89,Kruistabel!$C$25:$F$25,0)+1,FALSE),""))</f>
        <v>#N/A</v>
      </c>
      <c r="CW89" s="326" t="e">
        <f ca="1">IF(IF(Plananalyse!CW89=1,VLOOKUP(CW$5,Kruistabel!$B$26:$F$29,MATCH($C89,Kruistabel!$C$25:$F$25,0)+1,FALSE),"")=0,"",IF(Plananalyse!CW89=1,VLOOKUP(CW$5,Kruistabel!$B$26:$F$29,MATCH($C89,Kruistabel!$C$25:$F$25,0)+1,FALSE),""))</f>
        <v>#N/A</v>
      </c>
      <c r="CX89" s="326" t="e">
        <f ca="1">IF(IF(Plananalyse!CX89=1,VLOOKUP(CX$5,Kruistabel!$B$26:$F$29,MATCH($C89,Kruistabel!$C$25:$F$25,0)+1,FALSE),"")=0,"",IF(Plananalyse!CX89=1,VLOOKUP(CX$5,Kruistabel!$B$26:$F$29,MATCH($C89,Kruistabel!$C$25:$F$25,0)+1,FALSE),""))</f>
        <v>#N/A</v>
      </c>
      <c r="CY89" s="326" t="e">
        <f ca="1">IF(IF(Plananalyse!CY89=1,VLOOKUP(CY$5,Kruistabel!$B$26:$F$29,MATCH($C89,Kruistabel!$C$25:$F$25,0)+1,FALSE),"")=0,"",IF(Plananalyse!CY89=1,VLOOKUP(CY$5,Kruistabel!$B$26:$F$29,MATCH($C89,Kruistabel!$C$25:$F$25,0)+1,FALSE),""))</f>
        <v>#N/A</v>
      </c>
      <c r="CZ89" s="326" t="e">
        <f ca="1">IF(IF(Plananalyse!CZ89=1,VLOOKUP(CZ$5,Kruistabel!$B$26:$F$29,MATCH($C89,Kruistabel!$C$25:$F$25,0)+1,FALSE),"")=0,"",IF(Plananalyse!CZ89=1,VLOOKUP(CZ$5,Kruistabel!$B$26:$F$29,MATCH($C89,Kruistabel!$C$25:$F$25,0)+1,FALSE),""))</f>
        <v>#N/A</v>
      </c>
      <c r="DA89" s="326" t="e">
        <f ca="1">IF(IF(Plananalyse!DA89=1,VLOOKUP(DA$5,Kruistabel!$B$26:$F$29,MATCH($C89,Kruistabel!$C$25:$F$25,0)+1,FALSE),"")=0,"",IF(Plananalyse!DA89=1,VLOOKUP(DA$5,Kruistabel!$B$26:$F$29,MATCH($C89,Kruistabel!$C$25:$F$25,0)+1,FALSE),""))</f>
        <v>#N/A</v>
      </c>
      <c r="DB89" s="326" t="e">
        <f ca="1">IF(IF(Plananalyse!DB89=1,VLOOKUP(DB$5,Kruistabel!$B$26:$F$29,MATCH($C89,Kruistabel!$C$25:$F$25,0)+1,FALSE),"")=0,"",IF(Plananalyse!DB89=1,VLOOKUP(DB$5,Kruistabel!$B$26:$F$29,MATCH($C89,Kruistabel!$C$25:$F$25,0)+1,FALSE),""))</f>
        <v>#N/A</v>
      </c>
      <c r="DC89" s="326" t="e">
        <f ca="1">IF(IF(Plananalyse!DC89=1,VLOOKUP(DC$5,Kruistabel!$B$26:$F$29,MATCH($C89,Kruistabel!$C$25:$F$25,0)+1,FALSE),"")=0,"",IF(Plananalyse!DC89=1,VLOOKUP(DC$5,Kruistabel!$B$26:$F$29,MATCH($C89,Kruistabel!$C$25:$F$25,0)+1,FALSE),""))</f>
        <v>#N/A</v>
      </c>
      <c r="DD89" s="327"/>
      <c r="DE89" s="326" t="e">
        <f ca="1">IF(IF(Plananalyse!DE89=1,VLOOKUP(DE$5,Kruistabel!$B$26:$F$29,MATCH($C89,Kruistabel!$C$25:$F$25,0)+1,FALSE),"")=0,"",IF(Plananalyse!DE89=1,VLOOKUP(DE$5,Kruistabel!$B$26:$F$29,MATCH($C89,Kruistabel!$C$25:$F$25,0)+1,FALSE),""))</f>
        <v>#N/A</v>
      </c>
      <c r="DF89" s="326" t="e">
        <f ca="1">IF(IF(Plananalyse!DF89=1,VLOOKUP(DF$5,Kruistabel!$B$26:$F$29,MATCH($C89,Kruistabel!$C$25:$F$25,0)+1,FALSE),"")=0,"",IF(Plananalyse!DF89=1,VLOOKUP(DF$5,Kruistabel!$B$26:$F$29,MATCH($C89,Kruistabel!$C$25:$F$25,0)+1,FALSE),""))</f>
        <v>#N/A</v>
      </c>
      <c r="DG89" s="326" t="e">
        <f ca="1">IF(IF(Plananalyse!DG89=1,VLOOKUP(DG$5,Kruistabel!$B$26:$F$29,MATCH($C89,Kruistabel!$C$25:$F$25,0)+1,FALSE),"")=0,"",IF(Plananalyse!DG89=1,VLOOKUP(DG$5,Kruistabel!$B$26:$F$29,MATCH($C89,Kruistabel!$C$25:$F$25,0)+1,FALSE),""))</f>
        <v>#N/A</v>
      </c>
      <c r="DH89" s="326" t="e">
        <f ca="1">IF(IF(Plananalyse!DH89=1,VLOOKUP(DH$5,Kruistabel!$B$26:$F$29,MATCH($C89,Kruistabel!$C$25:$F$25,0)+1,FALSE),"")=0,"",IF(Plananalyse!DH89=1,VLOOKUP(DH$5,Kruistabel!$B$26:$F$29,MATCH($C89,Kruistabel!$C$25:$F$25,0)+1,FALSE),""))</f>
        <v>#N/A</v>
      </c>
      <c r="DI89" s="326" t="e">
        <f ca="1">IF(IF(Plananalyse!DI89=1,VLOOKUP(DI$5,Kruistabel!$B$26:$F$29,MATCH($C89,Kruistabel!$C$25:$F$25,0)+1,FALSE),"")=0,"",IF(Plananalyse!DI89=1,VLOOKUP(DI$5,Kruistabel!$B$26:$F$29,MATCH($C89,Kruistabel!$C$25:$F$25,0)+1,FALSE),""))</f>
        <v>#N/A</v>
      </c>
      <c r="DJ89" s="326" t="e">
        <f ca="1">IF(IF(Plananalyse!DJ89=1,VLOOKUP(DJ$5,Kruistabel!$B$26:$F$29,MATCH($C89,Kruistabel!$C$25:$F$25,0)+1,FALSE),"")=0,"",IF(Plananalyse!DJ89=1,VLOOKUP(DJ$5,Kruistabel!$B$26:$F$29,MATCH($C89,Kruistabel!$C$25:$F$25,0)+1,FALSE),""))</f>
        <v>#N/A</v>
      </c>
      <c r="DK89" s="326" t="e">
        <f ca="1">IF(IF(Plananalyse!DK89=1,VLOOKUP(DK$5,Kruistabel!$B$26:$F$29,MATCH($C89,Kruistabel!$C$25:$F$25,0)+1,FALSE),"")=0,"",IF(Plananalyse!DK89=1,VLOOKUP(DK$5,Kruistabel!$B$26:$F$29,MATCH($C89,Kruistabel!$C$25:$F$25,0)+1,FALSE),""))</f>
        <v>#REF!</v>
      </c>
      <c r="DL89" s="326" t="e">
        <f ca="1">IF(IF(Plananalyse!DL89=1,VLOOKUP(DL$5,Kruistabel!$B$26:$F$29,MATCH($C89,Kruistabel!$C$25:$F$25,0)+1,FALSE),"")=0,"",IF(Plananalyse!DL89=1,VLOOKUP(DL$5,Kruistabel!$B$26:$F$29,MATCH($C89,Kruistabel!$C$25:$F$25,0)+1,FALSE),""))</f>
        <v>#REF!</v>
      </c>
      <c r="DM89" s="327" t="str">
        <f>IF(Plananalyse!DM89=1,VLOOKUP(DM$5,Kruistabel!$B$26:$F$29,MATCH($C89,Kruistabel!$C$25:$F$25,0)+1,FALSE),"")</f>
        <v/>
      </c>
      <c r="DN89" s="326" t="e">
        <f ca="1">IF(IF(Plananalyse!DN89=1,VLOOKUP(DN$5,Kruistabel!$B$26:$F$29,MATCH($C89,Kruistabel!$C$25:$F$25,0)+1,FALSE),"")=0,"",IF(Plananalyse!DN89=1,VLOOKUP(DN$5,Kruistabel!$B$26:$F$29,MATCH($C89,Kruistabel!$C$25:$F$25,0)+1,FALSE),""))</f>
        <v>#N/A</v>
      </c>
      <c r="DO89" s="326" t="e">
        <f ca="1">IF(IF(Plananalyse!DO89=1,VLOOKUP(DO$5,Kruistabel!$B$26:$F$29,MATCH($C89,Kruistabel!$C$25:$F$25,0)+1,FALSE),"")=0,"",IF(Plananalyse!DO89=1,VLOOKUP(DO$5,Kruistabel!$B$26:$F$29,MATCH($C89,Kruistabel!$C$25:$F$25,0)+1,FALSE),""))</f>
        <v>#N/A</v>
      </c>
      <c r="DP89" s="326" t="e">
        <f ca="1">IF(IF(Plananalyse!DP89=1,VLOOKUP(DP$5,Kruistabel!$B$26:$F$29,MATCH($C89,Kruistabel!$C$25:$F$25,0)+1,FALSE),"")=0,"",IF(Plananalyse!DP89=1,VLOOKUP(DP$5,Kruistabel!$B$26:$F$29,MATCH($C89,Kruistabel!$C$25:$F$25,0)+1,FALSE),""))</f>
        <v>#N/A</v>
      </c>
      <c r="DQ89" s="326" t="e">
        <f ca="1">IF(IF(Plananalyse!DQ89=1,VLOOKUP(DQ$5,Kruistabel!$B$26:$F$29,MATCH($C89,Kruistabel!$C$25:$F$25,0)+1,FALSE),"")=0,"",IF(Plananalyse!DQ89=1,VLOOKUP(DQ$5,Kruistabel!$B$26:$F$29,MATCH($C89,Kruistabel!$C$25:$F$25,0)+1,FALSE),""))</f>
        <v>#N/A</v>
      </c>
      <c r="DR89" s="326" t="e">
        <f ca="1">IF(IF(Plananalyse!DR89=1,VLOOKUP(DR$5,Kruistabel!$B$26:$F$29,MATCH($C89,Kruistabel!$C$25:$F$25,0)+1,FALSE),"")=0,"",IF(Plananalyse!DR89=1,VLOOKUP(DR$5,Kruistabel!$B$26:$F$29,MATCH($C89,Kruistabel!$C$25:$F$25,0)+1,FALSE),""))</f>
        <v>#N/A</v>
      </c>
      <c r="DS89" s="326" t="e">
        <f ca="1">IF(IF(Plananalyse!DS89=1,VLOOKUP(DS$5,Kruistabel!$B$26:$F$29,MATCH($C89,Kruistabel!$C$25:$F$25,0)+1,FALSE),"")=0,"",IF(Plananalyse!DS89=1,VLOOKUP(DS$5,Kruistabel!$B$26:$F$29,MATCH($C89,Kruistabel!$C$25:$F$25,0)+1,FALSE),""))</f>
        <v>#N/A</v>
      </c>
      <c r="DT89" s="326" t="e">
        <f ca="1">IF(IF(Plananalyse!DT89=1,VLOOKUP(DT$5,Kruistabel!$B$26:$F$29,MATCH($C89,Kruistabel!$C$25:$F$25,0)+1,FALSE),"")=0,"",IF(Plananalyse!DT89=1,VLOOKUP(DT$5,Kruistabel!$B$26:$F$29,MATCH($C89,Kruistabel!$C$25:$F$25,0)+1,FALSE),""))</f>
        <v>#N/A</v>
      </c>
      <c r="DU89" s="326" t="e">
        <f ca="1">IF(IF(Plananalyse!DU89=1,VLOOKUP(DU$5,Kruistabel!$B$26:$F$29,MATCH($C89,Kruistabel!$C$25:$F$25,0)+1,FALSE),"")=0,"",IF(Plananalyse!DU89=1,VLOOKUP(DU$5,Kruistabel!$B$26:$F$29,MATCH($C89,Kruistabel!$C$25:$F$25,0)+1,FALSE),""))</f>
        <v>#N/A</v>
      </c>
      <c r="DV89" s="326" t="e">
        <f ca="1">IF(IF(Plananalyse!DV89=1,VLOOKUP(DV$5,Kruistabel!$B$26:$F$29,MATCH($C89,Kruistabel!$C$25:$F$25,0)+1,FALSE),"")=0,"",IF(Plananalyse!DV89=1,VLOOKUP(DV$5,Kruistabel!$B$26:$F$29,MATCH($C89,Kruistabel!$C$25:$F$25,0)+1,FALSE),""))</f>
        <v>#N/A</v>
      </c>
      <c r="DW89" s="326" t="e">
        <f ca="1">IF(IF(Plananalyse!DW89=1,VLOOKUP(DW$5,Kruistabel!$B$26:$F$29,MATCH($C89,Kruistabel!$C$25:$F$25,0)+1,FALSE),"")=0,"",IF(Plananalyse!DW89=1,VLOOKUP(DW$5,Kruistabel!$B$26:$F$29,MATCH($C89,Kruistabel!$C$25:$F$25,0)+1,FALSE),""))</f>
        <v>#REF!</v>
      </c>
      <c r="DX89" s="326" t="e">
        <f ca="1">IF(IF(Plananalyse!DX89=1,VLOOKUP(DX$5,Kruistabel!$B$26:$F$29,MATCH($C89,Kruistabel!$C$25:$F$25,0)+1,FALSE),"")=0,"",IF(Plananalyse!DX89=1,VLOOKUP(DX$5,Kruistabel!$B$26:$F$29,MATCH($C89,Kruistabel!$C$25:$F$25,0)+1,FALSE),""))</f>
        <v>#REF!</v>
      </c>
      <c r="DY89" s="327" t="str">
        <f>IF(Plananalyse!DY89=1,VLOOKUP(DY$5,Kruistabel!$B$26:$F$29,MATCH($C89,Kruistabel!$C$25:$F$25,0)+1,FALSE),"")</f>
        <v/>
      </c>
      <c r="DZ89" s="326" t="e">
        <f ca="1">IF(IF(Plananalyse!DZ89=1,VLOOKUP(DZ$5,Kruistabel!$B$26:$F$29,MATCH($C89,Kruistabel!$C$25:$F$25,0)+1,FALSE),"")=0,"",IF(Plananalyse!DZ89=1,VLOOKUP(DZ$5,Kruistabel!$B$26:$F$29,MATCH($C89,Kruistabel!$C$25:$F$25,0)+1,FALSE),""))</f>
        <v>#N/A</v>
      </c>
      <c r="EA89" s="326" t="e">
        <f ca="1">IF(IF(Plananalyse!EA89=1,VLOOKUP(EA$5,Kruistabel!$B$26:$F$29,MATCH($C89,Kruistabel!$C$25:$F$25,0)+1,FALSE),"")=0,"",IF(Plananalyse!EA89=1,VLOOKUP(EA$5,Kruistabel!$B$26:$F$29,MATCH($C89,Kruistabel!$C$25:$F$25,0)+1,FALSE),""))</f>
        <v>#N/A</v>
      </c>
      <c r="EB89" s="326" t="e">
        <f ca="1">IF(IF(Plananalyse!EB89=1,VLOOKUP(EB$5,Kruistabel!$B$26:$F$29,MATCH($C89,Kruistabel!$C$25:$F$25,0)+1,FALSE),"")=0,"",IF(Plananalyse!EB89=1,VLOOKUP(EB$5,Kruistabel!$B$26:$F$29,MATCH($C89,Kruistabel!$C$25:$F$25,0)+1,FALSE),""))</f>
        <v>#REF!</v>
      </c>
      <c r="EC89" s="326" t="e">
        <f ca="1">IF(IF(Plananalyse!EC89=1,VLOOKUP(EC$5,Kruistabel!$B$26:$F$29,MATCH($C89,Kruistabel!$C$25:$F$25,0)+1,FALSE),"")=0,"",IF(Plananalyse!EC89=1,VLOOKUP(EC$5,Kruistabel!$B$26:$F$29,MATCH($C89,Kruistabel!$C$25:$F$25,0)+1,FALSE),""))</f>
        <v>#REF!</v>
      </c>
      <c r="ED89" s="327"/>
      <c r="EE89" s="326" t="e">
        <f ca="1">IF(IF(Plananalyse!EE89=1,VLOOKUP(EE$5,Kruistabel!$B$26:$F$29,MATCH($C89,Kruistabel!$C$25:$F$25,0)+1,FALSE),"")=0,"",IF(Plananalyse!EE89=1,VLOOKUP(EE$5,Kruistabel!$B$26:$F$29,MATCH($C89,Kruistabel!$C$25:$F$25,0)+1,FALSE),""))</f>
        <v>#N/A</v>
      </c>
      <c r="EF89" s="326" t="e">
        <f ca="1">IF(IF(Plananalyse!EF89=1,VLOOKUP(EF$5,Kruistabel!$B$26:$F$29,MATCH($C89,Kruistabel!$C$25:$F$25,0)+1,FALSE),"")=0,"",IF(Plananalyse!EF89=1,VLOOKUP(EF$5,Kruistabel!$B$26:$F$29,MATCH($C89,Kruistabel!$C$25:$F$25,0)+1,FALSE),""))</f>
        <v>#N/A</v>
      </c>
      <c r="EG89" s="326" t="e">
        <f ca="1">IF(IF(Plananalyse!EG89=1,VLOOKUP(EG$5,Kruistabel!$B$26:$F$29,MATCH($C89,Kruistabel!$C$25:$F$25,0)+1,FALSE),"")=0,"",IF(Plananalyse!EG89=1,VLOOKUP(EG$5,Kruistabel!$B$26:$F$29,MATCH($C89,Kruistabel!$C$25:$F$25,0)+1,FALSE),""))</f>
        <v>#N/A</v>
      </c>
      <c r="EH89" s="326" t="e">
        <f ca="1">IF(IF(Plananalyse!EH89=1,VLOOKUP(EH$5,Kruistabel!$B$26:$F$29,MATCH($C89,Kruistabel!$C$25:$F$25,0)+1,FALSE),"")=0,"",IF(Plananalyse!EH89=1,VLOOKUP(EH$5,Kruistabel!$B$26:$F$29,MATCH($C89,Kruistabel!$C$25:$F$25,0)+1,FALSE),""))</f>
        <v>#REF!</v>
      </c>
      <c r="EI89" s="326" t="e">
        <f ca="1">IF(IF(Plananalyse!EI89=1,VLOOKUP(EI$5,Kruistabel!$B$26:$F$29,MATCH($C89,Kruistabel!$C$25:$F$25,0)+1,FALSE),"")=0,"",IF(Plananalyse!EI89=1,VLOOKUP(EI$5,Kruistabel!$B$26:$F$29,MATCH($C89,Kruistabel!$C$25:$F$25,0)+1,FALSE),""))</f>
        <v>#REF!</v>
      </c>
      <c r="EJ89" s="164" t="str">
        <f>IF(Plananalyse!EJ89=1,VLOOKUP(EJ$5,Kruistabel!$B$26:$F$29,MATCH($C89,Kruistabel!$C$25:$F$25,0)+1,FALSE),"")</f>
        <v/>
      </c>
      <c r="EK89" s="138"/>
      <c r="EL89" s="138"/>
      <c r="EM89" s="138"/>
      <c r="EN89" s="138"/>
      <c r="EO89" s="138"/>
    </row>
    <row r="90" spans="2:145" hidden="1">
      <c r="B90" s="337" t="s">
        <v>187</v>
      </c>
      <c r="C90" s="160" t="str">
        <f>_xlfn.IFNA(VLOOKUP($B90,Classificatietabel!$B$6:$I$91,C$7,FALSE),"")</f>
        <v/>
      </c>
      <c r="D90" s="160" t="str">
        <f>_xlfn.IFNA(VLOOKUP($B90,Classificatietabel!$B$6:$I$91,D$7,FALSE),"")</f>
        <v/>
      </c>
      <c r="E90" s="119" t="str">
        <f>IF(AND(D90="laag",$D$3=1),0,_xlfn.IFNA(IF(VLOOKUP($B90,Classificatietabel!$B$6:$H$91,$E$5,FALSE)="Ja",1,0),""))</f>
        <v/>
      </c>
      <c r="F90" s="163"/>
      <c r="G90" s="326" t="e">
        <f>IF(IF(Plananalyse!G90=1,VLOOKUP(G$5,Kruistabel!$B$26:$F$29,MATCH($C90,Kruistabel!$C$25:$F$25,0)+1,FALSE),"")=0,"",IF(Plananalyse!G90=1,VLOOKUP(G$5,Kruistabel!$B$26:$F$29,MATCH($C90,Kruistabel!$C$25:$F$25,0)+1,FALSE),""))</f>
        <v>#N/A</v>
      </c>
      <c r="H90" s="326" t="e">
        <f>IF(IF(Plananalyse!H90=1,VLOOKUP(H$5,Kruistabel!$B$26:$F$29,MATCH($C90,Kruistabel!$C$25:$F$25,0)+1,FALSE),"")=0,"",IF(Plananalyse!H90=1,VLOOKUP(H$5,Kruistabel!$B$26:$F$29,MATCH($C90,Kruistabel!$C$25:$F$25,0)+1,FALSE),""))</f>
        <v>#N/A</v>
      </c>
      <c r="I90" s="326" t="e">
        <f>IF(IF(Plananalyse!I90=1,VLOOKUP(I$5,Kruistabel!$B$26:$F$29,MATCH($C90,Kruistabel!$C$25:$F$25,0)+1,FALSE),"")=0,"",IF(Plananalyse!I90=1,VLOOKUP(I$5,Kruistabel!$B$26:$F$29,MATCH($C90,Kruistabel!$C$25:$F$25,0)+1,FALSE),""))</f>
        <v>#N/A</v>
      </c>
      <c r="J90" s="326" t="e">
        <f>IF(IF(Plananalyse!J90=1,VLOOKUP(J$5,Kruistabel!$B$26:$F$29,MATCH($C90,Kruistabel!$C$25:$F$25,0)+1,FALSE),"")=0,"",IF(Plananalyse!J90=1,VLOOKUP(J$5,Kruistabel!$B$26:$F$29,MATCH($C90,Kruistabel!$C$25:$F$25,0)+1,FALSE),""))</f>
        <v>#N/A</v>
      </c>
      <c r="K90" s="326" t="e">
        <f>IF(IF(Plananalyse!K90=1,VLOOKUP(K$5,Kruistabel!$B$26:$F$29,MATCH($C90,Kruistabel!$C$25:$F$25,0)+1,FALSE),"")=0,"",IF(Plananalyse!K90=1,VLOOKUP(K$5,Kruistabel!$B$26:$F$29,MATCH($C90,Kruistabel!$C$25:$F$25,0)+1,FALSE),""))</f>
        <v>#N/A</v>
      </c>
      <c r="L90" s="326" t="e">
        <f>IF(IF(Plananalyse!L90=1,VLOOKUP(L$5,Kruistabel!$B$26:$F$29,MATCH($C90,Kruistabel!$C$25:$F$25,0)+1,FALSE),"")=0,"",IF(Plananalyse!L90=1,VLOOKUP(L$5,Kruistabel!$B$26:$F$29,MATCH($C90,Kruistabel!$C$25:$F$25,0)+1,FALSE),""))</f>
        <v>#N/A</v>
      </c>
      <c r="M90" s="326" t="e">
        <f>IF(IF(Plananalyse!M90=1,VLOOKUP(M$5,Kruistabel!$B$26:$F$29,MATCH($C90,Kruistabel!$C$25:$F$25,0)+1,FALSE),"")=0,"",IF(Plananalyse!M90=1,VLOOKUP(M$5,Kruistabel!$B$26:$F$29,MATCH($C90,Kruistabel!$C$25:$F$25,0)+1,FALSE),""))</f>
        <v>#N/A</v>
      </c>
      <c r="N90" s="326" t="e">
        <f>IF(IF(Plananalyse!N90=1,VLOOKUP(N$5,Kruistabel!$B$26:$F$29,MATCH($C90,Kruistabel!$C$25:$F$25,0)+1,FALSE),"")=0,"",IF(Plananalyse!N90=1,VLOOKUP(N$5,Kruistabel!$B$26:$F$29,MATCH($C90,Kruistabel!$C$25:$F$25,0)+1,FALSE),""))</f>
        <v>#N/A</v>
      </c>
      <c r="O90" s="326" t="e">
        <f>IF(IF(Plananalyse!O90=1,VLOOKUP(O$5,Kruistabel!$B$26:$F$29,MATCH($C90,Kruistabel!$C$25:$F$25,0)+1,FALSE),"")=0,"",IF(Plananalyse!O90=1,VLOOKUP(O$5,Kruistabel!$B$26:$F$29,MATCH($C90,Kruistabel!$C$25:$F$25,0)+1,FALSE),""))</f>
        <v>#N/A</v>
      </c>
      <c r="P90" s="326" t="e">
        <f>IF(IF(Plananalyse!P90=1,VLOOKUP(P$5,Kruistabel!$B$26:$F$29,MATCH($C90,Kruistabel!$C$25:$F$25,0)+1,FALSE),"")=0,"",IF(Plananalyse!P90=1,VLOOKUP(P$5,Kruistabel!$B$26:$F$29,MATCH($C90,Kruistabel!$C$25:$F$25,0)+1,FALSE),""))</f>
        <v>#N/A</v>
      </c>
      <c r="Q90" s="326" t="e">
        <f>IF(IF(Plananalyse!Q90=1,VLOOKUP(Q$5,Kruistabel!$B$26:$F$29,MATCH($C90,Kruistabel!$C$25:$F$25,0)+1,FALSE),"")=0,"",IF(Plananalyse!Q90=1,VLOOKUP(Q$5,Kruistabel!$B$26:$F$29,MATCH($C90,Kruistabel!$C$25:$F$25,0)+1,FALSE),""))</f>
        <v>#N/A</v>
      </c>
      <c r="R90" s="326" t="e">
        <f>IF(IF(Plananalyse!R90=1,VLOOKUP(R$5,Kruistabel!$B$26:$F$29,MATCH($C90,Kruistabel!$C$25:$F$25,0)+1,FALSE),"")=0,"",IF(Plananalyse!R90=1,VLOOKUP(R$5,Kruistabel!$B$26:$F$29,MATCH($C90,Kruistabel!$C$25:$F$25,0)+1,FALSE),""))</f>
        <v>#N/A</v>
      </c>
      <c r="S90" s="326" t="e">
        <f>IF(IF(Plananalyse!S90=1,VLOOKUP(S$5,Kruistabel!$B$26:$F$29,MATCH($C90,Kruistabel!$C$25:$F$25,0)+1,FALSE),"")=0,"",IF(Plananalyse!S90=1,VLOOKUP(S$5,Kruistabel!$B$26:$F$29,MATCH($C90,Kruistabel!$C$25:$F$25,0)+1,FALSE),""))</f>
        <v>#N/A</v>
      </c>
      <c r="T90" s="326" t="e">
        <f>IF(IF(Plananalyse!T90=1,VLOOKUP(T$5,Kruistabel!$B$26:$F$29,MATCH($C90,Kruistabel!$C$25:$F$25,0)+1,FALSE),"")=0,"",IF(Plananalyse!T90=1,VLOOKUP(T$5,Kruistabel!$B$26:$F$29,MATCH($C90,Kruistabel!$C$25:$F$25,0)+1,FALSE),""))</f>
        <v>#N/A</v>
      </c>
      <c r="U90" s="326" t="e">
        <f>IF(IF(Plananalyse!U90=1,VLOOKUP(U$5,Kruistabel!$B$26:$F$29,MATCH($C90,Kruistabel!$C$25:$F$25,0)+1,FALSE),"")=0,"",IF(Plananalyse!U90=1,VLOOKUP(U$5,Kruistabel!$B$26:$F$29,MATCH($C90,Kruistabel!$C$25:$F$25,0)+1,FALSE),""))</f>
        <v>#N/A</v>
      </c>
      <c r="V90" s="326" t="e">
        <f>IF(IF(Plananalyse!V90=1,VLOOKUP(V$5,Kruistabel!$B$26:$F$29,MATCH($C90,Kruistabel!$C$25:$F$25,0)+1,FALSE),"")=0,"",IF(Plananalyse!V90=1,VLOOKUP(V$5,Kruistabel!$B$26:$F$29,MATCH($C90,Kruistabel!$C$25:$F$25,0)+1,FALSE),""))</f>
        <v>#N/A</v>
      </c>
      <c r="W90" s="326" t="e">
        <f>IF(IF(Plananalyse!W90=1,VLOOKUP(W$5,Kruistabel!$B$26:$F$29,MATCH($C90,Kruistabel!$C$25:$F$25,0)+1,FALSE),"")=0,"",IF(Plananalyse!W90=1,VLOOKUP(W$5,Kruistabel!$B$26:$F$29,MATCH($C90,Kruistabel!$C$25:$F$25,0)+1,FALSE),""))</f>
        <v>#N/A</v>
      </c>
      <c r="X90" s="326" t="e">
        <f>IF(IF(Plananalyse!X90=1,VLOOKUP(X$5,Kruistabel!$B$26:$F$29,MATCH($C90,Kruistabel!$C$25:$F$25,0)+1,FALSE),"")=0,"",IF(Plananalyse!X90=1,VLOOKUP(X$5,Kruistabel!$B$26:$F$29,MATCH($C90,Kruistabel!$C$25:$F$25,0)+1,FALSE),""))</f>
        <v>#N/A</v>
      </c>
      <c r="Y90" s="326" t="e">
        <f>IF(IF(Plananalyse!Y90=1,VLOOKUP(Y$5,Kruistabel!$B$26:$F$29,MATCH($C90,Kruistabel!$C$25:$F$25,0)+1,FALSE),"")=0,"",IF(Plananalyse!Y90=1,VLOOKUP(Y$5,Kruistabel!$B$26:$F$29,MATCH($C90,Kruistabel!$C$25:$F$25,0)+1,FALSE),""))</f>
        <v>#N/A</v>
      </c>
      <c r="Z90" s="326" t="e">
        <f>IF(IF(Plananalyse!Z90=1,VLOOKUP(Z$5,Kruistabel!$B$26:$F$29,MATCH($C90,Kruistabel!$C$25:$F$25,0)+1,FALSE),"")=0,"",IF(Plananalyse!Z90=1,VLOOKUP(Z$5,Kruistabel!$B$26:$F$29,MATCH($C90,Kruistabel!$C$25:$F$25,0)+1,FALSE),""))</f>
        <v>#N/A</v>
      </c>
      <c r="AA90" s="326" t="e">
        <f>IF(IF(Plananalyse!AA90=1,VLOOKUP(AA$5,Kruistabel!$B$26:$F$29,MATCH($C90,Kruistabel!$C$25:$F$25,0)+1,FALSE),"")=0,"",IF(Plananalyse!AA90=1,VLOOKUP(AA$5,Kruistabel!$B$26:$F$29,MATCH($C90,Kruistabel!$C$25:$F$25,0)+1,FALSE),""))</f>
        <v>#N/A</v>
      </c>
      <c r="AB90" s="326" t="e">
        <f>IF(IF(Plananalyse!AB90=1,VLOOKUP(AB$5,Kruistabel!$B$26:$F$29,MATCH($C90,Kruistabel!$C$25:$F$25,0)+1,FALSE),"")=0,"",IF(Plananalyse!AB90=1,VLOOKUP(AB$5,Kruistabel!$B$26:$F$29,MATCH($C90,Kruistabel!$C$25:$F$25,0)+1,FALSE),""))</f>
        <v>#N/A</v>
      </c>
      <c r="AC90" s="326" t="e">
        <f>IF(IF(Plananalyse!AC90=1,VLOOKUP(AC$5,Kruistabel!$B$26:$F$29,MATCH($C90,Kruistabel!$C$25:$F$25,0)+1,FALSE),"")=0,"",IF(Plananalyse!AC90=1,VLOOKUP(AC$5,Kruistabel!$B$26:$F$29,MATCH($C90,Kruistabel!$C$25:$F$25,0)+1,FALSE),""))</f>
        <v>#N/A</v>
      </c>
      <c r="AD90" s="326" t="e">
        <f>IF(IF(Plananalyse!AD90=1,VLOOKUP(AD$5,Kruistabel!$B$26:$F$29,MATCH($C90,Kruistabel!$C$25:$F$25,0)+1,FALSE),"")=0,"",IF(Plananalyse!AD90=1,VLOOKUP(AD$5,Kruistabel!$B$26:$F$29,MATCH($C90,Kruistabel!$C$25:$F$25,0)+1,FALSE),""))</f>
        <v>#N/A</v>
      </c>
      <c r="AE90" s="326" t="e">
        <f>IF(IF(Plananalyse!AE90=1,VLOOKUP(AE$5,Kruistabel!$B$26:$F$29,MATCH($C90,Kruistabel!$C$25:$F$25,0)+1,FALSE),"")=0,"",IF(Plananalyse!AE90=1,VLOOKUP(AE$5,Kruistabel!$B$26:$F$29,MATCH($C90,Kruistabel!$C$25:$F$25,0)+1,FALSE),""))</f>
        <v>#N/A</v>
      </c>
      <c r="AF90" s="326" t="e">
        <f>IF(IF(Plananalyse!AF90=1,VLOOKUP(AF$5,Kruistabel!$B$26:$F$29,MATCH($C90,Kruistabel!$C$25:$F$25,0)+1,FALSE),"")=0,"",IF(Plananalyse!AF90=1,VLOOKUP(AF$5,Kruistabel!$B$26:$F$29,MATCH($C90,Kruistabel!$C$25:$F$25,0)+1,FALSE),""))</f>
        <v>#N/A</v>
      </c>
      <c r="AG90" s="326" t="e">
        <f>IF(IF(Plananalyse!AG90=1,VLOOKUP(AG$5,Kruistabel!$B$26:$F$29,MATCH($C90,Kruistabel!$C$25:$F$25,0)+1,FALSE),"")=0,"",IF(Plananalyse!AG90=1,VLOOKUP(AG$5,Kruistabel!$B$26:$F$29,MATCH($C90,Kruistabel!$C$25:$F$25,0)+1,FALSE),""))</f>
        <v>#N/A</v>
      </c>
      <c r="AH90" s="326" t="e">
        <f>IF(IF(Plananalyse!AH90=1,VLOOKUP(AH$5,Kruistabel!$B$26:$F$29,MATCH($C90,Kruistabel!$C$25:$F$25,0)+1,FALSE),"")=0,"",IF(Plananalyse!AI90=1,VLOOKUP(AH$5,Kruistabel!$B$26:$F$29,MATCH($C90,Kruistabel!$C$25:$F$25,0)+1,FALSE),""))</f>
        <v>#N/A</v>
      </c>
      <c r="AI90" s="326" t="e">
        <f>IF(IF(Plananalyse!AI90=1,VLOOKUP(AI$5,Kruistabel!$B$26:$F$29,MATCH($C90,Kruistabel!$C$25:$F$25,0)+1,FALSE),"")=0,"",IF(Plananalyse!AJ90=1,VLOOKUP(AI$5,Kruistabel!$B$26:$F$29,MATCH($C90,Kruistabel!$C$25:$F$25,0)+1,FALSE),""))</f>
        <v>#N/A</v>
      </c>
      <c r="AJ90" s="326" t="e">
        <f>IF(IF(Plananalyse!AJ90=1,VLOOKUP(AJ$5,Kruistabel!$B$26:$F$29,MATCH($C90,Kruistabel!$C$25:$F$25,0)+1,FALSE),"")=0,"",IF(Plananalyse!AJ90=1,VLOOKUP(AJ$5,Kruistabel!$B$26:$F$29,MATCH($C90,Kruistabel!$C$25:$F$25,0)+1,FALSE),""))</f>
        <v>#N/A</v>
      </c>
      <c r="AK90" s="326" t="e">
        <f>IF(IF(Plananalyse!AK90=1,VLOOKUP(AK$5,Kruistabel!$B$26:$F$29,MATCH($C90,Kruistabel!$C$25:$F$25,0)+1,FALSE),"")=0,"",IF(Plananalyse!AK90=1,VLOOKUP(AK$5,Kruistabel!$B$26:$F$29,MATCH($C90,Kruistabel!$C$25:$F$25,0)+1,FALSE),""))</f>
        <v>#N/A</v>
      </c>
      <c r="AL90" s="326" t="e">
        <f>IF(IF(Plananalyse!AL90=1,VLOOKUP(AL$5,Kruistabel!$B$26:$F$29,MATCH($C90,Kruistabel!$C$25:$F$25,0)+1,FALSE),"")=0,"",IF(Plananalyse!AL90=1,VLOOKUP(AL$5,Kruistabel!$B$26:$F$29,MATCH($C90,Kruistabel!$C$25:$F$25,0)+1,FALSE),""))</f>
        <v>#N/A</v>
      </c>
      <c r="AM90" s="326" t="e">
        <f>IF(IF(Plananalyse!AM90=1,VLOOKUP(AM$5,Kruistabel!$B$26:$F$29,MATCH($C90,Kruistabel!$C$25:$F$25,0)+1,FALSE),"")=0,"",IF(Plananalyse!AM90=1,VLOOKUP(AM$5,Kruistabel!$B$26:$F$29,MATCH($C90,Kruistabel!$C$25:$F$25,0)+1,FALSE),""))</f>
        <v>#N/A</v>
      </c>
      <c r="AN90" s="327"/>
      <c r="AO90" s="326" t="e">
        <f>IF(IF(Plananalyse!AO90=1,VLOOKUP(AO$5,Kruistabel!$B$26:$F$29,MATCH($C90,Kruistabel!$C$25:$F$25,0)+1,FALSE),"")=0,"",IF(Plananalyse!AO90=1,VLOOKUP(AO$5,Kruistabel!$B$26:$F$29,MATCH($C90,Kruistabel!$C$25:$F$25,0)+1,FALSE),""))</f>
        <v>#N/A</v>
      </c>
      <c r="AP90" s="326" t="e">
        <f>IF(IF(Plananalyse!AP90=1,VLOOKUP(AP$5,Kruistabel!$B$26:$F$29,MATCH($C90,Kruistabel!$C$25:$F$25,0)+1,FALSE),"")=0,"",IF(Plananalyse!AP90=1,VLOOKUP(AP$5,Kruistabel!$B$26:$F$29,MATCH($C90,Kruistabel!$C$25:$F$25,0)+1,FALSE),""))</f>
        <v>#N/A</v>
      </c>
      <c r="AQ90" s="326" t="e">
        <f>IF(IF(Plananalyse!AQ90=1,VLOOKUP(AQ$5,Kruistabel!$B$26:$F$29,MATCH($C90,Kruistabel!$C$25:$F$25,0)+1,FALSE),"")=0,"",IF(Plananalyse!AQ90=1,VLOOKUP(AQ$5,Kruistabel!$B$26:$F$29,MATCH($C90,Kruistabel!$C$25:$F$25,0)+1,FALSE),""))</f>
        <v>#N/A</v>
      </c>
      <c r="AR90" s="326" t="e">
        <f>IF(IF(Plananalyse!AR90=1,VLOOKUP(AR$5,Kruistabel!$B$26:$F$29,MATCH($C90,Kruistabel!$C$25:$F$25,0)+1,FALSE),"")=0,"",IF(Plananalyse!AR90=1,VLOOKUP(AR$5,Kruistabel!$B$26:$F$29,MATCH($C90,Kruistabel!$C$25:$F$25,0)+1,FALSE),""))</f>
        <v>#N/A</v>
      </c>
      <c r="AS90" s="326" t="e">
        <f>IF(IF(Plananalyse!AS90=1,VLOOKUP(AS$5,Kruistabel!$B$26:$F$29,MATCH($C90,Kruistabel!$C$25:$F$25,0)+1,FALSE),"")=0,"",IF(Plananalyse!AS90=1,VLOOKUP(AS$5,Kruistabel!$B$26:$F$29,MATCH($C90,Kruistabel!$C$25:$F$25,0)+1,FALSE),""))</f>
        <v>#N/A</v>
      </c>
      <c r="AT90" s="326" t="e">
        <f>IF(IF(Plananalyse!AT90=1,VLOOKUP(AT$5,Kruistabel!$B$26:$F$29,MATCH($C90,Kruistabel!$C$25:$F$25,0)+1,FALSE),"")=0,"",IF(Plananalyse!AT90=1,VLOOKUP(AT$5,Kruistabel!$B$26:$F$29,MATCH($C90,Kruistabel!$C$25:$F$25,0)+1,FALSE),""))</f>
        <v>#N/A</v>
      </c>
      <c r="AU90" s="326" t="e">
        <f>IF(IF(Plananalyse!AU90=1,VLOOKUP(AU$5,Kruistabel!$B$26:$F$29,MATCH($C90,Kruistabel!$C$25:$F$25,0)+1,FALSE),"")=0,"",IF(Plananalyse!AU90=1,VLOOKUP(AU$5,Kruistabel!$B$26:$F$29,MATCH($C90,Kruistabel!$C$25:$F$25,0)+1,FALSE),""))</f>
        <v>#N/A</v>
      </c>
      <c r="AV90" s="326" t="e">
        <f>IF(IF(Plananalyse!AV90=1,VLOOKUP(AV$5,Kruistabel!$B$26:$F$29,MATCH($C90,Kruistabel!$C$25:$F$25,0)+1,FALSE),"")=0,"",IF(Plananalyse!AV90=1,VLOOKUP(AV$5,Kruistabel!$B$26:$F$29,MATCH($C90,Kruistabel!$C$25:$F$25,0)+1,FALSE),""))</f>
        <v>#N/A</v>
      </c>
      <c r="AW90" s="326" t="e">
        <f>IF(IF(Plananalyse!AW90=1,VLOOKUP(AW$5,Kruistabel!$B$26:$F$29,MATCH($C90,Kruistabel!$C$25:$F$25,0)+1,FALSE),"")=0,"",IF(Plananalyse!AW90=1,VLOOKUP(AW$5,Kruistabel!$B$26:$F$29,MATCH($C90,Kruistabel!$C$25:$F$25,0)+1,FALSE),""))</f>
        <v>#N/A</v>
      </c>
      <c r="AX90" s="326" t="e">
        <f>IF(IF(Plananalyse!AX90=1,VLOOKUP(AX$5,Kruistabel!$B$26:$F$29,MATCH($C90,Kruistabel!$C$25:$F$25,0)+1,FALSE),"")=0,"",IF(Plananalyse!AX90=1,VLOOKUP(AX$5,Kruistabel!$B$26:$F$29,MATCH($C90,Kruistabel!$C$25:$F$25,0)+1,FALSE),""))</f>
        <v>#N/A</v>
      </c>
      <c r="AY90" s="327"/>
      <c r="AZ90" s="326" t="e">
        <f>IF(IF(Plananalyse!AZ90=1,VLOOKUP(AZ$5,Kruistabel!$B$26:$F$29,MATCH($C90,Kruistabel!$C$25:$F$25,0)+1,FALSE),"")=0,"",IF(Plananalyse!AZ90=1,VLOOKUP(AZ$5,Kruistabel!$B$26:$F$29,MATCH($C90,Kruistabel!$C$25:$F$25,0)+1,FALSE),""))</f>
        <v>#N/A</v>
      </c>
      <c r="BA90" s="326" t="e">
        <f>IF(IF(Plananalyse!BA90=1,VLOOKUP(BA$5,Kruistabel!$B$26:$F$29,MATCH($C90,Kruistabel!$C$25:$F$25,0)+1,FALSE),"")=0,"",IF(Plananalyse!BA90=1,VLOOKUP(BA$5,Kruistabel!$B$26:$F$29,MATCH($C90,Kruistabel!$C$25:$F$25,0)+1,FALSE),""))</f>
        <v>#N/A</v>
      </c>
      <c r="BB90" s="326" t="e">
        <f>IF(IF(Plananalyse!BB90=1,VLOOKUP(BB$5,Kruistabel!$B$26:$F$29,MATCH($C90,Kruistabel!$C$25:$F$25,0)+1,FALSE),"")=0,"",IF(Plananalyse!BB90=1,VLOOKUP(BB$5,Kruistabel!$B$26:$F$29,MATCH($C90,Kruistabel!$C$25:$F$25,0)+1,FALSE),""))</f>
        <v>#N/A</v>
      </c>
      <c r="BC90" s="326" t="e">
        <f>IF(IF(Plananalyse!BC90=1,VLOOKUP(BC$5,Kruistabel!$B$26:$F$29,MATCH($C90,Kruistabel!$C$25:$F$25,0)+1,FALSE),"")=0,"",IF(Plananalyse!BC90=1,VLOOKUP(BC$5,Kruistabel!$B$26:$F$29,MATCH($C90,Kruistabel!$C$25:$F$25,0)+1,FALSE),""))</f>
        <v>#N/A</v>
      </c>
      <c r="BD90" s="326" t="e">
        <f>IF(IF(Plananalyse!BD90=1,VLOOKUP(BD$5,Kruistabel!$B$26:$F$29,MATCH($C90,Kruistabel!$C$25:$F$25,0)+1,FALSE),"")=0,"",IF(Plananalyse!BD90=1,VLOOKUP(BD$5,Kruistabel!$B$26:$F$29,MATCH($C90,Kruistabel!$C$25:$F$25,0)+1,FALSE),""))</f>
        <v>#N/A</v>
      </c>
      <c r="BE90" s="326" t="e">
        <f>IF(IF(Plananalyse!BE90=1,VLOOKUP(BE$5,Kruistabel!$B$26:$F$29,MATCH($C90,Kruistabel!$C$25:$F$25,0)+1,FALSE),"")=0,"",IF(Plananalyse!BE90=1,VLOOKUP(BE$5,Kruistabel!$B$26:$F$29,MATCH($C90,Kruistabel!$C$25:$F$25,0)+1,FALSE),""))</f>
        <v>#N/A</v>
      </c>
      <c r="BF90" s="326" t="e">
        <f>IF(IF(Plananalyse!BF90=1,VLOOKUP(BF$5,Kruistabel!$B$26:$F$29,MATCH($C90,Kruistabel!$C$25:$F$25,0)+1,FALSE),"")=0,"",IF(Plananalyse!BF90=1,VLOOKUP(BF$5,Kruistabel!$B$26:$F$29,MATCH($C90,Kruistabel!$C$25:$F$25,0)+1,FALSE),""))</f>
        <v>#N/A</v>
      </c>
      <c r="BG90" s="326" t="e">
        <f>IF(IF(Plananalyse!BG90=1,VLOOKUP(BG$5,Kruistabel!$B$26:$F$29,MATCH($C90,Kruistabel!$C$25:$F$25,0)+1,FALSE),"")=0,"",IF(Plananalyse!BG90=1,VLOOKUP(BG$5,Kruistabel!$B$26:$F$29,MATCH($C90,Kruistabel!$C$25:$F$25,0)+1,FALSE),""))</f>
        <v>#N/A</v>
      </c>
      <c r="BH90" s="326" t="e">
        <f>IF(IF(Plananalyse!BH90=1,VLOOKUP(BH$5,Kruistabel!$B$26:$F$29,MATCH($C90,Kruistabel!$C$25:$F$25,0)+1,FALSE),"")=0,"",IF(Plananalyse!BH90=1,VLOOKUP(BH$5,Kruistabel!$B$26:$F$29,MATCH($C90,Kruistabel!$C$25:$F$25,0)+1,FALSE),""))</f>
        <v>#N/A</v>
      </c>
      <c r="BI90" s="327"/>
      <c r="BJ90" s="326" t="e">
        <f>IF(IF(Plananalyse!BJ90=1,VLOOKUP(BJ$5,Kruistabel!$B$26:$F$29,MATCH($C90,Kruistabel!$C$25:$F$25,0)+1,FALSE),"")=0,"",IF(Plananalyse!BJ90=1,VLOOKUP(BJ$5,Kruistabel!$B$26:$F$29,MATCH($C90,Kruistabel!$C$25:$F$25,0)+1,FALSE),""))</f>
        <v>#N/A</v>
      </c>
      <c r="BK90" s="326" t="e">
        <f>IF(IF(Plananalyse!BK90=1,VLOOKUP(BK$5,Kruistabel!$B$26:$F$29,MATCH($C90,Kruistabel!$C$25:$F$25,0)+1,FALSE),"")=0,"",IF(Plananalyse!BK90=1,VLOOKUP(BK$5,Kruistabel!$B$26:$F$29,MATCH($C90,Kruistabel!$C$25:$F$25,0)+1,FALSE),""))</f>
        <v>#N/A</v>
      </c>
      <c r="BL90" s="326" t="e">
        <f>IF(IF(Plananalyse!BL90=1,VLOOKUP(BL$5,Kruistabel!$B$26:$F$29,MATCH($C90,Kruistabel!$C$25:$F$25,0)+1,FALSE),"")=0,"",IF(Plananalyse!BL90=1,VLOOKUP(BL$5,Kruistabel!$B$26:$F$29,MATCH($C90,Kruistabel!$C$25:$F$25,0)+1,FALSE),""))</f>
        <v>#N/A</v>
      </c>
      <c r="BM90" s="326" t="e">
        <f>IF(IF(Plananalyse!BM90=1,VLOOKUP(BM$5,Kruistabel!$B$26:$F$29,MATCH($C90,Kruistabel!$C$25:$F$25,0)+1,FALSE),"")=0,"",IF(Plananalyse!BM90=1,VLOOKUP(BM$5,Kruistabel!$B$26:$F$29,MATCH($C90,Kruistabel!$C$25:$F$25,0)+1,FALSE),""))</f>
        <v>#N/A</v>
      </c>
      <c r="BN90" s="326" t="e">
        <f>IF(IF(Plananalyse!BN90=1,VLOOKUP(BN$5,Kruistabel!$B$26:$F$29,MATCH($C90,Kruistabel!$C$25:$F$25,0)+1,FALSE),"")=0,"",IF(Plananalyse!BN90=1,VLOOKUP(BN$5,Kruistabel!$B$26:$F$29,MATCH($C90,Kruistabel!$C$25:$F$25,0)+1,FALSE),""))</f>
        <v>#N/A</v>
      </c>
      <c r="BO90" s="326" t="e">
        <f>IF(IF(Plananalyse!BO90=1,VLOOKUP(BO$5,Kruistabel!$B$26:$F$29,MATCH($C90,Kruistabel!$C$25:$F$25,0)+1,FALSE),"")=0,"",IF(Plananalyse!BO90=1,VLOOKUP(BO$5,Kruistabel!$B$26:$F$29,MATCH($C90,Kruistabel!$C$25:$F$25,0)+1,FALSE),""))</f>
        <v>#N/A</v>
      </c>
      <c r="BP90" s="326" t="e">
        <f>IF(IF(Plananalyse!BP90=1,VLOOKUP(BP$5,Kruistabel!$B$26:$F$29,MATCH($C90,Kruistabel!$C$25:$F$25,0)+1,FALSE),"")=0,"",IF(Plananalyse!BP90=1,VLOOKUP(BP$5,Kruistabel!$B$26:$F$29,MATCH($C90,Kruistabel!$C$25:$F$25,0)+1,FALSE),""))</f>
        <v>#N/A</v>
      </c>
      <c r="BQ90" s="326" t="e">
        <f>IF(IF(Plananalyse!BQ90=1,VLOOKUP(BQ$5,Kruistabel!$B$26:$F$29,MATCH($C90,Kruistabel!$C$25:$F$25,0)+1,FALSE),"")=0,"",IF(Plananalyse!BQ90=1,VLOOKUP(BQ$5,Kruistabel!$B$26:$F$29,MATCH($C90,Kruistabel!$C$25:$F$25,0)+1,FALSE),""))</f>
        <v>#N/A</v>
      </c>
      <c r="BR90" s="326" t="e">
        <f>IF(IF(Plananalyse!BR90=1,VLOOKUP(BR$5,Kruistabel!$B$26:$F$29,MATCH($C90,Kruistabel!$C$25:$F$25,0)+1,FALSE),"")=0,"",IF(Plananalyse!BR90=1,VLOOKUP(BR$5,Kruistabel!$B$26:$F$29,MATCH($C90,Kruistabel!$C$25:$F$25,0)+1,FALSE),""))</f>
        <v>#REF!</v>
      </c>
      <c r="BS90" s="326" t="e">
        <f>IF(IF(Plananalyse!BS90=1,VLOOKUP(BS$5,Kruistabel!$B$26:$F$29,MATCH($C90,Kruistabel!$C$25:$F$25,0)+1,FALSE),"")=0,"",IF(Plananalyse!BS90=1,VLOOKUP(BS$5,Kruistabel!$B$26:$F$29,MATCH($C90,Kruistabel!$C$25:$F$25,0)+1,FALSE),""))</f>
        <v>#REF!</v>
      </c>
      <c r="BT90" s="65"/>
      <c r="BU90" s="231" t="e">
        <f>IF(IF(Plananalyse!BU90=1,VLOOKUP(BU$5,Kruistabel!$B$26:$F$29,MATCH($C90,Kruistabel!$C$25:$F$25,0)+1,FALSE),"")=0,"",IF(Plananalyse!BU90=1,VLOOKUP(BU$5,Kruistabel!$B$26:$F$29,MATCH($C90,Kruistabel!$C$25:$F$25,0)+1,FALSE),""))</f>
        <v>#N/A</v>
      </c>
      <c r="BV90" s="326" t="e">
        <f>IF(IF(Plananalyse!BV90=1,VLOOKUP(BV$5,Kruistabel!$B$26:$F$29,MATCH($C90,Kruistabel!$C$25:$F$25,0)+1,FALSE),"")=0,"",IF(Plananalyse!BV90=1,VLOOKUP(BV$5,Kruistabel!$B$26:$F$29,MATCH($C90,Kruistabel!$C$25:$F$25,0)+1,FALSE),""))</f>
        <v>#N/A</v>
      </c>
      <c r="BW90" s="326" t="e">
        <f>IF(IF(Plananalyse!BW90=1,VLOOKUP(BW$5,Kruistabel!$B$26:$F$29,MATCH($C90,Kruistabel!$C$25:$F$25,0)+1,FALSE),"")=0,"",IF(Plananalyse!BW90=1,VLOOKUP(BW$5,Kruistabel!$B$26:$F$29,MATCH($C90,Kruistabel!$C$25:$F$25,0)+1,FALSE),""))</f>
        <v>#N/A</v>
      </c>
      <c r="BX90" s="326" t="e">
        <f>IF(IF(Plananalyse!BX90=1,VLOOKUP(BX$5,Kruistabel!$B$26:$F$29,MATCH($C90,Kruistabel!$C$25:$F$25,0)+1,FALSE),"")=0,"",IF(Plananalyse!BX90=1,VLOOKUP(BX$5,Kruistabel!$B$26:$F$29,MATCH($C90,Kruistabel!$C$25:$F$25,0)+1,FALSE),""))</f>
        <v>#N/A</v>
      </c>
      <c r="BY90" s="327"/>
      <c r="BZ90" s="326" t="e">
        <f>IF(IF(Plananalyse!BZ90=1,VLOOKUP(BZ$5,Kruistabel!$B$26:$F$29,MATCH($C90,Kruistabel!$C$25:$F$25,0)+1,FALSE),"")=0,"",IF(Plananalyse!BZ90=1,VLOOKUP(BZ$5,Kruistabel!$B$26:$F$29,MATCH($C90,Kruistabel!$C$25:$F$25,0)+1,FALSE),""))</f>
        <v>#N/A</v>
      </c>
      <c r="CA90" s="326" t="e">
        <f>IF(IF(Plananalyse!CA90=1,VLOOKUP(CA$5,Kruistabel!$B$26:$F$29,MATCH($C90,Kruistabel!$C$25:$F$25,0)+1,FALSE),"")=0,"",IF(Plananalyse!CA90=1,VLOOKUP(CA$5,Kruistabel!$B$26:$F$29,MATCH($C90,Kruistabel!$C$25:$F$25,0)+1,FALSE),""))</f>
        <v>#N/A</v>
      </c>
      <c r="CB90" s="326" t="e">
        <f>IF(IF(Plananalyse!CB90=1,VLOOKUP(CB$5,Kruistabel!$B$26:$F$29,MATCH($C90,Kruistabel!$C$25:$F$25,0)+1,FALSE),"")=0,"",IF(Plananalyse!CB90=1,VLOOKUP(CB$5,Kruistabel!$B$26:$F$29,MATCH($C90,Kruistabel!$C$25:$F$25,0)+1,FALSE),""))</f>
        <v>#N/A</v>
      </c>
      <c r="CC90" s="326" t="e">
        <f>IF(IF(Plananalyse!CC90=1,VLOOKUP(CC$5,Kruistabel!$B$26:$F$29,MATCH($C90,Kruistabel!$C$25:$F$25,0)+1,FALSE),"")=0,"",IF(Plananalyse!CC90=1,VLOOKUP(CC$5,Kruistabel!$B$26:$F$29,MATCH($C90,Kruistabel!$C$25:$F$25,0)+1,FALSE),""))</f>
        <v>#N/A</v>
      </c>
      <c r="CD90" s="326" t="e">
        <f>IF(IF(Plananalyse!CD90=1,VLOOKUP(CD$5,Kruistabel!$B$26:$F$29,MATCH($C90,Kruistabel!$C$25:$F$25,0)+1,FALSE),"")=0,"",IF(Plananalyse!CD90=1,VLOOKUP(CD$5,Kruistabel!$B$26:$F$29,MATCH($C90,Kruistabel!$C$25:$F$25,0)+1,FALSE),""))</f>
        <v>#N/A</v>
      </c>
      <c r="CE90" s="326" t="e">
        <f>IF(IF(Plananalyse!CE90=1,VLOOKUP(CE$5,Kruistabel!$B$26:$F$29,MATCH($C90,Kruistabel!$C$25:$F$25,0)+1,FALSE),"")=0,"",IF(Plananalyse!CE90=1,VLOOKUP(CE$5,Kruistabel!$B$26:$F$29,MATCH($C90,Kruistabel!$C$25:$F$25,0)+1,FALSE),""))</f>
        <v>#N/A</v>
      </c>
      <c r="CF90" s="326" t="e">
        <f>IF(IF(Plananalyse!CF90=1,VLOOKUP(CF$5,Kruistabel!$B$26:$F$29,MATCH($C90,Kruistabel!$C$25:$F$25,0)+1,FALSE),"")=0,"",IF(Plananalyse!CF90=1,VLOOKUP(CF$5,Kruistabel!$B$26:$F$29,MATCH($C90,Kruistabel!$C$25:$F$25,0)+1,FALSE),""))</f>
        <v>#N/A</v>
      </c>
      <c r="CG90" s="326" t="e">
        <f ca="1">IF(IF(Plananalyse!CG90=1,VLOOKUP(CG$5,Kruistabel!$B$26:$F$29,MATCH($C90,Kruistabel!$C$25:$F$25,0)+1,FALSE),"")=0,"",IF(Plananalyse!CG90=1,VLOOKUP(CG$5,Kruistabel!$B$26:$F$29,MATCH($C90,Kruistabel!$C$25:$F$25,0)+1,FALSE),""))</f>
        <v>#REF!</v>
      </c>
      <c r="CH90" s="326" t="e">
        <f ca="1">IF(IF(Plananalyse!CH90=1,VLOOKUP(CH$5,Kruistabel!$B$26:$F$29,MATCH($C90,Kruistabel!$C$25:$F$25,0)+1,FALSE),"")=0,"",IF(Plananalyse!CH90=1,VLOOKUP(CH$5,Kruistabel!$B$26:$F$29,MATCH($C90,Kruistabel!$C$25:$F$25,0)+1,FALSE),""))</f>
        <v>#REF!</v>
      </c>
      <c r="CI90" s="65"/>
      <c r="CJ90" s="326" t="e">
        <f ca="1">IF(IF(Plananalyse!CJ90=1,VLOOKUP(CJ$5,Kruistabel!$B$26:$F$29,MATCH($C90,Kruistabel!$C$25:$F$25,0)+1,FALSE),"")=0,"",IF(Plananalyse!CJ90=1,VLOOKUP(CJ$5,Kruistabel!$B$26:$F$29,MATCH($C90,Kruistabel!$C$25:$F$25,0)+1,FALSE),""))</f>
        <v>#N/A</v>
      </c>
      <c r="CK90" s="326" t="e">
        <f ca="1">IF(IF(Plananalyse!CK90=1,VLOOKUP(CK$5,Kruistabel!$B$26:$F$29,MATCH($C90,Kruistabel!$C$25:$F$25,0)+1,FALSE),"")=0,"",IF(Plananalyse!CK90=1,VLOOKUP(CK$5,Kruistabel!$B$26:$F$29,MATCH($C90,Kruistabel!$C$25:$F$25,0)+1,FALSE),""))</f>
        <v>#N/A</v>
      </c>
      <c r="CL90" s="326" t="e">
        <f ca="1">IF(IF(Plananalyse!CL90=1,VLOOKUP(CL$5,Kruistabel!$B$26:$F$29,MATCH($C90,Kruistabel!$C$25:$F$25,0)+1,FALSE),"")=0,"",IF(Plananalyse!CL90=1,VLOOKUP(CL$5,Kruistabel!$B$26:$F$29,MATCH($C90,Kruistabel!$C$25:$F$25,0)+1,FALSE),""))</f>
        <v>#N/A</v>
      </c>
      <c r="CM90" s="326" t="e">
        <f ca="1">IF(IF(Plananalyse!CM90=1,VLOOKUP(CM$5,Kruistabel!$B$26:$F$29,MATCH($C90,Kruistabel!$C$25:$F$25,0)+1,FALSE),"")=0,"",IF(Plananalyse!CM90=1,VLOOKUP(CM$5,Kruistabel!$B$26:$F$29,MATCH($C90,Kruistabel!$C$25:$F$25,0)+1,FALSE),""))</f>
        <v>#N/A</v>
      </c>
      <c r="CN90" s="326" t="e">
        <f ca="1">IF(IF(Plananalyse!CN90=1,VLOOKUP(CN$5,Kruistabel!$B$26:$F$29,MATCH($C90,Kruistabel!$C$25:$F$25,0)+1,FALSE),"")=0,"",IF(Plananalyse!CN90=1,VLOOKUP(CN$5,Kruistabel!$B$26:$F$29,MATCH($C90,Kruistabel!$C$25:$F$25,0)+1,FALSE),""))</f>
        <v>#N/A</v>
      </c>
      <c r="CO90" s="326" t="e">
        <f ca="1">IF(IF(Plananalyse!CO90=1,VLOOKUP(CO$5,Kruistabel!$B$26:$F$29,MATCH($C90,Kruistabel!$C$25:$F$25,0)+1,FALSE),"")=0,"",IF(Plananalyse!CO90=1,VLOOKUP(CO$5,Kruistabel!$B$26:$F$29,MATCH($C90,Kruistabel!$C$25:$F$25,0)+1,FALSE),""))</f>
        <v>#N/A</v>
      </c>
      <c r="CP90" s="326" t="e">
        <f ca="1">IF(IF(Plananalyse!CP90=1,VLOOKUP(CP$5,Kruistabel!$B$26:$F$29,MATCH($C90,Kruistabel!$C$25:$F$25,0)+1,FALSE),"")=0,"",IF(Plananalyse!CP90=1,VLOOKUP(CP$5,Kruistabel!$B$26:$F$29,MATCH($C90,Kruistabel!$C$25:$F$25,0)+1,FALSE),""))</f>
        <v>#N/A</v>
      </c>
      <c r="CQ90" s="326" t="e">
        <f ca="1">IF(IF(Plananalyse!CQ90=1,VLOOKUP(CQ$5,Kruistabel!$B$26:$F$29,MATCH($C90,Kruistabel!$C$25:$F$25,0)+1,FALSE),"")=0,"",IF(Plananalyse!CQ90=1,VLOOKUP(CQ$5,Kruistabel!$B$26:$F$29,MATCH($C90,Kruistabel!$C$25:$F$25,0)+1,FALSE),""))</f>
        <v>#N/A</v>
      </c>
      <c r="CR90" s="326" t="e">
        <f ca="1">IF(IF(Plananalyse!CR90=1,VLOOKUP(CR$5,Kruistabel!$B$26:$F$29,MATCH($C90,Kruistabel!$C$25:$F$25,0)+1,FALSE),"")=0,"",IF(Plananalyse!CR90=1,VLOOKUP(CR$5,Kruistabel!$B$26:$F$29,MATCH($C90,Kruistabel!$C$25:$F$25,0)+1,FALSE),""))</f>
        <v>#N/A</v>
      </c>
      <c r="CS90" s="326" t="e">
        <f ca="1">IF(IF(Plananalyse!CS90=1,VLOOKUP(CS$5,Kruistabel!$B$26:$F$29,MATCH($C90,Kruistabel!$C$25:$F$25,0)+1,FALSE),"")=0,"",IF(Plananalyse!CS90=1,VLOOKUP(CS$5,Kruistabel!$B$26:$F$29,MATCH($C90,Kruistabel!$C$25:$F$25,0)+1,FALSE),""))</f>
        <v>#N/A</v>
      </c>
      <c r="CT90" s="326" t="e">
        <f ca="1">IF(IF(Plananalyse!CT90=1,VLOOKUP(CT$5,Kruistabel!$B$26:$F$29,MATCH($C90,Kruistabel!$C$25:$F$25,0)+1,FALSE),"")=0,"",IF(Plananalyse!CT90=1,VLOOKUP(CT$5,Kruistabel!$B$26:$F$29,MATCH($C90,Kruistabel!$C$25:$F$25,0)+1,FALSE),""))</f>
        <v>#N/A</v>
      </c>
      <c r="CU90" s="326" t="e">
        <f ca="1">IF(IF(Plananalyse!CU90=1,VLOOKUP(CU$5,Kruistabel!$B$26:$F$29,MATCH($C90,Kruistabel!$C$25:$F$25,0)+1,FALSE),"")=0,"",IF(Plananalyse!CU90=1,VLOOKUP(CU$5,Kruistabel!$B$26:$F$29,MATCH($C90,Kruistabel!$C$25:$F$25,0)+1,FALSE),""))</f>
        <v>#N/A</v>
      </c>
      <c r="CV90" s="326" t="e">
        <f ca="1">IF(IF(Plananalyse!CV90=1,VLOOKUP(CV$5,Kruistabel!$B$26:$F$29,MATCH($C90,Kruistabel!$C$25:$F$25,0)+1,FALSE),"")=0,"",IF(Plananalyse!CV90=1,VLOOKUP(CV$5,Kruistabel!$B$26:$F$29,MATCH($C90,Kruistabel!$C$25:$F$25,0)+1,FALSE),""))</f>
        <v>#N/A</v>
      </c>
      <c r="CW90" s="326" t="e">
        <f ca="1">IF(IF(Plananalyse!CW90=1,VLOOKUP(CW$5,Kruistabel!$B$26:$F$29,MATCH($C90,Kruistabel!$C$25:$F$25,0)+1,FALSE),"")=0,"",IF(Plananalyse!CW90=1,VLOOKUP(CW$5,Kruistabel!$B$26:$F$29,MATCH($C90,Kruistabel!$C$25:$F$25,0)+1,FALSE),""))</f>
        <v>#N/A</v>
      </c>
      <c r="CX90" s="326" t="e">
        <f ca="1">IF(IF(Plananalyse!CX90=1,VLOOKUP(CX$5,Kruistabel!$B$26:$F$29,MATCH($C90,Kruistabel!$C$25:$F$25,0)+1,FALSE),"")=0,"",IF(Plananalyse!CX90=1,VLOOKUP(CX$5,Kruistabel!$B$26:$F$29,MATCH($C90,Kruistabel!$C$25:$F$25,0)+1,FALSE),""))</f>
        <v>#N/A</v>
      </c>
      <c r="CY90" s="326" t="e">
        <f ca="1">IF(IF(Plananalyse!CY90=1,VLOOKUP(CY$5,Kruistabel!$B$26:$F$29,MATCH($C90,Kruistabel!$C$25:$F$25,0)+1,FALSE),"")=0,"",IF(Plananalyse!CY90=1,VLOOKUP(CY$5,Kruistabel!$B$26:$F$29,MATCH($C90,Kruistabel!$C$25:$F$25,0)+1,FALSE),""))</f>
        <v>#N/A</v>
      </c>
      <c r="CZ90" s="326" t="e">
        <f ca="1">IF(IF(Plananalyse!CZ90=1,VLOOKUP(CZ$5,Kruistabel!$B$26:$F$29,MATCH($C90,Kruistabel!$C$25:$F$25,0)+1,FALSE),"")=0,"",IF(Plananalyse!CZ90=1,VLOOKUP(CZ$5,Kruistabel!$B$26:$F$29,MATCH($C90,Kruistabel!$C$25:$F$25,0)+1,FALSE),""))</f>
        <v>#N/A</v>
      </c>
      <c r="DA90" s="326" t="e">
        <f ca="1">IF(IF(Plananalyse!DA90=1,VLOOKUP(DA$5,Kruistabel!$B$26:$F$29,MATCH($C90,Kruistabel!$C$25:$F$25,0)+1,FALSE),"")=0,"",IF(Plananalyse!DA90=1,VLOOKUP(DA$5,Kruistabel!$B$26:$F$29,MATCH($C90,Kruistabel!$C$25:$F$25,0)+1,FALSE),""))</f>
        <v>#N/A</v>
      </c>
      <c r="DB90" s="326" t="e">
        <f ca="1">IF(IF(Plananalyse!DB90=1,VLOOKUP(DB$5,Kruistabel!$B$26:$F$29,MATCH($C90,Kruistabel!$C$25:$F$25,0)+1,FALSE),"")=0,"",IF(Plananalyse!DB90=1,VLOOKUP(DB$5,Kruistabel!$B$26:$F$29,MATCH($C90,Kruistabel!$C$25:$F$25,0)+1,FALSE),""))</f>
        <v>#N/A</v>
      </c>
      <c r="DC90" s="326" t="e">
        <f ca="1">IF(IF(Plananalyse!DC90=1,VLOOKUP(DC$5,Kruistabel!$B$26:$F$29,MATCH($C90,Kruistabel!$C$25:$F$25,0)+1,FALSE),"")=0,"",IF(Plananalyse!DC90=1,VLOOKUP(DC$5,Kruistabel!$B$26:$F$29,MATCH($C90,Kruistabel!$C$25:$F$25,0)+1,FALSE),""))</f>
        <v>#N/A</v>
      </c>
      <c r="DD90" s="327"/>
      <c r="DE90" s="326" t="e">
        <f ca="1">IF(IF(Plananalyse!DE90=1,VLOOKUP(DE$5,Kruistabel!$B$26:$F$29,MATCH($C90,Kruistabel!$C$25:$F$25,0)+1,FALSE),"")=0,"",IF(Plananalyse!DE90=1,VLOOKUP(DE$5,Kruistabel!$B$26:$F$29,MATCH($C90,Kruistabel!$C$25:$F$25,0)+1,FALSE),""))</f>
        <v>#N/A</v>
      </c>
      <c r="DF90" s="326" t="e">
        <f ca="1">IF(IF(Plananalyse!DF90=1,VLOOKUP(DF$5,Kruistabel!$B$26:$F$29,MATCH($C90,Kruistabel!$C$25:$F$25,0)+1,FALSE),"")=0,"",IF(Plananalyse!DF90=1,VLOOKUP(DF$5,Kruistabel!$B$26:$F$29,MATCH($C90,Kruistabel!$C$25:$F$25,0)+1,FALSE),""))</f>
        <v>#N/A</v>
      </c>
      <c r="DG90" s="326" t="e">
        <f ca="1">IF(IF(Plananalyse!DG90=1,VLOOKUP(DG$5,Kruistabel!$B$26:$F$29,MATCH($C90,Kruistabel!$C$25:$F$25,0)+1,FALSE),"")=0,"",IF(Plananalyse!DG90=1,VLOOKUP(DG$5,Kruistabel!$B$26:$F$29,MATCH($C90,Kruistabel!$C$25:$F$25,0)+1,FALSE),""))</f>
        <v>#N/A</v>
      </c>
      <c r="DH90" s="326" t="e">
        <f ca="1">IF(IF(Plananalyse!DH90=1,VLOOKUP(DH$5,Kruistabel!$B$26:$F$29,MATCH($C90,Kruistabel!$C$25:$F$25,0)+1,FALSE),"")=0,"",IF(Plananalyse!DH90=1,VLOOKUP(DH$5,Kruistabel!$B$26:$F$29,MATCH($C90,Kruistabel!$C$25:$F$25,0)+1,FALSE),""))</f>
        <v>#N/A</v>
      </c>
      <c r="DI90" s="326" t="e">
        <f ca="1">IF(IF(Plananalyse!DI90=1,VLOOKUP(DI$5,Kruistabel!$B$26:$F$29,MATCH($C90,Kruistabel!$C$25:$F$25,0)+1,FALSE),"")=0,"",IF(Plananalyse!DI90=1,VLOOKUP(DI$5,Kruistabel!$B$26:$F$29,MATCH($C90,Kruistabel!$C$25:$F$25,0)+1,FALSE),""))</f>
        <v>#N/A</v>
      </c>
      <c r="DJ90" s="326" t="e">
        <f ca="1">IF(IF(Plananalyse!DJ90=1,VLOOKUP(DJ$5,Kruistabel!$B$26:$F$29,MATCH($C90,Kruistabel!$C$25:$F$25,0)+1,FALSE),"")=0,"",IF(Plananalyse!DJ90=1,VLOOKUP(DJ$5,Kruistabel!$B$26:$F$29,MATCH($C90,Kruistabel!$C$25:$F$25,0)+1,FALSE),""))</f>
        <v>#N/A</v>
      </c>
      <c r="DK90" s="326" t="e">
        <f ca="1">IF(IF(Plananalyse!DK90=1,VLOOKUP(DK$5,Kruistabel!$B$26:$F$29,MATCH($C90,Kruistabel!$C$25:$F$25,0)+1,FALSE),"")=0,"",IF(Plananalyse!DK90=1,VLOOKUP(DK$5,Kruistabel!$B$26:$F$29,MATCH($C90,Kruistabel!$C$25:$F$25,0)+1,FALSE),""))</f>
        <v>#REF!</v>
      </c>
      <c r="DL90" s="326" t="e">
        <f ca="1">IF(IF(Plananalyse!DL90=1,VLOOKUP(DL$5,Kruistabel!$B$26:$F$29,MATCH($C90,Kruistabel!$C$25:$F$25,0)+1,FALSE),"")=0,"",IF(Plananalyse!DL90=1,VLOOKUP(DL$5,Kruistabel!$B$26:$F$29,MATCH($C90,Kruistabel!$C$25:$F$25,0)+1,FALSE),""))</f>
        <v>#REF!</v>
      </c>
      <c r="DM90" s="327" t="str">
        <f>IF(Plananalyse!DM90=1,VLOOKUP(DM$5,Kruistabel!$B$26:$F$29,MATCH($C90,Kruistabel!$C$25:$F$25,0)+1,FALSE),"")</f>
        <v/>
      </c>
      <c r="DN90" s="326" t="e">
        <f ca="1">IF(IF(Plananalyse!DN90=1,VLOOKUP(DN$5,Kruistabel!$B$26:$F$29,MATCH($C90,Kruistabel!$C$25:$F$25,0)+1,FALSE),"")=0,"",IF(Plananalyse!DN90=1,VLOOKUP(DN$5,Kruistabel!$B$26:$F$29,MATCH($C90,Kruistabel!$C$25:$F$25,0)+1,FALSE),""))</f>
        <v>#N/A</v>
      </c>
      <c r="DO90" s="326" t="e">
        <f ca="1">IF(IF(Plananalyse!DO90=1,VLOOKUP(DO$5,Kruistabel!$B$26:$F$29,MATCH($C90,Kruistabel!$C$25:$F$25,0)+1,FALSE),"")=0,"",IF(Plananalyse!DO90=1,VLOOKUP(DO$5,Kruistabel!$B$26:$F$29,MATCH($C90,Kruistabel!$C$25:$F$25,0)+1,FALSE),""))</f>
        <v>#N/A</v>
      </c>
      <c r="DP90" s="326" t="e">
        <f ca="1">IF(IF(Plananalyse!DP90=1,VLOOKUP(DP$5,Kruistabel!$B$26:$F$29,MATCH($C90,Kruistabel!$C$25:$F$25,0)+1,FALSE),"")=0,"",IF(Plananalyse!DP90=1,VLOOKUP(DP$5,Kruistabel!$B$26:$F$29,MATCH($C90,Kruistabel!$C$25:$F$25,0)+1,FALSE),""))</f>
        <v>#N/A</v>
      </c>
      <c r="DQ90" s="326" t="e">
        <f ca="1">IF(IF(Plananalyse!DQ90=1,VLOOKUP(DQ$5,Kruistabel!$B$26:$F$29,MATCH($C90,Kruistabel!$C$25:$F$25,0)+1,FALSE),"")=0,"",IF(Plananalyse!DQ90=1,VLOOKUP(DQ$5,Kruistabel!$B$26:$F$29,MATCH($C90,Kruistabel!$C$25:$F$25,0)+1,FALSE),""))</f>
        <v>#N/A</v>
      </c>
      <c r="DR90" s="326" t="e">
        <f ca="1">IF(IF(Plananalyse!DR90=1,VLOOKUP(DR$5,Kruistabel!$B$26:$F$29,MATCH($C90,Kruistabel!$C$25:$F$25,0)+1,FALSE),"")=0,"",IF(Plananalyse!DR90=1,VLOOKUP(DR$5,Kruistabel!$B$26:$F$29,MATCH($C90,Kruistabel!$C$25:$F$25,0)+1,FALSE),""))</f>
        <v>#N/A</v>
      </c>
      <c r="DS90" s="326" t="e">
        <f ca="1">IF(IF(Plananalyse!DS90=1,VLOOKUP(DS$5,Kruistabel!$B$26:$F$29,MATCH($C90,Kruistabel!$C$25:$F$25,0)+1,FALSE),"")=0,"",IF(Plananalyse!DS90=1,VLOOKUP(DS$5,Kruistabel!$B$26:$F$29,MATCH($C90,Kruistabel!$C$25:$F$25,0)+1,FALSE),""))</f>
        <v>#N/A</v>
      </c>
      <c r="DT90" s="326" t="e">
        <f ca="1">IF(IF(Plananalyse!DT90=1,VLOOKUP(DT$5,Kruistabel!$B$26:$F$29,MATCH($C90,Kruistabel!$C$25:$F$25,0)+1,FALSE),"")=0,"",IF(Plananalyse!DT90=1,VLOOKUP(DT$5,Kruistabel!$B$26:$F$29,MATCH($C90,Kruistabel!$C$25:$F$25,0)+1,FALSE),""))</f>
        <v>#N/A</v>
      </c>
      <c r="DU90" s="326" t="e">
        <f ca="1">IF(IF(Plananalyse!DU90=1,VLOOKUP(DU$5,Kruistabel!$B$26:$F$29,MATCH($C90,Kruistabel!$C$25:$F$25,0)+1,FALSE),"")=0,"",IF(Plananalyse!DU90=1,VLOOKUP(DU$5,Kruistabel!$B$26:$F$29,MATCH($C90,Kruistabel!$C$25:$F$25,0)+1,FALSE),""))</f>
        <v>#N/A</v>
      </c>
      <c r="DV90" s="326" t="e">
        <f ca="1">IF(IF(Plananalyse!DV90=1,VLOOKUP(DV$5,Kruistabel!$B$26:$F$29,MATCH($C90,Kruistabel!$C$25:$F$25,0)+1,FALSE),"")=0,"",IF(Plananalyse!DV90=1,VLOOKUP(DV$5,Kruistabel!$B$26:$F$29,MATCH($C90,Kruistabel!$C$25:$F$25,0)+1,FALSE),""))</f>
        <v>#N/A</v>
      </c>
      <c r="DW90" s="326" t="e">
        <f ca="1">IF(IF(Plananalyse!DW90=1,VLOOKUP(DW$5,Kruistabel!$B$26:$F$29,MATCH($C90,Kruistabel!$C$25:$F$25,0)+1,FALSE),"")=0,"",IF(Plananalyse!DW90=1,VLOOKUP(DW$5,Kruistabel!$B$26:$F$29,MATCH($C90,Kruistabel!$C$25:$F$25,0)+1,FALSE),""))</f>
        <v>#REF!</v>
      </c>
      <c r="DX90" s="326" t="e">
        <f ca="1">IF(IF(Plananalyse!DX90=1,VLOOKUP(DX$5,Kruistabel!$B$26:$F$29,MATCH($C90,Kruistabel!$C$25:$F$25,0)+1,FALSE),"")=0,"",IF(Plananalyse!DX90=1,VLOOKUP(DX$5,Kruistabel!$B$26:$F$29,MATCH($C90,Kruistabel!$C$25:$F$25,0)+1,FALSE),""))</f>
        <v>#REF!</v>
      </c>
      <c r="DY90" s="327" t="str">
        <f>IF(Plananalyse!DY90=1,VLOOKUP(DY$5,Kruistabel!$B$26:$F$29,MATCH($C90,Kruistabel!$C$25:$F$25,0)+1,FALSE),"")</f>
        <v/>
      </c>
      <c r="DZ90" s="326" t="e">
        <f ca="1">IF(IF(Plananalyse!DZ90=1,VLOOKUP(DZ$5,Kruistabel!$B$26:$F$29,MATCH($C90,Kruistabel!$C$25:$F$25,0)+1,FALSE),"")=0,"",IF(Plananalyse!DZ90=1,VLOOKUP(DZ$5,Kruistabel!$B$26:$F$29,MATCH($C90,Kruistabel!$C$25:$F$25,0)+1,FALSE),""))</f>
        <v>#N/A</v>
      </c>
      <c r="EA90" s="326" t="e">
        <f ca="1">IF(IF(Plananalyse!EA90=1,VLOOKUP(EA$5,Kruistabel!$B$26:$F$29,MATCH($C90,Kruistabel!$C$25:$F$25,0)+1,FALSE),"")=0,"",IF(Plananalyse!EA90=1,VLOOKUP(EA$5,Kruistabel!$B$26:$F$29,MATCH($C90,Kruistabel!$C$25:$F$25,0)+1,FALSE),""))</f>
        <v>#N/A</v>
      </c>
      <c r="EB90" s="326" t="e">
        <f ca="1">IF(IF(Plananalyse!EB90=1,VLOOKUP(EB$5,Kruistabel!$B$26:$F$29,MATCH($C90,Kruistabel!$C$25:$F$25,0)+1,FALSE),"")=0,"",IF(Plananalyse!EB90=1,VLOOKUP(EB$5,Kruistabel!$B$26:$F$29,MATCH($C90,Kruistabel!$C$25:$F$25,0)+1,FALSE),""))</f>
        <v>#REF!</v>
      </c>
      <c r="EC90" s="326" t="e">
        <f ca="1">IF(IF(Plananalyse!EC90=1,VLOOKUP(EC$5,Kruistabel!$B$26:$F$29,MATCH($C90,Kruistabel!$C$25:$F$25,0)+1,FALSE),"")=0,"",IF(Plananalyse!EC90=1,VLOOKUP(EC$5,Kruistabel!$B$26:$F$29,MATCH($C90,Kruistabel!$C$25:$F$25,0)+1,FALSE),""))</f>
        <v>#REF!</v>
      </c>
      <c r="ED90" s="327"/>
      <c r="EE90" s="326" t="e">
        <f ca="1">IF(IF(Plananalyse!EE90=1,VLOOKUP(EE$5,Kruistabel!$B$26:$F$29,MATCH($C90,Kruistabel!$C$25:$F$25,0)+1,FALSE),"")=0,"",IF(Plananalyse!EE90=1,VLOOKUP(EE$5,Kruistabel!$B$26:$F$29,MATCH($C90,Kruistabel!$C$25:$F$25,0)+1,FALSE),""))</f>
        <v>#N/A</v>
      </c>
      <c r="EF90" s="326" t="e">
        <f ca="1">IF(IF(Plananalyse!EF90=1,VLOOKUP(EF$5,Kruistabel!$B$26:$F$29,MATCH($C90,Kruistabel!$C$25:$F$25,0)+1,FALSE),"")=0,"",IF(Plananalyse!EF90=1,VLOOKUP(EF$5,Kruistabel!$B$26:$F$29,MATCH($C90,Kruistabel!$C$25:$F$25,0)+1,FALSE),""))</f>
        <v>#N/A</v>
      </c>
      <c r="EG90" s="326" t="e">
        <f ca="1">IF(IF(Plananalyse!EG90=1,VLOOKUP(EG$5,Kruistabel!$B$26:$F$29,MATCH($C90,Kruistabel!$C$25:$F$25,0)+1,FALSE),"")=0,"",IF(Plananalyse!EG90=1,VLOOKUP(EG$5,Kruistabel!$B$26:$F$29,MATCH($C90,Kruistabel!$C$25:$F$25,0)+1,FALSE),""))</f>
        <v>#N/A</v>
      </c>
      <c r="EH90" s="326" t="e">
        <f ca="1">IF(IF(Plananalyse!EH90=1,VLOOKUP(EH$5,Kruistabel!$B$26:$F$29,MATCH($C90,Kruistabel!$C$25:$F$25,0)+1,FALSE),"")=0,"",IF(Plananalyse!EH90=1,VLOOKUP(EH$5,Kruistabel!$B$26:$F$29,MATCH($C90,Kruistabel!$C$25:$F$25,0)+1,FALSE),""))</f>
        <v>#REF!</v>
      </c>
      <c r="EI90" s="326" t="e">
        <f ca="1">IF(IF(Plananalyse!EI90=1,VLOOKUP(EI$5,Kruistabel!$B$26:$F$29,MATCH($C90,Kruistabel!$C$25:$F$25,0)+1,FALSE),"")=0,"",IF(Plananalyse!EI90=1,VLOOKUP(EI$5,Kruistabel!$B$26:$F$29,MATCH($C90,Kruistabel!$C$25:$F$25,0)+1,FALSE),""))</f>
        <v>#REF!</v>
      </c>
      <c r="EJ90" s="164" t="str">
        <f>IF(Plananalyse!EJ90=1,VLOOKUP(EJ$5,Kruistabel!$B$26:$F$29,MATCH($C90,Kruistabel!$C$25:$F$25,0)+1,FALSE),"")</f>
        <v/>
      </c>
      <c r="EK90" s="138"/>
      <c r="EL90" s="138"/>
      <c r="EM90" s="138"/>
      <c r="EN90" s="138"/>
      <c r="EO90" s="138"/>
    </row>
    <row r="91" spans="2:145" hidden="1">
      <c r="B91" s="337" t="e">
        <f>Classificatietabel!#REF!</f>
        <v>#REF!</v>
      </c>
      <c r="C91" s="160" t="e">
        <f>_xlfn.IFNA(VLOOKUP($B91,Classificatietabel!$B$6:$I$91,C$7,FALSE),"")</f>
        <v>#REF!</v>
      </c>
      <c r="D91" s="160" t="e">
        <f>_xlfn.IFNA(VLOOKUP($B91,Classificatietabel!$B$6:$I$91,D$7,FALSE),"")</f>
        <v>#REF!</v>
      </c>
      <c r="E91" s="119" t="e">
        <f>IF(AND(D91="laag",$D$3=1),0,_xlfn.IFNA(IF(VLOOKUP($B91,Classificatietabel!$B$6:$H$91,$E$5,FALSE)="Ja",1,0),""))</f>
        <v>#REF!</v>
      </c>
      <c r="F91" s="163"/>
      <c r="G91" s="326" t="e">
        <f>IF(IF(Plananalyse!G91=1,VLOOKUP(G$5,Kruistabel!$B$26:$F$29,MATCH($C91,Kruistabel!$C$25:$F$25,0)+1,FALSE),"")=0,"",IF(Plananalyse!G91=1,VLOOKUP(G$5,Kruistabel!$B$26:$F$29,MATCH($C91,Kruistabel!$C$25:$F$25,0)+1,FALSE),""))</f>
        <v>#REF!</v>
      </c>
      <c r="H91" s="326" t="e">
        <f>IF(IF(Plananalyse!H91=1,VLOOKUP(H$5,Kruistabel!$B$26:$F$29,MATCH($C91,Kruistabel!$C$25:$F$25,0)+1,FALSE),"")=0,"",IF(Plananalyse!H91=1,VLOOKUP(H$5,Kruistabel!$B$26:$F$29,MATCH($C91,Kruistabel!$C$25:$F$25,0)+1,FALSE),""))</f>
        <v>#REF!</v>
      </c>
      <c r="I91" s="326" t="e">
        <f>IF(IF(Plananalyse!I91=1,VLOOKUP(I$5,Kruistabel!$B$26:$F$29,MATCH($C91,Kruistabel!$C$25:$F$25,0)+1,FALSE),"")=0,"",IF(Plananalyse!I91=1,VLOOKUP(I$5,Kruistabel!$B$26:$F$29,MATCH($C91,Kruistabel!$C$25:$F$25,0)+1,FALSE),""))</f>
        <v>#REF!</v>
      </c>
      <c r="J91" s="326" t="e">
        <f>IF(IF(Plananalyse!J91=1,VLOOKUP(J$5,Kruistabel!$B$26:$F$29,MATCH($C91,Kruistabel!$C$25:$F$25,0)+1,FALSE),"")=0,"",IF(Plananalyse!J91=1,VLOOKUP(J$5,Kruistabel!$B$26:$F$29,MATCH($C91,Kruistabel!$C$25:$F$25,0)+1,FALSE),""))</f>
        <v>#REF!</v>
      </c>
      <c r="K91" s="326" t="e">
        <f>IF(IF(Plananalyse!K91=1,VLOOKUP(K$5,Kruistabel!$B$26:$F$29,MATCH($C91,Kruistabel!$C$25:$F$25,0)+1,FALSE),"")=0,"",IF(Plananalyse!K91=1,VLOOKUP(K$5,Kruistabel!$B$26:$F$29,MATCH($C91,Kruistabel!$C$25:$F$25,0)+1,FALSE),""))</f>
        <v>#REF!</v>
      </c>
      <c r="L91" s="326" t="e">
        <f>IF(IF(Plananalyse!L91=1,VLOOKUP(L$5,Kruistabel!$B$26:$F$29,MATCH($C91,Kruistabel!$C$25:$F$25,0)+1,FALSE),"")=0,"",IF(Plananalyse!L91=1,VLOOKUP(L$5,Kruistabel!$B$26:$F$29,MATCH($C91,Kruistabel!$C$25:$F$25,0)+1,FALSE),""))</f>
        <v>#REF!</v>
      </c>
      <c r="M91" s="326" t="e">
        <f>IF(IF(Plananalyse!M91=1,VLOOKUP(M$5,Kruistabel!$B$26:$F$29,MATCH($C91,Kruistabel!$C$25:$F$25,0)+1,FALSE),"")=0,"",IF(Plananalyse!M91=1,VLOOKUP(M$5,Kruistabel!$B$26:$F$29,MATCH($C91,Kruistabel!$C$25:$F$25,0)+1,FALSE),""))</f>
        <v>#REF!</v>
      </c>
      <c r="N91" s="326" t="e">
        <f>IF(IF(Plananalyse!N91=1,VLOOKUP(N$5,Kruistabel!$B$26:$F$29,MATCH($C91,Kruistabel!$C$25:$F$25,0)+1,FALSE),"")=0,"",IF(Plananalyse!N91=1,VLOOKUP(N$5,Kruistabel!$B$26:$F$29,MATCH($C91,Kruistabel!$C$25:$F$25,0)+1,FALSE),""))</f>
        <v>#REF!</v>
      </c>
      <c r="O91" s="326" t="e">
        <f>IF(IF(Plananalyse!O91=1,VLOOKUP(O$5,Kruistabel!$B$26:$F$29,MATCH($C91,Kruistabel!$C$25:$F$25,0)+1,FALSE),"")=0,"",IF(Plananalyse!O91=1,VLOOKUP(O$5,Kruistabel!$B$26:$F$29,MATCH($C91,Kruistabel!$C$25:$F$25,0)+1,FALSE),""))</f>
        <v>#REF!</v>
      </c>
      <c r="P91" s="326" t="e">
        <f>IF(IF(Plananalyse!P91=1,VLOOKUP(P$5,Kruistabel!$B$26:$F$29,MATCH($C91,Kruistabel!$C$25:$F$25,0)+1,FALSE),"")=0,"",IF(Plananalyse!P91=1,VLOOKUP(P$5,Kruistabel!$B$26:$F$29,MATCH($C91,Kruistabel!$C$25:$F$25,0)+1,FALSE),""))</f>
        <v>#REF!</v>
      </c>
      <c r="Q91" s="326" t="e">
        <f>IF(IF(Plananalyse!Q91=1,VLOOKUP(Q$5,Kruistabel!$B$26:$F$29,MATCH($C91,Kruistabel!$C$25:$F$25,0)+1,FALSE),"")=0,"",IF(Plananalyse!Q91=1,VLOOKUP(Q$5,Kruistabel!$B$26:$F$29,MATCH($C91,Kruistabel!$C$25:$F$25,0)+1,FALSE),""))</f>
        <v>#REF!</v>
      </c>
      <c r="R91" s="326" t="e">
        <f>IF(IF(Plananalyse!R91=1,VLOOKUP(R$5,Kruistabel!$B$26:$F$29,MATCH($C91,Kruistabel!$C$25:$F$25,0)+1,FALSE),"")=0,"",IF(Plananalyse!R91=1,VLOOKUP(R$5,Kruistabel!$B$26:$F$29,MATCH($C91,Kruistabel!$C$25:$F$25,0)+1,FALSE),""))</f>
        <v>#REF!</v>
      </c>
      <c r="S91" s="326" t="e">
        <f>IF(IF(Plananalyse!S91=1,VLOOKUP(S$5,Kruistabel!$B$26:$F$29,MATCH($C91,Kruistabel!$C$25:$F$25,0)+1,FALSE),"")=0,"",IF(Plananalyse!S91=1,VLOOKUP(S$5,Kruistabel!$B$26:$F$29,MATCH($C91,Kruistabel!$C$25:$F$25,0)+1,FALSE),""))</f>
        <v>#REF!</v>
      </c>
      <c r="T91" s="326" t="e">
        <f>IF(IF(Plananalyse!T91=1,VLOOKUP(T$5,Kruistabel!$B$26:$F$29,MATCH($C91,Kruistabel!$C$25:$F$25,0)+1,FALSE),"")=0,"",IF(Plananalyse!T91=1,VLOOKUP(T$5,Kruistabel!$B$26:$F$29,MATCH($C91,Kruistabel!$C$25:$F$25,0)+1,FALSE),""))</f>
        <v>#REF!</v>
      </c>
      <c r="U91" s="326" t="e">
        <f>IF(IF(Plananalyse!U91=1,VLOOKUP(U$5,Kruistabel!$B$26:$F$29,MATCH($C91,Kruistabel!$C$25:$F$25,0)+1,FALSE),"")=0,"",IF(Plananalyse!U91=1,VLOOKUP(U$5,Kruistabel!$B$26:$F$29,MATCH($C91,Kruistabel!$C$25:$F$25,0)+1,FALSE),""))</f>
        <v>#REF!</v>
      </c>
      <c r="V91" s="326" t="e">
        <f>IF(IF(Plananalyse!V91=1,VLOOKUP(V$5,Kruistabel!$B$26:$F$29,MATCH($C91,Kruistabel!$C$25:$F$25,0)+1,FALSE),"")=0,"",IF(Plananalyse!V91=1,VLOOKUP(V$5,Kruistabel!$B$26:$F$29,MATCH($C91,Kruistabel!$C$25:$F$25,0)+1,FALSE),""))</f>
        <v>#REF!</v>
      </c>
      <c r="W91" s="326" t="e">
        <f>IF(IF(Plananalyse!W91=1,VLOOKUP(W$5,Kruistabel!$B$26:$F$29,MATCH($C91,Kruistabel!$C$25:$F$25,0)+1,FALSE),"")=0,"",IF(Plananalyse!W91=1,VLOOKUP(W$5,Kruistabel!$B$26:$F$29,MATCH($C91,Kruistabel!$C$25:$F$25,0)+1,FALSE),""))</f>
        <v>#REF!</v>
      </c>
      <c r="X91" s="326" t="e">
        <f>IF(IF(Plananalyse!X91=1,VLOOKUP(X$5,Kruistabel!$B$26:$F$29,MATCH($C91,Kruistabel!$C$25:$F$25,0)+1,FALSE),"")=0,"",IF(Plananalyse!X91=1,VLOOKUP(X$5,Kruistabel!$B$26:$F$29,MATCH($C91,Kruistabel!$C$25:$F$25,0)+1,FALSE),""))</f>
        <v>#REF!</v>
      </c>
      <c r="Y91" s="326" t="e">
        <f>IF(IF(Plananalyse!Y91=1,VLOOKUP(Y$5,Kruistabel!$B$26:$F$29,MATCH($C91,Kruistabel!$C$25:$F$25,0)+1,FALSE),"")=0,"",IF(Plananalyse!Y91=1,VLOOKUP(Y$5,Kruistabel!$B$26:$F$29,MATCH($C91,Kruistabel!$C$25:$F$25,0)+1,FALSE),""))</f>
        <v>#REF!</v>
      </c>
      <c r="Z91" s="326" t="e">
        <f>IF(IF(Plananalyse!Z91=1,VLOOKUP(Z$5,Kruistabel!$B$26:$F$29,MATCH($C91,Kruistabel!$C$25:$F$25,0)+1,FALSE),"")=0,"",IF(Plananalyse!Z91=1,VLOOKUP(Z$5,Kruistabel!$B$26:$F$29,MATCH($C91,Kruistabel!$C$25:$F$25,0)+1,FALSE),""))</f>
        <v>#REF!</v>
      </c>
      <c r="AA91" s="326" t="e">
        <f>IF(IF(Plananalyse!AA91=1,VLOOKUP(AA$5,Kruistabel!$B$26:$F$29,MATCH($C91,Kruistabel!$C$25:$F$25,0)+1,FALSE),"")=0,"",IF(Plananalyse!AA91=1,VLOOKUP(AA$5,Kruistabel!$B$26:$F$29,MATCH($C91,Kruistabel!$C$25:$F$25,0)+1,FALSE),""))</f>
        <v>#REF!</v>
      </c>
      <c r="AB91" s="326" t="e">
        <f>IF(IF(Plananalyse!AB91=1,VLOOKUP(AB$5,Kruistabel!$B$26:$F$29,MATCH($C91,Kruistabel!$C$25:$F$25,0)+1,FALSE),"")=0,"",IF(Plananalyse!AB91=1,VLOOKUP(AB$5,Kruistabel!$B$26:$F$29,MATCH($C91,Kruistabel!$C$25:$F$25,0)+1,FALSE),""))</f>
        <v>#REF!</v>
      </c>
      <c r="AC91" s="326" t="e">
        <f>IF(IF(Plananalyse!AC91=1,VLOOKUP(AC$5,Kruistabel!$B$26:$F$29,MATCH($C91,Kruistabel!$C$25:$F$25,0)+1,FALSE),"")=0,"",IF(Plananalyse!AC91=1,VLOOKUP(AC$5,Kruistabel!$B$26:$F$29,MATCH($C91,Kruistabel!$C$25:$F$25,0)+1,FALSE),""))</f>
        <v>#REF!</v>
      </c>
      <c r="AD91" s="326" t="e">
        <f>IF(IF(Plananalyse!AD91=1,VLOOKUP(AD$5,Kruistabel!$B$26:$F$29,MATCH($C91,Kruistabel!$C$25:$F$25,0)+1,FALSE),"")=0,"",IF(Plananalyse!AD91=1,VLOOKUP(AD$5,Kruistabel!$B$26:$F$29,MATCH($C91,Kruistabel!$C$25:$F$25,0)+1,FALSE),""))</f>
        <v>#REF!</v>
      </c>
      <c r="AE91" s="326" t="e">
        <f>IF(IF(Plananalyse!AE91=1,VLOOKUP(AE$5,Kruistabel!$B$26:$F$29,MATCH($C91,Kruistabel!$C$25:$F$25,0)+1,FALSE),"")=0,"",IF(Plananalyse!AE91=1,VLOOKUP(AE$5,Kruistabel!$B$26:$F$29,MATCH($C91,Kruistabel!$C$25:$F$25,0)+1,FALSE),""))</f>
        <v>#REF!</v>
      </c>
      <c r="AF91" s="326" t="e">
        <f>IF(IF(Plananalyse!AF91=1,VLOOKUP(AF$5,Kruistabel!$B$26:$F$29,MATCH($C91,Kruistabel!$C$25:$F$25,0)+1,FALSE),"")=0,"",IF(Plananalyse!AF91=1,VLOOKUP(AF$5,Kruistabel!$B$26:$F$29,MATCH($C91,Kruistabel!$C$25:$F$25,0)+1,FALSE),""))</f>
        <v>#REF!</v>
      </c>
      <c r="AG91" s="326" t="e">
        <f>IF(IF(Plananalyse!AG91=1,VLOOKUP(AG$5,Kruistabel!$B$26:$F$29,MATCH($C91,Kruistabel!$C$25:$F$25,0)+1,FALSE),"")=0,"",IF(Plananalyse!AG91=1,VLOOKUP(AG$5,Kruistabel!$B$26:$F$29,MATCH($C91,Kruistabel!$C$25:$F$25,0)+1,FALSE),""))</f>
        <v>#REF!</v>
      </c>
      <c r="AH91" s="326" t="e">
        <f>IF(IF(Plananalyse!AH91=1,VLOOKUP(AH$5,Kruistabel!$B$26:$F$29,MATCH($C91,Kruistabel!$C$25:$F$25,0)+1,FALSE),"")=0,"",IF(Plananalyse!AI91=1,VLOOKUP(AH$5,Kruistabel!$B$26:$F$29,MATCH($C91,Kruistabel!$C$25:$F$25,0)+1,FALSE),""))</f>
        <v>#REF!</v>
      </c>
      <c r="AI91" s="326" t="e">
        <f>IF(IF(Plananalyse!AI91=1,VLOOKUP(AI$5,Kruistabel!$B$26:$F$29,MATCH($C91,Kruistabel!$C$25:$F$25,0)+1,FALSE),"")=0,"",IF(Plananalyse!AJ91=1,VLOOKUP(AI$5,Kruistabel!$B$26:$F$29,MATCH($C91,Kruistabel!$C$25:$F$25,0)+1,FALSE),""))</f>
        <v>#REF!</v>
      </c>
      <c r="AJ91" s="326" t="e">
        <f>IF(IF(Plananalyse!AJ91=1,VLOOKUP(AJ$5,Kruistabel!$B$26:$F$29,MATCH($C91,Kruistabel!$C$25:$F$25,0)+1,FALSE),"")=0,"",IF(Plananalyse!AJ91=1,VLOOKUP(AJ$5,Kruistabel!$B$26:$F$29,MATCH($C91,Kruistabel!$C$25:$F$25,0)+1,FALSE),""))</f>
        <v>#REF!</v>
      </c>
      <c r="AK91" s="326" t="e">
        <f>IF(IF(Plananalyse!AK91=1,VLOOKUP(AK$5,Kruistabel!$B$26:$F$29,MATCH($C91,Kruistabel!$C$25:$F$25,0)+1,FALSE),"")=0,"",IF(Plananalyse!AK91=1,VLOOKUP(AK$5,Kruistabel!$B$26:$F$29,MATCH($C91,Kruistabel!$C$25:$F$25,0)+1,FALSE),""))</f>
        <v>#REF!</v>
      </c>
      <c r="AL91" s="326" t="e">
        <f>IF(IF(Plananalyse!AL91=1,VLOOKUP(AL$5,Kruistabel!$B$26:$F$29,MATCH($C91,Kruistabel!$C$25:$F$25,0)+1,FALSE),"")=0,"",IF(Plananalyse!AL91=1,VLOOKUP(AL$5,Kruistabel!$B$26:$F$29,MATCH($C91,Kruistabel!$C$25:$F$25,0)+1,FALSE),""))</f>
        <v>#REF!</v>
      </c>
      <c r="AM91" s="326" t="e">
        <f>IF(IF(Plananalyse!AM91=1,VLOOKUP(AM$5,Kruistabel!$B$26:$F$29,MATCH($C91,Kruistabel!$C$25:$F$25,0)+1,FALSE),"")=0,"",IF(Plananalyse!AM91=1,VLOOKUP(AM$5,Kruistabel!$B$26:$F$29,MATCH($C91,Kruistabel!$C$25:$F$25,0)+1,FALSE),""))</f>
        <v>#REF!</v>
      </c>
      <c r="AN91" s="327"/>
      <c r="AO91" s="326" t="e">
        <f>IF(IF(Plananalyse!AO91=1,VLOOKUP(AO$5,Kruistabel!$B$26:$F$29,MATCH($C91,Kruistabel!$C$25:$F$25,0)+1,FALSE),"")=0,"",IF(Plananalyse!AO91=1,VLOOKUP(AO$5,Kruistabel!$B$26:$F$29,MATCH($C91,Kruistabel!$C$25:$F$25,0)+1,FALSE),""))</f>
        <v>#REF!</v>
      </c>
      <c r="AP91" s="326" t="e">
        <f>IF(IF(Plananalyse!AP91=1,VLOOKUP(AP$5,Kruistabel!$B$26:$F$29,MATCH($C91,Kruistabel!$C$25:$F$25,0)+1,FALSE),"")=0,"",IF(Plananalyse!AP91=1,VLOOKUP(AP$5,Kruistabel!$B$26:$F$29,MATCH($C91,Kruistabel!$C$25:$F$25,0)+1,FALSE),""))</f>
        <v>#REF!</v>
      </c>
      <c r="AQ91" s="326" t="e">
        <f>IF(IF(Plananalyse!AQ91=1,VLOOKUP(AQ$5,Kruistabel!$B$26:$F$29,MATCH($C91,Kruistabel!$C$25:$F$25,0)+1,FALSE),"")=0,"",IF(Plananalyse!AQ91=1,VLOOKUP(AQ$5,Kruistabel!$B$26:$F$29,MATCH($C91,Kruistabel!$C$25:$F$25,0)+1,FALSE),""))</f>
        <v>#REF!</v>
      </c>
      <c r="AR91" s="326" t="e">
        <f>IF(IF(Plananalyse!AR91=1,VLOOKUP(AR$5,Kruistabel!$B$26:$F$29,MATCH($C91,Kruistabel!$C$25:$F$25,0)+1,FALSE),"")=0,"",IF(Plananalyse!AR91=1,VLOOKUP(AR$5,Kruistabel!$B$26:$F$29,MATCH($C91,Kruistabel!$C$25:$F$25,0)+1,FALSE),""))</f>
        <v>#REF!</v>
      </c>
      <c r="AS91" s="326" t="e">
        <f>IF(IF(Plananalyse!AS91=1,VLOOKUP(AS$5,Kruistabel!$B$26:$F$29,MATCH($C91,Kruistabel!$C$25:$F$25,0)+1,FALSE),"")=0,"",IF(Plananalyse!AS91=1,VLOOKUP(AS$5,Kruistabel!$B$26:$F$29,MATCH($C91,Kruistabel!$C$25:$F$25,0)+1,FALSE),""))</f>
        <v>#REF!</v>
      </c>
      <c r="AT91" s="326" t="e">
        <f>IF(IF(Plananalyse!AT91=1,VLOOKUP(AT$5,Kruistabel!$B$26:$F$29,MATCH($C91,Kruistabel!$C$25:$F$25,0)+1,FALSE),"")=0,"",IF(Plananalyse!AT91=1,VLOOKUP(AT$5,Kruistabel!$B$26:$F$29,MATCH($C91,Kruistabel!$C$25:$F$25,0)+1,FALSE),""))</f>
        <v>#REF!</v>
      </c>
      <c r="AU91" s="326" t="e">
        <f>IF(IF(Plananalyse!AU91=1,VLOOKUP(AU$5,Kruistabel!$B$26:$F$29,MATCH($C91,Kruistabel!$C$25:$F$25,0)+1,FALSE),"")=0,"",IF(Plananalyse!AU91=1,VLOOKUP(AU$5,Kruistabel!$B$26:$F$29,MATCH($C91,Kruistabel!$C$25:$F$25,0)+1,FALSE),""))</f>
        <v>#REF!</v>
      </c>
      <c r="AV91" s="326" t="e">
        <f>IF(IF(Plananalyse!AV91=1,VLOOKUP(AV$5,Kruistabel!$B$26:$F$29,MATCH($C91,Kruistabel!$C$25:$F$25,0)+1,FALSE),"")=0,"",IF(Plananalyse!AV91=1,VLOOKUP(AV$5,Kruistabel!$B$26:$F$29,MATCH($C91,Kruistabel!$C$25:$F$25,0)+1,FALSE),""))</f>
        <v>#REF!</v>
      </c>
      <c r="AW91" s="326" t="e">
        <f>IF(IF(Plananalyse!AW91=1,VLOOKUP(AW$5,Kruistabel!$B$26:$F$29,MATCH($C91,Kruistabel!$C$25:$F$25,0)+1,FALSE),"")=0,"",IF(Plananalyse!AW91=1,VLOOKUP(AW$5,Kruistabel!$B$26:$F$29,MATCH($C91,Kruistabel!$C$25:$F$25,0)+1,FALSE),""))</f>
        <v>#REF!</v>
      </c>
      <c r="AX91" s="326" t="e">
        <f>IF(IF(Plananalyse!AX91=1,VLOOKUP(AX$5,Kruistabel!$B$26:$F$29,MATCH($C91,Kruistabel!$C$25:$F$25,0)+1,FALSE),"")=0,"",IF(Plananalyse!AX91=1,VLOOKUP(AX$5,Kruistabel!$B$26:$F$29,MATCH($C91,Kruistabel!$C$25:$F$25,0)+1,FALSE),""))</f>
        <v>#REF!</v>
      </c>
      <c r="AY91" s="327"/>
      <c r="AZ91" s="326" t="e">
        <f>IF(IF(Plananalyse!AZ91=1,VLOOKUP(AZ$5,Kruistabel!$B$26:$F$29,MATCH($C91,Kruistabel!$C$25:$F$25,0)+1,FALSE),"")=0,"",IF(Plananalyse!AZ91=1,VLOOKUP(AZ$5,Kruistabel!$B$26:$F$29,MATCH($C91,Kruistabel!$C$25:$F$25,0)+1,FALSE),""))</f>
        <v>#REF!</v>
      </c>
      <c r="BA91" s="326" t="e">
        <f>IF(IF(Plananalyse!BA91=1,VLOOKUP(BA$5,Kruistabel!$B$26:$F$29,MATCH($C91,Kruistabel!$C$25:$F$25,0)+1,FALSE),"")=0,"",IF(Plananalyse!BA91=1,VLOOKUP(BA$5,Kruistabel!$B$26:$F$29,MATCH($C91,Kruistabel!$C$25:$F$25,0)+1,FALSE),""))</f>
        <v>#REF!</v>
      </c>
      <c r="BB91" s="326" t="e">
        <f>IF(IF(Plananalyse!BB91=1,VLOOKUP(BB$5,Kruistabel!$B$26:$F$29,MATCH($C91,Kruistabel!$C$25:$F$25,0)+1,FALSE),"")=0,"",IF(Plananalyse!BB91=1,VLOOKUP(BB$5,Kruistabel!$B$26:$F$29,MATCH($C91,Kruistabel!$C$25:$F$25,0)+1,FALSE),""))</f>
        <v>#REF!</v>
      </c>
      <c r="BC91" s="326" t="e">
        <f>IF(IF(Plananalyse!BC91=1,VLOOKUP(BC$5,Kruistabel!$B$26:$F$29,MATCH($C91,Kruistabel!$C$25:$F$25,0)+1,FALSE),"")=0,"",IF(Plananalyse!BC91=1,VLOOKUP(BC$5,Kruistabel!$B$26:$F$29,MATCH($C91,Kruistabel!$C$25:$F$25,0)+1,FALSE),""))</f>
        <v>#REF!</v>
      </c>
      <c r="BD91" s="326" t="e">
        <f>IF(IF(Plananalyse!BD91=1,VLOOKUP(BD$5,Kruistabel!$B$26:$F$29,MATCH($C91,Kruistabel!$C$25:$F$25,0)+1,FALSE),"")=0,"",IF(Plananalyse!BD91=1,VLOOKUP(BD$5,Kruistabel!$B$26:$F$29,MATCH($C91,Kruistabel!$C$25:$F$25,0)+1,FALSE),""))</f>
        <v>#REF!</v>
      </c>
      <c r="BE91" s="326" t="e">
        <f>IF(IF(Plananalyse!BE91=1,VLOOKUP(BE$5,Kruistabel!$B$26:$F$29,MATCH($C91,Kruistabel!$C$25:$F$25,0)+1,FALSE),"")=0,"",IF(Plananalyse!BE91=1,VLOOKUP(BE$5,Kruistabel!$B$26:$F$29,MATCH($C91,Kruistabel!$C$25:$F$25,0)+1,FALSE),""))</f>
        <v>#REF!</v>
      </c>
      <c r="BF91" s="326" t="e">
        <f>IF(IF(Plananalyse!BF91=1,VLOOKUP(BF$5,Kruistabel!$B$26:$F$29,MATCH($C91,Kruistabel!$C$25:$F$25,0)+1,FALSE),"")=0,"",IF(Plananalyse!BF91=1,VLOOKUP(BF$5,Kruistabel!$B$26:$F$29,MATCH($C91,Kruistabel!$C$25:$F$25,0)+1,FALSE),""))</f>
        <v>#REF!</v>
      </c>
      <c r="BG91" s="326" t="e">
        <f>IF(IF(Plananalyse!BG91=1,VLOOKUP(BG$5,Kruistabel!$B$26:$F$29,MATCH($C91,Kruistabel!$C$25:$F$25,0)+1,FALSE),"")=0,"",IF(Plananalyse!BG91=1,VLOOKUP(BG$5,Kruistabel!$B$26:$F$29,MATCH($C91,Kruistabel!$C$25:$F$25,0)+1,FALSE),""))</f>
        <v>#REF!</v>
      </c>
      <c r="BH91" s="326" t="e">
        <f>IF(IF(Plananalyse!BH91=1,VLOOKUP(BH$5,Kruistabel!$B$26:$F$29,MATCH($C91,Kruistabel!$C$25:$F$25,0)+1,FALSE),"")=0,"",IF(Plananalyse!BH91=1,VLOOKUP(BH$5,Kruistabel!$B$26:$F$29,MATCH($C91,Kruistabel!$C$25:$F$25,0)+1,FALSE),""))</f>
        <v>#REF!</v>
      </c>
      <c r="BI91" s="327"/>
      <c r="BJ91" s="326" t="e">
        <f>IF(IF(Plananalyse!BJ91=1,VLOOKUP(BJ$5,Kruistabel!$B$26:$F$29,MATCH($C91,Kruistabel!$C$25:$F$25,0)+1,FALSE),"")=0,"",IF(Plananalyse!BJ91=1,VLOOKUP(BJ$5,Kruistabel!$B$26:$F$29,MATCH($C91,Kruistabel!$C$25:$F$25,0)+1,FALSE),""))</f>
        <v>#REF!</v>
      </c>
      <c r="BK91" s="326" t="e">
        <f>IF(IF(Plananalyse!BK91=1,VLOOKUP(BK$5,Kruistabel!$B$26:$F$29,MATCH($C91,Kruistabel!$C$25:$F$25,0)+1,FALSE),"")=0,"",IF(Plananalyse!BK91=1,VLOOKUP(BK$5,Kruistabel!$B$26:$F$29,MATCH($C91,Kruistabel!$C$25:$F$25,0)+1,FALSE),""))</f>
        <v>#REF!</v>
      </c>
      <c r="BL91" s="326" t="e">
        <f>IF(IF(Plananalyse!BL91=1,VLOOKUP(BL$5,Kruistabel!$B$26:$F$29,MATCH($C91,Kruistabel!$C$25:$F$25,0)+1,FALSE),"")=0,"",IF(Plananalyse!BL91=1,VLOOKUP(BL$5,Kruistabel!$B$26:$F$29,MATCH($C91,Kruistabel!$C$25:$F$25,0)+1,FALSE),""))</f>
        <v>#REF!</v>
      </c>
      <c r="BM91" s="326" t="e">
        <f>IF(IF(Plananalyse!BM91=1,VLOOKUP(BM$5,Kruistabel!$B$26:$F$29,MATCH($C91,Kruistabel!$C$25:$F$25,0)+1,FALSE),"")=0,"",IF(Plananalyse!BM91=1,VLOOKUP(BM$5,Kruistabel!$B$26:$F$29,MATCH($C91,Kruistabel!$C$25:$F$25,0)+1,FALSE),""))</f>
        <v>#REF!</v>
      </c>
      <c r="BN91" s="326" t="e">
        <f>IF(IF(Plananalyse!BN91=1,VLOOKUP(BN$5,Kruistabel!$B$26:$F$29,MATCH($C91,Kruistabel!$C$25:$F$25,0)+1,FALSE),"")=0,"",IF(Plananalyse!BN91=1,VLOOKUP(BN$5,Kruistabel!$B$26:$F$29,MATCH($C91,Kruistabel!$C$25:$F$25,0)+1,FALSE),""))</f>
        <v>#REF!</v>
      </c>
      <c r="BO91" s="326" t="e">
        <f>IF(IF(Plananalyse!BO91=1,VLOOKUP(BO$5,Kruistabel!$B$26:$F$29,MATCH($C91,Kruistabel!$C$25:$F$25,0)+1,FALSE),"")=0,"",IF(Plananalyse!BO91=1,VLOOKUP(BO$5,Kruistabel!$B$26:$F$29,MATCH($C91,Kruistabel!$C$25:$F$25,0)+1,FALSE),""))</f>
        <v>#REF!</v>
      </c>
      <c r="BP91" s="326" t="e">
        <f>IF(IF(Plananalyse!BP91=1,VLOOKUP(BP$5,Kruistabel!$B$26:$F$29,MATCH($C91,Kruistabel!$C$25:$F$25,0)+1,FALSE),"")=0,"",IF(Plananalyse!BP91=1,VLOOKUP(BP$5,Kruistabel!$B$26:$F$29,MATCH($C91,Kruistabel!$C$25:$F$25,0)+1,FALSE),""))</f>
        <v>#REF!</v>
      </c>
      <c r="BQ91" s="326" t="e">
        <f>IF(IF(Plananalyse!BQ91=1,VLOOKUP(BQ$5,Kruistabel!$B$26:$F$29,MATCH($C91,Kruistabel!$C$25:$F$25,0)+1,FALSE),"")=0,"",IF(Plananalyse!BQ91=1,VLOOKUP(BQ$5,Kruistabel!$B$26:$F$29,MATCH($C91,Kruistabel!$C$25:$F$25,0)+1,FALSE),""))</f>
        <v>#REF!</v>
      </c>
      <c r="BR91" s="326" t="e">
        <f>IF(IF(Plananalyse!BR91=1,VLOOKUP(BR$5,Kruistabel!$B$26:$F$29,MATCH($C91,Kruistabel!$C$25:$F$25,0)+1,FALSE),"")=0,"",IF(Plananalyse!BR91=1,VLOOKUP(BR$5,Kruistabel!$B$26:$F$29,MATCH($C91,Kruistabel!$C$25:$F$25,0)+1,FALSE),""))</f>
        <v>#REF!</v>
      </c>
      <c r="BS91" s="326" t="e">
        <f>IF(IF(Plananalyse!BS91=1,VLOOKUP(BS$5,Kruistabel!$B$26:$F$29,MATCH($C91,Kruistabel!$C$25:$F$25,0)+1,FALSE),"")=0,"",IF(Plananalyse!BS91=1,VLOOKUP(BS$5,Kruistabel!$B$26:$F$29,MATCH($C91,Kruistabel!$C$25:$F$25,0)+1,FALSE),""))</f>
        <v>#REF!</v>
      </c>
      <c r="BT91" s="65"/>
      <c r="BU91" s="231" t="e">
        <f>IF(IF(Plananalyse!BU91=1,VLOOKUP(BU$5,Kruistabel!$B$26:$F$29,MATCH($C91,Kruistabel!$C$25:$F$25,0)+1,FALSE),"")=0,"",IF(Plananalyse!BU91=1,VLOOKUP(BU$5,Kruistabel!$B$26:$F$29,MATCH($C91,Kruistabel!$C$25:$F$25,0)+1,FALSE),""))</f>
        <v>#REF!</v>
      </c>
      <c r="BV91" s="326" t="e">
        <f>IF(IF(Plananalyse!BV91=1,VLOOKUP(BV$5,Kruistabel!$B$26:$F$29,MATCH($C91,Kruistabel!$C$25:$F$25,0)+1,FALSE),"")=0,"",IF(Plananalyse!BV91=1,VLOOKUP(BV$5,Kruistabel!$B$26:$F$29,MATCH($C91,Kruistabel!$C$25:$F$25,0)+1,FALSE),""))</f>
        <v>#REF!</v>
      </c>
      <c r="BW91" s="326" t="e">
        <f>IF(IF(Plananalyse!BW91=1,VLOOKUP(BW$5,Kruistabel!$B$26:$F$29,MATCH($C91,Kruistabel!$C$25:$F$25,0)+1,FALSE),"")=0,"",IF(Plananalyse!BW91=1,VLOOKUP(BW$5,Kruistabel!$B$26:$F$29,MATCH($C91,Kruistabel!$C$25:$F$25,0)+1,FALSE),""))</f>
        <v>#REF!</v>
      </c>
      <c r="BX91" s="326" t="e">
        <f>IF(IF(Plananalyse!BX91=1,VLOOKUP(BX$5,Kruistabel!$B$26:$F$29,MATCH($C91,Kruistabel!$C$25:$F$25,0)+1,FALSE),"")=0,"",IF(Plananalyse!BX91=1,VLOOKUP(BX$5,Kruistabel!$B$26:$F$29,MATCH($C91,Kruistabel!$C$25:$F$25,0)+1,FALSE),""))</f>
        <v>#REF!</v>
      </c>
      <c r="BY91" s="327"/>
      <c r="BZ91" s="326" t="e">
        <f>IF(IF(Plananalyse!BZ91=1,VLOOKUP(BZ$5,Kruistabel!$B$26:$F$29,MATCH($C91,Kruistabel!$C$25:$F$25,0)+1,FALSE),"")=0,"",IF(Plananalyse!BZ91=1,VLOOKUP(BZ$5,Kruistabel!$B$26:$F$29,MATCH($C91,Kruistabel!$C$25:$F$25,0)+1,FALSE),""))</f>
        <v>#REF!</v>
      </c>
      <c r="CA91" s="326" t="e">
        <f>IF(IF(Plananalyse!CA91=1,VLOOKUP(CA$5,Kruistabel!$B$26:$F$29,MATCH($C91,Kruistabel!$C$25:$F$25,0)+1,FALSE),"")=0,"",IF(Plananalyse!CA91=1,VLOOKUP(CA$5,Kruistabel!$B$26:$F$29,MATCH($C91,Kruistabel!$C$25:$F$25,0)+1,FALSE),""))</f>
        <v>#REF!</v>
      </c>
      <c r="CB91" s="326" t="e">
        <f>IF(IF(Plananalyse!CB91=1,VLOOKUP(CB$5,Kruistabel!$B$26:$F$29,MATCH($C91,Kruistabel!$C$25:$F$25,0)+1,FALSE),"")=0,"",IF(Plananalyse!CB91=1,VLOOKUP(CB$5,Kruistabel!$B$26:$F$29,MATCH($C91,Kruistabel!$C$25:$F$25,0)+1,FALSE),""))</f>
        <v>#REF!</v>
      </c>
      <c r="CC91" s="326" t="e">
        <f>IF(IF(Plananalyse!CC91=1,VLOOKUP(CC$5,Kruistabel!$B$26:$F$29,MATCH($C91,Kruistabel!$C$25:$F$25,0)+1,FALSE),"")=0,"",IF(Plananalyse!CC91=1,VLOOKUP(CC$5,Kruistabel!$B$26:$F$29,MATCH($C91,Kruistabel!$C$25:$F$25,0)+1,FALSE),""))</f>
        <v>#REF!</v>
      </c>
      <c r="CD91" s="326" t="e">
        <f>IF(IF(Plananalyse!CD91=1,VLOOKUP(CD$5,Kruistabel!$B$26:$F$29,MATCH($C91,Kruistabel!$C$25:$F$25,0)+1,FALSE),"")=0,"",IF(Plananalyse!CD91=1,VLOOKUP(CD$5,Kruistabel!$B$26:$F$29,MATCH($C91,Kruistabel!$C$25:$F$25,0)+1,FALSE),""))</f>
        <v>#REF!</v>
      </c>
      <c r="CE91" s="326" t="e">
        <f>IF(IF(Plananalyse!CE91=1,VLOOKUP(CE$5,Kruistabel!$B$26:$F$29,MATCH($C91,Kruistabel!$C$25:$F$25,0)+1,FALSE),"")=0,"",IF(Plananalyse!CE91=1,VLOOKUP(CE$5,Kruistabel!$B$26:$F$29,MATCH($C91,Kruistabel!$C$25:$F$25,0)+1,FALSE),""))</f>
        <v>#REF!</v>
      </c>
      <c r="CF91" s="326" t="e">
        <f>IF(IF(Plananalyse!CF91=1,VLOOKUP(CF$5,Kruistabel!$B$26:$F$29,MATCH($C91,Kruistabel!$C$25:$F$25,0)+1,FALSE),"")=0,"",IF(Plananalyse!CF91=1,VLOOKUP(CF$5,Kruistabel!$B$26:$F$29,MATCH($C91,Kruistabel!$C$25:$F$25,0)+1,FALSE),""))</f>
        <v>#REF!</v>
      </c>
      <c r="CG91" s="326" t="e">
        <f>IF(IF(Plananalyse!CG91=1,VLOOKUP(CG$5,Kruistabel!$B$26:$F$29,MATCH($C91,Kruistabel!$C$25:$F$25,0)+1,FALSE),"")=0,"",IF(Plananalyse!CG91=1,VLOOKUP(CG$5,Kruistabel!$B$26:$F$29,MATCH($C91,Kruistabel!$C$25:$F$25,0)+1,FALSE),""))</f>
        <v>#REF!</v>
      </c>
      <c r="CH91" s="326" t="e">
        <f ca="1">IF(IF(Plananalyse!CH91=1,VLOOKUP(CH$5,Kruistabel!$B$26:$F$29,MATCH($C91,Kruistabel!$C$25:$F$25,0)+1,FALSE),"")=0,"",IF(Plananalyse!CH91=1,VLOOKUP(CH$5,Kruistabel!$B$26:$F$29,MATCH($C91,Kruistabel!$C$25:$F$25,0)+1,FALSE),""))</f>
        <v>#REF!</v>
      </c>
      <c r="CI91" s="65"/>
      <c r="CJ91" s="326" t="e">
        <f ca="1">IF(IF(Plananalyse!CJ91=1,VLOOKUP(CJ$5,Kruistabel!$B$26:$F$29,MATCH($C91,Kruistabel!$C$25:$F$25,0)+1,FALSE),"")=0,"",IF(Plananalyse!CJ91=1,VLOOKUP(CJ$5,Kruistabel!$B$26:$F$29,MATCH($C91,Kruistabel!$C$25:$F$25,0)+1,FALSE),""))</f>
        <v>#REF!</v>
      </c>
      <c r="CK91" s="326" t="e">
        <f ca="1">IF(IF(Plananalyse!CK91=1,VLOOKUP(CK$5,Kruistabel!$B$26:$F$29,MATCH($C91,Kruistabel!$C$25:$F$25,0)+1,FALSE),"")=0,"",IF(Plananalyse!CK91=1,VLOOKUP(CK$5,Kruistabel!$B$26:$F$29,MATCH($C91,Kruistabel!$C$25:$F$25,0)+1,FALSE),""))</f>
        <v>#REF!</v>
      </c>
      <c r="CL91" s="326" t="e">
        <f ca="1">IF(IF(Plananalyse!CL91=1,VLOOKUP(CL$5,Kruistabel!$B$26:$F$29,MATCH($C91,Kruistabel!$C$25:$F$25,0)+1,FALSE),"")=0,"",IF(Plananalyse!CL91=1,VLOOKUP(CL$5,Kruistabel!$B$26:$F$29,MATCH($C91,Kruistabel!$C$25:$F$25,0)+1,FALSE),""))</f>
        <v>#REF!</v>
      </c>
      <c r="CM91" s="326" t="e">
        <f ca="1">IF(IF(Plananalyse!CM91=1,VLOOKUP(CM$5,Kruistabel!$B$26:$F$29,MATCH($C91,Kruistabel!$C$25:$F$25,0)+1,FALSE),"")=0,"",IF(Plananalyse!CM91=1,VLOOKUP(CM$5,Kruistabel!$B$26:$F$29,MATCH($C91,Kruistabel!$C$25:$F$25,0)+1,FALSE),""))</f>
        <v>#REF!</v>
      </c>
      <c r="CN91" s="326" t="e">
        <f ca="1">IF(IF(Plananalyse!CN91=1,VLOOKUP(CN$5,Kruistabel!$B$26:$F$29,MATCH($C91,Kruistabel!$C$25:$F$25,0)+1,FALSE),"")=0,"",IF(Plananalyse!CN91=1,VLOOKUP(CN$5,Kruistabel!$B$26:$F$29,MATCH($C91,Kruistabel!$C$25:$F$25,0)+1,FALSE),""))</f>
        <v>#REF!</v>
      </c>
      <c r="CO91" s="326" t="e">
        <f ca="1">IF(IF(Plananalyse!CO91=1,VLOOKUP(CO$5,Kruistabel!$B$26:$F$29,MATCH($C91,Kruistabel!$C$25:$F$25,0)+1,FALSE),"")=0,"",IF(Plananalyse!CO91=1,VLOOKUP(CO$5,Kruistabel!$B$26:$F$29,MATCH($C91,Kruistabel!$C$25:$F$25,0)+1,FALSE),""))</f>
        <v>#REF!</v>
      </c>
      <c r="CP91" s="326" t="e">
        <f ca="1">IF(IF(Plananalyse!CP91=1,VLOOKUP(CP$5,Kruistabel!$B$26:$F$29,MATCH($C91,Kruistabel!$C$25:$F$25,0)+1,FALSE),"")=0,"",IF(Plananalyse!CP91=1,VLOOKUP(CP$5,Kruistabel!$B$26:$F$29,MATCH($C91,Kruistabel!$C$25:$F$25,0)+1,FALSE),""))</f>
        <v>#REF!</v>
      </c>
      <c r="CQ91" s="326" t="e">
        <f ca="1">IF(IF(Plananalyse!CQ91=1,VLOOKUP(CQ$5,Kruistabel!$B$26:$F$29,MATCH($C91,Kruistabel!$C$25:$F$25,0)+1,FALSE),"")=0,"",IF(Plananalyse!CQ91=1,VLOOKUP(CQ$5,Kruistabel!$B$26:$F$29,MATCH($C91,Kruistabel!$C$25:$F$25,0)+1,FALSE),""))</f>
        <v>#REF!</v>
      </c>
      <c r="CR91" s="326" t="e">
        <f ca="1">IF(IF(Plananalyse!CR91=1,VLOOKUP(CR$5,Kruistabel!$B$26:$F$29,MATCH($C91,Kruistabel!$C$25:$F$25,0)+1,FALSE),"")=0,"",IF(Plananalyse!CR91=1,VLOOKUP(CR$5,Kruistabel!$B$26:$F$29,MATCH($C91,Kruistabel!$C$25:$F$25,0)+1,FALSE),""))</f>
        <v>#REF!</v>
      </c>
      <c r="CS91" s="326" t="e">
        <f ca="1">IF(IF(Plananalyse!CS91=1,VLOOKUP(CS$5,Kruistabel!$B$26:$F$29,MATCH($C91,Kruistabel!$C$25:$F$25,0)+1,FALSE),"")=0,"",IF(Plananalyse!CS91=1,VLOOKUP(CS$5,Kruistabel!$B$26:$F$29,MATCH($C91,Kruistabel!$C$25:$F$25,0)+1,FALSE),""))</f>
        <v>#REF!</v>
      </c>
      <c r="CT91" s="326" t="e">
        <f ca="1">IF(IF(Plananalyse!CT91=1,VLOOKUP(CT$5,Kruistabel!$B$26:$F$29,MATCH($C91,Kruistabel!$C$25:$F$25,0)+1,FALSE),"")=0,"",IF(Plananalyse!CT91=1,VLOOKUP(CT$5,Kruistabel!$B$26:$F$29,MATCH($C91,Kruistabel!$C$25:$F$25,0)+1,FALSE),""))</f>
        <v>#REF!</v>
      </c>
      <c r="CU91" s="326" t="e">
        <f ca="1">IF(IF(Plananalyse!CU91=1,VLOOKUP(CU$5,Kruistabel!$B$26:$F$29,MATCH($C91,Kruistabel!$C$25:$F$25,0)+1,FALSE),"")=0,"",IF(Plananalyse!CU91=1,VLOOKUP(CU$5,Kruistabel!$B$26:$F$29,MATCH($C91,Kruistabel!$C$25:$F$25,0)+1,FALSE),""))</f>
        <v>#REF!</v>
      </c>
      <c r="CV91" s="326" t="e">
        <f ca="1">IF(IF(Plananalyse!CV91=1,VLOOKUP(CV$5,Kruistabel!$B$26:$F$29,MATCH($C91,Kruistabel!$C$25:$F$25,0)+1,FALSE),"")=0,"",IF(Plananalyse!CV91=1,VLOOKUP(CV$5,Kruistabel!$B$26:$F$29,MATCH($C91,Kruistabel!$C$25:$F$25,0)+1,FALSE),""))</f>
        <v>#REF!</v>
      </c>
      <c r="CW91" s="326" t="e">
        <f ca="1">IF(IF(Plananalyse!CW91=1,VLOOKUP(CW$5,Kruistabel!$B$26:$F$29,MATCH($C91,Kruistabel!$C$25:$F$25,0)+1,FALSE),"")=0,"",IF(Plananalyse!CW91=1,VLOOKUP(CW$5,Kruistabel!$B$26:$F$29,MATCH($C91,Kruistabel!$C$25:$F$25,0)+1,FALSE),""))</f>
        <v>#REF!</v>
      </c>
      <c r="CX91" s="326" t="e">
        <f ca="1">IF(IF(Plananalyse!CX91=1,VLOOKUP(CX$5,Kruistabel!$B$26:$F$29,MATCH($C91,Kruistabel!$C$25:$F$25,0)+1,FALSE),"")=0,"",IF(Plananalyse!CX91=1,VLOOKUP(CX$5,Kruistabel!$B$26:$F$29,MATCH($C91,Kruistabel!$C$25:$F$25,0)+1,FALSE),""))</f>
        <v>#REF!</v>
      </c>
      <c r="CY91" s="326" t="e">
        <f ca="1">IF(IF(Plananalyse!CY91=1,VLOOKUP(CY$5,Kruistabel!$B$26:$F$29,MATCH($C91,Kruistabel!$C$25:$F$25,0)+1,FALSE),"")=0,"",IF(Plananalyse!CY91=1,VLOOKUP(CY$5,Kruistabel!$B$26:$F$29,MATCH($C91,Kruistabel!$C$25:$F$25,0)+1,FALSE),""))</f>
        <v>#REF!</v>
      </c>
      <c r="CZ91" s="326" t="e">
        <f ca="1">IF(IF(Plananalyse!CZ91=1,VLOOKUP(CZ$5,Kruistabel!$B$26:$F$29,MATCH($C91,Kruistabel!$C$25:$F$25,0)+1,FALSE),"")=0,"",IF(Plananalyse!CZ91=1,VLOOKUP(CZ$5,Kruistabel!$B$26:$F$29,MATCH($C91,Kruistabel!$C$25:$F$25,0)+1,FALSE),""))</f>
        <v>#REF!</v>
      </c>
      <c r="DA91" s="326" t="e">
        <f ca="1">IF(IF(Plananalyse!DA91=1,VLOOKUP(DA$5,Kruistabel!$B$26:$F$29,MATCH($C91,Kruistabel!$C$25:$F$25,0)+1,FALSE),"")=0,"",IF(Plananalyse!DA91=1,VLOOKUP(DA$5,Kruistabel!$B$26:$F$29,MATCH($C91,Kruistabel!$C$25:$F$25,0)+1,FALSE),""))</f>
        <v>#REF!</v>
      </c>
      <c r="DB91" s="326" t="e">
        <f ca="1">IF(IF(Plananalyse!DB91=1,VLOOKUP(DB$5,Kruistabel!$B$26:$F$29,MATCH($C91,Kruistabel!$C$25:$F$25,0)+1,FALSE),"")=0,"",IF(Plananalyse!DB91=1,VLOOKUP(DB$5,Kruistabel!$B$26:$F$29,MATCH($C91,Kruistabel!$C$25:$F$25,0)+1,FALSE),""))</f>
        <v>#REF!</v>
      </c>
      <c r="DC91" s="326" t="e">
        <f ca="1">IF(IF(Plananalyse!DC91=1,VLOOKUP(DC$5,Kruistabel!$B$26:$F$29,MATCH($C91,Kruistabel!$C$25:$F$25,0)+1,FALSE),"")=0,"",IF(Plananalyse!DC91=1,VLOOKUP(DC$5,Kruistabel!$B$26:$F$29,MATCH($C91,Kruistabel!$C$25:$F$25,0)+1,FALSE),""))</f>
        <v>#REF!</v>
      </c>
      <c r="DD91" s="327"/>
      <c r="DE91" s="326" t="e">
        <f ca="1">IF(IF(Plananalyse!DE91=1,VLOOKUP(DE$5,Kruistabel!$B$26:$F$29,MATCH($C91,Kruistabel!$C$25:$F$25,0)+1,FALSE),"")=0,"",IF(Plananalyse!DE91=1,VLOOKUP(DE$5,Kruistabel!$B$26:$F$29,MATCH($C91,Kruistabel!$C$25:$F$25,0)+1,FALSE),""))</f>
        <v>#REF!</v>
      </c>
      <c r="DF91" s="326" t="e">
        <f ca="1">IF(IF(Plananalyse!DF91=1,VLOOKUP(DF$5,Kruistabel!$B$26:$F$29,MATCH($C91,Kruistabel!$C$25:$F$25,0)+1,FALSE),"")=0,"",IF(Plananalyse!DF91=1,VLOOKUP(DF$5,Kruistabel!$B$26:$F$29,MATCH($C91,Kruistabel!$C$25:$F$25,0)+1,FALSE),""))</f>
        <v>#REF!</v>
      </c>
      <c r="DG91" s="326" t="e">
        <f ca="1">IF(IF(Plananalyse!DG91=1,VLOOKUP(DG$5,Kruistabel!$B$26:$F$29,MATCH($C91,Kruistabel!$C$25:$F$25,0)+1,FALSE),"")=0,"",IF(Plananalyse!DG91=1,VLOOKUP(DG$5,Kruistabel!$B$26:$F$29,MATCH($C91,Kruistabel!$C$25:$F$25,0)+1,FALSE),""))</f>
        <v>#REF!</v>
      </c>
      <c r="DH91" s="326" t="e">
        <f ca="1">IF(IF(Plananalyse!DH91=1,VLOOKUP(DH$5,Kruistabel!$B$26:$F$29,MATCH($C91,Kruistabel!$C$25:$F$25,0)+1,FALSE),"")=0,"",IF(Plananalyse!DH91=1,VLOOKUP(DH$5,Kruistabel!$B$26:$F$29,MATCH($C91,Kruistabel!$C$25:$F$25,0)+1,FALSE),""))</f>
        <v>#REF!</v>
      </c>
      <c r="DI91" s="326" t="e">
        <f ca="1">IF(IF(Plananalyse!DI91=1,VLOOKUP(DI$5,Kruistabel!$B$26:$F$29,MATCH($C91,Kruistabel!$C$25:$F$25,0)+1,FALSE),"")=0,"",IF(Plananalyse!DI91=1,VLOOKUP(DI$5,Kruistabel!$B$26:$F$29,MATCH($C91,Kruistabel!$C$25:$F$25,0)+1,FALSE),""))</f>
        <v>#REF!</v>
      </c>
      <c r="DJ91" s="326" t="e">
        <f ca="1">IF(IF(Plananalyse!DJ91=1,VLOOKUP(DJ$5,Kruistabel!$B$26:$F$29,MATCH($C91,Kruistabel!$C$25:$F$25,0)+1,FALSE),"")=0,"",IF(Plananalyse!DJ91=1,VLOOKUP(DJ$5,Kruistabel!$B$26:$F$29,MATCH($C91,Kruistabel!$C$25:$F$25,0)+1,FALSE),""))</f>
        <v>#REF!</v>
      </c>
      <c r="DK91" s="326" t="e">
        <f ca="1">IF(IF(Plananalyse!DK91=1,VLOOKUP(DK$5,Kruistabel!$B$26:$F$29,MATCH($C91,Kruistabel!$C$25:$F$25,0)+1,FALSE),"")=0,"",IF(Plananalyse!DK91=1,VLOOKUP(DK$5,Kruistabel!$B$26:$F$29,MATCH($C91,Kruistabel!$C$25:$F$25,0)+1,FALSE),""))</f>
        <v>#REF!</v>
      </c>
      <c r="DL91" s="326" t="e">
        <f ca="1">IF(IF(Plananalyse!DL91=1,VLOOKUP(DL$5,Kruistabel!$B$26:$F$29,MATCH($C91,Kruistabel!$C$25:$F$25,0)+1,FALSE),"")=0,"",IF(Plananalyse!DL91=1,VLOOKUP(DL$5,Kruistabel!$B$26:$F$29,MATCH($C91,Kruistabel!$C$25:$F$25,0)+1,FALSE),""))</f>
        <v>#REF!</v>
      </c>
      <c r="DM91" s="327" t="str">
        <f>IF(Plananalyse!DM91=1,VLOOKUP(DM$5,Kruistabel!$B$26:$F$29,MATCH($C91,Kruistabel!$C$25:$F$25,0)+1,FALSE),"")</f>
        <v/>
      </c>
      <c r="DN91" s="326" t="e">
        <f ca="1">IF(IF(Plananalyse!DN91=1,VLOOKUP(DN$5,Kruistabel!$B$26:$F$29,MATCH($C91,Kruistabel!$C$25:$F$25,0)+1,FALSE),"")=0,"",IF(Plananalyse!DN91=1,VLOOKUP(DN$5,Kruistabel!$B$26:$F$29,MATCH($C91,Kruistabel!$C$25:$F$25,0)+1,FALSE),""))</f>
        <v>#REF!</v>
      </c>
      <c r="DO91" s="326" t="e">
        <f ca="1">IF(IF(Plananalyse!DO91=1,VLOOKUP(DO$5,Kruistabel!$B$26:$F$29,MATCH($C91,Kruistabel!$C$25:$F$25,0)+1,FALSE),"")=0,"",IF(Plananalyse!DO91=1,VLOOKUP(DO$5,Kruistabel!$B$26:$F$29,MATCH($C91,Kruistabel!$C$25:$F$25,0)+1,FALSE),""))</f>
        <v>#REF!</v>
      </c>
      <c r="DP91" s="326" t="e">
        <f ca="1">IF(IF(Plananalyse!DP91=1,VLOOKUP(DP$5,Kruistabel!$B$26:$F$29,MATCH($C91,Kruistabel!$C$25:$F$25,0)+1,FALSE),"")=0,"",IF(Plananalyse!DP91=1,VLOOKUP(DP$5,Kruistabel!$B$26:$F$29,MATCH($C91,Kruistabel!$C$25:$F$25,0)+1,FALSE),""))</f>
        <v>#REF!</v>
      </c>
      <c r="DQ91" s="326" t="e">
        <f ca="1">IF(IF(Plananalyse!DQ91=1,VLOOKUP(DQ$5,Kruistabel!$B$26:$F$29,MATCH($C91,Kruistabel!$C$25:$F$25,0)+1,FALSE),"")=0,"",IF(Plananalyse!DQ91=1,VLOOKUP(DQ$5,Kruistabel!$B$26:$F$29,MATCH($C91,Kruistabel!$C$25:$F$25,0)+1,FALSE),""))</f>
        <v>#REF!</v>
      </c>
      <c r="DR91" s="326" t="e">
        <f ca="1">IF(IF(Plananalyse!DR91=1,VLOOKUP(DR$5,Kruistabel!$B$26:$F$29,MATCH($C91,Kruistabel!$C$25:$F$25,0)+1,FALSE),"")=0,"",IF(Plananalyse!DR91=1,VLOOKUP(DR$5,Kruistabel!$B$26:$F$29,MATCH($C91,Kruistabel!$C$25:$F$25,0)+1,FALSE),""))</f>
        <v>#REF!</v>
      </c>
      <c r="DS91" s="326" t="e">
        <f ca="1">IF(IF(Plananalyse!DS91=1,VLOOKUP(DS$5,Kruistabel!$B$26:$F$29,MATCH($C91,Kruistabel!$C$25:$F$25,0)+1,FALSE),"")=0,"",IF(Plananalyse!DS91=1,VLOOKUP(DS$5,Kruistabel!$B$26:$F$29,MATCH($C91,Kruistabel!$C$25:$F$25,0)+1,FALSE),""))</f>
        <v>#REF!</v>
      </c>
      <c r="DT91" s="326" t="e">
        <f ca="1">IF(IF(Plananalyse!DT91=1,VLOOKUP(DT$5,Kruistabel!$B$26:$F$29,MATCH($C91,Kruistabel!$C$25:$F$25,0)+1,FALSE),"")=0,"",IF(Plananalyse!DT91=1,VLOOKUP(DT$5,Kruistabel!$B$26:$F$29,MATCH($C91,Kruistabel!$C$25:$F$25,0)+1,FALSE),""))</f>
        <v>#REF!</v>
      </c>
      <c r="DU91" s="326" t="e">
        <f ca="1">IF(IF(Plananalyse!DU91=1,VLOOKUP(DU$5,Kruistabel!$B$26:$F$29,MATCH($C91,Kruistabel!$C$25:$F$25,0)+1,FALSE),"")=0,"",IF(Plananalyse!DU91=1,VLOOKUP(DU$5,Kruistabel!$B$26:$F$29,MATCH($C91,Kruistabel!$C$25:$F$25,0)+1,FALSE),""))</f>
        <v>#REF!</v>
      </c>
      <c r="DV91" s="326" t="e">
        <f ca="1">IF(IF(Plananalyse!DV91=1,VLOOKUP(DV$5,Kruistabel!$B$26:$F$29,MATCH($C91,Kruistabel!$C$25:$F$25,0)+1,FALSE),"")=0,"",IF(Plananalyse!DV91=1,VLOOKUP(DV$5,Kruistabel!$B$26:$F$29,MATCH($C91,Kruistabel!$C$25:$F$25,0)+1,FALSE),""))</f>
        <v>#REF!</v>
      </c>
      <c r="DW91" s="326" t="e">
        <f ca="1">IF(IF(Plananalyse!DW91=1,VLOOKUP(DW$5,Kruistabel!$B$26:$F$29,MATCH($C91,Kruistabel!$C$25:$F$25,0)+1,FALSE),"")=0,"",IF(Plananalyse!DW91=1,VLOOKUP(DW$5,Kruistabel!$B$26:$F$29,MATCH($C91,Kruistabel!$C$25:$F$25,0)+1,FALSE),""))</f>
        <v>#REF!</v>
      </c>
      <c r="DX91" s="326" t="e">
        <f ca="1">IF(IF(Plananalyse!DX91=1,VLOOKUP(DX$5,Kruistabel!$B$26:$F$29,MATCH($C91,Kruistabel!$C$25:$F$25,0)+1,FALSE),"")=0,"",IF(Plananalyse!DX91=1,VLOOKUP(DX$5,Kruistabel!$B$26:$F$29,MATCH($C91,Kruistabel!$C$25:$F$25,0)+1,FALSE),""))</f>
        <v>#REF!</v>
      </c>
      <c r="DY91" s="327" t="str">
        <f>IF(Plananalyse!DY91=1,VLOOKUP(DY$5,Kruistabel!$B$26:$F$29,MATCH($C91,Kruistabel!$C$25:$F$25,0)+1,FALSE),"")</f>
        <v/>
      </c>
      <c r="DZ91" s="326" t="e">
        <f ca="1">IF(IF(Plananalyse!DZ91=1,VLOOKUP(DZ$5,Kruistabel!$B$26:$F$29,MATCH($C91,Kruistabel!$C$25:$F$25,0)+1,FALSE),"")=0,"",IF(Plananalyse!DZ91=1,VLOOKUP(DZ$5,Kruistabel!$B$26:$F$29,MATCH($C91,Kruistabel!$C$25:$F$25,0)+1,FALSE),""))</f>
        <v>#REF!</v>
      </c>
      <c r="EA91" s="326" t="e">
        <f ca="1">IF(IF(Plananalyse!EA91=1,VLOOKUP(EA$5,Kruistabel!$B$26:$F$29,MATCH($C91,Kruistabel!$C$25:$F$25,0)+1,FALSE),"")=0,"",IF(Plananalyse!EA91=1,VLOOKUP(EA$5,Kruistabel!$B$26:$F$29,MATCH($C91,Kruistabel!$C$25:$F$25,0)+1,FALSE),""))</f>
        <v>#REF!</v>
      </c>
      <c r="EB91" s="326" t="e">
        <f ca="1">IF(IF(Plananalyse!EB91=1,VLOOKUP(EB$5,Kruistabel!$B$26:$F$29,MATCH($C91,Kruistabel!$C$25:$F$25,0)+1,FALSE),"")=0,"",IF(Plananalyse!EB91=1,VLOOKUP(EB$5,Kruistabel!$B$26:$F$29,MATCH($C91,Kruistabel!$C$25:$F$25,0)+1,FALSE),""))</f>
        <v>#REF!</v>
      </c>
      <c r="EC91" s="326" t="e">
        <f ca="1">IF(IF(Plananalyse!EC91=1,VLOOKUP(EC$5,Kruistabel!$B$26:$F$29,MATCH($C91,Kruistabel!$C$25:$F$25,0)+1,FALSE),"")=0,"",IF(Plananalyse!EC91=1,VLOOKUP(EC$5,Kruistabel!$B$26:$F$29,MATCH($C91,Kruistabel!$C$25:$F$25,0)+1,FALSE),""))</f>
        <v>#REF!</v>
      </c>
      <c r="ED91" s="327"/>
      <c r="EE91" s="326" t="e">
        <f ca="1">IF(IF(Plananalyse!EE91=1,VLOOKUP(EE$5,Kruistabel!$B$26:$F$29,MATCH($C91,Kruistabel!$C$25:$F$25,0)+1,FALSE),"")=0,"",IF(Plananalyse!EE91=1,VLOOKUP(EE$5,Kruistabel!$B$26:$F$29,MATCH($C91,Kruistabel!$C$25:$F$25,0)+1,FALSE),""))</f>
        <v>#REF!</v>
      </c>
      <c r="EF91" s="326" t="e">
        <f ca="1">IF(IF(Plananalyse!EF91=1,VLOOKUP(EF$5,Kruistabel!$B$26:$F$29,MATCH($C91,Kruistabel!$C$25:$F$25,0)+1,FALSE),"")=0,"",IF(Plananalyse!EF91=1,VLOOKUP(EF$5,Kruistabel!$B$26:$F$29,MATCH($C91,Kruistabel!$C$25:$F$25,0)+1,FALSE),""))</f>
        <v>#REF!</v>
      </c>
      <c r="EG91" s="326" t="e">
        <f ca="1">IF(IF(Plananalyse!EG91=1,VLOOKUP(EG$5,Kruistabel!$B$26:$F$29,MATCH($C91,Kruistabel!$C$25:$F$25,0)+1,FALSE),"")=0,"",IF(Plananalyse!EG91=1,VLOOKUP(EG$5,Kruistabel!$B$26:$F$29,MATCH($C91,Kruistabel!$C$25:$F$25,0)+1,FALSE),""))</f>
        <v>#REF!</v>
      </c>
      <c r="EH91" s="326" t="e">
        <f ca="1">IF(IF(Plananalyse!EH91=1,VLOOKUP(EH$5,Kruistabel!$B$26:$F$29,MATCH($C91,Kruistabel!$C$25:$F$25,0)+1,FALSE),"")=0,"",IF(Plananalyse!EH91=1,VLOOKUP(EH$5,Kruistabel!$B$26:$F$29,MATCH($C91,Kruistabel!$C$25:$F$25,0)+1,FALSE),""))</f>
        <v>#REF!</v>
      </c>
      <c r="EI91" s="326" t="e">
        <f ca="1">IF(IF(Plananalyse!EI91=1,VLOOKUP(EI$5,Kruistabel!$B$26:$F$29,MATCH($C91,Kruistabel!$C$25:$F$25,0)+1,FALSE),"")=0,"",IF(Plananalyse!EI91=1,VLOOKUP(EI$5,Kruistabel!$B$26:$F$29,MATCH($C91,Kruistabel!$C$25:$F$25,0)+1,FALSE),""))</f>
        <v>#REF!</v>
      </c>
      <c r="EJ91" s="164" t="str">
        <f>IF(Plananalyse!EJ91=1,VLOOKUP(EJ$5,Kruistabel!$B$26:$F$29,MATCH($C91,Kruistabel!$C$25:$F$25,0)+1,FALSE),"")</f>
        <v/>
      </c>
      <c r="EK91" s="138"/>
      <c r="EL91" s="138"/>
      <c r="EM91" s="138"/>
      <c r="EN91" s="138"/>
      <c r="EO91" s="138"/>
    </row>
    <row r="92" spans="2:145" hidden="1">
      <c r="B92" s="337" t="e">
        <f>Classificatietabel!#REF!</f>
        <v>#REF!</v>
      </c>
      <c r="C92" s="160" t="e">
        <f>_xlfn.IFNA(VLOOKUP($B92,Classificatietabel!$B$6:$I$91,C$7,FALSE),"")</f>
        <v>#REF!</v>
      </c>
      <c r="D92" s="160" t="e">
        <f>_xlfn.IFNA(VLOOKUP($B92,Classificatietabel!$B$6:$I$91,D$7,FALSE),"")</f>
        <v>#REF!</v>
      </c>
      <c r="E92" s="119" t="e">
        <f>IF(AND(D92="laag",$D$3=1),0,_xlfn.IFNA(IF(VLOOKUP($B92,Classificatietabel!$B$6:$H$91,$E$5,FALSE)="Ja",1,0),""))</f>
        <v>#REF!</v>
      </c>
      <c r="F92" s="163"/>
      <c r="G92" s="326" t="e">
        <f>IF(IF(Plananalyse!G92=1,VLOOKUP(G$5,Kruistabel!$B$26:$F$29,MATCH($C92,Kruistabel!$C$25:$F$25,0)+1,FALSE),"")=0,"",IF(Plananalyse!G92=1,VLOOKUP(G$5,Kruistabel!$B$26:$F$29,MATCH($C92,Kruistabel!$C$25:$F$25,0)+1,FALSE),""))</f>
        <v>#REF!</v>
      </c>
      <c r="H92" s="326" t="e">
        <f>IF(IF(Plananalyse!H92=1,VLOOKUP(H$5,Kruistabel!$B$26:$F$29,MATCH($C92,Kruistabel!$C$25:$F$25,0)+1,FALSE),"")=0,"",IF(Plananalyse!H92=1,VLOOKUP(H$5,Kruistabel!$B$26:$F$29,MATCH($C92,Kruistabel!$C$25:$F$25,0)+1,FALSE),""))</f>
        <v>#REF!</v>
      </c>
      <c r="I92" s="326" t="e">
        <f>IF(IF(Plananalyse!I92=1,VLOOKUP(I$5,Kruistabel!$B$26:$F$29,MATCH($C92,Kruistabel!$C$25:$F$25,0)+1,FALSE),"")=0,"",IF(Plananalyse!I92=1,VLOOKUP(I$5,Kruistabel!$B$26:$F$29,MATCH($C92,Kruistabel!$C$25:$F$25,0)+1,FALSE),""))</f>
        <v>#REF!</v>
      </c>
      <c r="J92" s="326" t="e">
        <f>IF(IF(Plananalyse!J92=1,VLOOKUP(J$5,Kruistabel!$B$26:$F$29,MATCH($C92,Kruistabel!$C$25:$F$25,0)+1,FALSE),"")=0,"",IF(Plananalyse!J92=1,VLOOKUP(J$5,Kruistabel!$B$26:$F$29,MATCH($C92,Kruistabel!$C$25:$F$25,0)+1,FALSE),""))</f>
        <v>#REF!</v>
      </c>
      <c r="K92" s="326" t="e">
        <f>IF(IF(Plananalyse!K92=1,VLOOKUP(K$5,Kruistabel!$B$26:$F$29,MATCH($C92,Kruistabel!$C$25:$F$25,0)+1,FALSE),"")=0,"",IF(Plananalyse!K92=1,VLOOKUP(K$5,Kruistabel!$B$26:$F$29,MATCH($C92,Kruistabel!$C$25:$F$25,0)+1,FALSE),""))</f>
        <v>#REF!</v>
      </c>
      <c r="L92" s="326" t="e">
        <f>IF(IF(Plananalyse!L92=1,VLOOKUP(L$5,Kruistabel!$B$26:$F$29,MATCH($C92,Kruistabel!$C$25:$F$25,0)+1,FALSE),"")=0,"",IF(Plananalyse!L92=1,VLOOKUP(L$5,Kruistabel!$B$26:$F$29,MATCH($C92,Kruistabel!$C$25:$F$25,0)+1,FALSE),""))</f>
        <v>#REF!</v>
      </c>
      <c r="M92" s="326" t="e">
        <f>IF(IF(Plananalyse!M92=1,VLOOKUP(M$5,Kruistabel!$B$26:$F$29,MATCH($C92,Kruistabel!$C$25:$F$25,0)+1,FALSE),"")=0,"",IF(Plananalyse!M92=1,VLOOKUP(M$5,Kruistabel!$B$26:$F$29,MATCH($C92,Kruistabel!$C$25:$F$25,0)+1,FALSE),""))</f>
        <v>#REF!</v>
      </c>
      <c r="N92" s="326" t="e">
        <f>IF(IF(Plananalyse!N92=1,VLOOKUP(N$5,Kruistabel!$B$26:$F$29,MATCH($C92,Kruistabel!$C$25:$F$25,0)+1,FALSE),"")=0,"",IF(Plananalyse!N92=1,VLOOKUP(N$5,Kruistabel!$B$26:$F$29,MATCH($C92,Kruistabel!$C$25:$F$25,0)+1,FALSE),""))</f>
        <v>#REF!</v>
      </c>
      <c r="O92" s="326" t="e">
        <f>IF(IF(Plananalyse!O92=1,VLOOKUP(O$5,Kruistabel!$B$26:$F$29,MATCH($C92,Kruistabel!$C$25:$F$25,0)+1,FALSE),"")=0,"",IF(Plananalyse!O92=1,VLOOKUP(O$5,Kruistabel!$B$26:$F$29,MATCH($C92,Kruistabel!$C$25:$F$25,0)+1,FALSE),""))</f>
        <v>#REF!</v>
      </c>
      <c r="P92" s="326" t="e">
        <f>IF(IF(Plananalyse!P92=1,VLOOKUP(P$5,Kruistabel!$B$26:$F$29,MATCH($C92,Kruistabel!$C$25:$F$25,0)+1,FALSE),"")=0,"",IF(Plananalyse!P92=1,VLOOKUP(P$5,Kruistabel!$B$26:$F$29,MATCH($C92,Kruistabel!$C$25:$F$25,0)+1,FALSE),""))</f>
        <v>#REF!</v>
      </c>
      <c r="Q92" s="326" t="e">
        <f>IF(IF(Plananalyse!Q92=1,VLOOKUP(Q$5,Kruistabel!$B$26:$F$29,MATCH($C92,Kruistabel!$C$25:$F$25,0)+1,FALSE),"")=0,"",IF(Plananalyse!Q92=1,VLOOKUP(Q$5,Kruistabel!$B$26:$F$29,MATCH($C92,Kruistabel!$C$25:$F$25,0)+1,FALSE),""))</f>
        <v>#REF!</v>
      </c>
      <c r="R92" s="326" t="e">
        <f>IF(IF(Plananalyse!R92=1,VLOOKUP(R$5,Kruistabel!$B$26:$F$29,MATCH($C92,Kruistabel!$C$25:$F$25,0)+1,FALSE),"")=0,"",IF(Plananalyse!R92=1,VLOOKUP(R$5,Kruistabel!$B$26:$F$29,MATCH($C92,Kruistabel!$C$25:$F$25,0)+1,FALSE),""))</f>
        <v>#REF!</v>
      </c>
      <c r="S92" s="326" t="e">
        <f>IF(IF(Plananalyse!S92=1,VLOOKUP(S$5,Kruistabel!$B$26:$F$29,MATCH($C92,Kruistabel!$C$25:$F$25,0)+1,FALSE),"")=0,"",IF(Plananalyse!S92=1,VLOOKUP(S$5,Kruistabel!$B$26:$F$29,MATCH($C92,Kruistabel!$C$25:$F$25,0)+1,FALSE),""))</f>
        <v>#REF!</v>
      </c>
      <c r="T92" s="326" t="e">
        <f>IF(IF(Plananalyse!T92=1,VLOOKUP(T$5,Kruistabel!$B$26:$F$29,MATCH($C92,Kruistabel!$C$25:$F$25,0)+1,FALSE),"")=0,"",IF(Plananalyse!T92=1,VLOOKUP(T$5,Kruistabel!$B$26:$F$29,MATCH($C92,Kruistabel!$C$25:$F$25,0)+1,FALSE),""))</f>
        <v>#REF!</v>
      </c>
      <c r="U92" s="326" t="e">
        <f>IF(IF(Plananalyse!U92=1,VLOOKUP(U$5,Kruistabel!$B$26:$F$29,MATCH($C92,Kruistabel!$C$25:$F$25,0)+1,FALSE),"")=0,"",IF(Plananalyse!U92=1,VLOOKUP(U$5,Kruistabel!$B$26:$F$29,MATCH($C92,Kruistabel!$C$25:$F$25,0)+1,FALSE),""))</f>
        <v>#REF!</v>
      </c>
      <c r="V92" s="326" t="e">
        <f>IF(IF(Plananalyse!V92=1,VLOOKUP(V$5,Kruistabel!$B$26:$F$29,MATCH($C92,Kruistabel!$C$25:$F$25,0)+1,FALSE),"")=0,"",IF(Plananalyse!V92=1,VLOOKUP(V$5,Kruistabel!$B$26:$F$29,MATCH($C92,Kruistabel!$C$25:$F$25,0)+1,FALSE),""))</f>
        <v>#REF!</v>
      </c>
      <c r="W92" s="326" t="e">
        <f>IF(IF(Plananalyse!W92=1,VLOOKUP(W$5,Kruistabel!$B$26:$F$29,MATCH($C92,Kruistabel!$C$25:$F$25,0)+1,FALSE),"")=0,"",IF(Plananalyse!W92=1,VLOOKUP(W$5,Kruistabel!$B$26:$F$29,MATCH($C92,Kruistabel!$C$25:$F$25,0)+1,FALSE),""))</f>
        <v>#REF!</v>
      </c>
      <c r="X92" s="326" t="e">
        <f>IF(IF(Plananalyse!X92=1,VLOOKUP(X$5,Kruistabel!$B$26:$F$29,MATCH($C92,Kruistabel!$C$25:$F$25,0)+1,FALSE),"")=0,"",IF(Plananalyse!X92=1,VLOOKUP(X$5,Kruistabel!$B$26:$F$29,MATCH($C92,Kruistabel!$C$25:$F$25,0)+1,FALSE),""))</f>
        <v>#REF!</v>
      </c>
      <c r="Y92" s="326" t="e">
        <f>IF(IF(Plananalyse!Y92=1,VLOOKUP(Y$5,Kruistabel!$B$26:$F$29,MATCH($C92,Kruistabel!$C$25:$F$25,0)+1,FALSE),"")=0,"",IF(Plananalyse!Y92=1,VLOOKUP(Y$5,Kruistabel!$B$26:$F$29,MATCH($C92,Kruistabel!$C$25:$F$25,0)+1,FALSE),""))</f>
        <v>#REF!</v>
      </c>
      <c r="Z92" s="326" t="e">
        <f>IF(IF(Plananalyse!Z92=1,VLOOKUP(Z$5,Kruistabel!$B$26:$F$29,MATCH($C92,Kruistabel!$C$25:$F$25,0)+1,FALSE),"")=0,"",IF(Plananalyse!Z92=1,VLOOKUP(Z$5,Kruistabel!$B$26:$F$29,MATCH($C92,Kruistabel!$C$25:$F$25,0)+1,FALSE),""))</f>
        <v>#REF!</v>
      </c>
      <c r="AA92" s="326" t="e">
        <f>IF(IF(Plananalyse!AA92=1,VLOOKUP(AA$5,Kruistabel!$B$26:$F$29,MATCH($C92,Kruistabel!$C$25:$F$25,0)+1,FALSE),"")=0,"",IF(Plananalyse!AA92=1,VLOOKUP(AA$5,Kruistabel!$B$26:$F$29,MATCH($C92,Kruistabel!$C$25:$F$25,0)+1,FALSE),""))</f>
        <v>#REF!</v>
      </c>
      <c r="AB92" s="326" t="e">
        <f>IF(IF(Plananalyse!AB92=1,VLOOKUP(AB$5,Kruistabel!$B$26:$F$29,MATCH($C92,Kruistabel!$C$25:$F$25,0)+1,FALSE),"")=0,"",IF(Plananalyse!AB92=1,VLOOKUP(AB$5,Kruistabel!$B$26:$F$29,MATCH($C92,Kruistabel!$C$25:$F$25,0)+1,FALSE),""))</f>
        <v>#REF!</v>
      </c>
      <c r="AC92" s="326" t="e">
        <f>IF(IF(Plananalyse!AC92=1,VLOOKUP(AC$5,Kruistabel!$B$26:$F$29,MATCH($C92,Kruistabel!$C$25:$F$25,0)+1,FALSE),"")=0,"",IF(Plananalyse!AC92=1,VLOOKUP(AC$5,Kruistabel!$B$26:$F$29,MATCH($C92,Kruistabel!$C$25:$F$25,0)+1,FALSE),""))</f>
        <v>#REF!</v>
      </c>
      <c r="AD92" s="326" t="e">
        <f>IF(IF(Plananalyse!AD92=1,VLOOKUP(AD$5,Kruistabel!$B$26:$F$29,MATCH($C92,Kruistabel!$C$25:$F$25,0)+1,FALSE),"")=0,"",IF(Plananalyse!AD92=1,VLOOKUP(AD$5,Kruistabel!$B$26:$F$29,MATCH($C92,Kruistabel!$C$25:$F$25,0)+1,FALSE),""))</f>
        <v>#REF!</v>
      </c>
      <c r="AE92" s="326" t="e">
        <f>IF(IF(Plananalyse!AE92=1,VLOOKUP(AE$5,Kruistabel!$B$26:$F$29,MATCH($C92,Kruistabel!$C$25:$F$25,0)+1,FALSE),"")=0,"",IF(Plananalyse!AE92=1,VLOOKUP(AE$5,Kruistabel!$B$26:$F$29,MATCH($C92,Kruistabel!$C$25:$F$25,0)+1,FALSE),""))</f>
        <v>#REF!</v>
      </c>
      <c r="AF92" s="326" t="e">
        <f>IF(IF(Plananalyse!AF92=1,VLOOKUP(AF$5,Kruistabel!$B$26:$F$29,MATCH($C92,Kruistabel!$C$25:$F$25,0)+1,FALSE),"")=0,"",IF(Plananalyse!AF92=1,VLOOKUP(AF$5,Kruistabel!$B$26:$F$29,MATCH($C92,Kruistabel!$C$25:$F$25,0)+1,FALSE),""))</f>
        <v>#REF!</v>
      </c>
      <c r="AG92" s="326" t="e">
        <f>IF(IF(Plananalyse!AG92=1,VLOOKUP(AG$5,Kruistabel!$B$26:$F$29,MATCH($C92,Kruistabel!$C$25:$F$25,0)+1,FALSE),"")=0,"",IF(Plananalyse!AG92=1,VLOOKUP(AG$5,Kruistabel!$B$26:$F$29,MATCH($C92,Kruistabel!$C$25:$F$25,0)+1,FALSE),""))</f>
        <v>#REF!</v>
      </c>
      <c r="AH92" s="326" t="e">
        <f>IF(IF(Plananalyse!AH92=1,VLOOKUP(AH$5,Kruistabel!$B$26:$F$29,MATCH($C92,Kruistabel!$C$25:$F$25,0)+1,FALSE),"")=0,"",IF(Plananalyse!AI92=1,VLOOKUP(AH$5,Kruistabel!$B$26:$F$29,MATCH($C92,Kruistabel!$C$25:$F$25,0)+1,FALSE),""))</f>
        <v>#REF!</v>
      </c>
      <c r="AI92" s="326" t="e">
        <f>IF(IF(Plananalyse!AI92=1,VLOOKUP(AI$5,Kruistabel!$B$26:$F$29,MATCH($C92,Kruistabel!$C$25:$F$25,0)+1,FALSE),"")=0,"",IF(Plananalyse!AJ92=1,VLOOKUP(AI$5,Kruistabel!$B$26:$F$29,MATCH($C92,Kruistabel!$C$25:$F$25,0)+1,FALSE),""))</f>
        <v>#REF!</v>
      </c>
      <c r="AJ92" s="326" t="e">
        <f>IF(IF(Plananalyse!AJ92=1,VLOOKUP(AJ$5,Kruistabel!$B$26:$F$29,MATCH($C92,Kruistabel!$C$25:$F$25,0)+1,FALSE),"")=0,"",IF(Plananalyse!AJ92=1,VLOOKUP(AJ$5,Kruistabel!$B$26:$F$29,MATCH($C92,Kruistabel!$C$25:$F$25,0)+1,FALSE),""))</f>
        <v>#REF!</v>
      </c>
      <c r="AK92" s="326" t="e">
        <f>IF(IF(Plananalyse!AK92=1,VLOOKUP(AK$5,Kruistabel!$B$26:$F$29,MATCH($C92,Kruistabel!$C$25:$F$25,0)+1,FALSE),"")=0,"",IF(Plananalyse!AK92=1,VLOOKUP(AK$5,Kruistabel!$B$26:$F$29,MATCH($C92,Kruistabel!$C$25:$F$25,0)+1,FALSE),""))</f>
        <v>#REF!</v>
      </c>
      <c r="AL92" s="326" t="e">
        <f>IF(IF(Plananalyse!AL92=1,VLOOKUP(AL$5,Kruistabel!$B$26:$F$29,MATCH($C92,Kruistabel!$C$25:$F$25,0)+1,FALSE),"")=0,"",IF(Plananalyse!AL92=1,VLOOKUP(AL$5,Kruistabel!$B$26:$F$29,MATCH($C92,Kruistabel!$C$25:$F$25,0)+1,FALSE),""))</f>
        <v>#REF!</v>
      </c>
      <c r="AM92" s="326" t="e">
        <f>IF(IF(Plananalyse!AM92=1,VLOOKUP(AM$5,Kruistabel!$B$26:$F$29,MATCH($C92,Kruistabel!$C$25:$F$25,0)+1,FALSE),"")=0,"",IF(Plananalyse!AM92=1,VLOOKUP(AM$5,Kruistabel!$B$26:$F$29,MATCH($C92,Kruistabel!$C$25:$F$25,0)+1,FALSE),""))</f>
        <v>#REF!</v>
      </c>
      <c r="AN92" s="327"/>
      <c r="AO92" s="326" t="e">
        <f>IF(IF(Plananalyse!AO92=1,VLOOKUP(AO$5,Kruistabel!$B$26:$F$29,MATCH($C92,Kruistabel!$C$25:$F$25,0)+1,FALSE),"")=0,"",IF(Plananalyse!AO92=1,VLOOKUP(AO$5,Kruistabel!$B$26:$F$29,MATCH($C92,Kruistabel!$C$25:$F$25,0)+1,FALSE),""))</f>
        <v>#REF!</v>
      </c>
      <c r="AP92" s="326" t="e">
        <f>IF(IF(Plananalyse!AP92=1,VLOOKUP(AP$5,Kruistabel!$B$26:$F$29,MATCH($C92,Kruistabel!$C$25:$F$25,0)+1,FALSE),"")=0,"",IF(Plananalyse!AP92=1,VLOOKUP(AP$5,Kruistabel!$B$26:$F$29,MATCH($C92,Kruistabel!$C$25:$F$25,0)+1,FALSE),""))</f>
        <v>#REF!</v>
      </c>
      <c r="AQ92" s="326" t="e">
        <f>IF(IF(Plananalyse!AQ92=1,VLOOKUP(AQ$5,Kruistabel!$B$26:$F$29,MATCH($C92,Kruistabel!$C$25:$F$25,0)+1,FALSE),"")=0,"",IF(Plananalyse!AQ92=1,VLOOKUP(AQ$5,Kruistabel!$B$26:$F$29,MATCH($C92,Kruistabel!$C$25:$F$25,0)+1,FALSE),""))</f>
        <v>#REF!</v>
      </c>
      <c r="AR92" s="326" t="e">
        <f>IF(IF(Plananalyse!AR92=1,VLOOKUP(AR$5,Kruistabel!$B$26:$F$29,MATCH($C92,Kruistabel!$C$25:$F$25,0)+1,FALSE),"")=0,"",IF(Plananalyse!AR92=1,VLOOKUP(AR$5,Kruistabel!$B$26:$F$29,MATCH($C92,Kruistabel!$C$25:$F$25,0)+1,FALSE),""))</f>
        <v>#REF!</v>
      </c>
      <c r="AS92" s="326" t="e">
        <f>IF(IF(Plananalyse!AS92=1,VLOOKUP(AS$5,Kruistabel!$B$26:$F$29,MATCH($C92,Kruistabel!$C$25:$F$25,0)+1,FALSE),"")=0,"",IF(Plananalyse!AS92=1,VLOOKUP(AS$5,Kruistabel!$B$26:$F$29,MATCH($C92,Kruistabel!$C$25:$F$25,0)+1,FALSE),""))</f>
        <v>#REF!</v>
      </c>
      <c r="AT92" s="326" t="e">
        <f>IF(IF(Plananalyse!AT92=1,VLOOKUP(AT$5,Kruistabel!$B$26:$F$29,MATCH($C92,Kruistabel!$C$25:$F$25,0)+1,FALSE),"")=0,"",IF(Plananalyse!AT92=1,VLOOKUP(AT$5,Kruistabel!$B$26:$F$29,MATCH($C92,Kruistabel!$C$25:$F$25,0)+1,FALSE),""))</f>
        <v>#REF!</v>
      </c>
      <c r="AU92" s="326" t="e">
        <f>IF(IF(Plananalyse!AU92=1,VLOOKUP(AU$5,Kruistabel!$B$26:$F$29,MATCH($C92,Kruistabel!$C$25:$F$25,0)+1,FALSE),"")=0,"",IF(Plananalyse!AU92=1,VLOOKUP(AU$5,Kruistabel!$B$26:$F$29,MATCH($C92,Kruistabel!$C$25:$F$25,0)+1,FALSE),""))</f>
        <v>#REF!</v>
      </c>
      <c r="AV92" s="326" t="e">
        <f>IF(IF(Plananalyse!AV92=1,VLOOKUP(AV$5,Kruistabel!$B$26:$F$29,MATCH($C92,Kruistabel!$C$25:$F$25,0)+1,FALSE),"")=0,"",IF(Plananalyse!AV92=1,VLOOKUP(AV$5,Kruistabel!$B$26:$F$29,MATCH($C92,Kruistabel!$C$25:$F$25,0)+1,FALSE),""))</f>
        <v>#REF!</v>
      </c>
      <c r="AW92" s="326" t="e">
        <f>IF(IF(Plananalyse!AW92=1,VLOOKUP(AW$5,Kruistabel!$B$26:$F$29,MATCH($C92,Kruistabel!$C$25:$F$25,0)+1,FALSE),"")=0,"",IF(Plananalyse!AW92=1,VLOOKUP(AW$5,Kruistabel!$B$26:$F$29,MATCH($C92,Kruistabel!$C$25:$F$25,0)+1,FALSE),""))</f>
        <v>#REF!</v>
      </c>
      <c r="AX92" s="326" t="e">
        <f>IF(IF(Plananalyse!AX92=1,VLOOKUP(AX$5,Kruistabel!$B$26:$F$29,MATCH($C92,Kruistabel!$C$25:$F$25,0)+1,FALSE),"")=0,"",IF(Plananalyse!AX92=1,VLOOKUP(AX$5,Kruistabel!$B$26:$F$29,MATCH($C92,Kruistabel!$C$25:$F$25,0)+1,FALSE),""))</f>
        <v>#REF!</v>
      </c>
      <c r="AY92" s="327"/>
      <c r="AZ92" s="326" t="e">
        <f>IF(IF(Plananalyse!AZ92=1,VLOOKUP(AZ$5,Kruistabel!$B$26:$F$29,MATCH($C92,Kruistabel!$C$25:$F$25,0)+1,FALSE),"")=0,"",IF(Plananalyse!AZ92=1,VLOOKUP(AZ$5,Kruistabel!$B$26:$F$29,MATCH($C92,Kruistabel!$C$25:$F$25,0)+1,FALSE),""))</f>
        <v>#REF!</v>
      </c>
      <c r="BA92" s="326" t="e">
        <f>IF(IF(Plananalyse!BA92=1,VLOOKUP(BA$5,Kruistabel!$B$26:$F$29,MATCH($C92,Kruistabel!$C$25:$F$25,0)+1,FALSE),"")=0,"",IF(Plananalyse!BA92=1,VLOOKUP(BA$5,Kruistabel!$B$26:$F$29,MATCH($C92,Kruistabel!$C$25:$F$25,0)+1,FALSE),""))</f>
        <v>#REF!</v>
      </c>
      <c r="BB92" s="326" t="e">
        <f>IF(IF(Plananalyse!BB92=1,VLOOKUP(BB$5,Kruistabel!$B$26:$F$29,MATCH($C92,Kruistabel!$C$25:$F$25,0)+1,FALSE),"")=0,"",IF(Plananalyse!BB92=1,VLOOKUP(BB$5,Kruistabel!$B$26:$F$29,MATCH($C92,Kruistabel!$C$25:$F$25,0)+1,FALSE),""))</f>
        <v>#REF!</v>
      </c>
      <c r="BC92" s="326" t="e">
        <f>IF(IF(Plananalyse!BC92=1,VLOOKUP(BC$5,Kruistabel!$B$26:$F$29,MATCH($C92,Kruistabel!$C$25:$F$25,0)+1,FALSE),"")=0,"",IF(Plananalyse!BC92=1,VLOOKUP(BC$5,Kruistabel!$B$26:$F$29,MATCH($C92,Kruistabel!$C$25:$F$25,0)+1,FALSE),""))</f>
        <v>#REF!</v>
      </c>
      <c r="BD92" s="326" t="e">
        <f>IF(IF(Plananalyse!BD92=1,VLOOKUP(BD$5,Kruistabel!$B$26:$F$29,MATCH($C92,Kruistabel!$C$25:$F$25,0)+1,FALSE),"")=0,"",IF(Plananalyse!BD92=1,VLOOKUP(BD$5,Kruistabel!$B$26:$F$29,MATCH($C92,Kruistabel!$C$25:$F$25,0)+1,FALSE),""))</f>
        <v>#REF!</v>
      </c>
      <c r="BE92" s="326" t="e">
        <f>IF(IF(Plananalyse!BE92=1,VLOOKUP(BE$5,Kruistabel!$B$26:$F$29,MATCH($C92,Kruistabel!$C$25:$F$25,0)+1,FALSE),"")=0,"",IF(Plananalyse!BE92=1,VLOOKUP(BE$5,Kruistabel!$B$26:$F$29,MATCH($C92,Kruistabel!$C$25:$F$25,0)+1,FALSE),""))</f>
        <v>#REF!</v>
      </c>
      <c r="BF92" s="326" t="e">
        <f>IF(IF(Plananalyse!BF92=1,VLOOKUP(BF$5,Kruistabel!$B$26:$F$29,MATCH($C92,Kruistabel!$C$25:$F$25,0)+1,FALSE),"")=0,"",IF(Plananalyse!BF92=1,VLOOKUP(BF$5,Kruistabel!$B$26:$F$29,MATCH($C92,Kruistabel!$C$25:$F$25,0)+1,FALSE),""))</f>
        <v>#REF!</v>
      </c>
      <c r="BG92" s="326" t="e">
        <f>IF(IF(Plananalyse!BG92=1,VLOOKUP(BG$5,Kruistabel!$B$26:$F$29,MATCH($C92,Kruistabel!$C$25:$F$25,0)+1,FALSE),"")=0,"",IF(Plananalyse!BG92=1,VLOOKUP(BG$5,Kruistabel!$B$26:$F$29,MATCH($C92,Kruistabel!$C$25:$F$25,0)+1,FALSE),""))</f>
        <v>#REF!</v>
      </c>
      <c r="BH92" s="326" t="e">
        <f>IF(IF(Plananalyse!BH92=1,VLOOKUP(BH$5,Kruistabel!$B$26:$F$29,MATCH($C92,Kruistabel!$C$25:$F$25,0)+1,FALSE),"")=0,"",IF(Plananalyse!BH92=1,VLOOKUP(BH$5,Kruistabel!$B$26:$F$29,MATCH($C92,Kruistabel!$C$25:$F$25,0)+1,FALSE),""))</f>
        <v>#REF!</v>
      </c>
      <c r="BI92" s="327"/>
      <c r="BJ92" s="326" t="e">
        <f>IF(IF(Plananalyse!BJ92=1,VLOOKUP(BJ$5,Kruistabel!$B$26:$F$29,MATCH($C92,Kruistabel!$C$25:$F$25,0)+1,FALSE),"")=0,"",IF(Plananalyse!BJ92=1,VLOOKUP(BJ$5,Kruistabel!$B$26:$F$29,MATCH($C92,Kruistabel!$C$25:$F$25,0)+1,FALSE),""))</f>
        <v>#REF!</v>
      </c>
      <c r="BK92" s="326" t="e">
        <f>IF(IF(Plananalyse!BK92=1,VLOOKUP(BK$5,Kruistabel!$B$26:$F$29,MATCH($C92,Kruistabel!$C$25:$F$25,0)+1,FALSE),"")=0,"",IF(Plananalyse!BK92=1,VLOOKUP(BK$5,Kruistabel!$B$26:$F$29,MATCH($C92,Kruistabel!$C$25:$F$25,0)+1,FALSE),""))</f>
        <v>#REF!</v>
      </c>
      <c r="BL92" s="326" t="e">
        <f>IF(IF(Plananalyse!BL92=1,VLOOKUP(BL$5,Kruistabel!$B$26:$F$29,MATCH($C92,Kruistabel!$C$25:$F$25,0)+1,FALSE),"")=0,"",IF(Plananalyse!BL92=1,VLOOKUP(BL$5,Kruistabel!$B$26:$F$29,MATCH($C92,Kruistabel!$C$25:$F$25,0)+1,FALSE),""))</f>
        <v>#REF!</v>
      </c>
      <c r="BM92" s="326" t="e">
        <f>IF(IF(Plananalyse!BM92=1,VLOOKUP(BM$5,Kruistabel!$B$26:$F$29,MATCH($C92,Kruistabel!$C$25:$F$25,0)+1,FALSE),"")=0,"",IF(Plananalyse!BM92=1,VLOOKUP(BM$5,Kruistabel!$B$26:$F$29,MATCH($C92,Kruistabel!$C$25:$F$25,0)+1,FALSE),""))</f>
        <v>#REF!</v>
      </c>
      <c r="BN92" s="326" t="e">
        <f>IF(IF(Plananalyse!BN92=1,VLOOKUP(BN$5,Kruistabel!$B$26:$F$29,MATCH($C92,Kruistabel!$C$25:$F$25,0)+1,FALSE),"")=0,"",IF(Plananalyse!BN92=1,VLOOKUP(BN$5,Kruistabel!$B$26:$F$29,MATCH($C92,Kruistabel!$C$25:$F$25,0)+1,FALSE),""))</f>
        <v>#REF!</v>
      </c>
      <c r="BO92" s="326" t="e">
        <f>IF(IF(Plananalyse!BO92=1,VLOOKUP(BO$5,Kruistabel!$B$26:$F$29,MATCH($C92,Kruistabel!$C$25:$F$25,0)+1,FALSE),"")=0,"",IF(Plananalyse!BO92=1,VLOOKUP(BO$5,Kruistabel!$B$26:$F$29,MATCH($C92,Kruistabel!$C$25:$F$25,0)+1,FALSE),""))</f>
        <v>#REF!</v>
      </c>
      <c r="BP92" s="326" t="e">
        <f>IF(IF(Plananalyse!BP92=1,VLOOKUP(BP$5,Kruistabel!$B$26:$F$29,MATCH($C92,Kruistabel!$C$25:$F$25,0)+1,FALSE),"")=0,"",IF(Plananalyse!BP92=1,VLOOKUP(BP$5,Kruistabel!$B$26:$F$29,MATCH($C92,Kruistabel!$C$25:$F$25,0)+1,FALSE),""))</f>
        <v>#REF!</v>
      </c>
      <c r="BQ92" s="326" t="e">
        <f>IF(IF(Plananalyse!BQ92=1,VLOOKUP(BQ$5,Kruistabel!$B$26:$F$29,MATCH($C92,Kruistabel!$C$25:$F$25,0)+1,FALSE),"")=0,"",IF(Plananalyse!BQ92=1,VLOOKUP(BQ$5,Kruistabel!$B$26:$F$29,MATCH($C92,Kruistabel!$C$25:$F$25,0)+1,FALSE),""))</f>
        <v>#REF!</v>
      </c>
      <c r="BR92" s="326" t="e">
        <f>IF(IF(Plananalyse!BR92=1,VLOOKUP(BR$5,Kruistabel!$B$26:$F$29,MATCH($C92,Kruistabel!$C$25:$F$25,0)+1,FALSE),"")=0,"",IF(Plananalyse!BR92=1,VLOOKUP(BR$5,Kruistabel!$B$26:$F$29,MATCH($C92,Kruistabel!$C$25:$F$25,0)+1,FALSE),""))</f>
        <v>#REF!</v>
      </c>
      <c r="BS92" s="326" t="e">
        <f>IF(IF(Plananalyse!BS92=1,VLOOKUP(BS$5,Kruistabel!$B$26:$F$29,MATCH($C92,Kruistabel!$C$25:$F$25,0)+1,FALSE),"")=0,"",IF(Plananalyse!BS92=1,VLOOKUP(BS$5,Kruistabel!$B$26:$F$29,MATCH($C92,Kruistabel!$C$25:$F$25,0)+1,FALSE),""))</f>
        <v>#REF!</v>
      </c>
      <c r="BT92" s="65"/>
      <c r="BU92" s="231" t="e">
        <f>IF(IF(Plananalyse!BU92=1,VLOOKUP(BU$5,Kruistabel!$B$26:$F$29,MATCH($C92,Kruistabel!$C$25:$F$25,0)+1,FALSE),"")=0,"",IF(Plananalyse!BU92=1,VLOOKUP(BU$5,Kruistabel!$B$26:$F$29,MATCH($C92,Kruistabel!$C$25:$F$25,0)+1,FALSE),""))</f>
        <v>#REF!</v>
      </c>
      <c r="BV92" s="326" t="e">
        <f>IF(IF(Plananalyse!BV92=1,VLOOKUP(BV$5,Kruistabel!$B$26:$F$29,MATCH($C92,Kruistabel!$C$25:$F$25,0)+1,FALSE),"")=0,"",IF(Plananalyse!BV92=1,VLOOKUP(BV$5,Kruistabel!$B$26:$F$29,MATCH($C92,Kruistabel!$C$25:$F$25,0)+1,FALSE),""))</f>
        <v>#REF!</v>
      </c>
      <c r="BW92" s="326" t="e">
        <f>IF(IF(Plananalyse!BW92=1,VLOOKUP(BW$5,Kruistabel!$B$26:$F$29,MATCH($C92,Kruistabel!$C$25:$F$25,0)+1,FALSE),"")=0,"",IF(Plananalyse!BW92=1,VLOOKUP(BW$5,Kruistabel!$B$26:$F$29,MATCH($C92,Kruistabel!$C$25:$F$25,0)+1,FALSE),""))</f>
        <v>#REF!</v>
      </c>
      <c r="BX92" s="326" t="e">
        <f>IF(IF(Plananalyse!BX92=1,VLOOKUP(BX$5,Kruistabel!$B$26:$F$29,MATCH($C92,Kruistabel!$C$25:$F$25,0)+1,FALSE),"")=0,"",IF(Plananalyse!BX92=1,VLOOKUP(BX$5,Kruistabel!$B$26:$F$29,MATCH($C92,Kruistabel!$C$25:$F$25,0)+1,FALSE),""))</f>
        <v>#REF!</v>
      </c>
      <c r="BY92" s="327"/>
      <c r="BZ92" s="326" t="e">
        <f>IF(IF(Plananalyse!BZ92=1,VLOOKUP(BZ$5,Kruistabel!$B$26:$F$29,MATCH($C92,Kruistabel!$C$25:$F$25,0)+1,FALSE),"")=0,"",IF(Plananalyse!BZ92=1,VLOOKUP(BZ$5,Kruistabel!$B$26:$F$29,MATCH($C92,Kruistabel!$C$25:$F$25,0)+1,FALSE),""))</f>
        <v>#REF!</v>
      </c>
      <c r="CA92" s="326" t="e">
        <f>IF(IF(Plananalyse!CA92=1,VLOOKUP(CA$5,Kruistabel!$B$26:$F$29,MATCH($C92,Kruistabel!$C$25:$F$25,0)+1,FALSE),"")=0,"",IF(Plananalyse!CA92=1,VLOOKUP(CA$5,Kruistabel!$B$26:$F$29,MATCH($C92,Kruistabel!$C$25:$F$25,0)+1,FALSE),""))</f>
        <v>#REF!</v>
      </c>
      <c r="CB92" s="326" t="e">
        <f>IF(IF(Plananalyse!CB92=1,VLOOKUP(CB$5,Kruistabel!$B$26:$F$29,MATCH($C92,Kruistabel!$C$25:$F$25,0)+1,FALSE),"")=0,"",IF(Plananalyse!CB92=1,VLOOKUP(CB$5,Kruistabel!$B$26:$F$29,MATCH($C92,Kruistabel!$C$25:$F$25,0)+1,FALSE),""))</f>
        <v>#REF!</v>
      </c>
      <c r="CC92" s="326" t="e">
        <f>IF(IF(Plananalyse!CC92=1,VLOOKUP(CC$5,Kruistabel!$B$26:$F$29,MATCH($C92,Kruistabel!$C$25:$F$25,0)+1,FALSE),"")=0,"",IF(Plananalyse!CC92=1,VLOOKUP(CC$5,Kruistabel!$B$26:$F$29,MATCH($C92,Kruistabel!$C$25:$F$25,0)+1,FALSE),""))</f>
        <v>#REF!</v>
      </c>
      <c r="CD92" s="326" t="e">
        <f>IF(IF(Plananalyse!CD92=1,VLOOKUP(CD$5,Kruistabel!$B$26:$F$29,MATCH($C92,Kruistabel!$C$25:$F$25,0)+1,FALSE),"")=0,"",IF(Plananalyse!CD92=1,VLOOKUP(CD$5,Kruistabel!$B$26:$F$29,MATCH($C92,Kruistabel!$C$25:$F$25,0)+1,FALSE),""))</f>
        <v>#REF!</v>
      </c>
      <c r="CE92" s="326" t="e">
        <f>IF(IF(Plananalyse!CE92=1,VLOOKUP(CE$5,Kruistabel!$B$26:$F$29,MATCH($C92,Kruistabel!$C$25:$F$25,0)+1,FALSE),"")=0,"",IF(Plananalyse!CE92=1,VLOOKUP(CE$5,Kruistabel!$B$26:$F$29,MATCH($C92,Kruistabel!$C$25:$F$25,0)+1,FALSE),""))</f>
        <v>#REF!</v>
      </c>
      <c r="CF92" s="326" t="e">
        <f>IF(IF(Plananalyse!CF92=1,VLOOKUP(CF$5,Kruistabel!$B$26:$F$29,MATCH($C92,Kruistabel!$C$25:$F$25,0)+1,FALSE),"")=0,"",IF(Plananalyse!CF92=1,VLOOKUP(CF$5,Kruistabel!$B$26:$F$29,MATCH($C92,Kruistabel!$C$25:$F$25,0)+1,FALSE),""))</f>
        <v>#REF!</v>
      </c>
      <c r="CG92" s="326" t="e">
        <f>IF(IF(Plananalyse!CG92=1,VLOOKUP(CG$5,Kruistabel!$B$26:$F$29,MATCH($C92,Kruistabel!$C$25:$F$25,0)+1,FALSE),"")=0,"",IF(Plananalyse!CG92=1,VLOOKUP(CG$5,Kruistabel!$B$26:$F$29,MATCH($C92,Kruistabel!$C$25:$F$25,0)+1,FALSE),""))</f>
        <v>#REF!</v>
      </c>
      <c r="CH92" s="326" t="e">
        <f>IF(IF(Plananalyse!CH92=1,VLOOKUP(CH$5,Kruistabel!$B$26:$F$29,MATCH($C92,Kruistabel!$C$25:$F$25,0)+1,FALSE),"")=0,"",IF(Plananalyse!CH92=1,VLOOKUP(CH$5,Kruistabel!$B$26:$F$29,MATCH($C92,Kruistabel!$C$25:$F$25,0)+1,FALSE),""))</f>
        <v>#REF!</v>
      </c>
      <c r="CI92" s="65"/>
      <c r="CJ92" s="326" t="e">
        <f ca="1">IF(IF(Plananalyse!CJ92=1,VLOOKUP(CJ$5,Kruistabel!$B$26:$F$29,MATCH($C92,Kruistabel!$C$25:$F$25,0)+1,FALSE),"")=0,"",IF(Plananalyse!CJ92=1,VLOOKUP(CJ$5,Kruistabel!$B$26:$F$29,MATCH($C92,Kruistabel!$C$25:$F$25,0)+1,FALSE),""))</f>
        <v>#REF!</v>
      </c>
      <c r="CK92" s="326" t="e">
        <f ca="1">IF(IF(Plananalyse!CK92=1,VLOOKUP(CK$5,Kruistabel!$B$26:$F$29,MATCH($C92,Kruistabel!$C$25:$F$25,0)+1,FALSE),"")=0,"",IF(Plananalyse!CK92=1,VLOOKUP(CK$5,Kruistabel!$B$26:$F$29,MATCH($C92,Kruistabel!$C$25:$F$25,0)+1,FALSE),""))</f>
        <v>#REF!</v>
      </c>
      <c r="CL92" s="326" t="e">
        <f ca="1">IF(IF(Plananalyse!CL92=1,VLOOKUP(CL$5,Kruistabel!$B$26:$F$29,MATCH($C92,Kruistabel!$C$25:$F$25,0)+1,FALSE),"")=0,"",IF(Plananalyse!CL92=1,VLOOKUP(CL$5,Kruistabel!$B$26:$F$29,MATCH($C92,Kruistabel!$C$25:$F$25,0)+1,FALSE),""))</f>
        <v>#REF!</v>
      </c>
      <c r="CM92" s="326" t="e">
        <f ca="1">IF(IF(Plananalyse!CM92=1,VLOOKUP(CM$5,Kruistabel!$B$26:$F$29,MATCH($C92,Kruistabel!$C$25:$F$25,0)+1,FALSE),"")=0,"",IF(Plananalyse!CM92=1,VLOOKUP(CM$5,Kruistabel!$B$26:$F$29,MATCH($C92,Kruistabel!$C$25:$F$25,0)+1,FALSE),""))</f>
        <v>#REF!</v>
      </c>
      <c r="CN92" s="326" t="e">
        <f ca="1">IF(IF(Plananalyse!CN92=1,VLOOKUP(CN$5,Kruistabel!$B$26:$F$29,MATCH($C92,Kruistabel!$C$25:$F$25,0)+1,FALSE),"")=0,"",IF(Plananalyse!CN92=1,VLOOKUP(CN$5,Kruistabel!$B$26:$F$29,MATCH($C92,Kruistabel!$C$25:$F$25,0)+1,FALSE),""))</f>
        <v>#REF!</v>
      </c>
      <c r="CO92" s="326" t="e">
        <f ca="1">IF(IF(Plananalyse!CO92=1,VLOOKUP(CO$5,Kruistabel!$B$26:$F$29,MATCH($C92,Kruistabel!$C$25:$F$25,0)+1,FALSE),"")=0,"",IF(Plananalyse!CO92=1,VLOOKUP(CO$5,Kruistabel!$B$26:$F$29,MATCH($C92,Kruistabel!$C$25:$F$25,0)+1,FALSE),""))</f>
        <v>#REF!</v>
      </c>
      <c r="CP92" s="326" t="e">
        <f ca="1">IF(IF(Plananalyse!CP92=1,VLOOKUP(CP$5,Kruistabel!$B$26:$F$29,MATCH($C92,Kruistabel!$C$25:$F$25,0)+1,FALSE),"")=0,"",IF(Plananalyse!CP92=1,VLOOKUP(CP$5,Kruistabel!$B$26:$F$29,MATCH($C92,Kruistabel!$C$25:$F$25,0)+1,FALSE),""))</f>
        <v>#REF!</v>
      </c>
      <c r="CQ92" s="326" t="e">
        <f ca="1">IF(IF(Plananalyse!CQ92=1,VLOOKUP(CQ$5,Kruistabel!$B$26:$F$29,MATCH($C92,Kruistabel!$C$25:$F$25,0)+1,FALSE),"")=0,"",IF(Plananalyse!CQ92=1,VLOOKUP(CQ$5,Kruistabel!$B$26:$F$29,MATCH($C92,Kruistabel!$C$25:$F$25,0)+1,FALSE),""))</f>
        <v>#REF!</v>
      </c>
      <c r="CR92" s="326" t="e">
        <f ca="1">IF(IF(Plananalyse!CR92=1,VLOOKUP(CR$5,Kruistabel!$B$26:$F$29,MATCH($C92,Kruistabel!$C$25:$F$25,0)+1,FALSE),"")=0,"",IF(Plananalyse!CR92=1,VLOOKUP(CR$5,Kruistabel!$B$26:$F$29,MATCH($C92,Kruistabel!$C$25:$F$25,0)+1,FALSE),""))</f>
        <v>#REF!</v>
      </c>
      <c r="CS92" s="326" t="e">
        <f ca="1">IF(IF(Plananalyse!CS92=1,VLOOKUP(CS$5,Kruistabel!$B$26:$F$29,MATCH($C92,Kruistabel!$C$25:$F$25,0)+1,FALSE),"")=0,"",IF(Plananalyse!CS92=1,VLOOKUP(CS$5,Kruistabel!$B$26:$F$29,MATCH($C92,Kruistabel!$C$25:$F$25,0)+1,FALSE),""))</f>
        <v>#REF!</v>
      </c>
      <c r="CT92" s="326" t="e">
        <f ca="1">IF(IF(Plananalyse!CT92=1,VLOOKUP(CT$5,Kruistabel!$B$26:$F$29,MATCH($C92,Kruistabel!$C$25:$F$25,0)+1,FALSE),"")=0,"",IF(Plananalyse!CT92=1,VLOOKUP(CT$5,Kruistabel!$B$26:$F$29,MATCH($C92,Kruistabel!$C$25:$F$25,0)+1,FALSE),""))</f>
        <v>#REF!</v>
      </c>
      <c r="CU92" s="326" t="e">
        <f ca="1">IF(IF(Plananalyse!CU92=1,VLOOKUP(CU$5,Kruistabel!$B$26:$F$29,MATCH($C92,Kruistabel!$C$25:$F$25,0)+1,FALSE),"")=0,"",IF(Plananalyse!CU92=1,VLOOKUP(CU$5,Kruistabel!$B$26:$F$29,MATCH($C92,Kruistabel!$C$25:$F$25,0)+1,FALSE),""))</f>
        <v>#REF!</v>
      </c>
      <c r="CV92" s="326" t="e">
        <f ca="1">IF(IF(Plananalyse!CV92=1,VLOOKUP(CV$5,Kruistabel!$B$26:$F$29,MATCH($C92,Kruistabel!$C$25:$F$25,0)+1,FALSE),"")=0,"",IF(Plananalyse!CV92=1,VLOOKUP(CV$5,Kruistabel!$B$26:$F$29,MATCH($C92,Kruistabel!$C$25:$F$25,0)+1,FALSE),""))</f>
        <v>#REF!</v>
      </c>
      <c r="CW92" s="326" t="e">
        <f ca="1">IF(IF(Plananalyse!CW92=1,VLOOKUP(CW$5,Kruistabel!$B$26:$F$29,MATCH($C92,Kruistabel!$C$25:$F$25,0)+1,FALSE),"")=0,"",IF(Plananalyse!CW92=1,VLOOKUP(CW$5,Kruistabel!$B$26:$F$29,MATCH($C92,Kruistabel!$C$25:$F$25,0)+1,FALSE),""))</f>
        <v>#REF!</v>
      </c>
      <c r="CX92" s="326" t="e">
        <f ca="1">IF(IF(Plananalyse!CX92=1,VLOOKUP(CX$5,Kruistabel!$B$26:$F$29,MATCH($C92,Kruistabel!$C$25:$F$25,0)+1,FALSE),"")=0,"",IF(Plananalyse!CX92=1,VLOOKUP(CX$5,Kruistabel!$B$26:$F$29,MATCH($C92,Kruistabel!$C$25:$F$25,0)+1,FALSE),""))</f>
        <v>#REF!</v>
      </c>
      <c r="CY92" s="326" t="e">
        <f ca="1">IF(IF(Plananalyse!CY92=1,VLOOKUP(CY$5,Kruistabel!$B$26:$F$29,MATCH($C92,Kruistabel!$C$25:$F$25,0)+1,FALSE),"")=0,"",IF(Plananalyse!CY92=1,VLOOKUP(CY$5,Kruistabel!$B$26:$F$29,MATCH($C92,Kruistabel!$C$25:$F$25,0)+1,FALSE),""))</f>
        <v>#REF!</v>
      </c>
      <c r="CZ92" s="326" t="e">
        <f ca="1">IF(IF(Plananalyse!CZ92=1,VLOOKUP(CZ$5,Kruistabel!$B$26:$F$29,MATCH($C92,Kruistabel!$C$25:$F$25,0)+1,FALSE),"")=0,"",IF(Plananalyse!CZ92=1,VLOOKUP(CZ$5,Kruistabel!$B$26:$F$29,MATCH($C92,Kruistabel!$C$25:$F$25,0)+1,FALSE),""))</f>
        <v>#REF!</v>
      </c>
      <c r="DA92" s="326" t="e">
        <f ca="1">IF(IF(Plananalyse!DA92=1,VLOOKUP(DA$5,Kruistabel!$B$26:$F$29,MATCH($C92,Kruistabel!$C$25:$F$25,0)+1,FALSE),"")=0,"",IF(Plananalyse!DA92=1,VLOOKUP(DA$5,Kruistabel!$B$26:$F$29,MATCH($C92,Kruistabel!$C$25:$F$25,0)+1,FALSE),""))</f>
        <v>#REF!</v>
      </c>
      <c r="DB92" s="326" t="e">
        <f ca="1">IF(IF(Plananalyse!DB92=1,VLOOKUP(DB$5,Kruistabel!$B$26:$F$29,MATCH($C92,Kruistabel!$C$25:$F$25,0)+1,FALSE),"")=0,"",IF(Plananalyse!DB92=1,VLOOKUP(DB$5,Kruistabel!$B$26:$F$29,MATCH($C92,Kruistabel!$C$25:$F$25,0)+1,FALSE),""))</f>
        <v>#REF!</v>
      </c>
      <c r="DC92" s="326" t="e">
        <f ca="1">IF(IF(Plananalyse!DC92=1,VLOOKUP(DC$5,Kruistabel!$B$26:$F$29,MATCH($C92,Kruistabel!$C$25:$F$25,0)+1,FALSE),"")=0,"",IF(Plananalyse!DC92=1,VLOOKUP(DC$5,Kruistabel!$B$26:$F$29,MATCH($C92,Kruistabel!$C$25:$F$25,0)+1,FALSE),""))</f>
        <v>#REF!</v>
      </c>
      <c r="DD92" s="327"/>
      <c r="DE92" s="326" t="e">
        <f ca="1">IF(IF(Plananalyse!DE92=1,VLOOKUP(DE$5,Kruistabel!$B$26:$F$29,MATCH($C92,Kruistabel!$C$25:$F$25,0)+1,FALSE),"")=0,"",IF(Plananalyse!DE92=1,VLOOKUP(DE$5,Kruistabel!$B$26:$F$29,MATCH($C92,Kruistabel!$C$25:$F$25,0)+1,FALSE),""))</f>
        <v>#REF!</v>
      </c>
      <c r="DF92" s="326" t="e">
        <f ca="1">IF(IF(Plananalyse!DF92=1,VLOOKUP(DF$5,Kruistabel!$B$26:$F$29,MATCH($C92,Kruistabel!$C$25:$F$25,0)+1,FALSE),"")=0,"",IF(Plananalyse!DF92=1,VLOOKUP(DF$5,Kruistabel!$B$26:$F$29,MATCH($C92,Kruistabel!$C$25:$F$25,0)+1,FALSE),""))</f>
        <v>#REF!</v>
      </c>
      <c r="DG92" s="326" t="e">
        <f ca="1">IF(IF(Plananalyse!DG92=1,VLOOKUP(DG$5,Kruistabel!$B$26:$F$29,MATCH($C92,Kruistabel!$C$25:$F$25,0)+1,FALSE),"")=0,"",IF(Plananalyse!DG92=1,VLOOKUP(DG$5,Kruistabel!$B$26:$F$29,MATCH($C92,Kruistabel!$C$25:$F$25,0)+1,FALSE),""))</f>
        <v>#REF!</v>
      </c>
      <c r="DH92" s="326" t="e">
        <f ca="1">IF(IF(Plananalyse!DH92=1,VLOOKUP(DH$5,Kruistabel!$B$26:$F$29,MATCH($C92,Kruistabel!$C$25:$F$25,0)+1,FALSE),"")=0,"",IF(Plananalyse!DH92=1,VLOOKUP(DH$5,Kruistabel!$B$26:$F$29,MATCH($C92,Kruistabel!$C$25:$F$25,0)+1,FALSE),""))</f>
        <v>#REF!</v>
      </c>
      <c r="DI92" s="326" t="e">
        <f ca="1">IF(IF(Plananalyse!DI92=1,VLOOKUP(DI$5,Kruistabel!$B$26:$F$29,MATCH($C92,Kruistabel!$C$25:$F$25,0)+1,FALSE),"")=0,"",IF(Plananalyse!DI92=1,VLOOKUP(DI$5,Kruistabel!$B$26:$F$29,MATCH($C92,Kruistabel!$C$25:$F$25,0)+1,FALSE),""))</f>
        <v>#REF!</v>
      </c>
      <c r="DJ92" s="326" t="e">
        <f ca="1">IF(IF(Plananalyse!DJ92=1,VLOOKUP(DJ$5,Kruistabel!$B$26:$F$29,MATCH($C92,Kruistabel!$C$25:$F$25,0)+1,FALSE),"")=0,"",IF(Plananalyse!DJ92=1,VLOOKUP(DJ$5,Kruistabel!$B$26:$F$29,MATCH($C92,Kruistabel!$C$25:$F$25,0)+1,FALSE),""))</f>
        <v>#REF!</v>
      </c>
      <c r="DK92" s="326" t="e">
        <f ca="1">IF(IF(Plananalyse!DK92=1,VLOOKUP(DK$5,Kruistabel!$B$26:$F$29,MATCH($C92,Kruistabel!$C$25:$F$25,0)+1,FALSE),"")=0,"",IF(Plananalyse!DK92=1,VLOOKUP(DK$5,Kruistabel!$B$26:$F$29,MATCH($C92,Kruistabel!$C$25:$F$25,0)+1,FALSE),""))</f>
        <v>#REF!</v>
      </c>
      <c r="DL92" s="326" t="e">
        <f ca="1">IF(IF(Plananalyse!DL92=1,VLOOKUP(DL$5,Kruistabel!$B$26:$F$29,MATCH($C92,Kruistabel!$C$25:$F$25,0)+1,FALSE),"")=0,"",IF(Plananalyse!DL92=1,VLOOKUP(DL$5,Kruistabel!$B$26:$F$29,MATCH($C92,Kruistabel!$C$25:$F$25,0)+1,FALSE),""))</f>
        <v>#REF!</v>
      </c>
      <c r="DM92" s="327" t="str">
        <f>IF(Plananalyse!DM92=1,VLOOKUP(DM$5,Kruistabel!$B$26:$F$29,MATCH($C92,Kruistabel!$C$25:$F$25,0)+1,FALSE),"")</f>
        <v/>
      </c>
      <c r="DN92" s="326" t="e">
        <f ca="1">IF(IF(Plananalyse!DN92=1,VLOOKUP(DN$5,Kruistabel!$B$26:$F$29,MATCH($C92,Kruistabel!$C$25:$F$25,0)+1,FALSE),"")=0,"",IF(Plananalyse!DN92=1,VLOOKUP(DN$5,Kruistabel!$B$26:$F$29,MATCH($C92,Kruistabel!$C$25:$F$25,0)+1,FALSE),""))</f>
        <v>#REF!</v>
      </c>
      <c r="DO92" s="326" t="e">
        <f ca="1">IF(IF(Plananalyse!DO92=1,VLOOKUP(DO$5,Kruistabel!$B$26:$F$29,MATCH($C92,Kruistabel!$C$25:$F$25,0)+1,FALSE),"")=0,"",IF(Plananalyse!DO92=1,VLOOKUP(DO$5,Kruistabel!$B$26:$F$29,MATCH($C92,Kruistabel!$C$25:$F$25,0)+1,FALSE),""))</f>
        <v>#REF!</v>
      </c>
      <c r="DP92" s="326" t="e">
        <f ca="1">IF(IF(Plananalyse!DP92=1,VLOOKUP(DP$5,Kruistabel!$B$26:$F$29,MATCH($C92,Kruistabel!$C$25:$F$25,0)+1,FALSE),"")=0,"",IF(Plananalyse!DP92=1,VLOOKUP(DP$5,Kruistabel!$B$26:$F$29,MATCH($C92,Kruistabel!$C$25:$F$25,0)+1,FALSE),""))</f>
        <v>#REF!</v>
      </c>
      <c r="DQ92" s="326" t="e">
        <f ca="1">IF(IF(Plananalyse!DQ92=1,VLOOKUP(DQ$5,Kruistabel!$B$26:$F$29,MATCH($C92,Kruistabel!$C$25:$F$25,0)+1,FALSE),"")=0,"",IF(Plananalyse!DQ92=1,VLOOKUP(DQ$5,Kruistabel!$B$26:$F$29,MATCH($C92,Kruistabel!$C$25:$F$25,0)+1,FALSE),""))</f>
        <v>#REF!</v>
      </c>
      <c r="DR92" s="326" t="e">
        <f ca="1">IF(IF(Plananalyse!DR92=1,VLOOKUP(DR$5,Kruistabel!$B$26:$F$29,MATCH($C92,Kruistabel!$C$25:$F$25,0)+1,FALSE),"")=0,"",IF(Plananalyse!DR92=1,VLOOKUP(DR$5,Kruistabel!$B$26:$F$29,MATCH($C92,Kruistabel!$C$25:$F$25,0)+1,FALSE),""))</f>
        <v>#REF!</v>
      </c>
      <c r="DS92" s="326" t="e">
        <f ca="1">IF(IF(Plananalyse!DS92=1,VLOOKUP(DS$5,Kruistabel!$B$26:$F$29,MATCH($C92,Kruistabel!$C$25:$F$25,0)+1,FALSE),"")=0,"",IF(Plananalyse!DS92=1,VLOOKUP(DS$5,Kruistabel!$B$26:$F$29,MATCH($C92,Kruistabel!$C$25:$F$25,0)+1,FALSE),""))</f>
        <v>#REF!</v>
      </c>
      <c r="DT92" s="326" t="e">
        <f ca="1">IF(IF(Plananalyse!DT92=1,VLOOKUP(DT$5,Kruistabel!$B$26:$F$29,MATCH($C92,Kruistabel!$C$25:$F$25,0)+1,FALSE),"")=0,"",IF(Plananalyse!DT92=1,VLOOKUP(DT$5,Kruistabel!$B$26:$F$29,MATCH($C92,Kruistabel!$C$25:$F$25,0)+1,FALSE),""))</f>
        <v>#REF!</v>
      </c>
      <c r="DU92" s="326" t="e">
        <f ca="1">IF(IF(Plananalyse!DU92=1,VLOOKUP(DU$5,Kruistabel!$B$26:$F$29,MATCH($C92,Kruistabel!$C$25:$F$25,0)+1,FALSE),"")=0,"",IF(Plananalyse!DU92=1,VLOOKUP(DU$5,Kruistabel!$B$26:$F$29,MATCH($C92,Kruistabel!$C$25:$F$25,0)+1,FALSE),""))</f>
        <v>#REF!</v>
      </c>
      <c r="DV92" s="326" t="e">
        <f ca="1">IF(IF(Plananalyse!DV92=1,VLOOKUP(DV$5,Kruistabel!$B$26:$F$29,MATCH($C92,Kruistabel!$C$25:$F$25,0)+1,FALSE),"")=0,"",IF(Plananalyse!DV92=1,VLOOKUP(DV$5,Kruistabel!$B$26:$F$29,MATCH($C92,Kruistabel!$C$25:$F$25,0)+1,FALSE),""))</f>
        <v>#REF!</v>
      </c>
      <c r="DW92" s="326" t="e">
        <f ca="1">IF(IF(Plananalyse!DW92=1,VLOOKUP(DW$5,Kruistabel!$B$26:$F$29,MATCH($C92,Kruistabel!$C$25:$F$25,0)+1,FALSE),"")=0,"",IF(Plananalyse!DW92=1,VLOOKUP(DW$5,Kruistabel!$B$26:$F$29,MATCH($C92,Kruistabel!$C$25:$F$25,0)+1,FALSE),""))</f>
        <v>#REF!</v>
      </c>
      <c r="DX92" s="326" t="e">
        <f ca="1">IF(IF(Plananalyse!DX92=1,VLOOKUP(DX$5,Kruistabel!$B$26:$F$29,MATCH($C92,Kruistabel!$C$25:$F$25,0)+1,FALSE),"")=0,"",IF(Plananalyse!DX92=1,VLOOKUP(DX$5,Kruistabel!$B$26:$F$29,MATCH($C92,Kruistabel!$C$25:$F$25,0)+1,FALSE),""))</f>
        <v>#REF!</v>
      </c>
      <c r="DY92" s="327" t="str">
        <f>IF(Plananalyse!DY92=1,VLOOKUP(DY$5,Kruistabel!$B$26:$F$29,MATCH($C92,Kruistabel!$C$25:$F$25,0)+1,FALSE),"")</f>
        <v/>
      </c>
      <c r="DZ92" s="326" t="e">
        <f ca="1">IF(IF(Plananalyse!DZ92=1,VLOOKUP(DZ$5,Kruistabel!$B$26:$F$29,MATCH($C92,Kruistabel!$C$25:$F$25,0)+1,FALSE),"")=0,"",IF(Plananalyse!DZ92=1,VLOOKUP(DZ$5,Kruistabel!$B$26:$F$29,MATCH($C92,Kruistabel!$C$25:$F$25,0)+1,FALSE),""))</f>
        <v>#REF!</v>
      </c>
      <c r="EA92" s="326" t="e">
        <f ca="1">IF(IF(Plananalyse!EA92=1,VLOOKUP(EA$5,Kruistabel!$B$26:$F$29,MATCH($C92,Kruistabel!$C$25:$F$25,0)+1,FALSE),"")=0,"",IF(Plananalyse!EA92=1,VLOOKUP(EA$5,Kruistabel!$B$26:$F$29,MATCH($C92,Kruistabel!$C$25:$F$25,0)+1,FALSE),""))</f>
        <v>#REF!</v>
      </c>
      <c r="EB92" s="326" t="e">
        <f ca="1">IF(IF(Plananalyse!EB92=1,VLOOKUP(EB$5,Kruistabel!$B$26:$F$29,MATCH($C92,Kruistabel!$C$25:$F$25,0)+1,FALSE),"")=0,"",IF(Plananalyse!EB92=1,VLOOKUP(EB$5,Kruistabel!$B$26:$F$29,MATCH($C92,Kruistabel!$C$25:$F$25,0)+1,FALSE),""))</f>
        <v>#REF!</v>
      </c>
      <c r="EC92" s="326" t="e">
        <f ca="1">IF(IF(Plananalyse!EC92=1,VLOOKUP(EC$5,Kruistabel!$B$26:$F$29,MATCH($C92,Kruistabel!$C$25:$F$25,0)+1,FALSE),"")=0,"",IF(Plananalyse!EC92=1,VLOOKUP(EC$5,Kruistabel!$B$26:$F$29,MATCH($C92,Kruistabel!$C$25:$F$25,0)+1,FALSE),""))</f>
        <v>#REF!</v>
      </c>
      <c r="ED92" s="327"/>
      <c r="EE92" s="326" t="e">
        <f ca="1">IF(IF(Plananalyse!EE92=1,VLOOKUP(EE$5,Kruistabel!$B$26:$F$29,MATCH($C92,Kruistabel!$C$25:$F$25,0)+1,FALSE),"")=0,"",IF(Plananalyse!EE92=1,VLOOKUP(EE$5,Kruistabel!$B$26:$F$29,MATCH($C92,Kruistabel!$C$25:$F$25,0)+1,FALSE),""))</f>
        <v>#REF!</v>
      </c>
      <c r="EF92" s="326" t="e">
        <f ca="1">IF(IF(Plananalyse!EF92=1,VLOOKUP(EF$5,Kruistabel!$B$26:$F$29,MATCH($C92,Kruistabel!$C$25:$F$25,0)+1,FALSE),"")=0,"",IF(Plananalyse!EF92=1,VLOOKUP(EF$5,Kruistabel!$B$26:$F$29,MATCH($C92,Kruistabel!$C$25:$F$25,0)+1,FALSE),""))</f>
        <v>#REF!</v>
      </c>
      <c r="EG92" s="326" t="e">
        <f ca="1">IF(IF(Plananalyse!EG92=1,VLOOKUP(EG$5,Kruistabel!$B$26:$F$29,MATCH($C92,Kruistabel!$C$25:$F$25,0)+1,FALSE),"")=0,"",IF(Plananalyse!EG92=1,VLOOKUP(EG$5,Kruistabel!$B$26:$F$29,MATCH($C92,Kruistabel!$C$25:$F$25,0)+1,FALSE),""))</f>
        <v>#REF!</v>
      </c>
      <c r="EH92" s="326" t="e">
        <f ca="1">IF(IF(Plananalyse!EH92=1,VLOOKUP(EH$5,Kruistabel!$B$26:$F$29,MATCH($C92,Kruistabel!$C$25:$F$25,0)+1,FALSE),"")=0,"",IF(Plananalyse!EH92=1,VLOOKUP(EH$5,Kruistabel!$B$26:$F$29,MATCH($C92,Kruistabel!$C$25:$F$25,0)+1,FALSE),""))</f>
        <v>#REF!</v>
      </c>
      <c r="EI92" s="326" t="e">
        <f ca="1">IF(IF(Plananalyse!EI92=1,VLOOKUP(EI$5,Kruistabel!$B$26:$F$29,MATCH($C92,Kruistabel!$C$25:$F$25,0)+1,FALSE),"")=0,"",IF(Plananalyse!EI92=1,VLOOKUP(EI$5,Kruistabel!$B$26:$F$29,MATCH($C92,Kruistabel!$C$25:$F$25,0)+1,FALSE),""))</f>
        <v>#REF!</v>
      </c>
      <c r="EJ92" s="164" t="str">
        <f>IF(Plananalyse!EJ92=1,VLOOKUP(EJ$5,Kruistabel!$B$26:$F$29,MATCH($C92,Kruistabel!$C$25:$F$25,0)+1,FALSE),"")</f>
        <v/>
      </c>
      <c r="EK92" s="138"/>
      <c r="EL92" s="138"/>
      <c r="EM92" s="138"/>
      <c r="EN92" s="138"/>
      <c r="EO92" s="138"/>
    </row>
    <row r="93" spans="2:145" hidden="1">
      <c r="B93" s="1"/>
      <c r="C93" s="168"/>
      <c r="D93" s="168"/>
      <c r="E93" s="29"/>
      <c r="F93" s="171"/>
      <c r="G93" s="170"/>
      <c r="H93" s="170"/>
      <c r="I93" s="170"/>
      <c r="J93" s="170"/>
      <c r="K93" s="170"/>
      <c r="L93" s="170"/>
      <c r="M93" s="170"/>
      <c r="N93" s="170"/>
      <c r="O93" s="170"/>
      <c r="P93" s="170"/>
      <c r="Q93" s="170"/>
      <c r="R93" s="170"/>
      <c r="S93" s="170"/>
      <c r="T93" s="170"/>
      <c r="U93" s="170"/>
      <c r="V93" s="170"/>
      <c r="W93" s="170"/>
      <c r="X93" s="170"/>
      <c r="Y93" s="170"/>
      <c r="Z93" s="170"/>
      <c r="AA93" s="170"/>
      <c r="AB93" s="170"/>
      <c r="AC93" s="170"/>
      <c r="AD93" s="170"/>
      <c r="AE93" s="170"/>
      <c r="AF93" s="170"/>
      <c r="AG93" s="170"/>
      <c r="AH93" s="231"/>
      <c r="AI93" s="231"/>
      <c r="AJ93" s="170"/>
      <c r="AK93" s="170"/>
      <c r="AL93" s="170"/>
      <c r="AM93" s="170"/>
      <c r="AN93" s="171"/>
      <c r="AO93" s="170"/>
      <c r="AP93" s="170"/>
      <c r="AQ93" s="170"/>
      <c r="AR93" s="170"/>
      <c r="AS93" s="170"/>
      <c r="AT93" s="170"/>
      <c r="AU93" s="170"/>
      <c r="AV93" s="170"/>
      <c r="AW93" s="170"/>
      <c r="AX93" s="170"/>
      <c r="AY93" s="171"/>
      <c r="AZ93" s="170"/>
      <c r="BA93" s="170"/>
      <c r="BB93" s="170"/>
      <c r="BC93" s="170"/>
      <c r="BD93" s="170"/>
      <c r="BE93" s="170"/>
      <c r="BF93" s="170"/>
      <c r="BG93" s="170"/>
      <c r="BH93" s="170"/>
      <c r="BI93" s="171"/>
      <c r="BJ93" s="170"/>
      <c r="BK93" s="170"/>
      <c r="BL93" s="170"/>
      <c r="BM93" s="170"/>
      <c r="BN93" s="170"/>
      <c r="BO93" s="170"/>
      <c r="BP93" s="170"/>
      <c r="BQ93" s="170"/>
      <c r="BR93" s="170"/>
      <c r="BS93" s="170"/>
      <c r="BT93" s="171"/>
      <c r="BU93" s="170"/>
      <c r="BV93" s="170"/>
      <c r="BW93" s="170"/>
      <c r="BX93" s="170"/>
      <c r="BY93" s="171"/>
      <c r="BZ93" s="170"/>
      <c r="CA93" s="170"/>
      <c r="CB93" s="170"/>
      <c r="CC93" s="170"/>
      <c r="CD93" s="170"/>
      <c r="CE93" s="170"/>
      <c r="CF93" s="170"/>
      <c r="CG93" s="170"/>
      <c r="CH93" s="170"/>
      <c r="CI93" s="171"/>
      <c r="CJ93" s="170"/>
      <c r="CK93" s="170"/>
      <c r="CL93" s="170"/>
      <c r="CM93" s="170"/>
      <c r="CN93" s="170"/>
      <c r="CO93" s="170"/>
      <c r="CP93" s="170"/>
      <c r="CQ93" s="170"/>
      <c r="CR93" s="170"/>
      <c r="CS93" s="170"/>
      <c r="CT93" s="170"/>
      <c r="CU93" s="170"/>
      <c r="CV93" s="170"/>
      <c r="CW93" s="170"/>
      <c r="CX93" s="170"/>
      <c r="CY93" s="170"/>
      <c r="CZ93" s="170"/>
      <c r="DA93" s="170"/>
      <c r="DB93" s="170"/>
      <c r="DC93" s="170"/>
      <c r="DD93" s="171"/>
      <c r="DE93" s="170"/>
      <c r="DF93" s="170"/>
      <c r="DG93" s="170"/>
      <c r="DH93" s="170"/>
      <c r="DI93" s="170"/>
      <c r="DJ93" s="170"/>
      <c r="DK93" s="170"/>
      <c r="DL93" s="170"/>
      <c r="DM93" s="171"/>
      <c r="DN93" s="170"/>
      <c r="DO93" s="170"/>
      <c r="DP93" s="170"/>
      <c r="DQ93" s="170"/>
      <c r="DR93" s="170"/>
      <c r="DS93" s="170"/>
      <c r="DT93" s="170"/>
      <c r="DU93" s="170"/>
      <c r="DV93" s="170"/>
      <c r="DW93" s="170"/>
      <c r="DX93" s="170"/>
      <c r="DY93" s="171"/>
      <c r="DZ93" s="170"/>
      <c r="EA93" s="170"/>
      <c r="EB93" s="170"/>
      <c r="EC93" s="170"/>
      <c r="ED93" s="171"/>
      <c r="EE93" s="170"/>
      <c r="EF93" s="170"/>
      <c r="EG93" s="170"/>
      <c r="EH93" s="170"/>
      <c r="EI93" s="170"/>
      <c r="EJ93" s="164"/>
      <c r="EK93" s="138"/>
      <c r="EL93" s="138"/>
      <c r="EM93" s="138"/>
      <c r="EN93" s="138"/>
      <c r="EO93" s="138"/>
    </row>
    <row r="94" spans="2:145">
      <c r="B94" s="101" t="s">
        <v>188</v>
      </c>
      <c r="C94" s="65"/>
      <c r="D94" s="65"/>
      <c r="E94" s="119">
        <f>IF(AND(D94="laag",$D$3=1),0,_xlfn.IFNA(IF(VLOOKUP($B94,Classificatietabel!$B$6:$H$91,$E$5,FALSE)="Ja",1,0),""))</f>
        <v>1</v>
      </c>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5"/>
      <c r="BA94" s="65"/>
      <c r="BB94" s="65"/>
      <c r="BC94" s="65"/>
      <c r="BD94" s="65"/>
      <c r="BE94" s="65"/>
      <c r="BF94" s="65"/>
      <c r="BG94" s="65"/>
      <c r="BH94" s="65"/>
      <c r="BI94" s="65"/>
      <c r="BJ94" s="65"/>
      <c r="BK94" s="65"/>
      <c r="BL94" s="65"/>
      <c r="BM94" s="65"/>
      <c r="BN94" s="65"/>
      <c r="BO94" s="65"/>
      <c r="BP94" s="65"/>
      <c r="BQ94" s="65"/>
      <c r="BR94" s="65"/>
      <c r="BS94" s="65"/>
      <c r="BT94" s="65"/>
      <c r="BU94" s="65"/>
      <c r="BV94" s="65"/>
      <c r="BW94" s="65"/>
      <c r="BX94" s="65"/>
      <c r="BY94" s="65"/>
      <c r="BZ94" s="65"/>
      <c r="CA94" s="65"/>
      <c r="CB94" s="65"/>
      <c r="CC94" s="65"/>
      <c r="CD94" s="65"/>
      <c r="CE94" s="65"/>
      <c r="CF94" s="65"/>
      <c r="CG94" s="65"/>
      <c r="CH94" s="65"/>
      <c r="CI94" s="65"/>
      <c r="CJ94" s="65"/>
      <c r="CK94" s="65"/>
      <c r="CL94" s="65"/>
      <c r="CM94" s="65"/>
      <c r="CN94" s="65"/>
      <c r="CO94" s="65"/>
      <c r="CP94" s="65"/>
      <c r="CQ94" s="65"/>
      <c r="CR94" s="65"/>
      <c r="CS94" s="65"/>
      <c r="CT94" s="65"/>
      <c r="CU94" s="65"/>
      <c r="CV94" s="65"/>
      <c r="CW94" s="65"/>
      <c r="CX94" s="65"/>
      <c r="CY94" s="65"/>
      <c r="CZ94" s="65"/>
      <c r="DA94" s="65"/>
      <c r="DB94" s="65"/>
      <c r="DC94" s="65"/>
      <c r="DD94" s="65"/>
      <c r="DE94" s="65"/>
      <c r="DF94" s="65"/>
      <c r="DG94" s="65"/>
      <c r="DH94" s="65"/>
      <c r="DI94" s="65"/>
      <c r="DJ94" s="65"/>
      <c r="DK94" s="65"/>
      <c r="DL94" s="65"/>
      <c r="DM94" s="65"/>
      <c r="DN94" s="65"/>
      <c r="DO94" s="65"/>
      <c r="DP94" s="65"/>
      <c r="DQ94" s="65"/>
      <c r="DR94" s="65"/>
      <c r="DS94" s="65"/>
      <c r="DT94" s="65"/>
      <c r="DU94" s="65"/>
      <c r="DV94" s="65"/>
      <c r="DW94" s="65"/>
      <c r="DX94" s="65"/>
      <c r="DY94" s="65"/>
      <c r="DZ94" s="65"/>
      <c r="EA94" s="65"/>
      <c r="EB94" s="65"/>
      <c r="EC94" s="65"/>
      <c r="ED94" s="65"/>
      <c r="EE94" s="65"/>
      <c r="EF94" s="65"/>
      <c r="EG94" s="65"/>
      <c r="EH94" s="65"/>
      <c r="EI94" s="65"/>
    </row>
    <row r="95" spans="2:145">
      <c r="B95" s="337" t="s">
        <v>189</v>
      </c>
      <c r="C95" s="160" t="str">
        <f>_xlfn.IFNA(VLOOKUP($B95,Classificatietabel!$B$6:$I$91,C$7,FALSE),"")</f>
        <v>laag</v>
      </c>
      <c r="D95" s="160" t="str">
        <f>_xlfn.IFNA(VLOOKUP($B95,Classificatietabel!$B$6:$I$91,D$7,FALSE),"")</f>
        <v>neen</v>
      </c>
      <c r="E95" s="119">
        <f>IF(AND(D95="laag",$D$3=1),0,_xlfn.IFNA(IF(VLOOKUP($B95,Classificatietabel!$B$6:$H$91,$E$5,FALSE)="Ja",1,0),""))</f>
        <v>1</v>
      </c>
      <c r="F95" s="163"/>
      <c r="G95" s="326" t="str">
        <f>IF(IF(Plananalyse!G95=1,VLOOKUP(G$5,Kruistabel!$B$26:$F$29,MATCH($C95,Kruistabel!$C$25:$F$25,0)+1,FALSE),"")=0,"",IF(Plananalyse!G95=1,VLOOKUP(G$5,Kruistabel!$B$26:$F$29,MATCH($C95,Kruistabel!$C$25:$F$25,0)+1,FALSE),""))</f>
        <v/>
      </c>
      <c r="H95" s="326" t="str">
        <f>IF(IF(Plananalyse!H95=1,VLOOKUP(H$5,Kruistabel!$B$26:$F$29,MATCH($C95,Kruistabel!$C$25:$F$25,0)+1,FALSE),"")=0,"",IF(Plananalyse!H95=1,VLOOKUP(H$5,Kruistabel!$B$26:$F$29,MATCH($C95,Kruistabel!$C$25:$F$25,0)+1,FALSE),""))</f>
        <v/>
      </c>
      <c r="I95" s="326">
        <f>IF(IF(Plananalyse!I95=1,VLOOKUP(I$5,Kruistabel!$B$26:$F$29,MATCH($C95,Kruistabel!$C$25:$F$25,0)+1,FALSE),"")=0,"",IF(Plananalyse!I95=1,VLOOKUP(I$5,Kruistabel!$B$26:$F$29,MATCH($C95,Kruistabel!$C$25:$F$25,0)+1,FALSE),""))</f>
        <v>65</v>
      </c>
      <c r="J95" s="326" t="str">
        <f>IF(IF(Plananalyse!J95=1,VLOOKUP(J$5,Kruistabel!$B$26:$F$29,MATCH($C95,Kruistabel!$C$25:$F$25,0)+1,FALSE),"")=0,"",IF(Plananalyse!J95=1,VLOOKUP(J$5,Kruistabel!$B$26:$F$29,MATCH($C95,Kruistabel!$C$25:$F$25,0)+1,FALSE),""))</f>
        <v/>
      </c>
      <c r="K95" s="326" t="str">
        <f>IF(IF(Plananalyse!K95=1,VLOOKUP(K$5,Kruistabel!$B$26:$F$29,MATCH($C95,Kruistabel!$C$25:$F$25,0)+1,FALSE),"")=0,"",IF(Plananalyse!K95=1,VLOOKUP(K$5,Kruistabel!$B$26:$F$29,MATCH($C95,Kruistabel!$C$25:$F$25,0)+1,FALSE),""))</f>
        <v/>
      </c>
      <c r="L95" s="326" t="str">
        <f>IF(IF(Plananalyse!L95=1,VLOOKUP(L$5,Kruistabel!$B$26:$F$29,MATCH($C95,Kruistabel!$C$25:$F$25,0)+1,FALSE),"")=0,"",IF(Plananalyse!L95=1,VLOOKUP(L$5,Kruistabel!$B$26:$F$29,MATCH($C95,Kruistabel!$C$25:$F$25,0)+1,FALSE),""))</f>
        <v/>
      </c>
      <c r="M95" s="326">
        <f>IF(IF(Plananalyse!M95=1,VLOOKUP(M$5,Kruistabel!$B$26:$F$29,MATCH($C95,Kruistabel!$C$25:$F$25,0)+1,FALSE),"")=0,"",IF(Plananalyse!M95=1,VLOOKUP(M$5,Kruistabel!$B$26:$F$29,MATCH($C95,Kruistabel!$C$25:$F$25,0)+1,FALSE),""))</f>
        <v>60</v>
      </c>
      <c r="N95" s="326">
        <f>IF(IF(Plananalyse!N95=1,VLOOKUP(N$5,Kruistabel!$B$26:$F$29,MATCH($C95,Kruistabel!$C$25:$F$25,0)+1,FALSE),"")=0,"",IF(Plananalyse!N95=1,VLOOKUP(N$5,Kruistabel!$B$26:$F$29,MATCH($C95,Kruistabel!$C$25:$F$25,0)+1,FALSE),""))</f>
        <v>60</v>
      </c>
      <c r="O95" s="326">
        <f>IF(IF(Plananalyse!O95=1,VLOOKUP(O$5,Kruistabel!$B$26:$F$29,MATCH($C95,Kruistabel!$C$25:$F$25,0)+1,FALSE),"")=0,"",IF(Plananalyse!O95=1,VLOOKUP(O$5,Kruistabel!$B$26:$F$29,MATCH($C95,Kruistabel!$C$25:$F$25,0)+1,FALSE),""))</f>
        <v>60</v>
      </c>
      <c r="P95" s="326">
        <f>IF(IF(Plananalyse!P95=1,VLOOKUP(P$5,Kruistabel!$B$26:$F$29,MATCH($C95,Kruistabel!$C$25:$F$25,0)+1,FALSE),"")=0,"",IF(Plananalyse!P95=1,VLOOKUP(P$5,Kruistabel!$B$26:$F$29,MATCH($C95,Kruistabel!$C$25:$F$25,0)+1,FALSE),""))</f>
        <v>55</v>
      </c>
      <c r="Q95" s="326">
        <f>IF(IF(Plananalyse!Q95=1,VLOOKUP(Q$5,Kruistabel!$B$26:$F$29,MATCH($C95,Kruistabel!$C$25:$F$25,0)+1,FALSE),"")=0,"",IF(Plananalyse!Q95=1,VLOOKUP(Q$5,Kruistabel!$B$26:$F$29,MATCH($C95,Kruistabel!$C$25:$F$25,0)+1,FALSE),""))</f>
        <v>65</v>
      </c>
      <c r="R95" s="326">
        <f>IF(IF(Plananalyse!R95=1,VLOOKUP(R$5,Kruistabel!$B$26:$F$29,MATCH($C95,Kruistabel!$C$25:$F$25,0)+1,FALSE),"")=0,"",IF(Plananalyse!R95=1,VLOOKUP(R$5,Kruistabel!$B$26:$F$29,MATCH($C95,Kruistabel!$C$25:$F$25,0)+1,FALSE),""))</f>
        <v>60</v>
      </c>
      <c r="S95" s="326" t="str">
        <f>IF(IF(Plananalyse!S95=1,VLOOKUP(S$5,Kruistabel!$B$26:$F$29,MATCH($C95,Kruistabel!$C$25:$F$25,0)+1,FALSE),"")=0,"",IF(Plananalyse!S95=1,VLOOKUP(S$5,Kruistabel!$B$26:$F$29,MATCH($C95,Kruistabel!$C$25:$F$25,0)+1,FALSE),""))</f>
        <v/>
      </c>
      <c r="T95" s="326" t="str">
        <f>IF(IF(Plananalyse!T95=1,VLOOKUP(T$5,Kruistabel!$B$26:$F$29,MATCH($C95,Kruistabel!$C$25:$F$25,0)+1,FALSE),"")=0,"",IF(Plananalyse!T95=1,VLOOKUP(T$5,Kruistabel!$B$26:$F$29,MATCH($C95,Kruistabel!$C$25:$F$25,0)+1,FALSE),""))</f>
        <v/>
      </c>
      <c r="U95" s="326" t="str">
        <f>IF(IF(Plananalyse!U95=1,VLOOKUP(U$5,Kruistabel!$B$26:$F$29,MATCH($C95,Kruistabel!$C$25:$F$25,0)+1,FALSE),"")=0,"",IF(Plananalyse!U95=1,VLOOKUP(U$5,Kruistabel!$B$26:$F$29,MATCH($C95,Kruistabel!$C$25:$F$25,0)+1,FALSE),""))</f>
        <v/>
      </c>
      <c r="V95" s="326" t="str">
        <f>IF(IF(Plananalyse!V95=1,VLOOKUP(V$5,Kruistabel!$B$26:$F$29,MATCH($C95,Kruistabel!$C$25:$F$25,0)+1,FALSE),"")=0,"",IF(Plananalyse!V95=1,VLOOKUP(V$5,Kruistabel!$B$26:$F$29,MATCH($C95,Kruistabel!$C$25:$F$25,0)+1,FALSE),""))</f>
        <v/>
      </c>
      <c r="W95" s="326" t="str">
        <f>IF(IF(Plananalyse!W95=1,VLOOKUP(W$5,Kruistabel!$B$26:$F$29,MATCH($C95,Kruistabel!$C$25:$F$25,0)+1,FALSE),"")=0,"",IF(Plananalyse!W95=1,VLOOKUP(W$5,Kruistabel!$B$26:$F$29,MATCH($C95,Kruistabel!$C$25:$F$25,0)+1,FALSE),""))</f>
        <v/>
      </c>
      <c r="X95" s="326" t="str">
        <f>IF(IF(Plananalyse!X95=1,VLOOKUP(X$5,Kruistabel!$B$26:$F$29,MATCH($C95,Kruistabel!$C$25:$F$25,0)+1,FALSE),"")=0,"",IF(Plananalyse!X95=1,VLOOKUP(X$5,Kruistabel!$B$26:$F$29,MATCH($C95,Kruistabel!$C$25:$F$25,0)+1,FALSE),""))</f>
        <v/>
      </c>
      <c r="Y95" s="326">
        <f>IF(IF(Plananalyse!Y95=1,VLOOKUP(Y$5,Kruistabel!$B$26:$F$29,MATCH($C95,Kruistabel!$C$25:$F$25,0)+1,FALSE),"")=0,"",IF(Plananalyse!Y95=1,VLOOKUP(Y$5,Kruistabel!$B$26:$F$29,MATCH($C95,Kruistabel!$C$25:$F$25,0)+1,FALSE),""))</f>
        <v>65</v>
      </c>
      <c r="Z95" s="326" t="str">
        <f>IF(IF(Plananalyse!Z95=1,VLOOKUP(Z$5,Kruistabel!$B$26:$F$29,MATCH($C95,Kruistabel!$C$25:$F$25,0)+1,FALSE),"")=0,"",IF(Plananalyse!Z95=1,VLOOKUP(Z$5,Kruistabel!$B$26:$F$29,MATCH($C95,Kruistabel!$C$25:$F$25,0)+1,FALSE),""))</f>
        <v/>
      </c>
      <c r="AA95" s="326" t="str">
        <f>IF(IF(Plananalyse!AA95=1,VLOOKUP(AA$5,Kruistabel!$B$26:$F$29,MATCH($C95,Kruistabel!$C$25:$F$25,0)+1,FALSE),"")=0,"",IF(Plananalyse!AA95=1,VLOOKUP(AA$5,Kruistabel!$B$26:$F$29,MATCH($C95,Kruistabel!$C$25:$F$25,0)+1,FALSE),""))</f>
        <v/>
      </c>
      <c r="AB95" s="326" t="str">
        <f>IF(IF(Plananalyse!AB95=1,VLOOKUP(AB$5,Kruistabel!$B$26:$F$29,MATCH($C95,Kruistabel!$C$25:$F$25,0)+1,FALSE),"")=0,"",IF(Plananalyse!AB95=1,VLOOKUP(AB$5,Kruistabel!$B$26:$F$29,MATCH($C95,Kruistabel!$C$25:$F$25,0)+1,FALSE),""))</f>
        <v/>
      </c>
      <c r="AC95" s="326" t="str">
        <f>IF(IF(Plananalyse!AC95=1,VLOOKUP(AC$5,Kruistabel!$B$26:$F$29,MATCH($C95,Kruistabel!$C$25:$F$25,0)+1,FALSE),"")=0,"",IF(Plananalyse!AC95=1,VLOOKUP(AC$5,Kruistabel!$B$26:$F$29,MATCH($C95,Kruistabel!$C$25:$F$25,0)+1,FALSE),""))</f>
        <v/>
      </c>
      <c r="AD95" s="326" t="str">
        <f>IF(IF(Plananalyse!AD95=1,VLOOKUP(AD$5,Kruistabel!$B$26:$F$29,MATCH($C95,Kruistabel!$C$25:$F$25,0)+1,FALSE),"")=0,"",IF(Plananalyse!AD95=1,VLOOKUP(AD$5,Kruistabel!$B$26:$F$29,MATCH($C95,Kruistabel!$C$25:$F$25,0)+1,FALSE),""))</f>
        <v/>
      </c>
      <c r="AE95" s="326" t="str">
        <f>IF(IF(Plananalyse!AE95=1,VLOOKUP(AE$5,Kruistabel!$B$26:$F$29,MATCH($C95,Kruistabel!$C$25:$F$25,0)+1,FALSE),"")=0,"",IF(Plananalyse!AE95=1,VLOOKUP(AE$5,Kruistabel!$B$26:$F$29,MATCH($C95,Kruistabel!$C$25:$F$25,0)+1,FALSE),""))</f>
        <v/>
      </c>
      <c r="AF95" s="326" t="str">
        <f>IF(IF(Plananalyse!AF95=1,VLOOKUP(AF$5,Kruistabel!$B$26:$F$29,MATCH($C95,Kruistabel!$C$25:$F$25,0)+1,FALSE),"")=0,"",IF(Plananalyse!AF95=1,VLOOKUP(AF$5,Kruistabel!$B$26:$F$29,MATCH($C95,Kruistabel!$C$25:$F$25,0)+1,FALSE),""))</f>
        <v/>
      </c>
      <c r="AG95" s="326" t="str">
        <f>IF(IF(Plananalyse!AG95=1,VLOOKUP(AG$5,Kruistabel!$B$26:$F$29,MATCH($C95,Kruistabel!$C$25:$F$25,0)+1,FALSE),"")=0,"",IF(Plananalyse!AG95=1,VLOOKUP(AG$5,Kruistabel!$B$26:$F$29,MATCH($C95,Kruistabel!$C$25:$F$25,0)+1,FALSE),""))</f>
        <v/>
      </c>
      <c r="AH95" s="326" t="str">
        <f>IF(IF(Plananalyse!AH95=1,VLOOKUP(AH$5,Kruistabel!$B$26:$F$29,MATCH($C95,Kruistabel!$C$25:$F$25,0)+1,FALSE),"")=0,"",IF(Plananalyse!AI95=1,VLOOKUP(AH$5,Kruistabel!$B$26:$F$29,MATCH($C95,Kruistabel!$C$25:$F$25,0)+1,FALSE),""))</f>
        <v/>
      </c>
      <c r="AI95" s="326" t="str">
        <f>IF(IF(Plananalyse!AI95=1,VLOOKUP(AI$5,Kruistabel!$B$26:$F$29,MATCH($C95,Kruistabel!$C$25:$F$25,0)+1,FALSE),"")=0,"",IF(Plananalyse!AJ95=1,VLOOKUP(AI$5,Kruistabel!$B$26:$F$29,MATCH($C95,Kruistabel!$C$25:$F$25,0)+1,FALSE),""))</f>
        <v/>
      </c>
      <c r="AJ95" s="326" t="str">
        <f>IF(IF(Plananalyse!AJ95=1,VLOOKUP(AJ$5,Kruistabel!$B$26:$F$29,MATCH($C95,Kruistabel!$C$25:$F$25,0)+1,FALSE),"")=0,"",IF(Plananalyse!AJ95=1,VLOOKUP(AJ$5,Kruistabel!$B$26:$F$29,MATCH($C95,Kruistabel!$C$25:$F$25,0)+1,FALSE),""))</f>
        <v/>
      </c>
      <c r="AK95" s="326">
        <f>IF(IF(Plananalyse!AK95=1,VLOOKUP(AK$5,Kruistabel!$B$26:$F$29,MATCH($C95,Kruistabel!$C$25:$F$25,0)+1,FALSE),"")=0,"",IF(Plananalyse!AK95=1,VLOOKUP(AK$5,Kruistabel!$B$26:$F$29,MATCH($C95,Kruistabel!$C$25:$F$25,0)+1,FALSE),""))</f>
        <v>65</v>
      </c>
      <c r="AL95" s="326" t="str">
        <f>IF(IF(Plananalyse!AL95=1,VLOOKUP(AL$5,Kruistabel!$B$26:$F$29,MATCH($C95,Kruistabel!$C$25:$F$25,0)+1,FALSE),"")=0,"",IF(Plananalyse!AL95=1,VLOOKUP(AL$5,Kruistabel!$B$26:$F$29,MATCH($C95,Kruistabel!$C$25:$F$25,0)+1,FALSE),""))</f>
        <v/>
      </c>
      <c r="AM95" s="326" t="str">
        <f>IF(IF(Plananalyse!AM95=1,VLOOKUP(AM$5,Kruistabel!$B$26:$F$29,MATCH($C95,Kruistabel!$C$25:$F$25,0)+1,FALSE),"")=0,"",IF(Plananalyse!AM95=1,VLOOKUP(AM$5,Kruistabel!$B$26:$F$29,MATCH($C95,Kruistabel!$C$25:$F$25,0)+1,FALSE),""))</f>
        <v/>
      </c>
      <c r="AN95" s="327"/>
      <c r="AO95" s="326">
        <f>IF(IF(Plananalyse!AO95=1,VLOOKUP(AO$5,Kruistabel!$B$26:$F$29,MATCH($C95,Kruistabel!$C$25:$F$25,0)+1,FALSE),"")=0,"",IF(Plananalyse!AO95=1,VLOOKUP(AO$5,Kruistabel!$B$26:$F$29,MATCH($C95,Kruistabel!$C$25:$F$25,0)+1,FALSE),""))</f>
        <v>65</v>
      </c>
      <c r="AP95" s="326">
        <f>IF(IF(Plananalyse!AP95=1,VLOOKUP(AP$5,Kruistabel!$B$26:$F$29,MATCH($C95,Kruistabel!$C$25:$F$25,0)+1,FALSE),"")=0,"",IF(Plananalyse!AP95=1,VLOOKUP(AP$5,Kruistabel!$B$26:$F$29,MATCH($C95,Kruistabel!$C$25:$F$25,0)+1,FALSE),""))</f>
        <v>65</v>
      </c>
      <c r="AQ95" s="326">
        <f>IF(IF(Plananalyse!AQ95=1,VLOOKUP(AQ$5,Kruistabel!$B$26:$F$29,MATCH($C95,Kruistabel!$C$25:$F$25,0)+1,FALSE),"")=0,"",IF(Plananalyse!AQ95=1,VLOOKUP(AQ$5,Kruistabel!$B$26:$F$29,MATCH($C95,Kruistabel!$C$25:$F$25,0)+1,FALSE),""))</f>
        <v>65</v>
      </c>
      <c r="AR95" s="326">
        <f>IF(IF(Plananalyse!AR95=1,VLOOKUP(AR$5,Kruistabel!$B$26:$F$29,MATCH($C95,Kruistabel!$C$25:$F$25,0)+1,FALSE),"")=0,"",IF(Plananalyse!AR95=1,VLOOKUP(AR$5,Kruistabel!$B$26:$F$29,MATCH($C95,Kruistabel!$C$25:$F$25,0)+1,FALSE),""))</f>
        <v>60</v>
      </c>
      <c r="AS95" s="326">
        <f>IF(IF(Plananalyse!AS95=1,VLOOKUP(AS$5,Kruistabel!$B$26:$F$29,MATCH($C95,Kruistabel!$C$25:$F$25,0)+1,FALSE),"")=0,"",IF(Plananalyse!AS95=1,VLOOKUP(AS$5,Kruistabel!$B$26:$F$29,MATCH($C95,Kruistabel!$C$25:$F$25,0)+1,FALSE),""))</f>
        <v>65</v>
      </c>
      <c r="AT95" s="326">
        <f>IF(IF(Plananalyse!AT95=1,VLOOKUP(AT$5,Kruistabel!$B$26:$F$29,MATCH($C95,Kruistabel!$C$25:$F$25,0)+1,FALSE),"")=0,"",IF(Plananalyse!AT95=1,VLOOKUP(AT$5,Kruistabel!$B$26:$F$29,MATCH($C95,Kruistabel!$C$25:$F$25,0)+1,FALSE),""))</f>
        <v>60</v>
      </c>
      <c r="AU95" s="326" t="str">
        <f>IF(IF(Plananalyse!AU95=1,VLOOKUP(AU$5,Kruistabel!$B$26:$F$29,MATCH($C95,Kruistabel!$C$25:$F$25,0)+1,FALSE),"")=0,"",IF(Plananalyse!AU95=1,VLOOKUP(AU$5,Kruistabel!$B$26:$F$29,MATCH($C95,Kruistabel!$C$25:$F$25,0)+1,FALSE),""))</f>
        <v/>
      </c>
      <c r="AV95" s="326">
        <f>IF(IF(Plananalyse!AV95=1,VLOOKUP(AV$5,Kruistabel!$B$26:$F$29,MATCH($C95,Kruistabel!$C$25:$F$25,0)+1,FALSE),"")=0,"",IF(Plananalyse!AV95=1,VLOOKUP(AV$5,Kruistabel!$B$26:$F$29,MATCH($C95,Kruistabel!$C$25:$F$25,0)+1,FALSE),""))</f>
        <v>65</v>
      </c>
      <c r="AW95" s="326" t="str">
        <f>IF(IF(Plananalyse!AW95=1,VLOOKUP(AW$5,Kruistabel!$B$26:$F$29,MATCH($C95,Kruistabel!$C$25:$F$25,0)+1,FALSE),"")=0,"",IF(Plananalyse!AW95=1,VLOOKUP(AW$5,Kruistabel!$B$26:$F$29,MATCH($C95,Kruistabel!$C$25:$F$25,0)+1,FALSE),""))</f>
        <v/>
      </c>
      <c r="AX95" s="326" t="str">
        <f>IF(IF(Plananalyse!AX95=1,VLOOKUP(AX$5,Kruistabel!$B$26:$F$29,MATCH($C95,Kruistabel!$C$25:$F$25,0)+1,FALSE),"")=0,"",IF(Plananalyse!AX95=1,VLOOKUP(AX$5,Kruistabel!$B$26:$F$29,MATCH($C95,Kruistabel!$C$25:$F$25,0)+1,FALSE),""))</f>
        <v/>
      </c>
      <c r="AY95" s="327"/>
      <c r="AZ95" s="326" t="str">
        <f>IF(IF(Plananalyse!AZ95=1,VLOOKUP(AZ$5,Kruistabel!$B$26:$F$29,MATCH($C95,Kruistabel!$C$25:$F$25,0)+1,FALSE),"")=0,"",IF(Plananalyse!AZ95=1,VLOOKUP(AZ$5,Kruistabel!$B$26:$F$29,MATCH($C95,Kruistabel!$C$25:$F$25,0)+1,FALSE),""))</f>
        <v/>
      </c>
      <c r="BA95" s="326" t="str">
        <f>IF(IF(Plananalyse!BA95=1,VLOOKUP(BA$5,Kruistabel!$B$26:$F$29,MATCH($C95,Kruistabel!$C$25:$F$25,0)+1,FALSE),"")=0,"",IF(Plananalyse!BA95=1,VLOOKUP(BA$5,Kruistabel!$B$26:$F$29,MATCH($C95,Kruistabel!$C$25:$F$25,0)+1,FALSE),""))</f>
        <v/>
      </c>
      <c r="BB95" s="326">
        <f>IF(IF(Plananalyse!BB95=1,VLOOKUP(BB$5,Kruistabel!$B$26:$F$29,MATCH($C95,Kruistabel!$C$25:$F$25,0)+1,FALSE),"")=0,"",IF(Plananalyse!BB95=1,VLOOKUP(BB$5,Kruistabel!$B$26:$F$29,MATCH($C95,Kruistabel!$C$25:$F$25,0)+1,FALSE),""))</f>
        <v>65</v>
      </c>
      <c r="BC95" s="326">
        <f>IF(IF(Plananalyse!BC95=1,VLOOKUP(BC$5,Kruistabel!$B$26:$F$29,MATCH($C95,Kruistabel!$C$25:$F$25,0)+1,FALSE),"")=0,"",IF(Plananalyse!BC95=1,VLOOKUP(BC$5,Kruistabel!$B$26:$F$29,MATCH($C95,Kruistabel!$C$25:$F$25,0)+1,FALSE),""))</f>
        <v>65</v>
      </c>
      <c r="BD95" s="326" t="str">
        <f>IF(IF(Plananalyse!BD95=1,VLOOKUP(BD$5,Kruistabel!$B$26:$F$29,MATCH($C95,Kruistabel!$C$25:$F$25,0)+1,FALSE),"")=0,"",IF(Plananalyse!BD95=1,VLOOKUP(BD$5,Kruistabel!$B$26:$F$29,MATCH($C95,Kruistabel!$C$25:$F$25,0)+1,FALSE),""))</f>
        <v/>
      </c>
      <c r="BE95" s="326" t="str">
        <f>IF(IF(Plananalyse!BE95=1,VLOOKUP(BE$5,Kruistabel!$B$26:$F$29,MATCH($C95,Kruistabel!$C$25:$F$25,0)+1,FALSE),"")=0,"",IF(Plananalyse!BE95=1,VLOOKUP(BE$5,Kruistabel!$B$26:$F$29,MATCH($C95,Kruistabel!$C$25:$F$25,0)+1,FALSE),""))</f>
        <v/>
      </c>
      <c r="BF95" s="326" t="str">
        <f>IF(IF(Plananalyse!BF95=1,VLOOKUP(BF$5,Kruistabel!$B$26:$F$29,MATCH($C95,Kruistabel!$C$25:$F$25,0)+1,FALSE),"")=0,"",IF(Plananalyse!BF95=1,VLOOKUP(BF$5,Kruistabel!$B$26:$F$29,MATCH($C95,Kruistabel!$C$25:$F$25,0)+1,FALSE),""))</f>
        <v/>
      </c>
      <c r="BG95" s="326" t="str">
        <f>IF(IF(Plananalyse!BG95=1,VLOOKUP(BG$5,Kruistabel!$B$26:$F$29,MATCH($C95,Kruistabel!$C$25:$F$25,0)+1,FALSE),"")=0,"",IF(Plananalyse!BG95=1,VLOOKUP(BG$5,Kruistabel!$B$26:$F$29,MATCH($C95,Kruistabel!$C$25:$F$25,0)+1,FALSE),""))</f>
        <v/>
      </c>
      <c r="BH95" s="326" t="str">
        <f>IF(IF(Plananalyse!BH95=1,VLOOKUP(BH$5,Kruistabel!$B$26:$F$29,MATCH($C95,Kruistabel!$C$25:$F$25,0)+1,FALSE),"")=0,"",IF(Plananalyse!BH95=1,VLOOKUP(BH$5,Kruistabel!$B$26:$F$29,MATCH($C95,Kruistabel!$C$25:$F$25,0)+1,FALSE),""))</f>
        <v/>
      </c>
      <c r="BI95" s="327"/>
      <c r="BJ95" s="326" t="e">
        <f>IF(IF(Plananalyse!BJ95=1,VLOOKUP(BJ$5,Kruistabel!$B$26:$F$29,MATCH($C95,Kruistabel!$C$25:$F$25,0)+1,FALSE),"")=0,"",IF(Plananalyse!BJ95=1,VLOOKUP(BJ$5,Kruistabel!$B$26:$F$29,MATCH($C95,Kruistabel!$C$25:$F$25,0)+1,FALSE),""))</f>
        <v>#N/A</v>
      </c>
      <c r="BK95" s="326" t="e">
        <f>IF(IF(Plananalyse!BK95=1,VLOOKUP(BK$5,Kruistabel!$B$26:$F$29,MATCH($C95,Kruistabel!$C$25:$F$25,0)+1,FALSE),"")=0,"",IF(Plananalyse!BK95=1,VLOOKUP(BK$5,Kruistabel!$B$26:$F$29,MATCH($C95,Kruistabel!$C$25:$F$25,0)+1,FALSE),""))</f>
        <v>#N/A</v>
      </c>
      <c r="BL95" s="326" t="e">
        <f>IF(IF(Plananalyse!BL95=1,VLOOKUP(BL$5,Kruistabel!$B$26:$F$29,MATCH($C95,Kruistabel!$C$25:$F$25,0)+1,FALSE),"")=0,"",IF(Plananalyse!BL95=1,VLOOKUP(BL$5,Kruistabel!$B$26:$F$29,MATCH($C95,Kruistabel!$C$25:$F$25,0)+1,FALSE),""))</f>
        <v>#N/A</v>
      </c>
      <c r="BM95" s="326" t="e">
        <f>IF(IF(Plananalyse!BM95=1,VLOOKUP(BM$5,Kruistabel!$B$26:$F$29,MATCH($C95,Kruistabel!$C$25:$F$25,0)+1,FALSE),"")=0,"",IF(Plananalyse!BM95=1,VLOOKUP(BM$5,Kruistabel!$B$26:$F$29,MATCH($C95,Kruistabel!$C$25:$F$25,0)+1,FALSE),""))</f>
        <v>#N/A</v>
      </c>
      <c r="BN95" s="326" t="e">
        <f>IF(IF(Plananalyse!BN95=1,VLOOKUP(BN$5,Kruistabel!$B$26:$F$29,MATCH($C95,Kruistabel!$C$25:$F$25,0)+1,FALSE),"")=0,"",IF(Plananalyse!BN95=1,VLOOKUP(BN$5,Kruistabel!$B$26:$F$29,MATCH($C95,Kruistabel!$C$25:$F$25,0)+1,FALSE),""))</f>
        <v>#N/A</v>
      </c>
      <c r="BO95" s="326" t="e">
        <f>IF(IF(Plananalyse!BO95=1,VLOOKUP(BO$5,Kruistabel!$B$26:$F$29,MATCH($C95,Kruistabel!$C$25:$F$25,0)+1,FALSE),"")=0,"",IF(Plananalyse!BO95=1,VLOOKUP(BO$5,Kruistabel!$B$26:$F$29,MATCH($C95,Kruistabel!$C$25:$F$25,0)+1,FALSE),""))</f>
        <v>#N/A</v>
      </c>
      <c r="BP95" s="326" t="e">
        <f>IF(IF(Plananalyse!BP95=1,VLOOKUP(BP$5,Kruistabel!$B$26:$F$29,MATCH($C95,Kruistabel!$C$25:$F$25,0)+1,FALSE),"")=0,"",IF(Plananalyse!BP95=1,VLOOKUP(BP$5,Kruistabel!$B$26:$F$29,MATCH($C95,Kruistabel!$C$25:$F$25,0)+1,FALSE),""))</f>
        <v>#N/A</v>
      </c>
      <c r="BQ95" s="326" t="e">
        <f>IF(IF(Plananalyse!BQ95=1,VLOOKUP(BQ$5,Kruistabel!$B$26:$F$29,MATCH($C95,Kruistabel!$C$25:$F$25,0)+1,FALSE),"")=0,"",IF(Plananalyse!BQ95=1,VLOOKUP(BQ$5,Kruistabel!$B$26:$F$29,MATCH($C95,Kruistabel!$C$25:$F$25,0)+1,FALSE),""))</f>
        <v>#N/A</v>
      </c>
      <c r="BR95" s="326" t="e">
        <f>IF(IF(Plananalyse!BR95=1,VLOOKUP(BR$5,Kruistabel!$B$26:$F$29,MATCH($C95,Kruistabel!$C$25:$F$25,0)+1,FALSE),"")=0,"",IF(Plananalyse!BR95=1,VLOOKUP(BR$5,Kruistabel!$B$26:$F$29,MATCH($C95,Kruistabel!$C$25:$F$25,0)+1,FALSE),""))</f>
        <v>#REF!</v>
      </c>
      <c r="BS95" s="326" t="e">
        <f>IF(IF(Plananalyse!BS95=1,VLOOKUP(BS$5,Kruistabel!$B$26:$F$29,MATCH($C95,Kruistabel!$C$25:$F$25,0)+1,FALSE),"")=0,"",IF(Plananalyse!BS95=1,VLOOKUP(BS$5,Kruistabel!$B$26:$F$29,MATCH($C95,Kruistabel!$C$25:$F$25,0)+1,FALSE),""))</f>
        <v>#REF!</v>
      </c>
      <c r="BT95" s="65"/>
      <c r="BU95" s="231" t="str">
        <f>IF(IF(Plananalyse!BU95=1,VLOOKUP(BU$5,Kruistabel!$B$26:$F$29,MATCH($C95,Kruistabel!$C$25:$F$25,0)+1,FALSE),"")=0,"",IF(Plananalyse!BU95=1,VLOOKUP(BU$5,Kruistabel!$B$26:$F$29,MATCH($C95,Kruistabel!$C$25:$F$25,0)+1,FALSE),""))</f>
        <v/>
      </c>
      <c r="BV95" s="326">
        <f>IF(IF(Plananalyse!BV95=1,VLOOKUP(BV$5,Kruistabel!$B$26:$F$29,MATCH($C95,Kruistabel!$C$25:$F$25,0)+1,FALSE),"")=0,"",IF(Plananalyse!BV95=1,VLOOKUP(BV$5,Kruistabel!$B$26:$F$29,MATCH($C95,Kruistabel!$C$25:$F$25,0)+1,FALSE),""))</f>
        <v>60</v>
      </c>
      <c r="BW95" s="326" t="str">
        <f>IF(IF(Plananalyse!BW95=1,VLOOKUP(BW$5,Kruistabel!$B$26:$F$29,MATCH($C95,Kruistabel!$C$25:$F$25,0)+1,FALSE),"")=0,"",IF(Plananalyse!BW95=1,VLOOKUP(BW$5,Kruistabel!$B$26:$F$29,MATCH($C95,Kruistabel!$C$25:$F$25,0)+1,FALSE),""))</f>
        <v/>
      </c>
      <c r="BX95" s="326" t="str">
        <f>IF(IF(Plananalyse!BX95=1,VLOOKUP(BX$5,Kruistabel!$B$26:$F$29,MATCH($C95,Kruistabel!$C$25:$F$25,0)+1,FALSE),"")=0,"",IF(Plananalyse!BX95=1,VLOOKUP(BX$5,Kruistabel!$B$26:$F$29,MATCH($C95,Kruistabel!$C$25:$F$25,0)+1,FALSE),""))</f>
        <v/>
      </c>
      <c r="BY95" s="327"/>
      <c r="BZ95" s="326" t="e">
        <f>IF(IF(Plananalyse!BZ95=1,VLOOKUP(BZ$5,Kruistabel!$B$26:$F$29,MATCH($C95,Kruistabel!$C$25:$F$25,0)+1,FALSE),"")=0,"",IF(Plananalyse!BZ95=1,VLOOKUP(BZ$5,Kruistabel!$B$26:$F$29,MATCH($C95,Kruistabel!$C$25:$F$25,0)+1,FALSE),""))</f>
        <v>#N/A</v>
      </c>
      <c r="CA95" s="326" t="e">
        <f>IF(IF(Plananalyse!CA95=1,VLOOKUP(CA$5,Kruistabel!$B$26:$F$29,MATCH($C95,Kruistabel!$C$25:$F$25,0)+1,FALSE),"")=0,"",IF(Plananalyse!CA95=1,VLOOKUP(CA$5,Kruistabel!$B$26:$F$29,MATCH($C95,Kruistabel!$C$25:$F$25,0)+1,FALSE),""))</f>
        <v>#N/A</v>
      </c>
      <c r="CB95" s="326" t="e">
        <f>IF(IF(Plananalyse!CB95=1,VLOOKUP(CB$5,Kruistabel!$B$26:$F$29,MATCH($C95,Kruistabel!$C$25:$F$25,0)+1,FALSE),"")=0,"",IF(Plananalyse!CB95=1,VLOOKUP(CB$5,Kruistabel!$B$26:$F$29,MATCH($C95,Kruistabel!$C$25:$F$25,0)+1,FALSE),""))</f>
        <v>#N/A</v>
      </c>
      <c r="CC95" s="326" t="e">
        <f>IF(IF(Plananalyse!CC95=1,VLOOKUP(CC$5,Kruistabel!$B$26:$F$29,MATCH($C95,Kruistabel!$C$25:$F$25,0)+1,FALSE),"")=0,"",IF(Plananalyse!CC95=1,VLOOKUP(CC$5,Kruistabel!$B$26:$F$29,MATCH($C95,Kruistabel!$C$25:$F$25,0)+1,FALSE),""))</f>
        <v>#N/A</v>
      </c>
      <c r="CD95" s="326" t="e">
        <f>IF(IF(Plananalyse!CD95=1,VLOOKUP(CD$5,Kruistabel!$B$26:$F$29,MATCH($C95,Kruistabel!$C$25:$F$25,0)+1,FALSE),"")=0,"",IF(Plananalyse!CD95=1,VLOOKUP(CD$5,Kruistabel!$B$26:$F$29,MATCH($C95,Kruistabel!$C$25:$F$25,0)+1,FALSE),""))</f>
        <v>#N/A</v>
      </c>
      <c r="CE95" s="326" t="e">
        <f>IF(IF(Plananalyse!CE95=1,VLOOKUP(CE$5,Kruistabel!$B$26:$F$29,MATCH($C95,Kruistabel!$C$25:$F$25,0)+1,FALSE),"")=0,"",IF(Plananalyse!CE95=1,VLOOKUP(CE$5,Kruistabel!$B$26:$F$29,MATCH($C95,Kruistabel!$C$25:$F$25,0)+1,FALSE),""))</f>
        <v>#N/A</v>
      </c>
      <c r="CF95" s="326" t="e">
        <f>IF(IF(Plananalyse!CF95=1,VLOOKUP(CF$5,Kruistabel!$B$26:$F$29,MATCH($C95,Kruistabel!$C$25:$F$25,0)+1,FALSE),"")=0,"",IF(Plananalyse!CF95=1,VLOOKUP(CF$5,Kruistabel!$B$26:$F$29,MATCH($C95,Kruistabel!$C$25:$F$25,0)+1,FALSE),""))</f>
        <v>#N/A</v>
      </c>
      <c r="CG95" s="326" t="e">
        <f>IF(IF(Plananalyse!CG95=1,VLOOKUP(CG$5,Kruistabel!$B$26:$F$29,MATCH($C95,Kruistabel!$C$25:$F$25,0)+1,FALSE),"")=0,"",IF(Plananalyse!CG95=1,VLOOKUP(CG$5,Kruistabel!$B$26:$F$29,MATCH($C95,Kruistabel!$C$25:$F$25,0)+1,FALSE),""))</f>
        <v>#REF!</v>
      </c>
      <c r="CH95" s="326" t="e">
        <f>IF(IF(Plananalyse!CH95=1,VLOOKUP(CH$5,Kruistabel!$B$26:$F$29,MATCH($C95,Kruistabel!$C$25:$F$25,0)+1,FALSE),"")=0,"",IF(Plananalyse!CH95=1,VLOOKUP(CH$5,Kruistabel!$B$26:$F$29,MATCH($C95,Kruistabel!$C$25:$F$25,0)+1,FALSE),""))</f>
        <v>#REF!</v>
      </c>
      <c r="CI95" s="65"/>
      <c r="CJ95" s="326">
        <f>IF(IF(Plananalyse!CJ95=1,VLOOKUP(CJ$5,Kruistabel!$B$26:$F$29,MATCH($C95,Kruistabel!$C$25:$F$25,0)+1,FALSE),"")=0,"",IF(Plananalyse!CJ95=1,VLOOKUP(CJ$5,Kruistabel!$B$26:$F$29,MATCH($C95,Kruistabel!$C$25:$F$25,0)+1,FALSE),""))</f>
        <v>60</v>
      </c>
      <c r="CK95" s="326">
        <f ca="1">IF(IF(Plananalyse!CK95=1,VLOOKUP(CK$5,Kruistabel!$B$26:$F$29,MATCH($C95,Kruistabel!$C$25:$F$25,0)+1,FALSE),"")=0,"",IF(Plananalyse!CK95=1,VLOOKUP(CK$5,Kruistabel!$B$26:$F$29,MATCH($C95,Kruistabel!$C$25:$F$25,0)+1,FALSE),""))</f>
        <v>60</v>
      </c>
      <c r="CL95" s="326" t="str">
        <f ca="1">IF(IF(Plananalyse!CL95=1,VLOOKUP(CL$5,Kruistabel!$B$26:$F$29,MATCH($C95,Kruistabel!$C$25:$F$25,0)+1,FALSE),"")=0,"",IF(Plananalyse!CL95=1,VLOOKUP(CL$5,Kruistabel!$B$26:$F$29,MATCH($C95,Kruistabel!$C$25:$F$25,0)+1,FALSE),""))</f>
        <v/>
      </c>
      <c r="CM95" s="326">
        <f ca="1">IF(IF(Plananalyse!CM95=1,VLOOKUP(CM$5,Kruistabel!$B$26:$F$29,MATCH($C95,Kruistabel!$C$25:$F$25,0)+1,FALSE),"")=0,"",IF(Plananalyse!CM95=1,VLOOKUP(CM$5,Kruistabel!$B$26:$F$29,MATCH($C95,Kruistabel!$C$25:$F$25,0)+1,FALSE),""))</f>
        <v>55</v>
      </c>
      <c r="CN95" s="326">
        <f ca="1">IF(IF(Plananalyse!CN95=1,VLOOKUP(CN$5,Kruistabel!$B$26:$F$29,MATCH($C95,Kruistabel!$C$25:$F$25,0)+1,FALSE),"")=0,"",IF(Plananalyse!CN95=1,VLOOKUP(CN$5,Kruistabel!$B$26:$F$29,MATCH($C95,Kruistabel!$C$25:$F$25,0)+1,FALSE),""))</f>
        <v>55</v>
      </c>
      <c r="CO95" s="326">
        <f ca="1">IF(IF(Plananalyse!CO95=1,VLOOKUP(CO$5,Kruistabel!$B$26:$F$29,MATCH($C95,Kruistabel!$C$25:$F$25,0)+1,FALSE),"")=0,"",IF(Plananalyse!CO95=1,VLOOKUP(CO$5,Kruistabel!$B$26:$F$29,MATCH($C95,Kruistabel!$C$25:$F$25,0)+1,FALSE),""))</f>
        <v>65</v>
      </c>
      <c r="CP95" s="326">
        <f ca="1">IF(IF(Plananalyse!CP95=1,VLOOKUP(CP$5,Kruistabel!$B$26:$F$29,MATCH($C95,Kruistabel!$C$25:$F$25,0)+1,FALSE),"")=0,"",IF(Plananalyse!CP95=1,VLOOKUP(CP$5,Kruistabel!$B$26:$F$29,MATCH($C95,Kruistabel!$C$25:$F$25,0)+1,FALSE),""))</f>
        <v>60</v>
      </c>
      <c r="CQ95" s="326">
        <f ca="1">IF(IF(Plananalyse!CQ95=1,VLOOKUP(CQ$5,Kruistabel!$B$26:$F$29,MATCH($C95,Kruistabel!$C$25:$F$25,0)+1,FALSE),"")=0,"",IF(Plananalyse!CQ95=1,VLOOKUP(CQ$5,Kruistabel!$B$26:$F$29,MATCH($C95,Kruistabel!$C$25:$F$25,0)+1,FALSE),""))</f>
        <v>65</v>
      </c>
      <c r="CR95" s="326">
        <f ca="1">IF(IF(Plananalyse!CR95=1,VLOOKUP(CR$5,Kruistabel!$B$26:$F$29,MATCH($C95,Kruistabel!$C$25:$F$25,0)+1,FALSE),"")=0,"",IF(Plananalyse!CR95=1,VLOOKUP(CR$5,Kruistabel!$B$26:$F$29,MATCH($C95,Kruistabel!$C$25:$F$25,0)+1,FALSE),""))</f>
        <v>65</v>
      </c>
      <c r="CS95" s="326">
        <f ca="1">IF(IF(Plananalyse!CS95=1,VLOOKUP(CS$5,Kruistabel!$B$26:$F$29,MATCH($C95,Kruistabel!$C$25:$F$25,0)+1,FALSE),"")=0,"",IF(Plananalyse!CS95=1,VLOOKUP(CS$5,Kruistabel!$B$26:$F$29,MATCH($C95,Kruistabel!$C$25:$F$25,0)+1,FALSE),""))</f>
        <v>60</v>
      </c>
      <c r="CT95" s="326">
        <f ca="1">IF(IF(Plananalyse!CT95=1,VLOOKUP(CT$5,Kruistabel!$B$26:$F$29,MATCH($C95,Kruistabel!$C$25:$F$25,0)+1,FALSE),"")=0,"",IF(Plananalyse!CT95=1,VLOOKUP(CT$5,Kruistabel!$B$26:$F$29,MATCH($C95,Kruistabel!$C$25:$F$25,0)+1,FALSE),""))</f>
        <v>60</v>
      </c>
      <c r="CU95" s="326">
        <f ca="1">IF(IF(Plananalyse!CU95=1,VLOOKUP(CU$5,Kruistabel!$B$26:$F$29,MATCH($C95,Kruistabel!$C$25:$F$25,0)+1,FALSE),"")=0,"",IF(Plananalyse!CU95=1,VLOOKUP(CU$5,Kruistabel!$B$26:$F$29,MATCH($C95,Kruistabel!$C$25:$F$25,0)+1,FALSE),""))</f>
        <v>65</v>
      </c>
      <c r="CV95" s="326">
        <f ca="1">IF(IF(Plananalyse!CV95=1,VLOOKUP(CV$5,Kruistabel!$B$26:$F$29,MATCH($C95,Kruistabel!$C$25:$F$25,0)+1,FALSE),"")=0,"",IF(Plananalyse!CV95=1,VLOOKUP(CV$5,Kruistabel!$B$26:$F$29,MATCH($C95,Kruistabel!$C$25:$F$25,0)+1,FALSE),""))</f>
        <v>65</v>
      </c>
      <c r="CW95" s="326">
        <f ca="1">IF(IF(Plananalyse!CW95=1,VLOOKUP(CW$5,Kruistabel!$B$26:$F$29,MATCH($C95,Kruistabel!$C$25:$F$25,0)+1,FALSE),"")=0,"",IF(Plananalyse!CW95=1,VLOOKUP(CW$5,Kruistabel!$B$26:$F$29,MATCH($C95,Kruistabel!$C$25:$F$25,0)+1,FALSE),""))</f>
        <v>60</v>
      </c>
      <c r="CX95" s="326" t="str">
        <f ca="1">IF(IF(Plananalyse!CX95=1,VLOOKUP(CX$5,Kruistabel!$B$26:$F$29,MATCH($C95,Kruistabel!$C$25:$F$25,0)+1,FALSE),"")=0,"",IF(Plananalyse!CX95=1,VLOOKUP(CX$5,Kruistabel!$B$26:$F$29,MATCH($C95,Kruistabel!$C$25:$F$25,0)+1,FALSE),""))</f>
        <v/>
      </c>
      <c r="CY95" s="326">
        <f ca="1">IF(IF(Plananalyse!CY95=1,VLOOKUP(CY$5,Kruistabel!$B$26:$F$29,MATCH($C95,Kruistabel!$C$25:$F$25,0)+1,FALSE),"")=0,"",IF(Plananalyse!CY95=1,VLOOKUP(CY$5,Kruistabel!$B$26:$F$29,MATCH($C95,Kruistabel!$C$25:$F$25,0)+1,FALSE),""))</f>
        <v>65</v>
      </c>
      <c r="CZ95" s="326">
        <f ca="1">IF(IF(Plananalyse!CZ95=1,VLOOKUP(CZ$5,Kruistabel!$B$26:$F$29,MATCH($C95,Kruistabel!$C$25:$F$25,0)+1,FALSE),"")=0,"",IF(Plananalyse!CZ95=1,VLOOKUP(CZ$5,Kruistabel!$B$26:$F$29,MATCH($C95,Kruistabel!$C$25:$F$25,0)+1,FALSE),""))</f>
        <v>65</v>
      </c>
      <c r="DA95" s="326">
        <f ca="1">IF(IF(Plananalyse!DA95=1,VLOOKUP(DA$5,Kruistabel!$B$26:$F$29,MATCH($C95,Kruistabel!$C$25:$F$25,0)+1,FALSE),"")=0,"",IF(Plananalyse!DA95=1,VLOOKUP(DA$5,Kruistabel!$B$26:$F$29,MATCH($C95,Kruistabel!$C$25:$F$25,0)+1,FALSE),""))</f>
        <v>65</v>
      </c>
      <c r="DB95" s="326" t="str">
        <f ca="1">IF(IF(Plananalyse!DB95=1,VLOOKUP(DB$5,Kruistabel!$B$26:$F$29,MATCH($C95,Kruistabel!$C$25:$F$25,0)+1,FALSE),"")=0,"",IF(Plananalyse!DB95=1,VLOOKUP(DB$5,Kruistabel!$B$26:$F$29,MATCH($C95,Kruistabel!$C$25:$F$25,0)+1,FALSE),""))</f>
        <v/>
      </c>
      <c r="DC95" s="326" t="str">
        <f ca="1">IF(IF(Plananalyse!DC95=1,VLOOKUP(DC$5,Kruistabel!$B$26:$F$29,MATCH($C95,Kruistabel!$C$25:$F$25,0)+1,FALSE),"")=0,"",IF(Plananalyse!DC95=1,VLOOKUP(DC$5,Kruistabel!$B$26:$F$29,MATCH($C95,Kruistabel!$C$25:$F$25,0)+1,FALSE),""))</f>
        <v/>
      </c>
      <c r="DD95" s="327"/>
      <c r="DE95" s="326" t="e">
        <f ca="1">IF(IF(Plananalyse!DE95=1,VLOOKUP(DE$5,Kruistabel!$B$26:$F$29,MATCH($C95,Kruistabel!$C$25:$F$25,0)+1,FALSE),"")=0,"",IF(Plananalyse!DE95=1,VLOOKUP(DE$5,Kruistabel!$B$26:$F$29,MATCH($C95,Kruistabel!$C$25:$F$25,0)+1,FALSE),""))</f>
        <v>#N/A</v>
      </c>
      <c r="DF95" s="326" t="e">
        <f ca="1">IF(IF(Plananalyse!DF95=1,VLOOKUP(DF$5,Kruistabel!$B$26:$F$29,MATCH($C95,Kruistabel!$C$25:$F$25,0)+1,FALSE),"")=0,"",IF(Plananalyse!DF95=1,VLOOKUP(DF$5,Kruistabel!$B$26:$F$29,MATCH($C95,Kruistabel!$C$25:$F$25,0)+1,FALSE),""))</f>
        <v>#N/A</v>
      </c>
      <c r="DG95" s="326" t="e">
        <f ca="1">IF(IF(Plananalyse!DG95=1,VLOOKUP(DG$5,Kruistabel!$B$26:$F$29,MATCH($C95,Kruistabel!$C$25:$F$25,0)+1,FALSE),"")=0,"",IF(Plananalyse!DG95=1,VLOOKUP(DG$5,Kruistabel!$B$26:$F$29,MATCH($C95,Kruistabel!$C$25:$F$25,0)+1,FALSE),""))</f>
        <v>#N/A</v>
      </c>
      <c r="DH95" s="326" t="e">
        <f ca="1">IF(IF(Plananalyse!DH95=1,VLOOKUP(DH$5,Kruistabel!$B$26:$F$29,MATCH($C95,Kruistabel!$C$25:$F$25,0)+1,FALSE),"")=0,"",IF(Plananalyse!DH95=1,VLOOKUP(DH$5,Kruistabel!$B$26:$F$29,MATCH($C95,Kruistabel!$C$25:$F$25,0)+1,FALSE),""))</f>
        <v>#N/A</v>
      </c>
      <c r="DI95" s="326" t="e">
        <f ca="1">IF(IF(Plananalyse!DI95=1,VLOOKUP(DI$5,Kruistabel!$B$26:$F$29,MATCH($C95,Kruistabel!$C$25:$F$25,0)+1,FALSE),"")=0,"",IF(Plananalyse!DI95=1,VLOOKUP(DI$5,Kruistabel!$B$26:$F$29,MATCH($C95,Kruistabel!$C$25:$F$25,0)+1,FALSE),""))</f>
        <v>#N/A</v>
      </c>
      <c r="DJ95" s="326" t="e">
        <f ca="1">IF(IF(Plananalyse!DJ95=1,VLOOKUP(DJ$5,Kruistabel!$B$26:$F$29,MATCH($C95,Kruistabel!$C$25:$F$25,0)+1,FALSE),"")=0,"",IF(Plananalyse!DJ95=1,VLOOKUP(DJ$5,Kruistabel!$B$26:$F$29,MATCH($C95,Kruistabel!$C$25:$F$25,0)+1,FALSE),""))</f>
        <v>#N/A</v>
      </c>
      <c r="DK95" s="326" t="e">
        <f ca="1">IF(IF(Plananalyse!DK95=1,VLOOKUP(DK$5,Kruistabel!$B$26:$F$29,MATCH($C95,Kruistabel!$C$25:$F$25,0)+1,FALSE),"")=0,"",IF(Plananalyse!DK95=1,VLOOKUP(DK$5,Kruistabel!$B$26:$F$29,MATCH($C95,Kruistabel!$C$25:$F$25,0)+1,FALSE),""))</f>
        <v>#REF!</v>
      </c>
      <c r="DL95" s="326" t="e">
        <f ca="1">IF(IF(Plananalyse!DL95=1,VLOOKUP(DL$5,Kruistabel!$B$26:$F$29,MATCH($C95,Kruistabel!$C$25:$F$25,0)+1,FALSE),"")=0,"",IF(Plananalyse!DL95=1,VLOOKUP(DL$5,Kruistabel!$B$26:$F$29,MATCH($C95,Kruistabel!$C$25:$F$25,0)+1,FALSE),""))</f>
        <v>#REF!</v>
      </c>
      <c r="DM95" s="327" t="str">
        <f>IF(Plananalyse!DM95=1,VLOOKUP(DM$5,Kruistabel!$B$26:$F$29,MATCH($C95,Kruistabel!$C$25:$F$25,0)+1,FALSE),"")</f>
        <v/>
      </c>
      <c r="DN95" s="326" t="e">
        <f ca="1">IF(IF(Plananalyse!DN95=1,VLOOKUP(DN$5,Kruistabel!$B$26:$F$29,MATCH($C95,Kruistabel!$C$25:$F$25,0)+1,FALSE),"")=0,"",IF(Plananalyse!DN95=1,VLOOKUP(DN$5,Kruistabel!$B$26:$F$29,MATCH($C95,Kruistabel!$C$25:$F$25,0)+1,FALSE),""))</f>
        <v>#N/A</v>
      </c>
      <c r="DO95" s="326" t="e">
        <f ca="1">IF(IF(Plananalyse!DO95=1,VLOOKUP(DO$5,Kruistabel!$B$26:$F$29,MATCH($C95,Kruistabel!$C$25:$F$25,0)+1,FALSE),"")=0,"",IF(Plananalyse!DO95=1,VLOOKUP(DO$5,Kruistabel!$B$26:$F$29,MATCH($C95,Kruistabel!$C$25:$F$25,0)+1,FALSE),""))</f>
        <v>#N/A</v>
      </c>
      <c r="DP95" s="326" t="e">
        <f ca="1">IF(IF(Plananalyse!DP95=1,VLOOKUP(DP$5,Kruistabel!$B$26:$F$29,MATCH($C95,Kruistabel!$C$25:$F$25,0)+1,FALSE),"")=0,"",IF(Plananalyse!DP95=1,VLOOKUP(DP$5,Kruistabel!$B$26:$F$29,MATCH($C95,Kruistabel!$C$25:$F$25,0)+1,FALSE),""))</f>
        <v>#N/A</v>
      </c>
      <c r="DQ95" s="326" t="e">
        <f ca="1">IF(IF(Plananalyse!DQ95=1,VLOOKUP(DQ$5,Kruistabel!$B$26:$F$29,MATCH($C95,Kruistabel!$C$25:$F$25,0)+1,FALSE),"")=0,"",IF(Plananalyse!DQ95=1,VLOOKUP(DQ$5,Kruistabel!$B$26:$F$29,MATCH($C95,Kruistabel!$C$25:$F$25,0)+1,FALSE),""))</f>
        <v>#N/A</v>
      </c>
      <c r="DR95" s="326" t="e">
        <f ca="1">IF(IF(Plananalyse!DR95=1,VLOOKUP(DR$5,Kruistabel!$B$26:$F$29,MATCH($C95,Kruistabel!$C$25:$F$25,0)+1,FALSE),"")=0,"",IF(Plananalyse!DR95=1,VLOOKUP(DR$5,Kruistabel!$B$26:$F$29,MATCH($C95,Kruistabel!$C$25:$F$25,0)+1,FALSE),""))</f>
        <v>#N/A</v>
      </c>
      <c r="DS95" s="326" t="e">
        <f ca="1">IF(IF(Plananalyse!DS95=1,VLOOKUP(DS$5,Kruistabel!$B$26:$F$29,MATCH($C95,Kruistabel!$C$25:$F$25,0)+1,FALSE),"")=0,"",IF(Plananalyse!DS95=1,VLOOKUP(DS$5,Kruistabel!$B$26:$F$29,MATCH($C95,Kruistabel!$C$25:$F$25,0)+1,FALSE),""))</f>
        <v>#N/A</v>
      </c>
      <c r="DT95" s="326" t="e">
        <f ca="1">IF(IF(Plananalyse!DT95=1,VLOOKUP(DT$5,Kruistabel!$B$26:$F$29,MATCH($C95,Kruistabel!$C$25:$F$25,0)+1,FALSE),"")=0,"",IF(Plananalyse!DT95=1,VLOOKUP(DT$5,Kruistabel!$B$26:$F$29,MATCH($C95,Kruistabel!$C$25:$F$25,0)+1,FALSE),""))</f>
        <v>#N/A</v>
      </c>
      <c r="DU95" s="326" t="e">
        <f ca="1">IF(IF(Plananalyse!DU95=1,VLOOKUP(DU$5,Kruistabel!$B$26:$F$29,MATCH($C95,Kruistabel!$C$25:$F$25,0)+1,FALSE),"")=0,"",IF(Plananalyse!DU95=1,VLOOKUP(DU$5,Kruistabel!$B$26:$F$29,MATCH($C95,Kruistabel!$C$25:$F$25,0)+1,FALSE),""))</f>
        <v>#N/A</v>
      </c>
      <c r="DV95" s="326" t="e">
        <f ca="1">IF(IF(Plananalyse!DV95=1,VLOOKUP(DV$5,Kruistabel!$B$26:$F$29,MATCH($C95,Kruistabel!$C$25:$F$25,0)+1,FALSE),"")=0,"",IF(Plananalyse!DV95=1,VLOOKUP(DV$5,Kruistabel!$B$26:$F$29,MATCH($C95,Kruistabel!$C$25:$F$25,0)+1,FALSE),""))</f>
        <v>#N/A</v>
      </c>
      <c r="DW95" s="326" t="e">
        <f ca="1">IF(IF(Plananalyse!DW95=1,VLOOKUP(DW$5,Kruistabel!$B$26:$F$29,MATCH($C95,Kruistabel!$C$25:$F$25,0)+1,FALSE),"")=0,"",IF(Plananalyse!DW95=1,VLOOKUP(DW$5,Kruistabel!$B$26:$F$29,MATCH($C95,Kruistabel!$C$25:$F$25,0)+1,FALSE),""))</f>
        <v>#REF!</v>
      </c>
      <c r="DX95" s="326" t="e">
        <f ca="1">IF(IF(Plananalyse!DX95=1,VLOOKUP(DX$5,Kruistabel!$B$26:$F$29,MATCH($C95,Kruistabel!$C$25:$F$25,0)+1,FALSE),"")=0,"",IF(Plananalyse!DX95=1,VLOOKUP(DX$5,Kruistabel!$B$26:$F$29,MATCH($C95,Kruistabel!$C$25:$F$25,0)+1,FALSE),""))</f>
        <v>#REF!</v>
      </c>
      <c r="DY95" s="327" t="str">
        <f>IF(Plananalyse!DY95=1,VLOOKUP(DY$5,Kruistabel!$B$26:$F$29,MATCH($C95,Kruistabel!$C$25:$F$25,0)+1,FALSE),"")</f>
        <v/>
      </c>
      <c r="DZ95" s="326" t="e">
        <f ca="1">IF(IF(Plananalyse!DZ95=1,VLOOKUP(DZ$5,Kruistabel!$B$26:$F$29,MATCH($C95,Kruistabel!$C$25:$F$25,0)+1,FALSE),"")=0,"",IF(Plananalyse!DZ95=1,VLOOKUP(DZ$5,Kruistabel!$B$26:$F$29,MATCH($C95,Kruistabel!$C$25:$F$25,0)+1,FALSE),""))</f>
        <v>#N/A</v>
      </c>
      <c r="EA95" s="326" t="e">
        <f ca="1">IF(IF(Plananalyse!EA95=1,VLOOKUP(EA$5,Kruistabel!$B$26:$F$29,MATCH($C95,Kruistabel!$C$25:$F$25,0)+1,FALSE),"")=0,"",IF(Plananalyse!EA95=1,VLOOKUP(EA$5,Kruistabel!$B$26:$F$29,MATCH($C95,Kruistabel!$C$25:$F$25,0)+1,FALSE),""))</f>
        <v>#N/A</v>
      </c>
      <c r="EB95" s="326" t="e">
        <f ca="1">IF(IF(Plananalyse!EB95=1,VLOOKUP(EB$5,Kruistabel!$B$26:$F$29,MATCH($C95,Kruistabel!$C$25:$F$25,0)+1,FALSE),"")=0,"",IF(Plananalyse!EB95=1,VLOOKUP(EB$5,Kruistabel!$B$26:$F$29,MATCH($C95,Kruistabel!$C$25:$F$25,0)+1,FALSE),""))</f>
        <v>#REF!</v>
      </c>
      <c r="EC95" s="326" t="e">
        <f ca="1">IF(IF(Plananalyse!EC95=1,VLOOKUP(EC$5,Kruistabel!$B$26:$F$29,MATCH($C95,Kruistabel!$C$25:$F$25,0)+1,FALSE),"")=0,"",IF(Plananalyse!EC95=1,VLOOKUP(EC$5,Kruistabel!$B$26:$F$29,MATCH($C95,Kruistabel!$C$25:$F$25,0)+1,FALSE),""))</f>
        <v>#REF!</v>
      </c>
      <c r="ED95" s="327"/>
      <c r="EE95" s="326" t="e">
        <f ca="1">IF(IF(Plananalyse!EE95=1,VLOOKUP(EE$5,Kruistabel!$B$26:$F$29,MATCH($C95,Kruistabel!$C$25:$F$25,0)+1,FALSE),"")=0,"",IF(Plananalyse!EE95=1,VLOOKUP(EE$5,Kruistabel!$B$26:$F$29,MATCH($C95,Kruistabel!$C$25:$F$25,0)+1,FALSE),""))</f>
        <v>#N/A</v>
      </c>
      <c r="EF95" s="326" t="e">
        <f ca="1">IF(IF(Plananalyse!EF95=1,VLOOKUP(EF$5,Kruistabel!$B$26:$F$29,MATCH($C95,Kruistabel!$C$25:$F$25,0)+1,FALSE),"")=0,"",IF(Plananalyse!EF95=1,VLOOKUP(EF$5,Kruistabel!$B$26:$F$29,MATCH($C95,Kruistabel!$C$25:$F$25,0)+1,FALSE),""))</f>
        <v>#N/A</v>
      </c>
      <c r="EG95" s="326" t="e">
        <f ca="1">IF(IF(Plananalyse!EG95=1,VLOOKUP(EG$5,Kruistabel!$B$26:$F$29,MATCH($C95,Kruistabel!$C$25:$F$25,0)+1,FALSE),"")=0,"",IF(Plananalyse!EG95=1,VLOOKUP(EG$5,Kruistabel!$B$26:$F$29,MATCH($C95,Kruistabel!$C$25:$F$25,0)+1,FALSE),""))</f>
        <v>#N/A</v>
      </c>
      <c r="EH95" s="326" t="e">
        <f ca="1">IF(IF(Plananalyse!EH95=1,VLOOKUP(EH$5,Kruistabel!$B$26:$F$29,MATCH($C95,Kruistabel!$C$25:$F$25,0)+1,FALSE),"")=0,"",IF(Plananalyse!EH95=1,VLOOKUP(EH$5,Kruistabel!$B$26:$F$29,MATCH($C95,Kruistabel!$C$25:$F$25,0)+1,FALSE),""))</f>
        <v>#REF!</v>
      </c>
      <c r="EI95" s="326" t="e">
        <f ca="1">IF(IF(Plananalyse!EI95=1,VLOOKUP(EI$5,Kruistabel!$B$26:$F$29,MATCH($C95,Kruistabel!$C$25:$F$25,0)+1,FALSE),"")=0,"",IF(Plananalyse!EI95=1,VLOOKUP(EI$5,Kruistabel!$B$26:$F$29,MATCH($C95,Kruistabel!$C$25:$F$25,0)+1,FALSE),""))</f>
        <v>#REF!</v>
      </c>
      <c r="EJ95" s="164" t="str">
        <f>IF(Plananalyse!EJ95=1,VLOOKUP(EJ$5,Kruistabel!$B$26:$F$29,MATCH($C95,Kruistabel!$C$25:$F$25,0)+1,FALSE),"")</f>
        <v/>
      </c>
      <c r="EK95" s="138"/>
      <c r="EL95" s="138"/>
      <c r="EM95" s="138"/>
      <c r="EN95" s="138"/>
      <c r="EO95" s="138"/>
    </row>
    <row r="96" spans="2:145">
      <c r="B96" s="337" t="s">
        <v>190</v>
      </c>
      <c r="C96" s="160" t="str">
        <f>_xlfn.IFNA(VLOOKUP($B96,Classificatietabel!$B$6:$I$91,C$7,FALSE),"")</f>
        <v>laag</v>
      </c>
      <c r="D96" s="160" t="str">
        <f>_xlfn.IFNA(VLOOKUP($B96,Classificatietabel!$B$6:$I$91,D$7,FALSE),"")</f>
        <v>neen</v>
      </c>
      <c r="E96" s="119">
        <f>IF(AND(D96="laag",$D$3=1),0,_xlfn.IFNA(IF(VLOOKUP($B96,Classificatietabel!$B$6:$H$91,$E$5,FALSE)="Ja",1,0),""))</f>
        <v>1</v>
      </c>
      <c r="F96" s="163"/>
      <c r="G96" s="326" t="str">
        <f>IF(IF(Plananalyse!G96=1,VLOOKUP(G$5,Kruistabel!$B$26:$F$29,MATCH($C96,Kruistabel!$C$25:$F$25,0)+1,FALSE),"")=0,"",IF(Plananalyse!G96=1,VLOOKUP(G$5,Kruistabel!$B$26:$F$29,MATCH($C96,Kruistabel!$C$25:$F$25,0)+1,FALSE),""))</f>
        <v/>
      </c>
      <c r="H96" s="326" t="str">
        <f>IF(IF(Plananalyse!H96=1,VLOOKUP(H$5,Kruistabel!$B$26:$F$29,MATCH($C96,Kruistabel!$C$25:$F$25,0)+1,FALSE),"")=0,"",IF(Plananalyse!H96=1,VLOOKUP(H$5,Kruistabel!$B$26:$F$29,MATCH($C96,Kruistabel!$C$25:$F$25,0)+1,FALSE),""))</f>
        <v/>
      </c>
      <c r="I96" s="326">
        <f>IF(IF(Plananalyse!I96=1,VLOOKUP(I$5,Kruistabel!$B$26:$F$29,MATCH($C96,Kruistabel!$C$25:$F$25,0)+1,FALSE),"")=0,"",IF(Plananalyse!I96=1,VLOOKUP(I$5,Kruistabel!$B$26:$F$29,MATCH($C96,Kruistabel!$C$25:$F$25,0)+1,FALSE),""))</f>
        <v>65</v>
      </c>
      <c r="J96" s="326" t="str">
        <f>IF(IF(Plananalyse!J96=1,VLOOKUP(J$5,Kruistabel!$B$26:$F$29,MATCH($C96,Kruistabel!$C$25:$F$25,0)+1,FALSE),"")=0,"",IF(Plananalyse!J96=1,VLOOKUP(J$5,Kruistabel!$B$26:$F$29,MATCH($C96,Kruistabel!$C$25:$F$25,0)+1,FALSE),""))</f>
        <v/>
      </c>
      <c r="K96" s="326" t="str">
        <f>IF(IF(Plananalyse!K96=1,VLOOKUP(K$5,Kruistabel!$B$26:$F$29,MATCH($C96,Kruistabel!$C$25:$F$25,0)+1,FALSE),"")=0,"",IF(Plananalyse!K96=1,VLOOKUP(K$5,Kruistabel!$B$26:$F$29,MATCH($C96,Kruistabel!$C$25:$F$25,0)+1,FALSE),""))</f>
        <v/>
      </c>
      <c r="L96" s="326" t="str">
        <f>IF(IF(Plananalyse!L96=1,VLOOKUP(L$5,Kruistabel!$B$26:$F$29,MATCH($C96,Kruistabel!$C$25:$F$25,0)+1,FALSE),"")=0,"",IF(Plananalyse!L96=1,VLOOKUP(L$5,Kruistabel!$B$26:$F$29,MATCH($C96,Kruistabel!$C$25:$F$25,0)+1,FALSE),""))</f>
        <v/>
      </c>
      <c r="M96" s="326">
        <f>IF(IF(Plananalyse!M96=1,VLOOKUP(M$5,Kruistabel!$B$26:$F$29,MATCH($C96,Kruistabel!$C$25:$F$25,0)+1,FALSE),"")=0,"",IF(Plananalyse!M96=1,VLOOKUP(M$5,Kruistabel!$B$26:$F$29,MATCH($C96,Kruistabel!$C$25:$F$25,0)+1,FALSE),""))</f>
        <v>60</v>
      </c>
      <c r="N96" s="326">
        <f>IF(IF(Plananalyse!N96=1,VLOOKUP(N$5,Kruistabel!$B$26:$F$29,MATCH($C96,Kruistabel!$C$25:$F$25,0)+1,FALSE),"")=0,"",IF(Plananalyse!N96=1,VLOOKUP(N$5,Kruistabel!$B$26:$F$29,MATCH($C96,Kruistabel!$C$25:$F$25,0)+1,FALSE),""))</f>
        <v>60</v>
      </c>
      <c r="O96" s="326">
        <f>IF(IF(Plananalyse!O96=1,VLOOKUP(O$5,Kruistabel!$B$26:$F$29,MATCH($C96,Kruistabel!$C$25:$F$25,0)+1,FALSE),"")=0,"",IF(Plananalyse!O96=1,VLOOKUP(O$5,Kruistabel!$B$26:$F$29,MATCH($C96,Kruistabel!$C$25:$F$25,0)+1,FALSE),""))</f>
        <v>60</v>
      </c>
      <c r="P96" s="326">
        <f>IF(IF(Plananalyse!P96=1,VLOOKUP(P$5,Kruistabel!$B$26:$F$29,MATCH($C96,Kruistabel!$C$25:$F$25,0)+1,FALSE),"")=0,"",IF(Plananalyse!P96=1,VLOOKUP(P$5,Kruistabel!$B$26:$F$29,MATCH($C96,Kruistabel!$C$25:$F$25,0)+1,FALSE),""))</f>
        <v>55</v>
      </c>
      <c r="Q96" s="326">
        <f>IF(IF(Plananalyse!Q96=1,VLOOKUP(Q$5,Kruistabel!$B$26:$F$29,MATCH($C96,Kruistabel!$C$25:$F$25,0)+1,FALSE),"")=0,"",IF(Plananalyse!Q96=1,VLOOKUP(Q$5,Kruistabel!$B$26:$F$29,MATCH($C96,Kruistabel!$C$25:$F$25,0)+1,FALSE),""))</f>
        <v>65</v>
      </c>
      <c r="R96" s="326">
        <f>IF(IF(Plananalyse!R96=1,VLOOKUP(R$5,Kruistabel!$B$26:$F$29,MATCH($C96,Kruistabel!$C$25:$F$25,0)+1,FALSE),"")=0,"",IF(Plananalyse!R96=1,VLOOKUP(R$5,Kruistabel!$B$26:$F$29,MATCH($C96,Kruistabel!$C$25:$F$25,0)+1,FALSE),""))</f>
        <v>60</v>
      </c>
      <c r="S96" s="326" t="str">
        <f>IF(IF(Plananalyse!S96=1,VLOOKUP(S$5,Kruistabel!$B$26:$F$29,MATCH($C96,Kruistabel!$C$25:$F$25,0)+1,FALSE),"")=0,"",IF(Plananalyse!S96=1,VLOOKUP(S$5,Kruistabel!$B$26:$F$29,MATCH($C96,Kruistabel!$C$25:$F$25,0)+1,FALSE),""))</f>
        <v/>
      </c>
      <c r="T96" s="326" t="str">
        <f>IF(IF(Plananalyse!T96=1,VLOOKUP(T$5,Kruistabel!$B$26:$F$29,MATCH($C96,Kruistabel!$C$25:$F$25,0)+1,FALSE),"")=0,"",IF(Plananalyse!T96=1,VLOOKUP(T$5,Kruistabel!$B$26:$F$29,MATCH($C96,Kruistabel!$C$25:$F$25,0)+1,FALSE),""))</f>
        <v/>
      </c>
      <c r="U96" s="326" t="str">
        <f>IF(IF(Plananalyse!U96=1,VLOOKUP(U$5,Kruistabel!$B$26:$F$29,MATCH($C96,Kruistabel!$C$25:$F$25,0)+1,FALSE),"")=0,"",IF(Plananalyse!U96=1,VLOOKUP(U$5,Kruistabel!$B$26:$F$29,MATCH($C96,Kruistabel!$C$25:$F$25,0)+1,FALSE),""))</f>
        <v/>
      </c>
      <c r="V96" s="326" t="str">
        <f>IF(IF(Plananalyse!V96=1,VLOOKUP(V$5,Kruistabel!$B$26:$F$29,MATCH($C96,Kruistabel!$C$25:$F$25,0)+1,FALSE),"")=0,"",IF(Plananalyse!V96=1,VLOOKUP(V$5,Kruistabel!$B$26:$F$29,MATCH($C96,Kruistabel!$C$25:$F$25,0)+1,FALSE),""))</f>
        <v/>
      </c>
      <c r="W96" s="326" t="str">
        <f>IF(IF(Plananalyse!W96=1,VLOOKUP(W$5,Kruistabel!$B$26:$F$29,MATCH($C96,Kruistabel!$C$25:$F$25,0)+1,FALSE),"")=0,"",IF(Plananalyse!W96=1,VLOOKUP(W$5,Kruistabel!$B$26:$F$29,MATCH($C96,Kruistabel!$C$25:$F$25,0)+1,FALSE),""))</f>
        <v/>
      </c>
      <c r="X96" s="326" t="str">
        <f>IF(IF(Plananalyse!X96=1,VLOOKUP(X$5,Kruistabel!$B$26:$F$29,MATCH($C96,Kruistabel!$C$25:$F$25,0)+1,FALSE),"")=0,"",IF(Plananalyse!X96=1,VLOOKUP(X$5,Kruistabel!$B$26:$F$29,MATCH($C96,Kruistabel!$C$25:$F$25,0)+1,FALSE),""))</f>
        <v/>
      </c>
      <c r="Y96" s="326">
        <f>IF(IF(Plananalyse!Y96=1,VLOOKUP(Y$5,Kruistabel!$B$26:$F$29,MATCH($C96,Kruistabel!$C$25:$F$25,0)+1,FALSE),"")=0,"",IF(Plananalyse!Y96=1,VLOOKUP(Y$5,Kruistabel!$B$26:$F$29,MATCH($C96,Kruistabel!$C$25:$F$25,0)+1,FALSE),""))</f>
        <v>65</v>
      </c>
      <c r="Z96" s="326" t="str">
        <f>IF(IF(Plananalyse!Z96=1,VLOOKUP(Z$5,Kruistabel!$B$26:$F$29,MATCH($C96,Kruistabel!$C$25:$F$25,0)+1,FALSE),"")=0,"",IF(Plananalyse!Z96=1,VLOOKUP(Z$5,Kruistabel!$B$26:$F$29,MATCH($C96,Kruistabel!$C$25:$F$25,0)+1,FALSE),""))</f>
        <v/>
      </c>
      <c r="AA96" s="326" t="str">
        <f>IF(IF(Plananalyse!AA96=1,VLOOKUP(AA$5,Kruistabel!$B$26:$F$29,MATCH($C96,Kruistabel!$C$25:$F$25,0)+1,FALSE),"")=0,"",IF(Plananalyse!AA96=1,VLOOKUP(AA$5,Kruistabel!$B$26:$F$29,MATCH($C96,Kruistabel!$C$25:$F$25,0)+1,FALSE),""))</f>
        <v/>
      </c>
      <c r="AB96" s="326" t="str">
        <f>IF(IF(Plananalyse!AB96=1,VLOOKUP(AB$5,Kruistabel!$B$26:$F$29,MATCH($C96,Kruistabel!$C$25:$F$25,0)+1,FALSE),"")=0,"",IF(Plananalyse!AB96=1,VLOOKUP(AB$5,Kruistabel!$B$26:$F$29,MATCH($C96,Kruistabel!$C$25:$F$25,0)+1,FALSE),""))</f>
        <v/>
      </c>
      <c r="AC96" s="326" t="str">
        <f>IF(IF(Plananalyse!AC96=1,VLOOKUP(AC$5,Kruistabel!$B$26:$F$29,MATCH($C96,Kruistabel!$C$25:$F$25,0)+1,FALSE),"")=0,"",IF(Plananalyse!AC96=1,VLOOKUP(AC$5,Kruistabel!$B$26:$F$29,MATCH($C96,Kruistabel!$C$25:$F$25,0)+1,FALSE),""))</f>
        <v/>
      </c>
      <c r="AD96" s="326" t="str">
        <f>IF(IF(Plananalyse!AD96=1,VLOOKUP(AD$5,Kruistabel!$B$26:$F$29,MATCH($C96,Kruistabel!$C$25:$F$25,0)+1,FALSE),"")=0,"",IF(Plananalyse!AD96=1,VLOOKUP(AD$5,Kruistabel!$B$26:$F$29,MATCH($C96,Kruistabel!$C$25:$F$25,0)+1,FALSE),""))</f>
        <v/>
      </c>
      <c r="AE96" s="326" t="str">
        <f>IF(IF(Plananalyse!AE96=1,VLOOKUP(AE$5,Kruistabel!$B$26:$F$29,MATCH($C96,Kruistabel!$C$25:$F$25,0)+1,FALSE),"")=0,"",IF(Plananalyse!AE96=1,VLOOKUP(AE$5,Kruistabel!$B$26:$F$29,MATCH($C96,Kruistabel!$C$25:$F$25,0)+1,FALSE),""))</f>
        <v/>
      </c>
      <c r="AF96" s="326" t="str">
        <f>IF(IF(Plananalyse!AF96=1,VLOOKUP(AF$5,Kruistabel!$B$26:$F$29,MATCH($C96,Kruistabel!$C$25:$F$25,0)+1,FALSE),"")=0,"",IF(Plananalyse!AF96=1,VLOOKUP(AF$5,Kruistabel!$B$26:$F$29,MATCH($C96,Kruistabel!$C$25:$F$25,0)+1,FALSE),""))</f>
        <v/>
      </c>
      <c r="AG96" s="326" t="str">
        <f>IF(IF(Plananalyse!AG96=1,VLOOKUP(AG$5,Kruistabel!$B$26:$F$29,MATCH($C96,Kruistabel!$C$25:$F$25,0)+1,FALSE),"")=0,"",IF(Plananalyse!AG96=1,VLOOKUP(AG$5,Kruistabel!$B$26:$F$29,MATCH($C96,Kruistabel!$C$25:$F$25,0)+1,FALSE),""))</f>
        <v/>
      </c>
      <c r="AH96" s="326" t="str">
        <f>IF(IF(Plananalyse!AH96=1,VLOOKUP(AH$5,Kruistabel!$B$26:$F$29,MATCH($C96,Kruistabel!$C$25:$F$25,0)+1,FALSE),"")=0,"",IF(Plananalyse!AI96=1,VLOOKUP(AH$5,Kruistabel!$B$26:$F$29,MATCH($C96,Kruistabel!$C$25:$F$25,0)+1,FALSE),""))</f>
        <v/>
      </c>
      <c r="AI96" s="326" t="str">
        <f>IF(IF(Plananalyse!AI96=1,VLOOKUP(AI$5,Kruistabel!$B$26:$F$29,MATCH($C96,Kruistabel!$C$25:$F$25,0)+1,FALSE),"")=0,"",IF(Plananalyse!AJ96=1,VLOOKUP(AI$5,Kruistabel!$B$26:$F$29,MATCH($C96,Kruistabel!$C$25:$F$25,0)+1,FALSE),""))</f>
        <v/>
      </c>
      <c r="AJ96" s="326" t="str">
        <f>IF(IF(Plananalyse!AJ96=1,VLOOKUP(AJ$5,Kruistabel!$B$26:$F$29,MATCH($C96,Kruistabel!$C$25:$F$25,0)+1,FALSE),"")=0,"",IF(Plananalyse!AJ96=1,VLOOKUP(AJ$5,Kruistabel!$B$26:$F$29,MATCH($C96,Kruistabel!$C$25:$F$25,0)+1,FALSE),""))</f>
        <v/>
      </c>
      <c r="AK96" s="326">
        <f>IF(IF(Plananalyse!AK96=1,VLOOKUP(AK$5,Kruistabel!$B$26:$F$29,MATCH($C96,Kruistabel!$C$25:$F$25,0)+1,FALSE),"")=0,"",IF(Plananalyse!AK96=1,VLOOKUP(AK$5,Kruistabel!$B$26:$F$29,MATCH($C96,Kruistabel!$C$25:$F$25,0)+1,FALSE),""))</f>
        <v>65</v>
      </c>
      <c r="AL96" s="326" t="str">
        <f>IF(IF(Plananalyse!AL96=1,VLOOKUP(AL$5,Kruistabel!$B$26:$F$29,MATCH($C96,Kruistabel!$C$25:$F$25,0)+1,FALSE),"")=0,"",IF(Plananalyse!AL96=1,VLOOKUP(AL$5,Kruistabel!$B$26:$F$29,MATCH($C96,Kruistabel!$C$25:$F$25,0)+1,FALSE),""))</f>
        <v/>
      </c>
      <c r="AM96" s="326" t="str">
        <f>IF(IF(Plananalyse!AM96=1,VLOOKUP(AM$5,Kruistabel!$B$26:$F$29,MATCH($C96,Kruistabel!$C$25:$F$25,0)+1,FALSE),"")=0,"",IF(Plananalyse!AM96=1,VLOOKUP(AM$5,Kruistabel!$B$26:$F$29,MATCH($C96,Kruistabel!$C$25:$F$25,0)+1,FALSE),""))</f>
        <v/>
      </c>
      <c r="AN96" s="327"/>
      <c r="AO96" s="326">
        <f>IF(IF(Plananalyse!AO96=1,VLOOKUP(AO$5,Kruistabel!$B$26:$F$29,MATCH($C96,Kruistabel!$C$25:$F$25,0)+1,FALSE),"")=0,"",IF(Plananalyse!AO96=1,VLOOKUP(AO$5,Kruistabel!$B$26:$F$29,MATCH($C96,Kruistabel!$C$25:$F$25,0)+1,FALSE),""))</f>
        <v>65</v>
      </c>
      <c r="AP96" s="326">
        <f>IF(IF(Plananalyse!AP96=1,VLOOKUP(AP$5,Kruistabel!$B$26:$F$29,MATCH($C96,Kruistabel!$C$25:$F$25,0)+1,FALSE),"")=0,"",IF(Plananalyse!AP96=1,VLOOKUP(AP$5,Kruistabel!$B$26:$F$29,MATCH($C96,Kruistabel!$C$25:$F$25,0)+1,FALSE),""))</f>
        <v>65</v>
      </c>
      <c r="AQ96" s="326">
        <f>IF(IF(Plananalyse!AQ96=1,VLOOKUP(AQ$5,Kruistabel!$B$26:$F$29,MATCH($C96,Kruistabel!$C$25:$F$25,0)+1,FALSE),"")=0,"",IF(Plananalyse!AQ96=1,VLOOKUP(AQ$5,Kruistabel!$B$26:$F$29,MATCH($C96,Kruistabel!$C$25:$F$25,0)+1,FALSE),""))</f>
        <v>65</v>
      </c>
      <c r="AR96" s="326">
        <f>IF(IF(Plananalyse!AR96=1,VLOOKUP(AR$5,Kruistabel!$B$26:$F$29,MATCH($C96,Kruistabel!$C$25:$F$25,0)+1,FALSE),"")=0,"",IF(Plananalyse!AR96=1,VLOOKUP(AR$5,Kruistabel!$B$26:$F$29,MATCH($C96,Kruistabel!$C$25:$F$25,0)+1,FALSE),""))</f>
        <v>60</v>
      </c>
      <c r="AS96" s="326">
        <f>IF(IF(Plananalyse!AS96=1,VLOOKUP(AS$5,Kruistabel!$B$26:$F$29,MATCH($C96,Kruistabel!$C$25:$F$25,0)+1,FALSE),"")=0,"",IF(Plananalyse!AS96=1,VLOOKUP(AS$5,Kruistabel!$B$26:$F$29,MATCH($C96,Kruistabel!$C$25:$F$25,0)+1,FALSE),""))</f>
        <v>65</v>
      </c>
      <c r="AT96" s="326">
        <f>IF(IF(Plananalyse!AT96=1,VLOOKUP(AT$5,Kruistabel!$B$26:$F$29,MATCH($C96,Kruistabel!$C$25:$F$25,0)+1,FALSE),"")=0,"",IF(Plananalyse!AT96=1,VLOOKUP(AT$5,Kruistabel!$B$26:$F$29,MATCH($C96,Kruistabel!$C$25:$F$25,0)+1,FALSE),""))</f>
        <v>60</v>
      </c>
      <c r="AU96" s="326" t="str">
        <f>IF(IF(Plananalyse!AU96=1,VLOOKUP(AU$5,Kruistabel!$B$26:$F$29,MATCH($C96,Kruistabel!$C$25:$F$25,0)+1,FALSE),"")=0,"",IF(Plananalyse!AU96=1,VLOOKUP(AU$5,Kruistabel!$B$26:$F$29,MATCH($C96,Kruistabel!$C$25:$F$25,0)+1,FALSE),""))</f>
        <v/>
      </c>
      <c r="AV96" s="326">
        <f>IF(IF(Plananalyse!AV96=1,VLOOKUP(AV$5,Kruistabel!$B$26:$F$29,MATCH($C96,Kruistabel!$C$25:$F$25,0)+1,FALSE),"")=0,"",IF(Plananalyse!AV96=1,VLOOKUP(AV$5,Kruistabel!$B$26:$F$29,MATCH($C96,Kruistabel!$C$25:$F$25,0)+1,FALSE),""))</f>
        <v>65</v>
      </c>
      <c r="AW96" s="326" t="str">
        <f>IF(IF(Plananalyse!AW96=1,VLOOKUP(AW$5,Kruistabel!$B$26:$F$29,MATCH($C96,Kruistabel!$C$25:$F$25,0)+1,FALSE),"")=0,"",IF(Plananalyse!AW96=1,VLOOKUP(AW$5,Kruistabel!$B$26:$F$29,MATCH($C96,Kruistabel!$C$25:$F$25,0)+1,FALSE),""))</f>
        <v/>
      </c>
      <c r="AX96" s="326" t="str">
        <f>IF(IF(Plananalyse!AX96=1,VLOOKUP(AX$5,Kruistabel!$B$26:$F$29,MATCH($C96,Kruistabel!$C$25:$F$25,0)+1,FALSE),"")=0,"",IF(Plananalyse!AX96=1,VLOOKUP(AX$5,Kruistabel!$B$26:$F$29,MATCH($C96,Kruistabel!$C$25:$F$25,0)+1,FALSE),""))</f>
        <v/>
      </c>
      <c r="AY96" s="327"/>
      <c r="AZ96" s="326" t="str">
        <f>IF(IF(Plananalyse!AZ96=1,VLOOKUP(AZ$5,Kruistabel!$B$26:$F$29,MATCH($C96,Kruistabel!$C$25:$F$25,0)+1,FALSE),"")=0,"",IF(Plananalyse!AZ96=1,VLOOKUP(AZ$5,Kruistabel!$B$26:$F$29,MATCH($C96,Kruistabel!$C$25:$F$25,0)+1,FALSE),""))</f>
        <v/>
      </c>
      <c r="BA96" s="326" t="str">
        <f>IF(IF(Plananalyse!BA96=1,VLOOKUP(BA$5,Kruistabel!$B$26:$F$29,MATCH($C96,Kruistabel!$C$25:$F$25,0)+1,FALSE),"")=0,"",IF(Plananalyse!BA96=1,VLOOKUP(BA$5,Kruistabel!$B$26:$F$29,MATCH($C96,Kruistabel!$C$25:$F$25,0)+1,FALSE),""))</f>
        <v/>
      </c>
      <c r="BB96" s="326">
        <f>IF(IF(Plananalyse!BB96=1,VLOOKUP(BB$5,Kruistabel!$B$26:$F$29,MATCH($C96,Kruistabel!$C$25:$F$25,0)+1,FALSE),"")=0,"",IF(Plananalyse!BB96=1,VLOOKUP(BB$5,Kruistabel!$B$26:$F$29,MATCH($C96,Kruistabel!$C$25:$F$25,0)+1,FALSE),""))</f>
        <v>65</v>
      </c>
      <c r="BC96" s="326">
        <f>IF(IF(Plananalyse!BC96=1,VLOOKUP(BC$5,Kruistabel!$B$26:$F$29,MATCH($C96,Kruistabel!$C$25:$F$25,0)+1,FALSE),"")=0,"",IF(Plananalyse!BC96=1,VLOOKUP(BC$5,Kruistabel!$B$26:$F$29,MATCH($C96,Kruistabel!$C$25:$F$25,0)+1,FALSE),""))</f>
        <v>65</v>
      </c>
      <c r="BD96" s="326" t="str">
        <f>IF(IF(Plananalyse!BD96=1,VLOOKUP(BD$5,Kruistabel!$B$26:$F$29,MATCH($C96,Kruistabel!$C$25:$F$25,0)+1,FALSE),"")=0,"",IF(Plananalyse!BD96=1,VLOOKUP(BD$5,Kruistabel!$B$26:$F$29,MATCH($C96,Kruistabel!$C$25:$F$25,0)+1,FALSE),""))</f>
        <v/>
      </c>
      <c r="BE96" s="326" t="str">
        <f>IF(IF(Plananalyse!BE96=1,VLOOKUP(BE$5,Kruistabel!$B$26:$F$29,MATCH($C96,Kruistabel!$C$25:$F$25,0)+1,FALSE),"")=0,"",IF(Plananalyse!BE96=1,VLOOKUP(BE$5,Kruistabel!$B$26:$F$29,MATCH($C96,Kruistabel!$C$25:$F$25,0)+1,FALSE),""))</f>
        <v/>
      </c>
      <c r="BF96" s="326" t="str">
        <f>IF(IF(Plananalyse!BF96=1,VLOOKUP(BF$5,Kruistabel!$B$26:$F$29,MATCH($C96,Kruistabel!$C$25:$F$25,0)+1,FALSE),"")=0,"",IF(Plananalyse!BF96=1,VLOOKUP(BF$5,Kruistabel!$B$26:$F$29,MATCH($C96,Kruistabel!$C$25:$F$25,0)+1,FALSE),""))</f>
        <v/>
      </c>
      <c r="BG96" s="326" t="str">
        <f>IF(IF(Plananalyse!BG96=1,VLOOKUP(BG$5,Kruistabel!$B$26:$F$29,MATCH($C96,Kruistabel!$C$25:$F$25,0)+1,FALSE),"")=0,"",IF(Plananalyse!BG96=1,VLOOKUP(BG$5,Kruistabel!$B$26:$F$29,MATCH($C96,Kruistabel!$C$25:$F$25,0)+1,FALSE),""))</f>
        <v/>
      </c>
      <c r="BH96" s="326" t="str">
        <f>IF(IF(Plananalyse!BH96=1,VLOOKUP(BH$5,Kruistabel!$B$26:$F$29,MATCH($C96,Kruistabel!$C$25:$F$25,0)+1,FALSE),"")=0,"",IF(Plananalyse!BH96=1,VLOOKUP(BH$5,Kruistabel!$B$26:$F$29,MATCH($C96,Kruistabel!$C$25:$F$25,0)+1,FALSE),""))</f>
        <v/>
      </c>
      <c r="BI96" s="327"/>
      <c r="BJ96" s="326" t="e">
        <f>IF(IF(Plananalyse!BJ96=1,VLOOKUP(BJ$5,Kruistabel!$B$26:$F$29,MATCH($C96,Kruistabel!$C$25:$F$25,0)+1,FALSE),"")=0,"",IF(Plananalyse!BJ96=1,VLOOKUP(BJ$5,Kruistabel!$B$26:$F$29,MATCH($C96,Kruistabel!$C$25:$F$25,0)+1,FALSE),""))</f>
        <v>#N/A</v>
      </c>
      <c r="BK96" s="326" t="e">
        <f>IF(IF(Plananalyse!BK96=1,VLOOKUP(BK$5,Kruistabel!$B$26:$F$29,MATCH($C96,Kruistabel!$C$25:$F$25,0)+1,FALSE),"")=0,"",IF(Plananalyse!BK96=1,VLOOKUP(BK$5,Kruistabel!$B$26:$F$29,MATCH($C96,Kruistabel!$C$25:$F$25,0)+1,FALSE),""))</f>
        <v>#N/A</v>
      </c>
      <c r="BL96" s="326" t="e">
        <f>IF(IF(Plananalyse!BL96=1,VLOOKUP(BL$5,Kruistabel!$B$26:$F$29,MATCH($C96,Kruistabel!$C$25:$F$25,0)+1,FALSE),"")=0,"",IF(Plananalyse!BL96=1,VLOOKUP(BL$5,Kruistabel!$B$26:$F$29,MATCH($C96,Kruistabel!$C$25:$F$25,0)+1,FALSE),""))</f>
        <v>#N/A</v>
      </c>
      <c r="BM96" s="326" t="e">
        <f>IF(IF(Plananalyse!BM96=1,VLOOKUP(BM$5,Kruistabel!$B$26:$F$29,MATCH($C96,Kruistabel!$C$25:$F$25,0)+1,FALSE),"")=0,"",IF(Plananalyse!BM96=1,VLOOKUP(BM$5,Kruistabel!$B$26:$F$29,MATCH($C96,Kruistabel!$C$25:$F$25,0)+1,FALSE),""))</f>
        <v>#N/A</v>
      </c>
      <c r="BN96" s="326" t="e">
        <f>IF(IF(Plananalyse!BN96=1,VLOOKUP(BN$5,Kruistabel!$B$26:$F$29,MATCH($C96,Kruistabel!$C$25:$F$25,0)+1,FALSE),"")=0,"",IF(Plananalyse!BN96=1,VLOOKUP(BN$5,Kruistabel!$B$26:$F$29,MATCH($C96,Kruistabel!$C$25:$F$25,0)+1,FALSE),""))</f>
        <v>#N/A</v>
      </c>
      <c r="BO96" s="326" t="e">
        <f>IF(IF(Plananalyse!BO96=1,VLOOKUP(BO$5,Kruistabel!$B$26:$F$29,MATCH($C96,Kruistabel!$C$25:$F$25,0)+1,FALSE),"")=0,"",IF(Plananalyse!BO96=1,VLOOKUP(BO$5,Kruistabel!$B$26:$F$29,MATCH($C96,Kruistabel!$C$25:$F$25,0)+1,FALSE),""))</f>
        <v>#N/A</v>
      </c>
      <c r="BP96" s="326" t="e">
        <f>IF(IF(Plananalyse!BP96=1,VLOOKUP(BP$5,Kruistabel!$B$26:$F$29,MATCH($C96,Kruistabel!$C$25:$F$25,0)+1,FALSE),"")=0,"",IF(Plananalyse!BP96=1,VLOOKUP(BP$5,Kruistabel!$B$26:$F$29,MATCH($C96,Kruistabel!$C$25:$F$25,0)+1,FALSE),""))</f>
        <v>#N/A</v>
      </c>
      <c r="BQ96" s="326" t="e">
        <f>IF(IF(Plananalyse!BQ96=1,VLOOKUP(BQ$5,Kruistabel!$B$26:$F$29,MATCH($C96,Kruistabel!$C$25:$F$25,0)+1,FALSE),"")=0,"",IF(Plananalyse!BQ96=1,VLOOKUP(BQ$5,Kruistabel!$B$26:$F$29,MATCH($C96,Kruistabel!$C$25:$F$25,0)+1,FALSE),""))</f>
        <v>#N/A</v>
      </c>
      <c r="BR96" s="326" t="e">
        <f>IF(IF(Plananalyse!BR96=1,VLOOKUP(BR$5,Kruistabel!$B$26:$F$29,MATCH($C96,Kruistabel!$C$25:$F$25,0)+1,FALSE),"")=0,"",IF(Plananalyse!BR96=1,VLOOKUP(BR$5,Kruistabel!$B$26:$F$29,MATCH($C96,Kruistabel!$C$25:$F$25,0)+1,FALSE),""))</f>
        <v>#REF!</v>
      </c>
      <c r="BS96" s="326" t="e">
        <f>IF(IF(Plananalyse!BS96=1,VLOOKUP(BS$5,Kruistabel!$B$26:$F$29,MATCH($C96,Kruistabel!$C$25:$F$25,0)+1,FALSE),"")=0,"",IF(Plananalyse!BS96=1,VLOOKUP(BS$5,Kruistabel!$B$26:$F$29,MATCH($C96,Kruistabel!$C$25:$F$25,0)+1,FALSE),""))</f>
        <v>#REF!</v>
      </c>
      <c r="BT96" s="65"/>
      <c r="BU96" s="231" t="str">
        <f>IF(IF(Plananalyse!BU96=1,VLOOKUP(BU$5,Kruistabel!$B$26:$F$29,MATCH($C96,Kruistabel!$C$25:$F$25,0)+1,FALSE),"")=0,"",IF(Plananalyse!BU96=1,VLOOKUP(BU$5,Kruistabel!$B$26:$F$29,MATCH($C96,Kruistabel!$C$25:$F$25,0)+1,FALSE),""))</f>
        <v/>
      </c>
      <c r="BV96" s="326">
        <f>IF(IF(Plananalyse!BV96=1,VLOOKUP(BV$5,Kruistabel!$B$26:$F$29,MATCH($C96,Kruistabel!$C$25:$F$25,0)+1,FALSE),"")=0,"",IF(Plananalyse!BV96=1,VLOOKUP(BV$5,Kruistabel!$B$26:$F$29,MATCH($C96,Kruistabel!$C$25:$F$25,0)+1,FALSE),""))</f>
        <v>60</v>
      </c>
      <c r="BW96" s="326" t="str">
        <f>IF(IF(Plananalyse!BW96=1,VLOOKUP(BW$5,Kruistabel!$B$26:$F$29,MATCH($C96,Kruistabel!$C$25:$F$25,0)+1,FALSE),"")=0,"",IF(Plananalyse!BW96=1,VLOOKUP(BW$5,Kruistabel!$B$26:$F$29,MATCH($C96,Kruistabel!$C$25:$F$25,0)+1,FALSE),""))</f>
        <v/>
      </c>
      <c r="BX96" s="326" t="str">
        <f>IF(IF(Plananalyse!BX96=1,VLOOKUP(BX$5,Kruistabel!$B$26:$F$29,MATCH($C96,Kruistabel!$C$25:$F$25,0)+1,FALSE),"")=0,"",IF(Plananalyse!BX96=1,VLOOKUP(BX$5,Kruistabel!$B$26:$F$29,MATCH($C96,Kruistabel!$C$25:$F$25,0)+1,FALSE),""))</f>
        <v/>
      </c>
      <c r="BY96" s="327"/>
      <c r="BZ96" s="326" t="e">
        <f>IF(IF(Plananalyse!BZ96=1,VLOOKUP(BZ$5,Kruistabel!$B$26:$F$29,MATCH($C96,Kruistabel!$C$25:$F$25,0)+1,FALSE),"")=0,"",IF(Plananalyse!BZ96=1,VLOOKUP(BZ$5,Kruistabel!$B$26:$F$29,MATCH($C96,Kruistabel!$C$25:$F$25,0)+1,FALSE),""))</f>
        <v>#N/A</v>
      </c>
      <c r="CA96" s="326" t="e">
        <f>IF(IF(Plananalyse!CA96=1,VLOOKUP(CA$5,Kruistabel!$B$26:$F$29,MATCH($C96,Kruistabel!$C$25:$F$25,0)+1,FALSE),"")=0,"",IF(Plananalyse!CA96=1,VLOOKUP(CA$5,Kruistabel!$B$26:$F$29,MATCH($C96,Kruistabel!$C$25:$F$25,0)+1,FALSE),""))</f>
        <v>#N/A</v>
      </c>
      <c r="CB96" s="326" t="e">
        <f>IF(IF(Plananalyse!CB96=1,VLOOKUP(CB$5,Kruistabel!$B$26:$F$29,MATCH($C96,Kruistabel!$C$25:$F$25,0)+1,FALSE),"")=0,"",IF(Plananalyse!CB96=1,VLOOKUP(CB$5,Kruistabel!$B$26:$F$29,MATCH($C96,Kruistabel!$C$25:$F$25,0)+1,FALSE),""))</f>
        <v>#N/A</v>
      </c>
      <c r="CC96" s="326" t="e">
        <f>IF(IF(Plananalyse!CC96=1,VLOOKUP(CC$5,Kruistabel!$B$26:$F$29,MATCH($C96,Kruistabel!$C$25:$F$25,0)+1,FALSE),"")=0,"",IF(Plananalyse!CC96=1,VLOOKUP(CC$5,Kruistabel!$B$26:$F$29,MATCH($C96,Kruistabel!$C$25:$F$25,0)+1,FALSE),""))</f>
        <v>#N/A</v>
      </c>
      <c r="CD96" s="326" t="e">
        <f>IF(IF(Plananalyse!CD96=1,VLOOKUP(CD$5,Kruistabel!$B$26:$F$29,MATCH($C96,Kruistabel!$C$25:$F$25,0)+1,FALSE),"")=0,"",IF(Plananalyse!CD96=1,VLOOKUP(CD$5,Kruistabel!$B$26:$F$29,MATCH($C96,Kruistabel!$C$25:$F$25,0)+1,FALSE),""))</f>
        <v>#N/A</v>
      </c>
      <c r="CE96" s="326" t="e">
        <f>IF(IF(Plananalyse!CE96=1,VLOOKUP(CE$5,Kruistabel!$B$26:$F$29,MATCH($C96,Kruistabel!$C$25:$F$25,0)+1,FALSE),"")=0,"",IF(Plananalyse!CE96=1,VLOOKUP(CE$5,Kruistabel!$B$26:$F$29,MATCH($C96,Kruistabel!$C$25:$F$25,0)+1,FALSE),""))</f>
        <v>#N/A</v>
      </c>
      <c r="CF96" s="326" t="e">
        <f>IF(IF(Plananalyse!CF96=1,VLOOKUP(CF$5,Kruistabel!$B$26:$F$29,MATCH($C96,Kruistabel!$C$25:$F$25,0)+1,FALSE),"")=0,"",IF(Plananalyse!CF96=1,VLOOKUP(CF$5,Kruistabel!$B$26:$F$29,MATCH($C96,Kruistabel!$C$25:$F$25,0)+1,FALSE),""))</f>
        <v>#N/A</v>
      </c>
      <c r="CG96" s="326" t="e">
        <f>IF(IF(Plananalyse!CG96=1,VLOOKUP(CG$5,Kruistabel!$B$26:$F$29,MATCH($C96,Kruistabel!$C$25:$F$25,0)+1,FALSE),"")=0,"",IF(Plananalyse!CG96=1,VLOOKUP(CG$5,Kruistabel!$B$26:$F$29,MATCH($C96,Kruistabel!$C$25:$F$25,0)+1,FALSE),""))</f>
        <v>#REF!</v>
      </c>
      <c r="CH96" s="326" t="e">
        <f>IF(IF(Plananalyse!CH96=1,VLOOKUP(CH$5,Kruistabel!$B$26:$F$29,MATCH($C96,Kruistabel!$C$25:$F$25,0)+1,FALSE),"")=0,"",IF(Plananalyse!CH96=1,VLOOKUP(CH$5,Kruistabel!$B$26:$F$29,MATCH($C96,Kruistabel!$C$25:$F$25,0)+1,FALSE),""))</f>
        <v>#REF!</v>
      </c>
      <c r="CI96" s="65"/>
      <c r="CJ96" s="326">
        <f>IF(IF(Plananalyse!CJ96=1,VLOOKUP(CJ$5,Kruistabel!$B$26:$F$29,MATCH($C96,Kruistabel!$C$25:$F$25,0)+1,FALSE),"")=0,"",IF(Plananalyse!CJ96=1,VLOOKUP(CJ$5,Kruistabel!$B$26:$F$29,MATCH($C96,Kruistabel!$C$25:$F$25,0)+1,FALSE),""))</f>
        <v>60</v>
      </c>
      <c r="CK96" s="326">
        <f>IF(IF(Plananalyse!CK96=1,VLOOKUP(CK$5,Kruistabel!$B$26:$F$29,MATCH($C96,Kruistabel!$C$25:$F$25,0)+1,FALSE),"")=0,"",IF(Plananalyse!CK96=1,VLOOKUP(CK$5,Kruistabel!$B$26:$F$29,MATCH($C96,Kruistabel!$C$25:$F$25,0)+1,FALSE),""))</f>
        <v>60</v>
      </c>
      <c r="CL96" s="326" t="str">
        <f ca="1">IF(IF(Plananalyse!CL96=1,VLOOKUP(CL$5,Kruistabel!$B$26:$F$29,MATCH($C96,Kruistabel!$C$25:$F$25,0)+1,FALSE),"")=0,"",IF(Plananalyse!CL96=1,VLOOKUP(CL$5,Kruistabel!$B$26:$F$29,MATCH($C96,Kruistabel!$C$25:$F$25,0)+1,FALSE),""))</f>
        <v/>
      </c>
      <c r="CM96" s="326">
        <f ca="1">IF(IF(Plananalyse!CM96=1,VLOOKUP(CM$5,Kruistabel!$B$26:$F$29,MATCH($C96,Kruistabel!$C$25:$F$25,0)+1,FALSE),"")=0,"",IF(Plananalyse!CM96=1,VLOOKUP(CM$5,Kruistabel!$B$26:$F$29,MATCH($C96,Kruistabel!$C$25:$F$25,0)+1,FALSE),""))</f>
        <v>55</v>
      </c>
      <c r="CN96" s="326">
        <f ca="1">IF(IF(Plananalyse!CN96=1,VLOOKUP(CN$5,Kruistabel!$B$26:$F$29,MATCH($C96,Kruistabel!$C$25:$F$25,0)+1,FALSE),"")=0,"",IF(Plananalyse!CN96=1,VLOOKUP(CN$5,Kruistabel!$B$26:$F$29,MATCH($C96,Kruistabel!$C$25:$F$25,0)+1,FALSE),""))</f>
        <v>55</v>
      </c>
      <c r="CO96" s="326">
        <f ca="1">IF(IF(Plananalyse!CO96=1,VLOOKUP(CO$5,Kruistabel!$B$26:$F$29,MATCH($C96,Kruistabel!$C$25:$F$25,0)+1,FALSE),"")=0,"",IF(Plananalyse!CO96=1,VLOOKUP(CO$5,Kruistabel!$B$26:$F$29,MATCH($C96,Kruistabel!$C$25:$F$25,0)+1,FALSE),""))</f>
        <v>65</v>
      </c>
      <c r="CP96" s="326">
        <f ca="1">IF(IF(Plananalyse!CP96=1,VLOOKUP(CP$5,Kruistabel!$B$26:$F$29,MATCH($C96,Kruistabel!$C$25:$F$25,0)+1,FALSE),"")=0,"",IF(Plananalyse!CP96=1,VLOOKUP(CP$5,Kruistabel!$B$26:$F$29,MATCH($C96,Kruistabel!$C$25:$F$25,0)+1,FALSE),""))</f>
        <v>60</v>
      </c>
      <c r="CQ96" s="326">
        <f ca="1">IF(IF(Plananalyse!CQ96=1,VLOOKUP(CQ$5,Kruistabel!$B$26:$F$29,MATCH($C96,Kruistabel!$C$25:$F$25,0)+1,FALSE),"")=0,"",IF(Plananalyse!CQ96=1,VLOOKUP(CQ$5,Kruistabel!$B$26:$F$29,MATCH($C96,Kruistabel!$C$25:$F$25,0)+1,FALSE),""))</f>
        <v>65</v>
      </c>
      <c r="CR96" s="326">
        <f ca="1">IF(IF(Plananalyse!CR96=1,VLOOKUP(CR$5,Kruistabel!$B$26:$F$29,MATCH($C96,Kruistabel!$C$25:$F$25,0)+1,FALSE),"")=0,"",IF(Plananalyse!CR96=1,VLOOKUP(CR$5,Kruistabel!$B$26:$F$29,MATCH($C96,Kruistabel!$C$25:$F$25,0)+1,FALSE),""))</f>
        <v>65</v>
      </c>
      <c r="CS96" s="326">
        <f ca="1">IF(IF(Plananalyse!CS96=1,VLOOKUP(CS$5,Kruistabel!$B$26:$F$29,MATCH($C96,Kruistabel!$C$25:$F$25,0)+1,FALSE),"")=0,"",IF(Plananalyse!CS96=1,VLOOKUP(CS$5,Kruistabel!$B$26:$F$29,MATCH($C96,Kruistabel!$C$25:$F$25,0)+1,FALSE),""))</f>
        <v>60</v>
      </c>
      <c r="CT96" s="326">
        <f ca="1">IF(IF(Plananalyse!CT96=1,VLOOKUP(CT$5,Kruistabel!$B$26:$F$29,MATCH($C96,Kruistabel!$C$25:$F$25,0)+1,FALSE),"")=0,"",IF(Plananalyse!CT96=1,VLOOKUP(CT$5,Kruistabel!$B$26:$F$29,MATCH($C96,Kruistabel!$C$25:$F$25,0)+1,FALSE),""))</f>
        <v>60</v>
      </c>
      <c r="CU96" s="326">
        <f ca="1">IF(IF(Plananalyse!CU96=1,VLOOKUP(CU$5,Kruistabel!$B$26:$F$29,MATCH($C96,Kruistabel!$C$25:$F$25,0)+1,FALSE),"")=0,"",IF(Plananalyse!CU96=1,VLOOKUP(CU$5,Kruistabel!$B$26:$F$29,MATCH($C96,Kruistabel!$C$25:$F$25,0)+1,FALSE),""))</f>
        <v>65</v>
      </c>
      <c r="CV96" s="326">
        <f ca="1">IF(IF(Plananalyse!CV96=1,VLOOKUP(CV$5,Kruistabel!$B$26:$F$29,MATCH($C96,Kruistabel!$C$25:$F$25,0)+1,FALSE),"")=0,"",IF(Plananalyse!CV96=1,VLOOKUP(CV$5,Kruistabel!$B$26:$F$29,MATCH($C96,Kruistabel!$C$25:$F$25,0)+1,FALSE),""))</f>
        <v>65</v>
      </c>
      <c r="CW96" s="326">
        <f ca="1">IF(IF(Plananalyse!CW96=1,VLOOKUP(CW$5,Kruistabel!$B$26:$F$29,MATCH($C96,Kruistabel!$C$25:$F$25,0)+1,FALSE),"")=0,"",IF(Plananalyse!CW96=1,VLOOKUP(CW$5,Kruistabel!$B$26:$F$29,MATCH($C96,Kruistabel!$C$25:$F$25,0)+1,FALSE),""))</f>
        <v>60</v>
      </c>
      <c r="CX96" s="326" t="str">
        <f ca="1">IF(IF(Plananalyse!CX96=1,VLOOKUP(CX$5,Kruistabel!$B$26:$F$29,MATCH($C96,Kruistabel!$C$25:$F$25,0)+1,FALSE),"")=0,"",IF(Plananalyse!CX96=1,VLOOKUP(CX$5,Kruistabel!$B$26:$F$29,MATCH($C96,Kruistabel!$C$25:$F$25,0)+1,FALSE),""))</f>
        <v/>
      </c>
      <c r="CY96" s="326">
        <f ca="1">IF(IF(Plananalyse!CY96=1,VLOOKUP(CY$5,Kruistabel!$B$26:$F$29,MATCH($C96,Kruistabel!$C$25:$F$25,0)+1,FALSE),"")=0,"",IF(Plananalyse!CY96=1,VLOOKUP(CY$5,Kruistabel!$B$26:$F$29,MATCH($C96,Kruistabel!$C$25:$F$25,0)+1,FALSE),""))</f>
        <v>65</v>
      </c>
      <c r="CZ96" s="326">
        <f ca="1">IF(IF(Plananalyse!CZ96=1,VLOOKUP(CZ$5,Kruistabel!$B$26:$F$29,MATCH($C96,Kruistabel!$C$25:$F$25,0)+1,FALSE),"")=0,"",IF(Plananalyse!CZ96=1,VLOOKUP(CZ$5,Kruistabel!$B$26:$F$29,MATCH($C96,Kruistabel!$C$25:$F$25,0)+1,FALSE),""))</f>
        <v>65</v>
      </c>
      <c r="DA96" s="326">
        <f ca="1">IF(IF(Plananalyse!DA96=1,VLOOKUP(DA$5,Kruistabel!$B$26:$F$29,MATCH($C96,Kruistabel!$C$25:$F$25,0)+1,FALSE),"")=0,"",IF(Plananalyse!DA96=1,VLOOKUP(DA$5,Kruistabel!$B$26:$F$29,MATCH($C96,Kruistabel!$C$25:$F$25,0)+1,FALSE),""))</f>
        <v>65</v>
      </c>
      <c r="DB96" s="326" t="str">
        <f ca="1">IF(IF(Plananalyse!DB96=1,VLOOKUP(DB$5,Kruistabel!$B$26:$F$29,MATCH($C96,Kruistabel!$C$25:$F$25,0)+1,FALSE),"")=0,"",IF(Plananalyse!DB96=1,VLOOKUP(DB$5,Kruistabel!$B$26:$F$29,MATCH($C96,Kruistabel!$C$25:$F$25,0)+1,FALSE),""))</f>
        <v/>
      </c>
      <c r="DC96" s="326" t="str">
        <f ca="1">IF(IF(Plananalyse!DC96=1,VLOOKUP(DC$5,Kruistabel!$B$26:$F$29,MATCH($C96,Kruistabel!$C$25:$F$25,0)+1,FALSE),"")=0,"",IF(Plananalyse!DC96=1,VLOOKUP(DC$5,Kruistabel!$B$26:$F$29,MATCH($C96,Kruistabel!$C$25:$F$25,0)+1,FALSE),""))</f>
        <v/>
      </c>
      <c r="DD96" s="327"/>
      <c r="DE96" s="326" t="e">
        <f ca="1">IF(IF(Plananalyse!DE96=1,VLOOKUP(DE$5,Kruistabel!$B$26:$F$29,MATCH($C96,Kruistabel!$C$25:$F$25,0)+1,FALSE),"")=0,"",IF(Plananalyse!DE96=1,VLOOKUP(DE$5,Kruistabel!$B$26:$F$29,MATCH($C96,Kruistabel!$C$25:$F$25,0)+1,FALSE),""))</f>
        <v>#N/A</v>
      </c>
      <c r="DF96" s="326" t="e">
        <f ca="1">IF(IF(Plananalyse!DF96=1,VLOOKUP(DF$5,Kruistabel!$B$26:$F$29,MATCH($C96,Kruistabel!$C$25:$F$25,0)+1,FALSE),"")=0,"",IF(Plananalyse!DF96=1,VLOOKUP(DF$5,Kruistabel!$B$26:$F$29,MATCH($C96,Kruistabel!$C$25:$F$25,0)+1,FALSE),""))</f>
        <v>#N/A</v>
      </c>
      <c r="DG96" s="326" t="e">
        <f ca="1">IF(IF(Plananalyse!DG96=1,VLOOKUP(DG$5,Kruistabel!$B$26:$F$29,MATCH($C96,Kruistabel!$C$25:$F$25,0)+1,FALSE),"")=0,"",IF(Plananalyse!DG96=1,VLOOKUP(DG$5,Kruistabel!$B$26:$F$29,MATCH($C96,Kruistabel!$C$25:$F$25,0)+1,FALSE),""))</f>
        <v>#N/A</v>
      </c>
      <c r="DH96" s="326" t="e">
        <f ca="1">IF(IF(Plananalyse!DH96=1,VLOOKUP(DH$5,Kruistabel!$B$26:$F$29,MATCH($C96,Kruistabel!$C$25:$F$25,0)+1,FALSE),"")=0,"",IF(Plananalyse!DH96=1,VLOOKUP(DH$5,Kruistabel!$B$26:$F$29,MATCH($C96,Kruistabel!$C$25:$F$25,0)+1,FALSE),""))</f>
        <v>#N/A</v>
      </c>
      <c r="DI96" s="326" t="e">
        <f ca="1">IF(IF(Plananalyse!DI96=1,VLOOKUP(DI$5,Kruistabel!$B$26:$F$29,MATCH($C96,Kruistabel!$C$25:$F$25,0)+1,FALSE),"")=0,"",IF(Plananalyse!DI96=1,VLOOKUP(DI$5,Kruistabel!$B$26:$F$29,MATCH($C96,Kruistabel!$C$25:$F$25,0)+1,FALSE),""))</f>
        <v>#N/A</v>
      </c>
      <c r="DJ96" s="326" t="e">
        <f ca="1">IF(IF(Plananalyse!DJ96=1,VLOOKUP(DJ$5,Kruistabel!$B$26:$F$29,MATCH($C96,Kruistabel!$C$25:$F$25,0)+1,FALSE),"")=0,"",IF(Plananalyse!DJ96=1,VLOOKUP(DJ$5,Kruistabel!$B$26:$F$29,MATCH($C96,Kruistabel!$C$25:$F$25,0)+1,FALSE),""))</f>
        <v>#N/A</v>
      </c>
      <c r="DK96" s="326" t="e">
        <f ca="1">IF(IF(Plananalyse!DK96=1,VLOOKUP(DK$5,Kruistabel!$B$26:$F$29,MATCH($C96,Kruistabel!$C$25:$F$25,0)+1,FALSE),"")=0,"",IF(Plananalyse!DK96=1,VLOOKUP(DK$5,Kruistabel!$B$26:$F$29,MATCH($C96,Kruistabel!$C$25:$F$25,0)+1,FALSE),""))</f>
        <v>#REF!</v>
      </c>
      <c r="DL96" s="326" t="e">
        <f ca="1">IF(IF(Plananalyse!DL96=1,VLOOKUP(DL$5,Kruistabel!$B$26:$F$29,MATCH($C96,Kruistabel!$C$25:$F$25,0)+1,FALSE),"")=0,"",IF(Plananalyse!DL96=1,VLOOKUP(DL$5,Kruistabel!$B$26:$F$29,MATCH($C96,Kruistabel!$C$25:$F$25,0)+1,FALSE),""))</f>
        <v>#REF!</v>
      </c>
      <c r="DM96" s="327" t="str">
        <f>IF(Plananalyse!DM96=1,VLOOKUP(DM$5,Kruistabel!$B$26:$F$29,MATCH($C96,Kruistabel!$C$25:$F$25,0)+1,FALSE),"")</f>
        <v/>
      </c>
      <c r="DN96" s="326" t="e">
        <f ca="1">IF(IF(Plananalyse!DN96=1,VLOOKUP(DN$5,Kruistabel!$B$26:$F$29,MATCH($C96,Kruistabel!$C$25:$F$25,0)+1,FALSE),"")=0,"",IF(Plananalyse!DN96=1,VLOOKUP(DN$5,Kruistabel!$B$26:$F$29,MATCH($C96,Kruistabel!$C$25:$F$25,0)+1,FALSE),""))</f>
        <v>#N/A</v>
      </c>
      <c r="DO96" s="326" t="e">
        <f ca="1">IF(IF(Plananalyse!DO96=1,VLOOKUP(DO$5,Kruistabel!$B$26:$F$29,MATCH($C96,Kruistabel!$C$25:$F$25,0)+1,FALSE),"")=0,"",IF(Plananalyse!DO96=1,VLOOKUP(DO$5,Kruistabel!$B$26:$F$29,MATCH($C96,Kruistabel!$C$25:$F$25,0)+1,FALSE),""))</f>
        <v>#N/A</v>
      </c>
      <c r="DP96" s="326" t="e">
        <f ca="1">IF(IF(Plananalyse!DP96=1,VLOOKUP(DP$5,Kruistabel!$B$26:$F$29,MATCH($C96,Kruistabel!$C$25:$F$25,0)+1,FALSE),"")=0,"",IF(Plananalyse!DP96=1,VLOOKUP(DP$5,Kruistabel!$B$26:$F$29,MATCH($C96,Kruistabel!$C$25:$F$25,0)+1,FALSE),""))</f>
        <v>#N/A</v>
      </c>
      <c r="DQ96" s="326" t="e">
        <f ca="1">IF(IF(Plananalyse!DQ96=1,VLOOKUP(DQ$5,Kruistabel!$B$26:$F$29,MATCH($C96,Kruistabel!$C$25:$F$25,0)+1,FALSE),"")=0,"",IF(Plananalyse!DQ96=1,VLOOKUP(DQ$5,Kruistabel!$B$26:$F$29,MATCH($C96,Kruistabel!$C$25:$F$25,0)+1,FALSE),""))</f>
        <v>#N/A</v>
      </c>
      <c r="DR96" s="326" t="e">
        <f ca="1">IF(IF(Plananalyse!DR96=1,VLOOKUP(DR$5,Kruistabel!$B$26:$F$29,MATCH($C96,Kruistabel!$C$25:$F$25,0)+1,FALSE),"")=0,"",IF(Plananalyse!DR96=1,VLOOKUP(DR$5,Kruistabel!$B$26:$F$29,MATCH($C96,Kruistabel!$C$25:$F$25,0)+1,FALSE),""))</f>
        <v>#N/A</v>
      </c>
      <c r="DS96" s="326" t="e">
        <f ca="1">IF(IF(Plananalyse!DS96=1,VLOOKUP(DS$5,Kruistabel!$B$26:$F$29,MATCH($C96,Kruistabel!$C$25:$F$25,0)+1,FALSE),"")=0,"",IF(Plananalyse!DS96=1,VLOOKUP(DS$5,Kruistabel!$B$26:$F$29,MATCH($C96,Kruistabel!$C$25:$F$25,0)+1,FALSE),""))</f>
        <v>#N/A</v>
      </c>
      <c r="DT96" s="326" t="e">
        <f ca="1">IF(IF(Plananalyse!DT96=1,VLOOKUP(DT$5,Kruistabel!$B$26:$F$29,MATCH($C96,Kruistabel!$C$25:$F$25,0)+1,FALSE),"")=0,"",IF(Plananalyse!DT96=1,VLOOKUP(DT$5,Kruistabel!$B$26:$F$29,MATCH($C96,Kruistabel!$C$25:$F$25,0)+1,FALSE),""))</f>
        <v>#N/A</v>
      </c>
      <c r="DU96" s="326" t="e">
        <f ca="1">IF(IF(Plananalyse!DU96=1,VLOOKUP(DU$5,Kruistabel!$B$26:$F$29,MATCH($C96,Kruistabel!$C$25:$F$25,0)+1,FALSE),"")=0,"",IF(Plananalyse!DU96=1,VLOOKUP(DU$5,Kruistabel!$B$26:$F$29,MATCH($C96,Kruistabel!$C$25:$F$25,0)+1,FALSE),""))</f>
        <v>#N/A</v>
      </c>
      <c r="DV96" s="326" t="e">
        <f ca="1">IF(IF(Plananalyse!DV96=1,VLOOKUP(DV$5,Kruistabel!$B$26:$F$29,MATCH($C96,Kruistabel!$C$25:$F$25,0)+1,FALSE),"")=0,"",IF(Plananalyse!DV96=1,VLOOKUP(DV$5,Kruistabel!$B$26:$F$29,MATCH($C96,Kruistabel!$C$25:$F$25,0)+1,FALSE),""))</f>
        <v>#N/A</v>
      </c>
      <c r="DW96" s="326" t="e">
        <f ca="1">IF(IF(Plananalyse!DW96=1,VLOOKUP(DW$5,Kruistabel!$B$26:$F$29,MATCH($C96,Kruistabel!$C$25:$F$25,0)+1,FALSE),"")=0,"",IF(Plananalyse!DW96=1,VLOOKUP(DW$5,Kruistabel!$B$26:$F$29,MATCH($C96,Kruistabel!$C$25:$F$25,0)+1,FALSE),""))</f>
        <v>#REF!</v>
      </c>
      <c r="DX96" s="326" t="e">
        <f ca="1">IF(IF(Plananalyse!DX96=1,VLOOKUP(DX$5,Kruistabel!$B$26:$F$29,MATCH($C96,Kruistabel!$C$25:$F$25,0)+1,FALSE),"")=0,"",IF(Plananalyse!DX96=1,VLOOKUP(DX$5,Kruistabel!$B$26:$F$29,MATCH($C96,Kruistabel!$C$25:$F$25,0)+1,FALSE),""))</f>
        <v>#REF!</v>
      </c>
      <c r="DY96" s="327" t="str">
        <f>IF(Plananalyse!DY96=1,VLOOKUP(DY$5,Kruistabel!$B$26:$F$29,MATCH($C96,Kruistabel!$C$25:$F$25,0)+1,FALSE),"")</f>
        <v/>
      </c>
      <c r="DZ96" s="326" t="e">
        <f ca="1">IF(IF(Plananalyse!DZ96=1,VLOOKUP(DZ$5,Kruistabel!$B$26:$F$29,MATCH($C96,Kruistabel!$C$25:$F$25,0)+1,FALSE),"")=0,"",IF(Plananalyse!DZ96=1,VLOOKUP(DZ$5,Kruistabel!$B$26:$F$29,MATCH($C96,Kruistabel!$C$25:$F$25,0)+1,FALSE),""))</f>
        <v>#N/A</v>
      </c>
      <c r="EA96" s="326" t="e">
        <f ca="1">IF(IF(Plananalyse!EA96=1,VLOOKUP(EA$5,Kruistabel!$B$26:$F$29,MATCH($C96,Kruistabel!$C$25:$F$25,0)+1,FALSE),"")=0,"",IF(Plananalyse!EA96=1,VLOOKUP(EA$5,Kruistabel!$B$26:$F$29,MATCH($C96,Kruistabel!$C$25:$F$25,0)+1,FALSE),""))</f>
        <v>#N/A</v>
      </c>
      <c r="EB96" s="326" t="e">
        <f ca="1">IF(IF(Plananalyse!EB96=1,VLOOKUP(EB$5,Kruistabel!$B$26:$F$29,MATCH($C96,Kruistabel!$C$25:$F$25,0)+1,FALSE),"")=0,"",IF(Plananalyse!EB96=1,VLOOKUP(EB$5,Kruistabel!$B$26:$F$29,MATCH($C96,Kruistabel!$C$25:$F$25,0)+1,FALSE),""))</f>
        <v>#REF!</v>
      </c>
      <c r="EC96" s="326" t="e">
        <f ca="1">IF(IF(Plananalyse!EC96=1,VLOOKUP(EC$5,Kruistabel!$B$26:$F$29,MATCH($C96,Kruistabel!$C$25:$F$25,0)+1,FALSE),"")=0,"",IF(Plananalyse!EC96=1,VLOOKUP(EC$5,Kruistabel!$B$26:$F$29,MATCH($C96,Kruistabel!$C$25:$F$25,0)+1,FALSE),""))</f>
        <v>#REF!</v>
      </c>
      <c r="ED96" s="327"/>
      <c r="EE96" s="326" t="e">
        <f ca="1">IF(IF(Plananalyse!EE96=1,VLOOKUP(EE$5,Kruistabel!$B$26:$F$29,MATCH($C96,Kruistabel!$C$25:$F$25,0)+1,FALSE),"")=0,"",IF(Plananalyse!EE96=1,VLOOKUP(EE$5,Kruistabel!$B$26:$F$29,MATCH($C96,Kruistabel!$C$25:$F$25,0)+1,FALSE),""))</f>
        <v>#N/A</v>
      </c>
      <c r="EF96" s="326" t="e">
        <f ca="1">IF(IF(Plananalyse!EF96=1,VLOOKUP(EF$5,Kruistabel!$B$26:$F$29,MATCH($C96,Kruistabel!$C$25:$F$25,0)+1,FALSE),"")=0,"",IF(Plananalyse!EF96=1,VLOOKUP(EF$5,Kruistabel!$B$26:$F$29,MATCH($C96,Kruistabel!$C$25:$F$25,0)+1,FALSE),""))</f>
        <v>#N/A</v>
      </c>
      <c r="EG96" s="326" t="e">
        <f ca="1">IF(IF(Plananalyse!EG96=1,VLOOKUP(EG$5,Kruistabel!$B$26:$F$29,MATCH($C96,Kruistabel!$C$25:$F$25,0)+1,FALSE),"")=0,"",IF(Plananalyse!EG96=1,VLOOKUP(EG$5,Kruistabel!$B$26:$F$29,MATCH($C96,Kruistabel!$C$25:$F$25,0)+1,FALSE),""))</f>
        <v>#N/A</v>
      </c>
      <c r="EH96" s="326" t="e">
        <f ca="1">IF(IF(Plananalyse!EH96=1,VLOOKUP(EH$5,Kruistabel!$B$26:$F$29,MATCH($C96,Kruistabel!$C$25:$F$25,0)+1,FALSE),"")=0,"",IF(Plananalyse!EH96=1,VLOOKUP(EH$5,Kruistabel!$B$26:$F$29,MATCH($C96,Kruistabel!$C$25:$F$25,0)+1,FALSE),""))</f>
        <v>#REF!</v>
      </c>
      <c r="EI96" s="326" t="e">
        <f ca="1">IF(IF(Plananalyse!EI96=1,VLOOKUP(EI$5,Kruistabel!$B$26:$F$29,MATCH($C96,Kruistabel!$C$25:$F$25,0)+1,FALSE),"")=0,"",IF(Plananalyse!EI96=1,VLOOKUP(EI$5,Kruistabel!$B$26:$F$29,MATCH($C96,Kruistabel!$C$25:$F$25,0)+1,FALSE),""))</f>
        <v>#REF!</v>
      </c>
      <c r="EJ96" s="164" t="str">
        <f>IF(Plananalyse!EJ96=1,VLOOKUP(EJ$5,Kruistabel!$B$26:$F$29,MATCH($C96,Kruistabel!$C$25:$F$25,0)+1,FALSE),"")</f>
        <v/>
      </c>
      <c r="EK96" s="138"/>
      <c r="EL96" s="138"/>
      <c r="EM96" s="138"/>
      <c r="EN96" s="138"/>
      <c r="EO96" s="138"/>
    </row>
    <row r="97" spans="2:145">
      <c r="B97" s="337" t="s">
        <v>191</v>
      </c>
      <c r="C97" s="160" t="str">
        <f>_xlfn.IFNA(VLOOKUP($B97,Classificatietabel!$B$6:$I$91,C$7,FALSE),"")</f>
        <v>normaal</v>
      </c>
      <c r="D97" s="160" t="str">
        <f>_xlfn.IFNA(VLOOKUP($B97,Classificatietabel!$B$6:$I$91,D$7,FALSE),"")</f>
        <v>neen</v>
      </c>
      <c r="E97" s="119">
        <f>IF(AND(D97="laag",$D$3=1),0,_xlfn.IFNA(IF(VLOOKUP($B97,Classificatietabel!$B$6:$H$91,$E$5,FALSE)="Ja",1,0),""))</f>
        <v>1</v>
      </c>
      <c r="F97" s="163"/>
      <c r="G97" s="326" t="str">
        <f>IF(IF(Plananalyse!G97=1,VLOOKUP(G$5,Kruistabel!$B$26:$F$29,MATCH($C97,Kruistabel!$C$25:$F$25,0)+1,FALSE),"")=0,"",IF(Plananalyse!G97=1,VLOOKUP(G$5,Kruistabel!$B$26:$F$29,MATCH($C97,Kruistabel!$C$25:$F$25,0)+1,FALSE),""))</f>
        <v/>
      </c>
      <c r="H97" s="326" t="str">
        <f>IF(IF(Plananalyse!H97=1,VLOOKUP(H$5,Kruistabel!$B$26:$F$29,MATCH($C97,Kruistabel!$C$25:$F$25,0)+1,FALSE),"")=0,"",IF(Plananalyse!H97=1,VLOOKUP(H$5,Kruistabel!$B$26:$F$29,MATCH($C97,Kruistabel!$C$25:$F$25,0)+1,FALSE),""))</f>
        <v/>
      </c>
      <c r="I97" s="326">
        <f>IF(IF(Plananalyse!I97=1,VLOOKUP(I$5,Kruistabel!$B$26:$F$29,MATCH($C97,Kruistabel!$C$25:$F$25,0)+1,FALSE),"")=0,"",IF(Plananalyse!I97=1,VLOOKUP(I$5,Kruistabel!$B$26:$F$29,MATCH($C97,Kruistabel!$C$25:$F$25,0)+1,FALSE),""))</f>
        <v>60</v>
      </c>
      <c r="J97" s="326" t="str">
        <f>IF(IF(Plananalyse!J97=1,VLOOKUP(J$5,Kruistabel!$B$26:$F$29,MATCH($C97,Kruistabel!$C$25:$F$25,0)+1,FALSE),"")=0,"",IF(Plananalyse!J97=1,VLOOKUP(J$5,Kruistabel!$B$26:$F$29,MATCH($C97,Kruistabel!$C$25:$F$25,0)+1,FALSE),""))</f>
        <v/>
      </c>
      <c r="K97" s="326" t="str">
        <f>IF(IF(Plananalyse!K97=1,VLOOKUP(K$5,Kruistabel!$B$26:$F$29,MATCH($C97,Kruistabel!$C$25:$F$25,0)+1,FALSE),"")=0,"",IF(Plananalyse!K97=1,VLOOKUP(K$5,Kruistabel!$B$26:$F$29,MATCH($C97,Kruistabel!$C$25:$F$25,0)+1,FALSE),""))</f>
        <v/>
      </c>
      <c r="L97" s="326" t="str">
        <f>IF(IF(Plananalyse!L97=1,VLOOKUP(L$5,Kruistabel!$B$26:$F$29,MATCH($C97,Kruistabel!$C$25:$F$25,0)+1,FALSE),"")=0,"",IF(Plananalyse!L97=1,VLOOKUP(L$5,Kruistabel!$B$26:$F$29,MATCH($C97,Kruistabel!$C$25:$F$25,0)+1,FALSE),""))</f>
        <v/>
      </c>
      <c r="M97" s="326">
        <f>IF(IF(Plananalyse!M97=1,VLOOKUP(M$5,Kruistabel!$B$26:$F$29,MATCH($C97,Kruistabel!$C$25:$F$25,0)+1,FALSE),"")=0,"",IF(Plananalyse!M97=1,VLOOKUP(M$5,Kruistabel!$B$26:$F$29,MATCH($C97,Kruistabel!$C$25:$F$25,0)+1,FALSE),""))</f>
        <v>55</v>
      </c>
      <c r="N97" s="326">
        <f>IF(IF(Plananalyse!N97=1,VLOOKUP(N$5,Kruistabel!$B$26:$F$29,MATCH($C97,Kruistabel!$C$25:$F$25,0)+1,FALSE),"")=0,"",IF(Plananalyse!N97=1,VLOOKUP(N$5,Kruistabel!$B$26:$F$29,MATCH($C97,Kruistabel!$C$25:$F$25,0)+1,FALSE),""))</f>
        <v>55</v>
      </c>
      <c r="O97" s="326">
        <f>IF(IF(Plananalyse!O97=1,VLOOKUP(O$5,Kruistabel!$B$26:$F$29,MATCH($C97,Kruistabel!$C$25:$F$25,0)+1,FALSE),"")=0,"",IF(Plananalyse!O97=1,VLOOKUP(O$5,Kruistabel!$B$26:$F$29,MATCH($C97,Kruistabel!$C$25:$F$25,0)+1,FALSE),""))</f>
        <v>55</v>
      </c>
      <c r="P97" s="326">
        <f>IF(IF(Plananalyse!P97=1,VLOOKUP(P$5,Kruistabel!$B$26:$F$29,MATCH($C97,Kruistabel!$C$25:$F$25,0)+1,FALSE),"")=0,"",IF(Plananalyse!P97=1,VLOOKUP(P$5,Kruistabel!$B$26:$F$29,MATCH($C97,Kruistabel!$C$25:$F$25,0)+1,FALSE),""))</f>
        <v>50</v>
      </c>
      <c r="Q97" s="326">
        <f>IF(IF(Plananalyse!Q97=1,VLOOKUP(Q$5,Kruistabel!$B$26:$F$29,MATCH($C97,Kruistabel!$C$25:$F$25,0)+1,FALSE),"")=0,"",IF(Plananalyse!Q97=1,VLOOKUP(Q$5,Kruistabel!$B$26:$F$29,MATCH($C97,Kruistabel!$C$25:$F$25,0)+1,FALSE),""))</f>
        <v>60</v>
      </c>
      <c r="R97" s="326">
        <f>IF(IF(Plananalyse!R97=1,VLOOKUP(R$5,Kruistabel!$B$26:$F$29,MATCH($C97,Kruistabel!$C$25:$F$25,0)+1,FALSE),"")=0,"",IF(Plananalyse!R97=1,VLOOKUP(R$5,Kruistabel!$B$26:$F$29,MATCH($C97,Kruistabel!$C$25:$F$25,0)+1,FALSE),""))</f>
        <v>55</v>
      </c>
      <c r="S97" s="326" t="str">
        <f>IF(IF(Plananalyse!S97=1,VLOOKUP(S$5,Kruistabel!$B$26:$F$29,MATCH($C97,Kruistabel!$C$25:$F$25,0)+1,FALSE),"")=0,"",IF(Plananalyse!S97=1,VLOOKUP(S$5,Kruistabel!$B$26:$F$29,MATCH($C97,Kruistabel!$C$25:$F$25,0)+1,FALSE),""))</f>
        <v/>
      </c>
      <c r="T97" s="326" t="str">
        <f>IF(IF(Plananalyse!T97=1,VLOOKUP(T$5,Kruistabel!$B$26:$F$29,MATCH($C97,Kruistabel!$C$25:$F$25,0)+1,FALSE),"")=0,"",IF(Plananalyse!T97=1,VLOOKUP(T$5,Kruistabel!$B$26:$F$29,MATCH($C97,Kruistabel!$C$25:$F$25,0)+1,FALSE),""))</f>
        <v/>
      </c>
      <c r="U97" s="326" t="str">
        <f>IF(IF(Plananalyse!U97=1,VLOOKUP(U$5,Kruistabel!$B$26:$F$29,MATCH($C97,Kruistabel!$C$25:$F$25,0)+1,FALSE),"")=0,"",IF(Plananalyse!U97=1,VLOOKUP(U$5,Kruistabel!$B$26:$F$29,MATCH($C97,Kruistabel!$C$25:$F$25,0)+1,FALSE),""))</f>
        <v/>
      </c>
      <c r="V97" s="326" t="str">
        <f>IF(IF(Plananalyse!V97=1,VLOOKUP(V$5,Kruistabel!$B$26:$F$29,MATCH($C97,Kruistabel!$C$25:$F$25,0)+1,FALSE),"")=0,"",IF(Plananalyse!V97=1,VLOOKUP(V$5,Kruistabel!$B$26:$F$29,MATCH($C97,Kruistabel!$C$25:$F$25,0)+1,FALSE),""))</f>
        <v/>
      </c>
      <c r="W97" s="326" t="str">
        <f>IF(IF(Plananalyse!W97=1,VLOOKUP(W$5,Kruistabel!$B$26:$F$29,MATCH($C97,Kruistabel!$C$25:$F$25,0)+1,FALSE),"")=0,"",IF(Plananalyse!W97=1,VLOOKUP(W$5,Kruistabel!$B$26:$F$29,MATCH($C97,Kruistabel!$C$25:$F$25,0)+1,FALSE),""))</f>
        <v/>
      </c>
      <c r="X97" s="326" t="str">
        <f>IF(IF(Plananalyse!X97=1,VLOOKUP(X$5,Kruistabel!$B$26:$F$29,MATCH($C97,Kruistabel!$C$25:$F$25,0)+1,FALSE),"")=0,"",IF(Plananalyse!X97=1,VLOOKUP(X$5,Kruistabel!$B$26:$F$29,MATCH($C97,Kruistabel!$C$25:$F$25,0)+1,FALSE),""))</f>
        <v/>
      </c>
      <c r="Y97" s="326">
        <f>IF(IF(Plananalyse!Y97=1,VLOOKUP(Y$5,Kruistabel!$B$26:$F$29,MATCH($C97,Kruistabel!$C$25:$F$25,0)+1,FALSE),"")=0,"",IF(Plananalyse!Y97=1,VLOOKUP(Y$5,Kruistabel!$B$26:$F$29,MATCH($C97,Kruistabel!$C$25:$F$25,0)+1,FALSE),""))</f>
        <v>60</v>
      </c>
      <c r="Z97" s="326" t="str">
        <f>IF(IF(Plananalyse!Z97=1,VLOOKUP(Z$5,Kruistabel!$B$26:$F$29,MATCH($C97,Kruistabel!$C$25:$F$25,0)+1,FALSE),"")=0,"",IF(Plananalyse!Z97=1,VLOOKUP(Z$5,Kruistabel!$B$26:$F$29,MATCH($C97,Kruistabel!$C$25:$F$25,0)+1,FALSE),""))</f>
        <v/>
      </c>
      <c r="AA97" s="326" t="str">
        <f>IF(IF(Plananalyse!AA97=1,VLOOKUP(AA$5,Kruistabel!$B$26:$F$29,MATCH($C97,Kruistabel!$C$25:$F$25,0)+1,FALSE),"")=0,"",IF(Plananalyse!AA97=1,VLOOKUP(AA$5,Kruistabel!$B$26:$F$29,MATCH($C97,Kruistabel!$C$25:$F$25,0)+1,FALSE),""))</f>
        <v/>
      </c>
      <c r="AB97" s="326" t="str">
        <f>IF(IF(Plananalyse!AB97=1,VLOOKUP(AB$5,Kruistabel!$B$26:$F$29,MATCH($C97,Kruistabel!$C$25:$F$25,0)+1,FALSE),"")=0,"",IF(Plananalyse!AB97=1,VLOOKUP(AB$5,Kruistabel!$B$26:$F$29,MATCH($C97,Kruistabel!$C$25:$F$25,0)+1,FALSE),""))</f>
        <v/>
      </c>
      <c r="AC97" s="326" t="str">
        <f>IF(IF(Plananalyse!AC97=1,VLOOKUP(AC$5,Kruistabel!$B$26:$F$29,MATCH($C97,Kruistabel!$C$25:$F$25,0)+1,FALSE),"")=0,"",IF(Plananalyse!AC97=1,VLOOKUP(AC$5,Kruistabel!$B$26:$F$29,MATCH($C97,Kruistabel!$C$25:$F$25,0)+1,FALSE),""))</f>
        <v/>
      </c>
      <c r="AD97" s="326" t="str">
        <f>IF(IF(Plananalyse!AD97=1,VLOOKUP(AD$5,Kruistabel!$B$26:$F$29,MATCH($C97,Kruistabel!$C$25:$F$25,0)+1,FALSE),"")=0,"",IF(Plananalyse!AD97=1,VLOOKUP(AD$5,Kruistabel!$B$26:$F$29,MATCH($C97,Kruistabel!$C$25:$F$25,0)+1,FALSE),""))</f>
        <v/>
      </c>
      <c r="AE97" s="326" t="str">
        <f>IF(IF(Plananalyse!AE97=1,VLOOKUP(AE$5,Kruistabel!$B$26:$F$29,MATCH($C97,Kruistabel!$C$25:$F$25,0)+1,FALSE),"")=0,"",IF(Plananalyse!AE97=1,VLOOKUP(AE$5,Kruistabel!$B$26:$F$29,MATCH($C97,Kruistabel!$C$25:$F$25,0)+1,FALSE),""))</f>
        <v/>
      </c>
      <c r="AF97" s="326" t="str">
        <f>IF(IF(Plananalyse!AF97=1,VLOOKUP(AF$5,Kruistabel!$B$26:$F$29,MATCH($C97,Kruistabel!$C$25:$F$25,0)+1,FALSE),"")=0,"",IF(Plananalyse!AF97=1,VLOOKUP(AF$5,Kruistabel!$B$26:$F$29,MATCH($C97,Kruistabel!$C$25:$F$25,0)+1,FALSE),""))</f>
        <v/>
      </c>
      <c r="AG97" s="326" t="str">
        <f>IF(IF(Plananalyse!AG97=1,VLOOKUP(AG$5,Kruistabel!$B$26:$F$29,MATCH($C97,Kruistabel!$C$25:$F$25,0)+1,FALSE),"")=0,"",IF(Plananalyse!AG97=1,VLOOKUP(AG$5,Kruistabel!$B$26:$F$29,MATCH($C97,Kruistabel!$C$25:$F$25,0)+1,FALSE),""))</f>
        <v/>
      </c>
      <c r="AH97" s="326" t="str">
        <f>IF(IF(Plananalyse!AH97=1,VLOOKUP(AH$5,Kruistabel!$B$26:$F$29,MATCH($C97,Kruistabel!$C$25:$F$25,0)+1,FALSE),"")=0,"",IF(Plananalyse!AI97=1,VLOOKUP(AH$5,Kruistabel!$B$26:$F$29,MATCH($C97,Kruistabel!$C$25:$F$25,0)+1,FALSE),""))</f>
        <v/>
      </c>
      <c r="AI97" s="326" t="str">
        <f>IF(IF(Plananalyse!AI97=1,VLOOKUP(AI$5,Kruistabel!$B$26:$F$29,MATCH($C97,Kruistabel!$C$25:$F$25,0)+1,FALSE),"")=0,"",IF(Plananalyse!AJ97=1,VLOOKUP(AI$5,Kruistabel!$B$26:$F$29,MATCH($C97,Kruistabel!$C$25:$F$25,0)+1,FALSE),""))</f>
        <v/>
      </c>
      <c r="AJ97" s="326" t="str">
        <f>IF(IF(Plananalyse!AJ97=1,VLOOKUP(AJ$5,Kruistabel!$B$26:$F$29,MATCH($C97,Kruistabel!$C$25:$F$25,0)+1,FALSE),"")=0,"",IF(Plananalyse!AJ97=1,VLOOKUP(AJ$5,Kruistabel!$B$26:$F$29,MATCH($C97,Kruistabel!$C$25:$F$25,0)+1,FALSE),""))</f>
        <v/>
      </c>
      <c r="AK97" s="326">
        <f>IF(IF(Plananalyse!AK97=1,VLOOKUP(AK$5,Kruistabel!$B$26:$F$29,MATCH($C97,Kruistabel!$C$25:$F$25,0)+1,FALSE),"")=0,"",IF(Plananalyse!AK97=1,VLOOKUP(AK$5,Kruistabel!$B$26:$F$29,MATCH($C97,Kruistabel!$C$25:$F$25,0)+1,FALSE),""))</f>
        <v>60</v>
      </c>
      <c r="AL97" s="326" t="str">
        <f>IF(IF(Plananalyse!AL97=1,VLOOKUP(AL$5,Kruistabel!$B$26:$F$29,MATCH($C97,Kruistabel!$C$25:$F$25,0)+1,FALSE),"")=0,"",IF(Plananalyse!AL97=1,VLOOKUP(AL$5,Kruistabel!$B$26:$F$29,MATCH($C97,Kruistabel!$C$25:$F$25,0)+1,FALSE),""))</f>
        <v/>
      </c>
      <c r="AM97" s="326" t="str">
        <f>IF(IF(Plananalyse!AM97=1,VLOOKUP(AM$5,Kruistabel!$B$26:$F$29,MATCH($C97,Kruistabel!$C$25:$F$25,0)+1,FALSE),"")=0,"",IF(Plananalyse!AM97=1,VLOOKUP(AM$5,Kruistabel!$B$26:$F$29,MATCH($C97,Kruistabel!$C$25:$F$25,0)+1,FALSE),""))</f>
        <v/>
      </c>
      <c r="AN97" s="327"/>
      <c r="AO97" s="326">
        <f>IF(IF(Plananalyse!AO97=1,VLOOKUP(AO$5,Kruistabel!$B$26:$F$29,MATCH($C97,Kruistabel!$C$25:$F$25,0)+1,FALSE),"")=0,"",IF(Plananalyse!AO97=1,VLOOKUP(AO$5,Kruistabel!$B$26:$F$29,MATCH($C97,Kruistabel!$C$25:$F$25,0)+1,FALSE),""))</f>
        <v>60</v>
      </c>
      <c r="AP97" s="326">
        <f>IF(IF(Plananalyse!AP97=1,VLOOKUP(AP$5,Kruistabel!$B$26:$F$29,MATCH($C97,Kruistabel!$C$25:$F$25,0)+1,FALSE),"")=0,"",IF(Plananalyse!AP97=1,VLOOKUP(AP$5,Kruistabel!$B$26:$F$29,MATCH($C97,Kruistabel!$C$25:$F$25,0)+1,FALSE),""))</f>
        <v>60</v>
      </c>
      <c r="AQ97" s="326">
        <f>IF(IF(Plananalyse!AQ97=1,VLOOKUP(AQ$5,Kruistabel!$B$26:$F$29,MATCH($C97,Kruistabel!$C$25:$F$25,0)+1,FALSE),"")=0,"",IF(Plananalyse!AQ97=1,VLOOKUP(AQ$5,Kruistabel!$B$26:$F$29,MATCH($C97,Kruistabel!$C$25:$F$25,0)+1,FALSE),""))</f>
        <v>60</v>
      </c>
      <c r="AR97" s="326">
        <f>IF(IF(Plananalyse!AR97=1,VLOOKUP(AR$5,Kruistabel!$B$26:$F$29,MATCH($C97,Kruistabel!$C$25:$F$25,0)+1,FALSE),"")=0,"",IF(Plananalyse!AR97=1,VLOOKUP(AR$5,Kruistabel!$B$26:$F$29,MATCH($C97,Kruistabel!$C$25:$F$25,0)+1,FALSE),""))</f>
        <v>55</v>
      </c>
      <c r="AS97" s="326">
        <f>IF(IF(Plananalyse!AS97=1,VLOOKUP(AS$5,Kruistabel!$B$26:$F$29,MATCH($C97,Kruistabel!$C$25:$F$25,0)+1,FALSE),"")=0,"",IF(Plananalyse!AS97=1,VLOOKUP(AS$5,Kruistabel!$B$26:$F$29,MATCH($C97,Kruistabel!$C$25:$F$25,0)+1,FALSE),""))</f>
        <v>60</v>
      </c>
      <c r="AT97" s="326">
        <f>IF(IF(Plananalyse!AT97=1,VLOOKUP(AT$5,Kruistabel!$B$26:$F$29,MATCH($C97,Kruistabel!$C$25:$F$25,0)+1,FALSE),"")=0,"",IF(Plananalyse!AT97=1,VLOOKUP(AT$5,Kruistabel!$B$26:$F$29,MATCH($C97,Kruistabel!$C$25:$F$25,0)+1,FALSE),""))</f>
        <v>55</v>
      </c>
      <c r="AU97" s="326" t="str">
        <f>IF(IF(Plananalyse!AU97=1,VLOOKUP(AU$5,Kruistabel!$B$26:$F$29,MATCH($C97,Kruistabel!$C$25:$F$25,0)+1,FALSE),"")=0,"",IF(Plananalyse!AU97=1,VLOOKUP(AU$5,Kruistabel!$B$26:$F$29,MATCH($C97,Kruistabel!$C$25:$F$25,0)+1,FALSE),""))</f>
        <v/>
      </c>
      <c r="AV97" s="326">
        <f>IF(IF(Plananalyse!AV97=1,VLOOKUP(AV$5,Kruistabel!$B$26:$F$29,MATCH($C97,Kruistabel!$C$25:$F$25,0)+1,FALSE),"")=0,"",IF(Plananalyse!AV97=1,VLOOKUP(AV$5,Kruistabel!$B$26:$F$29,MATCH($C97,Kruistabel!$C$25:$F$25,0)+1,FALSE),""))</f>
        <v>60</v>
      </c>
      <c r="AW97" s="326" t="str">
        <f>IF(IF(Plananalyse!AW97=1,VLOOKUP(AW$5,Kruistabel!$B$26:$F$29,MATCH($C97,Kruistabel!$C$25:$F$25,0)+1,FALSE),"")=0,"",IF(Plananalyse!AW97=1,VLOOKUP(AW$5,Kruistabel!$B$26:$F$29,MATCH($C97,Kruistabel!$C$25:$F$25,0)+1,FALSE),""))</f>
        <v/>
      </c>
      <c r="AX97" s="326" t="str">
        <f>IF(IF(Plananalyse!AX97=1,VLOOKUP(AX$5,Kruistabel!$B$26:$F$29,MATCH($C97,Kruistabel!$C$25:$F$25,0)+1,FALSE),"")=0,"",IF(Plananalyse!AX97=1,VLOOKUP(AX$5,Kruistabel!$B$26:$F$29,MATCH($C97,Kruistabel!$C$25:$F$25,0)+1,FALSE),""))</f>
        <v/>
      </c>
      <c r="AY97" s="327"/>
      <c r="AZ97" s="326" t="str">
        <f>IF(IF(Plananalyse!AZ97=1,VLOOKUP(AZ$5,Kruistabel!$B$26:$F$29,MATCH($C97,Kruistabel!$C$25:$F$25,0)+1,FALSE),"")=0,"",IF(Plananalyse!AZ97=1,VLOOKUP(AZ$5,Kruistabel!$B$26:$F$29,MATCH($C97,Kruistabel!$C$25:$F$25,0)+1,FALSE),""))</f>
        <v/>
      </c>
      <c r="BA97" s="326" t="str">
        <f>IF(IF(Plananalyse!BA97=1,VLOOKUP(BA$5,Kruistabel!$B$26:$F$29,MATCH($C97,Kruistabel!$C$25:$F$25,0)+1,FALSE),"")=0,"",IF(Plananalyse!BA97=1,VLOOKUP(BA$5,Kruistabel!$B$26:$F$29,MATCH($C97,Kruistabel!$C$25:$F$25,0)+1,FALSE),""))</f>
        <v/>
      </c>
      <c r="BB97" s="326">
        <f>IF(IF(Plananalyse!BB97=1,VLOOKUP(BB$5,Kruistabel!$B$26:$F$29,MATCH($C97,Kruistabel!$C$25:$F$25,0)+1,FALSE),"")=0,"",IF(Plananalyse!BB97=1,VLOOKUP(BB$5,Kruistabel!$B$26:$F$29,MATCH($C97,Kruistabel!$C$25:$F$25,0)+1,FALSE),""))</f>
        <v>60</v>
      </c>
      <c r="BC97" s="326">
        <f>IF(IF(Plananalyse!BC97=1,VLOOKUP(BC$5,Kruistabel!$B$26:$F$29,MATCH($C97,Kruistabel!$C$25:$F$25,0)+1,FALSE),"")=0,"",IF(Plananalyse!BC97=1,VLOOKUP(BC$5,Kruistabel!$B$26:$F$29,MATCH($C97,Kruistabel!$C$25:$F$25,0)+1,FALSE),""))</f>
        <v>60</v>
      </c>
      <c r="BD97" s="326" t="str">
        <f>IF(IF(Plananalyse!BD97=1,VLOOKUP(BD$5,Kruistabel!$B$26:$F$29,MATCH($C97,Kruistabel!$C$25:$F$25,0)+1,FALSE),"")=0,"",IF(Plananalyse!BD97=1,VLOOKUP(BD$5,Kruistabel!$B$26:$F$29,MATCH($C97,Kruistabel!$C$25:$F$25,0)+1,FALSE),""))</f>
        <v/>
      </c>
      <c r="BE97" s="326" t="str">
        <f>IF(IF(Plananalyse!BE97=1,VLOOKUP(BE$5,Kruistabel!$B$26:$F$29,MATCH($C97,Kruistabel!$C$25:$F$25,0)+1,FALSE),"")=0,"",IF(Plananalyse!BE97=1,VLOOKUP(BE$5,Kruistabel!$B$26:$F$29,MATCH($C97,Kruistabel!$C$25:$F$25,0)+1,FALSE),""))</f>
        <v/>
      </c>
      <c r="BF97" s="326" t="str">
        <f>IF(IF(Plananalyse!BF97=1,VLOOKUP(BF$5,Kruistabel!$B$26:$F$29,MATCH($C97,Kruistabel!$C$25:$F$25,0)+1,FALSE),"")=0,"",IF(Plananalyse!BF97=1,VLOOKUP(BF$5,Kruistabel!$B$26:$F$29,MATCH($C97,Kruistabel!$C$25:$F$25,0)+1,FALSE),""))</f>
        <v/>
      </c>
      <c r="BG97" s="326" t="str">
        <f>IF(IF(Plananalyse!BG97=1,VLOOKUP(BG$5,Kruistabel!$B$26:$F$29,MATCH($C97,Kruistabel!$C$25:$F$25,0)+1,FALSE),"")=0,"",IF(Plananalyse!BG97=1,VLOOKUP(BG$5,Kruistabel!$B$26:$F$29,MATCH($C97,Kruistabel!$C$25:$F$25,0)+1,FALSE),""))</f>
        <v/>
      </c>
      <c r="BH97" s="326" t="str">
        <f>IF(IF(Plananalyse!BH97=1,VLOOKUP(BH$5,Kruistabel!$B$26:$F$29,MATCH($C97,Kruistabel!$C$25:$F$25,0)+1,FALSE),"")=0,"",IF(Plananalyse!BH97=1,VLOOKUP(BH$5,Kruistabel!$B$26:$F$29,MATCH($C97,Kruistabel!$C$25:$F$25,0)+1,FALSE),""))</f>
        <v/>
      </c>
      <c r="BI97" s="327"/>
      <c r="BJ97" s="326" t="e">
        <f>IF(IF(Plananalyse!BJ97=1,VLOOKUP(BJ$5,Kruistabel!$B$26:$F$29,MATCH($C97,Kruistabel!$C$25:$F$25,0)+1,FALSE),"")=0,"",IF(Plananalyse!BJ97=1,VLOOKUP(BJ$5,Kruistabel!$B$26:$F$29,MATCH($C97,Kruistabel!$C$25:$F$25,0)+1,FALSE),""))</f>
        <v>#N/A</v>
      </c>
      <c r="BK97" s="326" t="e">
        <f>IF(IF(Plananalyse!BK97=1,VLOOKUP(BK$5,Kruistabel!$B$26:$F$29,MATCH($C97,Kruistabel!$C$25:$F$25,0)+1,FALSE),"")=0,"",IF(Plananalyse!BK97=1,VLOOKUP(BK$5,Kruistabel!$B$26:$F$29,MATCH($C97,Kruistabel!$C$25:$F$25,0)+1,FALSE),""))</f>
        <v>#N/A</v>
      </c>
      <c r="BL97" s="326" t="e">
        <f>IF(IF(Plananalyse!BL97=1,VLOOKUP(BL$5,Kruistabel!$B$26:$F$29,MATCH($C97,Kruistabel!$C$25:$F$25,0)+1,FALSE),"")=0,"",IF(Plananalyse!BL97=1,VLOOKUP(BL$5,Kruistabel!$B$26:$F$29,MATCH($C97,Kruistabel!$C$25:$F$25,0)+1,FALSE),""))</f>
        <v>#N/A</v>
      </c>
      <c r="BM97" s="326" t="e">
        <f>IF(IF(Plananalyse!BM97=1,VLOOKUP(BM$5,Kruistabel!$B$26:$F$29,MATCH($C97,Kruistabel!$C$25:$F$25,0)+1,FALSE),"")=0,"",IF(Plananalyse!BM97=1,VLOOKUP(BM$5,Kruistabel!$B$26:$F$29,MATCH($C97,Kruistabel!$C$25:$F$25,0)+1,FALSE),""))</f>
        <v>#N/A</v>
      </c>
      <c r="BN97" s="326" t="e">
        <f>IF(IF(Plananalyse!BN97=1,VLOOKUP(BN$5,Kruistabel!$B$26:$F$29,MATCH($C97,Kruistabel!$C$25:$F$25,0)+1,FALSE),"")=0,"",IF(Plananalyse!BN97=1,VLOOKUP(BN$5,Kruistabel!$B$26:$F$29,MATCH($C97,Kruistabel!$C$25:$F$25,0)+1,FALSE),""))</f>
        <v>#N/A</v>
      </c>
      <c r="BO97" s="326" t="e">
        <f>IF(IF(Plananalyse!BO97=1,VLOOKUP(BO$5,Kruistabel!$B$26:$F$29,MATCH($C97,Kruistabel!$C$25:$F$25,0)+1,FALSE),"")=0,"",IF(Plananalyse!BO97=1,VLOOKUP(BO$5,Kruistabel!$B$26:$F$29,MATCH($C97,Kruistabel!$C$25:$F$25,0)+1,FALSE),""))</f>
        <v>#N/A</v>
      </c>
      <c r="BP97" s="326" t="e">
        <f>IF(IF(Plananalyse!BP97=1,VLOOKUP(BP$5,Kruistabel!$B$26:$F$29,MATCH($C97,Kruistabel!$C$25:$F$25,0)+1,FALSE),"")=0,"",IF(Plananalyse!BP97=1,VLOOKUP(BP$5,Kruistabel!$B$26:$F$29,MATCH($C97,Kruistabel!$C$25:$F$25,0)+1,FALSE),""))</f>
        <v>#N/A</v>
      </c>
      <c r="BQ97" s="326" t="e">
        <f>IF(IF(Plananalyse!BQ97=1,VLOOKUP(BQ$5,Kruistabel!$B$26:$F$29,MATCH($C97,Kruistabel!$C$25:$F$25,0)+1,FALSE),"")=0,"",IF(Plananalyse!BQ97=1,VLOOKUP(BQ$5,Kruistabel!$B$26:$F$29,MATCH($C97,Kruistabel!$C$25:$F$25,0)+1,FALSE),""))</f>
        <v>#N/A</v>
      </c>
      <c r="BR97" s="326" t="e">
        <f>IF(IF(Plananalyse!BR97=1,VLOOKUP(BR$5,Kruistabel!$B$26:$F$29,MATCH($C97,Kruistabel!$C$25:$F$25,0)+1,FALSE),"")=0,"",IF(Plananalyse!BR97=1,VLOOKUP(BR$5,Kruistabel!$B$26:$F$29,MATCH($C97,Kruistabel!$C$25:$F$25,0)+1,FALSE),""))</f>
        <v>#REF!</v>
      </c>
      <c r="BS97" s="326" t="e">
        <f>IF(IF(Plananalyse!BS97=1,VLOOKUP(BS$5,Kruistabel!$B$26:$F$29,MATCH($C97,Kruistabel!$C$25:$F$25,0)+1,FALSE),"")=0,"",IF(Plananalyse!BS97=1,VLOOKUP(BS$5,Kruistabel!$B$26:$F$29,MATCH($C97,Kruistabel!$C$25:$F$25,0)+1,FALSE),""))</f>
        <v>#REF!</v>
      </c>
      <c r="BT97" s="65"/>
      <c r="BU97" s="231" t="str">
        <f>IF(IF(Plananalyse!BU97=1,VLOOKUP(BU$5,Kruistabel!$B$26:$F$29,MATCH($C97,Kruistabel!$C$25:$F$25,0)+1,FALSE),"")=0,"",IF(Plananalyse!BU97=1,VLOOKUP(BU$5,Kruistabel!$B$26:$F$29,MATCH($C97,Kruistabel!$C$25:$F$25,0)+1,FALSE),""))</f>
        <v/>
      </c>
      <c r="BV97" s="326">
        <f>IF(IF(Plananalyse!BV97=1,VLOOKUP(BV$5,Kruistabel!$B$26:$F$29,MATCH($C97,Kruistabel!$C$25:$F$25,0)+1,FALSE),"")=0,"",IF(Plananalyse!BV97=1,VLOOKUP(BV$5,Kruistabel!$B$26:$F$29,MATCH($C97,Kruistabel!$C$25:$F$25,0)+1,FALSE),""))</f>
        <v>55</v>
      </c>
      <c r="BW97" s="326" t="str">
        <f>IF(IF(Plananalyse!BW97=1,VLOOKUP(BW$5,Kruistabel!$B$26:$F$29,MATCH($C97,Kruistabel!$C$25:$F$25,0)+1,FALSE),"")=0,"",IF(Plananalyse!BW97=1,VLOOKUP(BW$5,Kruistabel!$B$26:$F$29,MATCH($C97,Kruistabel!$C$25:$F$25,0)+1,FALSE),""))</f>
        <v/>
      </c>
      <c r="BX97" s="326" t="str">
        <f>IF(IF(Plananalyse!BX97=1,VLOOKUP(BX$5,Kruistabel!$B$26:$F$29,MATCH($C97,Kruistabel!$C$25:$F$25,0)+1,FALSE),"")=0,"",IF(Plananalyse!BX97=1,VLOOKUP(BX$5,Kruistabel!$B$26:$F$29,MATCH($C97,Kruistabel!$C$25:$F$25,0)+1,FALSE),""))</f>
        <v/>
      </c>
      <c r="BY97" s="327"/>
      <c r="BZ97" s="326" t="e">
        <f>IF(IF(Plananalyse!BZ97=1,VLOOKUP(BZ$5,Kruistabel!$B$26:$F$29,MATCH($C97,Kruistabel!$C$25:$F$25,0)+1,FALSE),"")=0,"",IF(Plananalyse!BZ97=1,VLOOKUP(BZ$5,Kruistabel!$B$26:$F$29,MATCH($C97,Kruistabel!$C$25:$F$25,0)+1,FALSE),""))</f>
        <v>#N/A</v>
      </c>
      <c r="CA97" s="326" t="e">
        <f>IF(IF(Plananalyse!CA97=1,VLOOKUP(CA$5,Kruistabel!$B$26:$F$29,MATCH($C97,Kruistabel!$C$25:$F$25,0)+1,FALSE),"")=0,"",IF(Plananalyse!CA97=1,VLOOKUP(CA$5,Kruistabel!$B$26:$F$29,MATCH($C97,Kruistabel!$C$25:$F$25,0)+1,FALSE),""))</f>
        <v>#N/A</v>
      </c>
      <c r="CB97" s="326" t="e">
        <f>IF(IF(Plananalyse!CB97=1,VLOOKUP(CB$5,Kruistabel!$B$26:$F$29,MATCH($C97,Kruistabel!$C$25:$F$25,0)+1,FALSE),"")=0,"",IF(Plananalyse!CB97=1,VLOOKUP(CB$5,Kruistabel!$B$26:$F$29,MATCH($C97,Kruistabel!$C$25:$F$25,0)+1,FALSE),""))</f>
        <v>#N/A</v>
      </c>
      <c r="CC97" s="326" t="e">
        <f>IF(IF(Plananalyse!CC97=1,VLOOKUP(CC$5,Kruistabel!$B$26:$F$29,MATCH($C97,Kruistabel!$C$25:$F$25,0)+1,FALSE),"")=0,"",IF(Plananalyse!CC97=1,VLOOKUP(CC$5,Kruistabel!$B$26:$F$29,MATCH($C97,Kruistabel!$C$25:$F$25,0)+1,FALSE),""))</f>
        <v>#N/A</v>
      </c>
      <c r="CD97" s="326" t="e">
        <f>IF(IF(Plananalyse!CD97=1,VLOOKUP(CD$5,Kruistabel!$B$26:$F$29,MATCH($C97,Kruistabel!$C$25:$F$25,0)+1,FALSE),"")=0,"",IF(Plananalyse!CD97=1,VLOOKUP(CD$5,Kruistabel!$B$26:$F$29,MATCH($C97,Kruistabel!$C$25:$F$25,0)+1,FALSE),""))</f>
        <v>#N/A</v>
      </c>
      <c r="CE97" s="326" t="e">
        <f>IF(IF(Plananalyse!CE97=1,VLOOKUP(CE$5,Kruistabel!$B$26:$F$29,MATCH($C97,Kruistabel!$C$25:$F$25,0)+1,FALSE),"")=0,"",IF(Plananalyse!CE97=1,VLOOKUP(CE$5,Kruistabel!$B$26:$F$29,MATCH($C97,Kruistabel!$C$25:$F$25,0)+1,FALSE),""))</f>
        <v>#N/A</v>
      </c>
      <c r="CF97" s="326" t="e">
        <f>IF(IF(Plananalyse!CF97=1,VLOOKUP(CF$5,Kruistabel!$B$26:$F$29,MATCH($C97,Kruistabel!$C$25:$F$25,0)+1,FALSE),"")=0,"",IF(Plananalyse!CF97=1,VLOOKUP(CF$5,Kruistabel!$B$26:$F$29,MATCH($C97,Kruistabel!$C$25:$F$25,0)+1,FALSE),""))</f>
        <v>#N/A</v>
      </c>
      <c r="CG97" s="326" t="e">
        <f>IF(IF(Plananalyse!CG97=1,VLOOKUP(CG$5,Kruistabel!$B$26:$F$29,MATCH($C97,Kruistabel!$C$25:$F$25,0)+1,FALSE),"")=0,"",IF(Plananalyse!CG97=1,VLOOKUP(CG$5,Kruistabel!$B$26:$F$29,MATCH($C97,Kruistabel!$C$25:$F$25,0)+1,FALSE),""))</f>
        <v>#REF!</v>
      </c>
      <c r="CH97" s="326" t="e">
        <f>IF(IF(Plananalyse!CH97=1,VLOOKUP(CH$5,Kruistabel!$B$26:$F$29,MATCH($C97,Kruistabel!$C$25:$F$25,0)+1,FALSE),"")=0,"",IF(Plananalyse!CH97=1,VLOOKUP(CH$5,Kruistabel!$B$26:$F$29,MATCH($C97,Kruistabel!$C$25:$F$25,0)+1,FALSE),""))</f>
        <v>#REF!</v>
      </c>
      <c r="CI97" s="65"/>
      <c r="CJ97" s="326">
        <f>IF(IF(Plananalyse!CJ97=1,VLOOKUP(CJ$5,Kruistabel!$B$26:$F$29,MATCH($C97,Kruistabel!$C$25:$F$25,0)+1,FALSE),"")=0,"",IF(Plananalyse!CJ97=1,VLOOKUP(CJ$5,Kruistabel!$B$26:$F$29,MATCH($C97,Kruistabel!$C$25:$F$25,0)+1,FALSE),""))</f>
        <v>55</v>
      </c>
      <c r="CK97" s="326">
        <f>IF(IF(Plananalyse!CK97=1,VLOOKUP(CK$5,Kruistabel!$B$26:$F$29,MATCH($C97,Kruistabel!$C$25:$F$25,0)+1,FALSE),"")=0,"",IF(Plananalyse!CK97=1,VLOOKUP(CK$5,Kruistabel!$B$26:$F$29,MATCH($C97,Kruistabel!$C$25:$F$25,0)+1,FALSE),""))</f>
        <v>55</v>
      </c>
      <c r="CL97" s="326" t="str">
        <f>IF(IF(Plananalyse!CL97=1,VLOOKUP(CL$5,Kruistabel!$B$26:$F$29,MATCH($C97,Kruistabel!$C$25:$F$25,0)+1,FALSE),"")=0,"",IF(Plananalyse!CL97=1,VLOOKUP(CL$5,Kruistabel!$B$26:$F$29,MATCH($C97,Kruistabel!$C$25:$F$25,0)+1,FALSE),""))</f>
        <v/>
      </c>
      <c r="CM97" s="326">
        <f ca="1">IF(IF(Plananalyse!CM97=1,VLOOKUP(CM$5,Kruistabel!$B$26:$F$29,MATCH($C97,Kruistabel!$C$25:$F$25,0)+1,FALSE),"")=0,"",IF(Plananalyse!CM97=1,VLOOKUP(CM$5,Kruistabel!$B$26:$F$29,MATCH($C97,Kruistabel!$C$25:$F$25,0)+1,FALSE),""))</f>
        <v>50</v>
      </c>
      <c r="CN97" s="326">
        <f ca="1">IF(IF(Plananalyse!CN97=1,VLOOKUP(CN$5,Kruistabel!$B$26:$F$29,MATCH($C97,Kruistabel!$C$25:$F$25,0)+1,FALSE),"")=0,"",IF(Plananalyse!CN97=1,VLOOKUP(CN$5,Kruistabel!$B$26:$F$29,MATCH($C97,Kruistabel!$C$25:$F$25,0)+1,FALSE),""))</f>
        <v>50</v>
      </c>
      <c r="CO97" s="326">
        <f ca="1">IF(IF(Plananalyse!CO97=1,VLOOKUP(CO$5,Kruistabel!$B$26:$F$29,MATCH($C97,Kruistabel!$C$25:$F$25,0)+1,FALSE),"")=0,"",IF(Plananalyse!CO97=1,VLOOKUP(CO$5,Kruistabel!$B$26:$F$29,MATCH($C97,Kruistabel!$C$25:$F$25,0)+1,FALSE),""))</f>
        <v>60</v>
      </c>
      <c r="CP97" s="326">
        <f ca="1">IF(IF(Plananalyse!CP97=1,VLOOKUP(CP$5,Kruistabel!$B$26:$F$29,MATCH($C97,Kruistabel!$C$25:$F$25,0)+1,FALSE),"")=0,"",IF(Plananalyse!CP97=1,VLOOKUP(CP$5,Kruistabel!$B$26:$F$29,MATCH($C97,Kruistabel!$C$25:$F$25,0)+1,FALSE),""))</f>
        <v>55</v>
      </c>
      <c r="CQ97" s="326">
        <f ca="1">IF(IF(Plananalyse!CQ97=1,VLOOKUP(CQ$5,Kruistabel!$B$26:$F$29,MATCH($C97,Kruistabel!$C$25:$F$25,0)+1,FALSE),"")=0,"",IF(Plananalyse!CQ97=1,VLOOKUP(CQ$5,Kruistabel!$B$26:$F$29,MATCH($C97,Kruistabel!$C$25:$F$25,0)+1,FALSE),""))</f>
        <v>60</v>
      </c>
      <c r="CR97" s="326">
        <f ca="1">IF(IF(Plananalyse!CR97=1,VLOOKUP(CR$5,Kruistabel!$B$26:$F$29,MATCH($C97,Kruistabel!$C$25:$F$25,0)+1,FALSE),"")=0,"",IF(Plananalyse!CR97=1,VLOOKUP(CR$5,Kruistabel!$B$26:$F$29,MATCH($C97,Kruistabel!$C$25:$F$25,0)+1,FALSE),""))</f>
        <v>60</v>
      </c>
      <c r="CS97" s="326">
        <f ca="1">IF(IF(Plananalyse!CS97=1,VLOOKUP(CS$5,Kruistabel!$B$26:$F$29,MATCH($C97,Kruistabel!$C$25:$F$25,0)+1,FALSE),"")=0,"",IF(Plananalyse!CS97=1,VLOOKUP(CS$5,Kruistabel!$B$26:$F$29,MATCH($C97,Kruistabel!$C$25:$F$25,0)+1,FALSE),""))</f>
        <v>55</v>
      </c>
      <c r="CT97" s="326">
        <f ca="1">IF(IF(Plananalyse!CT97=1,VLOOKUP(CT$5,Kruistabel!$B$26:$F$29,MATCH($C97,Kruistabel!$C$25:$F$25,0)+1,FALSE),"")=0,"",IF(Plananalyse!CT97=1,VLOOKUP(CT$5,Kruistabel!$B$26:$F$29,MATCH($C97,Kruistabel!$C$25:$F$25,0)+1,FALSE),""))</f>
        <v>55</v>
      </c>
      <c r="CU97" s="326">
        <f ca="1">IF(IF(Plananalyse!CU97=1,VLOOKUP(CU$5,Kruistabel!$B$26:$F$29,MATCH($C97,Kruistabel!$C$25:$F$25,0)+1,FALSE),"")=0,"",IF(Plananalyse!CU97=1,VLOOKUP(CU$5,Kruistabel!$B$26:$F$29,MATCH($C97,Kruistabel!$C$25:$F$25,0)+1,FALSE),""))</f>
        <v>60</v>
      </c>
      <c r="CV97" s="326">
        <f ca="1">IF(IF(Plananalyse!CV97=1,VLOOKUP(CV$5,Kruistabel!$B$26:$F$29,MATCH($C97,Kruistabel!$C$25:$F$25,0)+1,FALSE),"")=0,"",IF(Plananalyse!CV97=1,VLOOKUP(CV$5,Kruistabel!$B$26:$F$29,MATCH($C97,Kruistabel!$C$25:$F$25,0)+1,FALSE),""))</f>
        <v>60</v>
      </c>
      <c r="CW97" s="326">
        <f ca="1">IF(IF(Plananalyse!CW97=1,VLOOKUP(CW$5,Kruistabel!$B$26:$F$29,MATCH($C97,Kruistabel!$C$25:$F$25,0)+1,FALSE),"")=0,"",IF(Plananalyse!CW97=1,VLOOKUP(CW$5,Kruistabel!$B$26:$F$29,MATCH($C97,Kruistabel!$C$25:$F$25,0)+1,FALSE),""))</f>
        <v>55</v>
      </c>
      <c r="CX97" s="326" t="str">
        <f ca="1">IF(IF(Plananalyse!CX97=1,VLOOKUP(CX$5,Kruistabel!$B$26:$F$29,MATCH($C97,Kruistabel!$C$25:$F$25,0)+1,FALSE),"")=0,"",IF(Plananalyse!CX97=1,VLOOKUP(CX$5,Kruistabel!$B$26:$F$29,MATCH($C97,Kruistabel!$C$25:$F$25,0)+1,FALSE),""))</f>
        <v/>
      </c>
      <c r="CY97" s="326">
        <f ca="1">IF(IF(Plananalyse!CY97=1,VLOOKUP(CY$5,Kruistabel!$B$26:$F$29,MATCH($C97,Kruistabel!$C$25:$F$25,0)+1,FALSE),"")=0,"",IF(Plananalyse!CY97=1,VLOOKUP(CY$5,Kruistabel!$B$26:$F$29,MATCH($C97,Kruistabel!$C$25:$F$25,0)+1,FALSE),""))</f>
        <v>60</v>
      </c>
      <c r="CZ97" s="326">
        <f ca="1">IF(IF(Plananalyse!CZ97=1,VLOOKUP(CZ$5,Kruistabel!$B$26:$F$29,MATCH($C97,Kruistabel!$C$25:$F$25,0)+1,FALSE),"")=0,"",IF(Plananalyse!CZ97=1,VLOOKUP(CZ$5,Kruistabel!$B$26:$F$29,MATCH($C97,Kruistabel!$C$25:$F$25,0)+1,FALSE),""))</f>
        <v>60</v>
      </c>
      <c r="DA97" s="326">
        <f ca="1">IF(IF(Plananalyse!DA97=1,VLOOKUP(DA$5,Kruistabel!$B$26:$F$29,MATCH($C97,Kruistabel!$C$25:$F$25,0)+1,FALSE),"")=0,"",IF(Plananalyse!DA97=1,VLOOKUP(DA$5,Kruistabel!$B$26:$F$29,MATCH($C97,Kruistabel!$C$25:$F$25,0)+1,FALSE),""))</f>
        <v>60</v>
      </c>
      <c r="DB97" s="326" t="str">
        <f ca="1">IF(IF(Plananalyse!DB97=1,VLOOKUP(DB$5,Kruistabel!$B$26:$F$29,MATCH($C97,Kruistabel!$C$25:$F$25,0)+1,FALSE),"")=0,"",IF(Plananalyse!DB97=1,VLOOKUP(DB$5,Kruistabel!$B$26:$F$29,MATCH($C97,Kruistabel!$C$25:$F$25,0)+1,FALSE),""))</f>
        <v/>
      </c>
      <c r="DC97" s="326" t="str">
        <f ca="1">IF(IF(Plananalyse!DC97=1,VLOOKUP(DC$5,Kruistabel!$B$26:$F$29,MATCH($C97,Kruistabel!$C$25:$F$25,0)+1,FALSE),"")=0,"",IF(Plananalyse!DC97=1,VLOOKUP(DC$5,Kruistabel!$B$26:$F$29,MATCH($C97,Kruistabel!$C$25:$F$25,0)+1,FALSE),""))</f>
        <v/>
      </c>
      <c r="DD97" s="327"/>
      <c r="DE97" s="326" t="e">
        <f ca="1">IF(IF(Plananalyse!DE97=1,VLOOKUP(DE$5,Kruistabel!$B$26:$F$29,MATCH($C97,Kruistabel!$C$25:$F$25,0)+1,FALSE),"")=0,"",IF(Plananalyse!DE97=1,VLOOKUP(DE$5,Kruistabel!$B$26:$F$29,MATCH($C97,Kruistabel!$C$25:$F$25,0)+1,FALSE),""))</f>
        <v>#N/A</v>
      </c>
      <c r="DF97" s="326" t="e">
        <f ca="1">IF(IF(Plananalyse!DF97=1,VLOOKUP(DF$5,Kruistabel!$B$26:$F$29,MATCH($C97,Kruistabel!$C$25:$F$25,0)+1,FALSE),"")=0,"",IF(Plananalyse!DF97=1,VLOOKUP(DF$5,Kruistabel!$B$26:$F$29,MATCH($C97,Kruistabel!$C$25:$F$25,0)+1,FALSE),""))</f>
        <v>#N/A</v>
      </c>
      <c r="DG97" s="326" t="e">
        <f ca="1">IF(IF(Plananalyse!DG97=1,VLOOKUP(DG$5,Kruistabel!$B$26:$F$29,MATCH($C97,Kruistabel!$C$25:$F$25,0)+1,FALSE),"")=0,"",IF(Plananalyse!DG97=1,VLOOKUP(DG$5,Kruistabel!$B$26:$F$29,MATCH($C97,Kruistabel!$C$25:$F$25,0)+1,FALSE),""))</f>
        <v>#N/A</v>
      </c>
      <c r="DH97" s="326" t="e">
        <f ca="1">IF(IF(Plananalyse!DH97=1,VLOOKUP(DH$5,Kruistabel!$B$26:$F$29,MATCH($C97,Kruistabel!$C$25:$F$25,0)+1,FALSE),"")=0,"",IF(Plananalyse!DH97=1,VLOOKUP(DH$5,Kruistabel!$B$26:$F$29,MATCH($C97,Kruistabel!$C$25:$F$25,0)+1,FALSE),""))</f>
        <v>#N/A</v>
      </c>
      <c r="DI97" s="326" t="e">
        <f ca="1">IF(IF(Plananalyse!DI97=1,VLOOKUP(DI$5,Kruistabel!$B$26:$F$29,MATCH($C97,Kruistabel!$C$25:$F$25,0)+1,FALSE),"")=0,"",IF(Plananalyse!DI97=1,VLOOKUP(DI$5,Kruistabel!$B$26:$F$29,MATCH($C97,Kruistabel!$C$25:$F$25,0)+1,FALSE),""))</f>
        <v>#N/A</v>
      </c>
      <c r="DJ97" s="326" t="e">
        <f ca="1">IF(IF(Plananalyse!DJ97=1,VLOOKUP(DJ$5,Kruistabel!$B$26:$F$29,MATCH($C97,Kruistabel!$C$25:$F$25,0)+1,FALSE),"")=0,"",IF(Plananalyse!DJ97=1,VLOOKUP(DJ$5,Kruistabel!$B$26:$F$29,MATCH($C97,Kruistabel!$C$25:$F$25,0)+1,FALSE),""))</f>
        <v>#N/A</v>
      </c>
      <c r="DK97" s="326" t="e">
        <f ca="1">IF(IF(Plananalyse!DK97=1,VLOOKUP(DK$5,Kruistabel!$B$26:$F$29,MATCH($C97,Kruistabel!$C$25:$F$25,0)+1,FALSE),"")=0,"",IF(Plananalyse!DK97=1,VLOOKUP(DK$5,Kruistabel!$B$26:$F$29,MATCH($C97,Kruistabel!$C$25:$F$25,0)+1,FALSE),""))</f>
        <v>#REF!</v>
      </c>
      <c r="DL97" s="326" t="e">
        <f ca="1">IF(IF(Plananalyse!DL97=1,VLOOKUP(DL$5,Kruistabel!$B$26:$F$29,MATCH($C97,Kruistabel!$C$25:$F$25,0)+1,FALSE),"")=0,"",IF(Plananalyse!DL97=1,VLOOKUP(DL$5,Kruistabel!$B$26:$F$29,MATCH($C97,Kruistabel!$C$25:$F$25,0)+1,FALSE),""))</f>
        <v>#REF!</v>
      </c>
      <c r="DM97" s="327" t="str">
        <f>IF(Plananalyse!DM97=1,VLOOKUP(DM$5,Kruistabel!$B$26:$F$29,MATCH($C97,Kruistabel!$C$25:$F$25,0)+1,FALSE),"")</f>
        <v/>
      </c>
      <c r="DN97" s="326" t="e">
        <f ca="1">IF(IF(Plananalyse!DN97=1,VLOOKUP(DN$5,Kruistabel!$B$26:$F$29,MATCH($C97,Kruistabel!$C$25:$F$25,0)+1,FALSE),"")=0,"",IF(Plananalyse!DN97=1,VLOOKUP(DN$5,Kruistabel!$B$26:$F$29,MATCH($C97,Kruistabel!$C$25:$F$25,0)+1,FALSE),""))</f>
        <v>#N/A</v>
      </c>
      <c r="DO97" s="326" t="e">
        <f ca="1">IF(IF(Plananalyse!DO97=1,VLOOKUP(DO$5,Kruistabel!$B$26:$F$29,MATCH($C97,Kruistabel!$C$25:$F$25,0)+1,FALSE),"")=0,"",IF(Plananalyse!DO97=1,VLOOKUP(DO$5,Kruistabel!$B$26:$F$29,MATCH($C97,Kruistabel!$C$25:$F$25,0)+1,FALSE),""))</f>
        <v>#N/A</v>
      </c>
      <c r="DP97" s="326" t="e">
        <f ca="1">IF(IF(Plananalyse!DP97=1,VLOOKUP(DP$5,Kruistabel!$B$26:$F$29,MATCH($C97,Kruistabel!$C$25:$F$25,0)+1,FALSE),"")=0,"",IF(Plananalyse!DP97=1,VLOOKUP(DP$5,Kruistabel!$B$26:$F$29,MATCH($C97,Kruistabel!$C$25:$F$25,0)+1,FALSE),""))</f>
        <v>#N/A</v>
      </c>
      <c r="DQ97" s="326" t="e">
        <f ca="1">IF(IF(Plananalyse!DQ97=1,VLOOKUP(DQ$5,Kruistabel!$B$26:$F$29,MATCH($C97,Kruistabel!$C$25:$F$25,0)+1,FALSE),"")=0,"",IF(Plananalyse!DQ97=1,VLOOKUP(DQ$5,Kruistabel!$B$26:$F$29,MATCH($C97,Kruistabel!$C$25:$F$25,0)+1,FALSE),""))</f>
        <v>#N/A</v>
      </c>
      <c r="DR97" s="326" t="e">
        <f ca="1">IF(IF(Plananalyse!DR97=1,VLOOKUP(DR$5,Kruistabel!$B$26:$F$29,MATCH($C97,Kruistabel!$C$25:$F$25,0)+1,FALSE),"")=0,"",IF(Plananalyse!DR97=1,VLOOKUP(DR$5,Kruistabel!$B$26:$F$29,MATCH($C97,Kruistabel!$C$25:$F$25,0)+1,FALSE),""))</f>
        <v>#N/A</v>
      </c>
      <c r="DS97" s="326" t="e">
        <f ca="1">IF(IF(Plananalyse!DS97=1,VLOOKUP(DS$5,Kruistabel!$B$26:$F$29,MATCH($C97,Kruistabel!$C$25:$F$25,0)+1,FALSE),"")=0,"",IF(Plananalyse!DS97=1,VLOOKUP(DS$5,Kruistabel!$B$26:$F$29,MATCH($C97,Kruistabel!$C$25:$F$25,0)+1,FALSE),""))</f>
        <v>#N/A</v>
      </c>
      <c r="DT97" s="326" t="e">
        <f ca="1">IF(IF(Plananalyse!DT97=1,VLOOKUP(DT$5,Kruistabel!$B$26:$F$29,MATCH($C97,Kruistabel!$C$25:$F$25,0)+1,FALSE),"")=0,"",IF(Plananalyse!DT97=1,VLOOKUP(DT$5,Kruistabel!$B$26:$F$29,MATCH($C97,Kruistabel!$C$25:$F$25,0)+1,FALSE),""))</f>
        <v>#N/A</v>
      </c>
      <c r="DU97" s="326" t="e">
        <f ca="1">IF(IF(Plananalyse!DU97=1,VLOOKUP(DU$5,Kruistabel!$B$26:$F$29,MATCH($C97,Kruistabel!$C$25:$F$25,0)+1,FALSE),"")=0,"",IF(Plananalyse!DU97=1,VLOOKUP(DU$5,Kruistabel!$B$26:$F$29,MATCH($C97,Kruistabel!$C$25:$F$25,0)+1,FALSE),""))</f>
        <v>#N/A</v>
      </c>
      <c r="DV97" s="326" t="e">
        <f ca="1">IF(IF(Plananalyse!DV97=1,VLOOKUP(DV$5,Kruistabel!$B$26:$F$29,MATCH($C97,Kruistabel!$C$25:$F$25,0)+1,FALSE),"")=0,"",IF(Plananalyse!DV97=1,VLOOKUP(DV$5,Kruistabel!$B$26:$F$29,MATCH($C97,Kruistabel!$C$25:$F$25,0)+1,FALSE),""))</f>
        <v>#N/A</v>
      </c>
      <c r="DW97" s="326" t="e">
        <f ca="1">IF(IF(Plananalyse!DW97=1,VLOOKUP(DW$5,Kruistabel!$B$26:$F$29,MATCH($C97,Kruistabel!$C$25:$F$25,0)+1,FALSE),"")=0,"",IF(Plananalyse!DW97=1,VLOOKUP(DW$5,Kruistabel!$B$26:$F$29,MATCH($C97,Kruistabel!$C$25:$F$25,0)+1,FALSE),""))</f>
        <v>#REF!</v>
      </c>
      <c r="DX97" s="326" t="e">
        <f ca="1">IF(IF(Plananalyse!DX97=1,VLOOKUP(DX$5,Kruistabel!$B$26:$F$29,MATCH($C97,Kruistabel!$C$25:$F$25,0)+1,FALSE),"")=0,"",IF(Plananalyse!DX97=1,VLOOKUP(DX$5,Kruistabel!$B$26:$F$29,MATCH($C97,Kruistabel!$C$25:$F$25,0)+1,FALSE),""))</f>
        <v>#REF!</v>
      </c>
      <c r="DY97" s="327" t="str">
        <f>IF(Plananalyse!DY97=1,VLOOKUP(DY$5,Kruistabel!$B$26:$F$29,MATCH($C97,Kruistabel!$C$25:$F$25,0)+1,FALSE),"")</f>
        <v/>
      </c>
      <c r="DZ97" s="326" t="e">
        <f ca="1">IF(IF(Plananalyse!DZ97=1,VLOOKUP(DZ$5,Kruistabel!$B$26:$F$29,MATCH($C97,Kruistabel!$C$25:$F$25,0)+1,FALSE),"")=0,"",IF(Plananalyse!DZ97=1,VLOOKUP(DZ$5,Kruistabel!$B$26:$F$29,MATCH($C97,Kruistabel!$C$25:$F$25,0)+1,FALSE),""))</f>
        <v>#N/A</v>
      </c>
      <c r="EA97" s="326" t="e">
        <f ca="1">IF(IF(Plananalyse!EA97=1,VLOOKUP(EA$5,Kruistabel!$B$26:$F$29,MATCH($C97,Kruistabel!$C$25:$F$25,0)+1,FALSE),"")=0,"",IF(Plananalyse!EA97=1,VLOOKUP(EA$5,Kruistabel!$B$26:$F$29,MATCH($C97,Kruistabel!$C$25:$F$25,0)+1,FALSE),""))</f>
        <v>#N/A</v>
      </c>
      <c r="EB97" s="326" t="e">
        <f ca="1">IF(IF(Plananalyse!EB97=1,VLOOKUP(EB$5,Kruistabel!$B$26:$F$29,MATCH($C97,Kruistabel!$C$25:$F$25,0)+1,FALSE),"")=0,"",IF(Plananalyse!EB97=1,VLOOKUP(EB$5,Kruistabel!$B$26:$F$29,MATCH($C97,Kruistabel!$C$25:$F$25,0)+1,FALSE),""))</f>
        <v>#REF!</v>
      </c>
      <c r="EC97" s="326" t="e">
        <f ca="1">IF(IF(Plananalyse!EC97=1,VLOOKUP(EC$5,Kruistabel!$B$26:$F$29,MATCH($C97,Kruistabel!$C$25:$F$25,0)+1,FALSE),"")=0,"",IF(Plananalyse!EC97=1,VLOOKUP(EC$5,Kruistabel!$B$26:$F$29,MATCH($C97,Kruistabel!$C$25:$F$25,0)+1,FALSE),""))</f>
        <v>#REF!</v>
      </c>
      <c r="ED97" s="327"/>
      <c r="EE97" s="326" t="e">
        <f ca="1">IF(IF(Plananalyse!EE97=1,VLOOKUP(EE$5,Kruistabel!$B$26:$F$29,MATCH($C97,Kruistabel!$C$25:$F$25,0)+1,FALSE),"")=0,"",IF(Plananalyse!EE97=1,VLOOKUP(EE$5,Kruistabel!$B$26:$F$29,MATCH($C97,Kruistabel!$C$25:$F$25,0)+1,FALSE),""))</f>
        <v>#N/A</v>
      </c>
      <c r="EF97" s="326" t="e">
        <f ca="1">IF(IF(Plananalyse!EF97=1,VLOOKUP(EF$5,Kruistabel!$B$26:$F$29,MATCH($C97,Kruistabel!$C$25:$F$25,0)+1,FALSE),"")=0,"",IF(Plananalyse!EF97=1,VLOOKUP(EF$5,Kruistabel!$B$26:$F$29,MATCH($C97,Kruistabel!$C$25:$F$25,0)+1,FALSE),""))</f>
        <v>#N/A</v>
      </c>
      <c r="EG97" s="326" t="e">
        <f ca="1">IF(IF(Plananalyse!EG97=1,VLOOKUP(EG$5,Kruistabel!$B$26:$F$29,MATCH($C97,Kruistabel!$C$25:$F$25,0)+1,FALSE),"")=0,"",IF(Plananalyse!EG97=1,VLOOKUP(EG$5,Kruistabel!$B$26:$F$29,MATCH($C97,Kruistabel!$C$25:$F$25,0)+1,FALSE),""))</f>
        <v>#N/A</v>
      </c>
      <c r="EH97" s="326" t="e">
        <f ca="1">IF(IF(Plananalyse!EH97=1,VLOOKUP(EH$5,Kruistabel!$B$26:$F$29,MATCH($C97,Kruistabel!$C$25:$F$25,0)+1,FALSE),"")=0,"",IF(Plananalyse!EH97=1,VLOOKUP(EH$5,Kruistabel!$B$26:$F$29,MATCH($C97,Kruistabel!$C$25:$F$25,0)+1,FALSE),""))</f>
        <v>#REF!</v>
      </c>
      <c r="EI97" s="326" t="e">
        <f ca="1">IF(IF(Plananalyse!EI97=1,VLOOKUP(EI$5,Kruistabel!$B$26:$F$29,MATCH($C97,Kruistabel!$C$25:$F$25,0)+1,FALSE),"")=0,"",IF(Plananalyse!EI97=1,VLOOKUP(EI$5,Kruistabel!$B$26:$F$29,MATCH($C97,Kruistabel!$C$25:$F$25,0)+1,FALSE),""))</f>
        <v>#REF!</v>
      </c>
      <c r="EJ97" s="164" t="str">
        <f>IF(Plananalyse!EJ97=1,VLOOKUP(EJ$5,Kruistabel!$B$26:$F$29,MATCH($C97,Kruistabel!$C$25:$F$25,0)+1,FALSE),"")</f>
        <v/>
      </c>
      <c r="EK97" s="138"/>
      <c r="EL97" s="138"/>
      <c r="EM97" s="138"/>
      <c r="EN97" s="138"/>
      <c r="EO97" s="138"/>
    </row>
    <row r="98" spans="2:145">
      <c r="B98" s="337" t="s">
        <v>193</v>
      </c>
      <c r="C98" s="160" t="str">
        <f>_xlfn.IFNA(VLOOKUP($B98,Classificatietabel!$B$6:$I$91,C$7,FALSE),"")</f>
        <v>zeer hoog</v>
      </c>
      <c r="D98" s="160" t="str">
        <f>_xlfn.IFNA(VLOOKUP($B98,Classificatietabel!$B$6:$I$91,D$7,FALSE),"")</f>
        <v>neen</v>
      </c>
      <c r="E98" s="119">
        <f>IF(AND(D98="laag",$D$3=1),0,_xlfn.IFNA(IF(VLOOKUP($B98,Classificatietabel!$B$6:$H$91,$E$5,FALSE)="Ja",1,0),""))</f>
        <v>1</v>
      </c>
      <c r="F98" s="163"/>
      <c r="G98" s="326">
        <f>IF(IF(Plananalyse!G98=1,VLOOKUP(G$5,Kruistabel!$B$26:$F$29,MATCH($C98,Kruistabel!$C$25:$F$25,0)+1,FALSE),"")=0,"",IF(Plananalyse!G98=1,VLOOKUP(G$5,Kruistabel!$B$26:$F$29,MATCH($C98,Kruistabel!$C$25:$F$25,0)+1,FALSE),""))</f>
        <v>65</v>
      </c>
      <c r="H98" s="326">
        <f>IF(IF(Plananalyse!H98=1,VLOOKUP(H$5,Kruistabel!$B$26:$F$29,MATCH($C98,Kruistabel!$C$25:$F$25,0)+1,FALSE),"")=0,"",IF(Plananalyse!H98=1,VLOOKUP(H$5,Kruistabel!$B$26:$F$29,MATCH($C98,Kruistabel!$C$25:$F$25,0)+1,FALSE),""))</f>
        <v>65</v>
      </c>
      <c r="I98" s="326">
        <f>IF(IF(Plananalyse!I98=1,VLOOKUP(I$5,Kruistabel!$B$26:$F$29,MATCH($C98,Kruistabel!$C$25:$F$25,0)+1,FALSE),"")=0,"",IF(Plananalyse!I98=1,VLOOKUP(I$5,Kruistabel!$B$26:$F$29,MATCH($C98,Kruistabel!$C$25:$F$25,0)+1,FALSE),""))</f>
        <v>50</v>
      </c>
      <c r="J98" s="326">
        <f>IF(IF(Plananalyse!J98=1,VLOOKUP(J$5,Kruistabel!$B$26:$F$29,MATCH($C98,Kruistabel!$C$25:$F$25,0)+1,FALSE),"")=0,"",IF(Plananalyse!J98=1,VLOOKUP(J$5,Kruistabel!$B$26:$F$29,MATCH($C98,Kruistabel!$C$25:$F$25,0)+1,FALSE),""))</f>
        <v>65</v>
      </c>
      <c r="K98" s="326">
        <f>IF(IF(Plananalyse!K98=1,VLOOKUP(K$5,Kruistabel!$B$26:$F$29,MATCH($C98,Kruistabel!$C$25:$F$25,0)+1,FALSE),"")=0,"",IF(Plananalyse!K98=1,VLOOKUP(K$5,Kruistabel!$B$26:$F$29,MATCH($C98,Kruistabel!$C$25:$F$25,0)+1,FALSE),""))</f>
        <v>65</v>
      </c>
      <c r="L98" s="326">
        <f>IF(IF(Plananalyse!L98=1,VLOOKUP(L$5,Kruistabel!$B$26:$F$29,MATCH($C98,Kruistabel!$C$25:$F$25,0)+1,FALSE),"")=0,"",IF(Plananalyse!L98=1,VLOOKUP(L$5,Kruistabel!$B$26:$F$29,MATCH($C98,Kruistabel!$C$25:$F$25,0)+1,FALSE),""))</f>
        <v>65</v>
      </c>
      <c r="M98" s="326">
        <f>IF(IF(Plananalyse!M98=1,VLOOKUP(M$5,Kruistabel!$B$26:$F$29,MATCH($C98,Kruistabel!$C$25:$F$25,0)+1,FALSE),"")=0,"",IF(Plananalyse!M98=1,VLOOKUP(M$5,Kruistabel!$B$26:$F$29,MATCH($C98,Kruistabel!$C$25:$F$25,0)+1,FALSE),""))</f>
        <v>45</v>
      </c>
      <c r="N98" s="326">
        <f>IF(IF(Plananalyse!N98=1,VLOOKUP(N$5,Kruistabel!$B$26:$F$29,MATCH($C98,Kruistabel!$C$25:$F$25,0)+1,FALSE),"")=0,"",IF(Plananalyse!N98=1,VLOOKUP(N$5,Kruistabel!$B$26:$F$29,MATCH($C98,Kruistabel!$C$25:$F$25,0)+1,FALSE),""))</f>
        <v>45</v>
      </c>
      <c r="O98" s="326">
        <f>IF(IF(Plananalyse!O98=1,VLOOKUP(O$5,Kruistabel!$B$26:$F$29,MATCH($C98,Kruistabel!$C$25:$F$25,0)+1,FALSE),"")=0,"",IF(Plananalyse!O98=1,VLOOKUP(O$5,Kruistabel!$B$26:$F$29,MATCH($C98,Kruistabel!$C$25:$F$25,0)+1,FALSE),""))</f>
        <v>45</v>
      </c>
      <c r="P98" s="326">
        <f>IF(IF(Plananalyse!P98=1,VLOOKUP(P$5,Kruistabel!$B$26:$F$29,MATCH($C98,Kruistabel!$C$25:$F$25,0)+1,FALSE),"")=0,"",IF(Plananalyse!P98=1,VLOOKUP(P$5,Kruistabel!$B$26:$F$29,MATCH($C98,Kruistabel!$C$25:$F$25,0)+1,FALSE),""))</f>
        <v>40</v>
      </c>
      <c r="Q98" s="326">
        <f>IF(IF(Plananalyse!Q98=1,VLOOKUP(Q$5,Kruistabel!$B$26:$F$29,MATCH($C98,Kruistabel!$C$25:$F$25,0)+1,FALSE),"")=0,"",IF(Plananalyse!Q98=1,VLOOKUP(Q$5,Kruistabel!$B$26:$F$29,MATCH($C98,Kruistabel!$C$25:$F$25,0)+1,FALSE),""))</f>
        <v>50</v>
      </c>
      <c r="R98" s="326">
        <f>IF(IF(Plananalyse!R98=1,VLOOKUP(R$5,Kruistabel!$B$26:$F$29,MATCH($C98,Kruistabel!$C$25:$F$25,0)+1,FALSE),"")=0,"",IF(Plananalyse!R98=1,VLOOKUP(R$5,Kruistabel!$B$26:$F$29,MATCH($C98,Kruistabel!$C$25:$F$25,0)+1,FALSE),""))</f>
        <v>45</v>
      </c>
      <c r="S98" s="326">
        <f>IF(IF(Plananalyse!S98=1,VLOOKUP(S$5,Kruistabel!$B$26:$F$29,MATCH($C98,Kruistabel!$C$25:$F$25,0)+1,FALSE),"")=0,"",IF(Plananalyse!S98=1,VLOOKUP(S$5,Kruistabel!$B$26:$F$29,MATCH($C98,Kruistabel!$C$25:$F$25,0)+1,FALSE),""))</f>
        <v>65</v>
      </c>
      <c r="T98" s="326">
        <f>IF(IF(Plananalyse!T98=1,VLOOKUP(T$5,Kruistabel!$B$26:$F$29,MATCH($C98,Kruistabel!$C$25:$F$25,0)+1,FALSE),"")=0,"",IF(Plananalyse!T98=1,VLOOKUP(T$5,Kruistabel!$B$26:$F$29,MATCH($C98,Kruistabel!$C$25:$F$25,0)+1,FALSE),""))</f>
        <v>65</v>
      </c>
      <c r="U98" s="326">
        <f>IF(IF(Plananalyse!U98=1,VLOOKUP(U$5,Kruistabel!$B$26:$F$29,MATCH($C98,Kruistabel!$C$25:$F$25,0)+1,FALSE),"")=0,"",IF(Plananalyse!U98=1,VLOOKUP(U$5,Kruistabel!$B$26:$F$29,MATCH($C98,Kruistabel!$C$25:$F$25,0)+1,FALSE),""))</f>
        <v>65</v>
      </c>
      <c r="V98" s="326">
        <f>IF(IF(Plananalyse!V98=1,VLOOKUP(V$5,Kruistabel!$B$26:$F$29,MATCH($C98,Kruistabel!$C$25:$F$25,0)+1,FALSE),"")=0,"",IF(Plananalyse!V98=1,VLOOKUP(V$5,Kruistabel!$B$26:$F$29,MATCH($C98,Kruistabel!$C$25:$F$25,0)+1,FALSE),""))</f>
        <v>65</v>
      </c>
      <c r="W98" s="326">
        <f>IF(IF(Plananalyse!W98=1,VLOOKUP(W$5,Kruistabel!$B$26:$F$29,MATCH($C98,Kruistabel!$C$25:$F$25,0)+1,FALSE),"")=0,"",IF(Plananalyse!W98=1,VLOOKUP(W$5,Kruistabel!$B$26:$F$29,MATCH($C98,Kruistabel!$C$25:$F$25,0)+1,FALSE),""))</f>
        <v>65</v>
      </c>
      <c r="X98" s="326">
        <f>IF(IF(Plananalyse!X98=1,VLOOKUP(X$5,Kruistabel!$B$26:$F$29,MATCH($C98,Kruistabel!$C$25:$F$25,0)+1,FALSE),"")=0,"",IF(Plananalyse!X98=1,VLOOKUP(X$5,Kruistabel!$B$26:$F$29,MATCH($C98,Kruistabel!$C$25:$F$25,0)+1,FALSE),""))</f>
        <v>65</v>
      </c>
      <c r="Y98" s="326">
        <f>IF(IF(Plananalyse!Y98=1,VLOOKUP(Y$5,Kruistabel!$B$26:$F$29,MATCH($C98,Kruistabel!$C$25:$F$25,0)+1,FALSE),"")=0,"",IF(Plananalyse!Y98=1,VLOOKUP(Y$5,Kruistabel!$B$26:$F$29,MATCH($C98,Kruistabel!$C$25:$F$25,0)+1,FALSE),""))</f>
        <v>50</v>
      </c>
      <c r="Z98" s="326">
        <f>IF(IF(Plananalyse!Z98=1,VLOOKUP(Z$5,Kruistabel!$B$26:$F$29,MATCH($C98,Kruistabel!$C$25:$F$25,0)+1,FALSE),"")=0,"",IF(Plananalyse!Z98=1,VLOOKUP(Z$5,Kruistabel!$B$26:$F$29,MATCH($C98,Kruistabel!$C$25:$F$25,0)+1,FALSE),""))</f>
        <v>65</v>
      </c>
      <c r="AA98" s="326">
        <f>IF(IF(Plananalyse!AA98=1,VLOOKUP(AA$5,Kruistabel!$B$26:$F$29,MATCH($C98,Kruistabel!$C$25:$F$25,0)+1,FALSE),"")=0,"",IF(Plananalyse!AA98=1,VLOOKUP(AA$5,Kruistabel!$B$26:$F$29,MATCH($C98,Kruistabel!$C$25:$F$25,0)+1,FALSE),""))</f>
        <v>65</v>
      </c>
      <c r="AB98" s="326">
        <f>IF(IF(Plananalyse!AB98=1,VLOOKUP(AB$5,Kruistabel!$B$26:$F$29,MATCH($C98,Kruistabel!$C$25:$F$25,0)+1,FALSE),"")=0,"",IF(Plananalyse!AB98=1,VLOOKUP(AB$5,Kruistabel!$B$26:$F$29,MATCH($C98,Kruistabel!$C$25:$F$25,0)+1,FALSE),""))</f>
        <v>65</v>
      </c>
      <c r="AC98" s="326">
        <f>IF(IF(Plananalyse!AC98=1,VLOOKUP(AC$5,Kruistabel!$B$26:$F$29,MATCH($C98,Kruistabel!$C$25:$F$25,0)+1,FALSE),"")=0,"",IF(Plananalyse!AC98=1,VLOOKUP(AC$5,Kruistabel!$B$26:$F$29,MATCH($C98,Kruistabel!$C$25:$F$25,0)+1,FALSE),""))</f>
        <v>65</v>
      </c>
      <c r="AD98" s="326">
        <f>IF(IF(Plananalyse!AD98=1,VLOOKUP(AD$5,Kruistabel!$B$26:$F$29,MATCH($C98,Kruistabel!$C$25:$F$25,0)+1,FALSE),"")=0,"",IF(Plananalyse!AD98=1,VLOOKUP(AD$5,Kruistabel!$B$26:$F$29,MATCH($C98,Kruistabel!$C$25:$F$25,0)+1,FALSE),""))</f>
        <v>65</v>
      </c>
      <c r="AE98" s="326">
        <f>IF(IF(Plananalyse!AE98=1,VLOOKUP(AE$5,Kruistabel!$B$26:$F$29,MATCH($C98,Kruistabel!$C$25:$F$25,0)+1,FALSE),"")=0,"",IF(Plananalyse!AE98=1,VLOOKUP(AE$5,Kruistabel!$B$26:$F$29,MATCH($C98,Kruistabel!$C$25:$F$25,0)+1,FALSE),""))</f>
        <v>65</v>
      </c>
      <c r="AF98" s="326">
        <f>IF(IF(Plananalyse!AF98=1,VLOOKUP(AF$5,Kruistabel!$B$26:$F$29,MATCH($C98,Kruistabel!$C$25:$F$25,0)+1,FALSE),"")=0,"",IF(Plananalyse!AF98=1,VLOOKUP(AF$5,Kruistabel!$B$26:$F$29,MATCH($C98,Kruistabel!$C$25:$F$25,0)+1,FALSE),""))</f>
        <v>65</v>
      </c>
      <c r="AG98" s="326">
        <f>IF(IF(Plananalyse!AG98=1,VLOOKUP(AG$5,Kruistabel!$B$26:$F$29,MATCH($C98,Kruistabel!$C$25:$F$25,0)+1,FALSE),"")=0,"",IF(Plananalyse!AG98=1,VLOOKUP(AG$5,Kruistabel!$B$26:$F$29,MATCH($C98,Kruistabel!$C$25:$F$25,0)+1,FALSE),""))</f>
        <v>65</v>
      </c>
      <c r="AH98" s="326">
        <f>IF(IF(Plananalyse!AH98=1,VLOOKUP(AH$5,Kruistabel!$B$26:$F$29,MATCH($C98,Kruistabel!$C$25:$F$25,0)+1,FALSE),"")=0,"",IF(Plananalyse!AI98=1,VLOOKUP(AH$5,Kruistabel!$B$26:$F$29,MATCH($C98,Kruistabel!$C$25:$F$25,0)+1,FALSE),""))</f>
        <v>65</v>
      </c>
      <c r="AI98" s="326">
        <f>IF(IF(Plananalyse!AI98=1,VLOOKUP(AI$5,Kruistabel!$B$26:$F$29,MATCH($C98,Kruistabel!$C$25:$F$25,0)+1,FALSE),"")=0,"",IF(Plananalyse!AJ98=1,VLOOKUP(AI$5,Kruistabel!$B$26:$F$29,MATCH($C98,Kruistabel!$C$25:$F$25,0)+1,FALSE),""))</f>
        <v>65</v>
      </c>
      <c r="AJ98" s="326">
        <f>IF(IF(Plananalyse!AJ98=1,VLOOKUP(AJ$5,Kruistabel!$B$26:$F$29,MATCH($C98,Kruistabel!$C$25:$F$25,0)+1,FALSE),"")=0,"",IF(Plananalyse!AJ98=1,VLOOKUP(AJ$5,Kruistabel!$B$26:$F$29,MATCH($C98,Kruistabel!$C$25:$F$25,0)+1,FALSE),""))</f>
        <v>65</v>
      </c>
      <c r="AK98" s="326">
        <f>IF(IF(Plananalyse!AK98=1,VLOOKUP(AK$5,Kruistabel!$B$26:$F$29,MATCH($C98,Kruistabel!$C$25:$F$25,0)+1,FALSE),"")=0,"",IF(Plananalyse!AK98=1,VLOOKUP(AK$5,Kruistabel!$B$26:$F$29,MATCH($C98,Kruistabel!$C$25:$F$25,0)+1,FALSE),""))</f>
        <v>50</v>
      </c>
      <c r="AL98" s="326">
        <f>IF(IF(Plananalyse!AL98=1,VLOOKUP(AL$5,Kruistabel!$B$26:$F$29,MATCH($C98,Kruistabel!$C$25:$F$25,0)+1,FALSE),"")=0,"",IF(Plananalyse!AL98=1,VLOOKUP(AL$5,Kruistabel!$B$26:$F$29,MATCH($C98,Kruistabel!$C$25:$F$25,0)+1,FALSE),""))</f>
        <v>65</v>
      </c>
      <c r="AM98" s="326">
        <f>IF(IF(Plananalyse!AM98=1,VLOOKUP(AM$5,Kruistabel!$B$26:$F$29,MATCH($C98,Kruistabel!$C$25:$F$25,0)+1,FALSE),"")=0,"",IF(Plananalyse!AM98=1,VLOOKUP(AM$5,Kruistabel!$B$26:$F$29,MATCH($C98,Kruistabel!$C$25:$F$25,0)+1,FALSE),""))</f>
        <v>65</v>
      </c>
      <c r="AN98" s="327"/>
      <c r="AO98" s="326">
        <f>IF(IF(Plananalyse!AO98=1,VLOOKUP(AO$5,Kruistabel!$B$26:$F$29,MATCH($C98,Kruistabel!$C$25:$F$25,0)+1,FALSE),"")=0,"",IF(Plananalyse!AO98=1,VLOOKUP(AO$5,Kruistabel!$B$26:$F$29,MATCH($C98,Kruistabel!$C$25:$F$25,0)+1,FALSE),""))</f>
        <v>50</v>
      </c>
      <c r="AP98" s="326">
        <f>IF(IF(Plananalyse!AP98=1,VLOOKUP(AP$5,Kruistabel!$B$26:$F$29,MATCH($C98,Kruistabel!$C$25:$F$25,0)+1,FALSE),"")=0,"",IF(Plananalyse!AP98=1,VLOOKUP(AP$5,Kruistabel!$B$26:$F$29,MATCH($C98,Kruistabel!$C$25:$F$25,0)+1,FALSE),""))</f>
        <v>50</v>
      </c>
      <c r="AQ98" s="326">
        <f>IF(IF(Plananalyse!AQ98=1,VLOOKUP(AQ$5,Kruistabel!$B$26:$F$29,MATCH($C98,Kruistabel!$C$25:$F$25,0)+1,FALSE),"")=0,"",IF(Plananalyse!AQ98=1,VLOOKUP(AQ$5,Kruistabel!$B$26:$F$29,MATCH($C98,Kruistabel!$C$25:$F$25,0)+1,FALSE),""))</f>
        <v>50</v>
      </c>
      <c r="AR98" s="326">
        <f>IF(IF(Plananalyse!AR98=1,VLOOKUP(AR$5,Kruistabel!$B$26:$F$29,MATCH($C98,Kruistabel!$C$25:$F$25,0)+1,FALSE),"")=0,"",IF(Plananalyse!AR98=1,VLOOKUP(AR$5,Kruistabel!$B$26:$F$29,MATCH($C98,Kruistabel!$C$25:$F$25,0)+1,FALSE),""))</f>
        <v>45</v>
      </c>
      <c r="AS98" s="326">
        <f>IF(IF(Plananalyse!AS98=1,VLOOKUP(AS$5,Kruistabel!$B$26:$F$29,MATCH($C98,Kruistabel!$C$25:$F$25,0)+1,FALSE),"")=0,"",IF(Plananalyse!AS98=1,VLOOKUP(AS$5,Kruistabel!$B$26:$F$29,MATCH($C98,Kruistabel!$C$25:$F$25,0)+1,FALSE),""))</f>
        <v>50</v>
      </c>
      <c r="AT98" s="326">
        <f>IF(IF(Plananalyse!AT98=1,VLOOKUP(AT$5,Kruistabel!$B$26:$F$29,MATCH($C98,Kruistabel!$C$25:$F$25,0)+1,FALSE),"")=0,"",IF(Plananalyse!AT98=1,VLOOKUP(AT$5,Kruistabel!$B$26:$F$29,MATCH($C98,Kruistabel!$C$25:$F$25,0)+1,FALSE),""))</f>
        <v>45</v>
      </c>
      <c r="AU98" s="326">
        <f>IF(IF(Plananalyse!AU98=1,VLOOKUP(AU$5,Kruistabel!$B$26:$F$29,MATCH($C98,Kruistabel!$C$25:$F$25,0)+1,FALSE),"")=0,"",IF(Plananalyse!AU98=1,VLOOKUP(AU$5,Kruistabel!$B$26:$F$29,MATCH($C98,Kruistabel!$C$25:$F$25,0)+1,FALSE),""))</f>
        <v>65</v>
      </c>
      <c r="AV98" s="326">
        <f>IF(IF(Plananalyse!AV98=1,VLOOKUP(AV$5,Kruistabel!$B$26:$F$29,MATCH($C98,Kruistabel!$C$25:$F$25,0)+1,FALSE),"")=0,"",IF(Plananalyse!AV98=1,VLOOKUP(AV$5,Kruistabel!$B$26:$F$29,MATCH($C98,Kruistabel!$C$25:$F$25,0)+1,FALSE),""))</f>
        <v>50</v>
      </c>
      <c r="AW98" s="326">
        <f>IF(IF(Plananalyse!AW98=1,VLOOKUP(AW$5,Kruistabel!$B$26:$F$29,MATCH($C98,Kruistabel!$C$25:$F$25,0)+1,FALSE),"")=0,"",IF(Plananalyse!AW98=1,VLOOKUP(AW$5,Kruistabel!$B$26:$F$29,MATCH($C98,Kruistabel!$C$25:$F$25,0)+1,FALSE),""))</f>
        <v>65</v>
      </c>
      <c r="AX98" s="326">
        <f>IF(IF(Plananalyse!AX98=1,VLOOKUP(AX$5,Kruistabel!$B$26:$F$29,MATCH($C98,Kruistabel!$C$25:$F$25,0)+1,FALSE),"")=0,"",IF(Plananalyse!AX98=1,VLOOKUP(AX$5,Kruistabel!$B$26:$F$29,MATCH($C98,Kruistabel!$C$25:$F$25,0)+1,FALSE),""))</f>
        <v>65</v>
      </c>
      <c r="AY98" s="327"/>
      <c r="AZ98" s="326">
        <f>IF(IF(Plananalyse!AZ98=1,VLOOKUP(AZ$5,Kruistabel!$B$26:$F$29,MATCH($C98,Kruistabel!$C$25:$F$25,0)+1,FALSE),"")=0,"",IF(Plananalyse!AZ98=1,VLOOKUP(AZ$5,Kruistabel!$B$26:$F$29,MATCH($C98,Kruistabel!$C$25:$F$25,0)+1,FALSE),""))</f>
        <v>65</v>
      </c>
      <c r="BA98" s="326">
        <f>IF(IF(Plananalyse!BA98=1,VLOOKUP(BA$5,Kruistabel!$B$26:$F$29,MATCH($C98,Kruistabel!$C$25:$F$25,0)+1,FALSE),"")=0,"",IF(Plananalyse!BA98=1,VLOOKUP(BA$5,Kruistabel!$B$26:$F$29,MATCH($C98,Kruistabel!$C$25:$F$25,0)+1,FALSE),""))</f>
        <v>65</v>
      </c>
      <c r="BB98" s="326">
        <f>IF(IF(Plananalyse!BB98=1,VLOOKUP(BB$5,Kruistabel!$B$26:$F$29,MATCH($C98,Kruistabel!$C$25:$F$25,0)+1,FALSE),"")=0,"",IF(Plananalyse!BB98=1,VLOOKUP(BB$5,Kruistabel!$B$26:$F$29,MATCH($C98,Kruistabel!$C$25:$F$25,0)+1,FALSE),""))</f>
        <v>50</v>
      </c>
      <c r="BC98" s="326">
        <f>IF(IF(Plananalyse!BC98=1,VLOOKUP(BC$5,Kruistabel!$B$26:$F$29,MATCH($C98,Kruistabel!$C$25:$F$25,0)+1,FALSE),"")=0,"",IF(Plananalyse!BC98=1,VLOOKUP(BC$5,Kruistabel!$B$26:$F$29,MATCH($C98,Kruistabel!$C$25:$F$25,0)+1,FALSE),""))</f>
        <v>50</v>
      </c>
      <c r="BD98" s="326">
        <f>IF(IF(Plananalyse!BD98=1,VLOOKUP(BD$5,Kruistabel!$B$26:$F$29,MATCH($C98,Kruistabel!$C$25:$F$25,0)+1,FALSE),"")=0,"",IF(Plananalyse!BD98=1,VLOOKUP(BD$5,Kruistabel!$B$26:$F$29,MATCH($C98,Kruistabel!$C$25:$F$25,0)+1,FALSE),""))</f>
        <v>65</v>
      </c>
      <c r="BE98" s="326">
        <f>IF(IF(Plananalyse!BE98=1,VLOOKUP(BE$5,Kruistabel!$B$26:$F$29,MATCH($C98,Kruistabel!$C$25:$F$25,0)+1,FALSE),"")=0,"",IF(Plananalyse!BE98=1,VLOOKUP(BE$5,Kruistabel!$B$26:$F$29,MATCH($C98,Kruistabel!$C$25:$F$25,0)+1,FALSE),""))</f>
        <v>65</v>
      </c>
      <c r="BF98" s="326">
        <f>IF(IF(Plananalyse!BF98=1,VLOOKUP(BF$5,Kruistabel!$B$26:$F$29,MATCH($C98,Kruistabel!$C$25:$F$25,0)+1,FALSE),"")=0,"",IF(Plananalyse!BF98=1,VLOOKUP(BF$5,Kruistabel!$B$26:$F$29,MATCH($C98,Kruistabel!$C$25:$F$25,0)+1,FALSE),""))</f>
        <v>65</v>
      </c>
      <c r="BG98" s="326">
        <f>IF(IF(Plananalyse!BG98=1,VLOOKUP(BG$5,Kruistabel!$B$26:$F$29,MATCH($C98,Kruistabel!$C$25:$F$25,0)+1,FALSE),"")=0,"",IF(Plananalyse!BG98=1,VLOOKUP(BG$5,Kruistabel!$B$26:$F$29,MATCH($C98,Kruistabel!$C$25:$F$25,0)+1,FALSE),""))</f>
        <v>65</v>
      </c>
      <c r="BH98" s="326">
        <f>IF(IF(Plananalyse!BH98=1,VLOOKUP(BH$5,Kruistabel!$B$26:$F$29,MATCH($C98,Kruistabel!$C$25:$F$25,0)+1,FALSE),"")=0,"",IF(Plananalyse!BH98=1,VLOOKUP(BH$5,Kruistabel!$B$26:$F$29,MATCH($C98,Kruistabel!$C$25:$F$25,0)+1,FALSE),""))</f>
        <v>65</v>
      </c>
      <c r="BI98" s="327"/>
      <c r="BJ98" s="326" t="e">
        <f>IF(IF(Plananalyse!BJ98=1,VLOOKUP(BJ$5,Kruistabel!$B$26:$F$29,MATCH($C98,Kruistabel!$C$25:$F$25,0)+1,FALSE),"")=0,"",IF(Plananalyse!BJ98=1,VLOOKUP(BJ$5,Kruistabel!$B$26:$F$29,MATCH($C98,Kruistabel!$C$25:$F$25,0)+1,FALSE),""))</f>
        <v>#N/A</v>
      </c>
      <c r="BK98" s="326" t="e">
        <f>IF(IF(Plananalyse!BK98=1,VLOOKUP(BK$5,Kruistabel!$B$26:$F$29,MATCH($C98,Kruistabel!$C$25:$F$25,0)+1,FALSE),"")=0,"",IF(Plananalyse!BK98=1,VLOOKUP(BK$5,Kruistabel!$B$26:$F$29,MATCH($C98,Kruistabel!$C$25:$F$25,0)+1,FALSE),""))</f>
        <v>#N/A</v>
      </c>
      <c r="BL98" s="326" t="e">
        <f>IF(IF(Plananalyse!BL98=1,VLOOKUP(BL$5,Kruistabel!$B$26:$F$29,MATCH($C98,Kruistabel!$C$25:$F$25,0)+1,FALSE),"")=0,"",IF(Plananalyse!BL98=1,VLOOKUP(BL$5,Kruistabel!$B$26:$F$29,MATCH($C98,Kruistabel!$C$25:$F$25,0)+1,FALSE),""))</f>
        <v>#N/A</v>
      </c>
      <c r="BM98" s="326" t="e">
        <f>IF(IF(Plananalyse!BM98=1,VLOOKUP(BM$5,Kruistabel!$B$26:$F$29,MATCH($C98,Kruistabel!$C$25:$F$25,0)+1,FALSE),"")=0,"",IF(Plananalyse!BM98=1,VLOOKUP(BM$5,Kruistabel!$B$26:$F$29,MATCH($C98,Kruistabel!$C$25:$F$25,0)+1,FALSE),""))</f>
        <v>#N/A</v>
      </c>
      <c r="BN98" s="326" t="e">
        <f>IF(IF(Plananalyse!BN98=1,VLOOKUP(BN$5,Kruistabel!$B$26:$F$29,MATCH($C98,Kruistabel!$C$25:$F$25,0)+1,FALSE),"")=0,"",IF(Plananalyse!BN98=1,VLOOKUP(BN$5,Kruistabel!$B$26:$F$29,MATCH($C98,Kruistabel!$C$25:$F$25,0)+1,FALSE),""))</f>
        <v>#N/A</v>
      </c>
      <c r="BO98" s="326" t="e">
        <f>IF(IF(Plananalyse!BO98=1,VLOOKUP(BO$5,Kruistabel!$B$26:$F$29,MATCH($C98,Kruistabel!$C$25:$F$25,0)+1,FALSE),"")=0,"",IF(Plananalyse!BO98=1,VLOOKUP(BO$5,Kruistabel!$B$26:$F$29,MATCH($C98,Kruistabel!$C$25:$F$25,0)+1,FALSE),""))</f>
        <v>#N/A</v>
      </c>
      <c r="BP98" s="326" t="e">
        <f>IF(IF(Plananalyse!BP98=1,VLOOKUP(BP$5,Kruistabel!$B$26:$F$29,MATCH($C98,Kruistabel!$C$25:$F$25,0)+1,FALSE),"")=0,"",IF(Plananalyse!BP98=1,VLOOKUP(BP$5,Kruistabel!$B$26:$F$29,MATCH($C98,Kruistabel!$C$25:$F$25,0)+1,FALSE),""))</f>
        <v>#N/A</v>
      </c>
      <c r="BQ98" s="326" t="e">
        <f>IF(IF(Plananalyse!BQ98=1,VLOOKUP(BQ$5,Kruistabel!$B$26:$F$29,MATCH($C98,Kruistabel!$C$25:$F$25,0)+1,FALSE),"")=0,"",IF(Plananalyse!BQ98=1,VLOOKUP(BQ$5,Kruistabel!$B$26:$F$29,MATCH($C98,Kruistabel!$C$25:$F$25,0)+1,FALSE),""))</f>
        <v>#N/A</v>
      </c>
      <c r="BR98" s="326" t="e">
        <f>IF(IF(Plananalyse!BR98=1,VLOOKUP(BR$5,Kruistabel!$B$26:$F$29,MATCH($C98,Kruistabel!$C$25:$F$25,0)+1,FALSE),"")=0,"",IF(Plananalyse!BR98=1,VLOOKUP(BR$5,Kruistabel!$B$26:$F$29,MATCH($C98,Kruistabel!$C$25:$F$25,0)+1,FALSE),""))</f>
        <v>#REF!</v>
      </c>
      <c r="BS98" s="326" t="e">
        <f>IF(IF(Plananalyse!BS98=1,VLOOKUP(BS$5,Kruistabel!$B$26:$F$29,MATCH($C98,Kruistabel!$C$25:$F$25,0)+1,FALSE),"")=0,"",IF(Plananalyse!BS98=1,VLOOKUP(BS$5,Kruistabel!$B$26:$F$29,MATCH($C98,Kruistabel!$C$25:$F$25,0)+1,FALSE),""))</f>
        <v>#REF!</v>
      </c>
      <c r="BT98" s="65"/>
      <c r="BU98" s="231">
        <f>IF(IF(Plananalyse!BU98=1,VLOOKUP(BU$5,Kruistabel!$B$26:$F$29,MATCH($C98,Kruistabel!$C$25:$F$25,0)+1,FALSE),"")=0,"",IF(Plananalyse!BU98=1,VLOOKUP(BU$5,Kruistabel!$B$26:$F$29,MATCH($C98,Kruistabel!$C$25:$F$25,0)+1,FALSE),""))</f>
        <v>65</v>
      </c>
      <c r="BV98" s="326">
        <f>IF(IF(Plananalyse!BV98=1,VLOOKUP(BV$5,Kruistabel!$B$26:$F$29,MATCH($C98,Kruistabel!$C$25:$F$25,0)+1,FALSE),"")=0,"",IF(Plananalyse!BV98=1,VLOOKUP(BV$5,Kruistabel!$B$26:$F$29,MATCH($C98,Kruistabel!$C$25:$F$25,0)+1,FALSE),""))</f>
        <v>45</v>
      </c>
      <c r="BW98" s="326">
        <f>IF(IF(Plananalyse!BW98=1,VLOOKUP(BW$5,Kruistabel!$B$26:$F$29,MATCH($C98,Kruistabel!$C$25:$F$25,0)+1,FALSE),"")=0,"",IF(Plananalyse!BW98=1,VLOOKUP(BW$5,Kruistabel!$B$26:$F$29,MATCH($C98,Kruistabel!$C$25:$F$25,0)+1,FALSE),""))</f>
        <v>65</v>
      </c>
      <c r="BX98" s="326">
        <f>IF(IF(Plananalyse!BX98=1,VLOOKUP(BX$5,Kruistabel!$B$26:$F$29,MATCH($C98,Kruistabel!$C$25:$F$25,0)+1,FALSE),"")=0,"",IF(Plananalyse!BX98=1,VLOOKUP(BX$5,Kruistabel!$B$26:$F$29,MATCH($C98,Kruistabel!$C$25:$F$25,0)+1,FALSE),""))</f>
        <v>65</v>
      </c>
      <c r="BY98" s="327"/>
      <c r="BZ98" s="326" t="e">
        <f>IF(IF(Plananalyse!BZ98=1,VLOOKUP(BZ$5,Kruistabel!$B$26:$F$29,MATCH($C98,Kruistabel!$C$25:$F$25,0)+1,FALSE),"")=0,"",IF(Plananalyse!BZ98=1,VLOOKUP(BZ$5,Kruistabel!$B$26:$F$29,MATCH($C98,Kruistabel!$C$25:$F$25,0)+1,FALSE),""))</f>
        <v>#N/A</v>
      </c>
      <c r="CA98" s="326" t="e">
        <f>IF(IF(Plananalyse!CA98=1,VLOOKUP(CA$5,Kruistabel!$B$26:$F$29,MATCH($C98,Kruistabel!$C$25:$F$25,0)+1,FALSE),"")=0,"",IF(Plananalyse!CA98=1,VLOOKUP(CA$5,Kruistabel!$B$26:$F$29,MATCH($C98,Kruistabel!$C$25:$F$25,0)+1,FALSE),""))</f>
        <v>#N/A</v>
      </c>
      <c r="CB98" s="326" t="e">
        <f>IF(IF(Plananalyse!CB98=1,VLOOKUP(CB$5,Kruistabel!$B$26:$F$29,MATCH($C98,Kruistabel!$C$25:$F$25,0)+1,FALSE),"")=0,"",IF(Plananalyse!CB98=1,VLOOKUP(CB$5,Kruistabel!$B$26:$F$29,MATCH($C98,Kruistabel!$C$25:$F$25,0)+1,FALSE),""))</f>
        <v>#N/A</v>
      </c>
      <c r="CC98" s="326" t="e">
        <f>IF(IF(Plananalyse!CC98=1,VLOOKUP(CC$5,Kruistabel!$B$26:$F$29,MATCH($C98,Kruistabel!$C$25:$F$25,0)+1,FALSE),"")=0,"",IF(Plananalyse!CC98=1,VLOOKUP(CC$5,Kruistabel!$B$26:$F$29,MATCH($C98,Kruistabel!$C$25:$F$25,0)+1,FALSE),""))</f>
        <v>#N/A</v>
      </c>
      <c r="CD98" s="326" t="e">
        <f>IF(IF(Plananalyse!CD98=1,VLOOKUP(CD$5,Kruistabel!$B$26:$F$29,MATCH($C98,Kruistabel!$C$25:$F$25,0)+1,FALSE),"")=0,"",IF(Plananalyse!CD98=1,VLOOKUP(CD$5,Kruistabel!$B$26:$F$29,MATCH($C98,Kruistabel!$C$25:$F$25,0)+1,FALSE),""))</f>
        <v>#N/A</v>
      </c>
      <c r="CE98" s="326" t="e">
        <f>IF(IF(Plananalyse!CE98=1,VLOOKUP(CE$5,Kruistabel!$B$26:$F$29,MATCH($C98,Kruistabel!$C$25:$F$25,0)+1,FALSE),"")=0,"",IF(Plananalyse!CE98=1,VLOOKUP(CE$5,Kruistabel!$B$26:$F$29,MATCH($C98,Kruistabel!$C$25:$F$25,0)+1,FALSE),""))</f>
        <v>#N/A</v>
      </c>
      <c r="CF98" s="326" t="e">
        <f>IF(IF(Plananalyse!CF98=1,VLOOKUP(CF$5,Kruistabel!$B$26:$F$29,MATCH($C98,Kruistabel!$C$25:$F$25,0)+1,FALSE),"")=0,"",IF(Plananalyse!CF98=1,VLOOKUP(CF$5,Kruistabel!$B$26:$F$29,MATCH($C98,Kruistabel!$C$25:$F$25,0)+1,FALSE),""))</f>
        <v>#N/A</v>
      </c>
      <c r="CG98" s="326" t="e">
        <f>IF(IF(Plananalyse!CG98=1,VLOOKUP(CG$5,Kruistabel!$B$26:$F$29,MATCH($C98,Kruistabel!$C$25:$F$25,0)+1,FALSE),"")=0,"",IF(Plananalyse!CG98=1,VLOOKUP(CG$5,Kruistabel!$B$26:$F$29,MATCH($C98,Kruistabel!$C$25:$F$25,0)+1,FALSE),""))</f>
        <v>#REF!</v>
      </c>
      <c r="CH98" s="326" t="e">
        <f>IF(IF(Plananalyse!CH98=1,VLOOKUP(CH$5,Kruistabel!$B$26:$F$29,MATCH($C98,Kruistabel!$C$25:$F$25,0)+1,FALSE),"")=0,"",IF(Plananalyse!CH98=1,VLOOKUP(CH$5,Kruistabel!$B$26:$F$29,MATCH($C98,Kruistabel!$C$25:$F$25,0)+1,FALSE),""))</f>
        <v>#REF!</v>
      </c>
      <c r="CI98" s="65"/>
      <c r="CJ98" s="326">
        <f>IF(IF(Plananalyse!CJ98=1,VLOOKUP(CJ$5,Kruistabel!$B$26:$F$29,MATCH($C98,Kruistabel!$C$25:$F$25,0)+1,FALSE),"")=0,"",IF(Plananalyse!CJ98=1,VLOOKUP(CJ$5,Kruistabel!$B$26:$F$29,MATCH($C98,Kruistabel!$C$25:$F$25,0)+1,FALSE),""))</f>
        <v>45</v>
      </c>
      <c r="CK98" s="326">
        <f>IF(IF(Plananalyse!CK98=1,VLOOKUP(CK$5,Kruistabel!$B$26:$F$29,MATCH($C98,Kruistabel!$C$25:$F$25,0)+1,FALSE),"")=0,"",IF(Plananalyse!CK98=1,VLOOKUP(CK$5,Kruistabel!$B$26:$F$29,MATCH($C98,Kruistabel!$C$25:$F$25,0)+1,FALSE),""))</f>
        <v>45</v>
      </c>
      <c r="CL98" s="326">
        <f>IF(IF(Plananalyse!CL98=1,VLOOKUP(CL$5,Kruistabel!$B$26:$F$29,MATCH($C98,Kruistabel!$C$25:$F$25,0)+1,FALSE),"")=0,"",IF(Plananalyse!CL98=1,VLOOKUP(CL$5,Kruistabel!$B$26:$F$29,MATCH($C98,Kruistabel!$C$25:$F$25,0)+1,FALSE),""))</f>
        <v>65</v>
      </c>
      <c r="CM98" s="326">
        <f>IF(IF(Plananalyse!CM98=1,VLOOKUP(CM$5,Kruistabel!$B$26:$F$29,MATCH($C98,Kruistabel!$C$25:$F$25,0)+1,FALSE),"")=0,"",IF(Plananalyse!CM98=1,VLOOKUP(CM$5,Kruistabel!$B$26:$F$29,MATCH($C98,Kruistabel!$C$25:$F$25,0)+1,FALSE),""))</f>
        <v>40</v>
      </c>
      <c r="CN98" s="326">
        <f ca="1">IF(IF(Plananalyse!CN98=1,VLOOKUP(CN$5,Kruistabel!$B$26:$F$29,MATCH($C98,Kruistabel!$C$25:$F$25,0)+1,FALSE),"")=0,"",IF(Plananalyse!CN98=1,VLOOKUP(CN$5,Kruistabel!$B$26:$F$29,MATCH($C98,Kruistabel!$C$25:$F$25,0)+1,FALSE),""))</f>
        <v>40</v>
      </c>
      <c r="CO98" s="326">
        <f ca="1">IF(IF(Plananalyse!CO98=1,VLOOKUP(CO$5,Kruistabel!$B$26:$F$29,MATCH($C98,Kruistabel!$C$25:$F$25,0)+1,FALSE),"")=0,"",IF(Plananalyse!CO98=1,VLOOKUP(CO$5,Kruistabel!$B$26:$F$29,MATCH($C98,Kruistabel!$C$25:$F$25,0)+1,FALSE),""))</f>
        <v>50</v>
      </c>
      <c r="CP98" s="326">
        <f ca="1">IF(IF(Plananalyse!CP98=1,VLOOKUP(CP$5,Kruistabel!$B$26:$F$29,MATCH($C98,Kruistabel!$C$25:$F$25,0)+1,FALSE),"")=0,"",IF(Plananalyse!CP98=1,VLOOKUP(CP$5,Kruistabel!$B$26:$F$29,MATCH($C98,Kruistabel!$C$25:$F$25,0)+1,FALSE),""))</f>
        <v>45</v>
      </c>
      <c r="CQ98" s="326">
        <f ca="1">IF(IF(Plananalyse!CQ98=1,VLOOKUP(CQ$5,Kruistabel!$B$26:$F$29,MATCH($C98,Kruistabel!$C$25:$F$25,0)+1,FALSE),"")=0,"",IF(Plananalyse!CQ98=1,VLOOKUP(CQ$5,Kruistabel!$B$26:$F$29,MATCH($C98,Kruistabel!$C$25:$F$25,0)+1,FALSE),""))</f>
        <v>50</v>
      </c>
      <c r="CR98" s="326">
        <f ca="1">IF(IF(Plananalyse!CR98=1,VLOOKUP(CR$5,Kruistabel!$B$26:$F$29,MATCH($C98,Kruistabel!$C$25:$F$25,0)+1,FALSE),"")=0,"",IF(Plananalyse!CR98=1,VLOOKUP(CR$5,Kruistabel!$B$26:$F$29,MATCH($C98,Kruistabel!$C$25:$F$25,0)+1,FALSE),""))</f>
        <v>50</v>
      </c>
      <c r="CS98" s="326">
        <f ca="1">IF(IF(Plananalyse!CS98=1,VLOOKUP(CS$5,Kruistabel!$B$26:$F$29,MATCH($C98,Kruistabel!$C$25:$F$25,0)+1,FALSE),"")=0,"",IF(Plananalyse!CS98=1,VLOOKUP(CS$5,Kruistabel!$B$26:$F$29,MATCH($C98,Kruistabel!$C$25:$F$25,0)+1,FALSE),""))</f>
        <v>45</v>
      </c>
      <c r="CT98" s="326">
        <f ca="1">IF(IF(Plananalyse!CT98=1,VLOOKUP(CT$5,Kruistabel!$B$26:$F$29,MATCH($C98,Kruistabel!$C$25:$F$25,0)+1,FALSE),"")=0,"",IF(Plananalyse!CT98=1,VLOOKUP(CT$5,Kruistabel!$B$26:$F$29,MATCH($C98,Kruistabel!$C$25:$F$25,0)+1,FALSE),""))</f>
        <v>45</v>
      </c>
      <c r="CU98" s="326">
        <f ca="1">IF(IF(Plananalyse!CU98=1,VLOOKUP(CU$5,Kruistabel!$B$26:$F$29,MATCH($C98,Kruistabel!$C$25:$F$25,0)+1,FALSE),"")=0,"",IF(Plananalyse!CU98=1,VLOOKUP(CU$5,Kruistabel!$B$26:$F$29,MATCH($C98,Kruistabel!$C$25:$F$25,0)+1,FALSE),""))</f>
        <v>50</v>
      </c>
      <c r="CV98" s="326">
        <f ca="1">IF(IF(Plananalyse!CV98=1,VLOOKUP(CV$5,Kruistabel!$B$26:$F$29,MATCH($C98,Kruistabel!$C$25:$F$25,0)+1,FALSE),"")=0,"",IF(Plananalyse!CV98=1,VLOOKUP(CV$5,Kruistabel!$B$26:$F$29,MATCH($C98,Kruistabel!$C$25:$F$25,0)+1,FALSE),""))</f>
        <v>50</v>
      </c>
      <c r="CW98" s="326">
        <f ca="1">IF(IF(Plananalyse!CW98=1,VLOOKUP(CW$5,Kruistabel!$B$26:$F$29,MATCH($C98,Kruistabel!$C$25:$F$25,0)+1,FALSE),"")=0,"",IF(Plananalyse!CW98=1,VLOOKUP(CW$5,Kruistabel!$B$26:$F$29,MATCH($C98,Kruistabel!$C$25:$F$25,0)+1,FALSE),""))</f>
        <v>45</v>
      </c>
      <c r="CX98" s="326">
        <f ca="1">IF(IF(Plananalyse!CX98=1,VLOOKUP(CX$5,Kruistabel!$B$26:$F$29,MATCH($C98,Kruistabel!$C$25:$F$25,0)+1,FALSE),"")=0,"",IF(Plananalyse!CX98=1,VLOOKUP(CX$5,Kruistabel!$B$26:$F$29,MATCH($C98,Kruistabel!$C$25:$F$25,0)+1,FALSE),""))</f>
        <v>65</v>
      </c>
      <c r="CY98" s="326">
        <f ca="1">IF(IF(Plananalyse!CY98=1,VLOOKUP(CY$5,Kruistabel!$B$26:$F$29,MATCH($C98,Kruistabel!$C$25:$F$25,0)+1,FALSE),"")=0,"",IF(Plananalyse!CY98=1,VLOOKUP(CY$5,Kruistabel!$B$26:$F$29,MATCH($C98,Kruistabel!$C$25:$F$25,0)+1,FALSE),""))</f>
        <v>50</v>
      </c>
      <c r="CZ98" s="326">
        <f ca="1">IF(IF(Plananalyse!CZ98=1,VLOOKUP(CZ$5,Kruistabel!$B$26:$F$29,MATCH($C98,Kruistabel!$C$25:$F$25,0)+1,FALSE),"")=0,"",IF(Plananalyse!CZ98=1,VLOOKUP(CZ$5,Kruistabel!$B$26:$F$29,MATCH($C98,Kruistabel!$C$25:$F$25,0)+1,FALSE),""))</f>
        <v>50</v>
      </c>
      <c r="DA98" s="326">
        <f ca="1">IF(IF(Plananalyse!DA98=1,VLOOKUP(DA$5,Kruistabel!$B$26:$F$29,MATCH($C98,Kruistabel!$C$25:$F$25,0)+1,FALSE),"")=0,"",IF(Plananalyse!DA98=1,VLOOKUP(DA$5,Kruistabel!$B$26:$F$29,MATCH($C98,Kruistabel!$C$25:$F$25,0)+1,FALSE),""))</f>
        <v>50</v>
      </c>
      <c r="DB98" s="326">
        <f ca="1">IF(IF(Plananalyse!DB98=1,VLOOKUP(DB$5,Kruistabel!$B$26:$F$29,MATCH($C98,Kruistabel!$C$25:$F$25,0)+1,FALSE),"")=0,"",IF(Plananalyse!DB98=1,VLOOKUP(DB$5,Kruistabel!$B$26:$F$29,MATCH($C98,Kruistabel!$C$25:$F$25,0)+1,FALSE),""))</f>
        <v>65</v>
      </c>
      <c r="DC98" s="326">
        <f ca="1">IF(IF(Plananalyse!DC98=1,VLOOKUP(DC$5,Kruistabel!$B$26:$F$29,MATCH($C98,Kruistabel!$C$25:$F$25,0)+1,FALSE),"")=0,"",IF(Plananalyse!DC98=1,VLOOKUP(DC$5,Kruistabel!$B$26:$F$29,MATCH($C98,Kruistabel!$C$25:$F$25,0)+1,FALSE),""))</f>
        <v>65</v>
      </c>
      <c r="DD98" s="327"/>
      <c r="DE98" s="326" t="e">
        <f ca="1">IF(IF(Plananalyse!DE98=1,VLOOKUP(DE$5,Kruistabel!$B$26:$F$29,MATCH($C98,Kruistabel!$C$25:$F$25,0)+1,FALSE),"")=0,"",IF(Plananalyse!DE98=1,VLOOKUP(DE$5,Kruistabel!$B$26:$F$29,MATCH($C98,Kruistabel!$C$25:$F$25,0)+1,FALSE),""))</f>
        <v>#N/A</v>
      </c>
      <c r="DF98" s="326" t="e">
        <f ca="1">IF(IF(Plananalyse!DF98=1,VLOOKUP(DF$5,Kruistabel!$B$26:$F$29,MATCH($C98,Kruistabel!$C$25:$F$25,0)+1,FALSE),"")=0,"",IF(Plananalyse!DF98=1,VLOOKUP(DF$5,Kruistabel!$B$26:$F$29,MATCH($C98,Kruistabel!$C$25:$F$25,0)+1,FALSE),""))</f>
        <v>#N/A</v>
      </c>
      <c r="DG98" s="326" t="e">
        <f ca="1">IF(IF(Plananalyse!DG98=1,VLOOKUP(DG$5,Kruistabel!$B$26:$F$29,MATCH($C98,Kruistabel!$C$25:$F$25,0)+1,FALSE),"")=0,"",IF(Plananalyse!DG98=1,VLOOKUP(DG$5,Kruistabel!$B$26:$F$29,MATCH($C98,Kruistabel!$C$25:$F$25,0)+1,FALSE),""))</f>
        <v>#N/A</v>
      </c>
      <c r="DH98" s="326" t="e">
        <f ca="1">IF(IF(Plananalyse!DH98=1,VLOOKUP(DH$5,Kruistabel!$B$26:$F$29,MATCH($C98,Kruistabel!$C$25:$F$25,0)+1,FALSE),"")=0,"",IF(Plananalyse!DH98=1,VLOOKUP(DH$5,Kruistabel!$B$26:$F$29,MATCH($C98,Kruistabel!$C$25:$F$25,0)+1,FALSE),""))</f>
        <v>#N/A</v>
      </c>
      <c r="DI98" s="326" t="e">
        <f ca="1">IF(IF(Plananalyse!DI98=1,VLOOKUP(DI$5,Kruistabel!$B$26:$F$29,MATCH($C98,Kruistabel!$C$25:$F$25,0)+1,FALSE),"")=0,"",IF(Plananalyse!DI98=1,VLOOKUP(DI$5,Kruistabel!$B$26:$F$29,MATCH($C98,Kruistabel!$C$25:$F$25,0)+1,FALSE),""))</f>
        <v>#N/A</v>
      </c>
      <c r="DJ98" s="326" t="e">
        <f ca="1">IF(IF(Plananalyse!DJ98=1,VLOOKUP(DJ$5,Kruistabel!$B$26:$F$29,MATCH($C98,Kruistabel!$C$25:$F$25,0)+1,FALSE),"")=0,"",IF(Plananalyse!DJ98=1,VLOOKUP(DJ$5,Kruistabel!$B$26:$F$29,MATCH($C98,Kruistabel!$C$25:$F$25,0)+1,FALSE),""))</f>
        <v>#N/A</v>
      </c>
      <c r="DK98" s="326" t="e">
        <f ca="1">IF(IF(Plananalyse!DK98=1,VLOOKUP(DK$5,Kruistabel!$B$26:$F$29,MATCH($C98,Kruistabel!$C$25:$F$25,0)+1,FALSE),"")=0,"",IF(Plananalyse!DK98=1,VLOOKUP(DK$5,Kruistabel!$B$26:$F$29,MATCH($C98,Kruistabel!$C$25:$F$25,0)+1,FALSE),""))</f>
        <v>#REF!</v>
      </c>
      <c r="DL98" s="326" t="e">
        <f ca="1">IF(IF(Plananalyse!DL98=1,VLOOKUP(DL$5,Kruistabel!$B$26:$F$29,MATCH($C98,Kruistabel!$C$25:$F$25,0)+1,FALSE),"")=0,"",IF(Plananalyse!DL98=1,VLOOKUP(DL$5,Kruistabel!$B$26:$F$29,MATCH($C98,Kruistabel!$C$25:$F$25,0)+1,FALSE),""))</f>
        <v>#REF!</v>
      </c>
      <c r="DM98" s="327" t="str">
        <f>IF(Plananalyse!DM98=1,VLOOKUP(DM$5,Kruistabel!$B$26:$F$29,MATCH($C98,Kruistabel!$C$25:$F$25,0)+1,FALSE),"")</f>
        <v/>
      </c>
      <c r="DN98" s="326" t="e">
        <f ca="1">IF(IF(Plananalyse!DN98=1,VLOOKUP(DN$5,Kruistabel!$B$26:$F$29,MATCH($C98,Kruistabel!$C$25:$F$25,0)+1,FALSE),"")=0,"",IF(Plananalyse!DN98=1,VLOOKUP(DN$5,Kruistabel!$B$26:$F$29,MATCH($C98,Kruistabel!$C$25:$F$25,0)+1,FALSE),""))</f>
        <v>#N/A</v>
      </c>
      <c r="DO98" s="326" t="e">
        <f ca="1">IF(IF(Plananalyse!DO98=1,VLOOKUP(DO$5,Kruistabel!$B$26:$F$29,MATCH($C98,Kruistabel!$C$25:$F$25,0)+1,FALSE),"")=0,"",IF(Plananalyse!DO98=1,VLOOKUP(DO$5,Kruistabel!$B$26:$F$29,MATCH($C98,Kruistabel!$C$25:$F$25,0)+1,FALSE),""))</f>
        <v>#N/A</v>
      </c>
      <c r="DP98" s="326" t="e">
        <f ca="1">IF(IF(Plananalyse!DP98=1,VLOOKUP(DP$5,Kruistabel!$B$26:$F$29,MATCH($C98,Kruistabel!$C$25:$F$25,0)+1,FALSE),"")=0,"",IF(Plananalyse!DP98=1,VLOOKUP(DP$5,Kruistabel!$B$26:$F$29,MATCH($C98,Kruistabel!$C$25:$F$25,0)+1,FALSE),""))</f>
        <v>#N/A</v>
      </c>
      <c r="DQ98" s="326" t="e">
        <f ca="1">IF(IF(Plananalyse!DQ98=1,VLOOKUP(DQ$5,Kruistabel!$B$26:$F$29,MATCH($C98,Kruistabel!$C$25:$F$25,0)+1,FALSE),"")=0,"",IF(Plananalyse!DQ98=1,VLOOKUP(DQ$5,Kruistabel!$B$26:$F$29,MATCH($C98,Kruistabel!$C$25:$F$25,0)+1,FALSE),""))</f>
        <v>#N/A</v>
      </c>
      <c r="DR98" s="326" t="e">
        <f ca="1">IF(IF(Plananalyse!DR98=1,VLOOKUP(DR$5,Kruistabel!$B$26:$F$29,MATCH($C98,Kruistabel!$C$25:$F$25,0)+1,FALSE),"")=0,"",IF(Plananalyse!DR98=1,VLOOKUP(DR$5,Kruistabel!$B$26:$F$29,MATCH($C98,Kruistabel!$C$25:$F$25,0)+1,FALSE),""))</f>
        <v>#N/A</v>
      </c>
      <c r="DS98" s="326" t="e">
        <f ca="1">IF(IF(Plananalyse!DS98=1,VLOOKUP(DS$5,Kruistabel!$B$26:$F$29,MATCH($C98,Kruistabel!$C$25:$F$25,0)+1,FALSE),"")=0,"",IF(Plananalyse!DS98=1,VLOOKUP(DS$5,Kruistabel!$B$26:$F$29,MATCH($C98,Kruistabel!$C$25:$F$25,0)+1,FALSE),""))</f>
        <v>#N/A</v>
      </c>
      <c r="DT98" s="326" t="e">
        <f ca="1">IF(IF(Plananalyse!DT98=1,VLOOKUP(DT$5,Kruistabel!$B$26:$F$29,MATCH($C98,Kruistabel!$C$25:$F$25,0)+1,FALSE),"")=0,"",IF(Plananalyse!DT98=1,VLOOKUP(DT$5,Kruistabel!$B$26:$F$29,MATCH($C98,Kruistabel!$C$25:$F$25,0)+1,FALSE),""))</f>
        <v>#N/A</v>
      </c>
      <c r="DU98" s="326" t="e">
        <f ca="1">IF(IF(Plananalyse!DU98=1,VLOOKUP(DU$5,Kruistabel!$B$26:$F$29,MATCH($C98,Kruistabel!$C$25:$F$25,0)+1,FALSE),"")=0,"",IF(Plananalyse!DU98=1,VLOOKUP(DU$5,Kruistabel!$B$26:$F$29,MATCH($C98,Kruistabel!$C$25:$F$25,0)+1,FALSE),""))</f>
        <v>#N/A</v>
      </c>
      <c r="DV98" s="326" t="e">
        <f ca="1">IF(IF(Plananalyse!DV98=1,VLOOKUP(DV$5,Kruistabel!$B$26:$F$29,MATCH($C98,Kruistabel!$C$25:$F$25,0)+1,FALSE),"")=0,"",IF(Plananalyse!DV98=1,VLOOKUP(DV$5,Kruistabel!$B$26:$F$29,MATCH($C98,Kruistabel!$C$25:$F$25,0)+1,FALSE),""))</f>
        <v>#N/A</v>
      </c>
      <c r="DW98" s="326" t="e">
        <f ca="1">IF(IF(Plananalyse!DW98=1,VLOOKUP(DW$5,Kruistabel!$B$26:$F$29,MATCH($C98,Kruistabel!$C$25:$F$25,0)+1,FALSE),"")=0,"",IF(Plananalyse!DW98=1,VLOOKUP(DW$5,Kruistabel!$B$26:$F$29,MATCH($C98,Kruistabel!$C$25:$F$25,0)+1,FALSE),""))</f>
        <v>#REF!</v>
      </c>
      <c r="DX98" s="326" t="e">
        <f ca="1">IF(IF(Plananalyse!DX98=1,VLOOKUP(DX$5,Kruistabel!$B$26:$F$29,MATCH($C98,Kruistabel!$C$25:$F$25,0)+1,FALSE),"")=0,"",IF(Plananalyse!DX98=1,VLOOKUP(DX$5,Kruistabel!$B$26:$F$29,MATCH($C98,Kruistabel!$C$25:$F$25,0)+1,FALSE),""))</f>
        <v>#REF!</v>
      </c>
      <c r="DY98" s="327" t="str">
        <f>IF(Plananalyse!DY98=1,VLOOKUP(DY$5,Kruistabel!$B$26:$F$29,MATCH($C98,Kruistabel!$C$25:$F$25,0)+1,FALSE),"")</f>
        <v/>
      </c>
      <c r="DZ98" s="326" t="e">
        <f ca="1">IF(IF(Plananalyse!DZ98=1,VLOOKUP(DZ$5,Kruistabel!$B$26:$F$29,MATCH($C98,Kruistabel!$C$25:$F$25,0)+1,FALSE),"")=0,"",IF(Plananalyse!DZ98=1,VLOOKUP(DZ$5,Kruistabel!$B$26:$F$29,MATCH($C98,Kruistabel!$C$25:$F$25,0)+1,FALSE),""))</f>
        <v>#N/A</v>
      </c>
      <c r="EA98" s="326" t="e">
        <f ca="1">IF(IF(Plananalyse!EA98=1,VLOOKUP(EA$5,Kruistabel!$B$26:$F$29,MATCH($C98,Kruistabel!$C$25:$F$25,0)+1,FALSE),"")=0,"",IF(Plananalyse!EA98=1,VLOOKUP(EA$5,Kruistabel!$B$26:$F$29,MATCH($C98,Kruistabel!$C$25:$F$25,0)+1,FALSE),""))</f>
        <v>#N/A</v>
      </c>
      <c r="EB98" s="326" t="e">
        <f ca="1">IF(IF(Plananalyse!EB98=1,VLOOKUP(EB$5,Kruistabel!$B$26:$F$29,MATCH($C98,Kruistabel!$C$25:$F$25,0)+1,FALSE),"")=0,"",IF(Plananalyse!EB98=1,VLOOKUP(EB$5,Kruistabel!$B$26:$F$29,MATCH($C98,Kruistabel!$C$25:$F$25,0)+1,FALSE),""))</f>
        <v>#REF!</v>
      </c>
      <c r="EC98" s="326" t="e">
        <f ca="1">IF(IF(Plananalyse!EC98=1,VLOOKUP(EC$5,Kruistabel!$B$26:$F$29,MATCH($C98,Kruistabel!$C$25:$F$25,0)+1,FALSE),"")=0,"",IF(Plananalyse!EC98=1,VLOOKUP(EC$5,Kruistabel!$B$26:$F$29,MATCH($C98,Kruistabel!$C$25:$F$25,0)+1,FALSE),""))</f>
        <v>#REF!</v>
      </c>
      <c r="ED98" s="327"/>
      <c r="EE98" s="326" t="e">
        <f ca="1">IF(IF(Plananalyse!EE98=1,VLOOKUP(EE$5,Kruistabel!$B$26:$F$29,MATCH($C98,Kruistabel!$C$25:$F$25,0)+1,FALSE),"")=0,"",IF(Plananalyse!EE98=1,VLOOKUP(EE$5,Kruistabel!$B$26:$F$29,MATCH($C98,Kruistabel!$C$25:$F$25,0)+1,FALSE),""))</f>
        <v>#N/A</v>
      </c>
      <c r="EF98" s="326" t="e">
        <f ca="1">IF(IF(Plananalyse!EF98=1,VLOOKUP(EF$5,Kruistabel!$B$26:$F$29,MATCH($C98,Kruistabel!$C$25:$F$25,0)+1,FALSE),"")=0,"",IF(Plananalyse!EF98=1,VLOOKUP(EF$5,Kruistabel!$B$26:$F$29,MATCH($C98,Kruistabel!$C$25:$F$25,0)+1,FALSE),""))</f>
        <v>#N/A</v>
      </c>
      <c r="EG98" s="326" t="e">
        <f ca="1">IF(IF(Plananalyse!EG98=1,VLOOKUP(EG$5,Kruistabel!$B$26:$F$29,MATCH($C98,Kruistabel!$C$25:$F$25,0)+1,FALSE),"")=0,"",IF(Plananalyse!EG98=1,VLOOKUP(EG$5,Kruistabel!$B$26:$F$29,MATCH($C98,Kruistabel!$C$25:$F$25,0)+1,FALSE),""))</f>
        <v>#N/A</v>
      </c>
      <c r="EH98" s="326" t="e">
        <f ca="1">IF(IF(Plananalyse!EH98=1,VLOOKUP(EH$5,Kruistabel!$B$26:$F$29,MATCH($C98,Kruistabel!$C$25:$F$25,0)+1,FALSE),"")=0,"",IF(Plananalyse!EH98=1,VLOOKUP(EH$5,Kruistabel!$B$26:$F$29,MATCH($C98,Kruistabel!$C$25:$F$25,0)+1,FALSE),""))</f>
        <v>#REF!</v>
      </c>
      <c r="EI98" s="326" t="e">
        <f ca="1">IF(IF(Plananalyse!EI98=1,VLOOKUP(EI$5,Kruistabel!$B$26:$F$29,MATCH($C98,Kruistabel!$C$25:$F$25,0)+1,FALSE),"")=0,"",IF(Plananalyse!EI98=1,VLOOKUP(EI$5,Kruistabel!$B$26:$F$29,MATCH($C98,Kruistabel!$C$25:$F$25,0)+1,FALSE),""))</f>
        <v>#REF!</v>
      </c>
      <c r="EJ98" s="164" t="str">
        <f>IF(Plananalyse!EJ98=1,VLOOKUP(EJ$5,Kruistabel!$B$26:$F$29,MATCH($C98,Kruistabel!$C$25:$F$25,0)+1,FALSE),"")</f>
        <v/>
      </c>
      <c r="EK98" s="138"/>
      <c r="EL98" s="138"/>
      <c r="EM98" s="138"/>
      <c r="EN98" s="138"/>
      <c r="EO98" s="138"/>
    </row>
    <row r="99" spans="2:145">
      <c r="B99" s="337" t="s">
        <v>195</v>
      </c>
      <c r="C99" s="160" t="str">
        <f>_xlfn.IFNA(VLOOKUP($B99,Classificatietabel!$B$6:$I$91,C$7,FALSE),"")</f>
        <v>hoog</v>
      </c>
      <c r="D99" s="160" t="str">
        <f>_xlfn.IFNA(VLOOKUP($B99,Classificatietabel!$B$6:$I$91,D$7,FALSE),"")</f>
        <v>neen</v>
      </c>
      <c r="E99" s="119">
        <f>IF(AND(D99="laag",$D$3=1),0,_xlfn.IFNA(IF(VLOOKUP($B99,Classificatietabel!$B$6:$H$91,$E$5,FALSE)="Ja",1,0),""))</f>
        <v>1</v>
      </c>
      <c r="F99" s="163"/>
      <c r="G99" s="326" t="str">
        <f>IF(IF(Plananalyse!G99=1,VLOOKUP(G$5,Kruistabel!$B$26:$F$29,MATCH($C99,Kruistabel!$C$25:$F$25,0)+1,FALSE),"")=0,"",IF(Plananalyse!G99=1,VLOOKUP(G$5,Kruistabel!$B$26:$F$29,MATCH($C99,Kruistabel!$C$25:$F$25,0)+1,FALSE),""))</f>
        <v/>
      </c>
      <c r="H99" s="326" t="str">
        <f>IF(IF(Plananalyse!H99=1,VLOOKUP(H$5,Kruistabel!$B$26:$F$29,MATCH($C99,Kruistabel!$C$25:$F$25,0)+1,FALSE),"")=0,"",IF(Plananalyse!H99=1,VLOOKUP(H$5,Kruistabel!$B$26:$F$29,MATCH($C99,Kruistabel!$C$25:$F$25,0)+1,FALSE),""))</f>
        <v/>
      </c>
      <c r="I99" s="326">
        <f>IF(IF(Plananalyse!I99=1,VLOOKUP(I$5,Kruistabel!$B$26:$F$29,MATCH($C99,Kruistabel!$C$25:$F$25,0)+1,FALSE),"")=0,"",IF(Plananalyse!I99=1,VLOOKUP(I$5,Kruistabel!$B$26:$F$29,MATCH($C99,Kruistabel!$C$25:$F$25,0)+1,FALSE),""))</f>
        <v>55</v>
      </c>
      <c r="J99" s="326" t="str">
        <f>IF(IF(Plananalyse!J99=1,VLOOKUP(J$5,Kruistabel!$B$26:$F$29,MATCH($C99,Kruistabel!$C$25:$F$25,0)+1,FALSE),"")=0,"",IF(Plananalyse!J99=1,VLOOKUP(J$5,Kruistabel!$B$26:$F$29,MATCH($C99,Kruistabel!$C$25:$F$25,0)+1,FALSE),""))</f>
        <v/>
      </c>
      <c r="K99" s="326" t="str">
        <f>IF(IF(Plananalyse!K99=1,VLOOKUP(K$5,Kruistabel!$B$26:$F$29,MATCH($C99,Kruistabel!$C$25:$F$25,0)+1,FALSE),"")=0,"",IF(Plananalyse!K99=1,VLOOKUP(K$5,Kruistabel!$B$26:$F$29,MATCH($C99,Kruistabel!$C$25:$F$25,0)+1,FALSE),""))</f>
        <v/>
      </c>
      <c r="L99" s="326" t="str">
        <f>IF(IF(Plananalyse!L99=1,VLOOKUP(L$5,Kruistabel!$B$26:$F$29,MATCH($C99,Kruistabel!$C$25:$F$25,0)+1,FALSE),"")=0,"",IF(Plananalyse!L99=1,VLOOKUP(L$5,Kruistabel!$B$26:$F$29,MATCH($C99,Kruistabel!$C$25:$F$25,0)+1,FALSE),""))</f>
        <v/>
      </c>
      <c r="M99" s="326">
        <f>IF(IF(Plananalyse!M99=1,VLOOKUP(M$5,Kruistabel!$B$26:$F$29,MATCH($C99,Kruistabel!$C$25:$F$25,0)+1,FALSE),"")=0,"",IF(Plananalyse!M99=1,VLOOKUP(M$5,Kruistabel!$B$26:$F$29,MATCH($C99,Kruistabel!$C$25:$F$25,0)+1,FALSE),""))</f>
        <v>50</v>
      </c>
      <c r="N99" s="326">
        <f>IF(IF(Plananalyse!N99=1,VLOOKUP(N$5,Kruistabel!$B$26:$F$29,MATCH($C99,Kruistabel!$C$25:$F$25,0)+1,FALSE),"")=0,"",IF(Plananalyse!N99=1,VLOOKUP(N$5,Kruistabel!$B$26:$F$29,MATCH($C99,Kruistabel!$C$25:$F$25,0)+1,FALSE),""))</f>
        <v>50</v>
      </c>
      <c r="O99" s="326">
        <f>IF(IF(Plananalyse!O99=1,VLOOKUP(O$5,Kruistabel!$B$26:$F$29,MATCH($C99,Kruistabel!$C$25:$F$25,0)+1,FALSE),"")=0,"",IF(Plananalyse!O99=1,VLOOKUP(O$5,Kruistabel!$B$26:$F$29,MATCH($C99,Kruistabel!$C$25:$F$25,0)+1,FALSE),""))</f>
        <v>50</v>
      </c>
      <c r="P99" s="326">
        <f>IF(IF(Plananalyse!P99=1,VLOOKUP(P$5,Kruistabel!$B$26:$F$29,MATCH($C99,Kruistabel!$C$25:$F$25,0)+1,FALSE),"")=0,"",IF(Plananalyse!P99=1,VLOOKUP(P$5,Kruistabel!$B$26:$F$29,MATCH($C99,Kruistabel!$C$25:$F$25,0)+1,FALSE),""))</f>
        <v>45</v>
      </c>
      <c r="Q99" s="326">
        <f>IF(IF(Plananalyse!Q99=1,VLOOKUP(Q$5,Kruistabel!$B$26:$F$29,MATCH($C99,Kruistabel!$C$25:$F$25,0)+1,FALSE),"")=0,"",IF(Plananalyse!Q99=1,VLOOKUP(Q$5,Kruistabel!$B$26:$F$29,MATCH($C99,Kruistabel!$C$25:$F$25,0)+1,FALSE),""))</f>
        <v>55</v>
      </c>
      <c r="R99" s="326">
        <f>IF(IF(Plananalyse!R99=1,VLOOKUP(R$5,Kruistabel!$B$26:$F$29,MATCH($C99,Kruistabel!$C$25:$F$25,0)+1,FALSE),"")=0,"",IF(Plananalyse!R99=1,VLOOKUP(R$5,Kruistabel!$B$26:$F$29,MATCH($C99,Kruistabel!$C$25:$F$25,0)+1,FALSE),""))</f>
        <v>50</v>
      </c>
      <c r="S99" s="326" t="str">
        <f>IF(IF(Plananalyse!S99=1,VLOOKUP(S$5,Kruistabel!$B$26:$F$29,MATCH($C99,Kruistabel!$C$25:$F$25,0)+1,FALSE),"")=0,"",IF(Plananalyse!S99=1,VLOOKUP(S$5,Kruistabel!$B$26:$F$29,MATCH($C99,Kruistabel!$C$25:$F$25,0)+1,FALSE),""))</f>
        <v/>
      </c>
      <c r="T99" s="326" t="str">
        <f>IF(IF(Plananalyse!T99=1,VLOOKUP(T$5,Kruistabel!$B$26:$F$29,MATCH($C99,Kruistabel!$C$25:$F$25,0)+1,FALSE),"")=0,"",IF(Plananalyse!T99=1,VLOOKUP(T$5,Kruistabel!$B$26:$F$29,MATCH($C99,Kruistabel!$C$25:$F$25,0)+1,FALSE),""))</f>
        <v/>
      </c>
      <c r="U99" s="326" t="str">
        <f>IF(IF(Plananalyse!U99=1,VLOOKUP(U$5,Kruistabel!$B$26:$F$29,MATCH($C99,Kruistabel!$C$25:$F$25,0)+1,FALSE),"")=0,"",IF(Plananalyse!U99=1,VLOOKUP(U$5,Kruistabel!$B$26:$F$29,MATCH($C99,Kruistabel!$C$25:$F$25,0)+1,FALSE),""))</f>
        <v/>
      </c>
      <c r="V99" s="326" t="str">
        <f>IF(IF(Plananalyse!V99=1,VLOOKUP(V$5,Kruistabel!$B$26:$F$29,MATCH($C99,Kruistabel!$C$25:$F$25,0)+1,FALSE),"")=0,"",IF(Plananalyse!V99=1,VLOOKUP(V$5,Kruistabel!$B$26:$F$29,MATCH($C99,Kruistabel!$C$25:$F$25,0)+1,FALSE),""))</f>
        <v/>
      </c>
      <c r="W99" s="326" t="str">
        <f>IF(IF(Plananalyse!W99=1,VLOOKUP(W$5,Kruistabel!$B$26:$F$29,MATCH($C99,Kruistabel!$C$25:$F$25,0)+1,FALSE),"")=0,"",IF(Plananalyse!W99=1,VLOOKUP(W$5,Kruistabel!$B$26:$F$29,MATCH($C99,Kruistabel!$C$25:$F$25,0)+1,FALSE),""))</f>
        <v/>
      </c>
      <c r="X99" s="326" t="str">
        <f>IF(IF(Plananalyse!X99=1,VLOOKUP(X$5,Kruistabel!$B$26:$F$29,MATCH($C99,Kruistabel!$C$25:$F$25,0)+1,FALSE),"")=0,"",IF(Plananalyse!X99=1,VLOOKUP(X$5,Kruistabel!$B$26:$F$29,MATCH($C99,Kruistabel!$C$25:$F$25,0)+1,FALSE),""))</f>
        <v/>
      </c>
      <c r="Y99" s="326">
        <f>IF(IF(Plananalyse!Y99=1,VLOOKUP(Y$5,Kruistabel!$B$26:$F$29,MATCH($C99,Kruistabel!$C$25:$F$25,0)+1,FALSE),"")=0,"",IF(Plananalyse!Y99=1,VLOOKUP(Y$5,Kruistabel!$B$26:$F$29,MATCH($C99,Kruistabel!$C$25:$F$25,0)+1,FALSE),""))</f>
        <v>55</v>
      </c>
      <c r="Z99" s="326" t="str">
        <f>IF(IF(Plananalyse!Z99=1,VLOOKUP(Z$5,Kruistabel!$B$26:$F$29,MATCH($C99,Kruistabel!$C$25:$F$25,0)+1,FALSE),"")=0,"",IF(Plananalyse!Z99=1,VLOOKUP(Z$5,Kruistabel!$B$26:$F$29,MATCH($C99,Kruistabel!$C$25:$F$25,0)+1,FALSE),""))</f>
        <v/>
      </c>
      <c r="AA99" s="326" t="str">
        <f>IF(IF(Plananalyse!AA99=1,VLOOKUP(AA$5,Kruistabel!$B$26:$F$29,MATCH($C99,Kruistabel!$C$25:$F$25,0)+1,FALSE),"")=0,"",IF(Plananalyse!AA99=1,VLOOKUP(AA$5,Kruistabel!$B$26:$F$29,MATCH($C99,Kruistabel!$C$25:$F$25,0)+1,FALSE),""))</f>
        <v/>
      </c>
      <c r="AB99" s="326" t="str">
        <f>IF(IF(Plananalyse!AB99=1,VLOOKUP(AB$5,Kruistabel!$B$26:$F$29,MATCH($C99,Kruistabel!$C$25:$F$25,0)+1,FALSE),"")=0,"",IF(Plananalyse!AB99=1,VLOOKUP(AB$5,Kruistabel!$B$26:$F$29,MATCH($C99,Kruistabel!$C$25:$F$25,0)+1,FALSE),""))</f>
        <v/>
      </c>
      <c r="AC99" s="326" t="str">
        <f>IF(IF(Plananalyse!AC99=1,VLOOKUP(AC$5,Kruistabel!$B$26:$F$29,MATCH($C99,Kruistabel!$C$25:$F$25,0)+1,FALSE),"")=0,"",IF(Plananalyse!AC99=1,VLOOKUP(AC$5,Kruistabel!$B$26:$F$29,MATCH($C99,Kruistabel!$C$25:$F$25,0)+1,FALSE),""))</f>
        <v/>
      </c>
      <c r="AD99" s="326" t="str">
        <f>IF(IF(Plananalyse!AD99=1,VLOOKUP(AD$5,Kruistabel!$B$26:$F$29,MATCH($C99,Kruistabel!$C$25:$F$25,0)+1,FALSE),"")=0,"",IF(Plananalyse!AD99=1,VLOOKUP(AD$5,Kruistabel!$B$26:$F$29,MATCH($C99,Kruistabel!$C$25:$F$25,0)+1,FALSE),""))</f>
        <v/>
      </c>
      <c r="AE99" s="326" t="str">
        <f>IF(IF(Plananalyse!AE99=1,VLOOKUP(AE$5,Kruistabel!$B$26:$F$29,MATCH($C99,Kruistabel!$C$25:$F$25,0)+1,FALSE),"")=0,"",IF(Plananalyse!AE99=1,VLOOKUP(AE$5,Kruistabel!$B$26:$F$29,MATCH($C99,Kruistabel!$C$25:$F$25,0)+1,FALSE),""))</f>
        <v/>
      </c>
      <c r="AF99" s="326" t="str">
        <f>IF(IF(Plananalyse!AF99=1,VLOOKUP(AF$5,Kruistabel!$B$26:$F$29,MATCH($C99,Kruistabel!$C$25:$F$25,0)+1,FALSE),"")=0,"",IF(Plananalyse!AF99=1,VLOOKUP(AF$5,Kruistabel!$B$26:$F$29,MATCH($C99,Kruistabel!$C$25:$F$25,0)+1,FALSE),""))</f>
        <v/>
      </c>
      <c r="AG99" s="326" t="str">
        <f>IF(IF(Plananalyse!AG99=1,VLOOKUP(AG$5,Kruistabel!$B$26:$F$29,MATCH($C99,Kruistabel!$C$25:$F$25,0)+1,FALSE),"")=0,"",IF(Plananalyse!AG99=1,VLOOKUP(AG$5,Kruistabel!$B$26:$F$29,MATCH($C99,Kruistabel!$C$25:$F$25,0)+1,FALSE),""))</f>
        <v/>
      </c>
      <c r="AH99" s="326" t="str">
        <f>IF(IF(Plananalyse!AH99=1,VLOOKUP(AH$5,Kruistabel!$B$26:$F$29,MATCH($C99,Kruistabel!$C$25:$F$25,0)+1,FALSE),"")=0,"",IF(Plananalyse!AI99=1,VLOOKUP(AH$5,Kruistabel!$B$26:$F$29,MATCH($C99,Kruistabel!$C$25:$F$25,0)+1,FALSE),""))</f>
        <v/>
      </c>
      <c r="AI99" s="326" t="str">
        <f>IF(IF(Plananalyse!AI99=1,VLOOKUP(AI$5,Kruistabel!$B$26:$F$29,MATCH($C99,Kruistabel!$C$25:$F$25,0)+1,FALSE),"")=0,"",IF(Plananalyse!AJ99=1,VLOOKUP(AI$5,Kruistabel!$B$26:$F$29,MATCH($C99,Kruistabel!$C$25:$F$25,0)+1,FALSE),""))</f>
        <v/>
      </c>
      <c r="AJ99" s="326" t="str">
        <f>IF(IF(Plananalyse!AJ99=1,VLOOKUP(AJ$5,Kruistabel!$B$26:$F$29,MATCH($C99,Kruistabel!$C$25:$F$25,0)+1,FALSE),"")=0,"",IF(Plananalyse!AJ99=1,VLOOKUP(AJ$5,Kruistabel!$B$26:$F$29,MATCH($C99,Kruistabel!$C$25:$F$25,0)+1,FALSE),""))</f>
        <v/>
      </c>
      <c r="AK99" s="326">
        <f>IF(IF(Plananalyse!AK99=1,VLOOKUP(AK$5,Kruistabel!$B$26:$F$29,MATCH($C99,Kruistabel!$C$25:$F$25,0)+1,FALSE),"")=0,"",IF(Plananalyse!AK99=1,VLOOKUP(AK$5,Kruistabel!$B$26:$F$29,MATCH($C99,Kruistabel!$C$25:$F$25,0)+1,FALSE),""))</f>
        <v>55</v>
      </c>
      <c r="AL99" s="326" t="str">
        <f>IF(IF(Plananalyse!AL99=1,VLOOKUP(AL$5,Kruistabel!$B$26:$F$29,MATCH($C99,Kruistabel!$C$25:$F$25,0)+1,FALSE),"")=0,"",IF(Plananalyse!AL99=1,VLOOKUP(AL$5,Kruistabel!$B$26:$F$29,MATCH($C99,Kruistabel!$C$25:$F$25,0)+1,FALSE),""))</f>
        <v/>
      </c>
      <c r="AM99" s="326" t="str">
        <f>IF(IF(Plananalyse!AM99=1,VLOOKUP(AM$5,Kruistabel!$B$26:$F$29,MATCH($C99,Kruistabel!$C$25:$F$25,0)+1,FALSE),"")=0,"",IF(Plananalyse!AM99=1,VLOOKUP(AM$5,Kruistabel!$B$26:$F$29,MATCH($C99,Kruistabel!$C$25:$F$25,0)+1,FALSE),""))</f>
        <v/>
      </c>
      <c r="AN99" s="327"/>
      <c r="AO99" s="326">
        <f>IF(IF(Plananalyse!AO99=1,VLOOKUP(AO$5,Kruistabel!$B$26:$F$29,MATCH($C99,Kruistabel!$C$25:$F$25,0)+1,FALSE),"")=0,"",IF(Plananalyse!AO99=1,VLOOKUP(AO$5,Kruistabel!$B$26:$F$29,MATCH($C99,Kruistabel!$C$25:$F$25,0)+1,FALSE),""))</f>
        <v>55</v>
      </c>
      <c r="AP99" s="326">
        <f>IF(IF(Plananalyse!AP99=1,VLOOKUP(AP$5,Kruistabel!$B$26:$F$29,MATCH($C99,Kruistabel!$C$25:$F$25,0)+1,FALSE),"")=0,"",IF(Plananalyse!AP99=1,VLOOKUP(AP$5,Kruistabel!$B$26:$F$29,MATCH($C99,Kruistabel!$C$25:$F$25,0)+1,FALSE),""))</f>
        <v>55</v>
      </c>
      <c r="AQ99" s="326">
        <f>IF(IF(Plananalyse!AQ99=1,VLOOKUP(AQ$5,Kruistabel!$B$26:$F$29,MATCH($C99,Kruistabel!$C$25:$F$25,0)+1,FALSE),"")=0,"",IF(Plananalyse!AQ99=1,VLOOKUP(AQ$5,Kruistabel!$B$26:$F$29,MATCH($C99,Kruistabel!$C$25:$F$25,0)+1,FALSE),""))</f>
        <v>55</v>
      </c>
      <c r="AR99" s="326">
        <f>IF(IF(Plananalyse!AR99=1,VLOOKUP(AR$5,Kruistabel!$B$26:$F$29,MATCH($C99,Kruistabel!$C$25:$F$25,0)+1,FALSE),"")=0,"",IF(Plananalyse!AR99=1,VLOOKUP(AR$5,Kruistabel!$B$26:$F$29,MATCH($C99,Kruistabel!$C$25:$F$25,0)+1,FALSE),""))</f>
        <v>50</v>
      </c>
      <c r="AS99" s="326">
        <f>IF(IF(Plananalyse!AS99=1,VLOOKUP(AS$5,Kruistabel!$B$26:$F$29,MATCH($C99,Kruistabel!$C$25:$F$25,0)+1,FALSE),"")=0,"",IF(Plananalyse!AS99=1,VLOOKUP(AS$5,Kruistabel!$B$26:$F$29,MATCH($C99,Kruistabel!$C$25:$F$25,0)+1,FALSE),""))</f>
        <v>55</v>
      </c>
      <c r="AT99" s="326">
        <f>IF(IF(Plananalyse!AT99=1,VLOOKUP(AT$5,Kruistabel!$B$26:$F$29,MATCH($C99,Kruistabel!$C$25:$F$25,0)+1,FALSE),"")=0,"",IF(Plananalyse!AT99=1,VLOOKUP(AT$5,Kruistabel!$B$26:$F$29,MATCH($C99,Kruistabel!$C$25:$F$25,0)+1,FALSE),""))</f>
        <v>50</v>
      </c>
      <c r="AU99" s="326" t="str">
        <f>IF(IF(Plananalyse!AU99=1,VLOOKUP(AU$5,Kruistabel!$B$26:$F$29,MATCH($C99,Kruistabel!$C$25:$F$25,0)+1,FALSE),"")=0,"",IF(Plananalyse!AU99=1,VLOOKUP(AU$5,Kruistabel!$B$26:$F$29,MATCH($C99,Kruistabel!$C$25:$F$25,0)+1,FALSE),""))</f>
        <v/>
      </c>
      <c r="AV99" s="326">
        <f>IF(IF(Plananalyse!AV99=1,VLOOKUP(AV$5,Kruistabel!$B$26:$F$29,MATCH($C99,Kruistabel!$C$25:$F$25,0)+1,FALSE),"")=0,"",IF(Plananalyse!AV99=1,VLOOKUP(AV$5,Kruistabel!$B$26:$F$29,MATCH($C99,Kruistabel!$C$25:$F$25,0)+1,FALSE),""))</f>
        <v>55</v>
      </c>
      <c r="AW99" s="326" t="str">
        <f>IF(IF(Plananalyse!AW99=1,VLOOKUP(AW$5,Kruistabel!$B$26:$F$29,MATCH($C99,Kruistabel!$C$25:$F$25,0)+1,FALSE),"")=0,"",IF(Plananalyse!AW99=1,VLOOKUP(AW$5,Kruistabel!$B$26:$F$29,MATCH($C99,Kruistabel!$C$25:$F$25,0)+1,FALSE),""))</f>
        <v/>
      </c>
      <c r="AX99" s="326" t="str">
        <f>IF(IF(Plananalyse!AX99=1,VLOOKUP(AX$5,Kruistabel!$B$26:$F$29,MATCH($C99,Kruistabel!$C$25:$F$25,0)+1,FALSE),"")=0,"",IF(Plananalyse!AX99=1,VLOOKUP(AX$5,Kruistabel!$B$26:$F$29,MATCH($C99,Kruistabel!$C$25:$F$25,0)+1,FALSE),""))</f>
        <v/>
      </c>
      <c r="AY99" s="327"/>
      <c r="AZ99" s="326" t="str">
        <f>IF(IF(Plananalyse!AZ99=1,VLOOKUP(AZ$5,Kruistabel!$B$26:$F$29,MATCH($C99,Kruistabel!$C$25:$F$25,0)+1,FALSE),"")=0,"",IF(Plananalyse!AZ99=1,VLOOKUP(AZ$5,Kruistabel!$B$26:$F$29,MATCH($C99,Kruistabel!$C$25:$F$25,0)+1,FALSE),""))</f>
        <v/>
      </c>
      <c r="BA99" s="326" t="str">
        <f>IF(IF(Plananalyse!BA99=1,VLOOKUP(BA$5,Kruistabel!$B$26:$F$29,MATCH($C99,Kruistabel!$C$25:$F$25,0)+1,FALSE),"")=0,"",IF(Plananalyse!BA99=1,VLOOKUP(BA$5,Kruistabel!$B$26:$F$29,MATCH($C99,Kruistabel!$C$25:$F$25,0)+1,FALSE),""))</f>
        <v/>
      </c>
      <c r="BB99" s="326">
        <f>IF(IF(Plananalyse!BB99=1,VLOOKUP(BB$5,Kruistabel!$B$26:$F$29,MATCH($C99,Kruistabel!$C$25:$F$25,0)+1,FALSE),"")=0,"",IF(Plananalyse!BB99=1,VLOOKUP(BB$5,Kruistabel!$B$26:$F$29,MATCH($C99,Kruistabel!$C$25:$F$25,0)+1,FALSE),""))</f>
        <v>55</v>
      </c>
      <c r="BC99" s="326">
        <f>IF(IF(Plananalyse!BC99=1,VLOOKUP(BC$5,Kruistabel!$B$26:$F$29,MATCH($C99,Kruistabel!$C$25:$F$25,0)+1,FALSE),"")=0,"",IF(Plananalyse!BC99=1,VLOOKUP(BC$5,Kruistabel!$B$26:$F$29,MATCH($C99,Kruistabel!$C$25:$F$25,0)+1,FALSE),""))</f>
        <v>55</v>
      </c>
      <c r="BD99" s="326" t="str">
        <f>IF(IF(Plananalyse!BD99=1,VLOOKUP(BD$5,Kruistabel!$B$26:$F$29,MATCH($C99,Kruistabel!$C$25:$F$25,0)+1,FALSE),"")=0,"",IF(Plananalyse!BD99=1,VLOOKUP(BD$5,Kruistabel!$B$26:$F$29,MATCH($C99,Kruistabel!$C$25:$F$25,0)+1,FALSE),""))</f>
        <v/>
      </c>
      <c r="BE99" s="326" t="str">
        <f>IF(IF(Plananalyse!BE99=1,VLOOKUP(BE$5,Kruistabel!$B$26:$F$29,MATCH($C99,Kruistabel!$C$25:$F$25,0)+1,FALSE),"")=0,"",IF(Plananalyse!BE99=1,VLOOKUP(BE$5,Kruistabel!$B$26:$F$29,MATCH($C99,Kruistabel!$C$25:$F$25,0)+1,FALSE),""))</f>
        <v/>
      </c>
      <c r="BF99" s="326" t="str">
        <f>IF(IF(Plananalyse!BF99=1,VLOOKUP(BF$5,Kruistabel!$B$26:$F$29,MATCH($C99,Kruistabel!$C$25:$F$25,0)+1,FALSE),"")=0,"",IF(Plananalyse!BF99=1,VLOOKUP(BF$5,Kruistabel!$B$26:$F$29,MATCH($C99,Kruistabel!$C$25:$F$25,0)+1,FALSE),""))</f>
        <v/>
      </c>
      <c r="BG99" s="326" t="str">
        <f>IF(IF(Plananalyse!BG99=1,VLOOKUP(BG$5,Kruistabel!$B$26:$F$29,MATCH($C99,Kruistabel!$C$25:$F$25,0)+1,FALSE),"")=0,"",IF(Plananalyse!BG99=1,VLOOKUP(BG$5,Kruistabel!$B$26:$F$29,MATCH($C99,Kruistabel!$C$25:$F$25,0)+1,FALSE),""))</f>
        <v/>
      </c>
      <c r="BH99" s="326" t="str">
        <f>IF(IF(Plananalyse!BH99=1,VLOOKUP(BH$5,Kruistabel!$B$26:$F$29,MATCH($C99,Kruistabel!$C$25:$F$25,0)+1,FALSE),"")=0,"",IF(Plananalyse!BH99=1,VLOOKUP(BH$5,Kruistabel!$B$26:$F$29,MATCH($C99,Kruistabel!$C$25:$F$25,0)+1,FALSE),""))</f>
        <v/>
      </c>
      <c r="BI99" s="327"/>
      <c r="BJ99" s="326" t="e">
        <f>IF(IF(Plananalyse!BJ99=1,VLOOKUP(BJ$5,Kruistabel!$B$26:$F$29,MATCH($C99,Kruistabel!$C$25:$F$25,0)+1,FALSE),"")=0,"",IF(Plananalyse!BJ99=1,VLOOKUP(BJ$5,Kruistabel!$B$26:$F$29,MATCH($C99,Kruistabel!$C$25:$F$25,0)+1,FALSE),""))</f>
        <v>#N/A</v>
      </c>
      <c r="BK99" s="326" t="e">
        <f>IF(IF(Plananalyse!BK99=1,VLOOKUP(BK$5,Kruistabel!$B$26:$F$29,MATCH($C99,Kruistabel!$C$25:$F$25,0)+1,FALSE),"")=0,"",IF(Plananalyse!BK99=1,VLOOKUP(BK$5,Kruistabel!$B$26:$F$29,MATCH($C99,Kruistabel!$C$25:$F$25,0)+1,FALSE),""))</f>
        <v>#N/A</v>
      </c>
      <c r="BL99" s="326" t="e">
        <f>IF(IF(Plananalyse!BL99=1,VLOOKUP(BL$5,Kruistabel!$B$26:$F$29,MATCH($C99,Kruistabel!$C$25:$F$25,0)+1,FALSE),"")=0,"",IF(Plananalyse!BL99=1,VLOOKUP(BL$5,Kruistabel!$B$26:$F$29,MATCH($C99,Kruistabel!$C$25:$F$25,0)+1,FALSE),""))</f>
        <v>#N/A</v>
      </c>
      <c r="BM99" s="326" t="e">
        <f>IF(IF(Plananalyse!BM99=1,VLOOKUP(BM$5,Kruistabel!$B$26:$F$29,MATCH($C99,Kruistabel!$C$25:$F$25,0)+1,FALSE),"")=0,"",IF(Plananalyse!BM99=1,VLOOKUP(BM$5,Kruistabel!$B$26:$F$29,MATCH($C99,Kruistabel!$C$25:$F$25,0)+1,FALSE),""))</f>
        <v>#N/A</v>
      </c>
      <c r="BN99" s="326" t="e">
        <f>IF(IF(Plananalyse!BN99=1,VLOOKUP(BN$5,Kruistabel!$B$26:$F$29,MATCH($C99,Kruistabel!$C$25:$F$25,0)+1,FALSE),"")=0,"",IF(Plananalyse!BN99=1,VLOOKUP(BN$5,Kruistabel!$B$26:$F$29,MATCH($C99,Kruistabel!$C$25:$F$25,0)+1,FALSE),""))</f>
        <v>#N/A</v>
      </c>
      <c r="BO99" s="326" t="e">
        <f>IF(IF(Plananalyse!BO99=1,VLOOKUP(BO$5,Kruistabel!$B$26:$F$29,MATCH($C99,Kruistabel!$C$25:$F$25,0)+1,FALSE),"")=0,"",IF(Plananalyse!BO99=1,VLOOKUP(BO$5,Kruistabel!$B$26:$F$29,MATCH($C99,Kruistabel!$C$25:$F$25,0)+1,FALSE),""))</f>
        <v>#N/A</v>
      </c>
      <c r="BP99" s="326" t="e">
        <f>IF(IF(Plananalyse!BP99=1,VLOOKUP(BP$5,Kruistabel!$B$26:$F$29,MATCH($C99,Kruistabel!$C$25:$F$25,0)+1,FALSE),"")=0,"",IF(Plananalyse!BP99=1,VLOOKUP(BP$5,Kruistabel!$B$26:$F$29,MATCH($C99,Kruistabel!$C$25:$F$25,0)+1,FALSE),""))</f>
        <v>#N/A</v>
      </c>
      <c r="BQ99" s="326" t="e">
        <f>IF(IF(Plananalyse!BQ99=1,VLOOKUP(BQ$5,Kruistabel!$B$26:$F$29,MATCH($C99,Kruistabel!$C$25:$F$25,0)+1,FALSE),"")=0,"",IF(Plananalyse!BQ99=1,VLOOKUP(BQ$5,Kruistabel!$B$26:$F$29,MATCH($C99,Kruistabel!$C$25:$F$25,0)+1,FALSE),""))</f>
        <v>#N/A</v>
      </c>
      <c r="BR99" s="326" t="e">
        <f>IF(IF(Plananalyse!BR99=1,VLOOKUP(BR$5,Kruistabel!$B$26:$F$29,MATCH($C99,Kruistabel!$C$25:$F$25,0)+1,FALSE),"")=0,"",IF(Plananalyse!BR99=1,VLOOKUP(BR$5,Kruistabel!$B$26:$F$29,MATCH($C99,Kruistabel!$C$25:$F$25,0)+1,FALSE),""))</f>
        <v>#REF!</v>
      </c>
      <c r="BS99" s="326" t="e">
        <f>IF(IF(Plananalyse!BS99=1,VLOOKUP(BS$5,Kruistabel!$B$26:$F$29,MATCH($C99,Kruistabel!$C$25:$F$25,0)+1,FALSE),"")=0,"",IF(Plananalyse!BS99=1,VLOOKUP(BS$5,Kruistabel!$B$26:$F$29,MATCH($C99,Kruistabel!$C$25:$F$25,0)+1,FALSE),""))</f>
        <v>#REF!</v>
      </c>
      <c r="BT99" s="65"/>
      <c r="BU99" s="231" t="str">
        <f>IF(IF(Plananalyse!BU99=1,VLOOKUP(BU$5,Kruistabel!$B$26:$F$29,MATCH($C99,Kruistabel!$C$25:$F$25,0)+1,FALSE),"")=0,"",IF(Plananalyse!BU99=1,VLOOKUP(BU$5,Kruistabel!$B$26:$F$29,MATCH($C99,Kruistabel!$C$25:$F$25,0)+1,FALSE),""))</f>
        <v/>
      </c>
      <c r="BV99" s="326">
        <f>IF(IF(Plananalyse!BV99=1,VLOOKUP(BV$5,Kruistabel!$B$26:$F$29,MATCH($C99,Kruistabel!$C$25:$F$25,0)+1,FALSE),"")=0,"",IF(Plananalyse!BV99=1,VLOOKUP(BV$5,Kruistabel!$B$26:$F$29,MATCH($C99,Kruistabel!$C$25:$F$25,0)+1,FALSE),""))</f>
        <v>50</v>
      </c>
      <c r="BW99" s="326" t="str">
        <f>IF(IF(Plananalyse!BW99=1,VLOOKUP(BW$5,Kruistabel!$B$26:$F$29,MATCH($C99,Kruistabel!$C$25:$F$25,0)+1,FALSE),"")=0,"",IF(Plananalyse!BW99=1,VLOOKUP(BW$5,Kruistabel!$B$26:$F$29,MATCH($C99,Kruistabel!$C$25:$F$25,0)+1,FALSE),""))</f>
        <v/>
      </c>
      <c r="BX99" s="326" t="str">
        <f>IF(IF(Plananalyse!BX99=1,VLOOKUP(BX$5,Kruistabel!$B$26:$F$29,MATCH($C99,Kruistabel!$C$25:$F$25,0)+1,FALSE),"")=0,"",IF(Plananalyse!BX99=1,VLOOKUP(BX$5,Kruistabel!$B$26:$F$29,MATCH($C99,Kruistabel!$C$25:$F$25,0)+1,FALSE),""))</f>
        <v/>
      </c>
      <c r="BY99" s="327"/>
      <c r="BZ99" s="326" t="e">
        <f>IF(IF(Plananalyse!BZ99=1,VLOOKUP(BZ$5,Kruistabel!$B$26:$F$29,MATCH($C99,Kruistabel!$C$25:$F$25,0)+1,FALSE),"")=0,"",IF(Plananalyse!BZ99=1,VLOOKUP(BZ$5,Kruistabel!$B$26:$F$29,MATCH($C99,Kruistabel!$C$25:$F$25,0)+1,FALSE),""))</f>
        <v>#N/A</v>
      </c>
      <c r="CA99" s="326" t="e">
        <f>IF(IF(Plananalyse!CA99=1,VLOOKUP(CA$5,Kruistabel!$B$26:$F$29,MATCH($C99,Kruistabel!$C$25:$F$25,0)+1,FALSE),"")=0,"",IF(Plananalyse!CA99=1,VLOOKUP(CA$5,Kruistabel!$B$26:$F$29,MATCH($C99,Kruistabel!$C$25:$F$25,0)+1,FALSE),""))</f>
        <v>#N/A</v>
      </c>
      <c r="CB99" s="326" t="e">
        <f>IF(IF(Plananalyse!CB99=1,VLOOKUP(CB$5,Kruistabel!$B$26:$F$29,MATCH($C99,Kruistabel!$C$25:$F$25,0)+1,FALSE),"")=0,"",IF(Plananalyse!CB99=1,VLOOKUP(CB$5,Kruistabel!$B$26:$F$29,MATCH($C99,Kruistabel!$C$25:$F$25,0)+1,FALSE),""))</f>
        <v>#N/A</v>
      </c>
      <c r="CC99" s="326" t="e">
        <f>IF(IF(Plananalyse!CC99=1,VLOOKUP(CC$5,Kruistabel!$B$26:$F$29,MATCH($C99,Kruistabel!$C$25:$F$25,0)+1,FALSE),"")=0,"",IF(Plananalyse!CC99=1,VLOOKUP(CC$5,Kruistabel!$B$26:$F$29,MATCH($C99,Kruistabel!$C$25:$F$25,0)+1,FALSE),""))</f>
        <v>#N/A</v>
      </c>
      <c r="CD99" s="326" t="e">
        <f>IF(IF(Plananalyse!CD99=1,VLOOKUP(CD$5,Kruistabel!$B$26:$F$29,MATCH($C99,Kruistabel!$C$25:$F$25,0)+1,FALSE),"")=0,"",IF(Plananalyse!CD99=1,VLOOKUP(CD$5,Kruistabel!$B$26:$F$29,MATCH($C99,Kruistabel!$C$25:$F$25,0)+1,FALSE),""))</f>
        <v>#N/A</v>
      </c>
      <c r="CE99" s="326" t="e">
        <f>IF(IF(Plananalyse!CE99=1,VLOOKUP(CE$5,Kruistabel!$B$26:$F$29,MATCH($C99,Kruistabel!$C$25:$F$25,0)+1,FALSE),"")=0,"",IF(Plananalyse!CE99=1,VLOOKUP(CE$5,Kruistabel!$B$26:$F$29,MATCH($C99,Kruistabel!$C$25:$F$25,0)+1,FALSE),""))</f>
        <v>#N/A</v>
      </c>
      <c r="CF99" s="326" t="e">
        <f>IF(IF(Plananalyse!CF99=1,VLOOKUP(CF$5,Kruistabel!$B$26:$F$29,MATCH($C99,Kruistabel!$C$25:$F$25,0)+1,FALSE),"")=0,"",IF(Plananalyse!CF99=1,VLOOKUP(CF$5,Kruistabel!$B$26:$F$29,MATCH($C99,Kruistabel!$C$25:$F$25,0)+1,FALSE),""))</f>
        <v>#N/A</v>
      </c>
      <c r="CG99" s="326" t="e">
        <f>IF(IF(Plananalyse!CG99=1,VLOOKUP(CG$5,Kruistabel!$B$26:$F$29,MATCH($C99,Kruistabel!$C$25:$F$25,0)+1,FALSE),"")=0,"",IF(Plananalyse!CG99=1,VLOOKUP(CG$5,Kruistabel!$B$26:$F$29,MATCH($C99,Kruistabel!$C$25:$F$25,0)+1,FALSE),""))</f>
        <v>#REF!</v>
      </c>
      <c r="CH99" s="326" t="e">
        <f>IF(IF(Plananalyse!CH99=1,VLOOKUP(CH$5,Kruistabel!$B$26:$F$29,MATCH($C99,Kruistabel!$C$25:$F$25,0)+1,FALSE),"")=0,"",IF(Plananalyse!CH99=1,VLOOKUP(CH$5,Kruistabel!$B$26:$F$29,MATCH($C99,Kruistabel!$C$25:$F$25,0)+1,FALSE),""))</f>
        <v>#REF!</v>
      </c>
      <c r="CI99" s="65"/>
      <c r="CJ99" s="326">
        <f>IF(IF(Plananalyse!CJ99=1,VLOOKUP(CJ$5,Kruistabel!$B$26:$F$29,MATCH($C99,Kruistabel!$C$25:$F$25,0)+1,FALSE),"")=0,"",IF(Plananalyse!CJ99=1,VLOOKUP(CJ$5,Kruistabel!$B$26:$F$29,MATCH($C99,Kruistabel!$C$25:$F$25,0)+1,FALSE),""))</f>
        <v>50</v>
      </c>
      <c r="CK99" s="326">
        <f>IF(IF(Plananalyse!CK99=1,VLOOKUP(CK$5,Kruistabel!$B$26:$F$29,MATCH($C99,Kruistabel!$C$25:$F$25,0)+1,FALSE),"")=0,"",IF(Plananalyse!CK99=1,VLOOKUP(CK$5,Kruistabel!$B$26:$F$29,MATCH($C99,Kruistabel!$C$25:$F$25,0)+1,FALSE),""))</f>
        <v>50</v>
      </c>
      <c r="CL99" s="326" t="str">
        <f>IF(IF(Plananalyse!CL99=1,VLOOKUP(CL$5,Kruistabel!$B$26:$F$29,MATCH($C99,Kruistabel!$C$25:$F$25,0)+1,FALSE),"")=0,"",IF(Plananalyse!CL99=1,VLOOKUP(CL$5,Kruistabel!$B$26:$F$29,MATCH($C99,Kruistabel!$C$25:$F$25,0)+1,FALSE),""))</f>
        <v/>
      </c>
      <c r="CM99" s="326">
        <f>IF(IF(Plananalyse!CM99=1,VLOOKUP(CM$5,Kruistabel!$B$26:$F$29,MATCH($C99,Kruistabel!$C$25:$F$25,0)+1,FALSE),"")=0,"",IF(Plananalyse!CM99=1,VLOOKUP(CM$5,Kruistabel!$B$26:$F$29,MATCH($C99,Kruistabel!$C$25:$F$25,0)+1,FALSE),""))</f>
        <v>45</v>
      </c>
      <c r="CN99" s="326">
        <f>IF(IF(Plananalyse!CN99=1,VLOOKUP(CN$5,Kruistabel!$B$26:$F$29,MATCH($C99,Kruistabel!$C$25:$F$25,0)+1,FALSE),"")=0,"",IF(Plananalyse!CN99=1,VLOOKUP(CN$5,Kruistabel!$B$26:$F$29,MATCH($C99,Kruistabel!$C$25:$F$25,0)+1,FALSE),""))</f>
        <v>45</v>
      </c>
      <c r="CO99" s="326">
        <f ca="1">IF(IF(Plananalyse!CO99=1,VLOOKUP(CO$5,Kruistabel!$B$26:$F$29,MATCH($C99,Kruistabel!$C$25:$F$25,0)+1,FALSE),"")=0,"",IF(Plananalyse!CO99=1,VLOOKUP(CO$5,Kruistabel!$B$26:$F$29,MATCH($C99,Kruistabel!$C$25:$F$25,0)+1,FALSE),""))</f>
        <v>55</v>
      </c>
      <c r="CP99" s="326">
        <f ca="1">IF(IF(Plananalyse!CP99=1,VLOOKUP(CP$5,Kruistabel!$B$26:$F$29,MATCH($C99,Kruistabel!$C$25:$F$25,0)+1,FALSE),"")=0,"",IF(Plananalyse!CP99=1,VLOOKUP(CP$5,Kruistabel!$B$26:$F$29,MATCH($C99,Kruistabel!$C$25:$F$25,0)+1,FALSE),""))</f>
        <v>50</v>
      </c>
      <c r="CQ99" s="326">
        <f ca="1">IF(IF(Plananalyse!CQ99=1,VLOOKUP(CQ$5,Kruistabel!$B$26:$F$29,MATCH($C99,Kruistabel!$C$25:$F$25,0)+1,FALSE),"")=0,"",IF(Plananalyse!CQ99=1,VLOOKUP(CQ$5,Kruistabel!$B$26:$F$29,MATCH($C99,Kruistabel!$C$25:$F$25,0)+1,FALSE),""))</f>
        <v>55</v>
      </c>
      <c r="CR99" s="326">
        <f ca="1">IF(IF(Plananalyse!CR99=1,VLOOKUP(CR$5,Kruistabel!$B$26:$F$29,MATCH($C99,Kruistabel!$C$25:$F$25,0)+1,FALSE),"")=0,"",IF(Plananalyse!CR99=1,VLOOKUP(CR$5,Kruistabel!$B$26:$F$29,MATCH($C99,Kruistabel!$C$25:$F$25,0)+1,FALSE),""))</f>
        <v>55</v>
      </c>
      <c r="CS99" s="326">
        <f ca="1">IF(IF(Plananalyse!CS99=1,VLOOKUP(CS$5,Kruistabel!$B$26:$F$29,MATCH($C99,Kruistabel!$C$25:$F$25,0)+1,FALSE),"")=0,"",IF(Plananalyse!CS99=1,VLOOKUP(CS$5,Kruistabel!$B$26:$F$29,MATCH($C99,Kruistabel!$C$25:$F$25,0)+1,FALSE),""))</f>
        <v>50</v>
      </c>
      <c r="CT99" s="326">
        <f ca="1">IF(IF(Plananalyse!CT99=1,VLOOKUP(CT$5,Kruistabel!$B$26:$F$29,MATCH($C99,Kruistabel!$C$25:$F$25,0)+1,FALSE),"")=0,"",IF(Plananalyse!CT99=1,VLOOKUP(CT$5,Kruistabel!$B$26:$F$29,MATCH($C99,Kruistabel!$C$25:$F$25,0)+1,FALSE),""))</f>
        <v>50</v>
      </c>
      <c r="CU99" s="326">
        <f ca="1">IF(IF(Plananalyse!CU99=1,VLOOKUP(CU$5,Kruistabel!$B$26:$F$29,MATCH($C99,Kruistabel!$C$25:$F$25,0)+1,FALSE),"")=0,"",IF(Plananalyse!CU99=1,VLOOKUP(CU$5,Kruistabel!$B$26:$F$29,MATCH($C99,Kruistabel!$C$25:$F$25,0)+1,FALSE),""))</f>
        <v>55</v>
      </c>
      <c r="CV99" s="326">
        <f ca="1">IF(IF(Plananalyse!CV99=1,VLOOKUP(CV$5,Kruistabel!$B$26:$F$29,MATCH($C99,Kruistabel!$C$25:$F$25,0)+1,FALSE),"")=0,"",IF(Plananalyse!CV99=1,VLOOKUP(CV$5,Kruistabel!$B$26:$F$29,MATCH($C99,Kruistabel!$C$25:$F$25,0)+1,FALSE),""))</f>
        <v>55</v>
      </c>
      <c r="CW99" s="326">
        <f ca="1">IF(IF(Plananalyse!CW99=1,VLOOKUP(CW$5,Kruistabel!$B$26:$F$29,MATCH($C99,Kruistabel!$C$25:$F$25,0)+1,FALSE),"")=0,"",IF(Plananalyse!CW99=1,VLOOKUP(CW$5,Kruistabel!$B$26:$F$29,MATCH($C99,Kruistabel!$C$25:$F$25,0)+1,FALSE),""))</f>
        <v>50</v>
      </c>
      <c r="CX99" s="326" t="str">
        <f ca="1">IF(IF(Plananalyse!CX99=1,VLOOKUP(CX$5,Kruistabel!$B$26:$F$29,MATCH($C99,Kruistabel!$C$25:$F$25,0)+1,FALSE),"")=0,"",IF(Plananalyse!CX99=1,VLOOKUP(CX$5,Kruistabel!$B$26:$F$29,MATCH($C99,Kruistabel!$C$25:$F$25,0)+1,FALSE),""))</f>
        <v/>
      </c>
      <c r="CY99" s="326">
        <f ca="1">IF(IF(Plananalyse!CY99=1,VLOOKUP(CY$5,Kruistabel!$B$26:$F$29,MATCH($C99,Kruistabel!$C$25:$F$25,0)+1,FALSE),"")=0,"",IF(Plananalyse!CY99=1,VLOOKUP(CY$5,Kruistabel!$B$26:$F$29,MATCH($C99,Kruistabel!$C$25:$F$25,0)+1,FALSE),""))</f>
        <v>55</v>
      </c>
      <c r="CZ99" s="326">
        <f ca="1">IF(IF(Plananalyse!CZ99=1,VLOOKUP(CZ$5,Kruistabel!$B$26:$F$29,MATCH($C99,Kruistabel!$C$25:$F$25,0)+1,FALSE),"")=0,"",IF(Plananalyse!CZ99=1,VLOOKUP(CZ$5,Kruistabel!$B$26:$F$29,MATCH($C99,Kruistabel!$C$25:$F$25,0)+1,FALSE),""))</f>
        <v>55</v>
      </c>
      <c r="DA99" s="326">
        <f ca="1">IF(IF(Plananalyse!DA99=1,VLOOKUP(DA$5,Kruistabel!$B$26:$F$29,MATCH($C99,Kruistabel!$C$25:$F$25,0)+1,FALSE),"")=0,"",IF(Plananalyse!DA99=1,VLOOKUP(DA$5,Kruistabel!$B$26:$F$29,MATCH($C99,Kruistabel!$C$25:$F$25,0)+1,FALSE),""))</f>
        <v>55</v>
      </c>
      <c r="DB99" s="326" t="str">
        <f ca="1">IF(IF(Plananalyse!DB99=1,VLOOKUP(DB$5,Kruistabel!$B$26:$F$29,MATCH($C99,Kruistabel!$C$25:$F$25,0)+1,FALSE),"")=0,"",IF(Plananalyse!DB99=1,VLOOKUP(DB$5,Kruistabel!$B$26:$F$29,MATCH($C99,Kruistabel!$C$25:$F$25,0)+1,FALSE),""))</f>
        <v/>
      </c>
      <c r="DC99" s="326" t="str">
        <f ca="1">IF(IF(Plananalyse!DC99=1,VLOOKUP(DC$5,Kruistabel!$B$26:$F$29,MATCH($C99,Kruistabel!$C$25:$F$25,0)+1,FALSE),"")=0,"",IF(Plananalyse!DC99=1,VLOOKUP(DC$5,Kruistabel!$B$26:$F$29,MATCH($C99,Kruistabel!$C$25:$F$25,0)+1,FALSE),""))</f>
        <v/>
      </c>
      <c r="DD99" s="327"/>
      <c r="DE99" s="326" t="e">
        <f ca="1">IF(IF(Plananalyse!DE99=1,VLOOKUP(DE$5,Kruistabel!$B$26:$F$29,MATCH($C99,Kruistabel!$C$25:$F$25,0)+1,FALSE),"")=0,"",IF(Plananalyse!DE99=1,VLOOKUP(DE$5,Kruistabel!$B$26:$F$29,MATCH($C99,Kruistabel!$C$25:$F$25,0)+1,FALSE),""))</f>
        <v>#N/A</v>
      </c>
      <c r="DF99" s="326" t="e">
        <f ca="1">IF(IF(Plananalyse!DF99=1,VLOOKUP(DF$5,Kruistabel!$B$26:$F$29,MATCH($C99,Kruistabel!$C$25:$F$25,0)+1,FALSE),"")=0,"",IF(Plananalyse!DF99=1,VLOOKUP(DF$5,Kruistabel!$B$26:$F$29,MATCH($C99,Kruistabel!$C$25:$F$25,0)+1,FALSE),""))</f>
        <v>#N/A</v>
      </c>
      <c r="DG99" s="326" t="e">
        <f ca="1">IF(IF(Plananalyse!DG99=1,VLOOKUP(DG$5,Kruistabel!$B$26:$F$29,MATCH($C99,Kruistabel!$C$25:$F$25,0)+1,FALSE),"")=0,"",IF(Plananalyse!DG99=1,VLOOKUP(DG$5,Kruistabel!$B$26:$F$29,MATCH($C99,Kruistabel!$C$25:$F$25,0)+1,FALSE),""))</f>
        <v>#N/A</v>
      </c>
      <c r="DH99" s="326" t="e">
        <f ca="1">IF(IF(Plananalyse!DH99=1,VLOOKUP(DH$5,Kruistabel!$B$26:$F$29,MATCH($C99,Kruistabel!$C$25:$F$25,0)+1,FALSE),"")=0,"",IF(Plananalyse!DH99=1,VLOOKUP(DH$5,Kruistabel!$B$26:$F$29,MATCH($C99,Kruistabel!$C$25:$F$25,0)+1,FALSE),""))</f>
        <v>#N/A</v>
      </c>
      <c r="DI99" s="326" t="e">
        <f ca="1">IF(IF(Plananalyse!DI99=1,VLOOKUP(DI$5,Kruistabel!$B$26:$F$29,MATCH($C99,Kruistabel!$C$25:$F$25,0)+1,FALSE),"")=0,"",IF(Plananalyse!DI99=1,VLOOKUP(DI$5,Kruistabel!$B$26:$F$29,MATCH($C99,Kruistabel!$C$25:$F$25,0)+1,FALSE),""))</f>
        <v>#N/A</v>
      </c>
      <c r="DJ99" s="326" t="e">
        <f ca="1">IF(IF(Plananalyse!DJ99=1,VLOOKUP(DJ$5,Kruistabel!$B$26:$F$29,MATCH($C99,Kruistabel!$C$25:$F$25,0)+1,FALSE),"")=0,"",IF(Plananalyse!DJ99=1,VLOOKUP(DJ$5,Kruistabel!$B$26:$F$29,MATCH($C99,Kruistabel!$C$25:$F$25,0)+1,FALSE),""))</f>
        <v>#N/A</v>
      </c>
      <c r="DK99" s="326" t="e">
        <f ca="1">IF(IF(Plananalyse!DK99=1,VLOOKUP(DK$5,Kruistabel!$B$26:$F$29,MATCH($C99,Kruistabel!$C$25:$F$25,0)+1,FALSE),"")=0,"",IF(Plananalyse!DK99=1,VLOOKUP(DK$5,Kruistabel!$B$26:$F$29,MATCH($C99,Kruistabel!$C$25:$F$25,0)+1,FALSE),""))</f>
        <v>#REF!</v>
      </c>
      <c r="DL99" s="326" t="e">
        <f ca="1">IF(IF(Plananalyse!DL99=1,VLOOKUP(DL$5,Kruistabel!$B$26:$F$29,MATCH($C99,Kruistabel!$C$25:$F$25,0)+1,FALSE),"")=0,"",IF(Plananalyse!DL99=1,VLOOKUP(DL$5,Kruistabel!$B$26:$F$29,MATCH($C99,Kruistabel!$C$25:$F$25,0)+1,FALSE),""))</f>
        <v>#REF!</v>
      </c>
      <c r="DM99" s="327" t="str">
        <f>IF(Plananalyse!DM99=1,VLOOKUP(DM$5,Kruistabel!$B$26:$F$29,MATCH($C99,Kruistabel!$C$25:$F$25,0)+1,FALSE),"")</f>
        <v/>
      </c>
      <c r="DN99" s="326" t="e">
        <f ca="1">IF(IF(Plananalyse!DN99=1,VLOOKUP(DN$5,Kruistabel!$B$26:$F$29,MATCH($C99,Kruistabel!$C$25:$F$25,0)+1,FALSE),"")=0,"",IF(Plananalyse!DN99=1,VLOOKUP(DN$5,Kruistabel!$B$26:$F$29,MATCH($C99,Kruistabel!$C$25:$F$25,0)+1,FALSE),""))</f>
        <v>#N/A</v>
      </c>
      <c r="DO99" s="326" t="e">
        <f ca="1">IF(IF(Plananalyse!DO99=1,VLOOKUP(DO$5,Kruistabel!$B$26:$F$29,MATCH($C99,Kruistabel!$C$25:$F$25,0)+1,FALSE),"")=0,"",IF(Plananalyse!DO99=1,VLOOKUP(DO$5,Kruistabel!$B$26:$F$29,MATCH($C99,Kruistabel!$C$25:$F$25,0)+1,FALSE),""))</f>
        <v>#N/A</v>
      </c>
      <c r="DP99" s="326" t="e">
        <f ca="1">IF(IF(Plananalyse!DP99=1,VLOOKUP(DP$5,Kruistabel!$B$26:$F$29,MATCH($C99,Kruistabel!$C$25:$F$25,0)+1,FALSE),"")=0,"",IF(Plananalyse!DP99=1,VLOOKUP(DP$5,Kruistabel!$B$26:$F$29,MATCH($C99,Kruistabel!$C$25:$F$25,0)+1,FALSE),""))</f>
        <v>#N/A</v>
      </c>
      <c r="DQ99" s="326" t="e">
        <f ca="1">IF(IF(Plananalyse!DQ99=1,VLOOKUP(DQ$5,Kruistabel!$B$26:$F$29,MATCH($C99,Kruistabel!$C$25:$F$25,0)+1,FALSE),"")=0,"",IF(Plananalyse!DQ99=1,VLOOKUP(DQ$5,Kruistabel!$B$26:$F$29,MATCH($C99,Kruistabel!$C$25:$F$25,0)+1,FALSE),""))</f>
        <v>#N/A</v>
      </c>
      <c r="DR99" s="326" t="e">
        <f ca="1">IF(IF(Plananalyse!DR99=1,VLOOKUP(DR$5,Kruistabel!$B$26:$F$29,MATCH($C99,Kruistabel!$C$25:$F$25,0)+1,FALSE),"")=0,"",IF(Plananalyse!DR99=1,VLOOKUP(DR$5,Kruistabel!$B$26:$F$29,MATCH($C99,Kruistabel!$C$25:$F$25,0)+1,FALSE),""))</f>
        <v>#N/A</v>
      </c>
      <c r="DS99" s="326" t="e">
        <f ca="1">IF(IF(Plananalyse!DS99=1,VLOOKUP(DS$5,Kruistabel!$B$26:$F$29,MATCH($C99,Kruistabel!$C$25:$F$25,0)+1,FALSE),"")=0,"",IF(Plananalyse!DS99=1,VLOOKUP(DS$5,Kruistabel!$B$26:$F$29,MATCH($C99,Kruistabel!$C$25:$F$25,0)+1,FALSE),""))</f>
        <v>#N/A</v>
      </c>
      <c r="DT99" s="326" t="e">
        <f ca="1">IF(IF(Plananalyse!DT99=1,VLOOKUP(DT$5,Kruistabel!$B$26:$F$29,MATCH($C99,Kruistabel!$C$25:$F$25,0)+1,FALSE),"")=0,"",IF(Plananalyse!DT99=1,VLOOKUP(DT$5,Kruistabel!$B$26:$F$29,MATCH($C99,Kruistabel!$C$25:$F$25,0)+1,FALSE),""))</f>
        <v>#N/A</v>
      </c>
      <c r="DU99" s="326" t="e">
        <f ca="1">IF(IF(Plananalyse!DU99=1,VLOOKUP(DU$5,Kruistabel!$B$26:$F$29,MATCH($C99,Kruistabel!$C$25:$F$25,0)+1,FALSE),"")=0,"",IF(Plananalyse!DU99=1,VLOOKUP(DU$5,Kruistabel!$B$26:$F$29,MATCH($C99,Kruistabel!$C$25:$F$25,0)+1,FALSE),""))</f>
        <v>#N/A</v>
      </c>
      <c r="DV99" s="326" t="e">
        <f ca="1">IF(IF(Plananalyse!DV99=1,VLOOKUP(DV$5,Kruistabel!$B$26:$F$29,MATCH($C99,Kruistabel!$C$25:$F$25,0)+1,FALSE),"")=0,"",IF(Plananalyse!DV99=1,VLOOKUP(DV$5,Kruistabel!$B$26:$F$29,MATCH($C99,Kruistabel!$C$25:$F$25,0)+1,FALSE),""))</f>
        <v>#N/A</v>
      </c>
      <c r="DW99" s="326" t="e">
        <f ca="1">IF(IF(Plananalyse!DW99=1,VLOOKUP(DW$5,Kruistabel!$B$26:$F$29,MATCH($C99,Kruistabel!$C$25:$F$25,0)+1,FALSE),"")=0,"",IF(Plananalyse!DW99=1,VLOOKUP(DW$5,Kruistabel!$B$26:$F$29,MATCH($C99,Kruistabel!$C$25:$F$25,0)+1,FALSE),""))</f>
        <v>#REF!</v>
      </c>
      <c r="DX99" s="326" t="e">
        <f ca="1">IF(IF(Plananalyse!DX99=1,VLOOKUP(DX$5,Kruistabel!$B$26:$F$29,MATCH($C99,Kruistabel!$C$25:$F$25,0)+1,FALSE),"")=0,"",IF(Plananalyse!DX99=1,VLOOKUP(DX$5,Kruistabel!$B$26:$F$29,MATCH($C99,Kruistabel!$C$25:$F$25,0)+1,FALSE),""))</f>
        <v>#REF!</v>
      </c>
      <c r="DY99" s="327" t="str">
        <f>IF(Plananalyse!DY99=1,VLOOKUP(DY$5,Kruistabel!$B$26:$F$29,MATCH($C99,Kruistabel!$C$25:$F$25,0)+1,FALSE),"")</f>
        <v/>
      </c>
      <c r="DZ99" s="326" t="e">
        <f ca="1">IF(IF(Plananalyse!DZ99=1,VLOOKUP(DZ$5,Kruistabel!$B$26:$F$29,MATCH($C99,Kruistabel!$C$25:$F$25,0)+1,FALSE),"")=0,"",IF(Plananalyse!DZ99=1,VLOOKUP(DZ$5,Kruistabel!$B$26:$F$29,MATCH($C99,Kruistabel!$C$25:$F$25,0)+1,FALSE),""))</f>
        <v>#N/A</v>
      </c>
      <c r="EA99" s="326" t="e">
        <f ca="1">IF(IF(Plananalyse!EA99=1,VLOOKUP(EA$5,Kruistabel!$B$26:$F$29,MATCH($C99,Kruistabel!$C$25:$F$25,0)+1,FALSE),"")=0,"",IF(Plananalyse!EA99=1,VLOOKUP(EA$5,Kruistabel!$B$26:$F$29,MATCH($C99,Kruistabel!$C$25:$F$25,0)+1,FALSE),""))</f>
        <v>#N/A</v>
      </c>
      <c r="EB99" s="326" t="e">
        <f ca="1">IF(IF(Plananalyse!EB99=1,VLOOKUP(EB$5,Kruistabel!$B$26:$F$29,MATCH($C99,Kruistabel!$C$25:$F$25,0)+1,FALSE),"")=0,"",IF(Plananalyse!EB99=1,VLOOKUP(EB$5,Kruistabel!$B$26:$F$29,MATCH($C99,Kruistabel!$C$25:$F$25,0)+1,FALSE),""))</f>
        <v>#REF!</v>
      </c>
      <c r="EC99" s="326" t="e">
        <f ca="1">IF(IF(Plananalyse!EC99=1,VLOOKUP(EC$5,Kruistabel!$B$26:$F$29,MATCH($C99,Kruistabel!$C$25:$F$25,0)+1,FALSE),"")=0,"",IF(Plananalyse!EC99=1,VLOOKUP(EC$5,Kruistabel!$B$26:$F$29,MATCH($C99,Kruistabel!$C$25:$F$25,0)+1,FALSE),""))</f>
        <v>#REF!</v>
      </c>
      <c r="ED99" s="327"/>
      <c r="EE99" s="326" t="e">
        <f ca="1">IF(IF(Plananalyse!EE99=1,VLOOKUP(EE$5,Kruistabel!$B$26:$F$29,MATCH($C99,Kruistabel!$C$25:$F$25,0)+1,FALSE),"")=0,"",IF(Plananalyse!EE99=1,VLOOKUP(EE$5,Kruistabel!$B$26:$F$29,MATCH($C99,Kruistabel!$C$25:$F$25,0)+1,FALSE),""))</f>
        <v>#N/A</v>
      </c>
      <c r="EF99" s="326" t="e">
        <f ca="1">IF(IF(Plananalyse!EF99=1,VLOOKUP(EF$5,Kruistabel!$B$26:$F$29,MATCH($C99,Kruistabel!$C$25:$F$25,0)+1,FALSE),"")=0,"",IF(Plananalyse!EF99=1,VLOOKUP(EF$5,Kruistabel!$B$26:$F$29,MATCH($C99,Kruistabel!$C$25:$F$25,0)+1,FALSE),""))</f>
        <v>#N/A</v>
      </c>
      <c r="EG99" s="326" t="e">
        <f ca="1">IF(IF(Plananalyse!EG99=1,VLOOKUP(EG$5,Kruistabel!$B$26:$F$29,MATCH($C99,Kruistabel!$C$25:$F$25,0)+1,FALSE),"")=0,"",IF(Plananalyse!EG99=1,VLOOKUP(EG$5,Kruistabel!$B$26:$F$29,MATCH($C99,Kruistabel!$C$25:$F$25,0)+1,FALSE),""))</f>
        <v>#N/A</v>
      </c>
      <c r="EH99" s="326" t="e">
        <f ca="1">IF(IF(Plananalyse!EH99=1,VLOOKUP(EH$5,Kruistabel!$B$26:$F$29,MATCH($C99,Kruistabel!$C$25:$F$25,0)+1,FALSE),"")=0,"",IF(Plananalyse!EH99=1,VLOOKUP(EH$5,Kruistabel!$B$26:$F$29,MATCH($C99,Kruistabel!$C$25:$F$25,0)+1,FALSE),""))</f>
        <v>#REF!</v>
      </c>
      <c r="EI99" s="326" t="e">
        <f ca="1">IF(IF(Plananalyse!EI99=1,VLOOKUP(EI$5,Kruistabel!$B$26:$F$29,MATCH($C99,Kruistabel!$C$25:$F$25,0)+1,FALSE),"")=0,"",IF(Plananalyse!EI99=1,VLOOKUP(EI$5,Kruistabel!$B$26:$F$29,MATCH($C99,Kruistabel!$C$25:$F$25,0)+1,FALSE),""))</f>
        <v>#REF!</v>
      </c>
      <c r="EJ99" s="164" t="str">
        <f>IF(Plananalyse!EJ99=1,VLOOKUP(EJ$5,Kruistabel!$B$26:$F$29,MATCH($C99,Kruistabel!$C$25:$F$25,0)+1,FALSE),"")</f>
        <v/>
      </c>
      <c r="EK99" s="138"/>
      <c r="EL99" s="138"/>
      <c r="EM99" s="138"/>
      <c r="EN99" s="138"/>
      <c r="EO99" s="138"/>
    </row>
    <row r="100" spans="2:145">
      <c r="B100" s="337" t="s">
        <v>197</v>
      </c>
      <c r="C100" s="160" t="str">
        <f>_xlfn.IFNA(VLOOKUP($B100,Classificatietabel!$B$6:$I$91,C$7,FALSE),"")</f>
        <v>normaal</v>
      </c>
      <c r="D100" s="160" t="str">
        <f>_xlfn.IFNA(VLOOKUP($B100,Classificatietabel!$B$6:$I$91,D$7,FALSE),"")</f>
        <v>neen</v>
      </c>
      <c r="E100" s="119">
        <f>IF(AND(D100="laag",$D$3=1),0,_xlfn.IFNA(IF(VLOOKUP($B100,Classificatietabel!$B$6:$H$91,$E$5,FALSE)="Ja",1,0),""))</f>
        <v>1</v>
      </c>
      <c r="F100" s="163"/>
      <c r="G100" s="326" t="str">
        <f>IF(IF(Plananalyse!G100=1,VLOOKUP(G$5,Kruistabel!$B$26:$F$29,MATCH($C100,Kruistabel!$C$25:$F$25,0)+1,FALSE),"")=0,"",IF(Plananalyse!G100=1,VLOOKUP(G$5,Kruistabel!$B$26:$F$29,MATCH($C100,Kruistabel!$C$25:$F$25,0)+1,FALSE),""))</f>
        <v/>
      </c>
      <c r="H100" s="326" t="str">
        <f>IF(IF(Plananalyse!H100=1,VLOOKUP(H$5,Kruistabel!$B$26:$F$29,MATCH($C100,Kruistabel!$C$25:$F$25,0)+1,FALSE),"")=0,"",IF(Plananalyse!H100=1,VLOOKUP(H$5,Kruistabel!$B$26:$F$29,MATCH($C100,Kruistabel!$C$25:$F$25,0)+1,FALSE),""))</f>
        <v/>
      </c>
      <c r="I100" s="326">
        <f>IF(IF(Plananalyse!I100=1,VLOOKUP(I$5,Kruistabel!$B$26:$F$29,MATCH($C100,Kruistabel!$C$25:$F$25,0)+1,FALSE),"")=0,"",IF(Plananalyse!I100=1,VLOOKUP(I$5,Kruistabel!$B$26:$F$29,MATCH($C100,Kruistabel!$C$25:$F$25,0)+1,FALSE),""))</f>
        <v>60</v>
      </c>
      <c r="J100" s="326" t="str">
        <f>IF(IF(Plananalyse!J100=1,VLOOKUP(J$5,Kruistabel!$B$26:$F$29,MATCH($C100,Kruistabel!$C$25:$F$25,0)+1,FALSE),"")=0,"",IF(Plananalyse!J100=1,VLOOKUP(J$5,Kruistabel!$B$26:$F$29,MATCH($C100,Kruistabel!$C$25:$F$25,0)+1,FALSE),""))</f>
        <v/>
      </c>
      <c r="K100" s="326" t="str">
        <f>IF(IF(Plananalyse!K100=1,VLOOKUP(K$5,Kruistabel!$B$26:$F$29,MATCH($C100,Kruistabel!$C$25:$F$25,0)+1,FALSE),"")=0,"",IF(Plananalyse!K100=1,VLOOKUP(K$5,Kruistabel!$B$26:$F$29,MATCH($C100,Kruistabel!$C$25:$F$25,0)+1,FALSE),""))</f>
        <v/>
      </c>
      <c r="L100" s="326" t="str">
        <f>IF(IF(Plananalyse!L100=1,VLOOKUP(L$5,Kruistabel!$B$26:$F$29,MATCH($C100,Kruistabel!$C$25:$F$25,0)+1,FALSE),"")=0,"",IF(Plananalyse!L100=1,VLOOKUP(L$5,Kruistabel!$B$26:$F$29,MATCH($C100,Kruistabel!$C$25:$F$25,0)+1,FALSE),""))</f>
        <v/>
      </c>
      <c r="M100" s="326">
        <f>IF(IF(Plananalyse!M100=1,VLOOKUP(M$5,Kruistabel!$B$26:$F$29,MATCH($C100,Kruistabel!$C$25:$F$25,0)+1,FALSE),"")=0,"",IF(Plananalyse!M100=1,VLOOKUP(M$5,Kruistabel!$B$26:$F$29,MATCH($C100,Kruistabel!$C$25:$F$25,0)+1,FALSE),""))</f>
        <v>55</v>
      </c>
      <c r="N100" s="326">
        <f>IF(IF(Plananalyse!N100=1,VLOOKUP(N$5,Kruistabel!$B$26:$F$29,MATCH($C100,Kruistabel!$C$25:$F$25,0)+1,FALSE),"")=0,"",IF(Plananalyse!N100=1,VLOOKUP(N$5,Kruistabel!$B$26:$F$29,MATCH($C100,Kruistabel!$C$25:$F$25,0)+1,FALSE),""))</f>
        <v>55</v>
      </c>
      <c r="O100" s="326">
        <f>IF(IF(Plananalyse!O100=1,VLOOKUP(O$5,Kruistabel!$B$26:$F$29,MATCH($C100,Kruistabel!$C$25:$F$25,0)+1,FALSE),"")=0,"",IF(Plananalyse!O100=1,VLOOKUP(O$5,Kruistabel!$B$26:$F$29,MATCH($C100,Kruistabel!$C$25:$F$25,0)+1,FALSE),""))</f>
        <v>55</v>
      </c>
      <c r="P100" s="326">
        <f>IF(IF(Plananalyse!P100=1,VLOOKUP(P$5,Kruistabel!$B$26:$F$29,MATCH($C100,Kruistabel!$C$25:$F$25,0)+1,FALSE),"")=0,"",IF(Plananalyse!P100=1,VLOOKUP(P$5,Kruistabel!$B$26:$F$29,MATCH($C100,Kruistabel!$C$25:$F$25,0)+1,FALSE),""))</f>
        <v>50</v>
      </c>
      <c r="Q100" s="326">
        <f>IF(IF(Plananalyse!Q100=1,VLOOKUP(Q$5,Kruistabel!$B$26:$F$29,MATCH($C100,Kruistabel!$C$25:$F$25,0)+1,FALSE),"")=0,"",IF(Plananalyse!Q100=1,VLOOKUP(Q$5,Kruistabel!$B$26:$F$29,MATCH($C100,Kruistabel!$C$25:$F$25,0)+1,FALSE),""))</f>
        <v>60</v>
      </c>
      <c r="R100" s="326">
        <f>IF(IF(Plananalyse!R100=1,VLOOKUP(R$5,Kruistabel!$B$26:$F$29,MATCH($C100,Kruistabel!$C$25:$F$25,0)+1,FALSE),"")=0,"",IF(Plananalyse!R100=1,VLOOKUP(R$5,Kruistabel!$B$26:$F$29,MATCH($C100,Kruistabel!$C$25:$F$25,0)+1,FALSE),""))</f>
        <v>55</v>
      </c>
      <c r="S100" s="326" t="str">
        <f>IF(IF(Plananalyse!S100=1,VLOOKUP(S$5,Kruistabel!$B$26:$F$29,MATCH($C100,Kruistabel!$C$25:$F$25,0)+1,FALSE),"")=0,"",IF(Plananalyse!S100=1,VLOOKUP(S$5,Kruistabel!$B$26:$F$29,MATCH($C100,Kruistabel!$C$25:$F$25,0)+1,FALSE),""))</f>
        <v/>
      </c>
      <c r="T100" s="326" t="str">
        <f>IF(IF(Plananalyse!T100=1,VLOOKUP(T$5,Kruistabel!$B$26:$F$29,MATCH($C100,Kruistabel!$C$25:$F$25,0)+1,FALSE),"")=0,"",IF(Plananalyse!T100=1,VLOOKUP(T$5,Kruistabel!$B$26:$F$29,MATCH($C100,Kruistabel!$C$25:$F$25,0)+1,FALSE),""))</f>
        <v/>
      </c>
      <c r="U100" s="326" t="str">
        <f>IF(IF(Plananalyse!U100=1,VLOOKUP(U$5,Kruistabel!$B$26:$F$29,MATCH($C100,Kruistabel!$C$25:$F$25,0)+1,FALSE),"")=0,"",IF(Plananalyse!U100=1,VLOOKUP(U$5,Kruistabel!$B$26:$F$29,MATCH($C100,Kruistabel!$C$25:$F$25,0)+1,FALSE),""))</f>
        <v/>
      </c>
      <c r="V100" s="326" t="str">
        <f>IF(IF(Plananalyse!V100=1,VLOOKUP(V$5,Kruistabel!$B$26:$F$29,MATCH($C100,Kruistabel!$C$25:$F$25,0)+1,FALSE),"")=0,"",IF(Plananalyse!V100=1,VLOOKUP(V$5,Kruistabel!$B$26:$F$29,MATCH($C100,Kruistabel!$C$25:$F$25,0)+1,FALSE),""))</f>
        <v/>
      </c>
      <c r="W100" s="326" t="str">
        <f>IF(IF(Plananalyse!W100=1,VLOOKUP(W$5,Kruistabel!$B$26:$F$29,MATCH($C100,Kruistabel!$C$25:$F$25,0)+1,FALSE),"")=0,"",IF(Plananalyse!W100=1,VLOOKUP(W$5,Kruistabel!$B$26:$F$29,MATCH($C100,Kruistabel!$C$25:$F$25,0)+1,FALSE),""))</f>
        <v/>
      </c>
      <c r="X100" s="326" t="str">
        <f>IF(IF(Plananalyse!X100=1,VLOOKUP(X$5,Kruistabel!$B$26:$F$29,MATCH($C100,Kruistabel!$C$25:$F$25,0)+1,FALSE),"")=0,"",IF(Plananalyse!X100=1,VLOOKUP(X$5,Kruistabel!$B$26:$F$29,MATCH($C100,Kruistabel!$C$25:$F$25,0)+1,FALSE),""))</f>
        <v/>
      </c>
      <c r="Y100" s="326">
        <f>IF(IF(Plananalyse!Y100=1,VLOOKUP(Y$5,Kruistabel!$B$26:$F$29,MATCH($C100,Kruistabel!$C$25:$F$25,0)+1,FALSE),"")=0,"",IF(Plananalyse!Y100=1,VLOOKUP(Y$5,Kruistabel!$B$26:$F$29,MATCH($C100,Kruistabel!$C$25:$F$25,0)+1,FALSE),""))</f>
        <v>60</v>
      </c>
      <c r="Z100" s="326" t="str">
        <f>IF(IF(Plananalyse!Z100=1,VLOOKUP(Z$5,Kruistabel!$B$26:$F$29,MATCH($C100,Kruistabel!$C$25:$F$25,0)+1,FALSE),"")=0,"",IF(Plananalyse!Z100=1,VLOOKUP(Z$5,Kruistabel!$B$26:$F$29,MATCH($C100,Kruistabel!$C$25:$F$25,0)+1,FALSE),""))</f>
        <v/>
      </c>
      <c r="AA100" s="326" t="str">
        <f>IF(IF(Plananalyse!AA100=1,VLOOKUP(AA$5,Kruistabel!$B$26:$F$29,MATCH($C100,Kruistabel!$C$25:$F$25,0)+1,FALSE),"")=0,"",IF(Plananalyse!AA100=1,VLOOKUP(AA$5,Kruistabel!$B$26:$F$29,MATCH($C100,Kruistabel!$C$25:$F$25,0)+1,FALSE),""))</f>
        <v/>
      </c>
      <c r="AB100" s="326" t="str">
        <f>IF(IF(Plananalyse!AB100=1,VLOOKUP(AB$5,Kruistabel!$B$26:$F$29,MATCH($C100,Kruistabel!$C$25:$F$25,0)+1,FALSE),"")=0,"",IF(Plananalyse!AB100=1,VLOOKUP(AB$5,Kruistabel!$B$26:$F$29,MATCH($C100,Kruistabel!$C$25:$F$25,0)+1,FALSE),""))</f>
        <v/>
      </c>
      <c r="AC100" s="326" t="str">
        <f>IF(IF(Plananalyse!AC100=1,VLOOKUP(AC$5,Kruistabel!$B$26:$F$29,MATCH($C100,Kruistabel!$C$25:$F$25,0)+1,FALSE),"")=0,"",IF(Plananalyse!AC100=1,VLOOKUP(AC$5,Kruistabel!$B$26:$F$29,MATCH($C100,Kruistabel!$C$25:$F$25,0)+1,FALSE),""))</f>
        <v/>
      </c>
      <c r="AD100" s="326" t="str">
        <f>IF(IF(Plananalyse!AD100=1,VLOOKUP(AD$5,Kruistabel!$B$26:$F$29,MATCH($C100,Kruistabel!$C$25:$F$25,0)+1,FALSE),"")=0,"",IF(Plananalyse!AD100=1,VLOOKUP(AD$5,Kruistabel!$B$26:$F$29,MATCH($C100,Kruistabel!$C$25:$F$25,0)+1,FALSE),""))</f>
        <v/>
      </c>
      <c r="AE100" s="326" t="str">
        <f>IF(IF(Plananalyse!AE100=1,VLOOKUP(AE$5,Kruistabel!$B$26:$F$29,MATCH($C100,Kruistabel!$C$25:$F$25,0)+1,FALSE),"")=0,"",IF(Plananalyse!AE100=1,VLOOKUP(AE$5,Kruistabel!$B$26:$F$29,MATCH($C100,Kruistabel!$C$25:$F$25,0)+1,FALSE),""))</f>
        <v/>
      </c>
      <c r="AF100" s="326" t="str">
        <f>IF(IF(Plananalyse!AF100=1,VLOOKUP(AF$5,Kruistabel!$B$26:$F$29,MATCH($C100,Kruistabel!$C$25:$F$25,0)+1,FALSE),"")=0,"",IF(Plananalyse!AF100=1,VLOOKUP(AF$5,Kruistabel!$B$26:$F$29,MATCH($C100,Kruistabel!$C$25:$F$25,0)+1,FALSE),""))</f>
        <v/>
      </c>
      <c r="AG100" s="326" t="str">
        <f>IF(IF(Plananalyse!AG100=1,VLOOKUP(AG$5,Kruistabel!$B$26:$F$29,MATCH($C100,Kruistabel!$C$25:$F$25,0)+1,FALSE),"")=0,"",IF(Plananalyse!AG100=1,VLOOKUP(AG$5,Kruistabel!$B$26:$F$29,MATCH($C100,Kruistabel!$C$25:$F$25,0)+1,FALSE),""))</f>
        <v/>
      </c>
      <c r="AH100" s="326" t="str">
        <f>IF(IF(Plananalyse!AH100=1,VLOOKUP(AH$5,Kruistabel!$B$26:$F$29,MATCH($C100,Kruistabel!$C$25:$F$25,0)+1,FALSE),"")=0,"",IF(Plananalyse!AI100=1,VLOOKUP(AH$5,Kruistabel!$B$26:$F$29,MATCH($C100,Kruistabel!$C$25:$F$25,0)+1,FALSE),""))</f>
        <v/>
      </c>
      <c r="AI100" s="326" t="str">
        <f>IF(IF(Plananalyse!AI100=1,VLOOKUP(AI$5,Kruistabel!$B$26:$F$29,MATCH($C100,Kruistabel!$C$25:$F$25,0)+1,FALSE),"")=0,"",IF(Plananalyse!AJ100=1,VLOOKUP(AI$5,Kruistabel!$B$26:$F$29,MATCH($C100,Kruistabel!$C$25:$F$25,0)+1,FALSE),""))</f>
        <v/>
      </c>
      <c r="AJ100" s="326" t="str">
        <f>IF(IF(Plananalyse!AJ100=1,VLOOKUP(AJ$5,Kruistabel!$B$26:$F$29,MATCH($C100,Kruistabel!$C$25:$F$25,0)+1,FALSE),"")=0,"",IF(Plananalyse!AJ100=1,VLOOKUP(AJ$5,Kruistabel!$B$26:$F$29,MATCH($C100,Kruistabel!$C$25:$F$25,0)+1,FALSE),""))</f>
        <v/>
      </c>
      <c r="AK100" s="326">
        <f>IF(IF(Plananalyse!AK100=1,VLOOKUP(AK$5,Kruistabel!$B$26:$F$29,MATCH($C100,Kruistabel!$C$25:$F$25,0)+1,FALSE),"")=0,"",IF(Plananalyse!AK100=1,VLOOKUP(AK$5,Kruistabel!$B$26:$F$29,MATCH($C100,Kruistabel!$C$25:$F$25,0)+1,FALSE),""))</f>
        <v>60</v>
      </c>
      <c r="AL100" s="326" t="str">
        <f>IF(IF(Plananalyse!AL100=1,VLOOKUP(AL$5,Kruistabel!$B$26:$F$29,MATCH($C100,Kruistabel!$C$25:$F$25,0)+1,FALSE),"")=0,"",IF(Plananalyse!AL100=1,VLOOKUP(AL$5,Kruistabel!$B$26:$F$29,MATCH($C100,Kruistabel!$C$25:$F$25,0)+1,FALSE),""))</f>
        <v/>
      </c>
      <c r="AM100" s="326" t="str">
        <f>IF(IF(Plananalyse!AM100=1,VLOOKUP(AM$5,Kruistabel!$B$26:$F$29,MATCH($C100,Kruistabel!$C$25:$F$25,0)+1,FALSE),"")=0,"",IF(Plananalyse!AM100=1,VLOOKUP(AM$5,Kruistabel!$B$26:$F$29,MATCH($C100,Kruistabel!$C$25:$F$25,0)+1,FALSE),""))</f>
        <v/>
      </c>
      <c r="AN100" s="327"/>
      <c r="AO100" s="326">
        <f>IF(IF(Plananalyse!AO100=1,VLOOKUP(AO$5,Kruistabel!$B$26:$F$29,MATCH($C100,Kruistabel!$C$25:$F$25,0)+1,FALSE),"")=0,"",IF(Plananalyse!AO100=1,VLOOKUP(AO$5,Kruistabel!$B$26:$F$29,MATCH($C100,Kruistabel!$C$25:$F$25,0)+1,FALSE),""))</f>
        <v>60</v>
      </c>
      <c r="AP100" s="326">
        <f>IF(IF(Plananalyse!AP100=1,VLOOKUP(AP$5,Kruistabel!$B$26:$F$29,MATCH($C100,Kruistabel!$C$25:$F$25,0)+1,FALSE),"")=0,"",IF(Plananalyse!AP100=1,VLOOKUP(AP$5,Kruistabel!$B$26:$F$29,MATCH($C100,Kruistabel!$C$25:$F$25,0)+1,FALSE),""))</f>
        <v>60</v>
      </c>
      <c r="AQ100" s="326">
        <f>IF(IF(Plananalyse!AQ100=1,VLOOKUP(AQ$5,Kruistabel!$B$26:$F$29,MATCH($C100,Kruistabel!$C$25:$F$25,0)+1,FALSE),"")=0,"",IF(Plananalyse!AQ100=1,VLOOKUP(AQ$5,Kruistabel!$B$26:$F$29,MATCH($C100,Kruistabel!$C$25:$F$25,0)+1,FALSE),""))</f>
        <v>60</v>
      </c>
      <c r="AR100" s="326">
        <f>IF(IF(Plananalyse!AR100=1,VLOOKUP(AR$5,Kruistabel!$B$26:$F$29,MATCH($C100,Kruistabel!$C$25:$F$25,0)+1,FALSE),"")=0,"",IF(Plananalyse!AR100=1,VLOOKUP(AR$5,Kruistabel!$B$26:$F$29,MATCH($C100,Kruistabel!$C$25:$F$25,0)+1,FALSE),""))</f>
        <v>55</v>
      </c>
      <c r="AS100" s="326">
        <f>IF(IF(Plananalyse!AS100=1,VLOOKUP(AS$5,Kruistabel!$B$26:$F$29,MATCH($C100,Kruistabel!$C$25:$F$25,0)+1,FALSE),"")=0,"",IF(Plananalyse!AS100=1,VLOOKUP(AS$5,Kruistabel!$B$26:$F$29,MATCH($C100,Kruistabel!$C$25:$F$25,0)+1,FALSE),""))</f>
        <v>60</v>
      </c>
      <c r="AT100" s="326">
        <f>IF(IF(Plananalyse!AT100=1,VLOOKUP(AT$5,Kruistabel!$B$26:$F$29,MATCH($C100,Kruistabel!$C$25:$F$25,0)+1,FALSE),"")=0,"",IF(Plananalyse!AT100=1,VLOOKUP(AT$5,Kruistabel!$B$26:$F$29,MATCH($C100,Kruistabel!$C$25:$F$25,0)+1,FALSE),""))</f>
        <v>55</v>
      </c>
      <c r="AU100" s="326" t="str">
        <f>IF(IF(Plananalyse!AU100=1,VLOOKUP(AU$5,Kruistabel!$B$26:$F$29,MATCH($C100,Kruistabel!$C$25:$F$25,0)+1,FALSE),"")=0,"",IF(Plananalyse!AU100=1,VLOOKUP(AU$5,Kruistabel!$B$26:$F$29,MATCH($C100,Kruistabel!$C$25:$F$25,0)+1,FALSE),""))</f>
        <v/>
      </c>
      <c r="AV100" s="326">
        <f>IF(IF(Plananalyse!AV100=1,VLOOKUP(AV$5,Kruistabel!$B$26:$F$29,MATCH($C100,Kruistabel!$C$25:$F$25,0)+1,FALSE),"")=0,"",IF(Plananalyse!AV100=1,VLOOKUP(AV$5,Kruistabel!$B$26:$F$29,MATCH($C100,Kruistabel!$C$25:$F$25,0)+1,FALSE),""))</f>
        <v>60</v>
      </c>
      <c r="AW100" s="326" t="str">
        <f>IF(IF(Plananalyse!AW100=1,VLOOKUP(AW$5,Kruistabel!$B$26:$F$29,MATCH($C100,Kruistabel!$C$25:$F$25,0)+1,FALSE),"")=0,"",IF(Plananalyse!AW100=1,VLOOKUP(AW$5,Kruistabel!$B$26:$F$29,MATCH($C100,Kruistabel!$C$25:$F$25,0)+1,FALSE),""))</f>
        <v/>
      </c>
      <c r="AX100" s="326" t="str">
        <f>IF(IF(Plananalyse!AX100=1,VLOOKUP(AX$5,Kruistabel!$B$26:$F$29,MATCH($C100,Kruistabel!$C$25:$F$25,0)+1,FALSE),"")=0,"",IF(Plananalyse!AX100=1,VLOOKUP(AX$5,Kruistabel!$B$26:$F$29,MATCH($C100,Kruistabel!$C$25:$F$25,0)+1,FALSE),""))</f>
        <v/>
      </c>
      <c r="AY100" s="327"/>
      <c r="AZ100" s="326" t="str">
        <f>IF(IF(Plananalyse!AZ100=1,VLOOKUP(AZ$5,Kruistabel!$B$26:$F$29,MATCH($C100,Kruistabel!$C$25:$F$25,0)+1,FALSE),"")=0,"",IF(Plananalyse!AZ100=1,VLOOKUP(AZ$5,Kruistabel!$B$26:$F$29,MATCH($C100,Kruistabel!$C$25:$F$25,0)+1,FALSE),""))</f>
        <v/>
      </c>
      <c r="BA100" s="326" t="str">
        <f>IF(IF(Plananalyse!BA100=1,VLOOKUP(BA$5,Kruistabel!$B$26:$F$29,MATCH($C100,Kruistabel!$C$25:$F$25,0)+1,FALSE),"")=0,"",IF(Plananalyse!BA100=1,VLOOKUP(BA$5,Kruistabel!$B$26:$F$29,MATCH($C100,Kruistabel!$C$25:$F$25,0)+1,FALSE),""))</f>
        <v/>
      </c>
      <c r="BB100" s="326">
        <f>IF(IF(Plananalyse!BB100=1,VLOOKUP(BB$5,Kruistabel!$B$26:$F$29,MATCH($C100,Kruistabel!$C$25:$F$25,0)+1,FALSE),"")=0,"",IF(Plananalyse!BB100=1,VLOOKUP(BB$5,Kruistabel!$B$26:$F$29,MATCH($C100,Kruistabel!$C$25:$F$25,0)+1,FALSE),""))</f>
        <v>60</v>
      </c>
      <c r="BC100" s="326">
        <f>IF(IF(Plananalyse!BC100=1,VLOOKUP(BC$5,Kruistabel!$B$26:$F$29,MATCH($C100,Kruistabel!$C$25:$F$25,0)+1,FALSE),"")=0,"",IF(Plananalyse!BC100=1,VLOOKUP(BC$5,Kruistabel!$B$26:$F$29,MATCH($C100,Kruistabel!$C$25:$F$25,0)+1,FALSE),""))</f>
        <v>60</v>
      </c>
      <c r="BD100" s="326" t="str">
        <f>IF(IF(Plananalyse!BD100=1,VLOOKUP(BD$5,Kruistabel!$B$26:$F$29,MATCH($C100,Kruistabel!$C$25:$F$25,0)+1,FALSE),"")=0,"",IF(Plananalyse!BD100=1,VLOOKUP(BD$5,Kruistabel!$B$26:$F$29,MATCH($C100,Kruistabel!$C$25:$F$25,0)+1,FALSE),""))</f>
        <v/>
      </c>
      <c r="BE100" s="326" t="str">
        <f>IF(IF(Plananalyse!BE100=1,VLOOKUP(BE$5,Kruistabel!$B$26:$F$29,MATCH($C100,Kruistabel!$C$25:$F$25,0)+1,FALSE),"")=0,"",IF(Plananalyse!BE100=1,VLOOKUP(BE$5,Kruistabel!$B$26:$F$29,MATCH($C100,Kruistabel!$C$25:$F$25,0)+1,FALSE),""))</f>
        <v/>
      </c>
      <c r="BF100" s="326" t="str">
        <f>IF(IF(Plananalyse!BF100=1,VLOOKUP(BF$5,Kruistabel!$B$26:$F$29,MATCH($C100,Kruistabel!$C$25:$F$25,0)+1,FALSE),"")=0,"",IF(Plananalyse!BF100=1,VLOOKUP(BF$5,Kruistabel!$B$26:$F$29,MATCH($C100,Kruistabel!$C$25:$F$25,0)+1,FALSE),""))</f>
        <v/>
      </c>
      <c r="BG100" s="326" t="str">
        <f>IF(IF(Plananalyse!BG100=1,VLOOKUP(BG$5,Kruistabel!$B$26:$F$29,MATCH($C100,Kruistabel!$C$25:$F$25,0)+1,FALSE),"")=0,"",IF(Plananalyse!BG100=1,VLOOKUP(BG$5,Kruistabel!$B$26:$F$29,MATCH($C100,Kruistabel!$C$25:$F$25,0)+1,FALSE),""))</f>
        <v/>
      </c>
      <c r="BH100" s="326" t="str">
        <f>IF(IF(Plananalyse!BH100=1,VLOOKUP(BH$5,Kruistabel!$B$26:$F$29,MATCH($C100,Kruistabel!$C$25:$F$25,0)+1,FALSE),"")=0,"",IF(Plananalyse!BH100=1,VLOOKUP(BH$5,Kruistabel!$B$26:$F$29,MATCH($C100,Kruistabel!$C$25:$F$25,0)+1,FALSE),""))</f>
        <v/>
      </c>
      <c r="BI100" s="327"/>
      <c r="BJ100" s="326" t="e">
        <f>IF(IF(Plananalyse!BJ100=1,VLOOKUP(BJ$5,Kruistabel!$B$26:$F$29,MATCH($C100,Kruistabel!$C$25:$F$25,0)+1,FALSE),"")=0,"",IF(Plananalyse!BJ100=1,VLOOKUP(BJ$5,Kruistabel!$B$26:$F$29,MATCH($C100,Kruistabel!$C$25:$F$25,0)+1,FALSE),""))</f>
        <v>#N/A</v>
      </c>
      <c r="BK100" s="326" t="e">
        <f>IF(IF(Plananalyse!BK100=1,VLOOKUP(BK$5,Kruistabel!$B$26:$F$29,MATCH($C100,Kruistabel!$C$25:$F$25,0)+1,FALSE),"")=0,"",IF(Plananalyse!BK100=1,VLOOKUP(BK$5,Kruistabel!$B$26:$F$29,MATCH($C100,Kruistabel!$C$25:$F$25,0)+1,FALSE),""))</f>
        <v>#N/A</v>
      </c>
      <c r="BL100" s="326" t="e">
        <f>IF(IF(Plananalyse!BL100=1,VLOOKUP(BL$5,Kruistabel!$B$26:$F$29,MATCH($C100,Kruistabel!$C$25:$F$25,0)+1,FALSE),"")=0,"",IF(Plananalyse!BL100=1,VLOOKUP(BL$5,Kruistabel!$B$26:$F$29,MATCH($C100,Kruistabel!$C$25:$F$25,0)+1,FALSE),""))</f>
        <v>#N/A</v>
      </c>
      <c r="BM100" s="326" t="e">
        <f>IF(IF(Plananalyse!BM100=1,VLOOKUP(BM$5,Kruistabel!$B$26:$F$29,MATCH($C100,Kruistabel!$C$25:$F$25,0)+1,FALSE),"")=0,"",IF(Plananalyse!BM100=1,VLOOKUP(BM$5,Kruistabel!$B$26:$F$29,MATCH($C100,Kruistabel!$C$25:$F$25,0)+1,FALSE),""))</f>
        <v>#N/A</v>
      </c>
      <c r="BN100" s="326" t="e">
        <f>IF(IF(Plananalyse!BN100=1,VLOOKUP(BN$5,Kruistabel!$B$26:$F$29,MATCH($C100,Kruistabel!$C$25:$F$25,0)+1,FALSE),"")=0,"",IF(Plananalyse!BN100=1,VLOOKUP(BN$5,Kruistabel!$B$26:$F$29,MATCH($C100,Kruistabel!$C$25:$F$25,0)+1,FALSE),""))</f>
        <v>#N/A</v>
      </c>
      <c r="BO100" s="326" t="e">
        <f>IF(IF(Plananalyse!BO100=1,VLOOKUP(BO$5,Kruistabel!$B$26:$F$29,MATCH($C100,Kruistabel!$C$25:$F$25,0)+1,FALSE),"")=0,"",IF(Plananalyse!BO100=1,VLOOKUP(BO$5,Kruistabel!$B$26:$F$29,MATCH($C100,Kruistabel!$C$25:$F$25,0)+1,FALSE),""))</f>
        <v>#N/A</v>
      </c>
      <c r="BP100" s="326" t="e">
        <f>IF(IF(Plananalyse!BP100=1,VLOOKUP(BP$5,Kruistabel!$B$26:$F$29,MATCH($C100,Kruistabel!$C$25:$F$25,0)+1,FALSE),"")=0,"",IF(Plananalyse!BP100=1,VLOOKUP(BP$5,Kruistabel!$B$26:$F$29,MATCH($C100,Kruistabel!$C$25:$F$25,0)+1,FALSE),""))</f>
        <v>#N/A</v>
      </c>
      <c r="BQ100" s="326" t="e">
        <f>IF(IF(Plananalyse!BQ100=1,VLOOKUP(BQ$5,Kruistabel!$B$26:$F$29,MATCH($C100,Kruistabel!$C$25:$F$25,0)+1,FALSE),"")=0,"",IF(Plananalyse!BQ100=1,VLOOKUP(BQ$5,Kruistabel!$B$26:$F$29,MATCH($C100,Kruistabel!$C$25:$F$25,0)+1,FALSE),""))</f>
        <v>#N/A</v>
      </c>
      <c r="BR100" s="326" t="e">
        <f>IF(IF(Plananalyse!BR100=1,VLOOKUP(BR$5,Kruistabel!$B$26:$F$29,MATCH($C100,Kruistabel!$C$25:$F$25,0)+1,FALSE),"")=0,"",IF(Plananalyse!BR100=1,VLOOKUP(BR$5,Kruistabel!$B$26:$F$29,MATCH($C100,Kruistabel!$C$25:$F$25,0)+1,FALSE),""))</f>
        <v>#REF!</v>
      </c>
      <c r="BS100" s="326" t="e">
        <f>IF(IF(Plananalyse!BS100=1,VLOOKUP(BS$5,Kruistabel!$B$26:$F$29,MATCH($C100,Kruistabel!$C$25:$F$25,0)+1,FALSE),"")=0,"",IF(Plananalyse!BS100=1,VLOOKUP(BS$5,Kruistabel!$B$26:$F$29,MATCH($C100,Kruistabel!$C$25:$F$25,0)+1,FALSE),""))</f>
        <v>#REF!</v>
      </c>
      <c r="BT100" s="65"/>
      <c r="BU100" s="231" t="str">
        <f>IF(IF(Plananalyse!BU100=1,VLOOKUP(BU$5,Kruistabel!$B$26:$F$29,MATCH($C100,Kruistabel!$C$25:$F$25,0)+1,FALSE),"")=0,"",IF(Plananalyse!BU100=1,VLOOKUP(BU$5,Kruistabel!$B$26:$F$29,MATCH($C100,Kruistabel!$C$25:$F$25,0)+1,FALSE),""))</f>
        <v/>
      </c>
      <c r="BV100" s="326">
        <f>IF(IF(Plananalyse!BV100=1,VLOOKUP(BV$5,Kruistabel!$B$26:$F$29,MATCH($C100,Kruistabel!$C$25:$F$25,0)+1,FALSE),"")=0,"",IF(Plananalyse!BV100=1,VLOOKUP(BV$5,Kruistabel!$B$26:$F$29,MATCH($C100,Kruistabel!$C$25:$F$25,0)+1,FALSE),""))</f>
        <v>55</v>
      </c>
      <c r="BW100" s="326" t="str">
        <f>IF(IF(Plananalyse!BW100=1,VLOOKUP(BW$5,Kruistabel!$B$26:$F$29,MATCH($C100,Kruistabel!$C$25:$F$25,0)+1,FALSE),"")=0,"",IF(Plananalyse!BW100=1,VLOOKUP(BW$5,Kruistabel!$B$26:$F$29,MATCH($C100,Kruistabel!$C$25:$F$25,0)+1,FALSE),""))</f>
        <v/>
      </c>
      <c r="BX100" s="326" t="str">
        <f>IF(IF(Plananalyse!BX100=1,VLOOKUP(BX$5,Kruistabel!$B$26:$F$29,MATCH($C100,Kruistabel!$C$25:$F$25,0)+1,FALSE),"")=0,"",IF(Plananalyse!BX100=1,VLOOKUP(BX$5,Kruistabel!$B$26:$F$29,MATCH($C100,Kruistabel!$C$25:$F$25,0)+1,FALSE),""))</f>
        <v/>
      </c>
      <c r="BY100" s="327"/>
      <c r="BZ100" s="326" t="e">
        <f>IF(IF(Plananalyse!BZ100=1,VLOOKUP(BZ$5,Kruistabel!$B$26:$F$29,MATCH($C100,Kruistabel!$C$25:$F$25,0)+1,FALSE),"")=0,"",IF(Plananalyse!BZ100=1,VLOOKUP(BZ$5,Kruistabel!$B$26:$F$29,MATCH($C100,Kruistabel!$C$25:$F$25,0)+1,FALSE),""))</f>
        <v>#N/A</v>
      </c>
      <c r="CA100" s="326" t="e">
        <f>IF(IF(Plananalyse!CA100=1,VLOOKUP(CA$5,Kruistabel!$B$26:$F$29,MATCH($C100,Kruistabel!$C$25:$F$25,0)+1,FALSE),"")=0,"",IF(Plananalyse!CA100=1,VLOOKUP(CA$5,Kruistabel!$B$26:$F$29,MATCH($C100,Kruistabel!$C$25:$F$25,0)+1,FALSE),""))</f>
        <v>#N/A</v>
      </c>
      <c r="CB100" s="326" t="e">
        <f>IF(IF(Plananalyse!CB100=1,VLOOKUP(CB$5,Kruistabel!$B$26:$F$29,MATCH($C100,Kruistabel!$C$25:$F$25,0)+1,FALSE),"")=0,"",IF(Plananalyse!CB100=1,VLOOKUP(CB$5,Kruistabel!$B$26:$F$29,MATCH($C100,Kruistabel!$C$25:$F$25,0)+1,FALSE),""))</f>
        <v>#N/A</v>
      </c>
      <c r="CC100" s="326" t="e">
        <f>IF(IF(Plananalyse!CC100=1,VLOOKUP(CC$5,Kruistabel!$B$26:$F$29,MATCH($C100,Kruistabel!$C$25:$F$25,0)+1,FALSE),"")=0,"",IF(Plananalyse!CC100=1,VLOOKUP(CC$5,Kruistabel!$B$26:$F$29,MATCH($C100,Kruistabel!$C$25:$F$25,0)+1,FALSE),""))</f>
        <v>#N/A</v>
      </c>
      <c r="CD100" s="326" t="e">
        <f>IF(IF(Plananalyse!CD100=1,VLOOKUP(CD$5,Kruistabel!$B$26:$F$29,MATCH($C100,Kruistabel!$C$25:$F$25,0)+1,FALSE),"")=0,"",IF(Plananalyse!CD100=1,VLOOKUP(CD$5,Kruistabel!$B$26:$F$29,MATCH($C100,Kruistabel!$C$25:$F$25,0)+1,FALSE),""))</f>
        <v>#N/A</v>
      </c>
      <c r="CE100" s="326" t="e">
        <f>IF(IF(Plananalyse!CE100=1,VLOOKUP(CE$5,Kruistabel!$B$26:$F$29,MATCH($C100,Kruistabel!$C$25:$F$25,0)+1,FALSE),"")=0,"",IF(Plananalyse!CE100=1,VLOOKUP(CE$5,Kruistabel!$B$26:$F$29,MATCH($C100,Kruistabel!$C$25:$F$25,0)+1,FALSE),""))</f>
        <v>#N/A</v>
      </c>
      <c r="CF100" s="326" t="e">
        <f>IF(IF(Plananalyse!CF100=1,VLOOKUP(CF$5,Kruistabel!$B$26:$F$29,MATCH($C100,Kruistabel!$C$25:$F$25,0)+1,FALSE),"")=0,"",IF(Plananalyse!CF100=1,VLOOKUP(CF$5,Kruistabel!$B$26:$F$29,MATCH($C100,Kruistabel!$C$25:$F$25,0)+1,FALSE),""))</f>
        <v>#N/A</v>
      </c>
      <c r="CG100" s="326" t="e">
        <f>IF(IF(Plananalyse!CG100=1,VLOOKUP(CG$5,Kruistabel!$B$26:$F$29,MATCH($C100,Kruistabel!$C$25:$F$25,0)+1,FALSE),"")=0,"",IF(Plananalyse!CG100=1,VLOOKUP(CG$5,Kruistabel!$B$26:$F$29,MATCH($C100,Kruistabel!$C$25:$F$25,0)+1,FALSE),""))</f>
        <v>#REF!</v>
      </c>
      <c r="CH100" s="326" t="e">
        <f>IF(IF(Plananalyse!CH100=1,VLOOKUP(CH$5,Kruistabel!$B$26:$F$29,MATCH($C100,Kruistabel!$C$25:$F$25,0)+1,FALSE),"")=0,"",IF(Plananalyse!CH100=1,VLOOKUP(CH$5,Kruistabel!$B$26:$F$29,MATCH($C100,Kruistabel!$C$25:$F$25,0)+1,FALSE),""))</f>
        <v>#REF!</v>
      </c>
      <c r="CI100" s="65"/>
      <c r="CJ100" s="326">
        <f>IF(IF(Plananalyse!CJ100=1,VLOOKUP(CJ$5,Kruistabel!$B$26:$F$29,MATCH($C100,Kruistabel!$C$25:$F$25,0)+1,FALSE),"")=0,"",IF(Plananalyse!CJ100=1,VLOOKUP(CJ$5,Kruistabel!$B$26:$F$29,MATCH($C100,Kruistabel!$C$25:$F$25,0)+1,FALSE),""))</f>
        <v>55</v>
      </c>
      <c r="CK100" s="326">
        <f>IF(IF(Plananalyse!CK100=1,VLOOKUP(CK$5,Kruistabel!$B$26:$F$29,MATCH($C100,Kruistabel!$C$25:$F$25,0)+1,FALSE),"")=0,"",IF(Plananalyse!CK100=1,VLOOKUP(CK$5,Kruistabel!$B$26:$F$29,MATCH($C100,Kruistabel!$C$25:$F$25,0)+1,FALSE),""))</f>
        <v>55</v>
      </c>
      <c r="CL100" s="326" t="str">
        <f>IF(IF(Plananalyse!CL100=1,VLOOKUP(CL$5,Kruistabel!$B$26:$F$29,MATCH($C100,Kruistabel!$C$25:$F$25,0)+1,FALSE),"")=0,"",IF(Plananalyse!CL100=1,VLOOKUP(CL$5,Kruistabel!$B$26:$F$29,MATCH($C100,Kruistabel!$C$25:$F$25,0)+1,FALSE),""))</f>
        <v/>
      </c>
      <c r="CM100" s="326">
        <f>IF(IF(Plananalyse!CM100=1,VLOOKUP(CM$5,Kruistabel!$B$26:$F$29,MATCH($C100,Kruistabel!$C$25:$F$25,0)+1,FALSE),"")=0,"",IF(Plananalyse!CM100=1,VLOOKUP(CM$5,Kruistabel!$B$26:$F$29,MATCH($C100,Kruistabel!$C$25:$F$25,0)+1,FALSE),""))</f>
        <v>50</v>
      </c>
      <c r="CN100" s="326">
        <f>IF(IF(Plananalyse!CN100=1,VLOOKUP(CN$5,Kruistabel!$B$26:$F$29,MATCH($C100,Kruistabel!$C$25:$F$25,0)+1,FALSE),"")=0,"",IF(Plananalyse!CN100=1,VLOOKUP(CN$5,Kruistabel!$B$26:$F$29,MATCH($C100,Kruistabel!$C$25:$F$25,0)+1,FALSE),""))</f>
        <v>50</v>
      </c>
      <c r="CO100" s="326">
        <f>IF(IF(Plananalyse!CO100=1,VLOOKUP(CO$5,Kruistabel!$B$26:$F$29,MATCH($C100,Kruistabel!$C$25:$F$25,0)+1,FALSE),"")=0,"",IF(Plananalyse!CO100=1,VLOOKUP(CO$5,Kruistabel!$B$26:$F$29,MATCH($C100,Kruistabel!$C$25:$F$25,0)+1,FALSE),""))</f>
        <v>60</v>
      </c>
      <c r="CP100" s="326">
        <f ca="1">IF(IF(Plananalyse!CP100=1,VLOOKUP(CP$5,Kruistabel!$B$26:$F$29,MATCH($C100,Kruistabel!$C$25:$F$25,0)+1,FALSE),"")=0,"",IF(Plananalyse!CP100=1,VLOOKUP(CP$5,Kruistabel!$B$26:$F$29,MATCH($C100,Kruistabel!$C$25:$F$25,0)+1,FALSE),""))</f>
        <v>55</v>
      </c>
      <c r="CQ100" s="326">
        <f ca="1">IF(IF(Plananalyse!CQ100=1,VLOOKUP(CQ$5,Kruistabel!$B$26:$F$29,MATCH($C100,Kruistabel!$C$25:$F$25,0)+1,FALSE),"")=0,"",IF(Plananalyse!CQ100=1,VLOOKUP(CQ$5,Kruistabel!$B$26:$F$29,MATCH($C100,Kruistabel!$C$25:$F$25,0)+1,FALSE),""))</f>
        <v>60</v>
      </c>
      <c r="CR100" s="326">
        <f ca="1">IF(IF(Plananalyse!CR100=1,VLOOKUP(CR$5,Kruistabel!$B$26:$F$29,MATCH($C100,Kruistabel!$C$25:$F$25,0)+1,FALSE),"")=0,"",IF(Plananalyse!CR100=1,VLOOKUP(CR$5,Kruistabel!$B$26:$F$29,MATCH($C100,Kruistabel!$C$25:$F$25,0)+1,FALSE),""))</f>
        <v>60</v>
      </c>
      <c r="CS100" s="326">
        <f ca="1">IF(IF(Plananalyse!CS100=1,VLOOKUP(CS$5,Kruistabel!$B$26:$F$29,MATCH($C100,Kruistabel!$C$25:$F$25,0)+1,FALSE),"")=0,"",IF(Plananalyse!CS100=1,VLOOKUP(CS$5,Kruistabel!$B$26:$F$29,MATCH($C100,Kruistabel!$C$25:$F$25,0)+1,FALSE),""))</f>
        <v>55</v>
      </c>
      <c r="CT100" s="326">
        <f ca="1">IF(IF(Plananalyse!CT100=1,VLOOKUP(CT$5,Kruistabel!$B$26:$F$29,MATCH($C100,Kruistabel!$C$25:$F$25,0)+1,FALSE),"")=0,"",IF(Plananalyse!CT100=1,VLOOKUP(CT$5,Kruistabel!$B$26:$F$29,MATCH($C100,Kruistabel!$C$25:$F$25,0)+1,FALSE),""))</f>
        <v>55</v>
      </c>
      <c r="CU100" s="326">
        <f ca="1">IF(IF(Plananalyse!CU100=1,VLOOKUP(CU$5,Kruistabel!$B$26:$F$29,MATCH($C100,Kruistabel!$C$25:$F$25,0)+1,FALSE),"")=0,"",IF(Plananalyse!CU100=1,VLOOKUP(CU$5,Kruistabel!$B$26:$F$29,MATCH($C100,Kruistabel!$C$25:$F$25,0)+1,FALSE),""))</f>
        <v>60</v>
      </c>
      <c r="CV100" s="326">
        <f ca="1">IF(IF(Plananalyse!CV100=1,VLOOKUP(CV$5,Kruistabel!$B$26:$F$29,MATCH($C100,Kruistabel!$C$25:$F$25,0)+1,FALSE),"")=0,"",IF(Plananalyse!CV100=1,VLOOKUP(CV$5,Kruistabel!$B$26:$F$29,MATCH($C100,Kruistabel!$C$25:$F$25,0)+1,FALSE),""))</f>
        <v>60</v>
      </c>
      <c r="CW100" s="326">
        <f ca="1">IF(IF(Plananalyse!CW100=1,VLOOKUP(CW$5,Kruistabel!$B$26:$F$29,MATCH($C100,Kruistabel!$C$25:$F$25,0)+1,FALSE),"")=0,"",IF(Plananalyse!CW100=1,VLOOKUP(CW$5,Kruistabel!$B$26:$F$29,MATCH($C100,Kruistabel!$C$25:$F$25,0)+1,FALSE),""))</f>
        <v>55</v>
      </c>
      <c r="CX100" s="326" t="str">
        <f ca="1">IF(IF(Plananalyse!CX100=1,VLOOKUP(CX$5,Kruistabel!$B$26:$F$29,MATCH($C100,Kruistabel!$C$25:$F$25,0)+1,FALSE),"")=0,"",IF(Plananalyse!CX100=1,VLOOKUP(CX$5,Kruistabel!$B$26:$F$29,MATCH($C100,Kruistabel!$C$25:$F$25,0)+1,FALSE),""))</f>
        <v/>
      </c>
      <c r="CY100" s="326">
        <f ca="1">IF(IF(Plananalyse!CY100=1,VLOOKUP(CY$5,Kruistabel!$B$26:$F$29,MATCH($C100,Kruistabel!$C$25:$F$25,0)+1,FALSE),"")=0,"",IF(Plananalyse!CY100=1,VLOOKUP(CY$5,Kruistabel!$B$26:$F$29,MATCH($C100,Kruistabel!$C$25:$F$25,0)+1,FALSE),""))</f>
        <v>60</v>
      </c>
      <c r="CZ100" s="326">
        <f ca="1">IF(IF(Plananalyse!CZ100=1,VLOOKUP(CZ$5,Kruistabel!$B$26:$F$29,MATCH($C100,Kruistabel!$C$25:$F$25,0)+1,FALSE),"")=0,"",IF(Plananalyse!CZ100=1,VLOOKUP(CZ$5,Kruistabel!$B$26:$F$29,MATCH($C100,Kruistabel!$C$25:$F$25,0)+1,FALSE),""))</f>
        <v>60</v>
      </c>
      <c r="DA100" s="326">
        <f ca="1">IF(IF(Plananalyse!DA100=1,VLOOKUP(DA$5,Kruistabel!$B$26:$F$29,MATCH($C100,Kruistabel!$C$25:$F$25,0)+1,FALSE),"")=0,"",IF(Plananalyse!DA100=1,VLOOKUP(DA$5,Kruistabel!$B$26:$F$29,MATCH($C100,Kruistabel!$C$25:$F$25,0)+1,FALSE),""))</f>
        <v>60</v>
      </c>
      <c r="DB100" s="326" t="str">
        <f ca="1">IF(IF(Plananalyse!DB100=1,VLOOKUP(DB$5,Kruistabel!$B$26:$F$29,MATCH($C100,Kruistabel!$C$25:$F$25,0)+1,FALSE),"")=0,"",IF(Plananalyse!DB100=1,VLOOKUP(DB$5,Kruistabel!$B$26:$F$29,MATCH($C100,Kruistabel!$C$25:$F$25,0)+1,FALSE),""))</f>
        <v/>
      </c>
      <c r="DC100" s="326" t="str">
        <f ca="1">IF(IF(Plananalyse!DC100=1,VLOOKUP(DC$5,Kruistabel!$B$26:$F$29,MATCH($C100,Kruistabel!$C$25:$F$25,0)+1,FALSE),"")=0,"",IF(Plananalyse!DC100=1,VLOOKUP(DC$5,Kruistabel!$B$26:$F$29,MATCH($C100,Kruistabel!$C$25:$F$25,0)+1,FALSE),""))</f>
        <v/>
      </c>
      <c r="DD100" s="327"/>
      <c r="DE100" s="326" t="e">
        <f ca="1">IF(IF(Plananalyse!DE100=1,VLOOKUP(DE$5,Kruistabel!$B$26:$F$29,MATCH($C100,Kruistabel!$C$25:$F$25,0)+1,FALSE),"")=0,"",IF(Plananalyse!DE100=1,VLOOKUP(DE$5,Kruistabel!$B$26:$F$29,MATCH($C100,Kruistabel!$C$25:$F$25,0)+1,FALSE),""))</f>
        <v>#N/A</v>
      </c>
      <c r="DF100" s="326" t="e">
        <f ca="1">IF(IF(Plananalyse!DF100=1,VLOOKUP(DF$5,Kruistabel!$B$26:$F$29,MATCH($C100,Kruistabel!$C$25:$F$25,0)+1,FALSE),"")=0,"",IF(Plananalyse!DF100=1,VLOOKUP(DF$5,Kruistabel!$B$26:$F$29,MATCH($C100,Kruistabel!$C$25:$F$25,0)+1,FALSE),""))</f>
        <v>#N/A</v>
      </c>
      <c r="DG100" s="326" t="e">
        <f ca="1">IF(IF(Plananalyse!DG100=1,VLOOKUP(DG$5,Kruistabel!$B$26:$F$29,MATCH($C100,Kruistabel!$C$25:$F$25,0)+1,FALSE),"")=0,"",IF(Plananalyse!DG100=1,VLOOKUP(DG$5,Kruistabel!$B$26:$F$29,MATCH($C100,Kruistabel!$C$25:$F$25,0)+1,FALSE),""))</f>
        <v>#N/A</v>
      </c>
      <c r="DH100" s="326" t="e">
        <f ca="1">IF(IF(Plananalyse!DH100=1,VLOOKUP(DH$5,Kruistabel!$B$26:$F$29,MATCH($C100,Kruistabel!$C$25:$F$25,0)+1,FALSE),"")=0,"",IF(Plananalyse!DH100=1,VLOOKUP(DH$5,Kruistabel!$B$26:$F$29,MATCH($C100,Kruistabel!$C$25:$F$25,0)+1,FALSE),""))</f>
        <v>#N/A</v>
      </c>
      <c r="DI100" s="326" t="e">
        <f ca="1">IF(IF(Plananalyse!DI100=1,VLOOKUP(DI$5,Kruistabel!$B$26:$F$29,MATCH($C100,Kruistabel!$C$25:$F$25,0)+1,FALSE),"")=0,"",IF(Plananalyse!DI100=1,VLOOKUP(DI$5,Kruistabel!$B$26:$F$29,MATCH($C100,Kruistabel!$C$25:$F$25,0)+1,FALSE),""))</f>
        <v>#N/A</v>
      </c>
      <c r="DJ100" s="326" t="e">
        <f ca="1">IF(IF(Plananalyse!DJ100=1,VLOOKUP(DJ$5,Kruistabel!$B$26:$F$29,MATCH($C100,Kruistabel!$C$25:$F$25,0)+1,FALSE),"")=0,"",IF(Plananalyse!DJ100=1,VLOOKUP(DJ$5,Kruistabel!$B$26:$F$29,MATCH($C100,Kruistabel!$C$25:$F$25,0)+1,FALSE),""))</f>
        <v>#N/A</v>
      </c>
      <c r="DK100" s="326" t="e">
        <f ca="1">IF(IF(Plananalyse!DK100=1,VLOOKUP(DK$5,Kruistabel!$B$26:$F$29,MATCH($C100,Kruistabel!$C$25:$F$25,0)+1,FALSE),"")=0,"",IF(Plananalyse!DK100=1,VLOOKUP(DK$5,Kruistabel!$B$26:$F$29,MATCH($C100,Kruistabel!$C$25:$F$25,0)+1,FALSE),""))</f>
        <v>#REF!</v>
      </c>
      <c r="DL100" s="326" t="e">
        <f ca="1">IF(IF(Plananalyse!DL100=1,VLOOKUP(DL$5,Kruistabel!$B$26:$F$29,MATCH($C100,Kruistabel!$C$25:$F$25,0)+1,FALSE),"")=0,"",IF(Plananalyse!DL100=1,VLOOKUP(DL$5,Kruistabel!$B$26:$F$29,MATCH($C100,Kruistabel!$C$25:$F$25,0)+1,FALSE),""))</f>
        <v>#REF!</v>
      </c>
      <c r="DM100" s="327" t="str">
        <f>IF(Plananalyse!DM100=1,VLOOKUP(DM$5,Kruistabel!$B$26:$F$29,MATCH($C100,Kruistabel!$C$25:$F$25,0)+1,FALSE),"")</f>
        <v/>
      </c>
      <c r="DN100" s="326" t="e">
        <f ca="1">IF(IF(Plananalyse!DN100=1,VLOOKUP(DN$5,Kruistabel!$B$26:$F$29,MATCH($C100,Kruistabel!$C$25:$F$25,0)+1,FALSE),"")=0,"",IF(Plananalyse!DN100=1,VLOOKUP(DN$5,Kruistabel!$B$26:$F$29,MATCH($C100,Kruistabel!$C$25:$F$25,0)+1,FALSE),""))</f>
        <v>#N/A</v>
      </c>
      <c r="DO100" s="326" t="e">
        <f ca="1">IF(IF(Plananalyse!DO100=1,VLOOKUP(DO$5,Kruistabel!$B$26:$F$29,MATCH($C100,Kruistabel!$C$25:$F$25,0)+1,FALSE),"")=0,"",IF(Plananalyse!DO100=1,VLOOKUP(DO$5,Kruistabel!$B$26:$F$29,MATCH($C100,Kruistabel!$C$25:$F$25,0)+1,FALSE),""))</f>
        <v>#N/A</v>
      </c>
      <c r="DP100" s="326" t="e">
        <f ca="1">IF(IF(Plananalyse!DP100=1,VLOOKUP(DP$5,Kruistabel!$B$26:$F$29,MATCH($C100,Kruistabel!$C$25:$F$25,0)+1,FALSE),"")=0,"",IF(Plananalyse!DP100=1,VLOOKUP(DP$5,Kruistabel!$B$26:$F$29,MATCH($C100,Kruistabel!$C$25:$F$25,0)+1,FALSE),""))</f>
        <v>#N/A</v>
      </c>
      <c r="DQ100" s="326" t="e">
        <f ca="1">IF(IF(Plananalyse!DQ100=1,VLOOKUP(DQ$5,Kruistabel!$B$26:$F$29,MATCH($C100,Kruistabel!$C$25:$F$25,0)+1,FALSE),"")=0,"",IF(Plananalyse!DQ100=1,VLOOKUP(DQ$5,Kruistabel!$B$26:$F$29,MATCH($C100,Kruistabel!$C$25:$F$25,0)+1,FALSE),""))</f>
        <v>#N/A</v>
      </c>
      <c r="DR100" s="326" t="e">
        <f ca="1">IF(IF(Plananalyse!DR100=1,VLOOKUP(DR$5,Kruistabel!$B$26:$F$29,MATCH($C100,Kruistabel!$C$25:$F$25,0)+1,FALSE),"")=0,"",IF(Plananalyse!DR100=1,VLOOKUP(DR$5,Kruistabel!$B$26:$F$29,MATCH($C100,Kruistabel!$C$25:$F$25,0)+1,FALSE),""))</f>
        <v>#N/A</v>
      </c>
      <c r="DS100" s="326" t="e">
        <f ca="1">IF(IF(Plananalyse!DS100=1,VLOOKUP(DS$5,Kruistabel!$B$26:$F$29,MATCH($C100,Kruistabel!$C$25:$F$25,0)+1,FALSE),"")=0,"",IF(Plananalyse!DS100=1,VLOOKUP(DS$5,Kruistabel!$B$26:$F$29,MATCH($C100,Kruistabel!$C$25:$F$25,0)+1,FALSE),""))</f>
        <v>#N/A</v>
      </c>
      <c r="DT100" s="326" t="e">
        <f ca="1">IF(IF(Plananalyse!DT100=1,VLOOKUP(DT$5,Kruistabel!$B$26:$F$29,MATCH($C100,Kruistabel!$C$25:$F$25,0)+1,FALSE),"")=0,"",IF(Plananalyse!DT100=1,VLOOKUP(DT$5,Kruistabel!$B$26:$F$29,MATCH($C100,Kruistabel!$C$25:$F$25,0)+1,FALSE),""))</f>
        <v>#N/A</v>
      </c>
      <c r="DU100" s="326" t="e">
        <f ca="1">IF(IF(Plananalyse!DU100=1,VLOOKUP(DU$5,Kruistabel!$B$26:$F$29,MATCH($C100,Kruistabel!$C$25:$F$25,0)+1,FALSE),"")=0,"",IF(Plananalyse!DU100=1,VLOOKUP(DU$5,Kruistabel!$B$26:$F$29,MATCH($C100,Kruistabel!$C$25:$F$25,0)+1,FALSE),""))</f>
        <v>#N/A</v>
      </c>
      <c r="DV100" s="326" t="e">
        <f ca="1">IF(IF(Plananalyse!DV100=1,VLOOKUP(DV$5,Kruistabel!$B$26:$F$29,MATCH($C100,Kruistabel!$C$25:$F$25,0)+1,FALSE),"")=0,"",IF(Plananalyse!DV100=1,VLOOKUP(DV$5,Kruistabel!$B$26:$F$29,MATCH($C100,Kruistabel!$C$25:$F$25,0)+1,FALSE),""))</f>
        <v>#N/A</v>
      </c>
      <c r="DW100" s="326" t="e">
        <f ca="1">IF(IF(Plananalyse!DW100=1,VLOOKUP(DW$5,Kruistabel!$B$26:$F$29,MATCH($C100,Kruistabel!$C$25:$F$25,0)+1,FALSE),"")=0,"",IF(Plananalyse!DW100=1,VLOOKUP(DW$5,Kruistabel!$B$26:$F$29,MATCH($C100,Kruistabel!$C$25:$F$25,0)+1,FALSE),""))</f>
        <v>#REF!</v>
      </c>
      <c r="DX100" s="326" t="e">
        <f ca="1">IF(IF(Plananalyse!DX100=1,VLOOKUP(DX$5,Kruistabel!$B$26:$F$29,MATCH($C100,Kruistabel!$C$25:$F$25,0)+1,FALSE),"")=0,"",IF(Plananalyse!DX100=1,VLOOKUP(DX$5,Kruistabel!$B$26:$F$29,MATCH($C100,Kruistabel!$C$25:$F$25,0)+1,FALSE),""))</f>
        <v>#REF!</v>
      </c>
      <c r="DY100" s="327" t="str">
        <f>IF(Plananalyse!DY100=1,VLOOKUP(DY$5,Kruistabel!$B$26:$F$29,MATCH($C100,Kruistabel!$C$25:$F$25,0)+1,FALSE),"")</f>
        <v/>
      </c>
      <c r="DZ100" s="326" t="e">
        <f ca="1">IF(IF(Plananalyse!DZ100=1,VLOOKUP(DZ$5,Kruistabel!$B$26:$F$29,MATCH($C100,Kruistabel!$C$25:$F$25,0)+1,FALSE),"")=0,"",IF(Plananalyse!DZ100=1,VLOOKUP(DZ$5,Kruistabel!$B$26:$F$29,MATCH($C100,Kruistabel!$C$25:$F$25,0)+1,FALSE),""))</f>
        <v>#N/A</v>
      </c>
      <c r="EA100" s="326" t="e">
        <f ca="1">IF(IF(Plananalyse!EA100=1,VLOOKUP(EA$5,Kruistabel!$B$26:$F$29,MATCH($C100,Kruistabel!$C$25:$F$25,0)+1,FALSE),"")=0,"",IF(Plananalyse!EA100=1,VLOOKUP(EA$5,Kruistabel!$B$26:$F$29,MATCH($C100,Kruistabel!$C$25:$F$25,0)+1,FALSE),""))</f>
        <v>#N/A</v>
      </c>
      <c r="EB100" s="326" t="e">
        <f ca="1">IF(IF(Plananalyse!EB100=1,VLOOKUP(EB$5,Kruistabel!$B$26:$F$29,MATCH($C100,Kruistabel!$C$25:$F$25,0)+1,FALSE),"")=0,"",IF(Plananalyse!EB100=1,VLOOKUP(EB$5,Kruistabel!$B$26:$F$29,MATCH($C100,Kruistabel!$C$25:$F$25,0)+1,FALSE),""))</f>
        <v>#REF!</v>
      </c>
      <c r="EC100" s="326" t="e">
        <f ca="1">IF(IF(Plananalyse!EC100=1,VLOOKUP(EC$5,Kruistabel!$B$26:$F$29,MATCH($C100,Kruistabel!$C$25:$F$25,0)+1,FALSE),"")=0,"",IF(Plananalyse!EC100=1,VLOOKUP(EC$5,Kruistabel!$B$26:$F$29,MATCH($C100,Kruistabel!$C$25:$F$25,0)+1,FALSE),""))</f>
        <v>#REF!</v>
      </c>
      <c r="ED100" s="327"/>
      <c r="EE100" s="326" t="e">
        <f ca="1">IF(IF(Plananalyse!EE100=1,VLOOKUP(EE$5,Kruistabel!$B$26:$F$29,MATCH($C100,Kruistabel!$C$25:$F$25,0)+1,FALSE),"")=0,"",IF(Plananalyse!EE100=1,VLOOKUP(EE$5,Kruistabel!$B$26:$F$29,MATCH($C100,Kruistabel!$C$25:$F$25,0)+1,FALSE),""))</f>
        <v>#N/A</v>
      </c>
      <c r="EF100" s="326" t="e">
        <f ca="1">IF(IF(Plananalyse!EF100=1,VLOOKUP(EF$5,Kruistabel!$B$26:$F$29,MATCH($C100,Kruistabel!$C$25:$F$25,0)+1,FALSE),"")=0,"",IF(Plananalyse!EF100=1,VLOOKUP(EF$5,Kruistabel!$B$26:$F$29,MATCH($C100,Kruistabel!$C$25:$F$25,0)+1,FALSE),""))</f>
        <v>#N/A</v>
      </c>
      <c r="EG100" s="326" t="e">
        <f ca="1">IF(IF(Plananalyse!EG100=1,VLOOKUP(EG$5,Kruistabel!$B$26:$F$29,MATCH($C100,Kruistabel!$C$25:$F$25,0)+1,FALSE),"")=0,"",IF(Plananalyse!EG100=1,VLOOKUP(EG$5,Kruistabel!$B$26:$F$29,MATCH($C100,Kruistabel!$C$25:$F$25,0)+1,FALSE),""))</f>
        <v>#N/A</v>
      </c>
      <c r="EH100" s="326" t="e">
        <f ca="1">IF(IF(Plananalyse!EH100=1,VLOOKUP(EH$5,Kruistabel!$B$26:$F$29,MATCH($C100,Kruistabel!$C$25:$F$25,0)+1,FALSE),"")=0,"",IF(Plananalyse!EH100=1,VLOOKUP(EH$5,Kruistabel!$B$26:$F$29,MATCH($C100,Kruistabel!$C$25:$F$25,0)+1,FALSE),""))</f>
        <v>#REF!</v>
      </c>
      <c r="EI100" s="326" t="e">
        <f ca="1">IF(IF(Plananalyse!EI100=1,VLOOKUP(EI$5,Kruistabel!$B$26:$F$29,MATCH($C100,Kruistabel!$C$25:$F$25,0)+1,FALSE),"")=0,"",IF(Plananalyse!EI100=1,VLOOKUP(EI$5,Kruistabel!$B$26:$F$29,MATCH($C100,Kruistabel!$C$25:$F$25,0)+1,FALSE),""))</f>
        <v>#REF!</v>
      </c>
      <c r="EJ100" s="164" t="str">
        <f>IF(Plananalyse!EJ100=1,VLOOKUP(EJ$5,Kruistabel!$B$26:$F$29,MATCH($C100,Kruistabel!$C$25:$F$25,0)+1,FALSE),"")</f>
        <v/>
      </c>
      <c r="EK100" s="138"/>
      <c r="EL100" s="138"/>
      <c r="EM100" s="138"/>
      <c r="EN100" s="138"/>
      <c r="EO100" s="138"/>
    </row>
    <row r="101" spans="2:145">
      <c r="B101" s="337" t="s">
        <v>199</v>
      </c>
      <c r="C101" s="160" t="str">
        <f>_xlfn.IFNA(VLOOKUP($B101,Classificatietabel!$B$6:$I$91,C$7,FALSE),"")</f>
        <v>normaal</v>
      </c>
      <c r="D101" s="160" t="str">
        <f>_xlfn.IFNA(VLOOKUP($B101,Classificatietabel!$B$6:$I$91,D$7,FALSE),"")</f>
        <v>neen</v>
      </c>
      <c r="E101" s="119">
        <f>IF(AND(D101="laag",$D$3=1),0,_xlfn.IFNA(IF(VLOOKUP($B101,Classificatietabel!$B$6:$H$91,$E$5,FALSE)="Ja",1,0),""))</f>
        <v>1</v>
      </c>
      <c r="F101" s="163"/>
      <c r="G101" s="326" t="str">
        <f>IF(IF(Plananalyse!G101=1,VLOOKUP(G$5,Kruistabel!$B$26:$F$29,MATCH($C101,Kruistabel!$C$25:$F$25,0)+1,FALSE),"")=0,"",IF(Plananalyse!G101=1,VLOOKUP(G$5,Kruistabel!$B$26:$F$29,MATCH($C101,Kruistabel!$C$25:$F$25,0)+1,FALSE),""))</f>
        <v/>
      </c>
      <c r="H101" s="326" t="str">
        <f>IF(IF(Plananalyse!H101=1,VLOOKUP(H$5,Kruistabel!$B$26:$F$29,MATCH($C101,Kruistabel!$C$25:$F$25,0)+1,FALSE),"")=0,"",IF(Plananalyse!H101=1,VLOOKUP(H$5,Kruistabel!$B$26:$F$29,MATCH($C101,Kruistabel!$C$25:$F$25,0)+1,FALSE),""))</f>
        <v/>
      </c>
      <c r="I101" s="326">
        <f>IF(IF(Plananalyse!I101=1,VLOOKUP(I$5,Kruistabel!$B$26:$F$29,MATCH($C101,Kruistabel!$C$25:$F$25,0)+1,FALSE),"")=0,"",IF(Plananalyse!I101=1,VLOOKUP(I$5,Kruistabel!$B$26:$F$29,MATCH($C101,Kruistabel!$C$25:$F$25,0)+1,FALSE),""))</f>
        <v>60</v>
      </c>
      <c r="J101" s="326" t="str">
        <f>IF(IF(Plananalyse!J101=1,VLOOKUP(J$5,Kruistabel!$B$26:$F$29,MATCH($C101,Kruistabel!$C$25:$F$25,0)+1,FALSE),"")=0,"",IF(Plananalyse!J101=1,VLOOKUP(J$5,Kruistabel!$B$26:$F$29,MATCH($C101,Kruistabel!$C$25:$F$25,0)+1,FALSE),""))</f>
        <v/>
      </c>
      <c r="K101" s="326" t="str">
        <f>IF(IF(Plananalyse!K101=1,VLOOKUP(K$5,Kruistabel!$B$26:$F$29,MATCH($C101,Kruistabel!$C$25:$F$25,0)+1,FALSE),"")=0,"",IF(Plananalyse!K101=1,VLOOKUP(K$5,Kruistabel!$B$26:$F$29,MATCH($C101,Kruistabel!$C$25:$F$25,0)+1,FALSE),""))</f>
        <v/>
      </c>
      <c r="L101" s="326" t="str">
        <f>IF(IF(Plananalyse!L101=1,VLOOKUP(L$5,Kruistabel!$B$26:$F$29,MATCH($C101,Kruistabel!$C$25:$F$25,0)+1,FALSE),"")=0,"",IF(Plananalyse!L101=1,VLOOKUP(L$5,Kruistabel!$B$26:$F$29,MATCH($C101,Kruistabel!$C$25:$F$25,0)+1,FALSE),""))</f>
        <v/>
      </c>
      <c r="M101" s="326">
        <f>IF(IF(Plananalyse!M101=1,VLOOKUP(M$5,Kruistabel!$B$26:$F$29,MATCH($C101,Kruistabel!$C$25:$F$25,0)+1,FALSE),"")=0,"",IF(Plananalyse!M101=1,VLOOKUP(M$5,Kruistabel!$B$26:$F$29,MATCH($C101,Kruistabel!$C$25:$F$25,0)+1,FALSE),""))</f>
        <v>55</v>
      </c>
      <c r="N101" s="326">
        <f>IF(IF(Plananalyse!N101=1,VLOOKUP(N$5,Kruistabel!$B$26:$F$29,MATCH($C101,Kruistabel!$C$25:$F$25,0)+1,FALSE),"")=0,"",IF(Plananalyse!N101=1,VLOOKUP(N$5,Kruistabel!$B$26:$F$29,MATCH($C101,Kruistabel!$C$25:$F$25,0)+1,FALSE),""))</f>
        <v>55</v>
      </c>
      <c r="O101" s="326">
        <f>IF(IF(Plananalyse!O101=1,VLOOKUP(O$5,Kruistabel!$B$26:$F$29,MATCH($C101,Kruistabel!$C$25:$F$25,0)+1,FALSE),"")=0,"",IF(Plananalyse!O101=1,VLOOKUP(O$5,Kruistabel!$B$26:$F$29,MATCH($C101,Kruistabel!$C$25:$F$25,0)+1,FALSE),""))</f>
        <v>55</v>
      </c>
      <c r="P101" s="326">
        <f>IF(IF(Plananalyse!P101=1,VLOOKUP(P$5,Kruistabel!$B$26:$F$29,MATCH($C101,Kruistabel!$C$25:$F$25,0)+1,FALSE),"")=0,"",IF(Plananalyse!P101=1,VLOOKUP(P$5,Kruistabel!$B$26:$F$29,MATCH($C101,Kruistabel!$C$25:$F$25,0)+1,FALSE),""))</f>
        <v>50</v>
      </c>
      <c r="Q101" s="326">
        <f>IF(IF(Plananalyse!Q101=1,VLOOKUP(Q$5,Kruistabel!$B$26:$F$29,MATCH($C101,Kruistabel!$C$25:$F$25,0)+1,FALSE),"")=0,"",IF(Plananalyse!Q101=1,VLOOKUP(Q$5,Kruistabel!$B$26:$F$29,MATCH($C101,Kruistabel!$C$25:$F$25,0)+1,FALSE),""))</f>
        <v>60</v>
      </c>
      <c r="R101" s="326">
        <f>IF(IF(Plananalyse!R101=1,VLOOKUP(R$5,Kruistabel!$B$26:$F$29,MATCH($C101,Kruistabel!$C$25:$F$25,0)+1,FALSE),"")=0,"",IF(Plananalyse!R101=1,VLOOKUP(R$5,Kruistabel!$B$26:$F$29,MATCH($C101,Kruistabel!$C$25:$F$25,0)+1,FALSE),""))</f>
        <v>55</v>
      </c>
      <c r="S101" s="326" t="str">
        <f>IF(IF(Plananalyse!S101=1,VLOOKUP(S$5,Kruistabel!$B$26:$F$29,MATCH($C101,Kruistabel!$C$25:$F$25,0)+1,FALSE),"")=0,"",IF(Plananalyse!S101=1,VLOOKUP(S$5,Kruistabel!$B$26:$F$29,MATCH($C101,Kruistabel!$C$25:$F$25,0)+1,FALSE),""))</f>
        <v/>
      </c>
      <c r="T101" s="326" t="str">
        <f>IF(IF(Plananalyse!T101=1,VLOOKUP(T$5,Kruistabel!$B$26:$F$29,MATCH($C101,Kruistabel!$C$25:$F$25,0)+1,FALSE),"")=0,"",IF(Plananalyse!T101=1,VLOOKUP(T$5,Kruistabel!$B$26:$F$29,MATCH($C101,Kruistabel!$C$25:$F$25,0)+1,FALSE),""))</f>
        <v/>
      </c>
      <c r="U101" s="326" t="str">
        <f>IF(IF(Plananalyse!U101=1,VLOOKUP(U$5,Kruistabel!$B$26:$F$29,MATCH($C101,Kruistabel!$C$25:$F$25,0)+1,FALSE),"")=0,"",IF(Plananalyse!U101=1,VLOOKUP(U$5,Kruistabel!$B$26:$F$29,MATCH($C101,Kruistabel!$C$25:$F$25,0)+1,FALSE),""))</f>
        <v/>
      </c>
      <c r="V101" s="326" t="str">
        <f>IF(IF(Plananalyse!V101=1,VLOOKUP(V$5,Kruistabel!$B$26:$F$29,MATCH($C101,Kruistabel!$C$25:$F$25,0)+1,FALSE),"")=0,"",IF(Plananalyse!V101=1,VLOOKUP(V$5,Kruistabel!$B$26:$F$29,MATCH($C101,Kruistabel!$C$25:$F$25,0)+1,FALSE),""))</f>
        <v/>
      </c>
      <c r="W101" s="326" t="str">
        <f>IF(IF(Plananalyse!W101=1,VLOOKUP(W$5,Kruistabel!$B$26:$F$29,MATCH($C101,Kruistabel!$C$25:$F$25,0)+1,FALSE),"")=0,"",IF(Plananalyse!W101=1,VLOOKUP(W$5,Kruistabel!$B$26:$F$29,MATCH($C101,Kruistabel!$C$25:$F$25,0)+1,FALSE),""))</f>
        <v/>
      </c>
      <c r="X101" s="326" t="str">
        <f>IF(IF(Plananalyse!X101=1,VLOOKUP(X$5,Kruistabel!$B$26:$F$29,MATCH($C101,Kruistabel!$C$25:$F$25,0)+1,FALSE),"")=0,"",IF(Plananalyse!X101=1,VLOOKUP(X$5,Kruistabel!$B$26:$F$29,MATCH($C101,Kruistabel!$C$25:$F$25,0)+1,FALSE),""))</f>
        <v/>
      </c>
      <c r="Y101" s="326">
        <f>IF(IF(Plananalyse!Y101=1,VLOOKUP(Y$5,Kruistabel!$B$26:$F$29,MATCH($C101,Kruistabel!$C$25:$F$25,0)+1,FALSE),"")=0,"",IF(Plananalyse!Y101=1,VLOOKUP(Y$5,Kruistabel!$B$26:$F$29,MATCH($C101,Kruistabel!$C$25:$F$25,0)+1,FALSE),""))</f>
        <v>60</v>
      </c>
      <c r="Z101" s="326" t="str">
        <f>IF(IF(Plananalyse!Z101=1,VLOOKUP(Z$5,Kruistabel!$B$26:$F$29,MATCH($C101,Kruistabel!$C$25:$F$25,0)+1,FALSE),"")=0,"",IF(Plananalyse!Z101=1,VLOOKUP(Z$5,Kruistabel!$B$26:$F$29,MATCH($C101,Kruistabel!$C$25:$F$25,0)+1,FALSE),""))</f>
        <v/>
      </c>
      <c r="AA101" s="326" t="str">
        <f>IF(IF(Plananalyse!AA101=1,VLOOKUP(AA$5,Kruistabel!$B$26:$F$29,MATCH($C101,Kruistabel!$C$25:$F$25,0)+1,FALSE),"")=0,"",IF(Plananalyse!AA101=1,VLOOKUP(AA$5,Kruistabel!$B$26:$F$29,MATCH($C101,Kruistabel!$C$25:$F$25,0)+1,FALSE),""))</f>
        <v/>
      </c>
      <c r="AB101" s="326" t="str">
        <f>IF(IF(Plananalyse!AB101=1,VLOOKUP(AB$5,Kruistabel!$B$26:$F$29,MATCH($C101,Kruistabel!$C$25:$F$25,0)+1,FALSE),"")=0,"",IF(Plananalyse!AB101=1,VLOOKUP(AB$5,Kruistabel!$B$26:$F$29,MATCH($C101,Kruistabel!$C$25:$F$25,0)+1,FALSE),""))</f>
        <v/>
      </c>
      <c r="AC101" s="326" t="str">
        <f>IF(IF(Plananalyse!AC101=1,VLOOKUP(AC$5,Kruistabel!$B$26:$F$29,MATCH($C101,Kruistabel!$C$25:$F$25,0)+1,FALSE),"")=0,"",IF(Plananalyse!AC101=1,VLOOKUP(AC$5,Kruistabel!$B$26:$F$29,MATCH($C101,Kruistabel!$C$25:$F$25,0)+1,FALSE),""))</f>
        <v/>
      </c>
      <c r="AD101" s="326" t="str">
        <f>IF(IF(Plananalyse!AD101=1,VLOOKUP(AD$5,Kruistabel!$B$26:$F$29,MATCH($C101,Kruistabel!$C$25:$F$25,0)+1,FALSE),"")=0,"",IF(Plananalyse!AD101=1,VLOOKUP(AD$5,Kruistabel!$B$26:$F$29,MATCH($C101,Kruistabel!$C$25:$F$25,0)+1,FALSE),""))</f>
        <v/>
      </c>
      <c r="AE101" s="326" t="str">
        <f>IF(IF(Plananalyse!AE101=1,VLOOKUP(AE$5,Kruistabel!$B$26:$F$29,MATCH($C101,Kruistabel!$C$25:$F$25,0)+1,FALSE),"")=0,"",IF(Plananalyse!AE101=1,VLOOKUP(AE$5,Kruistabel!$B$26:$F$29,MATCH($C101,Kruistabel!$C$25:$F$25,0)+1,FALSE),""))</f>
        <v/>
      </c>
      <c r="AF101" s="326" t="str">
        <f>IF(IF(Plananalyse!AF101=1,VLOOKUP(AF$5,Kruistabel!$B$26:$F$29,MATCH($C101,Kruistabel!$C$25:$F$25,0)+1,FALSE),"")=0,"",IF(Plananalyse!AF101=1,VLOOKUP(AF$5,Kruistabel!$B$26:$F$29,MATCH($C101,Kruistabel!$C$25:$F$25,0)+1,FALSE),""))</f>
        <v/>
      </c>
      <c r="AG101" s="326" t="str">
        <f>IF(IF(Plananalyse!AG101=1,VLOOKUP(AG$5,Kruistabel!$B$26:$F$29,MATCH($C101,Kruistabel!$C$25:$F$25,0)+1,FALSE),"")=0,"",IF(Plananalyse!AG101=1,VLOOKUP(AG$5,Kruistabel!$B$26:$F$29,MATCH($C101,Kruistabel!$C$25:$F$25,0)+1,FALSE),""))</f>
        <v/>
      </c>
      <c r="AH101" s="326" t="str">
        <f>IF(IF(Plananalyse!AH101=1,VLOOKUP(AH$5,Kruistabel!$B$26:$F$29,MATCH($C101,Kruistabel!$C$25:$F$25,0)+1,FALSE),"")=0,"",IF(Plananalyse!AI101=1,VLOOKUP(AH$5,Kruistabel!$B$26:$F$29,MATCH($C101,Kruistabel!$C$25:$F$25,0)+1,FALSE),""))</f>
        <v/>
      </c>
      <c r="AI101" s="326" t="str">
        <f>IF(IF(Plananalyse!AI101=1,VLOOKUP(AI$5,Kruistabel!$B$26:$F$29,MATCH($C101,Kruistabel!$C$25:$F$25,0)+1,FALSE),"")=0,"",IF(Plananalyse!AJ101=1,VLOOKUP(AI$5,Kruistabel!$B$26:$F$29,MATCH($C101,Kruistabel!$C$25:$F$25,0)+1,FALSE),""))</f>
        <v/>
      </c>
      <c r="AJ101" s="326" t="str">
        <f>IF(IF(Plananalyse!AJ101=1,VLOOKUP(AJ$5,Kruistabel!$B$26:$F$29,MATCH($C101,Kruistabel!$C$25:$F$25,0)+1,FALSE),"")=0,"",IF(Plananalyse!AJ101=1,VLOOKUP(AJ$5,Kruistabel!$B$26:$F$29,MATCH($C101,Kruistabel!$C$25:$F$25,0)+1,FALSE),""))</f>
        <v/>
      </c>
      <c r="AK101" s="326">
        <f>IF(IF(Plananalyse!AK101=1,VLOOKUP(AK$5,Kruistabel!$B$26:$F$29,MATCH($C101,Kruistabel!$C$25:$F$25,0)+1,FALSE),"")=0,"",IF(Plananalyse!AK101=1,VLOOKUP(AK$5,Kruistabel!$B$26:$F$29,MATCH($C101,Kruistabel!$C$25:$F$25,0)+1,FALSE),""))</f>
        <v>60</v>
      </c>
      <c r="AL101" s="326" t="str">
        <f>IF(IF(Plananalyse!AL101=1,VLOOKUP(AL$5,Kruistabel!$B$26:$F$29,MATCH($C101,Kruistabel!$C$25:$F$25,0)+1,FALSE),"")=0,"",IF(Plananalyse!AL101=1,VLOOKUP(AL$5,Kruistabel!$B$26:$F$29,MATCH($C101,Kruistabel!$C$25:$F$25,0)+1,FALSE),""))</f>
        <v/>
      </c>
      <c r="AM101" s="326" t="str">
        <f>IF(IF(Plananalyse!AM101=1,VLOOKUP(AM$5,Kruistabel!$B$26:$F$29,MATCH($C101,Kruistabel!$C$25:$F$25,0)+1,FALSE),"")=0,"",IF(Plananalyse!AM101=1,VLOOKUP(AM$5,Kruistabel!$B$26:$F$29,MATCH($C101,Kruistabel!$C$25:$F$25,0)+1,FALSE),""))</f>
        <v/>
      </c>
      <c r="AN101" s="327"/>
      <c r="AO101" s="326">
        <f>IF(IF(Plananalyse!AO101=1,VLOOKUP(AO$5,Kruistabel!$B$26:$F$29,MATCH($C101,Kruistabel!$C$25:$F$25,0)+1,FALSE),"")=0,"",IF(Plananalyse!AO101=1,VLOOKUP(AO$5,Kruistabel!$B$26:$F$29,MATCH($C101,Kruistabel!$C$25:$F$25,0)+1,FALSE),""))</f>
        <v>60</v>
      </c>
      <c r="AP101" s="326">
        <f>IF(IF(Plananalyse!AP101=1,VLOOKUP(AP$5,Kruistabel!$B$26:$F$29,MATCH($C101,Kruistabel!$C$25:$F$25,0)+1,FALSE),"")=0,"",IF(Plananalyse!AP101=1,VLOOKUP(AP$5,Kruistabel!$B$26:$F$29,MATCH($C101,Kruistabel!$C$25:$F$25,0)+1,FALSE),""))</f>
        <v>60</v>
      </c>
      <c r="AQ101" s="326">
        <f>IF(IF(Plananalyse!AQ101=1,VLOOKUP(AQ$5,Kruistabel!$B$26:$F$29,MATCH($C101,Kruistabel!$C$25:$F$25,0)+1,FALSE),"")=0,"",IF(Plananalyse!AQ101=1,VLOOKUP(AQ$5,Kruistabel!$B$26:$F$29,MATCH($C101,Kruistabel!$C$25:$F$25,0)+1,FALSE),""))</f>
        <v>60</v>
      </c>
      <c r="AR101" s="326">
        <f>IF(IF(Plananalyse!AR101=1,VLOOKUP(AR$5,Kruistabel!$B$26:$F$29,MATCH($C101,Kruistabel!$C$25:$F$25,0)+1,FALSE),"")=0,"",IF(Plananalyse!AR101=1,VLOOKUP(AR$5,Kruistabel!$B$26:$F$29,MATCH($C101,Kruistabel!$C$25:$F$25,0)+1,FALSE),""))</f>
        <v>55</v>
      </c>
      <c r="AS101" s="326">
        <f>IF(IF(Plananalyse!AS101=1,VLOOKUP(AS$5,Kruistabel!$B$26:$F$29,MATCH($C101,Kruistabel!$C$25:$F$25,0)+1,FALSE),"")=0,"",IF(Plananalyse!AS101=1,VLOOKUP(AS$5,Kruistabel!$B$26:$F$29,MATCH($C101,Kruistabel!$C$25:$F$25,0)+1,FALSE),""))</f>
        <v>60</v>
      </c>
      <c r="AT101" s="326">
        <f>IF(IF(Plananalyse!AT101=1,VLOOKUP(AT$5,Kruistabel!$B$26:$F$29,MATCH($C101,Kruistabel!$C$25:$F$25,0)+1,FALSE),"")=0,"",IF(Plananalyse!AT101=1,VLOOKUP(AT$5,Kruistabel!$B$26:$F$29,MATCH($C101,Kruistabel!$C$25:$F$25,0)+1,FALSE),""))</f>
        <v>55</v>
      </c>
      <c r="AU101" s="326" t="str">
        <f>IF(IF(Plananalyse!AU101=1,VLOOKUP(AU$5,Kruistabel!$B$26:$F$29,MATCH($C101,Kruistabel!$C$25:$F$25,0)+1,FALSE),"")=0,"",IF(Plananalyse!AU101=1,VLOOKUP(AU$5,Kruistabel!$B$26:$F$29,MATCH($C101,Kruistabel!$C$25:$F$25,0)+1,FALSE),""))</f>
        <v/>
      </c>
      <c r="AV101" s="326">
        <f>IF(IF(Plananalyse!AV101=1,VLOOKUP(AV$5,Kruistabel!$B$26:$F$29,MATCH($C101,Kruistabel!$C$25:$F$25,0)+1,FALSE),"")=0,"",IF(Plananalyse!AV101=1,VLOOKUP(AV$5,Kruistabel!$B$26:$F$29,MATCH($C101,Kruistabel!$C$25:$F$25,0)+1,FALSE),""))</f>
        <v>60</v>
      </c>
      <c r="AW101" s="326" t="str">
        <f>IF(IF(Plananalyse!AW101=1,VLOOKUP(AW$5,Kruistabel!$B$26:$F$29,MATCH($C101,Kruistabel!$C$25:$F$25,0)+1,FALSE),"")=0,"",IF(Plananalyse!AW101=1,VLOOKUP(AW$5,Kruistabel!$B$26:$F$29,MATCH($C101,Kruistabel!$C$25:$F$25,0)+1,FALSE),""))</f>
        <v/>
      </c>
      <c r="AX101" s="326" t="str">
        <f>IF(IF(Plananalyse!AX101=1,VLOOKUP(AX$5,Kruistabel!$B$26:$F$29,MATCH($C101,Kruistabel!$C$25:$F$25,0)+1,FALSE),"")=0,"",IF(Plananalyse!AX101=1,VLOOKUP(AX$5,Kruistabel!$B$26:$F$29,MATCH($C101,Kruistabel!$C$25:$F$25,0)+1,FALSE),""))</f>
        <v/>
      </c>
      <c r="AY101" s="327"/>
      <c r="AZ101" s="326" t="str">
        <f>IF(IF(Plananalyse!AZ101=1,VLOOKUP(AZ$5,Kruistabel!$B$26:$F$29,MATCH($C101,Kruistabel!$C$25:$F$25,0)+1,FALSE),"")=0,"",IF(Plananalyse!AZ101=1,VLOOKUP(AZ$5,Kruistabel!$B$26:$F$29,MATCH($C101,Kruistabel!$C$25:$F$25,0)+1,FALSE),""))</f>
        <v/>
      </c>
      <c r="BA101" s="326" t="str">
        <f>IF(IF(Plananalyse!BA101=1,VLOOKUP(BA$5,Kruistabel!$B$26:$F$29,MATCH($C101,Kruistabel!$C$25:$F$25,0)+1,FALSE),"")=0,"",IF(Plananalyse!BA101=1,VLOOKUP(BA$5,Kruistabel!$B$26:$F$29,MATCH($C101,Kruistabel!$C$25:$F$25,0)+1,FALSE),""))</f>
        <v/>
      </c>
      <c r="BB101" s="326">
        <f>IF(IF(Plananalyse!BB101=1,VLOOKUP(BB$5,Kruistabel!$B$26:$F$29,MATCH($C101,Kruistabel!$C$25:$F$25,0)+1,FALSE),"")=0,"",IF(Plananalyse!BB101=1,VLOOKUP(BB$5,Kruistabel!$B$26:$F$29,MATCH($C101,Kruistabel!$C$25:$F$25,0)+1,FALSE),""))</f>
        <v>60</v>
      </c>
      <c r="BC101" s="326">
        <f>IF(IF(Plananalyse!BC101=1,VLOOKUP(BC$5,Kruistabel!$B$26:$F$29,MATCH($C101,Kruistabel!$C$25:$F$25,0)+1,FALSE),"")=0,"",IF(Plananalyse!BC101=1,VLOOKUP(BC$5,Kruistabel!$B$26:$F$29,MATCH($C101,Kruistabel!$C$25:$F$25,0)+1,FALSE),""))</f>
        <v>60</v>
      </c>
      <c r="BD101" s="326" t="str">
        <f>IF(IF(Plananalyse!BD101=1,VLOOKUP(BD$5,Kruistabel!$B$26:$F$29,MATCH($C101,Kruistabel!$C$25:$F$25,0)+1,FALSE),"")=0,"",IF(Plananalyse!BD101=1,VLOOKUP(BD$5,Kruistabel!$B$26:$F$29,MATCH($C101,Kruistabel!$C$25:$F$25,0)+1,FALSE),""))</f>
        <v/>
      </c>
      <c r="BE101" s="326" t="str">
        <f>IF(IF(Plananalyse!BE101=1,VLOOKUP(BE$5,Kruistabel!$B$26:$F$29,MATCH($C101,Kruistabel!$C$25:$F$25,0)+1,FALSE),"")=0,"",IF(Plananalyse!BE101=1,VLOOKUP(BE$5,Kruistabel!$B$26:$F$29,MATCH($C101,Kruistabel!$C$25:$F$25,0)+1,FALSE),""))</f>
        <v/>
      </c>
      <c r="BF101" s="326" t="str">
        <f>IF(IF(Plananalyse!BF101=1,VLOOKUP(BF$5,Kruistabel!$B$26:$F$29,MATCH($C101,Kruistabel!$C$25:$F$25,0)+1,FALSE),"")=0,"",IF(Plananalyse!BF101=1,VLOOKUP(BF$5,Kruistabel!$B$26:$F$29,MATCH($C101,Kruistabel!$C$25:$F$25,0)+1,FALSE),""))</f>
        <v/>
      </c>
      <c r="BG101" s="326" t="str">
        <f>IF(IF(Plananalyse!BG101=1,VLOOKUP(BG$5,Kruistabel!$B$26:$F$29,MATCH($C101,Kruistabel!$C$25:$F$25,0)+1,FALSE),"")=0,"",IF(Plananalyse!BG101=1,VLOOKUP(BG$5,Kruistabel!$B$26:$F$29,MATCH($C101,Kruistabel!$C$25:$F$25,0)+1,FALSE),""))</f>
        <v/>
      </c>
      <c r="BH101" s="326" t="str">
        <f>IF(IF(Plananalyse!BH101=1,VLOOKUP(BH$5,Kruistabel!$B$26:$F$29,MATCH($C101,Kruistabel!$C$25:$F$25,0)+1,FALSE),"")=0,"",IF(Plananalyse!BH101=1,VLOOKUP(BH$5,Kruistabel!$B$26:$F$29,MATCH($C101,Kruistabel!$C$25:$F$25,0)+1,FALSE),""))</f>
        <v/>
      </c>
      <c r="BI101" s="327"/>
      <c r="BJ101" s="326" t="e">
        <f>IF(IF(Plananalyse!BJ101=1,VLOOKUP(BJ$5,Kruistabel!$B$26:$F$29,MATCH($C101,Kruistabel!$C$25:$F$25,0)+1,FALSE),"")=0,"",IF(Plananalyse!BJ101=1,VLOOKUP(BJ$5,Kruistabel!$B$26:$F$29,MATCH($C101,Kruistabel!$C$25:$F$25,0)+1,FALSE),""))</f>
        <v>#N/A</v>
      </c>
      <c r="BK101" s="326" t="e">
        <f>IF(IF(Plananalyse!BK101=1,VLOOKUP(BK$5,Kruistabel!$B$26:$F$29,MATCH($C101,Kruistabel!$C$25:$F$25,0)+1,FALSE),"")=0,"",IF(Plananalyse!BK101=1,VLOOKUP(BK$5,Kruistabel!$B$26:$F$29,MATCH($C101,Kruistabel!$C$25:$F$25,0)+1,FALSE),""))</f>
        <v>#N/A</v>
      </c>
      <c r="BL101" s="326" t="e">
        <f>IF(IF(Plananalyse!BL101=1,VLOOKUP(BL$5,Kruistabel!$B$26:$F$29,MATCH($C101,Kruistabel!$C$25:$F$25,0)+1,FALSE),"")=0,"",IF(Plananalyse!BL101=1,VLOOKUP(BL$5,Kruistabel!$B$26:$F$29,MATCH($C101,Kruistabel!$C$25:$F$25,0)+1,FALSE),""))</f>
        <v>#N/A</v>
      </c>
      <c r="BM101" s="326" t="e">
        <f>IF(IF(Plananalyse!BM101=1,VLOOKUP(BM$5,Kruistabel!$B$26:$F$29,MATCH($C101,Kruistabel!$C$25:$F$25,0)+1,FALSE),"")=0,"",IF(Plananalyse!BM101=1,VLOOKUP(BM$5,Kruistabel!$B$26:$F$29,MATCH($C101,Kruistabel!$C$25:$F$25,0)+1,FALSE),""))</f>
        <v>#N/A</v>
      </c>
      <c r="BN101" s="326" t="e">
        <f>IF(IF(Plananalyse!BN101=1,VLOOKUP(BN$5,Kruistabel!$B$26:$F$29,MATCH($C101,Kruistabel!$C$25:$F$25,0)+1,FALSE),"")=0,"",IF(Plananalyse!BN101=1,VLOOKUP(BN$5,Kruistabel!$B$26:$F$29,MATCH($C101,Kruistabel!$C$25:$F$25,0)+1,FALSE),""))</f>
        <v>#N/A</v>
      </c>
      <c r="BO101" s="326" t="e">
        <f>IF(IF(Plananalyse!BO101=1,VLOOKUP(BO$5,Kruistabel!$B$26:$F$29,MATCH($C101,Kruistabel!$C$25:$F$25,0)+1,FALSE),"")=0,"",IF(Plananalyse!BO101=1,VLOOKUP(BO$5,Kruistabel!$B$26:$F$29,MATCH($C101,Kruistabel!$C$25:$F$25,0)+1,FALSE),""))</f>
        <v>#N/A</v>
      </c>
      <c r="BP101" s="326" t="e">
        <f>IF(IF(Plananalyse!BP101=1,VLOOKUP(BP$5,Kruistabel!$B$26:$F$29,MATCH($C101,Kruistabel!$C$25:$F$25,0)+1,FALSE),"")=0,"",IF(Plananalyse!BP101=1,VLOOKUP(BP$5,Kruistabel!$B$26:$F$29,MATCH($C101,Kruistabel!$C$25:$F$25,0)+1,FALSE),""))</f>
        <v>#N/A</v>
      </c>
      <c r="BQ101" s="326" t="e">
        <f>IF(IF(Plananalyse!BQ101=1,VLOOKUP(BQ$5,Kruistabel!$B$26:$F$29,MATCH($C101,Kruistabel!$C$25:$F$25,0)+1,FALSE),"")=0,"",IF(Plananalyse!BQ101=1,VLOOKUP(BQ$5,Kruistabel!$B$26:$F$29,MATCH($C101,Kruistabel!$C$25:$F$25,0)+1,FALSE),""))</f>
        <v>#N/A</v>
      </c>
      <c r="BR101" s="326" t="e">
        <f>IF(IF(Plananalyse!BR101=1,VLOOKUP(BR$5,Kruistabel!$B$26:$F$29,MATCH($C101,Kruistabel!$C$25:$F$25,0)+1,FALSE),"")=0,"",IF(Plananalyse!BR101=1,VLOOKUP(BR$5,Kruistabel!$B$26:$F$29,MATCH($C101,Kruistabel!$C$25:$F$25,0)+1,FALSE),""))</f>
        <v>#REF!</v>
      </c>
      <c r="BS101" s="326" t="e">
        <f>IF(IF(Plananalyse!BS101=1,VLOOKUP(BS$5,Kruistabel!$B$26:$F$29,MATCH($C101,Kruistabel!$C$25:$F$25,0)+1,FALSE),"")=0,"",IF(Plananalyse!BS101=1,VLOOKUP(BS$5,Kruistabel!$B$26:$F$29,MATCH($C101,Kruistabel!$C$25:$F$25,0)+1,FALSE),""))</f>
        <v>#REF!</v>
      </c>
      <c r="BT101" s="65"/>
      <c r="BU101" s="231" t="str">
        <f>IF(IF(Plananalyse!BU101=1,VLOOKUP(BU$5,Kruistabel!$B$26:$F$29,MATCH($C101,Kruistabel!$C$25:$F$25,0)+1,FALSE),"")=0,"",IF(Plananalyse!BU101=1,VLOOKUP(BU$5,Kruistabel!$B$26:$F$29,MATCH($C101,Kruistabel!$C$25:$F$25,0)+1,FALSE),""))</f>
        <v/>
      </c>
      <c r="BV101" s="326">
        <f>IF(IF(Plananalyse!BV101=1,VLOOKUP(BV$5,Kruistabel!$B$26:$F$29,MATCH($C101,Kruistabel!$C$25:$F$25,0)+1,FALSE),"")=0,"",IF(Plananalyse!BV101=1,VLOOKUP(BV$5,Kruistabel!$B$26:$F$29,MATCH($C101,Kruistabel!$C$25:$F$25,0)+1,FALSE),""))</f>
        <v>55</v>
      </c>
      <c r="BW101" s="326" t="str">
        <f>IF(IF(Plananalyse!BW101=1,VLOOKUP(BW$5,Kruistabel!$B$26:$F$29,MATCH($C101,Kruistabel!$C$25:$F$25,0)+1,FALSE),"")=0,"",IF(Plananalyse!BW101=1,VLOOKUP(BW$5,Kruistabel!$B$26:$F$29,MATCH($C101,Kruistabel!$C$25:$F$25,0)+1,FALSE),""))</f>
        <v/>
      </c>
      <c r="BX101" s="326" t="str">
        <f>IF(IF(Plananalyse!BX101=1,VLOOKUP(BX$5,Kruistabel!$B$26:$F$29,MATCH($C101,Kruistabel!$C$25:$F$25,0)+1,FALSE),"")=0,"",IF(Plananalyse!BX101=1,VLOOKUP(BX$5,Kruistabel!$B$26:$F$29,MATCH($C101,Kruistabel!$C$25:$F$25,0)+1,FALSE),""))</f>
        <v/>
      </c>
      <c r="BY101" s="327"/>
      <c r="BZ101" s="326" t="e">
        <f>IF(IF(Plananalyse!BZ101=1,VLOOKUP(BZ$5,Kruistabel!$B$26:$F$29,MATCH($C101,Kruistabel!$C$25:$F$25,0)+1,FALSE),"")=0,"",IF(Plananalyse!BZ101=1,VLOOKUP(BZ$5,Kruistabel!$B$26:$F$29,MATCH($C101,Kruistabel!$C$25:$F$25,0)+1,FALSE),""))</f>
        <v>#N/A</v>
      </c>
      <c r="CA101" s="326" t="e">
        <f>IF(IF(Plananalyse!CA101=1,VLOOKUP(CA$5,Kruistabel!$B$26:$F$29,MATCH($C101,Kruistabel!$C$25:$F$25,0)+1,FALSE),"")=0,"",IF(Plananalyse!CA101=1,VLOOKUP(CA$5,Kruistabel!$B$26:$F$29,MATCH($C101,Kruistabel!$C$25:$F$25,0)+1,FALSE),""))</f>
        <v>#N/A</v>
      </c>
      <c r="CB101" s="326" t="e">
        <f>IF(IF(Plananalyse!CB101=1,VLOOKUP(CB$5,Kruistabel!$B$26:$F$29,MATCH($C101,Kruistabel!$C$25:$F$25,0)+1,FALSE),"")=0,"",IF(Plananalyse!CB101=1,VLOOKUP(CB$5,Kruistabel!$B$26:$F$29,MATCH($C101,Kruistabel!$C$25:$F$25,0)+1,FALSE),""))</f>
        <v>#N/A</v>
      </c>
      <c r="CC101" s="326" t="e">
        <f>IF(IF(Plananalyse!CC101=1,VLOOKUP(CC$5,Kruistabel!$B$26:$F$29,MATCH($C101,Kruistabel!$C$25:$F$25,0)+1,FALSE),"")=0,"",IF(Plananalyse!CC101=1,VLOOKUP(CC$5,Kruistabel!$B$26:$F$29,MATCH($C101,Kruistabel!$C$25:$F$25,0)+1,FALSE),""))</f>
        <v>#N/A</v>
      </c>
      <c r="CD101" s="326" t="e">
        <f>IF(IF(Plananalyse!CD101=1,VLOOKUP(CD$5,Kruistabel!$B$26:$F$29,MATCH($C101,Kruistabel!$C$25:$F$25,0)+1,FALSE),"")=0,"",IF(Plananalyse!CD101=1,VLOOKUP(CD$5,Kruistabel!$B$26:$F$29,MATCH($C101,Kruistabel!$C$25:$F$25,0)+1,FALSE),""))</f>
        <v>#N/A</v>
      </c>
      <c r="CE101" s="326" t="e">
        <f>IF(IF(Plananalyse!CE101=1,VLOOKUP(CE$5,Kruistabel!$B$26:$F$29,MATCH($C101,Kruistabel!$C$25:$F$25,0)+1,FALSE),"")=0,"",IF(Plananalyse!CE101=1,VLOOKUP(CE$5,Kruistabel!$B$26:$F$29,MATCH($C101,Kruistabel!$C$25:$F$25,0)+1,FALSE),""))</f>
        <v>#N/A</v>
      </c>
      <c r="CF101" s="326" t="e">
        <f>IF(IF(Plananalyse!CF101=1,VLOOKUP(CF$5,Kruistabel!$B$26:$F$29,MATCH($C101,Kruistabel!$C$25:$F$25,0)+1,FALSE),"")=0,"",IF(Plananalyse!CF101=1,VLOOKUP(CF$5,Kruistabel!$B$26:$F$29,MATCH($C101,Kruistabel!$C$25:$F$25,0)+1,FALSE),""))</f>
        <v>#N/A</v>
      </c>
      <c r="CG101" s="326" t="e">
        <f>IF(IF(Plananalyse!CG101=1,VLOOKUP(CG$5,Kruistabel!$B$26:$F$29,MATCH($C101,Kruistabel!$C$25:$F$25,0)+1,FALSE),"")=0,"",IF(Plananalyse!CG101=1,VLOOKUP(CG$5,Kruistabel!$B$26:$F$29,MATCH($C101,Kruistabel!$C$25:$F$25,0)+1,FALSE),""))</f>
        <v>#REF!</v>
      </c>
      <c r="CH101" s="326" t="e">
        <f>IF(IF(Plananalyse!CH101=1,VLOOKUP(CH$5,Kruistabel!$B$26:$F$29,MATCH($C101,Kruistabel!$C$25:$F$25,0)+1,FALSE),"")=0,"",IF(Plananalyse!CH101=1,VLOOKUP(CH$5,Kruistabel!$B$26:$F$29,MATCH($C101,Kruistabel!$C$25:$F$25,0)+1,FALSE),""))</f>
        <v>#REF!</v>
      </c>
      <c r="CI101" s="65"/>
      <c r="CJ101" s="326">
        <f>IF(IF(Plananalyse!CJ101=1,VLOOKUP(CJ$5,Kruistabel!$B$26:$F$29,MATCH($C101,Kruistabel!$C$25:$F$25,0)+1,FALSE),"")=0,"",IF(Plananalyse!CJ101=1,VLOOKUP(CJ$5,Kruistabel!$B$26:$F$29,MATCH($C101,Kruistabel!$C$25:$F$25,0)+1,FALSE),""))</f>
        <v>55</v>
      </c>
      <c r="CK101" s="326">
        <f>IF(IF(Plananalyse!CK101=1,VLOOKUP(CK$5,Kruistabel!$B$26:$F$29,MATCH($C101,Kruistabel!$C$25:$F$25,0)+1,FALSE),"")=0,"",IF(Plananalyse!CK101=1,VLOOKUP(CK$5,Kruistabel!$B$26:$F$29,MATCH($C101,Kruistabel!$C$25:$F$25,0)+1,FALSE),""))</f>
        <v>55</v>
      </c>
      <c r="CL101" s="326" t="str">
        <f>IF(IF(Plananalyse!CL101=1,VLOOKUP(CL$5,Kruistabel!$B$26:$F$29,MATCH($C101,Kruistabel!$C$25:$F$25,0)+1,FALSE),"")=0,"",IF(Plananalyse!CL101=1,VLOOKUP(CL$5,Kruistabel!$B$26:$F$29,MATCH($C101,Kruistabel!$C$25:$F$25,0)+1,FALSE),""))</f>
        <v/>
      </c>
      <c r="CM101" s="326">
        <f>IF(IF(Plananalyse!CM101=1,VLOOKUP(CM$5,Kruistabel!$B$26:$F$29,MATCH($C101,Kruistabel!$C$25:$F$25,0)+1,FALSE),"")=0,"",IF(Plananalyse!CM101=1,VLOOKUP(CM$5,Kruistabel!$B$26:$F$29,MATCH($C101,Kruistabel!$C$25:$F$25,0)+1,FALSE),""))</f>
        <v>50</v>
      </c>
      <c r="CN101" s="326">
        <f>IF(IF(Plananalyse!CN101=1,VLOOKUP(CN$5,Kruistabel!$B$26:$F$29,MATCH($C101,Kruistabel!$C$25:$F$25,0)+1,FALSE),"")=0,"",IF(Plananalyse!CN101=1,VLOOKUP(CN$5,Kruistabel!$B$26:$F$29,MATCH($C101,Kruistabel!$C$25:$F$25,0)+1,FALSE),""))</f>
        <v>50</v>
      </c>
      <c r="CO101" s="326">
        <f>IF(IF(Plananalyse!CO101=1,VLOOKUP(CO$5,Kruistabel!$B$26:$F$29,MATCH($C101,Kruistabel!$C$25:$F$25,0)+1,FALSE),"")=0,"",IF(Plananalyse!CO101=1,VLOOKUP(CO$5,Kruistabel!$B$26:$F$29,MATCH($C101,Kruistabel!$C$25:$F$25,0)+1,FALSE),""))</f>
        <v>60</v>
      </c>
      <c r="CP101" s="326">
        <f>IF(IF(Plananalyse!CP101=1,VLOOKUP(CP$5,Kruistabel!$B$26:$F$29,MATCH($C101,Kruistabel!$C$25:$F$25,0)+1,FALSE),"")=0,"",IF(Plananalyse!CP101=1,VLOOKUP(CP$5,Kruistabel!$B$26:$F$29,MATCH($C101,Kruistabel!$C$25:$F$25,0)+1,FALSE),""))</f>
        <v>55</v>
      </c>
      <c r="CQ101" s="326">
        <f ca="1">IF(IF(Plananalyse!CQ101=1,VLOOKUP(CQ$5,Kruistabel!$B$26:$F$29,MATCH($C101,Kruistabel!$C$25:$F$25,0)+1,FALSE),"")=0,"",IF(Plananalyse!CQ101=1,VLOOKUP(CQ$5,Kruistabel!$B$26:$F$29,MATCH($C101,Kruistabel!$C$25:$F$25,0)+1,FALSE),""))</f>
        <v>60</v>
      </c>
      <c r="CR101" s="326">
        <f ca="1">IF(IF(Plananalyse!CR101=1,VLOOKUP(CR$5,Kruistabel!$B$26:$F$29,MATCH($C101,Kruistabel!$C$25:$F$25,0)+1,FALSE),"")=0,"",IF(Plananalyse!CR101=1,VLOOKUP(CR$5,Kruistabel!$B$26:$F$29,MATCH($C101,Kruistabel!$C$25:$F$25,0)+1,FALSE),""))</f>
        <v>60</v>
      </c>
      <c r="CS101" s="326">
        <f ca="1">IF(IF(Plananalyse!CS101=1,VLOOKUP(CS$5,Kruistabel!$B$26:$F$29,MATCH($C101,Kruistabel!$C$25:$F$25,0)+1,FALSE),"")=0,"",IF(Plananalyse!CS101=1,VLOOKUP(CS$5,Kruistabel!$B$26:$F$29,MATCH($C101,Kruistabel!$C$25:$F$25,0)+1,FALSE),""))</f>
        <v>55</v>
      </c>
      <c r="CT101" s="326">
        <f ca="1">IF(IF(Plananalyse!CT101=1,VLOOKUP(CT$5,Kruistabel!$B$26:$F$29,MATCH($C101,Kruistabel!$C$25:$F$25,0)+1,FALSE),"")=0,"",IF(Plananalyse!CT101=1,VLOOKUP(CT$5,Kruistabel!$B$26:$F$29,MATCH($C101,Kruistabel!$C$25:$F$25,0)+1,FALSE),""))</f>
        <v>55</v>
      </c>
      <c r="CU101" s="326">
        <f ca="1">IF(IF(Plananalyse!CU101=1,VLOOKUP(CU$5,Kruistabel!$B$26:$F$29,MATCH($C101,Kruistabel!$C$25:$F$25,0)+1,FALSE),"")=0,"",IF(Plananalyse!CU101=1,VLOOKUP(CU$5,Kruistabel!$B$26:$F$29,MATCH($C101,Kruistabel!$C$25:$F$25,0)+1,FALSE),""))</f>
        <v>60</v>
      </c>
      <c r="CV101" s="326">
        <f ca="1">IF(IF(Plananalyse!CV101=1,VLOOKUP(CV$5,Kruistabel!$B$26:$F$29,MATCH($C101,Kruistabel!$C$25:$F$25,0)+1,FALSE),"")=0,"",IF(Plananalyse!CV101=1,VLOOKUP(CV$5,Kruistabel!$B$26:$F$29,MATCH($C101,Kruistabel!$C$25:$F$25,0)+1,FALSE),""))</f>
        <v>60</v>
      </c>
      <c r="CW101" s="326">
        <f ca="1">IF(IF(Plananalyse!CW101=1,VLOOKUP(CW$5,Kruistabel!$B$26:$F$29,MATCH($C101,Kruistabel!$C$25:$F$25,0)+1,FALSE),"")=0,"",IF(Plananalyse!CW101=1,VLOOKUP(CW$5,Kruistabel!$B$26:$F$29,MATCH($C101,Kruistabel!$C$25:$F$25,0)+1,FALSE),""))</f>
        <v>55</v>
      </c>
      <c r="CX101" s="326" t="str">
        <f ca="1">IF(IF(Plananalyse!CX101=1,VLOOKUP(CX$5,Kruistabel!$B$26:$F$29,MATCH($C101,Kruistabel!$C$25:$F$25,0)+1,FALSE),"")=0,"",IF(Plananalyse!CX101=1,VLOOKUP(CX$5,Kruistabel!$B$26:$F$29,MATCH($C101,Kruistabel!$C$25:$F$25,0)+1,FALSE),""))</f>
        <v/>
      </c>
      <c r="CY101" s="326">
        <f ca="1">IF(IF(Plananalyse!CY101=1,VLOOKUP(CY$5,Kruistabel!$B$26:$F$29,MATCH($C101,Kruistabel!$C$25:$F$25,0)+1,FALSE),"")=0,"",IF(Plananalyse!CY101=1,VLOOKUP(CY$5,Kruistabel!$B$26:$F$29,MATCH($C101,Kruistabel!$C$25:$F$25,0)+1,FALSE),""))</f>
        <v>60</v>
      </c>
      <c r="CZ101" s="326">
        <f ca="1">IF(IF(Plananalyse!CZ101=1,VLOOKUP(CZ$5,Kruistabel!$B$26:$F$29,MATCH($C101,Kruistabel!$C$25:$F$25,0)+1,FALSE),"")=0,"",IF(Plananalyse!CZ101=1,VLOOKUP(CZ$5,Kruistabel!$B$26:$F$29,MATCH($C101,Kruistabel!$C$25:$F$25,0)+1,FALSE),""))</f>
        <v>60</v>
      </c>
      <c r="DA101" s="326">
        <f ca="1">IF(IF(Plananalyse!DA101=1,VLOOKUP(DA$5,Kruistabel!$B$26:$F$29,MATCH($C101,Kruistabel!$C$25:$F$25,0)+1,FALSE),"")=0,"",IF(Plananalyse!DA101=1,VLOOKUP(DA$5,Kruistabel!$B$26:$F$29,MATCH($C101,Kruistabel!$C$25:$F$25,0)+1,FALSE),""))</f>
        <v>60</v>
      </c>
      <c r="DB101" s="326" t="str">
        <f ca="1">IF(IF(Plananalyse!DB101=1,VLOOKUP(DB$5,Kruistabel!$B$26:$F$29,MATCH($C101,Kruistabel!$C$25:$F$25,0)+1,FALSE),"")=0,"",IF(Plananalyse!DB101=1,VLOOKUP(DB$5,Kruistabel!$B$26:$F$29,MATCH($C101,Kruistabel!$C$25:$F$25,0)+1,FALSE),""))</f>
        <v/>
      </c>
      <c r="DC101" s="326" t="str">
        <f ca="1">IF(IF(Plananalyse!DC101=1,VLOOKUP(DC$5,Kruistabel!$B$26:$F$29,MATCH($C101,Kruistabel!$C$25:$F$25,0)+1,FALSE),"")=0,"",IF(Plananalyse!DC101=1,VLOOKUP(DC$5,Kruistabel!$B$26:$F$29,MATCH($C101,Kruistabel!$C$25:$F$25,0)+1,FALSE),""))</f>
        <v/>
      </c>
      <c r="DD101" s="327"/>
      <c r="DE101" s="326" t="e">
        <f ca="1">IF(IF(Plananalyse!DE101=1,VLOOKUP(DE$5,Kruistabel!$B$26:$F$29,MATCH($C101,Kruistabel!$C$25:$F$25,0)+1,FALSE),"")=0,"",IF(Plananalyse!DE101=1,VLOOKUP(DE$5,Kruistabel!$B$26:$F$29,MATCH($C101,Kruistabel!$C$25:$F$25,0)+1,FALSE),""))</f>
        <v>#N/A</v>
      </c>
      <c r="DF101" s="326" t="e">
        <f ca="1">IF(IF(Plananalyse!DF101=1,VLOOKUP(DF$5,Kruistabel!$B$26:$F$29,MATCH($C101,Kruistabel!$C$25:$F$25,0)+1,FALSE),"")=0,"",IF(Plananalyse!DF101=1,VLOOKUP(DF$5,Kruistabel!$B$26:$F$29,MATCH($C101,Kruistabel!$C$25:$F$25,0)+1,FALSE),""))</f>
        <v>#N/A</v>
      </c>
      <c r="DG101" s="326" t="e">
        <f ca="1">IF(IF(Plananalyse!DG101=1,VLOOKUP(DG$5,Kruistabel!$B$26:$F$29,MATCH($C101,Kruistabel!$C$25:$F$25,0)+1,FALSE),"")=0,"",IF(Plananalyse!DG101=1,VLOOKUP(DG$5,Kruistabel!$B$26:$F$29,MATCH($C101,Kruistabel!$C$25:$F$25,0)+1,FALSE),""))</f>
        <v>#N/A</v>
      </c>
      <c r="DH101" s="326" t="e">
        <f ca="1">IF(IF(Plananalyse!DH101=1,VLOOKUP(DH$5,Kruistabel!$B$26:$F$29,MATCH($C101,Kruistabel!$C$25:$F$25,0)+1,FALSE),"")=0,"",IF(Plananalyse!DH101=1,VLOOKUP(DH$5,Kruistabel!$B$26:$F$29,MATCH($C101,Kruistabel!$C$25:$F$25,0)+1,FALSE),""))</f>
        <v>#N/A</v>
      </c>
      <c r="DI101" s="326" t="e">
        <f ca="1">IF(IF(Plananalyse!DI101=1,VLOOKUP(DI$5,Kruistabel!$B$26:$F$29,MATCH($C101,Kruistabel!$C$25:$F$25,0)+1,FALSE),"")=0,"",IF(Plananalyse!DI101=1,VLOOKUP(DI$5,Kruistabel!$B$26:$F$29,MATCH($C101,Kruistabel!$C$25:$F$25,0)+1,FALSE),""))</f>
        <v>#N/A</v>
      </c>
      <c r="DJ101" s="326" t="e">
        <f ca="1">IF(IF(Plananalyse!DJ101=1,VLOOKUP(DJ$5,Kruistabel!$B$26:$F$29,MATCH($C101,Kruistabel!$C$25:$F$25,0)+1,FALSE),"")=0,"",IF(Plananalyse!DJ101=1,VLOOKUP(DJ$5,Kruistabel!$B$26:$F$29,MATCH($C101,Kruistabel!$C$25:$F$25,0)+1,FALSE),""))</f>
        <v>#N/A</v>
      </c>
      <c r="DK101" s="326" t="e">
        <f ca="1">IF(IF(Plananalyse!DK101=1,VLOOKUP(DK$5,Kruistabel!$B$26:$F$29,MATCH($C101,Kruistabel!$C$25:$F$25,0)+1,FALSE),"")=0,"",IF(Plananalyse!DK101=1,VLOOKUP(DK$5,Kruistabel!$B$26:$F$29,MATCH($C101,Kruistabel!$C$25:$F$25,0)+1,FALSE),""))</f>
        <v>#REF!</v>
      </c>
      <c r="DL101" s="326" t="e">
        <f ca="1">IF(IF(Plananalyse!DL101=1,VLOOKUP(DL$5,Kruistabel!$B$26:$F$29,MATCH($C101,Kruistabel!$C$25:$F$25,0)+1,FALSE),"")=0,"",IF(Plananalyse!DL101=1,VLOOKUP(DL$5,Kruistabel!$B$26:$F$29,MATCH($C101,Kruistabel!$C$25:$F$25,0)+1,FALSE),""))</f>
        <v>#REF!</v>
      </c>
      <c r="DM101" s="327" t="str">
        <f>IF(Plananalyse!DM101=1,VLOOKUP(DM$5,Kruistabel!$B$26:$F$29,MATCH($C101,Kruistabel!$C$25:$F$25,0)+1,FALSE),"")</f>
        <v/>
      </c>
      <c r="DN101" s="326" t="e">
        <f ca="1">IF(IF(Plananalyse!DN101=1,VLOOKUP(DN$5,Kruistabel!$B$26:$F$29,MATCH($C101,Kruistabel!$C$25:$F$25,0)+1,FALSE),"")=0,"",IF(Plananalyse!DN101=1,VLOOKUP(DN$5,Kruistabel!$B$26:$F$29,MATCH($C101,Kruistabel!$C$25:$F$25,0)+1,FALSE),""))</f>
        <v>#N/A</v>
      </c>
      <c r="DO101" s="326" t="e">
        <f ca="1">IF(IF(Plananalyse!DO101=1,VLOOKUP(DO$5,Kruistabel!$B$26:$F$29,MATCH($C101,Kruistabel!$C$25:$F$25,0)+1,FALSE),"")=0,"",IF(Plananalyse!DO101=1,VLOOKUP(DO$5,Kruistabel!$B$26:$F$29,MATCH($C101,Kruistabel!$C$25:$F$25,0)+1,FALSE),""))</f>
        <v>#N/A</v>
      </c>
      <c r="DP101" s="326" t="e">
        <f ca="1">IF(IF(Plananalyse!DP101=1,VLOOKUP(DP$5,Kruistabel!$B$26:$F$29,MATCH($C101,Kruistabel!$C$25:$F$25,0)+1,FALSE),"")=0,"",IF(Plananalyse!DP101=1,VLOOKUP(DP$5,Kruistabel!$B$26:$F$29,MATCH($C101,Kruistabel!$C$25:$F$25,0)+1,FALSE),""))</f>
        <v>#N/A</v>
      </c>
      <c r="DQ101" s="326" t="e">
        <f ca="1">IF(IF(Plananalyse!DQ101=1,VLOOKUP(DQ$5,Kruistabel!$B$26:$F$29,MATCH($C101,Kruistabel!$C$25:$F$25,0)+1,FALSE),"")=0,"",IF(Plananalyse!DQ101=1,VLOOKUP(DQ$5,Kruistabel!$B$26:$F$29,MATCH($C101,Kruistabel!$C$25:$F$25,0)+1,FALSE),""))</f>
        <v>#N/A</v>
      </c>
      <c r="DR101" s="326" t="e">
        <f ca="1">IF(IF(Plananalyse!DR101=1,VLOOKUP(DR$5,Kruistabel!$B$26:$F$29,MATCH($C101,Kruistabel!$C$25:$F$25,0)+1,FALSE),"")=0,"",IF(Plananalyse!DR101=1,VLOOKUP(DR$5,Kruistabel!$B$26:$F$29,MATCH($C101,Kruistabel!$C$25:$F$25,0)+1,FALSE),""))</f>
        <v>#N/A</v>
      </c>
      <c r="DS101" s="326" t="e">
        <f ca="1">IF(IF(Plananalyse!DS101=1,VLOOKUP(DS$5,Kruistabel!$B$26:$F$29,MATCH($C101,Kruistabel!$C$25:$F$25,0)+1,FALSE),"")=0,"",IF(Plananalyse!DS101=1,VLOOKUP(DS$5,Kruistabel!$B$26:$F$29,MATCH($C101,Kruistabel!$C$25:$F$25,0)+1,FALSE),""))</f>
        <v>#N/A</v>
      </c>
      <c r="DT101" s="326" t="e">
        <f ca="1">IF(IF(Plananalyse!DT101=1,VLOOKUP(DT$5,Kruistabel!$B$26:$F$29,MATCH($C101,Kruistabel!$C$25:$F$25,0)+1,FALSE),"")=0,"",IF(Plananalyse!DT101=1,VLOOKUP(DT$5,Kruistabel!$B$26:$F$29,MATCH($C101,Kruistabel!$C$25:$F$25,0)+1,FALSE),""))</f>
        <v>#N/A</v>
      </c>
      <c r="DU101" s="326" t="e">
        <f ca="1">IF(IF(Plananalyse!DU101=1,VLOOKUP(DU$5,Kruistabel!$B$26:$F$29,MATCH($C101,Kruistabel!$C$25:$F$25,0)+1,FALSE),"")=0,"",IF(Plananalyse!DU101=1,VLOOKUP(DU$5,Kruistabel!$B$26:$F$29,MATCH($C101,Kruistabel!$C$25:$F$25,0)+1,FALSE),""))</f>
        <v>#N/A</v>
      </c>
      <c r="DV101" s="326" t="e">
        <f ca="1">IF(IF(Plananalyse!DV101=1,VLOOKUP(DV$5,Kruistabel!$B$26:$F$29,MATCH($C101,Kruistabel!$C$25:$F$25,0)+1,FALSE),"")=0,"",IF(Plananalyse!DV101=1,VLOOKUP(DV$5,Kruistabel!$B$26:$F$29,MATCH($C101,Kruistabel!$C$25:$F$25,0)+1,FALSE),""))</f>
        <v>#N/A</v>
      </c>
      <c r="DW101" s="326" t="e">
        <f ca="1">IF(IF(Plananalyse!DW101=1,VLOOKUP(DW$5,Kruistabel!$B$26:$F$29,MATCH($C101,Kruistabel!$C$25:$F$25,0)+1,FALSE),"")=0,"",IF(Plananalyse!DW101=1,VLOOKUP(DW$5,Kruistabel!$B$26:$F$29,MATCH($C101,Kruistabel!$C$25:$F$25,0)+1,FALSE),""))</f>
        <v>#REF!</v>
      </c>
      <c r="DX101" s="326" t="e">
        <f ca="1">IF(IF(Plananalyse!DX101=1,VLOOKUP(DX$5,Kruistabel!$B$26:$F$29,MATCH($C101,Kruistabel!$C$25:$F$25,0)+1,FALSE),"")=0,"",IF(Plananalyse!DX101=1,VLOOKUP(DX$5,Kruistabel!$B$26:$F$29,MATCH($C101,Kruistabel!$C$25:$F$25,0)+1,FALSE),""))</f>
        <v>#REF!</v>
      </c>
      <c r="DY101" s="327" t="str">
        <f>IF(Plananalyse!DY101=1,VLOOKUP(DY$5,Kruistabel!$B$26:$F$29,MATCH($C101,Kruistabel!$C$25:$F$25,0)+1,FALSE),"")</f>
        <v/>
      </c>
      <c r="DZ101" s="326" t="e">
        <f ca="1">IF(IF(Plananalyse!DZ101=1,VLOOKUP(DZ$5,Kruistabel!$B$26:$F$29,MATCH($C101,Kruistabel!$C$25:$F$25,0)+1,FALSE),"")=0,"",IF(Plananalyse!DZ101=1,VLOOKUP(DZ$5,Kruistabel!$B$26:$F$29,MATCH($C101,Kruistabel!$C$25:$F$25,0)+1,FALSE),""))</f>
        <v>#N/A</v>
      </c>
      <c r="EA101" s="326" t="e">
        <f ca="1">IF(IF(Plananalyse!EA101=1,VLOOKUP(EA$5,Kruistabel!$B$26:$F$29,MATCH($C101,Kruistabel!$C$25:$F$25,0)+1,FALSE),"")=0,"",IF(Plananalyse!EA101=1,VLOOKUP(EA$5,Kruistabel!$B$26:$F$29,MATCH($C101,Kruistabel!$C$25:$F$25,0)+1,FALSE),""))</f>
        <v>#N/A</v>
      </c>
      <c r="EB101" s="326" t="e">
        <f ca="1">IF(IF(Plananalyse!EB101=1,VLOOKUP(EB$5,Kruistabel!$B$26:$F$29,MATCH($C101,Kruistabel!$C$25:$F$25,0)+1,FALSE),"")=0,"",IF(Plananalyse!EB101=1,VLOOKUP(EB$5,Kruistabel!$B$26:$F$29,MATCH($C101,Kruistabel!$C$25:$F$25,0)+1,FALSE),""))</f>
        <v>#REF!</v>
      </c>
      <c r="EC101" s="326" t="e">
        <f ca="1">IF(IF(Plananalyse!EC101=1,VLOOKUP(EC$5,Kruistabel!$B$26:$F$29,MATCH($C101,Kruistabel!$C$25:$F$25,0)+1,FALSE),"")=0,"",IF(Plananalyse!EC101=1,VLOOKUP(EC$5,Kruistabel!$B$26:$F$29,MATCH($C101,Kruistabel!$C$25:$F$25,0)+1,FALSE),""))</f>
        <v>#REF!</v>
      </c>
      <c r="ED101" s="327"/>
      <c r="EE101" s="326" t="e">
        <f ca="1">IF(IF(Plananalyse!EE101=1,VLOOKUP(EE$5,Kruistabel!$B$26:$F$29,MATCH($C101,Kruistabel!$C$25:$F$25,0)+1,FALSE),"")=0,"",IF(Plananalyse!EE101=1,VLOOKUP(EE$5,Kruistabel!$B$26:$F$29,MATCH($C101,Kruistabel!$C$25:$F$25,0)+1,FALSE),""))</f>
        <v>#N/A</v>
      </c>
      <c r="EF101" s="326" t="e">
        <f ca="1">IF(IF(Plananalyse!EF101=1,VLOOKUP(EF$5,Kruistabel!$B$26:$F$29,MATCH($C101,Kruistabel!$C$25:$F$25,0)+1,FALSE),"")=0,"",IF(Plananalyse!EF101=1,VLOOKUP(EF$5,Kruistabel!$B$26:$F$29,MATCH($C101,Kruistabel!$C$25:$F$25,0)+1,FALSE),""))</f>
        <v>#N/A</v>
      </c>
      <c r="EG101" s="326" t="e">
        <f ca="1">IF(IF(Plananalyse!EG101=1,VLOOKUP(EG$5,Kruistabel!$B$26:$F$29,MATCH($C101,Kruistabel!$C$25:$F$25,0)+1,FALSE),"")=0,"",IF(Plananalyse!EG101=1,VLOOKUP(EG$5,Kruistabel!$B$26:$F$29,MATCH($C101,Kruistabel!$C$25:$F$25,0)+1,FALSE),""))</f>
        <v>#N/A</v>
      </c>
      <c r="EH101" s="326" t="e">
        <f ca="1">IF(IF(Plananalyse!EH101=1,VLOOKUP(EH$5,Kruistabel!$B$26:$F$29,MATCH($C101,Kruistabel!$C$25:$F$25,0)+1,FALSE),"")=0,"",IF(Plananalyse!EH101=1,VLOOKUP(EH$5,Kruistabel!$B$26:$F$29,MATCH($C101,Kruistabel!$C$25:$F$25,0)+1,FALSE),""))</f>
        <v>#REF!</v>
      </c>
      <c r="EI101" s="326" t="e">
        <f ca="1">IF(IF(Plananalyse!EI101=1,VLOOKUP(EI$5,Kruistabel!$B$26:$F$29,MATCH($C101,Kruistabel!$C$25:$F$25,0)+1,FALSE),"")=0,"",IF(Plananalyse!EI101=1,VLOOKUP(EI$5,Kruistabel!$B$26:$F$29,MATCH($C101,Kruistabel!$C$25:$F$25,0)+1,FALSE),""))</f>
        <v>#REF!</v>
      </c>
      <c r="EJ101" s="164" t="str">
        <f>IF(Plananalyse!EJ101=1,VLOOKUP(EJ$5,Kruistabel!$B$26:$F$29,MATCH($C101,Kruistabel!$C$25:$F$25,0)+1,FALSE),"")</f>
        <v/>
      </c>
      <c r="EK101" s="138"/>
      <c r="EL101" s="138"/>
      <c r="EM101" s="138"/>
      <c r="EN101" s="138"/>
      <c r="EO101" s="138"/>
    </row>
    <row r="102" spans="2:145">
      <c r="B102" s="337" t="s">
        <v>201</v>
      </c>
      <c r="C102" s="160" t="str">
        <f>_xlfn.IFNA(VLOOKUP($B102,Classificatietabel!$B$6:$I$91,C$7,FALSE),"")</f>
        <v>normaal</v>
      </c>
      <c r="D102" s="160" t="str">
        <f>_xlfn.IFNA(VLOOKUP($B102,Classificatietabel!$B$6:$I$91,D$7,FALSE),"")</f>
        <v>neen</v>
      </c>
      <c r="E102" s="119">
        <f>IF(AND(D102="laag",$D$3=1),0,_xlfn.IFNA(IF(VLOOKUP($B102,Classificatietabel!$B$6:$H$91,$E$5,FALSE)="Ja",1,0),""))</f>
        <v>1</v>
      </c>
      <c r="F102" s="163"/>
      <c r="G102" s="326" t="str">
        <f>IF(IF(Plananalyse!G102=1,VLOOKUP(G$5,Kruistabel!$B$26:$F$29,MATCH($C102,Kruistabel!$C$25:$F$25,0)+1,FALSE),"")=0,"",IF(Plananalyse!G102=1,VLOOKUP(G$5,Kruistabel!$B$26:$F$29,MATCH($C102,Kruistabel!$C$25:$F$25,0)+1,FALSE),""))</f>
        <v/>
      </c>
      <c r="H102" s="326" t="str">
        <f>IF(IF(Plananalyse!H102=1,VLOOKUP(H$5,Kruistabel!$B$26:$F$29,MATCH($C102,Kruistabel!$C$25:$F$25,0)+1,FALSE),"")=0,"",IF(Plananalyse!H102=1,VLOOKUP(H$5,Kruistabel!$B$26:$F$29,MATCH($C102,Kruistabel!$C$25:$F$25,0)+1,FALSE),""))</f>
        <v/>
      </c>
      <c r="I102" s="326">
        <f>IF(IF(Plananalyse!I102=1,VLOOKUP(I$5,Kruistabel!$B$26:$F$29,MATCH($C102,Kruistabel!$C$25:$F$25,0)+1,FALSE),"")=0,"",IF(Plananalyse!I102=1,VLOOKUP(I$5,Kruistabel!$B$26:$F$29,MATCH($C102,Kruistabel!$C$25:$F$25,0)+1,FALSE),""))</f>
        <v>60</v>
      </c>
      <c r="J102" s="326" t="str">
        <f>IF(IF(Plananalyse!J102=1,VLOOKUP(J$5,Kruistabel!$B$26:$F$29,MATCH($C102,Kruistabel!$C$25:$F$25,0)+1,FALSE),"")=0,"",IF(Plananalyse!J102=1,VLOOKUP(J$5,Kruistabel!$B$26:$F$29,MATCH($C102,Kruistabel!$C$25:$F$25,0)+1,FALSE),""))</f>
        <v/>
      </c>
      <c r="K102" s="326" t="str">
        <f>IF(IF(Plananalyse!K102=1,VLOOKUP(K$5,Kruistabel!$B$26:$F$29,MATCH($C102,Kruistabel!$C$25:$F$25,0)+1,FALSE),"")=0,"",IF(Plananalyse!K102=1,VLOOKUP(K$5,Kruistabel!$B$26:$F$29,MATCH($C102,Kruistabel!$C$25:$F$25,0)+1,FALSE),""))</f>
        <v/>
      </c>
      <c r="L102" s="326" t="str">
        <f>IF(IF(Plananalyse!L102=1,VLOOKUP(L$5,Kruistabel!$B$26:$F$29,MATCH($C102,Kruistabel!$C$25:$F$25,0)+1,FALSE),"")=0,"",IF(Plananalyse!L102=1,VLOOKUP(L$5,Kruistabel!$B$26:$F$29,MATCH($C102,Kruistabel!$C$25:$F$25,0)+1,FALSE),""))</f>
        <v/>
      </c>
      <c r="M102" s="326">
        <f>IF(IF(Plananalyse!M102=1,VLOOKUP(M$5,Kruistabel!$B$26:$F$29,MATCH($C102,Kruistabel!$C$25:$F$25,0)+1,FALSE),"")=0,"",IF(Plananalyse!M102=1,VLOOKUP(M$5,Kruistabel!$B$26:$F$29,MATCH($C102,Kruistabel!$C$25:$F$25,0)+1,FALSE),""))</f>
        <v>55</v>
      </c>
      <c r="N102" s="326">
        <f>IF(IF(Plananalyse!N102=1,VLOOKUP(N$5,Kruistabel!$B$26:$F$29,MATCH($C102,Kruistabel!$C$25:$F$25,0)+1,FALSE),"")=0,"",IF(Plananalyse!N102=1,VLOOKUP(N$5,Kruistabel!$B$26:$F$29,MATCH($C102,Kruistabel!$C$25:$F$25,0)+1,FALSE),""))</f>
        <v>55</v>
      </c>
      <c r="O102" s="326">
        <f>IF(IF(Plananalyse!O102=1,VLOOKUP(O$5,Kruistabel!$B$26:$F$29,MATCH($C102,Kruistabel!$C$25:$F$25,0)+1,FALSE),"")=0,"",IF(Plananalyse!O102=1,VLOOKUP(O$5,Kruistabel!$B$26:$F$29,MATCH($C102,Kruistabel!$C$25:$F$25,0)+1,FALSE),""))</f>
        <v>55</v>
      </c>
      <c r="P102" s="326">
        <f>IF(IF(Plananalyse!P102=1,VLOOKUP(P$5,Kruistabel!$B$26:$F$29,MATCH($C102,Kruistabel!$C$25:$F$25,0)+1,FALSE),"")=0,"",IF(Plananalyse!P102=1,VLOOKUP(P$5,Kruistabel!$B$26:$F$29,MATCH($C102,Kruistabel!$C$25:$F$25,0)+1,FALSE),""))</f>
        <v>50</v>
      </c>
      <c r="Q102" s="326">
        <f>IF(IF(Plananalyse!Q102=1,VLOOKUP(Q$5,Kruistabel!$B$26:$F$29,MATCH($C102,Kruistabel!$C$25:$F$25,0)+1,FALSE),"")=0,"",IF(Plananalyse!Q102=1,VLOOKUP(Q$5,Kruistabel!$B$26:$F$29,MATCH($C102,Kruistabel!$C$25:$F$25,0)+1,FALSE),""))</f>
        <v>60</v>
      </c>
      <c r="R102" s="326">
        <f>IF(IF(Plananalyse!R102=1,VLOOKUP(R$5,Kruistabel!$B$26:$F$29,MATCH($C102,Kruistabel!$C$25:$F$25,0)+1,FALSE),"")=0,"",IF(Plananalyse!R102=1,VLOOKUP(R$5,Kruistabel!$B$26:$F$29,MATCH($C102,Kruistabel!$C$25:$F$25,0)+1,FALSE),""))</f>
        <v>55</v>
      </c>
      <c r="S102" s="326" t="str">
        <f>IF(IF(Plananalyse!S102=1,VLOOKUP(S$5,Kruistabel!$B$26:$F$29,MATCH($C102,Kruistabel!$C$25:$F$25,0)+1,FALSE),"")=0,"",IF(Plananalyse!S102=1,VLOOKUP(S$5,Kruistabel!$B$26:$F$29,MATCH($C102,Kruistabel!$C$25:$F$25,0)+1,FALSE),""))</f>
        <v/>
      </c>
      <c r="T102" s="326" t="str">
        <f>IF(IF(Plananalyse!T102=1,VLOOKUP(T$5,Kruistabel!$B$26:$F$29,MATCH($C102,Kruistabel!$C$25:$F$25,0)+1,FALSE),"")=0,"",IF(Plananalyse!T102=1,VLOOKUP(T$5,Kruistabel!$B$26:$F$29,MATCH($C102,Kruistabel!$C$25:$F$25,0)+1,FALSE),""))</f>
        <v/>
      </c>
      <c r="U102" s="326" t="str">
        <f>IF(IF(Plananalyse!U102=1,VLOOKUP(U$5,Kruistabel!$B$26:$F$29,MATCH($C102,Kruistabel!$C$25:$F$25,0)+1,FALSE),"")=0,"",IF(Plananalyse!U102=1,VLOOKUP(U$5,Kruistabel!$B$26:$F$29,MATCH($C102,Kruistabel!$C$25:$F$25,0)+1,FALSE),""))</f>
        <v/>
      </c>
      <c r="V102" s="326" t="str">
        <f>IF(IF(Plananalyse!V102=1,VLOOKUP(V$5,Kruistabel!$B$26:$F$29,MATCH($C102,Kruistabel!$C$25:$F$25,0)+1,FALSE),"")=0,"",IF(Plananalyse!V102=1,VLOOKUP(V$5,Kruistabel!$B$26:$F$29,MATCH($C102,Kruistabel!$C$25:$F$25,0)+1,FALSE),""))</f>
        <v/>
      </c>
      <c r="W102" s="326" t="str">
        <f>IF(IF(Plananalyse!W102=1,VLOOKUP(W$5,Kruistabel!$B$26:$F$29,MATCH($C102,Kruistabel!$C$25:$F$25,0)+1,FALSE),"")=0,"",IF(Plananalyse!W102=1,VLOOKUP(W$5,Kruistabel!$B$26:$F$29,MATCH($C102,Kruistabel!$C$25:$F$25,0)+1,FALSE),""))</f>
        <v/>
      </c>
      <c r="X102" s="326" t="str">
        <f>IF(IF(Plananalyse!X102=1,VLOOKUP(X$5,Kruistabel!$B$26:$F$29,MATCH($C102,Kruistabel!$C$25:$F$25,0)+1,FALSE),"")=0,"",IF(Plananalyse!X102=1,VLOOKUP(X$5,Kruistabel!$B$26:$F$29,MATCH($C102,Kruistabel!$C$25:$F$25,0)+1,FALSE),""))</f>
        <v/>
      </c>
      <c r="Y102" s="326">
        <f>IF(IF(Plananalyse!Y102=1,VLOOKUP(Y$5,Kruistabel!$B$26:$F$29,MATCH($C102,Kruistabel!$C$25:$F$25,0)+1,FALSE),"")=0,"",IF(Plananalyse!Y102=1,VLOOKUP(Y$5,Kruistabel!$B$26:$F$29,MATCH($C102,Kruistabel!$C$25:$F$25,0)+1,FALSE),""))</f>
        <v>60</v>
      </c>
      <c r="Z102" s="326" t="str">
        <f>IF(IF(Plananalyse!Z102=1,VLOOKUP(Z$5,Kruistabel!$B$26:$F$29,MATCH($C102,Kruistabel!$C$25:$F$25,0)+1,FALSE),"")=0,"",IF(Plananalyse!Z102=1,VLOOKUP(Z$5,Kruistabel!$B$26:$F$29,MATCH($C102,Kruistabel!$C$25:$F$25,0)+1,FALSE),""))</f>
        <v/>
      </c>
      <c r="AA102" s="326" t="str">
        <f>IF(IF(Plananalyse!AA102=1,VLOOKUP(AA$5,Kruistabel!$B$26:$F$29,MATCH($C102,Kruistabel!$C$25:$F$25,0)+1,FALSE),"")=0,"",IF(Plananalyse!AA102=1,VLOOKUP(AA$5,Kruistabel!$B$26:$F$29,MATCH($C102,Kruistabel!$C$25:$F$25,0)+1,FALSE),""))</f>
        <v/>
      </c>
      <c r="AB102" s="326" t="str">
        <f>IF(IF(Plananalyse!AB102=1,VLOOKUP(AB$5,Kruistabel!$B$26:$F$29,MATCH($C102,Kruistabel!$C$25:$F$25,0)+1,FALSE),"")=0,"",IF(Plananalyse!AB102=1,VLOOKUP(AB$5,Kruistabel!$B$26:$F$29,MATCH($C102,Kruistabel!$C$25:$F$25,0)+1,FALSE),""))</f>
        <v/>
      </c>
      <c r="AC102" s="326" t="str">
        <f>IF(IF(Plananalyse!AC102=1,VLOOKUP(AC$5,Kruistabel!$B$26:$F$29,MATCH($C102,Kruistabel!$C$25:$F$25,0)+1,FALSE),"")=0,"",IF(Plananalyse!AC102=1,VLOOKUP(AC$5,Kruistabel!$B$26:$F$29,MATCH($C102,Kruistabel!$C$25:$F$25,0)+1,FALSE),""))</f>
        <v/>
      </c>
      <c r="AD102" s="326" t="str">
        <f>IF(IF(Plananalyse!AD102=1,VLOOKUP(AD$5,Kruistabel!$B$26:$F$29,MATCH($C102,Kruistabel!$C$25:$F$25,0)+1,FALSE),"")=0,"",IF(Plananalyse!AD102=1,VLOOKUP(AD$5,Kruistabel!$B$26:$F$29,MATCH($C102,Kruistabel!$C$25:$F$25,0)+1,FALSE),""))</f>
        <v/>
      </c>
      <c r="AE102" s="326" t="str">
        <f>IF(IF(Plananalyse!AE102=1,VLOOKUP(AE$5,Kruistabel!$B$26:$F$29,MATCH($C102,Kruistabel!$C$25:$F$25,0)+1,FALSE),"")=0,"",IF(Plananalyse!AE102=1,VLOOKUP(AE$5,Kruistabel!$B$26:$F$29,MATCH($C102,Kruistabel!$C$25:$F$25,0)+1,FALSE),""))</f>
        <v/>
      </c>
      <c r="AF102" s="326" t="str">
        <f>IF(IF(Plananalyse!AF102=1,VLOOKUP(AF$5,Kruistabel!$B$26:$F$29,MATCH($C102,Kruistabel!$C$25:$F$25,0)+1,FALSE),"")=0,"",IF(Plananalyse!AF102=1,VLOOKUP(AF$5,Kruistabel!$B$26:$F$29,MATCH($C102,Kruistabel!$C$25:$F$25,0)+1,FALSE),""))</f>
        <v/>
      </c>
      <c r="AG102" s="326" t="str">
        <f>IF(IF(Plananalyse!AG102=1,VLOOKUP(AG$5,Kruistabel!$B$26:$F$29,MATCH($C102,Kruistabel!$C$25:$F$25,0)+1,FALSE),"")=0,"",IF(Plananalyse!AG102=1,VLOOKUP(AG$5,Kruistabel!$B$26:$F$29,MATCH($C102,Kruistabel!$C$25:$F$25,0)+1,FALSE),""))</f>
        <v/>
      </c>
      <c r="AH102" s="326" t="str">
        <f>IF(IF(Plananalyse!AH102=1,VLOOKUP(AH$5,Kruistabel!$B$26:$F$29,MATCH($C102,Kruistabel!$C$25:$F$25,0)+1,FALSE),"")=0,"",IF(Plananalyse!AI102=1,VLOOKUP(AH$5,Kruistabel!$B$26:$F$29,MATCH($C102,Kruistabel!$C$25:$F$25,0)+1,FALSE),""))</f>
        <v/>
      </c>
      <c r="AI102" s="326" t="str">
        <f>IF(IF(Plananalyse!AI102=1,VLOOKUP(AI$5,Kruistabel!$B$26:$F$29,MATCH($C102,Kruistabel!$C$25:$F$25,0)+1,FALSE),"")=0,"",IF(Plananalyse!AJ102=1,VLOOKUP(AI$5,Kruistabel!$B$26:$F$29,MATCH($C102,Kruistabel!$C$25:$F$25,0)+1,FALSE),""))</f>
        <v/>
      </c>
      <c r="AJ102" s="326" t="str">
        <f>IF(IF(Plananalyse!AJ102=1,VLOOKUP(AJ$5,Kruistabel!$B$26:$F$29,MATCH($C102,Kruistabel!$C$25:$F$25,0)+1,FALSE),"")=0,"",IF(Plananalyse!AJ102=1,VLOOKUP(AJ$5,Kruistabel!$B$26:$F$29,MATCH($C102,Kruistabel!$C$25:$F$25,0)+1,FALSE),""))</f>
        <v/>
      </c>
      <c r="AK102" s="326">
        <f>IF(IF(Plananalyse!AK102=1,VLOOKUP(AK$5,Kruistabel!$B$26:$F$29,MATCH($C102,Kruistabel!$C$25:$F$25,0)+1,FALSE),"")=0,"",IF(Plananalyse!AK102=1,VLOOKUP(AK$5,Kruistabel!$B$26:$F$29,MATCH($C102,Kruistabel!$C$25:$F$25,0)+1,FALSE),""))</f>
        <v>60</v>
      </c>
      <c r="AL102" s="326" t="str">
        <f>IF(IF(Plananalyse!AL102=1,VLOOKUP(AL$5,Kruistabel!$B$26:$F$29,MATCH($C102,Kruistabel!$C$25:$F$25,0)+1,FALSE),"")=0,"",IF(Plananalyse!AL102=1,VLOOKUP(AL$5,Kruistabel!$B$26:$F$29,MATCH($C102,Kruistabel!$C$25:$F$25,0)+1,FALSE),""))</f>
        <v/>
      </c>
      <c r="AM102" s="326" t="str">
        <f>IF(IF(Plananalyse!AM102=1,VLOOKUP(AM$5,Kruistabel!$B$26:$F$29,MATCH($C102,Kruistabel!$C$25:$F$25,0)+1,FALSE),"")=0,"",IF(Plananalyse!AM102=1,VLOOKUP(AM$5,Kruistabel!$B$26:$F$29,MATCH($C102,Kruistabel!$C$25:$F$25,0)+1,FALSE),""))</f>
        <v/>
      </c>
      <c r="AN102" s="327"/>
      <c r="AO102" s="326">
        <f>IF(IF(Plananalyse!AO102=1,VLOOKUP(AO$5,Kruistabel!$B$26:$F$29,MATCH($C102,Kruistabel!$C$25:$F$25,0)+1,FALSE),"")=0,"",IF(Plananalyse!AO102=1,VLOOKUP(AO$5,Kruistabel!$B$26:$F$29,MATCH($C102,Kruistabel!$C$25:$F$25,0)+1,FALSE),""))</f>
        <v>60</v>
      </c>
      <c r="AP102" s="326">
        <f>IF(IF(Plananalyse!AP102=1,VLOOKUP(AP$5,Kruistabel!$B$26:$F$29,MATCH($C102,Kruistabel!$C$25:$F$25,0)+1,FALSE),"")=0,"",IF(Plananalyse!AP102=1,VLOOKUP(AP$5,Kruistabel!$B$26:$F$29,MATCH($C102,Kruistabel!$C$25:$F$25,0)+1,FALSE),""))</f>
        <v>60</v>
      </c>
      <c r="AQ102" s="326">
        <f>IF(IF(Plananalyse!AQ102=1,VLOOKUP(AQ$5,Kruistabel!$B$26:$F$29,MATCH($C102,Kruistabel!$C$25:$F$25,0)+1,FALSE),"")=0,"",IF(Plananalyse!AQ102=1,VLOOKUP(AQ$5,Kruistabel!$B$26:$F$29,MATCH($C102,Kruistabel!$C$25:$F$25,0)+1,FALSE),""))</f>
        <v>60</v>
      </c>
      <c r="AR102" s="326">
        <f>IF(IF(Plananalyse!AR102=1,VLOOKUP(AR$5,Kruistabel!$B$26:$F$29,MATCH($C102,Kruistabel!$C$25:$F$25,0)+1,FALSE),"")=0,"",IF(Plananalyse!AR102=1,VLOOKUP(AR$5,Kruistabel!$B$26:$F$29,MATCH($C102,Kruistabel!$C$25:$F$25,0)+1,FALSE),""))</f>
        <v>55</v>
      </c>
      <c r="AS102" s="326">
        <f>IF(IF(Plananalyse!AS102=1,VLOOKUP(AS$5,Kruistabel!$B$26:$F$29,MATCH($C102,Kruistabel!$C$25:$F$25,0)+1,FALSE),"")=0,"",IF(Plananalyse!AS102=1,VLOOKUP(AS$5,Kruistabel!$B$26:$F$29,MATCH($C102,Kruistabel!$C$25:$F$25,0)+1,FALSE),""))</f>
        <v>60</v>
      </c>
      <c r="AT102" s="326">
        <f>IF(IF(Plananalyse!AT102=1,VLOOKUP(AT$5,Kruistabel!$B$26:$F$29,MATCH($C102,Kruistabel!$C$25:$F$25,0)+1,FALSE),"")=0,"",IF(Plananalyse!AT102=1,VLOOKUP(AT$5,Kruistabel!$B$26:$F$29,MATCH($C102,Kruistabel!$C$25:$F$25,0)+1,FALSE),""))</f>
        <v>55</v>
      </c>
      <c r="AU102" s="326" t="str">
        <f>IF(IF(Plananalyse!AU102=1,VLOOKUP(AU$5,Kruistabel!$B$26:$F$29,MATCH($C102,Kruistabel!$C$25:$F$25,0)+1,FALSE),"")=0,"",IF(Plananalyse!AU102=1,VLOOKUP(AU$5,Kruistabel!$B$26:$F$29,MATCH($C102,Kruistabel!$C$25:$F$25,0)+1,FALSE),""))</f>
        <v/>
      </c>
      <c r="AV102" s="326">
        <f>IF(IF(Plananalyse!AV102=1,VLOOKUP(AV$5,Kruistabel!$B$26:$F$29,MATCH($C102,Kruistabel!$C$25:$F$25,0)+1,FALSE),"")=0,"",IF(Plananalyse!AV102=1,VLOOKUP(AV$5,Kruistabel!$B$26:$F$29,MATCH($C102,Kruistabel!$C$25:$F$25,0)+1,FALSE),""))</f>
        <v>60</v>
      </c>
      <c r="AW102" s="326" t="str">
        <f>IF(IF(Plananalyse!AW102=1,VLOOKUP(AW$5,Kruistabel!$B$26:$F$29,MATCH($C102,Kruistabel!$C$25:$F$25,0)+1,FALSE),"")=0,"",IF(Plananalyse!AW102=1,VLOOKUP(AW$5,Kruistabel!$B$26:$F$29,MATCH($C102,Kruistabel!$C$25:$F$25,0)+1,FALSE),""))</f>
        <v/>
      </c>
      <c r="AX102" s="326" t="str">
        <f>IF(IF(Plananalyse!AX102=1,VLOOKUP(AX$5,Kruistabel!$B$26:$F$29,MATCH($C102,Kruistabel!$C$25:$F$25,0)+1,FALSE),"")=0,"",IF(Plananalyse!AX102=1,VLOOKUP(AX$5,Kruistabel!$B$26:$F$29,MATCH($C102,Kruistabel!$C$25:$F$25,0)+1,FALSE),""))</f>
        <v/>
      </c>
      <c r="AY102" s="327"/>
      <c r="AZ102" s="326" t="str">
        <f>IF(IF(Plananalyse!AZ102=1,VLOOKUP(AZ$5,Kruistabel!$B$26:$F$29,MATCH($C102,Kruistabel!$C$25:$F$25,0)+1,FALSE),"")=0,"",IF(Plananalyse!AZ102=1,VLOOKUP(AZ$5,Kruistabel!$B$26:$F$29,MATCH($C102,Kruistabel!$C$25:$F$25,0)+1,FALSE),""))</f>
        <v/>
      </c>
      <c r="BA102" s="326" t="str">
        <f>IF(IF(Plananalyse!BA102=1,VLOOKUP(BA$5,Kruistabel!$B$26:$F$29,MATCH($C102,Kruistabel!$C$25:$F$25,0)+1,FALSE),"")=0,"",IF(Plananalyse!BA102=1,VLOOKUP(BA$5,Kruistabel!$B$26:$F$29,MATCH($C102,Kruistabel!$C$25:$F$25,0)+1,FALSE),""))</f>
        <v/>
      </c>
      <c r="BB102" s="326">
        <f>IF(IF(Plananalyse!BB102=1,VLOOKUP(BB$5,Kruistabel!$B$26:$F$29,MATCH($C102,Kruistabel!$C$25:$F$25,0)+1,FALSE),"")=0,"",IF(Plananalyse!BB102=1,VLOOKUP(BB$5,Kruistabel!$B$26:$F$29,MATCH($C102,Kruistabel!$C$25:$F$25,0)+1,FALSE),""))</f>
        <v>60</v>
      </c>
      <c r="BC102" s="326">
        <f>IF(IF(Plananalyse!BC102=1,VLOOKUP(BC$5,Kruistabel!$B$26:$F$29,MATCH($C102,Kruistabel!$C$25:$F$25,0)+1,FALSE),"")=0,"",IF(Plananalyse!BC102=1,VLOOKUP(BC$5,Kruistabel!$B$26:$F$29,MATCH($C102,Kruistabel!$C$25:$F$25,0)+1,FALSE),""))</f>
        <v>60</v>
      </c>
      <c r="BD102" s="326" t="str">
        <f>IF(IF(Plananalyse!BD102=1,VLOOKUP(BD$5,Kruistabel!$B$26:$F$29,MATCH($C102,Kruistabel!$C$25:$F$25,0)+1,FALSE),"")=0,"",IF(Plananalyse!BD102=1,VLOOKUP(BD$5,Kruistabel!$B$26:$F$29,MATCH($C102,Kruistabel!$C$25:$F$25,0)+1,FALSE),""))</f>
        <v/>
      </c>
      <c r="BE102" s="326" t="str">
        <f>IF(IF(Plananalyse!BE102=1,VLOOKUP(BE$5,Kruistabel!$B$26:$F$29,MATCH($C102,Kruistabel!$C$25:$F$25,0)+1,FALSE),"")=0,"",IF(Plananalyse!BE102=1,VLOOKUP(BE$5,Kruistabel!$B$26:$F$29,MATCH($C102,Kruistabel!$C$25:$F$25,0)+1,FALSE),""))</f>
        <v/>
      </c>
      <c r="BF102" s="326" t="str">
        <f>IF(IF(Plananalyse!BF102=1,VLOOKUP(BF$5,Kruistabel!$B$26:$F$29,MATCH($C102,Kruistabel!$C$25:$F$25,0)+1,FALSE),"")=0,"",IF(Plananalyse!BF102=1,VLOOKUP(BF$5,Kruistabel!$B$26:$F$29,MATCH($C102,Kruistabel!$C$25:$F$25,0)+1,FALSE),""))</f>
        <v/>
      </c>
      <c r="BG102" s="326" t="str">
        <f>IF(IF(Plananalyse!BG102=1,VLOOKUP(BG$5,Kruistabel!$B$26:$F$29,MATCH($C102,Kruistabel!$C$25:$F$25,0)+1,FALSE),"")=0,"",IF(Plananalyse!BG102=1,VLOOKUP(BG$5,Kruistabel!$B$26:$F$29,MATCH($C102,Kruistabel!$C$25:$F$25,0)+1,FALSE),""))</f>
        <v/>
      </c>
      <c r="BH102" s="326" t="str">
        <f>IF(IF(Plananalyse!BH102=1,VLOOKUP(BH$5,Kruistabel!$B$26:$F$29,MATCH($C102,Kruistabel!$C$25:$F$25,0)+1,FALSE),"")=0,"",IF(Plananalyse!BH102=1,VLOOKUP(BH$5,Kruistabel!$B$26:$F$29,MATCH($C102,Kruistabel!$C$25:$F$25,0)+1,FALSE),""))</f>
        <v/>
      </c>
      <c r="BI102" s="327"/>
      <c r="BJ102" s="326" t="e">
        <f>IF(IF(Plananalyse!BJ102=1,VLOOKUP(BJ$5,Kruistabel!$B$26:$F$29,MATCH($C102,Kruistabel!$C$25:$F$25,0)+1,FALSE),"")=0,"",IF(Plananalyse!BJ102=1,VLOOKUP(BJ$5,Kruistabel!$B$26:$F$29,MATCH($C102,Kruistabel!$C$25:$F$25,0)+1,FALSE),""))</f>
        <v>#N/A</v>
      </c>
      <c r="BK102" s="326" t="e">
        <f>IF(IF(Plananalyse!BK102=1,VLOOKUP(BK$5,Kruistabel!$B$26:$F$29,MATCH($C102,Kruistabel!$C$25:$F$25,0)+1,FALSE),"")=0,"",IF(Plananalyse!BK102=1,VLOOKUP(BK$5,Kruistabel!$B$26:$F$29,MATCH($C102,Kruistabel!$C$25:$F$25,0)+1,FALSE),""))</f>
        <v>#N/A</v>
      </c>
      <c r="BL102" s="326" t="e">
        <f>IF(IF(Plananalyse!BL102=1,VLOOKUP(BL$5,Kruistabel!$B$26:$F$29,MATCH($C102,Kruistabel!$C$25:$F$25,0)+1,FALSE),"")=0,"",IF(Plananalyse!BL102=1,VLOOKUP(BL$5,Kruistabel!$B$26:$F$29,MATCH($C102,Kruistabel!$C$25:$F$25,0)+1,FALSE),""))</f>
        <v>#N/A</v>
      </c>
      <c r="BM102" s="326" t="e">
        <f>IF(IF(Plananalyse!BM102=1,VLOOKUP(BM$5,Kruistabel!$B$26:$F$29,MATCH($C102,Kruistabel!$C$25:$F$25,0)+1,FALSE),"")=0,"",IF(Plananalyse!BM102=1,VLOOKUP(BM$5,Kruistabel!$B$26:$F$29,MATCH($C102,Kruistabel!$C$25:$F$25,0)+1,FALSE),""))</f>
        <v>#N/A</v>
      </c>
      <c r="BN102" s="326" t="e">
        <f>IF(IF(Plananalyse!BN102=1,VLOOKUP(BN$5,Kruistabel!$B$26:$F$29,MATCH($C102,Kruistabel!$C$25:$F$25,0)+1,FALSE),"")=0,"",IF(Plananalyse!BN102=1,VLOOKUP(BN$5,Kruistabel!$B$26:$F$29,MATCH($C102,Kruistabel!$C$25:$F$25,0)+1,FALSE),""))</f>
        <v>#N/A</v>
      </c>
      <c r="BO102" s="326" t="e">
        <f>IF(IF(Plananalyse!BO102=1,VLOOKUP(BO$5,Kruistabel!$B$26:$F$29,MATCH($C102,Kruistabel!$C$25:$F$25,0)+1,FALSE),"")=0,"",IF(Plananalyse!BO102=1,VLOOKUP(BO$5,Kruistabel!$B$26:$F$29,MATCH($C102,Kruistabel!$C$25:$F$25,0)+1,FALSE),""))</f>
        <v>#N/A</v>
      </c>
      <c r="BP102" s="326" t="e">
        <f>IF(IF(Plananalyse!BP102=1,VLOOKUP(BP$5,Kruistabel!$B$26:$F$29,MATCH($C102,Kruistabel!$C$25:$F$25,0)+1,FALSE),"")=0,"",IF(Plananalyse!BP102=1,VLOOKUP(BP$5,Kruistabel!$B$26:$F$29,MATCH($C102,Kruistabel!$C$25:$F$25,0)+1,FALSE),""))</f>
        <v>#N/A</v>
      </c>
      <c r="BQ102" s="326" t="e">
        <f>IF(IF(Plananalyse!BQ102=1,VLOOKUP(BQ$5,Kruistabel!$B$26:$F$29,MATCH($C102,Kruistabel!$C$25:$F$25,0)+1,FALSE),"")=0,"",IF(Plananalyse!BQ102=1,VLOOKUP(BQ$5,Kruistabel!$B$26:$F$29,MATCH($C102,Kruistabel!$C$25:$F$25,0)+1,FALSE),""))</f>
        <v>#N/A</v>
      </c>
      <c r="BR102" s="326" t="e">
        <f>IF(IF(Plananalyse!BR102=1,VLOOKUP(BR$5,Kruistabel!$B$26:$F$29,MATCH($C102,Kruistabel!$C$25:$F$25,0)+1,FALSE),"")=0,"",IF(Plananalyse!BR102=1,VLOOKUP(BR$5,Kruistabel!$B$26:$F$29,MATCH($C102,Kruistabel!$C$25:$F$25,0)+1,FALSE),""))</f>
        <v>#REF!</v>
      </c>
      <c r="BS102" s="326" t="e">
        <f>IF(IF(Plananalyse!BS102=1,VLOOKUP(BS$5,Kruistabel!$B$26:$F$29,MATCH($C102,Kruistabel!$C$25:$F$25,0)+1,FALSE),"")=0,"",IF(Plananalyse!BS102=1,VLOOKUP(BS$5,Kruistabel!$B$26:$F$29,MATCH($C102,Kruistabel!$C$25:$F$25,0)+1,FALSE),""))</f>
        <v>#REF!</v>
      </c>
      <c r="BT102" s="65"/>
      <c r="BU102" s="231" t="str">
        <f>IF(IF(Plananalyse!BU102=1,VLOOKUP(BU$5,Kruistabel!$B$26:$F$29,MATCH($C102,Kruistabel!$C$25:$F$25,0)+1,FALSE),"")=0,"",IF(Plananalyse!BU102=1,VLOOKUP(BU$5,Kruistabel!$B$26:$F$29,MATCH($C102,Kruistabel!$C$25:$F$25,0)+1,FALSE),""))</f>
        <v/>
      </c>
      <c r="BV102" s="326">
        <f>IF(IF(Plananalyse!BV102=1,VLOOKUP(BV$5,Kruistabel!$B$26:$F$29,MATCH($C102,Kruistabel!$C$25:$F$25,0)+1,FALSE),"")=0,"",IF(Plananalyse!BV102=1,VLOOKUP(BV$5,Kruistabel!$B$26:$F$29,MATCH($C102,Kruistabel!$C$25:$F$25,0)+1,FALSE),""))</f>
        <v>55</v>
      </c>
      <c r="BW102" s="326" t="str">
        <f>IF(IF(Plananalyse!BW102=1,VLOOKUP(BW$5,Kruistabel!$B$26:$F$29,MATCH($C102,Kruistabel!$C$25:$F$25,0)+1,FALSE),"")=0,"",IF(Plananalyse!BW102=1,VLOOKUP(BW$5,Kruistabel!$B$26:$F$29,MATCH($C102,Kruistabel!$C$25:$F$25,0)+1,FALSE),""))</f>
        <v/>
      </c>
      <c r="BX102" s="326" t="str">
        <f>IF(IF(Plananalyse!BX102=1,VLOOKUP(BX$5,Kruistabel!$B$26:$F$29,MATCH($C102,Kruistabel!$C$25:$F$25,0)+1,FALSE),"")=0,"",IF(Plananalyse!BX102=1,VLOOKUP(BX$5,Kruistabel!$B$26:$F$29,MATCH($C102,Kruistabel!$C$25:$F$25,0)+1,FALSE),""))</f>
        <v/>
      </c>
      <c r="BY102" s="327"/>
      <c r="BZ102" s="326" t="e">
        <f>IF(IF(Plananalyse!BZ102=1,VLOOKUP(BZ$5,Kruistabel!$B$26:$F$29,MATCH($C102,Kruistabel!$C$25:$F$25,0)+1,FALSE),"")=0,"",IF(Plananalyse!BZ102=1,VLOOKUP(BZ$5,Kruistabel!$B$26:$F$29,MATCH($C102,Kruistabel!$C$25:$F$25,0)+1,FALSE),""))</f>
        <v>#N/A</v>
      </c>
      <c r="CA102" s="326" t="e">
        <f>IF(IF(Plananalyse!CA102=1,VLOOKUP(CA$5,Kruistabel!$B$26:$F$29,MATCH($C102,Kruistabel!$C$25:$F$25,0)+1,FALSE),"")=0,"",IF(Plananalyse!CA102=1,VLOOKUP(CA$5,Kruistabel!$B$26:$F$29,MATCH($C102,Kruistabel!$C$25:$F$25,0)+1,FALSE),""))</f>
        <v>#N/A</v>
      </c>
      <c r="CB102" s="326" t="e">
        <f>IF(IF(Plananalyse!CB102=1,VLOOKUP(CB$5,Kruistabel!$B$26:$F$29,MATCH($C102,Kruistabel!$C$25:$F$25,0)+1,FALSE),"")=0,"",IF(Plananalyse!CB102=1,VLOOKUP(CB$5,Kruistabel!$B$26:$F$29,MATCH($C102,Kruistabel!$C$25:$F$25,0)+1,FALSE),""))</f>
        <v>#N/A</v>
      </c>
      <c r="CC102" s="326" t="e">
        <f>IF(IF(Plananalyse!CC102=1,VLOOKUP(CC$5,Kruistabel!$B$26:$F$29,MATCH($C102,Kruistabel!$C$25:$F$25,0)+1,FALSE),"")=0,"",IF(Plananalyse!CC102=1,VLOOKUP(CC$5,Kruistabel!$B$26:$F$29,MATCH($C102,Kruistabel!$C$25:$F$25,0)+1,FALSE),""))</f>
        <v>#N/A</v>
      </c>
      <c r="CD102" s="326" t="e">
        <f>IF(IF(Plananalyse!CD102=1,VLOOKUP(CD$5,Kruistabel!$B$26:$F$29,MATCH($C102,Kruistabel!$C$25:$F$25,0)+1,FALSE),"")=0,"",IF(Plananalyse!CD102=1,VLOOKUP(CD$5,Kruistabel!$B$26:$F$29,MATCH($C102,Kruistabel!$C$25:$F$25,0)+1,FALSE),""))</f>
        <v>#N/A</v>
      </c>
      <c r="CE102" s="326" t="e">
        <f>IF(IF(Plananalyse!CE102=1,VLOOKUP(CE$5,Kruistabel!$B$26:$F$29,MATCH($C102,Kruistabel!$C$25:$F$25,0)+1,FALSE),"")=0,"",IF(Plananalyse!CE102=1,VLOOKUP(CE$5,Kruistabel!$B$26:$F$29,MATCH($C102,Kruistabel!$C$25:$F$25,0)+1,FALSE),""))</f>
        <v>#N/A</v>
      </c>
      <c r="CF102" s="326" t="e">
        <f>IF(IF(Plananalyse!CF102=1,VLOOKUP(CF$5,Kruistabel!$B$26:$F$29,MATCH($C102,Kruistabel!$C$25:$F$25,0)+1,FALSE),"")=0,"",IF(Plananalyse!CF102=1,VLOOKUP(CF$5,Kruistabel!$B$26:$F$29,MATCH($C102,Kruistabel!$C$25:$F$25,0)+1,FALSE),""))</f>
        <v>#N/A</v>
      </c>
      <c r="CG102" s="326" t="e">
        <f>IF(IF(Plananalyse!CG102=1,VLOOKUP(CG$5,Kruistabel!$B$26:$F$29,MATCH($C102,Kruistabel!$C$25:$F$25,0)+1,FALSE),"")=0,"",IF(Plananalyse!CG102=1,VLOOKUP(CG$5,Kruistabel!$B$26:$F$29,MATCH($C102,Kruistabel!$C$25:$F$25,0)+1,FALSE),""))</f>
        <v>#REF!</v>
      </c>
      <c r="CH102" s="326" t="e">
        <f>IF(IF(Plananalyse!CH102=1,VLOOKUP(CH$5,Kruistabel!$B$26:$F$29,MATCH($C102,Kruistabel!$C$25:$F$25,0)+1,FALSE),"")=0,"",IF(Plananalyse!CH102=1,VLOOKUP(CH$5,Kruistabel!$B$26:$F$29,MATCH($C102,Kruistabel!$C$25:$F$25,0)+1,FALSE),""))</f>
        <v>#REF!</v>
      </c>
      <c r="CI102" s="65"/>
      <c r="CJ102" s="326">
        <f>IF(IF(Plananalyse!CJ102=1,VLOOKUP(CJ$5,Kruistabel!$B$26:$F$29,MATCH($C102,Kruistabel!$C$25:$F$25,0)+1,FALSE),"")=0,"",IF(Plananalyse!CJ102=1,VLOOKUP(CJ$5,Kruistabel!$B$26:$F$29,MATCH($C102,Kruistabel!$C$25:$F$25,0)+1,FALSE),""))</f>
        <v>55</v>
      </c>
      <c r="CK102" s="326">
        <f>IF(IF(Plananalyse!CK102=1,VLOOKUP(CK$5,Kruistabel!$B$26:$F$29,MATCH($C102,Kruistabel!$C$25:$F$25,0)+1,FALSE),"")=0,"",IF(Plananalyse!CK102=1,VLOOKUP(CK$5,Kruistabel!$B$26:$F$29,MATCH($C102,Kruistabel!$C$25:$F$25,0)+1,FALSE),""))</f>
        <v>55</v>
      </c>
      <c r="CL102" s="326" t="str">
        <f>IF(IF(Plananalyse!CL102=1,VLOOKUP(CL$5,Kruistabel!$B$26:$F$29,MATCH($C102,Kruistabel!$C$25:$F$25,0)+1,FALSE),"")=0,"",IF(Plananalyse!CL102=1,VLOOKUP(CL$5,Kruistabel!$B$26:$F$29,MATCH($C102,Kruistabel!$C$25:$F$25,0)+1,FALSE),""))</f>
        <v/>
      </c>
      <c r="CM102" s="326">
        <f>IF(IF(Plananalyse!CM102=1,VLOOKUP(CM$5,Kruistabel!$B$26:$F$29,MATCH($C102,Kruistabel!$C$25:$F$25,0)+1,FALSE),"")=0,"",IF(Plananalyse!CM102=1,VLOOKUP(CM$5,Kruistabel!$B$26:$F$29,MATCH($C102,Kruistabel!$C$25:$F$25,0)+1,FALSE),""))</f>
        <v>50</v>
      </c>
      <c r="CN102" s="326">
        <f>IF(IF(Plananalyse!CN102=1,VLOOKUP(CN$5,Kruistabel!$B$26:$F$29,MATCH($C102,Kruistabel!$C$25:$F$25,0)+1,FALSE),"")=0,"",IF(Plananalyse!CN102=1,VLOOKUP(CN$5,Kruistabel!$B$26:$F$29,MATCH($C102,Kruistabel!$C$25:$F$25,0)+1,FALSE),""))</f>
        <v>50</v>
      </c>
      <c r="CO102" s="326">
        <f>IF(IF(Plananalyse!CO102=1,VLOOKUP(CO$5,Kruistabel!$B$26:$F$29,MATCH($C102,Kruistabel!$C$25:$F$25,0)+1,FALSE),"")=0,"",IF(Plananalyse!CO102=1,VLOOKUP(CO$5,Kruistabel!$B$26:$F$29,MATCH($C102,Kruistabel!$C$25:$F$25,0)+1,FALSE),""))</f>
        <v>60</v>
      </c>
      <c r="CP102" s="326">
        <f>IF(IF(Plananalyse!CP102=1,VLOOKUP(CP$5,Kruistabel!$B$26:$F$29,MATCH($C102,Kruistabel!$C$25:$F$25,0)+1,FALSE),"")=0,"",IF(Plananalyse!CP102=1,VLOOKUP(CP$5,Kruistabel!$B$26:$F$29,MATCH($C102,Kruistabel!$C$25:$F$25,0)+1,FALSE),""))</f>
        <v>55</v>
      </c>
      <c r="CQ102" s="326">
        <f>IF(IF(Plananalyse!CQ102=1,VLOOKUP(CQ$5,Kruistabel!$B$26:$F$29,MATCH($C102,Kruistabel!$C$25:$F$25,0)+1,FALSE),"")=0,"",IF(Plananalyse!CQ102=1,VLOOKUP(CQ$5,Kruistabel!$B$26:$F$29,MATCH($C102,Kruistabel!$C$25:$F$25,0)+1,FALSE),""))</f>
        <v>60</v>
      </c>
      <c r="CR102" s="326">
        <f ca="1">IF(IF(Plananalyse!CR102=1,VLOOKUP(CR$5,Kruistabel!$B$26:$F$29,MATCH($C102,Kruistabel!$C$25:$F$25,0)+1,FALSE),"")=0,"",IF(Plananalyse!CR102=1,VLOOKUP(CR$5,Kruistabel!$B$26:$F$29,MATCH($C102,Kruistabel!$C$25:$F$25,0)+1,FALSE),""))</f>
        <v>60</v>
      </c>
      <c r="CS102" s="326">
        <f ca="1">IF(IF(Plananalyse!CS102=1,VLOOKUP(CS$5,Kruistabel!$B$26:$F$29,MATCH($C102,Kruistabel!$C$25:$F$25,0)+1,FALSE),"")=0,"",IF(Plananalyse!CS102=1,VLOOKUP(CS$5,Kruistabel!$B$26:$F$29,MATCH($C102,Kruistabel!$C$25:$F$25,0)+1,FALSE),""))</f>
        <v>55</v>
      </c>
      <c r="CT102" s="326">
        <f ca="1">IF(IF(Plananalyse!CT102=1,VLOOKUP(CT$5,Kruistabel!$B$26:$F$29,MATCH($C102,Kruistabel!$C$25:$F$25,0)+1,FALSE),"")=0,"",IF(Plananalyse!CT102=1,VLOOKUP(CT$5,Kruistabel!$B$26:$F$29,MATCH($C102,Kruistabel!$C$25:$F$25,0)+1,FALSE),""))</f>
        <v>55</v>
      </c>
      <c r="CU102" s="326">
        <f ca="1">IF(IF(Plananalyse!CU102=1,VLOOKUP(CU$5,Kruistabel!$B$26:$F$29,MATCH($C102,Kruistabel!$C$25:$F$25,0)+1,FALSE),"")=0,"",IF(Plananalyse!CU102=1,VLOOKUP(CU$5,Kruistabel!$B$26:$F$29,MATCH($C102,Kruistabel!$C$25:$F$25,0)+1,FALSE),""))</f>
        <v>60</v>
      </c>
      <c r="CV102" s="326">
        <f ca="1">IF(IF(Plananalyse!CV102=1,VLOOKUP(CV$5,Kruistabel!$B$26:$F$29,MATCH($C102,Kruistabel!$C$25:$F$25,0)+1,FALSE),"")=0,"",IF(Plananalyse!CV102=1,VLOOKUP(CV$5,Kruistabel!$B$26:$F$29,MATCH($C102,Kruistabel!$C$25:$F$25,0)+1,FALSE),""))</f>
        <v>60</v>
      </c>
      <c r="CW102" s="326">
        <f ca="1">IF(IF(Plananalyse!CW102=1,VLOOKUP(CW$5,Kruistabel!$B$26:$F$29,MATCH($C102,Kruistabel!$C$25:$F$25,0)+1,FALSE),"")=0,"",IF(Plananalyse!CW102=1,VLOOKUP(CW$5,Kruistabel!$B$26:$F$29,MATCH($C102,Kruistabel!$C$25:$F$25,0)+1,FALSE),""))</f>
        <v>55</v>
      </c>
      <c r="CX102" s="326" t="str">
        <f ca="1">IF(IF(Plananalyse!CX102=1,VLOOKUP(CX$5,Kruistabel!$B$26:$F$29,MATCH($C102,Kruistabel!$C$25:$F$25,0)+1,FALSE),"")=0,"",IF(Plananalyse!CX102=1,VLOOKUP(CX$5,Kruistabel!$B$26:$F$29,MATCH($C102,Kruistabel!$C$25:$F$25,0)+1,FALSE),""))</f>
        <v/>
      </c>
      <c r="CY102" s="326">
        <f ca="1">IF(IF(Plananalyse!CY102=1,VLOOKUP(CY$5,Kruistabel!$B$26:$F$29,MATCH($C102,Kruistabel!$C$25:$F$25,0)+1,FALSE),"")=0,"",IF(Plananalyse!CY102=1,VLOOKUP(CY$5,Kruistabel!$B$26:$F$29,MATCH($C102,Kruistabel!$C$25:$F$25,0)+1,FALSE),""))</f>
        <v>60</v>
      </c>
      <c r="CZ102" s="326">
        <f ca="1">IF(IF(Plananalyse!CZ102=1,VLOOKUP(CZ$5,Kruistabel!$B$26:$F$29,MATCH($C102,Kruistabel!$C$25:$F$25,0)+1,FALSE),"")=0,"",IF(Plananalyse!CZ102=1,VLOOKUP(CZ$5,Kruistabel!$B$26:$F$29,MATCH($C102,Kruistabel!$C$25:$F$25,0)+1,FALSE),""))</f>
        <v>60</v>
      </c>
      <c r="DA102" s="326">
        <f ca="1">IF(IF(Plananalyse!DA102=1,VLOOKUP(DA$5,Kruistabel!$B$26:$F$29,MATCH($C102,Kruistabel!$C$25:$F$25,0)+1,FALSE),"")=0,"",IF(Plananalyse!DA102=1,VLOOKUP(DA$5,Kruistabel!$B$26:$F$29,MATCH($C102,Kruistabel!$C$25:$F$25,0)+1,FALSE),""))</f>
        <v>60</v>
      </c>
      <c r="DB102" s="326" t="str">
        <f ca="1">IF(IF(Plananalyse!DB102=1,VLOOKUP(DB$5,Kruistabel!$B$26:$F$29,MATCH($C102,Kruistabel!$C$25:$F$25,0)+1,FALSE),"")=0,"",IF(Plananalyse!DB102=1,VLOOKUP(DB$5,Kruistabel!$B$26:$F$29,MATCH($C102,Kruistabel!$C$25:$F$25,0)+1,FALSE),""))</f>
        <v/>
      </c>
      <c r="DC102" s="326" t="str">
        <f ca="1">IF(IF(Plananalyse!DC102=1,VLOOKUP(DC$5,Kruistabel!$B$26:$F$29,MATCH($C102,Kruistabel!$C$25:$F$25,0)+1,FALSE),"")=0,"",IF(Plananalyse!DC102=1,VLOOKUP(DC$5,Kruistabel!$B$26:$F$29,MATCH($C102,Kruistabel!$C$25:$F$25,0)+1,FALSE),""))</f>
        <v/>
      </c>
      <c r="DD102" s="327"/>
      <c r="DE102" s="326" t="e">
        <f ca="1">IF(IF(Plananalyse!DE102=1,VLOOKUP(DE$5,Kruistabel!$B$26:$F$29,MATCH($C102,Kruistabel!$C$25:$F$25,0)+1,FALSE),"")=0,"",IF(Plananalyse!DE102=1,VLOOKUP(DE$5,Kruistabel!$B$26:$F$29,MATCH($C102,Kruistabel!$C$25:$F$25,0)+1,FALSE),""))</f>
        <v>#N/A</v>
      </c>
      <c r="DF102" s="326" t="e">
        <f ca="1">IF(IF(Plananalyse!DF102=1,VLOOKUP(DF$5,Kruistabel!$B$26:$F$29,MATCH($C102,Kruistabel!$C$25:$F$25,0)+1,FALSE),"")=0,"",IF(Plananalyse!DF102=1,VLOOKUP(DF$5,Kruistabel!$B$26:$F$29,MATCH($C102,Kruistabel!$C$25:$F$25,0)+1,FALSE),""))</f>
        <v>#N/A</v>
      </c>
      <c r="DG102" s="326" t="e">
        <f ca="1">IF(IF(Plananalyse!DG102=1,VLOOKUP(DG$5,Kruistabel!$B$26:$F$29,MATCH($C102,Kruistabel!$C$25:$F$25,0)+1,FALSE),"")=0,"",IF(Plananalyse!DG102=1,VLOOKUP(DG$5,Kruistabel!$B$26:$F$29,MATCH($C102,Kruistabel!$C$25:$F$25,0)+1,FALSE),""))</f>
        <v>#N/A</v>
      </c>
      <c r="DH102" s="326" t="e">
        <f ca="1">IF(IF(Plananalyse!DH102=1,VLOOKUP(DH$5,Kruistabel!$B$26:$F$29,MATCH($C102,Kruistabel!$C$25:$F$25,0)+1,FALSE),"")=0,"",IF(Plananalyse!DH102=1,VLOOKUP(DH$5,Kruistabel!$B$26:$F$29,MATCH($C102,Kruistabel!$C$25:$F$25,0)+1,FALSE),""))</f>
        <v>#N/A</v>
      </c>
      <c r="DI102" s="326" t="e">
        <f ca="1">IF(IF(Plananalyse!DI102=1,VLOOKUP(DI$5,Kruistabel!$B$26:$F$29,MATCH($C102,Kruistabel!$C$25:$F$25,0)+1,FALSE),"")=0,"",IF(Plananalyse!DI102=1,VLOOKUP(DI$5,Kruistabel!$B$26:$F$29,MATCH($C102,Kruistabel!$C$25:$F$25,0)+1,FALSE),""))</f>
        <v>#N/A</v>
      </c>
      <c r="DJ102" s="326" t="e">
        <f ca="1">IF(IF(Plananalyse!DJ102=1,VLOOKUP(DJ$5,Kruistabel!$B$26:$F$29,MATCH($C102,Kruistabel!$C$25:$F$25,0)+1,FALSE),"")=0,"",IF(Plananalyse!DJ102=1,VLOOKUP(DJ$5,Kruistabel!$B$26:$F$29,MATCH($C102,Kruistabel!$C$25:$F$25,0)+1,FALSE),""))</f>
        <v>#N/A</v>
      </c>
      <c r="DK102" s="326" t="e">
        <f ca="1">IF(IF(Plananalyse!DK102=1,VLOOKUP(DK$5,Kruistabel!$B$26:$F$29,MATCH($C102,Kruistabel!$C$25:$F$25,0)+1,FALSE),"")=0,"",IF(Plananalyse!DK102=1,VLOOKUP(DK$5,Kruistabel!$B$26:$F$29,MATCH($C102,Kruistabel!$C$25:$F$25,0)+1,FALSE),""))</f>
        <v>#REF!</v>
      </c>
      <c r="DL102" s="326" t="e">
        <f ca="1">IF(IF(Plananalyse!DL102=1,VLOOKUP(DL$5,Kruistabel!$B$26:$F$29,MATCH($C102,Kruistabel!$C$25:$F$25,0)+1,FALSE),"")=0,"",IF(Plananalyse!DL102=1,VLOOKUP(DL$5,Kruistabel!$B$26:$F$29,MATCH($C102,Kruistabel!$C$25:$F$25,0)+1,FALSE),""))</f>
        <v>#REF!</v>
      </c>
      <c r="DM102" s="327" t="str">
        <f>IF(Plananalyse!DM102=1,VLOOKUP(DM$5,Kruistabel!$B$26:$F$29,MATCH($C102,Kruistabel!$C$25:$F$25,0)+1,FALSE),"")</f>
        <v/>
      </c>
      <c r="DN102" s="326" t="e">
        <f ca="1">IF(IF(Plananalyse!DN102=1,VLOOKUP(DN$5,Kruistabel!$B$26:$F$29,MATCH($C102,Kruistabel!$C$25:$F$25,0)+1,FALSE),"")=0,"",IF(Plananalyse!DN102=1,VLOOKUP(DN$5,Kruistabel!$B$26:$F$29,MATCH($C102,Kruistabel!$C$25:$F$25,0)+1,FALSE),""))</f>
        <v>#N/A</v>
      </c>
      <c r="DO102" s="326" t="e">
        <f ca="1">IF(IF(Plananalyse!DO102=1,VLOOKUP(DO$5,Kruistabel!$B$26:$F$29,MATCH($C102,Kruistabel!$C$25:$F$25,0)+1,FALSE),"")=0,"",IF(Plananalyse!DO102=1,VLOOKUP(DO$5,Kruistabel!$B$26:$F$29,MATCH($C102,Kruistabel!$C$25:$F$25,0)+1,FALSE),""))</f>
        <v>#N/A</v>
      </c>
      <c r="DP102" s="326" t="e">
        <f ca="1">IF(IF(Plananalyse!DP102=1,VLOOKUP(DP$5,Kruistabel!$B$26:$F$29,MATCH($C102,Kruistabel!$C$25:$F$25,0)+1,FALSE),"")=0,"",IF(Plananalyse!DP102=1,VLOOKUP(DP$5,Kruistabel!$B$26:$F$29,MATCH($C102,Kruistabel!$C$25:$F$25,0)+1,FALSE),""))</f>
        <v>#N/A</v>
      </c>
      <c r="DQ102" s="326" t="e">
        <f ca="1">IF(IF(Plananalyse!DQ102=1,VLOOKUP(DQ$5,Kruistabel!$B$26:$F$29,MATCH($C102,Kruistabel!$C$25:$F$25,0)+1,FALSE),"")=0,"",IF(Plananalyse!DQ102=1,VLOOKUP(DQ$5,Kruistabel!$B$26:$F$29,MATCH($C102,Kruistabel!$C$25:$F$25,0)+1,FALSE),""))</f>
        <v>#N/A</v>
      </c>
      <c r="DR102" s="326" t="e">
        <f ca="1">IF(IF(Plananalyse!DR102=1,VLOOKUP(DR$5,Kruistabel!$B$26:$F$29,MATCH($C102,Kruistabel!$C$25:$F$25,0)+1,FALSE),"")=0,"",IF(Plananalyse!DR102=1,VLOOKUP(DR$5,Kruistabel!$B$26:$F$29,MATCH($C102,Kruistabel!$C$25:$F$25,0)+1,FALSE),""))</f>
        <v>#N/A</v>
      </c>
      <c r="DS102" s="326" t="e">
        <f ca="1">IF(IF(Plananalyse!DS102=1,VLOOKUP(DS$5,Kruistabel!$B$26:$F$29,MATCH($C102,Kruistabel!$C$25:$F$25,0)+1,FALSE),"")=0,"",IF(Plananalyse!DS102=1,VLOOKUP(DS$5,Kruistabel!$B$26:$F$29,MATCH($C102,Kruistabel!$C$25:$F$25,0)+1,FALSE),""))</f>
        <v>#N/A</v>
      </c>
      <c r="DT102" s="326" t="e">
        <f ca="1">IF(IF(Plananalyse!DT102=1,VLOOKUP(DT$5,Kruistabel!$B$26:$F$29,MATCH($C102,Kruistabel!$C$25:$F$25,0)+1,FALSE),"")=0,"",IF(Plananalyse!DT102=1,VLOOKUP(DT$5,Kruistabel!$B$26:$F$29,MATCH($C102,Kruistabel!$C$25:$F$25,0)+1,FALSE),""))</f>
        <v>#N/A</v>
      </c>
      <c r="DU102" s="326" t="e">
        <f ca="1">IF(IF(Plananalyse!DU102=1,VLOOKUP(DU$5,Kruistabel!$B$26:$F$29,MATCH($C102,Kruistabel!$C$25:$F$25,0)+1,FALSE),"")=0,"",IF(Plananalyse!DU102=1,VLOOKUP(DU$5,Kruistabel!$B$26:$F$29,MATCH($C102,Kruistabel!$C$25:$F$25,0)+1,FALSE),""))</f>
        <v>#N/A</v>
      </c>
      <c r="DV102" s="326" t="e">
        <f ca="1">IF(IF(Plananalyse!DV102=1,VLOOKUP(DV$5,Kruistabel!$B$26:$F$29,MATCH($C102,Kruistabel!$C$25:$F$25,0)+1,FALSE),"")=0,"",IF(Plananalyse!DV102=1,VLOOKUP(DV$5,Kruistabel!$B$26:$F$29,MATCH($C102,Kruistabel!$C$25:$F$25,0)+1,FALSE),""))</f>
        <v>#N/A</v>
      </c>
      <c r="DW102" s="326" t="e">
        <f ca="1">IF(IF(Plananalyse!DW102=1,VLOOKUP(DW$5,Kruistabel!$B$26:$F$29,MATCH($C102,Kruistabel!$C$25:$F$25,0)+1,FALSE),"")=0,"",IF(Plananalyse!DW102=1,VLOOKUP(DW$5,Kruistabel!$B$26:$F$29,MATCH($C102,Kruistabel!$C$25:$F$25,0)+1,FALSE),""))</f>
        <v>#REF!</v>
      </c>
      <c r="DX102" s="326" t="e">
        <f ca="1">IF(IF(Plananalyse!DX102=1,VLOOKUP(DX$5,Kruistabel!$B$26:$F$29,MATCH($C102,Kruistabel!$C$25:$F$25,0)+1,FALSE),"")=0,"",IF(Plananalyse!DX102=1,VLOOKUP(DX$5,Kruistabel!$B$26:$F$29,MATCH($C102,Kruistabel!$C$25:$F$25,0)+1,FALSE),""))</f>
        <v>#REF!</v>
      </c>
      <c r="DY102" s="327" t="str">
        <f>IF(Plananalyse!DY102=1,VLOOKUP(DY$5,Kruistabel!$B$26:$F$29,MATCH($C102,Kruistabel!$C$25:$F$25,0)+1,FALSE),"")</f>
        <v/>
      </c>
      <c r="DZ102" s="326" t="e">
        <f ca="1">IF(IF(Plananalyse!DZ102=1,VLOOKUP(DZ$5,Kruistabel!$B$26:$F$29,MATCH($C102,Kruistabel!$C$25:$F$25,0)+1,FALSE),"")=0,"",IF(Plananalyse!DZ102=1,VLOOKUP(DZ$5,Kruistabel!$B$26:$F$29,MATCH($C102,Kruistabel!$C$25:$F$25,0)+1,FALSE),""))</f>
        <v>#N/A</v>
      </c>
      <c r="EA102" s="326" t="e">
        <f ca="1">IF(IF(Plananalyse!EA102=1,VLOOKUP(EA$5,Kruistabel!$B$26:$F$29,MATCH($C102,Kruistabel!$C$25:$F$25,0)+1,FALSE),"")=0,"",IF(Plananalyse!EA102=1,VLOOKUP(EA$5,Kruistabel!$B$26:$F$29,MATCH($C102,Kruistabel!$C$25:$F$25,0)+1,FALSE),""))</f>
        <v>#N/A</v>
      </c>
      <c r="EB102" s="326" t="e">
        <f ca="1">IF(IF(Plananalyse!EB102=1,VLOOKUP(EB$5,Kruistabel!$B$26:$F$29,MATCH($C102,Kruistabel!$C$25:$F$25,0)+1,FALSE),"")=0,"",IF(Plananalyse!EB102=1,VLOOKUP(EB$5,Kruistabel!$B$26:$F$29,MATCH($C102,Kruistabel!$C$25:$F$25,0)+1,FALSE),""))</f>
        <v>#REF!</v>
      </c>
      <c r="EC102" s="326" t="e">
        <f ca="1">IF(IF(Plananalyse!EC102=1,VLOOKUP(EC$5,Kruistabel!$B$26:$F$29,MATCH($C102,Kruistabel!$C$25:$F$25,0)+1,FALSE),"")=0,"",IF(Plananalyse!EC102=1,VLOOKUP(EC$5,Kruistabel!$B$26:$F$29,MATCH($C102,Kruistabel!$C$25:$F$25,0)+1,FALSE),""))</f>
        <v>#REF!</v>
      </c>
      <c r="ED102" s="327"/>
      <c r="EE102" s="326" t="e">
        <f ca="1">IF(IF(Plananalyse!EE102=1,VLOOKUP(EE$5,Kruistabel!$B$26:$F$29,MATCH($C102,Kruistabel!$C$25:$F$25,0)+1,FALSE),"")=0,"",IF(Plananalyse!EE102=1,VLOOKUP(EE$5,Kruistabel!$B$26:$F$29,MATCH($C102,Kruistabel!$C$25:$F$25,0)+1,FALSE),""))</f>
        <v>#N/A</v>
      </c>
      <c r="EF102" s="326" t="e">
        <f ca="1">IF(IF(Plananalyse!EF102=1,VLOOKUP(EF$5,Kruistabel!$B$26:$F$29,MATCH($C102,Kruistabel!$C$25:$F$25,0)+1,FALSE),"")=0,"",IF(Plananalyse!EF102=1,VLOOKUP(EF$5,Kruistabel!$B$26:$F$29,MATCH($C102,Kruistabel!$C$25:$F$25,0)+1,FALSE),""))</f>
        <v>#N/A</v>
      </c>
      <c r="EG102" s="326" t="e">
        <f ca="1">IF(IF(Plananalyse!EG102=1,VLOOKUP(EG$5,Kruistabel!$B$26:$F$29,MATCH($C102,Kruistabel!$C$25:$F$25,0)+1,FALSE),"")=0,"",IF(Plananalyse!EG102=1,VLOOKUP(EG$5,Kruistabel!$B$26:$F$29,MATCH($C102,Kruistabel!$C$25:$F$25,0)+1,FALSE),""))</f>
        <v>#N/A</v>
      </c>
      <c r="EH102" s="326" t="e">
        <f ca="1">IF(IF(Plananalyse!EH102=1,VLOOKUP(EH$5,Kruistabel!$B$26:$F$29,MATCH($C102,Kruistabel!$C$25:$F$25,0)+1,FALSE),"")=0,"",IF(Plananalyse!EH102=1,VLOOKUP(EH$5,Kruistabel!$B$26:$F$29,MATCH($C102,Kruistabel!$C$25:$F$25,0)+1,FALSE),""))</f>
        <v>#REF!</v>
      </c>
      <c r="EI102" s="326" t="e">
        <f ca="1">IF(IF(Plananalyse!EI102=1,VLOOKUP(EI$5,Kruistabel!$B$26:$F$29,MATCH($C102,Kruistabel!$C$25:$F$25,0)+1,FALSE),"")=0,"",IF(Plananalyse!EI102=1,VLOOKUP(EI$5,Kruistabel!$B$26:$F$29,MATCH($C102,Kruistabel!$C$25:$F$25,0)+1,FALSE),""))</f>
        <v>#REF!</v>
      </c>
      <c r="EJ102" s="164" t="str">
        <f>IF(Plananalyse!EJ102=1,VLOOKUP(EJ$5,Kruistabel!$B$26:$F$29,MATCH($C102,Kruistabel!$C$25:$F$25,0)+1,FALSE),"")</f>
        <v/>
      </c>
      <c r="EK102" s="138"/>
      <c r="EL102" s="138"/>
      <c r="EM102" s="138"/>
      <c r="EN102" s="138"/>
      <c r="EO102" s="138"/>
    </row>
    <row r="103" spans="2:145">
      <c r="B103" s="337" t="s">
        <v>202</v>
      </c>
      <c r="C103" s="160" t="str">
        <f>_xlfn.IFNA(VLOOKUP($B103,Classificatietabel!$B$6:$I$91,C$7,FALSE),"")</f>
        <v>normaal</v>
      </c>
      <c r="D103" s="160" t="str">
        <f>_xlfn.IFNA(VLOOKUP($B103,Classificatietabel!$B$6:$I$91,D$7,FALSE),"")</f>
        <v>neen</v>
      </c>
      <c r="E103" s="119">
        <f>IF(AND(D103="laag",$D$3=1),0,_xlfn.IFNA(IF(VLOOKUP($B103,Classificatietabel!$B$6:$H$91,$E$5,FALSE)="Ja",1,0),""))</f>
        <v>1</v>
      </c>
      <c r="F103" s="163"/>
      <c r="G103" s="326" t="str">
        <f>IF(IF(Plananalyse!G103=1,VLOOKUP(G$5,Kruistabel!$B$26:$F$29,MATCH($C103,Kruistabel!$C$25:$F$25,0)+1,FALSE),"")=0,"",IF(Plananalyse!G103=1,VLOOKUP(G$5,Kruistabel!$B$26:$F$29,MATCH($C103,Kruistabel!$C$25:$F$25,0)+1,FALSE),""))</f>
        <v/>
      </c>
      <c r="H103" s="326" t="str">
        <f>IF(IF(Plananalyse!H103=1,VLOOKUP(H$5,Kruistabel!$B$26:$F$29,MATCH($C103,Kruistabel!$C$25:$F$25,0)+1,FALSE),"")=0,"",IF(Plananalyse!H103=1,VLOOKUP(H$5,Kruistabel!$B$26:$F$29,MATCH($C103,Kruistabel!$C$25:$F$25,0)+1,FALSE),""))</f>
        <v/>
      </c>
      <c r="I103" s="326">
        <f>IF(IF(Plananalyse!I103=1,VLOOKUP(I$5,Kruistabel!$B$26:$F$29,MATCH($C103,Kruistabel!$C$25:$F$25,0)+1,FALSE),"")=0,"",IF(Plananalyse!I103=1,VLOOKUP(I$5,Kruistabel!$B$26:$F$29,MATCH($C103,Kruistabel!$C$25:$F$25,0)+1,FALSE),""))</f>
        <v>60</v>
      </c>
      <c r="J103" s="326" t="str">
        <f>IF(IF(Plananalyse!J103=1,VLOOKUP(J$5,Kruistabel!$B$26:$F$29,MATCH($C103,Kruistabel!$C$25:$F$25,0)+1,FALSE),"")=0,"",IF(Plananalyse!J103=1,VLOOKUP(J$5,Kruistabel!$B$26:$F$29,MATCH($C103,Kruistabel!$C$25:$F$25,0)+1,FALSE),""))</f>
        <v/>
      </c>
      <c r="K103" s="326" t="str">
        <f>IF(IF(Plananalyse!K103=1,VLOOKUP(K$5,Kruistabel!$B$26:$F$29,MATCH($C103,Kruistabel!$C$25:$F$25,0)+1,FALSE),"")=0,"",IF(Plananalyse!K103=1,VLOOKUP(K$5,Kruistabel!$B$26:$F$29,MATCH($C103,Kruistabel!$C$25:$F$25,0)+1,FALSE),""))</f>
        <v/>
      </c>
      <c r="L103" s="326" t="str">
        <f>IF(IF(Plananalyse!L103=1,VLOOKUP(L$5,Kruistabel!$B$26:$F$29,MATCH($C103,Kruistabel!$C$25:$F$25,0)+1,FALSE),"")=0,"",IF(Plananalyse!L103=1,VLOOKUP(L$5,Kruistabel!$B$26:$F$29,MATCH($C103,Kruistabel!$C$25:$F$25,0)+1,FALSE),""))</f>
        <v/>
      </c>
      <c r="M103" s="326">
        <f>IF(IF(Plananalyse!M103=1,VLOOKUP(M$5,Kruistabel!$B$26:$F$29,MATCH($C103,Kruistabel!$C$25:$F$25,0)+1,FALSE),"")=0,"",IF(Plananalyse!M103=1,VLOOKUP(M$5,Kruistabel!$B$26:$F$29,MATCH($C103,Kruistabel!$C$25:$F$25,0)+1,FALSE),""))</f>
        <v>55</v>
      </c>
      <c r="N103" s="326">
        <f>IF(IF(Plananalyse!N103=1,VLOOKUP(N$5,Kruistabel!$B$26:$F$29,MATCH($C103,Kruistabel!$C$25:$F$25,0)+1,FALSE),"")=0,"",IF(Plananalyse!N103=1,VLOOKUP(N$5,Kruistabel!$B$26:$F$29,MATCH($C103,Kruistabel!$C$25:$F$25,0)+1,FALSE),""))</f>
        <v>55</v>
      </c>
      <c r="O103" s="326">
        <f>IF(IF(Plananalyse!O103=1,VLOOKUP(O$5,Kruistabel!$B$26:$F$29,MATCH($C103,Kruistabel!$C$25:$F$25,0)+1,FALSE),"")=0,"",IF(Plananalyse!O103=1,VLOOKUP(O$5,Kruistabel!$B$26:$F$29,MATCH($C103,Kruistabel!$C$25:$F$25,0)+1,FALSE),""))</f>
        <v>55</v>
      </c>
      <c r="P103" s="326">
        <f>IF(IF(Plananalyse!P103=1,VLOOKUP(P$5,Kruistabel!$B$26:$F$29,MATCH($C103,Kruistabel!$C$25:$F$25,0)+1,FALSE),"")=0,"",IF(Plananalyse!P103=1,VLOOKUP(P$5,Kruistabel!$B$26:$F$29,MATCH($C103,Kruistabel!$C$25:$F$25,0)+1,FALSE),""))</f>
        <v>50</v>
      </c>
      <c r="Q103" s="326">
        <f>IF(IF(Plananalyse!Q103=1,VLOOKUP(Q$5,Kruistabel!$B$26:$F$29,MATCH($C103,Kruistabel!$C$25:$F$25,0)+1,FALSE),"")=0,"",IF(Plananalyse!Q103=1,VLOOKUP(Q$5,Kruistabel!$B$26:$F$29,MATCH($C103,Kruistabel!$C$25:$F$25,0)+1,FALSE),""))</f>
        <v>60</v>
      </c>
      <c r="R103" s="326">
        <f>IF(IF(Plananalyse!R103=1,VLOOKUP(R$5,Kruistabel!$B$26:$F$29,MATCH($C103,Kruistabel!$C$25:$F$25,0)+1,FALSE),"")=0,"",IF(Plananalyse!R103=1,VLOOKUP(R$5,Kruistabel!$B$26:$F$29,MATCH($C103,Kruistabel!$C$25:$F$25,0)+1,FALSE),""))</f>
        <v>55</v>
      </c>
      <c r="S103" s="326" t="str">
        <f>IF(IF(Plananalyse!S103=1,VLOOKUP(S$5,Kruistabel!$B$26:$F$29,MATCH($C103,Kruistabel!$C$25:$F$25,0)+1,FALSE),"")=0,"",IF(Plananalyse!S103=1,VLOOKUP(S$5,Kruistabel!$B$26:$F$29,MATCH($C103,Kruistabel!$C$25:$F$25,0)+1,FALSE),""))</f>
        <v/>
      </c>
      <c r="T103" s="326" t="str">
        <f>IF(IF(Plananalyse!T103=1,VLOOKUP(T$5,Kruistabel!$B$26:$F$29,MATCH($C103,Kruistabel!$C$25:$F$25,0)+1,FALSE),"")=0,"",IF(Plananalyse!T103=1,VLOOKUP(T$5,Kruistabel!$B$26:$F$29,MATCH($C103,Kruistabel!$C$25:$F$25,0)+1,FALSE),""))</f>
        <v/>
      </c>
      <c r="U103" s="326" t="str">
        <f>IF(IF(Plananalyse!U103=1,VLOOKUP(U$5,Kruistabel!$B$26:$F$29,MATCH($C103,Kruistabel!$C$25:$F$25,0)+1,FALSE),"")=0,"",IF(Plananalyse!U103=1,VLOOKUP(U$5,Kruistabel!$B$26:$F$29,MATCH($C103,Kruistabel!$C$25:$F$25,0)+1,FALSE),""))</f>
        <v/>
      </c>
      <c r="V103" s="326" t="str">
        <f>IF(IF(Plananalyse!V103=1,VLOOKUP(V$5,Kruistabel!$B$26:$F$29,MATCH($C103,Kruistabel!$C$25:$F$25,0)+1,FALSE),"")=0,"",IF(Plananalyse!V103=1,VLOOKUP(V$5,Kruistabel!$B$26:$F$29,MATCH($C103,Kruistabel!$C$25:$F$25,0)+1,FALSE),""))</f>
        <v/>
      </c>
      <c r="W103" s="326" t="str">
        <f>IF(IF(Plananalyse!W103=1,VLOOKUP(W$5,Kruistabel!$B$26:$F$29,MATCH($C103,Kruistabel!$C$25:$F$25,0)+1,FALSE),"")=0,"",IF(Plananalyse!W103=1,VLOOKUP(W$5,Kruistabel!$B$26:$F$29,MATCH($C103,Kruistabel!$C$25:$F$25,0)+1,FALSE),""))</f>
        <v/>
      </c>
      <c r="X103" s="326" t="str">
        <f>IF(IF(Plananalyse!X103=1,VLOOKUP(X$5,Kruistabel!$B$26:$F$29,MATCH($C103,Kruistabel!$C$25:$F$25,0)+1,FALSE),"")=0,"",IF(Plananalyse!X103=1,VLOOKUP(X$5,Kruistabel!$B$26:$F$29,MATCH($C103,Kruistabel!$C$25:$F$25,0)+1,FALSE),""))</f>
        <v/>
      </c>
      <c r="Y103" s="326">
        <f>IF(IF(Plananalyse!Y103=1,VLOOKUP(Y$5,Kruistabel!$B$26:$F$29,MATCH($C103,Kruistabel!$C$25:$F$25,0)+1,FALSE),"")=0,"",IF(Plananalyse!Y103=1,VLOOKUP(Y$5,Kruistabel!$B$26:$F$29,MATCH($C103,Kruistabel!$C$25:$F$25,0)+1,FALSE),""))</f>
        <v>60</v>
      </c>
      <c r="Z103" s="326" t="str">
        <f>IF(IF(Plananalyse!Z103=1,VLOOKUP(Z$5,Kruistabel!$B$26:$F$29,MATCH($C103,Kruistabel!$C$25:$F$25,0)+1,FALSE),"")=0,"",IF(Plananalyse!Z103=1,VLOOKUP(Z$5,Kruistabel!$B$26:$F$29,MATCH($C103,Kruistabel!$C$25:$F$25,0)+1,FALSE),""))</f>
        <v/>
      </c>
      <c r="AA103" s="326" t="str">
        <f>IF(IF(Plananalyse!AA103=1,VLOOKUP(AA$5,Kruistabel!$B$26:$F$29,MATCH($C103,Kruistabel!$C$25:$F$25,0)+1,FALSE),"")=0,"",IF(Plananalyse!AA103=1,VLOOKUP(AA$5,Kruistabel!$B$26:$F$29,MATCH($C103,Kruistabel!$C$25:$F$25,0)+1,FALSE),""))</f>
        <v/>
      </c>
      <c r="AB103" s="326" t="str">
        <f>IF(IF(Plananalyse!AB103=1,VLOOKUP(AB$5,Kruistabel!$B$26:$F$29,MATCH($C103,Kruistabel!$C$25:$F$25,0)+1,FALSE),"")=0,"",IF(Plananalyse!AB103=1,VLOOKUP(AB$5,Kruistabel!$B$26:$F$29,MATCH($C103,Kruistabel!$C$25:$F$25,0)+1,FALSE),""))</f>
        <v/>
      </c>
      <c r="AC103" s="326" t="str">
        <f>IF(IF(Plananalyse!AC103=1,VLOOKUP(AC$5,Kruistabel!$B$26:$F$29,MATCH($C103,Kruistabel!$C$25:$F$25,0)+1,FALSE),"")=0,"",IF(Plananalyse!AC103=1,VLOOKUP(AC$5,Kruistabel!$B$26:$F$29,MATCH($C103,Kruistabel!$C$25:$F$25,0)+1,FALSE),""))</f>
        <v/>
      </c>
      <c r="AD103" s="326" t="str">
        <f>IF(IF(Plananalyse!AD103=1,VLOOKUP(AD$5,Kruistabel!$B$26:$F$29,MATCH($C103,Kruistabel!$C$25:$F$25,0)+1,FALSE),"")=0,"",IF(Plananalyse!AD103=1,VLOOKUP(AD$5,Kruistabel!$B$26:$F$29,MATCH($C103,Kruistabel!$C$25:$F$25,0)+1,FALSE),""))</f>
        <v/>
      </c>
      <c r="AE103" s="326" t="str">
        <f>IF(IF(Plananalyse!AE103=1,VLOOKUP(AE$5,Kruistabel!$B$26:$F$29,MATCH($C103,Kruistabel!$C$25:$F$25,0)+1,FALSE),"")=0,"",IF(Plananalyse!AE103=1,VLOOKUP(AE$5,Kruistabel!$B$26:$F$29,MATCH($C103,Kruistabel!$C$25:$F$25,0)+1,FALSE),""))</f>
        <v/>
      </c>
      <c r="AF103" s="326" t="str">
        <f>IF(IF(Plananalyse!AF103=1,VLOOKUP(AF$5,Kruistabel!$B$26:$F$29,MATCH($C103,Kruistabel!$C$25:$F$25,0)+1,FALSE),"")=0,"",IF(Plananalyse!AF103=1,VLOOKUP(AF$5,Kruistabel!$B$26:$F$29,MATCH($C103,Kruistabel!$C$25:$F$25,0)+1,FALSE),""))</f>
        <v/>
      </c>
      <c r="AG103" s="326" t="str">
        <f>IF(IF(Plananalyse!AG103=1,VLOOKUP(AG$5,Kruistabel!$B$26:$F$29,MATCH($C103,Kruistabel!$C$25:$F$25,0)+1,FALSE),"")=0,"",IF(Plananalyse!AG103=1,VLOOKUP(AG$5,Kruistabel!$B$26:$F$29,MATCH($C103,Kruistabel!$C$25:$F$25,0)+1,FALSE),""))</f>
        <v/>
      </c>
      <c r="AH103" s="326" t="str">
        <f>IF(IF(Plananalyse!AH103=1,VLOOKUP(AH$5,Kruistabel!$B$26:$F$29,MATCH($C103,Kruistabel!$C$25:$F$25,0)+1,FALSE),"")=0,"",IF(Plananalyse!AI103=1,VLOOKUP(AH$5,Kruistabel!$B$26:$F$29,MATCH($C103,Kruistabel!$C$25:$F$25,0)+1,FALSE),""))</f>
        <v/>
      </c>
      <c r="AI103" s="326" t="str">
        <f>IF(IF(Plananalyse!AI103=1,VLOOKUP(AI$5,Kruistabel!$B$26:$F$29,MATCH($C103,Kruistabel!$C$25:$F$25,0)+1,FALSE),"")=0,"",IF(Plananalyse!AJ103=1,VLOOKUP(AI$5,Kruistabel!$B$26:$F$29,MATCH($C103,Kruistabel!$C$25:$F$25,0)+1,FALSE),""))</f>
        <v/>
      </c>
      <c r="AJ103" s="326" t="str">
        <f>IF(IF(Plananalyse!AJ103=1,VLOOKUP(AJ$5,Kruistabel!$B$26:$F$29,MATCH($C103,Kruistabel!$C$25:$F$25,0)+1,FALSE),"")=0,"",IF(Plananalyse!AJ103=1,VLOOKUP(AJ$5,Kruistabel!$B$26:$F$29,MATCH($C103,Kruistabel!$C$25:$F$25,0)+1,FALSE),""))</f>
        <v/>
      </c>
      <c r="AK103" s="326">
        <f>IF(IF(Plananalyse!AK103=1,VLOOKUP(AK$5,Kruistabel!$B$26:$F$29,MATCH($C103,Kruistabel!$C$25:$F$25,0)+1,FALSE),"")=0,"",IF(Plananalyse!AK103=1,VLOOKUP(AK$5,Kruistabel!$B$26:$F$29,MATCH($C103,Kruistabel!$C$25:$F$25,0)+1,FALSE),""))</f>
        <v>60</v>
      </c>
      <c r="AL103" s="326" t="str">
        <f>IF(IF(Plananalyse!AL103=1,VLOOKUP(AL$5,Kruistabel!$B$26:$F$29,MATCH($C103,Kruistabel!$C$25:$F$25,0)+1,FALSE),"")=0,"",IF(Plananalyse!AL103=1,VLOOKUP(AL$5,Kruistabel!$B$26:$F$29,MATCH($C103,Kruistabel!$C$25:$F$25,0)+1,FALSE),""))</f>
        <v/>
      </c>
      <c r="AM103" s="326" t="str">
        <f>IF(IF(Plananalyse!AM103=1,VLOOKUP(AM$5,Kruistabel!$B$26:$F$29,MATCH($C103,Kruistabel!$C$25:$F$25,0)+1,FALSE),"")=0,"",IF(Plananalyse!AM103=1,VLOOKUP(AM$5,Kruistabel!$B$26:$F$29,MATCH($C103,Kruistabel!$C$25:$F$25,0)+1,FALSE),""))</f>
        <v/>
      </c>
      <c r="AN103" s="327"/>
      <c r="AO103" s="326">
        <f>IF(IF(Plananalyse!AO103=1,VLOOKUP(AO$5,Kruistabel!$B$26:$F$29,MATCH($C103,Kruistabel!$C$25:$F$25,0)+1,FALSE),"")=0,"",IF(Plananalyse!AO103=1,VLOOKUP(AO$5,Kruistabel!$B$26:$F$29,MATCH($C103,Kruistabel!$C$25:$F$25,0)+1,FALSE),""))</f>
        <v>60</v>
      </c>
      <c r="AP103" s="326">
        <f>IF(IF(Plananalyse!AP103=1,VLOOKUP(AP$5,Kruistabel!$B$26:$F$29,MATCH($C103,Kruistabel!$C$25:$F$25,0)+1,FALSE),"")=0,"",IF(Plananalyse!AP103=1,VLOOKUP(AP$5,Kruistabel!$B$26:$F$29,MATCH($C103,Kruistabel!$C$25:$F$25,0)+1,FALSE),""))</f>
        <v>60</v>
      </c>
      <c r="AQ103" s="326">
        <f>IF(IF(Plananalyse!AQ103=1,VLOOKUP(AQ$5,Kruistabel!$B$26:$F$29,MATCH($C103,Kruistabel!$C$25:$F$25,0)+1,FALSE),"")=0,"",IF(Plananalyse!AQ103=1,VLOOKUP(AQ$5,Kruistabel!$B$26:$F$29,MATCH($C103,Kruistabel!$C$25:$F$25,0)+1,FALSE),""))</f>
        <v>60</v>
      </c>
      <c r="AR103" s="326">
        <f>IF(IF(Plananalyse!AR103=1,VLOOKUP(AR$5,Kruistabel!$B$26:$F$29,MATCH($C103,Kruistabel!$C$25:$F$25,0)+1,FALSE),"")=0,"",IF(Plananalyse!AR103=1,VLOOKUP(AR$5,Kruistabel!$B$26:$F$29,MATCH($C103,Kruistabel!$C$25:$F$25,0)+1,FALSE),""))</f>
        <v>55</v>
      </c>
      <c r="AS103" s="326">
        <f>IF(IF(Plananalyse!AS103=1,VLOOKUP(AS$5,Kruistabel!$B$26:$F$29,MATCH($C103,Kruistabel!$C$25:$F$25,0)+1,FALSE),"")=0,"",IF(Plananalyse!AS103=1,VLOOKUP(AS$5,Kruistabel!$B$26:$F$29,MATCH($C103,Kruistabel!$C$25:$F$25,0)+1,FALSE),""))</f>
        <v>60</v>
      </c>
      <c r="AT103" s="326">
        <f>IF(IF(Plananalyse!AT103=1,VLOOKUP(AT$5,Kruistabel!$B$26:$F$29,MATCH($C103,Kruistabel!$C$25:$F$25,0)+1,FALSE),"")=0,"",IF(Plananalyse!AT103=1,VLOOKUP(AT$5,Kruistabel!$B$26:$F$29,MATCH($C103,Kruistabel!$C$25:$F$25,0)+1,FALSE),""))</f>
        <v>55</v>
      </c>
      <c r="AU103" s="326" t="str">
        <f>IF(IF(Plananalyse!AU103=1,VLOOKUP(AU$5,Kruistabel!$B$26:$F$29,MATCH($C103,Kruistabel!$C$25:$F$25,0)+1,FALSE),"")=0,"",IF(Plananalyse!AU103=1,VLOOKUP(AU$5,Kruistabel!$B$26:$F$29,MATCH($C103,Kruistabel!$C$25:$F$25,0)+1,FALSE),""))</f>
        <v/>
      </c>
      <c r="AV103" s="326">
        <f>IF(IF(Plananalyse!AV103=1,VLOOKUP(AV$5,Kruistabel!$B$26:$F$29,MATCH($C103,Kruistabel!$C$25:$F$25,0)+1,FALSE),"")=0,"",IF(Plananalyse!AV103=1,VLOOKUP(AV$5,Kruistabel!$B$26:$F$29,MATCH($C103,Kruistabel!$C$25:$F$25,0)+1,FALSE),""))</f>
        <v>60</v>
      </c>
      <c r="AW103" s="326" t="str">
        <f>IF(IF(Plananalyse!AW103=1,VLOOKUP(AW$5,Kruistabel!$B$26:$F$29,MATCH($C103,Kruistabel!$C$25:$F$25,0)+1,FALSE),"")=0,"",IF(Plananalyse!AW103=1,VLOOKUP(AW$5,Kruistabel!$B$26:$F$29,MATCH($C103,Kruistabel!$C$25:$F$25,0)+1,FALSE),""))</f>
        <v/>
      </c>
      <c r="AX103" s="326" t="str">
        <f>IF(IF(Plananalyse!AX103=1,VLOOKUP(AX$5,Kruistabel!$B$26:$F$29,MATCH($C103,Kruistabel!$C$25:$F$25,0)+1,FALSE),"")=0,"",IF(Plananalyse!AX103=1,VLOOKUP(AX$5,Kruistabel!$B$26:$F$29,MATCH($C103,Kruistabel!$C$25:$F$25,0)+1,FALSE),""))</f>
        <v/>
      </c>
      <c r="AY103" s="327"/>
      <c r="AZ103" s="326" t="str">
        <f>IF(IF(Plananalyse!AZ103=1,VLOOKUP(AZ$5,Kruistabel!$B$26:$F$29,MATCH($C103,Kruistabel!$C$25:$F$25,0)+1,FALSE),"")=0,"",IF(Plananalyse!AZ103=1,VLOOKUP(AZ$5,Kruistabel!$B$26:$F$29,MATCH($C103,Kruistabel!$C$25:$F$25,0)+1,FALSE),""))</f>
        <v/>
      </c>
      <c r="BA103" s="326" t="str">
        <f>IF(IF(Plananalyse!BA103=1,VLOOKUP(BA$5,Kruistabel!$B$26:$F$29,MATCH($C103,Kruistabel!$C$25:$F$25,0)+1,FALSE),"")=0,"",IF(Plananalyse!BA103=1,VLOOKUP(BA$5,Kruistabel!$B$26:$F$29,MATCH($C103,Kruistabel!$C$25:$F$25,0)+1,FALSE),""))</f>
        <v/>
      </c>
      <c r="BB103" s="326">
        <f>IF(IF(Plananalyse!BB103=1,VLOOKUP(BB$5,Kruistabel!$B$26:$F$29,MATCH($C103,Kruistabel!$C$25:$F$25,0)+1,FALSE),"")=0,"",IF(Plananalyse!BB103=1,VLOOKUP(BB$5,Kruistabel!$B$26:$F$29,MATCH($C103,Kruistabel!$C$25:$F$25,0)+1,FALSE),""))</f>
        <v>60</v>
      </c>
      <c r="BC103" s="326">
        <f>IF(IF(Plananalyse!BC103=1,VLOOKUP(BC$5,Kruistabel!$B$26:$F$29,MATCH($C103,Kruistabel!$C$25:$F$25,0)+1,FALSE),"")=0,"",IF(Plananalyse!BC103=1,VLOOKUP(BC$5,Kruistabel!$B$26:$F$29,MATCH($C103,Kruistabel!$C$25:$F$25,0)+1,FALSE),""))</f>
        <v>60</v>
      </c>
      <c r="BD103" s="326" t="str">
        <f>IF(IF(Plananalyse!BD103=1,VLOOKUP(BD$5,Kruistabel!$B$26:$F$29,MATCH($C103,Kruistabel!$C$25:$F$25,0)+1,FALSE),"")=0,"",IF(Plananalyse!BD103=1,VLOOKUP(BD$5,Kruistabel!$B$26:$F$29,MATCH($C103,Kruistabel!$C$25:$F$25,0)+1,FALSE),""))</f>
        <v/>
      </c>
      <c r="BE103" s="326" t="str">
        <f>IF(IF(Plananalyse!BE103=1,VLOOKUP(BE$5,Kruistabel!$B$26:$F$29,MATCH($C103,Kruistabel!$C$25:$F$25,0)+1,FALSE),"")=0,"",IF(Plananalyse!BE103=1,VLOOKUP(BE$5,Kruistabel!$B$26:$F$29,MATCH($C103,Kruistabel!$C$25:$F$25,0)+1,FALSE),""))</f>
        <v/>
      </c>
      <c r="BF103" s="326" t="str">
        <f>IF(IF(Plananalyse!BF103=1,VLOOKUP(BF$5,Kruistabel!$B$26:$F$29,MATCH($C103,Kruistabel!$C$25:$F$25,0)+1,FALSE),"")=0,"",IF(Plananalyse!BF103=1,VLOOKUP(BF$5,Kruistabel!$B$26:$F$29,MATCH($C103,Kruistabel!$C$25:$F$25,0)+1,FALSE),""))</f>
        <v/>
      </c>
      <c r="BG103" s="326" t="str">
        <f>IF(IF(Plananalyse!BG103=1,VLOOKUP(BG$5,Kruistabel!$B$26:$F$29,MATCH($C103,Kruistabel!$C$25:$F$25,0)+1,FALSE),"")=0,"",IF(Plananalyse!BG103=1,VLOOKUP(BG$5,Kruistabel!$B$26:$F$29,MATCH($C103,Kruistabel!$C$25:$F$25,0)+1,FALSE),""))</f>
        <v/>
      </c>
      <c r="BH103" s="326" t="str">
        <f>IF(IF(Plananalyse!BH103=1,VLOOKUP(BH$5,Kruistabel!$B$26:$F$29,MATCH($C103,Kruistabel!$C$25:$F$25,0)+1,FALSE),"")=0,"",IF(Plananalyse!BH103=1,VLOOKUP(BH$5,Kruistabel!$B$26:$F$29,MATCH($C103,Kruistabel!$C$25:$F$25,0)+1,FALSE),""))</f>
        <v/>
      </c>
      <c r="BI103" s="327"/>
      <c r="BJ103" s="326" t="e">
        <f>IF(IF(Plananalyse!BJ103=1,VLOOKUP(BJ$5,Kruistabel!$B$26:$F$29,MATCH($C103,Kruistabel!$C$25:$F$25,0)+1,FALSE),"")=0,"",IF(Plananalyse!BJ103=1,VLOOKUP(BJ$5,Kruistabel!$B$26:$F$29,MATCH($C103,Kruistabel!$C$25:$F$25,0)+1,FALSE),""))</f>
        <v>#N/A</v>
      </c>
      <c r="BK103" s="326" t="e">
        <f>IF(IF(Plananalyse!BK103=1,VLOOKUP(BK$5,Kruistabel!$B$26:$F$29,MATCH($C103,Kruistabel!$C$25:$F$25,0)+1,FALSE),"")=0,"",IF(Plananalyse!BK103=1,VLOOKUP(BK$5,Kruistabel!$B$26:$F$29,MATCH($C103,Kruistabel!$C$25:$F$25,0)+1,FALSE),""))</f>
        <v>#N/A</v>
      </c>
      <c r="BL103" s="326" t="e">
        <f>IF(IF(Plananalyse!BL103=1,VLOOKUP(BL$5,Kruistabel!$B$26:$F$29,MATCH($C103,Kruistabel!$C$25:$F$25,0)+1,FALSE),"")=0,"",IF(Plananalyse!BL103=1,VLOOKUP(BL$5,Kruistabel!$B$26:$F$29,MATCH($C103,Kruistabel!$C$25:$F$25,0)+1,FALSE),""))</f>
        <v>#N/A</v>
      </c>
      <c r="BM103" s="326" t="e">
        <f>IF(IF(Plananalyse!BM103=1,VLOOKUP(BM$5,Kruistabel!$B$26:$F$29,MATCH($C103,Kruistabel!$C$25:$F$25,0)+1,FALSE),"")=0,"",IF(Plananalyse!BM103=1,VLOOKUP(BM$5,Kruistabel!$B$26:$F$29,MATCH($C103,Kruistabel!$C$25:$F$25,0)+1,FALSE),""))</f>
        <v>#N/A</v>
      </c>
      <c r="BN103" s="326" t="e">
        <f>IF(IF(Plananalyse!BN103=1,VLOOKUP(BN$5,Kruistabel!$B$26:$F$29,MATCH($C103,Kruistabel!$C$25:$F$25,0)+1,FALSE),"")=0,"",IF(Plananalyse!BN103=1,VLOOKUP(BN$5,Kruistabel!$B$26:$F$29,MATCH($C103,Kruistabel!$C$25:$F$25,0)+1,FALSE),""))</f>
        <v>#N/A</v>
      </c>
      <c r="BO103" s="326" t="e">
        <f>IF(IF(Plananalyse!BO103=1,VLOOKUP(BO$5,Kruistabel!$B$26:$F$29,MATCH($C103,Kruistabel!$C$25:$F$25,0)+1,FALSE),"")=0,"",IF(Plananalyse!BO103=1,VLOOKUP(BO$5,Kruistabel!$B$26:$F$29,MATCH($C103,Kruistabel!$C$25:$F$25,0)+1,FALSE),""))</f>
        <v>#N/A</v>
      </c>
      <c r="BP103" s="326" t="e">
        <f>IF(IF(Plananalyse!BP103=1,VLOOKUP(BP$5,Kruistabel!$B$26:$F$29,MATCH($C103,Kruistabel!$C$25:$F$25,0)+1,FALSE),"")=0,"",IF(Plananalyse!BP103=1,VLOOKUP(BP$5,Kruistabel!$B$26:$F$29,MATCH($C103,Kruistabel!$C$25:$F$25,0)+1,FALSE),""))</f>
        <v>#N/A</v>
      </c>
      <c r="BQ103" s="326" t="e">
        <f>IF(IF(Plananalyse!BQ103=1,VLOOKUP(BQ$5,Kruistabel!$B$26:$F$29,MATCH($C103,Kruistabel!$C$25:$F$25,0)+1,FALSE),"")=0,"",IF(Plananalyse!BQ103=1,VLOOKUP(BQ$5,Kruistabel!$B$26:$F$29,MATCH($C103,Kruistabel!$C$25:$F$25,0)+1,FALSE),""))</f>
        <v>#N/A</v>
      </c>
      <c r="BR103" s="326" t="e">
        <f>IF(IF(Plananalyse!BR103=1,VLOOKUP(BR$5,Kruistabel!$B$26:$F$29,MATCH($C103,Kruistabel!$C$25:$F$25,0)+1,FALSE),"")=0,"",IF(Plananalyse!BR103=1,VLOOKUP(BR$5,Kruistabel!$B$26:$F$29,MATCH($C103,Kruistabel!$C$25:$F$25,0)+1,FALSE),""))</f>
        <v>#REF!</v>
      </c>
      <c r="BS103" s="326" t="e">
        <f>IF(IF(Plananalyse!BS103=1,VLOOKUP(BS$5,Kruistabel!$B$26:$F$29,MATCH($C103,Kruistabel!$C$25:$F$25,0)+1,FALSE),"")=0,"",IF(Plananalyse!BS103=1,VLOOKUP(BS$5,Kruistabel!$B$26:$F$29,MATCH($C103,Kruistabel!$C$25:$F$25,0)+1,FALSE),""))</f>
        <v>#REF!</v>
      </c>
      <c r="BT103" s="65"/>
      <c r="BU103" s="231" t="str">
        <f>IF(IF(Plananalyse!BU103=1,VLOOKUP(BU$5,Kruistabel!$B$26:$F$29,MATCH($C103,Kruistabel!$C$25:$F$25,0)+1,FALSE),"")=0,"",IF(Plananalyse!BU103=1,VLOOKUP(BU$5,Kruistabel!$B$26:$F$29,MATCH($C103,Kruistabel!$C$25:$F$25,0)+1,FALSE),""))</f>
        <v/>
      </c>
      <c r="BV103" s="326">
        <f>IF(IF(Plananalyse!BV103=1,VLOOKUP(BV$5,Kruistabel!$B$26:$F$29,MATCH($C103,Kruistabel!$C$25:$F$25,0)+1,FALSE),"")=0,"",IF(Plananalyse!BV103=1,VLOOKUP(BV$5,Kruistabel!$B$26:$F$29,MATCH($C103,Kruistabel!$C$25:$F$25,0)+1,FALSE),""))</f>
        <v>55</v>
      </c>
      <c r="BW103" s="326" t="str">
        <f>IF(IF(Plananalyse!BW103=1,VLOOKUP(BW$5,Kruistabel!$B$26:$F$29,MATCH($C103,Kruistabel!$C$25:$F$25,0)+1,FALSE),"")=0,"",IF(Plananalyse!BW103=1,VLOOKUP(BW$5,Kruistabel!$B$26:$F$29,MATCH($C103,Kruistabel!$C$25:$F$25,0)+1,FALSE),""))</f>
        <v/>
      </c>
      <c r="BX103" s="326" t="str">
        <f>IF(IF(Plananalyse!BX103=1,VLOOKUP(BX$5,Kruistabel!$B$26:$F$29,MATCH($C103,Kruistabel!$C$25:$F$25,0)+1,FALSE),"")=0,"",IF(Plananalyse!BX103=1,VLOOKUP(BX$5,Kruistabel!$B$26:$F$29,MATCH($C103,Kruistabel!$C$25:$F$25,0)+1,FALSE),""))</f>
        <v/>
      </c>
      <c r="BY103" s="327"/>
      <c r="BZ103" s="326" t="e">
        <f>IF(IF(Plananalyse!BZ103=1,VLOOKUP(BZ$5,Kruistabel!$B$26:$F$29,MATCH($C103,Kruistabel!$C$25:$F$25,0)+1,FALSE),"")=0,"",IF(Plananalyse!BZ103=1,VLOOKUP(BZ$5,Kruistabel!$B$26:$F$29,MATCH($C103,Kruistabel!$C$25:$F$25,0)+1,FALSE),""))</f>
        <v>#N/A</v>
      </c>
      <c r="CA103" s="326" t="e">
        <f>IF(IF(Plananalyse!CA103=1,VLOOKUP(CA$5,Kruistabel!$B$26:$F$29,MATCH($C103,Kruistabel!$C$25:$F$25,0)+1,FALSE),"")=0,"",IF(Plananalyse!CA103=1,VLOOKUP(CA$5,Kruistabel!$B$26:$F$29,MATCH($C103,Kruistabel!$C$25:$F$25,0)+1,FALSE),""))</f>
        <v>#N/A</v>
      </c>
      <c r="CB103" s="326" t="e">
        <f>IF(IF(Plananalyse!CB103=1,VLOOKUP(CB$5,Kruistabel!$B$26:$F$29,MATCH($C103,Kruistabel!$C$25:$F$25,0)+1,FALSE),"")=0,"",IF(Plananalyse!CB103=1,VLOOKUP(CB$5,Kruistabel!$B$26:$F$29,MATCH($C103,Kruistabel!$C$25:$F$25,0)+1,FALSE),""))</f>
        <v>#N/A</v>
      </c>
      <c r="CC103" s="326" t="e">
        <f>IF(IF(Plananalyse!CC103=1,VLOOKUP(CC$5,Kruistabel!$B$26:$F$29,MATCH($C103,Kruistabel!$C$25:$F$25,0)+1,FALSE),"")=0,"",IF(Plananalyse!CC103=1,VLOOKUP(CC$5,Kruistabel!$B$26:$F$29,MATCH($C103,Kruistabel!$C$25:$F$25,0)+1,FALSE),""))</f>
        <v>#N/A</v>
      </c>
      <c r="CD103" s="326" t="e">
        <f>IF(IF(Plananalyse!CD103=1,VLOOKUP(CD$5,Kruistabel!$B$26:$F$29,MATCH($C103,Kruistabel!$C$25:$F$25,0)+1,FALSE),"")=0,"",IF(Plananalyse!CD103=1,VLOOKUP(CD$5,Kruistabel!$B$26:$F$29,MATCH($C103,Kruistabel!$C$25:$F$25,0)+1,FALSE),""))</f>
        <v>#N/A</v>
      </c>
      <c r="CE103" s="326" t="e">
        <f>IF(IF(Plananalyse!CE103=1,VLOOKUP(CE$5,Kruistabel!$B$26:$F$29,MATCH($C103,Kruistabel!$C$25:$F$25,0)+1,FALSE),"")=0,"",IF(Plananalyse!CE103=1,VLOOKUP(CE$5,Kruistabel!$B$26:$F$29,MATCH($C103,Kruistabel!$C$25:$F$25,0)+1,FALSE),""))</f>
        <v>#N/A</v>
      </c>
      <c r="CF103" s="326" t="e">
        <f>IF(IF(Plananalyse!CF103=1,VLOOKUP(CF$5,Kruistabel!$B$26:$F$29,MATCH($C103,Kruistabel!$C$25:$F$25,0)+1,FALSE),"")=0,"",IF(Plananalyse!CF103=1,VLOOKUP(CF$5,Kruistabel!$B$26:$F$29,MATCH($C103,Kruistabel!$C$25:$F$25,0)+1,FALSE),""))</f>
        <v>#N/A</v>
      </c>
      <c r="CG103" s="326" t="e">
        <f>IF(IF(Plananalyse!CG103=1,VLOOKUP(CG$5,Kruistabel!$B$26:$F$29,MATCH($C103,Kruistabel!$C$25:$F$25,0)+1,FALSE),"")=0,"",IF(Plananalyse!CG103=1,VLOOKUP(CG$5,Kruistabel!$B$26:$F$29,MATCH($C103,Kruistabel!$C$25:$F$25,0)+1,FALSE),""))</f>
        <v>#REF!</v>
      </c>
      <c r="CH103" s="326" t="e">
        <f>IF(IF(Plananalyse!CH103=1,VLOOKUP(CH$5,Kruistabel!$B$26:$F$29,MATCH($C103,Kruistabel!$C$25:$F$25,0)+1,FALSE),"")=0,"",IF(Plananalyse!CH103=1,VLOOKUP(CH$5,Kruistabel!$B$26:$F$29,MATCH($C103,Kruistabel!$C$25:$F$25,0)+1,FALSE),""))</f>
        <v>#REF!</v>
      </c>
      <c r="CI103" s="65"/>
      <c r="CJ103" s="326">
        <f>IF(IF(Plananalyse!CJ103=1,VLOOKUP(CJ$5,Kruistabel!$B$26:$F$29,MATCH($C103,Kruistabel!$C$25:$F$25,0)+1,FALSE),"")=0,"",IF(Plananalyse!CJ103=1,VLOOKUP(CJ$5,Kruistabel!$B$26:$F$29,MATCH($C103,Kruistabel!$C$25:$F$25,0)+1,FALSE),""))</f>
        <v>55</v>
      </c>
      <c r="CK103" s="326">
        <f>IF(IF(Plananalyse!CK103=1,VLOOKUP(CK$5,Kruistabel!$B$26:$F$29,MATCH($C103,Kruistabel!$C$25:$F$25,0)+1,FALSE),"")=0,"",IF(Plananalyse!CK103=1,VLOOKUP(CK$5,Kruistabel!$B$26:$F$29,MATCH($C103,Kruistabel!$C$25:$F$25,0)+1,FALSE),""))</f>
        <v>55</v>
      </c>
      <c r="CL103" s="326" t="str">
        <f>IF(IF(Plananalyse!CL103=1,VLOOKUP(CL$5,Kruistabel!$B$26:$F$29,MATCH($C103,Kruistabel!$C$25:$F$25,0)+1,FALSE),"")=0,"",IF(Plananalyse!CL103=1,VLOOKUP(CL$5,Kruistabel!$B$26:$F$29,MATCH($C103,Kruistabel!$C$25:$F$25,0)+1,FALSE),""))</f>
        <v/>
      </c>
      <c r="CM103" s="326">
        <f>IF(IF(Plananalyse!CM103=1,VLOOKUP(CM$5,Kruistabel!$B$26:$F$29,MATCH($C103,Kruistabel!$C$25:$F$25,0)+1,FALSE),"")=0,"",IF(Plananalyse!CM103=1,VLOOKUP(CM$5,Kruistabel!$B$26:$F$29,MATCH($C103,Kruistabel!$C$25:$F$25,0)+1,FALSE),""))</f>
        <v>50</v>
      </c>
      <c r="CN103" s="326">
        <f>IF(IF(Plananalyse!CN103=1,VLOOKUP(CN$5,Kruistabel!$B$26:$F$29,MATCH($C103,Kruistabel!$C$25:$F$25,0)+1,FALSE),"")=0,"",IF(Plananalyse!CN103=1,VLOOKUP(CN$5,Kruistabel!$B$26:$F$29,MATCH($C103,Kruistabel!$C$25:$F$25,0)+1,FALSE),""))</f>
        <v>50</v>
      </c>
      <c r="CO103" s="326">
        <f>IF(IF(Plananalyse!CO103=1,VLOOKUP(CO$5,Kruistabel!$B$26:$F$29,MATCH($C103,Kruistabel!$C$25:$F$25,0)+1,FALSE),"")=0,"",IF(Plananalyse!CO103=1,VLOOKUP(CO$5,Kruistabel!$B$26:$F$29,MATCH($C103,Kruistabel!$C$25:$F$25,0)+1,FALSE),""))</f>
        <v>60</v>
      </c>
      <c r="CP103" s="326">
        <f>IF(IF(Plananalyse!CP103=1,VLOOKUP(CP$5,Kruistabel!$B$26:$F$29,MATCH($C103,Kruistabel!$C$25:$F$25,0)+1,FALSE),"")=0,"",IF(Plananalyse!CP103=1,VLOOKUP(CP$5,Kruistabel!$B$26:$F$29,MATCH($C103,Kruistabel!$C$25:$F$25,0)+1,FALSE),""))</f>
        <v>55</v>
      </c>
      <c r="CQ103" s="326">
        <f>IF(IF(Plananalyse!CQ103=1,VLOOKUP(CQ$5,Kruistabel!$B$26:$F$29,MATCH($C103,Kruistabel!$C$25:$F$25,0)+1,FALSE),"")=0,"",IF(Plananalyse!CQ103=1,VLOOKUP(CQ$5,Kruistabel!$B$26:$F$29,MATCH($C103,Kruistabel!$C$25:$F$25,0)+1,FALSE),""))</f>
        <v>60</v>
      </c>
      <c r="CR103" s="326">
        <f>IF(IF(Plananalyse!CR103=1,VLOOKUP(CR$5,Kruistabel!$B$26:$F$29,MATCH($C103,Kruistabel!$C$25:$F$25,0)+1,FALSE),"")=0,"",IF(Plananalyse!CR103=1,VLOOKUP(CR$5,Kruistabel!$B$26:$F$29,MATCH($C103,Kruistabel!$C$25:$F$25,0)+1,FALSE),""))</f>
        <v>60</v>
      </c>
      <c r="CS103" s="326">
        <f ca="1">IF(IF(Plananalyse!CS103=1,VLOOKUP(CS$5,Kruistabel!$B$26:$F$29,MATCH($C103,Kruistabel!$C$25:$F$25,0)+1,FALSE),"")=0,"",IF(Plananalyse!CS103=1,VLOOKUP(CS$5,Kruistabel!$B$26:$F$29,MATCH($C103,Kruistabel!$C$25:$F$25,0)+1,FALSE),""))</f>
        <v>55</v>
      </c>
      <c r="CT103" s="326">
        <f ca="1">IF(IF(Plananalyse!CT103=1,VLOOKUP(CT$5,Kruistabel!$B$26:$F$29,MATCH($C103,Kruistabel!$C$25:$F$25,0)+1,FALSE),"")=0,"",IF(Plananalyse!CT103=1,VLOOKUP(CT$5,Kruistabel!$B$26:$F$29,MATCH($C103,Kruistabel!$C$25:$F$25,0)+1,FALSE),""))</f>
        <v>55</v>
      </c>
      <c r="CU103" s="326">
        <f ca="1">IF(IF(Plananalyse!CU103=1,VLOOKUP(CU$5,Kruistabel!$B$26:$F$29,MATCH($C103,Kruistabel!$C$25:$F$25,0)+1,FALSE),"")=0,"",IF(Plananalyse!CU103=1,VLOOKUP(CU$5,Kruistabel!$B$26:$F$29,MATCH($C103,Kruistabel!$C$25:$F$25,0)+1,FALSE),""))</f>
        <v>60</v>
      </c>
      <c r="CV103" s="326">
        <f ca="1">IF(IF(Plananalyse!CV103=1,VLOOKUP(CV$5,Kruistabel!$B$26:$F$29,MATCH($C103,Kruistabel!$C$25:$F$25,0)+1,FALSE),"")=0,"",IF(Plananalyse!CV103=1,VLOOKUP(CV$5,Kruistabel!$B$26:$F$29,MATCH($C103,Kruistabel!$C$25:$F$25,0)+1,FALSE),""))</f>
        <v>60</v>
      </c>
      <c r="CW103" s="326">
        <f ca="1">IF(IF(Plananalyse!CW103=1,VLOOKUP(CW$5,Kruistabel!$B$26:$F$29,MATCH($C103,Kruistabel!$C$25:$F$25,0)+1,FALSE),"")=0,"",IF(Plananalyse!CW103=1,VLOOKUP(CW$5,Kruistabel!$B$26:$F$29,MATCH($C103,Kruistabel!$C$25:$F$25,0)+1,FALSE),""))</f>
        <v>55</v>
      </c>
      <c r="CX103" s="326" t="str">
        <f ca="1">IF(IF(Plananalyse!CX103=1,VLOOKUP(CX$5,Kruistabel!$B$26:$F$29,MATCH($C103,Kruistabel!$C$25:$F$25,0)+1,FALSE),"")=0,"",IF(Plananalyse!CX103=1,VLOOKUP(CX$5,Kruistabel!$B$26:$F$29,MATCH($C103,Kruistabel!$C$25:$F$25,0)+1,FALSE),""))</f>
        <v/>
      </c>
      <c r="CY103" s="326">
        <f ca="1">IF(IF(Plananalyse!CY103=1,VLOOKUP(CY$5,Kruistabel!$B$26:$F$29,MATCH($C103,Kruistabel!$C$25:$F$25,0)+1,FALSE),"")=0,"",IF(Plananalyse!CY103=1,VLOOKUP(CY$5,Kruistabel!$B$26:$F$29,MATCH($C103,Kruistabel!$C$25:$F$25,0)+1,FALSE),""))</f>
        <v>60</v>
      </c>
      <c r="CZ103" s="326">
        <f ca="1">IF(IF(Plananalyse!CZ103=1,VLOOKUP(CZ$5,Kruistabel!$B$26:$F$29,MATCH($C103,Kruistabel!$C$25:$F$25,0)+1,FALSE),"")=0,"",IF(Plananalyse!CZ103=1,VLOOKUP(CZ$5,Kruistabel!$B$26:$F$29,MATCH($C103,Kruistabel!$C$25:$F$25,0)+1,FALSE),""))</f>
        <v>60</v>
      </c>
      <c r="DA103" s="326">
        <f ca="1">IF(IF(Plananalyse!DA103=1,VLOOKUP(DA$5,Kruistabel!$B$26:$F$29,MATCH($C103,Kruistabel!$C$25:$F$25,0)+1,FALSE),"")=0,"",IF(Plananalyse!DA103=1,VLOOKUP(DA$5,Kruistabel!$B$26:$F$29,MATCH($C103,Kruistabel!$C$25:$F$25,0)+1,FALSE),""))</f>
        <v>60</v>
      </c>
      <c r="DB103" s="326" t="str">
        <f ca="1">IF(IF(Plananalyse!DB103=1,VLOOKUP(DB$5,Kruistabel!$B$26:$F$29,MATCH($C103,Kruistabel!$C$25:$F$25,0)+1,FALSE),"")=0,"",IF(Plananalyse!DB103=1,VLOOKUP(DB$5,Kruistabel!$B$26:$F$29,MATCH($C103,Kruistabel!$C$25:$F$25,0)+1,FALSE),""))</f>
        <v/>
      </c>
      <c r="DC103" s="326" t="str">
        <f ca="1">IF(IF(Plananalyse!DC103=1,VLOOKUP(DC$5,Kruistabel!$B$26:$F$29,MATCH($C103,Kruistabel!$C$25:$F$25,0)+1,FALSE),"")=0,"",IF(Plananalyse!DC103=1,VLOOKUP(DC$5,Kruistabel!$B$26:$F$29,MATCH($C103,Kruistabel!$C$25:$F$25,0)+1,FALSE),""))</f>
        <v/>
      </c>
      <c r="DD103" s="327"/>
      <c r="DE103" s="326" t="e">
        <f ca="1">IF(IF(Plananalyse!DE103=1,VLOOKUP(DE$5,Kruistabel!$B$26:$F$29,MATCH($C103,Kruistabel!$C$25:$F$25,0)+1,FALSE),"")=0,"",IF(Plananalyse!DE103=1,VLOOKUP(DE$5,Kruistabel!$B$26:$F$29,MATCH($C103,Kruistabel!$C$25:$F$25,0)+1,FALSE),""))</f>
        <v>#N/A</v>
      </c>
      <c r="DF103" s="326" t="e">
        <f ca="1">IF(IF(Plananalyse!DF103=1,VLOOKUP(DF$5,Kruistabel!$B$26:$F$29,MATCH($C103,Kruistabel!$C$25:$F$25,0)+1,FALSE),"")=0,"",IF(Plananalyse!DF103=1,VLOOKUP(DF$5,Kruistabel!$B$26:$F$29,MATCH($C103,Kruistabel!$C$25:$F$25,0)+1,FALSE),""))</f>
        <v>#N/A</v>
      </c>
      <c r="DG103" s="326" t="e">
        <f ca="1">IF(IF(Plananalyse!DG103=1,VLOOKUP(DG$5,Kruistabel!$B$26:$F$29,MATCH($C103,Kruistabel!$C$25:$F$25,0)+1,FALSE),"")=0,"",IF(Plananalyse!DG103=1,VLOOKUP(DG$5,Kruistabel!$B$26:$F$29,MATCH($C103,Kruistabel!$C$25:$F$25,0)+1,FALSE),""))</f>
        <v>#N/A</v>
      </c>
      <c r="DH103" s="326" t="e">
        <f ca="1">IF(IF(Plananalyse!DH103=1,VLOOKUP(DH$5,Kruistabel!$B$26:$F$29,MATCH($C103,Kruistabel!$C$25:$F$25,0)+1,FALSE),"")=0,"",IF(Plananalyse!DH103=1,VLOOKUP(DH$5,Kruistabel!$B$26:$F$29,MATCH($C103,Kruistabel!$C$25:$F$25,0)+1,FALSE),""))</f>
        <v>#N/A</v>
      </c>
      <c r="DI103" s="326" t="e">
        <f ca="1">IF(IF(Plananalyse!DI103=1,VLOOKUP(DI$5,Kruistabel!$B$26:$F$29,MATCH($C103,Kruistabel!$C$25:$F$25,0)+1,FALSE),"")=0,"",IF(Plananalyse!DI103=1,VLOOKUP(DI$5,Kruistabel!$B$26:$F$29,MATCH($C103,Kruistabel!$C$25:$F$25,0)+1,FALSE),""))</f>
        <v>#N/A</v>
      </c>
      <c r="DJ103" s="326" t="e">
        <f ca="1">IF(IF(Plananalyse!DJ103=1,VLOOKUP(DJ$5,Kruistabel!$B$26:$F$29,MATCH($C103,Kruistabel!$C$25:$F$25,0)+1,FALSE),"")=0,"",IF(Plananalyse!DJ103=1,VLOOKUP(DJ$5,Kruistabel!$B$26:$F$29,MATCH($C103,Kruistabel!$C$25:$F$25,0)+1,FALSE),""))</f>
        <v>#N/A</v>
      </c>
      <c r="DK103" s="326" t="e">
        <f ca="1">IF(IF(Plananalyse!DK103=1,VLOOKUP(DK$5,Kruistabel!$B$26:$F$29,MATCH($C103,Kruistabel!$C$25:$F$25,0)+1,FALSE),"")=0,"",IF(Plananalyse!DK103=1,VLOOKUP(DK$5,Kruistabel!$B$26:$F$29,MATCH($C103,Kruistabel!$C$25:$F$25,0)+1,FALSE),""))</f>
        <v>#REF!</v>
      </c>
      <c r="DL103" s="326" t="e">
        <f ca="1">IF(IF(Plananalyse!DL103=1,VLOOKUP(DL$5,Kruistabel!$B$26:$F$29,MATCH($C103,Kruistabel!$C$25:$F$25,0)+1,FALSE),"")=0,"",IF(Plananalyse!DL103=1,VLOOKUP(DL$5,Kruistabel!$B$26:$F$29,MATCH($C103,Kruistabel!$C$25:$F$25,0)+1,FALSE),""))</f>
        <v>#REF!</v>
      </c>
      <c r="DM103" s="327" t="str">
        <f>IF(Plananalyse!DM103=1,VLOOKUP(DM$5,Kruistabel!$B$26:$F$29,MATCH($C103,Kruistabel!$C$25:$F$25,0)+1,FALSE),"")</f>
        <v/>
      </c>
      <c r="DN103" s="326" t="e">
        <f ca="1">IF(IF(Plananalyse!DN103=1,VLOOKUP(DN$5,Kruistabel!$B$26:$F$29,MATCH($C103,Kruistabel!$C$25:$F$25,0)+1,FALSE),"")=0,"",IF(Plananalyse!DN103=1,VLOOKUP(DN$5,Kruistabel!$B$26:$F$29,MATCH($C103,Kruistabel!$C$25:$F$25,0)+1,FALSE),""))</f>
        <v>#N/A</v>
      </c>
      <c r="DO103" s="326" t="e">
        <f ca="1">IF(IF(Plananalyse!DO103=1,VLOOKUP(DO$5,Kruistabel!$B$26:$F$29,MATCH($C103,Kruistabel!$C$25:$F$25,0)+1,FALSE),"")=0,"",IF(Plananalyse!DO103=1,VLOOKUP(DO$5,Kruistabel!$B$26:$F$29,MATCH($C103,Kruistabel!$C$25:$F$25,0)+1,FALSE),""))</f>
        <v>#N/A</v>
      </c>
      <c r="DP103" s="326" t="e">
        <f ca="1">IF(IF(Plananalyse!DP103=1,VLOOKUP(DP$5,Kruistabel!$B$26:$F$29,MATCH($C103,Kruistabel!$C$25:$F$25,0)+1,FALSE),"")=0,"",IF(Plananalyse!DP103=1,VLOOKUP(DP$5,Kruistabel!$B$26:$F$29,MATCH($C103,Kruistabel!$C$25:$F$25,0)+1,FALSE),""))</f>
        <v>#N/A</v>
      </c>
      <c r="DQ103" s="326" t="e">
        <f ca="1">IF(IF(Plananalyse!DQ103=1,VLOOKUP(DQ$5,Kruistabel!$B$26:$F$29,MATCH($C103,Kruistabel!$C$25:$F$25,0)+1,FALSE),"")=0,"",IF(Plananalyse!DQ103=1,VLOOKUP(DQ$5,Kruistabel!$B$26:$F$29,MATCH($C103,Kruistabel!$C$25:$F$25,0)+1,FALSE),""))</f>
        <v>#N/A</v>
      </c>
      <c r="DR103" s="326" t="e">
        <f ca="1">IF(IF(Plananalyse!DR103=1,VLOOKUP(DR$5,Kruistabel!$B$26:$F$29,MATCH($C103,Kruistabel!$C$25:$F$25,0)+1,FALSE),"")=0,"",IF(Plananalyse!DR103=1,VLOOKUP(DR$5,Kruistabel!$B$26:$F$29,MATCH($C103,Kruistabel!$C$25:$F$25,0)+1,FALSE),""))</f>
        <v>#N/A</v>
      </c>
      <c r="DS103" s="326" t="e">
        <f ca="1">IF(IF(Plananalyse!DS103=1,VLOOKUP(DS$5,Kruistabel!$B$26:$F$29,MATCH($C103,Kruistabel!$C$25:$F$25,0)+1,FALSE),"")=0,"",IF(Plananalyse!DS103=1,VLOOKUP(DS$5,Kruistabel!$B$26:$F$29,MATCH($C103,Kruistabel!$C$25:$F$25,0)+1,FALSE),""))</f>
        <v>#N/A</v>
      </c>
      <c r="DT103" s="326" t="e">
        <f ca="1">IF(IF(Plananalyse!DT103=1,VLOOKUP(DT$5,Kruistabel!$B$26:$F$29,MATCH($C103,Kruistabel!$C$25:$F$25,0)+1,FALSE),"")=0,"",IF(Plananalyse!DT103=1,VLOOKUP(DT$5,Kruistabel!$B$26:$F$29,MATCH($C103,Kruistabel!$C$25:$F$25,0)+1,FALSE),""))</f>
        <v>#N/A</v>
      </c>
      <c r="DU103" s="326" t="e">
        <f ca="1">IF(IF(Plananalyse!DU103=1,VLOOKUP(DU$5,Kruistabel!$B$26:$F$29,MATCH($C103,Kruistabel!$C$25:$F$25,0)+1,FALSE),"")=0,"",IF(Plananalyse!DU103=1,VLOOKUP(DU$5,Kruistabel!$B$26:$F$29,MATCH($C103,Kruistabel!$C$25:$F$25,0)+1,FALSE),""))</f>
        <v>#N/A</v>
      </c>
      <c r="DV103" s="326" t="e">
        <f ca="1">IF(IF(Plananalyse!DV103=1,VLOOKUP(DV$5,Kruistabel!$B$26:$F$29,MATCH($C103,Kruistabel!$C$25:$F$25,0)+1,FALSE),"")=0,"",IF(Plananalyse!DV103=1,VLOOKUP(DV$5,Kruistabel!$B$26:$F$29,MATCH($C103,Kruistabel!$C$25:$F$25,0)+1,FALSE),""))</f>
        <v>#N/A</v>
      </c>
      <c r="DW103" s="326" t="e">
        <f ca="1">IF(IF(Plananalyse!DW103=1,VLOOKUP(DW$5,Kruistabel!$B$26:$F$29,MATCH($C103,Kruistabel!$C$25:$F$25,0)+1,FALSE),"")=0,"",IF(Plananalyse!DW103=1,VLOOKUP(DW$5,Kruistabel!$B$26:$F$29,MATCH($C103,Kruistabel!$C$25:$F$25,0)+1,FALSE),""))</f>
        <v>#REF!</v>
      </c>
      <c r="DX103" s="326" t="e">
        <f ca="1">IF(IF(Plananalyse!DX103=1,VLOOKUP(DX$5,Kruistabel!$B$26:$F$29,MATCH($C103,Kruistabel!$C$25:$F$25,0)+1,FALSE),"")=0,"",IF(Plananalyse!DX103=1,VLOOKUP(DX$5,Kruistabel!$B$26:$F$29,MATCH($C103,Kruistabel!$C$25:$F$25,0)+1,FALSE),""))</f>
        <v>#REF!</v>
      </c>
      <c r="DY103" s="327" t="str">
        <f>IF(Plananalyse!DY103=1,VLOOKUP(DY$5,Kruistabel!$B$26:$F$29,MATCH($C103,Kruistabel!$C$25:$F$25,0)+1,FALSE),"")</f>
        <v/>
      </c>
      <c r="DZ103" s="326" t="e">
        <f ca="1">IF(IF(Plananalyse!DZ103=1,VLOOKUP(DZ$5,Kruistabel!$B$26:$F$29,MATCH($C103,Kruistabel!$C$25:$F$25,0)+1,FALSE),"")=0,"",IF(Plananalyse!DZ103=1,VLOOKUP(DZ$5,Kruistabel!$B$26:$F$29,MATCH($C103,Kruistabel!$C$25:$F$25,0)+1,FALSE),""))</f>
        <v>#N/A</v>
      </c>
      <c r="EA103" s="326" t="e">
        <f ca="1">IF(IF(Plananalyse!EA103=1,VLOOKUP(EA$5,Kruistabel!$B$26:$F$29,MATCH($C103,Kruistabel!$C$25:$F$25,0)+1,FALSE),"")=0,"",IF(Plananalyse!EA103=1,VLOOKUP(EA$5,Kruistabel!$B$26:$F$29,MATCH($C103,Kruistabel!$C$25:$F$25,0)+1,FALSE),""))</f>
        <v>#N/A</v>
      </c>
      <c r="EB103" s="326" t="e">
        <f ca="1">IF(IF(Plananalyse!EB103=1,VLOOKUP(EB$5,Kruistabel!$B$26:$F$29,MATCH($C103,Kruistabel!$C$25:$F$25,0)+1,FALSE),"")=0,"",IF(Plananalyse!EB103=1,VLOOKUP(EB$5,Kruistabel!$B$26:$F$29,MATCH($C103,Kruistabel!$C$25:$F$25,0)+1,FALSE),""))</f>
        <v>#REF!</v>
      </c>
      <c r="EC103" s="326" t="e">
        <f ca="1">IF(IF(Plananalyse!EC103=1,VLOOKUP(EC$5,Kruistabel!$B$26:$F$29,MATCH($C103,Kruistabel!$C$25:$F$25,0)+1,FALSE),"")=0,"",IF(Plananalyse!EC103=1,VLOOKUP(EC$5,Kruistabel!$B$26:$F$29,MATCH($C103,Kruistabel!$C$25:$F$25,0)+1,FALSE),""))</f>
        <v>#REF!</v>
      </c>
      <c r="ED103" s="327"/>
      <c r="EE103" s="326" t="e">
        <f ca="1">IF(IF(Plananalyse!EE103=1,VLOOKUP(EE$5,Kruistabel!$B$26:$F$29,MATCH($C103,Kruistabel!$C$25:$F$25,0)+1,FALSE),"")=0,"",IF(Plananalyse!EE103=1,VLOOKUP(EE$5,Kruistabel!$B$26:$F$29,MATCH($C103,Kruistabel!$C$25:$F$25,0)+1,FALSE),""))</f>
        <v>#N/A</v>
      </c>
      <c r="EF103" s="326" t="e">
        <f ca="1">IF(IF(Plananalyse!EF103=1,VLOOKUP(EF$5,Kruistabel!$B$26:$F$29,MATCH($C103,Kruistabel!$C$25:$F$25,0)+1,FALSE),"")=0,"",IF(Plananalyse!EF103=1,VLOOKUP(EF$5,Kruistabel!$B$26:$F$29,MATCH($C103,Kruistabel!$C$25:$F$25,0)+1,FALSE),""))</f>
        <v>#N/A</v>
      </c>
      <c r="EG103" s="326" t="e">
        <f ca="1">IF(IF(Plananalyse!EG103=1,VLOOKUP(EG$5,Kruistabel!$B$26:$F$29,MATCH($C103,Kruistabel!$C$25:$F$25,0)+1,FALSE),"")=0,"",IF(Plananalyse!EG103=1,VLOOKUP(EG$5,Kruistabel!$B$26:$F$29,MATCH($C103,Kruistabel!$C$25:$F$25,0)+1,FALSE),""))</f>
        <v>#N/A</v>
      </c>
      <c r="EH103" s="326" t="e">
        <f ca="1">IF(IF(Plananalyse!EH103=1,VLOOKUP(EH$5,Kruistabel!$B$26:$F$29,MATCH($C103,Kruistabel!$C$25:$F$25,0)+1,FALSE),"")=0,"",IF(Plananalyse!EH103=1,VLOOKUP(EH$5,Kruistabel!$B$26:$F$29,MATCH($C103,Kruistabel!$C$25:$F$25,0)+1,FALSE),""))</f>
        <v>#REF!</v>
      </c>
      <c r="EI103" s="326" t="e">
        <f ca="1">IF(IF(Plananalyse!EI103=1,VLOOKUP(EI$5,Kruistabel!$B$26:$F$29,MATCH($C103,Kruistabel!$C$25:$F$25,0)+1,FALSE),"")=0,"",IF(Plananalyse!EI103=1,VLOOKUP(EI$5,Kruistabel!$B$26:$F$29,MATCH($C103,Kruistabel!$C$25:$F$25,0)+1,FALSE),""))</f>
        <v>#REF!</v>
      </c>
      <c r="EJ103" s="164" t="str">
        <f>IF(Plananalyse!EJ103=1,VLOOKUP(EJ$5,Kruistabel!$B$26:$F$29,MATCH($C103,Kruistabel!$C$25:$F$25,0)+1,FALSE),"")</f>
        <v/>
      </c>
      <c r="EK103" s="138"/>
      <c r="EL103" s="138"/>
      <c r="EM103" s="138"/>
      <c r="EN103" s="138"/>
      <c r="EO103" s="138"/>
    </row>
    <row r="104" spans="2:145">
      <c r="B104" s="337" t="s">
        <v>204</v>
      </c>
      <c r="C104" s="160" t="str">
        <f>_xlfn.IFNA(VLOOKUP($B104,Classificatietabel!$B$6:$I$91,C$7,FALSE),"")</f>
        <v>normaal</v>
      </c>
      <c r="D104" s="160" t="str">
        <f>_xlfn.IFNA(VLOOKUP($B104,Classificatietabel!$B$6:$I$91,D$7,FALSE),"")</f>
        <v>neen</v>
      </c>
      <c r="E104" s="119">
        <f>IF(AND(D104="laag",$D$3=1),0,_xlfn.IFNA(IF(VLOOKUP($B104,Classificatietabel!$B$6:$H$91,$E$5,FALSE)="Ja",1,0),""))</f>
        <v>1</v>
      </c>
      <c r="F104" s="163"/>
      <c r="G104" s="326" t="str">
        <f>IF(IF(Plananalyse!G104=1,VLOOKUP(G$5,Kruistabel!$B$26:$F$29,MATCH($C104,Kruistabel!$C$25:$F$25,0)+1,FALSE),"")=0,"",IF(Plananalyse!G104=1,VLOOKUP(G$5,Kruistabel!$B$26:$F$29,MATCH($C104,Kruistabel!$C$25:$F$25,0)+1,FALSE),""))</f>
        <v/>
      </c>
      <c r="H104" s="326" t="str">
        <f>IF(IF(Plananalyse!H104=1,VLOOKUP(H$5,Kruistabel!$B$26:$F$29,MATCH($C104,Kruistabel!$C$25:$F$25,0)+1,FALSE),"")=0,"",IF(Plananalyse!H104=1,VLOOKUP(H$5,Kruistabel!$B$26:$F$29,MATCH($C104,Kruistabel!$C$25:$F$25,0)+1,FALSE),""))</f>
        <v/>
      </c>
      <c r="I104" s="326">
        <f>IF(IF(Plananalyse!I104=1,VLOOKUP(I$5,Kruistabel!$B$26:$F$29,MATCH($C104,Kruistabel!$C$25:$F$25,0)+1,FALSE),"")=0,"",IF(Plananalyse!I104=1,VLOOKUP(I$5,Kruistabel!$B$26:$F$29,MATCH($C104,Kruistabel!$C$25:$F$25,0)+1,FALSE),""))</f>
        <v>60</v>
      </c>
      <c r="J104" s="326" t="str">
        <f>IF(IF(Plananalyse!J104=1,VLOOKUP(J$5,Kruistabel!$B$26:$F$29,MATCH($C104,Kruistabel!$C$25:$F$25,0)+1,FALSE),"")=0,"",IF(Plananalyse!J104=1,VLOOKUP(J$5,Kruistabel!$B$26:$F$29,MATCH($C104,Kruistabel!$C$25:$F$25,0)+1,FALSE),""))</f>
        <v/>
      </c>
      <c r="K104" s="326" t="str">
        <f>IF(IF(Plananalyse!K104=1,VLOOKUP(K$5,Kruistabel!$B$26:$F$29,MATCH($C104,Kruistabel!$C$25:$F$25,0)+1,FALSE),"")=0,"",IF(Plananalyse!K104=1,VLOOKUP(K$5,Kruistabel!$B$26:$F$29,MATCH($C104,Kruistabel!$C$25:$F$25,0)+1,FALSE),""))</f>
        <v/>
      </c>
      <c r="L104" s="326" t="str">
        <f>IF(IF(Plananalyse!L104=1,VLOOKUP(L$5,Kruistabel!$B$26:$F$29,MATCH($C104,Kruistabel!$C$25:$F$25,0)+1,FALSE),"")=0,"",IF(Plananalyse!L104=1,VLOOKUP(L$5,Kruistabel!$B$26:$F$29,MATCH($C104,Kruistabel!$C$25:$F$25,0)+1,FALSE),""))</f>
        <v/>
      </c>
      <c r="M104" s="326">
        <f>IF(IF(Plananalyse!M104=1,VLOOKUP(M$5,Kruistabel!$B$26:$F$29,MATCH($C104,Kruistabel!$C$25:$F$25,0)+1,FALSE),"")=0,"",IF(Plananalyse!M104=1,VLOOKUP(M$5,Kruistabel!$B$26:$F$29,MATCH($C104,Kruistabel!$C$25:$F$25,0)+1,FALSE),""))</f>
        <v>55</v>
      </c>
      <c r="N104" s="326">
        <f>IF(IF(Plananalyse!N104=1,VLOOKUP(N$5,Kruistabel!$B$26:$F$29,MATCH($C104,Kruistabel!$C$25:$F$25,0)+1,FALSE),"")=0,"",IF(Plananalyse!N104=1,VLOOKUP(N$5,Kruistabel!$B$26:$F$29,MATCH($C104,Kruistabel!$C$25:$F$25,0)+1,FALSE),""))</f>
        <v>55</v>
      </c>
      <c r="O104" s="326">
        <f>IF(IF(Plananalyse!O104=1,VLOOKUP(O$5,Kruistabel!$B$26:$F$29,MATCH($C104,Kruistabel!$C$25:$F$25,0)+1,FALSE),"")=0,"",IF(Plananalyse!O104=1,VLOOKUP(O$5,Kruistabel!$B$26:$F$29,MATCH($C104,Kruistabel!$C$25:$F$25,0)+1,FALSE),""))</f>
        <v>55</v>
      </c>
      <c r="P104" s="326">
        <f>IF(IF(Plananalyse!P104=1,VLOOKUP(P$5,Kruistabel!$B$26:$F$29,MATCH($C104,Kruistabel!$C$25:$F$25,0)+1,FALSE),"")=0,"",IF(Plananalyse!P104=1,VLOOKUP(P$5,Kruistabel!$B$26:$F$29,MATCH($C104,Kruistabel!$C$25:$F$25,0)+1,FALSE),""))</f>
        <v>50</v>
      </c>
      <c r="Q104" s="326">
        <f>IF(IF(Plananalyse!Q104=1,VLOOKUP(Q$5,Kruistabel!$B$26:$F$29,MATCH($C104,Kruistabel!$C$25:$F$25,0)+1,FALSE),"")=0,"",IF(Plananalyse!Q104=1,VLOOKUP(Q$5,Kruistabel!$B$26:$F$29,MATCH($C104,Kruistabel!$C$25:$F$25,0)+1,FALSE),""))</f>
        <v>60</v>
      </c>
      <c r="R104" s="326">
        <f>IF(IF(Plananalyse!R104=1,VLOOKUP(R$5,Kruistabel!$B$26:$F$29,MATCH($C104,Kruistabel!$C$25:$F$25,0)+1,FALSE),"")=0,"",IF(Plananalyse!R104=1,VLOOKUP(R$5,Kruistabel!$B$26:$F$29,MATCH($C104,Kruistabel!$C$25:$F$25,0)+1,FALSE),""))</f>
        <v>55</v>
      </c>
      <c r="S104" s="326" t="str">
        <f>IF(IF(Plananalyse!S104=1,VLOOKUP(S$5,Kruistabel!$B$26:$F$29,MATCH($C104,Kruistabel!$C$25:$F$25,0)+1,FALSE),"")=0,"",IF(Plananalyse!S104=1,VLOOKUP(S$5,Kruistabel!$B$26:$F$29,MATCH($C104,Kruistabel!$C$25:$F$25,0)+1,FALSE),""))</f>
        <v/>
      </c>
      <c r="T104" s="326" t="str">
        <f>IF(IF(Plananalyse!T104=1,VLOOKUP(T$5,Kruistabel!$B$26:$F$29,MATCH($C104,Kruistabel!$C$25:$F$25,0)+1,FALSE),"")=0,"",IF(Plananalyse!T104=1,VLOOKUP(T$5,Kruistabel!$B$26:$F$29,MATCH($C104,Kruistabel!$C$25:$F$25,0)+1,FALSE),""))</f>
        <v/>
      </c>
      <c r="U104" s="326" t="str">
        <f>IF(IF(Plananalyse!U104=1,VLOOKUP(U$5,Kruistabel!$B$26:$F$29,MATCH($C104,Kruistabel!$C$25:$F$25,0)+1,FALSE),"")=0,"",IF(Plananalyse!U104=1,VLOOKUP(U$5,Kruistabel!$B$26:$F$29,MATCH($C104,Kruistabel!$C$25:$F$25,0)+1,FALSE),""))</f>
        <v/>
      </c>
      <c r="V104" s="326" t="str">
        <f>IF(IF(Plananalyse!V104=1,VLOOKUP(V$5,Kruistabel!$B$26:$F$29,MATCH($C104,Kruistabel!$C$25:$F$25,0)+1,FALSE),"")=0,"",IF(Plananalyse!V104=1,VLOOKUP(V$5,Kruistabel!$B$26:$F$29,MATCH($C104,Kruistabel!$C$25:$F$25,0)+1,FALSE),""))</f>
        <v/>
      </c>
      <c r="W104" s="326" t="str">
        <f>IF(IF(Plananalyse!W104=1,VLOOKUP(W$5,Kruistabel!$B$26:$F$29,MATCH($C104,Kruistabel!$C$25:$F$25,0)+1,FALSE),"")=0,"",IF(Plananalyse!W104=1,VLOOKUP(W$5,Kruistabel!$B$26:$F$29,MATCH($C104,Kruistabel!$C$25:$F$25,0)+1,FALSE),""))</f>
        <v/>
      </c>
      <c r="X104" s="326" t="str">
        <f>IF(IF(Plananalyse!X104=1,VLOOKUP(X$5,Kruistabel!$B$26:$F$29,MATCH($C104,Kruistabel!$C$25:$F$25,0)+1,FALSE),"")=0,"",IF(Plananalyse!X104=1,VLOOKUP(X$5,Kruistabel!$B$26:$F$29,MATCH($C104,Kruistabel!$C$25:$F$25,0)+1,FALSE),""))</f>
        <v/>
      </c>
      <c r="Y104" s="326">
        <f>IF(IF(Plananalyse!Y104=1,VLOOKUP(Y$5,Kruistabel!$B$26:$F$29,MATCH($C104,Kruistabel!$C$25:$F$25,0)+1,FALSE),"")=0,"",IF(Plananalyse!Y104=1,VLOOKUP(Y$5,Kruistabel!$B$26:$F$29,MATCH($C104,Kruistabel!$C$25:$F$25,0)+1,FALSE),""))</f>
        <v>60</v>
      </c>
      <c r="Z104" s="326" t="str">
        <f>IF(IF(Plananalyse!Z104=1,VLOOKUP(Z$5,Kruistabel!$B$26:$F$29,MATCH($C104,Kruistabel!$C$25:$F$25,0)+1,FALSE),"")=0,"",IF(Plananalyse!Z104=1,VLOOKUP(Z$5,Kruistabel!$B$26:$F$29,MATCH($C104,Kruistabel!$C$25:$F$25,0)+1,FALSE),""))</f>
        <v/>
      </c>
      <c r="AA104" s="326" t="str">
        <f>IF(IF(Plananalyse!AA104=1,VLOOKUP(AA$5,Kruistabel!$B$26:$F$29,MATCH($C104,Kruistabel!$C$25:$F$25,0)+1,FALSE),"")=0,"",IF(Plananalyse!AA104=1,VLOOKUP(AA$5,Kruistabel!$B$26:$F$29,MATCH($C104,Kruistabel!$C$25:$F$25,0)+1,FALSE),""))</f>
        <v/>
      </c>
      <c r="AB104" s="326" t="str">
        <f>IF(IF(Plananalyse!AB104=1,VLOOKUP(AB$5,Kruistabel!$B$26:$F$29,MATCH($C104,Kruistabel!$C$25:$F$25,0)+1,FALSE),"")=0,"",IF(Plananalyse!AB104=1,VLOOKUP(AB$5,Kruistabel!$B$26:$F$29,MATCH($C104,Kruistabel!$C$25:$F$25,0)+1,FALSE),""))</f>
        <v/>
      </c>
      <c r="AC104" s="326" t="str">
        <f>IF(IF(Plananalyse!AC104=1,VLOOKUP(AC$5,Kruistabel!$B$26:$F$29,MATCH($C104,Kruistabel!$C$25:$F$25,0)+1,FALSE),"")=0,"",IF(Plananalyse!AC104=1,VLOOKUP(AC$5,Kruistabel!$B$26:$F$29,MATCH($C104,Kruistabel!$C$25:$F$25,0)+1,FALSE),""))</f>
        <v/>
      </c>
      <c r="AD104" s="326" t="str">
        <f>IF(IF(Plananalyse!AD104=1,VLOOKUP(AD$5,Kruistabel!$B$26:$F$29,MATCH($C104,Kruistabel!$C$25:$F$25,0)+1,FALSE),"")=0,"",IF(Plananalyse!AD104=1,VLOOKUP(AD$5,Kruistabel!$B$26:$F$29,MATCH($C104,Kruistabel!$C$25:$F$25,0)+1,FALSE),""))</f>
        <v/>
      </c>
      <c r="AE104" s="326" t="str">
        <f>IF(IF(Plananalyse!AE104=1,VLOOKUP(AE$5,Kruistabel!$B$26:$F$29,MATCH($C104,Kruistabel!$C$25:$F$25,0)+1,FALSE),"")=0,"",IF(Plananalyse!AE104=1,VLOOKUP(AE$5,Kruistabel!$B$26:$F$29,MATCH($C104,Kruistabel!$C$25:$F$25,0)+1,FALSE),""))</f>
        <v/>
      </c>
      <c r="AF104" s="326" t="str">
        <f>IF(IF(Plananalyse!AF104=1,VLOOKUP(AF$5,Kruistabel!$B$26:$F$29,MATCH($C104,Kruistabel!$C$25:$F$25,0)+1,FALSE),"")=0,"",IF(Plananalyse!AF104=1,VLOOKUP(AF$5,Kruistabel!$B$26:$F$29,MATCH($C104,Kruistabel!$C$25:$F$25,0)+1,FALSE),""))</f>
        <v/>
      </c>
      <c r="AG104" s="326" t="str">
        <f>IF(IF(Plananalyse!AG104=1,VLOOKUP(AG$5,Kruistabel!$B$26:$F$29,MATCH($C104,Kruistabel!$C$25:$F$25,0)+1,FALSE),"")=0,"",IF(Plananalyse!AG104=1,VLOOKUP(AG$5,Kruistabel!$B$26:$F$29,MATCH($C104,Kruistabel!$C$25:$F$25,0)+1,FALSE),""))</f>
        <v/>
      </c>
      <c r="AH104" s="326" t="str">
        <f>IF(IF(Plananalyse!AH104=1,VLOOKUP(AH$5,Kruistabel!$B$26:$F$29,MATCH($C104,Kruistabel!$C$25:$F$25,0)+1,FALSE),"")=0,"",IF(Plananalyse!AI104=1,VLOOKUP(AH$5,Kruistabel!$B$26:$F$29,MATCH($C104,Kruistabel!$C$25:$F$25,0)+1,FALSE),""))</f>
        <v/>
      </c>
      <c r="AI104" s="326" t="str">
        <f>IF(IF(Plananalyse!AI104=1,VLOOKUP(AI$5,Kruistabel!$B$26:$F$29,MATCH($C104,Kruistabel!$C$25:$F$25,0)+1,FALSE),"")=0,"",IF(Plananalyse!AJ104=1,VLOOKUP(AI$5,Kruistabel!$B$26:$F$29,MATCH($C104,Kruistabel!$C$25:$F$25,0)+1,FALSE),""))</f>
        <v/>
      </c>
      <c r="AJ104" s="326" t="str">
        <f>IF(IF(Plananalyse!AJ104=1,VLOOKUP(AJ$5,Kruistabel!$B$26:$F$29,MATCH($C104,Kruistabel!$C$25:$F$25,0)+1,FALSE),"")=0,"",IF(Plananalyse!AJ104=1,VLOOKUP(AJ$5,Kruistabel!$B$26:$F$29,MATCH($C104,Kruistabel!$C$25:$F$25,0)+1,FALSE),""))</f>
        <v/>
      </c>
      <c r="AK104" s="326">
        <f>IF(IF(Plananalyse!AK104=1,VLOOKUP(AK$5,Kruistabel!$B$26:$F$29,MATCH($C104,Kruistabel!$C$25:$F$25,0)+1,FALSE),"")=0,"",IF(Plananalyse!AK104=1,VLOOKUP(AK$5,Kruistabel!$B$26:$F$29,MATCH($C104,Kruistabel!$C$25:$F$25,0)+1,FALSE),""))</f>
        <v>60</v>
      </c>
      <c r="AL104" s="326" t="str">
        <f>IF(IF(Plananalyse!AL104=1,VLOOKUP(AL$5,Kruistabel!$B$26:$F$29,MATCH($C104,Kruistabel!$C$25:$F$25,0)+1,FALSE),"")=0,"",IF(Plananalyse!AL104=1,VLOOKUP(AL$5,Kruistabel!$B$26:$F$29,MATCH($C104,Kruistabel!$C$25:$F$25,0)+1,FALSE),""))</f>
        <v/>
      </c>
      <c r="AM104" s="326" t="str">
        <f>IF(IF(Plananalyse!AM104=1,VLOOKUP(AM$5,Kruistabel!$B$26:$F$29,MATCH($C104,Kruistabel!$C$25:$F$25,0)+1,FALSE),"")=0,"",IF(Plananalyse!AM104=1,VLOOKUP(AM$5,Kruistabel!$B$26:$F$29,MATCH($C104,Kruistabel!$C$25:$F$25,0)+1,FALSE),""))</f>
        <v/>
      </c>
      <c r="AN104" s="327"/>
      <c r="AO104" s="326">
        <f>IF(IF(Plananalyse!AO104=1,VLOOKUP(AO$5,Kruistabel!$B$26:$F$29,MATCH($C104,Kruistabel!$C$25:$F$25,0)+1,FALSE),"")=0,"",IF(Plananalyse!AO104=1,VLOOKUP(AO$5,Kruistabel!$B$26:$F$29,MATCH($C104,Kruistabel!$C$25:$F$25,0)+1,FALSE),""))</f>
        <v>60</v>
      </c>
      <c r="AP104" s="326">
        <f>IF(IF(Plananalyse!AP104=1,VLOOKUP(AP$5,Kruistabel!$B$26:$F$29,MATCH($C104,Kruistabel!$C$25:$F$25,0)+1,FALSE),"")=0,"",IF(Plananalyse!AP104=1,VLOOKUP(AP$5,Kruistabel!$B$26:$F$29,MATCH($C104,Kruistabel!$C$25:$F$25,0)+1,FALSE),""))</f>
        <v>60</v>
      </c>
      <c r="AQ104" s="326">
        <f>IF(IF(Plananalyse!AQ104=1,VLOOKUP(AQ$5,Kruistabel!$B$26:$F$29,MATCH($C104,Kruistabel!$C$25:$F$25,0)+1,FALSE),"")=0,"",IF(Plananalyse!AQ104=1,VLOOKUP(AQ$5,Kruistabel!$B$26:$F$29,MATCH($C104,Kruistabel!$C$25:$F$25,0)+1,FALSE),""))</f>
        <v>60</v>
      </c>
      <c r="AR104" s="326">
        <f>IF(IF(Plananalyse!AR104=1,VLOOKUP(AR$5,Kruistabel!$B$26:$F$29,MATCH($C104,Kruistabel!$C$25:$F$25,0)+1,FALSE),"")=0,"",IF(Plananalyse!AR104=1,VLOOKUP(AR$5,Kruistabel!$B$26:$F$29,MATCH($C104,Kruistabel!$C$25:$F$25,0)+1,FALSE),""))</f>
        <v>55</v>
      </c>
      <c r="AS104" s="326">
        <f>IF(IF(Plananalyse!AS104=1,VLOOKUP(AS$5,Kruistabel!$B$26:$F$29,MATCH($C104,Kruistabel!$C$25:$F$25,0)+1,FALSE),"")=0,"",IF(Plananalyse!AS104=1,VLOOKUP(AS$5,Kruistabel!$B$26:$F$29,MATCH($C104,Kruistabel!$C$25:$F$25,0)+1,FALSE),""))</f>
        <v>60</v>
      </c>
      <c r="AT104" s="326">
        <f>IF(IF(Plananalyse!AT104=1,VLOOKUP(AT$5,Kruistabel!$B$26:$F$29,MATCH($C104,Kruistabel!$C$25:$F$25,0)+1,FALSE),"")=0,"",IF(Plananalyse!AT104=1,VLOOKUP(AT$5,Kruistabel!$B$26:$F$29,MATCH($C104,Kruistabel!$C$25:$F$25,0)+1,FALSE),""))</f>
        <v>55</v>
      </c>
      <c r="AU104" s="326" t="str">
        <f>IF(IF(Plananalyse!AU104=1,VLOOKUP(AU$5,Kruistabel!$B$26:$F$29,MATCH($C104,Kruistabel!$C$25:$F$25,0)+1,FALSE),"")=0,"",IF(Plananalyse!AU104=1,VLOOKUP(AU$5,Kruistabel!$B$26:$F$29,MATCH($C104,Kruistabel!$C$25:$F$25,0)+1,FALSE),""))</f>
        <v/>
      </c>
      <c r="AV104" s="326">
        <f>IF(IF(Plananalyse!AV104=1,VLOOKUP(AV$5,Kruistabel!$B$26:$F$29,MATCH($C104,Kruistabel!$C$25:$F$25,0)+1,FALSE),"")=0,"",IF(Plananalyse!AV104=1,VLOOKUP(AV$5,Kruistabel!$B$26:$F$29,MATCH($C104,Kruistabel!$C$25:$F$25,0)+1,FALSE),""))</f>
        <v>60</v>
      </c>
      <c r="AW104" s="326" t="str">
        <f>IF(IF(Plananalyse!AW104=1,VLOOKUP(AW$5,Kruistabel!$B$26:$F$29,MATCH($C104,Kruistabel!$C$25:$F$25,0)+1,FALSE),"")=0,"",IF(Plananalyse!AW104=1,VLOOKUP(AW$5,Kruistabel!$B$26:$F$29,MATCH($C104,Kruistabel!$C$25:$F$25,0)+1,FALSE),""))</f>
        <v/>
      </c>
      <c r="AX104" s="326" t="str">
        <f>IF(IF(Plananalyse!AX104=1,VLOOKUP(AX$5,Kruistabel!$B$26:$F$29,MATCH($C104,Kruistabel!$C$25:$F$25,0)+1,FALSE),"")=0,"",IF(Plananalyse!AX104=1,VLOOKUP(AX$5,Kruistabel!$B$26:$F$29,MATCH($C104,Kruistabel!$C$25:$F$25,0)+1,FALSE),""))</f>
        <v/>
      </c>
      <c r="AY104" s="327"/>
      <c r="AZ104" s="326" t="str">
        <f>IF(IF(Plananalyse!AZ104=1,VLOOKUP(AZ$5,Kruistabel!$B$26:$F$29,MATCH($C104,Kruistabel!$C$25:$F$25,0)+1,FALSE),"")=0,"",IF(Plananalyse!AZ104=1,VLOOKUP(AZ$5,Kruistabel!$B$26:$F$29,MATCH($C104,Kruistabel!$C$25:$F$25,0)+1,FALSE),""))</f>
        <v/>
      </c>
      <c r="BA104" s="326" t="str">
        <f>IF(IF(Plananalyse!BA104=1,VLOOKUP(BA$5,Kruistabel!$B$26:$F$29,MATCH($C104,Kruistabel!$C$25:$F$25,0)+1,FALSE),"")=0,"",IF(Plananalyse!BA104=1,VLOOKUP(BA$5,Kruistabel!$B$26:$F$29,MATCH($C104,Kruistabel!$C$25:$F$25,0)+1,FALSE),""))</f>
        <v/>
      </c>
      <c r="BB104" s="326">
        <f>IF(IF(Plananalyse!BB104=1,VLOOKUP(BB$5,Kruistabel!$B$26:$F$29,MATCH($C104,Kruistabel!$C$25:$F$25,0)+1,FALSE),"")=0,"",IF(Plananalyse!BB104=1,VLOOKUP(BB$5,Kruistabel!$B$26:$F$29,MATCH($C104,Kruistabel!$C$25:$F$25,0)+1,FALSE),""))</f>
        <v>60</v>
      </c>
      <c r="BC104" s="326">
        <f>IF(IF(Plananalyse!BC104=1,VLOOKUP(BC$5,Kruistabel!$B$26:$F$29,MATCH($C104,Kruistabel!$C$25:$F$25,0)+1,FALSE),"")=0,"",IF(Plananalyse!BC104=1,VLOOKUP(BC$5,Kruistabel!$B$26:$F$29,MATCH($C104,Kruistabel!$C$25:$F$25,0)+1,FALSE),""))</f>
        <v>60</v>
      </c>
      <c r="BD104" s="326" t="str">
        <f>IF(IF(Plananalyse!BD104=1,VLOOKUP(BD$5,Kruistabel!$B$26:$F$29,MATCH($C104,Kruistabel!$C$25:$F$25,0)+1,FALSE),"")=0,"",IF(Plananalyse!BD104=1,VLOOKUP(BD$5,Kruistabel!$B$26:$F$29,MATCH($C104,Kruistabel!$C$25:$F$25,0)+1,FALSE),""))</f>
        <v/>
      </c>
      <c r="BE104" s="326" t="str">
        <f>IF(IF(Plananalyse!BE104=1,VLOOKUP(BE$5,Kruistabel!$B$26:$F$29,MATCH($C104,Kruistabel!$C$25:$F$25,0)+1,FALSE),"")=0,"",IF(Plananalyse!BE104=1,VLOOKUP(BE$5,Kruistabel!$B$26:$F$29,MATCH($C104,Kruistabel!$C$25:$F$25,0)+1,FALSE),""))</f>
        <v/>
      </c>
      <c r="BF104" s="326" t="str">
        <f>IF(IF(Plananalyse!BF104=1,VLOOKUP(BF$5,Kruistabel!$B$26:$F$29,MATCH($C104,Kruistabel!$C$25:$F$25,0)+1,FALSE),"")=0,"",IF(Plananalyse!BF104=1,VLOOKUP(BF$5,Kruistabel!$B$26:$F$29,MATCH($C104,Kruistabel!$C$25:$F$25,0)+1,FALSE),""))</f>
        <v/>
      </c>
      <c r="BG104" s="326" t="str">
        <f>IF(IF(Plananalyse!BG104=1,VLOOKUP(BG$5,Kruistabel!$B$26:$F$29,MATCH($C104,Kruistabel!$C$25:$F$25,0)+1,FALSE),"")=0,"",IF(Plananalyse!BG104=1,VLOOKUP(BG$5,Kruistabel!$B$26:$F$29,MATCH($C104,Kruistabel!$C$25:$F$25,0)+1,FALSE),""))</f>
        <v/>
      </c>
      <c r="BH104" s="326" t="str">
        <f>IF(IF(Plananalyse!BH104=1,VLOOKUP(BH$5,Kruistabel!$B$26:$F$29,MATCH($C104,Kruistabel!$C$25:$F$25,0)+1,FALSE),"")=0,"",IF(Plananalyse!BH104=1,VLOOKUP(BH$5,Kruistabel!$B$26:$F$29,MATCH($C104,Kruistabel!$C$25:$F$25,0)+1,FALSE),""))</f>
        <v/>
      </c>
      <c r="BI104" s="327"/>
      <c r="BJ104" s="326" t="e">
        <f>IF(IF(Plananalyse!BJ104=1,VLOOKUP(BJ$5,Kruistabel!$B$26:$F$29,MATCH($C104,Kruistabel!$C$25:$F$25,0)+1,FALSE),"")=0,"",IF(Plananalyse!BJ104=1,VLOOKUP(BJ$5,Kruistabel!$B$26:$F$29,MATCH($C104,Kruistabel!$C$25:$F$25,0)+1,FALSE),""))</f>
        <v>#N/A</v>
      </c>
      <c r="BK104" s="326" t="e">
        <f>IF(IF(Plananalyse!BK104=1,VLOOKUP(BK$5,Kruistabel!$B$26:$F$29,MATCH($C104,Kruistabel!$C$25:$F$25,0)+1,FALSE),"")=0,"",IF(Plananalyse!BK104=1,VLOOKUP(BK$5,Kruistabel!$B$26:$F$29,MATCH($C104,Kruistabel!$C$25:$F$25,0)+1,FALSE),""))</f>
        <v>#N/A</v>
      </c>
      <c r="BL104" s="326" t="e">
        <f>IF(IF(Plananalyse!BL104=1,VLOOKUP(BL$5,Kruistabel!$B$26:$F$29,MATCH($C104,Kruistabel!$C$25:$F$25,0)+1,FALSE),"")=0,"",IF(Plananalyse!BL104=1,VLOOKUP(BL$5,Kruistabel!$B$26:$F$29,MATCH($C104,Kruistabel!$C$25:$F$25,0)+1,FALSE),""))</f>
        <v>#N/A</v>
      </c>
      <c r="BM104" s="326" t="e">
        <f>IF(IF(Plananalyse!BM104=1,VLOOKUP(BM$5,Kruistabel!$B$26:$F$29,MATCH($C104,Kruistabel!$C$25:$F$25,0)+1,FALSE),"")=0,"",IF(Plananalyse!BM104=1,VLOOKUP(BM$5,Kruistabel!$B$26:$F$29,MATCH($C104,Kruistabel!$C$25:$F$25,0)+1,FALSE),""))</f>
        <v>#N/A</v>
      </c>
      <c r="BN104" s="326" t="e">
        <f>IF(IF(Plananalyse!BN104=1,VLOOKUP(BN$5,Kruistabel!$B$26:$F$29,MATCH($C104,Kruistabel!$C$25:$F$25,0)+1,FALSE),"")=0,"",IF(Plananalyse!BN104=1,VLOOKUP(BN$5,Kruistabel!$B$26:$F$29,MATCH($C104,Kruistabel!$C$25:$F$25,0)+1,FALSE),""))</f>
        <v>#N/A</v>
      </c>
      <c r="BO104" s="326" t="e">
        <f>IF(IF(Plananalyse!BO104=1,VLOOKUP(BO$5,Kruistabel!$B$26:$F$29,MATCH($C104,Kruistabel!$C$25:$F$25,0)+1,FALSE),"")=0,"",IF(Plananalyse!BO104=1,VLOOKUP(BO$5,Kruistabel!$B$26:$F$29,MATCH($C104,Kruistabel!$C$25:$F$25,0)+1,FALSE),""))</f>
        <v>#N/A</v>
      </c>
      <c r="BP104" s="326" t="e">
        <f>IF(IF(Plananalyse!BP104=1,VLOOKUP(BP$5,Kruistabel!$B$26:$F$29,MATCH($C104,Kruistabel!$C$25:$F$25,0)+1,FALSE),"")=0,"",IF(Plananalyse!BP104=1,VLOOKUP(BP$5,Kruistabel!$B$26:$F$29,MATCH($C104,Kruistabel!$C$25:$F$25,0)+1,FALSE),""))</f>
        <v>#N/A</v>
      </c>
      <c r="BQ104" s="326" t="e">
        <f>IF(IF(Plananalyse!BQ104=1,VLOOKUP(BQ$5,Kruistabel!$B$26:$F$29,MATCH($C104,Kruistabel!$C$25:$F$25,0)+1,FALSE),"")=0,"",IF(Plananalyse!BQ104=1,VLOOKUP(BQ$5,Kruistabel!$B$26:$F$29,MATCH($C104,Kruistabel!$C$25:$F$25,0)+1,FALSE),""))</f>
        <v>#N/A</v>
      </c>
      <c r="BR104" s="326" t="e">
        <f>IF(IF(Plananalyse!BR104=1,VLOOKUP(BR$5,Kruistabel!$B$26:$F$29,MATCH($C104,Kruistabel!$C$25:$F$25,0)+1,FALSE),"")=0,"",IF(Plananalyse!BR104=1,VLOOKUP(BR$5,Kruistabel!$B$26:$F$29,MATCH($C104,Kruistabel!$C$25:$F$25,0)+1,FALSE),""))</f>
        <v>#REF!</v>
      </c>
      <c r="BS104" s="326" t="e">
        <f>IF(IF(Plananalyse!BS104=1,VLOOKUP(BS$5,Kruistabel!$B$26:$F$29,MATCH($C104,Kruistabel!$C$25:$F$25,0)+1,FALSE),"")=0,"",IF(Plananalyse!BS104=1,VLOOKUP(BS$5,Kruistabel!$B$26:$F$29,MATCH($C104,Kruistabel!$C$25:$F$25,0)+1,FALSE),""))</f>
        <v>#REF!</v>
      </c>
      <c r="BT104" s="65"/>
      <c r="BU104" s="231" t="str">
        <f>IF(IF(Plananalyse!BU104=1,VLOOKUP(BU$5,Kruistabel!$B$26:$F$29,MATCH($C104,Kruistabel!$C$25:$F$25,0)+1,FALSE),"")=0,"",IF(Plananalyse!BU104=1,VLOOKUP(BU$5,Kruistabel!$B$26:$F$29,MATCH($C104,Kruistabel!$C$25:$F$25,0)+1,FALSE),""))</f>
        <v/>
      </c>
      <c r="BV104" s="326">
        <f>IF(IF(Plananalyse!BV104=1,VLOOKUP(BV$5,Kruistabel!$B$26:$F$29,MATCH($C104,Kruistabel!$C$25:$F$25,0)+1,FALSE),"")=0,"",IF(Plananalyse!BV104=1,VLOOKUP(BV$5,Kruistabel!$B$26:$F$29,MATCH($C104,Kruistabel!$C$25:$F$25,0)+1,FALSE),""))</f>
        <v>55</v>
      </c>
      <c r="BW104" s="326" t="str">
        <f>IF(IF(Plananalyse!BW104=1,VLOOKUP(BW$5,Kruistabel!$B$26:$F$29,MATCH($C104,Kruistabel!$C$25:$F$25,0)+1,FALSE),"")=0,"",IF(Plananalyse!BW104=1,VLOOKUP(BW$5,Kruistabel!$B$26:$F$29,MATCH($C104,Kruistabel!$C$25:$F$25,0)+1,FALSE),""))</f>
        <v/>
      </c>
      <c r="BX104" s="326" t="str">
        <f>IF(IF(Plananalyse!BX104=1,VLOOKUP(BX$5,Kruistabel!$B$26:$F$29,MATCH($C104,Kruistabel!$C$25:$F$25,0)+1,FALSE),"")=0,"",IF(Plananalyse!BX104=1,VLOOKUP(BX$5,Kruistabel!$B$26:$F$29,MATCH($C104,Kruistabel!$C$25:$F$25,0)+1,FALSE),""))</f>
        <v/>
      </c>
      <c r="BY104" s="327"/>
      <c r="BZ104" s="326" t="e">
        <f>IF(IF(Plananalyse!BZ104=1,VLOOKUP(BZ$5,Kruistabel!$B$26:$F$29,MATCH($C104,Kruistabel!$C$25:$F$25,0)+1,FALSE),"")=0,"",IF(Plananalyse!BZ104=1,VLOOKUP(BZ$5,Kruistabel!$B$26:$F$29,MATCH($C104,Kruistabel!$C$25:$F$25,0)+1,FALSE),""))</f>
        <v>#N/A</v>
      </c>
      <c r="CA104" s="326" t="e">
        <f>IF(IF(Plananalyse!CA104=1,VLOOKUP(CA$5,Kruistabel!$B$26:$F$29,MATCH($C104,Kruistabel!$C$25:$F$25,0)+1,FALSE),"")=0,"",IF(Plananalyse!CA104=1,VLOOKUP(CA$5,Kruistabel!$B$26:$F$29,MATCH($C104,Kruistabel!$C$25:$F$25,0)+1,FALSE),""))</f>
        <v>#N/A</v>
      </c>
      <c r="CB104" s="326" t="e">
        <f>IF(IF(Plananalyse!CB104=1,VLOOKUP(CB$5,Kruistabel!$B$26:$F$29,MATCH($C104,Kruistabel!$C$25:$F$25,0)+1,FALSE),"")=0,"",IF(Plananalyse!CB104=1,VLOOKUP(CB$5,Kruistabel!$B$26:$F$29,MATCH($C104,Kruistabel!$C$25:$F$25,0)+1,FALSE),""))</f>
        <v>#N/A</v>
      </c>
      <c r="CC104" s="326" t="e">
        <f>IF(IF(Plananalyse!CC104=1,VLOOKUP(CC$5,Kruistabel!$B$26:$F$29,MATCH($C104,Kruistabel!$C$25:$F$25,0)+1,FALSE),"")=0,"",IF(Plananalyse!CC104=1,VLOOKUP(CC$5,Kruistabel!$B$26:$F$29,MATCH($C104,Kruistabel!$C$25:$F$25,0)+1,FALSE),""))</f>
        <v>#N/A</v>
      </c>
      <c r="CD104" s="326" t="e">
        <f>IF(IF(Plananalyse!CD104=1,VLOOKUP(CD$5,Kruistabel!$B$26:$F$29,MATCH($C104,Kruistabel!$C$25:$F$25,0)+1,FALSE),"")=0,"",IF(Plananalyse!CD104=1,VLOOKUP(CD$5,Kruistabel!$B$26:$F$29,MATCH($C104,Kruistabel!$C$25:$F$25,0)+1,FALSE),""))</f>
        <v>#N/A</v>
      </c>
      <c r="CE104" s="326" t="e">
        <f>IF(IF(Plananalyse!CE104=1,VLOOKUP(CE$5,Kruistabel!$B$26:$F$29,MATCH($C104,Kruistabel!$C$25:$F$25,0)+1,FALSE),"")=0,"",IF(Plananalyse!CE104=1,VLOOKUP(CE$5,Kruistabel!$B$26:$F$29,MATCH($C104,Kruistabel!$C$25:$F$25,0)+1,FALSE),""))</f>
        <v>#N/A</v>
      </c>
      <c r="CF104" s="326" t="e">
        <f>IF(IF(Plananalyse!CF104=1,VLOOKUP(CF$5,Kruistabel!$B$26:$F$29,MATCH($C104,Kruistabel!$C$25:$F$25,0)+1,FALSE),"")=0,"",IF(Plananalyse!CF104=1,VLOOKUP(CF$5,Kruistabel!$B$26:$F$29,MATCH($C104,Kruistabel!$C$25:$F$25,0)+1,FALSE),""))</f>
        <v>#N/A</v>
      </c>
      <c r="CG104" s="326" t="e">
        <f>IF(IF(Plananalyse!CG104=1,VLOOKUP(CG$5,Kruistabel!$B$26:$F$29,MATCH($C104,Kruistabel!$C$25:$F$25,0)+1,FALSE),"")=0,"",IF(Plananalyse!CG104=1,VLOOKUP(CG$5,Kruistabel!$B$26:$F$29,MATCH($C104,Kruistabel!$C$25:$F$25,0)+1,FALSE),""))</f>
        <v>#REF!</v>
      </c>
      <c r="CH104" s="326" t="e">
        <f>IF(IF(Plananalyse!CH104=1,VLOOKUP(CH$5,Kruistabel!$B$26:$F$29,MATCH($C104,Kruistabel!$C$25:$F$25,0)+1,FALSE),"")=0,"",IF(Plananalyse!CH104=1,VLOOKUP(CH$5,Kruistabel!$B$26:$F$29,MATCH($C104,Kruistabel!$C$25:$F$25,0)+1,FALSE),""))</f>
        <v>#REF!</v>
      </c>
      <c r="CI104" s="65"/>
      <c r="CJ104" s="326">
        <f>IF(IF(Plananalyse!CJ104=1,VLOOKUP(CJ$5,Kruistabel!$B$26:$F$29,MATCH($C104,Kruistabel!$C$25:$F$25,0)+1,FALSE),"")=0,"",IF(Plananalyse!CJ104=1,VLOOKUP(CJ$5,Kruistabel!$B$26:$F$29,MATCH($C104,Kruistabel!$C$25:$F$25,0)+1,FALSE),""))</f>
        <v>55</v>
      </c>
      <c r="CK104" s="326">
        <f>IF(IF(Plananalyse!CK104=1,VLOOKUP(CK$5,Kruistabel!$B$26:$F$29,MATCH($C104,Kruistabel!$C$25:$F$25,0)+1,FALSE),"")=0,"",IF(Plananalyse!CK104=1,VLOOKUP(CK$5,Kruistabel!$B$26:$F$29,MATCH($C104,Kruistabel!$C$25:$F$25,0)+1,FALSE),""))</f>
        <v>55</v>
      </c>
      <c r="CL104" s="326" t="str">
        <f>IF(IF(Plananalyse!CL104=1,VLOOKUP(CL$5,Kruistabel!$B$26:$F$29,MATCH($C104,Kruistabel!$C$25:$F$25,0)+1,FALSE),"")=0,"",IF(Plananalyse!CL104=1,VLOOKUP(CL$5,Kruistabel!$B$26:$F$29,MATCH($C104,Kruistabel!$C$25:$F$25,0)+1,FALSE),""))</f>
        <v/>
      </c>
      <c r="CM104" s="326">
        <f>IF(IF(Plananalyse!CM104=1,VLOOKUP(CM$5,Kruistabel!$B$26:$F$29,MATCH($C104,Kruistabel!$C$25:$F$25,0)+1,FALSE),"")=0,"",IF(Plananalyse!CM104=1,VLOOKUP(CM$5,Kruistabel!$B$26:$F$29,MATCH($C104,Kruistabel!$C$25:$F$25,0)+1,FALSE),""))</f>
        <v>50</v>
      </c>
      <c r="CN104" s="326">
        <f>IF(IF(Plananalyse!CN104=1,VLOOKUP(CN$5,Kruistabel!$B$26:$F$29,MATCH($C104,Kruistabel!$C$25:$F$25,0)+1,FALSE),"")=0,"",IF(Plananalyse!CN104=1,VLOOKUP(CN$5,Kruistabel!$B$26:$F$29,MATCH($C104,Kruistabel!$C$25:$F$25,0)+1,FALSE),""))</f>
        <v>50</v>
      </c>
      <c r="CO104" s="326">
        <f>IF(IF(Plananalyse!CO104=1,VLOOKUP(CO$5,Kruistabel!$B$26:$F$29,MATCH($C104,Kruistabel!$C$25:$F$25,0)+1,FALSE),"")=0,"",IF(Plananalyse!CO104=1,VLOOKUP(CO$5,Kruistabel!$B$26:$F$29,MATCH($C104,Kruistabel!$C$25:$F$25,0)+1,FALSE),""))</f>
        <v>60</v>
      </c>
      <c r="CP104" s="326">
        <f>IF(IF(Plananalyse!CP104=1,VLOOKUP(CP$5,Kruistabel!$B$26:$F$29,MATCH($C104,Kruistabel!$C$25:$F$25,0)+1,FALSE),"")=0,"",IF(Plananalyse!CP104=1,VLOOKUP(CP$5,Kruistabel!$B$26:$F$29,MATCH($C104,Kruistabel!$C$25:$F$25,0)+1,FALSE),""))</f>
        <v>55</v>
      </c>
      <c r="CQ104" s="326">
        <f>IF(IF(Plananalyse!CQ104=1,VLOOKUP(CQ$5,Kruistabel!$B$26:$F$29,MATCH($C104,Kruistabel!$C$25:$F$25,0)+1,FALSE),"")=0,"",IF(Plananalyse!CQ104=1,VLOOKUP(CQ$5,Kruistabel!$B$26:$F$29,MATCH($C104,Kruistabel!$C$25:$F$25,0)+1,FALSE),""))</f>
        <v>60</v>
      </c>
      <c r="CR104" s="326">
        <f>IF(IF(Plananalyse!CR104=1,VLOOKUP(CR$5,Kruistabel!$B$26:$F$29,MATCH($C104,Kruistabel!$C$25:$F$25,0)+1,FALSE),"")=0,"",IF(Plananalyse!CR104=1,VLOOKUP(CR$5,Kruistabel!$B$26:$F$29,MATCH($C104,Kruistabel!$C$25:$F$25,0)+1,FALSE),""))</f>
        <v>60</v>
      </c>
      <c r="CS104" s="326">
        <f>IF(IF(Plananalyse!CS104=1,VLOOKUP(CS$5,Kruistabel!$B$26:$F$29,MATCH($C104,Kruistabel!$C$25:$F$25,0)+1,FALSE),"")=0,"",IF(Plananalyse!CS104=1,VLOOKUP(CS$5,Kruistabel!$B$26:$F$29,MATCH($C104,Kruistabel!$C$25:$F$25,0)+1,FALSE),""))</f>
        <v>55</v>
      </c>
      <c r="CT104" s="326">
        <f ca="1">IF(IF(Plananalyse!CT104=1,VLOOKUP(CT$5,Kruistabel!$B$26:$F$29,MATCH($C104,Kruistabel!$C$25:$F$25,0)+1,FALSE),"")=0,"",IF(Plananalyse!CT104=1,VLOOKUP(CT$5,Kruistabel!$B$26:$F$29,MATCH($C104,Kruistabel!$C$25:$F$25,0)+1,FALSE),""))</f>
        <v>55</v>
      </c>
      <c r="CU104" s="326">
        <f ca="1">IF(IF(Plananalyse!CU104=1,VLOOKUP(CU$5,Kruistabel!$B$26:$F$29,MATCH($C104,Kruistabel!$C$25:$F$25,0)+1,FALSE),"")=0,"",IF(Plananalyse!CU104=1,VLOOKUP(CU$5,Kruistabel!$B$26:$F$29,MATCH($C104,Kruistabel!$C$25:$F$25,0)+1,FALSE),""))</f>
        <v>60</v>
      </c>
      <c r="CV104" s="326">
        <f ca="1">IF(IF(Plananalyse!CV104=1,VLOOKUP(CV$5,Kruistabel!$B$26:$F$29,MATCH($C104,Kruistabel!$C$25:$F$25,0)+1,FALSE),"")=0,"",IF(Plananalyse!CV104=1,VLOOKUP(CV$5,Kruistabel!$B$26:$F$29,MATCH($C104,Kruistabel!$C$25:$F$25,0)+1,FALSE),""))</f>
        <v>60</v>
      </c>
      <c r="CW104" s="326">
        <f ca="1">IF(IF(Plananalyse!CW104=1,VLOOKUP(CW$5,Kruistabel!$B$26:$F$29,MATCH($C104,Kruistabel!$C$25:$F$25,0)+1,FALSE),"")=0,"",IF(Plananalyse!CW104=1,VLOOKUP(CW$5,Kruistabel!$B$26:$F$29,MATCH($C104,Kruistabel!$C$25:$F$25,0)+1,FALSE),""))</f>
        <v>55</v>
      </c>
      <c r="CX104" s="326" t="str">
        <f ca="1">IF(IF(Plananalyse!CX104=1,VLOOKUP(CX$5,Kruistabel!$B$26:$F$29,MATCH($C104,Kruistabel!$C$25:$F$25,0)+1,FALSE),"")=0,"",IF(Plananalyse!CX104=1,VLOOKUP(CX$5,Kruistabel!$B$26:$F$29,MATCH($C104,Kruistabel!$C$25:$F$25,0)+1,FALSE),""))</f>
        <v/>
      </c>
      <c r="CY104" s="326">
        <f ca="1">IF(IF(Plananalyse!CY104=1,VLOOKUP(CY$5,Kruistabel!$B$26:$F$29,MATCH($C104,Kruistabel!$C$25:$F$25,0)+1,FALSE),"")=0,"",IF(Plananalyse!CY104=1,VLOOKUP(CY$5,Kruistabel!$B$26:$F$29,MATCH($C104,Kruistabel!$C$25:$F$25,0)+1,FALSE),""))</f>
        <v>60</v>
      </c>
      <c r="CZ104" s="326">
        <f ca="1">IF(IF(Plananalyse!CZ104=1,VLOOKUP(CZ$5,Kruistabel!$B$26:$F$29,MATCH($C104,Kruistabel!$C$25:$F$25,0)+1,FALSE),"")=0,"",IF(Plananalyse!CZ104=1,VLOOKUP(CZ$5,Kruistabel!$B$26:$F$29,MATCH($C104,Kruistabel!$C$25:$F$25,0)+1,FALSE),""))</f>
        <v>60</v>
      </c>
      <c r="DA104" s="326">
        <f ca="1">IF(IF(Plananalyse!DA104=1,VLOOKUP(DA$5,Kruistabel!$B$26:$F$29,MATCH($C104,Kruistabel!$C$25:$F$25,0)+1,FALSE),"")=0,"",IF(Plananalyse!DA104=1,VLOOKUP(DA$5,Kruistabel!$B$26:$F$29,MATCH($C104,Kruistabel!$C$25:$F$25,0)+1,FALSE),""))</f>
        <v>60</v>
      </c>
      <c r="DB104" s="326" t="str">
        <f ca="1">IF(IF(Plananalyse!DB104=1,VLOOKUP(DB$5,Kruistabel!$B$26:$F$29,MATCH($C104,Kruistabel!$C$25:$F$25,0)+1,FALSE),"")=0,"",IF(Plananalyse!DB104=1,VLOOKUP(DB$5,Kruistabel!$B$26:$F$29,MATCH($C104,Kruistabel!$C$25:$F$25,0)+1,FALSE),""))</f>
        <v/>
      </c>
      <c r="DC104" s="326" t="str">
        <f ca="1">IF(IF(Plananalyse!DC104=1,VLOOKUP(DC$5,Kruistabel!$B$26:$F$29,MATCH($C104,Kruistabel!$C$25:$F$25,0)+1,FALSE),"")=0,"",IF(Plananalyse!DC104=1,VLOOKUP(DC$5,Kruistabel!$B$26:$F$29,MATCH($C104,Kruistabel!$C$25:$F$25,0)+1,FALSE),""))</f>
        <v/>
      </c>
      <c r="DD104" s="327"/>
      <c r="DE104" s="326" t="e">
        <f ca="1">IF(IF(Plananalyse!DE104=1,VLOOKUP(DE$5,Kruistabel!$B$26:$F$29,MATCH($C104,Kruistabel!$C$25:$F$25,0)+1,FALSE),"")=0,"",IF(Plananalyse!DE104=1,VLOOKUP(DE$5,Kruistabel!$B$26:$F$29,MATCH($C104,Kruistabel!$C$25:$F$25,0)+1,FALSE),""))</f>
        <v>#N/A</v>
      </c>
      <c r="DF104" s="326" t="e">
        <f ca="1">IF(IF(Plananalyse!DF104=1,VLOOKUP(DF$5,Kruistabel!$B$26:$F$29,MATCH($C104,Kruistabel!$C$25:$F$25,0)+1,FALSE),"")=0,"",IF(Plananalyse!DF104=1,VLOOKUP(DF$5,Kruistabel!$B$26:$F$29,MATCH($C104,Kruistabel!$C$25:$F$25,0)+1,FALSE),""))</f>
        <v>#N/A</v>
      </c>
      <c r="DG104" s="326" t="e">
        <f ca="1">IF(IF(Plananalyse!DG104=1,VLOOKUP(DG$5,Kruistabel!$B$26:$F$29,MATCH($C104,Kruistabel!$C$25:$F$25,0)+1,FALSE),"")=0,"",IF(Plananalyse!DG104=1,VLOOKUP(DG$5,Kruistabel!$B$26:$F$29,MATCH($C104,Kruistabel!$C$25:$F$25,0)+1,FALSE),""))</f>
        <v>#N/A</v>
      </c>
      <c r="DH104" s="326" t="e">
        <f ca="1">IF(IF(Plananalyse!DH104=1,VLOOKUP(DH$5,Kruistabel!$B$26:$F$29,MATCH($C104,Kruistabel!$C$25:$F$25,0)+1,FALSE),"")=0,"",IF(Plananalyse!DH104=1,VLOOKUP(DH$5,Kruistabel!$B$26:$F$29,MATCH($C104,Kruistabel!$C$25:$F$25,0)+1,FALSE),""))</f>
        <v>#N/A</v>
      </c>
      <c r="DI104" s="326" t="e">
        <f ca="1">IF(IF(Plananalyse!DI104=1,VLOOKUP(DI$5,Kruistabel!$B$26:$F$29,MATCH($C104,Kruistabel!$C$25:$F$25,0)+1,FALSE),"")=0,"",IF(Plananalyse!DI104=1,VLOOKUP(DI$5,Kruistabel!$B$26:$F$29,MATCH($C104,Kruistabel!$C$25:$F$25,0)+1,FALSE),""))</f>
        <v>#N/A</v>
      </c>
      <c r="DJ104" s="326" t="e">
        <f ca="1">IF(IF(Plananalyse!DJ104=1,VLOOKUP(DJ$5,Kruistabel!$B$26:$F$29,MATCH($C104,Kruistabel!$C$25:$F$25,0)+1,FALSE),"")=0,"",IF(Plananalyse!DJ104=1,VLOOKUP(DJ$5,Kruistabel!$B$26:$F$29,MATCH($C104,Kruistabel!$C$25:$F$25,0)+1,FALSE),""))</f>
        <v>#N/A</v>
      </c>
      <c r="DK104" s="326" t="e">
        <f ca="1">IF(IF(Plananalyse!DK104=1,VLOOKUP(DK$5,Kruistabel!$B$26:$F$29,MATCH($C104,Kruistabel!$C$25:$F$25,0)+1,FALSE),"")=0,"",IF(Plananalyse!DK104=1,VLOOKUP(DK$5,Kruistabel!$B$26:$F$29,MATCH($C104,Kruistabel!$C$25:$F$25,0)+1,FALSE),""))</f>
        <v>#REF!</v>
      </c>
      <c r="DL104" s="326" t="e">
        <f ca="1">IF(IF(Plananalyse!DL104=1,VLOOKUP(DL$5,Kruistabel!$B$26:$F$29,MATCH($C104,Kruistabel!$C$25:$F$25,0)+1,FALSE),"")=0,"",IF(Plananalyse!DL104=1,VLOOKUP(DL$5,Kruistabel!$B$26:$F$29,MATCH($C104,Kruistabel!$C$25:$F$25,0)+1,FALSE),""))</f>
        <v>#REF!</v>
      </c>
      <c r="DM104" s="327" t="str">
        <f>IF(Plananalyse!DM104=1,VLOOKUP(DM$5,Kruistabel!$B$26:$F$29,MATCH($C104,Kruistabel!$C$25:$F$25,0)+1,FALSE),"")</f>
        <v/>
      </c>
      <c r="DN104" s="326" t="e">
        <f ca="1">IF(IF(Plananalyse!DN104=1,VLOOKUP(DN$5,Kruistabel!$B$26:$F$29,MATCH($C104,Kruistabel!$C$25:$F$25,0)+1,FALSE),"")=0,"",IF(Plananalyse!DN104=1,VLOOKUP(DN$5,Kruistabel!$B$26:$F$29,MATCH($C104,Kruistabel!$C$25:$F$25,0)+1,FALSE),""))</f>
        <v>#N/A</v>
      </c>
      <c r="DO104" s="326" t="e">
        <f ca="1">IF(IF(Plananalyse!DO104=1,VLOOKUP(DO$5,Kruistabel!$B$26:$F$29,MATCH($C104,Kruistabel!$C$25:$F$25,0)+1,FALSE),"")=0,"",IF(Plananalyse!DO104=1,VLOOKUP(DO$5,Kruistabel!$B$26:$F$29,MATCH($C104,Kruistabel!$C$25:$F$25,0)+1,FALSE),""))</f>
        <v>#N/A</v>
      </c>
      <c r="DP104" s="326" t="e">
        <f ca="1">IF(IF(Plananalyse!DP104=1,VLOOKUP(DP$5,Kruistabel!$B$26:$F$29,MATCH($C104,Kruistabel!$C$25:$F$25,0)+1,FALSE),"")=0,"",IF(Plananalyse!DP104=1,VLOOKUP(DP$5,Kruistabel!$B$26:$F$29,MATCH($C104,Kruistabel!$C$25:$F$25,0)+1,FALSE),""))</f>
        <v>#N/A</v>
      </c>
      <c r="DQ104" s="326" t="e">
        <f ca="1">IF(IF(Plananalyse!DQ104=1,VLOOKUP(DQ$5,Kruistabel!$B$26:$F$29,MATCH($C104,Kruistabel!$C$25:$F$25,0)+1,FALSE),"")=0,"",IF(Plananalyse!DQ104=1,VLOOKUP(DQ$5,Kruistabel!$B$26:$F$29,MATCH($C104,Kruistabel!$C$25:$F$25,0)+1,FALSE),""))</f>
        <v>#N/A</v>
      </c>
      <c r="DR104" s="326" t="e">
        <f ca="1">IF(IF(Plananalyse!DR104=1,VLOOKUP(DR$5,Kruistabel!$B$26:$F$29,MATCH($C104,Kruistabel!$C$25:$F$25,0)+1,FALSE),"")=0,"",IF(Plananalyse!DR104=1,VLOOKUP(DR$5,Kruistabel!$B$26:$F$29,MATCH($C104,Kruistabel!$C$25:$F$25,0)+1,FALSE),""))</f>
        <v>#N/A</v>
      </c>
      <c r="DS104" s="326" t="e">
        <f ca="1">IF(IF(Plananalyse!DS104=1,VLOOKUP(DS$5,Kruistabel!$B$26:$F$29,MATCH($C104,Kruistabel!$C$25:$F$25,0)+1,FALSE),"")=0,"",IF(Plananalyse!DS104=1,VLOOKUP(DS$5,Kruistabel!$B$26:$F$29,MATCH($C104,Kruistabel!$C$25:$F$25,0)+1,FALSE),""))</f>
        <v>#N/A</v>
      </c>
      <c r="DT104" s="326" t="e">
        <f ca="1">IF(IF(Plananalyse!DT104=1,VLOOKUP(DT$5,Kruistabel!$B$26:$F$29,MATCH($C104,Kruistabel!$C$25:$F$25,0)+1,FALSE),"")=0,"",IF(Plananalyse!DT104=1,VLOOKUP(DT$5,Kruistabel!$B$26:$F$29,MATCH($C104,Kruistabel!$C$25:$F$25,0)+1,FALSE),""))</f>
        <v>#N/A</v>
      </c>
      <c r="DU104" s="326" t="e">
        <f ca="1">IF(IF(Plananalyse!DU104=1,VLOOKUP(DU$5,Kruistabel!$B$26:$F$29,MATCH($C104,Kruistabel!$C$25:$F$25,0)+1,FALSE),"")=0,"",IF(Plananalyse!DU104=1,VLOOKUP(DU$5,Kruistabel!$B$26:$F$29,MATCH($C104,Kruistabel!$C$25:$F$25,0)+1,FALSE),""))</f>
        <v>#N/A</v>
      </c>
      <c r="DV104" s="326" t="e">
        <f ca="1">IF(IF(Plananalyse!DV104=1,VLOOKUP(DV$5,Kruistabel!$B$26:$F$29,MATCH($C104,Kruistabel!$C$25:$F$25,0)+1,FALSE),"")=0,"",IF(Plananalyse!DV104=1,VLOOKUP(DV$5,Kruistabel!$B$26:$F$29,MATCH($C104,Kruistabel!$C$25:$F$25,0)+1,FALSE),""))</f>
        <v>#N/A</v>
      </c>
      <c r="DW104" s="326" t="e">
        <f ca="1">IF(IF(Plananalyse!DW104=1,VLOOKUP(DW$5,Kruistabel!$B$26:$F$29,MATCH($C104,Kruistabel!$C$25:$F$25,0)+1,FALSE),"")=0,"",IF(Plananalyse!DW104=1,VLOOKUP(DW$5,Kruistabel!$B$26:$F$29,MATCH($C104,Kruistabel!$C$25:$F$25,0)+1,FALSE),""))</f>
        <v>#REF!</v>
      </c>
      <c r="DX104" s="326" t="e">
        <f ca="1">IF(IF(Plananalyse!DX104=1,VLOOKUP(DX$5,Kruistabel!$B$26:$F$29,MATCH($C104,Kruistabel!$C$25:$F$25,0)+1,FALSE),"")=0,"",IF(Plananalyse!DX104=1,VLOOKUP(DX$5,Kruistabel!$B$26:$F$29,MATCH($C104,Kruistabel!$C$25:$F$25,0)+1,FALSE),""))</f>
        <v>#REF!</v>
      </c>
      <c r="DY104" s="327" t="str">
        <f>IF(Plananalyse!DY104=1,VLOOKUP(DY$5,Kruistabel!$B$26:$F$29,MATCH($C104,Kruistabel!$C$25:$F$25,0)+1,FALSE),"")</f>
        <v/>
      </c>
      <c r="DZ104" s="326" t="e">
        <f ca="1">IF(IF(Plananalyse!DZ104=1,VLOOKUP(DZ$5,Kruistabel!$B$26:$F$29,MATCH($C104,Kruistabel!$C$25:$F$25,0)+1,FALSE),"")=0,"",IF(Plananalyse!DZ104=1,VLOOKUP(DZ$5,Kruistabel!$B$26:$F$29,MATCH($C104,Kruistabel!$C$25:$F$25,0)+1,FALSE),""))</f>
        <v>#N/A</v>
      </c>
      <c r="EA104" s="326" t="e">
        <f ca="1">IF(IF(Plananalyse!EA104=1,VLOOKUP(EA$5,Kruistabel!$B$26:$F$29,MATCH($C104,Kruistabel!$C$25:$F$25,0)+1,FALSE),"")=0,"",IF(Plananalyse!EA104=1,VLOOKUP(EA$5,Kruistabel!$B$26:$F$29,MATCH($C104,Kruistabel!$C$25:$F$25,0)+1,FALSE),""))</f>
        <v>#N/A</v>
      </c>
      <c r="EB104" s="326" t="e">
        <f ca="1">IF(IF(Plananalyse!EB104=1,VLOOKUP(EB$5,Kruistabel!$B$26:$F$29,MATCH($C104,Kruistabel!$C$25:$F$25,0)+1,FALSE),"")=0,"",IF(Plananalyse!EB104=1,VLOOKUP(EB$5,Kruistabel!$B$26:$F$29,MATCH($C104,Kruistabel!$C$25:$F$25,0)+1,FALSE),""))</f>
        <v>#REF!</v>
      </c>
      <c r="EC104" s="326" t="e">
        <f ca="1">IF(IF(Plananalyse!EC104=1,VLOOKUP(EC$5,Kruistabel!$B$26:$F$29,MATCH($C104,Kruistabel!$C$25:$F$25,0)+1,FALSE),"")=0,"",IF(Plananalyse!EC104=1,VLOOKUP(EC$5,Kruistabel!$B$26:$F$29,MATCH($C104,Kruistabel!$C$25:$F$25,0)+1,FALSE),""))</f>
        <v>#REF!</v>
      </c>
      <c r="ED104" s="327"/>
      <c r="EE104" s="326" t="e">
        <f ca="1">IF(IF(Plananalyse!EE104=1,VLOOKUP(EE$5,Kruistabel!$B$26:$F$29,MATCH($C104,Kruistabel!$C$25:$F$25,0)+1,FALSE),"")=0,"",IF(Plananalyse!EE104=1,VLOOKUP(EE$5,Kruistabel!$B$26:$F$29,MATCH($C104,Kruistabel!$C$25:$F$25,0)+1,FALSE),""))</f>
        <v>#N/A</v>
      </c>
      <c r="EF104" s="326" t="e">
        <f ca="1">IF(IF(Plananalyse!EF104=1,VLOOKUP(EF$5,Kruistabel!$B$26:$F$29,MATCH($C104,Kruistabel!$C$25:$F$25,0)+1,FALSE),"")=0,"",IF(Plananalyse!EF104=1,VLOOKUP(EF$5,Kruistabel!$B$26:$F$29,MATCH($C104,Kruistabel!$C$25:$F$25,0)+1,FALSE),""))</f>
        <v>#N/A</v>
      </c>
      <c r="EG104" s="326" t="e">
        <f ca="1">IF(IF(Plananalyse!EG104=1,VLOOKUP(EG$5,Kruistabel!$B$26:$F$29,MATCH($C104,Kruistabel!$C$25:$F$25,0)+1,FALSE),"")=0,"",IF(Plananalyse!EG104=1,VLOOKUP(EG$5,Kruistabel!$B$26:$F$29,MATCH($C104,Kruistabel!$C$25:$F$25,0)+1,FALSE),""))</f>
        <v>#N/A</v>
      </c>
      <c r="EH104" s="326" t="e">
        <f ca="1">IF(IF(Plananalyse!EH104=1,VLOOKUP(EH$5,Kruistabel!$B$26:$F$29,MATCH($C104,Kruistabel!$C$25:$F$25,0)+1,FALSE),"")=0,"",IF(Plananalyse!EH104=1,VLOOKUP(EH$5,Kruistabel!$B$26:$F$29,MATCH($C104,Kruistabel!$C$25:$F$25,0)+1,FALSE),""))</f>
        <v>#REF!</v>
      </c>
      <c r="EI104" s="326" t="e">
        <f ca="1">IF(IF(Plananalyse!EI104=1,VLOOKUP(EI$5,Kruistabel!$B$26:$F$29,MATCH($C104,Kruistabel!$C$25:$F$25,0)+1,FALSE),"")=0,"",IF(Plananalyse!EI104=1,VLOOKUP(EI$5,Kruistabel!$B$26:$F$29,MATCH($C104,Kruistabel!$C$25:$F$25,0)+1,FALSE),""))</f>
        <v>#REF!</v>
      </c>
      <c r="EJ104" s="164" t="str">
        <f>IF(Plananalyse!EJ104=1,VLOOKUP(EJ$5,Kruistabel!$B$26:$F$29,MATCH($C104,Kruistabel!$C$25:$F$25,0)+1,FALSE),"")</f>
        <v/>
      </c>
      <c r="EK104" s="138"/>
      <c r="EL104" s="138"/>
      <c r="EM104" s="138"/>
      <c r="EN104" s="138"/>
      <c r="EO104" s="138"/>
    </row>
    <row r="105" spans="2:145">
      <c r="B105" s="337" t="s">
        <v>206</v>
      </c>
      <c r="C105" s="160" t="str">
        <f>_xlfn.IFNA(VLOOKUP($B105,Classificatietabel!$B$6:$I$91,C$7,FALSE),"")</f>
        <v>normaal</v>
      </c>
      <c r="D105" s="160" t="str">
        <f>_xlfn.IFNA(VLOOKUP($B105,Classificatietabel!$B$6:$I$91,D$7,FALSE),"")</f>
        <v>neen</v>
      </c>
      <c r="E105" s="119">
        <f>IF(AND(D105="laag",$D$3=1),0,_xlfn.IFNA(IF(VLOOKUP($B105,Classificatietabel!$B$6:$H$91,$E$5,FALSE)="Ja",1,0),""))</f>
        <v>1</v>
      </c>
      <c r="F105" s="163"/>
      <c r="G105" s="326" t="str">
        <f>IF(IF(Plananalyse!G105=1,VLOOKUP(G$5,Kruistabel!$B$26:$F$29,MATCH($C105,Kruistabel!$C$25:$F$25,0)+1,FALSE),"")=0,"",IF(Plananalyse!G105=1,VLOOKUP(G$5,Kruistabel!$B$26:$F$29,MATCH($C105,Kruistabel!$C$25:$F$25,0)+1,FALSE),""))</f>
        <v/>
      </c>
      <c r="H105" s="326" t="str">
        <f>IF(IF(Plananalyse!H105=1,VLOOKUP(H$5,Kruistabel!$B$26:$F$29,MATCH($C105,Kruistabel!$C$25:$F$25,0)+1,FALSE),"")=0,"",IF(Plananalyse!H105=1,VLOOKUP(H$5,Kruistabel!$B$26:$F$29,MATCH($C105,Kruistabel!$C$25:$F$25,0)+1,FALSE),""))</f>
        <v/>
      </c>
      <c r="I105" s="326">
        <f>IF(IF(Plananalyse!I105=1,VLOOKUP(I$5,Kruistabel!$B$26:$F$29,MATCH($C105,Kruistabel!$C$25:$F$25,0)+1,FALSE),"")=0,"",IF(Plananalyse!I105=1,VLOOKUP(I$5,Kruistabel!$B$26:$F$29,MATCH($C105,Kruistabel!$C$25:$F$25,0)+1,FALSE),""))</f>
        <v>60</v>
      </c>
      <c r="J105" s="326" t="str">
        <f>IF(IF(Plananalyse!J105=1,VLOOKUP(J$5,Kruistabel!$B$26:$F$29,MATCH($C105,Kruistabel!$C$25:$F$25,0)+1,FALSE),"")=0,"",IF(Plananalyse!J105=1,VLOOKUP(J$5,Kruistabel!$B$26:$F$29,MATCH($C105,Kruistabel!$C$25:$F$25,0)+1,FALSE),""))</f>
        <v/>
      </c>
      <c r="K105" s="326" t="str">
        <f>IF(IF(Plananalyse!K105=1,VLOOKUP(K$5,Kruistabel!$B$26:$F$29,MATCH($C105,Kruistabel!$C$25:$F$25,0)+1,FALSE),"")=0,"",IF(Plananalyse!K105=1,VLOOKUP(K$5,Kruistabel!$B$26:$F$29,MATCH($C105,Kruistabel!$C$25:$F$25,0)+1,FALSE),""))</f>
        <v/>
      </c>
      <c r="L105" s="326" t="str">
        <f>IF(IF(Plananalyse!L105=1,VLOOKUP(L$5,Kruistabel!$B$26:$F$29,MATCH($C105,Kruistabel!$C$25:$F$25,0)+1,FALSE),"")=0,"",IF(Plananalyse!L105=1,VLOOKUP(L$5,Kruistabel!$B$26:$F$29,MATCH($C105,Kruistabel!$C$25:$F$25,0)+1,FALSE),""))</f>
        <v/>
      </c>
      <c r="M105" s="326">
        <f>IF(IF(Plananalyse!M105=1,VLOOKUP(M$5,Kruistabel!$B$26:$F$29,MATCH($C105,Kruistabel!$C$25:$F$25,0)+1,FALSE),"")=0,"",IF(Plananalyse!M105=1,VLOOKUP(M$5,Kruistabel!$B$26:$F$29,MATCH($C105,Kruistabel!$C$25:$F$25,0)+1,FALSE),""))</f>
        <v>55</v>
      </c>
      <c r="N105" s="326">
        <f>IF(IF(Plananalyse!N105=1,VLOOKUP(N$5,Kruistabel!$B$26:$F$29,MATCH($C105,Kruistabel!$C$25:$F$25,0)+1,FALSE),"")=0,"",IF(Plananalyse!N105=1,VLOOKUP(N$5,Kruistabel!$B$26:$F$29,MATCH($C105,Kruistabel!$C$25:$F$25,0)+1,FALSE),""))</f>
        <v>55</v>
      </c>
      <c r="O105" s="326">
        <f>IF(IF(Plananalyse!O105=1,VLOOKUP(O$5,Kruistabel!$B$26:$F$29,MATCH($C105,Kruistabel!$C$25:$F$25,0)+1,FALSE),"")=0,"",IF(Plananalyse!O105=1,VLOOKUP(O$5,Kruistabel!$B$26:$F$29,MATCH($C105,Kruistabel!$C$25:$F$25,0)+1,FALSE),""))</f>
        <v>55</v>
      </c>
      <c r="P105" s="326">
        <f>IF(IF(Plananalyse!P105=1,VLOOKUP(P$5,Kruistabel!$B$26:$F$29,MATCH($C105,Kruistabel!$C$25:$F$25,0)+1,FALSE),"")=0,"",IF(Plananalyse!P105=1,VLOOKUP(P$5,Kruistabel!$B$26:$F$29,MATCH($C105,Kruistabel!$C$25:$F$25,0)+1,FALSE),""))</f>
        <v>50</v>
      </c>
      <c r="Q105" s="326">
        <f>IF(IF(Plananalyse!Q105=1,VLOOKUP(Q$5,Kruistabel!$B$26:$F$29,MATCH($C105,Kruistabel!$C$25:$F$25,0)+1,FALSE),"")=0,"",IF(Plananalyse!Q105=1,VLOOKUP(Q$5,Kruistabel!$B$26:$F$29,MATCH($C105,Kruistabel!$C$25:$F$25,0)+1,FALSE),""))</f>
        <v>60</v>
      </c>
      <c r="R105" s="326">
        <f>IF(IF(Plananalyse!R105=1,VLOOKUP(R$5,Kruistabel!$B$26:$F$29,MATCH($C105,Kruistabel!$C$25:$F$25,0)+1,FALSE),"")=0,"",IF(Plananalyse!R105=1,VLOOKUP(R$5,Kruistabel!$B$26:$F$29,MATCH($C105,Kruistabel!$C$25:$F$25,0)+1,FALSE),""))</f>
        <v>55</v>
      </c>
      <c r="S105" s="326" t="str">
        <f>IF(IF(Plananalyse!S105=1,VLOOKUP(S$5,Kruistabel!$B$26:$F$29,MATCH($C105,Kruistabel!$C$25:$F$25,0)+1,FALSE),"")=0,"",IF(Plananalyse!S105=1,VLOOKUP(S$5,Kruistabel!$B$26:$F$29,MATCH($C105,Kruistabel!$C$25:$F$25,0)+1,FALSE),""))</f>
        <v/>
      </c>
      <c r="T105" s="326" t="str">
        <f>IF(IF(Plananalyse!T105=1,VLOOKUP(T$5,Kruistabel!$B$26:$F$29,MATCH($C105,Kruistabel!$C$25:$F$25,0)+1,FALSE),"")=0,"",IF(Plananalyse!T105=1,VLOOKUP(T$5,Kruistabel!$B$26:$F$29,MATCH($C105,Kruistabel!$C$25:$F$25,0)+1,FALSE),""))</f>
        <v/>
      </c>
      <c r="U105" s="326" t="str">
        <f>IF(IF(Plananalyse!U105=1,VLOOKUP(U$5,Kruistabel!$B$26:$F$29,MATCH($C105,Kruistabel!$C$25:$F$25,0)+1,FALSE),"")=0,"",IF(Plananalyse!U105=1,VLOOKUP(U$5,Kruistabel!$B$26:$F$29,MATCH($C105,Kruistabel!$C$25:$F$25,0)+1,FALSE),""))</f>
        <v/>
      </c>
      <c r="V105" s="326" t="str">
        <f>IF(IF(Plananalyse!V105=1,VLOOKUP(V$5,Kruistabel!$B$26:$F$29,MATCH($C105,Kruistabel!$C$25:$F$25,0)+1,FALSE),"")=0,"",IF(Plananalyse!V105=1,VLOOKUP(V$5,Kruistabel!$B$26:$F$29,MATCH($C105,Kruistabel!$C$25:$F$25,0)+1,FALSE),""))</f>
        <v/>
      </c>
      <c r="W105" s="326" t="str">
        <f>IF(IF(Plananalyse!W105=1,VLOOKUP(W$5,Kruistabel!$B$26:$F$29,MATCH($C105,Kruistabel!$C$25:$F$25,0)+1,FALSE),"")=0,"",IF(Plananalyse!W105=1,VLOOKUP(W$5,Kruistabel!$B$26:$F$29,MATCH($C105,Kruistabel!$C$25:$F$25,0)+1,FALSE),""))</f>
        <v/>
      </c>
      <c r="X105" s="326" t="str">
        <f>IF(IF(Plananalyse!X105=1,VLOOKUP(X$5,Kruistabel!$B$26:$F$29,MATCH($C105,Kruistabel!$C$25:$F$25,0)+1,FALSE),"")=0,"",IF(Plananalyse!X105=1,VLOOKUP(X$5,Kruistabel!$B$26:$F$29,MATCH($C105,Kruistabel!$C$25:$F$25,0)+1,FALSE),""))</f>
        <v/>
      </c>
      <c r="Y105" s="326">
        <f>IF(IF(Plananalyse!Y105=1,VLOOKUP(Y$5,Kruistabel!$B$26:$F$29,MATCH($C105,Kruistabel!$C$25:$F$25,0)+1,FALSE),"")=0,"",IF(Plananalyse!Y105=1,VLOOKUP(Y$5,Kruistabel!$B$26:$F$29,MATCH($C105,Kruistabel!$C$25:$F$25,0)+1,FALSE),""))</f>
        <v>60</v>
      </c>
      <c r="Z105" s="326" t="str">
        <f>IF(IF(Plananalyse!Z105=1,VLOOKUP(Z$5,Kruistabel!$B$26:$F$29,MATCH($C105,Kruistabel!$C$25:$F$25,0)+1,FALSE),"")=0,"",IF(Plananalyse!Z105=1,VLOOKUP(Z$5,Kruistabel!$B$26:$F$29,MATCH($C105,Kruistabel!$C$25:$F$25,0)+1,FALSE),""))</f>
        <v/>
      </c>
      <c r="AA105" s="326" t="str">
        <f>IF(IF(Plananalyse!AA105=1,VLOOKUP(AA$5,Kruistabel!$B$26:$F$29,MATCH($C105,Kruistabel!$C$25:$F$25,0)+1,FALSE),"")=0,"",IF(Plananalyse!AA105=1,VLOOKUP(AA$5,Kruistabel!$B$26:$F$29,MATCH($C105,Kruistabel!$C$25:$F$25,0)+1,FALSE),""))</f>
        <v/>
      </c>
      <c r="AB105" s="326" t="str">
        <f>IF(IF(Plananalyse!AB105=1,VLOOKUP(AB$5,Kruistabel!$B$26:$F$29,MATCH($C105,Kruistabel!$C$25:$F$25,0)+1,FALSE),"")=0,"",IF(Plananalyse!AB105=1,VLOOKUP(AB$5,Kruistabel!$B$26:$F$29,MATCH($C105,Kruistabel!$C$25:$F$25,0)+1,FALSE),""))</f>
        <v/>
      </c>
      <c r="AC105" s="326" t="str">
        <f>IF(IF(Plananalyse!AC105=1,VLOOKUP(AC$5,Kruistabel!$B$26:$F$29,MATCH($C105,Kruistabel!$C$25:$F$25,0)+1,FALSE),"")=0,"",IF(Plananalyse!AC105=1,VLOOKUP(AC$5,Kruistabel!$B$26:$F$29,MATCH($C105,Kruistabel!$C$25:$F$25,0)+1,FALSE),""))</f>
        <v/>
      </c>
      <c r="AD105" s="326" t="str">
        <f>IF(IF(Plananalyse!AD105=1,VLOOKUP(AD$5,Kruistabel!$B$26:$F$29,MATCH($C105,Kruistabel!$C$25:$F$25,0)+1,FALSE),"")=0,"",IF(Plananalyse!AD105=1,VLOOKUP(AD$5,Kruistabel!$B$26:$F$29,MATCH($C105,Kruistabel!$C$25:$F$25,0)+1,FALSE),""))</f>
        <v/>
      </c>
      <c r="AE105" s="326" t="str">
        <f>IF(IF(Plananalyse!AE105=1,VLOOKUP(AE$5,Kruistabel!$B$26:$F$29,MATCH($C105,Kruistabel!$C$25:$F$25,0)+1,FALSE),"")=0,"",IF(Plananalyse!AE105=1,VLOOKUP(AE$5,Kruistabel!$B$26:$F$29,MATCH($C105,Kruistabel!$C$25:$F$25,0)+1,FALSE),""))</f>
        <v/>
      </c>
      <c r="AF105" s="326" t="str">
        <f>IF(IF(Plananalyse!AF105=1,VLOOKUP(AF$5,Kruistabel!$B$26:$F$29,MATCH($C105,Kruistabel!$C$25:$F$25,0)+1,FALSE),"")=0,"",IF(Plananalyse!AF105=1,VLOOKUP(AF$5,Kruistabel!$B$26:$F$29,MATCH($C105,Kruistabel!$C$25:$F$25,0)+1,FALSE),""))</f>
        <v/>
      </c>
      <c r="AG105" s="326" t="str">
        <f>IF(IF(Plananalyse!AG105=1,VLOOKUP(AG$5,Kruistabel!$B$26:$F$29,MATCH($C105,Kruistabel!$C$25:$F$25,0)+1,FALSE),"")=0,"",IF(Plananalyse!AG105=1,VLOOKUP(AG$5,Kruistabel!$B$26:$F$29,MATCH($C105,Kruistabel!$C$25:$F$25,0)+1,FALSE),""))</f>
        <v/>
      </c>
      <c r="AH105" s="326" t="str">
        <f>IF(IF(Plananalyse!AH105=1,VLOOKUP(AH$5,Kruistabel!$B$26:$F$29,MATCH($C105,Kruistabel!$C$25:$F$25,0)+1,FALSE),"")=0,"",IF(Plananalyse!AI105=1,VLOOKUP(AH$5,Kruistabel!$B$26:$F$29,MATCH($C105,Kruistabel!$C$25:$F$25,0)+1,FALSE),""))</f>
        <v/>
      </c>
      <c r="AI105" s="326" t="str">
        <f>IF(IF(Plananalyse!AI105=1,VLOOKUP(AI$5,Kruistabel!$B$26:$F$29,MATCH($C105,Kruistabel!$C$25:$F$25,0)+1,FALSE),"")=0,"",IF(Plananalyse!AJ105=1,VLOOKUP(AI$5,Kruistabel!$B$26:$F$29,MATCH($C105,Kruistabel!$C$25:$F$25,0)+1,FALSE),""))</f>
        <v/>
      </c>
      <c r="AJ105" s="326" t="str">
        <f>IF(IF(Plananalyse!AJ105=1,VLOOKUP(AJ$5,Kruistabel!$B$26:$F$29,MATCH($C105,Kruistabel!$C$25:$F$25,0)+1,FALSE),"")=0,"",IF(Plananalyse!AJ105=1,VLOOKUP(AJ$5,Kruistabel!$B$26:$F$29,MATCH($C105,Kruistabel!$C$25:$F$25,0)+1,FALSE),""))</f>
        <v/>
      </c>
      <c r="AK105" s="326">
        <f>IF(IF(Plananalyse!AK105=1,VLOOKUP(AK$5,Kruistabel!$B$26:$F$29,MATCH($C105,Kruistabel!$C$25:$F$25,0)+1,FALSE),"")=0,"",IF(Plananalyse!AK105=1,VLOOKUP(AK$5,Kruistabel!$B$26:$F$29,MATCH($C105,Kruistabel!$C$25:$F$25,0)+1,FALSE),""))</f>
        <v>60</v>
      </c>
      <c r="AL105" s="326" t="str">
        <f>IF(IF(Plananalyse!AL105=1,VLOOKUP(AL$5,Kruistabel!$B$26:$F$29,MATCH($C105,Kruistabel!$C$25:$F$25,0)+1,FALSE),"")=0,"",IF(Plananalyse!AL105=1,VLOOKUP(AL$5,Kruistabel!$B$26:$F$29,MATCH($C105,Kruistabel!$C$25:$F$25,0)+1,FALSE),""))</f>
        <v/>
      </c>
      <c r="AM105" s="326" t="str">
        <f>IF(IF(Plananalyse!AM105=1,VLOOKUP(AM$5,Kruistabel!$B$26:$F$29,MATCH($C105,Kruistabel!$C$25:$F$25,0)+1,FALSE),"")=0,"",IF(Plananalyse!AM105=1,VLOOKUP(AM$5,Kruistabel!$B$26:$F$29,MATCH($C105,Kruistabel!$C$25:$F$25,0)+1,FALSE),""))</f>
        <v/>
      </c>
      <c r="AN105" s="327"/>
      <c r="AO105" s="326">
        <f>IF(IF(Plananalyse!AO105=1,VLOOKUP(AO$5,Kruistabel!$B$26:$F$29,MATCH($C105,Kruistabel!$C$25:$F$25,0)+1,FALSE),"")=0,"",IF(Plananalyse!AO105=1,VLOOKUP(AO$5,Kruistabel!$B$26:$F$29,MATCH($C105,Kruistabel!$C$25:$F$25,0)+1,FALSE),""))</f>
        <v>60</v>
      </c>
      <c r="AP105" s="326">
        <f>IF(IF(Plananalyse!AP105=1,VLOOKUP(AP$5,Kruistabel!$B$26:$F$29,MATCH($C105,Kruistabel!$C$25:$F$25,0)+1,FALSE),"")=0,"",IF(Plananalyse!AP105=1,VLOOKUP(AP$5,Kruistabel!$B$26:$F$29,MATCH($C105,Kruistabel!$C$25:$F$25,0)+1,FALSE),""))</f>
        <v>60</v>
      </c>
      <c r="AQ105" s="326">
        <f>IF(IF(Plananalyse!AQ105=1,VLOOKUP(AQ$5,Kruistabel!$B$26:$F$29,MATCH($C105,Kruistabel!$C$25:$F$25,0)+1,FALSE),"")=0,"",IF(Plananalyse!AQ105=1,VLOOKUP(AQ$5,Kruistabel!$B$26:$F$29,MATCH($C105,Kruistabel!$C$25:$F$25,0)+1,FALSE),""))</f>
        <v>60</v>
      </c>
      <c r="AR105" s="326">
        <f>IF(IF(Plananalyse!AR105=1,VLOOKUP(AR$5,Kruistabel!$B$26:$F$29,MATCH($C105,Kruistabel!$C$25:$F$25,0)+1,FALSE),"")=0,"",IF(Plananalyse!AR105=1,VLOOKUP(AR$5,Kruistabel!$B$26:$F$29,MATCH($C105,Kruistabel!$C$25:$F$25,0)+1,FALSE),""))</f>
        <v>55</v>
      </c>
      <c r="AS105" s="326">
        <f>IF(IF(Plananalyse!AS105=1,VLOOKUP(AS$5,Kruistabel!$B$26:$F$29,MATCH($C105,Kruistabel!$C$25:$F$25,0)+1,FALSE),"")=0,"",IF(Plananalyse!AS105=1,VLOOKUP(AS$5,Kruistabel!$B$26:$F$29,MATCH($C105,Kruistabel!$C$25:$F$25,0)+1,FALSE),""))</f>
        <v>60</v>
      </c>
      <c r="AT105" s="326">
        <f>IF(IF(Plananalyse!AT105=1,VLOOKUP(AT$5,Kruistabel!$B$26:$F$29,MATCH($C105,Kruistabel!$C$25:$F$25,0)+1,FALSE),"")=0,"",IF(Plananalyse!AT105=1,VLOOKUP(AT$5,Kruistabel!$B$26:$F$29,MATCH($C105,Kruistabel!$C$25:$F$25,0)+1,FALSE),""))</f>
        <v>55</v>
      </c>
      <c r="AU105" s="326" t="str">
        <f>IF(IF(Plananalyse!AU105=1,VLOOKUP(AU$5,Kruistabel!$B$26:$F$29,MATCH($C105,Kruistabel!$C$25:$F$25,0)+1,FALSE),"")=0,"",IF(Plananalyse!AU105=1,VLOOKUP(AU$5,Kruistabel!$B$26:$F$29,MATCH($C105,Kruistabel!$C$25:$F$25,0)+1,FALSE),""))</f>
        <v/>
      </c>
      <c r="AV105" s="326">
        <f>IF(IF(Plananalyse!AV105=1,VLOOKUP(AV$5,Kruistabel!$B$26:$F$29,MATCH($C105,Kruistabel!$C$25:$F$25,0)+1,FALSE),"")=0,"",IF(Plananalyse!AV105=1,VLOOKUP(AV$5,Kruistabel!$B$26:$F$29,MATCH($C105,Kruistabel!$C$25:$F$25,0)+1,FALSE),""))</f>
        <v>60</v>
      </c>
      <c r="AW105" s="326" t="str">
        <f>IF(IF(Plananalyse!AW105=1,VLOOKUP(AW$5,Kruistabel!$B$26:$F$29,MATCH($C105,Kruistabel!$C$25:$F$25,0)+1,FALSE),"")=0,"",IF(Plananalyse!AW105=1,VLOOKUP(AW$5,Kruistabel!$B$26:$F$29,MATCH($C105,Kruistabel!$C$25:$F$25,0)+1,FALSE),""))</f>
        <v/>
      </c>
      <c r="AX105" s="326" t="str">
        <f>IF(IF(Plananalyse!AX105=1,VLOOKUP(AX$5,Kruistabel!$B$26:$F$29,MATCH($C105,Kruistabel!$C$25:$F$25,0)+1,FALSE),"")=0,"",IF(Plananalyse!AX105=1,VLOOKUP(AX$5,Kruistabel!$B$26:$F$29,MATCH($C105,Kruistabel!$C$25:$F$25,0)+1,FALSE),""))</f>
        <v/>
      </c>
      <c r="AY105" s="327"/>
      <c r="AZ105" s="326" t="str">
        <f>IF(IF(Plananalyse!AZ105=1,VLOOKUP(AZ$5,Kruistabel!$B$26:$F$29,MATCH($C105,Kruistabel!$C$25:$F$25,0)+1,FALSE),"")=0,"",IF(Plananalyse!AZ105=1,VLOOKUP(AZ$5,Kruistabel!$B$26:$F$29,MATCH($C105,Kruistabel!$C$25:$F$25,0)+1,FALSE),""))</f>
        <v/>
      </c>
      <c r="BA105" s="326" t="str">
        <f>IF(IF(Plananalyse!BA105=1,VLOOKUP(BA$5,Kruistabel!$B$26:$F$29,MATCH($C105,Kruistabel!$C$25:$F$25,0)+1,FALSE),"")=0,"",IF(Plananalyse!BA105=1,VLOOKUP(BA$5,Kruistabel!$B$26:$F$29,MATCH($C105,Kruistabel!$C$25:$F$25,0)+1,FALSE),""))</f>
        <v/>
      </c>
      <c r="BB105" s="326">
        <f>IF(IF(Plananalyse!BB105=1,VLOOKUP(BB$5,Kruistabel!$B$26:$F$29,MATCH($C105,Kruistabel!$C$25:$F$25,0)+1,FALSE),"")=0,"",IF(Plananalyse!BB105=1,VLOOKUP(BB$5,Kruistabel!$B$26:$F$29,MATCH($C105,Kruistabel!$C$25:$F$25,0)+1,FALSE),""))</f>
        <v>60</v>
      </c>
      <c r="BC105" s="326">
        <f>IF(IF(Plananalyse!BC105=1,VLOOKUP(BC$5,Kruistabel!$B$26:$F$29,MATCH($C105,Kruistabel!$C$25:$F$25,0)+1,FALSE),"")=0,"",IF(Plananalyse!BC105=1,VLOOKUP(BC$5,Kruistabel!$B$26:$F$29,MATCH($C105,Kruistabel!$C$25:$F$25,0)+1,FALSE),""))</f>
        <v>60</v>
      </c>
      <c r="BD105" s="326" t="str">
        <f>IF(IF(Plananalyse!BD105=1,VLOOKUP(BD$5,Kruistabel!$B$26:$F$29,MATCH($C105,Kruistabel!$C$25:$F$25,0)+1,FALSE),"")=0,"",IF(Plananalyse!BD105=1,VLOOKUP(BD$5,Kruistabel!$B$26:$F$29,MATCH($C105,Kruistabel!$C$25:$F$25,0)+1,FALSE),""))</f>
        <v/>
      </c>
      <c r="BE105" s="326" t="str">
        <f>IF(IF(Plananalyse!BE105=1,VLOOKUP(BE$5,Kruistabel!$B$26:$F$29,MATCH($C105,Kruistabel!$C$25:$F$25,0)+1,FALSE),"")=0,"",IF(Plananalyse!BE105=1,VLOOKUP(BE$5,Kruistabel!$B$26:$F$29,MATCH($C105,Kruistabel!$C$25:$F$25,0)+1,FALSE),""))</f>
        <v/>
      </c>
      <c r="BF105" s="326" t="str">
        <f>IF(IF(Plananalyse!BF105=1,VLOOKUP(BF$5,Kruistabel!$B$26:$F$29,MATCH($C105,Kruistabel!$C$25:$F$25,0)+1,FALSE),"")=0,"",IF(Plananalyse!BF105=1,VLOOKUP(BF$5,Kruistabel!$B$26:$F$29,MATCH($C105,Kruistabel!$C$25:$F$25,0)+1,FALSE),""))</f>
        <v/>
      </c>
      <c r="BG105" s="326" t="str">
        <f>IF(IF(Plananalyse!BG105=1,VLOOKUP(BG$5,Kruistabel!$B$26:$F$29,MATCH($C105,Kruistabel!$C$25:$F$25,0)+1,FALSE),"")=0,"",IF(Plananalyse!BG105=1,VLOOKUP(BG$5,Kruistabel!$B$26:$F$29,MATCH($C105,Kruistabel!$C$25:$F$25,0)+1,FALSE),""))</f>
        <v/>
      </c>
      <c r="BH105" s="326" t="str">
        <f>IF(IF(Plananalyse!BH105=1,VLOOKUP(BH$5,Kruistabel!$B$26:$F$29,MATCH($C105,Kruistabel!$C$25:$F$25,0)+1,FALSE),"")=0,"",IF(Plananalyse!BH105=1,VLOOKUP(BH$5,Kruistabel!$B$26:$F$29,MATCH($C105,Kruistabel!$C$25:$F$25,0)+1,FALSE),""))</f>
        <v/>
      </c>
      <c r="BI105" s="327"/>
      <c r="BJ105" s="326" t="e">
        <f>IF(IF(Plananalyse!BJ105=1,VLOOKUP(BJ$5,Kruistabel!$B$26:$F$29,MATCH($C105,Kruistabel!$C$25:$F$25,0)+1,FALSE),"")=0,"",IF(Plananalyse!BJ105=1,VLOOKUP(BJ$5,Kruistabel!$B$26:$F$29,MATCH($C105,Kruistabel!$C$25:$F$25,0)+1,FALSE),""))</f>
        <v>#N/A</v>
      </c>
      <c r="BK105" s="326" t="e">
        <f>IF(IF(Plananalyse!BK105=1,VLOOKUP(BK$5,Kruistabel!$B$26:$F$29,MATCH($C105,Kruistabel!$C$25:$F$25,0)+1,FALSE),"")=0,"",IF(Plananalyse!BK105=1,VLOOKUP(BK$5,Kruistabel!$B$26:$F$29,MATCH($C105,Kruistabel!$C$25:$F$25,0)+1,FALSE),""))</f>
        <v>#N/A</v>
      </c>
      <c r="BL105" s="326" t="e">
        <f>IF(IF(Plananalyse!BL105=1,VLOOKUP(BL$5,Kruistabel!$B$26:$F$29,MATCH($C105,Kruistabel!$C$25:$F$25,0)+1,FALSE),"")=0,"",IF(Plananalyse!BL105=1,VLOOKUP(BL$5,Kruistabel!$B$26:$F$29,MATCH($C105,Kruistabel!$C$25:$F$25,0)+1,FALSE),""))</f>
        <v>#N/A</v>
      </c>
      <c r="BM105" s="326" t="e">
        <f>IF(IF(Plananalyse!BM105=1,VLOOKUP(BM$5,Kruistabel!$B$26:$F$29,MATCH($C105,Kruistabel!$C$25:$F$25,0)+1,FALSE),"")=0,"",IF(Plananalyse!BM105=1,VLOOKUP(BM$5,Kruistabel!$B$26:$F$29,MATCH($C105,Kruistabel!$C$25:$F$25,0)+1,FALSE),""))</f>
        <v>#N/A</v>
      </c>
      <c r="BN105" s="326" t="e">
        <f>IF(IF(Plananalyse!BN105=1,VLOOKUP(BN$5,Kruistabel!$B$26:$F$29,MATCH($C105,Kruistabel!$C$25:$F$25,0)+1,FALSE),"")=0,"",IF(Plananalyse!BN105=1,VLOOKUP(BN$5,Kruistabel!$B$26:$F$29,MATCH($C105,Kruistabel!$C$25:$F$25,0)+1,FALSE),""))</f>
        <v>#N/A</v>
      </c>
      <c r="BO105" s="326" t="e">
        <f>IF(IF(Plananalyse!BO105=1,VLOOKUP(BO$5,Kruistabel!$B$26:$F$29,MATCH($C105,Kruistabel!$C$25:$F$25,0)+1,FALSE),"")=0,"",IF(Plananalyse!BO105=1,VLOOKUP(BO$5,Kruistabel!$B$26:$F$29,MATCH($C105,Kruistabel!$C$25:$F$25,0)+1,FALSE),""))</f>
        <v>#N/A</v>
      </c>
      <c r="BP105" s="326" t="e">
        <f>IF(IF(Plananalyse!BP105=1,VLOOKUP(BP$5,Kruistabel!$B$26:$F$29,MATCH($C105,Kruistabel!$C$25:$F$25,0)+1,FALSE),"")=0,"",IF(Plananalyse!BP105=1,VLOOKUP(BP$5,Kruistabel!$B$26:$F$29,MATCH($C105,Kruistabel!$C$25:$F$25,0)+1,FALSE),""))</f>
        <v>#N/A</v>
      </c>
      <c r="BQ105" s="326" t="e">
        <f>IF(IF(Plananalyse!BQ105=1,VLOOKUP(BQ$5,Kruistabel!$B$26:$F$29,MATCH($C105,Kruistabel!$C$25:$F$25,0)+1,FALSE),"")=0,"",IF(Plananalyse!BQ105=1,VLOOKUP(BQ$5,Kruistabel!$B$26:$F$29,MATCH($C105,Kruistabel!$C$25:$F$25,0)+1,FALSE),""))</f>
        <v>#N/A</v>
      </c>
      <c r="BR105" s="326" t="e">
        <f>IF(IF(Plananalyse!BR105=1,VLOOKUP(BR$5,Kruistabel!$B$26:$F$29,MATCH($C105,Kruistabel!$C$25:$F$25,0)+1,FALSE),"")=0,"",IF(Plananalyse!BR105=1,VLOOKUP(BR$5,Kruistabel!$B$26:$F$29,MATCH($C105,Kruistabel!$C$25:$F$25,0)+1,FALSE),""))</f>
        <v>#REF!</v>
      </c>
      <c r="BS105" s="326" t="e">
        <f>IF(IF(Plananalyse!BS105=1,VLOOKUP(BS$5,Kruistabel!$B$26:$F$29,MATCH($C105,Kruistabel!$C$25:$F$25,0)+1,FALSE),"")=0,"",IF(Plananalyse!BS105=1,VLOOKUP(BS$5,Kruistabel!$B$26:$F$29,MATCH($C105,Kruistabel!$C$25:$F$25,0)+1,FALSE),""))</f>
        <v>#REF!</v>
      </c>
      <c r="BT105" s="65"/>
      <c r="BU105" s="231" t="str">
        <f>IF(IF(Plananalyse!BU105=1,VLOOKUP(BU$5,Kruistabel!$B$26:$F$29,MATCH($C105,Kruistabel!$C$25:$F$25,0)+1,FALSE),"")=0,"",IF(Plananalyse!BU105=1,VLOOKUP(BU$5,Kruistabel!$B$26:$F$29,MATCH($C105,Kruistabel!$C$25:$F$25,0)+1,FALSE),""))</f>
        <v/>
      </c>
      <c r="BV105" s="326">
        <f>IF(IF(Plananalyse!BV105=1,VLOOKUP(BV$5,Kruistabel!$B$26:$F$29,MATCH($C105,Kruistabel!$C$25:$F$25,0)+1,FALSE),"")=0,"",IF(Plananalyse!BV105=1,VLOOKUP(BV$5,Kruistabel!$B$26:$F$29,MATCH($C105,Kruistabel!$C$25:$F$25,0)+1,FALSE),""))</f>
        <v>55</v>
      </c>
      <c r="BW105" s="326" t="str">
        <f>IF(IF(Plananalyse!BW105=1,VLOOKUP(BW$5,Kruistabel!$B$26:$F$29,MATCH($C105,Kruistabel!$C$25:$F$25,0)+1,FALSE),"")=0,"",IF(Plananalyse!BW105=1,VLOOKUP(BW$5,Kruistabel!$B$26:$F$29,MATCH($C105,Kruistabel!$C$25:$F$25,0)+1,FALSE),""))</f>
        <v/>
      </c>
      <c r="BX105" s="326" t="str">
        <f>IF(IF(Plananalyse!BX105=1,VLOOKUP(BX$5,Kruistabel!$B$26:$F$29,MATCH($C105,Kruistabel!$C$25:$F$25,0)+1,FALSE),"")=0,"",IF(Plananalyse!BX105=1,VLOOKUP(BX$5,Kruistabel!$B$26:$F$29,MATCH($C105,Kruistabel!$C$25:$F$25,0)+1,FALSE),""))</f>
        <v/>
      </c>
      <c r="BY105" s="327"/>
      <c r="BZ105" s="326" t="e">
        <f>IF(IF(Plananalyse!BZ105=1,VLOOKUP(BZ$5,Kruistabel!$B$26:$F$29,MATCH($C105,Kruistabel!$C$25:$F$25,0)+1,FALSE),"")=0,"",IF(Plananalyse!BZ105=1,VLOOKUP(BZ$5,Kruistabel!$B$26:$F$29,MATCH($C105,Kruistabel!$C$25:$F$25,0)+1,FALSE),""))</f>
        <v>#N/A</v>
      </c>
      <c r="CA105" s="326" t="e">
        <f>IF(IF(Plananalyse!CA105=1,VLOOKUP(CA$5,Kruistabel!$B$26:$F$29,MATCH($C105,Kruistabel!$C$25:$F$25,0)+1,FALSE),"")=0,"",IF(Plananalyse!CA105=1,VLOOKUP(CA$5,Kruistabel!$B$26:$F$29,MATCH($C105,Kruistabel!$C$25:$F$25,0)+1,FALSE),""))</f>
        <v>#N/A</v>
      </c>
      <c r="CB105" s="326" t="e">
        <f>IF(IF(Plananalyse!CB105=1,VLOOKUP(CB$5,Kruistabel!$B$26:$F$29,MATCH($C105,Kruistabel!$C$25:$F$25,0)+1,FALSE),"")=0,"",IF(Plananalyse!CB105=1,VLOOKUP(CB$5,Kruistabel!$B$26:$F$29,MATCH($C105,Kruistabel!$C$25:$F$25,0)+1,FALSE),""))</f>
        <v>#N/A</v>
      </c>
      <c r="CC105" s="326" t="e">
        <f>IF(IF(Plananalyse!CC105=1,VLOOKUP(CC$5,Kruistabel!$B$26:$F$29,MATCH($C105,Kruistabel!$C$25:$F$25,0)+1,FALSE),"")=0,"",IF(Plananalyse!CC105=1,VLOOKUP(CC$5,Kruistabel!$B$26:$F$29,MATCH($C105,Kruistabel!$C$25:$F$25,0)+1,FALSE),""))</f>
        <v>#N/A</v>
      </c>
      <c r="CD105" s="326" t="e">
        <f>IF(IF(Plananalyse!CD105=1,VLOOKUP(CD$5,Kruistabel!$B$26:$F$29,MATCH($C105,Kruistabel!$C$25:$F$25,0)+1,FALSE),"")=0,"",IF(Plananalyse!CD105=1,VLOOKUP(CD$5,Kruistabel!$B$26:$F$29,MATCH($C105,Kruistabel!$C$25:$F$25,0)+1,FALSE),""))</f>
        <v>#N/A</v>
      </c>
      <c r="CE105" s="326" t="e">
        <f>IF(IF(Plananalyse!CE105=1,VLOOKUP(CE$5,Kruistabel!$B$26:$F$29,MATCH($C105,Kruistabel!$C$25:$F$25,0)+1,FALSE),"")=0,"",IF(Plananalyse!CE105=1,VLOOKUP(CE$5,Kruistabel!$B$26:$F$29,MATCH($C105,Kruistabel!$C$25:$F$25,0)+1,FALSE),""))</f>
        <v>#N/A</v>
      </c>
      <c r="CF105" s="326" t="e">
        <f>IF(IF(Plananalyse!CF105=1,VLOOKUP(CF$5,Kruistabel!$B$26:$F$29,MATCH($C105,Kruistabel!$C$25:$F$25,0)+1,FALSE),"")=0,"",IF(Plananalyse!CF105=1,VLOOKUP(CF$5,Kruistabel!$B$26:$F$29,MATCH($C105,Kruistabel!$C$25:$F$25,0)+1,FALSE),""))</f>
        <v>#N/A</v>
      </c>
      <c r="CG105" s="326" t="e">
        <f>IF(IF(Plananalyse!CG105=1,VLOOKUP(CG$5,Kruistabel!$B$26:$F$29,MATCH($C105,Kruistabel!$C$25:$F$25,0)+1,FALSE),"")=0,"",IF(Plananalyse!CG105=1,VLOOKUP(CG$5,Kruistabel!$B$26:$F$29,MATCH($C105,Kruistabel!$C$25:$F$25,0)+1,FALSE),""))</f>
        <v>#REF!</v>
      </c>
      <c r="CH105" s="326" t="e">
        <f>IF(IF(Plananalyse!CH105=1,VLOOKUP(CH$5,Kruistabel!$B$26:$F$29,MATCH($C105,Kruistabel!$C$25:$F$25,0)+1,FALSE),"")=0,"",IF(Plananalyse!CH105=1,VLOOKUP(CH$5,Kruistabel!$B$26:$F$29,MATCH($C105,Kruistabel!$C$25:$F$25,0)+1,FALSE),""))</f>
        <v>#REF!</v>
      </c>
      <c r="CI105" s="65"/>
      <c r="CJ105" s="326">
        <f>IF(IF(Plananalyse!CJ105=1,VLOOKUP(CJ$5,Kruistabel!$B$26:$F$29,MATCH($C105,Kruistabel!$C$25:$F$25,0)+1,FALSE),"")=0,"",IF(Plananalyse!CJ105=1,VLOOKUP(CJ$5,Kruistabel!$B$26:$F$29,MATCH($C105,Kruistabel!$C$25:$F$25,0)+1,FALSE),""))</f>
        <v>55</v>
      </c>
      <c r="CK105" s="326">
        <f>IF(IF(Plananalyse!CK105=1,VLOOKUP(CK$5,Kruistabel!$B$26:$F$29,MATCH($C105,Kruistabel!$C$25:$F$25,0)+1,FALSE),"")=0,"",IF(Plananalyse!CK105=1,VLOOKUP(CK$5,Kruistabel!$B$26:$F$29,MATCH($C105,Kruistabel!$C$25:$F$25,0)+1,FALSE),""))</f>
        <v>55</v>
      </c>
      <c r="CL105" s="326" t="str">
        <f>IF(IF(Plananalyse!CL105=1,VLOOKUP(CL$5,Kruistabel!$B$26:$F$29,MATCH($C105,Kruistabel!$C$25:$F$25,0)+1,FALSE),"")=0,"",IF(Plananalyse!CL105=1,VLOOKUP(CL$5,Kruistabel!$B$26:$F$29,MATCH($C105,Kruistabel!$C$25:$F$25,0)+1,FALSE),""))</f>
        <v/>
      </c>
      <c r="CM105" s="326">
        <f>IF(IF(Plananalyse!CM105=1,VLOOKUP(CM$5,Kruistabel!$B$26:$F$29,MATCH($C105,Kruistabel!$C$25:$F$25,0)+1,FALSE),"")=0,"",IF(Plananalyse!CM105=1,VLOOKUP(CM$5,Kruistabel!$B$26:$F$29,MATCH($C105,Kruistabel!$C$25:$F$25,0)+1,FALSE),""))</f>
        <v>50</v>
      </c>
      <c r="CN105" s="326">
        <f>IF(IF(Plananalyse!CN105=1,VLOOKUP(CN$5,Kruistabel!$B$26:$F$29,MATCH($C105,Kruistabel!$C$25:$F$25,0)+1,FALSE),"")=0,"",IF(Plananalyse!CN105=1,VLOOKUP(CN$5,Kruistabel!$B$26:$F$29,MATCH($C105,Kruistabel!$C$25:$F$25,0)+1,FALSE),""))</f>
        <v>50</v>
      </c>
      <c r="CO105" s="326">
        <f>IF(IF(Plananalyse!CO105=1,VLOOKUP(CO$5,Kruistabel!$B$26:$F$29,MATCH($C105,Kruistabel!$C$25:$F$25,0)+1,FALSE),"")=0,"",IF(Plananalyse!CO105=1,VLOOKUP(CO$5,Kruistabel!$B$26:$F$29,MATCH($C105,Kruistabel!$C$25:$F$25,0)+1,FALSE),""))</f>
        <v>60</v>
      </c>
      <c r="CP105" s="326">
        <f>IF(IF(Plananalyse!CP105=1,VLOOKUP(CP$5,Kruistabel!$B$26:$F$29,MATCH($C105,Kruistabel!$C$25:$F$25,0)+1,FALSE),"")=0,"",IF(Plananalyse!CP105=1,VLOOKUP(CP$5,Kruistabel!$B$26:$F$29,MATCH($C105,Kruistabel!$C$25:$F$25,0)+1,FALSE),""))</f>
        <v>55</v>
      </c>
      <c r="CQ105" s="326">
        <f>IF(IF(Plananalyse!CQ105=1,VLOOKUP(CQ$5,Kruistabel!$B$26:$F$29,MATCH($C105,Kruistabel!$C$25:$F$25,0)+1,FALSE),"")=0,"",IF(Plananalyse!CQ105=1,VLOOKUP(CQ$5,Kruistabel!$B$26:$F$29,MATCH($C105,Kruistabel!$C$25:$F$25,0)+1,FALSE),""))</f>
        <v>60</v>
      </c>
      <c r="CR105" s="326">
        <f>IF(IF(Plananalyse!CR105=1,VLOOKUP(CR$5,Kruistabel!$B$26:$F$29,MATCH($C105,Kruistabel!$C$25:$F$25,0)+1,FALSE),"")=0,"",IF(Plananalyse!CR105=1,VLOOKUP(CR$5,Kruistabel!$B$26:$F$29,MATCH($C105,Kruistabel!$C$25:$F$25,0)+1,FALSE),""))</f>
        <v>60</v>
      </c>
      <c r="CS105" s="326">
        <f>IF(IF(Plananalyse!CS105=1,VLOOKUP(CS$5,Kruistabel!$B$26:$F$29,MATCH($C105,Kruistabel!$C$25:$F$25,0)+1,FALSE),"")=0,"",IF(Plananalyse!CS105=1,VLOOKUP(CS$5,Kruistabel!$B$26:$F$29,MATCH($C105,Kruistabel!$C$25:$F$25,0)+1,FALSE),""))</f>
        <v>55</v>
      </c>
      <c r="CT105" s="326">
        <f>IF(IF(Plananalyse!CT105=1,VLOOKUP(CT$5,Kruistabel!$B$26:$F$29,MATCH($C105,Kruistabel!$C$25:$F$25,0)+1,FALSE),"")=0,"",IF(Plananalyse!CT105=1,VLOOKUP(CT$5,Kruistabel!$B$26:$F$29,MATCH($C105,Kruistabel!$C$25:$F$25,0)+1,FALSE),""))</f>
        <v>55</v>
      </c>
      <c r="CU105" s="326">
        <f ca="1">IF(IF(Plananalyse!CU105=1,VLOOKUP(CU$5,Kruistabel!$B$26:$F$29,MATCH($C105,Kruistabel!$C$25:$F$25,0)+1,FALSE),"")=0,"",IF(Plananalyse!CU105=1,VLOOKUP(CU$5,Kruistabel!$B$26:$F$29,MATCH($C105,Kruistabel!$C$25:$F$25,0)+1,FALSE),""))</f>
        <v>60</v>
      </c>
      <c r="CV105" s="326">
        <f ca="1">IF(IF(Plananalyse!CV105=1,VLOOKUP(CV$5,Kruistabel!$B$26:$F$29,MATCH($C105,Kruistabel!$C$25:$F$25,0)+1,FALSE),"")=0,"",IF(Plananalyse!CV105=1,VLOOKUP(CV$5,Kruistabel!$B$26:$F$29,MATCH($C105,Kruistabel!$C$25:$F$25,0)+1,FALSE),""))</f>
        <v>60</v>
      </c>
      <c r="CW105" s="326">
        <f ca="1">IF(IF(Plananalyse!CW105=1,VLOOKUP(CW$5,Kruistabel!$B$26:$F$29,MATCH($C105,Kruistabel!$C$25:$F$25,0)+1,FALSE),"")=0,"",IF(Plananalyse!CW105=1,VLOOKUP(CW$5,Kruistabel!$B$26:$F$29,MATCH($C105,Kruistabel!$C$25:$F$25,0)+1,FALSE),""))</f>
        <v>55</v>
      </c>
      <c r="CX105" s="326" t="str">
        <f ca="1">IF(IF(Plananalyse!CX105=1,VLOOKUP(CX$5,Kruistabel!$B$26:$F$29,MATCH($C105,Kruistabel!$C$25:$F$25,0)+1,FALSE),"")=0,"",IF(Plananalyse!CX105=1,VLOOKUP(CX$5,Kruistabel!$B$26:$F$29,MATCH($C105,Kruistabel!$C$25:$F$25,0)+1,FALSE),""))</f>
        <v/>
      </c>
      <c r="CY105" s="326">
        <f ca="1">IF(IF(Plananalyse!CY105=1,VLOOKUP(CY$5,Kruistabel!$B$26:$F$29,MATCH($C105,Kruistabel!$C$25:$F$25,0)+1,FALSE),"")=0,"",IF(Plananalyse!CY105=1,VLOOKUP(CY$5,Kruistabel!$B$26:$F$29,MATCH($C105,Kruistabel!$C$25:$F$25,0)+1,FALSE),""))</f>
        <v>60</v>
      </c>
      <c r="CZ105" s="326">
        <f ca="1">IF(IF(Plananalyse!CZ105=1,VLOOKUP(CZ$5,Kruistabel!$B$26:$F$29,MATCH($C105,Kruistabel!$C$25:$F$25,0)+1,FALSE),"")=0,"",IF(Plananalyse!CZ105=1,VLOOKUP(CZ$5,Kruistabel!$B$26:$F$29,MATCH($C105,Kruistabel!$C$25:$F$25,0)+1,FALSE),""))</f>
        <v>60</v>
      </c>
      <c r="DA105" s="326">
        <f ca="1">IF(IF(Plananalyse!DA105=1,VLOOKUP(DA$5,Kruistabel!$B$26:$F$29,MATCH($C105,Kruistabel!$C$25:$F$25,0)+1,FALSE),"")=0,"",IF(Plananalyse!DA105=1,VLOOKUP(DA$5,Kruistabel!$B$26:$F$29,MATCH($C105,Kruistabel!$C$25:$F$25,0)+1,FALSE),""))</f>
        <v>60</v>
      </c>
      <c r="DB105" s="326" t="str">
        <f ca="1">IF(IF(Plananalyse!DB105=1,VLOOKUP(DB$5,Kruistabel!$B$26:$F$29,MATCH($C105,Kruistabel!$C$25:$F$25,0)+1,FALSE),"")=0,"",IF(Plananalyse!DB105=1,VLOOKUP(DB$5,Kruistabel!$B$26:$F$29,MATCH($C105,Kruistabel!$C$25:$F$25,0)+1,FALSE),""))</f>
        <v/>
      </c>
      <c r="DC105" s="326" t="str">
        <f ca="1">IF(IF(Plananalyse!DC105=1,VLOOKUP(DC$5,Kruistabel!$B$26:$F$29,MATCH($C105,Kruistabel!$C$25:$F$25,0)+1,FALSE),"")=0,"",IF(Plananalyse!DC105=1,VLOOKUP(DC$5,Kruistabel!$B$26:$F$29,MATCH($C105,Kruistabel!$C$25:$F$25,0)+1,FALSE),""))</f>
        <v/>
      </c>
      <c r="DD105" s="327"/>
      <c r="DE105" s="326" t="e">
        <f ca="1">IF(IF(Plananalyse!DE105=1,VLOOKUP(DE$5,Kruistabel!$B$26:$F$29,MATCH($C105,Kruistabel!$C$25:$F$25,0)+1,FALSE),"")=0,"",IF(Plananalyse!DE105=1,VLOOKUP(DE$5,Kruistabel!$B$26:$F$29,MATCH($C105,Kruistabel!$C$25:$F$25,0)+1,FALSE),""))</f>
        <v>#N/A</v>
      </c>
      <c r="DF105" s="326" t="e">
        <f ca="1">IF(IF(Plananalyse!DF105=1,VLOOKUP(DF$5,Kruistabel!$B$26:$F$29,MATCH($C105,Kruistabel!$C$25:$F$25,0)+1,FALSE),"")=0,"",IF(Plananalyse!DF105=1,VLOOKUP(DF$5,Kruistabel!$B$26:$F$29,MATCH($C105,Kruistabel!$C$25:$F$25,0)+1,FALSE),""))</f>
        <v>#N/A</v>
      </c>
      <c r="DG105" s="326" t="e">
        <f ca="1">IF(IF(Plananalyse!DG105=1,VLOOKUP(DG$5,Kruistabel!$B$26:$F$29,MATCH($C105,Kruistabel!$C$25:$F$25,0)+1,FALSE),"")=0,"",IF(Plananalyse!DG105=1,VLOOKUP(DG$5,Kruistabel!$B$26:$F$29,MATCH($C105,Kruistabel!$C$25:$F$25,0)+1,FALSE),""))</f>
        <v>#N/A</v>
      </c>
      <c r="DH105" s="326" t="e">
        <f ca="1">IF(IF(Plananalyse!DH105=1,VLOOKUP(DH$5,Kruistabel!$B$26:$F$29,MATCH($C105,Kruistabel!$C$25:$F$25,0)+1,FALSE),"")=0,"",IF(Plananalyse!DH105=1,VLOOKUP(DH$5,Kruistabel!$B$26:$F$29,MATCH($C105,Kruistabel!$C$25:$F$25,0)+1,FALSE),""))</f>
        <v>#N/A</v>
      </c>
      <c r="DI105" s="326" t="e">
        <f ca="1">IF(IF(Plananalyse!DI105=1,VLOOKUP(DI$5,Kruistabel!$B$26:$F$29,MATCH($C105,Kruistabel!$C$25:$F$25,0)+1,FALSE),"")=0,"",IF(Plananalyse!DI105=1,VLOOKUP(DI$5,Kruistabel!$B$26:$F$29,MATCH($C105,Kruistabel!$C$25:$F$25,0)+1,FALSE),""))</f>
        <v>#N/A</v>
      </c>
      <c r="DJ105" s="326" t="e">
        <f ca="1">IF(IF(Plananalyse!DJ105=1,VLOOKUP(DJ$5,Kruistabel!$B$26:$F$29,MATCH($C105,Kruistabel!$C$25:$F$25,0)+1,FALSE),"")=0,"",IF(Plananalyse!DJ105=1,VLOOKUP(DJ$5,Kruistabel!$B$26:$F$29,MATCH($C105,Kruistabel!$C$25:$F$25,0)+1,FALSE),""))</f>
        <v>#N/A</v>
      </c>
      <c r="DK105" s="326" t="e">
        <f ca="1">IF(IF(Plananalyse!DK105=1,VLOOKUP(DK$5,Kruistabel!$B$26:$F$29,MATCH($C105,Kruistabel!$C$25:$F$25,0)+1,FALSE),"")=0,"",IF(Plananalyse!DK105=1,VLOOKUP(DK$5,Kruistabel!$B$26:$F$29,MATCH($C105,Kruistabel!$C$25:$F$25,0)+1,FALSE),""))</f>
        <v>#REF!</v>
      </c>
      <c r="DL105" s="326" t="e">
        <f ca="1">IF(IF(Plananalyse!DL105=1,VLOOKUP(DL$5,Kruistabel!$B$26:$F$29,MATCH($C105,Kruistabel!$C$25:$F$25,0)+1,FALSE),"")=0,"",IF(Plananalyse!DL105=1,VLOOKUP(DL$5,Kruistabel!$B$26:$F$29,MATCH($C105,Kruistabel!$C$25:$F$25,0)+1,FALSE),""))</f>
        <v>#REF!</v>
      </c>
      <c r="DM105" s="327" t="str">
        <f>IF(Plananalyse!DM105=1,VLOOKUP(DM$5,Kruistabel!$B$26:$F$29,MATCH($C105,Kruistabel!$C$25:$F$25,0)+1,FALSE),"")</f>
        <v/>
      </c>
      <c r="DN105" s="326" t="e">
        <f ca="1">IF(IF(Plananalyse!DN105=1,VLOOKUP(DN$5,Kruistabel!$B$26:$F$29,MATCH($C105,Kruistabel!$C$25:$F$25,0)+1,FALSE),"")=0,"",IF(Plananalyse!DN105=1,VLOOKUP(DN$5,Kruistabel!$B$26:$F$29,MATCH($C105,Kruistabel!$C$25:$F$25,0)+1,FALSE),""))</f>
        <v>#N/A</v>
      </c>
      <c r="DO105" s="326" t="e">
        <f ca="1">IF(IF(Plananalyse!DO105=1,VLOOKUP(DO$5,Kruistabel!$B$26:$F$29,MATCH($C105,Kruistabel!$C$25:$F$25,0)+1,FALSE),"")=0,"",IF(Plananalyse!DO105=1,VLOOKUP(DO$5,Kruistabel!$B$26:$F$29,MATCH($C105,Kruistabel!$C$25:$F$25,0)+1,FALSE),""))</f>
        <v>#N/A</v>
      </c>
      <c r="DP105" s="326" t="e">
        <f ca="1">IF(IF(Plananalyse!DP105=1,VLOOKUP(DP$5,Kruistabel!$B$26:$F$29,MATCH($C105,Kruistabel!$C$25:$F$25,0)+1,FALSE),"")=0,"",IF(Plananalyse!DP105=1,VLOOKUP(DP$5,Kruistabel!$B$26:$F$29,MATCH($C105,Kruistabel!$C$25:$F$25,0)+1,FALSE),""))</f>
        <v>#N/A</v>
      </c>
      <c r="DQ105" s="326" t="e">
        <f ca="1">IF(IF(Plananalyse!DQ105=1,VLOOKUP(DQ$5,Kruistabel!$B$26:$F$29,MATCH($C105,Kruistabel!$C$25:$F$25,0)+1,FALSE),"")=0,"",IF(Plananalyse!DQ105=1,VLOOKUP(DQ$5,Kruistabel!$B$26:$F$29,MATCH($C105,Kruistabel!$C$25:$F$25,0)+1,FALSE),""))</f>
        <v>#N/A</v>
      </c>
      <c r="DR105" s="326" t="e">
        <f ca="1">IF(IF(Plananalyse!DR105=1,VLOOKUP(DR$5,Kruistabel!$B$26:$F$29,MATCH($C105,Kruistabel!$C$25:$F$25,0)+1,FALSE),"")=0,"",IF(Plananalyse!DR105=1,VLOOKUP(DR$5,Kruistabel!$B$26:$F$29,MATCH($C105,Kruistabel!$C$25:$F$25,0)+1,FALSE),""))</f>
        <v>#N/A</v>
      </c>
      <c r="DS105" s="326" t="e">
        <f ca="1">IF(IF(Plananalyse!DS105=1,VLOOKUP(DS$5,Kruistabel!$B$26:$F$29,MATCH($C105,Kruistabel!$C$25:$F$25,0)+1,FALSE),"")=0,"",IF(Plananalyse!DS105=1,VLOOKUP(DS$5,Kruistabel!$B$26:$F$29,MATCH($C105,Kruistabel!$C$25:$F$25,0)+1,FALSE),""))</f>
        <v>#N/A</v>
      </c>
      <c r="DT105" s="326" t="e">
        <f ca="1">IF(IF(Plananalyse!DT105=1,VLOOKUP(DT$5,Kruistabel!$B$26:$F$29,MATCH($C105,Kruistabel!$C$25:$F$25,0)+1,FALSE),"")=0,"",IF(Plananalyse!DT105=1,VLOOKUP(DT$5,Kruistabel!$B$26:$F$29,MATCH($C105,Kruistabel!$C$25:$F$25,0)+1,FALSE),""))</f>
        <v>#N/A</v>
      </c>
      <c r="DU105" s="326" t="e">
        <f ca="1">IF(IF(Plananalyse!DU105=1,VLOOKUP(DU$5,Kruistabel!$B$26:$F$29,MATCH($C105,Kruistabel!$C$25:$F$25,0)+1,FALSE),"")=0,"",IF(Plananalyse!DU105=1,VLOOKUP(DU$5,Kruistabel!$B$26:$F$29,MATCH($C105,Kruistabel!$C$25:$F$25,0)+1,FALSE),""))</f>
        <v>#N/A</v>
      </c>
      <c r="DV105" s="326" t="e">
        <f ca="1">IF(IF(Plananalyse!DV105=1,VLOOKUP(DV$5,Kruistabel!$B$26:$F$29,MATCH($C105,Kruistabel!$C$25:$F$25,0)+1,FALSE),"")=0,"",IF(Plananalyse!DV105=1,VLOOKUP(DV$5,Kruistabel!$B$26:$F$29,MATCH($C105,Kruistabel!$C$25:$F$25,0)+1,FALSE),""))</f>
        <v>#N/A</v>
      </c>
      <c r="DW105" s="326" t="e">
        <f ca="1">IF(IF(Plananalyse!DW105=1,VLOOKUP(DW$5,Kruistabel!$B$26:$F$29,MATCH($C105,Kruistabel!$C$25:$F$25,0)+1,FALSE),"")=0,"",IF(Plananalyse!DW105=1,VLOOKUP(DW$5,Kruistabel!$B$26:$F$29,MATCH($C105,Kruistabel!$C$25:$F$25,0)+1,FALSE),""))</f>
        <v>#REF!</v>
      </c>
      <c r="DX105" s="326" t="e">
        <f ca="1">IF(IF(Plananalyse!DX105=1,VLOOKUP(DX$5,Kruistabel!$B$26:$F$29,MATCH($C105,Kruistabel!$C$25:$F$25,0)+1,FALSE),"")=0,"",IF(Plananalyse!DX105=1,VLOOKUP(DX$5,Kruistabel!$B$26:$F$29,MATCH($C105,Kruistabel!$C$25:$F$25,0)+1,FALSE),""))</f>
        <v>#REF!</v>
      </c>
      <c r="DY105" s="327" t="str">
        <f>IF(Plananalyse!DY105=1,VLOOKUP(DY$5,Kruistabel!$B$26:$F$29,MATCH($C105,Kruistabel!$C$25:$F$25,0)+1,FALSE),"")</f>
        <v/>
      </c>
      <c r="DZ105" s="326" t="e">
        <f ca="1">IF(IF(Plananalyse!DZ105=1,VLOOKUP(DZ$5,Kruistabel!$B$26:$F$29,MATCH($C105,Kruistabel!$C$25:$F$25,0)+1,FALSE),"")=0,"",IF(Plananalyse!DZ105=1,VLOOKUP(DZ$5,Kruistabel!$B$26:$F$29,MATCH($C105,Kruistabel!$C$25:$F$25,0)+1,FALSE),""))</f>
        <v>#N/A</v>
      </c>
      <c r="EA105" s="326" t="e">
        <f ca="1">IF(IF(Plananalyse!EA105=1,VLOOKUP(EA$5,Kruistabel!$B$26:$F$29,MATCH($C105,Kruistabel!$C$25:$F$25,0)+1,FALSE),"")=0,"",IF(Plananalyse!EA105=1,VLOOKUP(EA$5,Kruistabel!$B$26:$F$29,MATCH($C105,Kruistabel!$C$25:$F$25,0)+1,FALSE),""))</f>
        <v>#N/A</v>
      </c>
      <c r="EB105" s="326" t="e">
        <f ca="1">IF(IF(Plananalyse!EB105=1,VLOOKUP(EB$5,Kruistabel!$B$26:$F$29,MATCH($C105,Kruistabel!$C$25:$F$25,0)+1,FALSE),"")=0,"",IF(Plananalyse!EB105=1,VLOOKUP(EB$5,Kruistabel!$B$26:$F$29,MATCH($C105,Kruistabel!$C$25:$F$25,0)+1,FALSE),""))</f>
        <v>#REF!</v>
      </c>
      <c r="EC105" s="326" t="e">
        <f ca="1">IF(IF(Plananalyse!EC105=1,VLOOKUP(EC$5,Kruistabel!$B$26:$F$29,MATCH($C105,Kruistabel!$C$25:$F$25,0)+1,FALSE),"")=0,"",IF(Plananalyse!EC105=1,VLOOKUP(EC$5,Kruistabel!$B$26:$F$29,MATCH($C105,Kruistabel!$C$25:$F$25,0)+1,FALSE),""))</f>
        <v>#REF!</v>
      </c>
      <c r="ED105" s="327"/>
      <c r="EE105" s="326" t="e">
        <f ca="1">IF(IF(Plananalyse!EE105=1,VLOOKUP(EE$5,Kruistabel!$B$26:$F$29,MATCH($C105,Kruistabel!$C$25:$F$25,0)+1,FALSE),"")=0,"",IF(Plananalyse!EE105=1,VLOOKUP(EE$5,Kruistabel!$B$26:$F$29,MATCH($C105,Kruistabel!$C$25:$F$25,0)+1,FALSE),""))</f>
        <v>#N/A</v>
      </c>
      <c r="EF105" s="326" t="e">
        <f ca="1">IF(IF(Plananalyse!EF105=1,VLOOKUP(EF$5,Kruistabel!$B$26:$F$29,MATCH($C105,Kruistabel!$C$25:$F$25,0)+1,FALSE),"")=0,"",IF(Plananalyse!EF105=1,VLOOKUP(EF$5,Kruistabel!$B$26:$F$29,MATCH($C105,Kruistabel!$C$25:$F$25,0)+1,FALSE),""))</f>
        <v>#N/A</v>
      </c>
      <c r="EG105" s="326" t="e">
        <f ca="1">IF(IF(Plananalyse!EG105=1,VLOOKUP(EG$5,Kruistabel!$B$26:$F$29,MATCH($C105,Kruistabel!$C$25:$F$25,0)+1,FALSE),"")=0,"",IF(Plananalyse!EG105=1,VLOOKUP(EG$5,Kruistabel!$B$26:$F$29,MATCH($C105,Kruistabel!$C$25:$F$25,0)+1,FALSE),""))</f>
        <v>#N/A</v>
      </c>
      <c r="EH105" s="326" t="e">
        <f ca="1">IF(IF(Plananalyse!EH105=1,VLOOKUP(EH$5,Kruistabel!$B$26:$F$29,MATCH($C105,Kruistabel!$C$25:$F$25,0)+1,FALSE),"")=0,"",IF(Plananalyse!EH105=1,VLOOKUP(EH$5,Kruistabel!$B$26:$F$29,MATCH($C105,Kruistabel!$C$25:$F$25,0)+1,FALSE),""))</f>
        <v>#REF!</v>
      </c>
      <c r="EI105" s="326" t="e">
        <f ca="1">IF(IF(Plananalyse!EI105=1,VLOOKUP(EI$5,Kruistabel!$B$26:$F$29,MATCH($C105,Kruistabel!$C$25:$F$25,0)+1,FALSE),"")=0,"",IF(Plananalyse!EI105=1,VLOOKUP(EI$5,Kruistabel!$B$26:$F$29,MATCH($C105,Kruistabel!$C$25:$F$25,0)+1,FALSE),""))</f>
        <v>#REF!</v>
      </c>
      <c r="EJ105" s="164" t="str">
        <f>IF(Plananalyse!EJ105=1,VLOOKUP(EJ$5,Kruistabel!$B$26:$F$29,MATCH($C105,Kruistabel!$C$25:$F$25,0)+1,FALSE),"")</f>
        <v/>
      </c>
      <c r="EK105" s="138"/>
      <c r="EL105" s="138"/>
      <c r="EM105" s="138"/>
      <c r="EN105" s="138"/>
      <c r="EO105" s="138"/>
    </row>
    <row r="106" spans="2:145">
      <c r="B106" s="337" t="s">
        <v>208</v>
      </c>
      <c r="C106" s="160" t="str">
        <f>_xlfn.IFNA(VLOOKUP($B106,Classificatietabel!$B$6:$I$91,C$7,FALSE),"")</f>
        <v>normaal</v>
      </c>
      <c r="D106" s="160" t="str">
        <f>_xlfn.IFNA(VLOOKUP($B106,Classificatietabel!$B$6:$I$91,D$7,FALSE),"")</f>
        <v>neen</v>
      </c>
      <c r="E106" s="119">
        <f>IF(AND(D106="laag",$D$3=1),0,_xlfn.IFNA(IF(VLOOKUP($B106,Classificatietabel!$B$6:$H$91,$E$5,FALSE)="Ja",1,0),""))</f>
        <v>1</v>
      </c>
      <c r="F106" s="163"/>
      <c r="G106" s="326" t="str">
        <f>IF(IF(Plananalyse!G106=1,VLOOKUP(G$5,Kruistabel!$B$26:$F$29,MATCH($C106,Kruistabel!$C$25:$F$25,0)+1,FALSE),"")=0,"",IF(Plananalyse!G106=1,VLOOKUP(G$5,Kruistabel!$B$26:$F$29,MATCH($C106,Kruistabel!$C$25:$F$25,0)+1,FALSE),""))</f>
        <v/>
      </c>
      <c r="H106" s="326" t="str">
        <f>IF(IF(Plananalyse!H106=1,VLOOKUP(H$5,Kruistabel!$B$26:$F$29,MATCH($C106,Kruistabel!$C$25:$F$25,0)+1,FALSE),"")=0,"",IF(Plananalyse!H106=1,VLOOKUP(H$5,Kruistabel!$B$26:$F$29,MATCH($C106,Kruistabel!$C$25:$F$25,0)+1,FALSE),""))</f>
        <v/>
      </c>
      <c r="I106" s="326">
        <f>IF(IF(Plananalyse!I106=1,VLOOKUP(I$5,Kruistabel!$B$26:$F$29,MATCH($C106,Kruistabel!$C$25:$F$25,0)+1,FALSE),"")=0,"",IF(Plananalyse!I106=1,VLOOKUP(I$5,Kruistabel!$B$26:$F$29,MATCH($C106,Kruistabel!$C$25:$F$25,0)+1,FALSE),""))</f>
        <v>60</v>
      </c>
      <c r="J106" s="326" t="str">
        <f>IF(IF(Plananalyse!J106=1,VLOOKUP(J$5,Kruistabel!$B$26:$F$29,MATCH($C106,Kruistabel!$C$25:$F$25,0)+1,FALSE),"")=0,"",IF(Plananalyse!J106=1,VLOOKUP(J$5,Kruistabel!$B$26:$F$29,MATCH($C106,Kruistabel!$C$25:$F$25,0)+1,FALSE),""))</f>
        <v/>
      </c>
      <c r="K106" s="326" t="str">
        <f>IF(IF(Plananalyse!K106=1,VLOOKUP(K$5,Kruistabel!$B$26:$F$29,MATCH($C106,Kruistabel!$C$25:$F$25,0)+1,FALSE),"")=0,"",IF(Plananalyse!K106=1,VLOOKUP(K$5,Kruistabel!$B$26:$F$29,MATCH($C106,Kruistabel!$C$25:$F$25,0)+1,FALSE),""))</f>
        <v/>
      </c>
      <c r="L106" s="326" t="str">
        <f>IF(IF(Plananalyse!L106=1,VLOOKUP(L$5,Kruistabel!$B$26:$F$29,MATCH($C106,Kruistabel!$C$25:$F$25,0)+1,FALSE),"")=0,"",IF(Plananalyse!L106=1,VLOOKUP(L$5,Kruistabel!$B$26:$F$29,MATCH($C106,Kruistabel!$C$25:$F$25,0)+1,FALSE),""))</f>
        <v/>
      </c>
      <c r="M106" s="326">
        <f>IF(IF(Plananalyse!M106=1,VLOOKUP(M$5,Kruistabel!$B$26:$F$29,MATCH($C106,Kruistabel!$C$25:$F$25,0)+1,FALSE),"")=0,"",IF(Plananalyse!M106=1,VLOOKUP(M$5,Kruistabel!$B$26:$F$29,MATCH($C106,Kruistabel!$C$25:$F$25,0)+1,FALSE),""))</f>
        <v>55</v>
      </c>
      <c r="N106" s="326">
        <f>IF(IF(Plananalyse!N106=1,VLOOKUP(N$5,Kruistabel!$B$26:$F$29,MATCH($C106,Kruistabel!$C$25:$F$25,0)+1,FALSE),"")=0,"",IF(Plananalyse!N106=1,VLOOKUP(N$5,Kruistabel!$B$26:$F$29,MATCH($C106,Kruistabel!$C$25:$F$25,0)+1,FALSE),""))</f>
        <v>55</v>
      </c>
      <c r="O106" s="326">
        <f>IF(IF(Plananalyse!O106=1,VLOOKUP(O$5,Kruistabel!$B$26:$F$29,MATCH($C106,Kruistabel!$C$25:$F$25,0)+1,FALSE),"")=0,"",IF(Plananalyse!O106=1,VLOOKUP(O$5,Kruistabel!$B$26:$F$29,MATCH($C106,Kruistabel!$C$25:$F$25,0)+1,FALSE),""))</f>
        <v>55</v>
      </c>
      <c r="P106" s="326">
        <f>IF(IF(Plananalyse!P106=1,VLOOKUP(P$5,Kruistabel!$B$26:$F$29,MATCH($C106,Kruistabel!$C$25:$F$25,0)+1,FALSE),"")=0,"",IF(Plananalyse!P106=1,VLOOKUP(P$5,Kruistabel!$B$26:$F$29,MATCH($C106,Kruistabel!$C$25:$F$25,0)+1,FALSE),""))</f>
        <v>50</v>
      </c>
      <c r="Q106" s="326">
        <f>IF(IF(Plananalyse!Q106=1,VLOOKUP(Q$5,Kruistabel!$B$26:$F$29,MATCH($C106,Kruistabel!$C$25:$F$25,0)+1,FALSE),"")=0,"",IF(Plananalyse!Q106=1,VLOOKUP(Q$5,Kruistabel!$B$26:$F$29,MATCH($C106,Kruistabel!$C$25:$F$25,0)+1,FALSE),""))</f>
        <v>60</v>
      </c>
      <c r="R106" s="326">
        <f>IF(IF(Plananalyse!R106=1,VLOOKUP(R$5,Kruistabel!$B$26:$F$29,MATCH($C106,Kruistabel!$C$25:$F$25,0)+1,FALSE),"")=0,"",IF(Plananalyse!R106=1,VLOOKUP(R$5,Kruistabel!$B$26:$F$29,MATCH($C106,Kruistabel!$C$25:$F$25,0)+1,FALSE),""))</f>
        <v>55</v>
      </c>
      <c r="S106" s="326" t="str">
        <f>IF(IF(Plananalyse!S106=1,VLOOKUP(S$5,Kruistabel!$B$26:$F$29,MATCH($C106,Kruistabel!$C$25:$F$25,0)+1,FALSE),"")=0,"",IF(Plananalyse!S106=1,VLOOKUP(S$5,Kruistabel!$B$26:$F$29,MATCH($C106,Kruistabel!$C$25:$F$25,0)+1,FALSE),""))</f>
        <v/>
      </c>
      <c r="T106" s="326" t="str">
        <f>IF(IF(Plananalyse!T106=1,VLOOKUP(T$5,Kruistabel!$B$26:$F$29,MATCH($C106,Kruistabel!$C$25:$F$25,0)+1,FALSE),"")=0,"",IF(Plananalyse!T106=1,VLOOKUP(T$5,Kruistabel!$B$26:$F$29,MATCH($C106,Kruistabel!$C$25:$F$25,0)+1,FALSE),""))</f>
        <v/>
      </c>
      <c r="U106" s="326" t="str">
        <f>IF(IF(Plananalyse!U106=1,VLOOKUP(U$5,Kruistabel!$B$26:$F$29,MATCH($C106,Kruistabel!$C$25:$F$25,0)+1,FALSE),"")=0,"",IF(Plananalyse!U106=1,VLOOKUP(U$5,Kruistabel!$B$26:$F$29,MATCH($C106,Kruistabel!$C$25:$F$25,0)+1,FALSE),""))</f>
        <v/>
      </c>
      <c r="V106" s="326" t="str">
        <f>IF(IF(Plananalyse!V106=1,VLOOKUP(V$5,Kruistabel!$B$26:$F$29,MATCH($C106,Kruistabel!$C$25:$F$25,0)+1,FALSE),"")=0,"",IF(Plananalyse!V106=1,VLOOKUP(V$5,Kruistabel!$B$26:$F$29,MATCH($C106,Kruistabel!$C$25:$F$25,0)+1,FALSE),""))</f>
        <v/>
      </c>
      <c r="W106" s="326" t="str">
        <f>IF(IF(Plananalyse!W106=1,VLOOKUP(W$5,Kruistabel!$B$26:$F$29,MATCH($C106,Kruistabel!$C$25:$F$25,0)+1,FALSE),"")=0,"",IF(Plananalyse!W106=1,VLOOKUP(W$5,Kruistabel!$B$26:$F$29,MATCH($C106,Kruistabel!$C$25:$F$25,0)+1,FALSE),""))</f>
        <v/>
      </c>
      <c r="X106" s="326" t="str">
        <f>IF(IF(Plananalyse!X106=1,VLOOKUP(X$5,Kruistabel!$B$26:$F$29,MATCH($C106,Kruistabel!$C$25:$F$25,0)+1,FALSE),"")=0,"",IF(Plananalyse!X106=1,VLOOKUP(X$5,Kruistabel!$B$26:$F$29,MATCH($C106,Kruistabel!$C$25:$F$25,0)+1,FALSE),""))</f>
        <v/>
      </c>
      <c r="Y106" s="326">
        <f>IF(IF(Plananalyse!Y106=1,VLOOKUP(Y$5,Kruistabel!$B$26:$F$29,MATCH($C106,Kruistabel!$C$25:$F$25,0)+1,FALSE),"")=0,"",IF(Plananalyse!Y106=1,VLOOKUP(Y$5,Kruistabel!$B$26:$F$29,MATCH($C106,Kruistabel!$C$25:$F$25,0)+1,FALSE),""))</f>
        <v>60</v>
      </c>
      <c r="Z106" s="326" t="str">
        <f>IF(IF(Plananalyse!Z106=1,VLOOKUP(Z$5,Kruistabel!$B$26:$F$29,MATCH($C106,Kruistabel!$C$25:$F$25,0)+1,FALSE),"")=0,"",IF(Plananalyse!Z106=1,VLOOKUP(Z$5,Kruistabel!$B$26:$F$29,MATCH($C106,Kruistabel!$C$25:$F$25,0)+1,FALSE),""))</f>
        <v/>
      </c>
      <c r="AA106" s="326" t="str">
        <f>IF(IF(Plananalyse!AA106=1,VLOOKUP(AA$5,Kruistabel!$B$26:$F$29,MATCH($C106,Kruistabel!$C$25:$F$25,0)+1,FALSE),"")=0,"",IF(Plananalyse!AA106=1,VLOOKUP(AA$5,Kruistabel!$B$26:$F$29,MATCH($C106,Kruistabel!$C$25:$F$25,0)+1,FALSE),""))</f>
        <v/>
      </c>
      <c r="AB106" s="326" t="str">
        <f>IF(IF(Plananalyse!AB106=1,VLOOKUP(AB$5,Kruistabel!$B$26:$F$29,MATCH($C106,Kruistabel!$C$25:$F$25,0)+1,FALSE),"")=0,"",IF(Plananalyse!AB106=1,VLOOKUP(AB$5,Kruistabel!$B$26:$F$29,MATCH($C106,Kruistabel!$C$25:$F$25,0)+1,FALSE),""))</f>
        <v/>
      </c>
      <c r="AC106" s="326" t="str">
        <f>IF(IF(Plananalyse!AC106=1,VLOOKUP(AC$5,Kruistabel!$B$26:$F$29,MATCH($C106,Kruistabel!$C$25:$F$25,0)+1,FALSE),"")=0,"",IF(Plananalyse!AC106=1,VLOOKUP(AC$5,Kruistabel!$B$26:$F$29,MATCH($C106,Kruistabel!$C$25:$F$25,0)+1,FALSE),""))</f>
        <v/>
      </c>
      <c r="AD106" s="326" t="str">
        <f>IF(IF(Plananalyse!AD106=1,VLOOKUP(AD$5,Kruistabel!$B$26:$F$29,MATCH($C106,Kruistabel!$C$25:$F$25,0)+1,FALSE),"")=0,"",IF(Plananalyse!AD106=1,VLOOKUP(AD$5,Kruistabel!$B$26:$F$29,MATCH($C106,Kruistabel!$C$25:$F$25,0)+1,FALSE),""))</f>
        <v/>
      </c>
      <c r="AE106" s="326" t="str">
        <f>IF(IF(Plananalyse!AE106=1,VLOOKUP(AE$5,Kruistabel!$B$26:$F$29,MATCH($C106,Kruistabel!$C$25:$F$25,0)+1,FALSE),"")=0,"",IF(Plananalyse!AE106=1,VLOOKUP(AE$5,Kruistabel!$B$26:$F$29,MATCH($C106,Kruistabel!$C$25:$F$25,0)+1,FALSE),""))</f>
        <v/>
      </c>
      <c r="AF106" s="326" t="str">
        <f>IF(IF(Plananalyse!AF106=1,VLOOKUP(AF$5,Kruistabel!$B$26:$F$29,MATCH($C106,Kruistabel!$C$25:$F$25,0)+1,FALSE),"")=0,"",IF(Plananalyse!AF106=1,VLOOKUP(AF$5,Kruistabel!$B$26:$F$29,MATCH($C106,Kruistabel!$C$25:$F$25,0)+1,FALSE),""))</f>
        <v/>
      </c>
      <c r="AG106" s="326" t="str">
        <f>IF(IF(Plananalyse!AG106=1,VLOOKUP(AG$5,Kruistabel!$B$26:$F$29,MATCH($C106,Kruistabel!$C$25:$F$25,0)+1,FALSE),"")=0,"",IF(Plananalyse!AG106=1,VLOOKUP(AG$5,Kruistabel!$B$26:$F$29,MATCH($C106,Kruistabel!$C$25:$F$25,0)+1,FALSE),""))</f>
        <v/>
      </c>
      <c r="AH106" s="326" t="str">
        <f>IF(IF(Plananalyse!AH106=1,VLOOKUP(AH$5,Kruistabel!$B$26:$F$29,MATCH($C106,Kruistabel!$C$25:$F$25,0)+1,FALSE),"")=0,"",IF(Plananalyse!AI106=1,VLOOKUP(AH$5,Kruistabel!$B$26:$F$29,MATCH($C106,Kruistabel!$C$25:$F$25,0)+1,FALSE),""))</f>
        <v/>
      </c>
      <c r="AI106" s="326" t="str">
        <f>IF(IF(Plananalyse!AI106=1,VLOOKUP(AI$5,Kruistabel!$B$26:$F$29,MATCH($C106,Kruistabel!$C$25:$F$25,0)+1,FALSE),"")=0,"",IF(Plananalyse!AJ106=1,VLOOKUP(AI$5,Kruistabel!$B$26:$F$29,MATCH($C106,Kruistabel!$C$25:$F$25,0)+1,FALSE),""))</f>
        <v/>
      </c>
      <c r="AJ106" s="326" t="str">
        <f>IF(IF(Plananalyse!AJ106=1,VLOOKUP(AJ$5,Kruistabel!$B$26:$F$29,MATCH($C106,Kruistabel!$C$25:$F$25,0)+1,FALSE),"")=0,"",IF(Plananalyse!AJ106=1,VLOOKUP(AJ$5,Kruistabel!$B$26:$F$29,MATCH($C106,Kruistabel!$C$25:$F$25,0)+1,FALSE),""))</f>
        <v/>
      </c>
      <c r="AK106" s="326">
        <f>IF(IF(Plananalyse!AK106=1,VLOOKUP(AK$5,Kruistabel!$B$26:$F$29,MATCH($C106,Kruistabel!$C$25:$F$25,0)+1,FALSE),"")=0,"",IF(Plananalyse!AK106=1,VLOOKUP(AK$5,Kruistabel!$B$26:$F$29,MATCH($C106,Kruistabel!$C$25:$F$25,0)+1,FALSE),""))</f>
        <v>60</v>
      </c>
      <c r="AL106" s="326" t="str">
        <f>IF(IF(Plananalyse!AL106=1,VLOOKUP(AL$5,Kruistabel!$B$26:$F$29,MATCH($C106,Kruistabel!$C$25:$F$25,0)+1,FALSE),"")=0,"",IF(Plananalyse!AL106=1,VLOOKUP(AL$5,Kruistabel!$B$26:$F$29,MATCH($C106,Kruistabel!$C$25:$F$25,0)+1,FALSE),""))</f>
        <v/>
      </c>
      <c r="AM106" s="326" t="str">
        <f>IF(IF(Plananalyse!AM106=1,VLOOKUP(AM$5,Kruistabel!$B$26:$F$29,MATCH($C106,Kruistabel!$C$25:$F$25,0)+1,FALSE),"")=0,"",IF(Plananalyse!AM106=1,VLOOKUP(AM$5,Kruistabel!$B$26:$F$29,MATCH($C106,Kruistabel!$C$25:$F$25,0)+1,FALSE),""))</f>
        <v/>
      </c>
      <c r="AN106" s="327"/>
      <c r="AO106" s="326">
        <f>IF(IF(Plananalyse!AO106=1,VLOOKUP(AO$5,Kruistabel!$B$26:$F$29,MATCH($C106,Kruistabel!$C$25:$F$25,0)+1,FALSE),"")=0,"",IF(Plananalyse!AO106=1,VLOOKUP(AO$5,Kruistabel!$B$26:$F$29,MATCH($C106,Kruistabel!$C$25:$F$25,0)+1,FALSE),""))</f>
        <v>60</v>
      </c>
      <c r="AP106" s="326">
        <f>IF(IF(Plananalyse!AP106=1,VLOOKUP(AP$5,Kruistabel!$B$26:$F$29,MATCH($C106,Kruistabel!$C$25:$F$25,0)+1,FALSE),"")=0,"",IF(Plananalyse!AP106=1,VLOOKUP(AP$5,Kruistabel!$B$26:$F$29,MATCH($C106,Kruistabel!$C$25:$F$25,0)+1,FALSE),""))</f>
        <v>60</v>
      </c>
      <c r="AQ106" s="326">
        <f>IF(IF(Plananalyse!AQ106=1,VLOOKUP(AQ$5,Kruistabel!$B$26:$F$29,MATCH($C106,Kruistabel!$C$25:$F$25,0)+1,FALSE),"")=0,"",IF(Plananalyse!AQ106=1,VLOOKUP(AQ$5,Kruistabel!$B$26:$F$29,MATCH($C106,Kruistabel!$C$25:$F$25,0)+1,FALSE),""))</f>
        <v>60</v>
      </c>
      <c r="AR106" s="326">
        <f>IF(IF(Plananalyse!AR106=1,VLOOKUP(AR$5,Kruistabel!$B$26:$F$29,MATCH($C106,Kruistabel!$C$25:$F$25,0)+1,FALSE),"")=0,"",IF(Plananalyse!AR106=1,VLOOKUP(AR$5,Kruistabel!$B$26:$F$29,MATCH($C106,Kruistabel!$C$25:$F$25,0)+1,FALSE),""))</f>
        <v>55</v>
      </c>
      <c r="AS106" s="326">
        <f>IF(IF(Plananalyse!AS106=1,VLOOKUP(AS$5,Kruistabel!$B$26:$F$29,MATCH($C106,Kruistabel!$C$25:$F$25,0)+1,FALSE),"")=0,"",IF(Plananalyse!AS106=1,VLOOKUP(AS$5,Kruistabel!$B$26:$F$29,MATCH($C106,Kruistabel!$C$25:$F$25,0)+1,FALSE),""))</f>
        <v>60</v>
      </c>
      <c r="AT106" s="326">
        <f>IF(IF(Plananalyse!AT106=1,VLOOKUP(AT$5,Kruistabel!$B$26:$F$29,MATCH($C106,Kruistabel!$C$25:$F$25,0)+1,FALSE),"")=0,"",IF(Plananalyse!AT106=1,VLOOKUP(AT$5,Kruistabel!$B$26:$F$29,MATCH($C106,Kruistabel!$C$25:$F$25,0)+1,FALSE),""))</f>
        <v>55</v>
      </c>
      <c r="AU106" s="326" t="str">
        <f>IF(IF(Plananalyse!AU106=1,VLOOKUP(AU$5,Kruistabel!$B$26:$F$29,MATCH($C106,Kruistabel!$C$25:$F$25,0)+1,FALSE),"")=0,"",IF(Plananalyse!AU106=1,VLOOKUP(AU$5,Kruistabel!$B$26:$F$29,MATCH($C106,Kruistabel!$C$25:$F$25,0)+1,FALSE),""))</f>
        <v/>
      </c>
      <c r="AV106" s="326">
        <f>IF(IF(Plananalyse!AV106=1,VLOOKUP(AV$5,Kruistabel!$B$26:$F$29,MATCH($C106,Kruistabel!$C$25:$F$25,0)+1,FALSE),"")=0,"",IF(Plananalyse!AV106=1,VLOOKUP(AV$5,Kruistabel!$B$26:$F$29,MATCH($C106,Kruistabel!$C$25:$F$25,0)+1,FALSE),""))</f>
        <v>60</v>
      </c>
      <c r="AW106" s="326" t="str">
        <f>IF(IF(Plananalyse!AW106=1,VLOOKUP(AW$5,Kruistabel!$B$26:$F$29,MATCH($C106,Kruistabel!$C$25:$F$25,0)+1,FALSE),"")=0,"",IF(Plananalyse!AW106=1,VLOOKUP(AW$5,Kruistabel!$B$26:$F$29,MATCH($C106,Kruistabel!$C$25:$F$25,0)+1,FALSE),""))</f>
        <v/>
      </c>
      <c r="AX106" s="326" t="str">
        <f>IF(IF(Plananalyse!AX106=1,VLOOKUP(AX$5,Kruistabel!$B$26:$F$29,MATCH($C106,Kruistabel!$C$25:$F$25,0)+1,FALSE),"")=0,"",IF(Plananalyse!AX106=1,VLOOKUP(AX$5,Kruistabel!$B$26:$F$29,MATCH($C106,Kruistabel!$C$25:$F$25,0)+1,FALSE),""))</f>
        <v/>
      </c>
      <c r="AY106" s="327"/>
      <c r="AZ106" s="326" t="str">
        <f>IF(IF(Plananalyse!AZ106=1,VLOOKUP(AZ$5,Kruistabel!$B$26:$F$29,MATCH($C106,Kruistabel!$C$25:$F$25,0)+1,FALSE),"")=0,"",IF(Plananalyse!AZ106=1,VLOOKUP(AZ$5,Kruistabel!$B$26:$F$29,MATCH($C106,Kruistabel!$C$25:$F$25,0)+1,FALSE),""))</f>
        <v/>
      </c>
      <c r="BA106" s="326" t="str">
        <f>IF(IF(Plananalyse!BA106=1,VLOOKUP(BA$5,Kruistabel!$B$26:$F$29,MATCH($C106,Kruistabel!$C$25:$F$25,0)+1,FALSE),"")=0,"",IF(Plananalyse!BA106=1,VLOOKUP(BA$5,Kruistabel!$B$26:$F$29,MATCH($C106,Kruistabel!$C$25:$F$25,0)+1,FALSE),""))</f>
        <v/>
      </c>
      <c r="BB106" s="326">
        <f>IF(IF(Plananalyse!BB106=1,VLOOKUP(BB$5,Kruistabel!$B$26:$F$29,MATCH($C106,Kruistabel!$C$25:$F$25,0)+1,FALSE),"")=0,"",IF(Plananalyse!BB106=1,VLOOKUP(BB$5,Kruistabel!$B$26:$F$29,MATCH($C106,Kruistabel!$C$25:$F$25,0)+1,FALSE),""))</f>
        <v>60</v>
      </c>
      <c r="BC106" s="326">
        <f>IF(IF(Plananalyse!BC106=1,VLOOKUP(BC$5,Kruistabel!$B$26:$F$29,MATCH($C106,Kruistabel!$C$25:$F$25,0)+1,FALSE),"")=0,"",IF(Plananalyse!BC106=1,VLOOKUP(BC$5,Kruistabel!$B$26:$F$29,MATCH($C106,Kruistabel!$C$25:$F$25,0)+1,FALSE),""))</f>
        <v>60</v>
      </c>
      <c r="BD106" s="326" t="str">
        <f>IF(IF(Plananalyse!BD106=1,VLOOKUP(BD$5,Kruistabel!$B$26:$F$29,MATCH($C106,Kruistabel!$C$25:$F$25,0)+1,FALSE),"")=0,"",IF(Plananalyse!BD106=1,VLOOKUP(BD$5,Kruistabel!$B$26:$F$29,MATCH($C106,Kruistabel!$C$25:$F$25,0)+1,FALSE),""))</f>
        <v/>
      </c>
      <c r="BE106" s="326" t="str">
        <f>IF(IF(Plananalyse!BE106=1,VLOOKUP(BE$5,Kruistabel!$B$26:$F$29,MATCH($C106,Kruistabel!$C$25:$F$25,0)+1,FALSE),"")=0,"",IF(Plananalyse!BE106=1,VLOOKUP(BE$5,Kruistabel!$B$26:$F$29,MATCH($C106,Kruistabel!$C$25:$F$25,0)+1,FALSE),""))</f>
        <v/>
      </c>
      <c r="BF106" s="326" t="str">
        <f>IF(IF(Plananalyse!BF106=1,VLOOKUP(BF$5,Kruistabel!$B$26:$F$29,MATCH($C106,Kruistabel!$C$25:$F$25,0)+1,FALSE),"")=0,"",IF(Plananalyse!BF106=1,VLOOKUP(BF$5,Kruistabel!$B$26:$F$29,MATCH($C106,Kruistabel!$C$25:$F$25,0)+1,FALSE),""))</f>
        <v/>
      </c>
      <c r="BG106" s="326" t="str">
        <f>IF(IF(Plananalyse!BG106=1,VLOOKUP(BG$5,Kruistabel!$B$26:$F$29,MATCH($C106,Kruistabel!$C$25:$F$25,0)+1,FALSE),"")=0,"",IF(Plananalyse!BG106=1,VLOOKUP(BG$5,Kruistabel!$B$26:$F$29,MATCH($C106,Kruistabel!$C$25:$F$25,0)+1,FALSE),""))</f>
        <v/>
      </c>
      <c r="BH106" s="326" t="str">
        <f>IF(IF(Plananalyse!BH106=1,VLOOKUP(BH$5,Kruistabel!$B$26:$F$29,MATCH($C106,Kruistabel!$C$25:$F$25,0)+1,FALSE),"")=0,"",IF(Plananalyse!BH106=1,VLOOKUP(BH$5,Kruistabel!$B$26:$F$29,MATCH($C106,Kruistabel!$C$25:$F$25,0)+1,FALSE),""))</f>
        <v/>
      </c>
      <c r="BI106" s="327"/>
      <c r="BJ106" s="326" t="e">
        <f>IF(IF(Plananalyse!BJ106=1,VLOOKUP(BJ$5,Kruistabel!$B$26:$F$29,MATCH($C106,Kruistabel!$C$25:$F$25,0)+1,FALSE),"")=0,"",IF(Plananalyse!BJ106=1,VLOOKUP(BJ$5,Kruistabel!$B$26:$F$29,MATCH($C106,Kruistabel!$C$25:$F$25,0)+1,FALSE),""))</f>
        <v>#N/A</v>
      </c>
      <c r="BK106" s="326" t="e">
        <f>IF(IF(Plananalyse!BK106=1,VLOOKUP(BK$5,Kruistabel!$B$26:$F$29,MATCH($C106,Kruistabel!$C$25:$F$25,0)+1,FALSE),"")=0,"",IF(Plananalyse!BK106=1,VLOOKUP(BK$5,Kruistabel!$B$26:$F$29,MATCH($C106,Kruistabel!$C$25:$F$25,0)+1,FALSE),""))</f>
        <v>#N/A</v>
      </c>
      <c r="BL106" s="326" t="e">
        <f>IF(IF(Plananalyse!BL106=1,VLOOKUP(BL$5,Kruistabel!$B$26:$F$29,MATCH($C106,Kruistabel!$C$25:$F$25,0)+1,FALSE),"")=0,"",IF(Plananalyse!BL106=1,VLOOKUP(BL$5,Kruistabel!$B$26:$F$29,MATCH($C106,Kruistabel!$C$25:$F$25,0)+1,FALSE),""))</f>
        <v>#N/A</v>
      </c>
      <c r="BM106" s="326" t="e">
        <f>IF(IF(Plananalyse!BM106=1,VLOOKUP(BM$5,Kruistabel!$B$26:$F$29,MATCH($C106,Kruistabel!$C$25:$F$25,0)+1,FALSE),"")=0,"",IF(Plananalyse!BM106=1,VLOOKUP(BM$5,Kruistabel!$B$26:$F$29,MATCH($C106,Kruistabel!$C$25:$F$25,0)+1,FALSE),""))</f>
        <v>#N/A</v>
      </c>
      <c r="BN106" s="326" t="e">
        <f>IF(IF(Plananalyse!BN106=1,VLOOKUP(BN$5,Kruistabel!$B$26:$F$29,MATCH($C106,Kruistabel!$C$25:$F$25,0)+1,FALSE),"")=0,"",IF(Plananalyse!BN106=1,VLOOKUP(BN$5,Kruistabel!$B$26:$F$29,MATCH($C106,Kruistabel!$C$25:$F$25,0)+1,FALSE),""))</f>
        <v>#N/A</v>
      </c>
      <c r="BO106" s="326" t="e">
        <f>IF(IF(Plananalyse!BO106=1,VLOOKUP(BO$5,Kruistabel!$B$26:$F$29,MATCH($C106,Kruistabel!$C$25:$F$25,0)+1,FALSE),"")=0,"",IF(Plananalyse!BO106=1,VLOOKUP(BO$5,Kruistabel!$B$26:$F$29,MATCH($C106,Kruistabel!$C$25:$F$25,0)+1,FALSE),""))</f>
        <v>#N/A</v>
      </c>
      <c r="BP106" s="326" t="e">
        <f>IF(IF(Plananalyse!BP106=1,VLOOKUP(BP$5,Kruistabel!$B$26:$F$29,MATCH($C106,Kruistabel!$C$25:$F$25,0)+1,FALSE),"")=0,"",IF(Plananalyse!BP106=1,VLOOKUP(BP$5,Kruistabel!$B$26:$F$29,MATCH($C106,Kruistabel!$C$25:$F$25,0)+1,FALSE),""))</f>
        <v>#N/A</v>
      </c>
      <c r="BQ106" s="326" t="e">
        <f>IF(IF(Plananalyse!BQ106=1,VLOOKUP(BQ$5,Kruistabel!$B$26:$F$29,MATCH($C106,Kruistabel!$C$25:$F$25,0)+1,FALSE),"")=0,"",IF(Plananalyse!BQ106=1,VLOOKUP(BQ$5,Kruistabel!$B$26:$F$29,MATCH($C106,Kruistabel!$C$25:$F$25,0)+1,FALSE),""))</f>
        <v>#N/A</v>
      </c>
      <c r="BR106" s="326" t="e">
        <f>IF(IF(Plananalyse!BR106=1,VLOOKUP(BR$5,Kruistabel!$B$26:$F$29,MATCH($C106,Kruistabel!$C$25:$F$25,0)+1,FALSE),"")=0,"",IF(Plananalyse!BR106=1,VLOOKUP(BR$5,Kruistabel!$B$26:$F$29,MATCH($C106,Kruistabel!$C$25:$F$25,0)+1,FALSE),""))</f>
        <v>#REF!</v>
      </c>
      <c r="BS106" s="326" t="e">
        <f>IF(IF(Plananalyse!BS106=1,VLOOKUP(BS$5,Kruistabel!$B$26:$F$29,MATCH($C106,Kruistabel!$C$25:$F$25,0)+1,FALSE),"")=0,"",IF(Plananalyse!BS106=1,VLOOKUP(BS$5,Kruistabel!$B$26:$F$29,MATCH($C106,Kruistabel!$C$25:$F$25,0)+1,FALSE),""))</f>
        <v>#REF!</v>
      </c>
      <c r="BT106" s="65"/>
      <c r="BU106" s="231" t="str">
        <f>IF(IF(Plananalyse!BU106=1,VLOOKUP(BU$5,Kruistabel!$B$26:$F$29,MATCH($C106,Kruistabel!$C$25:$F$25,0)+1,FALSE),"")=0,"",IF(Plananalyse!BU106=1,VLOOKUP(BU$5,Kruistabel!$B$26:$F$29,MATCH($C106,Kruistabel!$C$25:$F$25,0)+1,FALSE),""))</f>
        <v/>
      </c>
      <c r="BV106" s="326">
        <f>IF(IF(Plananalyse!BV106=1,VLOOKUP(BV$5,Kruistabel!$B$26:$F$29,MATCH($C106,Kruistabel!$C$25:$F$25,0)+1,FALSE),"")=0,"",IF(Plananalyse!BV106=1,VLOOKUP(BV$5,Kruistabel!$B$26:$F$29,MATCH($C106,Kruistabel!$C$25:$F$25,0)+1,FALSE),""))</f>
        <v>55</v>
      </c>
      <c r="BW106" s="326" t="str">
        <f>IF(IF(Plananalyse!BW106=1,VLOOKUP(BW$5,Kruistabel!$B$26:$F$29,MATCH($C106,Kruistabel!$C$25:$F$25,0)+1,FALSE),"")=0,"",IF(Plananalyse!BW106=1,VLOOKUP(BW$5,Kruistabel!$B$26:$F$29,MATCH($C106,Kruistabel!$C$25:$F$25,0)+1,FALSE),""))</f>
        <v/>
      </c>
      <c r="BX106" s="326" t="str">
        <f>IF(IF(Plananalyse!BX106=1,VLOOKUP(BX$5,Kruistabel!$B$26:$F$29,MATCH($C106,Kruistabel!$C$25:$F$25,0)+1,FALSE),"")=0,"",IF(Plananalyse!BX106=1,VLOOKUP(BX$5,Kruistabel!$B$26:$F$29,MATCH($C106,Kruistabel!$C$25:$F$25,0)+1,FALSE),""))</f>
        <v/>
      </c>
      <c r="BY106" s="327"/>
      <c r="BZ106" s="326" t="e">
        <f>IF(IF(Plananalyse!BZ106=1,VLOOKUP(BZ$5,Kruistabel!$B$26:$F$29,MATCH($C106,Kruistabel!$C$25:$F$25,0)+1,FALSE),"")=0,"",IF(Plananalyse!BZ106=1,VLOOKUP(BZ$5,Kruistabel!$B$26:$F$29,MATCH($C106,Kruistabel!$C$25:$F$25,0)+1,FALSE),""))</f>
        <v>#N/A</v>
      </c>
      <c r="CA106" s="326" t="e">
        <f>IF(IF(Plananalyse!CA106=1,VLOOKUP(CA$5,Kruistabel!$B$26:$F$29,MATCH($C106,Kruistabel!$C$25:$F$25,0)+1,FALSE),"")=0,"",IF(Plananalyse!CA106=1,VLOOKUP(CA$5,Kruistabel!$B$26:$F$29,MATCH($C106,Kruistabel!$C$25:$F$25,0)+1,FALSE),""))</f>
        <v>#N/A</v>
      </c>
      <c r="CB106" s="326" t="e">
        <f>IF(IF(Plananalyse!CB106=1,VLOOKUP(CB$5,Kruistabel!$B$26:$F$29,MATCH($C106,Kruistabel!$C$25:$F$25,0)+1,FALSE),"")=0,"",IF(Plananalyse!CB106=1,VLOOKUP(CB$5,Kruistabel!$B$26:$F$29,MATCH($C106,Kruistabel!$C$25:$F$25,0)+1,FALSE),""))</f>
        <v>#N/A</v>
      </c>
      <c r="CC106" s="326" t="e">
        <f>IF(IF(Plananalyse!CC106=1,VLOOKUP(CC$5,Kruistabel!$B$26:$F$29,MATCH($C106,Kruistabel!$C$25:$F$25,0)+1,FALSE),"")=0,"",IF(Plananalyse!CC106=1,VLOOKUP(CC$5,Kruistabel!$B$26:$F$29,MATCH($C106,Kruistabel!$C$25:$F$25,0)+1,FALSE),""))</f>
        <v>#N/A</v>
      </c>
      <c r="CD106" s="326" t="e">
        <f>IF(IF(Plananalyse!CD106=1,VLOOKUP(CD$5,Kruistabel!$B$26:$F$29,MATCH($C106,Kruistabel!$C$25:$F$25,0)+1,FALSE),"")=0,"",IF(Plananalyse!CD106=1,VLOOKUP(CD$5,Kruistabel!$B$26:$F$29,MATCH($C106,Kruistabel!$C$25:$F$25,0)+1,FALSE),""))</f>
        <v>#N/A</v>
      </c>
      <c r="CE106" s="326" t="e">
        <f>IF(IF(Plananalyse!CE106=1,VLOOKUP(CE$5,Kruistabel!$B$26:$F$29,MATCH($C106,Kruistabel!$C$25:$F$25,0)+1,FALSE),"")=0,"",IF(Plananalyse!CE106=1,VLOOKUP(CE$5,Kruistabel!$B$26:$F$29,MATCH($C106,Kruistabel!$C$25:$F$25,0)+1,FALSE),""))</f>
        <v>#N/A</v>
      </c>
      <c r="CF106" s="326" t="e">
        <f>IF(IF(Plananalyse!CF106=1,VLOOKUP(CF$5,Kruistabel!$B$26:$F$29,MATCH($C106,Kruistabel!$C$25:$F$25,0)+1,FALSE),"")=0,"",IF(Plananalyse!CF106=1,VLOOKUP(CF$5,Kruistabel!$B$26:$F$29,MATCH($C106,Kruistabel!$C$25:$F$25,0)+1,FALSE),""))</f>
        <v>#N/A</v>
      </c>
      <c r="CG106" s="326" t="e">
        <f>IF(IF(Plananalyse!CG106=1,VLOOKUP(CG$5,Kruistabel!$B$26:$F$29,MATCH($C106,Kruistabel!$C$25:$F$25,0)+1,FALSE),"")=0,"",IF(Plananalyse!CG106=1,VLOOKUP(CG$5,Kruistabel!$B$26:$F$29,MATCH($C106,Kruistabel!$C$25:$F$25,0)+1,FALSE),""))</f>
        <v>#REF!</v>
      </c>
      <c r="CH106" s="326" t="e">
        <f>IF(IF(Plananalyse!CH106=1,VLOOKUP(CH$5,Kruistabel!$B$26:$F$29,MATCH($C106,Kruistabel!$C$25:$F$25,0)+1,FALSE),"")=0,"",IF(Plananalyse!CH106=1,VLOOKUP(CH$5,Kruistabel!$B$26:$F$29,MATCH($C106,Kruistabel!$C$25:$F$25,0)+1,FALSE),""))</f>
        <v>#REF!</v>
      </c>
      <c r="CI106" s="65"/>
      <c r="CJ106" s="326">
        <f>IF(IF(Plananalyse!CJ106=1,VLOOKUP(CJ$5,Kruistabel!$B$26:$F$29,MATCH($C106,Kruistabel!$C$25:$F$25,0)+1,FALSE),"")=0,"",IF(Plananalyse!CJ106=1,VLOOKUP(CJ$5,Kruistabel!$B$26:$F$29,MATCH($C106,Kruistabel!$C$25:$F$25,0)+1,FALSE),""))</f>
        <v>55</v>
      </c>
      <c r="CK106" s="326">
        <f>IF(IF(Plananalyse!CK106=1,VLOOKUP(CK$5,Kruistabel!$B$26:$F$29,MATCH($C106,Kruistabel!$C$25:$F$25,0)+1,FALSE),"")=0,"",IF(Plananalyse!CK106=1,VLOOKUP(CK$5,Kruistabel!$B$26:$F$29,MATCH($C106,Kruistabel!$C$25:$F$25,0)+1,FALSE),""))</f>
        <v>55</v>
      </c>
      <c r="CL106" s="326" t="str">
        <f>IF(IF(Plananalyse!CL106=1,VLOOKUP(CL$5,Kruistabel!$B$26:$F$29,MATCH($C106,Kruistabel!$C$25:$F$25,0)+1,FALSE),"")=0,"",IF(Plananalyse!CL106=1,VLOOKUP(CL$5,Kruistabel!$B$26:$F$29,MATCH($C106,Kruistabel!$C$25:$F$25,0)+1,FALSE),""))</f>
        <v/>
      </c>
      <c r="CM106" s="326">
        <f>IF(IF(Plananalyse!CM106=1,VLOOKUP(CM$5,Kruistabel!$B$26:$F$29,MATCH($C106,Kruistabel!$C$25:$F$25,0)+1,FALSE),"")=0,"",IF(Plananalyse!CM106=1,VLOOKUP(CM$5,Kruistabel!$B$26:$F$29,MATCH($C106,Kruistabel!$C$25:$F$25,0)+1,FALSE),""))</f>
        <v>50</v>
      </c>
      <c r="CN106" s="326">
        <f>IF(IF(Plananalyse!CN106=1,VLOOKUP(CN$5,Kruistabel!$B$26:$F$29,MATCH($C106,Kruistabel!$C$25:$F$25,0)+1,FALSE),"")=0,"",IF(Plananalyse!CN106=1,VLOOKUP(CN$5,Kruistabel!$B$26:$F$29,MATCH($C106,Kruistabel!$C$25:$F$25,0)+1,FALSE),""))</f>
        <v>50</v>
      </c>
      <c r="CO106" s="326">
        <f>IF(IF(Plananalyse!CO106=1,VLOOKUP(CO$5,Kruistabel!$B$26:$F$29,MATCH($C106,Kruistabel!$C$25:$F$25,0)+1,FALSE),"")=0,"",IF(Plananalyse!CO106=1,VLOOKUP(CO$5,Kruistabel!$B$26:$F$29,MATCH($C106,Kruistabel!$C$25:$F$25,0)+1,FALSE),""))</f>
        <v>60</v>
      </c>
      <c r="CP106" s="326">
        <f>IF(IF(Plananalyse!CP106=1,VLOOKUP(CP$5,Kruistabel!$B$26:$F$29,MATCH($C106,Kruistabel!$C$25:$F$25,0)+1,FALSE),"")=0,"",IF(Plananalyse!CP106=1,VLOOKUP(CP$5,Kruistabel!$B$26:$F$29,MATCH($C106,Kruistabel!$C$25:$F$25,0)+1,FALSE),""))</f>
        <v>55</v>
      </c>
      <c r="CQ106" s="326">
        <f>IF(IF(Plananalyse!CQ106=1,VLOOKUP(CQ$5,Kruistabel!$B$26:$F$29,MATCH($C106,Kruistabel!$C$25:$F$25,0)+1,FALSE),"")=0,"",IF(Plananalyse!CQ106=1,VLOOKUP(CQ$5,Kruistabel!$B$26:$F$29,MATCH($C106,Kruistabel!$C$25:$F$25,0)+1,FALSE),""))</f>
        <v>60</v>
      </c>
      <c r="CR106" s="326">
        <f>IF(IF(Plananalyse!CR106=1,VLOOKUP(CR$5,Kruistabel!$B$26:$F$29,MATCH($C106,Kruistabel!$C$25:$F$25,0)+1,FALSE),"")=0,"",IF(Plananalyse!CR106=1,VLOOKUP(CR$5,Kruistabel!$B$26:$F$29,MATCH($C106,Kruistabel!$C$25:$F$25,0)+1,FALSE),""))</f>
        <v>60</v>
      </c>
      <c r="CS106" s="326">
        <f>IF(IF(Plananalyse!CS106=1,VLOOKUP(CS$5,Kruistabel!$B$26:$F$29,MATCH($C106,Kruistabel!$C$25:$F$25,0)+1,FALSE),"")=0,"",IF(Plananalyse!CS106=1,VLOOKUP(CS$5,Kruistabel!$B$26:$F$29,MATCH($C106,Kruistabel!$C$25:$F$25,0)+1,FALSE),""))</f>
        <v>55</v>
      </c>
      <c r="CT106" s="326">
        <f>IF(IF(Plananalyse!CT106=1,VLOOKUP(CT$5,Kruistabel!$B$26:$F$29,MATCH($C106,Kruistabel!$C$25:$F$25,0)+1,FALSE),"")=0,"",IF(Plananalyse!CT106=1,VLOOKUP(CT$5,Kruistabel!$B$26:$F$29,MATCH($C106,Kruistabel!$C$25:$F$25,0)+1,FALSE),""))</f>
        <v>55</v>
      </c>
      <c r="CU106" s="326">
        <f>IF(IF(Plananalyse!CU106=1,VLOOKUP(CU$5,Kruistabel!$B$26:$F$29,MATCH($C106,Kruistabel!$C$25:$F$25,0)+1,FALSE),"")=0,"",IF(Plananalyse!CU106=1,VLOOKUP(CU$5,Kruistabel!$B$26:$F$29,MATCH($C106,Kruistabel!$C$25:$F$25,0)+1,FALSE),""))</f>
        <v>60</v>
      </c>
      <c r="CV106" s="326">
        <f ca="1">IF(IF(Plananalyse!CV106=1,VLOOKUP(CV$5,Kruistabel!$B$26:$F$29,MATCH($C106,Kruistabel!$C$25:$F$25,0)+1,FALSE),"")=0,"",IF(Plananalyse!CV106=1,VLOOKUP(CV$5,Kruistabel!$B$26:$F$29,MATCH($C106,Kruistabel!$C$25:$F$25,0)+1,FALSE),""))</f>
        <v>60</v>
      </c>
      <c r="CW106" s="326">
        <f ca="1">IF(IF(Plananalyse!CW106=1,VLOOKUP(CW$5,Kruistabel!$B$26:$F$29,MATCH($C106,Kruistabel!$C$25:$F$25,0)+1,FALSE),"")=0,"",IF(Plananalyse!CW106=1,VLOOKUP(CW$5,Kruistabel!$B$26:$F$29,MATCH($C106,Kruistabel!$C$25:$F$25,0)+1,FALSE),""))</f>
        <v>55</v>
      </c>
      <c r="CX106" s="326" t="str">
        <f ca="1">IF(IF(Plananalyse!CX106=1,VLOOKUP(CX$5,Kruistabel!$B$26:$F$29,MATCH($C106,Kruistabel!$C$25:$F$25,0)+1,FALSE),"")=0,"",IF(Plananalyse!CX106=1,VLOOKUP(CX$5,Kruistabel!$B$26:$F$29,MATCH($C106,Kruistabel!$C$25:$F$25,0)+1,FALSE),""))</f>
        <v/>
      </c>
      <c r="CY106" s="326">
        <f ca="1">IF(IF(Plananalyse!CY106=1,VLOOKUP(CY$5,Kruistabel!$B$26:$F$29,MATCH($C106,Kruistabel!$C$25:$F$25,0)+1,FALSE),"")=0,"",IF(Plananalyse!CY106=1,VLOOKUP(CY$5,Kruistabel!$B$26:$F$29,MATCH($C106,Kruistabel!$C$25:$F$25,0)+1,FALSE),""))</f>
        <v>60</v>
      </c>
      <c r="CZ106" s="326">
        <f ca="1">IF(IF(Plananalyse!CZ106=1,VLOOKUP(CZ$5,Kruistabel!$B$26:$F$29,MATCH($C106,Kruistabel!$C$25:$F$25,0)+1,FALSE),"")=0,"",IF(Plananalyse!CZ106=1,VLOOKUP(CZ$5,Kruistabel!$B$26:$F$29,MATCH($C106,Kruistabel!$C$25:$F$25,0)+1,FALSE),""))</f>
        <v>60</v>
      </c>
      <c r="DA106" s="326">
        <f ca="1">IF(IF(Plananalyse!DA106=1,VLOOKUP(DA$5,Kruistabel!$B$26:$F$29,MATCH($C106,Kruistabel!$C$25:$F$25,0)+1,FALSE),"")=0,"",IF(Plananalyse!DA106=1,VLOOKUP(DA$5,Kruistabel!$B$26:$F$29,MATCH($C106,Kruistabel!$C$25:$F$25,0)+1,FALSE),""))</f>
        <v>60</v>
      </c>
      <c r="DB106" s="326" t="str">
        <f ca="1">IF(IF(Plananalyse!DB106=1,VLOOKUP(DB$5,Kruistabel!$B$26:$F$29,MATCH($C106,Kruistabel!$C$25:$F$25,0)+1,FALSE),"")=0,"",IF(Plananalyse!DB106=1,VLOOKUP(DB$5,Kruistabel!$B$26:$F$29,MATCH($C106,Kruistabel!$C$25:$F$25,0)+1,FALSE),""))</f>
        <v/>
      </c>
      <c r="DC106" s="326" t="str">
        <f ca="1">IF(IF(Plananalyse!DC106=1,VLOOKUP(DC$5,Kruistabel!$B$26:$F$29,MATCH($C106,Kruistabel!$C$25:$F$25,0)+1,FALSE),"")=0,"",IF(Plananalyse!DC106=1,VLOOKUP(DC$5,Kruistabel!$B$26:$F$29,MATCH($C106,Kruistabel!$C$25:$F$25,0)+1,FALSE),""))</f>
        <v/>
      </c>
      <c r="DD106" s="327"/>
      <c r="DE106" s="326" t="e">
        <f ca="1">IF(IF(Plananalyse!DE106=1,VLOOKUP(DE$5,Kruistabel!$B$26:$F$29,MATCH($C106,Kruistabel!$C$25:$F$25,0)+1,FALSE),"")=0,"",IF(Plananalyse!DE106=1,VLOOKUP(DE$5,Kruistabel!$B$26:$F$29,MATCH($C106,Kruistabel!$C$25:$F$25,0)+1,FALSE),""))</f>
        <v>#N/A</v>
      </c>
      <c r="DF106" s="326" t="e">
        <f ca="1">IF(IF(Plananalyse!DF106=1,VLOOKUP(DF$5,Kruistabel!$B$26:$F$29,MATCH($C106,Kruistabel!$C$25:$F$25,0)+1,FALSE),"")=0,"",IF(Plananalyse!DF106=1,VLOOKUP(DF$5,Kruistabel!$B$26:$F$29,MATCH($C106,Kruistabel!$C$25:$F$25,0)+1,FALSE),""))</f>
        <v>#N/A</v>
      </c>
      <c r="DG106" s="326" t="e">
        <f ca="1">IF(IF(Plananalyse!DG106=1,VLOOKUP(DG$5,Kruistabel!$B$26:$F$29,MATCH($C106,Kruistabel!$C$25:$F$25,0)+1,FALSE),"")=0,"",IF(Plananalyse!DG106=1,VLOOKUP(DG$5,Kruistabel!$B$26:$F$29,MATCH($C106,Kruistabel!$C$25:$F$25,0)+1,FALSE),""))</f>
        <v>#N/A</v>
      </c>
      <c r="DH106" s="326" t="e">
        <f ca="1">IF(IF(Plananalyse!DH106=1,VLOOKUP(DH$5,Kruistabel!$B$26:$F$29,MATCH($C106,Kruistabel!$C$25:$F$25,0)+1,FALSE),"")=0,"",IF(Plananalyse!DH106=1,VLOOKUP(DH$5,Kruistabel!$B$26:$F$29,MATCH($C106,Kruistabel!$C$25:$F$25,0)+1,FALSE),""))</f>
        <v>#N/A</v>
      </c>
      <c r="DI106" s="326" t="e">
        <f ca="1">IF(IF(Plananalyse!DI106=1,VLOOKUP(DI$5,Kruistabel!$B$26:$F$29,MATCH($C106,Kruistabel!$C$25:$F$25,0)+1,FALSE),"")=0,"",IF(Plananalyse!DI106=1,VLOOKUP(DI$5,Kruistabel!$B$26:$F$29,MATCH($C106,Kruistabel!$C$25:$F$25,0)+1,FALSE),""))</f>
        <v>#N/A</v>
      </c>
      <c r="DJ106" s="326" t="e">
        <f ca="1">IF(IF(Plananalyse!DJ106=1,VLOOKUP(DJ$5,Kruistabel!$B$26:$F$29,MATCH($C106,Kruistabel!$C$25:$F$25,0)+1,FALSE),"")=0,"",IF(Plananalyse!DJ106=1,VLOOKUP(DJ$5,Kruistabel!$B$26:$F$29,MATCH($C106,Kruistabel!$C$25:$F$25,0)+1,FALSE),""))</f>
        <v>#N/A</v>
      </c>
      <c r="DK106" s="326" t="e">
        <f ca="1">IF(IF(Plananalyse!DK106=1,VLOOKUP(DK$5,Kruistabel!$B$26:$F$29,MATCH($C106,Kruistabel!$C$25:$F$25,0)+1,FALSE),"")=0,"",IF(Plananalyse!DK106=1,VLOOKUP(DK$5,Kruistabel!$B$26:$F$29,MATCH($C106,Kruistabel!$C$25:$F$25,0)+1,FALSE),""))</f>
        <v>#REF!</v>
      </c>
      <c r="DL106" s="326" t="e">
        <f ca="1">IF(IF(Plananalyse!DL106=1,VLOOKUP(DL$5,Kruistabel!$B$26:$F$29,MATCH($C106,Kruistabel!$C$25:$F$25,0)+1,FALSE),"")=0,"",IF(Plananalyse!DL106=1,VLOOKUP(DL$5,Kruistabel!$B$26:$F$29,MATCH($C106,Kruistabel!$C$25:$F$25,0)+1,FALSE),""))</f>
        <v>#REF!</v>
      </c>
      <c r="DM106" s="327" t="str">
        <f>IF(Plananalyse!DM106=1,VLOOKUP(DM$5,Kruistabel!$B$26:$F$29,MATCH($C106,Kruistabel!$C$25:$F$25,0)+1,FALSE),"")</f>
        <v/>
      </c>
      <c r="DN106" s="326" t="e">
        <f ca="1">IF(IF(Plananalyse!DN106=1,VLOOKUP(DN$5,Kruistabel!$B$26:$F$29,MATCH($C106,Kruistabel!$C$25:$F$25,0)+1,FALSE),"")=0,"",IF(Plananalyse!DN106=1,VLOOKUP(DN$5,Kruistabel!$B$26:$F$29,MATCH($C106,Kruistabel!$C$25:$F$25,0)+1,FALSE),""))</f>
        <v>#N/A</v>
      </c>
      <c r="DO106" s="326" t="e">
        <f ca="1">IF(IF(Plananalyse!DO106=1,VLOOKUP(DO$5,Kruistabel!$B$26:$F$29,MATCH($C106,Kruistabel!$C$25:$F$25,0)+1,FALSE),"")=0,"",IF(Plananalyse!DO106=1,VLOOKUP(DO$5,Kruistabel!$B$26:$F$29,MATCH($C106,Kruistabel!$C$25:$F$25,0)+1,FALSE),""))</f>
        <v>#N/A</v>
      </c>
      <c r="DP106" s="326" t="e">
        <f ca="1">IF(IF(Plananalyse!DP106=1,VLOOKUP(DP$5,Kruistabel!$B$26:$F$29,MATCH($C106,Kruistabel!$C$25:$F$25,0)+1,FALSE),"")=0,"",IF(Plananalyse!DP106=1,VLOOKUP(DP$5,Kruistabel!$B$26:$F$29,MATCH($C106,Kruistabel!$C$25:$F$25,0)+1,FALSE),""))</f>
        <v>#N/A</v>
      </c>
      <c r="DQ106" s="326" t="e">
        <f ca="1">IF(IF(Plananalyse!DQ106=1,VLOOKUP(DQ$5,Kruistabel!$B$26:$F$29,MATCH($C106,Kruistabel!$C$25:$F$25,0)+1,FALSE),"")=0,"",IF(Plananalyse!DQ106=1,VLOOKUP(DQ$5,Kruistabel!$B$26:$F$29,MATCH($C106,Kruistabel!$C$25:$F$25,0)+1,FALSE),""))</f>
        <v>#N/A</v>
      </c>
      <c r="DR106" s="326" t="e">
        <f ca="1">IF(IF(Plananalyse!DR106=1,VLOOKUP(DR$5,Kruistabel!$B$26:$F$29,MATCH($C106,Kruistabel!$C$25:$F$25,0)+1,FALSE),"")=0,"",IF(Plananalyse!DR106=1,VLOOKUP(DR$5,Kruistabel!$B$26:$F$29,MATCH($C106,Kruistabel!$C$25:$F$25,0)+1,FALSE),""))</f>
        <v>#N/A</v>
      </c>
      <c r="DS106" s="326" t="e">
        <f ca="1">IF(IF(Plananalyse!DS106=1,VLOOKUP(DS$5,Kruistabel!$B$26:$F$29,MATCH($C106,Kruistabel!$C$25:$F$25,0)+1,FALSE),"")=0,"",IF(Plananalyse!DS106=1,VLOOKUP(DS$5,Kruistabel!$B$26:$F$29,MATCH($C106,Kruistabel!$C$25:$F$25,0)+1,FALSE),""))</f>
        <v>#N/A</v>
      </c>
      <c r="DT106" s="326" t="e">
        <f ca="1">IF(IF(Plananalyse!DT106=1,VLOOKUP(DT$5,Kruistabel!$B$26:$F$29,MATCH($C106,Kruistabel!$C$25:$F$25,0)+1,FALSE),"")=0,"",IF(Plananalyse!DT106=1,VLOOKUP(DT$5,Kruistabel!$B$26:$F$29,MATCH($C106,Kruistabel!$C$25:$F$25,0)+1,FALSE),""))</f>
        <v>#N/A</v>
      </c>
      <c r="DU106" s="326" t="e">
        <f ca="1">IF(IF(Plananalyse!DU106=1,VLOOKUP(DU$5,Kruistabel!$B$26:$F$29,MATCH($C106,Kruistabel!$C$25:$F$25,0)+1,FALSE),"")=0,"",IF(Plananalyse!DU106=1,VLOOKUP(DU$5,Kruistabel!$B$26:$F$29,MATCH($C106,Kruistabel!$C$25:$F$25,0)+1,FALSE),""))</f>
        <v>#N/A</v>
      </c>
      <c r="DV106" s="326" t="e">
        <f ca="1">IF(IF(Plananalyse!DV106=1,VLOOKUP(DV$5,Kruistabel!$B$26:$F$29,MATCH($C106,Kruistabel!$C$25:$F$25,0)+1,FALSE),"")=0,"",IF(Plananalyse!DV106=1,VLOOKUP(DV$5,Kruistabel!$B$26:$F$29,MATCH($C106,Kruistabel!$C$25:$F$25,0)+1,FALSE),""))</f>
        <v>#N/A</v>
      </c>
      <c r="DW106" s="326" t="e">
        <f ca="1">IF(IF(Plananalyse!DW106=1,VLOOKUP(DW$5,Kruistabel!$B$26:$F$29,MATCH($C106,Kruistabel!$C$25:$F$25,0)+1,FALSE),"")=0,"",IF(Plananalyse!DW106=1,VLOOKUP(DW$5,Kruistabel!$B$26:$F$29,MATCH($C106,Kruistabel!$C$25:$F$25,0)+1,FALSE),""))</f>
        <v>#REF!</v>
      </c>
      <c r="DX106" s="326" t="e">
        <f ca="1">IF(IF(Plananalyse!DX106=1,VLOOKUP(DX$5,Kruistabel!$B$26:$F$29,MATCH($C106,Kruistabel!$C$25:$F$25,0)+1,FALSE),"")=0,"",IF(Plananalyse!DX106=1,VLOOKUP(DX$5,Kruistabel!$B$26:$F$29,MATCH($C106,Kruistabel!$C$25:$F$25,0)+1,FALSE),""))</f>
        <v>#REF!</v>
      </c>
      <c r="DY106" s="327" t="str">
        <f>IF(Plananalyse!DY106=1,VLOOKUP(DY$5,Kruistabel!$B$26:$F$29,MATCH($C106,Kruistabel!$C$25:$F$25,0)+1,FALSE),"")</f>
        <v/>
      </c>
      <c r="DZ106" s="326" t="e">
        <f ca="1">IF(IF(Plananalyse!DZ106=1,VLOOKUP(DZ$5,Kruistabel!$B$26:$F$29,MATCH($C106,Kruistabel!$C$25:$F$25,0)+1,FALSE),"")=0,"",IF(Plananalyse!DZ106=1,VLOOKUP(DZ$5,Kruistabel!$B$26:$F$29,MATCH($C106,Kruistabel!$C$25:$F$25,0)+1,FALSE),""))</f>
        <v>#N/A</v>
      </c>
      <c r="EA106" s="326" t="e">
        <f ca="1">IF(IF(Plananalyse!EA106=1,VLOOKUP(EA$5,Kruistabel!$B$26:$F$29,MATCH($C106,Kruistabel!$C$25:$F$25,0)+1,FALSE),"")=0,"",IF(Plananalyse!EA106=1,VLOOKUP(EA$5,Kruistabel!$B$26:$F$29,MATCH($C106,Kruistabel!$C$25:$F$25,0)+1,FALSE),""))</f>
        <v>#N/A</v>
      </c>
      <c r="EB106" s="326" t="e">
        <f ca="1">IF(IF(Plananalyse!EB106=1,VLOOKUP(EB$5,Kruistabel!$B$26:$F$29,MATCH($C106,Kruistabel!$C$25:$F$25,0)+1,FALSE),"")=0,"",IF(Plananalyse!EB106=1,VLOOKUP(EB$5,Kruistabel!$B$26:$F$29,MATCH($C106,Kruistabel!$C$25:$F$25,0)+1,FALSE),""))</f>
        <v>#REF!</v>
      </c>
      <c r="EC106" s="326" t="e">
        <f ca="1">IF(IF(Plananalyse!EC106=1,VLOOKUP(EC$5,Kruistabel!$B$26:$F$29,MATCH($C106,Kruistabel!$C$25:$F$25,0)+1,FALSE),"")=0,"",IF(Plananalyse!EC106=1,VLOOKUP(EC$5,Kruistabel!$B$26:$F$29,MATCH($C106,Kruistabel!$C$25:$F$25,0)+1,FALSE),""))</f>
        <v>#REF!</v>
      </c>
      <c r="ED106" s="327"/>
      <c r="EE106" s="326" t="e">
        <f ca="1">IF(IF(Plananalyse!EE106=1,VLOOKUP(EE$5,Kruistabel!$B$26:$F$29,MATCH($C106,Kruistabel!$C$25:$F$25,0)+1,FALSE),"")=0,"",IF(Plananalyse!EE106=1,VLOOKUP(EE$5,Kruistabel!$B$26:$F$29,MATCH($C106,Kruistabel!$C$25:$F$25,0)+1,FALSE),""))</f>
        <v>#N/A</v>
      </c>
      <c r="EF106" s="326" t="e">
        <f ca="1">IF(IF(Plananalyse!EF106=1,VLOOKUP(EF$5,Kruistabel!$B$26:$F$29,MATCH($C106,Kruistabel!$C$25:$F$25,0)+1,FALSE),"")=0,"",IF(Plananalyse!EF106=1,VLOOKUP(EF$5,Kruistabel!$B$26:$F$29,MATCH($C106,Kruistabel!$C$25:$F$25,0)+1,FALSE),""))</f>
        <v>#N/A</v>
      </c>
      <c r="EG106" s="326" t="e">
        <f ca="1">IF(IF(Plananalyse!EG106=1,VLOOKUP(EG$5,Kruistabel!$B$26:$F$29,MATCH($C106,Kruistabel!$C$25:$F$25,0)+1,FALSE),"")=0,"",IF(Plananalyse!EG106=1,VLOOKUP(EG$5,Kruistabel!$B$26:$F$29,MATCH($C106,Kruistabel!$C$25:$F$25,0)+1,FALSE),""))</f>
        <v>#N/A</v>
      </c>
      <c r="EH106" s="326" t="e">
        <f ca="1">IF(IF(Plananalyse!EH106=1,VLOOKUP(EH$5,Kruistabel!$B$26:$F$29,MATCH($C106,Kruistabel!$C$25:$F$25,0)+1,FALSE),"")=0,"",IF(Plananalyse!EH106=1,VLOOKUP(EH$5,Kruistabel!$B$26:$F$29,MATCH($C106,Kruistabel!$C$25:$F$25,0)+1,FALSE),""))</f>
        <v>#REF!</v>
      </c>
      <c r="EI106" s="326" t="e">
        <f ca="1">IF(IF(Plananalyse!EI106=1,VLOOKUP(EI$5,Kruistabel!$B$26:$F$29,MATCH($C106,Kruistabel!$C$25:$F$25,0)+1,FALSE),"")=0,"",IF(Plananalyse!EI106=1,VLOOKUP(EI$5,Kruistabel!$B$26:$F$29,MATCH($C106,Kruistabel!$C$25:$F$25,0)+1,FALSE),""))</f>
        <v>#REF!</v>
      </c>
      <c r="EJ106" s="164" t="str">
        <f>IF(Plananalyse!EJ106=1,VLOOKUP(EJ$5,Kruistabel!$B$26:$F$29,MATCH($C106,Kruistabel!$C$25:$F$25,0)+1,FALSE),"")</f>
        <v/>
      </c>
      <c r="EK106" s="138"/>
      <c r="EL106" s="138"/>
      <c r="EM106" s="138"/>
      <c r="EN106" s="138"/>
      <c r="EO106" s="138"/>
    </row>
    <row r="107" spans="2:145">
      <c r="B107" s="337" t="s">
        <v>209</v>
      </c>
      <c r="C107" s="160" t="str">
        <f>_xlfn.IFNA(VLOOKUP($B107,Classificatietabel!$B$6:$I$91,C$7,FALSE),"")</f>
        <v>normaal</v>
      </c>
      <c r="D107" s="160" t="str">
        <f>_xlfn.IFNA(VLOOKUP($B107,Classificatietabel!$B$6:$I$91,D$7,FALSE),"")</f>
        <v>neen</v>
      </c>
      <c r="E107" s="119">
        <f>IF(AND(D107="laag",$D$3=1),0,_xlfn.IFNA(IF(VLOOKUP($B107,Classificatietabel!$B$6:$H$91,$E$5,FALSE)="Ja",1,0),""))</f>
        <v>1</v>
      </c>
      <c r="F107" s="163"/>
      <c r="G107" s="326" t="str">
        <f>IF(IF(Plananalyse!G107=1,VLOOKUP(G$5,Kruistabel!$B$26:$F$29,MATCH($C107,Kruistabel!$C$25:$F$25,0)+1,FALSE),"")=0,"",IF(Plananalyse!G107=1,VLOOKUP(G$5,Kruistabel!$B$26:$F$29,MATCH($C107,Kruistabel!$C$25:$F$25,0)+1,FALSE),""))</f>
        <v/>
      </c>
      <c r="H107" s="326" t="str">
        <f>IF(IF(Plananalyse!H107=1,VLOOKUP(H$5,Kruistabel!$B$26:$F$29,MATCH($C107,Kruistabel!$C$25:$F$25,0)+1,FALSE),"")=0,"",IF(Plananalyse!H107=1,VLOOKUP(H$5,Kruistabel!$B$26:$F$29,MATCH($C107,Kruistabel!$C$25:$F$25,0)+1,FALSE),""))</f>
        <v/>
      </c>
      <c r="I107" s="326">
        <f>IF(IF(Plananalyse!I107=1,VLOOKUP(I$5,Kruistabel!$B$26:$F$29,MATCH($C107,Kruistabel!$C$25:$F$25,0)+1,FALSE),"")=0,"",IF(Plananalyse!I107=1,VLOOKUP(I$5,Kruistabel!$B$26:$F$29,MATCH($C107,Kruistabel!$C$25:$F$25,0)+1,FALSE),""))</f>
        <v>60</v>
      </c>
      <c r="J107" s="326" t="str">
        <f>IF(IF(Plananalyse!J107=1,VLOOKUP(J$5,Kruistabel!$B$26:$F$29,MATCH($C107,Kruistabel!$C$25:$F$25,0)+1,FALSE),"")=0,"",IF(Plananalyse!J107=1,VLOOKUP(J$5,Kruistabel!$B$26:$F$29,MATCH($C107,Kruistabel!$C$25:$F$25,0)+1,FALSE),""))</f>
        <v/>
      </c>
      <c r="K107" s="326" t="str">
        <f>IF(IF(Plananalyse!K107=1,VLOOKUP(K$5,Kruistabel!$B$26:$F$29,MATCH($C107,Kruistabel!$C$25:$F$25,0)+1,FALSE),"")=0,"",IF(Plananalyse!K107=1,VLOOKUP(K$5,Kruistabel!$B$26:$F$29,MATCH($C107,Kruistabel!$C$25:$F$25,0)+1,FALSE),""))</f>
        <v/>
      </c>
      <c r="L107" s="326" t="str">
        <f>IF(IF(Plananalyse!L107=1,VLOOKUP(L$5,Kruistabel!$B$26:$F$29,MATCH($C107,Kruistabel!$C$25:$F$25,0)+1,FALSE),"")=0,"",IF(Plananalyse!L107=1,VLOOKUP(L$5,Kruistabel!$B$26:$F$29,MATCH($C107,Kruistabel!$C$25:$F$25,0)+1,FALSE),""))</f>
        <v/>
      </c>
      <c r="M107" s="326">
        <f>IF(IF(Plananalyse!M107=1,VLOOKUP(M$5,Kruistabel!$B$26:$F$29,MATCH($C107,Kruistabel!$C$25:$F$25,0)+1,FALSE),"")=0,"",IF(Plananalyse!M107=1,VLOOKUP(M$5,Kruistabel!$B$26:$F$29,MATCH($C107,Kruistabel!$C$25:$F$25,0)+1,FALSE),""))</f>
        <v>55</v>
      </c>
      <c r="N107" s="326">
        <f>IF(IF(Plananalyse!N107=1,VLOOKUP(N$5,Kruistabel!$B$26:$F$29,MATCH($C107,Kruistabel!$C$25:$F$25,0)+1,FALSE),"")=0,"",IF(Plananalyse!N107=1,VLOOKUP(N$5,Kruistabel!$B$26:$F$29,MATCH($C107,Kruistabel!$C$25:$F$25,0)+1,FALSE),""))</f>
        <v>55</v>
      </c>
      <c r="O107" s="326">
        <f>IF(IF(Plananalyse!O107=1,VLOOKUP(O$5,Kruistabel!$B$26:$F$29,MATCH($C107,Kruistabel!$C$25:$F$25,0)+1,FALSE),"")=0,"",IF(Plananalyse!O107=1,VLOOKUP(O$5,Kruistabel!$B$26:$F$29,MATCH($C107,Kruistabel!$C$25:$F$25,0)+1,FALSE),""))</f>
        <v>55</v>
      </c>
      <c r="P107" s="326">
        <f>IF(IF(Plananalyse!P107=1,VLOOKUP(P$5,Kruistabel!$B$26:$F$29,MATCH($C107,Kruistabel!$C$25:$F$25,0)+1,FALSE),"")=0,"",IF(Plananalyse!P107=1,VLOOKUP(P$5,Kruistabel!$B$26:$F$29,MATCH($C107,Kruistabel!$C$25:$F$25,0)+1,FALSE),""))</f>
        <v>50</v>
      </c>
      <c r="Q107" s="326">
        <f>IF(IF(Plananalyse!Q107=1,VLOOKUP(Q$5,Kruistabel!$B$26:$F$29,MATCH($C107,Kruistabel!$C$25:$F$25,0)+1,FALSE),"")=0,"",IF(Plananalyse!Q107=1,VLOOKUP(Q$5,Kruistabel!$B$26:$F$29,MATCH($C107,Kruistabel!$C$25:$F$25,0)+1,FALSE),""))</f>
        <v>60</v>
      </c>
      <c r="R107" s="326">
        <f>IF(IF(Plananalyse!R107=1,VLOOKUP(R$5,Kruistabel!$B$26:$F$29,MATCH($C107,Kruistabel!$C$25:$F$25,0)+1,FALSE),"")=0,"",IF(Plananalyse!R107=1,VLOOKUP(R$5,Kruistabel!$B$26:$F$29,MATCH($C107,Kruistabel!$C$25:$F$25,0)+1,FALSE),""))</f>
        <v>55</v>
      </c>
      <c r="S107" s="326" t="str">
        <f>IF(IF(Plananalyse!S107=1,VLOOKUP(S$5,Kruistabel!$B$26:$F$29,MATCH($C107,Kruistabel!$C$25:$F$25,0)+1,FALSE),"")=0,"",IF(Plananalyse!S107=1,VLOOKUP(S$5,Kruistabel!$B$26:$F$29,MATCH($C107,Kruistabel!$C$25:$F$25,0)+1,FALSE),""))</f>
        <v/>
      </c>
      <c r="T107" s="326" t="str">
        <f>IF(IF(Plananalyse!T107=1,VLOOKUP(T$5,Kruistabel!$B$26:$F$29,MATCH($C107,Kruistabel!$C$25:$F$25,0)+1,FALSE),"")=0,"",IF(Plananalyse!T107=1,VLOOKUP(T$5,Kruistabel!$B$26:$F$29,MATCH($C107,Kruistabel!$C$25:$F$25,0)+1,FALSE),""))</f>
        <v/>
      </c>
      <c r="U107" s="326" t="str">
        <f>IF(IF(Plananalyse!U107=1,VLOOKUP(U$5,Kruistabel!$B$26:$F$29,MATCH($C107,Kruistabel!$C$25:$F$25,0)+1,FALSE),"")=0,"",IF(Plananalyse!U107=1,VLOOKUP(U$5,Kruistabel!$B$26:$F$29,MATCH($C107,Kruistabel!$C$25:$F$25,0)+1,FALSE),""))</f>
        <v/>
      </c>
      <c r="V107" s="326" t="str">
        <f>IF(IF(Plananalyse!V107=1,VLOOKUP(V$5,Kruistabel!$B$26:$F$29,MATCH($C107,Kruistabel!$C$25:$F$25,0)+1,FALSE),"")=0,"",IF(Plananalyse!V107=1,VLOOKUP(V$5,Kruistabel!$B$26:$F$29,MATCH($C107,Kruistabel!$C$25:$F$25,0)+1,FALSE),""))</f>
        <v/>
      </c>
      <c r="W107" s="326" t="str">
        <f>IF(IF(Plananalyse!W107=1,VLOOKUP(W$5,Kruistabel!$B$26:$F$29,MATCH($C107,Kruistabel!$C$25:$F$25,0)+1,FALSE),"")=0,"",IF(Plananalyse!W107=1,VLOOKUP(W$5,Kruistabel!$B$26:$F$29,MATCH($C107,Kruistabel!$C$25:$F$25,0)+1,FALSE),""))</f>
        <v/>
      </c>
      <c r="X107" s="326" t="str">
        <f>IF(IF(Plananalyse!X107=1,VLOOKUP(X$5,Kruistabel!$B$26:$F$29,MATCH($C107,Kruistabel!$C$25:$F$25,0)+1,FALSE),"")=0,"",IF(Plananalyse!X107=1,VLOOKUP(X$5,Kruistabel!$B$26:$F$29,MATCH($C107,Kruistabel!$C$25:$F$25,0)+1,FALSE),""))</f>
        <v/>
      </c>
      <c r="Y107" s="326">
        <f>IF(IF(Plananalyse!Y107=1,VLOOKUP(Y$5,Kruistabel!$B$26:$F$29,MATCH($C107,Kruistabel!$C$25:$F$25,0)+1,FALSE),"")=0,"",IF(Plananalyse!Y107=1,VLOOKUP(Y$5,Kruistabel!$B$26:$F$29,MATCH($C107,Kruistabel!$C$25:$F$25,0)+1,FALSE),""))</f>
        <v>60</v>
      </c>
      <c r="Z107" s="326" t="str">
        <f>IF(IF(Plananalyse!Z107=1,VLOOKUP(Z$5,Kruistabel!$B$26:$F$29,MATCH($C107,Kruistabel!$C$25:$F$25,0)+1,FALSE),"")=0,"",IF(Plananalyse!Z107=1,VLOOKUP(Z$5,Kruistabel!$B$26:$F$29,MATCH($C107,Kruistabel!$C$25:$F$25,0)+1,FALSE),""))</f>
        <v/>
      </c>
      <c r="AA107" s="326" t="str">
        <f>IF(IF(Plananalyse!AA107=1,VLOOKUP(AA$5,Kruistabel!$B$26:$F$29,MATCH($C107,Kruistabel!$C$25:$F$25,0)+1,FALSE),"")=0,"",IF(Plananalyse!AA107=1,VLOOKUP(AA$5,Kruistabel!$B$26:$F$29,MATCH($C107,Kruistabel!$C$25:$F$25,0)+1,FALSE),""))</f>
        <v/>
      </c>
      <c r="AB107" s="326" t="str">
        <f>IF(IF(Plananalyse!AB107=1,VLOOKUP(AB$5,Kruistabel!$B$26:$F$29,MATCH($C107,Kruistabel!$C$25:$F$25,0)+1,FALSE),"")=0,"",IF(Plananalyse!AB107=1,VLOOKUP(AB$5,Kruistabel!$B$26:$F$29,MATCH($C107,Kruistabel!$C$25:$F$25,0)+1,FALSE),""))</f>
        <v/>
      </c>
      <c r="AC107" s="326" t="str">
        <f>IF(IF(Plananalyse!AC107=1,VLOOKUP(AC$5,Kruistabel!$B$26:$F$29,MATCH($C107,Kruistabel!$C$25:$F$25,0)+1,FALSE),"")=0,"",IF(Plananalyse!AC107=1,VLOOKUP(AC$5,Kruistabel!$B$26:$F$29,MATCH($C107,Kruistabel!$C$25:$F$25,0)+1,FALSE),""))</f>
        <v/>
      </c>
      <c r="AD107" s="326" t="str">
        <f>IF(IF(Plananalyse!AD107=1,VLOOKUP(AD$5,Kruistabel!$B$26:$F$29,MATCH($C107,Kruistabel!$C$25:$F$25,0)+1,FALSE),"")=0,"",IF(Plananalyse!AD107=1,VLOOKUP(AD$5,Kruistabel!$B$26:$F$29,MATCH($C107,Kruistabel!$C$25:$F$25,0)+1,FALSE),""))</f>
        <v/>
      </c>
      <c r="AE107" s="326" t="str">
        <f>IF(IF(Plananalyse!AE107=1,VLOOKUP(AE$5,Kruistabel!$B$26:$F$29,MATCH($C107,Kruistabel!$C$25:$F$25,0)+1,FALSE),"")=0,"",IF(Plananalyse!AE107=1,VLOOKUP(AE$5,Kruistabel!$B$26:$F$29,MATCH($C107,Kruistabel!$C$25:$F$25,0)+1,FALSE),""))</f>
        <v/>
      </c>
      <c r="AF107" s="326" t="str">
        <f>IF(IF(Plananalyse!AF107=1,VLOOKUP(AF$5,Kruistabel!$B$26:$F$29,MATCH($C107,Kruistabel!$C$25:$F$25,0)+1,FALSE),"")=0,"",IF(Plananalyse!AF107=1,VLOOKUP(AF$5,Kruistabel!$B$26:$F$29,MATCH($C107,Kruistabel!$C$25:$F$25,0)+1,FALSE),""))</f>
        <v/>
      </c>
      <c r="AG107" s="326" t="str">
        <f>IF(IF(Plananalyse!AG107=1,VLOOKUP(AG$5,Kruistabel!$B$26:$F$29,MATCH($C107,Kruistabel!$C$25:$F$25,0)+1,FALSE),"")=0,"",IF(Plananalyse!AG107=1,VLOOKUP(AG$5,Kruistabel!$B$26:$F$29,MATCH($C107,Kruistabel!$C$25:$F$25,0)+1,FALSE),""))</f>
        <v/>
      </c>
      <c r="AH107" s="326" t="str">
        <f>IF(IF(Plananalyse!AH107=1,VLOOKUP(AH$5,Kruistabel!$B$26:$F$29,MATCH($C107,Kruistabel!$C$25:$F$25,0)+1,FALSE),"")=0,"",IF(Plananalyse!AI107=1,VLOOKUP(AH$5,Kruistabel!$B$26:$F$29,MATCH($C107,Kruistabel!$C$25:$F$25,0)+1,FALSE),""))</f>
        <v/>
      </c>
      <c r="AI107" s="326" t="str">
        <f>IF(IF(Plananalyse!AI107=1,VLOOKUP(AI$5,Kruistabel!$B$26:$F$29,MATCH($C107,Kruistabel!$C$25:$F$25,0)+1,FALSE),"")=0,"",IF(Plananalyse!AJ107=1,VLOOKUP(AI$5,Kruistabel!$B$26:$F$29,MATCH($C107,Kruistabel!$C$25:$F$25,0)+1,FALSE),""))</f>
        <v/>
      </c>
      <c r="AJ107" s="326" t="str">
        <f>IF(IF(Plananalyse!AJ107=1,VLOOKUP(AJ$5,Kruistabel!$B$26:$F$29,MATCH($C107,Kruistabel!$C$25:$F$25,0)+1,FALSE),"")=0,"",IF(Plananalyse!AJ107=1,VLOOKUP(AJ$5,Kruistabel!$B$26:$F$29,MATCH($C107,Kruistabel!$C$25:$F$25,0)+1,FALSE),""))</f>
        <v/>
      </c>
      <c r="AK107" s="326">
        <f>IF(IF(Plananalyse!AK107=1,VLOOKUP(AK$5,Kruistabel!$B$26:$F$29,MATCH($C107,Kruistabel!$C$25:$F$25,0)+1,FALSE),"")=0,"",IF(Plananalyse!AK107=1,VLOOKUP(AK$5,Kruistabel!$B$26:$F$29,MATCH($C107,Kruistabel!$C$25:$F$25,0)+1,FALSE),""))</f>
        <v>60</v>
      </c>
      <c r="AL107" s="326" t="str">
        <f>IF(IF(Plananalyse!AL107=1,VLOOKUP(AL$5,Kruistabel!$B$26:$F$29,MATCH($C107,Kruistabel!$C$25:$F$25,0)+1,FALSE),"")=0,"",IF(Plananalyse!AL107=1,VLOOKUP(AL$5,Kruistabel!$B$26:$F$29,MATCH($C107,Kruistabel!$C$25:$F$25,0)+1,FALSE),""))</f>
        <v/>
      </c>
      <c r="AM107" s="326" t="str">
        <f>IF(IF(Plananalyse!AM107=1,VLOOKUP(AM$5,Kruistabel!$B$26:$F$29,MATCH($C107,Kruistabel!$C$25:$F$25,0)+1,FALSE),"")=0,"",IF(Plananalyse!AM107=1,VLOOKUP(AM$5,Kruistabel!$B$26:$F$29,MATCH($C107,Kruistabel!$C$25:$F$25,0)+1,FALSE),""))</f>
        <v/>
      </c>
      <c r="AN107" s="327"/>
      <c r="AO107" s="326">
        <f>IF(IF(Plananalyse!AO107=1,VLOOKUP(AO$5,Kruistabel!$B$26:$F$29,MATCH($C107,Kruistabel!$C$25:$F$25,0)+1,FALSE),"")=0,"",IF(Plananalyse!AO107=1,VLOOKUP(AO$5,Kruistabel!$B$26:$F$29,MATCH($C107,Kruistabel!$C$25:$F$25,0)+1,FALSE),""))</f>
        <v>60</v>
      </c>
      <c r="AP107" s="326">
        <f>IF(IF(Plananalyse!AP107=1,VLOOKUP(AP$5,Kruistabel!$B$26:$F$29,MATCH($C107,Kruistabel!$C$25:$F$25,0)+1,FALSE),"")=0,"",IF(Plananalyse!AP107=1,VLOOKUP(AP$5,Kruistabel!$B$26:$F$29,MATCH($C107,Kruistabel!$C$25:$F$25,0)+1,FALSE),""))</f>
        <v>60</v>
      </c>
      <c r="AQ107" s="326">
        <f>IF(IF(Plananalyse!AQ107=1,VLOOKUP(AQ$5,Kruistabel!$B$26:$F$29,MATCH($C107,Kruistabel!$C$25:$F$25,0)+1,FALSE),"")=0,"",IF(Plananalyse!AQ107=1,VLOOKUP(AQ$5,Kruistabel!$B$26:$F$29,MATCH($C107,Kruistabel!$C$25:$F$25,0)+1,FALSE),""))</f>
        <v>60</v>
      </c>
      <c r="AR107" s="326">
        <f>IF(IF(Plananalyse!AR107=1,VLOOKUP(AR$5,Kruistabel!$B$26:$F$29,MATCH($C107,Kruistabel!$C$25:$F$25,0)+1,FALSE),"")=0,"",IF(Plananalyse!AR107=1,VLOOKUP(AR$5,Kruistabel!$B$26:$F$29,MATCH($C107,Kruistabel!$C$25:$F$25,0)+1,FALSE),""))</f>
        <v>55</v>
      </c>
      <c r="AS107" s="326">
        <f>IF(IF(Plananalyse!AS107=1,VLOOKUP(AS$5,Kruistabel!$B$26:$F$29,MATCH($C107,Kruistabel!$C$25:$F$25,0)+1,FALSE),"")=0,"",IF(Plananalyse!AS107=1,VLOOKUP(AS$5,Kruistabel!$B$26:$F$29,MATCH($C107,Kruistabel!$C$25:$F$25,0)+1,FALSE),""))</f>
        <v>60</v>
      </c>
      <c r="AT107" s="326">
        <f>IF(IF(Plananalyse!AT107=1,VLOOKUP(AT$5,Kruistabel!$B$26:$F$29,MATCH($C107,Kruistabel!$C$25:$F$25,0)+1,FALSE),"")=0,"",IF(Plananalyse!AT107=1,VLOOKUP(AT$5,Kruistabel!$B$26:$F$29,MATCH($C107,Kruistabel!$C$25:$F$25,0)+1,FALSE),""))</f>
        <v>55</v>
      </c>
      <c r="AU107" s="326" t="str">
        <f>IF(IF(Plananalyse!AU107=1,VLOOKUP(AU$5,Kruistabel!$B$26:$F$29,MATCH($C107,Kruistabel!$C$25:$F$25,0)+1,FALSE),"")=0,"",IF(Plananalyse!AU107=1,VLOOKUP(AU$5,Kruistabel!$B$26:$F$29,MATCH($C107,Kruistabel!$C$25:$F$25,0)+1,FALSE),""))</f>
        <v/>
      </c>
      <c r="AV107" s="326">
        <f>IF(IF(Plananalyse!AV107=1,VLOOKUP(AV$5,Kruistabel!$B$26:$F$29,MATCH($C107,Kruistabel!$C$25:$F$25,0)+1,FALSE),"")=0,"",IF(Plananalyse!AV107=1,VLOOKUP(AV$5,Kruistabel!$B$26:$F$29,MATCH($C107,Kruistabel!$C$25:$F$25,0)+1,FALSE),""))</f>
        <v>60</v>
      </c>
      <c r="AW107" s="326" t="str">
        <f>IF(IF(Plananalyse!AW107=1,VLOOKUP(AW$5,Kruistabel!$B$26:$F$29,MATCH($C107,Kruistabel!$C$25:$F$25,0)+1,FALSE),"")=0,"",IF(Plananalyse!AW107=1,VLOOKUP(AW$5,Kruistabel!$B$26:$F$29,MATCH($C107,Kruistabel!$C$25:$F$25,0)+1,FALSE),""))</f>
        <v/>
      </c>
      <c r="AX107" s="326" t="str">
        <f>IF(IF(Plananalyse!AX107=1,VLOOKUP(AX$5,Kruistabel!$B$26:$F$29,MATCH($C107,Kruistabel!$C$25:$F$25,0)+1,FALSE),"")=0,"",IF(Plananalyse!AX107=1,VLOOKUP(AX$5,Kruistabel!$B$26:$F$29,MATCH($C107,Kruistabel!$C$25:$F$25,0)+1,FALSE),""))</f>
        <v/>
      </c>
      <c r="AY107" s="327"/>
      <c r="AZ107" s="326" t="str">
        <f>IF(IF(Plananalyse!AZ107=1,VLOOKUP(AZ$5,Kruistabel!$B$26:$F$29,MATCH($C107,Kruistabel!$C$25:$F$25,0)+1,FALSE),"")=0,"",IF(Plananalyse!AZ107=1,VLOOKUP(AZ$5,Kruistabel!$B$26:$F$29,MATCH($C107,Kruistabel!$C$25:$F$25,0)+1,FALSE),""))</f>
        <v/>
      </c>
      <c r="BA107" s="326" t="str">
        <f>IF(IF(Plananalyse!BA107=1,VLOOKUP(BA$5,Kruistabel!$B$26:$F$29,MATCH($C107,Kruistabel!$C$25:$F$25,0)+1,FALSE),"")=0,"",IF(Plananalyse!BA107=1,VLOOKUP(BA$5,Kruistabel!$B$26:$F$29,MATCH($C107,Kruistabel!$C$25:$F$25,0)+1,FALSE),""))</f>
        <v/>
      </c>
      <c r="BB107" s="326">
        <f>IF(IF(Plananalyse!BB107=1,VLOOKUP(BB$5,Kruistabel!$B$26:$F$29,MATCH($C107,Kruistabel!$C$25:$F$25,0)+1,FALSE),"")=0,"",IF(Plananalyse!BB107=1,VLOOKUP(BB$5,Kruistabel!$B$26:$F$29,MATCH($C107,Kruistabel!$C$25:$F$25,0)+1,FALSE),""))</f>
        <v>60</v>
      </c>
      <c r="BC107" s="326">
        <f>IF(IF(Plananalyse!BC107=1,VLOOKUP(BC$5,Kruistabel!$B$26:$F$29,MATCH($C107,Kruistabel!$C$25:$F$25,0)+1,FALSE),"")=0,"",IF(Plananalyse!BC107=1,VLOOKUP(BC$5,Kruistabel!$B$26:$F$29,MATCH($C107,Kruistabel!$C$25:$F$25,0)+1,FALSE),""))</f>
        <v>60</v>
      </c>
      <c r="BD107" s="326" t="str">
        <f>IF(IF(Plananalyse!BD107=1,VLOOKUP(BD$5,Kruistabel!$B$26:$F$29,MATCH($C107,Kruistabel!$C$25:$F$25,0)+1,FALSE),"")=0,"",IF(Plananalyse!BD107=1,VLOOKUP(BD$5,Kruistabel!$B$26:$F$29,MATCH($C107,Kruistabel!$C$25:$F$25,0)+1,FALSE),""))</f>
        <v/>
      </c>
      <c r="BE107" s="326" t="str">
        <f>IF(IF(Plananalyse!BE107=1,VLOOKUP(BE$5,Kruistabel!$B$26:$F$29,MATCH($C107,Kruistabel!$C$25:$F$25,0)+1,FALSE),"")=0,"",IF(Plananalyse!BE107=1,VLOOKUP(BE$5,Kruistabel!$B$26:$F$29,MATCH($C107,Kruistabel!$C$25:$F$25,0)+1,FALSE),""))</f>
        <v/>
      </c>
      <c r="BF107" s="326" t="str">
        <f>IF(IF(Plananalyse!BF107=1,VLOOKUP(BF$5,Kruistabel!$B$26:$F$29,MATCH($C107,Kruistabel!$C$25:$F$25,0)+1,FALSE),"")=0,"",IF(Plananalyse!BF107=1,VLOOKUP(BF$5,Kruistabel!$B$26:$F$29,MATCH($C107,Kruistabel!$C$25:$F$25,0)+1,FALSE),""))</f>
        <v/>
      </c>
      <c r="BG107" s="326" t="str">
        <f>IF(IF(Plananalyse!BG107=1,VLOOKUP(BG$5,Kruistabel!$B$26:$F$29,MATCH($C107,Kruistabel!$C$25:$F$25,0)+1,FALSE),"")=0,"",IF(Plananalyse!BG107=1,VLOOKUP(BG$5,Kruistabel!$B$26:$F$29,MATCH($C107,Kruistabel!$C$25:$F$25,0)+1,FALSE),""))</f>
        <v/>
      </c>
      <c r="BH107" s="326" t="str">
        <f>IF(IF(Plananalyse!BH107=1,VLOOKUP(BH$5,Kruistabel!$B$26:$F$29,MATCH($C107,Kruistabel!$C$25:$F$25,0)+1,FALSE),"")=0,"",IF(Plananalyse!BH107=1,VLOOKUP(BH$5,Kruistabel!$B$26:$F$29,MATCH($C107,Kruistabel!$C$25:$F$25,0)+1,FALSE),""))</f>
        <v/>
      </c>
      <c r="BI107" s="327"/>
      <c r="BJ107" s="326" t="e">
        <f>IF(IF(Plananalyse!BJ107=1,VLOOKUP(BJ$5,Kruistabel!$B$26:$F$29,MATCH($C107,Kruistabel!$C$25:$F$25,0)+1,FALSE),"")=0,"",IF(Plananalyse!BJ107=1,VLOOKUP(BJ$5,Kruistabel!$B$26:$F$29,MATCH($C107,Kruistabel!$C$25:$F$25,0)+1,FALSE),""))</f>
        <v>#N/A</v>
      </c>
      <c r="BK107" s="326" t="e">
        <f>IF(IF(Plananalyse!BK107=1,VLOOKUP(BK$5,Kruistabel!$B$26:$F$29,MATCH($C107,Kruistabel!$C$25:$F$25,0)+1,FALSE),"")=0,"",IF(Plananalyse!BK107=1,VLOOKUP(BK$5,Kruistabel!$B$26:$F$29,MATCH($C107,Kruistabel!$C$25:$F$25,0)+1,FALSE),""))</f>
        <v>#N/A</v>
      </c>
      <c r="BL107" s="326" t="e">
        <f>IF(IF(Plananalyse!BL107=1,VLOOKUP(BL$5,Kruistabel!$B$26:$F$29,MATCH($C107,Kruistabel!$C$25:$F$25,0)+1,FALSE),"")=0,"",IF(Plananalyse!BL107=1,VLOOKUP(BL$5,Kruistabel!$B$26:$F$29,MATCH($C107,Kruistabel!$C$25:$F$25,0)+1,FALSE),""))</f>
        <v>#N/A</v>
      </c>
      <c r="BM107" s="326" t="e">
        <f>IF(IF(Plananalyse!BM107=1,VLOOKUP(BM$5,Kruistabel!$B$26:$F$29,MATCH($C107,Kruistabel!$C$25:$F$25,0)+1,FALSE),"")=0,"",IF(Plananalyse!BM107=1,VLOOKUP(BM$5,Kruistabel!$B$26:$F$29,MATCH($C107,Kruistabel!$C$25:$F$25,0)+1,FALSE),""))</f>
        <v>#N/A</v>
      </c>
      <c r="BN107" s="326" t="e">
        <f>IF(IF(Plananalyse!BN107=1,VLOOKUP(BN$5,Kruistabel!$B$26:$F$29,MATCH($C107,Kruistabel!$C$25:$F$25,0)+1,FALSE),"")=0,"",IF(Plananalyse!BN107=1,VLOOKUP(BN$5,Kruistabel!$B$26:$F$29,MATCH($C107,Kruistabel!$C$25:$F$25,0)+1,FALSE),""))</f>
        <v>#N/A</v>
      </c>
      <c r="BO107" s="326" t="e">
        <f>IF(IF(Plananalyse!BO107=1,VLOOKUP(BO$5,Kruistabel!$B$26:$F$29,MATCH($C107,Kruistabel!$C$25:$F$25,0)+1,FALSE),"")=0,"",IF(Plananalyse!BO107=1,VLOOKUP(BO$5,Kruistabel!$B$26:$F$29,MATCH($C107,Kruistabel!$C$25:$F$25,0)+1,FALSE),""))</f>
        <v>#N/A</v>
      </c>
      <c r="BP107" s="326" t="e">
        <f>IF(IF(Plananalyse!BP107=1,VLOOKUP(BP$5,Kruistabel!$B$26:$F$29,MATCH($C107,Kruistabel!$C$25:$F$25,0)+1,FALSE),"")=0,"",IF(Plananalyse!BP107=1,VLOOKUP(BP$5,Kruistabel!$B$26:$F$29,MATCH($C107,Kruistabel!$C$25:$F$25,0)+1,FALSE),""))</f>
        <v>#N/A</v>
      </c>
      <c r="BQ107" s="326" t="e">
        <f>IF(IF(Plananalyse!BQ107=1,VLOOKUP(BQ$5,Kruistabel!$B$26:$F$29,MATCH($C107,Kruistabel!$C$25:$F$25,0)+1,FALSE),"")=0,"",IF(Plananalyse!BQ107=1,VLOOKUP(BQ$5,Kruistabel!$B$26:$F$29,MATCH($C107,Kruistabel!$C$25:$F$25,0)+1,FALSE),""))</f>
        <v>#N/A</v>
      </c>
      <c r="BR107" s="326" t="e">
        <f>IF(IF(Plananalyse!BR107=1,VLOOKUP(BR$5,Kruistabel!$B$26:$F$29,MATCH($C107,Kruistabel!$C$25:$F$25,0)+1,FALSE),"")=0,"",IF(Plananalyse!BR107=1,VLOOKUP(BR$5,Kruistabel!$B$26:$F$29,MATCH($C107,Kruistabel!$C$25:$F$25,0)+1,FALSE),""))</f>
        <v>#REF!</v>
      </c>
      <c r="BS107" s="326" t="e">
        <f>IF(IF(Plananalyse!BS107=1,VLOOKUP(BS$5,Kruistabel!$B$26:$F$29,MATCH($C107,Kruistabel!$C$25:$F$25,0)+1,FALSE),"")=0,"",IF(Plananalyse!BS107=1,VLOOKUP(BS$5,Kruistabel!$B$26:$F$29,MATCH($C107,Kruistabel!$C$25:$F$25,0)+1,FALSE),""))</f>
        <v>#REF!</v>
      </c>
      <c r="BT107" s="65"/>
      <c r="BU107" s="231" t="str">
        <f>IF(IF(Plananalyse!BU107=1,VLOOKUP(BU$5,Kruistabel!$B$26:$F$29,MATCH($C107,Kruistabel!$C$25:$F$25,0)+1,FALSE),"")=0,"",IF(Plananalyse!BU107=1,VLOOKUP(BU$5,Kruistabel!$B$26:$F$29,MATCH($C107,Kruistabel!$C$25:$F$25,0)+1,FALSE),""))</f>
        <v/>
      </c>
      <c r="BV107" s="326">
        <f>IF(IF(Plananalyse!BV107=1,VLOOKUP(BV$5,Kruistabel!$B$26:$F$29,MATCH($C107,Kruistabel!$C$25:$F$25,0)+1,FALSE),"")=0,"",IF(Plananalyse!BV107=1,VLOOKUP(BV$5,Kruistabel!$B$26:$F$29,MATCH($C107,Kruistabel!$C$25:$F$25,0)+1,FALSE),""))</f>
        <v>55</v>
      </c>
      <c r="BW107" s="326" t="str">
        <f>IF(IF(Plananalyse!BW107=1,VLOOKUP(BW$5,Kruistabel!$B$26:$F$29,MATCH($C107,Kruistabel!$C$25:$F$25,0)+1,FALSE),"")=0,"",IF(Plananalyse!BW107=1,VLOOKUP(BW$5,Kruistabel!$B$26:$F$29,MATCH($C107,Kruistabel!$C$25:$F$25,0)+1,FALSE),""))</f>
        <v/>
      </c>
      <c r="BX107" s="326" t="str">
        <f>IF(IF(Plananalyse!BX107=1,VLOOKUP(BX$5,Kruistabel!$B$26:$F$29,MATCH($C107,Kruistabel!$C$25:$F$25,0)+1,FALSE),"")=0,"",IF(Plananalyse!BX107=1,VLOOKUP(BX$5,Kruistabel!$B$26:$F$29,MATCH($C107,Kruistabel!$C$25:$F$25,0)+1,FALSE),""))</f>
        <v/>
      </c>
      <c r="BY107" s="327"/>
      <c r="BZ107" s="326" t="e">
        <f>IF(IF(Plananalyse!BZ107=1,VLOOKUP(BZ$5,Kruistabel!$B$26:$F$29,MATCH($C107,Kruistabel!$C$25:$F$25,0)+1,FALSE),"")=0,"",IF(Plananalyse!BZ107=1,VLOOKUP(BZ$5,Kruistabel!$B$26:$F$29,MATCH($C107,Kruistabel!$C$25:$F$25,0)+1,FALSE),""))</f>
        <v>#N/A</v>
      </c>
      <c r="CA107" s="326" t="e">
        <f>IF(IF(Plananalyse!CA107=1,VLOOKUP(CA$5,Kruistabel!$B$26:$F$29,MATCH($C107,Kruistabel!$C$25:$F$25,0)+1,FALSE),"")=0,"",IF(Plananalyse!CA107=1,VLOOKUP(CA$5,Kruistabel!$B$26:$F$29,MATCH($C107,Kruistabel!$C$25:$F$25,0)+1,FALSE),""))</f>
        <v>#N/A</v>
      </c>
      <c r="CB107" s="326" t="e">
        <f>IF(IF(Plananalyse!CB107=1,VLOOKUP(CB$5,Kruistabel!$B$26:$F$29,MATCH($C107,Kruistabel!$C$25:$F$25,0)+1,FALSE),"")=0,"",IF(Plananalyse!CB107=1,VLOOKUP(CB$5,Kruistabel!$B$26:$F$29,MATCH($C107,Kruistabel!$C$25:$F$25,0)+1,FALSE),""))</f>
        <v>#N/A</v>
      </c>
      <c r="CC107" s="326" t="e">
        <f>IF(IF(Plananalyse!CC107=1,VLOOKUP(CC$5,Kruistabel!$B$26:$F$29,MATCH($C107,Kruistabel!$C$25:$F$25,0)+1,FALSE),"")=0,"",IF(Plananalyse!CC107=1,VLOOKUP(CC$5,Kruistabel!$B$26:$F$29,MATCH($C107,Kruistabel!$C$25:$F$25,0)+1,FALSE),""))</f>
        <v>#N/A</v>
      </c>
      <c r="CD107" s="326" t="e">
        <f>IF(IF(Plananalyse!CD107=1,VLOOKUP(CD$5,Kruistabel!$B$26:$F$29,MATCH($C107,Kruistabel!$C$25:$F$25,0)+1,FALSE),"")=0,"",IF(Plananalyse!CD107=1,VLOOKUP(CD$5,Kruistabel!$B$26:$F$29,MATCH($C107,Kruistabel!$C$25:$F$25,0)+1,FALSE),""))</f>
        <v>#N/A</v>
      </c>
      <c r="CE107" s="326" t="e">
        <f>IF(IF(Plananalyse!CE107=1,VLOOKUP(CE$5,Kruistabel!$B$26:$F$29,MATCH($C107,Kruistabel!$C$25:$F$25,0)+1,FALSE),"")=0,"",IF(Plananalyse!CE107=1,VLOOKUP(CE$5,Kruistabel!$B$26:$F$29,MATCH($C107,Kruistabel!$C$25:$F$25,0)+1,FALSE),""))</f>
        <v>#N/A</v>
      </c>
      <c r="CF107" s="326" t="e">
        <f>IF(IF(Plananalyse!CF107=1,VLOOKUP(CF$5,Kruistabel!$B$26:$F$29,MATCH($C107,Kruistabel!$C$25:$F$25,0)+1,FALSE),"")=0,"",IF(Plananalyse!CF107=1,VLOOKUP(CF$5,Kruistabel!$B$26:$F$29,MATCH($C107,Kruistabel!$C$25:$F$25,0)+1,FALSE),""))</f>
        <v>#N/A</v>
      </c>
      <c r="CG107" s="326" t="e">
        <f>IF(IF(Plananalyse!CG107=1,VLOOKUP(CG$5,Kruistabel!$B$26:$F$29,MATCH($C107,Kruistabel!$C$25:$F$25,0)+1,FALSE),"")=0,"",IF(Plananalyse!CG107=1,VLOOKUP(CG$5,Kruistabel!$B$26:$F$29,MATCH($C107,Kruistabel!$C$25:$F$25,0)+1,FALSE),""))</f>
        <v>#REF!</v>
      </c>
      <c r="CH107" s="326" t="e">
        <f>IF(IF(Plananalyse!CH107=1,VLOOKUP(CH$5,Kruistabel!$B$26:$F$29,MATCH($C107,Kruistabel!$C$25:$F$25,0)+1,FALSE),"")=0,"",IF(Plananalyse!CH107=1,VLOOKUP(CH$5,Kruistabel!$B$26:$F$29,MATCH($C107,Kruistabel!$C$25:$F$25,0)+1,FALSE),""))</f>
        <v>#REF!</v>
      </c>
      <c r="CI107" s="65"/>
      <c r="CJ107" s="326">
        <f>IF(IF(Plananalyse!CJ107=1,VLOOKUP(CJ$5,Kruistabel!$B$26:$F$29,MATCH($C107,Kruistabel!$C$25:$F$25,0)+1,FALSE),"")=0,"",IF(Plananalyse!CJ107=1,VLOOKUP(CJ$5,Kruistabel!$B$26:$F$29,MATCH($C107,Kruistabel!$C$25:$F$25,0)+1,FALSE),""))</f>
        <v>55</v>
      </c>
      <c r="CK107" s="326">
        <f>IF(IF(Plananalyse!CK107=1,VLOOKUP(CK$5,Kruistabel!$B$26:$F$29,MATCH($C107,Kruistabel!$C$25:$F$25,0)+1,FALSE),"")=0,"",IF(Plananalyse!CK107=1,VLOOKUP(CK$5,Kruistabel!$B$26:$F$29,MATCH($C107,Kruistabel!$C$25:$F$25,0)+1,FALSE),""))</f>
        <v>55</v>
      </c>
      <c r="CL107" s="326" t="str">
        <f>IF(IF(Plananalyse!CL107=1,VLOOKUP(CL$5,Kruistabel!$B$26:$F$29,MATCH($C107,Kruistabel!$C$25:$F$25,0)+1,FALSE),"")=0,"",IF(Plananalyse!CL107=1,VLOOKUP(CL$5,Kruistabel!$B$26:$F$29,MATCH($C107,Kruistabel!$C$25:$F$25,0)+1,FALSE),""))</f>
        <v/>
      </c>
      <c r="CM107" s="326">
        <f>IF(IF(Plananalyse!CM107=1,VLOOKUP(CM$5,Kruistabel!$B$26:$F$29,MATCH($C107,Kruistabel!$C$25:$F$25,0)+1,FALSE),"")=0,"",IF(Plananalyse!CM107=1,VLOOKUP(CM$5,Kruistabel!$B$26:$F$29,MATCH($C107,Kruistabel!$C$25:$F$25,0)+1,FALSE),""))</f>
        <v>50</v>
      </c>
      <c r="CN107" s="326">
        <f>IF(IF(Plananalyse!CN107=1,VLOOKUP(CN$5,Kruistabel!$B$26:$F$29,MATCH($C107,Kruistabel!$C$25:$F$25,0)+1,FALSE),"")=0,"",IF(Plananalyse!CN107=1,VLOOKUP(CN$5,Kruistabel!$B$26:$F$29,MATCH($C107,Kruistabel!$C$25:$F$25,0)+1,FALSE),""))</f>
        <v>50</v>
      </c>
      <c r="CO107" s="326">
        <f>IF(IF(Plananalyse!CO107=1,VLOOKUP(CO$5,Kruistabel!$B$26:$F$29,MATCH($C107,Kruistabel!$C$25:$F$25,0)+1,FALSE),"")=0,"",IF(Plananalyse!CO107=1,VLOOKUP(CO$5,Kruistabel!$B$26:$F$29,MATCH($C107,Kruistabel!$C$25:$F$25,0)+1,FALSE),""))</f>
        <v>60</v>
      </c>
      <c r="CP107" s="326">
        <f>IF(IF(Plananalyse!CP107=1,VLOOKUP(CP$5,Kruistabel!$B$26:$F$29,MATCH($C107,Kruistabel!$C$25:$F$25,0)+1,FALSE),"")=0,"",IF(Plananalyse!CP107=1,VLOOKUP(CP$5,Kruistabel!$B$26:$F$29,MATCH($C107,Kruistabel!$C$25:$F$25,0)+1,FALSE),""))</f>
        <v>55</v>
      </c>
      <c r="CQ107" s="326">
        <f>IF(IF(Plananalyse!CQ107=1,VLOOKUP(CQ$5,Kruistabel!$B$26:$F$29,MATCH($C107,Kruistabel!$C$25:$F$25,0)+1,FALSE),"")=0,"",IF(Plananalyse!CQ107=1,VLOOKUP(CQ$5,Kruistabel!$B$26:$F$29,MATCH($C107,Kruistabel!$C$25:$F$25,0)+1,FALSE),""))</f>
        <v>60</v>
      </c>
      <c r="CR107" s="326">
        <f>IF(IF(Plananalyse!CR107=1,VLOOKUP(CR$5,Kruistabel!$B$26:$F$29,MATCH($C107,Kruistabel!$C$25:$F$25,0)+1,FALSE),"")=0,"",IF(Plananalyse!CR107=1,VLOOKUP(CR$5,Kruistabel!$B$26:$F$29,MATCH($C107,Kruistabel!$C$25:$F$25,0)+1,FALSE),""))</f>
        <v>60</v>
      </c>
      <c r="CS107" s="326">
        <f>IF(IF(Plananalyse!CS107=1,VLOOKUP(CS$5,Kruistabel!$B$26:$F$29,MATCH($C107,Kruistabel!$C$25:$F$25,0)+1,FALSE),"")=0,"",IF(Plananalyse!CS107=1,VLOOKUP(CS$5,Kruistabel!$B$26:$F$29,MATCH($C107,Kruistabel!$C$25:$F$25,0)+1,FALSE),""))</f>
        <v>55</v>
      </c>
      <c r="CT107" s="326">
        <f>IF(IF(Plananalyse!CT107=1,VLOOKUP(CT$5,Kruistabel!$B$26:$F$29,MATCH($C107,Kruistabel!$C$25:$F$25,0)+1,FALSE),"")=0,"",IF(Plananalyse!CT107=1,VLOOKUP(CT$5,Kruistabel!$B$26:$F$29,MATCH($C107,Kruistabel!$C$25:$F$25,0)+1,FALSE),""))</f>
        <v>55</v>
      </c>
      <c r="CU107" s="326">
        <f>IF(IF(Plananalyse!CU107=1,VLOOKUP(CU$5,Kruistabel!$B$26:$F$29,MATCH($C107,Kruistabel!$C$25:$F$25,0)+1,FALSE),"")=0,"",IF(Plananalyse!CU107=1,VLOOKUP(CU$5,Kruistabel!$B$26:$F$29,MATCH($C107,Kruistabel!$C$25:$F$25,0)+1,FALSE),""))</f>
        <v>60</v>
      </c>
      <c r="CV107" s="326">
        <f>IF(IF(Plananalyse!CV107=1,VLOOKUP(CV$5,Kruistabel!$B$26:$F$29,MATCH($C107,Kruistabel!$C$25:$F$25,0)+1,FALSE),"")=0,"",IF(Plananalyse!CV107=1,VLOOKUP(CV$5,Kruistabel!$B$26:$F$29,MATCH($C107,Kruistabel!$C$25:$F$25,0)+1,FALSE),""))</f>
        <v>60</v>
      </c>
      <c r="CW107" s="326">
        <f ca="1">IF(IF(Plananalyse!CW107=1,VLOOKUP(CW$5,Kruistabel!$B$26:$F$29,MATCH($C107,Kruistabel!$C$25:$F$25,0)+1,FALSE),"")=0,"",IF(Plananalyse!CW107=1,VLOOKUP(CW$5,Kruistabel!$B$26:$F$29,MATCH($C107,Kruistabel!$C$25:$F$25,0)+1,FALSE),""))</f>
        <v>55</v>
      </c>
      <c r="CX107" s="326" t="str">
        <f ca="1">IF(IF(Plananalyse!CX107=1,VLOOKUP(CX$5,Kruistabel!$B$26:$F$29,MATCH($C107,Kruistabel!$C$25:$F$25,0)+1,FALSE),"")=0,"",IF(Plananalyse!CX107=1,VLOOKUP(CX$5,Kruistabel!$B$26:$F$29,MATCH($C107,Kruistabel!$C$25:$F$25,0)+1,FALSE),""))</f>
        <v/>
      </c>
      <c r="CY107" s="326">
        <f ca="1">IF(IF(Plananalyse!CY107=1,VLOOKUP(CY$5,Kruistabel!$B$26:$F$29,MATCH($C107,Kruistabel!$C$25:$F$25,0)+1,FALSE),"")=0,"",IF(Plananalyse!CY107=1,VLOOKUP(CY$5,Kruistabel!$B$26:$F$29,MATCH($C107,Kruistabel!$C$25:$F$25,0)+1,FALSE),""))</f>
        <v>60</v>
      </c>
      <c r="CZ107" s="326">
        <f ca="1">IF(IF(Plananalyse!CZ107=1,VLOOKUP(CZ$5,Kruistabel!$B$26:$F$29,MATCH($C107,Kruistabel!$C$25:$F$25,0)+1,FALSE),"")=0,"",IF(Plananalyse!CZ107=1,VLOOKUP(CZ$5,Kruistabel!$B$26:$F$29,MATCH($C107,Kruistabel!$C$25:$F$25,0)+1,FALSE),""))</f>
        <v>60</v>
      </c>
      <c r="DA107" s="326">
        <f ca="1">IF(IF(Plananalyse!DA107=1,VLOOKUP(DA$5,Kruistabel!$B$26:$F$29,MATCH($C107,Kruistabel!$C$25:$F$25,0)+1,FALSE),"")=0,"",IF(Plananalyse!DA107=1,VLOOKUP(DA$5,Kruistabel!$B$26:$F$29,MATCH($C107,Kruistabel!$C$25:$F$25,0)+1,FALSE),""))</f>
        <v>60</v>
      </c>
      <c r="DB107" s="326" t="str">
        <f ca="1">IF(IF(Plananalyse!DB107=1,VLOOKUP(DB$5,Kruistabel!$B$26:$F$29,MATCH($C107,Kruistabel!$C$25:$F$25,0)+1,FALSE),"")=0,"",IF(Plananalyse!DB107=1,VLOOKUP(DB$5,Kruistabel!$B$26:$F$29,MATCH($C107,Kruistabel!$C$25:$F$25,0)+1,FALSE),""))</f>
        <v/>
      </c>
      <c r="DC107" s="326" t="str">
        <f ca="1">IF(IF(Plananalyse!DC107=1,VLOOKUP(DC$5,Kruistabel!$B$26:$F$29,MATCH($C107,Kruistabel!$C$25:$F$25,0)+1,FALSE),"")=0,"",IF(Plananalyse!DC107=1,VLOOKUP(DC$5,Kruistabel!$B$26:$F$29,MATCH($C107,Kruistabel!$C$25:$F$25,0)+1,FALSE),""))</f>
        <v/>
      </c>
      <c r="DD107" s="327"/>
      <c r="DE107" s="326" t="e">
        <f ca="1">IF(IF(Plananalyse!DE107=1,VLOOKUP(DE$5,Kruistabel!$B$26:$F$29,MATCH($C107,Kruistabel!$C$25:$F$25,0)+1,FALSE),"")=0,"",IF(Plananalyse!DE107=1,VLOOKUP(DE$5,Kruistabel!$B$26:$F$29,MATCH($C107,Kruistabel!$C$25:$F$25,0)+1,FALSE),""))</f>
        <v>#N/A</v>
      </c>
      <c r="DF107" s="326" t="e">
        <f ca="1">IF(IF(Plananalyse!DF107=1,VLOOKUP(DF$5,Kruistabel!$B$26:$F$29,MATCH($C107,Kruistabel!$C$25:$F$25,0)+1,FALSE),"")=0,"",IF(Plananalyse!DF107=1,VLOOKUP(DF$5,Kruistabel!$B$26:$F$29,MATCH($C107,Kruistabel!$C$25:$F$25,0)+1,FALSE),""))</f>
        <v>#N/A</v>
      </c>
      <c r="DG107" s="326" t="e">
        <f ca="1">IF(IF(Plananalyse!DG107=1,VLOOKUP(DG$5,Kruistabel!$B$26:$F$29,MATCH($C107,Kruistabel!$C$25:$F$25,0)+1,FALSE),"")=0,"",IF(Plananalyse!DG107=1,VLOOKUP(DG$5,Kruistabel!$B$26:$F$29,MATCH($C107,Kruistabel!$C$25:$F$25,0)+1,FALSE),""))</f>
        <v>#N/A</v>
      </c>
      <c r="DH107" s="326" t="e">
        <f ca="1">IF(IF(Plananalyse!DH107=1,VLOOKUP(DH$5,Kruistabel!$B$26:$F$29,MATCH($C107,Kruistabel!$C$25:$F$25,0)+1,FALSE),"")=0,"",IF(Plananalyse!DH107=1,VLOOKUP(DH$5,Kruistabel!$B$26:$F$29,MATCH($C107,Kruistabel!$C$25:$F$25,0)+1,FALSE),""))</f>
        <v>#N/A</v>
      </c>
      <c r="DI107" s="326" t="e">
        <f ca="1">IF(IF(Plananalyse!DI107=1,VLOOKUP(DI$5,Kruistabel!$B$26:$F$29,MATCH($C107,Kruistabel!$C$25:$F$25,0)+1,FALSE),"")=0,"",IF(Plananalyse!DI107=1,VLOOKUP(DI$5,Kruistabel!$B$26:$F$29,MATCH($C107,Kruistabel!$C$25:$F$25,0)+1,FALSE),""))</f>
        <v>#N/A</v>
      </c>
      <c r="DJ107" s="326" t="e">
        <f ca="1">IF(IF(Plananalyse!DJ107=1,VLOOKUP(DJ$5,Kruistabel!$B$26:$F$29,MATCH($C107,Kruistabel!$C$25:$F$25,0)+1,FALSE),"")=0,"",IF(Plananalyse!DJ107=1,VLOOKUP(DJ$5,Kruistabel!$B$26:$F$29,MATCH($C107,Kruistabel!$C$25:$F$25,0)+1,FALSE),""))</f>
        <v>#N/A</v>
      </c>
      <c r="DK107" s="326" t="e">
        <f ca="1">IF(IF(Plananalyse!DK107=1,VLOOKUP(DK$5,Kruistabel!$B$26:$F$29,MATCH($C107,Kruistabel!$C$25:$F$25,0)+1,FALSE),"")=0,"",IF(Plananalyse!DK107=1,VLOOKUP(DK$5,Kruistabel!$B$26:$F$29,MATCH($C107,Kruistabel!$C$25:$F$25,0)+1,FALSE),""))</f>
        <v>#REF!</v>
      </c>
      <c r="DL107" s="326" t="e">
        <f ca="1">IF(IF(Plananalyse!DL107=1,VLOOKUP(DL$5,Kruistabel!$B$26:$F$29,MATCH($C107,Kruistabel!$C$25:$F$25,0)+1,FALSE),"")=0,"",IF(Plananalyse!DL107=1,VLOOKUP(DL$5,Kruistabel!$B$26:$F$29,MATCH($C107,Kruistabel!$C$25:$F$25,0)+1,FALSE),""))</f>
        <v>#REF!</v>
      </c>
      <c r="DM107" s="327" t="str">
        <f>IF(Plananalyse!DM107=1,VLOOKUP(DM$5,Kruistabel!$B$26:$F$29,MATCH($C107,Kruistabel!$C$25:$F$25,0)+1,FALSE),"")</f>
        <v/>
      </c>
      <c r="DN107" s="326" t="e">
        <f ca="1">IF(IF(Plananalyse!DN107=1,VLOOKUP(DN$5,Kruistabel!$B$26:$F$29,MATCH($C107,Kruistabel!$C$25:$F$25,0)+1,FALSE),"")=0,"",IF(Plananalyse!DN107=1,VLOOKUP(DN$5,Kruistabel!$B$26:$F$29,MATCH($C107,Kruistabel!$C$25:$F$25,0)+1,FALSE),""))</f>
        <v>#N/A</v>
      </c>
      <c r="DO107" s="326" t="e">
        <f ca="1">IF(IF(Plananalyse!DO107=1,VLOOKUP(DO$5,Kruistabel!$B$26:$F$29,MATCH($C107,Kruistabel!$C$25:$F$25,0)+1,FALSE),"")=0,"",IF(Plananalyse!DO107=1,VLOOKUP(DO$5,Kruistabel!$B$26:$F$29,MATCH($C107,Kruistabel!$C$25:$F$25,0)+1,FALSE),""))</f>
        <v>#N/A</v>
      </c>
      <c r="DP107" s="326" t="e">
        <f ca="1">IF(IF(Plananalyse!DP107=1,VLOOKUP(DP$5,Kruistabel!$B$26:$F$29,MATCH($C107,Kruistabel!$C$25:$F$25,0)+1,FALSE),"")=0,"",IF(Plananalyse!DP107=1,VLOOKUP(DP$5,Kruistabel!$B$26:$F$29,MATCH($C107,Kruistabel!$C$25:$F$25,0)+1,FALSE),""))</f>
        <v>#N/A</v>
      </c>
      <c r="DQ107" s="326" t="e">
        <f ca="1">IF(IF(Plananalyse!DQ107=1,VLOOKUP(DQ$5,Kruistabel!$B$26:$F$29,MATCH($C107,Kruistabel!$C$25:$F$25,0)+1,FALSE),"")=0,"",IF(Plananalyse!DQ107=1,VLOOKUP(DQ$5,Kruistabel!$B$26:$F$29,MATCH($C107,Kruistabel!$C$25:$F$25,0)+1,FALSE),""))</f>
        <v>#N/A</v>
      </c>
      <c r="DR107" s="326" t="e">
        <f ca="1">IF(IF(Plananalyse!DR107=1,VLOOKUP(DR$5,Kruistabel!$B$26:$F$29,MATCH($C107,Kruistabel!$C$25:$F$25,0)+1,FALSE),"")=0,"",IF(Plananalyse!DR107=1,VLOOKUP(DR$5,Kruistabel!$B$26:$F$29,MATCH($C107,Kruistabel!$C$25:$F$25,0)+1,FALSE),""))</f>
        <v>#N/A</v>
      </c>
      <c r="DS107" s="326" t="e">
        <f ca="1">IF(IF(Plananalyse!DS107=1,VLOOKUP(DS$5,Kruistabel!$B$26:$F$29,MATCH($C107,Kruistabel!$C$25:$F$25,0)+1,FALSE),"")=0,"",IF(Plananalyse!DS107=1,VLOOKUP(DS$5,Kruistabel!$B$26:$F$29,MATCH($C107,Kruistabel!$C$25:$F$25,0)+1,FALSE),""))</f>
        <v>#N/A</v>
      </c>
      <c r="DT107" s="326" t="e">
        <f ca="1">IF(IF(Plananalyse!DT107=1,VLOOKUP(DT$5,Kruistabel!$B$26:$F$29,MATCH($C107,Kruistabel!$C$25:$F$25,0)+1,FALSE),"")=0,"",IF(Plananalyse!DT107=1,VLOOKUP(DT$5,Kruistabel!$B$26:$F$29,MATCH($C107,Kruistabel!$C$25:$F$25,0)+1,FALSE),""))</f>
        <v>#N/A</v>
      </c>
      <c r="DU107" s="326" t="e">
        <f ca="1">IF(IF(Plananalyse!DU107=1,VLOOKUP(DU$5,Kruistabel!$B$26:$F$29,MATCH($C107,Kruistabel!$C$25:$F$25,0)+1,FALSE),"")=0,"",IF(Plananalyse!DU107=1,VLOOKUP(DU$5,Kruistabel!$B$26:$F$29,MATCH($C107,Kruistabel!$C$25:$F$25,0)+1,FALSE),""))</f>
        <v>#N/A</v>
      </c>
      <c r="DV107" s="326" t="e">
        <f ca="1">IF(IF(Plananalyse!DV107=1,VLOOKUP(DV$5,Kruistabel!$B$26:$F$29,MATCH($C107,Kruistabel!$C$25:$F$25,0)+1,FALSE),"")=0,"",IF(Plananalyse!DV107=1,VLOOKUP(DV$5,Kruistabel!$B$26:$F$29,MATCH($C107,Kruistabel!$C$25:$F$25,0)+1,FALSE),""))</f>
        <v>#N/A</v>
      </c>
      <c r="DW107" s="326" t="e">
        <f ca="1">IF(IF(Plananalyse!DW107=1,VLOOKUP(DW$5,Kruistabel!$B$26:$F$29,MATCH($C107,Kruistabel!$C$25:$F$25,0)+1,FALSE),"")=0,"",IF(Plananalyse!DW107=1,VLOOKUP(DW$5,Kruistabel!$B$26:$F$29,MATCH($C107,Kruistabel!$C$25:$F$25,0)+1,FALSE),""))</f>
        <v>#REF!</v>
      </c>
      <c r="DX107" s="326" t="e">
        <f ca="1">IF(IF(Plananalyse!DX107=1,VLOOKUP(DX$5,Kruistabel!$B$26:$F$29,MATCH($C107,Kruistabel!$C$25:$F$25,0)+1,FALSE),"")=0,"",IF(Plananalyse!DX107=1,VLOOKUP(DX$5,Kruistabel!$B$26:$F$29,MATCH($C107,Kruistabel!$C$25:$F$25,0)+1,FALSE),""))</f>
        <v>#REF!</v>
      </c>
      <c r="DY107" s="327" t="str">
        <f>IF(Plananalyse!DY107=1,VLOOKUP(DY$5,Kruistabel!$B$26:$F$29,MATCH($C107,Kruistabel!$C$25:$F$25,0)+1,FALSE),"")</f>
        <v/>
      </c>
      <c r="DZ107" s="326" t="e">
        <f ca="1">IF(IF(Plananalyse!DZ107=1,VLOOKUP(DZ$5,Kruistabel!$B$26:$F$29,MATCH($C107,Kruistabel!$C$25:$F$25,0)+1,FALSE),"")=0,"",IF(Plananalyse!DZ107=1,VLOOKUP(DZ$5,Kruistabel!$B$26:$F$29,MATCH($C107,Kruistabel!$C$25:$F$25,0)+1,FALSE),""))</f>
        <v>#N/A</v>
      </c>
      <c r="EA107" s="326" t="e">
        <f ca="1">IF(IF(Plananalyse!EA107=1,VLOOKUP(EA$5,Kruistabel!$B$26:$F$29,MATCH($C107,Kruistabel!$C$25:$F$25,0)+1,FALSE),"")=0,"",IF(Plananalyse!EA107=1,VLOOKUP(EA$5,Kruistabel!$B$26:$F$29,MATCH($C107,Kruistabel!$C$25:$F$25,0)+1,FALSE),""))</f>
        <v>#N/A</v>
      </c>
      <c r="EB107" s="326" t="e">
        <f ca="1">IF(IF(Plananalyse!EB107=1,VLOOKUP(EB$5,Kruistabel!$B$26:$F$29,MATCH($C107,Kruistabel!$C$25:$F$25,0)+1,FALSE),"")=0,"",IF(Plananalyse!EB107=1,VLOOKUP(EB$5,Kruistabel!$B$26:$F$29,MATCH($C107,Kruistabel!$C$25:$F$25,0)+1,FALSE),""))</f>
        <v>#REF!</v>
      </c>
      <c r="EC107" s="326" t="e">
        <f ca="1">IF(IF(Plananalyse!EC107=1,VLOOKUP(EC$5,Kruistabel!$B$26:$F$29,MATCH($C107,Kruistabel!$C$25:$F$25,0)+1,FALSE),"")=0,"",IF(Plananalyse!EC107=1,VLOOKUP(EC$5,Kruistabel!$B$26:$F$29,MATCH($C107,Kruistabel!$C$25:$F$25,0)+1,FALSE),""))</f>
        <v>#REF!</v>
      </c>
      <c r="ED107" s="327"/>
      <c r="EE107" s="326" t="e">
        <f ca="1">IF(IF(Plananalyse!EE107=1,VLOOKUP(EE$5,Kruistabel!$B$26:$F$29,MATCH($C107,Kruistabel!$C$25:$F$25,0)+1,FALSE),"")=0,"",IF(Plananalyse!EE107=1,VLOOKUP(EE$5,Kruistabel!$B$26:$F$29,MATCH($C107,Kruistabel!$C$25:$F$25,0)+1,FALSE),""))</f>
        <v>#N/A</v>
      </c>
      <c r="EF107" s="326" t="e">
        <f ca="1">IF(IF(Plananalyse!EF107=1,VLOOKUP(EF$5,Kruistabel!$B$26:$F$29,MATCH($C107,Kruistabel!$C$25:$F$25,0)+1,FALSE),"")=0,"",IF(Plananalyse!EF107=1,VLOOKUP(EF$5,Kruistabel!$B$26:$F$29,MATCH($C107,Kruistabel!$C$25:$F$25,0)+1,FALSE),""))</f>
        <v>#N/A</v>
      </c>
      <c r="EG107" s="326" t="e">
        <f ca="1">IF(IF(Plananalyse!EG107=1,VLOOKUP(EG$5,Kruistabel!$B$26:$F$29,MATCH($C107,Kruistabel!$C$25:$F$25,0)+1,FALSE),"")=0,"",IF(Plananalyse!EG107=1,VLOOKUP(EG$5,Kruistabel!$B$26:$F$29,MATCH($C107,Kruistabel!$C$25:$F$25,0)+1,FALSE),""))</f>
        <v>#N/A</v>
      </c>
      <c r="EH107" s="326" t="e">
        <f ca="1">IF(IF(Plananalyse!EH107=1,VLOOKUP(EH$5,Kruistabel!$B$26:$F$29,MATCH($C107,Kruistabel!$C$25:$F$25,0)+1,FALSE),"")=0,"",IF(Plananalyse!EH107=1,VLOOKUP(EH$5,Kruistabel!$B$26:$F$29,MATCH($C107,Kruistabel!$C$25:$F$25,0)+1,FALSE),""))</f>
        <v>#REF!</v>
      </c>
      <c r="EI107" s="326" t="e">
        <f ca="1">IF(IF(Plananalyse!EI107=1,VLOOKUP(EI$5,Kruistabel!$B$26:$F$29,MATCH($C107,Kruistabel!$C$25:$F$25,0)+1,FALSE),"")=0,"",IF(Plananalyse!EI107=1,VLOOKUP(EI$5,Kruistabel!$B$26:$F$29,MATCH($C107,Kruistabel!$C$25:$F$25,0)+1,FALSE),""))</f>
        <v>#REF!</v>
      </c>
      <c r="EJ107" s="164" t="str">
        <f>IF(Plananalyse!EJ107=1,VLOOKUP(EJ$5,Kruistabel!$B$26:$F$29,MATCH($C107,Kruistabel!$C$25:$F$25,0)+1,FALSE),"")</f>
        <v/>
      </c>
      <c r="EK107" s="138"/>
      <c r="EL107" s="138"/>
      <c r="EM107" s="138"/>
      <c r="EN107" s="138"/>
      <c r="EO107" s="138"/>
    </row>
    <row r="108" spans="2:145">
      <c r="B108" s="337" t="s">
        <v>210</v>
      </c>
      <c r="C108" s="160" t="str">
        <f>_xlfn.IFNA(VLOOKUP($B108,Classificatietabel!$B$6:$I$91,C$7,FALSE),"")</f>
        <v>normaal</v>
      </c>
      <c r="D108" s="160" t="str">
        <f>_xlfn.IFNA(VLOOKUP($B108,Classificatietabel!$B$6:$I$91,D$7,FALSE),"")</f>
        <v>neen</v>
      </c>
      <c r="E108" s="119">
        <f>IF(AND(D108="laag",$D$3=1),0,_xlfn.IFNA(IF(VLOOKUP($B108,Classificatietabel!$B$6:$H$91,$E$5,FALSE)="Ja",1,0),""))</f>
        <v>1</v>
      </c>
      <c r="F108" s="163"/>
      <c r="G108" s="326" t="str">
        <f>IF(IF(Plananalyse!G108=1,VLOOKUP(G$5,Kruistabel!$B$26:$F$29,MATCH($C108,Kruistabel!$C$25:$F$25,0)+1,FALSE),"")=0,"",IF(Plananalyse!G108=1,VLOOKUP(G$5,Kruistabel!$B$26:$F$29,MATCH($C108,Kruistabel!$C$25:$F$25,0)+1,FALSE),""))</f>
        <v/>
      </c>
      <c r="H108" s="326" t="str">
        <f>IF(IF(Plananalyse!H108=1,VLOOKUP(H$5,Kruistabel!$B$26:$F$29,MATCH($C108,Kruistabel!$C$25:$F$25,0)+1,FALSE),"")=0,"",IF(Plananalyse!H108=1,VLOOKUP(H$5,Kruistabel!$B$26:$F$29,MATCH($C108,Kruistabel!$C$25:$F$25,0)+1,FALSE),""))</f>
        <v/>
      </c>
      <c r="I108" s="326">
        <f>IF(IF(Plananalyse!I108=1,VLOOKUP(I$5,Kruistabel!$B$26:$F$29,MATCH($C108,Kruistabel!$C$25:$F$25,0)+1,FALSE),"")=0,"",IF(Plananalyse!I108=1,VLOOKUP(I$5,Kruistabel!$B$26:$F$29,MATCH($C108,Kruistabel!$C$25:$F$25,0)+1,FALSE),""))</f>
        <v>60</v>
      </c>
      <c r="J108" s="326" t="str">
        <f>IF(IF(Plananalyse!J108=1,VLOOKUP(J$5,Kruistabel!$B$26:$F$29,MATCH($C108,Kruistabel!$C$25:$F$25,0)+1,FALSE),"")=0,"",IF(Plananalyse!J108=1,VLOOKUP(J$5,Kruistabel!$B$26:$F$29,MATCH($C108,Kruistabel!$C$25:$F$25,0)+1,FALSE),""))</f>
        <v/>
      </c>
      <c r="K108" s="326" t="str">
        <f>IF(IF(Plananalyse!K108=1,VLOOKUP(K$5,Kruistabel!$B$26:$F$29,MATCH($C108,Kruistabel!$C$25:$F$25,0)+1,FALSE),"")=0,"",IF(Plananalyse!K108=1,VLOOKUP(K$5,Kruistabel!$B$26:$F$29,MATCH($C108,Kruistabel!$C$25:$F$25,0)+1,FALSE),""))</f>
        <v/>
      </c>
      <c r="L108" s="326" t="str">
        <f>IF(IF(Plananalyse!L108=1,VLOOKUP(L$5,Kruistabel!$B$26:$F$29,MATCH($C108,Kruistabel!$C$25:$F$25,0)+1,FALSE),"")=0,"",IF(Plananalyse!L108=1,VLOOKUP(L$5,Kruistabel!$B$26:$F$29,MATCH($C108,Kruistabel!$C$25:$F$25,0)+1,FALSE),""))</f>
        <v/>
      </c>
      <c r="M108" s="326">
        <f>IF(IF(Plananalyse!M108=1,VLOOKUP(M$5,Kruistabel!$B$26:$F$29,MATCH($C108,Kruistabel!$C$25:$F$25,0)+1,FALSE),"")=0,"",IF(Plananalyse!M108=1,VLOOKUP(M$5,Kruistabel!$B$26:$F$29,MATCH($C108,Kruistabel!$C$25:$F$25,0)+1,FALSE),""))</f>
        <v>55</v>
      </c>
      <c r="N108" s="326">
        <f>IF(IF(Plananalyse!N108=1,VLOOKUP(N$5,Kruistabel!$B$26:$F$29,MATCH($C108,Kruistabel!$C$25:$F$25,0)+1,FALSE),"")=0,"",IF(Plananalyse!N108=1,VLOOKUP(N$5,Kruistabel!$B$26:$F$29,MATCH($C108,Kruistabel!$C$25:$F$25,0)+1,FALSE),""))</f>
        <v>55</v>
      </c>
      <c r="O108" s="326">
        <f>IF(IF(Plananalyse!O108=1,VLOOKUP(O$5,Kruistabel!$B$26:$F$29,MATCH($C108,Kruistabel!$C$25:$F$25,0)+1,FALSE),"")=0,"",IF(Plananalyse!O108=1,VLOOKUP(O$5,Kruistabel!$B$26:$F$29,MATCH($C108,Kruistabel!$C$25:$F$25,0)+1,FALSE),""))</f>
        <v>55</v>
      </c>
      <c r="P108" s="326">
        <f>IF(IF(Plananalyse!P108=1,VLOOKUP(P$5,Kruistabel!$B$26:$F$29,MATCH($C108,Kruistabel!$C$25:$F$25,0)+1,FALSE),"")=0,"",IF(Plananalyse!P108=1,VLOOKUP(P$5,Kruistabel!$B$26:$F$29,MATCH($C108,Kruistabel!$C$25:$F$25,0)+1,FALSE),""))</f>
        <v>50</v>
      </c>
      <c r="Q108" s="326">
        <f>IF(IF(Plananalyse!Q108=1,VLOOKUP(Q$5,Kruistabel!$B$26:$F$29,MATCH($C108,Kruistabel!$C$25:$F$25,0)+1,FALSE),"")=0,"",IF(Plananalyse!Q108=1,VLOOKUP(Q$5,Kruistabel!$B$26:$F$29,MATCH($C108,Kruistabel!$C$25:$F$25,0)+1,FALSE),""))</f>
        <v>60</v>
      </c>
      <c r="R108" s="326">
        <f>IF(IF(Plananalyse!R108=1,VLOOKUP(R$5,Kruistabel!$B$26:$F$29,MATCH($C108,Kruistabel!$C$25:$F$25,0)+1,FALSE),"")=0,"",IF(Plananalyse!R108=1,VLOOKUP(R$5,Kruistabel!$B$26:$F$29,MATCH($C108,Kruistabel!$C$25:$F$25,0)+1,FALSE),""))</f>
        <v>55</v>
      </c>
      <c r="S108" s="326" t="str">
        <f>IF(IF(Plananalyse!S108=1,VLOOKUP(S$5,Kruistabel!$B$26:$F$29,MATCH($C108,Kruistabel!$C$25:$F$25,0)+1,FALSE),"")=0,"",IF(Plananalyse!S108=1,VLOOKUP(S$5,Kruistabel!$B$26:$F$29,MATCH($C108,Kruistabel!$C$25:$F$25,0)+1,FALSE),""))</f>
        <v/>
      </c>
      <c r="T108" s="326" t="str">
        <f>IF(IF(Plananalyse!T108=1,VLOOKUP(T$5,Kruistabel!$B$26:$F$29,MATCH($C108,Kruistabel!$C$25:$F$25,0)+1,FALSE),"")=0,"",IF(Plananalyse!T108=1,VLOOKUP(T$5,Kruistabel!$B$26:$F$29,MATCH($C108,Kruistabel!$C$25:$F$25,0)+1,FALSE),""))</f>
        <v/>
      </c>
      <c r="U108" s="326" t="str">
        <f>IF(IF(Plananalyse!U108=1,VLOOKUP(U$5,Kruistabel!$B$26:$F$29,MATCH($C108,Kruistabel!$C$25:$F$25,0)+1,FALSE),"")=0,"",IF(Plananalyse!U108=1,VLOOKUP(U$5,Kruistabel!$B$26:$F$29,MATCH($C108,Kruistabel!$C$25:$F$25,0)+1,FALSE),""))</f>
        <v/>
      </c>
      <c r="V108" s="326" t="str">
        <f>IF(IF(Plananalyse!V108=1,VLOOKUP(V$5,Kruistabel!$B$26:$F$29,MATCH($C108,Kruistabel!$C$25:$F$25,0)+1,FALSE),"")=0,"",IF(Plananalyse!V108=1,VLOOKUP(V$5,Kruistabel!$B$26:$F$29,MATCH($C108,Kruistabel!$C$25:$F$25,0)+1,FALSE),""))</f>
        <v/>
      </c>
      <c r="W108" s="326" t="str">
        <f>IF(IF(Plananalyse!W108=1,VLOOKUP(W$5,Kruistabel!$B$26:$F$29,MATCH($C108,Kruistabel!$C$25:$F$25,0)+1,FALSE),"")=0,"",IF(Plananalyse!W108=1,VLOOKUP(W$5,Kruistabel!$B$26:$F$29,MATCH($C108,Kruistabel!$C$25:$F$25,0)+1,FALSE),""))</f>
        <v/>
      </c>
      <c r="X108" s="326" t="str">
        <f>IF(IF(Plananalyse!X108=1,VLOOKUP(X$5,Kruistabel!$B$26:$F$29,MATCH($C108,Kruistabel!$C$25:$F$25,0)+1,FALSE),"")=0,"",IF(Plananalyse!X108=1,VLOOKUP(X$5,Kruistabel!$B$26:$F$29,MATCH($C108,Kruistabel!$C$25:$F$25,0)+1,FALSE),""))</f>
        <v/>
      </c>
      <c r="Y108" s="326">
        <f>IF(IF(Plananalyse!Y108=1,VLOOKUP(Y$5,Kruistabel!$B$26:$F$29,MATCH($C108,Kruistabel!$C$25:$F$25,0)+1,FALSE),"")=0,"",IF(Plananalyse!Y108=1,VLOOKUP(Y$5,Kruistabel!$B$26:$F$29,MATCH($C108,Kruistabel!$C$25:$F$25,0)+1,FALSE),""))</f>
        <v>60</v>
      </c>
      <c r="Z108" s="326" t="str">
        <f>IF(IF(Plananalyse!Z108=1,VLOOKUP(Z$5,Kruistabel!$B$26:$F$29,MATCH($C108,Kruistabel!$C$25:$F$25,0)+1,FALSE),"")=0,"",IF(Plananalyse!Z108=1,VLOOKUP(Z$5,Kruistabel!$B$26:$F$29,MATCH($C108,Kruistabel!$C$25:$F$25,0)+1,FALSE),""))</f>
        <v/>
      </c>
      <c r="AA108" s="326" t="str">
        <f>IF(IF(Plananalyse!AA108=1,VLOOKUP(AA$5,Kruistabel!$B$26:$F$29,MATCH($C108,Kruistabel!$C$25:$F$25,0)+1,FALSE),"")=0,"",IF(Plananalyse!AA108=1,VLOOKUP(AA$5,Kruistabel!$B$26:$F$29,MATCH($C108,Kruistabel!$C$25:$F$25,0)+1,FALSE),""))</f>
        <v/>
      </c>
      <c r="AB108" s="326" t="str">
        <f>IF(IF(Plananalyse!AB108=1,VLOOKUP(AB$5,Kruistabel!$B$26:$F$29,MATCH($C108,Kruistabel!$C$25:$F$25,0)+1,FALSE),"")=0,"",IF(Plananalyse!AB108=1,VLOOKUP(AB$5,Kruistabel!$B$26:$F$29,MATCH($C108,Kruistabel!$C$25:$F$25,0)+1,FALSE),""))</f>
        <v/>
      </c>
      <c r="AC108" s="326" t="str">
        <f>IF(IF(Plananalyse!AC108=1,VLOOKUP(AC$5,Kruistabel!$B$26:$F$29,MATCH($C108,Kruistabel!$C$25:$F$25,0)+1,FALSE),"")=0,"",IF(Plananalyse!AC108=1,VLOOKUP(AC$5,Kruistabel!$B$26:$F$29,MATCH($C108,Kruistabel!$C$25:$F$25,0)+1,FALSE),""))</f>
        <v/>
      </c>
      <c r="AD108" s="326" t="str">
        <f>IF(IF(Plananalyse!AD108=1,VLOOKUP(AD$5,Kruistabel!$B$26:$F$29,MATCH($C108,Kruistabel!$C$25:$F$25,0)+1,FALSE),"")=0,"",IF(Plananalyse!AD108=1,VLOOKUP(AD$5,Kruistabel!$B$26:$F$29,MATCH($C108,Kruistabel!$C$25:$F$25,0)+1,FALSE),""))</f>
        <v/>
      </c>
      <c r="AE108" s="326" t="str">
        <f>IF(IF(Plananalyse!AE108=1,VLOOKUP(AE$5,Kruistabel!$B$26:$F$29,MATCH($C108,Kruistabel!$C$25:$F$25,0)+1,FALSE),"")=0,"",IF(Plananalyse!AE108=1,VLOOKUP(AE$5,Kruistabel!$B$26:$F$29,MATCH($C108,Kruistabel!$C$25:$F$25,0)+1,FALSE),""))</f>
        <v/>
      </c>
      <c r="AF108" s="326" t="str">
        <f>IF(IF(Plananalyse!AF108=1,VLOOKUP(AF$5,Kruistabel!$B$26:$F$29,MATCH($C108,Kruistabel!$C$25:$F$25,0)+1,FALSE),"")=0,"",IF(Plananalyse!AF108=1,VLOOKUP(AF$5,Kruistabel!$B$26:$F$29,MATCH($C108,Kruistabel!$C$25:$F$25,0)+1,FALSE),""))</f>
        <v/>
      </c>
      <c r="AG108" s="326" t="str">
        <f>IF(IF(Plananalyse!AG108=1,VLOOKUP(AG$5,Kruistabel!$B$26:$F$29,MATCH($C108,Kruistabel!$C$25:$F$25,0)+1,FALSE),"")=0,"",IF(Plananalyse!AG108=1,VLOOKUP(AG$5,Kruistabel!$B$26:$F$29,MATCH($C108,Kruistabel!$C$25:$F$25,0)+1,FALSE),""))</f>
        <v/>
      </c>
      <c r="AH108" s="326" t="str">
        <f>IF(IF(Plananalyse!AH108=1,VLOOKUP(AH$5,Kruistabel!$B$26:$F$29,MATCH($C108,Kruistabel!$C$25:$F$25,0)+1,FALSE),"")=0,"",IF(Plananalyse!AI108=1,VLOOKUP(AH$5,Kruistabel!$B$26:$F$29,MATCH($C108,Kruistabel!$C$25:$F$25,0)+1,FALSE),""))</f>
        <v/>
      </c>
      <c r="AI108" s="326" t="str">
        <f>IF(IF(Plananalyse!AI108=1,VLOOKUP(AI$5,Kruistabel!$B$26:$F$29,MATCH($C108,Kruistabel!$C$25:$F$25,0)+1,FALSE),"")=0,"",IF(Plananalyse!AJ108=1,VLOOKUP(AI$5,Kruistabel!$B$26:$F$29,MATCH($C108,Kruistabel!$C$25:$F$25,0)+1,FALSE),""))</f>
        <v/>
      </c>
      <c r="AJ108" s="326" t="str">
        <f>IF(IF(Plananalyse!AJ108=1,VLOOKUP(AJ$5,Kruistabel!$B$26:$F$29,MATCH($C108,Kruistabel!$C$25:$F$25,0)+1,FALSE),"")=0,"",IF(Plananalyse!AJ108=1,VLOOKUP(AJ$5,Kruistabel!$B$26:$F$29,MATCH($C108,Kruistabel!$C$25:$F$25,0)+1,FALSE),""))</f>
        <v/>
      </c>
      <c r="AK108" s="326">
        <f>IF(IF(Plananalyse!AK108=1,VLOOKUP(AK$5,Kruistabel!$B$26:$F$29,MATCH($C108,Kruistabel!$C$25:$F$25,0)+1,FALSE),"")=0,"",IF(Plananalyse!AK108=1,VLOOKUP(AK$5,Kruistabel!$B$26:$F$29,MATCH($C108,Kruistabel!$C$25:$F$25,0)+1,FALSE),""))</f>
        <v>60</v>
      </c>
      <c r="AL108" s="326" t="str">
        <f>IF(IF(Plananalyse!AL108=1,VLOOKUP(AL$5,Kruistabel!$B$26:$F$29,MATCH($C108,Kruistabel!$C$25:$F$25,0)+1,FALSE),"")=0,"",IF(Plananalyse!AL108=1,VLOOKUP(AL$5,Kruistabel!$B$26:$F$29,MATCH($C108,Kruistabel!$C$25:$F$25,0)+1,FALSE),""))</f>
        <v/>
      </c>
      <c r="AM108" s="326" t="str">
        <f>IF(IF(Plananalyse!AM108=1,VLOOKUP(AM$5,Kruistabel!$B$26:$F$29,MATCH($C108,Kruistabel!$C$25:$F$25,0)+1,FALSE),"")=0,"",IF(Plananalyse!AM108=1,VLOOKUP(AM$5,Kruistabel!$B$26:$F$29,MATCH($C108,Kruistabel!$C$25:$F$25,0)+1,FALSE),""))</f>
        <v/>
      </c>
      <c r="AN108" s="327"/>
      <c r="AO108" s="326">
        <f>IF(IF(Plananalyse!AO108=1,VLOOKUP(AO$5,Kruistabel!$B$26:$F$29,MATCH($C108,Kruistabel!$C$25:$F$25,0)+1,FALSE),"")=0,"",IF(Plananalyse!AO108=1,VLOOKUP(AO$5,Kruistabel!$B$26:$F$29,MATCH($C108,Kruistabel!$C$25:$F$25,0)+1,FALSE),""))</f>
        <v>60</v>
      </c>
      <c r="AP108" s="326">
        <f>IF(IF(Plananalyse!AP108=1,VLOOKUP(AP$5,Kruistabel!$B$26:$F$29,MATCH($C108,Kruistabel!$C$25:$F$25,0)+1,FALSE),"")=0,"",IF(Plananalyse!AP108=1,VLOOKUP(AP$5,Kruistabel!$B$26:$F$29,MATCH($C108,Kruistabel!$C$25:$F$25,0)+1,FALSE),""))</f>
        <v>60</v>
      </c>
      <c r="AQ108" s="326">
        <f>IF(IF(Plananalyse!AQ108=1,VLOOKUP(AQ$5,Kruistabel!$B$26:$F$29,MATCH($C108,Kruistabel!$C$25:$F$25,0)+1,FALSE),"")=0,"",IF(Plananalyse!AQ108=1,VLOOKUP(AQ$5,Kruistabel!$B$26:$F$29,MATCH($C108,Kruistabel!$C$25:$F$25,0)+1,FALSE),""))</f>
        <v>60</v>
      </c>
      <c r="AR108" s="326">
        <f>IF(IF(Plananalyse!AR108=1,VLOOKUP(AR$5,Kruistabel!$B$26:$F$29,MATCH($C108,Kruistabel!$C$25:$F$25,0)+1,FALSE),"")=0,"",IF(Plananalyse!AR108=1,VLOOKUP(AR$5,Kruistabel!$B$26:$F$29,MATCH($C108,Kruistabel!$C$25:$F$25,0)+1,FALSE),""))</f>
        <v>55</v>
      </c>
      <c r="AS108" s="326">
        <f>IF(IF(Plananalyse!AS108=1,VLOOKUP(AS$5,Kruistabel!$B$26:$F$29,MATCH($C108,Kruistabel!$C$25:$F$25,0)+1,FALSE),"")=0,"",IF(Plananalyse!AS108=1,VLOOKUP(AS$5,Kruistabel!$B$26:$F$29,MATCH($C108,Kruistabel!$C$25:$F$25,0)+1,FALSE),""))</f>
        <v>60</v>
      </c>
      <c r="AT108" s="326">
        <f>IF(IF(Plananalyse!AT108=1,VLOOKUP(AT$5,Kruistabel!$B$26:$F$29,MATCH($C108,Kruistabel!$C$25:$F$25,0)+1,FALSE),"")=0,"",IF(Plananalyse!AT108=1,VLOOKUP(AT$5,Kruistabel!$B$26:$F$29,MATCH($C108,Kruistabel!$C$25:$F$25,0)+1,FALSE),""))</f>
        <v>55</v>
      </c>
      <c r="AU108" s="326" t="str">
        <f>IF(IF(Plananalyse!AU108=1,VLOOKUP(AU$5,Kruistabel!$B$26:$F$29,MATCH($C108,Kruistabel!$C$25:$F$25,0)+1,FALSE),"")=0,"",IF(Plananalyse!AU108=1,VLOOKUP(AU$5,Kruistabel!$B$26:$F$29,MATCH($C108,Kruistabel!$C$25:$F$25,0)+1,FALSE),""))</f>
        <v/>
      </c>
      <c r="AV108" s="326">
        <f>IF(IF(Plananalyse!AV108=1,VLOOKUP(AV$5,Kruistabel!$B$26:$F$29,MATCH($C108,Kruistabel!$C$25:$F$25,0)+1,FALSE),"")=0,"",IF(Plananalyse!AV108=1,VLOOKUP(AV$5,Kruistabel!$B$26:$F$29,MATCH($C108,Kruistabel!$C$25:$F$25,0)+1,FALSE),""))</f>
        <v>60</v>
      </c>
      <c r="AW108" s="326" t="str">
        <f>IF(IF(Plananalyse!AW108=1,VLOOKUP(AW$5,Kruistabel!$B$26:$F$29,MATCH($C108,Kruistabel!$C$25:$F$25,0)+1,FALSE),"")=0,"",IF(Plananalyse!AW108=1,VLOOKUP(AW$5,Kruistabel!$B$26:$F$29,MATCH($C108,Kruistabel!$C$25:$F$25,0)+1,FALSE),""))</f>
        <v/>
      </c>
      <c r="AX108" s="326" t="str">
        <f>IF(IF(Plananalyse!AX108=1,VLOOKUP(AX$5,Kruistabel!$B$26:$F$29,MATCH($C108,Kruistabel!$C$25:$F$25,0)+1,FALSE),"")=0,"",IF(Plananalyse!AX108=1,VLOOKUP(AX$5,Kruistabel!$B$26:$F$29,MATCH($C108,Kruistabel!$C$25:$F$25,0)+1,FALSE),""))</f>
        <v/>
      </c>
      <c r="AY108" s="327"/>
      <c r="AZ108" s="326" t="str">
        <f>IF(IF(Plananalyse!AZ108=1,VLOOKUP(AZ$5,Kruistabel!$B$26:$F$29,MATCH($C108,Kruistabel!$C$25:$F$25,0)+1,FALSE),"")=0,"",IF(Plananalyse!AZ108=1,VLOOKUP(AZ$5,Kruistabel!$B$26:$F$29,MATCH($C108,Kruistabel!$C$25:$F$25,0)+1,FALSE),""))</f>
        <v/>
      </c>
      <c r="BA108" s="326" t="str">
        <f>IF(IF(Plananalyse!BA108=1,VLOOKUP(BA$5,Kruistabel!$B$26:$F$29,MATCH($C108,Kruistabel!$C$25:$F$25,0)+1,FALSE),"")=0,"",IF(Plananalyse!BA108=1,VLOOKUP(BA$5,Kruistabel!$B$26:$F$29,MATCH($C108,Kruistabel!$C$25:$F$25,0)+1,FALSE),""))</f>
        <v/>
      </c>
      <c r="BB108" s="326">
        <f>IF(IF(Plananalyse!BB108=1,VLOOKUP(BB$5,Kruistabel!$B$26:$F$29,MATCH($C108,Kruistabel!$C$25:$F$25,0)+1,FALSE),"")=0,"",IF(Plananalyse!BB108=1,VLOOKUP(BB$5,Kruistabel!$B$26:$F$29,MATCH($C108,Kruistabel!$C$25:$F$25,0)+1,FALSE),""))</f>
        <v>60</v>
      </c>
      <c r="BC108" s="326">
        <f>IF(IF(Plananalyse!BC108=1,VLOOKUP(BC$5,Kruistabel!$B$26:$F$29,MATCH($C108,Kruistabel!$C$25:$F$25,0)+1,FALSE),"")=0,"",IF(Plananalyse!BC108=1,VLOOKUP(BC$5,Kruistabel!$B$26:$F$29,MATCH($C108,Kruistabel!$C$25:$F$25,0)+1,FALSE),""))</f>
        <v>60</v>
      </c>
      <c r="BD108" s="326" t="str">
        <f>IF(IF(Plananalyse!BD108=1,VLOOKUP(BD$5,Kruistabel!$B$26:$F$29,MATCH($C108,Kruistabel!$C$25:$F$25,0)+1,FALSE),"")=0,"",IF(Plananalyse!BD108=1,VLOOKUP(BD$5,Kruistabel!$B$26:$F$29,MATCH($C108,Kruistabel!$C$25:$F$25,0)+1,FALSE),""))</f>
        <v/>
      </c>
      <c r="BE108" s="326" t="str">
        <f>IF(IF(Plananalyse!BE108=1,VLOOKUP(BE$5,Kruistabel!$B$26:$F$29,MATCH($C108,Kruistabel!$C$25:$F$25,0)+1,FALSE),"")=0,"",IF(Plananalyse!BE108=1,VLOOKUP(BE$5,Kruistabel!$B$26:$F$29,MATCH($C108,Kruistabel!$C$25:$F$25,0)+1,FALSE),""))</f>
        <v/>
      </c>
      <c r="BF108" s="326" t="str">
        <f>IF(IF(Plananalyse!BF108=1,VLOOKUP(BF$5,Kruistabel!$B$26:$F$29,MATCH($C108,Kruistabel!$C$25:$F$25,0)+1,FALSE),"")=0,"",IF(Plananalyse!BF108=1,VLOOKUP(BF$5,Kruistabel!$B$26:$F$29,MATCH($C108,Kruistabel!$C$25:$F$25,0)+1,FALSE),""))</f>
        <v/>
      </c>
      <c r="BG108" s="326" t="str">
        <f>IF(IF(Plananalyse!BG108=1,VLOOKUP(BG$5,Kruistabel!$B$26:$F$29,MATCH($C108,Kruistabel!$C$25:$F$25,0)+1,FALSE),"")=0,"",IF(Plananalyse!BG108=1,VLOOKUP(BG$5,Kruistabel!$B$26:$F$29,MATCH($C108,Kruistabel!$C$25:$F$25,0)+1,FALSE),""))</f>
        <v/>
      </c>
      <c r="BH108" s="326" t="str">
        <f>IF(IF(Plananalyse!BH108=1,VLOOKUP(BH$5,Kruistabel!$B$26:$F$29,MATCH($C108,Kruistabel!$C$25:$F$25,0)+1,FALSE),"")=0,"",IF(Plananalyse!BH108=1,VLOOKUP(BH$5,Kruistabel!$B$26:$F$29,MATCH($C108,Kruistabel!$C$25:$F$25,0)+1,FALSE),""))</f>
        <v/>
      </c>
      <c r="BI108" s="327"/>
      <c r="BJ108" s="326" t="e">
        <f>IF(IF(Plananalyse!BJ108=1,VLOOKUP(BJ$5,Kruistabel!$B$26:$F$29,MATCH($C108,Kruistabel!$C$25:$F$25,0)+1,FALSE),"")=0,"",IF(Plananalyse!BJ108=1,VLOOKUP(BJ$5,Kruistabel!$B$26:$F$29,MATCH($C108,Kruistabel!$C$25:$F$25,0)+1,FALSE),""))</f>
        <v>#N/A</v>
      </c>
      <c r="BK108" s="326" t="e">
        <f>IF(IF(Plananalyse!BK108=1,VLOOKUP(BK$5,Kruistabel!$B$26:$F$29,MATCH($C108,Kruistabel!$C$25:$F$25,0)+1,FALSE),"")=0,"",IF(Plananalyse!BK108=1,VLOOKUP(BK$5,Kruistabel!$B$26:$F$29,MATCH($C108,Kruistabel!$C$25:$F$25,0)+1,FALSE),""))</f>
        <v>#N/A</v>
      </c>
      <c r="BL108" s="326" t="e">
        <f>IF(IF(Plananalyse!BL108=1,VLOOKUP(BL$5,Kruistabel!$B$26:$F$29,MATCH($C108,Kruistabel!$C$25:$F$25,0)+1,FALSE),"")=0,"",IF(Plananalyse!BL108=1,VLOOKUP(BL$5,Kruistabel!$B$26:$F$29,MATCH($C108,Kruistabel!$C$25:$F$25,0)+1,FALSE),""))</f>
        <v>#N/A</v>
      </c>
      <c r="BM108" s="326" t="e">
        <f>IF(IF(Plananalyse!BM108=1,VLOOKUP(BM$5,Kruistabel!$B$26:$F$29,MATCH($C108,Kruistabel!$C$25:$F$25,0)+1,FALSE),"")=0,"",IF(Plananalyse!BM108=1,VLOOKUP(BM$5,Kruistabel!$B$26:$F$29,MATCH($C108,Kruistabel!$C$25:$F$25,0)+1,FALSE),""))</f>
        <v>#N/A</v>
      </c>
      <c r="BN108" s="326" t="e">
        <f>IF(IF(Plananalyse!BN108=1,VLOOKUP(BN$5,Kruistabel!$B$26:$F$29,MATCH($C108,Kruistabel!$C$25:$F$25,0)+1,FALSE),"")=0,"",IF(Plananalyse!BN108=1,VLOOKUP(BN$5,Kruistabel!$B$26:$F$29,MATCH($C108,Kruistabel!$C$25:$F$25,0)+1,FALSE),""))</f>
        <v>#N/A</v>
      </c>
      <c r="BO108" s="326" t="e">
        <f>IF(IF(Plananalyse!BO108=1,VLOOKUP(BO$5,Kruistabel!$B$26:$F$29,MATCH($C108,Kruistabel!$C$25:$F$25,0)+1,FALSE),"")=0,"",IF(Plananalyse!BO108=1,VLOOKUP(BO$5,Kruistabel!$B$26:$F$29,MATCH($C108,Kruistabel!$C$25:$F$25,0)+1,FALSE),""))</f>
        <v>#N/A</v>
      </c>
      <c r="BP108" s="326" t="e">
        <f>IF(IF(Plananalyse!BP108=1,VLOOKUP(BP$5,Kruistabel!$B$26:$F$29,MATCH($C108,Kruistabel!$C$25:$F$25,0)+1,FALSE),"")=0,"",IF(Plananalyse!BP108=1,VLOOKUP(BP$5,Kruistabel!$B$26:$F$29,MATCH($C108,Kruistabel!$C$25:$F$25,0)+1,FALSE),""))</f>
        <v>#N/A</v>
      </c>
      <c r="BQ108" s="326" t="e">
        <f>IF(IF(Plananalyse!BQ108=1,VLOOKUP(BQ$5,Kruistabel!$B$26:$F$29,MATCH($C108,Kruistabel!$C$25:$F$25,0)+1,FALSE),"")=0,"",IF(Plananalyse!BQ108=1,VLOOKUP(BQ$5,Kruistabel!$B$26:$F$29,MATCH($C108,Kruistabel!$C$25:$F$25,0)+1,FALSE),""))</f>
        <v>#N/A</v>
      </c>
      <c r="BR108" s="326" t="e">
        <f>IF(IF(Plananalyse!BR108=1,VLOOKUP(BR$5,Kruistabel!$B$26:$F$29,MATCH($C108,Kruistabel!$C$25:$F$25,0)+1,FALSE),"")=0,"",IF(Plananalyse!BR108=1,VLOOKUP(BR$5,Kruistabel!$B$26:$F$29,MATCH($C108,Kruistabel!$C$25:$F$25,0)+1,FALSE),""))</f>
        <v>#REF!</v>
      </c>
      <c r="BS108" s="326" t="e">
        <f>IF(IF(Plananalyse!BS108=1,VLOOKUP(BS$5,Kruistabel!$B$26:$F$29,MATCH($C108,Kruistabel!$C$25:$F$25,0)+1,FALSE),"")=0,"",IF(Plananalyse!BS108=1,VLOOKUP(BS$5,Kruistabel!$B$26:$F$29,MATCH($C108,Kruistabel!$C$25:$F$25,0)+1,FALSE),""))</f>
        <v>#REF!</v>
      </c>
      <c r="BT108" s="65"/>
      <c r="BU108" s="231" t="str">
        <f>IF(IF(Plananalyse!BU108=1,VLOOKUP(BU$5,Kruistabel!$B$26:$F$29,MATCH($C108,Kruistabel!$C$25:$F$25,0)+1,FALSE),"")=0,"",IF(Plananalyse!BU108=1,VLOOKUP(BU$5,Kruistabel!$B$26:$F$29,MATCH($C108,Kruistabel!$C$25:$F$25,0)+1,FALSE),""))</f>
        <v/>
      </c>
      <c r="BV108" s="326">
        <f>IF(IF(Plananalyse!BV108=1,VLOOKUP(BV$5,Kruistabel!$B$26:$F$29,MATCH($C108,Kruistabel!$C$25:$F$25,0)+1,FALSE),"")=0,"",IF(Plananalyse!BV108=1,VLOOKUP(BV$5,Kruistabel!$B$26:$F$29,MATCH($C108,Kruistabel!$C$25:$F$25,0)+1,FALSE),""))</f>
        <v>55</v>
      </c>
      <c r="BW108" s="326" t="str">
        <f>IF(IF(Plananalyse!BW108=1,VLOOKUP(BW$5,Kruistabel!$B$26:$F$29,MATCH($C108,Kruistabel!$C$25:$F$25,0)+1,FALSE),"")=0,"",IF(Plananalyse!BW108=1,VLOOKUP(BW$5,Kruistabel!$B$26:$F$29,MATCH($C108,Kruistabel!$C$25:$F$25,0)+1,FALSE),""))</f>
        <v/>
      </c>
      <c r="BX108" s="326" t="str">
        <f>IF(IF(Plananalyse!BX108=1,VLOOKUP(BX$5,Kruistabel!$B$26:$F$29,MATCH($C108,Kruistabel!$C$25:$F$25,0)+1,FALSE),"")=0,"",IF(Plananalyse!BX108=1,VLOOKUP(BX$5,Kruistabel!$B$26:$F$29,MATCH($C108,Kruistabel!$C$25:$F$25,0)+1,FALSE),""))</f>
        <v/>
      </c>
      <c r="BY108" s="327"/>
      <c r="BZ108" s="326" t="e">
        <f>IF(IF(Plananalyse!BZ108=1,VLOOKUP(BZ$5,Kruistabel!$B$26:$F$29,MATCH($C108,Kruistabel!$C$25:$F$25,0)+1,FALSE),"")=0,"",IF(Plananalyse!BZ108=1,VLOOKUP(BZ$5,Kruistabel!$B$26:$F$29,MATCH($C108,Kruistabel!$C$25:$F$25,0)+1,FALSE),""))</f>
        <v>#N/A</v>
      </c>
      <c r="CA108" s="326" t="e">
        <f>IF(IF(Plananalyse!CA108=1,VLOOKUP(CA$5,Kruistabel!$B$26:$F$29,MATCH($C108,Kruistabel!$C$25:$F$25,0)+1,FALSE),"")=0,"",IF(Plananalyse!CA108=1,VLOOKUP(CA$5,Kruistabel!$B$26:$F$29,MATCH($C108,Kruistabel!$C$25:$F$25,0)+1,FALSE),""))</f>
        <v>#N/A</v>
      </c>
      <c r="CB108" s="326" t="e">
        <f>IF(IF(Plananalyse!CB108=1,VLOOKUP(CB$5,Kruistabel!$B$26:$F$29,MATCH($C108,Kruistabel!$C$25:$F$25,0)+1,FALSE),"")=0,"",IF(Plananalyse!CB108=1,VLOOKUP(CB$5,Kruistabel!$B$26:$F$29,MATCH($C108,Kruistabel!$C$25:$F$25,0)+1,FALSE),""))</f>
        <v>#N/A</v>
      </c>
      <c r="CC108" s="326" t="e">
        <f>IF(IF(Plananalyse!CC108=1,VLOOKUP(CC$5,Kruistabel!$B$26:$F$29,MATCH($C108,Kruistabel!$C$25:$F$25,0)+1,FALSE),"")=0,"",IF(Plananalyse!CC108=1,VLOOKUP(CC$5,Kruistabel!$B$26:$F$29,MATCH($C108,Kruistabel!$C$25:$F$25,0)+1,FALSE),""))</f>
        <v>#N/A</v>
      </c>
      <c r="CD108" s="326" t="e">
        <f>IF(IF(Plananalyse!CD108=1,VLOOKUP(CD$5,Kruistabel!$B$26:$F$29,MATCH($C108,Kruistabel!$C$25:$F$25,0)+1,FALSE),"")=0,"",IF(Plananalyse!CD108=1,VLOOKUP(CD$5,Kruistabel!$B$26:$F$29,MATCH($C108,Kruistabel!$C$25:$F$25,0)+1,FALSE),""))</f>
        <v>#N/A</v>
      </c>
      <c r="CE108" s="326" t="e">
        <f>IF(IF(Plananalyse!CE108=1,VLOOKUP(CE$5,Kruistabel!$B$26:$F$29,MATCH($C108,Kruistabel!$C$25:$F$25,0)+1,FALSE),"")=0,"",IF(Plananalyse!CE108=1,VLOOKUP(CE$5,Kruistabel!$B$26:$F$29,MATCH($C108,Kruistabel!$C$25:$F$25,0)+1,FALSE),""))</f>
        <v>#N/A</v>
      </c>
      <c r="CF108" s="326" t="e">
        <f>IF(IF(Plananalyse!CF108=1,VLOOKUP(CF$5,Kruistabel!$B$26:$F$29,MATCH($C108,Kruistabel!$C$25:$F$25,0)+1,FALSE),"")=0,"",IF(Plananalyse!CF108=1,VLOOKUP(CF$5,Kruistabel!$B$26:$F$29,MATCH($C108,Kruistabel!$C$25:$F$25,0)+1,FALSE),""))</f>
        <v>#N/A</v>
      </c>
      <c r="CG108" s="326" t="e">
        <f>IF(IF(Plananalyse!CG108=1,VLOOKUP(CG$5,Kruistabel!$B$26:$F$29,MATCH($C108,Kruistabel!$C$25:$F$25,0)+1,FALSE),"")=0,"",IF(Plananalyse!CG108=1,VLOOKUP(CG$5,Kruistabel!$B$26:$F$29,MATCH($C108,Kruistabel!$C$25:$F$25,0)+1,FALSE),""))</f>
        <v>#REF!</v>
      </c>
      <c r="CH108" s="326" t="e">
        <f>IF(IF(Plananalyse!CH108=1,VLOOKUP(CH$5,Kruistabel!$B$26:$F$29,MATCH($C108,Kruistabel!$C$25:$F$25,0)+1,FALSE),"")=0,"",IF(Plananalyse!CH108=1,VLOOKUP(CH$5,Kruistabel!$B$26:$F$29,MATCH($C108,Kruistabel!$C$25:$F$25,0)+1,FALSE),""))</f>
        <v>#REF!</v>
      </c>
      <c r="CI108" s="65"/>
      <c r="CJ108" s="326">
        <f>IF(IF(Plananalyse!CJ108=1,VLOOKUP(CJ$5,Kruistabel!$B$26:$F$29,MATCH($C108,Kruistabel!$C$25:$F$25,0)+1,FALSE),"")=0,"",IF(Plananalyse!CJ108=1,VLOOKUP(CJ$5,Kruistabel!$B$26:$F$29,MATCH($C108,Kruistabel!$C$25:$F$25,0)+1,FALSE),""))</f>
        <v>55</v>
      </c>
      <c r="CK108" s="326">
        <f>IF(IF(Plananalyse!CK108=1,VLOOKUP(CK$5,Kruistabel!$B$26:$F$29,MATCH($C108,Kruistabel!$C$25:$F$25,0)+1,FALSE),"")=0,"",IF(Plananalyse!CK108=1,VLOOKUP(CK$5,Kruistabel!$B$26:$F$29,MATCH($C108,Kruistabel!$C$25:$F$25,0)+1,FALSE),""))</f>
        <v>55</v>
      </c>
      <c r="CL108" s="326" t="str">
        <f>IF(IF(Plananalyse!CL108=1,VLOOKUP(CL$5,Kruistabel!$B$26:$F$29,MATCH($C108,Kruistabel!$C$25:$F$25,0)+1,FALSE),"")=0,"",IF(Plananalyse!CL108=1,VLOOKUP(CL$5,Kruistabel!$B$26:$F$29,MATCH($C108,Kruistabel!$C$25:$F$25,0)+1,FALSE),""))</f>
        <v/>
      </c>
      <c r="CM108" s="326">
        <f>IF(IF(Plananalyse!CM108=1,VLOOKUP(CM$5,Kruistabel!$B$26:$F$29,MATCH($C108,Kruistabel!$C$25:$F$25,0)+1,FALSE),"")=0,"",IF(Plananalyse!CM108=1,VLOOKUP(CM$5,Kruistabel!$B$26:$F$29,MATCH($C108,Kruistabel!$C$25:$F$25,0)+1,FALSE),""))</f>
        <v>50</v>
      </c>
      <c r="CN108" s="326">
        <f>IF(IF(Plananalyse!CN108=1,VLOOKUP(CN$5,Kruistabel!$B$26:$F$29,MATCH($C108,Kruistabel!$C$25:$F$25,0)+1,FALSE),"")=0,"",IF(Plananalyse!CN108=1,VLOOKUP(CN$5,Kruistabel!$B$26:$F$29,MATCH($C108,Kruistabel!$C$25:$F$25,0)+1,FALSE),""))</f>
        <v>50</v>
      </c>
      <c r="CO108" s="326">
        <f>IF(IF(Plananalyse!CO108=1,VLOOKUP(CO$5,Kruistabel!$B$26:$F$29,MATCH($C108,Kruistabel!$C$25:$F$25,0)+1,FALSE),"")=0,"",IF(Plananalyse!CO108=1,VLOOKUP(CO$5,Kruistabel!$B$26:$F$29,MATCH($C108,Kruistabel!$C$25:$F$25,0)+1,FALSE),""))</f>
        <v>60</v>
      </c>
      <c r="CP108" s="326">
        <f>IF(IF(Plananalyse!CP108=1,VLOOKUP(CP$5,Kruistabel!$B$26:$F$29,MATCH($C108,Kruistabel!$C$25:$F$25,0)+1,FALSE),"")=0,"",IF(Plananalyse!CP108=1,VLOOKUP(CP$5,Kruistabel!$B$26:$F$29,MATCH($C108,Kruistabel!$C$25:$F$25,0)+1,FALSE),""))</f>
        <v>55</v>
      </c>
      <c r="CQ108" s="326">
        <f>IF(IF(Plananalyse!CQ108=1,VLOOKUP(CQ$5,Kruistabel!$B$26:$F$29,MATCH($C108,Kruistabel!$C$25:$F$25,0)+1,FALSE),"")=0,"",IF(Plananalyse!CQ108=1,VLOOKUP(CQ$5,Kruistabel!$B$26:$F$29,MATCH($C108,Kruistabel!$C$25:$F$25,0)+1,FALSE),""))</f>
        <v>60</v>
      </c>
      <c r="CR108" s="326">
        <f>IF(IF(Plananalyse!CR108=1,VLOOKUP(CR$5,Kruistabel!$B$26:$F$29,MATCH($C108,Kruistabel!$C$25:$F$25,0)+1,FALSE),"")=0,"",IF(Plananalyse!CR108=1,VLOOKUP(CR$5,Kruistabel!$B$26:$F$29,MATCH($C108,Kruistabel!$C$25:$F$25,0)+1,FALSE),""))</f>
        <v>60</v>
      </c>
      <c r="CS108" s="326">
        <f>IF(IF(Plananalyse!CS108=1,VLOOKUP(CS$5,Kruistabel!$B$26:$F$29,MATCH($C108,Kruistabel!$C$25:$F$25,0)+1,FALSE),"")=0,"",IF(Plananalyse!CS108=1,VLOOKUP(CS$5,Kruistabel!$B$26:$F$29,MATCH($C108,Kruistabel!$C$25:$F$25,0)+1,FALSE),""))</f>
        <v>55</v>
      </c>
      <c r="CT108" s="326">
        <f>IF(IF(Plananalyse!CT108=1,VLOOKUP(CT$5,Kruistabel!$B$26:$F$29,MATCH($C108,Kruistabel!$C$25:$F$25,0)+1,FALSE),"")=0,"",IF(Plananalyse!CT108=1,VLOOKUP(CT$5,Kruistabel!$B$26:$F$29,MATCH($C108,Kruistabel!$C$25:$F$25,0)+1,FALSE),""))</f>
        <v>55</v>
      </c>
      <c r="CU108" s="326">
        <f>IF(IF(Plananalyse!CU108=1,VLOOKUP(CU$5,Kruistabel!$B$26:$F$29,MATCH($C108,Kruistabel!$C$25:$F$25,0)+1,FALSE),"")=0,"",IF(Plananalyse!CU108=1,VLOOKUP(CU$5,Kruistabel!$B$26:$F$29,MATCH($C108,Kruistabel!$C$25:$F$25,0)+1,FALSE),""))</f>
        <v>60</v>
      </c>
      <c r="CV108" s="326">
        <f>IF(IF(Plananalyse!CV108=1,VLOOKUP(CV$5,Kruistabel!$B$26:$F$29,MATCH($C108,Kruistabel!$C$25:$F$25,0)+1,FALSE),"")=0,"",IF(Plananalyse!CV108=1,VLOOKUP(CV$5,Kruistabel!$B$26:$F$29,MATCH($C108,Kruistabel!$C$25:$F$25,0)+1,FALSE),""))</f>
        <v>60</v>
      </c>
      <c r="CW108" s="326">
        <f>IF(IF(Plananalyse!CW108=1,VLOOKUP(CW$5,Kruistabel!$B$26:$F$29,MATCH($C108,Kruistabel!$C$25:$F$25,0)+1,FALSE),"")=0,"",IF(Plananalyse!CW108=1,VLOOKUP(CW$5,Kruistabel!$B$26:$F$29,MATCH($C108,Kruistabel!$C$25:$F$25,0)+1,FALSE),""))</f>
        <v>55</v>
      </c>
      <c r="CX108" s="326" t="str">
        <f ca="1">IF(IF(Plananalyse!CX108=1,VLOOKUP(CX$5,Kruistabel!$B$26:$F$29,MATCH($C108,Kruistabel!$C$25:$F$25,0)+1,FALSE),"")=0,"",IF(Plananalyse!CX108=1,VLOOKUP(CX$5,Kruistabel!$B$26:$F$29,MATCH($C108,Kruistabel!$C$25:$F$25,0)+1,FALSE),""))</f>
        <v/>
      </c>
      <c r="CY108" s="326">
        <f ca="1">IF(IF(Plananalyse!CY108=1,VLOOKUP(CY$5,Kruistabel!$B$26:$F$29,MATCH($C108,Kruistabel!$C$25:$F$25,0)+1,FALSE),"")=0,"",IF(Plananalyse!CY108=1,VLOOKUP(CY$5,Kruistabel!$B$26:$F$29,MATCH($C108,Kruistabel!$C$25:$F$25,0)+1,FALSE),""))</f>
        <v>60</v>
      </c>
      <c r="CZ108" s="326">
        <f ca="1">IF(IF(Plananalyse!CZ108=1,VLOOKUP(CZ$5,Kruistabel!$B$26:$F$29,MATCH($C108,Kruistabel!$C$25:$F$25,0)+1,FALSE),"")=0,"",IF(Plananalyse!CZ108=1,VLOOKUP(CZ$5,Kruistabel!$B$26:$F$29,MATCH($C108,Kruistabel!$C$25:$F$25,0)+1,FALSE),""))</f>
        <v>60</v>
      </c>
      <c r="DA108" s="326">
        <f ca="1">IF(IF(Plananalyse!DA108=1,VLOOKUP(DA$5,Kruistabel!$B$26:$F$29,MATCH($C108,Kruistabel!$C$25:$F$25,0)+1,FALSE),"")=0,"",IF(Plananalyse!DA108=1,VLOOKUP(DA$5,Kruistabel!$B$26:$F$29,MATCH($C108,Kruistabel!$C$25:$F$25,0)+1,FALSE),""))</f>
        <v>60</v>
      </c>
      <c r="DB108" s="326" t="str">
        <f ca="1">IF(IF(Plananalyse!DB108=1,VLOOKUP(DB$5,Kruistabel!$B$26:$F$29,MATCH($C108,Kruistabel!$C$25:$F$25,0)+1,FALSE),"")=0,"",IF(Plananalyse!DB108=1,VLOOKUP(DB$5,Kruistabel!$B$26:$F$29,MATCH($C108,Kruistabel!$C$25:$F$25,0)+1,FALSE),""))</f>
        <v/>
      </c>
      <c r="DC108" s="326" t="str">
        <f ca="1">IF(IF(Plananalyse!DC108=1,VLOOKUP(DC$5,Kruistabel!$B$26:$F$29,MATCH($C108,Kruistabel!$C$25:$F$25,0)+1,FALSE),"")=0,"",IF(Plananalyse!DC108=1,VLOOKUP(DC$5,Kruistabel!$B$26:$F$29,MATCH($C108,Kruistabel!$C$25:$F$25,0)+1,FALSE),""))</f>
        <v/>
      </c>
      <c r="DD108" s="327"/>
      <c r="DE108" s="326" t="e">
        <f ca="1">IF(IF(Plananalyse!DE108=1,VLOOKUP(DE$5,Kruistabel!$B$26:$F$29,MATCH($C108,Kruistabel!$C$25:$F$25,0)+1,FALSE),"")=0,"",IF(Plananalyse!DE108=1,VLOOKUP(DE$5,Kruistabel!$B$26:$F$29,MATCH($C108,Kruistabel!$C$25:$F$25,0)+1,FALSE),""))</f>
        <v>#N/A</v>
      </c>
      <c r="DF108" s="326" t="e">
        <f ca="1">IF(IF(Plananalyse!DF108=1,VLOOKUP(DF$5,Kruistabel!$B$26:$F$29,MATCH($C108,Kruistabel!$C$25:$F$25,0)+1,FALSE),"")=0,"",IF(Plananalyse!DF108=1,VLOOKUP(DF$5,Kruistabel!$B$26:$F$29,MATCH($C108,Kruistabel!$C$25:$F$25,0)+1,FALSE),""))</f>
        <v>#N/A</v>
      </c>
      <c r="DG108" s="326" t="e">
        <f ca="1">IF(IF(Plananalyse!DG108=1,VLOOKUP(DG$5,Kruistabel!$B$26:$F$29,MATCH($C108,Kruistabel!$C$25:$F$25,0)+1,FALSE),"")=0,"",IF(Plananalyse!DG108=1,VLOOKUP(DG$5,Kruistabel!$B$26:$F$29,MATCH($C108,Kruistabel!$C$25:$F$25,0)+1,FALSE),""))</f>
        <v>#N/A</v>
      </c>
      <c r="DH108" s="326" t="e">
        <f ca="1">IF(IF(Plananalyse!DH108=1,VLOOKUP(DH$5,Kruistabel!$B$26:$F$29,MATCH($C108,Kruistabel!$C$25:$F$25,0)+1,FALSE),"")=0,"",IF(Plananalyse!DH108=1,VLOOKUP(DH$5,Kruistabel!$B$26:$F$29,MATCH($C108,Kruistabel!$C$25:$F$25,0)+1,FALSE),""))</f>
        <v>#N/A</v>
      </c>
      <c r="DI108" s="326" t="e">
        <f ca="1">IF(IF(Plananalyse!DI108=1,VLOOKUP(DI$5,Kruistabel!$B$26:$F$29,MATCH($C108,Kruistabel!$C$25:$F$25,0)+1,FALSE),"")=0,"",IF(Plananalyse!DI108=1,VLOOKUP(DI$5,Kruistabel!$B$26:$F$29,MATCH($C108,Kruistabel!$C$25:$F$25,0)+1,FALSE),""))</f>
        <v>#N/A</v>
      </c>
      <c r="DJ108" s="326" t="e">
        <f ca="1">IF(IF(Plananalyse!DJ108=1,VLOOKUP(DJ$5,Kruistabel!$B$26:$F$29,MATCH($C108,Kruistabel!$C$25:$F$25,0)+1,FALSE),"")=0,"",IF(Plananalyse!DJ108=1,VLOOKUP(DJ$5,Kruistabel!$B$26:$F$29,MATCH($C108,Kruistabel!$C$25:$F$25,0)+1,FALSE),""))</f>
        <v>#N/A</v>
      </c>
      <c r="DK108" s="326" t="e">
        <f ca="1">IF(IF(Plananalyse!DK108=1,VLOOKUP(DK$5,Kruistabel!$B$26:$F$29,MATCH($C108,Kruistabel!$C$25:$F$25,0)+1,FALSE),"")=0,"",IF(Plananalyse!DK108=1,VLOOKUP(DK$5,Kruistabel!$B$26:$F$29,MATCH($C108,Kruistabel!$C$25:$F$25,0)+1,FALSE),""))</f>
        <v>#REF!</v>
      </c>
      <c r="DL108" s="326" t="e">
        <f ca="1">IF(IF(Plananalyse!DL108=1,VLOOKUP(DL$5,Kruistabel!$B$26:$F$29,MATCH($C108,Kruistabel!$C$25:$F$25,0)+1,FALSE),"")=0,"",IF(Plananalyse!DL108=1,VLOOKUP(DL$5,Kruistabel!$B$26:$F$29,MATCH($C108,Kruistabel!$C$25:$F$25,0)+1,FALSE),""))</f>
        <v>#REF!</v>
      </c>
      <c r="DM108" s="327" t="str">
        <f>IF(Plananalyse!DM108=1,VLOOKUP(DM$5,Kruistabel!$B$26:$F$29,MATCH($C108,Kruistabel!$C$25:$F$25,0)+1,FALSE),"")</f>
        <v/>
      </c>
      <c r="DN108" s="326" t="e">
        <f ca="1">IF(IF(Plananalyse!DN108=1,VLOOKUP(DN$5,Kruistabel!$B$26:$F$29,MATCH($C108,Kruistabel!$C$25:$F$25,0)+1,FALSE),"")=0,"",IF(Plananalyse!DN108=1,VLOOKUP(DN$5,Kruistabel!$B$26:$F$29,MATCH($C108,Kruistabel!$C$25:$F$25,0)+1,FALSE),""))</f>
        <v>#N/A</v>
      </c>
      <c r="DO108" s="326" t="e">
        <f ca="1">IF(IF(Plananalyse!DO108=1,VLOOKUP(DO$5,Kruistabel!$B$26:$F$29,MATCH($C108,Kruistabel!$C$25:$F$25,0)+1,FALSE),"")=0,"",IF(Plananalyse!DO108=1,VLOOKUP(DO$5,Kruistabel!$B$26:$F$29,MATCH($C108,Kruistabel!$C$25:$F$25,0)+1,FALSE),""))</f>
        <v>#N/A</v>
      </c>
      <c r="DP108" s="326" t="e">
        <f ca="1">IF(IF(Plananalyse!DP108=1,VLOOKUP(DP$5,Kruistabel!$B$26:$F$29,MATCH($C108,Kruistabel!$C$25:$F$25,0)+1,FALSE),"")=0,"",IF(Plananalyse!DP108=1,VLOOKUP(DP$5,Kruistabel!$B$26:$F$29,MATCH($C108,Kruistabel!$C$25:$F$25,0)+1,FALSE),""))</f>
        <v>#N/A</v>
      </c>
      <c r="DQ108" s="326" t="e">
        <f ca="1">IF(IF(Plananalyse!DQ108=1,VLOOKUP(DQ$5,Kruistabel!$B$26:$F$29,MATCH($C108,Kruistabel!$C$25:$F$25,0)+1,FALSE),"")=0,"",IF(Plananalyse!DQ108=1,VLOOKUP(DQ$5,Kruistabel!$B$26:$F$29,MATCH($C108,Kruistabel!$C$25:$F$25,0)+1,FALSE),""))</f>
        <v>#N/A</v>
      </c>
      <c r="DR108" s="326" t="e">
        <f ca="1">IF(IF(Plananalyse!DR108=1,VLOOKUP(DR$5,Kruistabel!$B$26:$F$29,MATCH($C108,Kruistabel!$C$25:$F$25,0)+1,FALSE),"")=0,"",IF(Plananalyse!DR108=1,VLOOKUP(DR$5,Kruistabel!$B$26:$F$29,MATCH($C108,Kruistabel!$C$25:$F$25,0)+1,FALSE),""))</f>
        <v>#N/A</v>
      </c>
      <c r="DS108" s="326" t="e">
        <f ca="1">IF(IF(Plananalyse!DS108=1,VLOOKUP(DS$5,Kruistabel!$B$26:$F$29,MATCH($C108,Kruistabel!$C$25:$F$25,0)+1,FALSE),"")=0,"",IF(Plananalyse!DS108=1,VLOOKUP(DS$5,Kruistabel!$B$26:$F$29,MATCH($C108,Kruistabel!$C$25:$F$25,0)+1,FALSE),""))</f>
        <v>#N/A</v>
      </c>
      <c r="DT108" s="326" t="e">
        <f ca="1">IF(IF(Plananalyse!DT108=1,VLOOKUP(DT$5,Kruistabel!$B$26:$F$29,MATCH($C108,Kruistabel!$C$25:$F$25,0)+1,FALSE),"")=0,"",IF(Plananalyse!DT108=1,VLOOKUP(DT$5,Kruistabel!$B$26:$F$29,MATCH($C108,Kruistabel!$C$25:$F$25,0)+1,FALSE),""))</f>
        <v>#N/A</v>
      </c>
      <c r="DU108" s="326" t="e">
        <f ca="1">IF(IF(Plananalyse!DU108=1,VLOOKUP(DU$5,Kruistabel!$B$26:$F$29,MATCH($C108,Kruistabel!$C$25:$F$25,0)+1,FALSE),"")=0,"",IF(Plananalyse!DU108=1,VLOOKUP(DU$5,Kruistabel!$B$26:$F$29,MATCH($C108,Kruistabel!$C$25:$F$25,0)+1,FALSE),""))</f>
        <v>#N/A</v>
      </c>
      <c r="DV108" s="326" t="e">
        <f ca="1">IF(IF(Plananalyse!DV108=1,VLOOKUP(DV$5,Kruistabel!$B$26:$F$29,MATCH($C108,Kruistabel!$C$25:$F$25,0)+1,FALSE),"")=0,"",IF(Plananalyse!DV108=1,VLOOKUP(DV$5,Kruistabel!$B$26:$F$29,MATCH($C108,Kruistabel!$C$25:$F$25,0)+1,FALSE),""))</f>
        <v>#N/A</v>
      </c>
      <c r="DW108" s="326" t="e">
        <f ca="1">IF(IF(Plananalyse!DW108=1,VLOOKUP(DW$5,Kruistabel!$B$26:$F$29,MATCH($C108,Kruistabel!$C$25:$F$25,0)+1,FALSE),"")=0,"",IF(Plananalyse!DW108=1,VLOOKUP(DW$5,Kruistabel!$B$26:$F$29,MATCH($C108,Kruistabel!$C$25:$F$25,0)+1,FALSE),""))</f>
        <v>#REF!</v>
      </c>
      <c r="DX108" s="326" t="e">
        <f ca="1">IF(IF(Plananalyse!DX108=1,VLOOKUP(DX$5,Kruistabel!$B$26:$F$29,MATCH($C108,Kruistabel!$C$25:$F$25,0)+1,FALSE),"")=0,"",IF(Plananalyse!DX108=1,VLOOKUP(DX$5,Kruistabel!$B$26:$F$29,MATCH($C108,Kruistabel!$C$25:$F$25,0)+1,FALSE),""))</f>
        <v>#REF!</v>
      </c>
      <c r="DY108" s="327" t="str">
        <f>IF(Plananalyse!DY108=1,VLOOKUP(DY$5,Kruistabel!$B$26:$F$29,MATCH($C108,Kruistabel!$C$25:$F$25,0)+1,FALSE),"")</f>
        <v/>
      </c>
      <c r="DZ108" s="326" t="e">
        <f ca="1">IF(IF(Plananalyse!DZ108=1,VLOOKUP(DZ$5,Kruistabel!$B$26:$F$29,MATCH($C108,Kruistabel!$C$25:$F$25,0)+1,FALSE),"")=0,"",IF(Plananalyse!DZ108=1,VLOOKUP(DZ$5,Kruistabel!$B$26:$F$29,MATCH($C108,Kruistabel!$C$25:$F$25,0)+1,FALSE),""))</f>
        <v>#N/A</v>
      </c>
      <c r="EA108" s="326" t="e">
        <f ca="1">IF(IF(Plananalyse!EA108=1,VLOOKUP(EA$5,Kruistabel!$B$26:$F$29,MATCH($C108,Kruistabel!$C$25:$F$25,0)+1,FALSE),"")=0,"",IF(Plananalyse!EA108=1,VLOOKUP(EA$5,Kruistabel!$B$26:$F$29,MATCH($C108,Kruistabel!$C$25:$F$25,0)+1,FALSE),""))</f>
        <v>#N/A</v>
      </c>
      <c r="EB108" s="326" t="e">
        <f ca="1">IF(IF(Plananalyse!EB108=1,VLOOKUP(EB$5,Kruistabel!$B$26:$F$29,MATCH($C108,Kruistabel!$C$25:$F$25,0)+1,FALSE),"")=0,"",IF(Plananalyse!EB108=1,VLOOKUP(EB$5,Kruistabel!$B$26:$F$29,MATCH($C108,Kruistabel!$C$25:$F$25,0)+1,FALSE),""))</f>
        <v>#REF!</v>
      </c>
      <c r="EC108" s="326" t="e">
        <f ca="1">IF(IF(Plananalyse!EC108=1,VLOOKUP(EC$5,Kruistabel!$B$26:$F$29,MATCH($C108,Kruistabel!$C$25:$F$25,0)+1,FALSE),"")=0,"",IF(Plananalyse!EC108=1,VLOOKUP(EC$5,Kruistabel!$B$26:$F$29,MATCH($C108,Kruistabel!$C$25:$F$25,0)+1,FALSE),""))</f>
        <v>#REF!</v>
      </c>
      <c r="ED108" s="327"/>
      <c r="EE108" s="326" t="e">
        <f ca="1">IF(IF(Plananalyse!EE108=1,VLOOKUP(EE$5,Kruistabel!$B$26:$F$29,MATCH($C108,Kruistabel!$C$25:$F$25,0)+1,FALSE),"")=0,"",IF(Plananalyse!EE108=1,VLOOKUP(EE$5,Kruistabel!$B$26:$F$29,MATCH($C108,Kruistabel!$C$25:$F$25,0)+1,FALSE),""))</f>
        <v>#N/A</v>
      </c>
      <c r="EF108" s="326" t="e">
        <f ca="1">IF(IF(Plananalyse!EF108=1,VLOOKUP(EF$5,Kruistabel!$B$26:$F$29,MATCH($C108,Kruistabel!$C$25:$F$25,0)+1,FALSE),"")=0,"",IF(Plananalyse!EF108=1,VLOOKUP(EF$5,Kruistabel!$B$26:$F$29,MATCH($C108,Kruistabel!$C$25:$F$25,0)+1,FALSE),""))</f>
        <v>#N/A</v>
      </c>
      <c r="EG108" s="326" t="e">
        <f ca="1">IF(IF(Plananalyse!EG108=1,VLOOKUP(EG$5,Kruistabel!$B$26:$F$29,MATCH($C108,Kruistabel!$C$25:$F$25,0)+1,FALSE),"")=0,"",IF(Plananalyse!EG108=1,VLOOKUP(EG$5,Kruistabel!$B$26:$F$29,MATCH($C108,Kruistabel!$C$25:$F$25,0)+1,FALSE),""))</f>
        <v>#N/A</v>
      </c>
      <c r="EH108" s="326" t="e">
        <f ca="1">IF(IF(Plananalyse!EH108=1,VLOOKUP(EH$5,Kruistabel!$B$26:$F$29,MATCH($C108,Kruistabel!$C$25:$F$25,0)+1,FALSE),"")=0,"",IF(Plananalyse!EH108=1,VLOOKUP(EH$5,Kruistabel!$B$26:$F$29,MATCH($C108,Kruistabel!$C$25:$F$25,0)+1,FALSE),""))</f>
        <v>#REF!</v>
      </c>
      <c r="EI108" s="326" t="e">
        <f ca="1">IF(IF(Plananalyse!EI108=1,VLOOKUP(EI$5,Kruistabel!$B$26:$F$29,MATCH($C108,Kruistabel!$C$25:$F$25,0)+1,FALSE),"")=0,"",IF(Plananalyse!EI108=1,VLOOKUP(EI$5,Kruistabel!$B$26:$F$29,MATCH($C108,Kruistabel!$C$25:$F$25,0)+1,FALSE),""))</f>
        <v>#REF!</v>
      </c>
      <c r="EJ108" s="164" t="str">
        <f>IF(Plananalyse!EJ108=1,VLOOKUP(EJ$5,Kruistabel!$B$26:$F$29,MATCH($C108,Kruistabel!$C$25:$F$25,0)+1,FALSE),"")</f>
        <v/>
      </c>
      <c r="EK108" s="138"/>
      <c r="EL108" s="138"/>
      <c r="EM108" s="138"/>
      <c r="EN108" s="138"/>
      <c r="EO108" s="138"/>
    </row>
    <row r="109" spans="2:145">
      <c r="B109" s="337" t="s">
        <v>212</v>
      </c>
      <c r="C109" s="160" t="str">
        <f>_xlfn.IFNA(VLOOKUP($B109,Classificatietabel!$B$6:$I$91,C$7,FALSE),"")</f>
        <v>normaal</v>
      </c>
      <c r="D109" s="160" t="str">
        <f>_xlfn.IFNA(VLOOKUP($B109,Classificatietabel!$B$6:$I$91,D$7,FALSE),"")</f>
        <v>neen</v>
      </c>
      <c r="E109" s="119">
        <f>IF(AND(D109="laag",$D$3=1),0,_xlfn.IFNA(IF(VLOOKUP($B109,Classificatietabel!$B$6:$H$91,$E$5,FALSE)="Ja",1,0),""))</f>
        <v>1</v>
      </c>
      <c r="F109" s="163"/>
      <c r="G109" s="326" t="str">
        <f>IF(IF(Plananalyse!G109=1,VLOOKUP(G$5,Kruistabel!$B$26:$F$29,MATCH($C109,Kruistabel!$C$25:$F$25,0)+1,FALSE),"")=0,"",IF(Plananalyse!G109=1,VLOOKUP(G$5,Kruistabel!$B$26:$F$29,MATCH($C109,Kruistabel!$C$25:$F$25,0)+1,FALSE),""))</f>
        <v/>
      </c>
      <c r="H109" s="326" t="str">
        <f>IF(IF(Plananalyse!H109=1,VLOOKUP(H$5,Kruistabel!$B$26:$F$29,MATCH($C109,Kruistabel!$C$25:$F$25,0)+1,FALSE),"")=0,"",IF(Plananalyse!H109=1,VLOOKUP(H$5,Kruistabel!$B$26:$F$29,MATCH($C109,Kruistabel!$C$25:$F$25,0)+1,FALSE),""))</f>
        <v/>
      </c>
      <c r="I109" s="326">
        <f>IF(IF(Plananalyse!I109=1,VLOOKUP(I$5,Kruistabel!$B$26:$F$29,MATCH($C109,Kruistabel!$C$25:$F$25,0)+1,FALSE),"")=0,"",IF(Plananalyse!I109=1,VLOOKUP(I$5,Kruistabel!$B$26:$F$29,MATCH($C109,Kruistabel!$C$25:$F$25,0)+1,FALSE),""))</f>
        <v>60</v>
      </c>
      <c r="J109" s="326" t="str">
        <f>IF(IF(Plananalyse!J109=1,VLOOKUP(J$5,Kruistabel!$B$26:$F$29,MATCH($C109,Kruistabel!$C$25:$F$25,0)+1,FALSE),"")=0,"",IF(Plananalyse!J109=1,VLOOKUP(J$5,Kruistabel!$B$26:$F$29,MATCH($C109,Kruistabel!$C$25:$F$25,0)+1,FALSE),""))</f>
        <v/>
      </c>
      <c r="K109" s="326" t="str">
        <f>IF(IF(Plananalyse!K109=1,VLOOKUP(K$5,Kruistabel!$B$26:$F$29,MATCH($C109,Kruistabel!$C$25:$F$25,0)+1,FALSE),"")=0,"",IF(Plananalyse!K109=1,VLOOKUP(K$5,Kruistabel!$B$26:$F$29,MATCH($C109,Kruistabel!$C$25:$F$25,0)+1,FALSE),""))</f>
        <v/>
      </c>
      <c r="L109" s="326" t="str">
        <f>IF(IF(Plananalyse!L109=1,VLOOKUP(L$5,Kruistabel!$B$26:$F$29,MATCH($C109,Kruistabel!$C$25:$F$25,0)+1,FALSE),"")=0,"",IF(Plananalyse!L109=1,VLOOKUP(L$5,Kruistabel!$B$26:$F$29,MATCH($C109,Kruistabel!$C$25:$F$25,0)+1,FALSE),""))</f>
        <v/>
      </c>
      <c r="M109" s="326">
        <f>IF(IF(Plananalyse!M109=1,VLOOKUP(M$5,Kruistabel!$B$26:$F$29,MATCH($C109,Kruistabel!$C$25:$F$25,0)+1,FALSE),"")=0,"",IF(Plananalyse!M109=1,VLOOKUP(M$5,Kruistabel!$B$26:$F$29,MATCH($C109,Kruistabel!$C$25:$F$25,0)+1,FALSE),""))</f>
        <v>55</v>
      </c>
      <c r="N109" s="326">
        <f>IF(IF(Plananalyse!N109=1,VLOOKUP(N$5,Kruistabel!$B$26:$F$29,MATCH($C109,Kruistabel!$C$25:$F$25,0)+1,FALSE),"")=0,"",IF(Plananalyse!N109=1,VLOOKUP(N$5,Kruistabel!$B$26:$F$29,MATCH($C109,Kruistabel!$C$25:$F$25,0)+1,FALSE),""))</f>
        <v>55</v>
      </c>
      <c r="O109" s="326">
        <f>IF(IF(Plananalyse!O109=1,VLOOKUP(O$5,Kruistabel!$B$26:$F$29,MATCH($C109,Kruistabel!$C$25:$F$25,0)+1,FALSE),"")=0,"",IF(Plananalyse!O109=1,VLOOKUP(O$5,Kruistabel!$B$26:$F$29,MATCH($C109,Kruistabel!$C$25:$F$25,0)+1,FALSE),""))</f>
        <v>55</v>
      </c>
      <c r="P109" s="326">
        <f>IF(IF(Plananalyse!P109=1,VLOOKUP(P$5,Kruistabel!$B$26:$F$29,MATCH($C109,Kruistabel!$C$25:$F$25,0)+1,FALSE),"")=0,"",IF(Plananalyse!P109=1,VLOOKUP(P$5,Kruistabel!$B$26:$F$29,MATCH($C109,Kruistabel!$C$25:$F$25,0)+1,FALSE),""))</f>
        <v>50</v>
      </c>
      <c r="Q109" s="326">
        <f>IF(IF(Plananalyse!Q109=1,VLOOKUP(Q$5,Kruistabel!$B$26:$F$29,MATCH($C109,Kruistabel!$C$25:$F$25,0)+1,FALSE),"")=0,"",IF(Plananalyse!Q109=1,VLOOKUP(Q$5,Kruistabel!$B$26:$F$29,MATCH($C109,Kruistabel!$C$25:$F$25,0)+1,FALSE),""))</f>
        <v>60</v>
      </c>
      <c r="R109" s="326">
        <f>IF(IF(Plananalyse!R109=1,VLOOKUP(R$5,Kruistabel!$B$26:$F$29,MATCH($C109,Kruistabel!$C$25:$F$25,0)+1,FALSE),"")=0,"",IF(Plananalyse!R109=1,VLOOKUP(R$5,Kruistabel!$B$26:$F$29,MATCH($C109,Kruistabel!$C$25:$F$25,0)+1,FALSE),""))</f>
        <v>55</v>
      </c>
      <c r="S109" s="326" t="str">
        <f>IF(IF(Plananalyse!S109=1,VLOOKUP(S$5,Kruistabel!$B$26:$F$29,MATCH($C109,Kruistabel!$C$25:$F$25,0)+1,FALSE),"")=0,"",IF(Plananalyse!S109=1,VLOOKUP(S$5,Kruistabel!$B$26:$F$29,MATCH($C109,Kruistabel!$C$25:$F$25,0)+1,FALSE),""))</f>
        <v/>
      </c>
      <c r="T109" s="326" t="str">
        <f>IF(IF(Plananalyse!T109=1,VLOOKUP(T$5,Kruistabel!$B$26:$F$29,MATCH($C109,Kruistabel!$C$25:$F$25,0)+1,FALSE),"")=0,"",IF(Plananalyse!T109=1,VLOOKUP(T$5,Kruistabel!$B$26:$F$29,MATCH($C109,Kruistabel!$C$25:$F$25,0)+1,FALSE),""))</f>
        <v/>
      </c>
      <c r="U109" s="326" t="str">
        <f>IF(IF(Plananalyse!U109=1,VLOOKUP(U$5,Kruistabel!$B$26:$F$29,MATCH($C109,Kruistabel!$C$25:$F$25,0)+1,FALSE),"")=0,"",IF(Plananalyse!U109=1,VLOOKUP(U$5,Kruistabel!$B$26:$F$29,MATCH($C109,Kruistabel!$C$25:$F$25,0)+1,FALSE),""))</f>
        <v/>
      </c>
      <c r="V109" s="326" t="str">
        <f>IF(IF(Plananalyse!V109=1,VLOOKUP(V$5,Kruistabel!$B$26:$F$29,MATCH($C109,Kruistabel!$C$25:$F$25,0)+1,FALSE),"")=0,"",IF(Plananalyse!V109=1,VLOOKUP(V$5,Kruistabel!$B$26:$F$29,MATCH($C109,Kruistabel!$C$25:$F$25,0)+1,FALSE),""))</f>
        <v/>
      </c>
      <c r="W109" s="326" t="str">
        <f>IF(IF(Plananalyse!W109=1,VLOOKUP(W$5,Kruistabel!$B$26:$F$29,MATCH($C109,Kruistabel!$C$25:$F$25,0)+1,FALSE),"")=0,"",IF(Plananalyse!W109=1,VLOOKUP(W$5,Kruistabel!$B$26:$F$29,MATCH($C109,Kruistabel!$C$25:$F$25,0)+1,FALSE),""))</f>
        <v/>
      </c>
      <c r="X109" s="326" t="str">
        <f>IF(IF(Plananalyse!X109=1,VLOOKUP(X$5,Kruistabel!$B$26:$F$29,MATCH($C109,Kruistabel!$C$25:$F$25,0)+1,FALSE),"")=0,"",IF(Plananalyse!X109=1,VLOOKUP(X$5,Kruistabel!$B$26:$F$29,MATCH($C109,Kruistabel!$C$25:$F$25,0)+1,FALSE),""))</f>
        <v/>
      </c>
      <c r="Y109" s="326">
        <f>IF(IF(Plananalyse!Y109=1,VLOOKUP(Y$5,Kruistabel!$B$26:$F$29,MATCH($C109,Kruistabel!$C$25:$F$25,0)+1,FALSE),"")=0,"",IF(Plananalyse!Y109=1,VLOOKUP(Y$5,Kruistabel!$B$26:$F$29,MATCH($C109,Kruistabel!$C$25:$F$25,0)+1,FALSE),""))</f>
        <v>60</v>
      </c>
      <c r="Z109" s="326" t="str">
        <f>IF(IF(Plananalyse!Z109=1,VLOOKUP(Z$5,Kruistabel!$B$26:$F$29,MATCH($C109,Kruistabel!$C$25:$F$25,0)+1,FALSE),"")=0,"",IF(Plananalyse!Z109=1,VLOOKUP(Z$5,Kruistabel!$B$26:$F$29,MATCH($C109,Kruistabel!$C$25:$F$25,0)+1,FALSE),""))</f>
        <v/>
      </c>
      <c r="AA109" s="326" t="str">
        <f>IF(IF(Plananalyse!AA109=1,VLOOKUP(AA$5,Kruistabel!$B$26:$F$29,MATCH($C109,Kruistabel!$C$25:$F$25,0)+1,FALSE),"")=0,"",IF(Plananalyse!AA109=1,VLOOKUP(AA$5,Kruistabel!$B$26:$F$29,MATCH($C109,Kruistabel!$C$25:$F$25,0)+1,FALSE),""))</f>
        <v/>
      </c>
      <c r="AB109" s="326" t="str">
        <f>IF(IF(Plananalyse!AB109=1,VLOOKUP(AB$5,Kruistabel!$B$26:$F$29,MATCH($C109,Kruistabel!$C$25:$F$25,0)+1,FALSE),"")=0,"",IF(Plananalyse!AB109=1,VLOOKUP(AB$5,Kruistabel!$B$26:$F$29,MATCH($C109,Kruistabel!$C$25:$F$25,0)+1,FALSE),""))</f>
        <v/>
      </c>
      <c r="AC109" s="326" t="str">
        <f>IF(IF(Plananalyse!AC109=1,VLOOKUP(AC$5,Kruistabel!$B$26:$F$29,MATCH($C109,Kruistabel!$C$25:$F$25,0)+1,FALSE),"")=0,"",IF(Plananalyse!AC109=1,VLOOKUP(AC$5,Kruistabel!$B$26:$F$29,MATCH($C109,Kruistabel!$C$25:$F$25,0)+1,FALSE),""))</f>
        <v/>
      </c>
      <c r="AD109" s="326" t="str">
        <f>IF(IF(Plananalyse!AD109=1,VLOOKUP(AD$5,Kruistabel!$B$26:$F$29,MATCH($C109,Kruistabel!$C$25:$F$25,0)+1,FALSE),"")=0,"",IF(Plananalyse!AD109=1,VLOOKUP(AD$5,Kruistabel!$B$26:$F$29,MATCH($C109,Kruistabel!$C$25:$F$25,0)+1,FALSE),""))</f>
        <v/>
      </c>
      <c r="AE109" s="326" t="str">
        <f>IF(IF(Plananalyse!AE109=1,VLOOKUP(AE$5,Kruistabel!$B$26:$F$29,MATCH($C109,Kruistabel!$C$25:$F$25,0)+1,FALSE),"")=0,"",IF(Plananalyse!AE109=1,VLOOKUP(AE$5,Kruistabel!$B$26:$F$29,MATCH($C109,Kruistabel!$C$25:$F$25,0)+1,FALSE),""))</f>
        <v/>
      </c>
      <c r="AF109" s="326" t="str">
        <f>IF(IF(Plananalyse!AF109=1,VLOOKUP(AF$5,Kruistabel!$B$26:$F$29,MATCH($C109,Kruistabel!$C$25:$F$25,0)+1,FALSE),"")=0,"",IF(Plananalyse!AF109=1,VLOOKUP(AF$5,Kruistabel!$B$26:$F$29,MATCH($C109,Kruistabel!$C$25:$F$25,0)+1,FALSE),""))</f>
        <v/>
      </c>
      <c r="AG109" s="326" t="str">
        <f>IF(IF(Plananalyse!AG109=1,VLOOKUP(AG$5,Kruistabel!$B$26:$F$29,MATCH($C109,Kruistabel!$C$25:$F$25,0)+1,FALSE),"")=0,"",IF(Plananalyse!AG109=1,VLOOKUP(AG$5,Kruistabel!$B$26:$F$29,MATCH($C109,Kruistabel!$C$25:$F$25,0)+1,FALSE),""))</f>
        <v/>
      </c>
      <c r="AH109" s="326" t="str">
        <f>IF(IF(Plananalyse!AH109=1,VLOOKUP(AH$5,Kruistabel!$B$26:$F$29,MATCH($C109,Kruistabel!$C$25:$F$25,0)+1,FALSE),"")=0,"",IF(Plananalyse!AI109=1,VLOOKUP(AH$5,Kruistabel!$B$26:$F$29,MATCH($C109,Kruistabel!$C$25:$F$25,0)+1,FALSE),""))</f>
        <v/>
      </c>
      <c r="AI109" s="326" t="str">
        <f>IF(IF(Plananalyse!AI109=1,VLOOKUP(AI$5,Kruistabel!$B$26:$F$29,MATCH($C109,Kruistabel!$C$25:$F$25,0)+1,FALSE),"")=0,"",IF(Plananalyse!AJ109=1,VLOOKUP(AI$5,Kruistabel!$B$26:$F$29,MATCH($C109,Kruistabel!$C$25:$F$25,0)+1,FALSE),""))</f>
        <v/>
      </c>
      <c r="AJ109" s="326" t="str">
        <f>IF(IF(Plananalyse!AJ109=1,VLOOKUP(AJ$5,Kruistabel!$B$26:$F$29,MATCH($C109,Kruistabel!$C$25:$F$25,0)+1,FALSE),"")=0,"",IF(Plananalyse!AJ109=1,VLOOKUP(AJ$5,Kruistabel!$B$26:$F$29,MATCH($C109,Kruistabel!$C$25:$F$25,0)+1,FALSE),""))</f>
        <v/>
      </c>
      <c r="AK109" s="326">
        <f>IF(IF(Plananalyse!AK109=1,VLOOKUP(AK$5,Kruistabel!$B$26:$F$29,MATCH($C109,Kruistabel!$C$25:$F$25,0)+1,FALSE),"")=0,"",IF(Plananalyse!AK109=1,VLOOKUP(AK$5,Kruistabel!$B$26:$F$29,MATCH($C109,Kruistabel!$C$25:$F$25,0)+1,FALSE),""))</f>
        <v>60</v>
      </c>
      <c r="AL109" s="326" t="str">
        <f>IF(IF(Plananalyse!AL109=1,VLOOKUP(AL$5,Kruistabel!$B$26:$F$29,MATCH($C109,Kruistabel!$C$25:$F$25,0)+1,FALSE),"")=0,"",IF(Plananalyse!AL109=1,VLOOKUP(AL$5,Kruistabel!$B$26:$F$29,MATCH($C109,Kruistabel!$C$25:$F$25,0)+1,FALSE),""))</f>
        <v/>
      </c>
      <c r="AM109" s="326" t="str">
        <f>IF(IF(Plananalyse!AM109=1,VLOOKUP(AM$5,Kruistabel!$B$26:$F$29,MATCH($C109,Kruistabel!$C$25:$F$25,0)+1,FALSE),"")=0,"",IF(Plananalyse!AM109=1,VLOOKUP(AM$5,Kruistabel!$B$26:$F$29,MATCH($C109,Kruistabel!$C$25:$F$25,0)+1,FALSE),""))</f>
        <v/>
      </c>
      <c r="AN109" s="327"/>
      <c r="AO109" s="326">
        <f>IF(IF(Plananalyse!AO109=1,VLOOKUP(AO$5,Kruistabel!$B$26:$F$29,MATCH($C109,Kruistabel!$C$25:$F$25,0)+1,FALSE),"")=0,"",IF(Plananalyse!AO109=1,VLOOKUP(AO$5,Kruistabel!$B$26:$F$29,MATCH($C109,Kruistabel!$C$25:$F$25,0)+1,FALSE),""))</f>
        <v>60</v>
      </c>
      <c r="AP109" s="326">
        <f>IF(IF(Plananalyse!AP109=1,VLOOKUP(AP$5,Kruistabel!$B$26:$F$29,MATCH($C109,Kruistabel!$C$25:$F$25,0)+1,FALSE),"")=0,"",IF(Plananalyse!AP109=1,VLOOKUP(AP$5,Kruistabel!$B$26:$F$29,MATCH($C109,Kruistabel!$C$25:$F$25,0)+1,FALSE),""))</f>
        <v>60</v>
      </c>
      <c r="AQ109" s="326">
        <f>IF(IF(Plananalyse!AQ109=1,VLOOKUP(AQ$5,Kruistabel!$B$26:$F$29,MATCH($C109,Kruistabel!$C$25:$F$25,0)+1,FALSE),"")=0,"",IF(Plananalyse!AQ109=1,VLOOKUP(AQ$5,Kruistabel!$B$26:$F$29,MATCH($C109,Kruistabel!$C$25:$F$25,0)+1,FALSE),""))</f>
        <v>60</v>
      </c>
      <c r="AR109" s="326">
        <f>IF(IF(Plananalyse!AR109=1,VLOOKUP(AR$5,Kruistabel!$B$26:$F$29,MATCH($C109,Kruistabel!$C$25:$F$25,0)+1,FALSE),"")=0,"",IF(Plananalyse!AR109=1,VLOOKUP(AR$5,Kruistabel!$B$26:$F$29,MATCH($C109,Kruistabel!$C$25:$F$25,0)+1,FALSE),""))</f>
        <v>55</v>
      </c>
      <c r="AS109" s="326">
        <f>IF(IF(Plananalyse!AS109=1,VLOOKUP(AS$5,Kruistabel!$B$26:$F$29,MATCH($C109,Kruistabel!$C$25:$F$25,0)+1,FALSE),"")=0,"",IF(Plananalyse!AS109=1,VLOOKUP(AS$5,Kruistabel!$B$26:$F$29,MATCH($C109,Kruistabel!$C$25:$F$25,0)+1,FALSE),""))</f>
        <v>60</v>
      </c>
      <c r="AT109" s="326">
        <f>IF(IF(Plananalyse!AT109=1,VLOOKUP(AT$5,Kruistabel!$B$26:$F$29,MATCH($C109,Kruistabel!$C$25:$F$25,0)+1,FALSE),"")=0,"",IF(Plananalyse!AT109=1,VLOOKUP(AT$5,Kruistabel!$B$26:$F$29,MATCH($C109,Kruistabel!$C$25:$F$25,0)+1,FALSE),""))</f>
        <v>55</v>
      </c>
      <c r="AU109" s="326" t="str">
        <f>IF(IF(Plananalyse!AU109=1,VLOOKUP(AU$5,Kruistabel!$B$26:$F$29,MATCH($C109,Kruistabel!$C$25:$F$25,0)+1,FALSE),"")=0,"",IF(Plananalyse!AU109=1,VLOOKUP(AU$5,Kruistabel!$B$26:$F$29,MATCH($C109,Kruistabel!$C$25:$F$25,0)+1,FALSE),""))</f>
        <v/>
      </c>
      <c r="AV109" s="326">
        <f>IF(IF(Plananalyse!AV109=1,VLOOKUP(AV$5,Kruistabel!$B$26:$F$29,MATCH($C109,Kruistabel!$C$25:$F$25,0)+1,FALSE),"")=0,"",IF(Plananalyse!AV109=1,VLOOKUP(AV$5,Kruistabel!$B$26:$F$29,MATCH($C109,Kruistabel!$C$25:$F$25,0)+1,FALSE),""))</f>
        <v>60</v>
      </c>
      <c r="AW109" s="326" t="str">
        <f>IF(IF(Plananalyse!AW109=1,VLOOKUP(AW$5,Kruistabel!$B$26:$F$29,MATCH($C109,Kruistabel!$C$25:$F$25,0)+1,FALSE),"")=0,"",IF(Plananalyse!AW109=1,VLOOKUP(AW$5,Kruistabel!$B$26:$F$29,MATCH($C109,Kruistabel!$C$25:$F$25,0)+1,FALSE),""))</f>
        <v/>
      </c>
      <c r="AX109" s="326" t="str">
        <f>IF(IF(Plananalyse!AX109=1,VLOOKUP(AX$5,Kruistabel!$B$26:$F$29,MATCH($C109,Kruistabel!$C$25:$F$25,0)+1,FALSE),"")=0,"",IF(Plananalyse!AX109=1,VLOOKUP(AX$5,Kruistabel!$B$26:$F$29,MATCH($C109,Kruistabel!$C$25:$F$25,0)+1,FALSE),""))</f>
        <v/>
      </c>
      <c r="AY109" s="327"/>
      <c r="AZ109" s="326" t="str">
        <f>IF(IF(Plananalyse!AZ109=1,VLOOKUP(AZ$5,Kruistabel!$B$26:$F$29,MATCH($C109,Kruistabel!$C$25:$F$25,0)+1,FALSE),"")=0,"",IF(Plananalyse!AZ109=1,VLOOKUP(AZ$5,Kruistabel!$B$26:$F$29,MATCH($C109,Kruistabel!$C$25:$F$25,0)+1,FALSE),""))</f>
        <v/>
      </c>
      <c r="BA109" s="326" t="str">
        <f>IF(IF(Plananalyse!BA109=1,VLOOKUP(BA$5,Kruistabel!$B$26:$F$29,MATCH($C109,Kruistabel!$C$25:$F$25,0)+1,FALSE),"")=0,"",IF(Plananalyse!BA109=1,VLOOKUP(BA$5,Kruistabel!$B$26:$F$29,MATCH($C109,Kruistabel!$C$25:$F$25,0)+1,FALSE),""))</f>
        <v/>
      </c>
      <c r="BB109" s="326">
        <f>IF(IF(Plananalyse!BB109=1,VLOOKUP(BB$5,Kruistabel!$B$26:$F$29,MATCH($C109,Kruistabel!$C$25:$F$25,0)+1,FALSE),"")=0,"",IF(Plananalyse!BB109=1,VLOOKUP(BB$5,Kruistabel!$B$26:$F$29,MATCH($C109,Kruistabel!$C$25:$F$25,0)+1,FALSE),""))</f>
        <v>60</v>
      </c>
      <c r="BC109" s="326">
        <f>IF(IF(Plananalyse!BC109=1,VLOOKUP(BC$5,Kruistabel!$B$26:$F$29,MATCH($C109,Kruistabel!$C$25:$F$25,0)+1,FALSE),"")=0,"",IF(Plananalyse!BC109=1,VLOOKUP(BC$5,Kruistabel!$B$26:$F$29,MATCH($C109,Kruistabel!$C$25:$F$25,0)+1,FALSE),""))</f>
        <v>60</v>
      </c>
      <c r="BD109" s="326" t="str">
        <f>IF(IF(Plananalyse!BD109=1,VLOOKUP(BD$5,Kruistabel!$B$26:$F$29,MATCH($C109,Kruistabel!$C$25:$F$25,0)+1,FALSE),"")=0,"",IF(Plananalyse!BD109=1,VLOOKUP(BD$5,Kruistabel!$B$26:$F$29,MATCH($C109,Kruistabel!$C$25:$F$25,0)+1,FALSE),""))</f>
        <v/>
      </c>
      <c r="BE109" s="326" t="str">
        <f>IF(IF(Plananalyse!BE109=1,VLOOKUP(BE$5,Kruistabel!$B$26:$F$29,MATCH($C109,Kruistabel!$C$25:$F$25,0)+1,FALSE),"")=0,"",IF(Plananalyse!BE109=1,VLOOKUP(BE$5,Kruistabel!$B$26:$F$29,MATCH($C109,Kruistabel!$C$25:$F$25,0)+1,FALSE),""))</f>
        <v/>
      </c>
      <c r="BF109" s="326" t="str">
        <f>IF(IF(Plananalyse!BF109=1,VLOOKUP(BF$5,Kruistabel!$B$26:$F$29,MATCH($C109,Kruistabel!$C$25:$F$25,0)+1,FALSE),"")=0,"",IF(Plananalyse!BF109=1,VLOOKUP(BF$5,Kruistabel!$B$26:$F$29,MATCH($C109,Kruistabel!$C$25:$F$25,0)+1,FALSE),""))</f>
        <v/>
      </c>
      <c r="BG109" s="326" t="str">
        <f>IF(IF(Plananalyse!BG109=1,VLOOKUP(BG$5,Kruistabel!$B$26:$F$29,MATCH($C109,Kruistabel!$C$25:$F$25,0)+1,FALSE),"")=0,"",IF(Plananalyse!BG109=1,VLOOKUP(BG$5,Kruistabel!$B$26:$F$29,MATCH($C109,Kruistabel!$C$25:$F$25,0)+1,FALSE),""))</f>
        <v/>
      </c>
      <c r="BH109" s="326" t="str">
        <f>IF(IF(Plananalyse!BH109=1,VLOOKUP(BH$5,Kruistabel!$B$26:$F$29,MATCH($C109,Kruistabel!$C$25:$F$25,0)+1,FALSE),"")=0,"",IF(Plananalyse!BH109=1,VLOOKUP(BH$5,Kruistabel!$B$26:$F$29,MATCH($C109,Kruistabel!$C$25:$F$25,0)+1,FALSE),""))</f>
        <v/>
      </c>
      <c r="BI109" s="327"/>
      <c r="BJ109" s="326" t="e">
        <f>IF(IF(Plananalyse!BJ109=1,VLOOKUP(BJ$5,Kruistabel!$B$26:$F$29,MATCH($C109,Kruistabel!$C$25:$F$25,0)+1,FALSE),"")=0,"",IF(Plananalyse!BJ109=1,VLOOKUP(BJ$5,Kruistabel!$B$26:$F$29,MATCH($C109,Kruistabel!$C$25:$F$25,0)+1,FALSE),""))</f>
        <v>#N/A</v>
      </c>
      <c r="BK109" s="326" t="e">
        <f>IF(IF(Plananalyse!BK109=1,VLOOKUP(BK$5,Kruistabel!$B$26:$F$29,MATCH($C109,Kruistabel!$C$25:$F$25,0)+1,FALSE),"")=0,"",IF(Plananalyse!BK109=1,VLOOKUP(BK$5,Kruistabel!$B$26:$F$29,MATCH($C109,Kruistabel!$C$25:$F$25,0)+1,FALSE),""))</f>
        <v>#N/A</v>
      </c>
      <c r="BL109" s="326" t="e">
        <f>IF(IF(Plananalyse!BL109=1,VLOOKUP(BL$5,Kruistabel!$B$26:$F$29,MATCH($C109,Kruistabel!$C$25:$F$25,0)+1,FALSE),"")=0,"",IF(Plananalyse!BL109=1,VLOOKUP(BL$5,Kruistabel!$B$26:$F$29,MATCH($C109,Kruistabel!$C$25:$F$25,0)+1,FALSE),""))</f>
        <v>#N/A</v>
      </c>
      <c r="BM109" s="326" t="e">
        <f>IF(IF(Plananalyse!BM109=1,VLOOKUP(BM$5,Kruistabel!$B$26:$F$29,MATCH($C109,Kruistabel!$C$25:$F$25,0)+1,FALSE),"")=0,"",IF(Plananalyse!BM109=1,VLOOKUP(BM$5,Kruistabel!$B$26:$F$29,MATCH($C109,Kruistabel!$C$25:$F$25,0)+1,FALSE),""))</f>
        <v>#N/A</v>
      </c>
      <c r="BN109" s="326" t="e">
        <f>IF(IF(Plananalyse!BN109=1,VLOOKUP(BN$5,Kruistabel!$B$26:$F$29,MATCH($C109,Kruistabel!$C$25:$F$25,0)+1,FALSE),"")=0,"",IF(Plananalyse!BN109=1,VLOOKUP(BN$5,Kruistabel!$B$26:$F$29,MATCH($C109,Kruistabel!$C$25:$F$25,0)+1,FALSE),""))</f>
        <v>#N/A</v>
      </c>
      <c r="BO109" s="326" t="e">
        <f>IF(IF(Plananalyse!BO109=1,VLOOKUP(BO$5,Kruistabel!$B$26:$F$29,MATCH($C109,Kruistabel!$C$25:$F$25,0)+1,FALSE),"")=0,"",IF(Plananalyse!BO109=1,VLOOKUP(BO$5,Kruistabel!$B$26:$F$29,MATCH($C109,Kruistabel!$C$25:$F$25,0)+1,FALSE),""))</f>
        <v>#N/A</v>
      </c>
      <c r="BP109" s="326" t="e">
        <f>IF(IF(Plananalyse!BP109=1,VLOOKUP(BP$5,Kruistabel!$B$26:$F$29,MATCH($C109,Kruistabel!$C$25:$F$25,0)+1,FALSE),"")=0,"",IF(Plananalyse!BP109=1,VLOOKUP(BP$5,Kruistabel!$B$26:$F$29,MATCH($C109,Kruistabel!$C$25:$F$25,0)+1,FALSE),""))</f>
        <v>#N/A</v>
      </c>
      <c r="BQ109" s="326" t="e">
        <f>IF(IF(Plananalyse!BQ109=1,VLOOKUP(BQ$5,Kruistabel!$B$26:$F$29,MATCH($C109,Kruistabel!$C$25:$F$25,0)+1,FALSE),"")=0,"",IF(Plananalyse!BQ109=1,VLOOKUP(BQ$5,Kruistabel!$B$26:$F$29,MATCH($C109,Kruistabel!$C$25:$F$25,0)+1,FALSE),""))</f>
        <v>#N/A</v>
      </c>
      <c r="BR109" s="326" t="e">
        <f>IF(IF(Plananalyse!BR109=1,VLOOKUP(BR$5,Kruistabel!$B$26:$F$29,MATCH($C109,Kruistabel!$C$25:$F$25,0)+1,FALSE),"")=0,"",IF(Plananalyse!BR109=1,VLOOKUP(BR$5,Kruistabel!$B$26:$F$29,MATCH($C109,Kruistabel!$C$25:$F$25,0)+1,FALSE),""))</f>
        <v>#REF!</v>
      </c>
      <c r="BS109" s="326" t="e">
        <f>IF(IF(Plananalyse!BS109=1,VLOOKUP(BS$5,Kruistabel!$B$26:$F$29,MATCH($C109,Kruistabel!$C$25:$F$25,0)+1,FALSE),"")=0,"",IF(Plananalyse!BS109=1,VLOOKUP(BS$5,Kruistabel!$B$26:$F$29,MATCH($C109,Kruistabel!$C$25:$F$25,0)+1,FALSE),""))</f>
        <v>#REF!</v>
      </c>
      <c r="BT109" s="65"/>
      <c r="BU109" s="231" t="str">
        <f>IF(IF(Plananalyse!BU109=1,VLOOKUP(BU$5,Kruistabel!$B$26:$F$29,MATCH($C109,Kruistabel!$C$25:$F$25,0)+1,FALSE),"")=0,"",IF(Plananalyse!BU109=1,VLOOKUP(BU$5,Kruistabel!$B$26:$F$29,MATCH($C109,Kruistabel!$C$25:$F$25,0)+1,FALSE),""))</f>
        <v/>
      </c>
      <c r="BV109" s="326">
        <f>IF(IF(Plananalyse!BV109=1,VLOOKUP(BV$5,Kruistabel!$B$26:$F$29,MATCH($C109,Kruistabel!$C$25:$F$25,0)+1,FALSE),"")=0,"",IF(Plananalyse!BV109=1,VLOOKUP(BV$5,Kruistabel!$B$26:$F$29,MATCH($C109,Kruistabel!$C$25:$F$25,0)+1,FALSE),""))</f>
        <v>55</v>
      </c>
      <c r="BW109" s="326" t="str">
        <f>IF(IF(Plananalyse!BW109=1,VLOOKUP(BW$5,Kruistabel!$B$26:$F$29,MATCH($C109,Kruistabel!$C$25:$F$25,0)+1,FALSE),"")=0,"",IF(Plananalyse!BW109=1,VLOOKUP(BW$5,Kruistabel!$B$26:$F$29,MATCH($C109,Kruistabel!$C$25:$F$25,0)+1,FALSE),""))</f>
        <v/>
      </c>
      <c r="BX109" s="326" t="str">
        <f>IF(IF(Plananalyse!BX109=1,VLOOKUP(BX$5,Kruistabel!$B$26:$F$29,MATCH($C109,Kruistabel!$C$25:$F$25,0)+1,FALSE),"")=0,"",IF(Plananalyse!BX109=1,VLOOKUP(BX$5,Kruistabel!$B$26:$F$29,MATCH($C109,Kruistabel!$C$25:$F$25,0)+1,FALSE),""))</f>
        <v/>
      </c>
      <c r="BY109" s="327"/>
      <c r="BZ109" s="326" t="e">
        <f>IF(IF(Plananalyse!BZ109=1,VLOOKUP(BZ$5,Kruistabel!$B$26:$F$29,MATCH($C109,Kruistabel!$C$25:$F$25,0)+1,FALSE),"")=0,"",IF(Plananalyse!BZ109=1,VLOOKUP(BZ$5,Kruistabel!$B$26:$F$29,MATCH($C109,Kruistabel!$C$25:$F$25,0)+1,FALSE),""))</f>
        <v>#N/A</v>
      </c>
      <c r="CA109" s="326" t="e">
        <f>IF(IF(Plananalyse!CA109=1,VLOOKUP(CA$5,Kruistabel!$B$26:$F$29,MATCH($C109,Kruistabel!$C$25:$F$25,0)+1,FALSE),"")=0,"",IF(Plananalyse!CA109=1,VLOOKUP(CA$5,Kruistabel!$B$26:$F$29,MATCH($C109,Kruistabel!$C$25:$F$25,0)+1,FALSE),""))</f>
        <v>#N/A</v>
      </c>
      <c r="CB109" s="326" t="e">
        <f>IF(IF(Plananalyse!CB109=1,VLOOKUP(CB$5,Kruistabel!$B$26:$F$29,MATCH($C109,Kruistabel!$C$25:$F$25,0)+1,FALSE),"")=0,"",IF(Plananalyse!CB109=1,VLOOKUP(CB$5,Kruistabel!$B$26:$F$29,MATCH($C109,Kruistabel!$C$25:$F$25,0)+1,FALSE),""))</f>
        <v>#N/A</v>
      </c>
      <c r="CC109" s="326" t="e">
        <f>IF(IF(Plananalyse!CC109=1,VLOOKUP(CC$5,Kruistabel!$B$26:$F$29,MATCH($C109,Kruistabel!$C$25:$F$25,0)+1,FALSE),"")=0,"",IF(Plananalyse!CC109=1,VLOOKUP(CC$5,Kruistabel!$B$26:$F$29,MATCH($C109,Kruistabel!$C$25:$F$25,0)+1,FALSE),""))</f>
        <v>#N/A</v>
      </c>
      <c r="CD109" s="326" t="e">
        <f>IF(IF(Plananalyse!CD109=1,VLOOKUP(CD$5,Kruistabel!$B$26:$F$29,MATCH($C109,Kruistabel!$C$25:$F$25,0)+1,FALSE),"")=0,"",IF(Plananalyse!CD109=1,VLOOKUP(CD$5,Kruistabel!$B$26:$F$29,MATCH($C109,Kruistabel!$C$25:$F$25,0)+1,FALSE),""))</f>
        <v>#N/A</v>
      </c>
      <c r="CE109" s="326" t="e">
        <f>IF(IF(Plananalyse!CE109=1,VLOOKUP(CE$5,Kruistabel!$B$26:$F$29,MATCH($C109,Kruistabel!$C$25:$F$25,0)+1,FALSE),"")=0,"",IF(Plananalyse!CE109=1,VLOOKUP(CE$5,Kruistabel!$B$26:$F$29,MATCH($C109,Kruistabel!$C$25:$F$25,0)+1,FALSE),""))</f>
        <v>#N/A</v>
      </c>
      <c r="CF109" s="326" t="e">
        <f>IF(IF(Plananalyse!CF109=1,VLOOKUP(CF$5,Kruistabel!$B$26:$F$29,MATCH($C109,Kruistabel!$C$25:$F$25,0)+1,FALSE),"")=0,"",IF(Plananalyse!CF109=1,VLOOKUP(CF$5,Kruistabel!$B$26:$F$29,MATCH($C109,Kruistabel!$C$25:$F$25,0)+1,FALSE),""))</f>
        <v>#N/A</v>
      </c>
      <c r="CG109" s="326" t="e">
        <f>IF(IF(Plananalyse!CG109=1,VLOOKUP(CG$5,Kruistabel!$B$26:$F$29,MATCH($C109,Kruistabel!$C$25:$F$25,0)+1,FALSE),"")=0,"",IF(Plananalyse!CG109=1,VLOOKUP(CG$5,Kruistabel!$B$26:$F$29,MATCH($C109,Kruistabel!$C$25:$F$25,0)+1,FALSE),""))</f>
        <v>#REF!</v>
      </c>
      <c r="CH109" s="326" t="e">
        <f>IF(IF(Plananalyse!CH109=1,VLOOKUP(CH$5,Kruistabel!$B$26:$F$29,MATCH($C109,Kruistabel!$C$25:$F$25,0)+1,FALSE),"")=0,"",IF(Plananalyse!CH109=1,VLOOKUP(CH$5,Kruistabel!$B$26:$F$29,MATCH($C109,Kruistabel!$C$25:$F$25,0)+1,FALSE),""))</f>
        <v>#REF!</v>
      </c>
      <c r="CI109" s="65"/>
      <c r="CJ109" s="326">
        <f>IF(IF(Plananalyse!CJ109=1,VLOOKUP(CJ$5,Kruistabel!$B$26:$F$29,MATCH($C109,Kruistabel!$C$25:$F$25,0)+1,FALSE),"")=0,"",IF(Plananalyse!CJ109=1,VLOOKUP(CJ$5,Kruistabel!$B$26:$F$29,MATCH($C109,Kruistabel!$C$25:$F$25,0)+1,FALSE),""))</f>
        <v>55</v>
      </c>
      <c r="CK109" s="326">
        <f>IF(IF(Plananalyse!CK109=1,VLOOKUP(CK$5,Kruistabel!$B$26:$F$29,MATCH($C109,Kruistabel!$C$25:$F$25,0)+1,FALSE),"")=0,"",IF(Plananalyse!CK109=1,VLOOKUP(CK$5,Kruistabel!$B$26:$F$29,MATCH($C109,Kruistabel!$C$25:$F$25,0)+1,FALSE),""))</f>
        <v>55</v>
      </c>
      <c r="CL109" s="326" t="str">
        <f>IF(IF(Plananalyse!CL109=1,VLOOKUP(CL$5,Kruistabel!$B$26:$F$29,MATCH($C109,Kruistabel!$C$25:$F$25,0)+1,FALSE),"")=0,"",IF(Plananalyse!CL109=1,VLOOKUP(CL$5,Kruistabel!$B$26:$F$29,MATCH($C109,Kruistabel!$C$25:$F$25,0)+1,FALSE),""))</f>
        <v/>
      </c>
      <c r="CM109" s="326">
        <f>IF(IF(Plananalyse!CM109=1,VLOOKUP(CM$5,Kruistabel!$B$26:$F$29,MATCH($C109,Kruistabel!$C$25:$F$25,0)+1,FALSE),"")=0,"",IF(Plananalyse!CM109=1,VLOOKUP(CM$5,Kruistabel!$B$26:$F$29,MATCH($C109,Kruistabel!$C$25:$F$25,0)+1,FALSE),""))</f>
        <v>50</v>
      </c>
      <c r="CN109" s="326">
        <f>IF(IF(Plananalyse!CN109=1,VLOOKUP(CN$5,Kruistabel!$B$26:$F$29,MATCH($C109,Kruistabel!$C$25:$F$25,0)+1,FALSE),"")=0,"",IF(Plananalyse!CN109=1,VLOOKUP(CN$5,Kruistabel!$B$26:$F$29,MATCH($C109,Kruistabel!$C$25:$F$25,0)+1,FALSE),""))</f>
        <v>50</v>
      </c>
      <c r="CO109" s="326">
        <f>IF(IF(Plananalyse!CO109=1,VLOOKUP(CO$5,Kruistabel!$B$26:$F$29,MATCH($C109,Kruistabel!$C$25:$F$25,0)+1,FALSE),"")=0,"",IF(Plananalyse!CO109=1,VLOOKUP(CO$5,Kruistabel!$B$26:$F$29,MATCH($C109,Kruistabel!$C$25:$F$25,0)+1,FALSE),""))</f>
        <v>60</v>
      </c>
      <c r="CP109" s="326">
        <f>IF(IF(Plananalyse!CP109=1,VLOOKUP(CP$5,Kruistabel!$B$26:$F$29,MATCH($C109,Kruistabel!$C$25:$F$25,0)+1,FALSE),"")=0,"",IF(Plananalyse!CP109=1,VLOOKUP(CP$5,Kruistabel!$B$26:$F$29,MATCH($C109,Kruistabel!$C$25:$F$25,0)+1,FALSE),""))</f>
        <v>55</v>
      </c>
      <c r="CQ109" s="326">
        <f>IF(IF(Plananalyse!CQ109=1,VLOOKUP(CQ$5,Kruistabel!$B$26:$F$29,MATCH($C109,Kruistabel!$C$25:$F$25,0)+1,FALSE),"")=0,"",IF(Plananalyse!CQ109=1,VLOOKUP(CQ$5,Kruistabel!$B$26:$F$29,MATCH($C109,Kruistabel!$C$25:$F$25,0)+1,FALSE),""))</f>
        <v>60</v>
      </c>
      <c r="CR109" s="326">
        <f>IF(IF(Plananalyse!CR109=1,VLOOKUP(CR$5,Kruistabel!$B$26:$F$29,MATCH($C109,Kruistabel!$C$25:$F$25,0)+1,FALSE),"")=0,"",IF(Plananalyse!CR109=1,VLOOKUP(CR$5,Kruistabel!$B$26:$F$29,MATCH($C109,Kruistabel!$C$25:$F$25,0)+1,FALSE),""))</f>
        <v>60</v>
      </c>
      <c r="CS109" s="326">
        <f>IF(IF(Plananalyse!CS109=1,VLOOKUP(CS$5,Kruistabel!$B$26:$F$29,MATCH($C109,Kruistabel!$C$25:$F$25,0)+1,FALSE),"")=0,"",IF(Plananalyse!CS109=1,VLOOKUP(CS$5,Kruistabel!$B$26:$F$29,MATCH($C109,Kruistabel!$C$25:$F$25,0)+1,FALSE),""))</f>
        <v>55</v>
      </c>
      <c r="CT109" s="326">
        <f>IF(IF(Plananalyse!CT109=1,VLOOKUP(CT$5,Kruistabel!$B$26:$F$29,MATCH($C109,Kruistabel!$C$25:$F$25,0)+1,FALSE),"")=0,"",IF(Plananalyse!CT109=1,VLOOKUP(CT$5,Kruistabel!$B$26:$F$29,MATCH($C109,Kruistabel!$C$25:$F$25,0)+1,FALSE),""))</f>
        <v>55</v>
      </c>
      <c r="CU109" s="326">
        <f>IF(IF(Plananalyse!CU109=1,VLOOKUP(CU$5,Kruistabel!$B$26:$F$29,MATCH($C109,Kruistabel!$C$25:$F$25,0)+1,FALSE),"")=0,"",IF(Plananalyse!CU109=1,VLOOKUP(CU$5,Kruistabel!$B$26:$F$29,MATCH($C109,Kruistabel!$C$25:$F$25,0)+1,FALSE),""))</f>
        <v>60</v>
      </c>
      <c r="CV109" s="326">
        <f>IF(IF(Plananalyse!CV109=1,VLOOKUP(CV$5,Kruistabel!$B$26:$F$29,MATCH($C109,Kruistabel!$C$25:$F$25,0)+1,FALSE),"")=0,"",IF(Plananalyse!CV109=1,VLOOKUP(CV$5,Kruistabel!$B$26:$F$29,MATCH($C109,Kruistabel!$C$25:$F$25,0)+1,FALSE),""))</f>
        <v>60</v>
      </c>
      <c r="CW109" s="326">
        <f>IF(IF(Plananalyse!CW109=1,VLOOKUP(CW$5,Kruistabel!$B$26:$F$29,MATCH($C109,Kruistabel!$C$25:$F$25,0)+1,FALSE),"")=0,"",IF(Plananalyse!CW109=1,VLOOKUP(CW$5,Kruistabel!$B$26:$F$29,MATCH($C109,Kruistabel!$C$25:$F$25,0)+1,FALSE),""))</f>
        <v>55</v>
      </c>
      <c r="CX109" s="326" t="str">
        <f>IF(IF(Plananalyse!CX109=1,VLOOKUP(CX$5,Kruistabel!$B$26:$F$29,MATCH($C109,Kruistabel!$C$25:$F$25,0)+1,FALSE),"")=0,"",IF(Plananalyse!CX109=1,VLOOKUP(CX$5,Kruistabel!$B$26:$F$29,MATCH($C109,Kruistabel!$C$25:$F$25,0)+1,FALSE),""))</f>
        <v/>
      </c>
      <c r="CY109" s="326">
        <f ca="1">IF(IF(Plananalyse!CY109=1,VLOOKUP(CY$5,Kruistabel!$B$26:$F$29,MATCH($C109,Kruistabel!$C$25:$F$25,0)+1,FALSE),"")=0,"",IF(Plananalyse!CY109=1,VLOOKUP(CY$5,Kruistabel!$B$26:$F$29,MATCH($C109,Kruistabel!$C$25:$F$25,0)+1,FALSE),""))</f>
        <v>60</v>
      </c>
      <c r="CZ109" s="326">
        <f ca="1">IF(IF(Plananalyse!CZ109=1,VLOOKUP(CZ$5,Kruistabel!$B$26:$F$29,MATCH($C109,Kruistabel!$C$25:$F$25,0)+1,FALSE),"")=0,"",IF(Plananalyse!CZ109=1,VLOOKUP(CZ$5,Kruistabel!$B$26:$F$29,MATCH($C109,Kruistabel!$C$25:$F$25,0)+1,FALSE),""))</f>
        <v>60</v>
      </c>
      <c r="DA109" s="326">
        <f ca="1">IF(IF(Plananalyse!DA109=1,VLOOKUP(DA$5,Kruistabel!$B$26:$F$29,MATCH($C109,Kruistabel!$C$25:$F$25,0)+1,FALSE),"")=0,"",IF(Plananalyse!DA109=1,VLOOKUP(DA$5,Kruistabel!$B$26:$F$29,MATCH($C109,Kruistabel!$C$25:$F$25,0)+1,FALSE),""))</f>
        <v>60</v>
      </c>
      <c r="DB109" s="326" t="str">
        <f ca="1">IF(IF(Plananalyse!DB109=1,VLOOKUP(DB$5,Kruistabel!$B$26:$F$29,MATCH($C109,Kruistabel!$C$25:$F$25,0)+1,FALSE),"")=0,"",IF(Plananalyse!DB109=1,VLOOKUP(DB$5,Kruistabel!$B$26:$F$29,MATCH($C109,Kruistabel!$C$25:$F$25,0)+1,FALSE),""))</f>
        <v/>
      </c>
      <c r="DC109" s="326" t="str">
        <f ca="1">IF(IF(Plananalyse!DC109=1,VLOOKUP(DC$5,Kruistabel!$B$26:$F$29,MATCH($C109,Kruistabel!$C$25:$F$25,0)+1,FALSE),"")=0,"",IF(Plananalyse!DC109=1,VLOOKUP(DC$5,Kruistabel!$B$26:$F$29,MATCH($C109,Kruistabel!$C$25:$F$25,0)+1,FALSE),""))</f>
        <v/>
      </c>
      <c r="DD109" s="327"/>
      <c r="DE109" s="326" t="e">
        <f ca="1">IF(IF(Plananalyse!DE109=1,VLOOKUP(DE$5,Kruistabel!$B$26:$F$29,MATCH($C109,Kruistabel!$C$25:$F$25,0)+1,FALSE),"")=0,"",IF(Plananalyse!DE109=1,VLOOKUP(DE$5,Kruistabel!$B$26:$F$29,MATCH($C109,Kruistabel!$C$25:$F$25,0)+1,FALSE),""))</f>
        <v>#N/A</v>
      </c>
      <c r="DF109" s="326" t="e">
        <f ca="1">IF(IF(Plananalyse!DF109=1,VLOOKUP(DF$5,Kruistabel!$B$26:$F$29,MATCH($C109,Kruistabel!$C$25:$F$25,0)+1,FALSE),"")=0,"",IF(Plananalyse!DF109=1,VLOOKUP(DF$5,Kruistabel!$B$26:$F$29,MATCH($C109,Kruistabel!$C$25:$F$25,0)+1,FALSE),""))</f>
        <v>#N/A</v>
      </c>
      <c r="DG109" s="326" t="e">
        <f ca="1">IF(IF(Plananalyse!DG109=1,VLOOKUP(DG$5,Kruistabel!$B$26:$F$29,MATCH($C109,Kruistabel!$C$25:$F$25,0)+1,FALSE),"")=0,"",IF(Plananalyse!DG109=1,VLOOKUP(DG$5,Kruistabel!$B$26:$F$29,MATCH($C109,Kruistabel!$C$25:$F$25,0)+1,FALSE),""))</f>
        <v>#N/A</v>
      </c>
      <c r="DH109" s="326" t="e">
        <f ca="1">IF(IF(Plananalyse!DH109=1,VLOOKUP(DH$5,Kruistabel!$B$26:$F$29,MATCH($C109,Kruistabel!$C$25:$F$25,0)+1,FALSE),"")=0,"",IF(Plananalyse!DH109=1,VLOOKUP(DH$5,Kruistabel!$B$26:$F$29,MATCH($C109,Kruistabel!$C$25:$F$25,0)+1,FALSE),""))</f>
        <v>#N/A</v>
      </c>
      <c r="DI109" s="326" t="e">
        <f ca="1">IF(IF(Plananalyse!DI109=1,VLOOKUP(DI$5,Kruistabel!$B$26:$F$29,MATCH($C109,Kruistabel!$C$25:$F$25,0)+1,FALSE),"")=0,"",IF(Plananalyse!DI109=1,VLOOKUP(DI$5,Kruistabel!$B$26:$F$29,MATCH($C109,Kruistabel!$C$25:$F$25,0)+1,FALSE),""))</f>
        <v>#N/A</v>
      </c>
      <c r="DJ109" s="326" t="e">
        <f ca="1">IF(IF(Plananalyse!DJ109=1,VLOOKUP(DJ$5,Kruistabel!$B$26:$F$29,MATCH($C109,Kruistabel!$C$25:$F$25,0)+1,FALSE),"")=0,"",IF(Plananalyse!DJ109=1,VLOOKUP(DJ$5,Kruistabel!$B$26:$F$29,MATCH($C109,Kruistabel!$C$25:$F$25,0)+1,FALSE),""))</f>
        <v>#N/A</v>
      </c>
      <c r="DK109" s="326" t="e">
        <f ca="1">IF(IF(Plananalyse!DK109=1,VLOOKUP(DK$5,Kruistabel!$B$26:$F$29,MATCH($C109,Kruistabel!$C$25:$F$25,0)+1,FALSE),"")=0,"",IF(Plananalyse!DK109=1,VLOOKUP(DK$5,Kruistabel!$B$26:$F$29,MATCH($C109,Kruistabel!$C$25:$F$25,0)+1,FALSE),""))</f>
        <v>#REF!</v>
      </c>
      <c r="DL109" s="326" t="e">
        <f ca="1">IF(IF(Plananalyse!DL109=1,VLOOKUP(DL$5,Kruistabel!$B$26:$F$29,MATCH($C109,Kruistabel!$C$25:$F$25,0)+1,FALSE),"")=0,"",IF(Plananalyse!DL109=1,VLOOKUP(DL$5,Kruistabel!$B$26:$F$29,MATCH($C109,Kruistabel!$C$25:$F$25,0)+1,FALSE),""))</f>
        <v>#REF!</v>
      </c>
      <c r="DM109" s="327" t="str">
        <f>IF(Plananalyse!DM109=1,VLOOKUP(DM$5,Kruistabel!$B$26:$F$29,MATCH($C109,Kruistabel!$C$25:$F$25,0)+1,FALSE),"")</f>
        <v/>
      </c>
      <c r="DN109" s="326" t="e">
        <f ca="1">IF(IF(Plananalyse!DN109=1,VLOOKUP(DN$5,Kruistabel!$B$26:$F$29,MATCH($C109,Kruistabel!$C$25:$F$25,0)+1,FALSE),"")=0,"",IF(Plananalyse!DN109=1,VLOOKUP(DN$5,Kruistabel!$B$26:$F$29,MATCH($C109,Kruistabel!$C$25:$F$25,0)+1,FALSE),""))</f>
        <v>#N/A</v>
      </c>
      <c r="DO109" s="326" t="e">
        <f ca="1">IF(IF(Plananalyse!DO109=1,VLOOKUP(DO$5,Kruistabel!$B$26:$F$29,MATCH($C109,Kruistabel!$C$25:$F$25,0)+1,FALSE),"")=0,"",IF(Plananalyse!DO109=1,VLOOKUP(DO$5,Kruistabel!$B$26:$F$29,MATCH($C109,Kruistabel!$C$25:$F$25,0)+1,FALSE),""))</f>
        <v>#N/A</v>
      </c>
      <c r="DP109" s="326" t="e">
        <f ca="1">IF(IF(Plananalyse!DP109=1,VLOOKUP(DP$5,Kruistabel!$B$26:$F$29,MATCH($C109,Kruistabel!$C$25:$F$25,0)+1,FALSE),"")=0,"",IF(Plananalyse!DP109=1,VLOOKUP(DP$5,Kruistabel!$B$26:$F$29,MATCH($C109,Kruistabel!$C$25:$F$25,0)+1,FALSE),""))</f>
        <v>#N/A</v>
      </c>
      <c r="DQ109" s="326" t="e">
        <f ca="1">IF(IF(Plananalyse!DQ109=1,VLOOKUP(DQ$5,Kruistabel!$B$26:$F$29,MATCH($C109,Kruistabel!$C$25:$F$25,0)+1,FALSE),"")=0,"",IF(Plananalyse!DQ109=1,VLOOKUP(DQ$5,Kruistabel!$B$26:$F$29,MATCH($C109,Kruistabel!$C$25:$F$25,0)+1,FALSE),""))</f>
        <v>#N/A</v>
      </c>
      <c r="DR109" s="326" t="e">
        <f ca="1">IF(IF(Plananalyse!DR109=1,VLOOKUP(DR$5,Kruistabel!$B$26:$F$29,MATCH($C109,Kruistabel!$C$25:$F$25,0)+1,FALSE),"")=0,"",IF(Plananalyse!DR109=1,VLOOKUP(DR$5,Kruistabel!$B$26:$F$29,MATCH($C109,Kruistabel!$C$25:$F$25,0)+1,FALSE),""))</f>
        <v>#N/A</v>
      </c>
      <c r="DS109" s="326" t="e">
        <f ca="1">IF(IF(Plananalyse!DS109=1,VLOOKUP(DS$5,Kruistabel!$B$26:$F$29,MATCH($C109,Kruistabel!$C$25:$F$25,0)+1,FALSE),"")=0,"",IF(Plananalyse!DS109=1,VLOOKUP(DS$5,Kruistabel!$B$26:$F$29,MATCH($C109,Kruistabel!$C$25:$F$25,0)+1,FALSE),""))</f>
        <v>#N/A</v>
      </c>
      <c r="DT109" s="326" t="e">
        <f ca="1">IF(IF(Plananalyse!DT109=1,VLOOKUP(DT$5,Kruistabel!$B$26:$F$29,MATCH($C109,Kruistabel!$C$25:$F$25,0)+1,FALSE),"")=0,"",IF(Plananalyse!DT109=1,VLOOKUP(DT$5,Kruistabel!$B$26:$F$29,MATCH($C109,Kruistabel!$C$25:$F$25,0)+1,FALSE),""))</f>
        <v>#N/A</v>
      </c>
      <c r="DU109" s="326" t="e">
        <f ca="1">IF(IF(Plananalyse!DU109=1,VLOOKUP(DU$5,Kruistabel!$B$26:$F$29,MATCH($C109,Kruistabel!$C$25:$F$25,0)+1,FALSE),"")=0,"",IF(Plananalyse!DU109=1,VLOOKUP(DU$5,Kruistabel!$B$26:$F$29,MATCH($C109,Kruistabel!$C$25:$F$25,0)+1,FALSE),""))</f>
        <v>#N/A</v>
      </c>
      <c r="DV109" s="326" t="e">
        <f ca="1">IF(IF(Plananalyse!DV109=1,VLOOKUP(DV$5,Kruistabel!$B$26:$F$29,MATCH($C109,Kruistabel!$C$25:$F$25,0)+1,FALSE),"")=0,"",IF(Plananalyse!DV109=1,VLOOKUP(DV$5,Kruistabel!$B$26:$F$29,MATCH($C109,Kruistabel!$C$25:$F$25,0)+1,FALSE),""))</f>
        <v>#N/A</v>
      </c>
      <c r="DW109" s="326" t="e">
        <f ca="1">IF(IF(Plananalyse!DW109=1,VLOOKUP(DW$5,Kruistabel!$B$26:$F$29,MATCH($C109,Kruistabel!$C$25:$F$25,0)+1,FALSE),"")=0,"",IF(Plananalyse!DW109=1,VLOOKUP(DW$5,Kruistabel!$B$26:$F$29,MATCH($C109,Kruistabel!$C$25:$F$25,0)+1,FALSE),""))</f>
        <v>#REF!</v>
      </c>
      <c r="DX109" s="326" t="e">
        <f ca="1">IF(IF(Plananalyse!DX109=1,VLOOKUP(DX$5,Kruistabel!$B$26:$F$29,MATCH($C109,Kruistabel!$C$25:$F$25,0)+1,FALSE),"")=0,"",IF(Plananalyse!DX109=1,VLOOKUP(DX$5,Kruistabel!$B$26:$F$29,MATCH($C109,Kruistabel!$C$25:$F$25,0)+1,FALSE),""))</f>
        <v>#REF!</v>
      </c>
      <c r="DY109" s="327" t="str">
        <f>IF(Plananalyse!DY109=1,VLOOKUP(DY$5,Kruistabel!$B$26:$F$29,MATCH($C109,Kruistabel!$C$25:$F$25,0)+1,FALSE),"")</f>
        <v/>
      </c>
      <c r="DZ109" s="326" t="e">
        <f ca="1">IF(IF(Plananalyse!DZ109=1,VLOOKUP(DZ$5,Kruistabel!$B$26:$F$29,MATCH($C109,Kruistabel!$C$25:$F$25,0)+1,FALSE),"")=0,"",IF(Plananalyse!DZ109=1,VLOOKUP(DZ$5,Kruistabel!$B$26:$F$29,MATCH($C109,Kruistabel!$C$25:$F$25,0)+1,FALSE),""))</f>
        <v>#N/A</v>
      </c>
      <c r="EA109" s="326" t="e">
        <f ca="1">IF(IF(Plananalyse!EA109=1,VLOOKUP(EA$5,Kruistabel!$B$26:$F$29,MATCH($C109,Kruistabel!$C$25:$F$25,0)+1,FALSE),"")=0,"",IF(Plananalyse!EA109=1,VLOOKUP(EA$5,Kruistabel!$B$26:$F$29,MATCH($C109,Kruistabel!$C$25:$F$25,0)+1,FALSE),""))</f>
        <v>#N/A</v>
      </c>
      <c r="EB109" s="326" t="e">
        <f ca="1">IF(IF(Plananalyse!EB109=1,VLOOKUP(EB$5,Kruistabel!$B$26:$F$29,MATCH($C109,Kruistabel!$C$25:$F$25,0)+1,FALSE),"")=0,"",IF(Plananalyse!EB109=1,VLOOKUP(EB$5,Kruistabel!$B$26:$F$29,MATCH($C109,Kruistabel!$C$25:$F$25,0)+1,FALSE),""))</f>
        <v>#REF!</v>
      </c>
      <c r="EC109" s="326" t="e">
        <f ca="1">IF(IF(Plananalyse!EC109=1,VLOOKUP(EC$5,Kruistabel!$B$26:$F$29,MATCH($C109,Kruistabel!$C$25:$F$25,0)+1,FALSE),"")=0,"",IF(Plananalyse!EC109=1,VLOOKUP(EC$5,Kruistabel!$B$26:$F$29,MATCH($C109,Kruistabel!$C$25:$F$25,0)+1,FALSE),""))</f>
        <v>#REF!</v>
      </c>
      <c r="ED109" s="327"/>
      <c r="EE109" s="326" t="e">
        <f ca="1">IF(IF(Plananalyse!EE109=1,VLOOKUP(EE$5,Kruistabel!$B$26:$F$29,MATCH($C109,Kruistabel!$C$25:$F$25,0)+1,FALSE),"")=0,"",IF(Plananalyse!EE109=1,VLOOKUP(EE$5,Kruistabel!$B$26:$F$29,MATCH($C109,Kruistabel!$C$25:$F$25,0)+1,FALSE),""))</f>
        <v>#N/A</v>
      </c>
      <c r="EF109" s="326" t="e">
        <f ca="1">IF(IF(Plananalyse!EF109=1,VLOOKUP(EF$5,Kruistabel!$B$26:$F$29,MATCH($C109,Kruistabel!$C$25:$F$25,0)+1,FALSE),"")=0,"",IF(Plananalyse!EF109=1,VLOOKUP(EF$5,Kruistabel!$B$26:$F$29,MATCH($C109,Kruistabel!$C$25:$F$25,0)+1,FALSE),""))</f>
        <v>#N/A</v>
      </c>
      <c r="EG109" s="326" t="e">
        <f ca="1">IF(IF(Plananalyse!EG109=1,VLOOKUP(EG$5,Kruistabel!$B$26:$F$29,MATCH($C109,Kruistabel!$C$25:$F$25,0)+1,FALSE),"")=0,"",IF(Plananalyse!EG109=1,VLOOKUP(EG$5,Kruistabel!$B$26:$F$29,MATCH($C109,Kruistabel!$C$25:$F$25,0)+1,FALSE),""))</f>
        <v>#N/A</v>
      </c>
      <c r="EH109" s="326" t="e">
        <f ca="1">IF(IF(Plananalyse!EH109=1,VLOOKUP(EH$5,Kruistabel!$B$26:$F$29,MATCH($C109,Kruistabel!$C$25:$F$25,0)+1,FALSE),"")=0,"",IF(Plananalyse!EH109=1,VLOOKUP(EH$5,Kruistabel!$B$26:$F$29,MATCH($C109,Kruistabel!$C$25:$F$25,0)+1,FALSE),""))</f>
        <v>#REF!</v>
      </c>
      <c r="EI109" s="326" t="e">
        <f ca="1">IF(IF(Plananalyse!EI109=1,VLOOKUP(EI$5,Kruistabel!$B$26:$F$29,MATCH($C109,Kruistabel!$C$25:$F$25,0)+1,FALSE),"")=0,"",IF(Plananalyse!EI109=1,VLOOKUP(EI$5,Kruistabel!$B$26:$F$29,MATCH($C109,Kruistabel!$C$25:$F$25,0)+1,FALSE),""))</f>
        <v>#REF!</v>
      </c>
      <c r="EJ109" s="164" t="str">
        <f>IF(Plananalyse!EJ109=1,VLOOKUP(EJ$5,Kruistabel!$B$26:$F$29,MATCH($C109,Kruistabel!$C$25:$F$25,0)+1,FALSE),"")</f>
        <v/>
      </c>
      <c r="EK109" s="138"/>
      <c r="EL109" s="138"/>
      <c r="EM109" s="138"/>
      <c r="EN109" s="138"/>
      <c r="EO109" s="138"/>
    </row>
    <row r="110" spans="2:145">
      <c r="B110" s="337" t="s">
        <v>213</v>
      </c>
      <c r="C110" s="160" t="str">
        <f>_xlfn.IFNA(VLOOKUP($B110,Classificatietabel!$B$6:$I$91,C$7,FALSE),"")</f>
        <v>normaal</v>
      </c>
      <c r="D110" s="160" t="str">
        <f>_xlfn.IFNA(VLOOKUP($B110,Classificatietabel!$B$6:$I$91,D$7,FALSE),"")</f>
        <v>neen</v>
      </c>
      <c r="E110" s="119">
        <f>IF(AND(D110="laag",$D$3=1),0,_xlfn.IFNA(IF(VLOOKUP($B110,Classificatietabel!$B$6:$H$91,$E$5,FALSE)="Ja",1,0),""))</f>
        <v>1</v>
      </c>
      <c r="F110" s="163"/>
      <c r="G110" s="326" t="str">
        <f>IF(IF(Plananalyse!G110=1,VLOOKUP(G$5,Kruistabel!$B$26:$F$29,MATCH($C110,Kruistabel!$C$25:$F$25,0)+1,FALSE),"")=0,"",IF(Plananalyse!G110=1,VLOOKUP(G$5,Kruistabel!$B$26:$F$29,MATCH($C110,Kruistabel!$C$25:$F$25,0)+1,FALSE),""))</f>
        <v/>
      </c>
      <c r="H110" s="326" t="str">
        <f>IF(IF(Plananalyse!H110=1,VLOOKUP(H$5,Kruistabel!$B$26:$F$29,MATCH($C110,Kruistabel!$C$25:$F$25,0)+1,FALSE),"")=0,"",IF(Plananalyse!H110=1,VLOOKUP(H$5,Kruistabel!$B$26:$F$29,MATCH($C110,Kruistabel!$C$25:$F$25,0)+1,FALSE),""))</f>
        <v/>
      </c>
      <c r="I110" s="326">
        <f>IF(IF(Plananalyse!I110=1,VLOOKUP(I$5,Kruistabel!$B$26:$F$29,MATCH($C110,Kruistabel!$C$25:$F$25,0)+1,FALSE),"")=0,"",IF(Plananalyse!I110=1,VLOOKUP(I$5,Kruistabel!$B$26:$F$29,MATCH($C110,Kruistabel!$C$25:$F$25,0)+1,FALSE),""))</f>
        <v>60</v>
      </c>
      <c r="J110" s="326" t="str">
        <f>IF(IF(Plananalyse!J110=1,VLOOKUP(J$5,Kruistabel!$B$26:$F$29,MATCH($C110,Kruistabel!$C$25:$F$25,0)+1,FALSE),"")=0,"",IF(Plananalyse!J110=1,VLOOKUP(J$5,Kruistabel!$B$26:$F$29,MATCH($C110,Kruistabel!$C$25:$F$25,0)+1,FALSE),""))</f>
        <v/>
      </c>
      <c r="K110" s="326" t="str">
        <f>IF(IF(Plananalyse!K110=1,VLOOKUP(K$5,Kruistabel!$B$26:$F$29,MATCH($C110,Kruistabel!$C$25:$F$25,0)+1,FALSE),"")=0,"",IF(Plananalyse!K110=1,VLOOKUP(K$5,Kruistabel!$B$26:$F$29,MATCH($C110,Kruistabel!$C$25:$F$25,0)+1,FALSE),""))</f>
        <v/>
      </c>
      <c r="L110" s="326" t="str">
        <f>IF(IF(Plananalyse!L110=1,VLOOKUP(L$5,Kruistabel!$B$26:$F$29,MATCH($C110,Kruistabel!$C$25:$F$25,0)+1,FALSE),"")=0,"",IF(Plananalyse!L110=1,VLOOKUP(L$5,Kruistabel!$B$26:$F$29,MATCH($C110,Kruistabel!$C$25:$F$25,0)+1,FALSE),""))</f>
        <v/>
      </c>
      <c r="M110" s="326">
        <f>IF(IF(Plananalyse!M110=1,VLOOKUP(M$5,Kruistabel!$B$26:$F$29,MATCH($C110,Kruistabel!$C$25:$F$25,0)+1,FALSE),"")=0,"",IF(Plananalyse!M110=1,VLOOKUP(M$5,Kruistabel!$B$26:$F$29,MATCH($C110,Kruistabel!$C$25:$F$25,0)+1,FALSE),""))</f>
        <v>55</v>
      </c>
      <c r="N110" s="326">
        <f>IF(IF(Plananalyse!N110=1,VLOOKUP(N$5,Kruistabel!$B$26:$F$29,MATCH($C110,Kruistabel!$C$25:$F$25,0)+1,FALSE),"")=0,"",IF(Plananalyse!N110=1,VLOOKUP(N$5,Kruistabel!$B$26:$F$29,MATCH($C110,Kruistabel!$C$25:$F$25,0)+1,FALSE),""))</f>
        <v>55</v>
      </c>
      <c r="O110" s="326">
        <f>IF(IF(Plananalyse!O110=1,VLOOKUP(O$5,Kruistabel!$B$26:$F$29,MATCH($C110,Kruistabel!$C$25:$F$25,0)+1,FALSE),"")=0,"",IF(Plananalyse!O110=1,VLOOKUP(O$5,Kruistabel!$B$26:$F$29,MATCH($C110,Kruistabel!$C$25:$F$25,0)+1,FALSE),""))</f>
        <v>55</v>
      </c>
      <c r="P110" s="326">
        <f>IF(IF(Plananalyse!P110=1,VLOOKUP(P$5,Kruistabel!$B$26:$F$29,MATCH($C110,Kruistabel!$C$25:$F$25,0)+1,FALSE),"")=0,"",IF(Plananalyse!P110=1,VLOOKUP(P$5,Kruistabel!$B$26:$F$29,MATCH($C110,Kruistabel!$C$25:$F$25,0)+1,FALSE),""))</f>
        <v>50</v>
      </c>
      <c r="Q110" s="326">
        <f>IF(IF(Plananalyse!Q110=1,VLOOKUP(Q$5,Kruistabel!$B$26:$F$29,MATCH($C110,Kruistabel!$C$25:$F$25,0)+1,FALSE),"")=0,"",IF(Plananalyse!Q110=1,VLOOKUP(Q$5,Kruistabel!$B$26:$F$29,MATCH($C110,Kruistabel!$C$25:$F$25,0)+1,FALSE),""))</f>
        <v>60</v>
      </c>
      <c r="R110" s="326">
        <f>IF(IF(Plananalyse!R110=1,VLOOKUP(R$5,Kruistabel!$B$26:$F$29,MATCH($C110,Kruistabel!$C$25:$F$25,0)+1,FALSE),"")=0,"",IF(Plananalyse!R110=1,VLOOKUP(R$5,Kruistabel!$B$26:$F$29,MATCH($C110,Kruistabel!$C$25:$F$25,0)+1,FALSE),""))</f>
        <v>55</v>
      </c>
      <c r="S110" s="326" t="str">
        <f>IF(IF(Plananalyse!S110=1,VLOOKUP(S$5,Kruistabel!$B$26:$F$29,MATCH($C110,Kruistabel!$C$25:$F$25,0)+1,FALSE),"")=0,"",IF(Plananalyse!S110=1,VLOOKUP(S$5,Kruistabel!$B$26:$F$29,MATCH($C110,Kruistabel!$C$25:$F$25,0)+1,FALSE),""))</f>
        <v/>
      </c>
      <c r="T110" s="326" t="str">
        <f>IF(IF(Plananalyse!T110=1,VLOOKUP(T$5,Kruistabel!$B$26:$F$29,MATCH($C110,Kruistabel!$C$25:$F$25,0)+1,FALSE),"")=0,"",IF(Plananalyse!T110=1,VLOOKUP(T$5,Kruistabel!$B$26:$F$29,MATCH($C110,Kruistabel!$C$25:$F$25,0)+1,FALSE),""))</f>
        <v/>
      </c>
      <c r="U110" s="326" t="str">
        <f>IF(IF(Plananalyse!U110=1,VLOOKUP(U$5,Kruistabel!$B$26:$F$29,MATCH($C110,Kruistabel!$C$25:$F$25,0)+1,FALSE),"")=0,"",IF(Plananalyse!U110=1,VLOOKUP(U$5,Kruistabel!$B$26:$F$29,MATCH($C110,Kruistabel!$C$25:$F$25,0)+1,FALSE),""))</f>
        <v/>
      </c>
      <c r="V110" s="326" t="str">
        <f>IF(IF(Plananalyse!V110=1,VLOOKUP(V$5,Kruistabel!$B$26:$F$29,MATCH($C110,Kruistabel!$C$25:$F$25,0)+1,FALSE),"")=0,"",IF(Plananalyse!V110=1,VLOOKUP(V$5,Kruistabel!$B$26:$F$29,MATCH($C110,Kruistabel!$C$25:$F$25,0)+1,FALSE),""))</f>
        <v/>
      </c>
      <c r="W110" s="326" t="str">
        <f>IF(IF(Plananalyse!W110=1,VLOOKUP(W$5,Kruistabel!$B$26:$F$29,MATCH($C110,Kruistabel!$C$25:$F$25,0)+1,FALSE),"")=0,"",IF(Plananalyse!W110=1,VLOOKUP(W$5,Kruistabel!$B$26:$F$29,MATCH($C110,Kruistabel!$C$25:$F$25,0)+1,FALSE),""))</f>
        <v/>
      </c>
      <c r="X110" s="326" t="str">
        <f>IF(IF(Plananalyse!X110=1,VLOOKUP(X$5,Kruistabel!$B$26:$F$29,MATCH($C110,Kruistabel!$C$25:$F$25,0)+1,FALSE),"")=0,"",IF(Plananalyse!X110=1,VLOOKUP(X$5,Kruistabel!$B$26:$F$29,MATCH($C110,Kruistabel!$C$25:$F$25,0)+1,FALSE),""))</f>
        <v/>
      </c>
      <c r="Y110" s="326">
        <f>IF(IF(Plananalyse!Y110=1,VLOOKUP(Y$5,Kruistabel!$B$26:$F$29,MATCH($C110,Kruistabel!$C$25:$F$25,0)+1,FALSE),"")=0,"",IF(Plananalyse!Y110=1,VLOOKUP(Y$5,Kruistabel!$B$26:$F$29,MATCH($C110,Kruistabel!$C$25:$F$25,0)+1,FALSE),""))</f>
        <v>60</v>
      </c>
      <c r="Z110" s="326" t="str">
        <f>IF(IF(Plananalyse!Z110=1,VLOOKUP(Z$5,Kruistabel!$B$26:$F$29,MATCH($C110,Kruistabel!$C$25:$F$25,0)+1,FALSE),"")=0,"",IF(Plananalyse!Z110=1,VLOOKUP(Z$5,Kruistabel!$B$26:$F$29,MATCH($C110,Kruistabel!$C$25:$F$25,0)+1,FALSE),""))</f>
        <v/>
      </c>
      <c r="AA110" s="326" t="str">
        <f>IF(IF(Plananalyse!AA110=1,VLOOKUP(AA$5,Kruistabel!$B$26:$F$29,MATCH($C110,Kruistabel!$C$25:$F$25,0)+1,FALSE),"")=0,"",IF(Plananalyse!AA110=1,VLOOKUP(AA$5,Kruistabel!$B$26:$F$29,MATCH($C110,Kruistabel!$C$25:$F$25,0)+1,FALSE),""))</f>
        <v/>
      </c>
      <c r="AB110" s="326" t="str">
        <f>IF(IF(Plananalyse!AB110=1,VLOOKUP(AB$5,Kruistabel!$B$26:$F$29,MATCH($C110,Kruistabel!$C$25:$F$25,0)+1,FALSE),"")=0,"",IF(Plananalyse!AB110=1,VLOOKUP(AB$5,Kruistabel!$B$26:$F$29,MATCH($C110,Kruistabel!$C$25:$F$25,0)+1,FALSE),""))</f>
        <v/>
      </c>
      <c r="AC110" s="326" t="str">
        <f>IF(IF(Plananalyse!AC110=1,VLOOKUP(AC$5,Kruistabel!$B$26:$F$29,MATCH($C110,Kruistabel!$C$25:$F$25,0)+1,FALSE),"")=0,"",IF(Plananalyse!AC110=1,VLOOKUP(AC$5,Kruistabel!$B$26:$F$29,MATCH($C110,Kruistabel!$C$25:$F$25,0)+1,FALSE),""))</f>
        <v/>
      </c>
      <c r="AD110" s="326" t="str">
        <f>IF(IF(Plananalyse!AD110=1,VLOOKUP(AD$5,Kruistabel!$B$26:$F$29,MATCH($C110,Kruistabel!$C$25:$F$25,0)+1,FALSE),"")=0,"",IF(Plananalyse!AD110=1,VLOOKUP(AD$5,Kruistabel!$B$26:$F$29,MATCH($C110,Kruistabel!$C$25:$F$25,0)+1,FALSE),""))</f>
        <v/>
      </c>
      <c r="AE110" s="326" t="str">
        <f>IF(IF(Plananalyse!AE110=1,VLOOKUP(AE$5,Kruistabel!$B$26:$F$29,MATCH($C110,Kruistabel!$C$25:$F$25,0)+1,FALSE),"")=0,"",IF(Plananalyse!AE110=1,VLOOKUP(AE$5,Kruistabel!$B$26:$F$29,MATCH($C110,Kruistabel!$C$25:$F$25,0)+1,FALSE),""))</f>
        <v/>
      </c>
      <c r="AF110" s="326" t="str">
        <f>IF(IF(Plananalyse!AF110=1,VLOOKUP(AF$5,Kruistabel!$B$26:$F$29,MATCH($C110,Kruistabel!$C$25:$F$25,0)+1,FALSE),"")=0,"",IF(Plananalyse!AF110=1,VLOOKUP(AF$5,Kruistabel!$B$26:$F$29,MATCH($C110,Kruistabel!$C$25:$F$25,0)+1,FALSE),""))</f>
        <v/>
      </c>
      <c r="AG110" s="326" t="str">
        <f>IF(IF(Plananalyse!AG110=1,VLOOKUP(AG$5,Kruistabel!$B$26:$F$29,MATCH($C110,Kruistabel!$C$25:$F$25,0)+1,FALSE),"")=0,"",IF(Plananalyse!AG110=1,VLOOKUP(AG$5,Kruistabel!$B$26:$F$29,MATCH($C110,Kruistabel!$C$25:$F$25,0)+1,FALSE),""))</f>
        <v/>
      </c>
      <c r="AH110" s="326" t="str">
        <f>IF(IF(Plananalyse!AH110=1,VLOOKUP(AH$5,Kruistabel!$B$26:$F$29,MATCH($C110,Kruistabel!$C$25:$F$25,0)+1,FALSE),"")=0,"",IF(Plananalyse!AI110=1,VLOOKUP(AH$5,Kruistabel!$B$26:$F$29,MATCH($C110,Kruistabel!$C$25:$F$25,0)+1,FALSE),""))</f>
        <v/>
      </c>
      <c r="AI110" s="326" t="str">
        <f>IF(IF(Plananalyse!AI110=1,VLOOKUP(AI$5,Kruistabel!$B$26:$F$29,MATCH($C110,Kruistabel!$C$25:$F$25,0)+1,FALSE),"")=0,"",IF(Plananalyse!AJ110=1,VLOOKUP(AI$5,Kruistabel!$B$26:$F$29,MATCH($C110,Kruistabel!$C$25:$F$25,0)+1,FALSE),""))</f>
        <v/>
      </c>
      <c r="AJ110" s="326" t="str">
        <f>IF(IF(Plananalyse!AJ110=1,VLOOKUP(AJ$5,Kruistabel!$B$26:$F$29,MATCH($C110,Kruistabel!$C$25:$F$25,0)+1,FALSE),"")=0,"",IF(Plananalyse!AJ110=1,VLOOKUP(AJ$5,Kruistabel!$B$26:$F$29,MATCH($C110,Kruistabel!$C$25:$F$25,0)+1,FALSE),""))</f>
        <v/>
      </c>
      <c r="AK110" s="326">
        <f>IF(IF(Plananalyse!AK110=1,VLOOKUP(AK$5,Kruistabel!$B$26:$F$29,MATCH($C110,Kruistabel!$C$25:$F$25,0)+1,FALSE),"")=0,"",IF(Plananalyse!AK110=1,VLOOKUP(AK$5,Kruistabel!$B$26:$F$29,MATCH($C110,Kruistabel!$C$25:$F$25,0)+1,FALSE),""))</f>
        <v>60</v>
      </c>
      <c r="AL110" s="326" t="str">
        <f>IF(IF(Plananalyse!AL110=1,VLOOKUP(AL$5,Kruistabel!$B$26:$F$29,MATCH($C110,Kruistabel!$C$25:$F$25,0)+1,FALSE),"")=0,"",IF(Plananalyse!AL110=1,VLOOKUP(AL$5,Kruistabel!$B$26:$F$29,MATCH($C110,Kruistabel!$C$25:$F$25,0)+1,FALSE),""))</f>
        <v/>
      </c>
      <c r="AM110" s="326" t="str">
        <f>IF(IF(Plananalyse!AM110=1,VLOOKUP(AM$5,Kruistabel!$B$26:$F$29,MATCH($C110,Kruistabel!$C$25:$F$25,0)+1,FALSE),"")=0,"",IF(Plananalyse!AM110=1,VLOOKUP(AM$5,Kruistabel!$B$26:$F$29,MATCH($C110,Kruistabel!$C$25:$F$25,0)+1,FALSE),""))</f>
        <v/>
      </c>
      <c r="AN110" s="327"/>
      <c r="AO110" s="326">
        <f>IF(IF(Plananalyse!AO110=1,VLOOKUP(AO$5,Kruistabel!$B$26:$F$29,MATCH($C110,Kruistabel!$C$25:$F$25,0)+1,FALSE),"")=0,"",IF(Plananalyse!AO110=1,VLOOKUP(AO$5,Kruistabel!$B$26:$F$29,MATCH($C110,Kruistabel!$C$25:$F$25,0)+1,FALSE),""))</f>
        <v>60</v>
      </c>
      <c r="AP110" s="326">
        <f>IF(IF(Plananalyse!AP110=1,VLOOKUP(AP$5,Kruistabel!$B$26:$F$29,MATCH($C110,Kruistabel!$C$25:$F$25,0)+1,FALSE),"")=0,"",IF(Plananalyse!AP110=1,VLOOKUP(AP$5,Kruistabel!$B$26:$F$29,MATCH($C110,Kruistabel!$C$25:$F$25,0)+1,FALSE),""))</f>
        <v>60</v>
      </c>
      <c r="AQ110" s="326">
        <f>IF(IF(Plananalyse!AQ110=1,VLOOKUP(AQ$5,Kruistabel!$B$26:$F$29,MATCH($C110,Kruistabel!$C$25:$F$25,0)+1,FALSE),"")=0,"",IF(Plananalyse!AQ110=1,VLOOKUP(AQ$5,Kruistabel!$B$26:$F$29,MATCH($C110,Kruistabel!$C$25:$F$25,0)+1,FALSE),""))</f>
        <v>60</v>
      </c>
      <c r="AR110" s="326">
        <f>IF(IF(Plananalyse!AR110=1,VLOOKUP(AR$5,Kruistabel!$B$26:$F$29,MATCH($C110,Kruistabel!$C$25:$F$25,0)+1,FALSE),"")=0,"",IF(Plananalyse!AR110=1,VLOOKUP(AR$5,Kruistabel!$B$26:$F$29,MATCH($C110,Kruistabel!$C$25:$F$25,0)+1,FALSE),""))</f>
        <v>55</v>
      </c>
      <c r="AS110" s="326">
        <f>IF(IF(Plananalyse!AS110=1,VLOOKUP(AS$5,Kruistabel!$B$26:$F$29,MATCH($C110,Kruistabel!$C$25:$F$25,0)+1,FALSE),"")=0,"",IF(Plananalyse!AS110=1,VLOOKUP(AS$5,Kruistabel!$B$26:$F$29,MATCH($C110,Kruistabel!$C$25:$F$25,0)+1,FALSE),""))</f>
        <v>60</v>
      </c>
      <c r="AT110" s="326">
        <f>IF(IF(Plananalyse!AT110=1,VLOOKUP(AT$5,Kruistabel!$B$26:$F$29,MATCH($C110,Kruistabel!$C$25:$F$25,0)+1,FALSE),"")=0,"",IF(Plananalyse!AT110=1,VLOOKUP(AT$5,Kruistabel!$B$26:$F$29,MATCH($C110,Kruistabel!$C$25:$F$25,0)+1,FALSE),""))</f>
        <v>55</v>
      </c>
      <c r="AU110" s="326" t="str">
        <f>IF(IF(Plananalyse!AU110=1,VLOOKUP(AU$5,Kruistabel!$B$26:$F$29,MATCH($C110,Kruistabel!$C$25:$F$25,0)+1,FALSE),"")=0,"",IF(Plananalyse!AU110=1,VLOOKUP(AU$5,Kruistabel!$B$26:$F$29,MATCH($C110,Kruistabel!$C$25:$F$25,0)+1,FALSE),""))</f>
        <v/>
      </c>
      <c r="AV110" s="326">
        <f>IF(IF(Plananalyse!AV110=1,VLOOKUP(AV$5,Kruistabel!$B$26:$F$29,MATCH($C110,Kruistabel!$C$25:$F$25,0)+1,FALSE),"")=0,"",IF(Plananalyse!AV110=1,VLOOKUP(AV$5,Kruistabel!$B$26:$F$29,MATCH($C110,Kruistabel!$C$25:$F$25,0)+1,FALSE),""))</f>
        <v>60</v>
      </c>
      <c r="AW110" s="326" t="str">
        <f>IF(IF(Plananalyse!AW110=1,VLOOKUP(AW$5,Kruistabel!$B$26:$F$29,MATCH($C110,Kruistabel!$C$25:$F$25,0)+1,FALSE),"")=0,"",IF(Plananalyse!AW110=1,VLOOKUP(AW$5,Kruistabel!$B$26:$F$29,MATCH($C110,Kruistabel!$C$25:$F$25,0)+1,FALSE),""))</f>
        <v/>
      </c>
      <c r="AX110" s="326" t="str">
        <f>IF(IF(Plananalyse!AX110=1,VLOOKUP(AX$5,Kruistabel!$B$26:$F$29,MATCH($C110,Kruistabel!$C$25:$F$25,0)+1,FALSE),"")=0,"",IF(Plananalyse!AX110=1,VLOOKUP(AX$5,Kruistabel!$B$26:$F$29,MATCH($C110,Kruistabel!$C$25:$F$25,0)+1,FALSE),""))</f>
        <v/>
      </c>
      <c r="AY110" s="327"/>
      <c r="AZ110" s="326" t="str">
        <f>IF(IF(Plananalyse!AZ110=1,VLOOKUP(AZ$5,Kruistabel!$B$26:$F$29,MATCH($C110,Kruistabel!$C$25:$F$25,0)+1,FALSE),"")=0,"",IF(Plananalyse!AZ110=1,VLOOKUP(AZ$5,Kruistabel!$B$26:$F$29,MATCH($C110,Kruistabel!$C$25:$F$25,0)+1,FALSE),""))</f>
        <v/>
      </c>
      <c r="BA110" s="326" t="str">
        <f>IF(IF(Plananalyse!BA110=1,VLOOKUP(BA$5,Kruistabel!$B$26:$F$29,MATCH($C110,Kruistabel!$C$25:$F$25,0)+1,FALSE),"")=0,"",IF(Plananalyse!BA110=1,VLOOKUP(BA$5,Kruistabel!$B$26:$F$29,MATCH($C110,Kruistabel!$C$25:$F$25,0)+1,FALSE),""))</f>
        <v/>
      </c>
      <c r="BB110" s="326">
        <f>IF(IF(Plananalyse!BB110=1,VLOOKUP(BB$5,Kruistabel!$B$26:$F$29,MATCH($C110,Kruistabel!$C$25:$F$25,0)+1,FALSE),"")=0,"",IF(Plananalyse!BB110=1,VLOOKUP(BB$5,Kruistabel!$B$26:$F$29,MATCH($C110,Kruistabel!$C$25:$F$25,0)+1,FALSE),""))</f>
        <v>60</v>
      </c>
      <c r="BC110" s="326">
        <f>IF(IF(Plananalyse!BC110=1,VLOOKUP(BC$5,Kruistabel!$B$26:$F$29,MATCH($C110,Kruistabel!$C$25:$F$25,0)+1,FALSE),"")=0,"",IF(Plananalyse!BC110=1,VLOOKUP(BC$5,Kruistabel!$B$26:$F$29,MATCH($C110,Kruistabel!$C$25:$F$25,0)+1,FALSE),""))</f>
        <v>60</v>
      </c>
      <c r="BD110" s="326" t="str">
        <f>IF(IF(Plananalyse!BD110=1,VLOOKUP(BD$5,Kruistabel!$B$26:$F$29,MATCH($C110,Kruistabel!$C$25:$F$25,0)+1,FALSE),"")=0,"",IF(Plananalyse!BD110=1,VLOOKUP(BD$5,Kruistabel!$B$26:$F$29,MATCH($C110,Kruistabel!$C$25:$F$25,0)+1,FALSE),""))</f>
        <v/>
      </c>
      <c r="BE110" s="326" t="str">
        <f>IF(IF(Plananalyse!BE110=1,VLOOKUP(BE$5,Kruistabel!$B$26:$F$29,MATCH($C110,Kruistabel!$C$25:$F$25,0)+1,FALSE),"")=0,"",IF(Plananalyse!BE110=1,VLOOKUP(BE$5,Kruistabel!$B$26:$F$29,MATCH($C110,Kruistabel!$C$25:$F$25,0)+1,FALSE),""))</f>
        <v/>
      </c>
      <c r="BF110" s="326" t="str">
        <f>IF(IF(Plananalyse!BF110=1,VLOOKUP(BF$5,Kruistabel!$B$26:$F$29,MATCH($C110,Kruistabel!$C$25:$F$25,0)+1,FALSE),"")=0,"",IF(Plananalyse!BF110=1,VLOOKUP(BF$5,Kruistabel!$B$26:$F$29,MATCH($C110,Kruistabel!$C$25:$F$25,0)+1,FALSE),""))</f>
        <v/>
      </c>
      <c r="BG110" s="326" t="str">
        <f>IF(IF(Plananalyse!BG110=1,VLOOKUP(BG$5,Kruistabel!$B$26:$F$29,MATCH($C110,Kruistabel!$C$25:$F$25,0)+1,FALSE),"")=0,"",IF(Plananalyse!BG110=1,VLOOKUP(BG$5,Kruistabel!$B$26:$F$29,MATCH($C110,Kruistabel!$C$25:$F$25,0)+1,FALSE),""))</f>
        <v/>
      </c>
      <c r="BH110" s="326" t="str">
        <f>IF(IF(Plananalyse!BH110=1,VLOOKUP(BH$5,Kruistabel!$B$26:$F$29,MATCH($C110,Kruistabel!$C$25:$F$25,0)+1,FALSE),"")=0,"",IF(Plananalyse!BH110=1,VLOOKUP(BH$5,Kruistabel!$B$26:$F$29,MATCH($C110,Kruistabel!$C$25:$F$25,0)+1,FALSE),""))</f>
        <v/>
      </c>
      <c r="BI110" s="327"/>
      <c r="BJ110" s="326" t="e">
        <f>IF(IF(Plananalyse!BJ110=1,VLOOKUP(BJ$5,Kruistabel!$B$26:$F$29,MATCH($C110,Kruistabel!$C$25:$F$25,0)+1,FALSE),"")=0,"",IF(Plananalyse!BJ110=1,VLOOKUP(BJ$5,Kruistabel!$B$26:$F$29,MATCH($C110,Kruistabel!$C$25:$F$25,0)+1,FALSE),""))</f>
        <v>#N/A</v>
      </c>
      <c r="BK110" s="326" t="e">
        <f>IF(IF(Plananalyse!BK110=1,VLOOKUP(BK$5,Kruistabel!$B$26:$F$29,MATCH($C110,Kruistabel!$C$25:$F$25,0)+1,FALSE),"")=0,"",IF(Plananalyse!BK110=1,VLOOKUP(BK$5,Kruistabel!$B$26:$F$29,MATCH($C110,Kruistabel!$C$25:$F$25,0)+1,FALSE),""))</f>
        <v>#N/A</v>
      </c>
      <c r="BL110" s="326" t="e">
        <f>IF(IF(Plananalyse!BL110=1,VLOOKUP(BL$5,Kruistabel!$B$26:$F$29,MATCH($C110,Kruistabel!$C$25:$F$25,0)+1,FALSE),"")=0,"",IF(Plananalyse!BL110=1,VLOOKUP(BL$5,Kruistabel!$B$26:$F$29,MATCH($C110,Kruistabel!$C$25:$F$25,0)+1,FALSE),""))</f>
        <v>#N/A</v>
      </c>
      <c r="BM110" s="326" t="e">
        <f>IF(IF(Plananalyse!BM110=1,VLOOKUP(BM$5,Kruistabel!$B$26:$F$29,MATCH($C110,Kruistabel!$C$25:$F$25,0)+1,FALSE),"")=0,"",IF(Plananalyse!BM110=1,VLOOKUP(BM$5,Kruistabel!$B$26:$F$29,MATCH($C110,Kruistabel!$C$25:$F$25,0)+1,FALSE),""))</f>
        <v>#N/A</v>
      </c>
      <c r="BN110" s="326" t="e">
        <f>IF(IF(Plananalyse!BN110=1,VLOOKUP(BN$5,Kruistabel!$B$26:$F$29,MATCH($C110,Kruistabel!$C$25:$F$25,0)+1,FALSE),"")=0,"",IF(Plananalyse!BN110=1,VLOOKUP(BN$5,Kruistabel!$B$26:$F$29,MATCH($C110,Kruistabel!$C$25:$F$25,0)+1,FALSE),""))</f>
        <v>#N/A</v>
      </c>
      <c r="BO110" s="326" t="e">
        <f>IF(IF(Plananalyse!BO110=1,VLOOKUP(BO$5,Kruistabel!$B$26:$F$29,MATCH($C110,Kruistabel!$C$25:$F$25,0)+1,FALSE),"")=0,"",IF(Plananalyse!BO110=1,VLOOKUP(BO$5,Kruistabel!$B$26:$F$29,MATCH($C110,Kruistabel!$C$25:$F$25,0)+1,FALSE),""))</f>
        <v>#N/A</v>
      </c>
      <c r="BP110" s="326" t="e">
        <f>IF(IF(Plananalyse!BP110=1,VLOOKUP(BP$5,Kruistabel!$B$26:$F$29,MATCH($C110,Kruistabel!$C$25:$F$25,0)+1,FALSE),"")=0,"",IF(Plananalyse!BP110=1,VLOOKUP(BP$5,Kruistabel!$B$26:$F$29,MATCH($C110,Kruistabel!$C$25:$F$25,0)+1,FALSE),""))</f>
        <v>#N/A</v>
      </c>
      <c r="BQ110" s="326" t="e">
        <f>IF(IF(Plananalyse!BQ110=1,VLOOKUP(BQ$5,Kruistabel!$B$26:$F$29,MATCH($C110,Kruistabel!$C$25:$F$25,0)+1,FALSE),"")=0,"",IF(Plananalyse!BQ110=1,VLOOKUP(BQ$5,Kruistabel!$B$26:$F$29,MATCH($C110,Kruistabel!$C$25:$F$25,0)+1,FALSE),""))</f>
        <v>#N/A</v>
      </c>
      <c r="BR110" s="326" t="e">
        <f>IF(IF(Plananalyse!BR110=1,VLOOKUP(BR$5,Kruistabel!$B$26:$F$29,MATCH($C110,Kruistabel!$C$25:$F$25,0)+1,FALSE),"")=0,"",IF(Plananalyse!BR110=1,VLOOKUP(BR$5,Kruistabel!$B$26:$F$29,MATCH($C110,Kruistabel!$C$25:$F$25,0)+1,FALSE),""))</f>
        <v>#REF!</v>
      </c>
      <c r="BS110" s="326" t="e">
        <f>IF(IF(Plananalyse!BS110=1,VLOOKUP(BS$5,Kruistabel!$B$26:$F$29,MATCH($C110,Kruistabel!$C$25:$F$25,0)+1,FALSE),"")=0,"",IF(Plananalyse!BS110=1,VLOOKUP(BS$5,Kruistabel!$B$26:$F$29,MATCH($C110,Kruistabel!$C$25:$F$25,0)+1,FALSE),""))</f>
        <v>#REF!</v>
      </c>
      <c r="BT110" s="65"/>
      <c r="BU110" s="231" t="str">
        <f>IF(IF(Plananalyse!BU110=1,VLOOKUP(BU$5,Kruistabel!$B$26:$F$29,MATCH($C110,Kruistabel!$C$25:$F$25,0)+1,FALSE),"")=0,"",IF(Plananalyse!BU110=1,VLOOKUP(BU$5,Kruistabel!$B$26:$F$29,MATCH($C110,Kruistabel!$C$25:$F$25,0)+1,FALSE),""))</f>
        <v/>
      </c>
      <c r="BV110" s="326">
        <f>IF(IF(Plananalyse!BV110=1,VLOOKUP(BV$5,Kruistabel!$B$26:$F$29,MATCH($C110,Kruistabel!$C$25:$F$25,0)+1,FALSE),"")=0,"",IF(Plananalyse!BV110=1,VLOOKUP(BV$5,Kruistabel!$B$26:$F$29,MATCH($C110,Kruistabel!$C$25:$F$25,0)+1,FALSE),""))</f>
        <v>55</v>
      </c>
      <c r="BW110" s="326" t="str">
        <f>IF(IF(Plananalyse!BW110=1,VLOOKUP(BW$5,Kruistabel!$B$26:$F$29,MATCH($C110,Kruistabel!$C$25:$F$25,0)+1,FALSE),"")=0,"",IF(Plananalyse!BW110=1,VLOOKUP(BW$5,Kruistabel!$B$26:$F$29,MATCH($C110,Kruistabel!$C$25:$F$25,0)+1,FALSE),""))</f>
        <v/>
      </c>
      <c r="BX110" s="326" t="str">
        <f>IF(IF(Plananalyse!BX110=1,VLOOKUP(BX$5,Kruistabel!$B$26:$F$29,MATCH($C110,Kruistabel!$C$25:$F$25,0)+1,FALSE),"")=0,"",IF(Plananalyse!BX110=1,VLOOKUP(BX$5,Kruistabel!$B$26:$F$29,MATCH($C110,Kruistabel!$C$25:$F$25,0)+1,FALSE),""))</f>
        <v/>
      </c>
      <c r="BY110" s="327"/>
      <c r="BZ110" s="326" t="e">
        <f>IF(IF(Plananalyse!BZ110=1,VLOOKUP(BZ$5,Kruistabel!$B$26:$F$29,MATCH($C110,Kruistabel!$C$25:$F$25,0)+1,FALSE),"")=0,"",IF(Plananalyse!BZ110=1,VLOOKUP(BZ$5,Kruistabel!$B$26:$F$29,MATCH($C110,Kruistabel!$C$25:$F$25,0)+1,FALSE),""))</f>
        <v>#N/A</v>
      </c>
      <c r="CA110" s="326" t="e">
        <f>IF(IF(Plananalyse!CA110=1,VLOOKUP(CA$5,Kruistabel!$B$26:$F$29,MATCH($C110,Kruistabel!$C$25:$F$25,0)+1,FALSE),"")=0,"",IF(Plananalyse!CA110=1,VLOOKUP(CA$5,Kruistabel!$B$26:$F$29,MATCH($C110,Kruistabel!$C$25:$F$25,0)+1,FALSE),""))</f>
        <v>#N/A</v>
      </c>
      <c r="CB110" s="326" t="e">
        <f>IF(IF(Plananalyse!CB110=1,VLOOKUP(CB$5,Kruistabel!$B$26:$F$29,MATCH($C110,Kruistabel!$C$25:$F$25,0)+1,FALSE),"")=0,"",IF(Plananalyse!CB110=1,VLOOKUP(CB$5,Kruistabel!$B$26:$F$29,MATCH($C110,Kruistabel!$C$25:$F$25,0)+1,FALSE),""))</f>
        <v>#N/A</v>
      </c>
      <c r="CC110" s="326" t="e">
        <f>IF(IF(Plananalyse!CC110=1,VLOOKUP(CC$5,Kruistabel!$B$26:$F$29,MATCH($C110,Kruistabel!$C$25:$F$25,0)+1,FALSE),"")=0,"",IF(Plananalyse!CC110=1,VLOOKUP(CC$5,Kruistabel!$B$26:$F$29,MATCH($C110,Kruistabel!$C$25:$F$25,0)+1,FALSE),""))</f>
        <v>#N/A</v>
      </c>
      <c r="CD110" s="326" t="e">
        <f>IF(IF(Plananalyse!CD110=1,VLOOKUP(CD$5,Kruistabel!$B$26:$F$29,MATCH($C110,Kruistabel!$C$25:$F$25,0)+1,FALSE),"")=0,"",IF(Plananalyse!CD110=1,VLOOKUP(CD$5,Kruistabel!$B$26:$F$29,MATCH($C110,Kruistabel!$C$25:$F$25,0)+1,FALSE),""))</f>
        <v>#N/A</v>
      </c>
      <c r="CE110" s="326" t="e">
        <f>IF(IF(Plananalyse!CE110=1,VLOOKUP(CE$5,Kruistabel!$B$26:$F$29,MATCH($C110,Kruistabel!$C$25:$F$25,0)+1,FALSE),"")=0,"",IF(Plananalyse!CE110=1,VLOOKUP(CE$5,Kruistabel!$B$26:$F$29,MATCH($C110,Kruistabel!$C$25:$F$25,0)+1,FALSE),""))</f>
        <v>#N/A</v>
      </c>
      <c r="CF110" s="326" t="e">
        <f>IF(IF(Plananalyse!CF110=1,VLOOKUP(CF$5,Kruistabel!$B$26:$F$29,MATCH($C110,Kruistabel!$C$25:$F$25,0)+1,FALSE),"")=0,"",IF(Plananalyse!CF110=1,VLOOKUP(CF$5,Kruistabel!$B$26:$F$29,MATCH($C110,Kruistabel!$C$25:$F$25,0)+1,FALSE),""))</f>
        <v>#N/A</v>
      </c>
      <c r="CG110" s="326" t="e">
        <f>IF(IF(Plananalyse!CG110=1,VLOOKUP(CG$5,Kruistabel!$B$26:$F$29,MATCH($C110,Kruistabel!$C$25:$F$25,0)+1,FALSE),"")=0,"",IF(Plananalyse!CG110=1,VLOOKUP(CG$5,Kruistabel!$B$26:$F$29,MATCH($C110,Kruistabel!$C$25:$F$25,0)+1,FALSE),""))</f>
        <v>#REF!</v>
      </c>
      <c r="CH110" s="326" t="e">
        <f>IF(IF(Plananalyse!CH110=1,VLOOKUP(CH$5,Kruistabel!$B$26:$F$29,MATCH($C110,Kruistabel!$C$25:$F$25,0)+1,FALSE),"")=0,"",IF(Plananalyse!CH110=1,VLOOKUP(CH$5,Kruistabel!$B$26:$F$29,MATCH($C110,Kruistabel!$C$25:$F$25,0)+1,FALSE),""))</f>
        <v>#REF!</v>
      </c>
      <c r="CI110" s="65"/>
      <c r="CJ110" s="326">
        <f>IF(IF(Plananalyse!CJ110=1,VLOOKUP(CJ$5,Kruistabel!$B$26:$F$29,MATCH($C110,Kruistabel!$C$25:$F$25,0)+1,FALSE),"")=0,"",IF(Plananalyse!CJ110=1,VLOOKUP(CJ$5,Kruistabel!$B$26:$F$29,MATCH($C110,Kruistabel!$C$25:$F$25,0)+1,FALSE),""))</f>
        <v>55</v>
      </c>
      <c r="CK110" s="326">
        <f>IF(IF(Plananalyse!CK110=1,VLOOKUP(CK$5,Kruistabel!$B$26:$F$29,MATCH($C110,Kruistabel!$C$25:$F$25,0)+1,FALSE),"")=0,"",IF(Plananalyse!CK110=1,VLOOKUP(CK$5,Kruistabel!$B$26:$F$29,MATCH($C110,Kruistabel!$C$25:$F$25,0)+1,FALSE),""))</f>
        <v>55</v>
      </c>
      <c r="CL110" s="326" t="str">
        <f>IF(IF(Plananalyse!CL110=1,VLOOKUP(CL$5,Kruistabel!$B$26:$F$29,MATCH($C110,Kruistabel!$C$25:$F$25,0)+1,FALSE),"")=0,"",IF(Plananalyse!CL110=1,VLOOKUP(CL$5,Kruistabel!$B$26:$F$29,MATCH($C110,Kruistabel!$C$25:$F$25,0)+1,FALSE),""))</f>
        <v/>
      </c>
      <c r="CM110" s="326">
        <f>IF(IF(Plananalyse!CM110=1,VLOOKUP(CM$5,Kruistabel!$B$26:$F$29,MATCH($C110,Kruistabel!$C$25:$F$25,0)+1,FALSE),"")=0,"",IF(Plananalyse!CM110=1,VLOOKUP(CM$5,Kruistabel!$B$26:$F$29,MATCH($C110,Kruistabel!$C$25:$F$25,0)+1,FALSE),""))</f>
        <v>50</v>
      </c>
      <c r="CN110" s="326">
        <f>IF(IF(Plananalyse!CN110=1,VLOOKUP(CN$5,Kruistabel!$B$26:$F$29,MATCH($C110,Kruistabel!$C$25:$F$25,0)+1,FALSE),"")=0,"",IF(Plananalyse!CN110=1,VLOOKUP(CN$5,Kruistabel!$B$26:$F$29,MATCH($C110,Kruistabel!$C$25:$F$25,0)+1,FALSE),""))</f>
        <v>50</v>
      </c>
      <c r="CO110" s="326">
        <f>IF(IF(Plananalyse!CO110=1,VLOOKUP(CO$5,Kruistabel!$B$26:$F$29,MATCH($C110,Kruistabel!$C$25:$F$25,0)+1,FALSE),"")=0,"",IF(Plananalyse!CO110=1,VLOOKUP(CO$5,Kruistabel!$B$26:$F$29,MATCH($C110,Kruistabel!$C$25:$F$25,0)+1,FALSE),""))</f>
        <v>60</v>
      </c>
      <c r="CP110" s="326">
        <f>IF(IF(Plananalyse!CP110=1,VLOOKUP(CP$5,Kruistabel!$B$26:$F$29,MATCH($C110,Kruistabel!$C$25:$F$25,0)+1,FALSE),"")=0,"",IF(Plananalyse!CP110=1,VLOOKUP(CP$5,Kruistabel!$B$26:$F$29,MATCH($C110,Kruistabel!$C$25:$F$25,0)+1,FALSE),""))</f>
        <v>55</v>
      </c>
      <c r="CQ110" s="326">
        <f>IF(IF(Plananalyse!CQ110=1,VLOOKUP(CQ$5,Kruistabel!$B$26:$F$29,MATCH($C110,Kruistabel!$C$25:$F$25,0)+1,FALSE),"")=0,"",IF(Plananalyse!CQ110=1,VLOOKUP(CQ$5,Kruistabel!$B$26:$F$29,MATCH($C110,Kruistabel!$C$25:$F$25,0)+1,FALSE),""))</f>
        <v>60</v>
      </c>
      <c r="CR110" s="326">
        <f>IF(IF(Plananalyse!CR110=1,VLOOKUP(CR$5,Kruistabel!$B$26:$F$29,MATCH($C110,Kruistabel!$C$25:$F$25,0)+1,FALSE),"")=0,"",IF(Plananalyse!CR110=1,VLOOKUP(CR$5,Kruistabel!$B$26:$F$29,MATCH($C110,Kruistabel!$C$25:$F$25,0)+1,FALSE),""))</f>
        <v>60</v>
      </c>
      <c r="CS110" s="326">
        <f>IF(IF(Plananalyse!CS110=1,VLOOKUP(CS$5,Kruistabel!$B$26:$F$29,MATCH($C110,Kruistabel!$C$25:$F$25,0)+1,FALSE),"")=0,"",IF(Plananalyse!CS110=1,VLOOKUP(CS$5,Kruistabel!$B$26:$F$29,MATCH($C110,Kruistabel!$C$25:$F$25,0)+1,FALSE),""))</f>
        <v>55</v>
      </c>
      <c r="CT110" s="326">
        <f>IF(IF(Plananalyse!CT110=1,VLOOKUP(CT$5,Kruistabel!$B$26:$F$29,MATCH($C110,Kruistabel!$C$25:$F$25,0)+1,FALSE),"")=0,"",IF(Plananalyse!CT110=1,VLOOKUP(CT$5,Kruistabel!$B$26:$F$29,MATCH($C110,Kruistabel!$C$25:$F$25,0)+1,FALSE),""))</f>
        <v>55</v>
      </c>
      <c r="CU110" s="326">
        <f>IF(IF(Plananalyse!CU110=1,VLOOKUP(CU$5,Kruistabel!$B$26:$F$29,MATCH($C110,Kruistabel!$C$25:$F$25,0)+1,FALSE),"")=0,"",IF(Plananalyse!CU110=1,VLOOKUP(CU$5,Kruistabel!$B$26:$F$29,MATCH($C110,Kruistabel!$C$25:$F$25,0)+1,FALSE),""))</f>
        <v>60</v>
      </c>
      <c r="CV110" s="326">
        <f>IF(IF(Plananalyse!CV110=1,VLOOKUP(CV$5,Kruistabel!$B$26:$F$29,MATCH($C110,Kruistabel!$C$25:$F$25,0)+1,FALSE),"")=0,"",IF(Plananalyse!CV110=1,VLOOKUP(CV$5,Kruistabel!$B$26:$F$29,MATCH($C110,Kruistabel!$C$25:$F$25,0)+1,FALSE),""))</f>
        <v>60</v>
      </c>
      <c r="CW110" s="326">
        <f>IF(IF(Plananalyse!CW110=1,VLOOKUP(CW$5,Kruistabel!$B$26:$F$29,MATCH($C110,Kruistabel!$C$25:$F$25,0)+1,FALSE),"")=0,"",IF(Plananalyse!CW110=1,VLOOKUP(CW$5,Kruistabel!$B$26:$F$29,MATCH($C110,Kruistabel!$C$25:$F$25,0)+1,FALSE),""))</f>
        <v>55</v>
      </c>
      <c r="CX110" s="326" t="str">
        <f>IF(IF(Plananalyse!CX110=1,VLOOKUP(CX$5,Kruistabel!$B$26:$F$29,MATCH($C110,Kruistabel!$C$25:$F$25,0)+1,FALSE),"")=0,"",IF(Plananalyse!CX110=1,VLOOKUP(CX$5,Kruistabel!$B$26:$F$29,MATCH($C110,Kruistabel!$C$25:$F$25,0)+1,FALSE),""))</f>
        <v/>
      </c>
      <c r="CY110" s="326">
        <f>IF(IF(Plananalyse!CY110=1,VLOOKUP(CY$5,Kruistabel!$B$26:$F$29,MATCH($C110,Kruistabel!$C$25:$F$25,0)+1,FALSE),"")=0,"",IF(Plananalyse!CY110=1,VLOOKUP(CY$5,Kruistabel!$B$26:$F$29,MATCH($C110,Kruistabel!$C$25:$F$25,0)+1,FALSE),""))</f>
        <v>60</v>
      </c>
      <c r="CZ110" s="326">
        <f ca="1">IF(IF(Plananalyse!CZ110=1,VLOOKUP(CZ$5,Kruistabel!$B$26:$F$29,MATCH($C110,Kruistabel!$C$25:$F$25,0)+1,FALSE),"")=0,"",IF(Plananalyse!CZ110=1,VLOOKUP(CZ$5,Kruistabel!$B$26:$F$29,MATCH($C110,Kruistabel!$C$25:$F$25,0)+1,FALSE),""))</f>
        <v>60</v>
      </c>
      <c r="DA110" s="326">
        <f ca="1">IF(IF(Plananalyse!DA110=1,VLOOKUP(DA$5,Kruistabel!$B$26:$F$29,MATCH($C110,Kruistabel!$C$25:$F$25,0)+1,FALSE),"")=0,"",IF(Plananalyse!DA110=1,VLOOKUP(DA$5,Kruistabel!$B$26:$F$29,MATCH($C110,Kruistabel!$C$25:$F$25,0)+1,FALSE),""))</f>
        <v>60</v>
      </c>
      <c r="DB110" s="326" t="str">
        <f ca="1">IF(IF(Plananalyse!DB110=1,VLOOKUP(DB$5,Kruistabel!$B$26:$F$29,MATCH($C110,Kruistabel!$C$25:$F$25,0)+1,FALSE),"")=0,"",IF(Plananalyse!DB110=1,VLOOKUP(DB$5,Kruistabel!$B$26:$F$29,MATCH($C110,Kruistabel!$C$25:$F$25,0)+1,FALSE),""))</f>
        <v/>
      </c>
      <c r="DC110" s="326" t="str">
        <f ca="1">IF(IF(Plananalyse!DC110=1,VLOOKUP(DC$5,Kruistabel!$B$26:$F$29,MATCH($C110,Kruistabel!$C$25:$F$25,0)+1,FALSE),"")=0,"",IF(Plananalyse!DC110=1,VLOOKUP(DC$5,Kruistabel!$B$26:$F$29,MATCH($C110,Kruistabel!$C$25:$F$25,0)+1,FALSE),""))</f>
        <v/>
      </c>
      <c r="DD110" s="327"/>
      <c r="DE110" s="326" t="e">
        <f ca="1">IF(IF(Plananalyse!DE110=1,VLOOKUP(DE$5,Kruistabel!$B$26:$F$29,MATCH($C110,Kruistabel!$C$25:$F$25,0)+1,FALSE),"")=0,"",IF(Plananalyse!DE110=1,VLOOKUP(DE$5,Kruistabel!$B$26:$F$29,MATCH($C110,Kruistabel!$C$25:$F$25,0)+1,FALSE),""))</f>
        <v>#N/A</v>
      </c>
      <c r="DF110" s="326" t="e">
        <f ca="1">IF(IF(Plananalyse!DF110=1,VLOOKUP(DF$5,Kruistabel!$B$26:$F$29,MATCH($C110,Kruistabel!$C$25:$F$25,0)+1,FALSE),"")=0,"",IF(Plananalyse!DF110=1,VLOOKUP(DF$5,Kruistabel!$B$26:$F$29,MATCH($C110,Kruistabel!$C$25:$F$25,0)+1,FALSE),""))</f>
        <v>#N/A</v>
      </c>
      <c r="DG110" s="326" t="e">
        <f ca="1">IF(IF(Plananalyse!DG110=1,VLOOKUP(DG$5,Kruistabel!$B$26:$F$29,MATCH($C110,Kruistabel!$C$25:$F$25,0)+1,FALSE),"")=0,"",IF(Plananalyse!DG110=1,VLOOKUP(DG$5,Kruistabel!$B$26:$F$29,MATCH($C110,Kruistabel!$C$25:$F$25,0)+1,FALSE),""))</f>
        <v>#N/A</v>
      </c>
      <c r="DH110" s="326" t="e">
        <f ca="1">IF(IF(Plananalyse!DH110=1,VLOOKUP(DH$5,Kruistabel!$B$26:$F$29,MATCH($C110,Kruistabel!$C$25:$F$25,0)+1,FALSE),"")=0,"",IF(Plananalyse!DH110=1,VLOOKUP(DH$5,Kruistabel!$B$26:$F$29,MATCH($C110,Kruistabel!$C$25:$F$25,0)+1,FALSE),""))</f>
        <v>#N/A</v>
      </c>
      <c r="DI110" s="326" t="e">
        <f ca="1">IF(IF(Plananalyse!DI110=1,VLOOKUP(DI$5,Kruistabel!$B$26:$F$29,MATCH($C110,Kruistabel!$C$25:$F$25,0)+1,FALSE),"")=0,"",IF(Plananalyse!DI110=1,VLOOKUP(DI$5,Kruistabel!$B$26:$F$29,MATCH($C110,Kruistabel!$C$25:$F$25,0)+1,FALSE),""))</f>
        <v>#N/A</v>
      </c>
      <c r="DJ110" s="326" t="e">
        <f ca="1">IF(IF(Plananalyse!DJ110=1,VLOOKUP(DJ$5,Kruistabel!$B$26:$F$29,MATCH($C110,Kruistabel!$C$25:$F$25,0)+1,FALSE),"")=0,"",IF(Plananalyse!DJ110=1,VLOOKUP(DJ$5,Kruistabel!$B$26:$F$29,MATCH($C110,Kruistabel!$C$25:$F$25,0)+1,FALSE),""))</f>
        <v>#N/A</v>
      </c>
      <c r="DK110" s="326" t="e">
        <f ca="1">IF(IF(Plananalyse!DK110=1,VLOOKUP(DK$5,Kruistabel!$B$26:$F$29,MATCH($C110,Kruistabel!$C$25:$F$25,0)+1,FALSE),"")=0,"",IF(Plananalyse!DK110=1,VLOOKUP(DK$5,Kruistabel!$B$26:$F$29,MATCH($C110,Kruistabel!$C$25:$F$25,0)+1,FALSE),""))</f>
        <v>#REF!</v>
      </c>
      <c r="DL110" s="326" t="e">
        <f ca="1">IF(IF(Plananalyse!DL110=1,VLOOKUP(DL$5,Kruistabel!$B$26:$F$29,MATCH($C110,Kruistabel!$C$25:$F$25,0)+1,FALSE),"")=0,"",IF(Plananalyse!DL110=1,VLOOKUP(DL$5,Kruistabel!$B$26:$F$29,MATCH($C110,Kruistabel!$C$25:$F$25,0)+1,FALSE),""))</f>
        <v>#REF!</v>
      </c>
      <c r="DM110" s="327" t="str">
        <f>IF(Plananalyse!DM110=1,VLOOKUP(DM$5,Kruistabel!$B$26:$F$29,MATCH($C110,Kruistabel!$C$25:$F$25,0)+1,FALSE),"")</f>
        <v/>
      </c>
      <c r="DN110" s="326" t="e">
        <f ca="1">IF(IF(Plananalyse!DN110=1,VLOOKUP(DN$5,Kruistabel!$B$26:$F$29,MATCH($C110,Kruistabel!$C$25:$F$25,0)+1,FALSE),"")=0,"",IF(Plananalyse!DN110=1,VLOOKUP(DN$5,Kruistabel!$B$26:$F$29,MATCH($C110,Kruistabel!$C$25:$F$25,0)+1,FALSE),""))</f>
        <v>#N/A</v>
      </c>
      <c r="DO110" s="326" t="e">
        <f ca="1">IF(IF(Plananalyse!DO110=1,VLOOKUP(DO$5,Kruistabel!$B$26:$F$29,MATCH($C110,Kruistabel!$C$25:$F$25,0)+1,FALSE),"")=0,"",IF(Plananalyse!DO110=1,VLOOKUP(DO$5,Kruistabel!$B$26:$F$29,MATCH($C110,Kruistabel!$C$25:$F$25,0)+1,FALSE),""))</f>
        <v>#N/A</v>
      </c>
      <c r="DP110" s="326" t="e">
        <f ca="1">IF(IF(Plananalyse!DP110=1,VLOOKUP(DP$5,Kruistabel!$B$26:$F$29,MATCH($C110,Kruistabel!$C$25:$F$25,0)+1,FALSE),"")=0,"",IF(Plananalyse!DP110=1,VLOOKUP(DP$5,Kruistabel!$B$26:$F$29,MATCH($C110,Kruistabel!$C$25:$F$25,0)+1,FALSE),""))</f>
        <v>#N/A</v>
      </c>
      <c r="DQ110" s="326" t="e">
        <f ca="1">IF(IF(Plananalyse!DQ110=1,VLOOKUP(DQ$5,Kruistabel!$B$26:$F$29,MATCH($C110,Kruistabel!$C$25:$F$25,0)+1,FALSE),"")=0,"",IF(Plananalyse!DQ110=1,VLOOKUP(DQ$5,Kruistabel!$B$26:$F$29,MATCH($C110,Kruistabel!$C$25:$F$25,0)+1,FALSE),""))</f>
        <v>#N/A</v>
      </c>
      <c r="DR110" s="326" t="e">
        <f ca="1">IF(IF(Plananalyse!DR110=1,VLOOKUP(DR$5,Kruistabel!$B$26:$F$29,MATCH($C110,Kruistabel!$C$25:$F$25,0)+1,FALSE),"")=0,"",IF(Plananalyse!DR110=1,VLOOKUP(DR$5,Kruistabel!$B$26:$F$29,MATCH($C110,Kruistabel!$C$25:$F$25,0)+1,FALSE),""))</f>
        <v>#N/A</v>
      </c>
      <c r="DS110" s="326" t="e">
        <f ca="1">IF(IF(Plananalyse!DS110=1,VLOOKUP(DS$5,Kruistabel!$B$26:$F$29,MATCH($C110,Kruistabel!$C$25:$F$25,0)+1,FALSE),"")=0,"",IF(Plananalyse!DS110=1,VLOOKUP(DS$5,Kruistabel!$B$26:$F$29,MATCH($C110,Kruistabel!$C$25:$F$25,0)+1,FALSE),""))</f>
        <v>#N/A</v>
      </c>
      <c r="DT110" s="326" t="e">
        <f ca="1">IF(IF(Plananalyse!DT110=1,VLOOKUP(DT$5,Kruistabel!$B$26:$F$29,MATCH($C110,Kruistabel!$C$25:$F$25,0)+1,FALSE),"")=0,"",IF(Plananalyse!DT110=1,VLOOKUP(DT$5,Kruistabel!$B$26:$F$29,MATCH($C110,Kruistabel!$C$25:$F$25,0)+1,FALSE),""))</f>
        <v>#N/A</v>
      </c>
      <c r="DU110" s="326" t="e">
        <f ca="1">IF(IF(Plananalyse!DU110=1,VLOOKUP(DU$5,Kruistabel!$B$26:$F$29,MATCH($C110,Kruistabel!$C$25:$F$25,0)+1,FALSE),"")=0,"",IF(Plananalyse!DU110=1,VLOOKUP(DU$5,Kruistabel!$B$26:$F$29,MATCH($C110,Kruistabel!$C$25:$F$25,0)+1,FALSE),""))</f>
        <v>#N/A</v>
      </c>
      <c r="DV110" s="326" t="e">
        <f ca="1">IF(IF(Plananalyse!DV110=1,VLOOKUP(DV$5,Kruistabel!$B$26:$F$29,MATCH($C110,Kruistabel!$C$25:$F$25,0)+1,FALSE),"")=0,"",IF(Plananalyse!DV110=1,VLOOKUP(DV$5,Kruistabel!$B$26:$F$29,MATCH($C110,Kruistabel!$C$25:$F$25,0)+1,FALSE),""))</f>
        <v>#N/A</v>
      </c>
      <c r="DW110" s="326" t="e">
        <f ca="1">IF(IF(Plananalyse!DW110=1,VLOOKUP(DW$5,Kruistabel!$B$26:$F$29,MATCH($C110,Kruistabel!$C$25:$F$25,0)+1,FALSE),"")=0,"",IF(Plananalyse!DW110=1,VLOOKUP(DW$5,Kruistabel!$B$26:$F$29,MATCH($C110,Kruistabel!$C$25:$F$25,0)+1,FALSE),""))</f>
        <v>#REF!</v>
      </c>
      <c r="DX110" s="326" t="e">
        <f ca="1">IF(IF(Plananalyse!DX110=1,VLOOKUP(DX$5,Kruistabel!$B$26:$F$29,MATCH($C110,Kruistabel!$C$25:$F$25,0)+1,FALSE),"")=0,"",IF(Plananalyse!DX110=1,VLOOKUP(DX$5,Kruistabel!$B$26:$F$29,MATCH($C110,Kruistabel!$C$25:$F$25,0)+1,FALSE),""))</f>
        <v>#REF!</v>
      </c>
      <c r="DY110" s="327" t="str">
        <f>IF(Plananalyse!DY110=1,VLOOKUP(DY$5,Kruistabel!$B$26:$F$29,MATCH($C110,Kruistabel!$C$25:$F$25,0)+1,FALSE),"")</f>
        <v/>
      </c>
      <c r="DZ110" s="326" t="e">
        <f ca="1">IF(IF(Plananalyse!DZ110=1,VLOOKUP(DZ$5,Kruistabel!$B$26:$F$29,MATCH($C110,Kruistabel!$C$25:$F$25,0)+1,FALSE),"")=0,"",IF(Plananalyse!DZ110=1,VLOOKUP(DZ$5,Kruistabel!$B$26:$F$29,MATCH($C110,Kruistabel!$C$25:$F$25,0)+1,FALSE),""))</f>
        <v>#N/A</v>
      </c>
      <c r="EA110" s="326" t="e">
        <f ca="1">IF(IF(Plananalyse!EA110=1,VLOOKUP(EA$5,Kruistabel!$B$26:$F$29,MATCH($C110,Kruistabel!$C$25:$F$25,0)+1,FALSE),"")=0,"",IF(Plananalyse!EA110=1,VLOOKUP(EA$5,Kruistabel!$B$26:$F$29,MATCH($C110,Kruistabel!$C$25:$F$25,0)+1,FALSE),""))</f>
        <v>#N/A</v>
      </c>
      <c r="EB110" s="326" t="e">
        <f ca="1">IF(IF(Plananalyse!EB110=1,VLOOKUP(EB$5,Kruistabel!$B$26:$F$29,MATCH($C110,Kruistabel!$C$25:$F$25,0)+1,FALSE),"")=0,"",IF(Plananalyse!EB110=1,VLOOKUP(EB$5,Kruistabel!$B$26:$F$29,MATCH($C110,Kruistabel!$C$25:$F$25,0)+1,FALSE),""))</f>
        <v>#REF!</v>
      </c>
      <c r="EC110" s="326" t="e">
        <f ca="1">IF(IF(Plananalyse!EC110=1,VLOOKUP(EC$5,Kruistabel!$B$26:$F$29,MATCH($C110,Kruistabel!$C$25:$F$25,0)+1,FALSE),"")=0,"",IF(Plananalyse!EC110=1,VLOOKUP(EC$5,Kruistabel!$B$26:$F$29,MATCH($C110,Kruistabel!$C$25:$F$25,0)+1,FALSE),""))</f>
        <v>#REF!</v>
      </c>
      <c r="ED110" s="327"/>
      <c r="EE110" s="326" t="e">
        <f ca="1">IF(IF(Plananalyse!EE110=1,VLOOKUP(EE$5,Kruistabel!$B$26:$F$29,MATCH($C110,Kruistabel!$C$25:$F$25,0)+1,FALSE),"")=0,"",IF(Plananalyse!EE110=1,VLOOKUP(EE$5,Kruistabel!$B$26:$F$29,MATCH($C110,Kruistabel!$C$25:$F$25,0)+1,FALSE),""))</f>
        <v>#N/A</v>
      </c>
      <c r="EF110" s="326" t="e">
        <f ca="1">IF(IF(Plananalyse!EF110=1,VLOOKUP(EF$5,Kruistabel!$B$26:$F$29,MATCH($C110,Kruistabel!$C$25:$F$25,0)+1,FALSE),"")=0,"",IF(Plananalyse!EF110=1,VLOOKUP(EF$5,Kruistabel!$B$26:$F$29,MATCH($C110,Kruistabel!$C$25:$F$25,0)+1,FALSE),""))</f>
        <v>#N/A</v>
      </c>
      <c r="EG110" s="326" t="e">
        <f ca="1">IF(IF(Plananalyse!EG110=1,VLOOKUP(EG$5,Kruistabel!$B$26:$F$29,MATCH($C110,Kruistabel!$C$25:$F$25,0)+1,FALSE),"")=0,"",IF(Plananalyse!EG110=1,VLOOKUP(EG$5,Kruistabel!$B$26:$F$29,MATCH($C110,Kruistabel!$C$25:$F$25,0)+1,FALSE),""))</f>
        <v>#N/A</v>
      </c>
      <c r="EH110" s="326" t="e">
        <f ca="1">IF(IF(Plananalyse!EH110=1,VLOOKUP(EH$5,Kruistabel!$B$26:$F$29,MATCH($C110,Kruistabel!$C$25:$F$25,0)+1,FALSE),"")=0,"",IF(Plananalyse!EH110=1,VLOOKUP(EH$5,Kruistabel!$B$26:$F$29,MATCH($C110,Kruistabel!$C$25:$F$25,0)+1,FALSE),""))</f>
        <v>#REF!</v>
      </c>
      <c r="EI110" s="326" t="e">
        <f ca="1">IF(IF(Plananalyse!EI110=1,VLOOKUP(EI$5,Kruistabel!$B$26:$F$29,MATCH($C110,Kruistabel!$C$25:$F$25,0)+1,FALSE),"")=0,"",IF(Plananalyse!EI110=1,VLOOKUP(EI$5,Kruistabel!$B$26:$F$29,MATCH($C110,Kruistabel!$C$25:$F$25,0)+1,FALSE),""))</f>
        <v>#REF!</v>
      </c>
      <c r="EJ110" s="164" t="str">
        <f>IF(Plananalyse!EJ110=1,VLOOKUP(EJ$5,Kruistabel!$B$26:$F$29,MATCH($C110,Kruistabel!$C$25:$F$25,0)+1,FALSE),"")</f>
        <v/>
      </c>
      <c r="EK110" s="138"/>
      <c r="EL110" s="138"/>
      <c r="EM110" s="138"/>
      <c r="EN110" s="138"/>
      <c r="EO110" s="138"/>
    </row>
    <row r="111" spans="2:145">
      <c r="B111" s="337" t="s">
        <v>214</v>
      </c>
      <c r="C111" s="160" t="str">
        <f>_xlfn.IFNA(VLOOKUP($B111,Classificatietabel!$B$6:$I$91,C$7,FALSE),"")</f>
        <v>normaal</v>
      </c>
      <c r="D111" s="160" t="str">
        <f>_xlfn.IFNA(VLOOKUP($B111,Classificatietabel!$B$6:$I$91,D$7,FALSE),"")</f>
        <v>neen</v>
      </c>
      <c r="E111" s="119">
        <f>IF(AND(D111="laag",$D$3=1),0,_xlfn.IFNA(IF(VLOOKUP($B111,Classificatietabel!$B$6:$H$91,$E$5,FALSE)="Ja",1,0),""))</f>
        <v>1</v>
      </c>
      <c r="F111" s="163"/>
      <c r="G111" s="326" t="str">
        <f>IF(IF(Plananalyse!G111=1,VLOOKUP(G$5,Kruistabel!$B$26:$F$29,MATCH($C111,Kruistabel!$C$25:$F$25,0)+1,FALSE),"")=0,"",IF(Plananalyse!G111=1,VLOOKUP(G$5,Kruistabel!$B$26:$F$29,MATCH($C111,Kruistabel!$C$25:$F$25,0)+1,FALSE),""))</f>
        <v/>
      </c>
      <c r="H111" s="326" t="str">
        <f>IF(IF(Plananalyse!H111=1,VLOOKUP(H$5,Kruistabel!$B$26:$F$29,MATCH($C111,Kruistabel!$C$25:$F$25,0)+1,FALSE),"")=0,"",IF(Plananalyse!H111=1,VLOOKUP(H$5,Kruistabel!$B$26:$F$29,MATCH($C111,Kruistabel!$C$25:$F$25,0)+1,FALSE),""))</f>
        <v/>
      </c>
      <c r="I111" s="326">
        <f>IF(IF(Plananalyse!I111=1,VLOOKUP(I$5,Kruistabel!$B$26:$F$29,MATCH($C111,Kruistabel!$C$25:$F$25,0)+1,FALSE),"")=0,"",IF(Plananalyse!I111=1,VLOOKUP(I$5,Kruistabel!$B$26:$F$29,MATCH($C111,Kruistabel!$C$25:$F$25,0)+1,FALSE),""))</f>
        <v>60</v>
      </c>
      <c r="J111" s="326" t="str">
        <f>IF(IF(Plananalyse!J111=1,VLOOKUP(J$5,Kruistabel!$B$26:$F$29,MATCH($C111,Kruistabel!$C$25:$F$25,0)+1,FALSE),"")=0,"",IF(Plananalyse!J111=1,VLOOKUP(J$5,Kruistabel!$B$26:$F$29,MATCH($C111,Kruistabel!$C$25:$F$25,0)+1,FALSE),""))</f>
        <v/>
      </c>
      <c r="K111" s="326" t="str">
        <f>IF(IF(Plananalyse!K111=1,VLOOKUP(K$5,Kruistabel!$B$26:$F$29,MATCH($C111,Kruistabel!$C$25:$F$25,0)+1,FALSE),"")=0,"",IF(Plananalyse!K111=1,VLOOKUP(K$5,Kruistabel!$B$26:$F$29,MATCH($C111,Kruistabel!$C$25:$F$25,0)+1,FALSE),""))</f>
        <v/>
      </c>
      <c r="L111" s="326" t="str">
        <f>IF(IF(Plananalyse!L111=1,VLOOKUP(L$5,Kruistabel!$B$26:$F$29,MATCH($C111,Kruistabel!$C$25:$F$25,0)+1,FALSE),"")=0,"",IF(Plananalyse!L111=1,VLOOKUP(L$5,Kruistabel!$B$26:$F$29,MATCH($C111,Kruistabel!$C$25:$F$25,0)+1,FALSE),""))</f>
        <v/>
      </c>
      <c r="M111" s="326">
        <f>IF(IF(Plananalyse!M111=1,VLOOKUP(M$5,Kruistabel!$B$26:$F$29,MATCH($C111,Kruistabel!$C$25:$F$25,0)+1,FALSE),"")=0,"",IF(Plananalyse!M111=1,VLOOKUP(M$5,Kruistabel!$B$26:$F$29,MATCH($C111,Kruistabel!$C$25:$F$25,0)+1,FALSE),""))</f>
        <v>55</v>
      </c>
      <c r="N111" s="326">
        <f>IF(IF(Plananalyse!N111=1,VLOOKUP(N$5,Kruistabel!$B$26:$F$29,MATCH($C111,Kruistabel!$C$25:$F$25,0)+1,FALSE),"")=0,"",IF(Plananalyse!N111=1,VLOOKUP(N$5,Kruistabel!$B$26:$F$29,MATCH($C111,Kruistabel!$C$25:$F$25,0)+1,FALSE),""))</f>
        <v>55</v>
      </c>
      <c r="O111" s="326">
        <f>IF(IF(Plananalyse!O111=1,VLOOKUP(O$5,Kruistabel!$B$26:$F$29,MATCH($C111,Kruistabel!$C$25:$F$25,0)+1,FALSE),"")=0,"",IF(Plananalyse!O111=1,VLOOKUP(O$5,Kruistabel!$B$26:$F$29,MATCH($C111,Kruistabel!$C$25:$F$25,0)+1,FALSE),""))</f>
        <v>55</v>
      </c>
      <c r="P111" s="326">
        <f>IF(IF(Plananalyse!P111=1,VLOOKUP(P$5,Kruistabel!$B$26:$F$29,MATCH($C111,Kruistabel!$C$25:$F$25,0)+1,FALSE),"")=0,"",IF(Plananalyse!P111=1,VLOOKUP(P$5,Kruistabel!$B$26:$F$29,MATCH($C111,Kruistabel!$C$25:$F$25,0)+1,FALSE),""))</f>
        <v>50</v>
      </c>
      <c r="Q111" s="326">
        <f>IF(IF(Plananalyse!Q111=1,VLOOKUP(Q$5,Kruistabel!$B$26:$F$29,MATCH($C111,Kruistabel!$C$25:$F$25,0)+1,FALSE),"")=0,"",IF(Plananalyse!Q111=1,VLOOKUP(Q$5,Kruistabel!$B$26:$F$29,MATCH($C111,Kruistabel!$C$25:$F$25,0)+1,FALSE),""))</f>
        <v>60</v>
      </c>
      <c r="R111" s="326">
        <f>IF(IF(Plananalyse!R111=1,VLOOKUP(R$5,Kruistabel!$B$26:$F$29,MATCH($C111,Kruistabel!$C$25:$F$25,0)+1,FALSE),"")=0,"",IF(Plananalyse!R111=1,VLOOKUP(R$5,Kruistabel!$B$26:$F$29,MATCH($C111,Kruistabel!$C$25:$F$25,0)+1,FALSE),""))</f>
        <v>55</v>
      </c>
      <c r="S111" s="326" t="str">
        <f>IF(IF(Plananalyse!S111=1,VLOOKUP(S$5,Kruistabel!$B$26:$F$29,MATCH($C111,Kruistabel!$C$25:$F$25,0)+1,FALSE),"")=0,"",IF(Plananalyse!S111=1,VLOOKUP(S$5,Kruistabel!$B$26:$F$29,MATCH($C111,Kruistabel!$C$25:$F$25,0)+1,FALSE),""))</f>
        <v/>
      </c>
      <c r="T111" s="326" t="str">
        <f>IF(IF(Plananalyse!T111=1,VLOOKUP(T$5,Kruistabel!$B$26:$F$29,MATCH($C111,Kruistabel!$C$25:$F$25,0)+1,FALSE),"")=0,"",IF(Plananalyse!T111=1,VLOOKUP(T$5,Kruistabel!$B$26:$F$29,MATCH($C111,Kruistabel!$C$25:$F$25,0)+1,FALSE),""))</f>
        <v/>
      </c>
      <c r="U111" s="326" t="str">
        <f>IF(IF(Plananalyse!U111=1,VLOOKUP(U$5,Kruistabel!$B$26:$F$29,MATCH($C111,Kruistabel!$C$25:$F$25,0)+1,FALSE),"")=0,"",IF(Plananalyse!U111=1,VLOOKUP(U$5,Kruistabel!$B$26:$F$29,MATCH($C111,Kruistabel!$C$25:$F$25,0)+1,FALSE),""))</f>
        <v/>
      </c>
      <c r="V111" s="326" t="str">
        <f>IF(IF(Plananalyse!V111=1,VLOOKUP(V$5,Kruistabel!$B$26:$F$29,MATCH($C111,Kruistabel!$C$25:$F$25,0)+1,FALSE),"")=0,"",IF(Plananalyse!V111=1,VLOOKUP(V$5,Kruistabel!$B$26:$F$29,MATCH($C111,Kruistabel!$C$25:$F$25,0)+1,FALSE),""))</f>
        <v/>
      </c>
      <c r="W111" s="326" t="str">
        <f>IF(IF(Plananalyse!W111=1,VLOOKUP(W$5,Kruistabel!$B$26:$F$29,MATCH($C111,Kruistabel!$C$25:$F$25,0)+1,FALSE),"")=0,"",IF(Plananalyse!W111=1,VLOOKUP(W$5,Kruistabel!$B$26:$F$29,MATCH($C111,Kruistabel!$C$25:$F$25,0)+1,FALSE),""))</f>
        <v/>
      </c>
      <c r="X111" s="326" t="str">
        <f>IF(IF(Plananalyse!X111=1,VLOOKUP(X$5,Kruistabel!$B$26:$F$29,MATCH($C111,Kruistabel!$C$25:$F$25,0)+1,FALSE),"")=0,"",IF(Plananalyse!X111=1,VLOOKUP(X$5,Kruistabel!$B$26:$F$29,MATCH($C111,Kruistabel!$C$25:$F$25,0)+1,FALSE),""))</f>
        <v/>
      </c>
      <c r="Y111" s="326">
        <f>IF(IF(Plananalyse!Y111=1,VLOOKUP(Y$5,Kruistabel!$B$26:$F$29,MATCH($C111,Kruistabel!$C$25:$F$25,0)+1,FALSE),"")=0,"",IF(Plananalyse!Y111=1,VLOOKUP(Y$5,Kruistabel!$B$26:$F$29,MATCH($C111,Kruistabel!$C$25:$F$25,0)+1,FALSE),""))</f>
        <v>60</v>
      </c>
      <c r="Z111" s="326" t="str">
        <f>IF(IF(Plananalyse!Z111=1,VLOOKUP(Z$5,Kruistabel!$B$26:$F$29,MATCH($C111,Kruistabel!$C$25:$F$25,0)+1,FALSE),"")=0,"",IF(Plananalyse!Z111=1,VLOOKUP(Z$5,Kruistabel!$B$26:$F$29,MATCH($C111,Kruistabel!$C$25:$F$25,0)+1,FALSE),""))</f>
        <v/>
      </c>
      <c r="AA111" s="326" t="str">
        <f>IF(IF(Plananalyse!AA111=1,VLOOKUP(AA$5,Kruistabel!$B$26:$F$29,MATCH($C111,Kruistabel!$C$25:$F$25,0)+1,FALSE),"")=0,"",IF(Plananalyse!AA111=1,VLOOKUP(AA$5,Kruistabel!$B$26:$F$29,MATCH($C111,Kruistabel!$C$25:$F$25,0)+1,FALSE),""))</f>
        <v/>
      </c>
      <c r="AB111" s="326" t="str">
        <f>IF(IF(Plananalyse!AB111=1,VLOOKUP(AB$5,Kruistabel!$B$26:$F$29,MATCH($C111,Kruistabel!$C$25:$F$25,0)+1,FALSE),"")=0,"",IF(Plananalyse!AB111=1,VLOOKUP(AB$5,Kruistabel!$B$26:$F$29,MATCH($C111,Kruistabel!$C$25:$F$25,0)+1,FALSE),""))</f>
        <v/>
      </c>
      <c r="AC111" s="326" t="str">
        <f>IF(IF(Plananalyse!AC111=1,VLOOKUP(AC$5,Kruistabel!$B$26:$F$29,MATCH($C111,Kruistabel!$C$25:$F$25,0)+1,FALSE),"")=0,"",IF(Plananalyse!AC111=1,VLOOKUP(AC$5,Kruistabel!$B$26:$F$29,MATCH($C111,Kruistabel!$C$25:$F$25,0)+1,FALSE),""))</f>
        <v/>
      </c>
      <c r="AD111" s="326" t="str">
        <f>IF(IF(Plananalyse!AD111=1,VLOOKUP(AD$5,Kruistabel!$B$26:$F$29,MATCH($C111,Kruistabel!$C$25:$F$25,0)+1,FALSE),"")=0,"",IF(Plananalyse!AD111=1,VLOOKUP(AD$5,Kruistabel!$B$26:$F$29,MATCH($C111,Kruistabel!$C$25:$F$25,0)+1,FALSE),""))</f>
        <v/>
      </c>
      <c r="AE111" s="326" t="str">
        <f>IF(IF(Plananalyse!AE111=1,VLOOKUP(AE$5,Kruistabel!$B$26:$F$29,MATCH($C111,Kruistabel!$C$25:$F$25,0)+1,FALSE),"")=0,"",IF(Plananalyse!AE111=1,VLOOKUP(AE$5,Kruistabel!$B$26:$F$29,MATCH($C111,Kruistabel!$C$25:$F$25,0)+1,FALSE),""))</f>
        <v/>
      </c>
      <c r="AF111" s="326" t="str">
        <f>IF(IF(Plananalyse!AF111=1,VLOOKUP(AF$5,Kruistabel!$B$26:$F$29,MATCH($C111,Kruistabel!$C$25:$F$25,0)+1,FALSE),"")=0,"",IF(Plananalyse!AF111=1,VLOOKUP(AF$5,Kruistabel!$B$26:$F$29,MATCH($C111,Kruistabel!$C$25:$F$25,0)+1,FALSE),""))</f>
        <v/>
      </c>
      <c r="AG111" s="326" t="str">
        <f>IF(IF(Plananalyse!AG111=1,VLOOKUP(AG$5,Kruistabel!$B$26:$F$29,MATCH($C111,Kruistabel!$C$25:$F$25,0)+1,FALSE),"")=0,"",IF(Plananalyse!AG111=1,VLOOKUP(AG$5,Kruistabel!$B$26:$F$29,MATCH($C111,Kruistabel!$C$25:$F$25,0)+1,FALSE),""))</f>
        <v/>
      </c>
      <c r="AH111" s="326" t="str">
        <f>IF(IF(Plananalyse!AH111=1,VLOOKUP(AH$5,Kruistabel!$B$26:$F$29,MATCH($C111,Kruistabel!$C$25:$F$25,0)+1,FALSE),"")=0,"",IF(Plananalyse!AI111=1,VLOOKUP(AH$5,Kruistabel!$B$26:$F$29,MATCH($C111,Kruistabel!$C$25:$F$25,0)+1,FALSE),""))</f>
        <v/>
      </c>
      <c r="AI111" s="326" t="str">
        <f>IF(IF(Plananalyse!AI111=1,VLOOKUP(AI$5,Kruistabel!$B$26:$F$29,MATCH($C111,Kruistabel!$C$25:$F$25,0)+1,FALSE),"")=0,"",IF(Plananalyse!AJ111=1,VLOOKUP(AI$5,Kruistabel!$B$26:$F$29,MATCH($C111,Kruistabel!$C$25:$F$25,0)+1,FALSE),""))</f>
        <v/>
      </c>
      <c r="AJ111" s="326" t="str">
        <f>IF(IF(Plananalyse!AJ111=1,VLOOKUP(AJ$5,Kruistabel!$B$26:$F$29,MATCH($C111,Kruistabel!$C$25:$F$25,0)+1,FALSE),"")=0,"",IF(Plananalyse!AJ111=1,VLOOKUP(AJ$5,Kruistabel!$B$26:$F$29,MATCH($C111,Kruistabel!$C$25:$F$25,0)+1,FALSE),""))</f>
        <v/>
      </c>
      <c r="AK111" s="326">
        <f>IF(IF(Plananalyse!AK111=1,VLOOKUP(AK$5,Kruistabel!$B$26:$F$29,MATCH($C111,Kruistabel!$C$25:$F$25,0)+1,FALSE),"")=0,"",IF(Plananalyse!AK111=1,VLOOKUP(AK$5,Kruistabel!$B$26:$F$29,MATCH($C111,Kruistabel!$C$25:$F$25,0)+1,FALSE),""))</f>
        <v>60</v>
      </c>
      <c r="AL111" s="326" t="str">
        <f>IF(IF(Plananalyse!AL111=1,VLOOKUP(AL$5,Kruistabel!$B$26:$F$29,MATCH($C111,Kruistabel!$C$25:$F$25,0)+1,FALSE),"")=0,"",IF(Plananalyse!AL111=1,VLOOKUP(AL$5,Kruistabel!$B$26:$F$29,MATCH($C111,Kruistabel!$C$25:$F$25,0)+1,FALSE),""))</f>
        <v/>
      </c>
      <c r="AM111" s="326" t="str">
        <f>IF(IF(Plananalyse!AM111=1,VLOOKUP(AM$5,Kruistabel!$B$26:$F$29,MATCH($C111,Kruistabel!$C$25:$F$25,0)+1,FALSE),"")=0,"",IF(Plananalyse!AM111=1,VLOOKUP(AM$5,Kruistabel!$B$26:$F$29,MATCH($C111,Kruistabel!$C$25:$F$25,0)+1,FALSE),""))</f>
        <v/>
      </c>
      <c r="AN111" s="327"/>
      <c r="AO111" s="326">
        <f>IF(IF(Plananalyse!AO111=1,VLOOKUP(AO$5,Kruistabel!$B$26:$F$29,MATCH($C111,Kruistabel!$C$25:$F$25,0)+1,FALSE),"")=0,"",IF(Plananalyse!AO111=1,VLOOKUP(AO$5,Kruistabel!$B$26:$F$29,MATCH($C111,Kruistabel!$C$25:$F$25,0)+1,FALSE),""))</f>
        <v>60</v>
      </c>
      <c r="AP111" s="326">
        <f>IF(IF(Plananalyse!AP111=1,VLOOKUP(AP$5,Kruistabel!$B$26:$F$29,MATCH($C111,Kruistabel!$C$25:$F$25,0)+1,FALSE),"")=0,"",IF(Plananalyse!AP111=1,VLOOKUP(AP$5,Kruistabel!$B$26:$F$29,MATCH($C111,Kruistabel!$C$25:$F$25,0)+1,FALSE),""))</f>
        <v>60</v>
      </c>
      <c r="AQ111" s="326">
        <f>IF(IF(Plananalyse!AQ111=1,VLOOKUP(AQ$5,Kruistabel!$B$26:$F$29,MATCH($C111,Kruistabel!$C$25:$F$25,0)+1,FALSE),"")=0,"",IF(Plananalyse!AQ111=1,VLOOKUP(AQ$5,Kruistabel!$B$26:$F$29,MATCH($C111,Kruistabel!$C$25:$F$25,0)+1,FALSE),""))</f>
        <v>60</v>
      </c>
      <c r="AR111" s="326">
        <f>IF(IF(Plananalyse!AR111=1,VLOOKUP(AR$5,Kruistabel!$B$26:$F$29,MATCH($C111,Kruistabel!$C$25:$F$25,0)+1,FALSE),"")=0,"",IF(Plananalyse!AR111=1,VLOOKUP(AR$5,Kruistabel!$B$26:$F$29,MATCH($C111,Kruistabel!$C$25:$F$25,0)+1,FALSE),""))</f>
        <v>55</v>
      </c>
      <c r="AS111" s="326">
        <f>IF(IF(Plananalyse!AS111=1,VLOOKUP(AS$5,Kruistabel!$B$26:$F$29,MATCH($C111,Kruistabel!$C$25:$F$25,0)+1,FALSE),"")=0,"",IF(Plananalyse!AS111=1,VLOOKUP(AS$5,Kruistabel!$B$26:$F$29,MATCH($C111,Kruistabel!$C$25:$F$25,0)+1,FALSE),""))</f>
        <v>60</v>
      </c>
      <c r="AT111" s="326">
        <f>IF(IF(Plananalyse!AT111=1,VLOOKUP(AT$5,Kruistabel!$B$26:$F$29,MATCH($C111,Kruistabel!$C$25:$F$25,0)+1,FALSE),"")=0,"",IF(Plananalyse!AT111=1,VLOOKUP(AT$5,Kruistabel!$B$26:$F$29,MATCH($C111,Kruistabel!$C$25:$F$25,0)+1,FALSE),""))</f>
        <v>55</v>
      </c>
      <c r="AU111" s="326" t="str">
        <f>IF(IF(Plananalyse!AU111=1,VLOOKUP(AU$5,Kruistabel!$B$26:$F$29,MATCH($C111,Kruistabel!$C$25:$F$25,0)+1,FALSE),"")=0,"",IF(Plananalyse!AU111=1,VLOOKUP(AU$5,Kruistabel!$B$26:$F$29,MATCH($C111,Kruistabel!$C$25:$F$25,0)+1,FALSE),""))</f>
        <v/>
      </c>
      <c r="AV111" s="326">
        <f>IF(IF(Plananalyse!AV111=1,VLOOKUP(AV$5,Kruistabel!$B$26:$F$29,MATCH($C111,Kruistabel!$C$25:$F$25,0)+1,FALSE),"")=0,"",IF(Plananalyse!AV111=1,VLOOKUP(AV$5,Kruistabel!$B$26:$F$29,MATCH($C111,Kruistabel!$C$25:$F$25,0)+1,FALSE),""))</f>
        <v>60</v>
      </c>
      <c r="AW111" s="326" t="str">
        <f>IF(IF(Plananalyse!AW111=1,VLOOKUP(AW$5,Kruistabel!$B$26:$F$29,MATCH($C111,Kruistabel!$C$25:$F$25,0)+1,FALSE),"")=0,"",IF(Plananalyse!AW111=1,VLOOKUP(AW$5,Kruistabel!$B$26:$F$29,MATCH($C111,Kruistabel!$C$25:$F$25,0)+1,FALSE),""))</f>
        <v/>
      </c>
      <c r="AX111" s="326" t="str">
        <f>IF(IF(Plananalyse!AX111=1,VLOOKUP(AX$5,Kruistabel!$B$26:$F$29,MATCH($C111,Kruistabel!$C$25:$F$25,0)+1,FALSE),"")=0,"",IF(Plananalyse!AX111=1,VLOOKUP(AX$5,Kruistabel!$B$26:$F$29,MATCH($C111,Kruistabel!$C$25:$F$25,0)+1,FALSE),""))</f>
        <v/>
      </c>
      <c r="AY111" s="327"/>
      <c r="AZ111" s="326" t="str">
        <f>IF(IF(Plananalyse!AZ111=1,VLOOKUP(AZ$5,Kruistabel!$B$26:$F$29,MATCH($C111,Kruistabel!$C$25:$F$25,0)+1,FALSE),"")=0,"",IF(Plananalyse!AZ111=1,VLOOKUP(AZ$5,Kruistabel!$B$26:$F$29,MATCH($C111,Kruistabel!$C$25:$F$25,0)+1,FALSE),""))</f>
        <v/>
      </c>
      <c r="BA111" s="326" t="str">
        <f>IF(IF(Plananalyse!BA111=1,VLOOKUP(BA$5,Kruistabel!$B$26:$F$29,MATCH($C111,Kruistabel!$C$25:$F$25,0)+1,FALSE),"")=0,"",IF(Plananalyse!BA111=1,VLOOKUP(BA$5,Kruistabel!$B$26:$F$29,MATCH($C111,Kruistabel!$C$25:$F$25,0)+1,FALSE),""))</f>
        <v/>
      </c>
      <c r="BB111" s="326">
        <f>IF(IF(Plananalyse!BB111=1,VLOOKUP(BB$5,Kruistabel!$B$26:$F$29,MATCH($C111,Kruistabel!$C$25:$F$25,0)+1,FALSE),"")=0,"",IF(Plananalyse!BB111=1,VLOOKUP(BB$5,Kruistabel!$B$26:$F$29,MATCH($C111,Kruistabel!$C$25:$F$25,0)+1,FALSE),""))</f>
        <v>60</v>
      </c>
      <c r="BC111" s="326">
        <f>IF(IF(Plananalyse!BC111=1,VLOOKUP(BC$5,Kruistabel!$B$26:$F$29,MATCH($C111,Kruistabel!$C$25:$F$25,0)+1,FALSE),"")=0,"",IF(Plananalyse!BC111=1,VLOOKUP(BC$5,Kruistabel!$B$26:$F$29,MATCH($C111,Kruistabel!$C$25:$F$25,0)+1,FALSE),""))</f>
        <v>60</v>
      </c>
      <c r="BD111" s="326" t="str">
        <f>IF(IF(Plananalyse!BD111=1,VLOOKUP(BD$5,Kruistabel!$B$26:$F$29,MATCH($C111,Kruistabel!$C$25:$F$25,0)+1,FALSE),"")=0,"",IF(Plananalyse!BD111=1,VLOOKUP(BD$5,Kruistabel!$B$26:$F$29,MATCH($C111,Kruistabel!$C$25:$F$25,0)+1,FALSE),""))</f>
        <v/>
      </c>
      <c r="BE111" s="326" t="str">
        <f>IF(IF(Plananalyse!BE111=1,VLOOKUP(BE$5,Kruistabel!$B$26:$F$29,MATCH($C111,Kruistabel!$C$25:$F$25,0)+1,FALSE),"")=0,"",IF(Plananalyse!BE111=1,VLOOKUP(BE$5,Kruistabel!$B$26:$F$29,MATCH($C111,Kruistabel!$C$25:$F$25,0)+1,FALSE),""))</f>
        <v/>
      </c>
      <c r="BF111" s="326" t="str">
        <f>IF(IF(Plananalyse!BF111=1,VLOOKUP(BF$5,Kruistabel!$B$26:$F$29,MATCH($C111,Kruistabel!$C$25:$F$25,0)+1,FALSE),"")=0,"",IF(Plananalyse!BF111=1,VLOOKUP(BF$5,Kruistabel!$B$26:$F$29,MATCH($C111,Kruistabel!$C$25:$F$25,0)+1,FALSE),""))</f>
        <v/>
      </c>
      <c r="BG111" s="326" t="str">
        <f>IF(IF(Plananalyse!BG111=1,VLOOKUP(BG$5,Kruistabel!$B$26:$F$29,MATCH($C111,Kruistabel!$C$25:$F$25,0)+1,FALSE),"")=0,"",IF(Plananalyse!BG111=1,VLOOKUP(BG$5,Kruistabel!$B$26:$F$29,MATCH($C111,Kruistabel!$C$25:$F$25,0)+1,FALSE),""))</f>
        <v/>
      </c>
      <c r="BH111" s="326" t="str">
        <f>IF(IF(Plananalyse!BH111=1,VLOOKUP(BH$5,Kruistabel!$B$26:$F$29,MATCH($C111,Kruistabel!$C$25:$F$25,0)+1,FALSE),"")=0,"",IF(Plananalyse!BH111=1,VLOOKUP(BH$5,Kruistabel!$B$26:$F$29,MATCH($C111,Kruistabel!$C$25:$F$25,0)+1,FALSE),""))</f>
        <v/>
      </c>
      <c r="BI111" s="327"/>
      <c r="BJ111" s="326" t="e">
        <f>IF(IF(Plananalyse!BJ111=1,VLOOKUP(BJ$5,Kruistabel!$B$26:$F$29,MATCH($C111,Kruistabel!$C$25:$F$25,0)+1,FALSE),"")=0,"",IF(Plananalyse!BJ111=1,VLOOKUP(BJ$5,Kruistabel!$B$26:$F$29,MATCH($C111,Kruistabel!$C$25:$F$25,0)+1,FALSE),""))</f>
        <v>#N/A</v>
      </c>
      <c r="BK111" s="326" t="e">
        <f>IF(IF(Plananalyse!BK111=1,VLOOKUP(BK$5,Kruistabel!$B$26:$F$29,MATCH($C111,Kruistabel!$C$25:$F$25,0)+1,FALSE),"")=0,"",IF(Plananalyse!BK111=1,VLOOKUP(BK$5,Kruistabel!$B$26:$F$29,MATCH($C111,Kruistabel!$C$25:$F$25,0)+1,FALSE),""))</f>
        <v>#N/A</v>
      </c>
      <c r="BL111" s="326" t="e">
        <f>IF(IF(Plananalyse!BL111=1,VLOOKUP(BL$5,Kruistabel!$B$26:$F$29,MATCH($C111,Kruistabel!$C$25:$F$25,0)+1,FALSE),"")=0,"",IF(Plananalyse!BL111=1,VLOOKUP(BL$5,Kruistabel!$B$26:$F$29,MATCH($C111,Kruistabel!$C$25:$F$25,0)+1,FALSE),""))</f>
        <v>#N/A</v>
      </c>
      <c r="BM111" s="326" t="e">
        <f>IF(IF(Plananalyse!BM111=1,VLOOKUP(BM$5,Kruistabel!$B$26:$F$29,MATCH($C111,Kruistabel!$C$25:$F$25,0)+1,FALSE),"")=0,"",IF(Plananalyse!BM111=1,VLOOKUP(BM$5,Kruistabel!$B$26:$F$29,MATCH($C111,Kruistabel!$C$25:$F$25,0)+1,FALSE),""))</f>
        <v>#N/A</v>
      </c>
      <c r="BN111" s="326" t="e">
        <f>IF(IF(Plananalyse!BN111=1,VLOOKUP(BN$5,Kruistabel!$B$26:$F$29,MATCH($C111,Kruistabel!$C$25:$F$25,0)+1,FALSE),"")=0,"",IF(Plananalyse!BN111=1,VLOOKUP(BN$5,Kruistabel!$B$26:$F$29,MATCH($C111,Kruistabel!$C$25:$F$25,0)+1,FALSE),""))</f>
        <v>#N/A</v>
      </c>
      <c r="BO111" s="326" t="e">
        <f>IF(IF(Plananalyse!BO111=1,VLOOKUP(BO$5,Kruistabel!$B$26:$F$29,MATCH($C111,Kruistabel!$C$25:$F$25,0)+1,FALSE),"")=0,"",IF(Plananalyse!BO111=1,VLOOKUP(BO$5,Kruistabel!$B$26:$F$29,MATCH($C111,Kruistabel!$C$25:$F$25,0)+1,FALSE),""))</f>
        <v>#N/A</v>
      </c>
      <c r="BP111" s="326" t="e">
        <f>IF(IF(Plananalyse!BP111=1,VLOOKUP(BP$5,Kruistabel!$B$26:$F$29,MATCH($C111,Kruistabel!$C$25:$F$25,0)+1,FALSE),"")=0,"",IF(Plananalyse!BP111=1,VLOOKUP(BP$5,Kruistabel!$B$26:$F$29,MATCH($C111,Kruistabel!$C$25:$F$25,0)+1,FALSE),""))</f>
        <v>#N/A</v>
      </c>
      <c r="BQ111" s="326" t="e">
        <f>IF(IF(Plananalyse!BQ111=1,VLOOKUP(BQ$5,Kruistabel!$B$26:$F$29,MATCH($C111,Kruistabel!$C$25:$F$25,0)+1,FALSE),"")=0,"",IF(Plananalyse!BQ111=1,VLOOKUP(BQ$5,Kruistabel!$B$26:$F$29,MATCH($C111,Kruistabel!$C$25:$F$25,0)+1,FALSE),""))</f>
        <v>#N/A</v>
      </c>
      <c r="BR111" s="326" t="e">
        <f>IF(IF(Plananalyse!BR111=1,VLOOKUP(BR$5,Kruistabel!$B$26:$F$29,MATCH($C111,Kruistabel!$C$25:$F$25,0)+1,FALSE),"")=0,"",IF(Plananalyse!BR111=1,VLOOKUP(BR$5,Kruistabel!$B$26:$F$29,MATCH($C111,Kruistabel!$C$25:$F$25,0)+1,FALSE),""))</f>
        <v>#REF!</v>
      </c>
      <c r="BS111" s="326" t="e">
        <f>IF(IF(Plananalyse!BS111=1,VLOOKUP(BS$5,Kruistabel!$B$26:$F$29,MATCH($C111,Kruistabel!$C$25:$F$25,0)+1,FALSE),"")=0,"",IF(Plananalyse!BS111=1,VLOOKUP(BS$5,Kruistabel!$B$26:$F$29,MATCH($C111,Kruistabel!$C$25:$F$25,0)+1,FALSE),""))</f>
        <v>#REF!</v>
      </c>
      <c r="BT111" s="65"/>
      <c r="BU111" s="231" t="str">
        <f>IF(IF(Plananalyse!BU111=1,VLOOKUP(BU$5,Kruistabel!$B$26:$F$29,MATCH($C111,Kruistabel!$C$25:$F$25,0)+1,FALSE),"")=0,"",IF(Plananalyse!BU111=1,VLOOKUP(BU$5,Kruistabel!$B$26:$F$29,MATCH($C111,Kruistabel!$C$25:$F$25,0)+1,FALSE),""))</f>
        <v/>
      </c>
      <c r="BV111" s="326">
        <f>IF(IF(Plananalyse!BV111=1,VLOOKUP(BV$5,Kruistabel!$B$26:$F$29,MATCH($C111,Kruistabel!$C$25:$F$25,0)+1,FALSE),"")=0,"",IF(Plananalyse!BV111=1,VLOOKUP(BV$5,Kruistabel!$B$26:$F$29,MATCH($C111,Kruistabel!$C$25:$F$25,0)+1,FALSE),""))</f>
        <v>55</v>
      </c>
      <c r="BW111" s="326" t="str">
        <f>IF(IF(Plananalyse!BW111=1,VLOOKUP(BW$5,Kruistabel!$B$26:$F$29,MATCH($C111,Kruistabel!$C$25:$F$25,0)+1,FALSE),"")=0,"",IF(Plananalyse!BW111=1,VLOOKUP(BW$5,Kruistabel!$B$26:$F$29,MATCH($C111,Kruistabel!$C$25:$F$25,0)+1,FALSE),""))</f>
        <v/>
      </c>
      <c r="BX111" s="326" t="str">
        <f>IF(IF(Plananalyse!BX111=1,VLOOKUP(BX$5,Kruistabel!$B$26:$F$29,MATCH($C111,Kruistabel!$C$25:$F$25,0)+1,FALSE),"")=0,"",IF(Plananalyse!BX111=1,VLOOKUP(BX$5,Kruistabel!$B$26:$F$29,MATCH($C111,Kruistabel!$C$25:$F$25,0)+1,FALSE),""))</f>
        <v/>
      </c>
      <c r="BY111" s="327"/>
      <c r="BZ111" s="326" t="e">
        <f>IF(IF(Plananalyse!BZ111=1,VLOOKUP(BZ$5,Kruistabel!$B$26:$F$29,MATCH($C111,Kruistabel!$C$25:$F$25,0)+1,FALSE),"")=0,"",IF(Plananalyse!BZ111=1,VLOOKUP(BZ$5,Kruistabel!$B$26:$F$29,MATCH($C111,Kruistabel!$C$25:$F$25,0)+1,FALSE),""))</f>
        <v>#N/A</v>
      </c>
      <c r="CA111" s="326" t="e">
        <f>IF(IF(Plananalyse!CA111=1,VLOOKUP(CA$5,Kruistabel!$B$26:$F$29,MATCH($C111,Kruistabel!$C$25:$F$25,0)+1,FALSE),"")=0,"",IF(Plananalyse!CA111=1,VLOOKUP(CA$5,Kruistabel!$B$26:$F$29,MATCH($C111,Kruistabel!$C$25:$F$25,0)+1,FALSE),""))</f>
        <v>#N/A</v>
      </c>
      <c r="CB111" s="326" t="e">
        <f>IF(IF(Plananalyse!CB111=1,VLOOKUP(CB$5,Kruistabel!$B$26:$F$29,MATCH($C111,Kruistabel!$C$25:$F$25,0)+1,FALSE),"")=0,"",IF(Plananalyse!CB111=1,VLOOKUP(CB$5,Kruistabel!$B$26:$F$29,MATCH($C111,Kruistabel!$C$25:$F$25,0)+1,FALSE),""))</f>
        <v>#N/A</v>
      </c>
      <c r="CC111" s="326" t="e">
        <f>IF(IF(Plananalyse!CC111=1,VLOOKUP(CC$5,Kruistabel!$B$26:$F$29,MATCH($C111,Kruistabel!$C$25:$F$25,0)+1,FALSE),"")=0,"",IF(Plananalyse!CC111=1,VLOOKUP(CC$5,Kruistabel!$B$26:$F$29,MATCH($C111,Kruistabel!$C$25:$F$25,0)+1,FALSE),""))</f>
        <v>#N/A</v>
      </c>
      <c r="CD111" s="326" t="e">
        <f>IF(IF(Plananalyse!CD111=1,VLOOKUP(CD$5,Kruistabel!$B$26:$F$29,MATCH($C111,Kruistabel!$C$25:$F$25,0)+1,FALSE),"")=0,"",IF(Plananalyse!CD111=1,VLOOKUP(CD$5,Kruistabel!$B$26:$F$29,MATCH($C111,Kruistabel!$C$25:$F$25,0)+1,FALSE),""))</f>
        <v>#N/A</v>
      </c>
      <c r="CE111" s="326" t="e">
        <f>IF(IF(Plananalyse!CE111=1,VLOOKUP(CE$5,Kruistabel!$B$26:$F$29,MATCH($C111,Kruistabel!$C$25:$F$25,0)+1,FALSE),"")=0,"",IF(Plananalyse!CE111=1,VLOOKUP(CE$5,Kruistabel!$B$26:$F$29,MATCH($C111,Kruistabel!$C$25:$F$25,0)+1,FALSE),""))</f>
        <v>#N/A</v>
      </c>
      <c r="CF111" s="326" t="e">
        <f>IF(IF(Plananalyse!CF111=1,VLOOKUP(CF$5,Kruistabel!$B$26:$F$29,MATCH($C111,Kruistabel!$C$25:$F$25,0)+1,FALSE),"")=0,"",IF(Plananalyse!CF111=1,VLOOKUP(CF$5,Kruistabel!$B$26:$F$29,MATCH($C111,Kruistabel!$C$25:$F$25,0)+1,FALSE),""))</f>
        <v>#N/A</v>
      </c>
      <c r="CG111" s="326" t="e">
        <f>IF(IF(Plananalyse!CG111=1,VLOOKUP(CG$5,Kruistabel!$B$26:$F$29,MATCH($C111,Kruistabel!$C$25:$F$25,0)+1,FALSE),"")=0,"",IF(Plananalyse!CG111=1,VLOOKUP(CG$5,Kruistabel!$B$26:$F$29,MATCH($C111,Kruistabel!$C$25:$F$25,0)+1,FALSE),""))</f>
        <v>#REF!</v>
      </c>
      <c r="CH111" s="326" t="e">
        <f>IF(IF(Plananalyse!CH111=1,VLOOKUP(CH$5,Kruistabel!$B$26:$F$29,MATCH($C111,Kruistabel!$C$25:$F$25,0)+1,FALSE),"")=0,"",IF(Plananalyse!CH111=1,VLOOKUP(CH$5,Kruistabel!$B$26:$F$29,MATCH($C111,Kruistabel!$C$25:$F$25,0)+1,FALSE),""))</f>
        <v>#REF!</v>
      </c>
      <c r="CI111" s="65"/>
      <c r="CJ111" s="326">
        <f>IF(IF(Plananalyse!CJ111=1,VLOOKUP(CJ$5,Kruistabel!$B$26:$F$29,MATCH($C111,Kruistabel!$C$25:$F$25,0)+1,FALSE),"")=0,"",IF(Plananalyse!CJ111=1,VLOOKUP(CJ$5,Kruistabel!$B$26:$F$29,MATCH($C111,Kruistabel!$C$25:$F$25,0)+1,FALSE),""))</f>
        <v>55</v>
      </c>
      <c r="CK111" s="326">
        <f>IF(IF(Plananalyse!CK111=1,VLOOKUP(CK$5,Kruistabel!$B$26:$F$29,MATCH($C111,Kruistabel!$C$25:$F$25,0)+1,FALSE),"")=0,"",IF(Plananalyse!CK111=1,VLOOKUP(CK$5,Kruistabel!$B$26:$F$29,MATCH($C111,Kruistabel!$C$25:$F$25,0)+1,FALSE),""))</f>
        <v>55</v>
      </c>
      <c r="CL111" s="326" t="str">
        <f>IF(IF(Plananalyse!CL111=1,VLOOKUP(CL$5,Kruistabel!$B$26:$F$29,MATCH($C111,Kruistabel!$C$25:$F$25,0)+1,FALSE),"")=0,"",IF(Plananalyse!CL111=1,VLOOKUP(CL$5,Kruistabel!$B$26:$F$29,MATCH($C111,Kruistabel!$C$25:$F$25,0)+1,FALSE),""))</f>
        <v/>
      </c>
      <c r="CM111" s="326">
        <f>IF(IF(Plananalyse!CM111=1,VLOOKUP(CM$5,Kruistabel!$B$26:$F$29,MATCH($C111,Kruistabel!$C$25:$F$25,0)+1,FALSE),"")=0,"",IF(Plananalyse!CM111=1,VLOOKUP(CM$5,Kruistabel!$B$26:$F$29,MATCH($C111,Kruistabel!$C$25:$F$25,0)+1,FALSE),""))</f>
        <v>50</v>
      </c>
      <c r="CN111" s="326">
        <f>IF(IF(Plananalyse!CN111=1,VLOOKUP(CN$5,Kruistabel!$B$26:$F$29,MATCH($C111,Kruistabel!$C$25:$F$25,0)+1,FALSE),"")=0,"",IF(Plananalyse!CN111=1,VLOOKUP(CN$5,Kruistabel!$B$26:$F$29,MATCH($C111,Kruistabel!$C$25:$F$25,0)+1,FALSE),""))</f>
        <v>50</v>
      </c>
      <c r="CO111" s="326">
        <f>IF(IF(Plananalyse!CO111=1,VLOOKUP(CO$5,Kruistabel!$B$26:$F$29,MATCH($C111,Kruistabel!$C$25:$F$25,0)+1,FALSE),"")=0,"",IF(Plananalyse!CO111=1,VLOOKUP(CO$5,Kruistabel!$B$26:$F$29,MATCH($C111,Kruistabel!$C$25:$F$25,0)+1,FALSE),""))</f>
        <v>60</v>
      </c>
      <c r="CP111" s="326">
        <f>IF(IF(Plananalyse!CP111=1,VLOOKUP(CP$5,Kruistabel!$B$26:$F$29,MATCH($C111,Kruistabel!$C$25:$F$25,0)+1,FALSE),"")=0,"",IF(Plananalyse!CP111=1,VLOOKUP(CP$5,Kruistabel!$B$26:$F$29,MATCH($C111,Kruistabel!$C$25:$F$25,0)+1,FALSE),""))</f>
        <v>55</v>
      </c>
      <c r="CQ111" s="326">
        <f>IF(IF(Plananalyse!CQ111=1,VLOOKUP(CQ$5,Kruistabel!$B$26:$F$29,MATCH($C111,Kruistabel!$C$25:$F$25,0)+1,FALSE),"")=0,"",IF(Plananalyse!CQ111=1,VLOOKUP(CQ$5,Kruistabel!$B$26:$F$29,MATCH($C111,Kruistabel!$C$25:$F$25,0)+1,FALSE),""))</f>
        <v>60</v>
      </c>
      <c r="CR111" s="326">
        <f>IF(IF(Plananalyse!CR111=1,VLOOKUP(CR$5,Kruistabel!$B$26:$F$29,MATCH($C111,Kruistabel!$C$25:$F$25,0)+1,FALSE),"")=0,"",IF(Plananalyse!CR111=1,VLOOKUP(CR$5,Kruistabel!$B$26:$F$29,MATCH($C111,Kruistabel!$C$25:$F$25,0)+1,FALSE),""))</f>
        <v>60</v>
      </c>
      <c r="CS111" s="326">
        <f>IF(IF(Plananalyse!CS111=1,VLOOKUP(CS$5,Kruistabel!$B$26:$F$29,MATCH($C111,Kruistabel!$C$25:$F$25,0)+1,FALSE),"")=0,"",IF(Plananalyse!CS111=1,VLOOKUP(CS$5,Kruistabel!$B$26:$F$29,MATCH($C111,Kruistabel!$C$25:$F$25,0)+1,FALSE),""))</f>
        <v>55</v>
      </c>
      <c r="CT111" s="326">
        <f>IF(IF(Plananalyse!CT111=1,VLOOKUP(CT$5,Kruistabel!$B$26:$F$29,MATCH($C111,Kruistabel!$C$25:$F$25,0)+1,FALSE),"")=0,"",IF(Plananalyse!CT111=1,VLOOKUP(CT$5,Kruistabel!$B$26:$F$29,MATCH($C111,Kruistabel!$C$25:$F$25,0)+1,FALSE),""))</f>
        <v>55</v>
      </c>
      <c r="CU111" s="326">
        <f>IF(IF(Plananalyse!CU111=1,VLOOKUP(CU$5,Kruistabel!$B$26:$F$29,MATCH($C111,Kruistabel!$C$25:$F$25,0)+1,FALSE),"")=0,"",IF(Plananalyse!CU111=1,VLOOKUP(CU$5,Kruistabel!$B$26:$F$29,MATCH($C111,Kruistabel!$C$25:$F$25,0)+1,FALSE),""))</f>
        <v>60</v>
      </c>
      <c r="CV111" s="326">
        <f>IF(IF(Plananalyse!CV111=1,VLOOKUP(CV$5,Kruistabel!$B$26:$F$29,MATCH($C111,Kruistabel!$C$25:$F$25,0)+1,FALSE),"")=0,"",IF(Plananalyse!CV111=1,VLOOKUP(CV$5,Kruistabel!$B$26:$F$29,MATCH($C111,Kruistabel!$C$25:$F$25,0)+1,FALSE),""))</f>
        <v>60</v>
      </c>
      <c r="CW111" s="326">
        <f>IF(IF(Plananalyse!CW111=1,VLOOKUP(CW$5,Kruistabel!$B$26:$F$29,MATCH($C111,Kruistabel!$C$25:$F$25,0)+1,FALSE),"")=0,"",IF(Plananalyse!CW111=1,VLOOKUP(CW$5,Kruistabel!$B$26:$F$29,MATCH($C111,Kruistabel!$C$25:$F$25,0)+1,FALSE),""))</f>
        <v>55</v>
      </c>
      <c r="CX111" s="326" t="str">
        <f>IF(IF(Plananalyse!CX111=1,VLOOKUP(CX$5,Kruistabel!$B$26:$F$29,MATCH($C111,Kruistabel!$C$25:$F$25,0)+1,FALSE),"")=0,"",IF(Plananalyse!CX111=1,VLOOKUP(CX$5,Kruistabel!$B$26:$F$29,MATCH($C111,Kruistabel!$C$25:$F$25,0)+1,FALSE),""))</f>
        <v/>
      </c>
      <c r="CY111" s="326">
        <f>IF(IF(Plananalyse!CY111=1,VLOOKUP(CY$5,Kruistabel!$B$26:$F$29,MATCH($C111,Kruistabel!$C$25:$F$25,0)+1,FALSE),"")=0,"",IF(Plananalyse!CY111=1,VLOOKUP(CY$5,Kruistabel!$B$26:$F$29,MATCH($C111,Kruistabel!$C$25:$F$25,0)+1,FALSE),""))</f>
        <v>60</v>
      </c>
      <c r="CZ111" s="326">
        <f>IF(IF(Plananalyse!CZ111=1,VLOOKUP(CZ$5,Kruistabel!$B$26:$F$29,MATCH($C111,Kruistabel!$C$25:$F$25,0)+1,FALSE),"")=0,"",IF(Plananalyse!CZ111=1,VLOOKUP(CZ$5,Kruistabel!$B$26:$F$29,MATCH($C111,Kruistabel!$C$25:$F$25,0)+1,FALSE),""))</f>
        <v>60</v>
      </c>
      <c r="DA111" s="326">
        <f ca="1">IF(IF(Plananalyse!DA111=1,VLOOKUP(DA$5,Kruistabel!$B$26:$F$29,MATCH($C111,Kruistabel!$C$25:$F$25,0)+1,FALSE),"")=0,"",IF(Plananalyse!DA111=1,VLOOKUP(DA$5,Kruistabel!$B$26:$F$29,MATCH($C111,Kruistabel!$C$25:$F$25,0)+1,FALSE),""))</f>
        <v>60</v>
      </c>
      <c r="DB111" s="326" t="str">
        <f ca="1">IF(IF(Plananalyse!DB111=1,VLOOKUP(DB$5,Kruistabel!$B$26:$F$29,MATCH($C111,Kruistabel!$C$25:$F$25,0)+1,FALSE),"")=0,"",IF(Plananalyse!DB111=1,VLOOKUP(DB$5,Kruistabel!$B$26:$F$29,MATCH($C111,Kruistabel!$C$25:$F$25,0)+1,FALSE),""))</f>
        <v/>
      </c>
      <c r="DC111" s="326" t="str">
        <f ca="1">IF(IF(Plananalyse!DC111=1,VLOOKUP(DC$5,Kruistabel!$B$26:$F$29,MATCH($C111,Kruistabel!$C$25:$F$25,0)+1,FALSE),"")=0,"",IF(Plananalyse!DC111=1,VLOOKUP(DC$5,Kruistabel!$B$26:$F$29,MATCH($C111,Kruistabel!$C$25:$F$25,0)+1,FALSE),""))</f>
        <v/>
      </c>
      <c r="DD111" s="327"/>
      <c r="DE111" s="326" t="e">
        <f ca="1">IF(IF(Plananalyse!DE111=1,VLOOKUP(DE$5,Kruistabel!$B$26:$F$29,MATCH($C111,Kruistabel!$C$25:$F$25,0)+1,FALSE),"")=0,"",IF(Plananalyse!DE111=1,VLOOKUP(DE$5,Kruistabel!$B$26:$F$29,MATCH($C111,Kruistabel!$C$25:$F$25,0)+1,FALSE),""))</f>
        <v>#N/A</v>
      </c>
      <c r="DF111" s="326" t="e">
        <f ca="1">IF(IF(Plananalyse!DF111=1,VLOOKUP(DF$5,Kruistabel!$B$26:$F$29,MATCH($C111,Kruistabel!$C$25:$F$25,0)+1,FALSE),"")=0,"",IF(Plananalyse!DF111=1,VLOOKUP(DF$5,Kruistabel!$B$26:$F$29,MATCH($C111,Kruistabel!$C$25:$F$25,0)+1,FALSE),""))</f>
        <v>#N/A</v>
      </c>
      <c r="DG111" s="326" t="e">
        <f ca="1">IF(IF(Plananalyse!DG111=1,VLOOKUP(DG$5,Kruistabel!$B$26:$F$29,MATCH($C111,Kruistabel!$C$25:$F$25,0)+1,FALSE),"")=0,"",IF(Plananalyse!DG111=1,VLOOKUP(DG$5,Kruistabel!$B$26:$F$29,MATCH($C111,Kruistabel!$C$25:$F$25,0)+1,FALSE),""))</f>
        <v>#N/A</v>
      </c>
      <c r="DH111" s="326" t="e">
        <f ca="1">IF(IF(Plananalyse!DH111=1,VLOOKUP(DH$5,Kruistabel!$B$26:$F$29,MATCH($C111,Kruistabel!$C$25:$F$25,0)+1,FALSE),"")=0,"",IF(Plananalyse!DH111=1,VLOOKUP(DH$5,Kruistabel!$B$26:$F$29,MATCH($C111,Kruistabel!$C$25:$F$25,0)+1,FALSE),""))</f>
        <v>#N/A</v>
      </c>
      <c r="DI111" s="326" t="e">
        <f ca="1">IF(IF(Plananalyse!DI111=1,VLOOKUP(DI$5,Kruistabel!$B$26:$F$29,MATCH($C111,Kruistabel!$C$25:$F$25,0)+1,FALSE),"")=0,"",IF(Plananalyse!DI111=1,VLOOKUP(DI$5,Kruistabel!$B$26:$F$29,MATCH($C111,Kruistabel!$C$25:$F$25,0)+1,FALSE),""))</f>
        <v>#N/A</v>
      </c>
      <c r="DJ111" s="326" t="e">
        <f ca="1">IF(IF(Plananalyse!DJ111=1,VLOOKUP(DJ$5,Kruistabel!$B$26:$F$29,MATCH($C111,Kruistabel!$C$25:$F$25,0)+1,FALSE),"")=0,"",IF(Plananalyse!DJ111=1,VLOOKUP(DJ$5,Kruistabel!$B$26:$F$29,MATCH($C111,Kruistabel!$C$25:$F$25,0)+1,FALSE),""))</f>
        <v>#N/A</v>
      </c>
      <c r="DK111" s="326" t="e">
        <f ca="1">IF(IF(Plananalyse!DK111=1,VLOOKUP(DK$5,Kruistabel!$B$26:$F$29,MATCH($C111,Kruistabel!$C$25:$F$25,0)+1,FALSE),"")=0,"",IF(Plananalyse!DK111=1,VLOOKUP(DK$5,Kruistabel!$B$26:$F$29,MATCH($C111,Kruistabel!$C$25:$F$25,0)+1,FALSE),""))</f>
        <v>#REF!</v>
      </c>
      <c r="DL111" s="326" t="e">
        <f ca="1">IF(IF(Plananalyse!DL111=1,VLOOKUP(DL$5,Kruistabel!$B$26:$F$29,MATCH($C111,Kruistabel!$C$25:$F$25,0)+1,FALSE),"")=0,"",IF(Plananalyse!DL111=1,VLOOKUP(DL$5,Kruistabel!$B$26:$F$29,MATCH($C111,Kruistabel!$C$25:$F$25,0)+1,FALSE),""))</f>
        <v>#REF!</v>
      </c>
      <c r="DM111" s="327" t="str">
        <f>IF(Plananalyse!DM111=1,VLOOKUP(DM$5,Kruistabel!$B$26:$F$29,MATCH($C111,Kruistabel!$C$25:$F$25,0)+1,FALSE),"")</f>
        <v/>
      </c>
      <c r="DN111" s="326" t="e">
        <f ca="1">IF(IF(Plananalyse!DN111=1,VLOOKUP(DN$5,Kruistabel!$B$26:$F$29,MATCH($C111,Kruistabel!$C$25:$F$25,0)+1,FALSE),"")=0,"",IF(Plananalyse!DN111=1,VLOOKUP(DN$5,Kruistabel!$B$26:$F$29,MATCH($C111,Kruistabel!$C$25:$F$25,0)+1,FALSE),""))</f>
        <v>#N/A</v>
      </c>
      <c r="DO111" s="326" t="e">
        <f ca="1">IF(IF(Plananalyse!DO111=1,VLOOKUP(DO$5,Kruistabel!$B$26:$F$29,MATCH($C111,Kruistabel!$C$25:$F$25,0)+1,FALSE),"")=0,"",IF(Plananalyse!DO111=1,VLOOKUP(DO$5,Kruistabel!$B$26:$F$29,MATCH($C111,Kruistabel!$C$25:$F$25,0)+1,FALSE),""))</f>
        <v>#N/A</v>
      </c>
      <c r="DP111" s="326" t="e">
        <f ca="1">IF(IF(Plananalyse!DP111=1,VLOOKUP(DP$5,Kruistabel!$B$26:$F$29,MATCH($C111,Kruistabel!$C$25:$F$25,0)+1,FALSE),"")=0,"",IF(Plananalyse!DP111=1,VLOOKUP(DP$5,Kruistabel!$B$26:$F$29,MATCH($C111,Kruistabel!$C$25:$F$25,0)+1,FALSE),""))</f>
        <v>#N/A</v>
      </c>
      <c r="DQ111" s="326" t="e">
        <f ca="1">IF(IF(Plananalyse!DQ111=1,VLOOKUP(DQ$5,Kruistabel!$B$26:$F$29,MATCH($C111,Kruistabel!$C$25:$F$25,0)+1,FALSE),"")=0,"",IF(Plananalyse!DQ111=1,VLOOKUP(DQ$5,Kruistabel!$B$26:$F$29,MATCH($C111,Kruistabel!$C$25:$F$25,0)+1,FALSE),""))</f>
        <v>#N/A</v>
      </c>
      <c r="DR111" s="326" t="e">
        <f ca="1">IF(IF(Plananalyse!DR111=1,VLOOKUP(DR$5,Kruistabel!$B$26:$F$29,MATCH($C111,Kruistabel!$C$25:$F$25,0)+1,FALSE),"")=0,"",IF(Plananalyse!DR111=1,VLOOKUP(DR$5,Kruistabel!$B$26:$F$29,MATCH($C111,Kruistabel!$C$25:$F$25,0)+1,FALSE),""))</f>
        <v>#N/A</v>
      </c>
      <c r="DS111" s="326" t="e">
        <f ca="1">IF(IF(Plananalyse!DS111=1,VLOOKUP(DS$5,Kruistabel!$B$26:$F$29,MATCH($C111,Kruistabel!$C$25:$F$25,0)+1,FALSE),"")=0,"",IF(Plananalyse!DS111=1,VLOOKUP(DS$5,Kruistabel!$B$26:$F$29,MATCH($C111,Kruistabel!$C$25:$F$25,0)+1,FALSE),""))</f>
        <v>#N/A</v>
      </c>
      <c r="DT111" s="326" t="e">
        <f ca="1">IF(IF(Plananalyse!DT111=1,VLOOKUP(DT$5,Kruistabel!$B$26:$F$29,MATCH($C111,Kruistabel!$C$25:$F$25,0)+1,FALSE),"")=0,"",IF(Plananalyse!DT111=1,VLOOKUP(DT$5,Kruistabel!$B$26:$F$29,MATCH($C111,Kruistabel!$C$25:$F$25,0)+1,FALSE),""))</f>
        <v>#N/A</v>
      </c>
      <c r="DU111" s="326" t="e">
        <f ca="1">IF(IF(Plananalyse!DU111=1,VLOOKUP(DU$5,Kruistabel!$B$26:$F$29,MATCH($C111,Kruistabel!$C$25:$F$25,0)+1,FALSE),"")=0,"",IF(Plananalyse!DU111=1,VLOOKUP(DU$5,Kruistabel!$B$26:$F$29,MATCH($C111,Kruistabel!$C$25:$F$25,0)+1,FALSE),""))</f>
        <v>#N/A</v>
      </c>
      <c r="DV111" s="326" t="e">
        <f ca="1">IF(IF(Plananalyse!DV111=1,VLOOKUP(DV$5,Kruistabel!$B$26:$F$29,MATCH($C111,Kruistabel!$C$25:$F$25,0)+1,FALSE),"")=0,"",IF(Plananalyse!DV111=1,VLOOKUP(DV$5,Kruistabel!$B$26:$F$29,MATCH($C111,Kruistabel!$C$25:$F$25,0)+1,FALSE),""))</f>
        <v>#N/A</v>
      </c>
      <c r="DW111" s="326" t="e">
        <f ca="1">IF(IF(Plananalyse!DW111=1,VLOOKUP(DW$5,Kruistabel!$B$26:$F$29,MATCH($C111,Kruistabel!$C$25:$F$25,0)+1,FALSE),"")=0,"",IF(Plananalyse!DW111=1,VLOOKUP(DW$5,Kruistabel!$B$26:$F$29,MATCH($C111,Kruistabel!$C$25:$F$25,0)+1,FALSE),""))</f>
        <v>#REF!</v>
      </c>
      <c r="DX111" s="326" t="e">
        <f ca="1">IF(IF(Plananalyse!DX111=1,VLOOKUP(DX$5,Kruistabel!$B$26:$F$29,MATCH($C111,Kruistabel!$C$25:$F$25,0)+1,FALSE),"")=0,"",IF(Plananalyse!DX111=1,VLOOKUP(DX$5,Kruistabel!$B$26:$F$29,MATCH($C111,Kruistabel!$C$25:$F$25,0)+1,FALSE),""))</f>
        <v>#REF!</v>
      </c>
      <c r="DY111" s="327" t="str">
        <f>IF(Plananalyse!DY111=1,VLOOKUP(DY$5,Kruistabel!$B$26:$F$29,MATCH($C111,Kruistabel!$C$25:$F$25,0)+1,FALSE),"")</f>
        <v/>
      </c>
      <c r="DZ111" s="326" t="e">
        <f ca="1">IF(IF(Plananalyse!DZ111=1,VLOOKUP(DZ$5,Kruistabel!$B$26:$F$29,MATCH($C111,Kruistabel!$C$25:$F$25,0)+1,FALSE),"")=0,"",IF(Plananalyse!DZ111=1,VLOOKUP(DZ$5,Kruistabel!$B$26:$F$29,MATCH($C111,Kruistabel!$C$25:$F$25,0)+1,FALSE),""))</f>
        <v>#N/A</v>
      </c>
      <c r="EA111" s="326" t="e">
        <f ca="1">IF(IF(Plananalyse!EA111=1,VLOOKUP(EA$5,Kruistabel!$B$26:$F$29,MATCH($C111,Kruistabel!$C$25:$F$25,0)+1,FALSE),"")=0,"",IF(Plananalyse!EA111=1,VLOOKUP(EA$5,Kruistabel!$B$26:$F$29,MATCH($C111,Kruistabel!$C$25:$F$25,0)+1,FALSE),""))</f>
        <v>#N/A</v>
      </c>
      <c r="EB111" s="326" t="e">
        <f ca="1">IF(IF(Plananalyse!EB111=1,VLOOKUP(EB$5,Kruistabel!$B$26:$F$29,MATCH($C111,Kruistabel!$C$25:$F$25,0)+1,FALSE),"")=0,"",IF(Plananalyse!EB111=1,VLOOKUP(EB$5,Kruistabel!$B$26:$F$29,MATCH($C111,Kruistabel!$C$25:$F$25,0)+1,FALSE),""))</f>
        <v>#REF!</v>
      </c>
      <c r="EC111" s="326" t="e">
        <f ca="1">IF(IF(Plananalyse!EC111=1,VLOOKUP(EC$5,Kruistabel!$B$26:$F$29,MATCH($C111,Kruistabel!$C$25:$F$25,0)+1,FALSE),"")=0,"",IF(Plananalyse!EC111=1,VLOOKUP(EC$5,Kruistabel!$B$26:$F$29,MATCH($C111,Kruistabel!$C$25:$F$25,0)+1,FALSE),""))</f>
        <v>#REF!</v>
      </c>
      <c r="ED111" s="327"/>
      <c r="EE111" s="326" t="e">
        <f ca="1">IF(IF(Plananalyse!EE111=1,VLOOKUP(EE$5,Kruistabel!$B$26:$F$29,MATCH($C111,Kruistabel!$C$25:$F$25,0)+1,FALSE),"")=0,"",IF(Plananalyse!EE111=1,VLOOKUP(EE$5,Kruistabel!$B$26:$F$29,MATCH($C111,Kruistabel!$C$25:$F$25,0)+1,FALSE),""))</f>
        <v>#N/A</v>
      </c>
      <c r="EF111" s="326" t="e">
        <f ca="1">IF(IF(Plananalyse!EF111=1,VLOOKUP(EF$5,Kruistabel!$B$26:$F$29,MATCH($C111,Kruistabel!$C$25:$F$25,0)+1,FALSE),"")=0,"",IF(Plananalyse!EF111=1,VLOOKUP(EF$5,Kruistabel!$B$26:$F$29,MATCH($C111,Kruistabel!$C$25:$F$25,0)+1,FALSE),""))</f>
        <v>#N/A</v>
      </c>
      <c r="EG111" s="326" t="e">
        <f ca="1">IF(IF(Plananalyse!EG111=1,VLOOKUP(EG$5,Kruistabel!$B$26:$F$29,MATCH($C111,Kruistabel!$C$25:$F$25,0)+1,FALSE),"")=0,"",IF(Plananalyse!EG111=1,VLOOKUP(EG$5,Kruistabel!$B$26:$F$29,MATCH($C111,Kruistabel!$C$25:$F$25,0)+1,FALSE),""))</f>
        <v>#N/A</v>
      </c>
      <c r="EH111" s="326" t="e">
        <f ca="1">IF(IF(Plananalyse!EH111=1,VLOOKUP(EH$5,Kruistabel!$B$26:$F$29,MATCH($C111,Kruistabel!$C$25:$F$25,0)+1,FALSE),"")=0,"",IF(Plananalyse!EH111=1,VLOOKUP(EH$5,Kruistabel!$B$26:$F$29,MATCH($C111,Kruistabel!$C$25:$F$25,0)+1,FALSE),""))</f>
        <v>#REF!</v>
      </c>
      <c r="EI111" s="326" t="e">
        <f ca="1">IF(IF(Plananalyse!EI111=1,VLOOKUP(EI$5,Kruistabel!$B$26:$F$29,MATCH($C111,Kruistabel!$C$25:$F$25,0)+1,FALSE),"")=0,"",IF(Plananalyse!EI111=1,VLOOKUP(EI$5,Kruistabel!$B$26:$F$29,MATCH($C111,Kruistabel!$C$25:$F$25,0)+1,FALSE),""))</f>
        <v>#REF!</v>
      </c>
      <c r="EJ111" s="164" t="str">
        <f>IF(Plananalyse!EJ111=1,VLOOKUP(EJ$5,Kruistabel!$B$26:$F$29,MATCH($C111,Kruistabel!$C$25:$F$25,0)+1,FALSE),"")</f>
        <v/>
      </c>
      <c r="EK111" s="138"/>
      <c r="EL111" s="138"/>
      <c r="EM111" s="138"/>
      <c r="EN111" s="138"/>
      <c r="EO111" s="138"/>
    </row>
    <row r="112" spans="2:145">
      <c r="B112" s="337" t="s">
        <v>216</v>
      </c>
      <c r="C112" s="160" t="str">
        <f>_xlfn.IFNA(VLOOKUP($B112,Classificatietabel!$B$6:$I$91,C$7,FALSE),"")</f>
        <v>hoog</v>
      </c>
      <c r="D112" s="160" t="str">
        <f>_xlfn.IFNA(VLOOKUP($B112,Classificatietabel!$B$6:$I$91,D$7,FALSE),"")</f>
        <v>neen</v>
      </c>
      <c r="E112" s="119">
        <f>IF(AND(D112="laag",$D$3=1),0,_xlfn.IFNA(IF(VLOOKUP($B112,Classificatietabel!$B$6:$H$91,$E$5,FALSE)="Ja",1,0),""))</f>
        <v>1</v>
      </c>
      <c r="F112" s="163"/>
      <c r="G112" s="326" t="str">
        <f>IF(IF(Plananalyse!G112=1,VLOOKUP(G$5,Kruistabel!$B$26:$F$29,MATCH($C112,Kruistabel!$C$25:$F$25,0)+1,FALSE),"")=0,"",IF(Plananalyse!G112=1,VLOOKUP(G$5,Kruistabel!$B$26:$F$29,MATCH($C112,Kruistabel!$C$25:$F$25,0)+1,FALSE),""))</f>
        <v/>
      </c>
      <c r="H112" s="326" t="str">
        <f>IF(IF(Plananalyse!H112=1,VLOOKUP(H$5,Kruistabel!$B$26:$F$29,MATCH($C112,Kruistabel!$C$25:$F$25,0)+1,FALSE),"")=0,"",IF(Plananalyse!H112=1,VLOOKUP(H$5,Kruistabel!$B$26:$F$29,MATCH($C112,Kruistabel!$C$25:$F$25,0)+1,FALSE),""))</f>
        <v/>
      </c>
      <c r="I112" s="326">
        <f>IF(IF(Plananalyse!I112=1,VLOOKUP(I$5,Kruistabel!$B$26:$F$29,MATCH($C112,Kruistabel!$C$25:$F$25,0)+1,FALSE),"")=0,"",IF(Plananalyse!I112=1,VLOOKUP(I$5,Kruistabel!$B$26:$F$29,MATCH($C112,Kruistabel!$C$25:$F$25,0)+1,FALSE),""))</f>
        <v>55</v>
      </c>
      <c r="J112" s="326" t="str">
        <f>IF(IF(Plananalyse!J112=1,VLOOKUP(J$5,Kruistabel!$B$26:$F$29,MATCH($C112,Kruistabel!$C$25:$F$25,0)+1,FALSE),"")=0,"",IF(Plananalyse!J112=1,VLOOKUP(J$5,Kruistabel!$B$26:$F$29,MATCH($C112,Kruistabel!$C$25:$F$25,0)+1,FALSE),""))</f>
        <v/>
      </c>
      <c r="K112" s="326" t="str">
        <f>IF(IF(Plananalyse!K112=1,VLOOKUP(K$5,Kruistabel!$B$26:$F$29,MATCH($C112,Kruistabel!$C$25:$F$25,0)+1,FALSE),"")=0,"",IF(Plananalyse!K112=1,VLOOKUP(K$5,Kruistabel!$B$26:$F$29,MATCH($C112,Kruistabel!$C$25:$F$25,0)+1,FALSE),""))</f>
        <v/>
      </c>
      <c r="L112" s="326" t="str">
        <f>IF(IF(Plananalyse!L112=1,VLOOKUP(L$5,Kruistabel!$B$26:$F$29,MATCH($C112,Kruistabel!$C$25:$F$25,0)+1,FALSE),"")=0,"",IF(Plananalyse!L112=1,VLOOKUP(L$5,Kruistabel!$B$26:$F$29,MATCH($C112,Kruistabel!$C$25:$F$25,0)+1,FALSE),""))</f>
        <v/>
      </c>
      <c r="M112" s="326">
        <f>IF(IF(Plananalyse!M112=1,VLOOKUP(M$5,Kruistabel!$B$26:$F$29,MATCH($C112,Kruistabel!$C$25:$F$25,0)+1,FALSE),"")=0,"",IF(Plananalyse!M112=1,VLOOKUP(M$5,Kruistabel!$B$26:$F$29,MATCH($C112,Kruistabel!$C$25:$F$25,0)+1,FALSE),""))</f>
        <v>50</v>
      </c>
      <c r="N112" s="326">
        <f>IF(IF(Plananalyse!N112=1,VLOOKUP(N$5,Kruistabel!$B$26:$F$29,MATCH($C112,Kruistabel!$C$25:$F$25,0)+1,FALSE),"")=0,"",IF(Plananalyse!N112=1,VLOOKUP(N$5,Kruistabel!$B$26:$F$29,MATCH($C112,Kruistabel!$C$25:$F$25,0)+1,FALSE),""))</f>
        <v>50</v>
      </c>
      <c r="O112" s="326">
        <f>IF(IF(Plananalyse!O112=1,VLOOKUP(O$5,Kruistabel!$B$26:$F$29,MATCH($C112,Kruistabel!$C$25:$F$25,0)+1,FALSE),"")=0,"",IF(Plananalyse!O112=1,VLOOKUP(O$5,Kruistabel!$B$26:$F$29,MATCH($C112,Kruistabel!$C$25:$F$25,0)+1,FALSE),""))</f>
        <v>50</v>
      </c>
      <c r="P112" s="326">
        <f>IF(IF(Plananalyse!P112=1,VLOOKUP(P$5,Kruistabel!$B$26:$F$29,MATCH($C112,Kruistabel!$C$25:$F$25,0)+1,FALSE),"")=0,"",IF(Plananalyse!P112=1,VLOOKUP(P$5,Kruistabel!$B$26:$F$29,MATCH($C112,Kruistabel!$C$25:$F$25,0)+1,FALSE),""))</f>
        <v>45</v>
      </c>
      <c r="Q112" s="326">
        <f>IF(IF(Plananalyse!Q112=1,VLOOKUP(Q$5,Kruistabel!$B$26:$F$29,MATCH($C112,Kruistabel!$C$25:$F$25,0)+1,FALSE),"")=0,"",IF(Plananalyse!Q112=1,VLOOKUP(Q$5,Kruistabel!$B$26:$F$29,MATCH($C112,Kruistabel!$C$25:$F$25,0)+1,FALSE),""))</f>
        <v>55</v>
      </c>
      <c r="R112" s="326">
        <f>IF(IF(Plananalyse!R112=1,VLOOKUP(R$5,Kruistabel!$B$26:$F$29,MATCH($C112,Kruistabel!$C$25:$F$25,0)+1,FALSE),"")=0,"",IF(Plananalyse!R112=1,VLOOKUP(R$5,Kruistabel!$B$26:$F$29,MATCH($C112,Kruistabel!$C$25:$F$25,0)+1,FALSE),""))</f>
        <v>50</v>
      </c>
      <c r="S112" s="326" t="str">
        <f>IF(IF(Plananalyse!S112=1,VLOOKUP(S$5,Kruistabel!$B$26:$F$29,MATCH($C112,Kruistabel!$C$25:$F$25,0)+1,FALSE),"")=0,"",IF(Plananalyse!S112=1,VLOOKUP(S$5,Kruistabel!$B$26:$F$29,MATCH($C112,Kruistabel!$C$25:$F$25,0)+1,FALSE),""))</f>
        <v/>
      </c>
      <c r="T112" s="326" t="str">
        <f>IF(IF(Plananalyse!T112=1,VLOOKUP(T$5,Kruistabel!$B$26:$F$29,MATCH($C112,Kruistabel!$C$25:$F$25,0)+1,FALSE),"")=0,"",IF(Plananalyse!T112=1,VLOOKUP(T$5,Kruistabel!$B$26:$F$29,MATCH($C112,Kruistabel!$C$25:$F$25,0)+1,FALSE),""))</f>
        <v/>
      </c>
      <c r="U112" s="326" t="str">
        <f>IF(IF(Plananalyse!U112=1,VLOOKUP(U$5,Kruistabel!$B$26:$F$29,MATCH($C112,Kruistabel!$C$25:$F$25,0)+1,FALSE),"")=0,"",IF(Plananalyse!U112=1,VLOOKUP(U$5,Kruistabel!$B$26:$F$29,MATCH($C112,Kruistabel!$C$25:$F$25,0)+1,FALSE),""))</f>
        <v/>
      </c>
      <c r="V112" s="326" t="str">
        <f>IF(IF(Plananalyse!V112=1,VLOOKUP(V$5,Kruistabel!$B$26:$F$29,MATCH($C112,Kruistabel!$C$25:$F$25,0)+1,FALSE),"")=0,"",IF(Plananalyse!V112=1,VLOOKUP(V$5,Kruistabel!$B$26:$F$29,MATCH($C112,Kruistabel!$C$25:$F$25,0)+1,FALSE),""))</f>
        <v/>
      </c>
      <c r="W112" s="326" t="str">
        <f>IF(IF(Plananalyse!W112=1,VLOOKUP(W$5,Kruistabel!$B$26:$F$29,MATCH($C112,Kruistabel!$C$25:$F$25,0)+1,FALSE),"")=0,"",IF(Plananalyse!W112=1,VLOOKUP(W$5,Kruistabel!$B$26:$F$29,MATCH($C112,Kruistabel!$C$25:$F$25,0)+1,FALSE),""))</f>
        <v/>
      </c>
      <c r="X112" s="326" t="str">
        <f>IF(IF(Plananalyse!X112=1,VLOOKUP(X$5,Kruistabel!$B$26:$F$29,MATCH($C112,Kruistabel!$C$25:$F$25,0)+1,FALSE),"")=0,"",IF(Plananalyse!X112=1,VLOOKUP(X$5,Kruistabel!$B$26:$F$29,MATCH($C112,Kruistabel!$C$25:$F$25,0)+1,FALSE),""))</f>
        <v/>
      </c>
      <c r="Y112" s="326">
        <f>IF(IF(Plananalyse!Y112=1,VLOOKUP(Y$5,Kruistabel!$B$26:$F$29,MATCH($C112,Kruistabel!$C$25:$F$25,0)+1,FALSE),"")=0,"",IF(Plananalyse!Y112=1,VLOOKUP(Y$5,Kruistabel!$B$26:$F$29,MATCH($C112,Kruistabel!$C$25:$F$25,0)+1,FALSE),""))</f>
        <v>55</v>
      </c>
      <c r="Z112" s="326" t="str">
        <f>IF(IF(Plananalyse!Z112=1,VLOOKUP(Z$5,Kruistabel!$B$26:$F$29,MATCH($C112,Kruistabel!$C$25:$F$25,0)+1,FALSE),"")=0,"",IF(Plananalyse!Z112=1,VLOOKUP(Z$5,Kruistabel!$B$26:$F$29,MATCH($C112,Kruistabel!$C$25:$F$25,0)+1,FALSE),""))</f>
        <v/>
      </c>
      <c r="AA112" s="326" t="str">
        <f>IF(IF(Plananalyse!AA112=1,VLOOKUP(AA$5,Kruistabel!$B$26:$F$29,MATCH($C112,Kruistabel!$C$25:$F$25,0)+1,FALSE),"")=0,"",IF(Plananalyse!AA112=1,VLOOKUP(AA$5,Kruistabel!$B$26:$F$29,MATCH($C112,Kruistabel!$C$25:$F$25,0)+1,FALSE),""))</f>
        <v/>
      </c>
      <c r="AB112" s="326" t="str">
        <f>IF(IF(Plananalyse!AB112=1,VLOOKUP(AB$5,Kruistabel!$B$26:$F$29,MATCH($C112,Kruistabel!$C$25:$F$25,0)+1,FALSE),"")=0,"",IF(Plananalyse!AB112=1,VLOOKUP(AB$5,Kruistabel!$B$26:$F$29,MATCH($C112,Kruistabel!$C$25:$F$25,0)+1,FALSE),""))</f>
        <v/>
      </c>
      <c r="AC112" s="326" t="str">
        <f>IF(IF(Plananalyse!AC112=1,VLOOKUP(AC$5,Kruistabel!$B$26:$F$29,MATCH($C112,Kruistabel!$C$25:$F$25,0)+1,FALSE),"")=0,"",IF(Plananalyse!AC112=1,VLOOKUP(AC$5,Kruistabel!$B$26:$F$29,MATCH($C112,Kruistabel!$C$25:$F$25,0)+1,FALSE),""))</f>
        <v/>
      </c>
      <c r="AD112" s="326" t="str">
        <f>IF(IF(Plananalyse!AD112=1,VLOOKUP(AD$5,Kruistabel!$B$26:$F$29,MATCH($C112,Kruistabel!$C$25:$F$25,0)+1,FALSE),"")=0,"",IF(Plananalyse!AD112=1,VLOOKUP(AD$5,Kruistabel!$B$26:$F$29,MATCH($C112,Kruistabel!$C$25:$F$25,0)+1,FALSE),""))</f>
        <v/>
      </c>
      <c r="AE112" s="326" t="str">
        <f>IF(IF(Plananalyse!AE112=1,VLOOKUP(AE$5,Kruistabel!$B$26:$F$29,MATCH($C112,Kruistabel!$C$25:$F$25,0)+1,FALSE),"")=0,"",IF(Plananalyse!AE112=1,VLOOKUP(AE$5,Kruistabel!$B$26:$F$29,MATCH($C112,Kruistabel!$C$25:$F$25,0)+1,FALSE),""))</f>
        <v/>
      </c>
      <c r="AF112" s="326" t="str">
        <f>IF(IF(Plananalyse!AF112=1,VLOOKUP(AF$5,Kruistabel!$B$26:$F$29,MATCH($C112,Kruistabel!$C$25:$F$25,0)+1,FALSE),"")=0,"",IF(Plananalyse!AF112=1,VLOOKUP(AF$5,Kruistabel!$B$26:$F$29,MATCH($C112,Kruistabel!$C$25:$F$25,0)+1,FALSE),""))</f>
        <v/>
      </c>
      <c r="AG112" s="326" t="str">
        <f>IF(IF(Plananalyse!AG112=1,VLOOKUP(AG$5,Kruistabel!$B$26:$F$29,MATCH($C112,Kruistabel!$C$25:$F$25,0)+1,FALSE),"")=0,"",IF(Plananalyse!AG112=1,VLOOKUP(AG$5,Kruistabel!$B$26:$F$29,MATCH($C112,Kruistabel!$C$25:$F$25,0)+1,FALSE),""))</f>
        <v/>
      </c>
      <c r="AH112" s="326" t="str">
        <f>IF(IF(Plananalyse!AH112=1,VLOOKUP(AH$5,Kruistabel!$B$26:$F$29,MATCH($C112,Kruistabel!$C$25:$F$25,0)+1,FALSE),"")=0,"",IF(Plananalyse!AI112=1,VLOOKUP(AH$5,Kruistabel!$B$26:$F$29,MATCH($C112,Kruistabel!$C$25:$F$25,0)+1,FALSE),""))</f>
        <v/>
      </c>
      <c r="AI112" s="326" t="str">
        <f>IF(IF(Plananalyse!AI112=1,VLOOKUP(AI$5,Kruistabel!$B$26:$F$29,MATCH($C112,Kruistabel!$C$25:$F$25,0)+1,FALSE),"")=0,"",IF(Plananalyse!AJ112=1,VLOOKUP(AI$5,Kruistabel!$B$26:$F$29,MATCH($C112,Kruistabel!$C$25:$F$25,0)+1,FALSE),""))</f>
        <v/>
      </c>
      <c r="AJ112" s="326" t="str">
        <f>IF(IF(Plananalyse!AJ112=1,VLOOKUP(AJ$5,Kruistabel!$B$26:$F$29,MATCH($C112,Kruistabel!$C$25:$F$25,0)+1,FALSE),"")=0,"",IF(Plananalyse!AJ112=1,VLOOKUP(AJ$5,Kruistabel!$B$26:$F$29,MATCH($C112,Kruistabel!$C$25:$F$25,0)+1,FALSE),""))</f>
        <v/>
      </c>
      <c r="AK112" s="326">
        <f>IF(IF(Plananalyse!AK112=1,VLOOKUP(AK$5,Kruistabel!$B$26:$F$29,MATCH($C112,Kruistabel!$C$25:$F$25,0)+1,FALSE),"")=0,"",IF(Plananalyse!AK112=1,VLOOKUP(AK$5,Kruistabel!$B$26:$F$29,MATCH($C112,Kruistabel!$C$25:$F$25,0)+1,FALSE),""))</f>
        <v>55</v>
      </c>
      <c r="AL112" s="326" t="str">
        <f>IF(IF(Plananalyse!AL112=1,VLOOKUP(AL$5,Kruistabel!$B$26:$F$29,MATCH($C112,Kruistabel!$C$25:$F$25,0)+1,FALSE),"")=0,"",IF(Plananalyse!AL112=1,VLOOKUP(AL$5,Kruistabel!$B$26:$F$29,MATCH($C112,Kruistabel!$C$25:$F$25,0)+1,FALSE),""))</f>
        <v/>
      </c>
      <c r="AM112" s="326" t="str">
        <f>IF(IF(Plananalyse!AM112=1,VLOOKUP(AM$5,Kruistabel!$B$26:$F$29,MATCH($C112,Kruistabel!$C$25:$F$25,0)+1,FALSE),"")=0,"",IF(Plananalyse!AM112=1,VLOOKUP(AM$5,Kruistabel!$B$26:$F$29,MATCH($C112,Kruistabel!$C$25:$F$25,0)+1,FALSE),""))</f>
        <v/>
      </c>
      <c r="AN112" s="327"/>
      <c r="AO112" s="326">
        <f>IF(IF(Plananalyse!AO112=1,VLOOKUP(AO$5,Kruistabel!$B$26:$F$29,MATCH($C112,Kruistabel!$C$25:$F$25,0)+1,FALSE),"")=0,"",IF(Plananalyse!AO112=1,VLOOKUP(AO$5,Kruistabel!$B$26:$F$29,MATCH($C112,Kruistabel!$C$25:$F$25,0)+1,FALSE),""))</f>
        <v>55</v>
      </c>
      <c r="AP112" s="326">
        <f>IF(IF(Plananalyse!AP112=1,VLOOKUP(AP$5,Kruistabel!$B$26:$F$29,MATCH($C112,Kruistabel!$C$25:$F$25,0)+1,FALSE),"")=0,"",IF(Plananalyse!AP112=1,VLOOKUP(AP$5,Kruistabel!$B$26:$F$29,MATCH($C112,Kruistabel!$C$25:$F$25,0)+1,FALSE),""))</f>
        <v>55</v>
      </c>
      <c r="AQ112" s="326">
        <f>IF(IF(Plananalyse!AQ112=1,VLOOKUP(AQ$5,Kruistabel!$B$26:$F$29,MATCH($C112,Kruistabel!$C$25:$F$25,0)+1,FALSE),"")=0,"",IF(Plananalyse!AQ112=1,VLOOKUP(AQ$5,Kruistabel!$B$26:$F$29,MATCH($C112,Kruistabel!$C$25:$F$25,0)+1,FALSE),""))</f>
        <v>55</v>
      </c>
      <c r="AR112" s="326">
        <f>IF(IF(Plananalyse!AR112=1,VLOOKUP(AR$5,Kruistabel!$B$26:$F$29,MATCH($C112,Kruistabel!$C$25:$F$25,0)+1,FALSE),"")=0,"",IF(Plananalyse!AR112=1,VLOOKUP(AR$5,Kruistabel!$B$26:$F$29,MATCH($C112,Kruistabel!$C$25:$F$25,0)+1,FALSE),""))</f>
        <v>50</v>
      </c>
      <c r="AS112" s="326">
        <f>IF(IF(Plananalyse!AS112=1,VLOOKUP(AS$5,Kruistabel!$B$26:$F$29,MATCH($C112,Kruistabel!$C$25:$F$25,0)+1,FALSE),"")=0,"",IF(Plananalyse!AS112=1,VLOOKUP(AS$5,Kruistabel!$B$26:$F$29,MATCH($C112,Kruistabel!$C$25:$F$25,0)+1,FALSE),""))</f>
        <v>55</v>
      </c>
      <c r="AT112" s="326">
        <f>IF(IF(Plananalyse!AT112=1,VLOOKUP(AT$5,Kruistabel!$B$26:$F$29,MATCH($C112,Kruistabel!$C$25:$F$25,0)+1,FALSE),"")=0,"",IF(Plananalyse!AT112=1,VLOOKUP(AT$5,Kruistabel!$B$26:$F$29,MATCH($C112,Kruistabel!$C$25:$F$25,0)+1,FALSE),""))</f>
        <v>50</v>
      </c>
      <c r="AU112" s="326" t="str">
        <f>IF(IF(Plananalyse!AU112=1,VLOOKUP(AU$5,Kruistabel!$B$26:$F$29,MATCH($C112,Kruistabel!$C$25:$F$25,0)+1,FALSE),"")=0,"",IF(Plananalyse!AU112=1,VLOOKUP(AU$5,Kruistabel!$B$26:$F$29,MATCH($C112,Kruistabel!$C$25:$F$25,0)+1,FALSE),""))</f>
        <v/>
      </c>
      <c r="AV112" s="326">
        <f>IF(IF(Plananalyse!AV112=1,VLOOKUP(AV$5,Kruistabel!$B$26:$F$29,MATCH($C112,Kruistabel!$C$25:$F$25,0)+1,FALSE),"")=0,"",IF(Plananalyse!AV112=1,VLOOKUP(AV$5,Kruistabel!$B$26:$F$29,MATCH($C112,Kruistabel!$C$25:$F$25,0)+1,FALSE),""))</f>
        <v>55</v>
      </c>
      <c r="AW112" s="326" t="str">
        <f>IF(IF(Plananalyse!AW112=1,VLOOKUP(AW$5,Kruistabel!$B$26:$F$29,MATCH($C112,Kruistabel!$C$25:$F$25,0)+1,FALSE),"")=0,"",IF(Plananalyse!AW112=1,VLOOKUP(AW$5,Kruistabel!$B$26:$F$29,MATCH($C112,Kruistabel!$C$25:$F$25,0)+1,FALSE),""))</f>
        <v/>
      </c>
      <c r="AX112" s="326" t="str">
        <f>IF(IF(Plananalyse!AX112=1,VLOOKUP(AX$5,Kruistabel!$B$26:$F$29,MATCH($C112,Kruistabel!$C$25:$F$25,0)+1,FALSE),"")=0,"",IF(Plananalyse!AX112=1,VLOOKUP(AX$5,Kruistabel!$B$26:$F$29,MATCH($C112,Kruistabel!$C$25:$F$25,0)+1,FALSE),""))</f>
        <v/>
      </c>
      <c r="AY112" s="327"/>
      <c r="AZ112" s="326" t="str">
        <f>IF(IF(Plananalyse!AZ112=1,VLOOKUP(AZ$5,Kruistabel!$B$26:$F$29,MATCH($C112,Kruistabel!$C$25:$F$25,0)+1,FALSE),"")=0,"",IF(Plananalyse!AZ112=1,VLOOKUP(AZ$5,Kruistabel!$B$26:$F$29,MATCH($C112,Kruistabel!$C$25:$F$25,0)+1,FALSE),""))</f>
        <v/>
      </c>
      <c r="BA112" s="326" t="str">
        <f>IF(IF(Plananalyse!BA112=1,VLOOKUP(BA$5,Kruistabel!$B$26:$F$29,MATCH($C112,Kruistabel!$C$25:$F$25,0)+1,FALSE),"")=0,"",IF(Plananalyse!BA112=1,VLOOKUP(BA$5,Kruistabel!$B$26:$F$29,MATCH($C112,Kruistabel!$C$25:$F$25,0)+1,FALSE),""))</f>
        <v/>
      </c>
      <c r="BB112" s="326">
        <f>IF(IF(Plananalyse!BB112=1,VLOOKUP(BB$5,Kruistabel!$B$26:$F$29,MATCH($C112,Kruistabel!$C$25:$F$25,0)+1,FALSE),"")=0,"",IF(Plananalyse!BB112=1,VLOOKUP(BB$5,Kruistabel!$B$26:$F$29,MATCH($C112,Kruistabel!$C$25:$F$25,0)+1,FALSE),""))</f>
        <v>55</v>
      </c>
      <c r="BC112" s="326">
        <f>IF(IF(Plananalyse!BC112=1,VLOOKUP(BC$5,Kruistabel!$B$26:$F$29,MATCH($C112,Kruistabel!$C$25:$F$25,0)+1,FALSE),"")=0,"",IF(Plananalyse!BC112=1,VLOOKUP(BC$5,Kruistabel!$B$26:$F$29,MATCH($C112,Kruistabel!$C$25:$F$25,0)+1,FALSE),""))</f>
        <v>55</v>
      </c>
      <c r="BD112" s="326" t="str">
        <f>IF(IF(Plananalyse!BD112=1,VLOOKUP(BD$5,Kruistabel!$B$26:$F$29,MATCH($C112,Kruistabel!$C$25:$F$25,0)+1,FALSE),"")=0,"",IF(Plananalyse!BD112=1,VLOOKUP(BD$5,Kruistabel!$B$26:$F$29,MATCH($C112,Kruistabel!$C$25:$F$25,0)+1,FALSE),""))</f>
        <v/>
      </c>
      <c r="BE112" s="326" t="str">
        <f>IF(IF(Plananalyse!BE112=1,VLOOKUP(BE$5,Kruistabel!$B$26:$F$29,MATCH($C112,Kruistabel!$C$25:$F$25,0)+1,FALSE),"")=0,"",IF(Plananalyse!BE112=1,VLOOKUP(BE$5,Kruistabel!$B$26:$F$29,MATCH($C112,Kruistabel!$C$25:$F$25,0)+1,FALSE),""))</f>
        <v/>
      </c>
      <c r="BF112" s="326" t="str">
        <f>IF(IF(Plananalyse!BF112=1,VLOOKUP(BF$5,Kruistabel!$B$26:$F$29,MATCH($C112,Kruistabel!$C$25:$F$25,0)+1,FALSE),"")=0,"",IF(Plananalyse!BF112=1,VLOOKUP(BF$5,Kruistabel!$B$26:$F$29,MATCH($C112,Kruistabel!$C$25:$F$25,0)+1,FALSE),""))</f>
        <v/>
      </c>
      <c r="BG112" s="326" t="str">
        <f>IF(IF(Plananalyse!BG112=1,VLOOKUP(BG$5,Kruistabel!$B$26:$F$29,MATCH($C112,Kruistabel!$C$25:$F$25,0)+1,FALSE),"")=0,"",IF(Plananalyse!BG112=1,VLOOKUP(BG$5,Kruistabel!$B$26:$F$29,MATCH($C112,Kruistabel!$C$25:$F$25,0)+1,FALSE),""))</f>
        <v/>
      </c>
      <c r="BH112" s="326" t="str">
        <f>IF(IF(Plananalyse!BH112=1,VLOOKUP(BH$5,Kruistabel!$B$26:$F$29,MATCH($C112,Kruistabel!$C$25:$F$25,0)+1,FALSE),"")=0,"",IF(Plananalyse!BH112=1,VLOOKUP(BH$5,Kruistabel!$B$26:$F$29,MATCH($C112,Kruistabel!$C$25:$F$25,0)+1,FALSE),""))</f>
        <v/>
      </c>
      <c r="BI112" s="327"/>
      <c r="BJ112" s="326" t="e">
        <f>IF(IF(Plananalyse!BJ112=1,VLOOKUP(BJ$5,Kruistabel!$B$26:$F$29,MATCH($C112,Kruistabel!$C$25:$F$25,0)+1,FALSE),"")=0,"",IF(Plananalyse!BJ112=1,VLOOKUP(BJ$5,Kruistabel!$B$26:$F$29,MATCH($C112,Kruistabel!$C$25:$F$25,0)+1,FALSE),""))</f>
        <v>#N/A</v>
      </c>
      <c r="BK112" s="326" t="e">
        <f>IF(IF(Plananalyse!BK112=1,VLOOKUP(BK$5,Kruistabel!$B$26:$F$29,MATCH($C112,Kruistabel!$C$25:$F$25,0)+1,FALSE),"")=0,"",IF(Plananalyse!BK112=1,VLOOKUP(BK$5,Kruistabel!$B$26:$F$29,MATCH($C112,Kruistabel!$C$25:$F$25,0)+1,FALSE),""))</f>
        <v>#N/A</v>
      </c>
      <c r="BL112" s="326" t="e">
        <f>IF(IF(Plananalyse!BL112=1,VLOOKUP(BL$5,Kruistabel!$B$26:$F$29,MATCH($C112,Kruistabel!$C$25:$F$25,0)+1,FALSE),"")=0,"",IF(Plananalyse!BL112=1,VLOOKUP(BL$5,Kruistabel!$B$26:$F$29,MATCH($C112,Kruistabel!$C$25:$F$25,0)+1,FALSE),""))</f>
        <v>#N/A</v>
      </c>
      <c r="BM112" s="326" t="e">
        <f>IF(IF(Plananalyse!BM112=1,VLOOKUP(BM$5,Kruistabel!$B$26:$F$29,MATCH($C112,Kruistabel!$C$25:$F$25,0)+1,FALSE),"")=0,"",IF(Plananalyse!BM112=1,VLOOKUP(BM$5,Kruistabel!$B$26:$F$29,MATCH($C112,Kruistabel!$C$25:$F$25,0)+1,FALSE),""))</f>
        <v>#N/A</v>
      </c>
      <c r="BN112" s="326" t="e">
        <f>IF(IF(Plananalyse!BN112=1,VLOOKUP(BN$5,Kruistabel!$B$26:$F$29,MATCH($C112,Kruistabel!$C$25:$F$25,0)+1,FALSE),"")=0,"",IF(Plananalyse!BN112=1,VLOOKUP(BN$5,Kruistabel!$B$26:$F$29,MATCH($C112,Kruistabel!$C$25:$F$25,0)+1,FALSE),""))</f>
        <v>#N/A</v>
      </c>
      <c r="BO112" s="326" t="e">
        <f>IF(IF(Plananalyse!BO112=1,VLOOKUP(BO$5,Kruistabel!$B$26:$F$29,MATCH($C112,Kruistabel!$C$25:$F$25,0)+1,FALSE),"")=0,"",IF(Plananalyse!BO112=1,VLOOKUP(BO$5,Kruistabel!$B$26:$F$29,MATCH($C112,Kruistabel!$C$25:$F$25,0)+1,FALSE),""))</f>
        <v>#N/A</v>
      </c>
      <c r="BP112" s="326" t="e">
        <f>IF(IF(Plananalyse!BP112=1,VLOOKUP(BP$5,Kruistabel!$B$26:$F$29,MATCH($C112,Kruistabel!$C$25:$F$25,0)+1,FALSE),"")=0,"",IF(Plananalyse!BP112=1,VLOOKUP(BP$5,Kruistabel!$B$26:$F$29,MATCH($C112,Kruistabel!$C$25:$F$25,0)+1,FALSE),""))</f>
        <v>#N/A</v>
      </c>
      <c r="BQ112" s="326" t="e">
        <f>IF(IF(Plananalyse!BQ112=1,VLOOKUP(BQ$5,Kruistabel!$B$26:$F$29,MATCH($C112,Kruistabel!$C$25:$F$25,0)+1,FALSE),"")=0,"",IF(Plananalyse!BQ112=1,VLOOKUP(BQ$5,Kruistabel!$B$26:$F$29,MATCH($C112,Kruistabel!$C$25:$F$25,0)+1,FALSE),""))</f>
        <v>#N/A</v>
      </c>
      <c r="BR112" s="326" t="e">
        <f>IF(IF(Plananalyse!BR112=1,VLOOKUP(BR$5,Kruistabel!$B$26:$F$29,MATCH($C112,Kruistabel!$C$25:$F$25,0)+1,FALSE),"")=0,"",IF(Plananalyse!BR112=1,VLOOKUP(BR$5,Kruistabel!$B$26:$F$29,MATCH($C112,Kruistabel!$C$25:$F$25,0)+1,FALSE),""))</f>
        <v>#REF!</v>
      </c>
      <c r="BS112" s="326" t="e">
        <f>IF(IF(Plananalyse!BS112=1,VLOOKUP(BS$5,Kruistabel!$B$26:$F$29,MATCH($C112,Kruistabel!$C$25:$F$25,0)+1,FALSE),"")=0,"",IF(Plananalyse!BS112=1,VLOOKUP(BS$5,Kruistabel!$B$26:$F$29,MATCH($C112,Kruistabel!$C$25:$F$25,0)+1,FALSE),""))</f>
        <v>#REF!</v>
      </c>
      <c r="BT112" s="65"/>
      <c r="BU112" s="231" t="str">
        <f>IF(IF(Plananalyse!BU112=1,VLOOKUP(BU$5,Kruistabel!$B$26:$F$29,MATCH($C112,Kruistabel!$C$25:$F$25,0)+1,FALSE),"")=0,"",IF(Plananalyse!BU112=1,VLOOKUP(BU$5,Kruistabel!$B$26:$F$29,MATCH($C112,Kruistabel!$C$25:$F$25,0)+1,FALSE),""))</f>
        <v/>
      </c>
      <c r="BV112" s="326">
        <f>IF(IF(Plananalyse!BV112=1,VLOOKUP(BV$5,Kruistabel!$B$26:$F$29,MATCH($C112,Kruistabel!$C$25:$F$25,0)+1,FALSE),"")=0,"",IF(Plananalyse!BV112=1,VLOOKUP(BV$5,Kruistabel!$B$26:$F$29,MATCH($C112,Kruistabel!$C$25:$F$25,0)+1,FALSE),""))</f>
        <v>50</v>
      </c>
      <c r="BW112" s="326" t="str">
        <f>IF(IF(Plananalyse!BW112=1,VLOOKUP(BW$5,Kruistabel!$B$26:$F$29,MATCH($C112,Kruistabel!$C$25:$F$25,0)+1,FALSE),"")=0,"",IF(Plananalyse!BW112=1,VLOOKUP(BW$5,Kruistabel!$B$26:$F$29,MATCH($C112,Kruistabel!$C$25:$F$25,0)+1,FALSE),""))</f>
        <v/>
      </c>
      <c r="BX112" s="326" t="str">
        <f>IF(IF(Plananalyse!BX112=1,VLOOKUP(BX$5,Kruistabel!$B$26:$F$29,MATCH($C112,Kruistabel!$C$25:$F$25,0)+1,FALSE),"")=0,"",IF(Plananalyse!BX112=1,VLOOKUP(BX$5,Kruistabel!$B$26:$F$29,MATCH($C112,Kruistabel!$C$25:$F$25,0)+1,FALSE),""))</f>
        <v/>
      </c>
      <c r="BY112" s="327"/>
      <c r="BZ112" s="326" t="e">
        <f>IF(IF(Plananalyse!BZ112=1,VLOOKUP(BZ$5,Kruistabel!$B$26:$F$29,MATCH($C112,Kruistabel!$C$25:$F$25,0)+1,FALSE),"")=0,"",IF(Plananalyse!BZ112=1,VLOOKUP(BZ$5,Kruistabel!$B$26:$F$29,MATCH($C112,Kruistabel!$C$25:$F$25,0)+1,FALSE),""))</f>
        <v>#N/A</v>
      </c>
      <c r="CA112" s="326" t="e">
        <f>IF(IF(Plananalyse!CA112=1,VLOOKUP(CA$5,Kruistabel!$B$26:$F$29,MATCH($C112,Kruistabel!$C$25:$F$25,0)+1,FALSE),"")=0,"",IF(Plananalyse!CA112=1,VLOOKUP(CA$5,Kruistabel!$B$26:$F$29,MATCH($C112,Kruistabel!$C$25:$F$25,0)+1,FALSE),""))</f>
        <v>#N/A</v>
      </c>
      <c r="CB112" s="326" t="e">
        <f>IF(IF(Plananalyse!CB112=1,VLOOKUP(CB$5,Kruistabel!$B$26:$F$29,MATCH($C112,Kruistabel!$C$25:$F$25,0)+1,FALSE),"")=0,"",IF(Plananalyse!CB112=1,VLOOKUP(CB$5,Kruistabel!$B$26:$F$29,MATCH($C112,Kruistabel!$C$25:$F$25,0)+1,FALSE),""))</f>
        <v>#N/A</v>
      </c>
      <c r="CC112" s="326" t="e">
        <f>IF(IF(Plananalyse!CC112=1,VLOOKUP(CC$5,Kruistabel!$B$26:$F$29,MATCH($C112,Kruistabel!$C$25:$F$25,0)+1,FALSE),"")=0,"",IF(Plananalyse!CC112=1,VLOOKUP(CC$5,Kruistabel!$B$26:$F$29,MATCH($C112,Kruistabel!$C$25:$F$25,0)+1,FALSE),""))</f>
        <v>#N/A</v>
      </c>
      <c r="CD112" s="326" t="e">
        <f>IF(IF(Plananalyse!CD112=1,VLOOKUP(CD$5,Kruistabel!$B$26:$F$29,MATCH($C112,Kruistabel!$C$25:$F$25,0)+1,FALSE),"")=0,"",IF(Plananalyse!CD112=1,VLOOKUP(CD$5,Kruistabel!$B$26:$F$29,MATCH($C112,Kruistabel!$C$25:$F$25,0)+1,FALSE),""))</f>
        <v>#N/A</v>
      </c>
      <c r="CE112" s="326" t="e">
        <f>IF(IF(Plananalyse!CE112=1,VLOOKUP(CE$5,Kruistabel!$B$26:$F$29,MATCH($C112,Kruistabel!$C$25:$F$25,0)+1,FALSE),"")=0,"",IF(Plananalyse!CE112=1,VLOOKUP(CE$5,Kruistabel!$B$26:$F$29,MATCH($C112,Kruistabel!$C$25:$F$25,0)+1,FALSE),""))</f>
        <v>#N/A</v>
      </c>
      <c r="CF112" s="326" t="e">
        <f>IF(IF(Plananalyse!CF112=1,VLOOKUP(CF$5,Kruistabel!$B$26:$F$29,MATCH($C112,Kruistabel!$C$25:$F$25,0)+1,FALSE),"")=0,"",IF(Plananalyse!CF112=1,VLOOKUP(CF$5,Kruistabel!$B$26:$F$29,MATCH($C112,Kruistabel!$C$25:$F$25,0)+1,FALSE),""))</f>
        <v>#N/A</v>
      </c>
      <c r="CG112" s="326" t="e">
        <f>IF(IF(Plananalyse!CG112=1,VLOOKUP(CG$5,Kruistabel!$B$26:$F$29,MATCH($C112,Kruistabel!$C$25:$F$25,0)+1,FALSE),"")=0,"",IF(Plananalyse!CG112=1,VLOOKUP(CG$5,Kruistabel!$B$26:$F$29,MATCH($C112,Kruistabel!$C$25:$F$25,0)+1,FALSE),""))</f>
        <v>#REF!</v>
      </c>
      <c r="CH112" s="326" t="e">
        <f>IF(IF(Plananalyse!CH112=1,VLOOKUP(CH$5,Kruistabel!$B$26:$F$29,MATCH($C112,Kruistabel!$C$25:$F$25,0)+1,FALSE),"")=0,"",IF(Plananalyse!CH112=1,VLOOKUP(CH$5,Kruistabel!$B$26:$F$29,MATCH($C112,Kruistabel!$C$25:$F$25,0)+1,FALSE),""))</f>
        <v>#REF!</v>
      </c>
      <c r="CI112" s="65"/>
      <c r="CJ112" s="326">
        <f>IF(IF(Plananalyse!CJ112=1,VLOOKUP(CJ$5,Kruistabel!$B$26:$F$29,MATCH($C112,Kruistabel!$C$25:$F$25,0)+1,FALSE),"")=0,"",IF(Plananalyse!CJ112=1,VLOOKUP(CJ$5,Kruistabel!$B$26:$F$29,MATCH($C112,Kruistabel!$C$25:$F$25,0)+1,FALSE),""))</f>
        <v>50</v>
      </c>
      <c r="CK112" s="326">
        <f>IF(IF(Plananalyse!CK112=1,VLOOKUP(CK$5,Kruistabel!$B$26:$F$29,MATCH($C112,Kruistabel!$C$25:$F$25,0)+1,FALSE),"")=0,"",IF(Plananalyse!CK112=1,VLOOKUP(CK$5,Kruistabel!$B$26:$F$29,MATCH($C112,Kruistabel!$C$25:$F$25,0)+1,FALSE),""))</f>
        <v>50</v>
      </c>
      <c r="CL112" s="326" t="str">
        <f>IF(IF(Plananalyse!CL112=1,VLOOKUP(CL$5,Kruistabel!$B$26:$F$29,MATCH($C112,Kruistabel!$C$25:$F$25,0)+1,FALSE),"")=0,"",IF(Plananalyse!CL112=1,VLOOKUP(CL$5,Kruistabel!$B$26:$F$29,MATCH($C112,Kruistabel!$C$25:$F$25,0)+1,FALSE),""))</f>
        <v/>
      </c>
      <c r="CM112" s="326">
        <f>IF(IF(Plananalyse!CM112=1,VLOOKUP(CM$5,Kruistabel!$B$26:$F$29,MATCH($C112,Kruistabel!$C$25:$F$25,0)+1,FALSE),"")=0,"",IF(Plananalyse!CM112=1,VLOOKUP(CM$5,Kruistabel!$B$26:$F$29,MATCH($C112,Kruistabel!$C$25:$F$25,0)+1,FALSE),""))</f>
        <v>45</v>
      </c>
      <c r="CN112" s="326">
        <f>IF(IF(Plananalyse!CN112=1,VLOOKUP(CN$5,Kruistabel!$B$26:$F$29,MATCH($C112,Kruistabel!$C$25:$F$25,0)+1,FALSE),"")=0,"",IF(Plananalyse!CN112=1,VLOOKUP(CN$5,Kruistabel!$B$26:$F$29,MATCH($C112,Kruistabel!$C$25:$F$25,0)+1,FALSE),""))</f>
        <v>45</v>
      </c>
      <c r="CO112" s="326">
        <f>IF(IF(Plananalyse!CO112=1,VLOOKUP(CO$5,Kruistabel!$B$26:$F$29,MATCH($C112,Kruistabel!$C$25:$F$25,0)+1,FALSE),"")=0,"",IF(Plananalyse!CO112=1,VLOOKUP(CO$5,Kruistabel!$B$26:$F$29,MATCH($C112,Kruistabel!$C$25:$F$25,0)+1,FALSE),""))</f>
        <v>55</v>
      </c>
      <c r="CP112" s="326">
        <f>IF(IF(Plananalyse!CP112=1,VLOOKUP(CP$5,Kruistabel!$B$26:$F$29,MATCH($C112,Kruistabel!$C$25:$F$25,0)+1,FALSE),"")=0,"",IF(Plananalyse!CP112=1,VLOOKUP(CP$5,Kruistabel!$B$26:$F$29,MATCH($C112,Kruistabel!$C$25:$F$25,0)+1,FALSE),""))</f>
        <v>50</v>
      </c>
      <c r="CQ112" s="326">
        <f>IF(IF(Plananalyse!CQ112=1,VLOOKUP(CQ$5,Kruistabel!$B$26:$F$29,MATCH($C112,Kruistabel!$C$25:$F$25,0)+1,FALSE),"")=0,"",IF(Plananalyse!CQ112=1,VLOOKUP(CQ$5,Kruistabel!$B$26:$F$29,MATCH($C112,Kruistabel!$C$25:$F$25,0)+1,FALSE),""))</f>
        <v>55</v>
      </c>
      <c r="CR112" s="326">
        <f>IF(IF(Plananalyse!CR112=1,VLOOKUP(CR$5,Kruistabel!$B$26:$F$29,MATCH($C112,Kruistabel!$C$25:$F$25,0)+1,FALSE),"")=0,"",IF(Plananalyse!CR112=1,VLOOKUP(CR$5,Kruistabel!$B$26:$F$29,MATCH($C112,Kruistabel!$C$25:$F$25,0)+1,FALSE),""))</f>
        <v>55</v>
      </c>
      <c r="CS112" s="326">
        <f>IF(IF(Plananalyse!CS112=1,VLOOKUP(CS$5,Kruistabel!$B$26:$F$29,MATCH($C112,Kruistabel!$C$25:$F$25,0)+1,FALSE),"")=0,"",IF(Plananalyse!CS112=1,VLOOKUP(CS$5,Kruistabel!$B$26:$F$29,MATCH($C112,Kruistabel!$C$25:$F$25,0)+1,FALSE),""))</f>
        <v>50</v>
      </c>
      <c r="CT112" s="326">
        <f>IF(IF(Plananalyse!CT112=1,VLOOKUP(CT$5,Kruistabel!$B$26:$F$29,MATCH($C112,Kruistabel!$C$25:$F$25,0)+1,FALSE),"")=0,"",IF(Plananalyse!CT112=1,VLOOKUP(CT$5,Kruistabel!$B$26:$F$29,MATCH($C112,Kruistabel!$C$25:$F$25,0)+1,FALSE),""))</f>
        <v>50</v>
      </c>
      <c r="CU112" s="326">
        <f>IF(IF(Plananalyse!CU112=1,VLOOKUP(CU$5,Kruistabel!$B$26:$F$29,MATCH($C112,Kruistabel!$C$25:$F$25,0)+1,FALSE),"")=0,"",IF(Plananalyse!CU112=1,VLOOKUP(CU$5,Kruistabel!$B$26:$F$29,MATCH($C112,Kruistabel!$C$25:$F$25,0)+1,FALSE),""))</f>
        <v>55</v>
      </c>
      <c r="CV112" s="326">
        <f>IF(IF(Plananalyse!CV112=1,VLOOKUP(CV$5,Kruistabel!$B$26:$F$29,MATCH($C112,Kruistabel!$C$25:$F$25,0)+1,FALSE),"")=0,"",IF(Plananalyse!CV112=1,VLOOKUP(CV$5,Kruistabel!$B$26:$F$29,MATCH($C112,Kruistabel!$C$25:$F$25,0)+1,FALSE),""))</f>
        <v>55</v>
      </c>
      <c r="CW112" s="326">
        <f>IF(IF(Plananalyse!CW112=1,VLOOKUP(CW$5,Kruistabel!$B$26:$F$29,MATCH($C112,Kruistabel!$C$25:$F$25,0)+1,FALSE),"")=0,"",IF(Plananalyse!CW112=1,VLOOKUP(CW$5,Kruistabel!$B$26:$F$29,MATCH($C112,Kruistabel!$C$25:$F$25,0)+1,FALSE),""))</f>
        <v>50</v>
      </c>
      <c r="CX112" s="326" t="str">
        <f>IF(IF(Plananalyse!CX112=1,VLOOKUP(CX$5,Kruistabel!$B$26:$F$29,MATCH($C112,Kruistabel!$C$25:$F$25,0)+1,FALSE),"")=0,"",IF(Plananalyse!CX112=1,VLOOKUP(CX$5,Kruistabel!$B$26:$F$29,MATCH($C112,Kruistabel!$C$25:$F$25,0)+1,FALSE),""))</f>
        <v/>
      </c>
      <c r="CY112" s="326">
        <f>IF(IF(Plananalyse!CY112=1,VLOOKUP(CY$5,Kruistabel!$B$26:$F$29,MATCH($C112,Kruistabel!$C$25:$F$25,0)+1,FALSE),"")=0,"",IF(Plananalyse!CY112=1,VLOOKUP(CY$5,Kruistabel!$B$26:$F$29,MATCH($C112,Kruistabel!$C$25:$F$25,0)+1,FALSE),""))</f>
        <v>55</v>
      </c>
      <c r="CZ112" s="326">
        <f>IF(IF(Plananalyse!CZ112=1,VLOOKUP(CZ$5,Kruistabel!$B$26:$F$29,MATCH($C112,Kruistabel!$C$25:$F$25,0)+1,FALSE),"")=0,"",IF(Plananalyse!CZ112=1,VLOOKUP(CZ$5,Kruistabel!$B$26:$F$29,MATCH($C112,Kruistabel!$C$25:$F$25,0)+1,FALSE),""))</f>
        <v>55</v>
      </c>
      <c r="DA112" s="326">
        <f>IF(IF(Plananalyse!DA112=1,VLOOKUP(DA$5,Kruistabel!$B$26:$F$29,MATCH($C112,Kruistabel!$C$25:$F$25,0)+1,FALSE),"")=0,"",IF(Plananalyse!DA112=1,VLOOKUP(DA$5,Kruistabel!$B$26:$F$29,MATCH($C112,Kruistabel!$C$25:$F$25,0)+1,FALSE),""))</f>
        <v>55</v>
      </c>
      <c r="DB112" s="326" t="str">
        <f ca="1">IF(IF(Plananalyse!DB112=1,VLOOKUP(DB$5,Kruistabel!$B$26:$F$29,MATCH($C112,Kruistabel!$C$25:$F$25,0)+1,FALSE),"")=0,"",IF(Plananalyse!DB112=1,VLOOKUP(DB$5,Kruistabel!$B$26:$F$29,MATCH($C112,Kruistabel!$C$25:$F$25,0)+1,FALSE),""))</f>
        <v/>
      </c>
      <c r="DC112" s="326" t="str">
        <f ca="1">IF(IF(Plananalyse!DC112=1,VLOOKUP(DC$5,Kruistabel!$B$26:$F$29,MATCH($C112,Kruistabel!$C$25:$F$25,0)+1,FALSE),"")=0,"",IF(Plananalyse!DC112=1,VLOOKUP(DC$5,Kruistabel!$B$26:$F$29,MATCH($C112,Kruistabel!$C$25:$F$25,0)+1,FALSE),""))</f>
        <v/>
      </c>
      <c r="DD112" s="327"/>
      <c r="DE112" s="326" t="e">
        <f ca="1">IF(IF(Plananalyse!DE112=1,VLOOKUP(DE$5,Kruistabel!$B$26:$F$29,MATCH($C112,Kruistabel!$C$25:$F$25,0)+1,FALSE),"")=0,"",IF(Plananalyse!DE112=1,VLOOKUP(DE$5,Kruistabel!$B$26:$F$29,MATCH($C112,Kruistabel!$C$25:$F$25,0)+1,FALSE),""))</f>
        <v>#N/A</v>
      </c>
      <c r="DF112" s="326" t="e">
        <f ca="1">IF(IF(Plananalyse!DF112=1,VLOOKUP(DF$5,Kruistabel!$B$26:$F$29,MATCH($C112,Kruistabel!$C$25:$F$25,0)+1,FALSE),"")=0,"",IF(Plananalyse!DF112=1,VLOOKUP(DF$5,Kruistabel!$B$26:$F$29,MATCH($C112,Kruistabel!$C$25:$F$25,0)+1,FALSE),""))</f>
        <v>#N/A</v>
      </c>
      <c r="DG112" s="326" t="e">
        <f ca="1">IF(IF(Plananalyse!DG112=1,VLOOKUP(DG$5,Kruistabel!$B$26:$F$29,MATCH($C112,Kruistabel!$C$25:$F$25,0)+1,FALSE),"")=0,"",IF(Plananalyse!DG112=1,VLOOKUP(DG$5,Kruistabel!$B$26:$F$29,MATCH($C112,Kruistabel!$C$25:$F$25,0)+1,FALSE),""))</f>
        <v>#N/A</v>
      </c>
      <c r="DH112" s="326" t="e">
        <f ca="1">IF(IF(Plananalyse!DH112=1,VLOOKUP(DH$5,Kruistabel!$B$26:$F$29,MATCH($C112,Kruistabel!$C$25:$F$25,0)+1,FALSE),"")=0,"",IF(Plananalyse!DH112=1,VLOOKUP(DH$5,Kruistabel!$B$26:$F$29,MATCH($C112,Kruistabel!$C$25:$F$25,0)+1,FALSE),""))</f>
        <v>#N/A</v>
      </c>
      <c r="DI112" s="326" t="e">
        <f ca="1">IF(IF(Plananalyse!DI112=1,VLOOKUP(DI$5,Kruistabel!$B$26:$F$29,MATCH($C112,Kruistabel!$C$25:$F$25,0)+1,FALSE),"")=0,"",IF(Plananalyse!DI112=1,VLOOKUP(DI$5,Kruistabel!$B$26:$F$29,MATCH($C112,Kruistabel!$C$25:$F$25,0)+1,FALSE),""))</f>
        <v>#N/A</v>
      </c>
      <c r="DJ112" s="326" t="e">
        <f ca="1">IF(IF(Plananalyse!DJ112=1,VLOOKUP(DJ$5,Kruistabel!$B$26:$F$29,MATCH($C112,Kruistabel!$C$25:$F$25,0)+1,FALSE),"")=0,"",IF(Plananalyse!DJ112=1,VLOOKUP(DJ$5,Kruistabel!$B$26:$F$29,MATCH($C112,Kruistabel!$C$25:$F$25,0)+1,FALSE),""))</f>
        <v>#N/A</v>
      </c>
      <c r="DK112" s="326" t="e">
        <f ca="1">IF(IF(Plananalyse!DK112=1,VLOOKUP(DK$5,Kruistabel!$B$26:$F$29,MATCH($C112,Kruistabel!$C$25:$F$25,0)+1,FALSE),"")=0,"",IF(Plananalyse!DK112=1,VLOOKUP(DK$5,Kruistabel!$B$26:$F$29,MATCH($C112,Kruistabel!$C$25:$F$25,0)+1,FALSE),""))</f>
        <v>#REF!</v>
      </c>
      <c r="DL112" s="326" t="e">
        <f ca="1">IF(IF(Plananalyse!DL112=1,VLOOKUP(DL$5,Kruistabel!$B$26:$F$29,MATCH($C112,Kruistabel!$C$25:$F$25,0)+1,FALSE),"")=0,"",IF(Plananalyse!DL112=1,VLOOKUP(DL$5,Kruistabel!$B$26:$F$29,MATCH($C112,Kruistabel!$C$25:$F$25,0)+1,FALSE),""))</f>
        <v>#REF!</v>
      </c>
      <c r="DM112" s="327" t="str">
        <f>IF(Plananalyse!DM112=1,VLOOKUP(DM$5,Kruistabel!$B$26:$F$29,MATCH($C112,Kruistabel!$C$25:$F$25,0)+1,FALSE),"")</f>
        <v/>
      </c>
      <c r="DN112" s="326" t="e">
        <f ca="1">IF(IF(Plananalyse!DN112=1,VLOOKUP(DN$5,Kruistabel!$B$26:$F$29,MATCH($C112,Kruistabel!$C$25:$F$25,0)+1,FALSE),"")=0,"",IF(Plananalyse!DN112=1,VLOOKUP(DN$5,Kruistabel!$B$26:$F$29,MATCH($C112,Kruistabel!$C$25:$F$25,0)+1,FALSE),""))</f>
        <v>#N/A</v>
      </c>
      <c r="DO112" s="326" t="e">
        <f ca="1">IF(IF(Plananalyse!DO112=1,VLOOKUP(DO$5,Kruistabel!$B$26:$F$29,MATCH($C112,Kruistabel!$C$25:$F$25,0)+1,FALSE),"")=0,"",IF(Plananalyse!DO112=1,VLOOKUP(DO$5,Kruistabel!$B$26:$F$29,MATCH($C112,Kruistabel!$C$25:$F$25,0)+1,FALSE),""))</f>
        <v>#N/A</v>
      </c>
      <c r="DP112" s="326" t="e">
        <f ca="1">IF(IF(Plananalyse!DP112=1,VLOOKUP(DP$5,Kruistabel!$B$26:$F$29,MATCH($C112,Kruistabel!$C$25:$F$25,0)+1,FALSE),"")=0,"",IF(Plananalyse!DP112=1,VLOOKUP(DP$5,Kruistabel!$B$26:$F$29,MATCH($C112,Kruistabel!$C$25:$F$25,0)+1,FALSE),""))</f>
        <v>#N/A</v>
      </c>
      <c r="DQ112" s="326" t="e">
        <f ca="1">IF(IF(Plananalyse!DQ112=1,VLOOKUP(DQ$5,Kruistabel!$B$26:$F$29,MATCH($C112,Kruistabel!$C$25:$F$25,0)+1,FALSE),"")=0,"",IF(Plananalyse!DQ112=1,VLOOKUP(DQ$5,Kruistabel!$B$26:$F$29,MATCH($C112,Kruistabel!$C$25:$F$25,0)+1,FALSE),""))</f>
        <v>#N/A</v>
      </c>
      <c r="DR112" s="326" t="e">
        <f ca="1">IF(IF(Plananalyse!DR112=1,VLOOKUP(DR$5,Kruistabel!$B$26:$F$29,MATCH($C112,Kruistabel!$C$25:$F$25,0)+1,FALSE),"")=0,"",IF(Plananalyse!DR112=1,VLOOKUP(DR$5,Kruistabel!$B$26:$F$29,MATCH($C112,Kruistabel!$C$25:$F$25,0)+1,FALSE),""))</f>
        <v>#N/A</v>
      </c>
      <c r="DS112" s="326" t="e">
        <f ca="1">IF(IF(Plananalyse!DS112=1,VLOOKUP(DS$5,Kruistabel!$B$26:$F$29,MATCH($C112,Kruistabel!$C$25:$F$25,0)+1,FALSE),"")=0,"",IF(Plananalyse!DS112=1,VLOOKUP(DS$5,Kruistabel!$B$26:$F$29,MATCH($C112,Kruistabel!$C$25:$F$25,0)+1,FALSE),""))</f>
        <v>#N/A</v>
      </c>
      <c r="DT112" s="326" t="e">
        <f ca="1">IF(IF(Plananalyse!DT112=1,VLOOKUP(DT$5,Kruistabel!$B$26:$F$29,MATCH($C112,Kruistabel!$C$25:$F$25,0)+1,FALSE),"")=0,"",IF(Plananalyse!DT112=1,VLOOKUP(DT$5,Kruistabel!$B$26:$F$29,MATCH($C112,Kruistabel!$C$25:$F$25,0)+1,FALSE),""))</f>
        <v>#N/A</v>
      </c>
      <c r="DU112" s="326" t="e">
        <f ca="1">IF(IF(Plananalyse!DU112=1,VLOOKUP(DU$5,Kruistabel!$B$26:$F$29,MATCH($C112,Kruistabel!$C$25:$F$25,0)+1,FALSE),"")=0,"",IF(Plananalyse!DU112=1,VLOOKUP(DU$5,Kruistabel!$B$26:$F$29,MATCH($C112,Kruistabel!$C$25:$F$25,0)+1,FALSE),""))</f>
        <v>#N/A</v>
      </c>
      <c r="DV112" s="326" t="e">
        <f ca="1">IF(IF(Plananalyse!DV112=1,VLOOKUP(DV$5,Kruistabel!$B$26:$F$29,MATCH($C112,Kruistabel!$C$25:$F$25,0)+1,FALSE),"")=0,"",IF(Plananalyse!DV112=1,VLOOKUP(DV$5,Kruistabel!$B$26:$F$29,MATCH($C112,Kruistabel!$C$25:$F$25,0)+1,FALSE),""))</f>
        <v>#N/A</v>
      </c>
      <c r="DW112" s="326" t="e">
        <f ca="1">IF(IF(Plananalyse!DW112=1,VLOOKUP(DW$5,Kruistabel!$B$26:$F$29,MATCH($C112,Kruistabel!$C$25:$F$25,0)+1,FALSE),"")=0,"",IF(Plananalyse!DW112=1,VLOOKUP(DW$5,Kruistabel!$B$26:$F$29,MATCH($C112,Kruistabel!$C$25:$F$25,0)+1,FALSE),""))</f>
        <v>#REF!</v>
      </c>
      <c r="DX112" s="326" t="e">
        <f ca="1">IF(IF(Plananalyse!DX112=1,VLOOKUP(DX$5,Kruistabel!$B$26:$F$29,MATCH($C112,Kruistabel!$C$25:$F$25,0)+1,FALSE),"")=0,"",IF(Plananalyse!DX112=1,VLOOKUP(DX$5,Kruistabel!$B$26:$F$29,MATCH($C112,Kruistabel!$C$25:$F$25,0)+1,FALSE),""))</f>
        <v>#REF!</v>
      </c>
      <c r="DY112" s="327" t="str">
        <f>IF(Plananalyse!DY112=1,VLOOKUP(DY$5,Kruistabel!$B$26:$F$29,MATCH($C112,Kruistabel!$C$25:$F$25,0)+1,FALSE),"")</f>
        <v/>
      </c>
      <c r="DZ112" s="326" t="e">
        <f ca="1">IF(IF(Plananalyse!DZ112=1,VLOOKUP(DZ$5,Kruistabel!$B$26:$F$29,MATCH($C112,Kruistabel!$C$25:$F$25,0)+1,FALSE),"")=0,"",IF(Plananalyse!DZ112=1,VLOOKUP(DZ$5,Kruistabel!$B$26:$F$29,MATCH($C112,Kruistabel!$C$25:$F$25,0)+1,FALSE),""))</f>
        <v>#N/A</v>
      </c>
      <c r="EA112" s="326" t="e">
        <f ca="1">IF(IF(Plananalyse!EA112=1,VLOOKUP(EA$5,Kruistabel!$B$26:$F$29,MATCH($C112,Kruistabel!$C$25:$F$25,0)+1,FALSE),"")=0,"",IF(Plananalyse!EA112=1,VLOOKUP(EA$5,Kruistabel!$B$26:$F$29,MATCH($C112,Kruistabel!$C$25:$F$25,0)+1,FALSE),""))</f>
        <v>#N/A</v>
      </c>
      <c r="EB112" s="326" t="e">
        <f ca="1">IF(IF(Plananalyse!EB112=1,VLOOKUP(EB$5,Kruistabel!$B$26:$F$29,MATCH($C112,Kruistabel!$C$25:$F$25,0)+1,FALSE),"")=0,"",IF(Plananalyse!EB112=1,VLOOKUP(EB$5,Kruistabel!$B$26:$F$29,MATCH($C112,Kruistabel!$C$25:$F$25,0)+1,FALSE),""))</f>
        <v>#REF!</v>
      </c>
      <c r="EC112" s="326" t="e">
        <f ca="1">IF(IF(Plananalyse!EC112=1,VLOOKUP(EC$5,Kruistabel!$B$26:$F$29,MATCH($C112,Kruistabel!$C$25:$F$25,0)+1,FALSE),"")=0,"",IF(Plananalyse!EC112=1,VLOOKUP(EC$5,Kruistabel!$B$26:$F$29,MATCH($C112,Kruistabel!$C$25:$F$25,0)+1,FALSE),""))</f>
        <v>#REF!</v>
      </c>
      <c r="ED112" s="327"/>
      <c r="EE112" s="326" t="e">
        <f ca="1">IF(IF(Plananalyse!EE112=1,VLOOKUP(EE$5,Kruistabel!$B$26:$F$29,MATCH($C112,Kruistabel!$C$25:$F$25,0)+1,FALSE),"")=0,"",IF(Plananalyse!EE112=1,VLOOKUP(EE$5,Kruistabel!$B$26:$F$29,MATCH($C112,Kruistabel!$C$25:$F$25,0)+1,FALSE),""))</f>
        <v>#N/A</v>
      </c>
      <c r="EF112" s="326" t="e">
        <f ca="1">IF(IF(Plananalyse!EF112=1,VLOOKUP(EF$5,Kruistabel!$B$26:$F$29,MATCH($C112,Kruistabel!$C$25:$F$25,0)+1,FALSE),"")=0,"",IF(Plananalyse!EF112=1,VLOOKUP(EF$5,Kruistabel!$B$26:$F$29,MATCH($C112,Kruistabel!$C$25:$F$25,0)+1,FALSE),""))</f>
        <v>#N/A</v>
      </c>
      <c r="EG112" s="326" t="e">
        <f ca="1">IF(IF(Plananalyse!EG112=1,VLOOKUP(EG$5,Kruistabel!$B$26:$F$29,MATCH($C112,Kruistabel!$C$25:$F$25,0)+1,FALSE),"")=0,"",IF(Plananalyse!EG112=1,VLOOKUP(EG$5,Kruistabel!$B$26:$F$29,MATCH($C112,Kruistabel!$C$25:$F$25,0)+1,FALSE),""))</f>
        <v>#N/A</v>
      </c>
      <c r="EH112" s="326" t="e">
        <f ca="1">IF(IF(Plananalyse!EH112=1,VLOOKUP(EH$5,Kruistabel!$B$26:$F$29,MATCH($C112,Kruistabel!$C$25:$F$25,0)+1,FALSE),"")=0,"",IF(Plananalyse!EH112=1,VLOOKUP(EH$5,Kruistabel!$B$26:$F$29,MATCH($C112,Kruistabel!$C$25:$F$25,0)+1,FALSE),""))</f>
        <v>#REF!</v>
      </c>
      <c r="EI112" s="326" t="e">
        <f ca="1">IF(IF(Plananalyse!EI112=1,VLOOKUP(EI$5,Kruistabel!$B$26:$F$29,MATCH($C112,Kruistabel!$C$25:$F$25,0)+1,FALSE),"")=0,"",IF(Plananalyse!EI112=1,VLOOKUP(EI$5,Kruistabel!$B$26:$F$29,MATCH($C112,Kruistabel!$C$25:$F$25,0)+1,FALSE),""))</f>
        <v>#REF!</v>
      </c>
      <c r="EJ112" s="164" t="str">
        <f>IF(Plananalyse!EJ112=1,VLOOKUP(EJ$5,Kruistabel!$B$26:$F$29,MATCH($C112,Kruistabel!$C$25:$F$25,0)+1,FALSE),"")</f>
        <v/>
      </c>
      <c r="EK112" s="138"/>
      <c r="EL112" s="138"/>
      <c r="EM112" s="138"/>
      <c r="EN112" s="138"/>
      <c r="EO112" s="138"/>
    </row>
    <row r="113" spans="2:145">
      <c r="B113" s="337" t="str">
        <f>Classificatietabel!B89</f>
        <v>ZORG - Andere 1 (vul hier in)</v>
      </c>
      <c r="C113" s="160" t="str">
        <f>_xlfn.IFNA(VLOOKUP($B113,Classificatietabel!$B$6:$I$91,C$7,FALSE),"")</f>
        <v>laag</v>
      </c>
      <c r="D113" s="160" t="str">
        <f>_xlfn.IFNA(VLOOKUP($B113,Classificatietabel!$B$6:$I$91,D$7,FALSE),"")</f>
        <v>neen</v>
      </c>
      <c r="E113" s="119">
        <f>IF(AND(D113="laag",$D$3=1),0,_xlfn.IFNA(IF(VLOOKUP($B113,Classificatietabel!$B$6:$H$91,$E$5,FALSE)="Ja",1,0),""))</f>
        <v>1</v>
      </c>
      <c r="F113" s="163"/>
      <c r="G113" s="326" t="str">
        <f>IF(IF(Plananalyse!G113=1,VLOOKUP(G$5,Kruistabel!$B$26:$F$29,MATCH($C113,Kruistabel!$C$25:$F$25,0)+1,FALSE),"")=0,"",IF(Plananalyse!G113=1,VLOOKUP(G$5,Kruistabel!$B$26:$F$29,MATCH($C113,Kruistabel!$C$25:$F$25,0)+1,FALSE),""))</f>
        <v/>
      </c>
      <c r="H113" s="326" t="str">
        <f>IF(IF(Plananalyse!H113=1,VLOOKUP(H$5,Kruistabel!$B$26:$F$29,MATCH($C113,Kruistabel!$C$25:$F$25,0)+1,FALSE),"")=0,"",IF(Plananalyse!H113=1,VLOOKUP(H$5,Kruistabel!$B$26:$F$29,MATCH($C113,Kruistabel!$C$25:$F$25,0)+1,FALSE),""))</f>
        <v/>
      </c>
      <c r="I113" s="326">
        <f>IF(IF(Plananalyse!I113=1,VLOOKUP(I$5,Kruistabel!$B$26:$F$29,MATCH($C113,Kruistabel!$C$25:$F$25,0)+1,FALSE),"")=0,"",IF(Plananalyse!I113=1,VLOOKUP(I$5,Kruistabel!$B$26:$F$29,MATCH($C113,Kruistabel!$C$25:$F$25,0)+1,FALSE),""))</f>
        <v>65</v>
      </c>
      <c r="J113" s="326" t="str">
        <f>IF(IF(Plananalyse!J113=1,VLOOKUP(J$5,Kruistabel!$B$26:$F$29,MATCH($C113,Kruistabel!$C$25:$F$25,0)+1,FALSE),"")=0,"",IF(Plananalyse!J113=1,VLOOKUP(J$5,Kruistabel!$B$26:$F$29,MATCH($C113,Kruistabel!$C$25:$F$25,0)+1,FALSE),""))</f>
        <v/>
      </c>
      <c r="K113" s="326" t="str">
        <f>IF(IF(Plananalyse!K113=1,VLOOKUP(K$5,Kruistabel!$B$26:$F$29,MATCH($C113,Kruistabel!$C$25:$F$25,0)+1,FALSE),"")=0,"",IF(Plananalyse!K113=1,VLOOKUP(K$5,Kruistabel!$B$26:$F$29,MATCH($C113,Kruistabel!$C$25:$F$25,0)+1,FALSE),""))</f>
        <v/>
      </c>
      <c r="L113" s="326" t="str">
        <f>IF(IF(Plananalyse!L113=1,VLOOKUP(L$5,Kruistabel!$B$26:$F$29,MATCH($C113,Kruistabel!$C$25:$F$25,0)+1,FALSE),"")=0,"",IF(Plananalyse!L113=1,VLOOKUP(L$5,Kruistabel!$B$26:$F$29,MATCH($C113,Kruistabel!$C$25:$F$25,0)+1,FALSE),""))</f>
        <v/>
      </c>
      <c r="M113" s="326">
        <f>IF(IF(Plananalyse!M113=1,VLOOKUP(M$5,Kruistabel!$B$26:$F$29,MATCH($C113,Kruistabel!$C$25:$F$25,0)+1,FALSE),"")=0,"",IF(Plananalyse!M113=1,VLOOKUP(M$5,Kruistabel!$B$26:$F$29,MATCH($C113,Kruistabel!$C$25:$F$25,0)+1,FALSE),""))</f>
        <v>60</v>
      </c>
      <c r="N113" s="326">
        <f>IF(IF(Plananalyse!N113=1,VLOOKUP(N$5,Kruistabel!$B$26:$F$29,MATCH($C113,Kruistabel!$C$25:$F$25,0)+1,FALSE),"")=0,"",IF(Plananalyse!N113=1,VLOOKUP(N$5,Kruistabel!$B$26:$F$29,MATCH($C113,Kruistabel!$C$25:$F$25,0)+1,FALSE),""))</f>
        <v>60</v>
      </c>
      <c r="O113" s="326">
        <f>IF(IF(Plananalyse!O113=1,VLOOKUP(O$5,Kruistabel!$B$26:$F$29,MATCH($C113,Kruistabel!$C$25:$F$25,0)+1,FALSE),"")=0,"",IF(Plananalyse!O113=1,VLOOKUP(O$5,Kruistabel!$B$26:$F$29,MATCH($C113,Kruistabel!$C$25:$F$25,0)+1,FALSE),""))</f>
        <v>60</v>
      </c>
      <c r="P113" s="326">
        <f>IF(IF(Plananalyse!P113=1,VLOOKUP(P$5,Kruistabel!$B$26:$F$29,MATCH($C113,Kruistabel!$C$25:$F$25,0)+1,FALSE),"")=0,"",IF(Plananalyse!P113=1,VLOOKUP(P$5,Kruistabel!$B$26:$F$29,MATCH($C113,Kruistabel!$C$25:$F$25,0)+1,FALSE),""))</f>
        <v>55</v>
      </c>
      <c r="Q113" s="326">
        <f>IF(IF(Plananalyse!Q113=1,VLOOKUP(Q$5,Kruistabel!$B$26:$F$29,MATCH($C113,Kruistabel!$C$25:$F$25,0)+1,FALSE),"")=0,"",IF(Plananalyse!Q113=1,VLOOKUP(Q$5,Kruistabel!$B$26:$F$29,MATCH($C113,Kruistabel!$C$25:$F$25,0)+1,FALSE),""))</f>
        <v>65</v>
      </c>
      <c r="R113" s="326">
        <f>IF(IF(Plananalyse!R113=1,VLOOKUP(R$5,Kruistabel!$B$26:$F$29,MATCH($C113,Kruistabel!$C$25:$F$25,0)+1,FALSE),"")=0,"",IF(Plananalyse!R113=1,VLOOKUP(R$5,Kruistabel!$B$26:$F$29,MATCH($C113,Kruistabel!$C$25:$F$25,0)+1,FALSE),""))</f>
        <v>60</v>
      </c>
      <c r="S113" s="326" t="str">
        <f>IF(IF(Plananalyse!S113=1,VLOOKUP(S$5,Kruistabel!$B$26:$F$29,MATCH($C113,Kruistabel!$C$25:$F$25,0)+1,FALSE),"")=0,"",IF(Plananalyse!S113=1,VLOOKUP(S$5,Kruistabel!$B$26:$F$29,MATCH($C113,Kruistabel!$C$25:$F$25,0)+1,FALSE),""))</f>
        <v/>
      </c>
      <c r="T113" s="326" t="str">
        <f>IF(IF(Plananalyse!T113=1,VLOOKUP(T$5,Kruistabel!$B$26:$F$29,MATCH($C113,Kruistabel!$C$25:$F$25,0)+1,FALSE),"")=0,"",IF(Plananalyse!T113=1,VLOOKUP(T$5,Kruistabel!$B$26:$F$29,MATCH($C113,Kruistabel!$C$25:$F$25,0)+1,FALSE),""))</f>
        <v/>
      </c>
      <c r="U113" s="326" t="str">
        <f>IF(IF(Plananalyse!U113=1,VLOOKUP(U$5,Kruistabel!$B$26:$F$29,MATCH($C113,Kruistabel!$C$25:$F$25,0)+1,FALSE),"")=0,"",IF(Plananalyse!U113=1,VLOOKUP(U$5,Kruistabel!$B$26:$F$29,MATCH($C113,Kruistabel!$C$25:$F$25,0)+1,FALSE),""))</f>
        <v/>
      </c>
      <c r="V113" s="326" t="str">
        <f>IF(IF(Plananalyse!V113=1,VLOOKUP(V$5,Kruistabel!$B$26:$F$29,MATCH($C113,Kruistabel!$C$25:$F$25,0)+1,FALSE),"")=0,"",IF(Plananalyse!V113=1,VLOOKUP(V$5,Kruistabel!$B$26:$F$29,MATCH($C113,Kruistabel!$C$25:$F$25,0)+1,FALSE),""))</f>
        <v/>
      </c>
      <c r="W113" s="326" t="str">
        <f>IF(IF(Plananalyse!W113=1,VLOOKUP(W$5,Kruistabel!$B$26:$F$29,MATCH($C113,Kruistabel!$C$25:$F$25,0)+1,FALSE),"")=0,"",IF(Plananalyse!W113=1,VLOOKUP(W$5,Kruistabel!$B$26:$F$29,MATCH($C113,Kruistabel!$C$25:$F$25,0)+1,FALSE),""))</f>
        <v/>
      </c>
      <c r="X113" s="326" t="str">
        <f>IF(IF(Plananalyse!X113=1,VLOOKUP(X$5,Kruistabel!$B$26:$F$29,MATCH($C113,Kruistabel!$C$25:$F$25,0)+1,FALSE),"")=0,"",IF(Plananalyse!X113=1,VLOOKUP(X$5,Kruistabel!$B$26:$F$29,MATCH($C113,Kruistabel!$C$25:$F$25,0)+1,FALSE),""))</f>
        <v/>
      </c>
      <c r="Y113" s="326">
        <f>IF(IF(Plananalyse!Y113=1,VLOOKUP(Y$5,Kruistabel!$B$26:$F$29,MATCH($C113,Kruistabel!$C$25:$F$25,0)+1,FALSE),"")=0,"",IF(Plananalyse!Y113=1,VLOOKUP(Y$5,Kruistabel!$B$26:$F$29,MATCH($C113,Kruistabel!$C$25:$F$25,0)+1,FALSE),""))</f>
        <v>65</v>
      </c>
      <c r="Z113" s="326" t="str">
        <f>IF(IF(Plananalyse!Z113=1,VLOOKUP(Z$5,Kruistabel!$B$26:$F$29,MATCH($C113,Kruistabel!$C$25:$F$25,0)+1,FALSE),"")=0,"",IF(Plananalyse!Z113=1,VLOOKUP(Z$5,Kruistabel!$B$26:$F$29,MATCH($C113,Kruistabel!$C$25:$F$25,0)+1,FALSE),""))</f>
        <v/>
      </c>
      <c r="AA113" s="326" t="str">
        <f>IF(IF(Plananalyse!AA113=1,VLOOKUP(AA$5,Kruistabel!$B$26:$F$29,MATCH($C113,Kruistabel!$C$25:$F$25,0)+1,FALSE),"")=0,"",IF(Plananalyse!AA113=1,VLOOKUP(AA$5,Kruistabel!$B$26:$F$29,MATCH($C113,Kruistabel!$C$25:$F$25,0)+1,FALSE),""))</f>
        <v/>
      </c>
      <c r="AB113" s="326" t="str">
        <f>IF(IF(Plananalyse!AB113=1,VLOOKUP(AB$5,Kruistabel!$B$26:$F$29,MATCH($C113,Kruistabel!$C$25:$F$25,0)+1,FALSE),"")=0,"",IF(Plananalyse!AB113=1,VLOOKUP(AB$5,Kruistabel!$B$26:$F$29,MATCH($C113,Kruistabel!$C$25:$F$25,0)+1,FALSE),""))</f>
        <v/>
      </c>
      <c r="AC113" s="326" t="str">
        <f>IF(IF(Plananalyse!AC113=1,VLOOKUP(AC$5,Kruistabel!$B$26:$F$29,MATCH($C113,Kruistabel!$C$25:$F$25,0)+1,FALSE),"")=0,"",IF(Plananalyse!AC113=1,VLOOKUP(AC$5,Kruistabel!$B$26:$F$29,MATCH($C113,Kruistabel!$C$25:$F$25,0)+1,FALSE),""))</f>
        <v/>
      </c>
      <c r="AD113" s="326" t="str">
        <f>IF(IF(Plananalyse!AD113=1,VLOOKUP(AD$5,Kruistabel!$B$26:$F$29,MATCH($C113,Kruistabel!$C$25:$F$25,0)+1,FALSE),"")=0,"",IF(Plananalyse!AD113=1,VLOOKUP(AD$5,Kruistabel!$B$26:$F$29,MATCH($C113,Kruistabel!$C$25:$F$25,0)+1,FALSE),""))</f>
        <v/>
      </c>
      <c r="AE113" s="326" t="str">
        <f>IF(IF(Plananalyse!AE113=1,VLOOKUP(AE$5,Kruistabel!$B$26:$F$29,MATCH($C113,Kruistabel!$C$25:$F$25,0)+1,FALSE),"")=0,"",IF(Plananalyse!AE113=1,VLOOKUP(AE$5,Kruistabel!$B$26:$F$29,MATCH($C113,Kruistabel!$C$25:$F$25,0)+1,FALSE),""))</f>
        <v/>
      </c>
      <c r="AF113" s="326" t="str">
        <f>IF(IF(Plananalyse!AF113=1,VLOOKUP(AF$5,Kruistabel!$B$26:$F$29,MATCH($C113,Kruistabel!$C$25:$F$25,0)+1,FALSE),"")=0,"",IF(Plananalyse!AF113=1,VLOOKUP(AF$5,Kruistabel!$B$26:$F$29,MATCH($C113,Kruistabel!$C$25:$F$25,0)+1,FALSE),""))</f>
        <v/>
      </c>
      <c r="AG113" s="326" t="str">
        <f>IF(IF(Plananalyse!AG113=1,VLOOKUP(AG$5,Kruistabel!$B$26:$F$29,MATCH($C113,Kruistabel!$C$25:$F$25,0)+1,FALSE),"")=0,"",IF(Plananalyse!AG113=1,VLOOKUP(AG$5,Kruistabel!$B$26:$F$29,MATCH($C113,Kruistabel!$C$25:$F$25,0)+1,FALSE),""))</f>
        <v/>
      </c>
      <c r="AH113" s="326" t="str">
        <f>IF(IF(Plananalyse!AH113=1,VLOOKUP(AH$5,Kruistabel!$B$26:$F$29,MATCH($C113,Kruistabel!$C$25:$F$25,0)+1,FALSE),"")=0,"",IF(Plananalyse!AI113=1,VLOOKUP(AH$5,Kruistabel!$B$26:$F$29,MATCH($C113,Kruistabel!$C$25:$F$25,0)+1,FALSE),""))</f>
        <v/>
      </c>
      <c r="AI113" s="326" t="str">
        <f>IF(IF(Plananalyse!AI113=1,VLOOKUP(AI$5,Kruistabel!$B$26:$F$29,MATCH($C113,Kruistabel!$C$25:$F$25,0)+1,FALSE),"")=0,"",IF(Plananalyse!AJ113=1,VLOOKUP(AI$5,Kruistabel!$B$26:$F$29,MATCH($C113,Kruistabel!$C$25:$F$25,0)+1,FALSE),""))</f>
        <v/>
      </c>
      <c r="AJ113" s="326" t="str">
        <f>IF(IF(Plananalyse!AJ113=1,VLOOKUP(AJ$5,Kruistabel!$B$26:$F$29,MATCH($C113,Kruistabel!$C$25:$F$25,0)+1,FALSE),"")=0,"",IF(Plananalyse!AJ113=1,VLOOKUP(AJ$5,Kruistabel!$B$26:$F$29,MATCH($C113,Kruistabel!$C$25:$F$25,0)+1,FALSE),""))</f>
        <v/>
      </c>
      <c r="AK113" s="326">
        <f>IF(IF(Plananalyse!AK113=1,VLOOKUP(AK$5,Kruistabel!$B$26:$F$29,MATCH($C113,Kruistabel!$C$25:$F$25,0)+1,FALSE),"")=0,"",IF(Plananalyse!AK113=1,VLOOKUP(AK$5,Kruistabel!$B$26:$F$29,MATCH($C113,Kruistabel!$C$25:$F$25,0)+1,FALSE),""))</f>
        <v>65</v>
      </c>
      <c r="AL113" s="326" t="str">
        <f>IF(IF(Plananalyse!AL113=1,VLOOKUP(AL$5,Kruistabel!$B$26:$F$29,MATCH($C113,Kruistabel!$C$25:$F$25,0)+1,FALSE),"")=0,"",IF(Plananalyse!AL113=1,VLOOKUP(AL$5,Kruistabel!$B$26:$F$29,MATCH($C113,Kruistabel!$C$25:$F$25,0)+1,FALSE),""))</f>
        <v/>
      </c>
      <c r="AM113" s="326" t="str">
        <f>IF(IF(Plananalyse!AM113=1,VLOOKUP(AM$5,Kruistabel!$B$26:$F$29,MATCH($C113,Kruistabel!$C$25:$F$25,0)+1,FALSE),"")=0,"",IF(Plananalyse!AM113=1,VLOOKUP(AM$5,Kruistabel!$B$26:$F$29,MATCH($C113,Kruistabel!$C$25:$F$25,0)+1,FALSE),""))</f>
        <v/>
      </c>
      <c r="AN113" s="327"/>
      <c r="AO113" s="326">
        <f>IF(IF(Plananalyse!AO113=1,VLOOKUP(AO$5,Kruistabel!$B$26:$F$29,MATCH($C113,Kruistabel!$C$25:$F$25,0)+1,FALSE),"")=0,"",IF(Plananalyse!AO113=1,VLOOKUP(AO$5,Kruistabel!$B$26:$F$29,MATCH($C113,Kruistabel!$C$25:$F$25,0)+1,FALSE),""))</f>
        <v>65</v>
      </c>
      <c r="AP113" s="326">
        <f>IF(IF(Plananalyse!AP113=1,VLOOKUP(AP$5,Kruistabel!$B$26:$F$29,MATCH($C113,Kruistabel!$C$25:$F$25,0)+1,FALSE),"")=0,"",IF(Plananalyse!AP113=1,VLOOKUP(AP$5,Kruistabel!$B$26:$F$29,MATCH($C113,Kruistabel!$C$25:$F$25,0)+1,FALSE),""))</f>
        <v>65</v>
      </c>
      <c r="AQ113" s="326">
        <f>IF(IF(Plananalyse!AQ113=1,VLOOKUP(AQ$5,Kruistabel!$B$26:$F$29,MATCH($C113,Kruistabel!$C$25:$F$25,0)+1,FALSE),"")=0,"",IF(Plananalyse!AQ113=1,VLOOKUP(AQ$5,Kruistabel!$B$26:$F$29,MATCH($C113,Kruistabel!$C$25:$F$25,0)+1,FALSE),""))</f>
        <v>65</v>
      </c>
      <c r="AR113" s="326">
        <f>IF(IF(Plananalyse!AR113=1,VLOOKUP(AR$5,Kruistabel!$B$26:$F$29,MATCH($C113,Kruistabel!$C$25:$F$25,0)+1,FALSE),"")=0,"",IF(Plananalyse!AR113=1,VLOOKUP(AR$5,Kruistabel!$B$26:$F$29,MATCH($C113,Kruistabel!$C$25:$F$25,0)+1,FALSE),""))</f>
        <v>60</v>
      </c>
      <c r="AS113" s="326">
        <f>IF(IF(Plananalyse!AS113=1,VLOOKUP(AS$5,Kruistabel!$B$26:$F$29,MATCH($C113,Kruistabel!$C$25:$F$25,0)+1,FALSE),"")=0,"",IF(Plananalyse!AS113=1,VLOOKUP(AS$5,Kruistabel!$B$26:$F$29,MATCH($C113,Kruistabel!$C$25:$F$25,0)+1,FALSE),""))</f>
        <v>65</v>
      </c>
      <c r="AT113" s="326">
        <f>IF(IF(Plananalyse!AT113=1,VLOOKUP(AT$5,Kruistabel!$B$26:$F$29,MATCH($C113,Kruistabel!$C$25:$F$25,0)+1,FALSE),"")=0,"",IF(Plananalyse!AT113=1,VLOOKUP(AT$5,Kruistabel!$B$26:$F$29,MATCH($C113,Kruistabel!$C$25:$F$25,0)+1,FALSE),""))</f>
        <v>60</v>
      </c>
      <c r="AU113" s="326" t="str">
        <f>IF(IF(Plananalyse!AU113=1,VLOOKUP(AU$5,Kruistabel!$B$26:$F$29,MATCH($C113,Kruistabel!$C$25:$F$25,0)+1,FALSE),"")=0,"",IF(Plananalyse!AU113=1,VLOOKUP(AU$5,Kruistabel!$B$26:$F$29,MATCH($C113,Kruistabel!$C$25:$F$25,0)+1,FALSE),""))</f>
        <v/>
      </c>
      <c r="AV113" s="326">
        <f>IF(IF(Plananalyse!AV113=1,VLOOKUP(AV$5,Kruistabel!$B$26:$F$29,MATCH($C113,Kruistabel!$C$25:$F$25,0)+1,FALSE),"")=0,"",IF(Plananalyse!AV113=1,VLOOKUP(AV$5,Kruistabel!$B$26:$F$29,MATCH($C113,Kruistabel!$C$25:$F$25,0)+1,FALSE),""))</f>
        <v>65</v>
      </c>
      <c r="AW113" s="326" t="str">
        <f>IF(IF(Plananalyse!AW113=1,VLOOKUP(AW$5,Kruistabel!$B$26:$F$29,MATCH($C113,Kruistabel!$C$25:$F$25,0)+1,FALSE),"")=0,"",IF(Plananalyse!AW113=1,VLOOKUP(AW$5,Kruistabel!$B$26:$F$29,MATCH($C113,Kruistabel!$C$25:$F$25,0)+1,FALSE),""))</f>
        <v/>
      </c>
      <c r="AX113" s="326" t="str">
        <f>IF(IF(Plananalyse!AX113=1,VLOOKUP(AX$5,Kruistabel!$B$26:$F$29,MATCH($C113,Kruistabel!$C$25:$F$25,0)+1,FALSE),"")=0,"",IF(Plananalyse!AX113=1,VLOOKUP(AX$5,Kruistabel!$B$26:$F$29,MATCH($C113,Kruistabel!$C$25:$F$25,0)+1,FALSE),""))</f>
        <v/>
      </c>
      <c r="AY113" s="327"/>
      <c r="AZ113" s="326" t="str">
        <f>IF(IF(Plananalyse!AZ113=1,VLOOKUP(AZ$5,Kruistabel!$B$26:$F$29,MATCH($C113,Kruistabel!$C$25:$F$25,0)+1,FALSE),"")=0,"",IF(Plananalyse!AZ113=1,VLOOKUP(AZ$5,Kruistabel!$B$26:$F$29,MATCH($C113,Kruistabel!$C$25:$F$25,0)+1,FALSE),""))</f>
        <v/>
      </c>
      <c r="BA113" s="326" t="str">
        <f>IF(IF(Plananalyse!BA113=1,VLOOKUP(BA$5,Kruistabel!$B$26:$F$29,MATCH($C113,Kruistabel!$C$25:$F$25,0)+1,FALSE),"")=0,"",IF(Plananalyse!BA113=1,VLOOKUP(BA$5,Kruistabel!$B$26:$F$29,MATCH($C113,Kruistabel!$C$25:$F$25,0)+1,FALSE),""))</f>
        <v/>
      </c>
      <c r="BB113" s="326">
        <f>IF(IF(Plananalyse!BB113=1,VLOOKUP(BB$5,Kruistabel!$B$26:$F$29,MATCH($C113,Kruistabel!$C$25:$F$25,0)+1,FALSE),"")=0,"",IF(Plananalyse!BB113=1,VLOOKUP(BB$5,Kruistabel!$B$26:$F$29,MATCH($C113,Kruistabel!$C$25:$F$25,0)+1,FALSE),""))</f>
        <v>65</v>
      </c>
      <c r="BC113" s="326">
        <f>IF(IF(Plananalyse!BC113=1,VLOOKUP(BC$5,Kruistabel!$B$26:$F$29,MATCH($C113,Kruistabel!$C$25:$F$25,0)+1,FALSE),"")=0,"",IF(Plananalyse!BC113=1,VLOOKUP(BC$5,Kruistabel!$B$26:$F$29,MATCH($C113,Kruistabel!$C$25:$F$25,0)+1,FALSE),""))</f>
        <v>65</v>
      </c>
      <c r="BD113" s="326" t="str">
        <f>IF(IF(Plananalyse!BD113=1,VLOOKUP(BD$5,Kruistabel!$B$26:$F$29,MATCH($C113,Kruistabel!$C$25:$F$25,0)+1,FALSE),"")=0,"",IF(Plananalyse!BD113=1,VLOOKUP(BD$5,Kruistabel!$B$26:$F$29,MATCH($C113,Kruistabel!$C$25:$F$25,0)+1,FALSE),""))</f>
        <v/>
      </c>
      <c r="BE113" s="326" t="str">
        <f>IF(IF(Plananalyse!BE113=1,VLOOKUP(BE$5,Kruistabel!$B$26:$F$29,MATCH($C113,Kruistabel!$C$25:$F$25,0)+1,FALSE),"")=0,"",IF(Plananalyse!BE113=1,VLOOKUP(BE$5,Kruistabel!$B$26:$F$29,MATCH($C113,Kruistabel!$C$25:$F$25,0)+1,FALSE),""))</f>
        <v/>
      </c>
      <c r="BF113" s="326" t="str">
        <f>IF(IF(Plananalyse!BF113=1,VLOOKUP(BF$5,Kruistabel!$B$26:$F$29,MATCH($C113,Kruistabel!$C$25:$F$25,0)+1,FALSE),"")=0,"",IF(Plananalyse!BF113=1,VLOOKUP(BF$5,Kruistabel!$B$26:$F$29,MATCH($C113,Kruistabel!$C$25:$F$25,0)+1,FALSE),""))</f>
        <v/>
      </c>
      <c r="BG113" s="326" t="str">
        <f>IF(IF(Plananalyse!BG113=1,VLOOKUP(BG$5,Kruistabel!$B$26:$F$29,MATCH($C113,Kruistabel!$C$25:$F$25,0)+1,FALSE),"")=0,"",IF(Plananalyse!BG113=1,VLOOKUP(BG$5,Kruistabel!$B$26:$F$29,MATCH($C113,Kruistabel!$C$25:$F$25,0)+1,FALSE),""))</f>
        <v/>
      </c>
      <c r="BH113" s="326" t="str">
        <f>IF(IF(Plananalyse!BH113=1,VLOOKUP(BH$5,Kruistabel!$B$26:$F$29,MATCH($C113,Kruistabel!$C$25:$F$25,0)+1,FALSE),"")=0,"",IF(Plananalyse!BH113=1,VLOOKUP(BH$5,Kruistabel!$B$26:$F$29,MATCH($C113,Kruistabel!$C$25:$F$25,0)+1,FALSE),""))</f>
        <v/>
      </c>
      <c r="BI113" s="327"/>
      <c r="BJ113" s="326" t="e">
        <f>IF(IF(Plananalyse!BJ113=1,VLOOKUP(BJ$5,Kruistabel!$B$26:$F$29,MATCH($C113,Kruistabel!$C$25:$F$25,0)+1,FALSE),"")=0,"",IF(Plananalyse!BJ113=1,VLOOKUP(BJ$5,Kruistabel!$B$26:$F$29,MATCH($C113,Kruistabel!$C$25:$F$25,0)+1,FALSE),""))</f>
        <v>#N/A</v>
      </c>
      <c r="BK113" s="326" t="e">
        <f>IF(IF(Plananalyse!BK113=1,VLOOKUP(BK$5,Kruistabel!$B$26:$F$29,MATCH($C113,Kruistabel!$C$25:$F$25,0)+1,FALSE),"")=0,"",IF(Plananalyse!BK113=1,VLOOKUP(BK$5,Kruistabel!$B$26:$F$29,MATCH($C113,Kruistabel!$C$25:$F$25,0)+1,FALSE),""))</f>
        <v>#N/A</v>
      </c>
      <c r="BL113" s="326" t="e">
        <f>IF(IF(Plananalyse!BL113=1,VLOOKUP(BL$5,Kruistabel!$B$26:$F$29,MATCH($C113,Kruistabel!$C$25:$F$25,0)+1,FALSE),"")=0,"",IF(Plananalyse!BL113=1,VLOOKUP(BL$5,Kruistabel!$B$26:$F$29,MATCH($C113,Kruistabel!$C$25:$F$25,0)+1,FALSE),""))</f>
        <v>#N/A</v>
      </c>
      <c r="BM113" s="326" t="e">
        <f>IF(IF(Plananalyse!BM113=1,VLOOKUP(BM$5,Kruistabel!$B$26:$F$29,MATCH($C113,Kruistabel!$C$25:$F$25,0)+1,FALSE),"")=0,"",IF(Plananalyse!BM113=1,VLOOKUP(BM$5,Kruistabel!$B$26:$F$29,MATCH($C113,Kruistabel!$C$25:$F$25,0)+1,FALSE),""))</f>
        <v>#N/A</v>
      </c>
      <c r="BN113" s="326" t="e">
        <f>IF(IF(Plananalyse!BN113=1,VLOOKUP(BN$5,Kruistabel!$B$26:$F$29,MATCH($C113,Kruistabel!$C$25:$F$25,0)+1,FALSE),"")=0,"",IF(Plananalyse!BN113=1,VLOOKUP(BN$5,Kruistabel!$B$26:$F$29,MATCH($C113,Kruistabel!$C$25:$F$25,0)+1,FALSE),""))</f>
        <v>#N/A</v>
      </c>
      <c r="BO113" s="326" t="e">
        <f>IF(IF(Plananalyse!BO113=1,VLOOKUP(BO$5,Kruistabel!$B$26:$F$29,MATCH($C113,Kruistabel!$C$25:$F$25,0)+1,FALSE),"")=0,"",IF(Plananalyse!BO113=1,VLOOKUP(BO$5,Kruistabel!$B$26:$F$29,MATCH($C113,Kruistabel!$C$25:$F$25,0)+1,FALSE),""))</f>
        <v>#N/A</v>
      </c>
      <c r="BP113" s="326" t="e">
        <f>IF(IF(Plananalyse!BP113=1,VLOOKUP(BP$5,Kruistabel!$B$26:$F$29,MATCH($C113,Kruistabel!$C$25:$F$25,0)+1,FALSE),"")=0,"",IF(Plananalyse!BP113=1,VLOOKUP(BP$5,Kruistabel!$B$26:$F$29,MATCH($C113,Kruistabel!$C$25:$F$25,0)+1,FALSE),""))</f>
        <v>#N/A</v>
      </c>
      <c r="BQ113" s="326" t="e">
        <f>IF(IF(Plananalyse!BQ113=1,VLOOKUP(BQ$5,Kruistabel!$B$26:$F$29,MATCH($C113,Kruistabel!$C$25:$F$25,0)+1,FALSE),"")=0,"",IF(Plananalyse!BQ113=1,VLOOKUP(BQ$5,Kruistabel!$B$26:$F$29,MATCH($C113,Kruistabel!$C$25:$F$25,0)+1,FALSE),""))</f>
        <v>#N/A</v>
      </c>
      <c r="BR113" s="326" t="e">
        <f>IF(IF(Plananalyse!BR113=1,VLOOKUP(BR$5,Kruistabel!$B$26:$F$29,MATCH($C113,Kruistabel!$C$25:$F$25,0)+1,FALSE),"")=0,"",IF(Plananalyse!BR113=1,VLOOKUP(BR$5,Kruistabel!$B$26:$F$29,MATCH($C113,Kruistabel!$C$25:$F$25,0)+1,FALSE),""))</f>
        <v>#REF!</v>
      </c>
      <c r="BS113" s="326" t="e">
        <f>IF(IF(Plananalyse!BS113=1,VLOOKUP(BS$5,Kruistabel!$B$26:$F$29,MATCH($C113,Kruistabel!$C$25:$F$25,0)+1,FALSE),"")=0,"",IF(Plananalyse!BS113=1,VLOOKUP(BS$5,Kruistabel!$B$26:$F$29,MATCH($C113,Kruistabel!$C$25:$F$25,0)+1,FALSE),""))</f>
        <v>#REF!</v>
      </c>
      <c r="BT113" s="65"/>
      <c r="BU113" s="231" t="str">
        <f>IF(IF(Plananalyse!BU113=1,VLOOKUP(BU$5,Kruistabel!$B$26:$F$29,MATCH($C113,Kruistabel!$C$25:$F$25,0)+1,FALSE),"")=0,"",IF(Plananalyse!BU113=1,VLOOKUP(BU$5,Kruistabel!$B$26:$F$29,MATCH($C113,Kruistabel!$C$25:$F$25,0)+1,FALSE),""))</f>
        <v/>
      </c>
      <c r="BV113" s="326">
        <f>IF(IF(Plananalyse!BV113=1,VLOOKUP(BV$5,Kruistabel!$B$26:$F$29,MATCH($C113,Kruistabel!$C$25:$F$25,0)+1,FALSE),"")=0,"",IF(Plananalyse!BV113=1,VLOOKUP(BV$5,Kruistabel!$B$26:$F$29,MATCH($C113,Kruistabel!$C$25:$F$25,0)+1,FALSE),""))</f>
        <v>60</v>
      </c>
      <c r="BW113" s="326" t="str">
        <f>IF(IF(Plananalyse!BW113=1,VLOOKUP(BW$5,Kruistabel!$B$26:$F$29,MATCH($C113,Kruistabel!$C$25:$F$25,0)+1,FALSE),"")=0,"",IF(Plananalyse!BW113=1,VLOOKUP(BW$5,Kruistabel!$B$26:$F$29,MATCH($C113,Kruistabel!$C$25:$F$25,0)+1,FALSE),""))</f>
        <v/>
      </c>
      <c r="BX113" s="326" t="str">
        <f>IF(IF(Plananalyse!BX113=1,VLOOKUP(BX$5,Kruistabel!$B$26:$F$29,MATCH($C113,Kruistabel!$C$25:$F$25,0)+1,FALSE),"")=0,"",IF(Plananalyse!BX113=1,VLOOKUP(BX$5,Kruistabel!$B$26:$F$29,MATCH($C113,Kruistabel!$C$25:$F$25,0)+1,FALSE),""))</f>
        <v/>
      </c>
      <c r="BY113" s="327"/>
      <c r="BZ113" s="326" t="e">
        <f>IF(IF(Plananalyse!BZ113=1,VLOOKUP(BZ$5,Kruistabel!$B$26:$F$29,MATCH($C113,Kruistabel!$C$25:$F$25,0)+1,FALSE),"")=0,"",IF(Plananalyse!BZ113=1,VLOOKUP(BZ$5,Kruistabel!$B$26:$F$29,MATCH($C113,Kruistabel!$C$25:$F$25,0)+1,FALSE),""))</f>
        <v>#N/A</v>
      </c>
      <c r="CA113" s="326" t="e">
        <f>IF(IF(Plananalyse!CA113=1,VLOOKUP(CA$5,Kruistabel!$B$26:$F$29,MATCH($C113,Kruistabel!$C$25:$F$25,0)+1,FALSE),"")=0,"",IF(Plananalyse!CA113=1,VLOOKUP(CA$5,Kruistabel!$B$26:$F$29,MATCH($C113,Kruistabel!$C$25:$F$25,0)+1,FALSE),""))</f>
        <v>#N/A</v>
      </c>
      <c r="CB113" s="326" t="e">
        <f>IF(IF(Plananalyse!CB113=1,VLOOKUP(CB$5,Kruistabel!$B$26:$F$29,MATCH($C113,Kruistabel!$C$25:$F$25,0)+1,FALSE),"")=0,"",IF(Plananalyse!CB113=1,VLOOKUP(CB$5,Kruistabel!$B$26:$F$29,MATCH($C113,Kruistabel!$C$25:$F$25,0)+1,FALSE),""))</f>
        <v>#N/A</v>
      </c>
      <c r="CC113" s="326" t="e">
        <f>IF(IF(Plananalyse!CC113=1,VLOOKUP(CC$5,Kruistabel!$B$26:$F$29,MATCH($C113,Kruistabel!$C$25:$F$25,0)+1,FALSE),"")=0,"",IF(Plananalyse!CC113=1,VLOOKUP(CC$5,Kruistabel!$B$26:$F$29,MATCH($C113,Kruistabel!$C$25:$F$25,0)+1,FALSE),""))</f>
        <v>#N/A</v>
      </c>
      <c r="CD113" s="326" t="e">
        <f>IF(IF(Plananalyse!CD113=1,VLOOKUP(CD$5,Kruistabel!$B$26:$F$29,MATCH($C113,Kruistabel!$C$25:$F$25,0)+1,FALSE),"")=0,"",IF(Plananalyse!CD113=1,VLOOKUP(CD$5,Kruistabel!$B$26:$F$29,MATCH($C113,Kruistabel!$C$25:$F$25,0)+1,FALSE),""))</f>
        <v>#N/A</v>
      </c>
      <c r="CE113" s="326" t="e">
        <f>IF(IF(Plananalyse!CE113=1,VLOOKUP(CE$5,Kruistabel!$B$26:$F$29,MATCH($C113,Kruistabel!$C$25:$F$25,0)+1,FALSE),"")=0,"",IF(Plananalyse!CE113=1,VLOOKUP(CE$5,Kruistabel!$B$26:$F$29,MATCH($C113,Kruistabel!$C$25:$F$25,0)+1,FALSE),""))</f>
        <v>#N/A</v>
      </c>
      <c r="CF113" s="326" t="e">
        <f>IF(IF(Plananalyse!CF113=1,VLOOKUP(CF$5,Kruistabel!$B$26:$F$29,MATCH($C113,Kruistabel!$C$25:$F$25,0)+1,FALSE),"")=0,"",IF(Plananalyse!CF113=1,VLOOKUP(CF$5,Kruistabel!$B$26:$F$29,MATCH($C113,Kruistabel!$C$25:$F$25,0)+1,FALSE),""))</f>
        <v>#N/A</v>
      </c>
      <c r="CG113" s="326" t="e">
        <f>IF(IF(Plananalyse!CG113=1,VLOOKUP(CG$5,Kruistabel!$B$26:$F$29,MATCH($C113,Kruistabel!$C$25:$F$25,0)+1,FALSE),"")=0,"",IF(Plananalyse!CG113=1,VLOOKUP(CG$5,Kruistabel!$B$26:$F$29,MATCH($C113,Kruistabel!$C$25:$F$25,0)+1,FALSE),""))</f>
        <v>#REF!</v>
      </c>
      <c r="CH113" s="326" t="e">
        <f>IF(IF(Plananalyse!CH113=1,VLOOKUP(CH$5,Kruistabel!$B$26:$F$29,MATCH($C113,Kruistabel!$C$25:$F$25,0)+1,FALSE),"")=0,"",IF(Plananalyse!CH113=1,VLOOKUP(CH$5,Kruistabel!$B$26:$F$29,MATCH($C113,Kruistabel!$C$25:$F$25,0)+1,FALSE),""))</f>
        <v>#REF!</v>
      </c>
      <c r="CI113" s="65"/>
      <c r="CJ113" s="326">
        <f>IF(IF(Plananalyse!CJ113=1,VLOOKUP(CJ$5,Kruistabel!$B$26:$F$29,MATCH($C113,Kruistabel!$C$25:$F$25,0)+1,FALSE),"")=0,"",IF(Plananalyse!CJ113=1,VLOOKUP(CJ$5,Kruistabel!$B$26:$F$29,MATCH($C113,Kruistabel!$C$25:$F$25,0)+1,FALSE),""))</f>
        <v>60</v>
      </c>
      <c r="CK113" s="326">
        <f>IF(IF(Plananalyse!CK113=1,VLOOKUP(CK$5,Kruistabel!$B$26:$F$29,MATCH($C113,Kruistabel!$C$25:$F$25,0)+1,FALSE),"")=0,"",IF(Plananalyse!CK113=1,VLOOKUP(CK$5,Kruistabel!$B$26:$F$29,MATCH($C113,Kruistabel!$C$25:$F$25,0)+1,FALSE),""))</f>
        <v>60</v>
      </c>
      <c r="CL113" s="326" t="str">
        <f>IF(IF(Plananalyse!CL113=1,VLOOKUP(CL$5,Kruistabel!$B$26:$F$29,MATCH($C113,Kruistabel!$C$25:$F$25,0)+1,FALSE),"")=0,"",IF(Plananalyse!CL113=1,VLOOKUP(CL$5,Kruistabel!$B$26:$F$29,MATCH($C113,Kruistabel!$C$25:$F$25,0)+1,FALSE),""))</f>
        <v/>
      </c>
      <c r="CM113" s="326">
        <f>IF(IF(Plananalyse!CM113=1,VLOOKUP(CM$5,Kruistabel!$B$26:$F$29,MATCH($C113,Kruistabel!$C$25:$F$25,0)+1,FALSE),"")=0,"",IF(Plananalyse!CM113=1,VLOOKUP(CM$5,Kruistabel!$B$26:$F$29,MATCH($C113,Kruistabel!$C$25:$F$25,0)+1,FALSE),""))</f>
        <v>55</v>
      </c>
      <c r="CN113" s="326">
        <f>IF(IF(Plananalyse!CN113=1,VLOOKUP(CN$5,Kruistabel!$B$26:$F$29,MATCH($C113,Kruistabel!$C$25:$F$25,0)+1,FALSE),"")=0,"",IF(Plananalyse!CN113=1,VLOOKUP(CN$5,Kruistabel!$B$26:$F$29,MATCH($C113,Kruistabel!$C$25:$F$25,0)+1,FALSE),""))</f>
        <v>55</v>
      </c>
      <c r="CO113" s="326">
        <f>IF(IF(Plananalyse!CO113=1,VLOOKUP(CO$5,Kruistabel!$B$26:$F$29,MATCH($C113,Kruistabel!$C$25:$F$25,0)+1,FALSE),"")=0,"",IF(Plananalyse!CO113=1,VLOOKUP(CO$5,Kruistabel!$B$26:$F$29,MATCH($C113,Kruistabel!$C$25:$F$25,0)+1,FALSE),""))</f>
        <v>65</v>
      </c>
      <c r="CP113" s="326">
        <f>IF(IF(Plananalyse!CP113=1,VLOOKUP(CP$5,Kruistabel!$B$26:$F$29,MATCH($C113,Kruistabel!$C$25:$F$25,0)+1,FALSE),"")=0,"",IF(Plananalyse!CP113=1,VLOOKUP(CP$5,Kruistabel!$B$26:$F$29,MATCH($C113,Kruistabel!$C$25:$F$25,0)+1,FALSE),""))</f>
        <v>60</v>
      </c>
      <c r="CQ113" s="326">
        <f>IF(IF(Plananalyse!CQ113=1,VLOOKUP(CQ$5,Kruistabel!$B$26:$F$29,MATCH($C113,Kruistabel!$C$25:$F$25,0)+1,FALSE),"")=0,"",IF(Plananalyse!CQ113=1,VLOOKUP(CQ$5,Kruistabel!$B$26:$F$29,MATCH($C113,Kruistabel!$C$25:$F$25,0)+1,FALSE),""))</f>
        <v>65</v>
      </c>
      <c r="CR113" s="326">
        <f>IF(IF(Plananalyse!CR113=1,VLOOKUP(CR$5,Kruistabel!$B$26:$F$29,MATCH($C113,Kruistabel!$C$25:$F$25,0)+1,FALSE),"")=0,"",IF(Plananalyse!CR113=1,VLOOKUP(CR$5,Kruistabel!$B$26:$F$29,MATCH($C113,Kruistabel!$C$25:$F$25,0)+1,FALSE),""))</f>
        <v>65</v>
      </c>
      <c r="CS113" s="326">
        <f>IF(IF(Plananalyse!CS113=1,VLOOKUP(CS$5,Kruistabel!$B$26:$F$29,MATCH($C113,Kruistabel!$C$25:$F$25,0)+1,FALSE),"")=0,"",IF(Plananalyse!CS113=1,VLOOKUP(CS$5,Kruistabel!$B$26:$F$29,MATCH($C113,Kruistabel!$C$25:$F$25,0)+1,FALSE),""))</f>
        <v>60</v>
      </c>
      <c r="CT113" s="326">
        <f>IF(IF(Plananalyse!CT113=1,VLOOKUP(CT$5,Kruistabel!$B$26:$F$29,MATCH($C113,Kruistabel!$C$25:$F$25,0)+1,FALSE),"")=0,"",IF(Plananalyse!CT113=1,VLOOKUP(CT$5,Kruistabel!$B$26:$F$29,MATCH($C113,Kruistabel!$C$25:$F$25,0)+1,FALSE),""))</f>
        <v>60</v>
      </c>
      <c r="CU113" s="326">
        <f>IF(IF(Plananalyse!CU113=1,VLOOKUP(CU$5,Kruistabel!$B$26:$F$29,MATCH($C113,Kruistabel!$C$25:$F$25,0)+1,FALSE),"")=0,"",IF(Plananalyse!CU113=1,VLOOKUP(CU$5,Kruistabel!$B$26:$F$29,MATCH($C113,Kruistabel!$C$25:$F$25,0)+1,FALSE),""))</f>
        <v>65</v>
      </c>
      <c r="CV113" s="326">
        <f>IF(IF(Plananalyse!CV113=1,VLOOKUP(CV$5,Kruistabel!$B$26:$F$29,MATCH($C113,Kruistabel!$C$25:$F$25,0)+1,FALSE),"")=0,"",IF(Plananalyse!CV113=1,VLOOKUP(CV$5,Kruistabel!$B$26:$F$29,MATCH($C113,Kruistabel!$C$25:$F$25,0)+1,FALSE),""))</f>
        <v>65</v>
      </c>
      <c r="CW113" s="326">
        <f>IF(IF(Plananalyse!CW113=1,VLOOKUP(CW$5,Kruistabel!$B$26:$F$29,MATCH($C113,Kruistabel!$C$25:$F$25,0)+1,FALSE),"")=0,"",IF(Plananalyse!CW113=1,VLOOKUP(CW$5,Kruistabel!$B$26:$F$29,MATCH($C113,Kruistabel!$C$25:$F$25,0)+1,FALSE),""))</f>
        <v>60</v>
      </c>
      <c r="CX113" s="326" t="str">
        <f>IF(IF(Plananalyse!CX113=1,VLOOKUP(CX$5,Kruistabel!$B$26:$F$29,MATCH($C113,Kruistabel!$C$25:$F$25,0)+1,FALSE),"")=0,"",IF(Plananalyse!CX113=1,VLOOKUP(CX$5,Kruistabel!$B$26:$F$29,MATCH($C113,Kruistabel!$C$25:$F$25,0)+1,FALSE),""))</f>
        <v/>
      </c>
      <c r="CY113" s="326">
        <f>IF(IF(Plananalyse!CY113=1,VLOOKUP(CY$5,Kruistabel!$B$26:$F$29,MATCH($C113,Kruistabel!$C$25:$F$25,0)+1,FALSE),"")=0,"",IF(Plananalyse!CY113=1,VLOOKUP(CY$5,Kruistabel!$B$26:$F$29,MATCH($C113,Kruistabel!$C$25:$F$25,0)+1,FALSE),""))</f>
        <v>65</v>
      </c>
      <c r="CZ113" s="326">
        <f>IF(IF(Plananalyse!CZ113=1,VLOOKUP(CZ$5,Kruistabel!$B$26:$F$29,MATCH($C113,Kruistabel!$C$25:$F$25,0)+1,FALSE),"")=0,"",IF(Plananalyse!CZ113=1,VLOOKUP(CZ$5,Kruistabel!$B$26:$F$29,MATCH($C113,Kruistabel!$C$25:$F$25,0)+1,FALSE),""))</f>
        <v>65</v>
      </c>
      <c r="DA113" s="326">
        <f>IF(IF(Plananalyse!DA113=1,VLOOKUP(DA$5,Kruistabel!$B$26:$F$29,MATCH($C113,Kruistabel!$C$25:$F$25,0)+1,FALSE),"")=0,"",IF(Plananalyse!DA113=1,VLOOKUP(DA$5,Kruistabel!$B$26:$F$29,MATCH($C113,Kruistabel!$C$25:$F$25,0)+1,FALSE),""))</f>
        <v>65</v>
      </c>
      <c r="DB113" s="326" t="str">
        <f>IF(IF(Plananalyse!DB113=1,VLOOKUP(DB$5,Kruistabel!$B$26:$F$29,MATCH($C113,Kruistabel!$C$25:$F$25,0)+1,FALSE),"")=0,"",IF(Plananalyse!DB113=1,VLOOKUP(DB$5,Kruistabel!$B$26:$F$29,MATCH($C113,Kruistabel!$C$25:$F$25,0)+1,FALSE),""))</f>
        <v/>
      </c>
      <c r="DC113" s="326" t="str">
        <f ca="1">IF(IF(Plananalyse!DC113=1,VLOOKUP(DC$5,Kruistabel!$B$26:$F$29,MATCH($C113,Kruistabel!$C$25:$F$25,0)+1,FALSE),"")=0,"",IF(Plananalyse!DC113=1,VLOOKUP(DC$5,Kruistabel!$B$26:$F$29,MATCH($C113,Kruistabel!$C$25:$F$25,0)+1,FALSE),""))</f>
        <v/>
      </c>
      <c r="DD113" s="327"/>
      <c r="DE113" s="326" t="e">
        <f ca="1">IF(IF(Plananalyse!DE113=1,VLOOKUP(DE$5,Kruistabel!$B$26:$F$29,MATCH($C113,Kruistabel!$C$25:$F$25,0)+1,FALSE),"")=0,"",IF(Plananalyse!DE113=1,VLOOKUP(DE$5,Kruistabel!$B$26:$F$29,MATCH($C113,Kruistabel!$C$25:$F$25,0)+1,FALSE),""))</f>
        <v>#N/A</v>
      </c>
      <c r="DF113" s="326" t="e">
        <f ca="1">IF(IF(Plananalyse!DF113=1,VLOOKUP(DF$5,Kruistabel!$B$26:$F$29,MATCH($C113,Kruistabel!$C$25:$F$25,0)+1,FALSE),"")=0,"",IF(Plananalyse!DF113=1,VLOOKUP(DF$5,Kruistabel!$B$26:$F$29,MATCH($C113,Kruistabel!$C$25:$F$25,0)+1,FALSE),""))</f>
        <v>#N/A</v>
      </c>
      <c r="DG113" s="326" t="e">
        <f ca="1">IF(IF(Plananalyse!DG113=1,VLOOKUP(DG$5,Kruistabel!$B$26:$F$29,MATCH($C113,Kruistabel!$C$25:$F$25,0)+1,FALSE),"")=0,"",IF(Plananalyse!DG113=1,VLOOKUP(DG$5,Kruistabel!$B$26:$F$29,MATCH($C113,Kruistabel!$C$25:$F$25,0)+1,FALSE),""))</f>
        <v>#N/A</v>
      </c>
      <c r="DH113" s="326" t="e">
        <f ca="1">IF(IF(Plananalyse!DH113=1,VLOOKUP(DH$5,Kruistabel!$B$26:$F$29,MATCH($C113,Kruistabel!$C$25:$F$25,0)+1,FALSE),"")=0,"",IF(Plananalyse!DH113=1,VLOOKUP(DH$5,Kruistabel!$B$26:$F$29,MATCH($C113,Kruistabel!$C$25:$F$25,0)+1,FALSE),""))</f>
        <v>#N/A</v>
      </c>
      <c r="DI113" s="326" t="e">
        <f ca="1">IF(IF(Plananalyse!DI113=1,VLOOKUP(DI$5,Kruistabel!$B$26:$F$29,MATCH($C113,Kruistabel!$C$25:$F$25,0)+1,FALSE),"")=0,"",IF(Plananalyse!DI113=1,VLOOKUP(DI$5,Kruistabel!$B$26:$F$29,MATCH($C113,Kruistabel!$C$25:$F$25,0)+1,FALSE),""))</f>
        <v>#N/A</v>
      </c>
      <c r="DJ113" s="326" t="e">
        <f ca="1">IF(IF(Plananalyse!DJ113=1,VLOOKUP(DJ$5,Kruistabel!$B$26:$F$29,MATCH($C113,Kruistabel!$C$25:$F$25,0)+1,FALSE),"")=0,"",IF(Plananalyse!DJ113=1,VLOOKUP(DJ$5,Kruistabel!$B$26:$F$29,MATCH($C113,Kruistabel!$C$25:$F$25,0)+1,FALSE),""))</f>
        <v>#N/A</v>
      </c>
      <c r="DK113" s="326" t="e">
        <f ca="1">IF(IF(Plananalyse!DK113=1,VLOOKUP(DK$5,Kruistabel!$B$26:$F$29,MATCH($C113,Kruistabel!$C$25:$F$25,0)+1,FALSE),"")=0,"",IF(Plananalyse!DK113=1,VLOOKUP(DK$5,Kruistabel!$B$26:$F$29,MATCH($C113,Kruistabel!$C$25:$F$25,0)+1,FALSE),""))</f>
        <v>#REF!</v>
      </c>
      <c r="DL113" s="326" t="e">
        <f ca="1">IF(IF(Plananalyse!DL113=1,VLOOKUP(DL$5,Kruistabel!$B$26:$F$29,MATCH($C113,Kruistabel!$C$25:$F$25,0)+1,FALSE),"")=0,"",IF(Plananalyse!DL113=1,VLOOKUP(DL$5,Kruistabel!$B$26:$F$29,MATCH($C113,Kruistabel!$C$25:$F$25,0)+1,FALSE),""))</f>
        <v>#REF!</v>
      </c>
      <c r="DM113" s="327" t="str">
        <f>IF(Plananalyse!DM113=1,VLOOKUP(DM$5,Kruistabel!$B$26:$F$29,MATCH($C113,Kruistabel!$C$25:$F$25,0)+1,FALSE),"")</f>
        <v/>
      </c>
      <c r="DN113" s="326" t="e">
        <f ca="1">IF(IF(Plananalyse!DN113=1,VLOOKUP(DN$5,Kruistabel!$B$26:$F$29,MATCH($C113,Kruistabel!$C$25:$F$25,0)+1,FALSE),"")=0,"",IF(Plananalyse!DN113=1,VLOOKUP(DN$5,Kruistabel!$B$26:$F$29,MATCH($C113,Kruistabel!$C$25:$F$25,0)+1,FALSE),""))</f>
        <v>#N/A</v>
      </c>
      <c r="DO113" s="326" t="e">
        <f ca="1">IF(IF(Plananalyse!DO113=1,VLOOKUP(DO$5,Kruistabel!$B$26:$F$29,MATCH($C113,Kruistabel!$C$25:$F$25,0)+1,FALSE),"")=0,"",IF(Plananalyse!DO113=1,VLOOKUP(DO$5,Kruistabel!$B$26:$F$29,MATCH($C113,Kruistabel!$C$25:$F$25,0)+1,FALSE),""))</f>
        <v>#N/A</v>
      </c>
      <c r="DP113" s="326" t="e">
        <f ca="1">IF(IF(Plananalyse!DP113=1,VLOOKUP(DP$5,Kruistabel!$B$26:$F$29,MATCH($C113,Kruistabel!$C$25:$F$25,0)+1,FALSE),"")=0,"",IF(Plananalyse!DP113=1,VLOOKUP(DP$5,Kruistabel!$B$26:$F$29,MATCH($C113,Kruistabel!$C$25:$F$25,0)+1,FALSE),""))</f>
        <v>#N/A</v>
      </c>
      <c r="DQ113" s="326" t="e">
        <f ca="1">IF(IF(Plananalyse!DQ113=1,VLOOKUP(DQ$5,Kruistabel!$B$26:$F$29,MATCH($C113,Kruistabel!$C$25:$F$25,0)+1,FALSE),"")=0,"",IF(Plananalyse!DQ113=1,VLOOKUP(DQ$5,Kruistabel!$B$26:$F$29,MATCH($C113,Kruistabel!$C$25:$F$25,0)+1,FALSE),""))</f>
        <v>#N/A</v>
      </c>
      <c r="DR113" s="326" t="e">
        <f ca="1">IF(IF(Plananalyse!DR113=1,VLOOKUP(DR$5,Kruistabel!$B$26:$F$29,MATCH($C113,Kruistabel!$C$25:$F$25,0)+1,FALSE),"")=0,"",IF(Plananalyse!DR113=1,VLOOKUP(DR$5,Kruistabel!$B$26:$F$29,MATCH($C113,Kruistabel!$C$25:$F$25,0)+1,FALSE),""))</f>
        <v>#N/A</v>
      </c>
      <c r="DS113" s="326" t="e">
        <f ca="1">IF(IF(Plananalyse!DS113=1,VLOOKUP(DS$5,Kruistabel!$B$26:$F$29,MATCH($C113,Kruistabel!$C$25:$F$25,0)+1,FALSE),"")=0,"",IF(Plananalyse!DS113=1,VLOOKUP(DS$5,Kruistabel!$B$26:$F$29,MATCH($C113,Kruistabel!$C$25:$F$25,0)+1,FALSE),""))</f>
        <v>#N/A</v>
      </c>
      <c r="DT113" s="326" t="e">
        <f ca="1">IF(IF(Plananalyse!DT113=1,VLOOKUP(DT$5,Kruistabel!$B$26:$F$29,MATCH($C113,Kruistabel!$C$25:$F$25,0)+1,FALSE),"")=0,"",IF(Plananalyse!DT113=1,VLOOKUP(DT$5,Kruistabel!$B$26:$F$29,MATCH($C113,Kruistabel!$C$25:$F$25,0)+1,FALSE),""))</f>
        <v>#N/A</v>
      </c>
      <c r="DU113" s="326" t="e">
        <f ca="1">IF(IF(Plananalyse!DU113=1,VLOOKUP(DU$5,Kruistabel!$B$26:$F$29,MATCH($C113,Kruistabel!$C$25:$F$25,0)+1,FALSE),"")=0,"",IF(Plananalyse!DU113=1,VLOOKUP(DU$5,Kruistabel!$B$26:$F$29,MATCH($C113,Kruistabel!$C$25:$F$25,0)+1,FALSE),""))</f>
        <v>#N/A</v>
      </c>
      <c r="DV113" s="326" t="e">
        <f ca="1">IF(IF(Plananalyse!DV113=1,VLOOKUP(DV$5,Kruistabel!$B$26:$F$29,MATCH($C113,Kruistabel!$C$25:$F$25,0)+1,FALSE),"")=0,"",IF(Plananalyse!DV113=1,VLOOKUP(DV$5,Kruistabel!$B$26:$F$29,MATCH($C113,Kruistabel!$C$25:$F$25,0)+1,FALSE),""))</f>
        <v>#N/A</v>
      </c>
      <c r="DW113" s="326" t="e">
        <f ca="1">IF(IF(Plananalyse!DW113=1,VLOOKUP(DW$5,Kruistabel!$B$26:$F$29,MATCH($C113,Kruistabel!$C$25:$F$25,0)+1,FALSE),"")=0,"",IF(Plananalyse!DW113=1,VLOOKUP(DW$5,Kruistabel!$B$26:$F$29,MATCH($C113,Kruistabel!$C$25:$F$25,0)+1,FALSE),""))</f>
        <v>#REF!</v>
      </c>
      <c r="DX113" s="326" t="e">
        <f ca="1">IF(IF(Plananalyse!DX113=1,VLOOKUP(DX$5,Kruistabel!$B$26:$F$29,MATCH($C113,Kruistabel!$C$25:$F$25,0)+1,FALSE),"")=0,"",IF(Plananalyse!DX113=1,VLOOKUP(DX$5,Kruistabel!$B$26:$F$29,MATCH($C113,Kruistabel!$C$25:$F$25,0)+1,FALSE),""))</f>
        <v>#REF!</v>
      </c>
      <c r="DY113" s="327" t="str">
        <f>IF(Plananalyse!DY113=1,VLOOKUP(DY$5,Kruistabel!$B$26:$F$29,MATCH($C113,Kruistabel!$C$25:$F$25,0)+1,FALSE),"")</f>
        <v/>
      </c>
      <c r="DZ113" s="326" t="e">
        <f ca="1">IF(IF(Plananalyse!DZ113=1,VLOOKUP(DZ$5,Kruistabel!$B$26:$F$29,MATCH($C113,Kruistabel!$C$25:$F$25,0)+1,FALSE),"")=0,"",IF(Plananalyse!DZ113=1,VLOOKUP(DZ$5,Kruistabel!$B$26:$F$29,MATCH($C113,Kruistabel!$C$25:$F$25,0)+1,FALSE),""))</f>
        <v>#N/A</v>
      </c>
      <c r="EA113" s="326" t="e">
        <f ca="1">IF(IF(Plananalyse!EA113=1,VLOOKUP(EA$5,Kruistabel!$B$26:$F$29,MATCH($C113,Kruistabel!$C$25:$F$25,0)+1,FALSE),"")=0,"",IF(Plananalyse!EA113=1,VLOOKUP(EA$5,Kruistabel!$B$26:$F$29,MATCH($C113,Kruistabel!$C$25:$F$25,0)+1,FALSE),""))</f>
        <v>#N/A</v>
      </c>
      <c r="EB113" s="326" t="e">
        <f ca="1">IF(IF(Plananalyse!EB113=1,VLOOKUP(EB$5,Kruistabel!$B$26:$F$29,MATCH($C113,Kruistabel!$C$25:$F$25,0)+1,FALSE),"")=0,"",IF(Plananalyse!EB113=1,VLOOKUP(EB$5,Kruistabel!$B$26:$F$29,MATCH($C113,Kruistabel!$C$25:$F$25,0)+1,FALSE),""))</f>
        <v>#REF!</v>
      </c>
      <c r="EC113" s="326" t="e">
        <f ca="1">IF(IF(Plananalyse!EC113=1,VLOOKUP(EC$5,Kruistabel!$B$26:$F$29,MATCH($C113,Kruistabel!$C$25:$F$25,0)+1,FALSE),"")=0,"",IF(Plananalyse!EC113=1,VLOOKUP(EC$5,Kruistabel!$B$26:$F$29,MATCH($C113,Kruistabel!$C$25:$F$25,0)+1,FALSE),""))</f>
        <v>#REF!</v>
      </c>
      <c r="ED113" s="327"/>
      <c r="EE113" s="326" t="e">
        <f ca="1">IF(IF(Plananalyse!EE113=1,VLOOKUP(EE$5,Kruistabel!$B$26:$F$29,MATCH($C113,Kruistabel!$C$25:$F$25,0)+1,FALSE),"")=0,"",IF(Plananalyse!EE113=1,VLOOKUP(EE$5,Kruistabel!$B$26:$F$29,MATCH($C113,Kruistabel!$C$25:$F$25,0)+1,FALSE),""))</f>
        <v>#N/A</v>
      </c>
      <c r="EF113" s="326" t="e">
        <f ca="1">IF(IF(Plananalyse!EF113=1,VLOOKUP(EF$5,Kruistabel!$B$26:$F$29,MATCH($C113,Kruistabel!$C$25:$F$25,0)+1,FALSE),"")=0,"",IF(Plananalyse!EF113=1,VLOOKUP(EF$5,Kruistabel!$B$26:$F$29,MATCH($C113,Kruistabel!$C$25:$F$25,0)+1,FALSE),""))</f>
        <v>#N/A</v>
      </c>
      <c r="EG113" s="326" t="e">
        <f ca="1">IF(IF(Plananalyse!EG113=1,VLOOKUP(EG$5,Kruistabel!$B$26:$F$29,MATCH($C113,Kruistabel!$C$25:$F$25,0)+1,FALSE),"")=0,"",IF(Plananalyse!EG113=1,VLOOKUP(EG$5,Kruistabel!$B$26:$F$29,MATCH($C113,Kruistabel!$C$25:$F$25,0)+1,FALSE),""))</f>
        <v>#N/A</v>
      </c>
      <c r="EH113" s="326" t="e">
        <f ca="1">IF(IF(Plananalyse!EH113=1,VLOOKUP(EH$5,Kruistabel!$B$26:$F$29,MATCH($C113,Kruistabel!$C$25:$F$25,0)+1,FALSE),"")=0,"",IF(Plananalyse!EH113=1,VLOOKUP(EH$5,Kruistabel!$B$26:$F$29,MATCH($C113,Kruistabel!$C$25:$F$25,0)+1,FALSE),""))</f>
        <v>#REF!</v>
      </c>
      <c r="EI113" s="326" t="e">
        <f ca="1">IF(IF(Plananalyse!EI113=1,VLOOKUP(EI$5,Kruistabel!$B$26:$F$29,MATCH($C113,Kruistabel!$C$25:$F$25,0)+1,FALSE),"")=0,"",IF(Plananalyse!EI113=1,VLOOKUP(EI$5,Kruistabel!$B$26:$F$29,MATCH($C113,Kruistabel!$C$25:$F$25,0)+1,FALSE),""))</f>
        <v>#REF!</v>
      </c>
      <c r="EJ113" s="164" t="str">
        <f>IF(Plananalyse!EJ113=1,VLOOKUP(EJ$5,Kruistabel!$B$26:$F$29,MATCH($C113,Kruistabel!$C$25:$F$25,0)+1,FALSE),"")</f>
        <v/>
      </c>
      <c r="EK113" s="138"/>
      <c r="EL113" s="138"/>
      <c r="EM113" s="138"/>
      <c r="EN113" s="138"/>
      <c r="EO113" s="138"/>
    </row>
    <row r="114" spans="2:145">
      <c r="B114" s="337" t="str">
        <f>Classificatietabel!B90</f>
        <v>ZORG - Andere 2 (vul hier in)</v>
      </c>
      <c r="C114" s="160" t="str">
        <f>_xlfn.IFNA(VLOOKUP($B114,Classificatietabel!$B$6:$I$91,C$7,FALSE),"")</f>
        <v>laag</v>
      </c>
      <c r="D114" s="160" t="str">
        <f>_xlfn.IFNA(VLOOKUP($B114,Classificatietabel!$B$6:$I$91,D$7,FALSE),"")</f>
        <v>neen</v>
      </c>
      <c r="E114" s="119">
        <f>IF(AND(D114="laag",$D$3=1),0,_xlfn.IFNA(IF(VLOOKUP($B114,Classificatietabel!$B$6:$H$91,$E$5,FALSE)="Ja",1,0),""))</f>
        <v>1</v>
      </c>
      <c r="F114" s="163"/>
      <c r="G114" s="326" t="str">
        <f>IF(IF(Plananalyse!G114=1,VLOOKUP(G$5,Kruistabel!$B$26:$F$29,MATCH($C114,Kruistabel!$C$25:$F$25,0)+1,FALSE),"")=0,"",IF(Plananalyse!G114=1,VLOOKUP(G$5,Kruistabel!$B$26:$F$29,MATCH($C114,Kruistabel!$C$25:$F$25,0)+1,FALSE),""))</f>
        <v/>
      </c>
      <c r="H114" s="326" t="str">
        <f>IF(IF(Plananalyse!H114=1,VLOOKUP(H$5,Kruistabel!$B$26:$F$29,MATCH($C114,Kruistabel!$C$25:$F$25,0)+1,FALSE),"")=0,"",IF(Plananalyse!H114=1,VLOOKUP(H$5,Kruistabel!$B$26:$F$29,MATCH($C114,Kruistabel!$C$25:$F$25,0)+1,FALSE),""))</f>
        <v/>
      </c>
      <c r="I114" s="326">
        <f>IF(IF(Plananalyse!I114=1,VLOOKUP(I$5,Kruistabel!$B$26:$F$29,MATCH($C114,Kruistabel!$C$25:$F$25,0)+1,FALSE),"")=0,"",IF(Plananalyse!I114=1,VLOOKUP(I$5,Kruistabel!$B$26:$F$29,MATCH($C114,Kruistabel!$C$25:$F$25,0)+1,FALSE),""))</f>
        <v>65</v>
      </c>
      <c r="J114" s="326" t="str">
        <f>IF(IF(Plananalyse!J114=1,VLOOKUP(J$5,Kruistabel!$B$26:$F$29,MATCH($C114,Kruistabel!$C$25:$F$25,0)+1,FALSE),"")=0,"",IF(Plananalyse!J114=1,VLOOKUP(J$5,Kruistabel!$B$26:$F$29,MATCH($C114,Kruistabel!$C$25:$F$25,0)+1,FALSE),""))</f>
        <v/>
      </c>
      <c r="K114" s="326" t="str">
        <f>IF(IF(Plananalyse!K114=1,VLOOKUP(K$5,Kruistabel!$B$26:$F$29,MATCH($C114,Kruistabel!$C$25:$F$25,0)+1,FALSE),"")=0,"",IF(Plananalyse!K114=1,VLOOKUP(K$5,Kruistabel!$B$26:$F$29,MATCH($C114,Kruistabel!$C$25:$F$25,0)+1,FALSE),""))</f>
        <v/>
      </c>
      <c r="L114" s="326" t="str">
        <f>IF(IF(Plananalyse!L114=1,VLOOKUP(L$5,Kruistabel!$B$26:$F$29,MATCH($C114,Kruistabel!$C$25:$F$25,0)+1,FALSE),"")=0,"",IF(Plananalyse!L114=1,VLOOKUP(L$5,Kruistabel!$B$26:$F$29,MATCH($C114,Kruistabel!$C$25:$F$25,0)+1,FALSE),""))</f>
        <v/>
      </c>
      <c r="M114" s="326">
        <f>IF(IF(Plananalyse!M114=1,VLOOKUP(M$5,Kruistabel!$B$26:$F$29,MATCH($C114,Kruistabel!$C$25:$F$25,0)+1,FALSE),"")=0,"",IF(Plananalyse!M114=1,VLOOKUP(M$5,Kruistabel!$B$26:$F$29,MATCH($C114,Kruistabel!$C$25:$F$25,0)+1,FALSE),""))</f>
        <v>60</v>
      </c>
      <c r="N114" s="326">
        <f>IF(IF(Plananalyse!N114=1,VLOOKUP(N$5,Kruistabel!$B$26:$F$29,MATCH($C114,Kruistabel!$C$25:$F$25,0)+1,FALSE),"")=0,"",IF(Plananalyse!N114=1,VLOOKUP(N$5,Kruistabel!$B$26:$F$29,MATCH($C114,Kruistabel!$C$25:$F$25,0)+1,FALSE),""))</f>
        <v>60</v>
      </c>
      <c r="O114" s="326">
        <f>IF(IF(Plananalyse!O114=1,VLOOKUP(O$5,Kruistabel!$B$26:$F$29,MATCH($C114,Kruistabel!$C$25:$F$25,0)+1,FALSE),"")=0,"",IF(Plananalyse!O114=1,VLOOKUP(O$5,Kruistabel!$B$26:$F$29,MATCH($C114,Kruistabel!$C$25:$F$25,0)+1,FALSE),""))</f>
        <v>60</v>
      </c>
      <c r="P114" s="326">
        <f>IF(IF(Plananalyse!P114=1,VLOOKUP(P$5,Kruistabel!$B$26:$F$29,MATCH($C114,Kruistabel!$C$25:$F$25,0)+1,FALSE),"")=0,"",IF(Plananalyse!P114=1,VLOOKUP(P$5,Kruistabel!$B$26:$F$29,MATCH($C114,Kruistabel!$C$25:$F$25,0)+1,FALSE),""))</f>
        <v>55</v>
      </c>
      <c r="Q114" s="326">
        <f>IF(IF(Plananalyse!Q114=1,VLOOKUP(Q$5,Kruistabel!$B$26:$F$29,MATCH($C114,Kruistabel!$C$25:$F$25,0)+1,FALSE),"")=0,"",IF(Plananalyse!Q114=1,VLOOKUP(Q$5,Kruistabel!$B$26:$F$29,MATCH($C114,Kruistabel!$C$25:$F$25,0)+1,FALSE),""))</f>
        <v>65</v>
      </c>
      <c r="R114" s="326">
        <f>IF(IF(Plananalyse!R114=1,VLOOKUP(R$5,Kruistabel!$B$26:$F$29,MATCH($C114,Kruistabel!$C$25:$F$25,0)+1,FALSE),"")=0,"",IF(Plananalyse!R114=1,VLOOKUP(R$5,Kruistabel!$B$26:$F$29,MATCH($C114,Kruistabel!$C$25:$F$25,0)+1,FALSE),""))</f>
        <v>60</v>
      </c>
      <c r="S114" s="326" t="str">
        <f>IF(IF(Plananalyse!S114=1,VLOOKUP(S$5,Kruistabel!$B$26:$F$29,MATCH($C114,Kruistabel!$C$25:$F$25,0)+1,FALSE),"")=0,"",IF(Plananalyse!S114=1,VLOOKUP(S$5,Kruistabel!$B$26:$F$29,MATCH($C114,Kruistabel!$C$25:$F$25,0)+1,FALSE),""))</f>
        <v/>
      </c>
      <c r="T114" s="326" t="str">
        <f>IF(IF(Plananalyse!T114=1,VLOOKUP(T$5,Kruistabel!$B$26:$F$29,MATCH($C114,Kruistabel!$C$25:$F$25,0)+1,FALSE),"")=0,"",IF(Plananalyse!T114=1,VLOOKUP(T$5,Kruistabel!$B$26:$F$29,MATCH($C114,Kruistabel!$C$25:$F$25,0)+1,FALSE),""))</f>
        <v/>
      </c>
      <c r="U114" s="326" t="str">
        <f>IF(IF(Plananalyse!U114=1,VLOOKUP(U$5,Kruistabel!$B$26:$F$29,MATCH($C114,Kruistabel!$C$25:$F$25,0)+1,FALSE),"")=0,"",IF(Plananalyse!U114=1,VLOOKUP(U$5,Kruistabel!$B$26:$F$29,MATCH($C114,Kruistabel!$C$25:$F$25,0)+1,FALSE),""))</f>
        <v/>
      </c>
      <c r="V114" s="326" t="str">
        <f>IF(IF(Plananalyse!V114=1,VLOOKUP(V$5,Kruistabel!$B$26:$F$29,MATCH($C114,Kruistabel!$C$25:$F$25,0)+1,FALSE),"")=0,"",IF(Plananalyse!V114=1,VLOOKUP(V$5,Kruistabel!$B$26:$F$29,MATCH($C114,Kruistabel!$C$25:$F$25,0)+1,FALSE),""))</f>
        <v/>
      </c>
      <c r="W114" s="326" t="str">
        <f>IF(IF(Plananalyse!W114=1,VLOOKUP(W$5,Kruistabel!$B$26:$F$29,MATCH($C114,Kruistabel!$C$25:$F$25,0)+1,FALSE),"")=0,"",IF(Plananalyse!W114=1,VLOOKUP(W$5,Kruistabel!$B$26:$F$29,MATCH($C114,Kruistabel!$C$25:$F$25,0)+1,FALSE),""))</f>
        <v/>
      </c>
      <c r="X114" s="326" t="str">
        <f>IF(IF(Plananalyse!X114=1,VLOOKUP(X$5,Kruistabel!$B$26:$F$29,MATCH($C114,Kruistabel!$C$25:$F$25,0)+1,FALSE),"")=0,"",IF(Plananalyse!X114=1,VLOOKUP(X$5,Kruistabel!$B$26:$F$29,MATCH($C114,Kruistabel!$C$25:$F$25,0)+1,FALSE),""))</f>
        <v/>
      </c>
      <c r="Y114" s="326">
        <f>IF(IF(Plananalyse!Y114=1,VLOOKUP(Y$5,Kruistabel!$B$26:$F$29,MATCH($C114,Kruistabel!$C$25:$F$25,0)+1,FALSE),"")=0,"",IF(Plananalyse!Y114=1,VLOOKUP(Y$5,Kruistabel!$B$26:$F$29,MATCH($C114,Kruistabel!$C$25:$F$25,0)+1,FALSE),""))</f>
        <v>65</v>
      </c>
      <c r="Z114" s="326" t="str">
        <f>IF(IF(Plananalyse!Z114=1,VLOOKUP(Z$5,Kruistabel!$B$26:$F$29,MATCH($C114,Kruistabel!$C$25:$F$25,0)+1,FALSE),"")=0,"",IF(Plananalyse!Z114=1,VLOOKUP(Z$5,Kruistabel!$B$26:$F$29,MATCH($C114,Kruistabel!$C$25:$F$25,0)+1,FALSE),""))</f>
        <v/>
      </c>
      <c r="AA114" s="326" t="str">
        <f>IF(IF(Plananalyse!AA114=1,VLOOKUP(AA$5,Kruistabel!$B$26:$F$29,MATCH($C114,Kruistabel!$C$25:$F$25,0)+1,FALSE),"")=0,"",IF(Plananalyse!AA114=1,VLOOKUP(AA$5,Kruistabel!$B$26:$F$29,MATCH($C114,Kruistabel!$C$25:$F$25,0)+1,FALSE),""))</f>
        <v/>
      </c>
      <c r="AB114" s="326" t="str">
        <f>IF(IF(Plananalyse!AB114=1,VLOOKUP(AB$5,Kruistabel!$B$26:$F$29,MATCH($C114,Kruistabel!$C$25:$F$25,0)+1,FALSE),"")=0,"",IF(Plananalyse!AB114=1,VLOOKUP(AB$5,Kruistabel!$B$26:$F$29,MATCH($C114,Kruistabel!$C$25:$F$25,0)+1,FALSE),""))</f>
        <v/>
      </c>
      <c r="AC114" s="326" t="str">
        <f>IF(IF(Plananalyse!AC114=1,VLOOKUP(AC$5,Kruistabel!$B$26:$F$29,MATCH($C114,Kruistabel!$C$25:$F$25,0)+1,FALSE),"")=0,"",IF(Plananalyse!AC114=1,VLOOKUP(AC$5,Kruistabel!$B$26:$F$29,MATCH($C114,Kruistabel!$C$25:$F$25,0)+1,FALSE),""))</f>
        <v/>
      </c>
      <c r="AD114" s="326" t="str">
        <f>IF(IF(Plananalyse!AD114=1,VLOOKUP(AD$5,Kruistabel!$B$26:$F$29,MATCH($C114,Kruistabel!$C$25:$F$25,0)+1,FALSE),"")=0,"",IF(Plananalyse!AD114=1,VLOOKUP(AD$5,Kruistabel!$B$26:$F$29,MATCH($C114,Kruistabel!$C$25:$F$25,0)+1,FALSE),""))</f>
        <v/>
      </c>
      <c r="AE114" s="326" t="str">
        <f>IF(IF(Plananalyse!AE114=1,VLOOKUP(AE$5,Kruistabel!$B$26:$F$29,MATCH($C114,Kruistabel!$C$25:$F$25,0)+1,FALSE),"")=0,"",IF(Plananalyse!AE114=1,VLOOKUP(AE$5,Kruistabel!$B$26:$F$29,MATCH($C114,Kruistabel!$C$25:$F$25,0)+1,FALSE),""))</f>
        <v/>
      </c>
      <c r="AF114" s="326" t="str">
        <f>IF(IF(Plananalyse!AF114=1,VLOOKUP(AF$5,Kruistabel!$B$26:$F$29,MATCH($C114,Kruistabel!$C$25:$F$25,0)+1,FALSE),"")=0,"",IF(Plananalyse!AF114=1,VLOOKUP(AF$5,Kruistabel!$B$26:$F$29,MATCH($C114,Kruistabel!$C$25:$F$25,0)+1,FALSE),""))</f>
        <v/>
      </c>
      <c r="AG114" s="326" t="str">
        <f>IF(IF(Plananalyse!AG114=1,VLOOKUP(AG$5,Kruistabel!$B$26:$F$29,MATCH($C114,Kruistabel!$C$25:$F$25,0)+1,FALSE),"")=0,"",IF(Plananalyse!AG114=1,VLOOKUP(AG$5,Kruistabel!$B$26:$F$29,MATCH($C114,Kruistabel!$C$25:$F$25,0)+1,FALSE),""))</f>
        <v/>
      </c>
      <c r="AH114" s="326" t="str">
        <f>IF(IF(Plananalyse!AH114=1,VLOOKUP(AH$5,Kruistabel!$B$26:$F$29,MATCH($C114,Kruistabel!$C$25:$F$25,0)+1,FALSE),"")=0,"",IF(Plananalyse!AI114=1,VLOOKUP(AH$5,Kruistabel!$B$26:$F$29,MATCH($C114,Kruistabel!$C$25:$F$25,0)+1,FALSE),""))</f>
        <v/>
      </c>
      <c r="AI114" s="326" t="str">
        <f>IF(IF(Plananalyse!AI114=1,VLOOKUP(AI$5,Kruistabel!$B$26:$F$29,MATCH($C114,Kruistabel!$C$25:$F$25,0)+1,FALSE),"")=0,"",IF(Plananalyse!AJ114=1,VLOOKUP(AI$5,Kruistabel!$B$26:$F$29,MATCH($C114,Kruistabel!$C$25:$F$25,0)+1,FALSE),""))</f>
        <v/>
      </c>
      <c r="AJ114" s="326" t="str">
        <f>IF(IF(Plananalyse!AJ114=1,VLOOKUP(AJ$5,Kruistabel!$B$26:$F$29,MATCH($C114,Kruistabel!$C$25:$F$25,0)+1,FALSE),"")=0,"",IF(Plananalyse!AJ114=1,VLOOKUP(AJ$5,Kruistabel!$B$26:$F$29,MATCH($C114,Kruistabel!$C$25:$F$25,0)+1,FALSE),""))</f>
        <v/>
      </c>
      <c r="AK114" s="326">
        <f>IF(IF(Plananalyse!AK114=1,VLOOKUP(AK$5,Kruistabel!$B$26:$F$29,MATCH($C114,Kruistabel!$C$25:$F$25,0)+1,FALSE),"")=0,"",IF(Plananalyse!AK114=1,VLOOKUP(AK$5,Kruistabel!$B$26:$F$29,MATCH($C114,Kruistabel!$C$25:$F$25,0)+1,FALSE),""))</f>
        <v>65</v>
      </c>
      <c r="AL114" s="326" t="str">
        <f>IF(IF(Plananalyse!AL114=1,VLOOKUP(AL$5,Kruistabel!$B$26:$F$29,MATCH($C114,Kruistabel!$C$25:$F$25,0)+1,FALSE),"")=0,"",IF(Plananalyse!AL114=1,VLOOKUP(AL$5,Kruistabel!$B$26:$F$29,MATCH($C114,Kruistabel!$C$25:$F$25,0)+1,FALSE),""))</f>
        <v/>
      </c>
      <c r="AM114" s="326" t="str">
        <f>IF(IF(Plananalyse!AM114=1,VLOOKUP(AM$5,Kruistabel!$B$26:$F$29,MATCH($C114,Kruistabel!$C$25:$F$25,0)+1,FALSE),"")=0,"",IF(Plananalyse!AM114=1,VLOOKUP(AM$5,Kruistabel!$B$26:$F$29,MATCH($C114,Kruistabel!$C$25:$F$25,0)+1,FALSE),""))</f>
        <v/>
      </c>
      <c r="AN114" s="327"/>
      <c r="AO114" s="326">
        <f>IF(IF(Plananalyse!AO114=1,VLOOKUP(AO$5,Kruistabel!$B$26:$F$29,MATCH($C114,Kruistabel!$C$25:$F$25,0)+1,FALSE),"")=0,"",IF(Plananalyse!AO114=1,VLOOKUP(AO$5,Kruistabel!$B$26:$F$29,MATCH($C114,Kruistabel!$C$25:$F$25,0)+1,FALSE),""))</f>
        <v>65</v>
      </c>
      <c r="AP114" s="326">
        <f>IF(IF(Plananalyse!AP114=1,VLOOKUP(AP$5,Kruistabel!$B$26:$F$29,MATCH($C114,Kruistabel!$C$25:$F$25,0)+1,FALSE),"")=0,"",IF(Plananalyse!AP114=1,VLOOKUP(AP$5,Kruistabel!$B$26:$F$29,MATCH($C114,Kruistabel!$C$25:$F$25,0)+1,FALSE),""))</f>
        <v>65</v>
      </c>
      <c r="AQ114" s="326">
        <f>IF(IF(Plananalyse!AQ114=1,VLOOKUP(AQ$5,Kruistabel!$B$26:$F$29,MATCH($C114,Kruistabel!$C$25:$F$25,0)+1,FALSE),"")=0,"",IF(Plananalyse!AQ114=1,VLOOKUP(AQ$5,Kruistabel!$B$26:$F$29,MATCH($C114,Kruistabel!$C$25:$F$25,0)+1,FALSE),""))</f>
        <v>65</v>
      </c>
      <c r="AR114" s="326">
        <f>IF(IF(Plananalyse!AR114=1,VLOOKUP(AR$5,Kruistabel!$B$26:$F$29,MATCH($C114,Kruistabel!$C$25:$F$25,0)+1,FALSE),"")=0,"",IF(Plananalyse!AR114=1,VLOOKUP(AR$5,Kruistabel!$B$26:$F$29,MATCH($C114,Kruistabel!$C$25:$F$25,0)+1,FALSE),""))</f>
        <v>60</v>
      </c>
      <c r="AS114" s="326">
        <f>IF(IF(Plananalyse!AS114=1,VLOOKUP(AS$5,Kruistabel!$B$26:$F$29,MATCH($C114,Kruistabel!$C$25:$F$25,0)+1,FALSE),"")=0,"",IF(Plananalyse!AS114=1,VLOOKUP(AS$5,Kruistabel!$B$26:$F$29,MATCH($C114,Kruistabel!$C$25:$F$25,0)+1,FALSE),""))</f>
        <v>65</v>
      </c>
      <c r="AT114" s="326">
        <f>IF(IF(Plananalyse!AT114=1,VLOOKUP(AT$5,Kruistabel!$B$26:$F$29,MATCH($C114,Kruistabel!$C$25:$F$25,0)+1,FALSE),"")=0,"",IF(Plananalyse!AT114=1,VLOOKUP(AT$5,Kruistabel!$B$26:$F$29,MATCH($C114,Kruistabel!$C$25:$F$25,0)+1,FALSE),""))</f>
        <v>60</v>
      </c>
      <c r="AU114" s="326" t="str">
        <f>IF(IF(Plananalyse!AU114=1,VLOOKUP(AU$5,Kruistabel!$B$26:$F$29,MATCH($C114,Kruistabel!$C$25:$F$25,0)+1,FALSE),"")=0,"",IF(Plananalyse!AU114=1,VLOOKUP(AU$5,Kruistabel!$B$26:$F$29,MATCH($C114,Kruistabel!$C$25:$F$25,0)+1,FALSE),""))</f>
        <v/>
      </c>
      <c r="AV114" s="326">
        <f>IF(IF(Plananalyse!AV114=1,VLOOKUP(AV$5,Kruistabel!$B$26:$F$29,MATCH($C114,Kruistabel!$C$25:$F$25,0)+1,FALSE),"")=0,"",IF(Plananalyse!AV114=1,VLOOKUP(AV$5,Kruistabel!$B$26:$F$29,MATCH($C114,Kruistabel!$C$25:$F$25,0)+1,FALSE),""))</f>
        <v>65</v>
      </c>
      <c r="AW114" s="326" t="str">
        <f>IF(IF(Plananalyse!AW114=1,VLOOKUP(AW$5,Kruistabel!$B$26:$F$29,MATCH($C114,Kruistabel!$C$25:$F$25,0)+1,FALSE),"")=0,"",IF(Plananalyse!AW114=1,VLOOKUP(AW$5,Kruistabel!$B$26:$F$29,MATCH($C114,Kruistabel!$C$25:$F$25,0)+1,FALSE),""))</f>
        <v/>
      </c>
      <c r="AX114" s="326" t="str">
        <f>IF(IF(Plananalyse!AX114=1,VLOOKUP(AX$5,Kruistabel!$B$26:$F$29,MATCH($C114,Kruistabel!$C$25:$F$25,0)+1,FALSE),"")=0,"",IF(Plananalyse!AX114=1,VLOOKUP(AX$5,Kruistabel!$B$26:$F$29,MATCH($C114,Kruistabel!$C$25:$F$25,0)+1,FALSE),""))</f>
        <v/>
      </c>
      <c r="AY114" s="327"/>
      <c r="AZ114" s="326" t="str">
        <f>IF(IF(Plananalyse!AZ114=1,VLOOKUP(AZ$5,Kruistabel!$B$26:$F$29,MATCH($C114,Kruistabel!$C$25:$F$25,0)+1,FALSE),"")=0,"",IF(Plananalyse!AZ114=1,VLOOKUP(AZ$5,Kruistabel!$B$26:$F$29,MATCH($C114,Kruistabel!$C$25:$F$25,0)+1,FALSE),""))</f>
        <v/>
      </c>
      <c r="BA114" s="326" t="str">
        <f>IF(IF(Plananalyse!BA114=1,VLOOKUP(BA$5,Kruistabel!$B$26:$F$29,MATCH($C114,Kruistabel!$C$25:$F$25,0)+1,FALSE),"")=0,"",IF(Plananalyse!BA114=1,VLOOKUP(BA$5,Kruistabel!$B$26:$F$29,MATCH($C114,Kruistabel!$C$25:$F$25,0)+1,FALSE),""))</f>
        <v/>
      </c>
      <c r="BB114" s="326">
        <f>IF(IF(Plananalyse!BB114=1,VLOOKUP(BB$5,Kruistabel!$B$26:$F$29,MATCH($C114,Kruistabel!$C$25:$F$25,0)+1,FALSE),"")=0,"",IF(Plananalyse!BB114=1,VLOOKUP(BB$5,Kruistabel!$B$26:$F$29,MATCH($C114,Kruistabel!$C$25:$F$25,0)+1,FALSE),""))</f>
        <v>65</v>
      </c>
      <c r="BC114" s="326">
        <f>IF(IF(Plananalyse!BC114=1,VLOOKUP(BC$5,Kruistabel!$B$26:$F$29,MATCH($C114,Kruistabel!$C$25:$F$25,0)+1,FALSE),"")=0,"",IF(Plananalyse!BC114=1,VLOOKUP(BC$5,Kruistabel!$B$26:$F$29,MATCH($C114,Kruistabel!$C$25:$F$25,0)+1,FALSE),""))</f>
        <v>65</v>
      </c>
      <c r="BD114" s="326" t="str">
        <f>IF(IF(Plananalyse!BD114=1,VLOOKUP(BD$5,Kruistabel!$B$26:$F$29,MATCH($C114,Kruistabel!$C$25:$F$25,0)+1,FALSE),"")=0,"",IF(Plananalyse!BD114=1,VLOOKUP(BD$5,Kruistabel!$B$26:$F$29,MATCH($C114,Kruistabel!$C$25:$F$25,0)+1,FALSE),""))</f>
        <v/>
      </c>
      <c r="BE114" s="326" t="str">
        <f>IF(IF(Plananalyse!BE114=1,VLOOKUP(BE$5,Kruistabel!$B$26:$F$29,MATCH($C114,Kruistabel!$C$25:$F$25,0)+1,FALSE),"")=0,"",IF(Plananalyse!BE114=1,VLOOKUP(BE$5,Kruistabel!$B$26:$F$29,MATCH($C114,Kruistabel!$C$25:$F$25,0)+1,FALSE),""))</f>
        <v/>
      </c>
      <c r="BF114" s="326" t="str">
        <f>IF(IF(Plananalyse!BF114=1,VLOOKUP(BF$5,Kruistabel!$B$26:$F$29,MATCH($C114,Kruistabel!$C$25:$F$25,0)+1,FALSE),"")=0,"",IF(Plananalyse!BF114=1,VLOOKUP(BF$5,Kruistabel!$B$26:$F$29,MATCH($C114,Kruistabel!$C$25:$F$25,0)+1,FALSE),""))</f>
        <v/>
      </c>
      <c r="BG114" s="326" t="str">
        <f>IF(IF(Plananalyse!BG114=1,VLOOKUP(BG$5,Kruistabel!$B$26:$F$29,MATCH($C114,Kruistabel!$C$25:$F$25,0)+1,FALSE),"")=0,"",IF(Plananalyse!BG114=1,VLOOKUP(BG$5,Kruistabel!$B$26:$F$29,MATCH($C114,Kruistabel!$C$25:$F$25,0)+1,FALSE),""))</f>
        <v/>
      </c>
      <c r="BH114" s="326" t="str">
        <f>IF(IF(Plananalyse!BH114=1,VLOOKUP(BH$5,Kruistabel!$B$26:$F$29,MATCH($C114,Kruistabel!$C$25:$F$25,0)+1,FALSE),"")=0,"",IF(Plananalyse!BH114=1,VLOOKUP(BH$5,Kruistabel!$B$26:$F$29,MATCH($C114,Kruistabel!$C$25:$F$25,0)+1,FALSE),""))</f>
        <v/>
      </c>
      <c r="BI114" s="327"/>
      <c r="BJ114" s="326" t="e">
        <f>IF(IF(Plananalyse!BJ114=1,VLOOKUP(BJ$5,Kruistabel!$B$26:$F$29,MATCH($C114,Kruistabel!$C$25:$F$25,0)+1,FALSE),"")=0,"",IF(Plananalyse!BJ114=1,VLOOKUP(BJ$5,Kruistabel!$B$26:$F$29,MATCH($C114,Kruistabel!$C$25:$F$25,0)+1,FALSE),""))</f>
        <v>#N/A</v>
      </c>
      <c r="BK114" s="326" t="e">
        <f>IF(IF(Plananalyse!BK114=1,VLOOKUP(BK$5,Kruistabel!$B$26:$F$29,MATCH($C114,Kruistabel!$C$25:$F$25,0)+1,FALSE),"")=0,"",IF(Plananalyse!BK114=1,VLOOKUP(BK$5,Kruistabel!$B$26:$F$29,MATCH($C114,Kruistabel!$C$25:$F$25,0)+1,FALSE),""))</f>
        <v>#N/A</v>
      </c>
      <c r="BL114" s="326" t="e">
        <f>IF(IF(Plananalyse!BL114=1,VLOOKUP(BL$5,Kruistabel!$B$26:$F$29,MATCH($C114,Kruistabel!$C$25:$F$25,0)+1,FALSE),"")=0,"",IF(Plananalyse!BL114=1,VLOOKUP(BL$5,Kruistabel!$B$26:$F$29,MATCH($C114,Kruistabel!$C$25:$F$25,0)+1,FALSE),""))</f>
        <v>#N/A</v>
      </c>
      <c r="BM114" s="326" t="e">
        <f>IF(IF(Plananalyse!BM114=1,VLOOKUP(BM$5,Kruistabel!$B$26:$F$29,MATCH($C114,Kruistabel!$C$25:$F$25,0)+1,FALSE),"")=0,"",IF(Plananalyse!BM114=1,VLOOKUP(BM$5,Kruistabel!$B$26:$F$29,MATCH($C114,Kruistabel!$C$25:$F$25,0)+1,FALSE),""))</f>
        <v>#N/A</v>
      </c>
      <c r="BN114" s="326" t="e">
        <f>IF(IF(Plananalyse!BN114=1,VLOOKUP(BN$5,Kruistabel!$B$26:$F$29,MATCH($C114,Kruistabel!$C$25:$F$25,0)+1,FALSE),"")=0,"",IF(Plananalyse!BN114=1,VLOOKUP(BN$5,Kruistabel!$B$26:$F$29,MATCH($C114,Kruistabel!$C$25:$F$25,0)+1,FALSE),""))</f>
        <v>#N/A</v>
      </c>
      <c r="BO114" s="326" t="e">
        <f>IF(IF(Plananalyse!BO114=1,VLOOKUP(BO$5,Kruistabel!$B$26:$F$29,MATCH($C114,Kruistabel!$C$25:$F$25,0)+1,FALSE),"")=0,"",IF(Plananalyse!BO114=1,VLOOKUP(BO$5,Kruistabel!$B$26:$F$29,MATCH($C114,Kruistabel!$C$25:$F$25,0)+1,FALSE),""))</f>
        <v>#N/A</v>
      </c>
      <c r="BP114" s="326" t="e">
        <f>IF(IF(Plananalyse!BP114=1,VLOOKUP(BP$5,Kruistabel!$B$26:$F$29,MATCH($C114,Kruistabel!$C$25:$F$25,0)+1,FALSE),"")=0,"",IF(Plananalyse!BP114=1,VLOOKUP(BP$5,Kruistabel!$B$26:$F$29,MATCH($C114,Kruistabel!$C$25:$F$25,0)+1,FALSE),""))</f>
        <v>#N/A</v>
      </c>
      <c r="BQ114" s="326" t="e">
        <f>IF(IF(Plananalyse!BQ114=1,VLOOKUP(BQ$5,Kruistabel!$B$26:$F$29,MATCH($C114,Kruistabel!$C$25:$F$25,0)+1,FALSE),"")=0,"",IF(Plananalyse!BQ114=1,VLOOKUP(BQ$5,Kruistabel!$B$26:$F$29,MATCH($C114,Kruistabel!$C$25:$F$25,0)+1,FALSE),""))</f>
        <v>#N/A</v>
      </c>
      <c r="BR114" s="326" t="e">
        <f>IF(IF(Plananalyse!BR114=1,VLOOKUP(BR$5,Kruistabel!$B$26:$F$29,MATCH($C114,Kruistabel!$C$25:$F$25,0)+1,FALSE),"")=0,"",IF(Plananalyse!BR114=1,VLOOKUP(BR$5,Kruistabel!$B$26:$F$29,MATCH($C114,Kruistabel!$C$25:$F$25,0)+1,FALSE),""))</f>
        <v>#REF!</v>
      </c>
      <c r="BS114" s="326" t="e">
        <f>IF(IF(Plananalyse!BS114=1,VLOOKUP(BS$5,Kruistabel!$B$26:$F$29,MATCH($C114,Kruistabel!$C$25:$F$25,0)+1,FALSE),"")=0,"",IF(Plananalyse!BS114=1,VLOOKUP(BS$5,Kruistabel!$B$26:$F$29,MATCH($C114,Kruistabel!$C$25:$F$25,0)+1,FALSE),""))</f>
        <v>#REF!</v>
      </c>
      <c r="BT114" s="65"/>
      <c r="BU114" s="231" t="str">
        <f>IF(IF(Plananalyse!BU114=1,VLOOKUP(BU$5,Kruistabel!$B$26:$F$29,MATCH($C114,Kruistabel!$C$25:$F$25,0)+1,FALSE),"")=0,"",IF(Plananalyse!BU114=1,VLOOKUP(BU$5,Kruistabel!$B$26:$F$29,MATCH($C114,Kruistabel!$C$25:$F$25,0)+1,FALSE),""))</f>
        <v/>
      </c>
      <c r="BV114" s="326">
        <f>IF(IF(Plananalyse!BV114=1,VLOOKUP(BV$5,Kruistabel!$B$26:$F$29,MATCH($C114,Kruistabel!$C$25:$F$25,0)+1,FALSE),"")=0,"",IF(Plananalyse!BV114=1,VLOOKUP(BV$5,Kruistabel!$B$26:$F$29,MATCH($C114,Kruistabel!$C$25:$F$25,0)+1,FALSE),""))</f>
        <v>60</v>
      </c>
      <c r="BW114" s="326" t="str">
        <f>IF(IF(Plananalyse!BW114=1,VLOOKUP(BW$5,Kruistabel!$B$26:$F$29,MATCH($C114,Kruistabel!$C$25:$F$25,0)+1,FALSE),"")=0,"",IF(Plananalyse!BW114=1,VLOOKUP(BW$5,Kruistabel!$B$26:$F$29,MATCH($C114,Kruistabel!$C$25:$F$25,0)+1,FALSE),""))</f>
        <v/>
      </c>
      <c r="BX114" s="326" t="str">
        <f>IF(IF(Plananalyse!BX114=1,VLOOKUP(BX$5,Kruistabel!$B$26:$F$29,MATCH($C114,Kruistabel!$C$25:$F$25,0)+1,FALSE),"")=0,"",IF(Plananalyse!BX114=1,VLOOKUP(BX$5,Kruistabel!$B$26:$F$29,MATCH($C114,Kruistabel!$C$25:$F$25,0)+1,FALSE),""))</f>
        <v/>
      </c>
      <c r="BY114" s="327"/>
      <c r="BZ114" s="326" t="e">
        <f>IF(IF(Plananalyse!BZ114=1,VLOOKUP(BZ$5,Kruistabel!$B$26:$F$29,MATCH($C114,Kruistabel!$C$25:$F$25,0)+1,FALSE),"")=0,"",IF(Plananalyse!BZ114=1,VLOOKUP(BZ$5,Kruistabel!$B$26:$F$29,MATCH($C114,Kruistabel!$C$25:$F$25,0)+1,FALSE),""))</f>
        <v>#N/A</v>
      </c>
      <c r="CA114" s="326" t="e">
        <f>IF(IF(Plananalyse!CA114=1,VLOOKUP(CA$5,Kruistabel!$B$26:$F$29,MATCH($C114,Kruistabel!$C$25:$F$25,0)+1,FALSE),"")=0,"",IF(Plananalyse!CA114=1,VLOOKUP(CA$5,Kruistabel!$B$26:$F$29,MATCH($C114,Kruistabel!$C$25:$F$25,0)+1,FALSE),""))</f>
        <v>#N/A</v>
      </c>
      <c r="CB114" s="326" t="e">
        <f>IF(IF(Plananalyse!CB114=1,VLOOKUP(CB$5,Kruistabel!$B$26:$F$29,MATCH($C114,Kruistabel!$C$25:$F$25,0)+1,FALSE),"")=0,"",IF(Plananalyse!CB114=1,VLOOKUP(CB$5,Kruistabel!$B$26:$F$29,MATCH($C114,Kruistabel!$C$25:$F$25,0)+1,FALSE),""))</f>
        <v>#N/A</v>
      </c>
      <c r="CC114" s="326" t="e">
        <f>IF(IF(Plananalyse!CC114=1,VLOOKUP(CC$5,Kruistabel!$B$26:$F$29,MATCH($C114,Kruistabel!$C$25:$F$25,0)+1,FALSE),"")=0,"",IF(Plananalyse!CC114=1,VLOOKUP(CC$5,Kruistabel!$B$26:$F$29,MATCH($C114,Kruistabel!$C$25:$F$25,0)+1,FALSE),""))</f>
        <v>#N/A</v>
      </c>
      <c r="CD114" s="326" t="e">
        <f>IF(IF(Plananalyse!CD114=1,VLOOKUP(CD$5,Kruistabel!$B$26:$F$29,MATCH($C114,Kruistabel!$C$25:$F$25,0)+1,FALSE),"")=0,"",IF(Plananalyse!CD114=1,VLOOKUP(CD$5,Kruistabel!$B$26:$F$29,MATCH($C114,Kruistabel!$C$25:$F$25,0)+1,FALSE),""))</f>
        <v>#N/A</v>
      </c>
      <c r="CE114" s="326" t="e">
        <f>IF(IF(Plananalyse!CE114=1,VLOOKUP(CE$5,Kruistabel!$B$26:$F$29,MATCH($C114,Kruistabel!$C$25:$F$25,0)+1,FALSE),"")=0,"",IF(Plananalyse!CE114=1,VLOOKUP(CE$5,Kruistabel!$B$26:$F$29,MATCH($C114,Kruistabel!$C$25:$F$25,0)+1,FALSE),""))</f>
        <v>#N/A</v>
      </c>
      <c r="CF114" s="326" t="e">
        <f>IF(IF(Plananalyse!CF114=1,VLOOKUP(CF$5,Kruistabel!$B$26:$F$29,MATCH($C114,Kruistabel!$C$25:$F$25,0)+1,FALSE),"")=0,"",IF(Plananalyse!CF114=1,VLOOKUP(CF$5,Kruistabel!$B$26:$F$29,MATCH($C114,Kruistabel!$C$25:$F$25,0)+1,FALSE),""))</f>
        <v>#N/A</v>
      </c>
      <c r="CG114" s="326" t="e">
        <f>IF(IF(Plananalyse!CG114=1,VLOOKUP(CG$5,Kruistabel!$B$26:$F$29,MATCH($C114,Kruistabel!$C$25:$F$25,0)+1,FALSE),"")=0,"",IF(Plananalyse!CG114=1,VLOOKUP(CG$5,Kruistabel!$B$26:$F$29,MATCH($C114,Kruistabel!$C$25:$F$25,0)+1,FALSE),""))</f>
        <v>#REF!</v>
      </c>
      <c r="CH114" s="326" t="e">
        <f>IF(IF(Plananalyse!CH114=1,VLOOKUP(CH$5,Kruistabel!$B$26:$F$29,MATCH($C114,Kruistabel!$C$25:$F$25,0)+1,FALSE),"")=0,"",IF(Plananalyse!CH114=1,VLOOKUP(CH$5,Kruistabel!$B$26:$F$29,MATCH($C114,Kruistabel!$C$25:$F$25,0)+1,FALSE),""))</f>
        <v>#REF!</v>
      </c>
      <c r="CI114" s="65"/>
      <c r="CJ114" s="326">
        <f>IF(IF(Plananalyse!CJ114=1,VLOOKUP(CJ$5,Kruistabel!$B$26:$F$29,MATCH($C114,Kruistabel!$C$25:$F$25,0)+1,FALSE),"")=0,"",IF(Plananalyse!CJ114=1,VLOOKUP(CJ$5,Kruistabel!$B$26:$F$29,MATCH($C114,Kruistabel!$C$25:$F$25,0)+1,FALSE),""))</f>
        <v>60</v>
      </c>
      <c r="CK114" s="326">
        <f>IF(IF(Plananalyse!CK114=1,VLOOKUP(CK$5,Kruistabel!$B$26:$F$29,MATCH($C114,Kruistabel!$C$25:$F$25,0)+1,FALSE),"")=0,"",IF(Plananalyse!CK114=1,VLOOKUP(CK$5,Kruistabel!$B$26:$F$29,MATCH($C114,Kruistabel!$C$25:$F$25,0)+1,FALSE),""))</f>
        <v>60</v>
      </c>
      <c r="CL114" s="326" t="str">
        <f>IF(IF(Plananalyse!CL114=1,VLOOKUP(CL$5,Kruistabel!$B$26:$F$29,MATCH($C114,Kruistabel!$C$25:$F$25,0)+1,FALSE),"")=0,"",IF(Plananalyse!CL114=1,VLOOKUP(CL$5,Kruistabel!$B$26:$F$29,MATCH($C114,Kruistabel!$C$25:$F$25,0)+1,FALSE),""))</f>
        <v/>
      </c>
      <c r="CM114" s="326">
        <f>IF(IF(Plananalyse!CM114=1,VLOOKUP(CM$5,Kruistabel!$B$26:$F$29,MATCH($C114,Kruistabel!$C$25:$F$25,0)+1,FALSE),"")=0,"",IF(Plananalyse!CM114=1,VLOOKUP(CM$5,Kruistabel!$B$26:$F$29,MATCH($C114,Kruistabel!$C$25:$F$25,0)+1,FALSE),""))</f>
        <v>55</v>
      </c>
      <c r="CN114" s="326">
        <f>IF(IF(Plananalyse!CN114=1,VLOOKUP(CN$5,Kruistabel!$B$26:$F$29,MATCH($C114,Kruistabel!$C$25:$F$25,0)+1,FALSE),"")=0,"",IF(Plananalyse!CN114=1,VLOOKUP(CN$5,Kruistabel!$B$26:$F$29,MATCH($C114,Kruistabel!$C$25:$F$25,0)+1,FALSE),""))</f>
        <v>55</v>
      </c>
      <c r="CO114" s="326">
        <f>IF(IF(Plananalyse!CO114=1,VLOOKUP(CO$5,Kruistabel!$B$26:$F$29,MATCH($C114,Kruistabel!$C$25:$F$25,0)+1,FALSE),"")=0,"",IF(Plananalyse!CO114=1,VLOOKUP(CO$5,Kruistabel!$B$26:$F$29,MATCH($C114,Kruistabel!$C$25:$F$25,0)+1,FALSE),""))</f>
        <v>65</v>
      </c>
      <c r="CP114" s="326">
        <f>IF(IF(Plananalyse!CP114=1,VLOOKUP(CP$5,Kruistabel!$B$26:$F$29,MATCH($C114,Kruistabel!$C$25:$F$25,0)+1,FALSE),"")=0,"",IF(Plananalyse!CP114=1,VLOOKUP(CP$5,Kruistabel!$B$26:$F$29,MATCH($C114,Kruistabel!$C$25:$F$25,0)+1,FALSE),""))</f>
        <v>60</v>
      </c>
      <c r="CQ114" s="326">
        <f>IF(IF(Plananalyse!CQ114=1,VLOOKUP(CQ$5,Kruistabel!$B$26:$F$29,MATCH($C114,Kruistabel!$C$25:$F$25,0)+1,FALSE),"")=0,"",IF(Plananalyse!CQ114=1,VLOOKUP(CQ$5,Kruistabel!$B$26:$F$29,MATCH($C114,Kruistabel!$C$25:$F$25,0)+1,FALSE),""))</f>
        <v>65</v>
      </c>
      <c r="CR114" s="326">
        <f>IF(IF(Plananalyse!CR114=1,VLOOKUP(CR$5,Kruistabel!$B$26:$F$29,MATCH($C114,Kruistabel!$C$25:$F$25,0)+1,FALSE),"")=0,"",IF(Plananalyse!CR114=1,VLOOKUP(CR$5,Kruistabel!$B$26:$F$29,MATCH($C114,Kruistabel!$C$25:$F$25,0)+1,FALSE),""))</f>
        <v>65</v>
      </c>
      <c r="CS114" s="326">
        <f>IF(IF(Plananalyse!CS114=1,VLOOKUP(CS$5,Kruistabel!$B$26:$F$29,MATCH($C114,Kruistabel!$C$25:$F$25,0)+1,FALSE),"")=0,"",IF(Plananalyse!CS114=1,VLOOKUP(CS$5,Kruistabel!$B$26:$F$29,MATCH($C114,Kruistabel!$C$25:$F$25,0)+1,FALSE),""))</f>
        <v>60</v>
      </c>
      <c r="CT114" s="326">
        <f>IF(IF(Plananalyse!CT114=1,VLOOKUP(CT$5,Kruistabel!$B$26:$F$29,MATCH($C114,Kruistabel!$C$25:$F$25,0)+1,FALSE),"")=0,"",IF(Plananalyse!CT114=1,VLOOKUP(CT$5,Kruistabel!$B$26:$F$29,MATCH($C114,Kruistabel!$C$25:$F$25,0)+1,FALSE),""))</f>
        <v>60</v>
      </c>
      <c r="CU114" s="326">
        <f>IF(IF(Plananalyse!CU114=1,VLOOKUP(CU$5,Kruistabel!$B$26:$F$29,MATCH($C114,Kruistabel!$C$25:$F$25,0)+1,FALSE),"")=0,"",IF(Plananalyse!CU114=1,VLOOKUP(CU$5,Kruistabel!$B$26:$F$29,MATCH($C114,Kruistabel!$C$25:$F$25,0)+1,FALSE),""))</f>
        <v>65</v>
      </c>
      <c r="CV114" s="326">
        <f>IF(IF(Plananalyse!CV114=1,VLOOKUP(CV$5,Kruistabel!$B$26:$F$29,MATCH($C114,Kruistabel!$C$25:$F$25,0)+1,FALSE),"")=0,"",IF(Plananalyse!CV114=1,VLOOKUP(CV$5,Kruistabel!$B$26:$F$29,MATCH($C114,Kruistabel!$C$25:$F$25,0)+1,FALSE),""))</f>
        <v>65</v>
      </c>
      <c r="CW114" s="326">
        <f>IF(IF(Plananalyse!CW114=1,VLOOKUP(CW$5,Kruistabel!$B$26:$F$29,MATCH($C114,Kruistabel!$C$25:$F$25,0)+1,FALSE),"")=0,"",IF(Plananalyse!CW114=1,VLOOKUP(CW$5,Kruistabel!$B$26:$F$29,MATCH($C114,Kruistabel!$C$25:$F$25,0)+1,FALSE),""))</f>
        <v>60</v>
      </c>
      <c r="CX114" s="326" t="str">
        <f>IF(IF(Plananalyse!CX114=1,VLOOKUP(CX$5,Kruistabel!$B$26:$F$29,MATCH($C114,Kruistabel!$C$25:$F$25,0)+1,FALSE),"")=0,"",IF(Plananalyse!CX114=1,VLOOKUP(CX$5,Kruistabel!$B$26:$F$29,MATCH($C114,Kruistabel!$C$25:$F$25,0)+1,FALSE),""))</f>
        <v/>
      </c>
      <c r="CY114" s="326">
        <f>IF(IF(Plananalyse!CY114=1,VLOOKUP(CY$5,Kruistabel!$B$26:$F$29,MATCH($C114,Kruistabel!$C$25:$F$25,0)+1,FALSE),"")=0,"",IF(Plananalyse!CY114=1,VLOOKUP(CY$5,Kruistabel!$B$26:$F$29,MATCH($C114,Kruistabel!$C$25:$F$25,0)+1,FALSE),""))</f>
        <v>65</v>
      </c>
      <c r="CZ114" s="326">
        <f>IF(IF(Plananalyse!CZ114=1,VLOOKUP(CZ$5,Kruistabel!$B$26:$F$29,MATCH($C114,Kruistabel!$C$25:$F$25,0)+1,FALSE),"")=0,"",IF(Plananalyse!CZ114=1,VLOOKUP(CZ$5,Kruistabel!$B$26:$F$29,MATCH($C114,Kruistabel!$C$25:$F$25,0)+1,FALSE),""))</f>
        <v>65</v>
      </c>
      <c r="DA114" s="326">
        <f>IF(IF(Plananalyse!DA114=1,VLOOKUP(DA$5,Kruistabel!$B$26:$F$29,MATCH($C114,Kruistabel!$C$25:$F$25,0)+1,FALSE),"")=0,"",IF(Plananalyse!DA114=1,VLOOKUP(DA$5,Kruistabel!$B$26:$F$29,MATCH($C114,Kruistabel!$C$25:$F$25,0)+1,FALSE),""))</f>
        <v>65</v>
      </c>
      <c r="DB114" s="326" t="str">
        <f>IF(IF(Plananalyse!DB114=1,VLOOKUP(DB$5,Kruistabel!$B$26:$F$29,MATCH($C114,Kruistabel!$C$25:$F$25,0)+1,FALSE),"")=0,"",IF(Plananalyse!DB114=1,VLOOKUP(DB$5,Kruistabel!$B$26:$F$29,MATCH($C114,Kruistabel!$C$25:$F$25,0)+1,FALSE),""))</f>
        <v/>
      </c>
      <c r="DC114" s="326" t="str">
        <f>IF(IF(Plananalyse!DC114=1,VLOOKUP(DC$5,Kruistabel!$B$26:$F$29,MATCH($C114,Kruistabel!$C$25:$F$25,0)+1,FALSE),"")=0,"",IF(Plananalyse!DC114=1,VLOOKUP(DC$5,Kruistabel!$B$26:$F$29,MATCH($C114,Kruistabel!$C$25:$F$25,0)+1,FALSE),""))</f>
        <v/>
      </c>
      <c r="DD114" s="327"/>
      <c r="DE114" s="326" t="e">
        <f ca="1">IF(IF(Plananalyse!DE114=1,VLOOKUP(DE$5,Kruistabel!$B$26:$F$29,MATCH($C114,Kruistabel!$C$25:$F$25,0)+1,FALSE),"")=0,"",IF(Plananalyse!DE114=1,VLOOKUP(DE$5,Kruistabel!$B$26:$F$29,MATCH($C114,Kruistabel!$C$25:$F$25,0)+1,FALSE),""))</f>
        <v>#N/A</v>
      </c>
      <c r="DF114" s="326" t="e">
        <f ca="1">IF(IF(Plananalyse!DF114=1,VLOOKUP(DF$5,Kruistabel!$B$26:$F$29,MATCH($C114,Kruistabel!$C$25:$F$25,0)+1,FALSE),"")=0,"",IF(Plananalyse!DF114=1,VLOOKUP(DF$5,Kruistabel!$B$26:$F$29,MATCH($C114,Kruistabel!$C$25:$F$25,0)+1,FALSE),""))</f>
        <v>#N/A</v>
      </c>
      <c r="DG114" s="326" t="e">
        <f ca="1">IF(IF(Plananalyse!DG114=1,VLOOKUP(DG$5,Kruistabel!$B$26:$F$29,MATCH($C114,Kruistabel!$C$25:$F$25,0)+1,FALSE),"")=0,"",IF(Plananalyse!DG114=1,VLOOKUP(DG$5,Kruistabel!$B$26:$F$29,MATCH($C114,Kruistabel!$C$25:$F$25,0)+1,FALSE),""))</f>
        <v>#N/A</v>
      </c>
      <c r="DH114" s="326" t="e">
        <f ca="1">IF(IF(Plananalyse!DH114=1,VLOOKUP(DH$5,Kruistabel!$B$26:$F$29,MATCH($C114,Kruistabel!$C$25:$F$25,0)+1,FALSE),"")=0,"",IF(Plananalyse!DH114=1,VLOOKUP(DH$5,Kruistabel!$B$26:$F$29,MATCH($C114,Kruistabel!$C$25:$F$25,0)+1,FALSE),""))</f>
        <v>#N/A</v>
      </c>
      <c r="DI114" s="326" t="e">
        <f ca="1">IF(IF(Plananalyse!DI114=1,VLOOKUP(DI$5,Kruistabel!$B$26:$F$29,MATCH($C114,Kruistabel!$C$25:$F$25,0)+1,FALSE),"")=0,"",IF(Plananalyse!DI114=1,VLOOKUP(DI$5,Kruistabel!$B$26:$F$29,MATCH($C114,Kruistabel!$C$25:$F$25,0)+1,FALSE),""))</f>
        <v>#N/A</v>
      </c>
      <c r="DJ114" s="326" t="e">
        <f ca="1">IF(IF(Plananalyse!DJ114=1,VLOOKUP(DJ$5,Kruistabel!$B$26:$F$29,MATCH($C114,Kruistabel!$C$25:$F$25,0)+1,FALSE),"")=0,"",IF(Plananalyse!DJ114=1,VLOOKUP(DJ$5,Kruistabel!$B$26:$F$29,MATCH($C114,Kruistabel!$C$25:$F$25,0)+1,FALSE),""))</f>
        <v>#N/A</v>
      </c>
      <c r="DK114" s="326" t="e">
        <f ca="1">IF(IF(Plananalyse!DK114=1,VLOOKUP(DK$5,Kruistabel!$B$26:$F$29,MATCH($C114,Kruistabel!$C$25:$F$25,0)+1,FALSE),"")=0,"",IF(Plananalyse!DK114=1,VLOOKUP(DK$5,Kruistabel!$B$26:$F$29,MATCH($C114,Kruistabel!$C$25:$F$25,0)+1,FALSE),""))</f>
        <v>#REF!</v>
      </c>
      <c r="DL114" s="326" t="e">
        <f ca="1">IF(IF(Plananalyse!DL114=1,VLOOKUP(DL$5,Kruistabel!$B$26:$F$29,MATCH($C114,Kruistabel!$C$25:$F$25,0)+1,FALSE),"")=0,"",IF(Plananalyse!DL114=1,VLOOKUP(DL$5,Kruistabel!$B$26:$F$29,MATCH($C114,Kruistabel!$C$25:$F$25,0)+1,FALSE),""))</f>
        <v>#REF!</v>
      </c>
      <c r="DM114" s="327" t="str">
        <f>IF(Plananalyse!DM114=1,VLOOKUP(DM$5,Kruistabel!$B$26:$F$29,MATCH($C114,Kruistabel!$C$25:$F$25,0)+1,FALSE),"")</f>
        <v/>
      </c>
      <c r="DN114" s="326" t="e">
        <f ca="1">IF(IF(Plananalyse!DN114=1,VLOOKUP(DN$5,Kruistabel!$B$26:$F$29,MATCH($C114,Kruistabel!$C$25:$F$25,0)+1,FALSE),"")=0,"",IF(Plananalyse!DN114=1,VLOOKUP(DN$5,Kruistabel!$B$26:$F$29,MATCH($C114,Kruistabel!$C$25:$F$25,0)+1,FALSE),""))</f>
        <v>#N/A</v>
      </c>
      <c r="DO114" s="326" t="e">
        <f ca="1">IF(IF(Plananalyse!DO114=1,VLOOKUP(DO$5,Kruistabel!$B$26:$F$29,MATCH($C114,Kruistabel!$C$25:$F$25,0)+1,FALSE),"")=0,"",IF(Plananalyse!DO114=1,VLOOKUP(DO$5,Kruistabel!$B$26:$F$29,MATCH($C114,Kruistabel!$C$25:$F$25,0)+1,FALSE),""))</f>
        <v>#N/A</v>
      </c>
      <c r="DP114" s="326" t="e">
        <f ca="1">IF(IF(Plananalyse!DP114=1,VLOOKUP(DP$5,Kruistabel!$B$26:$F$29,MATCH($C114,Kruistabel!$C$25:$F$25,0)+1,FALSE),"")=0,"",IF(Plananalyse!DP114=1,VLOOKUP(DP$5,Kruistabel!$B$26:$F$29,MATCH($C114,Kruistabel!$C$25:$F$25,0)+1,FALSE),""))</f>
        <v>#N/A</v>
      </c>
      <c r="DQ114" s="326" t="e">
        <f ca="1">IF(IF(Plananalyse!DQ114=1,VLOOKUP(DQ$5,Kruistabel!$B$26:$F$29,MATCH($C114,Kruistabel!$C$25:$F$25,0)+1,FALSE),"")=0,"",IF(Plananalyse!DQ114=1,VLOOKUP(DQ$5,Kruistabel!$B$26:$F$29,MATCH($C114,Kruistabel!$C$25:$F$25,0)+1,FALSE),""))</f>
        <v>#N/A</v>
      </c>
      <c r="DR114" s="326" t="e">
        <f ca="1">IF(IF(Plananalyse!DR114=1,VLOOKUP(DR$5,Kruistabel!$B$26:$F$29,MATCH($C114,Kruistabel!$C$25:$F$25,0)+1,FALSE),"")=0,"",IF(Plananalyse!DR114=1,VLOOKUP(DR$5,Kruistabel!$B$26:$F$29,MATCH($C114,Kruistabel!$C$25:$F$25,0)+1,FALSE),""))</f>
        <v>#N/A</v>
      </c>
      <c r="DS114" s="326" t="e">
        <f ca="1">IF(IF(Plananalyse!DS114=1,VLOOKUP(DS$5,Kruistabel!$B$26:$F$29,MATCH($C114,Kruistabel!$C$25:$F$25,0)+1,FALSE),"")=0,"",IF(Plananalyse!DS114=1,VLOOKUP(DS$5,Kruistabel!$B$26:$F$29,MATCH($C114,Kruistabel!$C$25:$F$25,0)+1,FALSE),""))</f>
        <v>#N/A</v>
      </c>
      <c r="DT114" s="326" t="e">
        <f ca="1">IF(IF(Plananalyse!DT114=1,VLOOKUP(DT$5,Kruistabel!$B$26:$F$29,MATCH($C114,Kruistabel!$C$25:$F$25,0)+1,FALSE),"")=0,"",IF(Plananalyse!DT114=1,VLOOKUP(DT$5,Kruistabel!$B$26:$F$29,MATCH($C114,Kruistabel!$C$25:$F$25,0)+1,FALSE),""))</f>
        <v>#N/A</v>
      </c>
      <c r="DU114" s="326" t="e">
        <f ca="1">IF(IF(Plananalyse!DU114=1,VLOOKUP(DU$5,Kruistabel!$B$26:$F$29,MATCH($C114,Kruistabel!$C$25:$F$25,0)+1,FALSE),"")=0,"",IF(Plananalyse!DU114=1,VLOOKUP(DU$5,Kruistabel!$B$26:$F$29,MATCH($C114,Kruistabel!$C$25:$F$25,0)+1,FALSE),""))</f>
        <v>#N/A</v>
      </c>
      <c r="DV114" s="326" t="e">
        <f ca="1">IF(IF(Plananalyse!DV114=1,VLOOKUP(DV$5,Kruistabel!$B$26:$F$29,MATCH($C114,Kruistabel!$C$25:$F$25,0)+1,FALSE),"")=0,"",IF(Plananalyse!DV114=1,VLOOKUP(DV$5,Kruistabel!$B$26:$F$29,MATCH($C114,Kruistabel!$C$25:$F$25,0)+1,FALSE),""))</f>
        <v>#N/A</v>
      </c>
      <c r="DW114" s="326" t="e">
        <f ca="1">IF(IF(Plananalyse!DW114=1,VLOOKUP(DW$5,Kruistabel!$B$26:$F$29,MATCH($C114,Kruistabel!$C$25:$F$25,0)+1,FALSE),"")=0,"",IF(Plananalyse!DW114=1,VLOOKUP(DW$5,Kruistabel!$B$26:$F$29,MATCH($C114,Kruistabel!$C$25:$F$25,0)+1,FALSE),""))</f>
        <v>#REF!</v>
      </c>
      <c r="DX114" s="326" t="e">
        <f ca="1">IF(IF(Plananalyse!DX114=1,VLOOKUP(DX$5,Kruistabel!$B$26:$F$29,MATCH($C114,Kruistabel!$C$25:$F$25,0)+1,FALSE),"")=0,"",IF(Plananalyse!DX114=1,VLOOKUP(DX$5,Kruistabel!$B$26:$F$29,MATCH($C114,Kruistabel!$C$25:$F$25,0)+1,FALSE),""))</f>
        <v>#REF!</v>
      </c>
      <c r="DY114" s="327" t="str">
        <f>IF(Plananalyse!DY114=1,VLOOKUP(DY$5,Kruistabel!$B$26:$F$29,MATCH($C114,Kruistabel!$C$25:$F$25,0)+1,FALSE),"")</f>
        <v/>
      </c>
      <c r="DZ114" s="326" t="e">
        <f ca="1">IF(IF(Plananalyse!DZ114=1,VLOOKUP(DZ$5,Kruistabel!$B$26:$F$29,MATCH($C114,Kruistabel!$C$25:$F$25,0)+1,FALSE),"")=0,"",IF(Plananalyse!DZ114=1,VLOOKUP(DZ$5,Kruistabel!$B$26:$F$29,MATCH($C114,Kruistabel!$C$25:$F$25,0)+1,FALSE),""))</f>
        <v>#N/A</v>
      </c>
      <c r="EA114" s="326" t="e">
        <f ca="1">IF(IF(Plananalyse!EA114=1,VLOOKUP(EA$5,Kruistabel!$B$26:$F$29,MATCH($C114,Kruistabel!$C$25:$F$25,0)+1,FALSE),"")=0,"",IF(Plananalyse!EA114=1,VLOOKUP(EA$5,Kruistabel!$B$26:$F$29,MATCH($C114,Kruistabel!$C$25:$F$25,0)+1,FALSE),""))</f>
        <v>#N/A</v>
      </c>
      <c r="EB114" s="326" t="e">
        <f ca="1">IF(IF(Plananalyse!EB114=1,VLOOKUP(EB$5,Kruistabel!$B$26:$F$29,MATCH($C114,Kruistabel!$C$25:$F$25,0)+1,FALSE),"")=0,"",IF(Plananalyse!EB114=1,VLOOKUP(EB$5,Kruistabel!$B$26:$F$29,MATCH($C114,Kruistabel!$C$25:$F$25,0)+1,FALSE),""))</f>
        <v>#REF!</v>
      </c>
      <c r="EC114" s="326" t="e">
        <f ca="1">IF(IF(Plananalyse!EC114=1,VLOOKUP(EC$5,Kruistabel!$B$26:$F$29,MATCH($C114,Kruistabel!$C$25:$F$25,0)+1,FALSE),"")=0,"",IF(Plananalyse!EC114=1,VLOOKUP(EC$5,Kruistabel!$B$26:$F$29,MATCH($C114,Kruistabel!$C$25:$F$25,0)+1,FALSE),""))</f>
        <v>#REF!</v>
      </c>
      <c r="ED114" s="327"/>
      <c r="EE114" s="326" t="e">
        <f ca="1">IF(IF(Plananalyse!EE114=1,VLOOKUP(EE$5,Kruistabel!$B$26:$F$29,MATCH($C114,Kruistabel!$C$25:$F$25,0)+1,FALSE),"")=0,"",IF(Plananalyse!EE114=1,VLOOKUP(EE$5,Kruistabel!$B$26:$F$29,MATCH($C114,Kruistabel!$C$25:$F$25,0)+1,FALSE),""))</f>
        <v>#N/A</v>
      </c>
      <c r="EF114" s="326" t="e">
        <f ca="1">IF(IF(Plananalyse!EF114=1,VLOOKUP(EF$5,Kruistabel!$B$26:$F$29,MATCH($C114,Kruistabel!$C$25:$F$25,0)+1,FALSE),"")=0,"",IF(Plananalyse!EF114=1,VLOOKUP(EF$5,Kruistabel!$B$26:$F$29,MATCH($C114,Kruistabel!$C$25:$F$25,0)+1,FALSE),""))</f>
        <v>#N/A</v>
      </c>
      <c r="EG114" s="326" t="e">
        <f ca="1">IF(IF(Plananalyse!EG114=1,VLOOKUP(EG$5,Kruistabel!$B$26:$F$29,MATCH($C114,Kruistabel!$C$25:$F$25,0)+1,FALSE),"")=0,"",IF(Plananalyse!EG114=1,VLOOKUP(EG$5,Kruistabel!$B$26:$F$29,MATCH($C114,Kruistabel!$C$25:$F$25,0)+1,FALSE),""))</f>
        <v>#N/A</v>
      </c>
      <c r="EH114" s="326" t="e">
        <f ca="1">IF(IF(Plananalyse!EH114=1,VLOOKUP(EH$5,Kruistabel!$B$26:$F$29,MATCH($C114,Kruistabel!$C$25:$F$25,0)+1,FALSE),"")=0,"",IF(Plananalyse!EH114=1,VLOOKUP(EH$5,Kruistabel!$B$26:$F$29,MATCH($C114,Kruistabel!$C$25:$F$25,0)+1,FALSE),""))</f>
        <v>#REF!</v>
      </c>
      <c r="EI114" s="326" t="e">
        <f ca="1">IF(IF(Plananalyse!EI114=1,VLOOKUP(EI$5,Kruistabel!$B$26:$F$29,MATCH($C114,Kruistabel!$C$25:$F$25,0)+1,FALSE),"")=0,"",IF(Plananalyse!EI114=1,VLOOKUP(EI$5,Kruistabel!$B$26:$F$29,MATCH($C114,Kruistabel!$C$25:$F$25,0)+1,FALSE),""))</f>
        <v>#REF!</v>
      </c>
      <c r="EJ114" s="164" t="str">
        <f>IF(Plananalyse!EJ114=1,VLOOKUP(EJ$5,Kruistabel!$B$26:$F$29,MATCH($C114,Kruistabel!$C$25:$F$25,0)+1,FALSE),"")</f>
        <v/>
      </c>
      <c r="EK114" s="138"/>
      <c r="EL114" s="138"/>
      <c r="EM114" s="138"/>
      <c r="EN114" s="138"/>
      <c r="EO114" s="138"/>
    </row>
    <row r="115" spans="2:145" hidden="1">
      <c r="B115" s="1"/>
      <c r="C115" s="168"/>
      <c r="D115" s="168"/>
      <c r="E115" s="29"/>
      <c r="F115" s="171"/>
      <c r="G115" s="170"/>
      <c r="H115" s="170"/>
      <c r="I115" s="170"/>
      <c r="J115" s="170"/>
      <c r="K115" s="170"/>
      <c r="L115" s="170"/>
      <c r="M115" s="170"/>
      <c r="N115" s="170"/>
      <c r="O115" s="170"/>
      <c r="P115" s="170"/>
      <c r="Q115" s="170"/>
      <c r="R115" s="170"/>
      <c r="S115" s="170"/>
      <c r="T115" s="170"/>
      <c r="U115" s="170"/>
      <c r="V115" s="170"/>
      <c r="W115" s="170"/>
      <c r="X115" s="170"/>
      <c r="Y115" s="170"/>
      <c r="Z115" s="170"/>
      <c r="AA115" s="170"/>
      <c r="AB115" s="170"/>
      <c r="AC115" s="170"/>
      <c r="AD115" s="170"/>
      <c r="AE115" s="170"/>
      <c r="AF115" s="170"/>
      <c r="AG115" s="170"/>
      <c r="AH115" s="231"/>
      <c r="AI115" s="231"/>
      <c r="AJ115" s="170"/>
      <c r="AK115" s="170"/>
      <c r="AL115" s="170"/>
      <c r="AM115" s="170"/>
      <c r="AN115" s="171"/>
      <c r="AO115" s="170"/>
      <c r="AP115" s="170"/>
      <c r="AQ115" s="170"/>
      <c r="AR115" s="170"/>
      <c r="AS115" s="170"/>
      <c r="AT115" s="170"/>
      <c r="AU115" s="170"/>
      <c r="AV115" s="170"/>
      <c r="AW115" s="170"/>
      <c r="AX115" s="170"/>
      <c r="AY115" s="171"/>
      <c r="AZ115" s="170"/>
      <c r="BA115" s="170"/>
      <c r="BB115" s="170"/>
      <c r="BC115" s="170"/>
      <c r="BD115" s="170"/>
      <c r="BE115" s="170"/>
      <c r="BF115" s="170"/>
      <c r="BG115" s="170"/>
      <c r="BH115" s="170"/>
      <c r="BI115" s="171"/>
      <c r="BJ115" s="170"/>
      <c r="BK115" s="170"/>
      <c r="BL115" s="170"/>
      <c r="BM115" s="170"/>
      <c r="BN115" s="170"/>
      <c r="BO115" s="170"/>
      <c r="BP115" s="170"/>
      <c r="BQ115" s="170"/>
      <c r="BR115" s="170"/>
      <c r="BS115" s="170"/>
      <c r="BT115" s="171"/>
      <c r="BU115" s="170"/>
      <c r="BV115" s="170"/>
      <c r="BW115" s="170"/>
      <c r="BX115" s="170"/>
      <c r="BY115" s="171"/>
      <c r="BZ115" s="170"/>
      <c r="CA115" s="170"/>
      <c r="CB115" s="170"/>
      <c r="CC115" s="170"/>
      <c r="CD115" s="170"/>
      <c r="CE115" s="170"/>
      <c r="CF115" s="170"/>
      <c r="CG115" s="170"/>
      <c r="CH115" s="170"/>
      <c r="CI115" s="171"/>
      <c r="CJ115" s="170"/>
      <c r="CK115" s="170"/>
      <c r="CL115" s="170"/>
      <c r="CM115" s="170"/>
      <c r="CN115" s="170"/>
      <c r="CO115" s="170"/>
      <c r="CP115" s="170"/>
      <c r="CQ115" s="170"/>
      <c r="CR115" s="170"/>
      <c r="CS115" s="170"/>
      <c r="CT115" s="170"/>
      <c r="CU115" s="170"/>
      <c r="CV115" s="170"/>
      <c r="CW115" s="170"/>
      <c r="CX115" s="170"/>
      <c r="CY115" s="170"/>
      <c r="CZ115" s="170"/>
      <c r="DA115" s="170"/>
      <c r="DB115" s="170"/>
      <c r="DC115" s="170"/>
      <c r="DD115" s="171"/>
      <c r="DE115" s="170"/>
      <c r="DF115" s="170"/>
      <c r="DG115" s="170"/>
      <c r="DH115" s="170"/>
      <c r="DI115" s="170"/>
      <c r="DJ115" s="170"/>
      <c r="DK115" s="170"/>
      <c r="DL115" s="170"/>
      <c r="DM115" s="171"/>
      <c r="DN115" s="170"/>
      <c r="DO115" s="170"/>
      <c r="DP115" s="170"/>
      <c r="DQ115" s="170"/>
      <c r="DR115" s="170"/>
      <c r="DS115" s="170"/>
      <c r="DT115" s="170"/>
      <c r="DU115" s="170"/>
      <c r="DV115" s="170"/>
      <c r="DW115" s="170"/>
      <c r="DX115" s="170"/>
      <c r="DY115" s="171"/>
      <c r="DZ115" s="170"/>
      <c r="EA115" s="170"/>
      <c r="EB115" s="170"/>
      <c r="EC115" s="170"/>
      <c r="ED115" s="171"/>
      <c r="EE115" s="170"/>
      <c r="EF115" s="170"/>
      <c r="EG115" s="170"/>
      <c r="EH115" s="170"/>
      <c r="EI115" s="170"/>
      <c r="EJ115" s="164"/>
      <c r="EK115" s="138"/>
      <c r="EL115" s="138"/>
      <c r="EM115" s="138"/>
      <c r="EN115" s="138"/>
      <c r="EO115" s="138"/>
    </row>
    <row r="116" spans="2:145" hidden="1">
      <c r="B116" s="338" t="s">
        <v>220</v>
      </c>
      <c r="C116" s="65"/>
      <c r="D116" s="65"/>
      <c r="E116" s="119" t="str">
        <f>IF(AND(D116="laag",$D$3=1),0,_xlfn.IFNA(IF(VLOOKUP($B116,Classificatietabel!$B$6:$H$91,$E$5,FALSE)="Ja",1,0),""))</f>
        <v/>
      </c>
      <c r="F116" s="65"/>
      <c r="G116" s="327"/>
      <c r="H116" s="327"/>
      <c r="I116" s="327"/>
      <c r="J116" s="327"/>
      <c r="K116" s="327"/>
      <c r="L116" s="327"/>
      <c r="M116" s="327"/>
      <c r="N116" s="327"/>
      <c r="O116" s="327"/>
      <c r="P116" s="327"/>
      <c r="Q116" s="327"/>
      <c r="R116" s="327"/>
      <c r="S116" s="327"/>
      <c r="T116" s="327"/>
      <c r="U116" s="327"/>
      <c r="V116" s="327"/>
      <c r="W116" s="327"/>
      <c r="X116" s="327"/>
      <c r="Y116" s="327"/>
      <c r="Z116" s="327"/>
      <c r="AA116" s="327"/>
      <c r="AB116" s="327"/>
      <c r="AC116" s="327"/>
      <c r="AD116" s="327"/>
      <c r="AE116" s="327"/>
      <c r="AF116" s="327"/>
      <c r="AG116" s="327"/>
      <c r="AH116" s="327"/>
      <c r="AI116" s="327"/>
      <c r="AJ116" s="327"/>
      <c r="AK116" s="327"/>
      <c r="AL116" s="327"/>
      <c r="AM116" s="327"/>
      <c r="AN116" s="327"/>
      <c r="AO116" s="327"/>
      <c r="AP116" s="327"/>
      <c r="AQ116" s="327"/>
      <c r="AR116" s="327"/>
      <c r="AS116" s="327"/>
      <c r="AT116" s="327"/>
      <c r="AU116" s="327"/>
      <c r="AV116" s="327"/>
      <c r="AW116" s="327"/>
      <c r="AX116" s="327"/>
      <c r="AY116" s="327"/>
      <c r="AZ116" s="327"/>
      <c r="BA116" s="327"/>
      <c r="BB116" s="327"/>
      <c r="BC116" s="327"/>
      <c r="BD116" s="327"/>
      <c r="BE116" s="327"/>
      <c r="BF116" s="327"/>
      <c r="BG116" s="327"/>
      <c r="BH116" s="327"/>
      <c r="BI116" s="327"/>
      <c r="BJ116" s="327"/>
      <c r="BK116" s="327"/>
      <c r="BL116" s="327"/>
      <c r="BM116" s="327"/>
      <c r="BN116" s="327"/>
      <c r="BO116" s="327"/>
      <c r="BP116" s="327"/>
      <c r="BQ116" s="327"/>
      <c r="BR116" s="327"/>
      <c r="BS116" s="327"/>
      <c r="BT116" s="65"/>
      <c r="BU116" s="65"/>
      <c r="BV116" s="327"/>
      <c r="BW116" s="327"/>
      <c r="BX116" s="327"/>
      <c r="BY116" s="327"/>
      <c r="BZ116" s="327"/>
      <c r="CA116" s="327"/>
      <c r="CB116" s="327"/>
      <c r="CC116" s="327"/>
      <c r="CD116" s="327"/>
      <c r="CE116" s="327"/>
      <c r="CF116" s="327"/>
      <c r="CG116" s="327"/>
      <c r="CH116" s="327"/>
      <c r="CI116" s="65"/>
      <c r="CJ116" s="327"/>
      <c r="CK116" s="327"/>
      <c r="CL116" s="327"/>
      <c r="CM116" s="327"/>
      <c r="CN116" s="327"/>
      <c r="CO116" s="327"/>
      <c r="CP116" s="327"/>
      <c r="CQ116" s="327"/>
      <c r="CR116" s="327"/>
      <c r="CS116" s="327"/>
      <c r="CT116" s="327"/>
      <c r="CU116" s="327"/>
      <c r="CV116" s="327"/>
      <c r="CW116" s="327"/>
      <c r="CX116" s="327"/>
      <c r="CY116" s="327"/>
      <c r="CZ116" s="327"/>
      <c r="DA116" s="327"/>
      <c r="DB116" s="327"/>
      <c r="DC116" s="327"/>
      <c r="DD116" s="327"/>
      <c r="DE116" s="327"/>
      <c r="DF116" s="327"/>
      <c r="DG116" s="327"/>
      <c r="DH116" s="327"/>
      <c r="DI116" s="327"/>
      <c r="DJ116" s="327"/>
      <c r="DK116" s="327"/>
      <c r="DL116" s="327"/>
      <c r="DM116" s="327"/>
      <c r="DN116" s="327"/>
      <c r="DO116" s="327"/>
      <c r="DP116" s="327"/>
      <c r="DQ116" s="327"/>
      <c r="DR116" s="327"/>
      <c r="DS116" s="327"/>
      <c r="DT116" s="327"/>
      <c r="DU116" s="327"/>
      <c r="DV116" s="327"/>
      <c r="DW116" s="327"/>
      <c r="DX116" s="327"/>
      <c r="DY116" s="327"/>
      <c r="DZ116" s="327"/>
      <c r="EA116" s="327"/>
      <c r="EB116" s="327"/>
      <c r="EC116" s="327"/>
      <c r="ED116" s="327"/>
      <c r="EE116" s="327"/>
      <c r="EF116" s="327"/>
      <c r="EG116" s="327"/>
      <c r="EH116" s="327"/>
      <c r="EI116" s="327"/>
    </row>
    <row r="117" spans="2:145" hidden="1">
      <c r="B117" s="337" t="s">
        <v>221</v>
      </c>
      <c r="C117" s="160" t="str">
        <f>_xlfn.IFNA(VLOOKUP($B117,Classificatietabel!$B$6:$I$91,C$7,FALSE),"")</f>
        <v/>
      </c>
      <c r="D117" s="160" t="str">
        <f>_xlfn.IFNA(VLOOKUP($B117,Classificatietabel!$B$6:$I$91,D$7,FALSE),"")</f>
        <v/>
      </c>
      <c r="E117" s="119" t="str">
        <f>IF(AND(D117="laag",$D$3=1),0,_xlfn.IFNA(IF(VLOOKUP($B117,Classificatietabel!$B$6:$H$91,$E$5,FALSE)="Ja",1,0),""))</f>
        <v/>
      </c>
      <c r="F117" s="163"/>
      <c r="G117" s="326" t="e">
        <f>IF(IF(Plananalyse!G117=1,VLOOKUP(G$5,Kruistabel!$B$26:$F$29,MATCH($C117,Kruistabel!$C$25:$F$25,0)+1,FALSE),"")=0,"",IF(Plananalyse!G117=1,VLOOKUP(G$5,Kruistabel!$B$26:$F$29,MATCH($C117,Kruistabel!$C$25:$F$25,0)+1,FALSE),""))</f>
        <v>#N/A</v>
      </c>
      <c r="H117" s="326" t="e">
        <f>IF(IF(Plananalyse!H117=1,VLOOKUP(H$5,Kruistabel!$B$26:$F$29,MATCH($C117,Kruistabel!$C$25:$F$25,0)+1,FALSE),"")=0,"",IF(Plananalyse!H117=1,VLOOKUP(H$5,Kruistabel!$B$26:$F$29,MATCH($C117,Kruistabel!$C$25:$F$25,0)+1,FALSE),""))</f>
        <v>#N/A</v>
      </c>
      <c r="I117" s="326" t="e">
        <f>IF(IF(Plananalyse!I117=1,VLOOKUP(I$5,Kruistabel!$B$26:$F$29,MATCH($C117,Kruistabel!$C$25:$F$25,0)+1,FALSE),"")=0,"",IF(Plananalyse!I117=1,VLOOKUP(I$5,Kruistabel!$B$26:$F$29,MATCH($C117,Kruistabel!$C$25:$F$25,0)+1,FALSE),""))</f>
        <v>#N/A</v>
      </c>
      <c r="J117" s="326" t="e">
        <f>IF(IF(Plananalyse!J117=1,VLOOKUP(J$5,Kruistabel!$B$26:$F$29,MATCH($C117,Kruistabel!$C$25:$F$25,0)+1,FALSE),"")=0,"",IF(Plananalyse!J117=1,VLOOKUP(J$5,Kruistabel!$B$26:$F$29,MATCH($C117,Kruistabel!$C$25:$F$25,0)+1,FALSE),""))</f>
        <v>#N/A</v>
      </c>
      <c r="K117" s="326" t="e">
        <f>IF(IF(Plananalyse!K117=1,VLOOKUP(K$5,Kruistabel!$B$26:$F$29,MATCH($C117,Kruistabel!$C$25:$F$25,0)+1,FALSE),"")=0,"",IF(Plananalyse!K117=1,VLOOKUP(K$5,Kruistabel!$B$26:$F$29,MATCH($C117,Kruistabel!$C$25:$F$25,0)+1,FALSE),""))</f>
        <v>#N/A</v>
      </c>
      <c r="L117" s="326" t="e">
        <f>IF(IF(Plananalyse!L117=1,VLOOKUP(L$5,Kruistabel!$B$26:$F$29,MATCH($C117,Kruistabel!$C$25:$F$25,0)+1,FALSE),"")=0,"",IF(Plananalyse!L117=1,VLOOKUP(L$5,Kruistabel!$B$26:$F$29,MATCH($C117,Kruistabel!$C$25:$F$25,0)+1,FALSE),""))</f>
        <v>#N/A</v>
      </c>
      <c r="M117" s="326" t="e">
        <f>IF(IF(Plananalyse!M117=1,VLOOKUP(M$5,Kruistabel!$B$26:$F$29,MATCH($C117,Kruistabel!$C$25:$F$25,0)+1,FALSE),"")=0,"",IF(Plananalyse!M117=1,VLOOKUP(M$5,Kruistabel!$B$26:$F$29,MATCH($C117,Kruistabel!$C$25:$F$25,0)+1,FALSE),""))</f>
        <v>#N/A</v>
      </c>
      <c r="N117" s="326" t="e">
        <f>IF(IF(Plananalyse!N117=1,VLOOKUP(N$5,Kruistabel!$B$26:$F$29,MATCH($C117,Kruistabel!$C$25:$F$25,0)+1,FALSE),"")=0,"",IF(Plananalyse!N117=1,VLOOKUP(N$5,Kruistabel!$B$26:$F$29,MATCH($C117,Kruistabel!$C$25:$F$25,0)+1,FALSE),""))</f>
        <v>#N/A</v>
      </c>
      <c r="O117" s="326" t="e">
        <f>IF(IF(Plananalyse!O117=1,VLOOKUP(O$5,Kruistabel!$B$26:$F$29,MATCH($C117,Kruistabel!$C$25:$F$25,0)+1,FALSE),"")=0,"",IF(Plananalyse!O117=1,VLOOKUP(O$5,Kruistabel!$B$26:$F$29,MATCH($C117,Kruistabel!$C$25:$F$25,0)+1,FALSE),""))</f>
        <v>#N/A</v>
      </c>
      <c r="P117" s="326" t="e">
        <f>IF(IF(Plananalyse!P117=1,VLOOKUP(P$5,Kruistabel!$B$26:$F$29,MATCH($C117,Kruistabel!$C$25:$F$25,0)+1,FALSE),"")=0,"",IF(Plananalyse!P117=1,VLOOKUP(P$5,Kruistabel!$B$26:$F$29,MATCH($C117,Kruistabel!$C$25:$F$25,0)+1,FALSE),""))</f>
        <v>#N/A</v>
      </c>
      <c r="Q117" s="326" t="e">
        <f>IF(IF(Plananalyse!Q117=1,VLOOKUP(Q$5,Kruistabel!$B$26:$F$29,MATCH($C117,Kruistabel!$C$25:$F$25,0)+1,FALSE),"")=0,"",IF(Plananalyse!Q117=1,VLOOKUP(Q$5,Kruistabel!$B$26:$F$29,MATCH($C117,Kruistabel!$C$25:$F$25,0)+1,FALSE),""))</f>
        <v>#N/A</v>
      </c>
      <c r="R117" s="326" t="e">
        <f>IF(IF(Plananalyse!R117=1,VLOOKUP(R$5,Kruistabel!$B$26:$F$29,MATCH($C117,Kruistabel!$C$25:$F$25,0)+1,FALSE),"")=0,"",IF(Plananalyse!R117=1,VLOOKUP(R$5,Kruistabel!$B$26:$F$29,MATCH($C117,Kruistabel!$C$25:$F$25,0)+1,FALSE),""))</f>
        <v>#N/A</v>
      </c>
      <c r="S117" s="326" t="e">
        <f>IF(IF(Plananalyse!S117=1,VLOOKUP(S$5,Kruistabel!$B$26:$F$29,MATCH($C117,Kruistabel!$C$25:$F$25,0)+1,FALSE),"")=0,"",IF(Plananalyse!S117=1,VLOOKUP(S$5,Kruistabel!$B$26:$F$29,MATCH($C117,Kruistabel!$C$25:$F$25,0)+1,FALSE),""))</f>
        <v>#N/A</v>
      </c>
      <c r="T117" s="326" t="e">
        <f>IF(IF(Plananalyse!T117=1,VLOOKUP(T$5,Kruistabel!$B$26:$F$29,MATCH($C117,Kruistabel!$C$25:$F$25,0)+1,FALSE),"")=0,"",IF(Plananalyse!T117=1,VLOOKUP(T$5,Kruistabel!$B$26:$F$29,MATCH($C117,Kruistabel!$C$25:$F$25,0)+1,FALSE),""))</f>
        <v>#N/A</v>
      </c>
      <c r="U117" s="326" t="e">
        <f>IF(IF(Plananalyse!U117=1,VLOOKUP(U$5,Kruistabel!$B$26:$F$29,MATCH($C117,Kruistabel!$C$25:$F$25,0)+1,FALSE),"")=0,"",IF(Plananalyse!U117=1,VLOOKUP(U$5,Kruistabel!$B$26:$F$29,MATCH($C117,Kruistabel!$C$25:$F$25,0)+1,FALSE),""))</f>
        <v>#N/A</v>
      </c>
      <c r="V117" s="326" t="e">
        <f>IF(IF(Plananalyse!V117=1,VLOOKUP(V$5,Kruistabel!$B$26:$F$29,MATCH($C117,Kruistabel!$C$25:$F$25,0)+1,FALSE),"")=0,"",IF(Plananalyse!V117=1,VLOOKUP(V$5,Kruistabel!$B$26:$F$29,MATCH($C117,Kruistabel!$C$25:$F$25,0)+1,FALSE),""))</f>
        <v>#N/A</v>
      </c>
      <c r="W117" s="326" t="e">
        <f>IF(IF(Plananalyse!W117=1,VLOOKUP(W$5,Kruistabel!$B$26:$F$29,MATCH($C117,Kruistabel!$C$25:$F$25,0)+1,FALSE),"")=0,"",IF(Plananalyse!W117=1,VLOOKUP(W$5,Kruistabel!$B$26:$F$29,MATCH($C117,Kruistabel!$C$25:$F$25,0)+1,FALSE),""))</f>
        <v>#N/A</v>
      </c>
      <c r="X117" s="326" t="e">
        <f>IF(IF(Plananalyse!X117=1,VLOOKUP(X$5,Kruistabel!$B$26:$F$29,MATCH($C117,Kruistabel!$C$25:$F$25,0)+1,FALSE),"")=0,"",IF(Plananalyse!X117=1,VLOOKUP(X$5,Kruistabel!$B$26:$F$29,MATCH($C117,Kruistabel!$C$25:$F$25,0)+1,FALSE),""))</f>
        <v>#N/A</v>
      </c>
      <c r="Y117" s="326" t="e">
        <f>IF(IF(Plananalyse!Y117=1,VLOOKUP(Y$5,Kruistabel!$B$26:$F$29,MATCH($C117,Kruistabel!$C$25:$F$25,0)+1,FALSE),"")=0,"",IF(Plananalyse!Y117=1,VLOOKUP(Y$5,Kruistabel!$B$26:$F$29,MATCH($C117,Kruistabel!$C$25:$F$25,0)+1,FALSE),""))</f>
        <v>#N/A</v>
      </c>
      <c r="Z117" s="326" t="e">
        <f>IF(IF(Plananalyse!Z117=1,VLOOKUP(Z$5,Kruistabel!$B$26:$F$29,MATCH($C117,Kruistabel!$C$25:$F$25,0)+1,FALSE),"")=0,"",IF(Plananalyse!Z117=1,VLOOKUP(Z$5,Kruistabel!$B$26:$F$29,MATCH($C117,Kruistabel!$C$25:$F$25,0)+1,FALSE),""))</f>
        <v>#N/A</v>
      </c>
      <c r="AA117" s="326" t="e">
        <f>IF(IF(Plananalyse!AA117=1,VLOOKUP(AA$5,Kruistabel!$B$26:$F$29,MATCH($C117,Kruistabel!$C$25:$F$25,0)+1,FALSE),"")=0,"",IF(Plananalyse!AA117=1,VLOOKUP(AA$5,Kruistabel!$B$26:$F$29,MATCH($C117,Kruistabel!$C$25:$F$25,0)+1,FALSE),""))</f>
        <v>#N/A</v>
      </c>
      <c r="AB117" s="326" t="e">
        <f>IF(IF(Plananalyse!AB117=1,VLOOKUP(AB$5,Kruistabel!$B$26:$F$29,MATCH($C117,Kruistabel!$C$25:$F$25,0)+1,FALSE),"")=0,"",IF(Plananalyse!AB117=1,VLOOKUP(AB$5,Kruistabel!$B$26:$F$29,MATCH($C117,Kruistabel!$C$25:$F$25,0)+1,FALSE),""))</f>
        <v>#N/A</v>
      </c>
      <c r="AC117" s="326" t="e">
        <f>IF(IF(Plananalyse!AC117=1,VLOOKUP(AC$5,Kruistabel!$B$26:$F$29,MATCH($C117,Kruistabel!$C$25:$F$25,0)+1,FALSE),"")=0,"",IF(Plananalyse!AC117=1,VLOOKUP(AC$5,Kruistabel!$B$26:$F$29,MATCH($C117,Kruistabel!$C$25:$F$25,0)+1,FALSE),""))</f>
        <v>#N/A</v>
      </c>
      <c r="AD117" s="326" t="e">
        <f>IF(IF(Plananalyse!AD117=1,VLOOKUP(AD$5,Kruistabel!$B$26:$F$29,MATCH($C117,Kruistabel!$C$25:$F$25,0)+1,FALSE),"")=0,"",IF(Plananalyse!AD117=1,VLOOKUP(AD$5,Kruistabel!$B$26:$F$29,MATCH($C117,Kruistabel!$C$25:$F$25,0)+1,FALSE),""))</f>
        <v>#N/A</v>
      </c>
      <c r="AE117" s="326" t="e">
        <f>IF(IF(Plananalyse!AE117=1,VLOOKUP(AE$5,Kruistabel!$B$26:$F$29,MATCH($C117,Kruistabel!$C$25:$F$25,0)+1,FALSE),"")=0,"",IF(Plananalyse!AE117=1,VLOOKUP(AE$5,Kruistabel!$B$26:$F$29,MATCH($C117,Kruistabel!$C$25:$F$25,0)+1,FALSE),""))</f>
        <v>#N/A</v>
      </c>
      <c r="AF117" s="326" t="e">
        <f>IF(IF(Plananalyse!AF117=1,VLOOKUP(AF$5,Kruistabel!$B$26:$F$29,MATCH($C117,Kruistabel!$C$25:$F$25,0)+1,FALSE),"")=0,"",IF(Plananalyse!AF117=1,VLOOKUP(AF$5,Kruistabel!$B$26:$F$29,MATCH($C117,Kruistabel!$C$25:$F$25,0)+1,FALSE),""))</f>
        <v>#N/A</v>
      </c>
      <c r="AG117" s="326" t="e">
        <f>IF(IF(Plananalyse!AG117=1,VLOOKUP(AG$5,Kruistabel!$B$26:$F$29,MATCH($C117,Kruistabel!$C$25:$F$25,0)+1,FALSE),"")=0,"",IF(Plananalyse!AG117=1,VLOOKUP(AG$5,Kruistabel!$B$26:$F$29,MATCH($C117,Kruistabel!$C$25:$F$25,0)+1,FALSE),""))</f>
        <v>#N/A</v>
      </c>
      <c r="AH117" s="326" t="e">
        <f>IF(IF(Plananalyse!AH117=1,VLOOKUP(AH$5,Kruistabel!$B$26:$F$29,MATCH($C117,Kruistabel!$C$25:$F$25,0)+1,FALSE),"")=0,"",IF(Plananalyse!AI117=1,VLOOKUP(AH$5,Kruistabel!$B$26:$F$29,MATCH($C117,Kruistabel!$C$25:$F$25,0)+1,FALSE),""))</f>
        <v>#N/A</v>
      </c>
      <c r="AI117" s="326" t="e">
        <f>IF(IF(Plananalyse!AI117=1,VLOOKUP(AI$5,Kruistabel!$B$26:$F$29,MATCH($C117,Kruistabel!$C$25:$F$25,0)+1,FALSE),"")=0,"",IF(Plananalyse!AJ117=1,VLOOKUP(AI$5,Kruistabel!$B$26:$F$29,MATCH($C117,Kruistabel!$C$25:$F$25,0)+1,FALSE),""))</f>
        <v>#N/A</v>
      </c>
      <c r="AJ117" s="326" t="e">
        <f>IF(IF(Plananalyse!AJ117=1,VLOOKUP(AJ$5,Kruistabel!$B$26:$F$29,MATCH($C117,Kruistabel!$C$25:$F$25,0)+1,FALSE),"")=0,"",IF(Plananalyse!AJ117=1,VLOOKUP(AJ$5,Kruistabel!$B$26:$F$29,MATCH($C117,Kruistabel!$C$25:$F$25,0)+1,FALSE),""))</f>
        <v>#N/A</v>
      </c>
      <c r="AK117" s="326" t="e">
        <f>IF(IF(Plananalyse!AK117=1,VLOOKUP(AK$5,Kruistabel!$B$26:$F$29,MATCH($C117,Kruistabel!$C$25:$F$25,0)+1,FALSE),"")=0,"",IF(Plananalyse!AK117=1,VLOOKUP(AK$5,Kruistabel!$B$26:$F$29,MATCH($C117,Kruistabel!$C$25:$F$25,0)+1,FALSE),""))</f>
        <v>#N/A</v>
      </c>
      <c r="AL117" s="326" t="e">
        <f>IF(IF(Plananalyse!AL117=1,VLOOKUP(AL$5,Kruistabel!$B$26:$F$29,MATCH($C117,Kruistabel!$C$25:$F$25,0)+1,FALSE),"")=0,"",IF(Plananalyse!AL117=1,VLOOKUP(AL$5,Kruistabel!$B$26:$F$29,MATCH($C117,Kruistabel!$C$25:$F$25,0)+1,FALSE),""))</f>
        <v>#N/A</v>
      </c>
      <c r="AM117" s="326" t="e">
        <f>IF(IF(Plananalyse!AM117=1,VLOOKUP(AM$5,Kruistabel!$B$26:$F$29,MATCH($C117,Kruistabel!$C$25:$F$25,0)+1,FALSE),"")=0,"",IF(Plananalyse!AM117=1,VLOOKUP(AM$5,Kruistabel!$B$26:$F$29,MATCH($C117,Kruistabel!$C$25:$F$25,0)+1,FALSE),""))</f>
        <v>#N/A</v>
      </c>
      <c r="AN117" s="327"/>
      <c r="AO117" s="326" t="e">
        <f>IF(IF(Plananalyse!AO117=1,VLOOKUP(AO$5,Kruistabel!$B$26:$F$29,MATCH($C117,Kruistabel!$C$25:$F$25,0)+1,FALSE),"")=0,"",IF(Plananalyse!AO117=1,VLOOKUP(AO$5,Kruistabel!$B$26:$F$29,MATCH($C117,Kruistabel!$C$25:$F$25,0)+1,FALSE),""))</f>
        <v>#N/A</v>
      </c>
      <c r="AP117" s="326" t="e">
        <f>IF(IF(Plananalyse!AP117=1,VLOOKUP(AP$5,Kruistabel!$B$26:$F$29,MATCH($C117,Kruistabel!$C$25:$F$25,0)+1,FALSE),"")=0,"",IF(Plananalyse!AP117=1,VLOOKUP(AP$5,Kruistabel!$B$26:$F$29,MATCH($C117,Kruistabel!$C$25:$F$25,0)+1,FALSE),""))</f>
        <v>#N/A</v>
      </c>
      <c r="AQ117" s="326" t="e">
        <f>IF(IF(Plananalyse!AQ117=1,VLOOKUP(AQ$5,Kruistabel!$B$26:$F$29,MATCH($C117,Kruistabel!$C$25:$F$25,0)+1,FALSE),"")=0,"",IF(Plananalyse!AQ117=1,VLOOKUP(AQ$5,Kruistabel!$B$26:$F$29,MATCH($C117,Kruistabel!$C$25:$F$25,0)+1,FALSE),""))</f>
        <v>#N/A</v>
      </c>
      <c r="AR117" s="326" t="e">
        <f>IF(IF(Plananalyse!AR117=1,VLOOKUP(AR$5,Kruistabel!$B$26:$F$29,MATCH($C117,Kruistabel!$C$25:$F$25,0)+1,FALSE),"")=0,"",IF(Plananalyse!AR117=1,VLOOKUP(AR$5,Kruistabel!$B$26:$F$29,MATCH($C117,Kruistabel!$C$25:$F$25,0)+1,FALSE),""))</f>
        <v>#N/A</v>
      </c>
      <c r="AS117" s="326" t="e">
        <f>IF(IF(Plananalyse!AS117=1,VLOOKUP(AS$5,Kruistabel!$B$26:$F$29,MATCH($C117,Kruistabel!$C$25:$F$25,0)+1,FALSE),"")=0,"",IF(Plananalyse!AS117=1,VLOOKUP(AS$5,Kruistabel!$B$26:$F$29,MATCH($C117,Kruistabel!$C$25:$F$25,0)+1,FALSE),""))</f>
        <v>#N/A</v>
      </c>
      <c r="AT117" s="326" t="e">
        <f>IF(IF(Plananalyse!AT117=1,VLOOKUP(AT$5,Kruistabel!$B$26:$F$29,MATCH($C117,Kruistabel!$C$25:$F$25,0)+1,FALSE),"")=0,"",IF(Plananalyse!AT117=1,VLOOKUP(AT$5,Kruistabel!$B$26:$F$29,MATCH($C117,Kruistabel!$C$25:$F$25,0)+1,FALSE),""))</f>
        <v>#N/A</v>
      </c>
      <c r="AU117" s="326" t="e">
        <f>IF(IF(Plananalyse!AU117=1,VLOOKUP(AU$5,Kruistabel!$B$26:$F$29,MATCH($C117,Kruistabel!$C$25:$F$25,0)+1,FALSE),"")=0,"",IF(Plananalyse!AU117=1,VLOOKUP(AU$5,Kruistabel!$B$26:$F$29,MATCH($C117,Kruistabel!$C$25:$F$25,0)+1,FALSE),""))</f>
        <v>#N/A</v>
      </c>
      <c r="AV117" s="326" t="e">
        <f>IF(IF(Plananalyse!AV117=1,VLOOKUP(AV$5,Kruistabel!$B$26:$F$29,MATCH($C117,Kruistabel!$C$25:$F$25,0)+1,FALSE),"")=0,"",IF(Plananalyse!AV117=1,VLOOKUP(AV$5,Kruistabel!$B$26:$F$29,MATCH($C117,Kruistabel!$C$25:$F$25,0)+1,FALSE),""))</f>
        <v>#N/A</v>
      </c>
      <c r="AW117" s="326" t="e">
        <f>IF(IF(Plananalyse!AW117=1,VLOOKUP(AW$5,Kruistabel!$B$26:$F$29,MATCH($C117,Kruistabel!$C$25:$F$25,0)+1,FALSE),"")=0,"",IF(Plananalyse!AW117=1,VLOOKUP(AW$5,Kruistabel!$B$26:$F$29,MATCH($C117,Kruistabel!$C$25:$F$25,0)+1,FALSE),""))</f>
        <v>#N/A</v>
      </c>
      <c r="AX117" s="326" t="e">
        <f>IF(IF(Plananalyse!AX117=1,VLOOKUP(AX$5,Kruistabel!$B$26:$F$29,MATCH($C117,Kruistabel!$C$25:$F$25,0)+1,FALSE),"")=0,"",IF(Plananalyse!AX117=1,VLOOKUP(AX$5,Kruistabel!$B$26:$F$29,MATCH($C117,Kruistabel!$C$25:$F$25,0)+1,FALSE),""))</f>
        <v>#N/A</v>
      </c>
      <c r="AY117" s="327"/>
      <c r="AZ117" s="326" t="e">
        <f>IF(IF(Plananalyse!AZ117=1,VLOOKUP(AZ$5,Kruistabel!$B$26:$F$29,MATCH($C117,Kruistabel!$C$25:$F$25,0)+1,FALSE),"")=0,"",IF(Plananalyse!AZ117=1,VLOOKUP(AZ$5,Kruistabel!$B$26:$F$29,MATCH($C117,Kruistabel!$C$25:$F$25,0)+1,FALSE),""))</f>
        <v>#N/A</v>
      </c>
      <c r="BA117" s="326" t="e">
        <f>IF(IF(Plananalyse!BA117=1,VLOOKUP(BA$5,Kruistabel!$B$26:$F$29,MATCH($C117,Kruistabel!$C$25:$F$25,0)+1,FALSE),"")=0,"",IF(Plananalyse!BA117=1,VLOOKUP(BA$5,Kruistabel!$B$26:$F$29,MATCH($C117,Kruistabel!$C$25:$F$25,0)+1,FALSE),""))</f>
        <v>#N/A</v>
      </c>
      <c r="BB117" s="326" t="e">
        <f>IF(IF(Plananalyse!BB117=1,VLOOKUP(BB$5,Kruistabel!$B$26:$F$29,MATCH($C117,Kruistabel!$C$25:$F$25,0)+1,FALSE),"")=0,"",IF(Plananalyse!BB117=1,VLOOKUP(BB$5,Kruistabel!$B$26:$F$29,MATCH($C117,Kruistabel!$C$25:$F$25,0)+1,FALSE),""))</f>
        <v>#N/A</v>
      </c>
      <c r="BC117" s="326" t="e">
        <f>IF(IF(Plananalyse!BC117=1,VLOOKUP(BC$5,Kruistabel!$B$26:$F$29,MATCH($C117,Kruistabel!$C$25:$F$25,0)+1,FALSE),"")=0,"",IF(Plananalyse!BC117=1,VLOOKUP(BC$5,Kruistabel!$B$26:$F$29,MATCH($C117,Kruistabel!$C$25:$F$25,0)+1,FALSE),""))</f>
        <v>#N/A</v>
      </c>
      <c r="BD117" s="326" t="e">
        <f>IF(IF(Plananalyse!BD117=1,VLOOKUP(BD$5,Kruistabel!$B$26:$F$29,MATCH($C117,Kruistabel!$C$25:$F$25,0)+1,FALSE),"")=0,"",IF(Plananalyse!BD117=1,VLOOKUP(BD$5,Kruistabel!$B$26:$F$29,MATCH($C117,Kruistabel!$C$25:$F$25,0)+1,FALSE),""))</f>
        <v>#N/A</v>
      </c>
      <c r="BE117" s="326" t="e">
        <f>IF(IF(Plananalyse!BE117=1,VLOOKUP(BE$5,Kruistabel!$B$26:$F$29,MATCH($C117,Kruistabel!$C$25:$F$25,0)+1,FALSE),"")=0,"",IF(Plananalyse!BE117=1,VLOOKUP(BE$5,Kruistabel!$B$26:$F$29,MATCH($C117,Kruistabel!$C$25:$F$25,0)+1,FALSE),""))</f>
        <v>#N/A</v>
      </c>
      <c r="BF117" s="326" t="e">
        <f>IF(IF(Plananalyse!BF117=1,VLOOKUP(BF$5,Kruistabel!$B$26:$F$29,MATCH($C117,Kruistabel!$C$25:$F$25,0)+1,FALSE),"")=0,"",IF(Plananalyse!BF117=1,VLOOKUP(BF$5,Kruistabel!$B$26:$F$29,MATCH($C117,Kruistabel!$C$25:$F$25,0)+1,FALSE),""))</f>
        <v>#N/A</v>
      </c>
      <c r="BG117" s="326" t="e">
        <f>IF(IF(Plananalyse!BG117=1,VLOOKUP(BG$5,Kruistabel!$B$26:$F$29,MATCH($C117,Kruistabel!$C$25:$F$25,0)+1,FALSE),"")=0,"",IF(Plananalyse!BG117=1,VLOOKUP(BG$5,Kruistabel!$B$26:$F$29,MATCH($C117,Kruistabel!$C$25:$F$25,0)+1,FALSE),""))</f>
        <v>#N/A</v>
      </c>
      <c r="BH117" s="326" t="e">
        <f>IF(IF(Plananalyse!BH117=1,VLOOKUP(BH$5,Kruistabel!$B$26:$F$29,MATCH($C117,Kruistabel!$C$25:$F$25,0)+1,FALSE),"")=0,"",IF(Plananalyse!BH117=1,VLOOKUP(BH$5,Kruistabel!$B$26:$F$29,MATCH($C117,Kruistabel!$C$25:$F$25,0)+1,FALSE),""))</f>
        <v>#N/A</v>
      </c>
      <c r="BI117" s="327"/>
      <c r="BJ117" s="326" t="e">
        <f>IF(IF(Plananalyse!BJ117=1,VLOOKUP(BJ$5,Kruistabel!$B$26:$F$29,MATCH($C117,Kruistabel!$C$25:$F$25,0)+1,FALSE),"")=0,"",IF(Plananalyse!BJ117=1,VLOOKUP(BJ$5,Kruistabel!$B$26:$F$29,MATCH($C117,Kruistabel!$C$25:$F$25,0)+1,FALSE),""))</f>
        <v>#N/A</v>
      </c>
      <c r="BK117" s="326" t="e">
        <f>IF(IF(Plananalyse!BK117=1,VLOOKUP(BK$5,Kruistabel!$B$26:$F$29,MATCH($C117,Kruistabel!$C$25:$F$25,0)+1,FALSE),"")=0,"",IF(Plananalyse!BK117=1,VLOOKUP(BK$5,Kruistabel!$B$26:$F$29,MATCH($C117,Kruistabel!$C$25:$F$25,0)+1,FALSE),""))</f>
        <v>#N/A</v>
      </c>
      <c r="BL117" s="326" t="e">
        <f>IF(IF(Plananalyse!BL117=1,VLOOKUP(BL$5,Kruistabel!$B$26:$F$29,MATCH($C117,Kruistabel!$C$25:$F$25,0)+1,FALSE),"")=0,"",IF(Plananalyse!BL117=1,VLOOKUP(BL$5,Kruistabel!$B$26:$F$29,MATCH($C117,Kruistabel!$C$25:$F$25,0)+1,FALSE),""))</f>
        <v>#N/A</v>
      </c>
      <c r="BM117" s="326" t="e">
        <f>IF(IF(Plananalyse!BM117=1,VLOOKUP(BM$5,Kruistabel!$B$26:$F$29,MATCH($C117,Kruistabel!$C$25:$F$25,0)+1,FALSE),"")=0,"",IF(Plananalyse!BM117=1,VLOOKUP(BM$5,Kruistabel!$B$26:$F$29,MATCH($C117,Kruistabel!$C$25:$F$25,0)+1,FALSE),""))</f>
        <v>#N/A</v>
      </c>
      <c r="BN117" s="326" t="e">
        <f>IF(IF(Plananalyse!BN117=1,VLOOKUP(BN$5,Kruistabel!$B$26:$F$29,MATCH($C117,Kruistabel!$C$25:$F$25,0)+1,FALSE),"")=0,"",IF(Plananalyse!BN117=1,VLOOKUP(BN$5,Kruistabel!$B$26:$F$29,MATCH($C117,Kruistabel!$C$25:$F$25,0)+1,FALSE),""))</f>
        <v>#N/A</v>
      </c>
      <c r="BO117" s="326" t="e">
        <f>IF(IF(Plananalyse!BO117=1,VLOOKUP(BO$5,Kruistabel!$B$26:$F$29,MATCH($C117,Kruistabel!$C$25:$F$25,0)+1,FALSE),"")=0,"",IF(Plananalyse!BO117=1,VLOOKUP(BO$5,Kruistabel!$B$26:$F$29,MATCH($C117,Kruistabel!$C$25:$F$25,0)+1,FALSE),""))</f>
        <v>#N/A</v>
      </c>
      <c r="BP117" s="326" t="e">
        <f>IF(IF(Plananalyse!BP117=1,VLOOKUP(BP$5,Kruistabel!$B$26:$F$29,MATCH($C117,Kruistabel!$C$25:$F$25,0)+1,FALSE),"")=0,"",IF(Plananalyse!BP117=1,VLOOKUP(BP$5,Kruistabel!$B$26:$F$29,MATCH($C117,Kruistabel!$C$25:$F$25,0)+1,FALSE),""))</f>
        <v>#N/A</v>
      </c>
      <c r="BQ117" s="326" t="e">
        <f>IF(IF(Plananalyse!BQ117=1,VLOOKUP(BQ$5,Kruistabel!$B$26:$F$29,MATCH($C117,Kruistabel!$C$25:$F$25,0)+1,FALSE),"")=0,"",IF(Plananalyse!BQ117=1,VLOOKUP(BQ$5,Kruistabel!$B$26:$F$29,MATCH($C117,Kruistabel!$C$25:$F$25,0)+1,FALSE),""))</f>
        <v>#N/A</v>
      </c>
      <c r="BR117" s="326" t="e">
        <f>IF(IF(Plananalyse!BR117=1,VLOOKUP(BR$5,Kruistabel!$B$26:$F$29,MATCH($C117,Kruistabel!$C$25:$F$25,0)+1,FALSE),"")=0,"",IF(Plananalyse!BR117=1,VLOOKUP(BR$5,Kruistabel!$B$26:$F$29,MATCH($C117,Kruistabel!$C$25:$F$25,0)+1,FALSE),""))</f>
        <v>#REF!</v>
      </c>
      <c r="BS117" s="326" t="e">
        <f>IF(IF(Plananalyse!BS117=1,VLOOKUP(BS$5,Kruistabel!$B$26:$F$29,MATCH($C117,Kruistabel!$C$25:$F$25,0)+1,FALSE),"")=0,"",IF(Plananalyse!BS117=1,VLOOKUP(BS$5,Kruistabel!$B$26:$F$29,MATCH($C117,Kruistabel!$C$25:$F$25,0)+1,FALSE),""))</f>
        <v>#REF!</v>
      </c>
      <c r="BT117" s="65"/>
      <c r="BU117" s="231" t="e">
        <f>IF(IF(Plananalyse!BU117=1,VLOOKUP(BU$5,Kruistabel!$B$26:$F$29,MATCH($C117,Kruistabel!$C$25:$F$25,0)+1,FALSE),"")=0,"",IF(Plananalyse!BU117=1,VLOOKUP(BU$5,Kruistabel!$B$26:$F$29,MATCH($C117,Kruistabel!$C$25:$F$25,0)+1,FALSE),""))</f>
        <v>#N/A</v>
      </c>
      <c r="BV117" s="326" t="e">
        <f>IF(IF(Plananalyse!BV117=1,VLOOKUP(BV$5,Kruistabel!$B$26:$F$29,MATCH($C117,Kruistabel!$C$25:$F$25,0)+1,FALSE),"")=0,"",IF(Plananalyse!BV117=1,VLOOKUP(BV$5,Kruistabel!$B$26:$F$29,MATCH($C117,Kruistabel!$C$25:$F$25,0)+1,FALSE),""))</f>
        <v>#N/A</v>
      </c>
      <c r="BW117" s="326" t="e">
        <f>IF(IF(Plananalyse!BW117=1,VLOOKUP(BW$5,Kruistabel!$B$26:$F$29,MATCH($C117,Kruistabel!$C$25:$F$25,0)+1,FALSE),"")=0,"",IF(Plananalyse!BW117=1,VLOOKUP(BW$5,Kruistabel!$B$26:$F$29,MATCH($C117,Kruistabel!$C$25:$F$25,0)+1,FALSE),""))</f>
        <v>#N/A</v>
      </c>
      <c r="BX117" s="326" t="e">
        <f>IF(IF(Plananalyse!BX117=1,VLOOKUP(BX$5,Kruistabel!$B$26:$F$29,MATCH($C117,Kruistabel!$C$25:$F$25,0)+1,FALSE),"")=0,"",IF(Plananalyse!BX117=1,VLOOKUP(BX$5,Kruistabel!$B$26:$F$29,MATCH($C117,Kruistabel!$C$25:$F$25,0)+1,FALSE),""))</f>
        <v>#N/A</v>
      </c>
      <c r="BY117" s="327"/>
      <c r="BZ117" s="326" t="e">
        <f>IF(IF(Plananalyse!BZ117=1,VLOOKUP(BZ$5,Kruistabel!$B$26:$F$29,MATCH($C117,Kruistabel!$C$25:$F$25,0)+1,FALSE),"")=0,"",IF(Plananalyse!BZ117=1,VLOOKUP(BZ$5,Kruistabel!$B$26:$F$29,MATCH($C117,Kruistabel!$C$25:$F$25,0)+1,FALSE),""))</f>
        <v>#N/A</v>
      </c>
      <c r="CA117" s="326" t="e">
        <f>IF(IF(Plananalyse!CA117=1,VLOOKUP(CA$5,Kruistabel!$B$26:$F$29,MATCH($C117,Kruistabel!$C$25:$F$25,0)+1,FALSE),"")=0,"",IF(Plananalyse!CA117=1,VLOOKUP(CA$5,Kruistabel!$B$26:$F$29,MATCH($C117,Kruistabel!$C$25:$F$25,0)+1,FALSE),""))</f>
        <v>#N/A</v>
      </c>
      <c r="CB117" s="326" t="e">
        <f>IF(IF(Plananalyse!CB117=1,VLOOKUP(CB$5,Kruistabel!$B$26:$F$29,MATCH($C117,Kruistabel!$C$25:$F$25,0)+1,FALSE),"")=0,"",IF(Plananalyse!CB117=1,VLOOKUP(CB$5,Kruistabel!$B$26:$F$29,MATCH($C117,Kruistabel!$C$25:$F$25,0)+1,FALSE),""))</f>
        <v>#N/A</v>
      </c>
      <c r="CC117" s="326" t="e">
        <f>IF(IF(Plananalyse!CC117=1,VLOOKUP(CC$5,Kruistabel!$B$26:$F$29,MATCH($C117,Kruistabel!$C$25:$F$25,0)+1,FALSE),"")=0,"",IF(Plananalyse!CC117=1,VLOOKUP(CC$5,Kruistabel!$B$26:$F$29,MATCH($C117,Kruistabel!$C$25:$F$25,0)+1,FALSE),""))</f>
        <v>#N/A</v>
      </c>
      <c r="CD117" s="326" t="e">
        <f>IF(IF(Plananalyse!CD117=1,VLOOKUP(CD$5,Kruistabel!$B$26:$F$29,MATCH($C117,Kruistabel!$C$25:$F$25,0)+1,FALSE),"")=0,"",IF(Plananalyse!CD117=1,VLOOKUP(CD$5,Kruistabel!$B$26:$F$29,MATCH($C117,Kruistabel!$C$25:$F$25,0)+1,FALSE),""))</f>
        <v>#N/A</v>
      </c>
      <c r="CE117" s="326" t="e">
        <f>IF(IF(Plananalyse!CE117=1,VLOOKUP(CE$5,Kruistabel!$B$26:$F$29,MATCH($C117,Kruistabel!$C$25:$F$25,0)+1,FALSE),"")=0,"",IF(Plananalyse!CE117=1,VLOOKUP(CE$5,Kruistabel!$B$26:$F$29,MATCH($C117,Kruistabel!$C$25:$F$25,0)+1,FALSE),""))</f>
        <v>#N/A</v>
      </c>
      <c r="CF117" s="326" t="e">
        <f>IF(IF(Plananalyse!CF117=1,VLOOKUP(CF$5,Kruistabel!$B$26:$F$29,MATCH($C117,Kruistabel!$C$25:$F$25,0)+1,FALSE),"")=0,"",IF(Plananalyse!CF117=1,VLOOKUP(CF$5,Kruistabel!$B$26:$F$29,MATCH($C117,Kruistabel!$C$25:$F$25,0)+1,FALSE),""))</f>
        <v>#N/A</v>
      </c>
      <c r="CG117" s="326" t="e">
        <f>IF(IF(Plananalyse!CG117=1,VLOOKUP(CG$5,Kruistabel!$B$26:$F$29,MATCH($C117,Kruistabel!$C$25:$F$25,0)+1,FALSE),"")=0,"",IF(Plananalyse!CG117=1,VLOOKUP(CG$5,Kruistabel!$B$26:$F$29,MATCH($C117,Kruistabel!$C$25:$F$25,0)+1,FALSE),""))</f>
        <v>#REF!</v>
      </c>
      <c r="CH117" s="326" t="e">
        <f>IF(IF(Plananalyse!CH117=1,VLOOKUP(CH$5,Kruistabel!$B$26:$F$29,MATCH($C117,Kruistabel!$C$25:$F$25,0)+1,FALSE),"")=0,"",IF(Plananalyse!CH117=1,VLOOKUP(CH$5,Kruistabel!$B$26:$F$29,MATCH($C117,Kruistabel!$C$25:$F$25,0)+1,FALSE),""))</f>
        <v>#REF!</v>
      </c>
      <c r="CI117" s="65"/>
      <c r="CJ117" s="326" t="e">
        <f>IF(IF(Plananalyse!CJ117=1,VLOOKUP(CJ$5,Kruistabel!$B$26:$F$29,MATCH($C117,Kruistabel!$C$25:$F$25,0)+1,FALSE),"")=0,"",IF(Plananalyse!CJ117=1,VLOOKUP(CJ$5,Kruistabel!$B$26:$F$29,MATCH($C117,Kruistabel!$C$25:$F$25,0)+1,FALSE),""))</f>
        <v>#N/A</v>
      </c>
      <c r="CK117" s="326" t="e">
        <f>IF(IF(Plananalyse!CK117=1,VLOOKUP(CK$5,Kruistabel!$B$26:$F$29,MATCH($C117,Kruistabel!$C$25:$F$25,0)+1,FALSE),"")=0,"",IF(Plananalyse!CK117=1,VLOOKUP(CK$5,Kruistabel!$B$26:$F$29,MATCH($C117,Kruistabel!$C$25:$F$25,0)+1,FALSE),""))</f>
        <v>#N/A</v>
      </c>
      <c r="CL117" s="326" t="e">
        <f>IF(IF(Plananalyse!CL117=1,VLOOKUP(CL$5,Kruistabel!$B$26:$F$29,MATCH($C117,Kruistabel!$C$25:$F$25,0)+1,FALSE),"")=0,"",IF(Plananalyse!CL117=1,VLOOKUP(CL$5,Kruistabel!$B$26:$F$29,MATCH($C117,Kruistabel!$C$25:$F$25,0)+1,FALSE),""))</f>
        <v>#N/A</v>
      </c>
      <c r="CM117" s="326" t="e">
        <f>IF(IF(Plananalyse!CM117=1,VLOOKUP(CM$5,Kruistabel!$B$26:$F$29,MATCH($C117,Kruistabel!$C$25:$F$25,0)+1,FALSE),"")=0,"",IF(Plananalyse!CM117=1,VLOOKUP(CM$5,Kruistabel!$B$26:$F$29,MATCH($C117,Kruistabel!$C$25:$F$25,0)+1,FALSE),""))</f>
        <v>#N/A</v>
      </c>
      <c r="CN117" s="326" t="e">
        <f>IF(IF(Plananalyse!CN117=1,VLOOKUP(CN$5,Kruistabel!$B$26:$F$29,MATCH($C117,Kruistabel!$C$25:$F$25,0)+1,FALSE),"")=0,"",IF(Plananalyse!CN117=1,VLOOKUP(CN$5,Kruistabel!$B$26:$F$29,MATCH($C117,Kruistabel!$C$25:$F$25,0)+1,FALSE),""))</f>
        <v>#N/A</v>
      </c>
      <c r="CO117" s="326" t="e">
        <f>IF(IF(Plananalyse!CO117=1,VLOOKUP(CO$5,Kruistabel!$B$26:$F$29,MATCH($C117,Kruistabel!$C$25:$F$25,0)+1,FALSE),"")=0,"",IF(Plananalyse!CO117=1,VLOOKUP(CO$5,Kruistabel!$B$26:$F$29,MATCH($C117,Kruistabel!$C$25:$F$25,0)+1,FALSE),""))</f>
        <v>#N/A</v>
      </c>
      <c r="CP117" s="326" t="e">
        <f>IF(IF(Plananalyse!CP117=1,VLOOKUP(CP$5,Kruistabel!$B$26:$F$29,MATCH($C117,Kruistabel!$C$25:$F$25,0)+1,FALSE),"")=0,"",IF(Plananalyse!CP117=1,VLOOKUP(CP$5,Kruistabel!$B$26:$F$29,MATCH($C117,Kruistabel!$C$25:$F$25,0)+1,FALSE),""))</f>
        <v>#N/A</v>
      </c>
      <c r="CQ117" s="326" t="e">
        <f>IF(IF(Plananalyse!CQ117=1,VLOOKUP(CQ$5,Kruistabel!$B$26:$F$29,MATCH($C117,Kruistabel!$C$25:$F$25,0)+1,FALSE),"")=0,"",IF(Plananalyse!CQ117=1,VLOOKUP(CQ$5,Kruistabel!$B$26:$F$29,MATCH($C117,Kruistabel!$C$25:$F$25,0)+1,FALSE),""))</f>
        <v>#N/A</v>
      </c>
      <c r="CR117" s="326" t="e">
        <f>IF(IF(Plananalyse!CR117=1,VLOOKUP(CR$5,Kruistabel!$B$26:$F$29,MATCH($C117,Kruistabel!$C$25:$F$25,0)+1,FALSE),"")=0,"",IF(Plananalyse!CR117=1,VLOOKUP(CR$5,Kruistabel!$B$26:$F$29,MATCH($C117,Kruistabel!$C$25:$F$25,0)+1,FALSE),""))</f>
        <v>#N/A</v>
      </c>
      <c r="CS117" s="326" t="e">
        <f>IF(IF(Plananalyse!CS117=1,VLOOKUP(CS$5,Kruistabel!$B$26:$F$29,MATCH($C117,Kruistabel!$C$25:$F$25,0)+1,FALSE),"")=0,"",IF(Plananalyse!CS117=1,VLOOKUP(CS$5,Kruistabel!$B$26:$F$29,MATCH($C117,Kruistabel!$C$25:$F$25,0)+1,FALSE),""))</f>
        <v>#N/A</v>
      </c>
      <c r="CT117" s="326" t="e">
        <f>IF(IF(Plananalyse!CT117=1,VLOOKUP(CT$5,Kruistabel!$B$26:$F$29,MATCH($C117,Kruistabel!$C$25:$F$25,0)+1,FALSE),"")=0,"",IF(Plananalyse!CT117=1,VLOOKUP(CT$5,Kruistabel!$B$26:$F$29,MATCH($C117,Kruistabel!$C$25:$F$25,0)+1,FALSE),""))</f>
        <v>#N/A</v>
      </c>
      <c r="CU117" s="326" t="e">
        <f>IF(IF(Plananalyse!CU117=1,VLOOKUP(CU$5,Kruistabel!$B$26:$F$29,MATCH($C117,Kruistabel!$C$25:$F$25,0)+1,FALSE),"")=0,"",IF(Plananalyse!CU117=1,VLOOKUP(CU$5,Kruistabel!$B$26:$F$29,MATCH($C117,Kruistabel!$C$25:$F$25,0)+1,FALSE),""))</f>
        <v>#N/A</v>
      </c>
      <c r="CV117" s="326" t="e">
        <f>IF(IF(Plananalyse!CV117=1,VLOOKUP(CV$5,Kruistabel!$B$26:$F$29,MATCH($C117,Kruistabel!$C$25:$F$25,0)+1,FALSE),"")=0,"",IF(Plananalyse!CV117=1,VLOOKUP(CV$5,Kruistabel!$B$26:$F$29,MATCH($C117,Kruistabel!$C$25:$F$25,0)+1,FALSE),""))</f>
        <v>#N/A</v>
      </c>
      <c r="CW117" s="326" t="e">
        <f>IF(IF(Plananalyse!CW117=1,VLOOKUP(CW$5,Kruistabel!$B$26:$F$29,MATCH($C117,Kruistabel!$C$25:$F$25,0)+1,FALSE),"")=0,"",IF(Plananalyse!CW117=1,VLOOKUP(CW$5,Kruistabel!$B$26:$F$29,MATCH($C117,Kruistabel!$C$25:$F$25,0)+1,FALSE),""))</f>
        <v>#N/A</v>
      </c>
      <c r="CX117" s="326" t="e">
        <f>IF(IF(Plananalyse!CX117=1,VLOOKUP(CX$5,Kruistabel!$B$26:$F$29,MATCH($C117,Kruistabel!$C$25:$F$25,0)+1,FALSE),"")=0,"",IF(Plananalyse!CX117=1,VLOOKUP(CX$5,Kruistabel!$B$26:$F$29,MATCH($C117,Kruistabel!$C$25:$F$25,0)+1,FALSE),""))</f>
        <v>#N/A</v>
      </c>
      <c r="CY117" s="326" t="e">
        <f>IF(IF(Plananalyse!CY117=1,VLOOKUP(CY$5,Kruistabel!$B$26:$F$29,MATCH($C117,Kruistabel!$C$25:$F$25,0)+1,FALSE),"")=0,"",IF(Plananalyse!CY117=1,VLOOKUP(CY$5,Kruistabel!$B$26:$F$29,MATCH($C117,Kruistabel!$C$25:$F$25,0)+1,FALSE),""))</f>
        <v>#N/A</v>
      </c>
      <c r="CZ117" s="326" t="e">
        <f>IF(IF(Plananalyse!CZ117=1,VLOOKUP(CZ$5,Kruistabel!$B$26:$F$29,MATCH($C117,Kruistabel!$C$25:$F$25,0)+1,FALSE),"")=0,"",IF(Plananalyse!CZ117=1,VLOOKUP(CZ$5,Kruistabel!$B$26:$F$29,MATCH($C117,Kruistabel!$C$25:$F$25,0)+1,FALSE),""))</f>
        <v>#N/A</v>
      </c>
      <c r="DA117" s="326" t="e">
        <f>IF(IF(Plananalyse!DA117=1,VLOOKUP(DA$5,Kruistabel!$B$26:$F$29,MATCH($C117,Kruistabel!$C$25:$F$25,0)+1,FALSE),"")=0,"",IF(Plananalyse!DA117=1,VLOOKUP(DA$5,Kruistabel!$B$26:$F$29,MATCH($C117,Kruistabel!$C$25:$F$25,0)+1,FALSE),""))</f>
        <v>#N/A</v>
      </c>
      <c r="DB117" s="326" t="e">
        <f>IF(IF(Plananalyse!DB117=1,VLOOKUP(DB$5,Kruistabel!$B$26:$F$29,MATCH($C117,Kruistabel!$C$25:$F$25,0)+1,FALSE),"")=0,"",IF(Plananalyse!DB117=1,VLOOKUP(DB$5,Kruistabel!$B$26:$F$29,MATCH($C117,Kruistabel!$C$25:$F$25,0)+1,FALSE),""))</f>
        <v>#N/A</v>
      </c>
      <c r="DC117" s="326" t="e">
        <f>IF(IF(Plananalyse!DC117=1,VLOOKUP(DC$5,Kruistabel!$B$26:$F$29,MATCH($C117,Kruistabel!$C$25:$F$25,0)+1,FALSE),"")=0,"",IF(Plananalyse!DC117=1,VLOOKUP(DC$5,Kruistabel!$B$26:$F$29,MATCH($C117,Kruistabel!$C$25:$F$25,0)+1,FALSE),""))</f>
        <v>#N/A</v>
      </c>
      <c r="DD117" s="327"/>
      <c r="DE117" s="326" t="e">
        <f>IF(IF(Plananalyse!DE117=1,VLOOKUP(DE$5,Kruistabel!$B$26:$F$29,MATCH($C117,Kruistabel!$C$25:$F$25,0)+1,FALSE),"")=0,"",IF(Plananalyse!DE117=1,VLOOKUP(DE$5,Kruistabel!$B$26:$F$29,MATCH($C117,Kruistabel!$C$25:$F$25,0)+1,FALSE),""))</f>
        <v>#N/A</v>
      </c>
      <c r="DF117" s="326" t="e">
        <f ca="1">IF(IF(Plananalyse!DF117=1,VLOOKUP(DF$5,Kruistabel!$B$26:$F$29,MATCH($C117,Kruistabel!$C$25:$F$25,0)+1,FALSE),"")=0,"",IF(Plananalyse!DF117=1,VLOOKUP(DF$5,Kruistabel!$B$26:$F$29,MATCH($C117,Kruistabel!$C$25:$F$25,0)+1,FALSE),""))</f>
        <v>#N/A</v>
      </c>
      <c r="DG117" s="326" t="e">
        <f ca="1">IF(IF(Plananalyse!DG117=1,VLOOKUP(DG$5,Kruistabel!$B$26:$F$29,MATCH($C117,Kruistabel!$C$25:$F$25,0)+1,FALSE),"")=0,"",IF(Plananalyse!DG117=1,VLOOKUP(DG$5,Kruistabel!$B$26:$F$29,MATCH($C117,Kruistabel!$C$25:$F$25,0)+1,FALSE),""))</f>
        <v>#N/A</v>
      </c>
      <c r="DH117" s="326" t="e">
        <f ca="1">IF(IF(Plananalyse!DH117=1,VLOOKUP(DH$5,Kruistabel!$B$26:$F$29,MATCH($C117,Kruistabel!$C$25:$F$25,0)+1,FALSE),"")=0,"",IF(Plananalyse!DH117=1,VLOOKUP(DH$5,Kruistabel!$B$26:$F$29,MATCH($C117,Kruistabel!$C$25:$F$25,0)+1,FALSE),""))</f>
        <v>#N/A</v>
      </c>
      <c r="DI117" s="326" t="e">
        <f ca="1">IF(IF(Plananalyse!DI117=1,VLOOKUP(DI$5,Kruistabel!$B$26:$F$29,MATCH($C117,Kruistabel!$C$25:$F$25,0)+1,FALSE),"")=0,"",IF(Plananalyse!DI117=1,VLOOKUP(DI$5,Kruistabel!$B$26:$F$29,MATCH($C117,Kruistabel!$C$25:$F$25,0)+1,FALSE),""))</f>
        <v>#N/A</v>
      </c>
      <c r="DJ117" s="326" t="e">
        <f ca="1">IF(IF(Plananalyse!DJ117=1,VLOOKUP(DJ$5,Kruistabel!$B$26:$F$29,MATCH($C117,Kruistabel!$C$25:$F$25,0)+1,FALSE),"")=0,"",IF(Plananalyse!DJ117=1,VLOOKUP(DJ$5,Kruistabel!$B$26:$F$29,MATCH($C117,Kruistabel!$C$25:$F$25,0)+1,FALSE),""))</f>
        <v>#N/A</v>
      </c>
      <c r="DK117" s="326" t="e">
        <f ca="1">IF(IF(Plananalyse!DK117=1,VLOOKUP(DK$5,Kruistabel!$B$26:$F$29,MATCH($C117,Kruistabel!$C$25:$F$25,0)+1,FALSE),"")=0,"",IF(Plananalyse!DK117=1,VLOOKUP(DK$5,Kruistabel!$B$26:$F$29,MATCH($C117,Kruistabel!$C$25:$F$25,0)+1,FALSE),""))</f>
        <v>#REF!</v>
      </c>
      <c r="DL117" s="326" t="e">
        <f ca="1">IF(IF(Plananalyse!DL117=1,VLOOKUP(DL$5,Kruistabel!$B$26:$F$29,MATCH($C117,Kruistabel!$C$25:$F$25,0)+1,FALSE),"")=0,"",IF(Plananalyse!DL117=1,VLOOKUP(DL$5,Kruistabel!$B$26:$F$29,MATCH($C117,Kruistabel!$C$25:$F$25,0)+1,FALSE),""))</f>
        <v>#REF!</v>
      </c>
      <c r="DM117" s="327" t="str">
        <f>IF(Plananalyse!DM117=1,VLOOKUP(DM$5,Kruistabel!$B$26:$F$29,MATCH($C117,Kruistabel!$C$25:$F$25,0)+1,FALSE),"")</f>
        <v/>
      </c>
      <c r="DN117" s="326" t="e">
        <f ca="1">IF(IF(Plananalyse!DN117=1,VLOOKUP(DN$5,Kruistabel!$B$26:$F$29,MATCH($C117,Kruistabel!$C$25:$F$25,0)+1,FALSE),"")=0,"",IF(Plananalyse!DN117=1,VLOOKUP(DN$5,Kruistabel!$B$26:$F$29,MATCH($C117,Kruistabel!$C$25:$F$25,0)+1,FALSE),""))</f>
        <v>#N/A</v>
      </c>
      <c r="DO117" s="326" t="e">
        <f ca="1">IF(IF(Plananalyse!DO117=1,VLOOKUP(DO$5,Kruistabel!$B$26:$F$29,MATCH($C117,Kruistabel!$C$25:$F$25,0)+1,FALSE),"")=0,"",IF(Plananalyse!DO117=1,VLOOKUP(DO$5,Kruistabel!$B$26:$F$29,MATCH($C117,Kruistabel!$C$25:$F$25,0)+1,FALSE),""))</f>
        <v>#N/A</v>
      </c>
      <c r="DP117" s="326" t="e">
        <f ca="1">IF(IF(Plananalyse!DP117=1,VLOOKUP(DP$5,Kruistabel!$B$26:$F$29,MATCH($C117,Kruistabel!$C$25:$F$25,0)+1,FALSE),"")=0,"",IF(Plananalyse!DP117=1,VLOOKUP(DP$5,Kruistabel!$B$26:$F$29,MATCH($C117,Kruistabel!$C$25:$F$25,0)+1,FALSE),""))</f>
        <v>#N/A</v>
      </c>
      <c r="DQ117" s="326" t="e">
        <f ca="1">IF(IF(Plananalyse!DQ117=1,VLOOKUP(DQ$5,Kruistabel!$B$26:$F$29,MATCH($C117,Kruistabel!$C$25:$F$25,0)+1,FALSE),"")=0,"",IF(Plananalyse!DQ117=1,VLOOKUP(DQ$5,Kruistabel!$B$26:$F$29,MATCH($C117,Kruistabel!$C$25:$F$25,0)+1,FALSE),""))</f>
        <v>#N/A</v>
      </c>
      <c r="DR117" s="326" t="e">
        <f ca="1">IF(IF(Plananalyse!DR117=1,VLOOKUP(DR$5,Kruistabel!$B$26:$F$29,MATCH($C117,Kruistabel!$C$25:$F$25,0)+1,FALSE),"")=0,"",IF(Plananalyse!DR117=1,VLOOKUP(DR$5,Kruistabel!$B$26:$F$29,MATCH($C117,Kruistabel!$C$25:$F$25,0)+1,FALSE),""))</f>
        <v>#N/A</v>
      </c>
      <c r="DS117" s="326" t="e">
        <f ca="1">IF(IF(Plananalyse!DS117=1,VLOOKUP(DS$5,Kruistabel!$B$26:$F$29,MATCH($C117,Kruistabel!$C$25:$F$25,0)+1,FALSE),"")=0,"",IF(Plananalyse!DS117=1,VLOOKUP(DS$5,Kruistabel!$B$26:$F$29,MATCH($C117,Kruistabel!$C$25:$F$25,0)+1,FALSE),""))</f>
        <v>#N/A</v>
      </c>
      <c r="DT117" s="326" t="e">
        <f ca="1">IF(IF(Plananalyse!DT117=1,VLOOKUP(DT$5,Kruistabel!$B$26:$F$29,MATCH($C117,Kruistabel!$C$25:$F$25,0)+1,FALSE),"")=0,"",IF(Plananalyse!DT117=1,VLOOKUP(DT$5,Kruistabel!$B$26:$F$29,MATCH($C117,Kruistabel!$C$25:$F$25,0)+1,FALSE),""))</f>
        <v>#N/A</v>
      </c>
      <c r="DU117" s="326" t="e">
        <f ca="1">IF(IF(Plananalyse!DU117=1,VLOOKUP(DU$5,Kruistabel!$B$26:$F$29,MATCH($C117,Kruistabel!$C$25:$F$25,0)+1,FALSE),"")=0,"",IF(Plananalyse!DU117=1,VLOOKUP(DU$5,Kruistabel!$B$26:$F$29,MATCH($C117,Kruistabel!$C$25:$F$25,0)+1,FALSE),""))</f>
        <v>#N/A</v>
      </c>
      <c r="DV117" s="326" t="e">
        <f ca="1">IF(IF(Plananalyse!DV117=1,VLOOKUP(DV$5,Kruistabel!$B$26:$F$29,MATCH($C117,Kruistabel!$C$25:$F$25,0)+1,FALSE),"")=0,"",IF(Plananalyse!DV117=1,VLOOKUP(DV$5,Kruistabel!$B$26:$F$29,MATCH($C117,Kruistabel!$C$25:$F$25,0)+1,FALSE),""))</f>
        <v>#N/A</v>
      </c>
      <c r="DW117" s="326" t="e">
        <f ca="1">IF(IF(Plananalyse!DW117=1,VLOOKUP(DW$5,Kruistabel!$B$26:$F$29,MATCH($C117,Kruistabel!$C$25:$F$25,0)+1,FALSE),"")=0,"",IF(Plananalyse!DW117=1,VLOOKUP(DW$5,Kruistabel!$B$26:$F$29,MATCH($C117,Kruistabel!$C$25:$F$25,0)+1,FALSE),""))</f>
        <v>#REF!</v>
      </c>
      <c r="DX117" s="326" t="e">
        <f ca="1">IF(IF(Plananalyse!DX117=1,VLOOKUP(DX$5,Kruistabel!$B$26:$F$29,MATCH($C117,Kruistabel!$C$25:$F$25,0)+1,FALSE),"")=0,"",IF(Plananalyse!DX117=1,VLOOKUP(DX$5,Kruistabel!$B$26:$F$29,MATCH($C117,Kruistabel!$C$25:$F$25,0)+1,FALSE),""))</f>
        <v>#REF!</v>
      </c>
      <c r="DY117" s="327" t="str">
        <f>IF(Plananalyse!DY117=1,VLOOKUP(DY$5,Kruistabel!$B$26:$F$29,MATCH($C117,Kruistabel!$C$25:$F$25,0)+1,FALSE),"")</f>
        <v/>
      </c>
      <c r="DZ117" s="326" t="e">
        <f ca="1">IF(IF(Plananalyse!DZ117=1,VLOOKUP(DZ$5,Kruistabel!$B$26:$F$29,MATCH($C117,Kruistabel!$C$25:$F$25,0)+1,FALSE),"")=0,"",IF(Plananalyse!DZ117=1,VLOOKUP(DZ$5,Kruistabel!$B$26:$F$29,MATCH($C117,Kruistabel!$C$25:$F$25,0)+1,FALSE),""))</f>
        <v>#N/A</v>
      </c>
      <c r="EA117" s="326" t="e">
        <f ca="1">IF(IF(Plananalyse!EA117=1,VLOOKUP(EA$5,Kruistabel!$B$26:$F$29,MATCH($C117,Kruistabel!$C$25:$F$25,0)+1,FALSE),"")=0,"",IF(Plananalyse!EA117=1,VLOOKUP(EA$5,Kruistabel!$B$26:$F$29,MATCH($C117,Kruistabel!$C$25:$F$25,0)+1,FALSE),""))</f>
        <v>#N/A</v>
      </c>
      <c r="EB117" s="326" t="e">
        <f ca="1">IF(IF(Plananalyse!EB117=1,VLOOKUP(EB$5,Kruistabel!$B$26:$F$29,MATCH($C117,Kruistabel!$C$25:$F$25,0)+1,FALSE),"")=0,"",IF(Plananalyse!EB117=1,VLOOKUP(EB$5,Kruistabel!$B$26:$F$29,MATCH($C117,Kruistabel!$C$25:$F$25,0)+1,FALSE),""))</f>
        <v>#REF!</v>
      </c>
      <c r="EC117" s="326" t="e">
        <f ca="1">IF(IF(Plananalyse!EC117=1,VLOOKUP(EC$5,Kruistabel!$B$26:$F$29,MATCH($C117,Kruistabel!$C$25:$F$25,0)+1,FALSE),"")=0,"",IF(Plananalyse!EC117=1,VLOOKUP(EC$5,Kruistabel!$B$26:$F$29,MATCH($C117,Kruistabel!$C$25:$F$25,0)+1,FALSE),""))</f>
        <v>#REF!</v>
      </c>
      <c r="ED117" s="327"/>
      <c r="EE117" s="326" t="e">
        <f ca="1">IF(IF(Plananalyse!EE117=1,VLOOKUP(EE$5,Kruistabel!$B$26:$F$29,MATCH($C117,Kruistabel!$C$25:$F$25,0)+1,FALSE),"")=0,"",IF(Plananalyse!EE117=1,VLOOKUP(EE$5,Kruistabel!$B$26:$F$29,MATCH($C117,Kruistabel!$C$25:$F$25,0)+1,FALSE),""))</f>
        <v>#N/A</v>
      </c>
      <c r="EF117" s="326" t="e">
        <f ca="1">IF(IF(Plananalyse!EF117=1,VLOOKUP(EF$5,Kruistabel!$B$26:$F$29,MATCH($C117,Kruistabel!$C$25:$F$25,0)+1,FALSE),"")=0,"",IF(Plananalyse!EF117=1,VLOOKUP(EF$5,Kruistabel!$B$26:$F$29,MATCH($C117,Kruistabel!$C$25:$F$25,0)+1,FALSE),""))</f>
        <v>#N/A</v>
      </c>
      <c r="EG117" s="326" t="e">
        <f ca="1">IF(IF(Plananalyse!EG117=1,VLOOKUP(EG$5,Kruistabel!$B$26:$F$29,MATCH($C117,Kruistabel!$C$25:$F$25,0)+1,FALSE),"")=0,"",IF(Plananalyse!EG117=1,VLOOKUP(EG$5,Kruistabel!$B$26:$F$29,MATCH($C117,Kruistabel!$C$25:$F$25,0)+1,FALSE),""))</f>
        <v>#N/A</v>
      </c>
      <c r="EH117" s="326" t="e">
        <f ca="1">IF(IF(Plananalyse!EH117=1,VLOOKUP(EH$5,Kruistabel!$B$26:$F$29,MATCH($C117,Kruistabel!$C$25:$F$25,0)+1,FALSE),"")=0,"",IF(Plananalyse!EH117=1,VLOOKUP(EH$5,Kruistabel!$B$26:$F$29,MATCH($C117,Kruistabel!$C$25:$F$25,0)+1,FALSE),""))</f>
        <v>#REF!</v>
      </c>
      <c r="EI117" s="326" t="e">
        <f ca="1">IF(IF(Plananalyse!EI117=1,VLOOKUP(EI$5,Kruistabel!$B$26:$F$29,MATCH($C117,Kruistabel!$C$25:$F$25,0)+1,FALSE),"")=0,"",IF(Plananalyse!EI117=1,VLOOKUP(EI$5,Kruistabel!$B$26:$F$29,MATCH($C117,Kruistabel!$C$25:$F$25,0)+1,FALSE),""))</f>
        <v>#REF!</v>
      </c>
      <c r="EJ117" s="164" t="str">
        <f>IF(Plananalyse!EJ117=1,VLOOKUP(EJ$5,Kruistabel!$B$26:$F$29,MATCH($C117,Kruistabel!$C$25:$F$25,0)+1,FALSE),"")</f>
        <v/>
      </c>
      <c r="EK117" s="138"/>
      <c r="EL117" s="138"/>
      <c r="EM117" s="138"/>
      <c r="EN117" s="138"/>
      <c r="EO117" s="138"/>
    </row>
    <row r="118" spans="2:145" hidden="1">
      <c r="B118" s="337" t="s">
        <v>222</v>
      </c>
      <c r="C118" s="160" t="str">
        <f>_xlfn.IFNA(VLOOKUP($B118,Classificatietabel!$B$6:$I$91,C$7,FALSE),"")</f>
        <v/>
      </c>
      <c r="D118" s="160" t="str">
        <f>_xlfn.IFNA(VLOOKUP($B118,Classificatietabel!$B$6:$I$91,D$7,FALSE),"")</f>
        <v/>
      </c>
      <c r="E118" s="119" t="str">
        <f>IF(AND(D118="laag",$D$3=1),0,_xlfn.IFNA(IF(VLOOKUP($B118,Classificatietabel!$B$6:$H$91,$E$5,FALSE)="Ja",1,0),""))</f>
        <v/>
      </c>
      <c r="F118" s="163"/>
      <c r="G118" s="326" t="e">
        <f>IF(IF(Plananalyse!G118=1,VLOOKUP(G$5,Kruistabel!$B$26:$F$29,MATCH($C118,Kruistabel!$C$25:$F$25,0)+1,FALSE),"")=0,"",IF(Plananalyse!G118=1,VLOOKUP(G$5,Kruistabel!$B$26:$F$29,MATCH($C118,Kruistabel!$C$25:$F$25,0)+1,FALSE),""))</f>
        <v>#N/A</v>
      </c>
      <c r="H118" s="326" t="e">
        <f>IF(IF(Plananalyse!H118=1,VLOOKUP(H$5,Kruistabel!$B$26:$F$29,MATCH($C118,Kruistabel!$C$25:$F$25,0)+1,FALSE),"")=0,"",IF(Plananalyse!H118=1,VLOOKUP(H$5,Kruistabel!$B$26:$F$29,MATCH($C118,Kruistabel!$C$25:$F$25,0)+1,FALSE),""))</f>
        <v>#N/A</v>
      </c>
      <c r="I118" s="326" t="e">
        <f>IF(IF(Plananalyse!I118=1,VLOOKUP(I$5,Kruistabel!$B$26:$F$29,MATCH($C118,Kruistabel!$C$25:$F$25,0)+1,FALSE),"")=0,"",IF(Plananalyse!I118=1,VLOOKUP(I$5,Kruistabel!$B$26:$F$29,MATCH($C118,Kruistabel!$C$25:$F$25,0)+1,FALSE),""))</f>
        <v>#N/A</v>
      </c>
      <c r="J118" s="326" t="e">
        <f>IF(IF(Plananalyse!J118=1,VLOOKUP(J$5,Kruistabel!$B$26:$F$29,MATCH($C118,Kruistabel!$C$25:$F$25,0)+1,FALSE),"")=0,"",IF(Plananalyse!J118=1,VLOOKUP(J$5,Kruistabel!$B$26:$F$29,MATCH($C118,Kruistabel!$C$25:$F$25,0)+1,FALSE),""))</f>
        <v>#N/A</v>
      </c>
      <c r="K118" s="326" t="e">
        <f>IF(IF(Plananalyse!K118=1,VLOOKUP(K$5,Kruistabel!$B$26:$F$29,MATCH($C118,Kruistabel!$C$25:$F$25,0)+1,FALSE),"")=0,"",IF(Plananalyse!K118=1,VLOOKUP(K$5,Kruistabel!$B$26:$F$29,MATCH($C118,Kruistabel!$C$25:$F$25,0)+1,FALSE),""))</f>
        <v>#N/A</v>
      </c>
      <c r="L118" s="326" t="e">
        <f>IF(IF(Plananalyse!L118=1,VLOOKUP(L$5,Kruistabel!$B$26:$F$29,MATCH($C118,Kruistabel!$C$25:$F$25,0)+1,FALSE),"")=0,"",IF(Plananalyse!L118=1,VLOOKUP(L$5,Kruistabel!$B$26:$F$29,MATCH($C118,Kruistabel!$C$25:$F$25,0)+1,FALSE),""))</f>
        <v>#N/A</v>
      </c>
      <c r="M118" s="326" t="e">
        <f>IF(IF(Plananalyse!M118=1,VLOOKUP(M$5,Kruistabel!$B$26:$F$29,MATCH($C118,Kruistabel!$C$25:$F$25,0)+1,FALSE),"")=0,"",IF(Plananalyse!M118=1,VLOOKUP(M$5,Kruistabel!$B$26:$F$29,MATCH($C118,Kruistabel!$C$25:$F$25,0)+1,FALSE),""))</f>
        <v>#N/A</v>
      </c>
      <c r="N118" s="326" t="e">
        <f>IF(IF(Plananalyse!N118=1,VLOOKUP(N$5,Kruistabel!$B$26:$F$29,MATCH($C118,Kruistabel!$C$25:$F$25,0)+1,FALSE),"")=0,"",IF(Plananalyse!N118=1,VLOOKUP(N$5,Kruistabel!$B$26:$F$29,MATCH($C118,Kruistabel!$C$25:$F$25,0)+1,FALSE),""))</f>
        <v>#N/A</v>
      </c>
      <c r="O118" s="326" t="e">
        <f>IF(IF(Plananalyse!O118=1,VLOOKUP(O$5,Kruistabel!$B$26:$F$29,MATCH($C118,Kruistabel!$C$25:$F$25,0)+1,FALSE),"")=0,"",IF(Plananalyse!O118=1,VLOOKUP(O$5,Kruistabel!$B$26:$F$29,MATCH($C118,Kruistabel!$C$25:$F$25,0)+1,FALSE),""))</f>
        <v>#N/A</v>
      </c>
      <c r="P118" s="326" t="e">
        <f>IF(IF(Plananalyse!P118=1,VLOOKUP(P$5,Kruistabel!$B$26:$F$29,MATCH($C118,Kruistabel!$C$25:$F$25,0)+1,FALSE),"")=0,"",IF(Plananalyse!P118=1,VLOOKUP(P$5,Kruistabel!$B$26:$F$29,MATCH($C118,Kruistabel!$C$25:$F$25,0)+1,FALSE),""))</f>
        <v>#N/A</v>
      </c>
      <c r="Q118" s="326" t="e">
        <f>IF(IF(Plananalyse!Q118=1,VLOOKUP(Q$5,Kruistabel!$B$26:$F$29,MATCH($C118,Kruistabel!$C$25:$F$25,0)+1,FALSE),"")=0,"",IF(Plananalyse!Q118=1,VLOOKUP(Q$5,Kruistabel!$B$26:$F$29,MATCH($C118,Kruistabel!$C$25:$F$25,0)+1,FALSE),""))</f>
        <v>#N/A</v>
      </c>
      <c r="R118" s="326" t="e">
        <f>IF(IF(Plananalyse!R118=1,VLOOKUP(R$5,Kruistabel!$B$26:$F$29,MATCH($C118,Kruistabel!$C$25:$F$25,0)+1,FALSE),"")=0,"",IF(Plananalyse!R118=1,VLOOKUP(R$5,Kruistabel!$B$26:$F$29,MATCH($C118,Kruistabel!$C$25:$F$25,0)+1,FALSE),""))</f>
        <v>#N/A</v>
      </c>
      <c r="S118" s="326" t="e">
        <f>IF(IF(Plananalyse!S118=1,VLOOKUP(S$5,Kruistabel!$B$26:$F$29,MATCH($C118,Kruistabel!$C$25:$F$25,0)+1,FALSE),"")=0,"",IF(Plananalyse!S118=1,VLOOKUP(S$5,Kruistabel!$B$26:$F$29,MATCH($C118,Kruistabel!$C$25:$F$25,0)+1,FALSE),""))</f>
        <v>#N/A</v>
      </c>
      <c r="T118" s="326" t="e">
        <f>IF(IF(Plananalyse!T118=1,VLOOKUP(T$5,Kruistabel!$B$26:$F$29,MATCH($C118,Kruistabel!$C$25:$F$25,0)+1,FALSE),"")=0,"",IF(Plananalyse!T118=1,VLOOKUP(T$5,Kruistabel!$B$26:$F$29,MATCH($C118,Kruistabel!$C$25:$F$25,0)+1,FALSE),""))</f>
        <v>#N/A</v>
      </c>
      <c r="U118" s="326" t="e">
        <f>IF(IF(Plananalyse!U118=1,VLOOKUP(U$5,Kruistabel!$B$26:$F$29,MATCH($C118,Kruistabel!$C$25:$F$25,0)+1,FALSE),"")=0,"",IF(Plananalyse!U118=1,VLOOKUP(U$5,Kruistabel!$B$26:$F$29,MATCH($C118,Kruistabel!$C$25:$F$25,0)+1,FALSE),""))</f>
        <v>#N/A</v>
      </c>
      <c r="V118" s="326" t="e">
        <f>IF(IF(Plananalyse!V118=1,VLOOKUP(V$5,Kruistabel!$B$26:$F$29,MATCH($C118,Kruistabel!$C$25:$F$25,0)+1,FALSE),"")=0,"",IF(Plananalyse!V118=1,VLOOKUP(V$5,Kruistabel!$B$26:$F$29,MATCH($C118,Kruistabel!$C$25:$F$25,0)+1,FALSE),""))</f>
        <v>#N/A</v>
      </c>
      <c r="W118" s="326" t="e">
        <f>IF(IF(Plananalyse!W118=1,VLOOKUP(W$5,Kruistabel!$B$26:$F$29,MATCH($C118,Kruistabel!$C$25:$F$25,0)+1,FALSE),"")=0,"",IF(Plananalyse!W118=1,VLOOKUP(W$5,Kruistabel!$B$26:$F$29,MATCH($C118,Kruistabel!$C$25:$F$25,0)+1,FALSE),""))</f>
        <v>#N/A</v>
      </c>
      <c r="X118" s="326" t="e">
        <f>IF(IF(Plananalyse!X118=1,VLOOKUP(X$5,Kruistabel!$B$26:$F$29,MATCH($C118,Kruistabel!$C$25:$F$25,0)+1,FALSE),"")=0,"",IF(Plananalyse!X118=1,VLOOKUP(X$5,Kruistabel!$B$26:$F$29,MATCH($C118,Kruistabel!$C$25:$F$25,0)+1,FALSE),""))</f>
        <v>#N/A</v>
      </c>
      <c r="Y118" s="326" t="e">
        <f>IF(IF(Plananalyse!Y118=1,VLOOKUP(Y$5,Kruistabel!$B$26:$F$29,MATCH($C118,Kruistabel!$C$25:$F$25,0)+1,FALSE),"")=0,"",IF(Plananalyse!Y118=1,VLOOKUP(Y$5,Kruistabel!$B$26:$F$29,MATCH($C118,Kruistabel!$C$25:$F$25,0)+1,FALSE),""))</f>
        <v>#N/A</v>
      </c>
      <c r="Z118" s="326" t="e">
        <f>IF(IF(Plananalyse!Z118=1,VLOOKUP(Z$5,Kruistabel!$B$26:$F$29,MATCH($C118,Kruistabel!$C$25:$F$25,0)+1,FALSE),"")=0,"",IF(Plananalyse!Z118=1,VLOOKUP(Z$5,Kruistabel!$B$26:$F$29,MATCH($C118,Kruistabel!$C$25:$F$25,0)+1,FALSE),""))</f>
        <v>#N/A</v>
      </c>
      <c r="AA118" s="326" t="e">
        <f>IF(IF(Plananalyse!AA118=1,VLOOKUP(AA$5,Kruistabel!$B$26:$F$29,MATCH($C118,Kruistabel!$C$25:$F$25,0)+1,FALSE),"")=0,"",IF(Plananalyse!AA118=1,VLOOKUP(AA$5,Kruistabel!$B$26:$F$29,MATCH($C118,Kruistabel!$C$25:$F$25,0)+1,FALSE),""))</f>
        <v>#N/A</v>
      </c>
      <c r="AB118" s="326" t="e">
        <f>IF(IF(Plananalyse!AB118=1,VLOOKUP(AB$5,Kruistabel!$B$26:$F$29,MATCH($C118,Kruistabel!$C$25:$F$25,0)+1,FALSE),"")=0,"",IF(Plananalyse!AB118=1,VLOOKUP(AB$5,Kruistabel!$B$26:$F$29,MATCH($C118,Kruistabel!$C$25:$F$25,0)+1,FALSE),""))</f>
        <v>#N/A</v>
      </c>
      <c r="AC118" s="326" t="e">
        <f>IF(IF(Plananalyse!AC118=1,VLOOKUP(AC$5,Kruistabel!$B$26:$F$29,MATCH($C118,Kruistabel!$C$25:$F$25,0)+1,FALSE),"")=0,"",IF(Plananalyse!AC118=1,VLOOKUP(AC$5,Kruistabel!$B$26:$F$29,MATCH($C118,Kruistabel!$C$25:$F$25,0)+1,FALSE),""))</f>
        <v>#N/A</v>
      </c>
      <c r="AD118" s="326" t="e">
        <f>IF(IF(Plananalyse!AD118=1,VLOOKUP(AD$5,Kruistabel!$B$26:$F$29,MATCH($C118,Kruistabel!$C$25:$F$25,0)+1,FALSE),"")=0,"",IF(Plananalyse!AD118=1,VLOOKUP(AD$5,Kruistabel!$B$26:$F$29,MATCH($C118,Kruistabel!$C$25:$F$25,0)+1,FALSE),""))</f>
        <v>#N/A</v>
      </c>
      <c r="AE118" s="326" t="e">
        <f>IF(IF(Plananalyse!AE118=1,VLOOKUP(AE$5,Kruistabel!$B$26:$F$29,MATCH($C118,Kruistabel!$C$25:$F$25,0)+1,FALSE),"")=0,"",IF(Plananalyse!AE118=1,VLOOKUP(AE$5,Kruistabel!$B$26:$F$29,MATCH($C118,Kruistabel!$C$25:$F$25,0)+1,FALSE),""))</f>
        <v>#N/A</v>
      </c>
      <c r="AF118" s="326" t="e">
        <f>IF(IF(Plananalyse!AF118=1,VLOOKUP(AF$5,Kruistabel!$B$26:$F$29,MATCH($C118,Kruistabel!$C$25:$F$25,0)+1,FALSE),"")=0,"",IF(Plananalyse!AF118=1,VLOOKUP(AF$5,Kruistabel!$B$26:$F$29,MATCH($C118,Kruistabel!$C$25:$F$25,0)+1,FALSE),""))</f>
        <v>#N/A</v>
      </c>
      <c r="AG118" s="326" t="e">
        <f>IF(IF(Plananalyse!AG118=1,VLOOKUP(AG$5,Kruistabel!$B$26:$F$29,MATCH($C118,Kruistabel!$C$25:$F$25,0)+1,FALSE),"")=0,"",IF(Plananalyse!AG118=1,VLOOKUP(AG$5,Kruistabel!$B$26:$F$29,MATCH($C118,Kruistabel!$C$25:$F$25,0)+1,FALSE),""))</f>
        <v>#N/A</v>
      </c>
      <c r="AH118" s="326" t="e">
        <f>IF(IF(Plananalyse!AH118=1,VLOOKUP(AH$5,Kruistabel!$B$26:$F$29,MATCH($C118,Kruistabel!$C$25:$F$25,0)+1,FALSE),"")=0,"",IF(Plananalyse!AI118=1,VLOOKUP(AH$5,Kruistabel!$B$26:$F$29,MATCH($C118,Kruistabel!$C$25:$F$25,0)+1,FALSE),""))</f>
        <v>#N/A</v>
      </c>
      <c r="AI118" s="326" t="e">
        <f>IF(IF(Plananalyse!AI118=1,VLOOKUP(AI$5,Kruistabel!$B$26:$F$29,MATCH($C118,Kruistabel!$C$25:$F$25,0)+1,FALSE),"")=0,"",IF(Plananalyse!AJ118=1,VLOOKUP(AI$5,Kruistabel!$B$26:$F$29,MATCH($C118,Kruistabel!$C$25:$F$25,0)+1,FALSE),""))</f>
        <v>#N/A</v>
      </c>
      <c r="AJ118" s="326" t="e">
        <f>IF(IF(Plananalyse!AJ118=1,VLOOKUP(AJ$5,Kruistabel!$B$26:$F$29,MATCH($C118,Kruistabel!$C$25:$F$25,0)+1,FALSE),"")=0,"",IF(Plananalyse!AJ118=1,VLOOKUP(AJ$5,Kruistabel!$B$26:$F$29,MATCH($C118,Kruistabel!$C$25:$F$25,0)+1,FALSE),""))</f>
        <v>#N/A</v>
      </c>
      <c r="AK118" s="326" t="e">
        <f>IF(IF(Plananalyse!AK118=1,VLOOKUP(AK$5,Kruistabel!$B$26:$F$29,MATCH($C118,Kruistabel!$C$25:$F$25,0)+1,FALSE),"")=0,"",IF(Plananalyse!AK118=1,VLOOKUP(AK$5,Kruistabel!$B$26:$F$29,MATCH($C118,Kruistabel!$C$25:$F$25,0)+1,FALSE),""))</f>
        <v>#N/A</v>
      </c>
      <c r="AL118" s="326" t="e">
        <f>IF(IF(Plananalyse!AL118=1,VLOOKUP(AL$5,Kruistabel!$B$26:$F$29,MATCH($C118,Kruistabel!$C$25:$F$25,0)+1,FALSE),"")=0,"",IF(Plananalyse!AL118=1,VLOOKUP(AL$5,Kruistabel!$B$26:$F$29,MATCH($C118,Kruistabel!$C$25:$F$25,0)+1,FALSE),""))</f>
        <v>#N/A</v>
      </c>
      <c r="AM118" s="326" t="e">
        <f>IF(IF(Plananalyse!AM118=1,VLOOKUP(AM$5,Kruistabel!$B$26:$F$29,MATCH($C118,Kruistabel!$C$25:$F$25,0)+1,FALSE),"")=0,"",IF(Plananalyse!AM118=1,VLOOKUP(AM$5,Kruistabel!$B$26:$F$29,MATCH($C118,Kruistabel!$C$25:$F$25,0)+1,FALSE),""))</f>
        <v>#N/A</v>
      </c>
      <c r="AN118" s="327"/>
      <c r="AO118" s="326" t="e">
        <f>IF(IF(Plananalyse!AO118=1,VLOOKUP(AO$5,Kruistabel!$B$26:$F$29,MATCH($C118,Kruistabel!$C$25:$F$25,0)+1,FALSE),"")=0,"",IF(Plananalyse!AO118=1,VLOOKUP(AO$5,Kruistabel!$B$26:$F$29,MATCH($C118,Kruistabel!$C$25:$F$25,0)+1,FALSE),""))</f>
        <v>#N/A</v>
      </c>
      <c r="AP118" s="326" t="e">
        <f>IF(IF(Plananalyse!AP118=1,VLOOKUP(AP$5,Kruistabel!$B$26:$F$29,MATCH($C118,Kruistabel!$C$25:$F$25,0)+1,FALSE),"")=0,"",IF(Plananalyse!AP118=1,VLOOKUP(AP$5,Kruistabel!$B$26:$F$29,MATCH($C118,Kruistabel!$C$25:$F$25,0)+1,FALSE),""))</f>
        <v>#N/A</v>
      </c>
      <c r="AQ118" s="326" t="e">
        <f>IF(IF(Plananalyse!AQ118=1,VLOOKUP(AQ$5,Kruistabel!$B$26:$F$29,MATCH($C118,Kruistabel!$C$25:$F$25,0)+1,FALSE),"")=0,"",IF(Plananalyse!AQ118=1,VLOOKUP(AQ$5,Kruistabel!$B$26:$F$29,MATCH($C118,Kruistabel!$C$25:$F$25,0)+1,FALSE),""))</f>
        <v>#N/A</v>
      </c>
      <c r="AR118" s="326" t="e">
        <f>IF(IF(Plananalyse!AR118=1,VLOOKUP(AR$5,Kruistabel!$B$26:$F$29,MATCH($C118,Kruistabel!$C$25:$F$25,0)+1,FALSE),"")=0,"",IF(Plananalyse!AR118=1,VLOOKUP(AR$5,Kruistabel!$B$26:$F$29,MATCH($C118,Kruistabel!$C$25:$F$25,0)+1,FALSE),""))</f>
        <v>#N/A</v>
      </c>
      <c r="AS118" s="326" t="e">
        <f>IF(IF(Plananalyse!AS118=1,VLOOKUP(AS$5,Kruistabel!$B$26:$F$29,MATCH($C118,Kruistabel!$C$25:$F$25,0)+1,FALSE),"")=0,"",IF(Plananalyse!AS118=1,VLOOKUP(AS$5,Kruistabel!$B$26:$F$29,MATCH($C118,Kruistabel!$C$25:$F$25,0)+1,FALSE),""))</f>
        <v>#N/A</v>
      </c>
      <c r="AT118" s="326" t="e">
        <f>IF(IF(Plananalyse!AT118=1,VLOOKUP(AT$5,Kruistabel!$B$26:$F$29,MATCH($C118,Kruistabel!$C$25:$F$25,0)+1,FALSE),"")=0,"",IF(Plananalyse!AT118=1,VLOOKUP(AT$5,Kruistabel!$B$26:$F$29,MATCH($C118,Kruistabel!$C$25:$F$25,0)+1,FALSE),""))</f>
        <v>#N/A</v>
      </c>
      <c r="AU118" s="326" t="e">
        <f>IF(IF(Plananalyse!AU118=1,VLOOKUP(AU$5,Kruistabel!$B$26:$F$29,MATCH($C118,Kruistabel!$C$25:$F$25,0)+1,FALSE),"")=0,"",IF(Plananalyse!AU118=1,VLOOKUP(AU$5,Kruistabel!$B$26:$F$29,MATCH($C118,Kruistabel!$C$25:$F$25,0)+1,FALSE),""))</f>
        <v>#N/A</v>
      </c>
      <c r="AV118" s="326" t="e">
        <f>IF(IF(Plananalyse!AV118=1,VLOOKUP(AV$5,Kruistabel!$B$26:$F$29,MATCH($C118,Kruistabel!$C$25:$F$25,0)+1,FALSE),"")=0,"",IF(Plananalyse!AV118=1,VLOOKUP(AV$5,Kruistabel!$B$26:$F$29,MATCH($C118,Kruistabel!$C$25:$F$25,0)+1,FALSE),""))</f>
        <v>#N/A</v>
      </c>
      <c r="AW118" s="326" t="e">
        <f>IF(IF(Plananalyse!AW118=1,VLOOKUP(AW$5,Kruistabel!$B$26:$F$29,MATCH($C118,Kruistabel!$C$25:$F$25,0)+1,FALSE),"")=0,"",IF(Plananalyse!AW118=1,VLOOKUP(AW$5,Kruistabel!$B$26:$F$29,MATCH($C118,Kruistabel!$C$25:$F$25,0)+1,FALSE),""))</f>
        <v>#N/A</v>
      </c>
      <c r="AX118" s="326" t="e">
        <f>IF(IF(Plananalyse!AX118=1,VLOOKUP(AX$5,Kruistabel!$B$26:$F$29,MATCH($C118,Kruistabel!$C$25:$F$25,0)+1,FALSE),"")=0,"",IF(Plananalyse!AX118=1,VLOOKUP(AX$5,Kruistabel!$B$26:$F$29,MATCH($C118,Kruistabel!$C$25:$F$25,0)+1,FALSE),""))</f>
        <v>#N/A</v>
      </c>
      <c r="AY118" s="327"/>
      <c r="AZ118" s="326" t="e">
        <f>IF(IF(Plananalyse!AZ118=1,VLOOKUP(AZ$5,Kruistabel!$B$26:$F$29,MATCH($C118,Kruistabel!$C$25:$F$25,0)+1,FALSE),"")=0,"",IF(Plananalyse!AZ118=1,VLOOKUP(AZ$5,Kruistabel!$B$26:$F$29,MATCH($C118,Kruistabel!$C$25:$F$25,0)+1,FALSE),""))</f>
        <v>#N/A</v>
      </c>
      <c r="BA118" s="326" t="e">
        <f>IF(IF(Plananalyse!BA118=1,VLOOKUP(BA$5,Kruistabel!$B$26:$F$29,MATCH($C118,Kruistabel!$C$25:$F$25,0)+1,FALSE),"")=0,"",IF(Plananalyse!BA118=1,VLOOKUP(BA$5,Kruistabel!$B$26:$F$29,MATCH($C118,Kruistabel!$C$25:$F$25,0)+1,FALSE),""))</f>
        <v>#N/A</v>
      </c>
      <c r="BB118" s="326" t="e">
        <f>IF(IF(Plananalyse!BB118=1,VLOOKUP(BB$5,Kruistabel!$B$26:$F$29,MATCH($C118,Kruistabel!$C$25:$F$25,0)+1,FALSE),"")=0,"",IF(Plananalyse!BB118=1,VLOOKUP(BB$5,Kruistabel!$B$26:$F$29,MATCH($C118,Kruistabel!$C$25:$F$25,0)+1,FALSE),""))</f>
        <v>#N/A</v>
      </c>
      <c r="BC118" s="326" t="e">
        <f>IF(IF(Plananalyse!BC118=1,VLOOKUP(BC$5,Kruistabel!$B$26:$F$29,MATCH($C118,Kruistabel!$C$25:$F$25,0)+1,FALSE),"")=0,"",IF(Plananalyse!BC118=1,VLOOKUP(BC$5,Kruistabel!$B$26:$F$29,MATCH($C118,Kruistabel!$C$25:$F$25,0)+1,FALSE),""))</f>
        <v>#N/A</v>
      </c>
      <c r="BD118" s="326" t="e">
        <f>IF(IF(Plananalyse!BD118=1,VLOOKUP(BD$5,Kruistabel!$B$26:$F$29,MATCH($C118,Kruistabel!$C$25:$F$25,0)+1,FALSE),"")=0,"",IF(Plananalyse!BD118=1,VLOOKUP(BD$5,Kruistabel!$B$26:$F$29,MATCH($C118,Kruistabel!$C$25:$F$25,0)+1,FALSE),""))</f>
        <v>#N/A</v>
      </c>
      <c r="BE118" s="326" t="e">
        <f>IF(IF(Plananalyse!BE118=1,VLOOKUP(BE$5,Kruistabel!$B$26:$F$29,MATCH($C118,Kruistabel!$C$25:$F$25,0)+1,FALSE),"")=0,"",IF(Plananalyse!BE118=1,VLOOKUP(BE$5,Kruistabel!$B$26:$F$29,MATCH($C118,Kruistabel!$C$25:$F$25,0)+1,FALSE),""))</f>
        <v>#N/A</v>
      </c>
      <c r="BF118" s="326" t="e">
        <f>IF(IF(Plananalyse!BF118=1,VLOOKUP(BF$5,Kruistabel!$B$26:$F$29,MATCH($C118,Kruistabel!$C$25:$F$25,0)+1,FALSE),"")=0,"",IF(Plananalyse!BF118=1,VLOOKUP(BF$5,Kruistabel!$B$26:$F$29,MATCH($C118,Kruistabel!$C$25:$F$25,0)+1,FALSE),""))</f>
        <v>#N/A</v>
      </c>
      <c r="BG118" s="326" t="e">
        <f>IF(IF(Plananalyse!BG118=1,VLOOKUP(BG$5,Kruistabel!$B$26:$F$29,MATCH($C118,Kruistabel!$C$25:$F$25,0)+1,FALSE),"")=0,"",IF(Plananalyse!BG118=1,VLOOKUP(BG$5,Kruistabel!$B$26:$F$29,MATCH($C118,Kruistabel!$C$25:$F$25,0)+1,FALSE),""))</f>
        <v>#N/A</v>
      </c>
      <c r="BH118" s="326" t="e">
        <f>IF(IF(Plananalyse!BH118=1,VLOOKUP(BH$5,Kruistabel!$B$26:$F$29,MATCH($C118,Kruistabel!$C$25:$F$25,0)+1,FALSE),"")=0,"",IF(Plananalyse!BH118=1,VLOOKUP(BH$5,Kruistabel!$B$26:$F$29,MATCH($C118,Kruistabel!$C$25:$F$25,0)+1,FALSE),""))</f>
        <v>#N/A</v>
      </c>
      <c r="BI118" s="327"/>
      <c r="BJ118" s="326" t="e">
        <f>IF(IF(Plananalyse!BJ118=1,VLOOKUP(BJ$5,Kruistabel!$B$26:$F$29,MATCH($C118,Kruistabel!$C$25:$F$25,0)+1,FALSE),"")=0,"",IF(Plananalyse!BJ118=1,VLOOKUP(BJ$5,Kruistabel!$B$26:$F$29,MATCH($C118,Kruistabel!$C$25:$F$25,0)+1,FALSE),""))</f>
        <v>#N/A</v>
      </c>
      <c r="BK118" s="326" t="e">
        <f>IF(IF(Plananalyse!BK118=1,VLOOKUP(BK$5,Kruistabel!$B$26:$F$29,MATCH($C118,Kruistabel!$C$25:$F$25,0)+1,FALSE),"")=0,"",IF(Plananalyse!BK118=1,VLOOKUP(BK$5,Kruistabel!$B$26:$F$29,MATCH($C118,Kruistabel!$C$25:$F$25,0)+1,FALSE),""))</f>
        <v>#N/A</v>
      </c>
      <c r="BL118" s="326" t="e">
        <f>IF(IF(Plananalyse!BL118=1,VLOOKUP(BL$5,Kruistabel!$B$26:$F$29,MATCH($C118,Kruistabel!$C$25:$F$25,0)+1,FALSE),"")=0,"",IF(Plananalyse!BL118=1,VLOOKUP(BL$5,Kruistabel!$B$26:$F$29,MATCH($C118,Kruistabel!$C$25:$F$25,0)+1,FALSE),""))</f>
        <v>#N/A</v>
      </c>
      <c r="BM118" s="326" t="e">
        <f>IF(IF(Plananalyse!BM118=1,VLOOKUP(BM$5,Kruistabel!$B$26:$F$29,MATCH($C118,Kruistabel!$C$25:$F$25,0)+1,FALSE),"")=0,"",IF(Plananalyse!BM118=1,VLOOKUP(BM$5,Kruistabel!$B$26:$F$29,MATCH($C118,Kruistabel!$C$25:$F$25,0)+1,FALSE),""))</f>
        <v>#N/A</v>
      </c>
      <c r="BN118" s="326" t="e">
        <f>IF(IF(Plananalyse!BN118=1,VLOOKUP(BN$5,Kruistabel!$B$26:$F$29,MATCH($C118,Kruistabel!$C$25:$F$25,0)+1,FALSE),"")=0,"",IF(Plananalyse!BN118=1,VLOOKUP(BN$5,Kruistabel!$B$26:$F$29,MATCH($C118,Kruistabel!$C$25:$F$25,0)+1,FALSE),""))</f>
        <v>#N/A</v>
      </c>
      <c r="BO118" s="326" t="e">
        <f>IF(IF(Plananalyse!BO118=1,VLOOKUP(BO$5,Kruistabel!$B$26:$F$29,MATCH($C118,Kruistabel!$C$25:$F$25,0)+1,FALSE),"")=0,"",IF(Plananalyse!BO118=1,VLOOKUP(BO$5,Kruistabel!$B$26:$F$29,MATCH($C118,Kruistabel!$C$25:$F$25,0)+1,FALSE),""))</f>
        <v>#N/A</v>
      </c>
      <c r="BP118" s="326" t="e">
        <f>IF(IF(Plananalyse!BP118=1,VLOOKUP(BP$5,Kruistabel!$B$26:$F$29,MATCH($C118,Kruistabel!$C$25:$F$25,0)+1,FALSE),"")=0,"",IF(Plananalyse!BP118=1,VLOOKUP(BP$5,Kruistabel!$B$26:$F$29,MATCH($C118,Kruistabel!$C$25:$F$25,0)+1,FALSE),""))</f>
        <v>#N/A</v>
      </c>
      <c r="BQ118" s="326" t="e">
        <f>IF(IF(Plananalyse!BQ118=1,VLOOKUP(BQ$5,Kruistabel!$B$26:$F$29,MATCH($C118,Kruistabel!$C$25:$F$25,0)+1,FALSE),"")=0,"",IF(Plananalyse!BQ118=1,VLOOKUP(BQ$5,Kruistabel!$B$26:$F$29,MATCH($C118,Kruistabel!$C$25:$F$25,0)+1,FALSE),""))</f>
        <v>#N/A</v>
      </c>
      <c r="BR118" s="326" t="e">
        <f>IF(IF(Plananalyse!BR118=1,VLOOKUP(BR$5,Kruistabel!$B$26:$F$29,MATCH($C118,Kruistabel!$C$25:$F$25,0)+1,FALSE),"")=0,"",IF(Plananalyse!BR118=1,VLOOKUP(BR$5,Kruistabel!$B$26:$F$29,MATCH($C118,Kruistabel!$C$25:$F$25,0)+1,FALSE),""))</f>
        <v>#REF!</v>
      </c>
      <c r="BS118" s="326" t="e">
        <f>IF(IF(Plananalyse!BS118=1,VLOOKUP(BS$5,Kruistabel!$B$26:$F$29,MATCH($C118,Kruistabel!$C$25:$F$25,0)+1,FALSE),"")=0,"",IF(Plananalyse!BS118=1,VLOOKUP(BS$5,Kruistabel!$B$26:$F$29,MATCH($C118,Kruistabel!$C$25:$F$25,0)+1,FALSE),""))</f>
        <v>#REF!</v>
      </c>
      <c r="BT118" s="65"/>
      <c r="BU118" s="231" t="e">
        <f>IF(IF(Plananalyse!BU118=1,VLOOKUP(BU$5,Kruistabel!$B$26:$F$29,MATCH($C118,Kruistabel!$C$25:$F$25,0)+1,FALSE),"")=0,"",IF(Plananalyse!BU118=1,VLOOKUP(BU$5,Kruistabel!$B$26:$F$29,MATCH($C118,Kruistabel!$C$25:$F$25,0)+1,FALSE),""))</f>
        <v>#N/A</v>
      </c>
      <c r="BV118" s="326" t="e">
        <f>IF(IF(Plananalyse!BV118=1,VLOOKUP(BV$5,Kruistabel!$B$26:$F$29,MATCH($C118,Kruistabel!$C$25:$F$25,0)+1,FALSE),"")=0,"",IF(Plananalyse!BV118=1,VLOOKUP(BV$5,Kruistabel!$B$26:$F$29,MATCH($C118,Kruistabel!$C$25:$F$25,0)+1,FALSE),""))</f>
        <v>#N/A</v>
      </c>
      <c r="BW118" s="326" t="e">
        <f>IF(IF(Plananalyse!BW118=1,VLOOKUP(BW$5,Kruistabel!$B$26:$F$29,MATCH($C118,Kruistabel!$C$25:$F$25,0)+1,FALSE),"")=0,"",IF(Plananalyse!BW118=1,VLOOKUP(BW$5,Kruistabel!$B$26:$F$29,MATCH($C118,Kruistabel!$C$25:$F$25,0)+1,FALSE),""))</f>
        <v>#N/A</v>
      </c>
      <c r="BX118" s="326" t="e">
        <f>IF(IF(Plananalyse!BX118=1,VLOOKUP(BX$5,Kruistabel!$B$26:$F$29,MATCH($C118,Kruistabel!$C$25:$F$25,0)+1,FALSE),"")=0,"",IF(Plananalyse!BX118=1,VLOOKUP(BX$5,Kruistabel!$B$26:$F$29,MATCH($C118,Kruistabel!$C$25:$F$25,0)+1,FALSE),""))</f>
        <v>#N/A</v>
      </c>
      <c r="BY118" s="327"/>
      <c r="BZ118" s="326" t="e">
        <f>IF(IF(Plananalyse!BZ118=1,VLOOKUP(BZ$5,Kruistabel!$B$26:$F$29,MATCH($C118,Kruistabel!$C$25:$F$25,0)+1,FALSE),"")=0,"",IF(Plananalyse!BZ118=1,VLOOKUP(BZ$5,Kruistabel!$B$26:$F$29,MATCH($C118,Kruistabel!$C$25:$F$25,0)+1,FALSE),""))</f>
        <v>#N/A</v>
      </c>
      <c r="CA118" s="326" t="e">
        <f>IF(IF(Plananalyse!CA118=1,VLOOKUP(CA$5,Kruistabel!$B$26:$F$29,MATCH($C118,Kruistabel!$C$25:$F$25,0)+1,FALSE),"")=0,"",IF(Plananalyse!CA118=1,VLOOKUP(CA$5,Kruistabel!$B$26:$F$29,MATCH($C118,Kruistabel!$C$25:$F$25,0)+1,FALSE),""))</f>
        <v>#N/A</v>
      </c>
      <c r="CB118" s="326" t="e">
        <f>IF(IF(Plananalyse!CB118=1,VLOOKUP(CB$5,Kruistabel!$B$26:$F$29,MATCH($C118,Kruistabel!$C$25:$F$25,0)+1,FALSE),"")=0,"",IF(Plananalyse!CB118=1,VLOOKUP(CB$5,Kruistabel!$B$26:$F$29,MATCH($C118,Kruistabel!$C$25:$F$25,0)+1,FALSE),""))</f>
        <v>#N/A</v>
      </c>
      <c r="CC118" s="326" t="e">
        <f>IF(IF(Plananalyse!CC118=1,VLOOKUP(CC$5,Kruistabel!$B$26:$F$29,MATCH($C118,Kruistabel!$C$25:$F$25,0)+1,FALSE),"")=0,"",IF(Plananalyse!CC118=1,VLOOKUP(CC$5,Kruistabel!$B$26:$F$29,MATCH($C118,Kruistabel!$C$25:$F$25,0)+1,FALSE),""))</f>
        <v>#N/A</v>
      </c>
      <c r="CD118" s="326" t="e">
        <f>IF(IF(Plananalyse!CD118=1,VLOOKUP(CD$5,Kruistabel!$B$26:$F$29,MATCH($C118,Kruistabel!$C$25:$F$25,0)+1,FALSE),"")=0,"",IF(Plananalyse!CD118=1,VLOOKUP(CD$5,Kruistabel!$B$26:$F$29,MATCH($C118,Kruistabel!$C$25:$F$25,0)+1,FALSE),""))</f>
        <v>#N/A</v>
      </c>
      <c r="CE118" s="326" t="e">
        <f>IF(IF(Plananalyse!CE118=1,VLOOKUP(CE$5,Kruistabel!$B$26:$F$29,MATCH($C118,Kruistabel!$C$25:$F$25,0)+1,FALSE),"")=0,"",IF(Plananalyse!CE118=1,VLOOKUP(CE$5,Kruistabel!$B$26:$F$29,MATCH($C118,Kruistabel!$C$25:$F$25,0)+1,FALSE),""))</f>
        <v>#N/A</v>
      </c>
      <c r="CF118" s="326" t="e">
        <f>IF(IF(Plananalyse!CF118=1,VLOOKUP(CF$5,Kruistabel!$B$26:$F$29,MATCH($C118,Kruistabel!$C$25:$F$25,0)+1,FALSE),"")=0,"",IF(Plananalyse!CF118=1,VLOOKUP(CF$5,Kruistabel!$B$26:$F$29,MATCH($C118,Kruistabel!$C$25:$F$25,0)+1,FALSE),""))</f>
        <v>#N/A</v>
      </c>
      <c r="CG118" s="326" t="e">
        <f>IF(IF(Plananalyse!CG118=1,VLOOKUP(CG$5,Kruistabel!$B$26:$F$29,MATCH($C118,Kruistabel!$C$25:$F$25,0)+1,FALSE),"")=0,"",IF(Plananalyse!CG118=1,VLOOKUP(CG$5,Kruistabel!$B$26:$F$29,MATCH($C118,Kruistabel!$C$25:$F$25,0)+1,FALSE),""))</f>
        <v>#REF!</v>
      </c>
      <c r="CH118" s="326" t="e">
        <f>IF(IF(Plananalyse!CH118=1,VLOOKUP(CH$5,Kruistabel!$B$26:$F$29,MATCH($C118,Kruistabel!$C$25:$F$25,0)+1,FALSE),"")=0,"",IF(Plananalyse!CH118=1,VLOOKUP(CH$5,Kruistabel!$B$26:$F$29,MATCH($C118,Kruistabel!$C$25:$F$25,0)+1,FALSE),""))</f>
        <v>#REF!</v>
      </c>
      <c r="CI118" s="65"/>
      <c r="CJ118" s="326" t="e">
        <f>IF(IF(Plananalyse!CJ118=1,VLOOKUP(CJ$5,Kruistabel!$B$26:$F$29,MATCH($C118,Kruistabel!$C$25:$F$25,0)+1,FALSE),"")=0,"",IF(Plananalyse!CJ118=1,VLOOKUP(CJ$5,Kruistabel!$B$26:$F$29,MATCH($C118,Kruistabel!$C$25:$F$25,0)+1,FALSE),""))</f>
        <v>#N/A</v>
      </c>
      <c r="CK118" s="326" t="e">
        <f>IF(IF(Plananalyse!CK118=1,VLOOKUP(CK$5,Kruistabel!$B$26:$F$29,MATCH($C118,Kruistabel!$C$25:$F$25,0)+1,FALSE),"")=0,"",IF(Plananalyse!CK118=1,VLOOKUP(CK$5,Kruistabel!$B$26:$F$29,MATCH($C118,Kruistabel!$C$25:$F$25,0)+1,FALSE),""))</f>
        <v>#N/A</v>
      </c>
      <c r="CL118" s="326" t="e">
        <f>IF(IF(Plananalyse!CL118=1,VLOOKUP(CL$5,Kruistabel!$B$26:$F$29,MATCH($C118,Kruistabel!$C$25:$F$25,0)+1,FALSE),"")=0,"",IF(Plananalyse!CL118=1,VLOOKUP(CL$5,Kruistabel!$B$26:$F$29,MATCH($C118,Kruistabel!$C$25:$F$25,0)+1,FALSE),""))</f>
        <v>#N/A</v>
      </c>
      <c r="CM118" s="326" t="e">
        <f>IF(IF(Plananalyse!CM118=1,VLOOKUP(CM$5,Kruistabel!$B$26:$F$29,MATCH($C118,Kruistabel!$C$25:$F$25,0)+1,FALSE),"")=0,"",IF(Plananalyse!CM118=1,VLOOKUP(CM$5,Kruistabel!$B$26:$F$29,MATCH($C118,Kruistabel!$C$25:$F$25,0)+1,FALSE),""))</f>
        <v>#N/A</v>
      </c>
      <c r="CN118" s="326" t="e">
        <f>IF(IF(Plananalyse!CN118=1,VLOOKUP(CN$5,Kruistabel!$B$26:$F$29,MATCH($C118,Kruistabel!$C$25:$F$25,0)+1,FALSE),"")=0,"",IF(Plananalyse!CN118=1,VLOOKUP(CN$5,Kruistabel!$B$26:$F$29,MATCH($C118,Kruistabel!$C$25:$F$25,0)+1,FALSE),""))</f>
        <v>#N/A</v>
      </c>
      <c r="CO118" s="326" t="e">
        <f>IF(IF(Plananalyse!CO118=1,VLOOKUP(CO$5,Kruistabel!$B$26:$F$29,MATCH($C118,Kruistabel!$C$25:$F$25,0)+1,FALSE),"")=0,"",IF(Plananalyse!CO118=1,VLOOKUP(CO$5,Kruistabel!$B$26:$F$29,MATCH($C118,Kruistabel!$C$25:$F$25,0)+1,FALSE),""))</f>
        <v>#N/A</v>
      </c>
      <c r="CP118" s="326" t="e">
        <f>IF(IF(Plananalyse!CP118=1,VLOOKUP(CP$5,Kruistabel!$B$26:$F$29,MATCH($C118,Kruistabel!$C$25:$F$25,0)+1,FALSE),"")=0,"",IF(Plananalyse!CP118=1,VLOOKUP(CP$5,Kruistabel!$B$26:$F$29,MATCH($C118,Kruistabel!$C$25:$F$25,0)+1,FALSE),""))</f>
        <v>#N/A</v>
      </c>
      <c r="CQ118" s="326" t="e">
        <f>IF(IF(Plananalyse!CQ118=1,VLOOKUP(CQ$5,Kruistabel!$B$26:$F$29,MATCH($C118,Kruistabel!$C$25:$F$25,0)+1,FALSE),"")=0,"",IF(Plananalyse!CQ118=1,VLOOKUP(CQ$5,Kruistabel!$B$26:$F$29,MATCH($C118,Kruistabel!$C$25:$F$25,0)+1,FALSE),""))</f>
        <v>#N/A</v>
      </c>
      <c r="CR118" s="326" t="e">
        <f>IF(IF(Plananalyse!CR118=1,VLOOKUP(CR$5,Kruistabel!$B$26:$F$29,MATCH($C118,Kruistabel!$C$25:$F$25,0)+1,FALSE),"")=0,"",IF(Plananalyse!CR118=1,VLOOKUP(CR$5,Kruistabel!$B$26:$F$29,MATCH($C118,Kruistabel!$C$25:$F$25,0)+1,FALSE),""))</f>
        <v>#N/A</v>
      </c>
      <c r="CS118" s="326" t="e">
        <f>IF(IF(Plananalyse!CS118=1,VLOOKUP(CS$5,Kruistabel!$B$26:$F$29,MATCH($C118,Kruistabel!$C$25:$F$25,0)+1,FALSE),"")=0,"",IF(Plananalyse!CS118=1,VLOOKUP(CS$5,Kruistabel!$B$26:$F$29,MATCH($C118,Kruistabel!$C$25:$F$25,0)+1,FALSE),""))</f>
        <v>#N/A</v>
      </c>
      <c r="CT118" s="326" t="e">
        <f>IF(IF(Plananalyse!CT118=1,VLOOKUP(CT$5,Kruistabel!$B$26:$F$29,MATCH($C118,Kruistabel!$C$25:$F$25,0)+1,FALSE),"")=0,"",IF(Plananalyse!CT118=1,VLOOKUP(CT$5,Kruistabel!$B$26:$F$29,MATCH($C118,Kruistabel!$C$25:$F$25,0)+1,FALSE),""))</f>
        <v>#N/A</v>
      </c>
      <c r="CU118" s="326" t="e">
        <f>IF(IF(Plananalyse!CU118=1,VLOOKUP(CU$5,Kruistabel!$B$26:$F$29,MATCH($C118,Kruistabel!$C$25:$F$25,0)+1,FALSE),"")=0,"",IF(Plananalyse!CU118=1,VLOOKUP(CU$5,Kruistabel!$B$26:$F$29,MATCH($C118,Kruistabel!$C$25:$F$25,0)+1,FALSE),""))</f>
        <v>#N/A</v>
      </c>
      <c r="CV118" s="326" t="e">
        <f>IF(IF(Plananalyse!CV118=1,VLOOKUP(CV$5,Kruistabel!$B$26:$F$29,MATCH($C118,Kruistabel!$C$25:$F$25,0)+1,FALSE),"")=0,"",IF(Plananalyse!CV118=1,VLOOKUP(CV$5,Kruistabel!$B$26:$F$29,MATCH($C118,Kruistabel!$C$25:$F$25,0)+1,FALSE),""))</f>
        <v>#N/A</v>
      </c>
      <c r="CW118" s="326" t="e">
        <f>IF(IF(Plananalyse!CW118=1,VLOOKUP(CW$5,Kruistabel!$B$26:$F$29,MATCH($C118,Kruistabel!$C$25:$F$25,0)+1,FALSE),"")=0,"",IF(Plananalyse!CW118=1,VLOOKUP(CW$5,Kruistabel!$B$26:$F$29,MATCH($C118,Kruistabel!$C$25:$F$25,0)+1,FALSE),""))</f>
        <v>#N/A</v>
      </c>
      <c r="CX118" s="326" t="e">
        <f>IF(IF(Plananalyse!CX118=1,VLOOKUP(CX$5,Kruistabel!$B$26:$F$29,MATCH($C118,Kruistabel!$C$25:$F$25,0)+1,FALSE),"")=0,"",IF(Plananalyse!CX118=1,VLOOKUP(CX$5,Kruistabel!$B$26:$F$29,MATCH($C118,Kruistabel!$C$25:$F$25,0)+1,FALSE),""))</f>
        <v>#N/A</v>
      </c>
      <c r="CY118" s="326" t="e">
        <f>IF(IF(Plananalyse!CY118=1,VLOOKUP(CY$5,Kruistabel!$B$26:$F$29,MATCH($C118,Kruistabel!$C$25:$F$25,0)+1,FALSE),"")=0,"",IF(Plananalyse!CY118=1,VLOOKUP(CY$5,Kruistabel!$B$26:$F$29,MATCH($C118,Kruistabel!$C$25:$F$25,0)+1,FALSE),""))</f>
        <v>#N/A</v>
      </c>
      <c r="CZ118" s="326" t="e">
        <f>IF(IF(Plananalyse!CZ118=1,VLOOKUP(CZ$5,Kruistabel!$B$26:$F$29,MATCH($C118,Kruistabel!$C$25:$F$25,0)+1,FALSE),"")=0,"",IF(Plananalyse!CZ118=1,VLOOKUP(CZ$5,Kruistabel!$B$26:$F$29,MATCH($C118,Kruistabel!$C$25:$F$25,0)+1,FALSE),""))</f>
        <v>#N/A</v>
      </c>
      <c r="DA118" s="326" t="e">
        <f>IF(IF(Plananalyse!DA118=1,VLOOKUP(DA$5,Kruistabel!$B$26:$F$29,MATCH($C118,Kruistabel!$C$25:$F$25,0)+1,FALSE),"")=0,"",IF(Plananalyse!DA118=1,VLOOKUP(DA$5,Kruistabel!$B$26:$F$29,MATCH($C118,Kruistabel!$C$25:$F$25,0)+1,FALSE),""))</f>
        <v>#N/A</v>
      </c>
      <c r="DB118" s="326" t="e">
        <f>IF(IF(Plananalyse!DB118=1,VLOOKUP(DB$5,Kruistabel!$B$26:$F$29,MATCH($C118,Kruistabel!$C$25:$F$25,0)+1,FALSE),"")=0,"",IF(Plananalyse!DB118=1,VLOOKUP(DB$5,Kruistabel!$B$26:$F$29,MATCH($C118,Kruistabel!$C$25:$F$25,0)+1,FALSE),""))</f>
        <v>#N/A</v>
      </c>
      <c r="DC118" s="326" t="e">
        <f>IF(IF(Plananalyse!DC118=1,VLOOKUP(DC$5,Kruistabel!$B$26:$F$29,MATCH($C118,Kruistabel!$C$25:$F$25,0)+1,FALSE),"")=0,"",IF(Plananalyse!DC118=1,VLOOKUP(DC$5,Kruistabel!$B$26:$F$29,MATCH($C118,Kruistabel!$C$25:$F$25,0)+1,FALSE),""))</f>
        <v>#N/A</v>
      </c>
      <c r="DD118" s="327"/>
      <c r="DE118" s="326" t="e">
        <f>IF(IF(Plananalyse!DE118=1,VLOOKUP(DE$5,Kruistabel!$B$26:$F$29,MATCH($C118,Kruistabel!$C$25:$F$25,0)+1,FALSE),"")=0,"",IF(Plananalyse!DE118=1,VLOOKUP(DE$5,Kruistabel!$B$26:$F$29,MATCH($C118,Kruistabel!$C$25:$F$25,0)+1,FALSE),""))</f>
        <v>#N/A</v>
      </c>
      <c r="DF118" s="326" t="e">
        <f>IF(IF(Plananalyse!DF118=1,VLOOKUP(DF$5,Kruistabel!$B$26:$F$29,MATCH($C118,Kruistabel!$C$25:$F$25,0)+1,FALSE),"")=0,"",IF(Plananalyse!DF118=1,VLOOKUP(DF$5,Kruistabel!$B$26:$F$29,MATCH($C118,Kruistabel!$C$25:$F$25,0)+1,FALSE),""))</f>
        <v>#N/A</v>
      </c>
      <c r="DG118" s="326" t="e">
        <f ca="1">IF(IF(Plananalyse!DG118=1,VLOOKUP(DG$5,Kruistabel!$B$26:$F$29,MATCH($C118,Kruistabel!$C$25:$F$25,0)+1,FALSE),"")=0,"",IF(Plananalyse!DG118=1,VLOOKUP(DG$5,Kruistabel!$B$26:$F$29,MATCH($C118,Kruistabel!$C$25:$F$25,0)+1,FALSE),""))</f>
        <v>#N/A</v>
      </c>
      <c r="DH118" s="326" t="e">
        <f ca="1">IF(IF(Plananalyse!DH118=1,VLOOKUP(DH$5,Kruistabel!$B$26:$F$29,MATCH($C118,Kruistabel!$C$25:$F$25,0)+1,FALSE),"")=0,"",IF(Plananalyse!DH118=1,VLOOKUP(DH$5,Kruistabel!$B$26:$F$29,MATCH($C118,Kruistabel!$C$25:$F$25,0)+1,FALSE),""))</f>
        <v>#N/A</v>
      </c>
      <c r="DI118" s="326" t="e">
        <f ca="1">IF(IF(Plananalyse!DI118=1,VLOOKUP(DI$5,Kruistabel!$B$26:$F$29,MATCH($C118,Kruistabel!$C$25:$F$25,0)+1,FALSE),"")=0,"",IF(Plananalyse!DI118=1,VLOOKUP(DI$5,Kruistabel!$B$26:$F$29,MATCH($C118,Kruistabel!$C$25:$F$25,0)+1,FALSE),""))</f>
        <v>#N/A</v>
      </c>
      <c r="DJ118" s="326" t="e">
        <f ca="1">IF(IF(Plananalyse!DJ118=1,VLOOKUP(DJ$5,Kruistabel!$B$26:$F$29,MATCH($C118,Kruistabel!$C$25:$F$25,0)+1,FALSE),"")=0,"",IF(Plananalyse!DJ118=1,VLOOKUP(DJ$5,Kruistabel!$B$26:$F$29,MATCH($C118,Kruistabel!$C$25:$F$25,0)+1,FALSE),""))</f>
        <v>#N/A</v>
      </c>
      <c r="DK118" s="326" t="e">
        <f ca="1">IF(IF(Plananalyse!DK118=1,VLOOKUP(DK$5,Kruistabel!$B$26:$F$29,MATCH($C118,Kruistabel!$C$25:$F$25,0)+1,FALSE),"")=0,"",IF(Plananalyse!DK118=1,VLOOKUP(DK$5,Kruistabel!$B$26:$F$29,MATCH($C118,Kruistabel!$C$25:$F$25,0)+1,FALSE),""))</f>
        <v>#REF!</v>
      </c>
      <c r="DL118" s="326" t="e">
        <f ca="1">IF(IF(Plananalyse!DL118=1,VLOOKUP(DL$5,Kruistabel!$B$26:$F$29,MATCH($C118,Kruistabel!$C$25:$F$25,0)+1,FALSE),"")=0,"",IF(Plananalyse!DL118=1,VLOOKUP(DL$5,Kruistabel!$B$26:$F$29,MATCH($C118,Kruistabel!$C$25:$F$25,0)+1,FALSE),""))</f>
        <v>#REF!</v>
      </c>
      <c r="DM118" s="327" t="str">
        <f>IF(Plananalyse!DM118=1,VLOOKUP(DM$5,Kruistabel!$B$26:$F$29,MATCH($C118,Kruistabel!$C$25:$F$25,0)+1,FALSE),"")</f>
        <v/>
      </c>
      <c r="DN118" s="326" t="e">
        <f ca="1">IF(IF(Plananalyse!DN118=1,VLOOKUP(DN$5,Kruistabel!$B$26:$F$29,MATCH($C118,Kruistabel!$C$25:$F$25,0)+1,FALSE),"")=0,"",IF(Plananalyse!DN118=1,VLOOKUP(DN$5,Kruistabel!$B$26:$F$29,MATCH($C118,Kruistabel!$C$25:$F$25,0)+1,FALSE),""))</f>
        <v>#N/A</v>
      </c>
      <c r="DO118" s="326" t="e">
        <f ca="1">IF(IF(Plananalyse!DO118=1,VLOOKUP(DO$5,Kruistabel!$B$26:$F$29,MATCH($C118,Kruistabel!$C$25:$F$25,0)+1,FALSE),"")=0,"",IF(Plananalyse!DO118=1,VLOOKUP(DO$5,Kruistabel!$B$26:$F$29,MATCH($C118,Kruistabel!$C$25:$F$25,0)+1,FALSE),""))</f>
        <v>#N/A</v>
      </c>
      <c r="DP118" s="326" t="e">
        <f ca="1">IF(IF(Plananalyse!DP118=1,VLOOKUP(DP$5,Kruistabel!$B$26:$F$29,MATCH($C118,Kruistabel!$C$25:$F$25,0)+1,FALSE),"")=0,"",IF(Plananalyse!DP118=1,VLOOKUP(DP$5,Kruistabel!$B$26:$F$29,MATCH($C118,Kruistabel!$C$25:$F$25,0)+1,FALSE),""))</f>
        <v>#N/A</v>
      </c>
      <c r="DQ118" s="326" t="e">
        <f ca="1">IF(IF(Plananalyse!DQ118=1,VLOOKUP(DQ$5,Kruistabel!$B$26:$F$29,MATCH($C118,Kruistabel!$C$25:$F$25,0)+1,FALSE),"")=0,"",IF(Plananalyse!DQ118=1,VLOOKUP(DQ$5,Kruistabel!$B$26:$F$29,MATCH($C118,Kruistabel!$C$25:$F$25,0)+1,FALSE),""))</f>
        <v>#N/A</v>
      </c>
      <c r="DR118" s="326" t="e">
        <f ca="1">IF(IF(Plananalyse!DR118=1,VLOOKUP(DR$5,Kruistabel!$B$26:$F$29,MATCH($C118,Kruistabel!$C$25:$F$25,0)+1,FALSE),"")=0,"",IF(Plananalyse!DR118=1,VLOOKUP(DR$5,Kruistabel!$B$26:$F$29,MATCH($C118,Kruistabel!$C$25:$F$25,0)+1,FALSE),""))</f>
        <v>#N/A</v>
      </c>
      <c r="DS118" s="326" t="e">
        <f ca="1">IF(IF(Plananalyse!DS118=1,VLOOKUP(DS$5,Kruistabel!$B$26:$F$29,MATCH($C118,Kruistabel!$C$25:$F$25,0)+1,FALSE),"")=0,"",IF(Plananalyse!DS118=1,VLOOKUP(DS$5,Kruistabel!$B$26:$F$29,MATCH($C118,Kruistabel!$C$25:$F$25,0)+1,FALSE),""))</f>
        <v>#N/A</v>
      </c>
      <c r="DT118" s="326" t="e">
        <f ca="1">IF(IF(Plananalyse!DT118=1,VLOOKUP(DT$5,Kruistabel!$B$26:$F$29,MATCH($C118,Kruistabel!$C$25:$F$25,0)+1,FALSE),"")=0,"",IF(Plananalyse!DT118=1,VLOOKUP(DT$5,Kruistabel!$B$26:$F$29,MATCH($C118,Kruistabel!$C$25:$F$25,0)+1,FALSE),""))</f>
        <v>#N/A</v>
      </c>
      <c r="DU118" s="326" t="e">
        <f ca="1">IF(IF(Plananalyse!DU118=1,VLOOKUP(DU$5,Kruistabel!$B$26:$F$29,MATCH($C118,Kruistabel!$C$25:$F$25,0)+1,FALSE),"")=0,"",IF(Plananalyse!DU118=1,VLOOKUP(DU$5,Kruistabel!$B$26:$F$29,MATCH($C118,Kruistabel!$C$25:$F$25,0)+1,FALSE),""))</f>
        <v>#N/A</v>
      </c>
      <c r="DV118" s="326" t="e">
        <f ca="1">IF(IF(Plananalyse!DV118=1,VLOOKUP(DV$5,Kruistabel!$B$26:$F$29,MATCH($C118,Kruistabel!$C$25:$F$25,0)+1,FALSE),"")=0,"",IF(Plananalyse!DV118=1,VLOOKUP(DV$5,Kruistabel!$B$26:$F$29,MATCH($C118,Kruistabel!$C$25:$F$25,0)+1,FALSE),""))</f>
        <v>#N/A</v>
      </c>
      <c r="DW118" s="326" t="e">
        <f ca="1">IF(IF(Plananalyse!DW118=1,VLOOKUP(DW$5,Kruistabel!$B$26:$F$29,MATCH($C118,Kruistabel!$C$25:$F$25,0)+1,FALSE),"")=0,"",IF(Plananalyse!DW118=1,VLOOKUP(DW$5,Kruistabel!$B$26:$F$29,MATCH($C118,Kruistabel!$C$25:$F$25,0)+1,FALSE),""))</f>
        <v>#REF!</v>
      </c>
      <c r="DX118" s="326" t="e">
        <f ca="1">IF(IF(Plananalyse!DX118=1,VLOOKUP(DX$5,Kruistabel!$B$26:$F$29,MATCH($C118,Kruistabel!$C$25:$F$25,0)+1,FALSE),"")=0,"",IF(Plananalyse!DX118=1,VLOOKUP(DX$5,Kruistabel!$B$26:$F$29,MATCH($C118,Kruistabel!$C$25:$F$25,0)+1,FALSE),""))</f>
        <v>#REF!</v>
      </c>
      <c r="DY118" s="327" t="str">
        <f>IF(Plananalyse!DY118=1,VLOOKUP(DY$5,Kruistabel!$B$26:$F$29,MATCH($C118,Kruistabel!$C$25:$F$25,0)+1,FALSE),"")</f>
        <v/>
      </c>
      <c r="DZ118" s="326" t="e">
        <f ca="1">IF(IF(Plananalyse!DZ118=1,VLOOKUP(DZ$5,Kruistabel!$B$26:$F$29,MATCH($C118,Kruistabel!$C$25:$F$25,0)+1,FALSE),"")=0,"",IF(Plananalyse!DZ118=1,VLOOKUP(DZ$5,Kruistabel!$B$26:$F$29,MATCH($C118,Kruistabel!$C$25:$F$25,0)+1,FALSE),""))</f>
        <v>#N/A</v>
      </c>
      <c r="EA118" s="326" t="e">
        <f ca="1">IF(IF(Plananalyse!EA118=1,VLOOKUP(EA$5,Kruistabel!$B$26:$F$29,MATCH($C118,Kruistabel!$C$25:$F$25,0)+1,FALSE),"")=0,"",IF(Plananalyse!EA118=1,VLOOKUP(EA$5,Kruistabel!$B$26:$F$29,MATCH($C118,Kruistabel!$C$25:$F$25,0)+1,FALSE),""))</f>
        <v>#N/A</v>
      </c>
      <c r="EB118" s="326" t="e">
        <f ca="1">IF(IF(Plananalyse!EB118=1,VLOOKUP(EB$5,Kruistabel!$B$26:$F$29,MATCH($C118,Kruistabel!$C$25:$F$25,0)+1,FALSE),"")=0,"",IF(Plananalyse!EB118=1,VLOOKUP(EB$5,Kruistabel!$B$26:$F$29,MATCH($C118,Kruistabel!$C$25:$F$25,0)+1,FALSE),""))</f>
        <v>#REF!</v>
      </c>
      <c r="EC118" s="326" t="e">
        <f ca="1">IF(IF(Plananalyse!EC118=1,VLOOKUP(EC$5,Kruistabel!$B$26:$F$29,MATCH($C118,Kruistabel!$C$25:$F$25,0)+1,FALSE),"")=0,"",IF(Plananalyse!EC118=1,VLOOKUP(EC$5,Kruistabel!$B$26:$F$29,MATCH($C118,Kruistabel!$C$25:$F$25,0)+1,FALSE),""))</f>
        <v>#REF!</v>
      </c>
      <c r="ED118" s="327"/>
      <c r="EE118" s="326" t="e">
        <f ca="1">IF(IF(Plananalyse!EE118=1,VLOOKUP(EE$5,Kruistabel!$B$26:$F$29,MATCH($C118,Kruistabel!$C$25:$F$25,0)+1,FALSE),"")=0,"",IF(Plananalyse!EE118=1,VLOOKUP(EE$5,Kruistabel!$B$26:$F$29,MATCH($C118,Kruistabel!$C$25:$F$25,0)+1,FALSE),""))</f>
        <v>#N/A</v>
      </c>
      <c r="EF118" s="326" t="e">
        <f ca="1">IF(IF(Plananalyse!EF118=1,VLOOKUP(EF$5,Kruistabel!$B$26:$F$29,MATCH($C118,Kruistabel!$C$25:$F$25,0)+1,FALSE),"")=0,"",IF(Plananalyse!EF118=1,VLOOKUP(EF$5,Kruistabel!$B$26:$F$29,MATCH($C118,Kruistabel!$C$25:$F$25,0)+1,FALSE),""))</f>
        <v>#N/A</v>
      </c>
      <c r="EG118" s="326" t="e">
        <f ca="1">IF(IF(Plananalyse!EG118=1,VLOOKUP(EG$5,Kruistabel!$B$26:$F$29,MATCH($C118,Kruistabel!$C$25:$F$25,0)+1,FALSE),"")=0,"",IF(Plananalyse!EG118=1,VLOOKUP(EG$5,Kruistabel!$B$26:$F$29,MATCH($C118,Kruistabel!$C$25:$F$25,0)+1,FALSE),""))</f>
        <v>#N/A</v>
      </c>
      <c r="EH118" s="326" t="e">
        <f ca="1">IF(IF(Plananalyse!EH118=1,VLOOKUP(EH$5,Kruistabel!$B$26:$F$29,MATCH($C118,Kruistabel!$C$25:$F$25,0)+1,FALSE),"")=0,"",IF(Plananalyse!EH118=1,VLOOKUP(EH$5,Kruistabel!$B$26:$F$29,MATCH($C118,Kruistabel!$C$25:$F$25,0)+1,FALSE),""))</f>
        <v>#REF!</v>
      </c>
      <c r="EI118" s="326" t="e">
        <f ca="1">IF(IF(Plananalyse!EI118=1,VLOOKUP(EI$5,Kruistabel!$B$26:$F$29,MATCH($C118,Kruistabel!$C$25:$F$25,0)+1,FALSE),"")=0,"",IF(Plananalyse!EI118=1,VLOOKUP(EI$5,Kruistabel!$B$26:$F$29,MATCH($C118,Kruistabel!$C$25:$F$25,0)+1,FALSE),""))</f>
        <v>#REF!</v>
      </c>
      <c r="EJ118" s="164" t="str">
        <f>IF(Plananalyse!EJ118=1,VLOOKUP(EJ$5,Kruistabel!$B$26:$F$29,MATCH($C118,Kruistabel!$C$25:$F$25,0)+1,FALSE),"")</f>
        <v/>
      </c>
      <c r="EK118" s="138"/>
      <c r="EL118" s="138"/>
      <c r="EM118" s="138"/>
      <c r="EN118" s="138"/>
      <c r="EO118" s="138"/>
    </row>
    <row r="119" spans="2:145" hidden="1">
      <c r="B119" s="337" t="s">
        <v>223</v>
      </c>
      <c r="C119" s="160" t="str">
        <f>_xlfn.IFNA(VLOOKUP($B119,Classificatietabel!$B$6:$I$91,C$7,FALSE),"")</f>
        <v/>
      </c>
      <c r="D119" s="160" t="str">
        <f>_xlfn.IFNA(VLOOKUP($B119,Classificatietabel!$B$6:$I$91,D$7,FALSE),"")</f>
        <v/>
      </c>
      <c r="E119" s="119" t="str">
        <f>IF(AND(D119="laag",$D$3=1),0,_xlfn.IFNA(IF(VLOOKUP($B119,Classificatietabel!$B$6:$H$91,$E$5,FALSE)="Ja",1,0),""))</f>
        <v/>
      </c>
      <c r="F119" s="163"/>
      <c r="G119" s="326" t="e">
        <f>IF(IF(Plananalyse!G119=1,VLOOKUP(G$5,Kruistabel!$B$26:$F$29,MATCH($C119,Kruistabel!$C$25:$F$25,0)+1,FALSE),"")=0,"",IF(Plananalyse!G119=1,VLOOKUP(G$5,Kruistabel!$B$26:$F$29,MATCH($C119,Kruistabel!$C$25:$F$25,0)+1,FALSE),""))</f>
        <v>#N/A</v>
      </c>
      <c r="H119" s="326" t="e">
        <f>IF(IF(Plananalyse!H119=1,VLOOKUP(H$5,Kruistabel!$B$26:$F$29,MATCH($C119,Kruistabel!$C$25:$F$25,0)+1,FALSE),"")=0,"",IF(Plananalyse!H119=1,VLOOKUP(H$5,Kruistabel!$B$26:$F$29,MATCH($C119,Kruistabel!$C$25:$F$25,0)+1,FALSE),""))</f>
        <v>#N/A</v>
      </c>
      <c r="I119" s="326" t="e">
        <f>IF(IF(Plananalyse!I119=1,VLOOKUP(I$5,Kruistabel!$B$26:$F$29,MATCH($C119,Kruistabel!$C$25:$F$25,0)+1,FALSE),"")=0,"",IF(Plananalyse!I119=1,VLOOKUP(I$5,Kruistabel!$B$26:$F$29,MATCH($C119,Kruistabel!$C$25:$F$25,0)+1,FALSE),""))</f>
        <v>#N/A</v>
      </c>
      <c r="J119" s="326" t="e">
        <f>IF(IF(Plananalyse!J119=1,VLOOKUP(J$5,Kruistabel!$B$26:$F$29,MATCH($C119,Kruistabel!$C$25:$F$25,0)+1,FALSE),"")=0,"",IF(Plananalyse!J119=1,VLOOKUP(J$5,Kruistabel!$B$26:$F$29,MATCH($C119,Kruistabel!$C$25:$F$25,0)+1,FALSE),""))</f>
        <v>#N/A</v>
      </c>
      <c r="K119" s="326" t="e">
        <f>IF(IF(Plananalyse!K119=1,VLOOKUP(K$5,Kruistabel!$B$26:$F$29,MATCH($C119,Kruistabel!$C$25:$F$25,0)+1,FALSE),"")=0,"",IF(Plananalyse!K119=1,VLOOKUP(K$5,Kruistabel!$B$26:$F$29,MATCH($C119,Kruistabel!$C$25:$F$25,0)+1,FALSE),""))</f>
        <v>#N/A</v>
      </c>
      <c r="L119" s="326" t="e">
        <f>IF(IF(Plananalyse!L119=1,VLOOKUP(L$5,Kruistabel!$B$26:$F$29,MATCH($C119,Kruistabel!$C$25:$F$25,0)+1,FALSE),"")=0,"",IF(Plananalyse!L119=1,VLOOKUP(L$5,Kruistabel!$B$26:$F$29,MATCH($C119,Kruistabel!$C$25:$F$25,0)+1,FALSE),""))</f>
        <v>#N/A</v>
      </c>
      <c r="M119" s="326" t="e">
        <f>IF(IF(Plananalyse!M119=1,VLOOKUP(M$5,Kruistabel!$B$26:$F$29,MATCH($C119,Kruistabel!$C$25:$F$25,0)+1,FALSE),"")=0,"",IF(Plananalyse!M119=1,VLOOKUP(M$5,Kruistabel!$B$26:$F$29,MATCH($C119,Kruistabel!$C$25:$F$25,0)+1,FALSE),""))</f>
        <v>#N/A</v>
      </c>
      <c r="N119" s="326" t="e">
        <f>IF(IF(Plananalyse!N119=1,VLOOKUP(N$5,Kruistabel!$B$26:$F$29,MATCH($C119,Kruistabel!$C$25:$F$25,0)+1,FALSE),"")=0,"",IF(Plananalyse!N119=1,VLOOKUP(N$5,Kruistabel!$B$26:$F$29,MATCH($C119,Kruistabel!$C$25:$F$25,0)+1,FALSE),""))</f>
        <v>#N/A</v>
      </c>
      <c r="O119" s="326" t="e">
        <f>IF(IF(Plananalyse!O119=1,VLOOKUP(O$5,Kruistabel!$B$26:$F$29,MATCH($C119,Kruistabel!$C$25:$F$25,0)+1,FALSE),"")=0,"",IF(Plananalyse!O119=1,VLOOKUP(O$5,Kruistabel!$B$26:$F$29,MATCH($C119,Kruistabel!$C$25:$F$25,0)+1,FALSE),""))</f>
        <v>#N/A</v>
      </c>
      <c r="P119" s="326" t="e">
        <f>IF(IF(Plananalyse!P119=1,VLOOKUP(P$5,Kruistabel!$B$26:$F$29,MATCH($C119,Kruistabel!$C$25:$F$25,0)+1,FALSE),"")=0,"",IF(Plananalyse!P119=1,VLOOKUP(P$5,Kruistabel!$B$26:$F$29,MATCH($C119,Kruistabel!$C$25:$F$25,0)+1,FALSE),""))</f>
        <v>#N/A</v>
      </c>
      <c r="Q119" s="326" t="e">
        <f>IF(IF(Plananalyse!Q119=1,VLOOKUP(Q$5,Kruistabel!$B$26:$F$29,MATCH($C119,Kruistabel!$C$25:$F$25,0)+1,FALSE),"")=0,"",IF(Plananalyse!Q119=1,VLOOKUP(Q$5,Kruistabel!$B$26:$F$29,MATCH($C119,Kruistabel!$C$25:$F$25,0)+1,FALSE),""))</f>
        <v>#N/A</v>
      </c>
      <c r="R119" s="326" t="e">
        <f>IF(IF(Plananalyse!R119=1,VLOOKUP(R$5,Kruistabel!$B$26:$F$29,MATCH($C119,Kruistabel!$C$25:$F$25,0)+1,FALSE),"")=0,"",IF(Plananalyse!R119=1,VLOOKUP(R$5,Kruistabel!$B$26:$F$29,MATCH($C119,Kruistabel!$C$25:$F$25,0)+1,FALSE),""))</f>
        <v>#N/A</v>
      </c>
      <c r="S119" s="326" t="e">
        <f>IF(IF(Plananalyse!S119=1,VLOOKUP(S$5,Kruistabel!$B$26:$F$29,MATCH($C119,Kruistabel!$C$25:$F$25,0)+1,FALSE),"")=0,"",IF(Plananalyse!S119=1,VLOOKUP(S$5,Kruistabel!$B$26:$F$29,MATCH($C119,Kruistabel!$C$25:$F$25,0)+1,FALSE),""))</f>
        <v>#N/A</v>
      </c>
      <c r="T119" s="326" t="e">
        <f>IF(IF(Plananalyse!T119=1,VLOOKUP(T$5,Kruistabel!$B$26:$F$29,MATCH($C119,Kruistabel!$C$25:$F$25,0)+1,FALSE),"")=0,"",IF(Plananalyse!T119=1,VLOOKUP(T$5,Kruistabel!$B$26:$F$29,MATCH($C119,Kruistabel!$C$25:$F$25,0)+1,FALSE),""))</f>
        <v>#N/A</v>
      </c>
      <c r="U119" s="326" t="e">
        <f>IF(IF(Plananalyse!U119=1,VLOOKUP(U$5,Kruistabel!$B$26:$F$29,MATCH($C119,Kruistabel!$C$25:$F$25,0)+1,FALSE),"")=0,"",IF(Plananalyse!U119=1,VLOOKUP(U$5,Kruistabel!$B$26:$F$29,MATCH($C119,Kruistabel!$C$25:$F$25,0)+1,FALSE),""))</f>
        <v>#N/A</v>
      </c>
      <c r="V119" s="326" t="e">
        <f>IF(IF(Plananalyse!V119=1,VLOOKUP(V$5,Kruistabel!$B$26:$F$29,MATCH($C119,Kruistabel!$C$25:$F$25,0)+1,FALSE),"")=0,"",IF(Plananalyse!V119=1,VLOOKUP(V$5,Kruistabel!$B$26:$F$29,MATCH($C119,Kruistabel!$C$25:$F$25,0)+1,FALSE),""))</f>
        <v>#N/A</v>
      </c>
      <c r="W119" s="326" t="e">
        <f>IF(IF(Plananalyse!W119=1,VLOOKUP(W$5,Kruistabel!$B$26:$F$29,MATCH($C119,Kruistabel!$C$25:$F$25,0)+1,FALSE),"")=0,"",IF(Plananalyse!W119=1,VLOOKUP(W$5,Kruistabel!$B$26:$F$29,MATCH($C119,Kruistabel!$C$25:$F$25,0)+1,FALSE),""))</f>
        <v>#N/A</v>
      </c>
      <c r="X119" s="326" t="e">
        <f>IF(IF(Plananalyse!X119=1,VLOOKUP(X$5,Kruistabel!$B$26:$F$29,MATCH($C119,Kruistabel!$C$25:$F$25,0)+1,FALSE),"")=0,"",IF(Plananalyse!X119=1,VLOOKUP(X$5,Kruistabel!$B$26:$F$29,MATCH($C119,Kruistabel!$C$25:$F$25,0)+1,FALSE),""))</f>
        <v>#N/A</v>
      </c>
      <c r="Y119" s="326" t="e">
        <f>IF(IF(Plananalyse!Y119=1,VLOOKUP(Y$5,Kruistabel!$B$26:$F$29,MATCH($C119,Kruistabel!$C$25:$F$25,0)+1,FALSE),"")=0,"",IF(Plananalyse!Y119=1,VLOOKUP(Y$5,Kruistabel!$B$26:$F$29,MATCH($C119,Kruistabel!$C$25:$F$25,0)+1,FALSE),""))</f>
        <v>#N/A</v>
      </c>
      <c r="Z119" s="326" t="e">
        <f>IF(IF(Plananalyse!Z119=1,VLOOKUP(Z$5,Kruistabel!$B$26:$F$29,MATCH($C119,Kruistabel!$C$25:$F$25,0)+1,FALSE),"")=0,"",IF(Plananalyse!Z119=1,VLOOKUP(Z$5,Kruistabel!$B$26:$F$29,MATCH($C119,Kruistabel!$C$25:$F$25,0)+1,FALSE),""))</f>
        <v>#N/A</v>
      </c>
      <c r="AA119" s="326" t="e">
        <f>IF(IF(Plananalyse!AA119=1,VLOOKUP(AA$5,Kruistabel!$B$26:$F$29,MATCH($C119,Kruistabel!$C$25:$F$25,0)+1,FALSE),"")=0,"",IF(Plananalyse!AA119=1,VLOOKUP(AA$5,Kruistabel!$B$26:$F$29,MATCH($C119,Kruistabel!$C$25:$F$25,0)+1,FALSE),""))</f>
        <v>#N/A</v>
      </c>
      <c r="AB119" s="326" t="e">
        <f>IF(IF(Plananalyse!AB119=1,VLOOKUP(AB$5,Kruistabel!$B$26:$F$29,MATCH($C119,Kruistabel!$C$25:$F$25,0)+1,FALSE),"")=0,"",IF(Plananalyse!AB119=1,VLOOKUP(AB$5,Kruistabel!$B$26:$F$29,MATCH($C119,Kruistabel!$C$25:$F$25,0)+1,FALSE),""))</f>
        <v>#N/A</v>
      </c>
      <c r="AC119" s="326" t="e">
        <f>IF(IF(Plananalyse!AC119=1,VLOOKUP(AC$5,Kruistabel!$B$26:$F$29,MATCH($C119,Kruistabel!$C$25:$F$25,0)+1,FALSE),"")=0,"",IF(Plananalyse!AC119=1,VLOOKUP(AC$5,Kruistabel!$B$26:$F$29,MATCH($C119,Kruistabel!$C$25:$F$25,0)+1,FALSE),""))</f>
        <v>#N/A</v>
      </c>
      <c r="AD119" s="326" t="e">
        <f>IF(IF(Plananalyse!AD119=1,VLOOKUP(AD$5,Kruistabel!$B$26:$F$29,MATCH($C119,Kruistabel!$C$25:$F$25,0)+1,FALSE),"")=0,"",IF(Plananalyse!AD119=1,VLOOKUP(AD$5,Kruistabel!$B$26:$F$29,MATCH($C119,Kruistabel!$C$25:$F$25,0)+1,FALSE),""))</f>
        <v>#N/A</v>
      </c>
      <c r="AE119" s="326" t="e">
        <f>IF(IF(Plananalyse!AE119=1,VLOOKUP(AE$5,Kruistabel!$B$26:$F$29,MATCH($C119,Kruistabel!$C$25:$F$25,0)+1,FALSE),"")=0,"",IF(Plananalyse!AE119=1,VLOOKUP(AE$5,Kruistabel!$B$26:$F$29,MATCH($C119,Kruistabel!$C$25:$F$25,0)+1,FALSE),""))</f>
        <v>#N/A</v>
      </c>
      <c r="AF119" s="326" t="e">
        <f>IF(IF(Plananalyse!AF119=1,VLOOKUP(AF$5,Kruistabel!$B$26:$F$29,MATCH($C119,Kruistabel!$C$25:$F$25,0)+1,FALSE),"")=0,"",IF(Plananalyse!AF119=1,VLOOKUP(AF$5,Kruistabel!$B$26:$F$29,MATCH($C119,Kruistabel!$C$25:$F$25,0)+1,FALSE),""))</f>
        <v>#N/A</v>
      </c>
      <c r="AG119" s="326" t="e">
        <f>IF(IF(Plananalyse!AG119=1,VLOOKUP(AG$5,Kruistabel!$B$26:$F$29,MATCH($C119,Kruistabel!$C$25:$F$25,0)+1,FALSE),"")=0,"",IF(Plananalyse!AG119=1,VLOOKUP(AG$5,Kruistabel!$B$26:$F$29,MATCH($C119,Kruistabel!$C$25:$F$25,0)+1,FALSE),""))</f>
        <v>#N/A</v>
      </c>
      <c r="AH119" s="326" t="e">
        <f>IF(IF(Plananalyse!AH119=1,VLOOKUP(AH$5,Kruistabel!$B$26:$F$29,MATCH($C119,Kruistabel!$C$25:$F$25,0)+1,FALSE),"")=0,"",IF(Plananalyse!AI119=1,VLOOKUP(AH$5,Kruistabel!$B$26:$F$29,MATCH($C119,Kruistabel!$C$25:$F$25,0)+1,FALSE),""))</f>
        <v>#N/A</v>
      </c>
      <c r="AI119" s="326" t="e">
        <f>IF(IF(Plananalyse!AI119=1,VLOOKUP(AI$5,Kruistabel!$B$26:$F$29,MATCH($C119,Kruistabel!$C$25:$F$25,0)+1,FALSE),"")=0,"",IF(Plananalyse!AJ119=1,VLOOKUP(AI$5,Kruistabel!$B$26:$F$29,MATCH($C119,Kruistabel!$C$25:$F$25,0)+1,FALSE),""))</f>
        <v>#N/A</v>
      </c>
      <c r="AJ119" s="326" t="e">
        <f>IF(IF(Plananalyse!AJ119=1,VLOOKUP(AJ$5,Kruistabel!$B$26:$F$29,MATCH($C119,Kruistabel!$C$25:$F$25,0)+1,FALSE),"")=0,"",IF(Plananalyse!AJ119=1,VLOOKUP(AJ$5,Kruistabel!$B$26:$F$29,MATCH($C119,Kruistabel!$C$25:$F$25,0)+1,FALSE),""))</f>
        <v>#N/A</v>
      </c>
      <c r="AK119" s="326" t="e">
        <f>IF(IF(Plananalyse!AK119=1,VLOOKUP(AK$5,Kruistabel!$B$26:$F$29,MATCH($C119,Kruistabel!$C$25:$F$25,0)+1,FALSE),"")=0,"",IF(Plananalyse!AK119=1,VLOOKUP(AK$5,Kruistabel!$B$26:$F$29,MATCH($C119,Kruistabel!$C$25:$F$25,0)+1,FALSE),""))</f>
        <v>#N/A</v>
      </c>
      <c r="AL119" s="326" t="e">
        <f>IF(IF(Plananalyse!AL119=1,VLOOKUP(AL$5,Kruistabel!$B$26:$F$29,MATCH($C119,Kruistabel!$C$25:$F$25,0)+1,FALSE),"")=0,"",IF(Plananalyse!AL119=1,VLOOKUP(AL$5,Kruistabel!$B$26:$F$29,MATCH($C119,Kruistabel!$C$25:$F$25,0)+1,FALSE),""))</f>
        <v>#N/A</v>
      </c>
      <c r="AM119" s="326" t="e">
        <f>IF(IF(Plananalyse!AM119=1,VLOOKUP(AM$5,Kruistabel!$B$26:$F$29,MATCH($C119,Kruistabel!$C$25:$F$25,0)+1,FALSE),"")=0,"",IF(Plananalyse!AM119=1,VLOOKUP(AM$5,Kruistabel!$B$26:$F$29,MATCH($C119,Kruistabel!$C$25:$F$25,0)+1,FALSE),""))</f>
        <v>#N/A</v>
      </c>
      <c r="AN119" s="327"/>
      <c r="AO119" s="326" t="e">
        <f>IF(IF(Plananalyse!AO119=1,VLOOKUP(AO$5,Kruistabel!$B$26:$F$29,MATCH($C119,Kruistabel!$C$25:$F$25,0)+1,FALSE),"")=0,"",IF(Plananalyse!AO119=1,VLOOKUP(AO$5,Kruistabel!$B$26:$F$29,MATCH($C119,Kruistabel!$C$25:$F$25,0)+1,FALSE),""))</f>
        <v>#N/A</v>
      </c>
      <c r="AP119" s="326" t="e">
        <f>IF(IF(Plananalyse!AP119=1,VLOOKUP(AP$5,Kruistabel!$B$26:$F$29,MATCH($C119,Kruistabel!$C$25:$F$25,0)+1,FALSE),"")=0,"",IF(Plananalyse!AP119=1,VLOOKUP(AP$5,Kruistabel!$B$26:$F$29,MATCH($C119,Kruistabel!$C$25:$F$25,0)+1,FALSE),""))</f>
        <v>#N/A</v>
      </c>
      <c r="AQ119" s="326" t="e">
        <f>IF(IF(Plananalyse!AQ119=1,VLOOKUP(AQ$5,Kruistabel!$B$26:$F$29,MATCH($C119,Kruistabel!$C$25:$F$25,0)+1,FALSE),"")=0,"",IF(Plananalyse!AQ119=1,VLOOKUP(AQ$5,Kruistabel!$B$26:$F$29,MATCH($C119,Kruistabel!$C$25:$F$25,0)+1,FALSE),""))</f>
        <v>#N/A</v>
      </c>
      <c r="AR119" s="326" t="e">
        <f>IF(IF(Plananalyse!AR119=1,VLOOKUP(AR$5,Kruistabel!$B$26:$F$29,MATCH($C119,Kruistabel!$C$25:$F$25,0)+1,FALSE),"")=0,"",IF(Plananalyse!AR119=1,VLOOKUP(AR$5,Kruistabel!$B$26:$F$29,MATCH($C119,Kruistabel!$C$25:$F$25,0)+1,FALSE),""))</f>
        <v>#N/A</v>
      </c>
      <c r="AS119" s="326" t="e">
        <f>IF(IF(Plananalyse!AS119=1,VLOOKUP(AS$5,Kruistabel!$B$26:$F$29,MATCH($C119,Kruistabel!$C$25:$F$25,0)+1,FALSE),"")=0,"",IF(Plananalyse!AS119=1,VLOOKUP(AS$5,Kruistabel!$B$26:$F$29,MATCH($C119,Kruistabel!$C$25:$F$25,0)+1,FALSE),""))</f>
        <v>#N/A</v>
      </c>
      <c r="AT119" s="326" t="e">
        <f>IF(IF(Plananalyse!AT119=1,VLOOKUP(AT$5,Kruistabel!$B$26:$F$29,MATCH($C119,Kruistabel!$C$25:$F$25,0)+1,FALSE),"")=0,"",IF(Plananalyse!AT119=1,VLOOKUP(AT$5,Kruistabel!$B$26:$F$29,MATCH($C119,Kruistabel!$C$25:$F$25,0)+1,FALSE),""))</f>
        <v>#N/A</v>
      </c>
      <c r="AU119" s="326" t="e">
        <f>IF(IF(Plananalyse!AU119=1,VLOOKUP(AU$5,Kruistabel!$B$26:$F$29,MATCH($C119,Kruistabel!$C$25:$F$25,0)+1,FALSE),"")=0,"",IF(Plananalyse!AU119=1,VLOOKUP(AU$5,Kruistabel!$B$26:$F$29,MATCH($C119,Kruistabel!$C$25:$F$25,0)+1,FALSE),""))</f>
        <v>#N/A</v>
      </c>
      <c r="AV119" s="326" t="e">
        <f>IF(IF(Plananalyse!AV119=1,VLOOKUP(AV$5,Kruistabel!$B$26:$F$29,MATCH($C119,Kruistabel!$C$25:$F$25,0)+1,FALSE),"")=0,"",IF(Plananalyse!AV119=1,VLOOKUP(AV$5,Kruistabel!$B$26:$F$29,MATCH($C119,Kruistabel!$C$25:$F$25,0)+1,FALSE),""))</f>
        <v>#N/A</v>
      </c>
      <c r="AW119" s="326" t="e">
        <f>IF(IF(Plananalyse!AW119=1,VLOOKUP(AW$5,Kruistabel!$B$26:$F$29,MATCH($C119,Kruistabel!$C$25:$F$25,0)+1,FALSE),"")=0,"",IF(Plananalyse!AW119=1,VLOOKUP(AW$5,Kruistabel!$B$26:$F$29,MATCH($C119,Kruistabel!$C$25:$F$25,0)+1,FALSE),""))</f>
        <v>#N/A</v>
      </c>
      <c r="AX119" s="326" t="e">
        <f>IF(IF(Plananalyse!AX119=1,VLOOKUP(AX$5,Kruistabel!$B$26:$F$29,MATCH($C119,Kruistabel!$C$25:$F$25,0)+1,FALSE),"")=0,"",IF(Plananalyse!AX119=1,VLOOKUP(AX$5,Kruistabel!$B$26:$F$29,MATCH($C119,Kruistabel!$C$25:$F$25,0)+1,FALSE),""))</f>
        <v>#N/A</v>
      </c>
      <c r="AY119" s="327"/>
      <c r="AZ119" s="326" t="e">
        <f>IF(IF(Plananalyse!AZ119=1,VLOOKUP(AZ$5,Kruistabel!$B$26:$F$29,MATCH($C119,Kruistabel!$C$25:$F$25,0)+1,FALSE),"")=0,"",IF(Plananalyse!AZ119=1,VLOOKUP(AZ$5,Kruistabel!$B$26:$F$29,MATCH($C119,Kruistabel!$C$25:$F$25,0)+1,FALSE),""))</f>
        <v>#N/A</v>
      </c>
      <c r="BA119" s="326" t="e">
        <f>IF(IF(Plananalyse!BA119=1,VLOOKUP(BA$5,Kruistabel!$B$26:$F$29,MATCH($C119,Kruistabel!$C$25:$F$25,0)+1,FALSE),"")=0,"",IF(Plananalyse!BA119=1,VLOOKUP(BA$5,Kruistabel!$B$26:$F$29,MATCH($C119,Kruistabel!$C$25:$F$25,0)+1,FALSE),""))</f>
        <v>#N/A</v>
      </c>
      <c r="BB119" s="326" t="e">
        <f>IF(IF(Plananalyse!BB119=1,VLOOKUP(BB$5,Kruistabel!$B$26:$F$29,MATCH($C119,Kruistabel!$C$25:$F$25,0)+1,FALSE),"")=0,"",IF(Plananalyse!BB119=1,VLOOKUP(BB$5,Kruistabel!$B$26:$F$29,MATCH($C119,Kruistabel!$C$25:$F$25,0)+1,FALSE),""))</f>
        <v>#N/A</v>
      </c>
      <c r="BC119" s="326" t="e">
        <f>IF(IF(Plananalyse!BC119=1,VLOOKUP(BC$5,Kruistabel!$B$26:$F$29,MATCH($C119,Kruistabel!$C$25:$F$25,0)+1,FALSE),"")=0,"",IF(Plananalyse!BC119=1,VLOOKUP(BC$5,Kruistabel!$B$26:$F$29,MATCH($C119,Kruistabel!$C$25:$F$25,0)+1,FALSE),""))</f>
        <v>#N/A</v>
      </c>
      <c r="BD119" s="326" t="e">
        <f>IF(IF(Plananalyse!BD119=1,VLOOKUP(BD$5,Kruistabel!$B$26:$F$29,MATCH($C119,Kruistabel!$C$25:$F$25,0)+1,FALSE),"")=0,"",IF(Plananalyse!BD119=1,VLOOKUP(BD$5,Kruistabel!$B$26:$F$29,MATCH($C119,Kruistabel!$C$25:$F$25,0)+1,FALSE),""))</f>
        <v>#N/A</v>
      </c>
      <c r="BE119" s="326" t="e">
        <f>IF(IF(Plananalyse!BE119=1,VLOOKUP(BE$5,Kruistabel!$B$26:$F$29,MATCH($C119,Kruistabel!$C$25:$F$25,0)+1,FALSE),"")=0,"",IF(Plananalyse!BE119=1,VLOOKUP(BE$5,Kruistabel!$B$26:$F$29,MATCH($C119,Kruistabel!$C$25:$F$25,0)+1,FALSE),""))</f>
        <v>#N/A</v>
      </c>
      <c r="BF119" s="326" t="e">
        <f>IF(IF(Plananalyse!BF119=1,VLOOKUP(BF$5,Kruistabel!$B$26:$F$29,MATCH($C119,Kruistabel!$C$25:$F$25,0)+1,FALSE),"")=0,"",IF(Plananalyse!BF119=1,VLOOKUP(BF$5,Kruistabel!$B$26:$F$29,MATCH($C119,Kruistabel!$C$25:$F$25,0)+1,FALSE),""))</f>
        <v>#N/A</v>
      </c>
      <c r="BG119" s="326" t="e">
        <f>IF(IF(Plananalyse!BG119=1,VLOOKUP(BG$5,Kruistabel!$B$26:$F$29,MATCH($C119,Kruistabel!$C$25:$F$25,0)+1,FALSE),"")=0,"",IF(Plananalyse!BG119=1,VLOOKUP(BG$5,Kruistabel!$B$26:$F$29,MATCH($C119,Kruistabel!$C$25:$F$25,0)+1,FALSE),""))</f>
        <v>#N/A</v>
      </c>
      <c r="BH119" s="326" t="e">
        <f>IF(IF(Plananalyse!BH119=1,VLOOKUP(BH$5,Kruistabel!$B$26:$F$29,MATCH($C119,Kruistabel!$C$25:$F$25,0)+1,FALSE),"")=0,"",IF(Plananalyse!BH119=1,VLOOKUP(BH$5,Kruistabel!$B$26:$F$29,MATCH($C119,Kruistabel!$C$25:$F$25,0)+1,FALSE),""))</f>
        <v>#N/A</v>
      </c>
      <c r="BI119" s="327"/>
      <c r="BJ119" s="326" t="e">
        <f>IF(IF(Plananalyse!BJ119=1,VLOOKUP(BJ$5,Kruistabel!$B$26:$F$29,MATCH($C119,Kruistabel!$C$25:$F$25,0)+1,FALSE),"")=0,"",IF(Plananalyse!BJ119=1,VLOOKUP(BJ$5,Kruistabel!$B$26:$F$29,MATCH($C119,Kruistabel!$C$25:$F$25,0)+1,FALSE),""))</f>
        <v>#N/A</v>
      </c>
      <c r="BK119" s="326" t="e">
        <f>IF(IF(Plananalyse!BK119=1,VLOOKUP(BK$5,Kruistabel!$B$26:$F$29,MATCH($C119,Kruistabel!$C$25:$F$25,0)+1,FALSE),"")=0,"",IF(Plananalyse!BK119=1,VLOOKUP(BK$5,Kruistabel!$B$26:$F$29,MATCH($C119,Kruistabel!$C$25:$F$25,0)+1,FALSE),""))</f>
        <v>#N/A</v>
      </c>
      <c r="BL119" s="326" t="e">
        <f>IF(IF(Plananalyse!BL119=1,VLOOKUP(BL$5,Kruistabel!$B$26:$F$29,MATCH($C119,Kruistabel!$C$25:$F$25,0)+1,FALSE),"")=0,"",IF(Plananalyse!BL119=1,VLOOKUP(BL$5,Kruistabel!$B$26:$F$29,MATCH($C119,Kruistabel!$C$25:$F$25,0)+1,FALSE),""))</f>
        <v>#N/A</v>
      </c>
      <c r="BM119" s="326" t="e">
        <f>IF(IF(Plananalyse!BM119=1,VLOOKUP(BM$5,Kruistabel!$B$26:$F$29,MATCH($C119,Kruistabel!$C$25:$F$25,0)+1,FALSE),"")=0,"",IF(Plananalyse!BM119=1,VLOOKUP(BM$5,Kruistabel!$B$26:$F$29,MATCH($C119,Kruistabel!$C$25:$F$25,0)+1,FALSE),""))</f>
        <v>#N/A</v>
      </c>
      <c r="BN119" s="326" t="e">
        <f>IF(IF(Plananalyse!BN119=1,VLOOKUP(BN$5,Kruistabel!$B$26:$F$29,MATCH($C119,Kruistabel!$C$25:$F$25,0)+1,FALSE),"")=0,"",IF(Plananalyse!BN119=1,VLOOKUP(BN$5,Kruistabel!$B$26:$F$29,MATCH($C119,Kruistabel!$C$25:$F$25,0)+1,FALSE),""))</f>
        <v>#N/A</v>
      </c>
      <c r="BO119" s="326" t="e">
        <f>IF(IF(Plananalyse!BO119=1,VLOOKUP(BO$5,Kruistabel!$B$26:$F$29,MATCH($C119,Kruistabel!$C$25:$F$25,0)+1,FALSE),"")=0,"",IF(Plananalyse!BO119=1,VLOOKUP(BO$5,Kruistabel!$B$26:$F$29,MATCH($C119,Kruistabel!$C$25:$F$25,0)+1,FALSE),""))</f>
        <v>#N/A</v>
      </c>
      <c r="BP119" s="326" t="e">
        <f>IF(IF(Plananalyse!BP119=1,VLOOKUP(BP$5,Kruistabel!$B$26:$F$29,MATCH($C119,Kruistabel!$C$25:$F$25,0)+1,FALSE),"")=0,"",IF(Plananalyse!BP119=1,VLOOKUP(BP$5,Kruistabel!$B$26:$F$29,MATCH($C119,Kruistabel!$C$25:$F$25,0)+1,FALSE),""))</f>
        <v>#N/A</v>
      </c>
      <c r="BQ119" s="326" t="e">
        <f>IF(IF(Plananalyse!BQ119=1,VLOOKUP(BQ$5,Kruistabel!$B$26:$F$29,MATCH($C119,Kruistabel!$C$25:$F$25,0)+1,FALSE),"")=0,"",IF(Plananalyse!BQ119=1,VLOOKUP(BQ$5,Kruistabel!$B$26:$F$29,MATCH($C119,Kruistabel!$C$25:$F$25,0)+1,FALSE),""))</f>
        <v>#N/A</v>
      </c>
      <c r="BR119" s="326" t="e">
        <f>IF(IF(Plananalyse!BR119=1,VLOOKUP(BR$5,Kruistabel!$B$26:$F$29,MATCH($C119,Kruistabel!$C$25:$F$25,0)+1,FALSE),"")=0,"",IF(Plananalyse!BR119=1,VLOOKUP(BR$5,Kruistabel!$B$26:$F$29,MATCH($C119,Kruistabel!$C$25:$F$25,0)+1,FALSE),""))</f>
        <v>#REF!</v>
      </c>
      <c r="BS119" s="326" t="e">
        <f>IF(IF(Plananalyse!BS119=1,VLOOKUP(BS$5,Kruistabel!$B$26:$F$29,MATCH($C119,Kruistabel!$C$25:$F$25,0)+1,FALSE),"")=0,"",IF(Plananalyse!BS119=1,VLOOKUP(BS$5,Kruistabel!$B$26:$F$29,MATCH($C119,Kruistabel!$C$25:$F$25,0)+1,FALSE),""))</f>
        <v>#REF!</v>
      </c>
      <c r="BT119" s="65"/>
      <c r="BU119" s="231" t="e">
        <f>IF(IF(Plananalyse!BU119=1,VLOOKUP(BU$5,Kruistabel!$B$26:$F$29,MATCH($C119,Kruistabel!$C$25:$F$25,0)+1,FALSE),"")=0,"",IF(Plananalyse!BU119=1,VLOOKUP(BU$5,Kruistabel!$B$26:$F$29,MATCH($C119,Kruistabel!$C$25:$F$25,0)+1,FALSE),""))</f>
        <v>#N/A</v>
      </c>
      <c r="BV119" s="326" t="e">
        <f>IF(IF(Plananalyse!BV119=1,VLOOKUP(BV$5,Kruistabel!$B$26:$F$29,MATCH($C119,Kruistabel!$C$25:$F$25,0)+1,FALSE),"")=0,"",IF(Plananalyse!BV119=1,VLOOKUP(BV$5,Kruistabel!$B$26:$F$29,MATCH($C119,Kruistabel!$C$25:$F$25,0)+1,FALSE),""))</f>
        <v>#N/A</v>
      </c>
      <c r="BW119" s="326" t="e">
        <f>IF(IF(Plananalyse!BW119=1,VLOOKUP(BW$5,Kruistabel!$B$26:$F$29,MATCH($C119,Kruistabel!$C$25:$F$25,0)+1,FALSE),"")=0,"",IF(Plananalyse!BW119=1,VLOOKUP(BW$5,Kruistabel!$B$26:$F$29,MATCH($C119,Kruistabel!$C$25:$F$25,0)+1,FALSE),""))</f>
        <v>#N/A</v>
      </c>
      <c r="BX119" s="326" t="e">
        <f>IF(IF(Plananalyse!BX119=1,VLOOKUP(BX$5,Kruistabel!$B$26:$F$29,MATCH($C119,Kruistabel!$C$25:$F$25,0)+1,FALSE),"")=0,"",IF(Plananalyse!BX119=1,VLOOKUP(BX$5,Kruistabel!$B$26:$F$29,MATCH($C119,Kruistabel!$C$25:$F$25,0)+1,FALSE),""))</f>
        <v>#N/A</v>
      </c>
      <c r="BY119" s="327"/>
      <c r="BZ119" s="326" t="e">
        <f>IF(IF(Plananalyse!BZ119=1,VLOOKUP(BZ$5,Kruistabel!$B$26:$F$29,MATCH($C119,Kruistabel!$C$25:$F$25,0)+1,FALSE),"")=0,"",IF(Plananalyse!BZ119=1,VLOOKUP(BZ$5,Kruistabel!$B$26:$F$29,MATCH($C119,Kruistabel!$C$25:$F$25,0)+1,FALSE),""))</f>
        <v>#N/A</v>
      </c>
      <c r="CA119" s="326" t="e">
        <f>IF(IF(Plananalyse!CA119=1,VLOOKUP(CA$5,Kruistabel!$B$26:$F$29,MATCH($C119,Kruistabel!$C$25:$F$25,0)+1,FALSE),"")=0,"",IF(Plananalyse!CA119=1,VLOOKUP(CA$5,Kruistabel!$B$26:$F$29,MATCH($C119,Kruistabel!$C$25:$F$25,0)+1,FALSE),""))</f>
        <v>#N/A</v>
      </c>
      <c r="CB119" s="326" t="e">
        <f>IF(IF(Plananalyse!CB119=1,VLOOKUP(CB$5,Kruistabel!$B$26:$F$29,MATCH($C119,Kruistabel!$C$25:$F$25,0)+1,FALSE),"")=0,"",IF(Plananalyse!CB119=1,VLOOKUP(CB$5,Kruistabel!$B$26:$F$29,MATCH($C119,Kruistabel!$C$25:$F$25,0)+1,FALSE),""))</f>
        <v>#N/A</v>
      </c>
      <c r="CC119" s="326" t="e">
        <f>IF(IF(Plananalyse!CC119=1,VLOOKUP(CC$5,Kruistabel!$B$26:$F$29,MATCH($C119,Kruistabel!$C$25:$F$25,0)+1,FALSE),"")=0,"",IF(Plananalyse!CC119=1,VLOOKUP(CC$5,Kruistabel!$B$26:$F$29,MATCH($C119,Kruistabel!$C$25:$F$25,0)+1,FALSE),""))</f>
        <v>#N/A</v>
      </c>
      <c r="CD119" s="326" t="e">
        <f>IF(IF(Plananalyse!CD119=1,VLOOKUP(CD$5,Kruistabel!$B$26:$F$29,MATCH($C119,Kruistabel!$C$25:$F$25,0)+1,FALSE),"")=0,"",IF(Plananalyse!CD119=1,VLOOKUP(CD$5,Kruistabel!$B$26:$F$29,MATCH($C119,Kruistabel!$C$25:$F$25,0)+1,FALSE),""))</f>
        <v>#N/A</v>
      </c>
      <c r="CE119" s="326" t="e">
        <f>IF(IF(Plananalyse!CE119=1,VLOOKUP(CE$5,Kruistabel!$B$26:$F$29,MATCH($C119,Kruistabel!$C$25:$F$25,0)+1,FALSE),"")=0,"",IF(Plananalyse!CE119=1,VLOOKUP(CE$5,Kruistabel!$B$26:$F$29,MATCH($C119,Kruistabel!$C$25:$F$25,0)+1,FALSE),""))</f>
        <v>#N/A</v>
      </c>
      <c r="CF119" s="326" t="e">
        <f>IF(IF(Plananalyse!CF119=1,VLOOKUP(CF$5,Kruistabel!$B$26:$F$29,MATCH($C119,Kruistabel!$C$25:$F$25,0)+1,FALSE),"")=0,"",IF(Plananalyse!CF119=1,VLOOKUP(CF$5,Kruistabel!$B$26:$F$29,MATCH($C119,Kruistabel!$C$25:$F$25,0)+1,FALSE),""))</f>
        <v>#N/A</v>
      </c>
      <c r="CG119" s="326" t="e">
        <f>IF(IF(Plananalyse!CG119=1,VLOOKUP(CG$5,Kruistabel!$B$26:$F$29,MATCH($C119,Kruistabel!$C$25:$F$25,0)+1,FALSE),"")=0,"",IF(Plananalyse!CG119=1,VLOOKUP(CG$5,Kruistabel!$B$26:$F$29,MATCH($C119,Kruistabel!$C$25:$F$25,0)+1,FALSE),""))</f>
        <v>#REF!</v>
      </c>
      <c r="CH119" s="326" t="e">
        <f>IF(IF(Plananalyse!CH119=1,VLOOKUP(CH$5,Kruistabel!$B$26:$F$29,MATCH($C119,Kruistabel!$C$25:$F$25,0)+1,FALSE),"")=0,"",IF(Plananalyse!CH119=1,VLOOKUP(CH$5,Kruistabel!$B$26:$F$29,MATCH($C119,Kruistabel!$C$25:$F$25,0)+1,FALSE),""))</f>
        <v>#REF!</v>
      </c>
      <c r="CI119" s="65"/>
      <c r="CJ119" s="326" t="e">
        <f>IF(IF(Plananalyse!CJ119=1,VLOOKUP(CJ$5,Kruistabel!$B$26:$F$29,MATCH($C119,Kruistabel!$C$25:$F$25,0)+1,FALSE),"")=0,"",IF(Plananalyse!CJ119=1,VLOOKUP(CJ$5,Kruistabel!$B$26:$F$29,MATCH($C119,Kruistabel!$C$25:$F$25,0)+1,FALSE),""))</f>
        <v>#N/A</v>
      </c>
      <c r="CK119" s="326" t="e">
        <f>IF(IF(Plananalyse!CK119=1,VLOOKUP(CK$5,Kruistabel!$B$26:$F$29,MATCH($C119,Kruistabel!$C$25:$F$25,0)+1,FALSE),"")=0,"",IF(Plananalyse!CK119=1,VLOOKUP(CK$5,Kruistabel!$B$26:$F$29,MATCH($C119,Kruistabel!$C$25:$F$25,0)+1,FALSE),""))</f>
        <v>#N/A</v>
      </c>
      <c r="CL119" s="326" t="e">
        <f>IF(IF(Plananalyse!CL119=1,VLOOKUP(CL$5,Kruistabel!$B$26:$F$29,MATCH($C119,Kruistabel!$C$25:$F$25,0)+1,FALSE),"")=0,"",IF(Plananalyse!CL119=1,VLOOKUP(CL$5,Kruistabel!$B$26:$F$29,MATCH($C119,Kruistabel!$C$25:$F$25,0)+1,FALSE),""))</f>
        <v>#N/A</v>
      </c>
      <c r="CM119" s="326" t="e">
        <f>IF(IF(Plananalyse!CM119=1,VLOOKUP(CM$5,Kruistabel!$B$26:$F$29,MATCH($C119,Kruistabel!$C$25:$F$25,0)+1,FALSE),"")=0,"",IF(Plananalyse!CM119=1,VLOOKUP(CM$5,Kruistabel!$B$26:$F$29,MATCH($C119,Kruistabel!$C$25:$F$25,0)+1,FALSE),""))</f>
        <v>#N/A</v>
      </c>
      <c r="CN119" s="326" t="e">
        <f>IF(IF(Plananalyse!CN119=1,VLOOKUP(CN$5,Kruistabel!$B$26:$F$29,MATCH($C119,Kruistabel!$C$25:$F$25,0)+1,FALSE),"")=0,"",IF(Plananalyse!CN119=1,VLOOKUP(CN$5,Kruistabel!$B$26:$F$29,MATCH($C119,Kruistabel!$C$25:$F$25,0)+1,FALSE),""))</f>
        <v>#N/A</v>
      </c>
      <c r="CO119" s="326" t="e">
        <f>IF(IF(Plananalyse!CO119=1,VLOOKUP(CO$5,Kruistabel!$B$26:$F$29,MATCH($C119,Kruistabel!$C$25:$F$25,0)+1,FALSE),"")=0,"",IF(Plananalyse!CO119=1,VLOOKUP(CO$5,Kruistabel!$B$26:$F$29,MATCH($C119,Kruistabel!$C$25:$F$25,0)+1,FALSE),""))</f>
        <v>#N/A</v>
      </c>
      <c r="CP119" s="326" t="e">
        <f>IF(IF(Plananalyse!CP119=1,VLOOKUP(CP$5,Kruistabel!$B$26:$F$29,MATCH($C119,Kruistabel!$C$25:$F$25,0)+1,FALSE),"")=0,"",IF(Plananalyse!CP119=1,VLOOKUP(CP$5,Kruistabel!$B$26:$F$29,MATCH($C119,Kruistabel!$C$25:$F$25,0)+1,FALSE),""))</f>
        <v>#N/A</v>
      </c>
      <c r="CQ119" s="326" t="e">
        <f>IF(IF(Plananalyse!CQ119=1,VLOOKUP(CQ$5,Kruistabel!$B$26:$F$29,MATCH($C119,Kruistabel!$C$25:$F$25,0)+1,FALSE),"")=0,"",IF(Plananalyse!CQ119=1,VLOOKUP(CQ$5,Kruistabel!$B$26:$F$29,MATCH($C119,Kruistabel!$C$25:$F$25,0)+1,FALSE),""))</f>
        <v>#N/A</v>
      </c>
      <c r="CR119" s="326" t="e">
        <f>IF(IF(Plananalyse!CR119=1,VLOOKUP(CR$5,Kruistabel!$B$26:$F$29,MATCH($C119,Kruistabel!$C$25:$F$25,0)+1,FALSE),"")=0,"",IF(Plananalyse!CR119=1,VLOOKUP(CR$5,Kruistabel!$B$26:$F$29,MATCH($C119,Kruistabel!$C$25:$F$25,0)+1,FALSE),""))</f>
        <v>#N/A</v>
      </c>
      <c r="CS119" s="326" t="e">
        <f>IF(IF(Plananalyse!CS119=1,VLOOKUP(CS$5,Kruistabel!$B$26:$F$29,MATCH($C119,Kruistabel!$C$25:$F$25,0)+1,FALSE),"")=0,"",IF(Plananalyse!CS119=1,VLOOKUP(CS$5,Kruistabel!$B$26:$F$29,MATCH($C119,Kruistabel!$C$25:$F$25,0)+1,FALSE),""))</f>
        <v>#N/A</v>
      </c>
      <c r="CT119" s="326" t="e">
        <f>IF(IF(Plananalyse!CT119=1,VLOOKUP(CT$5,Kruistabel!$B$26:$F$29,MATCH($C119,Kruistabel!$C$25:$F$25,0)+1,FALSE),"")=0,"",IF(Plananalyse!CT119=1,VLOOKUP(CT$5,Kruistabel!$B$26:$F$29,MATCH($C119,Kruistabel!$C$25:$F$25,0)+1,FALSE),""))</f>
        <v>#N/A</v>
      </c>
      <c r="CU119" s="326" t="e">
        <f>IF(IF(Plananalyse!CU119=1,VLOOKUP(CU$5,Kruistabel!$B$26:$F$29,MATCH($C119,Kruistabel!$C$25:$F$25,0)+1,FALSE),"")=0,"",IF(Plananalyse!CU119=1,VLOOKUP(CU$5,Kruistabel!$B$26:$F$29,MATCH($C119,Kruistabel!$C$25:$F$25,0)+1,FALSE),""))</f>
        <v>#N/A</v>
      </c>
      <c r="CV119" s="326" t="e">
        <f>IF(IF(Plananalyse!CV119=1,VLOOKUP(CV$5,Kruistabel!$B$26:$F$29,MATCH($C119,Kruistabel!$C$25:$F$25,0)+1,FALSE),"")=0,"",IF(Plananalyse!CV119=1,VLOOKUP(CV$5,Kruistabel!$B$26:$F$29,MATCH($C119,Kruistabel!$C$25:$F$25,0)+1,FALSE),""))</f>
        <v>#N/A</v>
      </c>
      <c r="CW119" s="326" t="e">
        <f>IF(IF(Plananalyse!CW119=1,VLOOKUP(CW$5,Kruistabel!$B$26:$F$29,MATCH($C119,Kruistabel!$C$25:$F$25,0)+1,FALSE),"")=0,"",IF(Plananalyse!CW119=1,VLOOKUP(CW$5,Kruistabel!$B$26:$F$29,MATCH($C119,Kruistabel!$C$25:$F$25,0)+1,FALSE),""))</f>
        <v>#N/A</v>
      </c>
      <c r="CX119" s="326" t="e">
        <f>IF(IF(Plananalyse!CX119=1,VLOOKUP(CX$5,Kruistabel!$B$26:$F$29,MATCH($C119,Kruistabel!$C$25:$F$25,0)+1,FALSE),"")=0,"",IF(Plananalyse!CX119=1,VLOOKUP(CX$5,Kruistabel!$B$26:$F$29,MATCH($C119,Kruistabel!$C$25:$F$25,0)+1,FALSE),""))</f>
        <v>#N/A</v>
      </c>
      <c r="CY119" s="326" t="e">
        <f>IF(IF(Plananalyse!CY119=1,VLOOKUP(CY$5,Kruistabel!$B$26:$F$29,MATCH($C119,Kruistabel!$C$25:$F$25,0)+1,FALSE),"")=0,"",IF(Plananalyse!CY119=1,VLOOKUP(CY$5,Kruistabel!$B$26:$F$29,MATCH($C119,Kruistabel!$C$25:$F$25,0)+1,FALSE),""))</f>
        <v>#N/A</v>
      </c>
      <c r="CZ119" s="326" t="e">
        <f>IF(IF(Plananalyse!CZ119=1,VLOOKUP(CZ$5,Kruistabel!$B$26:$F$29,MATCH($C119,Kruistabel!$C$25:$F$25,0)+1,FALSE),"")=0,"",IF(Plananalyse!CZ119=1,VLOOKUP(CZ$5,Kruistabel!$B$26:$F$29,MATCH($C119,Kruistabel!$C$25:$F$25,0)+1,FALSE),""))</f>
        <v>#N/A</v>
      </c>
      <c r="DA119" s="326" t="e">
        <f>IF(IF(Plananalyse!DA119=1,VLOOKUP(DA$5,Kruistabel!$B$26:$F$29,MATCH($C119,Kruistabel!$C$25:$F$25,0)+1,FALSE),"")=0,"",IF(Plananalyse!DA119=1,VLOOKUP(DA$5,Kruistabel!$B$26:$F$29,MATCH($C119,Kruistabel!$C$25:$F$25,0)+1,FALSE),""))</f>
        <v>#N/A</v>
      </c>
      <c r="DB119" s="326" t="e">
        <f>IF(IF(Plananalyse!DB119=1,VLOOKUP(DB$5,Kruistabel!$B$26:$F$29,MATCH($C119,Kruistabel!$C$25:$F$25,0)+1,FALSE),"")=0,"",IF(Plananalyse!DB119=1,VLOOKUP(DB$5,Kruistabel!$B$26:$F$29,MATCH($C119,Kruistabel!$C$25:$F$25,0)+1,FALSE),""))</f>
        <v>#N/A</v>
      </c>
      <c r="DC119" s="326" t="e">
        <f>IF(IF(Plananalyse!DC119=1,VLOOKUP(DC$5,Kruistabel!$B$26:$F$29,MATCH($C119,Kruistabel!$C$25:$F$25,0)+1,FALSE),"")=0,"",IF(Plananalyse!DC119=1,VLOOKUP(DC$5,Kruistabel!$B$26:$F$29,MATCH($C119,Kruistabel!$C$25:$F$25,0)+1,FALSE),""))</f>
        <v>#N/A</v>
      </c>
      <c r="DD119" s="327"/>
      <c r="DE119" s="326" t="e">
        <f>IF(IF(Plananalyse!DE119=1,VLOOKUP(DE$5,Kruistabel!$B$26:$F$29,MATCH($C119,Kruistabel!$C$25:$F$25,0)+1,FALSE),"")=0,"",IF(Plananalyse!DE119=1,VLOOKUP(DE$5,Kruistabel!$B$26:$F$29,MATCH($C119,Kruistabel!$C$25:$F$25,0)+1,FALSE),""))</f>
        <v>#N/A</v>
      </c>
      <c r="DF119" s="326" t="e">
        <f>IF(IF(Plananalyse!DF119=1,VLOOKUP(DF$5,Kruistabel!$B$26:$F$29,MATCH($C119,Kruistabel!$C$25:$F$25,0)+1,FALSE),"")=0,"",IF(Plananalyse!DF119=1,VLOOKUP(DF$5,Kruistabel!$B$26:$F$29,MATCH($C119,Kruistabel!$C$25:$F$25,0)+1,FALSE),""))</f>
        <v>#N/A</v>
      </c>
      <c r="DG119" s="326" t="e">
        <f>IF(IF(Plananalyse!DG119=1,VLOOKUP(DG$5,Kruistabel!$B$26:$F$29,MATCH($C119,Kruistabel!$C$25:$F$25,0)+1,FALSE),"")=0,"",IF(Plananalyse!DG119=1,VLOOKUP(DG$5,Kruistabel!$B$26:$F$29,MATCH($C119,Kruistabel!$C$25:$F$25,0)+1,FALSE),""))</f>
        <v>#N/A</v>
      </c>
      <c r="DH119" s="326" t="e">
        <f ca="1">IF(IF(Plananalyse!DH119=1,VLOOKUP(DH$5,Kruistabel!$B$26:$F$29,MATCH($C119,Kruistabel!$C$25:$F$25,0)+1,FALSE),"")=0,"",IF(Plananalyse!DH119=1,VLOOKUP(DH$5,Kruistabel!$B$26:$F$29,MATCH($C119,Kruistabel!$C$25:$F$25,0)+1,FALSE),""))</f>
        <v>#N/A</v>
      </c>
      <c r="DI119" s="326" t="e">
        <f ca="1">IF(IF(Plananalyse!DI119=1,VLOOKUP(DI$5,Kruistabel!$B$26:$F$29,MATCH($C119,Kruistabel!$C$25:$F$25,0)+1,FALSE),"")=0,"",IF(Plananalyse!DI119=1,VLOOKUP(DI$5,Kruistabel!$B$26:$F$29,MATCH($C119,Kruistabel!$C$25:$F$25,0)+1,FALSE),""))</f>
        <v>#N/A</v>
      </c>
      <c r="DJ119" s="326" t="e">
        <f ca="1">IF(IF(Plananalyse!DJ119=1,VLOOKUP(DJ$5,Kruistabel!$B$26:$F$29,MATCH($C119,Kruistabel!$C$25:$F$25,0)+1,FALSE),"")=0,"",IF(Plananalyse!DJ119=1,VLOOKUP(DJ$5,Kruistabel!$B$26:$F$29,MATCH($C119,Kruistabel!$C$25:$F$25,0)+1,FALSE),""))</f>
        <v>#N/A</v>
      </c>
      <c r="DK119" s="326" t="e">
        <f ca="1">IF(IF(Plananalyse!DK119=1,VLOOKUP(DK$5,Kruistabel!$B$26:$F$29,MATCH($C119,Kruistabel!$C$25:$F$25,0)+1,FALSE),"")=0,"",IF(Plananalyse!DK119=1,VLOOKUP(DK$5,Kruistabel!$B$26:$F$29,MATCH($C119,Kruistabel!$C$25:$F$25,0)+1,FALSE),""))</f>
        <v>#REF!</v>
      </c>
      <c r="DL119" s="326" t="e">
        <f ca="1">IF(IF(Plananalyse!DL119=1,VLOOKUP(DL$5,Kruistabel!$B$26:$F$29,MATCH($C119,Kruistabel!$C$25:$F$25,0)+1,FALSE),"")=0,"",IF(Plananalyse!DL119=1,VLOOKUP(DL$5,Kruistabel!$B$26:$F$29,MATCH($C119,Kruistabel!$C$25:$F$25,0)+1,FALSE),""))</f>
        <v>#REF!</v>
      </c>
      <c r="DM119" s="327" t="str">
        <f>IF(Plananalyse!DM119=1,VLOOKUP(DM$5,Kruistabel!$B$26:$F$29,MATCH($C119,Kruistabel!$C$25:$F$25,0)+1,FALSE),"")</f>
        <v/>
      </c>
      <c r="DN119" s="326" t="e">
        <f ca="1">IF(IF(Plananalyse!DN119=1,VLOOKUP(DN$5,Kruistabel!$B$26:$F$29,MATCH($C119,Kruistabel!$C$25:$F$25,0)+1,FALSE),"")=0,"",IF(Plananalyse!DN119=1,VLOOKUP(DN$5,Kruistabel!$B$26:$F$29,MATCH($C119,Kruistabel!$C$25:$F$25,0)+1,FALSE),""))</f>
        <v>#N/A</v>
      </c>
      <c r="DO119" s="326" t="e">
        <f ca="1">IF(IF(Plananalyse!DO119=1,VLOOKUP(DO$5,Kruistabel!$B$26:$F$29,MATCH($C119,Kruistabel!$C$25:$F$25,0)+1,FALSE),"")=0,"",IF(Plananalyse!DO119=1,VLOOKUP(DO$5,Kruistabel!$B$26:$F$29,MATCH($C119,Kruistabel!$C$25:$F$25,0)+1,FALSE),""))</f>
        <v>#N/A</v>
      </c>
      <c r="DP119" s="326" t="e">
        <f ca="1">IF(IF(Plananalyse!DP119=1,VLOOKUP(DP$5,Kruistabel!$B$26:$F$29,MATCH($C119,Kruistabel!$C$25:$F$25,0)+1,FALSE),"")=0,"",IF(Plananalyse!DP119=1,VLOOKUP(DP$5,Kruistabel!$B$26:$F$29,MATCH($C119,Kruistabel!$C$25:$F$25,0)+1,FALSE),""))</f>
        <v>#N/A</v>
      </c>
      <c r="DQ119" s="326" t="e">
        <f ca="1">IF(IF(Plananalyse!DQ119=1,VLOOKUP(DQ$5,Kruistabel!$B$26:$F$29,MATCH($C119,Kruistabel!$C$25:$F$25,0)+1,FALSE),"")=0,"",IF(Plananalyse!DQ119=1,VLOOKUP(DQ$5,Kruistabel!$B$26:$F$29,MATCH($C119,Kruistabel!$C$25:$F$25,0)+1,FALSE),""))</f>
        <v>#N/A</v>
      </c>
      <c r="DR119" s="326" t="e">
        <f ca="1">IF(IF(Plananalyse!DR119=1,VLOOKUP(DR$5,Kruistabel!$B$26:$F$29,MATCH($C119,Kruistabel!$C$25:$F$25,0)+1,FALSE),"")=0,"",IF(Plananalyse!DR119=1,VLOOKUP(DR$5,Kruistabel!$B$26:$F$29,MATCH($C119,Kruistabel!$C$25:$F$25,0)+1,FALSE),""))</f>
        <v>#N/A</v>
      </c>
      <c r="DS119" s="326" t="e">
        <f ca="1">IF(IF(Plananalyse!DS119=1,VLOOKUP(DS$5,Kruistabel!$B$26:$F$29,MATCH($C119,Kruistabel!$C$25:$F$25,0)+1,FALSE),"")=0,"",IF(Plananalyse!DS119=1,VLOOKUP(DS$5,Kruistabel!$B$26:$F$29,MATCH($C119,Kruistabel!$C$25:$F$25,0)+1,FALSE),""))</f>
        <v>#N/A</v>
      </c>
      <c r="DT119" s="326" t="e">
        <f ca="1">IF(IF(Plananalyse!DT119=1,VLOOKUP(DT$5,Kruistabel!$B$26:$F$29,MATCH($C119,Kruistabel!$C$25:$F$25,0)+1,FALSE),"")=0,"",IF(Plananalyse!DT119=1,VLOOKUP(DT$5,Kruistabel!$B$26:$F$29,MATCH($C119,Kruistabel!$C$25:$F$25,0)+1,FALSE),""))</f>
        <v>#N/A</v>
      </c>
      <c r="DU119" s="326" t="e">
        <f ca="1">IF(IF(Plananalyse!DU119=1,VLOOKUP(DU$5,Kruistabel!$B$26:$F$29,MATCH($C119,Kruistabel!$C$25:$F$25,0)+1,FALSE),"")=0,"",IF(Plananalyse!DU119=1,VLOOKUP(DU$5,Kruistabel!$B$26:$F$29,MATCH($C119,Kruistabel!$C$25:$F$25,0)+1,FALSE),""))</f>
        <v>#N/A</v>
      </c>
      <c r="DV119" s="326" t="e">
        <f ca="1">IF(IF(Plananalyse!DV119=1,VLOOKUP(DV$5,Kruistabel!$B$26:$F$29,MATCH($C119,Kruistabel!$C$25:$F$25,0)+1,FALSE),"")=0,"",IF(Plananalyse!DV119=1,VLOOKUP(DV$5,Kruistabel!$B$26:$F$29,MATCH($C119,Kruistabel!$C$25:$F$25,0)+1,FALSE),""))</f>
        <v>#N/A</v>
      </c>
      <c r="DW119" s="326" t="e">
        <f ca="1">IF(IF(Plananalyse!DW119=1,VLOOKUP(DW$5,Kruistabel!$B$26:$F$29,MATCH($C119,Kruistabel!$C$25:$F$25,0)+1,FALSE),"")=0,"",IF(Plananalyse!DW119=1,VLOOKUP(DW$5,Kruistabel!$B$26:$F$29,MATCH($C119,Kruistabel!$C$25:$F$25,0)+1,FALSE),""))</f>
        <v>#REF!</v>
      </c>
      <c r="DX119" s="326" t="e">
        <f ca="1">IF(IF(Plananalyse!DX119=1,VLOOKUP(DX$5,Kruistabel!$B$26:$F$29,MATCH($C119,Kruistabel!$C$25:$F$25,0)+1,FALSE),"")=0,"",IF(Plananalyse!DX119=1,VLOOKUP(DX$5,Kruistabel!$B$26:$F$29,MATCH($C119,Kruistabel!$C$25:$F$25,0)+1,FALSE),""))</f>
        <v>#REF!</v>
      </c>
      <c r="DY119" s="327" t="str">
        <f>IF(Plananalyse!DY119=1,VLOOKUP(DY$5,Kruistabel!$B$26:$F$29,MATCH($C119,Kruistabel!$C$25:$F$25,0)+1,FALSE),"")</f>
        <v/>
      </c>
      <c r="DZ119" s="326" t="e">
        <f ca="1">IF(IF(Plananalyse!DZ119=1,VLOOKUP(DZ$5,Kruistabel!$B$26:$F$29,MATCH($C119,Kruistabel!$C$25:$F$25,0)+1,FALSE),"")=0,"",IF(Plananalyse!DZ119=1,VLOOKUP(DZ$5,Kruistabel!$B$26:$F$29,MATCH($C119,Kruistabel!$C$25:$F$25,0)+1,FALSE),""))</f>
        <v>#N/A</v>
      </c>
      <c r="EA119" s="326" t="e">
        <f ca="1">IF(IF(Plananalyse!EA119=1,VLOOKUP(EA$5,Kruistabel!$B$26:$F$29,MATCH($C119,Kruistabel!$C$25:$F$25,0)+1,FALSE),"")=0,"",IF(Plananalyse!EA119=1,VLOOKUP(EA$5,Kruistabel!$B$26:$F$29,MATCH($C119,Kruistabel!$C$25:$F$25,0)+1,FALSE),""))</f>
        <v>#N/A</v>
      </c>
      <c r="EB119" s="326" t="e">
        <f ca="1">IF(IF(Plananalyse!EB119=1,VLOOKUP(EB$5,Kruistabel!$B$26:$F$29,MATCH($C119,Kruistabel!$C$25:$F$25,0)+1,FALSE),"")=0,"",IF(Plananalyse!EB119=1,VLOOKUP(EB$5,Kruistabel!$B$26:$F$29,MATCH($C119,Kruistabel!$C$25:$F$25,0)+1,FALSE),""))</f>
        <v>#REF!</v>
      </c>
      <c r="EC119" s="326" t="e">
        <f ca="1">IF(IF(Plananalyse!EC119=1,VLOOKUP(EC$5,Kruistabel!$B$26:$F$29,MATCH($C119,Kruistabel!$C$25:$F$25,0)+1,FALSE),"")=0,"",IF(Plananalyse!EC119=1,VLOOKUP(EC$5,Kruistabel!$B$26:$F$29,MATCH($C119,Kruistabel!$C$25:$F$25,0)+1,FALSE),""))</f>
        <v>#REF!</v>
      </c>
      <c r="ED119" s="327"/>
      <c r="EE119" s="326" t="e">
        <f ca="1">IF(IF(Plananalyse!EE119=1,VLOOKUP(EE$5,Kruistabel!$B$26:$F$29,MATCH($C119,Kruistabel!$C$25:$F$25,0)+1,FALSE),"")=0,"",IF(Plananalyse!EE119=1,VLOOKUP(EE$5,Kruistabel!$B$26:$F$29,MATCH($C119,Kruistabel!$C$25:$F$25,0)+1,FALSE),""))</f>
        <v>#N/A</v>
      </c>
      <c r="EF119" s="326" t="e">
        <f ca="1">IF(IF(Plananalyse!EF119=1,VLOOKUP(EF$5,Kruistabel!$B$26:$F$29,MATCH($C119,Kruistabel!$C$25:$F$25,0)+1,FALSE),"")=0,"",IF(Plananalyse!EF119=1,VLOOKUP(EF$5,Kruistabel!$B$26:$F$29,MATCH($C119,Kruistabel!$C$25:$F$25,0)+1,FALSE),""))</f>
        <v>#N/A</v>
      </c>
      <c r="EG119" s="326" t="e">
        <f ca="1">IF(IF(Plananalyse!EG119=1,VLOOKUP(EG$5,Kruistabel!$B$26:$F$29,MATCH($C119,Kruistabel!$C$25:$F$25,0)+1,FALSE),"")=0,"",IF(Plananalyse!EG119=1,VLOOKUP(EG$5,Kruistabel!$B$26:$F$29,MATCH($C119,Kruistabel!$C$25:$F$25,0)+1,FALSE),""))</f>
        <v>#N/A</v>
      </c>
      <c r="EH119" s="326" t="e">
        <f ca="1">IF(IF(Plananalyse!EH119=1,VLOOKUP(EH$5,Kruistabel!$B$26:$F$29,MATCH($C119,Kruistabel!$C$25:$F$25,0)+1,FALSE),"")=0,"",IF(Plananalyse!EH119=1,VLOOKUP(EH$5,Kruistabel!$B$26:$F$29,MATCH($C119,Kruistabel!$C$25:$F$25,0)+1,FALSE),""))</f>
        <v>#REF!</v>
      </c>
      <c r="EI119" s="326" t="e">
        <f ca="1">IF(IF(Plananalyse!EI119=1,VLOOKUP(EI$5,Kruistabel!$B$26:$F$29,MATCH($C119,Kruistabel!$C$25:$F$25,0)+1,FALSE),"")=0,"",IF(Plananalyse!EI119=1,VLOOKUP(EI$5,Kruistabel!$B$26:$F$29,MATCH($C119,Kruistabel!$C$25:$F$25,0)+1,FALSE),""))</f>
        <v>#REF!</v>
      </c>
      <c r="EJ119" s="164" t="str">
        <f>IF(Plananalyse!EJ119=1,VLOOKUP(EJ$5,Kruistabel!$B$26:$F$29,MATCH($C119,Kruistabel!$C$25:$F$25,0)+1,FALSE),"")</f>
        <v/>
      </c>
      <c r="EK119" s="138"/>
      <c r="EL119" s="138"/>
      <c r="EM119" s="138"/>
      <c r="EN119" s="138"/>
      <c r="EO119" s="138"/>
    </row>
    <row r="120" spans="2:145" hidden="1">
      <c r="B120" s="337" t="s">
        <v>224</v>
      </c>
      <c r="C120" s="160" t="str">
        <f>_xlfn.IFNA(VLOOKUP($B120,Classificatietabel!$B$6:$I$91,C$7,FALSE),"")</f>
        <v/>
      </c>
      <c r="D120" s="160" t="str">
        <f>_xlfn.IFNA(VLOOKUP($B120,Classificatietabel!$B$6:$I$91,D$7,FALSE),"")</f>
        <v/>
      </c>
      <c r="E120" s="119" t="str">
        <f>IF(AND(D120="laag",$D$3=1),0,_xlfn.IFNA(IF(VLOOKUP($B120,Classificatietabel!$B$6:$H$91,$E$5,FALSE)="Ja",1,0),""))</f>
        <v/>
      </c>
      <c r="F120" s="163"/>
      <c r="G120" s="326" t="e">
        <f>IF(IF(Plananalyse!G120=1,VLOOKUP(G$5,Kruistabel!$B$26:$F$29,MATCH($C120,Kruistabel!$C$25:$F$25,0)+1,FALSE),"")=0,"",IF(Plananalyse!G120=1,VLOOKUP(G$5,Kruistabel!$B$26:$F$29,MATCH($C120,Kruistabel!$C$25:$F$25,0)+1,FALSE),""))</f>
        <v>#N/A</v>
      </c>
      <c r="H120" s="326" t="e">
        <f>IF(IF(Plananalyse!H120=1,VLOOKUP(H$5,Kruistabel!$B$26:$F$29,MATCH($C120,Kruistabel!$C$25:$F$25,0)+1,FALSE),"")=0,"",IF(Plananalyse!H120=1,VLOOKUP(H$5,Kruistabel!$B$26:$F$29,MATCH($C120,Kruistabel!$C$25:$F$25,0)+1,FALSE),""))</f>
        <v>#N/A</v>
      </c>
      <c r="I120" s="326" t="e">
        <f>IF(IF(Plananalyse!I120=1,VLOOKUP(I$5,Kruistabel!$B$26:$F$29,MATCH($C120,Kruistabel!$C$25:$F$25,0)+1,FALSE),"")=0,"",IF(Plananalyse!I120=1,VLOOKUP(I$5,Kruistabel!$B$26:$F$29,MATCH($C120,Kruistabel!$C$25:$F$25,0)+1,FALSE),""))</f>
        <v>#N/A</v>
      </c>
      <c r="J120" s="326" t="e">
        <f>IF(IF(Plananalyse!J120=1,VLOOKUP(J$5,Kruistabel!$B$26:$F$29,MATCH($C120,Kruistabel!$C$25:$F$25,0)+1,FALSE),"")=0,"",IF(Plananalyse!J120=1,VLOOKUP(J$5,Kruistabel!$B$26:$F$29,MATCH($C120,Kruistabel!$C$25:$F$25,0)+1,FALSE),""))</f>
        <v>#N/A</v>
      </c>
      <c r="K120" s="326" t="e">
        <f>IF(IF(Plananalyse!K120=1,VLOOKUP(K$5,Kruistabel!$B$26:$F$29,MATCH($C120,Kruistabel!$C$25:$F$25,0)+1,FALSE),"")=0,"",IF(Plananalyse!K120=1,VLOOKUP(K$5,Kruistabel!$B$26:$F$29,MATCH($C120,Kruistabel!$C$25:$F$25,0)+1,FALSE),""))</f>
        <v>#N/A</v>
      </c>
      <c r="L120" s="326" t="e">
        <f>IF(IF(Plananalyse!L120=1,VLOOKUP(L$5,Kruistabel!$B$26:$F$29,MATCH($C120,Kruistabel!$C$25:$F$25,0)+1,FALSE),"")=0,"",IF(Plananalyse!L120=1,VLOOKUP(L$5,Kruistabel!$B$26:$F$29,MATCH($C120,Kruistabel!$C$25:$F$25,0)+1,FALSE),""))</f>
        <v>#N/A</v>
      </c>
      <c r="M120" s="326" t="e">
        <f>IF(IF(Plananalyse!M120=1,VLOOKUP(M$5,Kruistabel!$B$26:$F$29,MATCH($C120,Kruistabel!$C$25:$F$25,0)+1,FALSE),"")=0,"",IF(Plananalyse!M120=1,VLOOKUP(M$5,Kruistabel!$B$26:$F$29,MATCH($C120,Kruistabel!$C$25:$F$25,0)+1,FALSE),""))</f>
        <v>#N/A</v>
      </c>
      <c r="N120" s="326" t="e">
        <f>IF(IF(Plananalyse!N120=1,VLOOKUP(N$5,Kruistabel!$B$26:$F$29,MATCH($C120,Kruistabel!$C$25:$F$25,0)+1,FALSE),"")=0,"",IF(Plananalyse!N120=1,VLOOKUP(N$5,Kruistabel!$B$26:$F$29,MATCH($C120,Kruistabel!$C$25:$F$25,0)+1,FALSE),""))</f>
        <v>#N/A</v>
      </c>
      <c r="O120" s="326" t="e">
        <f>IF(IF(Plananalyse!O120=1,VLOOKUP(O$5,Kruistabel!$B$26:$F$29,MATCH($C120,Kruistabel!$C$25:$F$25,0)+1,FALSE),"")=0,"",IF(Plananalyse!O120=1,VLOOKUP(O$5,Kruistabel!$B$26:$F$29,MATCH($C120,Kruistabel!$C$25:$F$25,0)+1,FALSE),""))</f>
        <v>#N/A</v>
      </c>
      <c r="P120" s="326" t="e">
        <f>IF(IF(Plananalyse!P120=1,VLOOKUP(P$5,Kruistabel!$B$26:$F$29,MATCH($C120,Kruistabel!$C$25:$F$25,0)+1,FALSE),"")=0,"",IF(Plananalyse!P120=1,VLOOKUP(P$5,Kruistabel!$B$26:$F$29,MATCH($C120,Kruistabel!$C$25:$F$25,0)+1,FALSE),""))</f>
        <v>#N/A</v>
      </c>
      <c r="Q120" s="326" t="e">
        <f>IF(IF(Plananalyse!Q120=1,VLOOKUP(Q$5,Kruistabel!$B$26:$F$29,MATCH($C120,Kruistabel!$C$25:$F$25,0)+1,FALSE),"")=0,"",IF(Plananalyse!Q120=1,VLOOKUP(Q$5,Kruistabel!$B$26:$F$29,MATCH($C120,Kruistabel!$C$25:$F$25,0)+1,FALSE),""))</f>
        <v>#N/A</v>
      </c>
      <c r="R120" s="326" t="e">
        <f>IF(IF(Plananalyse!R120=1,VLOOKUP(R$5,Kruistabel!$B$26:$F$29,MATCH($C120,Kruistabel!$C$25:$F$25,0)+1,FALSE),"")=0,"",IF(Plananalyse!R120=1,VLOOKUP(R$5,Kruistabel!$B$26:$F$29,MATCH($C120,Kruistabel!$C$25:$F$25,0)+1,FALSE),""))</f>
        <v>#N/A</v>
      </c>
      <c r="S120" s="326" t="e">
        <f>IF(IF(Plananalyse!S120=1,VLOOKUP(S$5,Kruistabel!$B$26:$F$29,MATCH($C120,Kruistabel!$C$25:$F$25,0)+1,FALSE),"")=0,"",IF(Plananalyse!S120=1,VLOOKUP(S$5,Kruistabel!$B$26:$F$29,MATCH($C120,Kruistabel!$C$25:$F$25,0)+1,FALSE),""))</f>
        <v>#N/A</v>
      </c>
      <c r="T120" s="326" t="e">
        <f>IF(IF(Plananalyse!T120=1,VLOOKUP(T$5,Kruistabel!$B$26:$F$29,MATCH($C120,Kruistabel!$C$25:$F$25,0)+1,FALSE),"")=0,"",IF(Plananalyse!T120=1,VLOOKUP(T$5,Kruistabel!$B$26:$F$29,MATCH($C120,Kruistabel!$C$25:$F$25,0)+1,FALSE),""))</f>
        <v>#N/A</v>
      </c>
      <c r="U120" s="326" t="e">
        <f>IF(IF(Plananalyse!U120=1,VLOOKUP(U$5,Kruistabel!$B$26:$F$29,MATCH($C120,Kruistabel!$C$25:$F$25,0)+1,FALSE),"")=0,"",IF(Plananalyse!U120=1,VLOOKUP(U$5,Kruistabel!$B$26:$F$29,MATCH($C120,Kruistabel!$C$25:$F$25,0)+1,FALSE),""))</f>
        <v>#N/A</v>
      </c>
      <c r="V120" s="326" t="e">
        <f>IF(IF(Plananalyse!V120=1,VLOOKUP(V$5,Kruistabel!$B$26:$F$29,MATCH($C120,Kruistabel!$C$25:$F$25,0)+1,FALSE),"")=0,"",IF(Plananalyse!V120=1,VLOOKUP(V$5,Kruistabel!$B$26:$F$29,MATCH($C120,Kruistabel!$C$25:$F$25,0)+1,FALSE),""))</f>
        <v>#N/A</v>
      </c>
      <c r="W120" s="326" t="e">
        <f>IF(IF(Plananalyse!W120=1,VLOOKUP(W$5,Kruistabel!$B$26:$F$29,MATCH($C120,Kruistabel!$C$25:$F$25,0)+1,FALSE),"")=0,"",IF(Plananalyse!W120=1,VLOOKUP(W$5,Kruistabel!$B$26:$F$29,MATCH($C120,Kruistabel!$C$25:$F$25,0)+1,FALSE),""))</f>
        <v>#N/A</v>
      </c>
      <c r="X120" s="326" t="e">
        <f>IF(IF(Plananalyse!X120=1,VLOOKUP(X$5,Kruistabel!$B$26:$F$29,MATCH($C120,Kruistabel!$C$25:$F$25,0)+1,FALSE),"")=0,"",IF(Plananalyse!X120=1,VLOOKUP(X$5,Kruistabel!$B$26:$F$29,MATCH($C120,Kruistabel!$C$25:$F$25,0)+1,FALSE),""))</f>
        <v>#N/A</v>
      </c>
      <c r="Y120" s="326" t="e">
        <f>IF(IF(Plananalyse!Y120=1,VLOOKUP(Y$5,Kruistabel!$B$26:$F$29,MATCH($C120,Kruistabel!$C$25:$F$25,0)+1,FALSE),"")=0,"",IF(Plananalyse!Y120=1,VLOOKUP(Y$5,Kruistabel!$B$26:$F$29,MATCH($C120,Kruistabel!$C$25:$F$25,0)+1,FALSE),""))</f>
        <v>#N/A</v>
      </c>
      <c r="Z120" s="326" t="e">
        <f>IF(IF(Plananalyse!Z120=1,VLOOKUP(Z$5,Kruistabel!$B$26:$F$29,MATCH($C120,Kruistabel!$C$25:$F$25,0)+1,FALSE),"")=0,"",IF(Plananalyse!Z120=1,VLOOKUP(Z$5,Kruistabel!$B$26:$F$29,MATCH($C120,Kruistabel!$C$25:$F$25,0)+1,FALSE),""))</f>
        <v>#N/A</v>
      </c>
      <c r="AA120" s="326" t="e">
        <f>IF(IF(Plananalyse!AA120=1,VLOOKUP(AA$5,Kruistabel!$B$26:$F$29,MATCH($C120,Kruistabel!$C$25:$F$25,0)+1,FALSE),"")=0,"",IF(Plananalyse!AA120=1,VLOOKUP(AA$5,Kruistabel!$B$26:$F$29,MATCH($C120,Kruistabel!$C$25:$F$25,0)+1,FALSE),""))</f>
        <v>#N/A</v>
      </c>
      <c r="AB120" s="326" t="e">
        <f>IF(IF(Plananalyse!AB120=1,VLOOKUP(AB$5,Kruistabel!$B$26:$F$29,MATCH($C120,Kruistabel!$C$25:$F$25,0)+1,FALSE),"")=0,"",IF(Plananalyse!AB120=1,VLOOKUP(AB$5,Kruistabel!$B$26:$F$29,MATCH($C120,Kruistabel!$C$25:$F$25,0)+1,FALSE),""))</f>
        <v>#N/A</v>
      </c>
      <c r="AC120" s="326" t="e">
        <f>IF(IF(Plananalyse!AC120=1,VLOOKUP(AC$5,Kruistabel!$B$26:$F$29,MATCH($C120,Kruistabel!$C$25:$F$25,0)+1,FALSE),"")=0,"",IF(Plananalyse!AC120=1,VLOOKUP(AC$5,Kruistabel!$B$26:$F$29,MATCH($C120,Kruistabel!$C$25:$F$25,0)+1,FALSE),""))</f>
        <v>#N/A</v>
      </c>
      <c r="AD120" s="326" t="e">
        <f>IF(IF(Plananalyse!AD120=1,VLOOKUP(AD$5,Kruistabel!$B$26:$F$29,MATCH($C120,Kruistabel!$C$25:$F$25,0)+1,FALSE),"")=0,"",IF(Plananalyse!AD120=1,VLOOKUP(AD$5,Kruistabel!$B$26:$F$29,MATCH($C120,Kruistabel!$C$25:$F$25,0)+1,FALSE),""))</f>
        <v>#N/A</v>
      </c>
      <c r="AE120" s="326" t="e">
        <f>IF(IF(Plananalyse!AE120=1,VLOOKUP(AE$5,Kruistabel!$B$26:$F$29,MATCH($C120,Kruistabel!$C$25:$F$25,0)+1,FALSE),"")=0,"",IF(Plananalyse!AE120=1,VLOOKUP(AE$5,Kruistabel!$B$26:$F$29,MATCH($C120,Kruistabel!$C$25:$F$25,0)+1,FALSE),""))</f>
        <v>#N/A</v>
      </c>
      <c r="AF120" s="326" t="e">
        <f>IF(IF(Plananalyse!AF120=1,VLOOKUP(AF$5,Kruistabel!$B$26:$F$29,MATCH($C120,Kruistabel!$C$25:$F$25,0)+1,FALSE),"")=0,"",IF(Plananalyse!AF120=1,VLOOKUP(AF$5,Kruistabel!$B$26:$F$29,MATCH($C120,Kruistabel!$C$25:$F$25,0)+1,FALSE),""))</f>
        <v>#N/A</v>
      </c>
      <c r="AG120" s="326" t="e">
        <f>IF(IF(Plananalyse!AG120=1,VLOOKUP(AG$5,Kruistabel!$B$26:$F$29,MATCH($C120,Kruistabel!$C$25:$F$25,0)+1,FALSE),"")=0,"",IF(Plananalyse!AG120=1,VLOOKUP(AG$5,Kruistabel!$B$26:$F$29,MATCH($C120,Kruistabel!$C$25:$F$25,0)+1,FALSE),""))</f>
        <v>#N/A</v>
      </c>
      <c r="AH120" s="326" t="e">
        <f>IF(IF(Plananalyse!AH120=1,VLOOKUP(AH$5,Kruistabel!$B$26:$F$29,MATCH($C120,Kruistabel!$C$25:$F$25,0)+1,FALSE),"")=0,"",IF(Plananalyse!AI120=1,VLOOKUP(AH$5,Kruistabel!$B$26:$F$29,MATCH($C120,Kruistabel!$C$25:$F$25,0)+1,FALSE),""))</f>
        <v>#N/A</v>
      </c>
      <c r="AI120" s="326" t="e">
        <f>IF(IF(Plananalyse!AI120=1,VLOOKUP(AI$5,Kruistabel!$B$26:$F$29,MATCH($C120,Kruistabel!$C$25:$F$25,0)+1,FALSE),"")=0,"",IF(Plananalyse!AJ120=1,VLOOKUP(AI$5,Kruistabel!$B$26:$F$29,MATCH($C120,Kruistabel!$C$25:$F$25,0)+1,FALSE),""))</f>
        <v>#N/A</v>
      </c>
      <c r="AJ120" s="326" t="e">
        <f>IF(IF(Plananalyse!AJ120=1,VLOOKUP(AJ$5,Kruistabel!$B$26:$F$29,MATCH($C120,Kruistabel!$C$25:$F$25,0)+1,FALSE),"")=0,"",IF(Plananalyse!AJ120=1,VLOOKUP(AJ$5,Kruistabel!$B$26:$F$29,MATCH($C120,Kruistabel!$C$25:$F$25,0)+1,FALSE),""))</f>
        <v>#N/A</v>
      </c>
      <c r="AK120" s="326" t="e">
        <f>IF(IF(Plananalyse!AK120=1,VLOOKUP(AK$5,Kruistabel!$B$26:$F$29,MATCH($C120,Kruistabel!$C$25:$F$25,0)+1,FALSE),"")=0,"",IF(Plananalyse!AK120=1,VLOOKUP(AK$5,Kruistabel!$B$26:$F$29,MATCH($C120,Kruistabel!$C$25:$F$25,0)+1,FALSE),""))</f>
        <v>#N/A</v>
      </c>
      <c r="AL120" s="326" t="e">
        <f>IF(IF(Plananalyse!AL120=1,VLOOKUP(AL$5,Kruistabel!$B$26:$F$29,MATCH($C120,Kruistabel!$C$25:$F$25,0)+1,FALSE),"")=0,"",IF(Plananalyse!AL120=1,VLOOKUP(AL$5,Kruistabel!$B$26:$F$29,MATCH($C120,Kruistabel!$C$25:$F$25,0)+1,FALSE),""))</f>
        <v>#N/A</v>
      </c>
      <c r="AM120" s="326" t="e">
        <f>IF(IF(Plananalyse!AM120=1,VLOOKUP(AM$5,Kruistabel!$B$26:$F$29,MATCH($C120,Kruistabel!$C$25:$F$25,0)+1,FALSE),"")=0,"",IF(Plananalyse!AM120=1,VLOOKUP(AM$5,Kruistabel!$B$26:$F$29,MATCH($C120,Kruistabel!$C$25:$F$25,0)+1,FALSE),""))</f>
        <v>#N/A</v>
      </c>
      <c r="AN120" s="327"/>
      <c r="AO120" s="326" t="e">
        <f>IF(IF(Plananalyse!AO120=1,VLOOKUP(AO$5,Kruistabel!$B$26:$F$29,MATCH($C120,Kruistabel!$C$25:$F$25,0)+1,FALSE),"")=0,"",IF(Plananalyse!AO120=1,VLOOKUP(AO$5,Kruistabel!$B$26:$F$29,MATCH($C120,Kruistabel!$C$25:$F$25,0)+1,FALSE),""))</f>
        <v>#N/A</v>
      </c>
      <c r="AP120" s="326" t="e">
        <f>IF(IF(Plananalyse!AP120=1,VLOOKUP(AP$5,Kruistabel!$B$26:$F$29,MATCH($C120,Kruistabel!$C$25:$F$25,0)+1,FALSE),"")=0,"",IF(Plananalyse!AP120=1,VLOOKUP(AP$5,Kruistabel!$B$26:$F$29,MATCH($C120,Kruistabel!$C$25:$F$25,0)+1,FALSE),""))</f>
        <v>#N/A</v>
      </c>
      <c r="AQ120" s="326" t="e">
        <f>IF(IF(Plananalyse!AQ120=1,VLOOKUP(AQ$5,Kruistabel!$B$26:$F$29,MATCH($C120,Kruistabel!$C$25:$F$25,0)+1,FALSE),"")=0,"",IF(Plananalyse!AQ120=1,VLOOKUP(AQ$5,Kruistabel!$B$26:$F$29,MATCH($C120,Kruistabel!$C$25:$F$25,0)+1,FALSE),""))</f>
        <v>#N/A</v>
      </c>
      <c r="AR120" s="326" t="e">
        <f>IF(IF(Plananalyse!AR120=1,VLOOKUP(AR$5,Kruistabel!$B$26:$F$29,MATCH($C120,Kruistabel!$C$25:$F$25,0)+1,FALSE),"")=0,"",IF(Plananalyse!AR120=1,VLOOKUP(AR$5,Kruistabel!$B$26:$F$29,MATCH($C120,Kruistabel!$C$25:$F$25,0)+1,FALSE),""))</f>
        <v>#N/A</v>
      </c>
      <c r="AS120" s="326" t="e">
        <f>IF(IF(Plananalyse!AS120=1,VLOOKUP(AS$5,Kruistabel!$B$26:$F$29,MATCH($C120,Kruistabel!$C$25:$F$25,0)+1,FALSE),"")=0,"",IF(Plananalyse!AS120=1,VLOOKUP(AS$5,Kruistabel!$B$26:$F$29,MATCH($C120,Kruistabel!$C$25:$F$25,0)+1,FALSE),""))</f>
        <v>#N/A</v>
      </c>
      <c r="AT120" s="326" t="e">
        <f>IF(IF(Plananalyse!AT120=1,VLOOKUP(AT$5,Kruistabel!$B$26:$F$29,MATCH($C120,Kruistabel!$C$25:$F$25,0)+1,FALSE),"")=0,"",IF(Plananalyse!AT120=1,VLOOKUP(AT$5,Kruistabel!$B$26:$F$29,MATCH($C120,Kruistabel!$C$25:$F$25,0)+1,FALSE),""))</f>
        <v>#N/A</v>
      </c>
      <c r="AU120" s="326" t="e">
        <f>IF(IF(Plananalyse!AU120=1,VLOOKUP(AU$5,Kruistabel!$B$26:$F$29,MATCH($C120,Kruistabel!$C$25:$F$25,0)+1,FALSE),"")=0,"",IF(Plananalyse!AU120=1,VLOOKUP(AU$5,Kruistabel!$B$26:$F$29,MATCH($C120,Kruistabel!$C$25:$F$25,0)+1,FALSE),""))</f>
        <v>#N/A</v>
      </c>
      <c r="AV120" s="326" t="e">
        <f>IF(IF(Plananalyse!AV120=1,VLOOKUP(AV$5,Kruistabel!$B$26:$F$29,MATCH($C120,Kruistabel!$C$25:$F$25,0)+1,FALSE),"")=0,"",IF(Plananalyse!AV120=1,VLOOKUP(AV$5,Kruistabel!$B$26:$F$29,MATCH($C120,Kruistabel!$C$25:$F$25,0)+1,FALSE),""))</f>
        <v>#N/A</v>
      </c>
      <c r="AW120" s="326" t="e">
        <f>IF(IF(Plananalyse!AW120=1,VLOOKUP(AW$5,Kruistabel!$B$26:$F$29,MATCH($C120,Kruistabel!$C$25:$F$25,0)+1,FALSE),"")=0,"",IF(Plananalyse!AW120=1,VLOOKUP(AW$5,Kruistabel!$B$26:$F$29,MATCH($C120,Kruistabel!$C$25:$F$25,0)+1,FALSE),""))</f>
        <v>#N/A</v>
      </c>
      <c r="AX120" s="326" t="e">
        <f>IF(IF(Plananalyse!AX120=1,VLOOKUP(AX$5,Kruistabel!$B$26:$F$29,MATCH($C120,Kruistabel!$C$25:$F$25,0)+1,FALSE),"")=0,"",IF(Plananalyse!AX120=1,VLOOKUP(AX$5,Kruistabel!$B$26:$F$29,MATCH($C120,Kruistabel!$C$25:$F$25,0)+1,FALSE),""))</f>
        <v>#N/A</v>
      </c>
      <c r="AY120" s="327"/>
      <c r="AZ120" s="326" t="e">
        <f>IF(IF(Plananalyse!AZ120=1,VLOOKUP(AZ$5,Kruistabel!$B$26:$F$29,MATCH($C120,Kruistabel!$C$25:$F$25,0)+1,FALSE),"")=0,"",IF(Plananalyse!AZ120=1,VLOOKUP(AZ$5,Kruistabel!$B$26:$F$29,MATCH($C120,Kruistabel!$C$25:$F$25,0)+1,FALSE),""))</f>
        <v>#N/A</v>
      </c>
      <c r="BA120" s="326" t="e">
        <f>IF(IF(Plananalyse!BA120=1,VLOOKUP(BA$5,Kruistabel!$B$26:$F$29,MATCH($C120,Kruistabel!$C$25:$F$25,0)+1,FALSE),"")=0,"",IF(Plananalyse!BA120=1,VLOOKUP(BA$5,Kruistabel!$B$26:$F$29,MATCH($C120,Kruistabel!$C$25:$F$25,0)+1,FALSE),""))</f>
        <v>#N/A</v>
      </c>
      <c r="BB120" s="326" t="e">
        <f>IF(IF(Plananalyse!BB120=1,VLOOKUP(BB$5,Kruistabel!$B$26:$F$29,MATCH($C120,Kruistabel!$C$25:$F$25,0)+1,FALSE),"")=0,"",IF(Plananalyse!BB120=1,VLOOKUP(BB$5,Kruistabel!$B$26:$F$29,MATCH($C120,Kruistabel!$C$25:$F$25,0)+1,FALSE),""))</f>
        <v>#N/A</v>
      </c>
      <c r="BC120" s="326" t="e">
        <f>IF(IF(Plananalyse!BC120=1,VLOOKUP(BC$5,Kruistabel!$B$26:$F$29,MATCH($C120,Kruistabel!$C$25:$F$25,0)+1,FALSE),"")=0,"",IF(Plananalyse!BC120=1,VLOOKUP(BC$5,Kruistabel!$B$26:$F$29,MATCH($C120,Kruistabel!$C$25:$F$25,0)+1,FALSE),""))</f>
        <v>#N/A</v>
      </c>
      <c r="BD120" s="326" t="e">
        <f>IF(IF(Plananalyse!BD120=1,VLOOKUP(BD$5,Kruistabel!$B$26:$F$29,MATCH($C120,Kruistabel!$C$25:$F$25,0)+1,FALSE),"")=0,"",IF(Plananalyse!BD120=1,VLOOKUP(BD$5,Kruistabel!$B$26:$F$29,MATCH($C120,Kruistabel!$C$25:$F$25,0)+1,FALSE),""))</f>
        <v>#N/A</v>
      </c>
      <c r="BE120" s="326" t="e">
        <f>IF(IF(Plananalyse!BE120=1,VLOOKUP(BE$5,Kruistabel!$B$26:$F$29,MATCH($C120,Kruistabel!$C$25:$F$25,0)+1,FALSE),"")=0,"",IF(Plananalyse!BE120=1,VLOOKUP(BE$5,Kruistabel!$B$26:$F$29,MATCH($C120,Kruistabel!$C$25:$F$25,0)+1,FALSE),""))</f>
        <v>#N/A</v>
      </c>
      <c r="BF120" s="326" t="e">
        <f>IF(IF(Plananalyse!BF120=1,VLOOKUP(BF$5,Kruistabel!$B$26:$F$29,MATCH($C120,Kruistabel!$C$25:$F$25,0)+1,FALSE),"")=0,"",IF(Plananalyse!BF120=1,VLOOKUP(BF$5,Kruistabel!$B$26:$F$29,MATCH($C120,Kruistabel!$C$25:$F$25,0)+1,FALSE),""))</f>
        <v>#N/A</v>
      </c>
      <c r="BG120" s="326" t="e">
        <f>IF(IF(Plananalyse!BG120=1,VLOOKUP(BG$5,Kruistabel!$B$26:$F$29,MATCH($C120,Kruistabel!$C$25:$F$25,0)+1,FALSE),"")=0,"",IF(Plananalyse!BG120=1,VLOOKUP(BG$5,Kruistabel!$B$26:$F$29,MATCH($C120,Kruistabel!$C$25:$F$25,0)+1,FALSE),""))</f>
        <v>#N/A</v>
      </c>
      <c r="BH120" s="326" t="e">
        <f>IF(IF(Plananalyse!BH120=1,VLOOKUP(BH$5,Kruistabel!$B$26:$F$29,MATCH($C120,Kruistabel!$C$25:$F$25,0)+1,FALSE),"")=0,"",IF(Plananalyse!BH120=1,VLOOKUP(BH$5,Kruistabel!$B$26:$F$29,MATCH($C120,Kruistabel!$C$25:$F$25,0)+1,FALSE),""))</f>
        <v>#N/A</v>
      </c>
      <c r="BI120" s="327"/>
      <c r="BJ120" s="326" t="e">
        <f>IF(IF(Plananalyse!BJ120=1,VLOOKUP(BJ$5,Kruistabel!$B$26:$F$29,MATCH($C120,Kruistabel!$C$25:$F$25,0)+1,FALSE),"")=0,"",IF(Plananalyse!BJ120=1,VLOOKUP(BJ$5,Kruistabel!$B$26:$F$29,MATCH($C120,Kruistabel!$C$25:$F$25,0)+1,FALSE),""))</f>
        <v>#N/A</v>
      </c>
      <c r="BK120" s="326" t="e">
        <f>IF(IF(Plananalyse!BK120=1,VLOOKUP(BK$5,Kruistabel!$B$26:$F$29,MATCH($C120,Kruistabel!$C$25:$F$25,0)+1,FALSE),"")=0,"",IF(Plananalyse!BK120=1,VLOOKUP(BK$5,Kruistabel!$B$26:$F$29,MATCH($C120,Kruistabel!$C$25:$F$25,0)+1,FALSE),""))</f>
        <v>#N/A</v>
      </c>
      <c r="BL120" s="326" t="e">
        <f>IF(IF(Plananalyse!BL120=1,VLOOKUP(BL$5,Kruistabel!$B$26:$F$29,MATCH($C120,Kruistabel!$C$25:$F$25,0)+1,FALSE),"")=0,"",IF(Plananalyse!BL120=1,VLOOKUP(BL$5,Kruistabel!$B$26:$F$29,MATCH($C120,Kruistabel!$C$25:$F$25,0)+1,FALSE),""))</f>
        <v>#N/A</v>
      </c>
      <c r="BM120" s="326" t="e">
        <f>IF(IF(Plananalyse!BM120=1,VLOOKUP(BM$5,Kruistabel!$B$26:$F$29,MATCH($C120,Kruistabel!$C$25:$F$25,0)+1,FALSE),"")=0,"",IF(Plananalyse!BM120=1,VLOOKUP(BM$5,Kruistabel!$B$26:$F$29,MATCH($C120,Kruistabel!$C$25:$F$25,0)+1,FALSE),""))</f>
        <v>#N/A</v>
      </c>
      <c r="BN120" s="326" t="e">
        <f>IF(IF(Plananalyse!BN120=1,VLOOKUP(BN$5,Kruistabel!$B$26:$F$29,MATCH($C120,Kruistabel!$C$25:$F$25,0)+1,FALSE),"")=0,"",IF(Plananalyse!BN120=1,VLOOKUP(BN$5,Kruistabel!$B$26:$F$29,MATCH($C120,Kruistabel!$C$25:$F$25,0)+1,FALSE),""))</f>
        <v>#N/A</v>
      </c>
      <c r="BO120" s="326" t="e">
        <f>IF(IF(Plananalyse!BO120=1,VLOOKUP(BO$5,Kruistabel!$B$26:$F$29,MATCH($C120,Kruistabel!$C$25:$F$25,0)+1,FALSE),"")=0,"",IF(Plananalyse!BO120=1,VLOOKUP(BO$5,Kruistabel!$B$26:$F$29,MATCH($C120,Kruistabel!$C$25:$F$25,0)+1,FALSE),""))</f>
        <v>#N/A</v>
      </c>
      <c r="BP120" s="326" t="e">
        <f>IF(IF(Plananalyse!BP120=1,VLOOKUP(BP$5,Kruistabel!$B$26:$F$29,MATCH($C120,Kruistabel!$C$25:$F$25,0)+1,FALSE),"")=0,"",IF(Plananalyse!BP120=1,VLOOKUP(BP$5,Kruistabel!$B$26:$F$29,MATCH($C120,Kruistabel!$C$25:$F$25,0)+1,FALSE),""))</f>
        <v>#N/A</v>
      </c>
      <c r="BQ120" s="326" t="e">
        <f>IF(IF(Plananalyse!BQ120=1,VLOOKUP(BQ$5,Kruistabel!$B$26:$F$29,MATCH($C120,Kruistabel!$C$25:$F$25,0)+1,FALSE),"")=0,"",IF(Plananalyse!BQ120=1,VLOOKUP(BQ$5,Kruistabel!$B$26:$F$29,MATCH($C120,Kruistabel!$C$25:$F$25,0)+1,FALSE),""))</f>
        <v>#N/A</v>
      </c>
      <c r="BR120" s="326" t="e">
        <f>IF(IF(Plananalyse!BR120=1,VLOOKUP(BR$5,Kruistabel!$B$26:$F$29,MATCH($C120,Kruistabel!$C$25:$F$25,0)+1,FALSE),"")=0,"",IF(Plananalyse!BR120=1,VLOOKUP(BR$5,Kruistabel!$B$26:$F$29,MATCH($C120,Kruistabel!$C$25:$F$25,0)+1,FALSE),""))</f>
        <v>#REF!</v>
      </c>
      <c r="BS120" s="326" t="e">
        <f>IF(IF(Plananalyse!BS120=1,VLOOKUP(BS$5,Kruistabel!$B$26:$F$29,MATCH($C120,Kruistabel!$C$25:$F$25,0)+1,FALSE),"")=0,"",IF(Plananalyse!BS120=1,VLOOKUP(BS$5,Kruistabel!$B$26:$F$29,MATCH($C120,Kruistabel!$C$25:$F$25,0)+1,FALSE),""))</f>
        <v>#REF!</v>
      </c>
      <c r="BT120" s="65"/>
      <c r="BU120" s="231" t="e">
        <f>IF(IF(Plananalyse!BU120=1,VLOOKUP(BU$5,Kruistabel!$B$26:$F$29,MATCH($C120,Kruistabel!$C$25:$F$25,0)+1,FALSE),"")=0,"",IF(Plananalyse!BU120=1,VLOOKUP(BU$5,Kruistabel!$B$26:$F$29,MATCH($C120,Kruistabel!$C$25:$F$25,0)+1,FALSE),""))</f>
        <v>#N/A</v>
      </c>
      <c r="BV120" s="326" t="e">
        <f>IF(IF(Plananalyse!BV120=1,VLOOKUP(BV$5,Kruistabel!$B$26:$F$29,MATCH($C120,Kruistabel!$C$25:$F$25,0)+1,FALSE),"")=0,"",IF(Plananalyse!BV120=1,VLOOKUP(BV$5,Kruistabel!$B$26:$F$29,MATCH($C120,Kruistabel!$C$25:$F$25,0)+1,FALSE),""))</f>
        <v>#N/A</v>
      </c>
      <c r="BW120" s="326" t="e">
        <f>IF(IF(Plananalyse!BW120=1,VLOOKUP(BW$5,Kruistabel!$B$26:$F$29,MATCH($C120,Kruistabel!$C$25:$F$25,0)+1,FALSE),"")=0,"",IF(Plananalyse!BW120=1,VLOOKUP(BW$5,Kruistabel!$B$26:$F$29,MATCH($C120,Kruistabel!$C$25:$F$25,0)+1,FALSE),""))</f>
        <v>#N/A</v>
      </c>
      <c r="BX120" s="326" t="e">
        <f>IF(IF(Plananalyse!BX120=1,VLOOKUP(BX$5,Kruistabel!$B$26:$F$29,MATCH($C120,Kruistabel!$C$25:$F$25,0)+1,FALSE),"")=0,"",IF(Plananalyse!BX120=1,VLOOKUP(BX$5,Kruistabel!$B$26:$F$29,MATCH($C120,Kruistabel!$C$25:$F$25,0)+1,FALSE),""))</f>
        <v>#N/A</v>
      </c>
      <c r="BY120" s="327"/>
      <c r="BZ120" s="326" t="e">
        <f>IF(IF(Plananalyse!BZ120=1,VLOOKUP(BZ$5,Kruistabel!$B$26:$F$29,MATCH($C120,Kruistabel!$C$25:$F$25,0)+1,FALSE),"")=0,"",IF(Plananalyse!BZ120=1,VLOOKUP(BZ$5,Kruistabel!$B$26:$F$29,MATCH($C120,Kruistabel!$C$25:$F$25,0)+1,FALSE),""))</f>
        <v>#N/A</v>
      </c>
      <c r="CA120" s="326" t="e">
        <f>IF(IF(Plananalyse!CA120=1,VLOOKUP(CA$5,Kruistabel!$B$26:$F$29,MATCH($C120,Kruistabel!$C$25:$F$25,0)+1,FALSE),"")=0,"",IF(Plananalyse!CA120=1,VLOOKUP(CA$5,Kruistabel!$B$26:$F$29,MATCH($C120,Kruistabel!$C$25:$F$25,0)+1,FALSE),""))</f>
        <v>#N/A</v>
      </c>
      <c r="CB120" s="326" t="e">
        <f>IF(IF(Plananalyse!CB120=1,VLOOKUP(CB$5,Kruistabel!$B$26:$F$29,MATCH($C120,Kruistabel!$C$25:$F$25,0)+1,FALSE),"")=0,"",IF(Plananalyse!CB120=1,VLOOKUP(CB$5,Kruistabel!$B$26:$F$29,MATCH($C120,Kruistabel!$C$25:$F$25,0)+1,FALSE),""))</f>
        <v>#N/A</v>
      </c>
      <c r="CC120" s="326" t="e">
        <f>IF(IF(Plananalyse!CC120=1,VLOOKUP(CC$5,Kruistabel!$B$26:$F$29,MATCH($C120,Kruistabel!$C$25:$F$25,0)+1,FALSE),"")=0,"",IF(Plananalyse!CC120=1,VLOOKUP(CC$5,Kruistabel!$B$26:$F$29,MATCH($C120,Kruistabel!$C$25:$F$25,0)+1,FALSE),""))</f>
        <v>#N/A</v>
      </c>
      <c r="CD120" s="326" t="e">
        <f>IF(IF(Plananalyse!CD120=1,VLOOKUP(CD$5,Kruistabel!$B$26:$F$29,MATCH($C120,Kruistabel!$C$25:$F$25,0)+1,FALSE),"")=0,"",IF(Plananalyse!CD120=1,VLOOKUP(CD$5,Kruistabel!$B$26:$F$29,MATCH($C120,Kruistabel!$C$25:$F$25,0)+1,FALSE),""))</f>
        <v>#N/A</v>
      </c>
      <c r="CE120" s="326" t="e">
        <f>IF(IF(Plananalyse!CE120=1,VLOOKUP(CE$5,Kruistabel!$B$26:$F$29,MATCH($C120,Kruistabel!$C$25:$F$25,0)+1,FALSE),"")=0,"",IF(Plananalyse!CE120=1,VLOOKUP(CE$5,Kruistabel!$B$26:$F$29,MATCH($C120,Kruistabel!$C$25:$F$25,0)+1,FALSE),""))</f>
        <v>#N/A</v>
      </c>
      <c r="CF120" s="326" t="e">
        <f>IF(IF(Plananalyse!CF120=1,VLOOKUP(CF$5,Kruistabel!$B$26:$F$29,MATCH($C120,Kruistabel!$C$25:$F$25,0)+1,FALSE),"")=0,"",IF(Plananalyse!CF120=1,VLOOKUP(CF$5,Kruistabel!$B$26:$F$29,MATCH($C120,Kruistabel!$C$25:$F$25,0)+1,FALSE),""))</f>
        <v>#N/A</v>
      </c>
      <c r="CG120" s="326" t="e">
        <f>IF(IF(Plananalyse!CG120=1,VLOOKUP(CG$5,Kruistabel!$B$26:$F$29,MATCH($C120,Kruistabel!$C$25:$F$25,0)+1,FALSE),"")=0,"",IF(Plananalyse!CG120=1,VLOOKUP(CG$5,Kruistabel!$B$26:$F$29,MATCH($C120,Kruistabel!$C$25:$F$25,0)+1,FALSE),""))</f>
        <v>#REF!</v>
      </c>
      <c r="CH120" s="326" t="e">
        <f>IF(IF(Plananalyse!CH120=1,VLOOKUP(CH$5,Kruistabel!$B$26:$F$29,MATCH($C120,Kruistabel!$C$25:$F$25,0)+1,FALSE),"")=0,"",IF(Plananalyse!CH120=1,VLOOKUP(CH$5,Kruistabel!$B$26:$F$29,MATCH($C120,Kruistabel!$C$25:$F$25,0)+1,FALSE),""))</f>
        <v>#REF!</v>
      </c>
      <c r="CI120" s="65"/>
      <c r="CJ120" s="326" t="e">
        <f>IF(IF(Plananalyse!CJ120=1,VLOOKUP(CJ$5,Kruistabel!$B$26:$F$29,MATCH($C120,Kruistabel!$C$25:$F$25,0)+1,FALSE),"")=0,"",IF(Plananalyse!CJ120=1,VLOOKUP(CJ$5,Kruistabel!$B$26:$F$29,MATCH($C120,Kruistabel!$C$25:$F$25,0)+1,FALSE),""))</f>
        <v>#N/A</v>
      </c>
      <c r="CK120" s="326" t="e">
        <f>IF(IF(Plananalyse!CK120=1,VLOOKUP(CK$5,Kruistabel!$B$26:$F$29,MATCH($C120,Kruistabel!$C$25:$F$25,0)+1,FALSE),"")=0,"",IF(Plananalyse!CK120=1,VLOOKUP(CK$5,Kruistabel!$B$26:$F$29,MATCH($C120,Kruistabel!$C$25:$F$25,0)+1,FALSE),""))</f>
        <v>#N/A</v>
      </c>
      <c r="CL120" s="326" t="e">
        <f>IF(IF(Plananalyse!CL120=1,VLOOKUP(CL$5,Kruistabel!$B$26:$F$29,MATCH($C120,Kruistabel!$C$25:$F$25,0)+1,FALSE),"")=0,"",IF(Plananalyse!CL120=1,VLOOKUP(CL$5,Kruistabel!$B$26:$F$29,MATCH($C120,Kruistabel!$C$25:$F$25,0)+1,FALSE),""))</f>
        <v>#N/A</v>
      </c>
      <c r="CM120" s="326" t="e">
        <f>IF(IF(Plananalyse!CM120=1,VLOOKUP(CM$5,Kruistabel!$B$26:$F$29,MATCH($C120,Kruistabel!$C$25:$F$25,0)+1,FALSE),"")=0,"",IF(Plananalyse!CM120=1,VLOOKUP(CM$5,Kruistabel!$B$26:$F$29,MATCH($C120,Kruistabel!$C$25:$F$25,0)+1,FALSE),""))</f>
        <v>#N/A</v>
      </c>
      <c r="CN120" s="326" t="e">
        <f>IF(IF(Plananalyse!CN120=1,VLOOKUP(CN$5,Kruistabel!$B$26:$F$29,MATCH($C120,Kruistabel!$C$25:$F$25,0)+1,FALSE),"")=0,"",IF(Plananalyse!CN120=1,VLOOKUP(CN$5,Kruistabel!$B$26:$F$29,MATCH($C120,Kruistabel!$C$25:$F$25,0)+1,FALSE),""))</f>
        <v>#N/A</v>
      </c>
      <c r="CO120" s="326" t="e">
        <f>IF(IF(Plananalyse!CO120=1,VLOOKUP(CO$5,Kruistabel!$B$26:$F$29,MATCH($C120,Kruistabel!$C$25:$F$25,0)+1,FALSE),"")=0,"",IF(Plananalyse!CO120=1,VLOOKUP(CO$5,Kruistabel!$B$26:$F$29,MATCH($C120,Kruistabel!$C$25:$F$25,0)+1,FALSE),""))</f>
        <v>#N/A</v>
      </c>
      <c r="CP120" s="326" t="e">
        <f>IF(IF(Plananalyse!CP120=1,VLOOKUP(CP$5,Kruistabel!$B$26:$F$29,MATCH($C120,Kruistabel!$C$25:$F$25,0)+1,FALSE),"")=0,"",IF(Plananalyse!CP120=1,VLOOKUP(CP$5,Kruistabel!$B$26:$F$29,MATCH($C120,Kruistabel!$C$25:$F$25,0)+1,FALSE),""))</f>
        <v>#N/A</v>
      </c>
      <c r="CQ120" s="326" t="e">
        <f>IF(IF(Plananalyse!CQ120=1,VLOOKUP(CQ$5,Kruistabel!$B$26:$F$29,MATCH($C120,Kruistabel!$C$25:$F$25,0)+1,FALSE),"")=0,"",IF(Plananalyse!CQ120=1,VLOOKUP(CQ$5,Kruistabel!$B$26:$F$29,MATCH($C120,Kruistabel!$C$25:$F$25,0)+1,FALSE),""))</f>
        <v>#N/A</v>
      </c>
      <c r="CR120" s="326" t="e">
        <f>IF(IF(Plananalyse!CR120=1,VLOOKUP(CR$5,Kruistabel!$B$26:$F$29,MATCH($C120,Kruistabel!$C$25:$F$25,0)+1,FALSE),"")=0,"",IF(Plananalyse!CR120=1,VLOOKUP(CR$5,Kruistabel!$B$26:$F$29,MATCH($C120,Kruistabel!$C$25:$F$25,0)+1,FALSE),""))</f>
        <v>#N/A</v>
      </c>
      <c r="CS120" s="326" t="e">
        <f>IF(IF(Plananalyse!CS120=1,VLOOKUP(CS$5,Kruistabel!$B$26:$F$29,MATCH($C120,Kruistabel!$C$25:$F$25,0)+1,FALSE),"")=0,"",IF(Plananalyse!CS120=1,VLOOKUP(CS$5,Kruistabel!$B$26:$F$29,MATCH($C120,Kruistabel!$C$25:$F$25,0)+1,FALSE),""))</f>
        <v>#N/A</v>
      </c>
      <c r="CT120" s="326" t="e">
        <f>IF(IF(Plananalyse!CT120=1,VLOOKUP(CT$5,Kruistabel!$B$26:$F$29,MATCH($C120,Kruistabel!$C$25:$F$25,0)+1,FALSE),"")=0,"",IF(Plananalyse!CT120=1,VLOOKUP(CT$5,Kruistabel!$B$26:$F$29,MATCH($C120,Kruistabel!$C$25:$F$25,0)+1,FALSE),""))</f>
        <v>#N/A</v>
      </c>
      <c r="CU120" s="326" t="e">
        <f>IF(IF(Plananalyse!CU120=1,VLOOKUP(CU$5,Kruistabel!$B$26:$F$29,MATCH($C120,Kruistabel!$C$25:$F$25,0)+1,FALSE),"")=0,"",IF(Plananalyse!CU120=1,VLOOKUP(CU$5,Kruistabel!$B$26:$F$29,MATCH($C120,Kruistabel!$C$25:$F$25,0)+1,FALSE),""))</f>
        <v>#N/A</v>
      </c>
      <c r="CV120" s="326" t="e">
        <f>IF(IF(Plananalyse!CV120=1,VLOOKUP(CV$5,Kruistabel!$B$26:$F$29,MATCH($C120,Kruistabel!$C$25:$F$25,0)+1,FALSE),"")=0,"",IF(Plananalyse!CV120=1,VLOOKUP(CV$5,Kruistabel!$B$26:$F$29,MATCH($C120,Kruistabel!$C$25:$F$25,0)+1,FALSE),""))</f>
        <v>#N/A</v>
      </c>
      <c r="CW120" s="326" t="e">
        <f>IF(IF(Plananalyse!CW120=1,VLOOKUP(CW$5,Kruistabel!$B$26:$F$29,MATCH($C120,Kruistabel!$C$25:$F$25,0)+1,FALSE),"")=0,"",IF(Plananalyse!CW120=1,VLOOKUP(CW$5,Kruistabel!$B$26:$F$29,MATCH($C120,Kruistabel!$C$25:$F$25,0)+1,FALSE),""))</f>
        <v>#N/A</v>
      </c>
      <c r="CX120" s="326" t="e">
        <f>IF(IF(Plananalyse!CX120=1,VLOOKUP(CX$5,Kruistabel!$B$26:$F$29,MATCH($C120,Kruistabel!$C$25:$F$25,0)+1,FALSE),"")=0,"",IF(Plananalyse!CX120=1,VLOOKUP(CX$5,Kruistabel!$B$26:$F$29,MATCH($C120,Kruistabel!$C$25:$F$25,0)+1,FALSE),""))</f>
        <v>#N/A</v>
      </c>
      <c r="CY120" s="326" t="e">
        <f>IF(IF(Plananalyse!CY120=1,VLOOKUP(CY$5,Kruistabel!$B$26:$F$29,MATCH($C120,Kruistabel!$C$25:$F$25,0)+1,FALSE),"")=0,"",IF(Plananalyse!CY120=1,VLOOKUP(CY$5,Kruistabel!$B$26:$F$29,MATCH($C120,Kruistabel!$C$25:$F$25,0)+1,FALSE),""))</f>
        <v>#N/A</v>
      </c>
      <c r="CZ120" s="326" t="e">
        <f>IF(IF(Plananalyse!CZ120=1,VLOOKUP(CZ$5,Kruistabel!$B$26:$F$29,MATCH($C120,Kruistabel!$C$25:$F$25,0)+1,FALSE),"")=0,"",IF(Plananalyse!CZ120=1,VLOOKUP(CZ$5,Kruistabel!$B$26:$F$29,MATCH($C120,Kruistabel!$C$25:$F$25,0)+1,FALSE),""))</f>
        <v>#N/A</v>
      </c>
      <c r="DA120" s="326" t="e">
        <f>IF(IF(Plananalyse!DA120=1,VLOOKUP(DA$5,Kruistabel!$B$26:$F$29,MATCH($C120,Kruistabel!$C$25:$F$25,0)+1,FALSE),"")=0,"",IF(Plananalyse!DA120=1,VLOOKUP(DA$5,Kruistabel!$B$26:$F$29,MATCH($C120,Kruistabel!$C$25:$F$25,0)+1,FALSE),""))</f>
        <v>#N/A</v>
      </c>
      <c r="DB120" s="326" t="e">
        <f>IF(IF(Plananalyse!DB120=1,VLOOKUP(DB$5,Kruistabel!$B$26:$F$29,MATCH($C120,Kruistabel!$C$25:$F$25,0)+1,FALSE),"")=0,"",IF(Plananalyse!DB120=1,VLOOKUP(DB$5,Kruistabel!$B$26:$F$29,MATCH($C120,Kruistabel!$C$25:$F$25,0)+1,FALSE),""))</f>
        <v>#N/A</v>
      </c>
      <c r="DC120" s="326" t="e">
        <f>IF(IF(Plananalyse!DC120=1,VLOOKUP(DC$5,Kruistabel!$B$26:$F$29,MATCH($C120,Kruistabel!$C$25:$F$25,0)+1,FALSE),"")=0,"",IF(Plananalyse!DC120=1,VLOOKUP(DC$5,Kruistabel!$B$26:$F$29,MATCH($C120,Kruistabel!$C$25:$F$25,0)+1,FALSE),""))</f>
        <v>#N/A</v>
      </c>
      <c r="DD120" s="327"/>
      <c r="DE120" s="326" t="e">
        <f>IF(IF(Plananalyse!DE120=1,VLOOKUP(DE$5,Kruistabel!$B$26:$F$29,MATCH($C120,Kruistabel!$C$25:$F$25,0)+1,FALSE),"")=0,"",IF(Plananalyse!DE120=1,VLOOKUP(DE$5,Kruistabel!$B$26:$F$29,MATCH($C120,Kruistabel!$C$25:$F$25,0)+1,FALSE),""))</f>
        <v>#N/A</v>
      </c>
      <c r="DF120" s="326" t="e">
        <f>IF(IF(Plananalyse!DF120=1,VLOOKUP(DF$5,Kruistabel!$B$26:$F$29,MATCH($C120,Kruistabel!$C$25:$F$25,0)+1,FALSE),"")=0,"",IF(Plananalyse!DF120=1,VLOOKUP(DF$5,Kruistabel!$B$26:$F$29,MATCH($C120,Kruistabel!$C$25:$F$25,0)+1,FALSE),""))</f>
        <v>#N/A</v>
      </c>
      <c r="DG120" s="326" t="e">
        <f>IF(IF(Plananalyse!DG120=1,VLOOKUP(DG$5,Kruistabel!$B$26:$F$29,MATCH($C120,Kruistabel!$C$25:$F$25,0)+1,FALSE),"")=0,"",IF(Plananalyse!DG120=1,VLOOKUP(DG$5,Kruistabel!$B$26:$F$29,MATCH($C120,Kruistabel!$C$25:$F$25,0)+1,FALSE),""))</f>
        <v>#N/A</v>
      </c>
      <c r="DH120" s="326" t="e">
        <f>IF(IF(Plananalyse!DH120=1,VLOOKUP(DH$5,Kruistabel!$B$26:$F$29,MATCH($C120,Kruistabel!$C$25:$F$25,0)+1,FALSE),"")=0,"",IF(Plananalyse!DH120=1,VLOOKUP(DH$5,Kruistabel!$B$26:$F$29,MATCH($C120,Kruistabel!$C$25:$F$25,0)+1,FALSE),""))</f>
        <v>#N/A</v>
      </c>
      <c r="DI120" s="326" t="e">
        <f ca="1">IF(IF(Plananalyse!DI120=1,VLOOKUP(DI$5,Kruistabel!$B$26:$F$29,MATCH($C120,Kruistabel!$C$25:$F$25,0)+1,FALSE),"")=0,"",IF(Plananalyse!DI120=1,VLOOKUP(DI$5,Kruistabel!$B$26:$F$29,MATCH($C120,Kruistabel!$C$25:$F$25,0)+1,FALSE),""))</f>
        <v>#N/A</v>
      </c>
      <c r="DJ120" s="326" t="e">
        <f ca="1">IF(IF(Plananalyse!DJ120=1,VLOOKUP(DJ$5,Kruistabel!$B$26:$F$29,MATCH($C120,Kruistabel!$C$25:$F$25,0)+1,FALSE),"")=0,"",IF(Plananalyse!DJ120=1,VLOOKUP(DJ$5,Kruistabel!$B$26:$F$29,MATCH($C120,Kruistabel!$C$25:$F$25,0)+1,FALSE),""))</f>
        <v>#N/A</v>
      </c>
      <c r="DK120" s="326" t="e">
        <f ca="1">IF(IF(Plananalyse!DK120=1,VLOOKUP(DK$5,Kruistabel!$B$26:$F$29,MATCH($C120,Kruistabel!$C$25:$F$25,0)+1,FALSE),"")=0,"",IF(Plananalyse!DK120=1,VLOOKUP(DK$5,Kruistabel!$B$26:$F$29,MATCH($C120,Kruistabel!$C$25:$F$25,0)+1,FALSE),""))</f>
        <v>#REF!</v>
      </c>
      <c r="DL120" s="326" t="e">
        <f ca="1">IF(IF(Plananalyse!DL120=1,VLOOKUP(DL$5,Kruistabel!$B$26:$F$29,MATCH($C120,Kruistabel!$C$25:$F$25,0)+1,FALSE),"")=0,"",IF(Plananalyse!DL120=1,VLOOKUP(DL$5,Kruistabel!$B$26:$F$29,MATCH($C120,Kruistabel!$C$25:$F$25,0)+1,FALSE),""))</f>
        <v>#REF!</v>
      </c>
      <c r="DM120" s="327" t="str">
        <f>IF(Plananalyse!DM120=1,VLOOKUP(DM$5,Kruistabel!$B$26:$F$29,MATCH($C120,Kruistabel!$C$25:$F$25,0)+1,FALSE),"")</f>
        <v/>
      </c>
      <c r="DN120" s="326" t="e">
        <f ca="1">IF(IF(Plananalyse!DN120=1,VLOOKUP(DN$5,Kruistabel!$B$26:$F$29,MATCH($C120,Kruistabel!$C$25:$F$25,0)+1,FALSE),"")=0,"",IF(Plananalyse!DN120=1,VLOOKUP(DN$5,Kruistabel!$B$26:$F$29,MATCH($C120,Kruistabel!$C$25:$F$25,0)+1,FALSE),""))</f>
        <v>#N/A</v>
      </c>
      <c r="DO120" s="326" t="e">
        <f ca="1">IF(IF(Plananalyse!DO120=1,VLOOKUP(DO$5,Kruistabel!$B$26:$F$29,MATCH($C120,Kruistabel!$C$25:$F$25,0)+1,FALSE),"")=0,"",IF(Plananalyse!DO120=1,VLOOKUP(DO$5,Kruistabel!$B$26:$F$29,MATCH($C120,Kruistabel!$C$25:$F$25,0)+1,FALSE),""))</f>
        <v>#N/A</v>
      </c>
      <c r="DP120" s="326" t="e">
        <f ca="1">IF(IF(Plananalyse!DP120=1,VLOOKUP(DP$5,Kruistabel!$B$26:$F$29,MATCH($C120,Kruistabel!$C$25:$F$25,0)+1,FALSE),"")=0,"",IF(Plananalyse!DP120=1,VLOOKUP(DP$5,Kruistabel!$B$26:$F$29,MATCH($C120,Kruistabel!$C$25:$F$25,0)+1,FALSE),""))</f>
        <v>#N/A</v>
      </c>
      <c r="DQ120" s="326" t="e">
        <f ca="1">IF(IF(Plananalyse!DQ120=1,VLOOKUP(DQ$5,Kruistabel!$B$26:$F$29,MATCH($C120,Kruistabel!$C$25:$F$25,0)+1,FALSE),"")=0,"",IF(Plananalyse!DQ120=1,VLOOKUP(DQ$5,Kruistabel!$B$26:$F$29,MATCH($C120,Kruistabel!$C$25:$F$25,0)+1,FALSE),""))</f>
        <v>#N/A</v>
      </c>
      <c r="DR120" s="326" t="e">
        <f ca="1">IF(IF(Plananalyse!DR120=1,VLOOKUP(DR$5,Kruistabel!$B$26:$F$29,MATCH($C120,Kruistabel!$C$25:$F$25,0)+1,FALSE),"")=0,"",IF(Plananalyse!DR120=1,VLOOKUP(DR$5,Kruistabel!$B$26:$F$29,MATCH($C120,Kruistabel!$C$25:$F$25,0)+1,FALSE),""))</f>
        <v>#N/A</v>
      </c>
      <c r="DS120" s="326" t="e">
        <f ca="1">IF(IF(Plananalyse!DS120=1,VLOOKUP(DS$5,Kruistabel!$B$26:$F$29,MATCH($C120,Kruistabel!$C$25:$F$25,0)+1,FALSE),"")=0,"",IF(Plananalyse!DS120=1,VLOOKUP(DS$5,Kruistabel!$B$26:$F$29,MATCH($C120,Kruistabel!$C$25:$F$25,0)+1,FALSE),""))</f>
        <v>#N/A</v>
      </c>
      <c r="DT120" s="326" t="e">
        <f ca="1">IF(IF(Plananalyse!DT120=1,VLOOKUP(DT$5,Kruistabel!$B$26:$F$29,MATCH($C120,Kruistabel!$C$25:$F$25,0)+1,FALSE),"")=0,"",IF(Plananalyse!DT120=1,VLOOKUP(DT$5,Kruistabel!$B$26:$F$29,MATCH($C120,Kruistabel!$C$25:$F$25,0)+1,FALSE),""))</f>
        <v>#N/A</v>
      </c>
      <c r="DU120" s="326" t="e">
        <f ca="1">IF(IF(Plananalyse!DU120=1,VLOOKUP(DU$5,Kruistabel!$B$26:$F$29,MATCH($C120,Kruistabel!$C$25:$F$25,0)+1,FALSE),"")=0,"",IF(Plananalyse!DU120=1,VLOOKUP(DU$5,Kruistabel!$B$26:$F$29,MATCH($C120,Kruistabel!$C$25:$F$25,0)+1,FALSE),""))</f>
        <v>#N/A</v>
      </c>
      <c r="DV120" s="326" t="e">
        <f ca="1">IF(IF(Plananalyse!DV120=1,VLOOKUP(DV$5,Kruistabel!$B$26:$F$29,MATCH($C120,Kruistabel!$C$25:$F$25,0)+1,FALSE),"")=0,"",IF(Plananalyse!DV120=1,VLOOKUP(DV$5,Kruistabel!$B$26:$F$29,MATCH($C120,Kruistabel!$C$25:$F$25,0)+1,FALSE),""))</f>
        <v>#N/A</v>
      </c>
      <c r="DW120" s="326" t="e">
        <f ca="1">IF(IF(Plananalyse!DW120=1,VLOOKUP(DW$5,Kruistabel!$B$26:$F$29,MATCH($C120,Kruistabel!$C$25:$F$25,0)+1,FALSE),"")=0,"",IF(Plananalyse!DW120=1,VLOOKUP(DW$5,Kruistabel!$B$26:$F$29,MATCH($C120,Kruistabel!$C$25:$F$25,0)+1,FALSE),""))</f>
        <v>#REF!</v>
      </c>
      <c r="DX120" s="326" t="e">
        <f ca="1">IF(IF(Plananalyse!DX120=1,VLOOKUP(DX$5,Kruistabel!$B$26:$F$29,MATCH($C120,Kruistabel!$C$25:$F$25,0)+1,FALSE),"")=0,"",IF(Plananalyse!DX120=1,VLOOKUP(DX$5,Kruistabel!$B$26:$F$29,MATCH($C120,Kruistabel!$C$25:$F$25,0)+1,FALSE),""))</f>
        <v>#REF!</v>
      </c>
      <c r="DY120" s="327" t="str">
        <f>IF(Plananalyse!DY120=1,VLOOKUP(DY$5,Kruistabel!$B$26:$F$29,MATCH($C120,Kruistabel!$C$25:$F$25,0)+1,FALSE),"")</f>
        <v/>
      </c>
      <c r="DZ120" s="326" t="e">
        <f ca="1">IF(IF(Plananalyse!DZ120=1,VLOOKUP(DZ$5,Kruistabel!$B$26:$F$29,MATCH($C120,Kruistabel!$C$25:$F$25,0)+1,FALSE),"")=0,"",IF(Plananalyse!DZ120=1,VLOOKUP(DZ$5,Kruistabel!$B$26:$F$29,MATCH($C120,Kruistabel!$C$25:$F$25,0)+1,FALSE),""))</f>
        <v>#N/A</v>
      </c>
      <c r="EA120" s="326" t="e">
        <f ca="1">IF(IF(Plananalyse!EA120=1,VLOOKUP(EA$5,Kruistabel!$B$26:$F$29,MATCH($C120,Kruistabel!$C$25:$F$25,0)+1,FALSE),"")=0,"",IF(Plananalyse!EA120=1,VLOOKUP(EA$5,Kruistabel!$B$26:$F$29,MATCH($C120,Kruistabel!$C$25:$F$25,0)+1,FALSE),""))</f>
        <v>#N/A</v>
      </c>
      <c r="EB120" s="326" t="e">
        <f ca="1">IF(IF(Plananalyse!EB120=1,VLOOKUP(EB$5,Kruistabel!$B$26:$F$29,MATCH($C120,Kruistabel!$C$25:$F$25,0)+1,FALSE),"")=0,"",IF(Plananalyse!EB120=1,VLOOKUP(EB$5,Kruistabel!$B$26:$F$29,MATCH($C120,Kruistabel!$C$25:$F$25,0)+1,FALSE),""))</f>
        <v>#REF!</v>
      </c>
      <c r="EC120" s="326" t="e">
        <f ca="1">IF(IF(Plananalyse!EC120=1,VLOOKUP(EC$5,Kruistabel!$B$26:$F$29,MATCH($C120,Kruistabel!$C$25:$F$25,0)+1,FALSE),"")=0,"",IF(Plananalyse!EC120=1,VLOOKUP(EC$5,Kruistabel!$B$26:$F$29,MATCH($C120,Kruistabel!$C$25:$F$25,0)+1,FALSE),""))</f>
        <v>#REF!</v>
      </c>
      <c r="ED120" s="327"/>
      <c r="EE120" s="326" t="e">
        <f ca="1">IF(IF(Plananalyse!EE120=1,VLOOKUP(EE$5,Kruistabel!$B$26:$F$29,MATCH($C120,Kruistabel!$C$25:$F$25,0)+1,FALSE),"")=0,"",IF(Plananalyse!EE120=1,VLOOKUP(EE$5,Kruistabel!$B$26:$F$29,MATCH($C120,Kruistabel!$C$25:$F$25,0)+1,FALSE),""))</f>
        <v>#N/A</v>
      </c>
      <c r="EF120" s="326" t="e">
        <f ca="1">IF(IF(Plananalyse!EF120=1,VLOOKUP(EF$5,Kruistabel!$B$26:$F$29,MATCH($C120,Kruistabel!$C$25:$F$25,0)+1,FALSE),"")=0,"",IF(Plananalyse!EF120=1,VLOOKUP(EF$5,Kruistabel!$B$26:$F$29,MATCH($C120,Kruistabel!$C$25:$F$25,0)+1,FALSE),""))</f>
        <v>#N/A</v>
      </c>
      <c r="EG120" s="326" t="e">
        <f ca="1">IF(IF(Plananalyse!EG120=1,VLOOKUP(EG$5,Kruistabel!$B$26:$F$29,MATCH($C120,Kruistabel!$C$25:$F$25,0)+1,FALSE),"")=0,"",IF(Plananalyse!EG120=1,VLOOKUP(EG$5,Kruistabel!$B$26:$F$29,MATCH($C120,Kruistabel!$C$25:$F$25,0)+1,FALSE),""))</f>
        <v>#N/A</v>
      </c>
      <c r="EH120" s="326" t="e">
        <f ca="1">IF(IF(Plananalyse!EH120=1,VLOOKUP(EH$5,Kruistabel!$B$26:$F$29,MATCH($C120,Kruistabel!$C$25:$F$25,0)+1,FALSE),"")=0,"",IF(Plananalyse!EH120=1,VLOOKUP(EH$5,Kruistabel!$B$26:$F$29,MATCH($C120,Kruistabel!$C$25:$F$25,0)+1,FALSE),""))</f>
        <v>#REF!</v>
      </c>
      <c r="EI120" s="326" t="e">
        <f ca="1">IF(IF(Plananalyse!EI120=1,VLOOKUP(EI$5,Kruistabel!$B$26:$F$29,MATCH($C120,Kruistabel!$C$25:$F$25,0)+1,FALSE),"")=0,"",IF(Plananalyse!EI120=1,VLOOKUP(EI$5,Kruistabel!$B$26:$F$29,MATCH($C120,Kruistabel!$C$25:$F$25,0)+1,FALSE),""))</f>
        <v>#REF!</v>
      </c>
      <c r="EJ120" s="164" t="str">
        <f>IF(Plananalyse!EJ120=1,VLOOKUP(EJ$5,Kruistabel!$B$26:$F$29,MATCH($C120,Kruistabel!$C$25:$F$25,0)+1,FALSE),"")</f>
        <v/>
      </c>
      <c r="EK120" s="138"/>
      <c r="EL120" s="138"/>
      <c r="EM120" s="138"/>
      <c r="EN120" s="138"/>
      <c r="EO120" s="138"/>
    </row>
    <row r="121" spans="2:145" hidden="1">
      <c r="B121" s="337" t="s">
        <v>225</v>
      </c>
      <c r="C121" s="160" t="str">
        <f>_xlfn.IFNA(VLOOKUP($B121,Classificatietabel!$B$6:$I$91,C$7,FALSE),"")</f>
        <v/>
      </c>
      <c r="D121" s="160" t="str">
        <f>_xlfn.IFNA(VLOOKUP($B121,Classificatietabel!$B$6:$I$91,D$7,FALSE),"")</f>
        <v/>
      </c>
      <c r="E121" s="119" t="str">
        <f>IF(AND(D121="laag",$D$3=1),0,_xlfn.IFNA(IF(VLOOKUP($B121,Classificatietabel!$B$6:$H$91,$E$5,FALSE)="Ja",1,0),""))</f>
        <v/>
      </c>
      <c r="F121" s="163"/>
      <c r="G121" s="326" t="e">
        <f>IF(IF(Plananalyse!G121=1,VLOOKUP(G$5,Kruistabel!$B$26:$F$29,MATCH($C121,Kruistabel!$C$25:$F$25,0)+1,FALSE),"")=0,"",IF(Plananalyse!G121=1,VLOOKUP(G$5,Kruistabel!$B$26:$F$29,MATCH($C121,Kruistabel!$C$25:$F$25,0)+1,FALSE),""))</f>
        <v>#N/A</v>
      </c>
      <c r="H121" s="326" t="e">
        <f>IF(IF(Plananalyse!H121=1,VLOOKUP(H$5,Kruistabel!$B$26:$F$29,MATCH($C121,Kruistabel!$C$25:$F$25,0)+1,FALSE),"")=0,"",IF(Plananalyse!H121=1,VLOOKUP(H$5,Kruistabel!$B$26:$F$29,MATCH($C121,Kruistabel!$C$25:$F$25,0)+1,FALSE),""))</f>
        <v>#N/A</v>
      </c>
      <c r="I121" s="326" t="e">
        <f>IF(IF(Plananalyse!I121=1,VLOOKUP(I$5,Kruistabel!$B$26:$F$29,MATCH($C121,Kruistabel!$C$25:$F$25,0)+1,FALSE),"")=0,"",IF(Plananalyse!I121=1,VLOOKUP(I$5,Kruistabel!$B$26:$F$29,MATCH($C121,Kruistabel!$C$25:$F$25,0)+1,FALSE),""))</f>
        <v>#N/A</v>
      </c>
      <c r="J121" s="326" t="e">
        <f>IF(IF(Plananalyse!J121=1,VLOOKUP(J$5,Kruistabel!$B$26:$F$29,MATCH($C121,Kruistabel!$C$25:$F$25,0)+1,FALSE),"")=0,"",IF(Plananalyse!J121=1,VLOOKUP(J$5,Kruistabel!$B$26:$F$29,MATCH($C121,Kruistabel!$C$25:$F$25,0)+1,FALSE),""))</f>
        <v>#N/A</v>
      </c>
      <c r="K121" s="326" t="e">
        <f>IF(IF(Plananalyse!K121=1,VLOOKUP(K$5,Kruistabel!$B$26:$F$29,MATCH($C121,Kruistabel!$C$25:$F$25,0)+1,FALSE),"")=0,"",IF(Plananalyse!K121=1,VLOOKUP(K$5,Kruistabel!$B$26:$F$29,MATCH($C121,Kruistabel!$C$25:$F$25,0)+1,FALSE),""))</f>
        <v>#N/A</v>
      </c>
      <c r="L121" s="326" t="e">
        <f>IF(IF(Plananalyse!L121=1,VLOOKUP(L$5,Kruistabel!$B$26:$F$29,MATCH($C121,Kruistabel!$C$25:$F$25,0)+1,FALSE),"")=0,"",IF(Plananalyse!L121=1,VLOOKUP(L$5,Kruistabel!$B$26:$F$29,MATCH($C121,Kruistabel!$C$25:$F$25,0)+1,FALSE),""))</f>
        <v>#N/A</v>
      </c>
      <c r="M121" s="326" t="e">
        <f>IF(IF(Plananalyse!M121=1,VLOOKUP(M$5,Kruistabel!$B$26:$F$29,MATCH($C121,Kruistabel!$C$25:$F$25,0)+1,FALSE),"")=0,"",IF(Plananalyse!M121=1,VLOOKUP(M$5,Kruistabel!$B$26:$F$29,MATCH($C121,Kruistabel!$C$25:$F$25,0)+1,FALSE),""))</f>
        <v>#N/A</v>
      </c>
      <c r="N121" s="326" t="e">
        <f>IF(IF(Plananalyse!N121=1,VLOOKUP(N$5,Kruistabel!$B$26:$F$29,MATCH($C121,Kruistabel!$C$25:$F$25,0)+1,FALSE),"")=0,"",IF(Plananalyse!N121=1,VLOOKUP(N$5,Kruistabel!$B$26:$F$29,MATCH($C121,Kruistabel!$C$25:$F$25,0)+1,FALSE),""))</f>
        <v>#N/A</v>
      </c>
      <c r="O121" s="326" t="e">
        <f>IF(IF(Plananalyse!O121=1,VLOOKUP(O$5,Kruistabel!$B$26:$F$29,MATCH($C121,Kruistabel!$C$25:$F$25,0)+1,FALSE),"")=0,"",IF(Plananalyse!O121=1,VLOOKUP(O$5,Kruistabel!$B$26:$F$29,MATCH($C121,Kruistabel!$C$25:$F$25,0)+1,FALSE),""))</f>
        <v>#N/A</v>
      </c>
      <c r="P121" s="326" t="e">
        <f>IF(IF(Plananalyse!P121=1,VLOOKUP(P$5,Kruistabel!$B$26:$F$29,MATCH($C121,Kruistabel!$C$25:$F$25,0)+1,FALSE),"")=0,"",IF(Plananalyse!P121=1,VLOOKUP(P$5,Kruistabel!$B$26:$F$29,MATCH($C121,Kruistabel!$C$25:$F$25,0)+1,FALSE),""))</f>
        <v>#N/A</v>
      </c>
      <c r="Q121" s="326" t="e">
        <f>IF(IF(Plananalyse!Q121=1,VLOOKUP(Q$5,Kruistabel!$B$26:$F$29,MATCH($C121,Kruistabel!$C$25:$F$25,0)+1,FALSE),"")=0,"",IF(Plananalyse!Q121=1,VLOOKUP(Q$5,Kruistabel!$B$26:$F$29,MATCH($C121,Kruistabel!$C$25:$F$25,0)+1,FALSE),""))</f>
        <v>#N/A</v>
      </c>
      <c r="R121" s="326" t="e">
        <f>IF(IF(Plananalyse!R121=1,VLOOKUP(R$5,Kruistabel!$B$26:$F$29,MATCH($C121,Kruistabel!$C$25:$F$25,0)+1,FALSE),"")=0,"",IF(Plananalyse!R121=1,VLOOKUP(R$5,Kruistabel!$B$26:$F$29,MATCH($C121,Kruistabel!$C$25:$F$25,0)+1,FALSE),""))</f>
        <v>#N/A</v>
      </c>
      <c r="S121" s="326" t="e">
        <f>IF(IF(Plananalyse!S121=1,VLOOKUP(S$5,Kruistabel!$B$26:$F$29,MATCH($C121,Kruistabel!$C$25:$F$25,0)+1,FALSE),"")=0,"",IF(Plananalyse!S121=1,VLOOKUP(S$5,Kruistabel!$B$26:$F$29,MATCH($C121,Kruistabel!$C$25:$F$25,0)+1,FALSE),""))</f>
        <v>#N/A</v>
      </c>
      <c r="T121" s="326" t="e">
        <f>IF(IF(Plananalyse!T121=1,VLOOKUP(T$5,Kruistabel!$B$26:$F$29,MATCH($C121,Kruistabel!$C$25:$F$25,0)+1,FALSE),"")=0,"",IF(Plananalyse!T121=1,VLOOKUP(T$5,Kruistabel!$B$26:$F$29,MATCH($C121,Kruistabel!$C$25:$F$25,0)+1,FALSE),""))</f>
        <v>#N/A</v>
      </c>
      <c r="U121" s="326" t="e">
        <f>IF(IF(Plananalyse!U121=1,VLOOKUP(U$5,Kruistabel!$B$26:$F$29,MATCH($C121,Kruistabel!$C$25:$F$25,0)+1,FALSE),"")=0,"",IF(Plananalyse!U121=1,VLOOKUP(U$5,Kruistabel!$B$26:$F$29,MATCH($C121,Kruistabel!$C$25:$F$25,0)+1,FALSE),""))</f>
        <v>#N/A</v>
      </c>
      <c r="V121" s="326" t="e">
        <f>IF(IF(Plananalyse!V121=1,VLOOKUP(V$5,Kruistabel!$B$26:$F$29,MATCH($C121,Kruistabel!$C$25:$F$25,0)+1,FALSE),"")=0,"",IF(Plananalyse!V121=1,VLOOKUP(V$5,Kruistabel!$B$26:$F$29,MATCH($C121,Kruistabel!$C$25:$F$25,0)+1,FALSE),""))</f>
        <v>#N/A</v>
      </c>
      <c r="W121" s="326" t="e">
        <f>IF(IF(Plananalyse!W121=1,VLOOKUP(W$5,Kruistabel!$B$26:$F$29,MATCH($C121,Kruistabel!$C$25:$F$25,0)+1,FALSE),"")=0,"",IF(Plananalyse!W121=1,VLOOKUP(W$5,Kruistabel!$B$26:$F$29,MATCH($C121,Kruistabel!$C$25:$F$25,0)+1,FALSE),""))</f>
        <v>#N/A</v>
      </c>
      <c r="X121" s="326" t="e">
        <f>IF(IF(Plananalyse!X121=1,VLOOKUP(X$5,Kruistabel!$B$26:$F$29,MATCH($C121,Kruistabel!$C$25:$F$25,0)+1,FALSE),"")=0,"",IF(Plananalyse!X121=1,VLOOKUP(X$5,Kruistabel!$B$26:$F$29,MATCH($C121,Kruistabel!$C$25:$F$25,0)+1,FALSE),""))</f>
        <v>#N/A</v>
      </c>
      <c r="Y121" s="326" t="e">
        <f>IF(IF(Plananalyse!Y121=1,VLOOKUP(Y$5,Kruistabel!$B$26:$F$29,MATCH($C121,Kruistabel!$C$25:$F$25,0)+1,FALSE),"")=0,"",IF(Plananalyse!Y121=1,VLOOKUP(Y$5,Kruistabel!$B$26:$F$29,MATCH($C121,Kruistabel!$C$25:$F$25,0)+1,FALSE),""))</f>
        <v>#N/A</v>
      </c>
      <c r="Z121" s="326" t="e">
        <f>IF(IF(Plananalyse!Z121=1,VLOOKUP(Z$5,Kruistabel!$B$26:$F$29,MATCH($C121,Kruistabel!$C$25:$F$25,0)+1,FALSE),"")=0,"",IF(Plananalyse!Z121=1,VLOOKUP(Z$5,Kruistabel!$B$26:$F$29,MATCH($C121,Kruistabel!$C$25:$F$25,0)+1,FALSE),""))</f>
        <v>#N/A</v>
      </c>
      <c r="AA121" s="326" t="e">
        <f>IF(IF(Plananalyse!AA121=1,VLOOKUP(AA$5,Kruistabel!$B$26:$F$29,MATCH($C121,Kruistabel!$C$25:$F$25,0)+1,FALSE),"")=0,"",IF(Plananalyse!AA121=1,VLOOKUP(AA$5,Kruistabel!$B$26:$F$29,MATCH($C121,Kruistabel!$C$25:$F$25,0)+1,FALSE),""))</f>
        <v>#N/A</v>
      </c>
      <c r="AB121" s="326" t="e">
        <f>IF(IF(Plananalyse!AB121=1,VLOOKUP(AB$5,Kruistabel!$B$26:$F$29,MATCH($C121,Kruistabel!$C$25:$F$25,0)+1,FALSE),"")=0,"",IF(Plananalyse!AB121=1,VLOOKUP(AB$5,Kruistabel!$B$26:$F$29,MATCH($C121,Kruistabel!$C$25:$F$25,0)+1,FALSE),""))</f>
        <v>#N/A</v>
      </c>
      <c r="AC121" s="326" t="e">
        <f>IF(IF(Plananalyse!AC121=1,VLOOKUP(AC$5,Kruistabel!$B$26:$F$29,MATCH($C121,Kruistabel!$C$25:$F$25,0)+1,FALSE),"")=0,"",IF(Plananalyse!AC121=1,VLOOKUP(AC$5,Kruistabel!$B$26:$F$29,MATCH($C121,Kruistabel!$C$25:$F$25,0)+1,FALSE),""))</f>
        <v>#N/A</v>
      </c>
      <c r="AD121" s="326" t="e">
        <f>IF(IF(Plananalyse!AD121=1,VLOOKUP(AD$5,Kruistabel!$B$26:$F$29,MATCH($C121,Kruistabel!$C$25:$F$25,0)+1,FALSE),"")=0,"",IF(Plananalyse!AD121=1,VLOOKUP(AD$5,Kruistabel!$B$26:$F$29,MATCH($C121,Kruistabel!$C$25:$F$25,0)+1,FALSE),""))</f>
        <v>#N/A</v>
      </c>
      <c r="AE121" s="326" t="e">
        <f>IF(IF(Plananalyse!AE121=1,VLOOKUP(AE$5,Kruistabel!$B$26:$F$29,MATCH($C121,Kruistabel!$C$25:$F$25,0)+1,FALSE),"")=0,"",IF(Plananalyse!AE121=1,VLOOKUP(AE$5,Kruistabel!$B$26:$F$29,MATCH($C121,Kruistabel!$C$25:$F$25,0)+1,FALSE),""))</f>
        <v>#N/A</v>
      </c>
      <c r="AF121" s="326" t="e">
        <f>IF(IF(Plananalyse!AF121=1,VLOOKUP(AF$5,Kruistabel!$B$26:$F$29,MATCH($C121,Kruistabel!$C$25:$F$25,0)+1,FALSE),"")=0,"",IF(Plananalyse!AF121=1,VLOOKUP(AF$5,Kruistabel!$B$26:$F$29,MATCH($C121,Kruistabel!$C$25:$F$25,0)+1,FALSE),""))</f>
        <v>#N/A</v>
      </c>
      <c r="AG121" s="326" t="e">
        <f>IF(IF(Plananalyse!AG121=1,VLOOKUP(AG$5,Kruistabel!$B$26:$F$29,MATCH($C121,Kruistabel!$C$25:$F$25,0)+1,FALSE),"")=0,"",IF(Plananalyse!AG121=1,VLOOKUP(AG$5,Kruistabel!$B$26:$F$29,MATCH($C121,Kruistabel!$C$25:$F$25,0)+1,FALSE),""))</f>
        <v>#N/A</v>
      </c>
      <c r="AH121" s="326" t="e">
        <f>IF(IF(Plananalyse!AH121=1,VLOOKUP(AH$5,Kruistabel!$B$26:$F$29,MATCH($C121,Kruistabel!$C$25:$F$25,0)+1,FALSE),"")=0,"",IF(Plananalyse!AI121=1,VLOOKUP(AH$5,Kruistabel!$B$26:$F$29,MATCH($C121,Kruistabel!$C$25:$F$25,0)+1,FALSE),""))</f>
        <v>#N/A</v>
      </c>
      <c r="AI121" s="326" t="e">
        <f>IF(IF(Plananalyse!AI121=1,VLOOKUP(AI$5,Kruistabel!$B$26:$F$29,MATCH($C121,Kruistabel!$C$25:$F$25,0)+1,FALSE),"")=0,"",IF(Plananalyse!AJ121=1,VLOOKUP(AI$5,Kruistabel!$B$26:$F$29,MATCH($C121,Kruistabel!$C$25:$F$25,0)+1,FALSE),""))</f>
        <v>#N/A</v>
      </c>
      <c r="AJ121" s="326" t="e">
        <f>IF(IF(Plananalyse!AJ121=1,VLOOKUP(AJ$5,Kruistabel!$B$26:$F$29,MATCH($C121,Kruistabel!$C$25:$F$25,0)+1,FALSE),"")=0,"",IF(Plananalyse!AJ121=1,VLOOKUP(AJ$5,Kruistabel!$B$26:$F$29,MATCH($C121,Kruistabel!$C$25:$F$25,0)+1,FALSE),""))</f>
        <v>#N/A</v>
      </c>
      <c r="AK121" s="326" t="e">
        <f>IF(IF(Plananalyse!AK121=1,VLOOKUP(AK$5,Kruistabel!$B$26:$F$29,MATCH($C121,Kruistabel!$C$25:$F$25,0)+1,FALSE),"")=0,"",IF(Plananalyse!AK121=1,VLOOKUP(AK$5,Kruistabel!$B$26:$F$29,MATCH($C121,Kruistabel!$C$25:$F$25,0)+1,FALSE),""))</f>
        <v>#N/A</v>
      </c>
      <c r="AL121" s="326" t="e">
        <f>IF(IF(Plananalyse!AL121=1,VLOOKUP(AL$5,Kruistabel!$B$26:$F$29,MATCH($C121,Kruistabel!$C$25:$F$25,0)+1,FALSE),"")=0,"",IF(Plananalyse!AL121=1,VLOOKUP(AL$5,Kruistabel!$B$26:$F$29,MATCH($C121,Kruistabel!$C$25:$F$25,0)+1,FALSE),""))</f>
        <v>#N/A</v>
      </c>
      <c r="AM121" s="326" t="e">
        <f>IF(IF(Plananalyse!AM121=1,VLOOKUP(AM$5,Kruistabel!$B$26:$F$29,MATCH($C121,Kruistabel!$C$25:$F$25,0)+1,FALSE),"")=0,"",IF(Plananalyse!AM121=1,VLOOKUP(AM$5,Kruistabel!$B$26:$F$29,MATCH($C121,Kruistabel!$C$25:$F$25,0)+1,FALSE),""))</f>
        <v>#N/A</v>
      </c>
      <c r="AN121" s="327"/>
      <c r="AO121" s="326" t="e">
        <f>IF(IF(Plananalyse!AO121=1,VLOOKUP(AO$5,Kruistabel!$B$26:$F$29,MATCH($C121,Kruistabel!$C$25:$F$25,0)+1,FALSE),"")=0,"",IF(Plananalyse!AO121=1,VLOOKUP(AO$5,Kruistabel!$B$26:$F$29,MATCH($C121,Kruistabel!$C$25:$F$25,0)+1,FALSE),""))</f>
        <v>#N/A</v>
      </c>
      <c r="AP121" s="326" t="e">
        <f>IF(IF(Plananalyse!AP121=1,VLOOKUP(AP$5,Kruistabel!$B$26:$F$29,MATCH($C121,Kruistabel!$C$25:$F$25,0)+1,FALSE),"")=0,"",IF(Plananalyse!AP121=1,VLOOKUP(AP$5,Kruistabel!$B$26:$F$29,MATCH($C121,Kruistabel!$C$25:$F$25,0)+1,FALSE),""))</f>
        <v>#N/A</v>
      </c>
      <c r="AQ121" s="326" t="e">
        <f>IF(IF(Plananalyse!AQ121=1,VLOOKUP(AQ$5,Kruistabel!$B$26:$F$29,MATCH($C121,Kruistabel!$C$25:$F$25,0)+1,FALSE),"")=0,"",IF(Plananalyse!AQ121=1,VLOOKUP(AQ$5,Kruistabel!$B$26:$F$29,MATCH($C121,Kruistabel!$C$25:$F$25,0)+1,FALSE),""))</f>
        <v>#N/A</v>
      </c>
      <c r="AR121" s="326" t="e">
        <f>IF(IF(Plananalyse!AR121=1,VLOOKUP(AR$5,Kruistabel!$B$26:$F$29,MATCH($C121,Kruistabel!$C$25:$F$25,0)+1,FALSE),"")=0,"",IF(Plananalyse!AR121=1,VLOOKUP(AR$5,Kruistabel!$B$26:$F$29,MATCH($C121,Kruistabel!$C$25:$F$25,0)+1,FALSE),""))</f>
        <v>#N/A</v>
      </c>
      <c r="AS121" s="326" t="e">
        <f>IF(IF(Plananalyse!AS121=1,VLOOKUP(AS$5,Kruistabel!$B$26:$F$29,MATCH($C121,Kruistabel!$C$25:$F$25,0)+1,FALSE),"")=0,"",IF(Plananalyse!AS121=1,VLOOKUP(AS$5,Kruistabel!$B$26:$F$29,MATCH($C121,Kruistabel!$C$25:$F$25,0)+1,FALSE),""))</f>
        <v>#N/A</v>
      </c>
      <c r="AT121" s="326" t="e">
        <f>IF(IF(Plananalyse!AT121=1,VLOOKUP(AT$5,Kruistabel!$B$26:$F$29,MATCH($C121,Kruistabel!$C$25:$F$25,0)+1,FALSE),"")=0,"",IF(Plananalyse!AT121=1,VLOOKUP(AT$5,Kruistabel!$B$26:$F$29,MATCH($C121,Kruistabel!$C$25:$F$25,0)+1,FALSE),""))</f>
        <v>#N/A</v>
      </c>
      <c r="AU121" s="326" t="e">
        <f>IF(IF(Plananalyse!AU121=1,VLOOKUP(AU$5,Kruistabel!$B$26:$F$29,MATCH($C121,Kruistabel!$C$25:$F$25,0)+1,FALSE),"")=0,"",IF(Plananalyse!AU121=1,VLOOKUP(AU$5,Kruistabel!$B$26:$F$29,MATCH($C121,Kruistabel!$C$25:$F$25,0)+1,FALSE),""))</f>
        <v>#N/A</v>
      </c>
      <c r="AV121" s="326" t="e">
        <f>IF(IF(Plananalyse!AV121=1,VLOOKUP(AV$5,Kruistabel!$B$26:$F$29,MATCH($C121,Kruistabel!$C$25:$F$25,0)+1,FALSE),"")=0,"",IF(Plananalyse!AV121=1,VLOOKUP(AV$5,Kruistabel!$B$26:$F$29,MATCH($C121,Kruistabel!$C$25:$F$25,0)+1,FALSE),""))</f>
        <v>#N/A</v>
      </c>
      <c r="AW121" s="326" t="e">
        <f>IF(IF(Plananalyse!AW121=1,VLOOKUP(AW$5,Kruistabel!$B$26:$F$29,MATCH($C121,Kruistabel!$C$25:$F$25,0)+1,FALSE),"")=0,"",IF(Plananalyse!AW121=1,VLOOKUP(AW$5,Kruistabel!$B$26:$F$29,MATCH($C121,Kruistabel!$C$25:$F$25,0)+1,FALSE),""))</f>
        <v>#N/A</v>
      </c>
      <c r="AX121" s="326" t="e">
        <f>IF(IF(Plananalyse!AX121=1,VLOOKUP(AX$5,Kruistabel!$B$26:$F$29,MATCH($C121,Kruistabel!$C$25:$F$25,0)+1,FALSE),"")=0,"",IF(Plananalyse!AX121=1,VLOOKUP(AX$5,Kruistabel!$B$26:$F$29,MATCH($C121,Kruistabel!$C$25:$F$25,0)+1,FALSE),""))</f>
        <v>#N/A</v>
      </c>
      <c r="AY121" s="327"/>
      <c r="AZ121" s="326" t="e">
        <f>IF(IF(Plananalyse!AZ121=1,VLOOKUP(AZ$5,Kruistabel!$B$26:$F$29,MATCH($C121,Kruistabel!$C$25:$F$25,0)+1,FALSE),"")=0,"",IF(Plananalyse!AZ121=1,VLOOKUP(AZ$5,Kruistabel!$B$26:$F$29,MATCH($C121,Kruistabel!$C$25:$F$25,0)+1,FALSE),""))</f>
        <v>#N/A</v>
      </c>
      <c r="BA121" s="326" t="e">
        <f>IF(IF(Plananalyse!BA121=1,VLOOKUP(BA$5,Kruistabel!$B$26:$F$29,MATCH($C121,Kruistabel!$C$25:$F$25,0)+1,FALSE),"")=0,"",IF(Plananalyse!BA121=1,VLOOKUP(BA$5,Kruistabel!$B$26:$F$29,MATCH($C121,Kruistabel!$C$25:$F$25,0)+1,FALSE),""))</f>
        <v>#N/A</v>
      </c>
      <c r="BB121" s="326" t="e">
        <f>IF(IF(Plananalyse!BB121=1,VLOOKUP(BB$5,Kruistabel!$B$26:$F$29,MATCH($C121,Kruistabel!$C$25:$F$25,0)+1,FALSE),"")=0,"",IF(Plananalyse!BB121=1,VLOOKUP(BB$5,Kruistabel!$B$26:$F$29,MATCH($C121,Kruistabel!$C$25:$F$25,0)+1,FALSE),""))</f>
        <v>#N/A</v>
      </c>
      <c r="BC121" s="326" t="e">
        <f>IF(IF(Plananalyse!BC121=1,VLOOKUP(BC$5,Kruistabel!$B$26:$F$29,MATCH($C121,Kruistabel!$C$25:$F$25,0)+1,FALSE),"")=0,"",IF(Plananalyse!BC121=1,VLOOKUP(BC$5,Kruistabel!$B$26:$F$29,MATCH($C121,Kruistabel!$C$25:$F$25,0)+1,FALSE),""))</f>
        <v>#N/A</v>
      </c>
      <c r="BD121" s="326" t="e">
        <f>IF(IF(Plananalyse!BD121=1,VLOOKUP(BD$5,Kruistabel!$B$26:$F$29,MATCH($C121,Kruistabel!$C$25:$F$25,0)+1,FALSE),"")=0,"",IF(Plananalyse!BD121=1,VLOOKUP(BD$5,Kruistabel!$B$26:$F$29,MATCH($C121,Kruistabel!$C$25:$F$25,0)+1,FALSE),""))</f>
        <v>#N/A</v>
      </c>
      <c r="BE121" s="326" t="e">
        <f>IF(IF(Plananalyse!BE121=1,VLOOKUP(BE$5,Kruistabel!$B$26:$F$29,MATCH($C121,Kruistabel!$C$25:$F$25,0)+1,FALSE),"")=0,"",IF(Plananalyse!BE121=1,VLOOKUP(BE$5,Kruistabel!$B$26:$F$29,MATCH($C121,Kruistabel!$C$25:$F$25,0)+1,FALSE),""))</f>
        <v>#N/A</v>
      </c>
      <c r="BF121" s="326" t="e">
        <f>IF(IF(Plananalyse!BF121=1,VLOOKUP(BF$5,Kruistabel!$B$26:$F$29,MATCH($C121,Kruistabel!$C$25:$F$25,0)+1,FALSE),"")=0,"",IF(Plananalyse!BF121=1,VLOOKUP(BF$5,Kruistabel!$B$26:$F$29,MATCH($C121,Kruistabel!$C$25:$F$25,0)+1,FALSE),""))</f>
        <v>#N/A</v>
      </c>
      <c r="BG121" s="326" t="e">
        <f>IF(IF(Plananalyse!BG121=1,VLOOKUP(BG$5,Kruistabel!$B$26:$F$29,MATCH($C121,Kruistabel!$C$25:$F$25,0)+1,FALSE),"")=0,"",IF(Plananalyse!BG121=1,VLOOKUP(BG$5,Kruistabel!$B$26:$F$29,MATCH($C121,Kruistabel!$C$25:$F$25,0)+1,FALSE),""))</f>
        <v>#N/A</v>
      </c>
      <c r="BH121" s="326" t="e">
        <f>IF(IF(Plananalyse!BH121=1,VLOOKUP(BH$5,Kruistabel!$B$26:$F$29,MATCH($C121,Kruistabel!$C$25:$F$25,0)+1,FALSE),"")=0,"",IF(Plananalyse!BH121=1,VLOOKUP(BH$5,Kruistabel!$B$26:$F$29,MATCH($C121,Kruistabel!$C$25:$F$25,0)+1,FALSE),""))</f>
        <v>#N/A</v>
      </c>
      <c r="BI121" s="327"/>
      <c r="BJ121" s="326" t="e">
        <f>IF(IF(Plananalyse!BJ121=1,VLOOKUP(BJ$5,Kruistabel!$B$26:$F$29,MATCH($C121,Kruistabel!$C$25:$F$25,0)+1,FALSE),"")=0,"",IF(Plananalyse!BJ121=1,VLOOKUP(BJ$5,Kruistabel!$B$26:$F$29,MATCH($C121,Kruistabel!$C$25:$F$25,0)+1,FALSE),""))</f>
        <v>#N/A</v>
      </c>
      <c r="BK121" s="326" t="e">
        <f>IF(IF(Plananalyse!BK121=1,VLOOKUP(BK$5,Kruistabel!$B$26:$F$29,MATCH($C121,Kruistabel!$C$25:$F$25,0)+1,FALSE),"")=0,"",IF(Plananalyse!BK121=1,VLOOKUP(BK$5,Kruistabel!$B$26:$F$29,MATCH($C121,Kruistabel!$C$25:$F$25,0)+1,FALSE),""))</f>
        <v>#N/A</v>
      </c>
      <c r="BL121" s="326" t="e">
        <f>IF(IF(Plananalyse!BL121=1,VLOOKUP(BL$5,Kruistabel!$B$26:$F$29,MATCH($C121,Kruistabel!$C$25:$F$25,0)+1,FALSE),"")=0,"",IF(Plananalyse!BL121=1,VLOOKUP(BL$5,Kruistabel!$B$26:$F$29,MATCH($C121,Kruistabel!$C$25:$F$25,0)+1,FALSE),""))</f>
        <v>#N/A</v>
      </c>
      <c r="BM121" s="326" t="e">
        <f>IF(IF(Plananalyse!BM121=1,VLOOKUP(BM$5,Kruistabel!$B$26:$F$29,MATCH($C121,Kruistabel!$C$25:$F$25,0)+1,FALSE),"")=0,"",IF(Plananalyse!BM121=1,VLOOKUP(BM$5,Kruistabel!$B$26:$F$29,MATCH($C121,Kruistabel!$C$25:$F$25,0)+1,FALSE),""))</f>
        <v>#N/A</v>
      </c>
      <c r="BN121" s="326" t="e">
        <f>IF(IF(Plananalyse!BN121=1,VLOOKUP(BN$5,Kruistabel!$B$26:$F$29,MATCH($C121,Kruistabel!$C$25:$F$25,0)+1,FALSE),"")=0,"",IF(Plananalyse!BN121=1,VLOOKUP(BN$5,Kruistabel!$B$26:$F$29,MATCH($C121,Kruistabel!$C$25:$F$25,0)+1,FALSE),""))</f>
        <v>#N/A</v>
      </c>
      <c r="BO121" s="326" t="e">
        <f>IF(IF(Plananalyse!BO121=1,VLOOKUP(BO$5,Kruistabel!$B$26:$F$29,MATCH($C121,Kruistabel!$C$25:$F$25,0)+1,FALSE),"")=0,"",IF(Plananalyse!BO121=1,VLOOKUP(BO$5,Kruistabel!$B$26:$F$29,MATCH($C121,Kruistabel!$C$25:$F$25,0)+1,FALSE),""))</f>
        <v>#N/A</v>
      </c>
      <c r="BP121" s="326" t="e">
        <f>IF(IF(Plananalyse!BP121=1,VLOOKUP(BP$5,Kruistabel!$B$26:$F$29,MATCH($C121,Kruistabel!$C$25:$F$25,0)+1,FALSE),"")=0,"",IF(Plananalyse!BP121=1,VLOOKUP(BP$5,Kruistabel!$B$26:$F$29,MATCH($C121,Kruistabel!$C$25:$F$25,0)+1,FALSE),""))</f>
        <v>#N/A</v>
      </c>
      <c r="BQ121" s="326" t="e">
        <f>IF(IF(Plananalyse!BQ121=1,VLOOKUP(BQ$5,Kruistabel!$B$26:$F$29,MATCH($C121,Kruistabel!$C$25:$F$25,0)+1,FALSE),"")=0,"",IF(Plananalyse!BQ121=1,VLOOKUP(BQ$5,Kruistabel!$B$26:$F$29,MATCH($C121,Kruistabel!$C$25:$F$25,0)+1,FALSE),""))</f>
        <v>#N/A</v>
      </c>
      <c r="BR121" s="326" t="e">
        <f>IF(IF(Plananalyse!BR121=1,VLOOKUP(BR$5,Kruistabel!$B$26:$F$29,MATCH($C121,Kruistabel!$C$25:$F$25,0)+1,FALSE),"")=0,"",IF(Plananalyse!BR121=1,VLOOKUP(BR$5,Kruistabel!$B$26:$F$29,MATCH($C121,Kruistabel!$C$25:$F$25,0)+1,FALSE),""))</f>
        <v>#REF!</v>
      </c>
      <c r="BS121" s="326" t="e">
        <f>IF(IF(Plananalyse!BS121=1,VLOOKUP(BS$5,Kruistabel!$B$26:$F$29,MATCH($C121,Kruistabel!$C$25:$F$25,0)+1,FALSE),"")=0,"",IF(Plananalyse!BS121=1,VLOOKUP(BS$5,Kruistabel!$B$26:$F$29,MATCH($C121,Kruistabel!$C$25:$F$25,0)+1,FALSE),""))</f>
        <v>#REF!</v>
      </c>
      <c r="BT121" s="65"/>
      <c r="BU121" s="231" t="e">
        <f>IF(IF(Plananalyse!BU121=1,VLOOKUP(BU$5,Kruistabel!$B$26:$F$29,MATCH($C121,Kruistabel!$C$25:$F$25,0)+1,FALSE),"")=0,"",IF(Plananalyse!BU121=1,VLOOKUP(BU$5,Kruistabel!$B$26:$F$29,MATCH($C121,Kruistabel!$C$25:$F$25,0)+1,FALSE),""))</f>
        <v>#N/A</v>
      </c>
      <c r="BV121" s="326" t="e">
        <f>IF(IF(Plananalyse!BV121=1,VLOOKUP(BV$5,Kruistabel!$B$26:$F$29,MATCH($C121,Kruistabel!$C$25:$F$25,0)+1,FALSE),"")=0,"",IF(Plananalyse!BV121=1,VLOOKUP(BV$5,Kruistabel!$B$26:$F$29,MATCH($C121,Kruistabel!$C$25:$F$25,0)+1,FALSE),""))</f>
        <v>#N/A</v>
      </c>
      <c r="BW121" s="326" t="e">
        <f>IF(IF(Plananalyse!BW121=1,VLOOKUP(BW$5,Kruistabel!$B$26:$F$29,MATCH($C121,Kruistabel!$C$25:$F$25,0)+1,FALSE),"")=0,"",IF(Plananalyse!BW121=1,VLOOKUP(BW$5,Kruistabel!$B$26:$F$29,MATCH($C121,Kruistabel!$C$25:$F$25,0)+1,FALSE),""))</f>
        <v>#N/A</v>
      </c>
      <c r="BX121" s="326" t="e">
        <f>IF(IF(Plananalyse!BX121=1,VLOOKUP(BX$5,Kruistabel!$B$26:$F$29,MATCH($C121,Kruistabel!$C$25:$F$25,0)+1,FALSE),"")=0,"",IF(Plananalyse!BX121=1,VLOOKUP(BX$5,Kruistabel!$B$26:$F$29,MATCH($C121,Kruistabel!$C$25:$F$25,0)+1,FALSE),""))</f>
        <v>#N/A</v>
      </c>
      <c r="BY121" s="327"/>
      <c r="BZ121" s="326" t="e">
        <f>IF(IF(Plananalyse!BZ121=1,VLOOKUP(BZ$5,Kruistabel!$B$26:$F$29,MATCH($C121,Kruistabel!$C$25:$F$25,0)+1,FALSE),"")=0,"",IF(Plananalyse!BZ121=1,VLOOKUP(BZ$5,Kruistabel!$B$26:$F$29,MATCH($C121,Kruistabel!$C$25:$F$25,0)+1,FALSE),""))</f>
        <v>#N/A</v>
      </c>
      <c r="CA121" s="326" t="e">
        <f>IF(IF(Plananalyse!CA121=1,VLOOKUP(CA$5,Kruistabel!$B$26:$F$29,MATCH($C121,Kruistabel!$C$25:$F$25,0)+1,FALSE),"")=0,"",IF(Plananalyse!CA121=1,VLOOKUP(CA$5,Kruistabel!$B$26:$F$29,MATCH($C121,Kruistabel!$C$25:$F$25,0)+1,FALSE),""))</f>
        <v>#N/A</v>
      </c>
      <c r="CB121" s="326" t="e">
        <f>IF(IF(Plananalyse!CB121=1,VLOOKUP(CB$5,Kruistabel!$B$26:$F$29,MATCH($C121,Kruistabel!$C$25:$F$25,0)+1,FALSE),"")=0,"",IF(Plananalyse!CB121=1,VLOOKUP(CB$5,Kruistabel!$B$26:$F$29,MATCH($C121,Kruistabel!$C$25:$F$25,0)+1,FALSE),""))</f>
        <v>#N/A</v>
      </c>
      <c r="CC121" s="326" t="e">
        <f>IF(IF(Plananalyse!CC121=1,VLOOKUP(CC$5,Kruistabel!$B$26:$F$29,MATCH($C121,Kruistabel!$C$25:$F$25,0)+1,FALSE),"")=0,"",IF(Plananalyse!CC121=1,VLOOKUP(CC$5,Kruistabel!$B$26:$F$29,MATCH($C121,Kruistabel!$C$25:$F$25,0)+1,FALSE),""))</f>
        <v>#N/A</v>
      </c>
      <c r="CD121" s="326" t="e">
        <f>IF(IF(Plananalyse!CD121=1,VLOOKUP(CD$5,Kruistabel!$B$26:$F$29,MATCH($C121,Kruistabel!$C$25:$F$25,0)+1,FALSE),"")=0,"",IF(Plananalyse!CD121=1,VLOOKUP(CD$5,Kruistabel!$B$26:$F$29,MATCH($C121,Kruistabel!$C$25:$F$25,0)+1,FALSE),""))</f>
        <v>#N/A</v>
      </c>
      <c r="CE121" s="326" t="e">
        <f>IF(IF(Plananalyse!CE121=1,VLOOKUP(CE$5,Kruistabel!$B$26:$F$29,MATCH($C121,Kruistabel!$C$25:$F$25,0)+1,FALSE),"")=0,"",IF(Plananalyse!CE121=1,VLOOKUP(CE$5,Kruistabel!$B$26:$F$29,MATCH($C121,Kruistabel!$C$25:$F$25,0)+1,FALSE),""))</f>
        <v>#N/A</v>
      </c>
      <c r="CF121" s="326" t="e">
        <f>IF(IF(Plananalyse!CF121=1,VLOOKUP(CF$5,Kruistabel!$B$26:$F$29,MATCH($C121,Kruistabel!$C$25:$F$25,0)+1,FALSE),"")=0,"",IF(Plananalyse!CF121=1,VLOOKUP(CF$5,Kruistabel!$B$26:$F$29,MATCH($C121,Kruistabel!$C$25:$F$25,0)+1,FALSE),""))</f>
        <v>#N/A</v>
      </c>
      <c r="CG121" s="326" t="e">
        <f>IF(IF(Plananalyse!CG121=1,VLOOKUP(CG$5,Kruistabel!$B$26:$F$29,MATCH($C121,Kruistabel!$C$25:$F$25,0)+1,FALSE),"")=0,"",IF(Plananalyse!CG121=1,VLOOKUP(CG$5,Kruistabel!$B$26:$F$29,MATCH($C121,Kruistabel!$C$25:$F$25,0)+1,FALSE),""))</f>
        <v>#REF!</v>
      </c>
      <c r="CH121" s="326" t="e">
        <f>IF(IF(Plananalyse!CH121=1,VLOOKUP(CH$5,Kruistabel!$B$26:$F$29,MATCH($C121,Kruistabel!$C$25:$F$25,0)+1,FALSE),"")=0,"",IF(Plananalyse!CH121=1,VLOOKUP(CH$5,Kruistabel!$B$26:$F$29,MATCH($C121,Kruistabel!$C$25:$F$25,0)+1,FALSE),""))</f>
        <v>#REF!</v>
      </c>
      <c r="CI121" s="65"/>
      <c r="CJ121" s="326" t="e">
        <f>IF(IF(Plananalyse!CJ121=1,VLOOKUP(CJ$5,Kruistabel!$B$26:$F$29,MATCH($C121,Kruistabel!$C$25:$F$25,0)+1,FALSE),"")=0,"",IF(Plananalyse!CJ121=1,VLOOKUP(CJ$5,Kruistabel!$B$26:$F$29,MATCH($C121,Kruistabel!$C$25:$F$25,0)+1,FALSE),""))</f>
        <v>#N/A</v>
      </c>
      <c r="CK121" s="326" t="e">
        <f>IF(IF(Plananalyse!CK121=1,VLOOKUP(CK$5,Kruistabel!$B$26:$F$29,MATCH($C121,Kruistabel!$C$25:$F$25,0)+1,FALSE),"")=0,"",IF(Plananalyse!CK121=1,VLOOKUP(CK$5,Kruistabel!$B$26:$F$29,MATCH($C121,Kruistabel!$C$25:$F$25,0)+1,FALSE),""))</f>
        <v>#N/A</v>
      </c>
      <c r="CL121" s="326" t="e">
        <f>IF(IF(Plananalyse!CL121=1,VLOOKUP(CL$5,Kruistabel!$B$26:$F$29,MATCH($C121,Kruistabel!$C$25:$F$25,0)+1,FALSE),"")=0,"",IF(Plananalyse!CL121=1,VLOOKUP(CL$5,Kruistabel!$B$26:$F$29,MATCH($C121,Kruistabel!$C$25:$F$25,0)+1,FALSE),""))</f>
        <v>#N/A</v>
      </c>
      <c r="CM121" s="326" t="e">
        <f>IF(IF(Plananalyse!CM121=1,VLOOKUP(CM$5,Kruistabel!$B$26:$F$29,MATCH($C121,Kruistabel!$C$25:$F$25,0)+1,FALSE),"")=0,"",IF(Plananalyse!CM121=1,VLOOKUP(CM$5,Kruistabel!$B$26:$F$29,MATCH($C121,Kruistabel!$C$25:$F$25,0)+1,FALSE),""))</f>
        <v>#N/A</v>
      </c>
      <c r="CN121" s="326" t="e">
        <f>IF(IF(Plananalyse!CN121=1,VLOOKUP(CN$5,Kruistabel!$B$26:$F$29,MATCH($C121,Kruistabel!$C$25:$F$25,0)+1,FALSE),"")=0,"",IF(Plananalyse!CN121=1,VLOOKUP(CN$5,Kruistabel!$B$26:$F$29,MATCH($C121,Kruistabel!$C$25:$F$25,0)+1,FALSE),""))</f>
        <v>#N/A</v>
      </c>
      <c r="CO121" s="326" t="e">
        <f>IF(IF(Plananalyse!CO121=1,VLOOKUP(CO$5,Kruistabel!$B$26:$F$29,MATCH($C121,Kruistabel!$C$25:$F$25,0)+1,FALSE),"")=0,"",IF(Plananalyse!CO121=1,VLOOKUP(CO$5,Kruistabel!$B$26:$F$29,MATCH($C121,Kruistabel!$C$25:$F$25,0)+1,FALSE),""))</f>
        <v>#N/A</v>
      </c>
      <c r="CP121" s="326" t="e">
        <f>IF(IF(Plananalyse!CP121=1,VLOOKUP(CP$5,Kruistabel!$B$26:$F$29,MATCH($C121,Kruistabel!$C$25:$F$25,0)+1,FALSE),"")=0,"",IF(Plananalyse!CP121=1,VLOOKUP(CP$5,Kruistabel!$B$26:$F$29,MATCH($C121,Kruistabel!$C$25:$F$25,0)+1,FALSE),""))</f>
        <v>#N/A</v>
      </c>
      <c r="CQ121" s="326" t="e">
        <f>IF(IF(Plananalyse!CQ121=1,VLOOKUP(CQ$5,Kruistabel!$B$26:$F$29,MATCH($C121,Kruistabel!$C$25:$F$25,0)+1,FALSE),"")=0,"",IF(Plananalyse!CQ121=1,VLOOKUP(CQ$5,Kruistabel!$B$26:$F$29,MATCH($C121,Kruistabel!$C$25:$F$25,0)+1,FALSE),""))</f>
        <v>#N/A</v>
      </c>
      <c r="CR121" s="326" t="e">
        <f>IF(IF(Plananalyse!CR121=1,VLOOKUP(CR$5,Kruistabel!$B$26:$F$29,MATCH($C121,Kruistabel!$C$25:$F$25,0)+1,FALSE),"")=0,"",IF(Plananalyse!CR121=1,VLOOKUP(CR$5,Kruistabel!$B$26:$F$29,MATCH($C121,Kruistabel!$C$25:$F$25,0)+1,FALSE),""))</f>
        <v>#N/A</v>
      </c>
      <c r="CS121" s="326" t="e">
        <f>IF(IF(Plananalyse!CS121=1,VLOOKUP(CS$5,Kruistabel!$B$26:$F$29,MATCH($C121,Kruistabel!$C$25:$F$25,0)+1,FALSE),"")=0,"",IF(Plananalyse!CS121=1,VLOOKUP(CS$5,Kruistabel!$B$26:$F$29,MATCH($C121,Kruistabel!$C$25:$F$25,0)+1,FALSE),""))</f>
        <v>#N/A</v>
      </c>
      <c r="CT121" s="326" t="e">
        <f>IF(IF(Plananalyse!CT121=1,VLOOKUP(CT$5,Kruistabel!$B$26:$F$29,MATCH($C121,Kruistabel!$C$25:$F$25,0)+1,FALSE),"")=0,"",IF(Plananalyse!CT121=1,VLOOKUP(CT$5,Kruistabel!$B$26:$F$29,MATCH($C121,Kruistabel!$C$25:$F$25,0)+1,FALSE),""))</f>
        <v>#N/A</v>
      </c>
      <c r="CU121" s="326" t="e">
        <f>IF(IF(Plananalyse!CU121=1,VLOOKUP(CU$5,Kruistabel!$B$26:$F$29,MATCH($C121,Kruistabel!$C$25:$F$25,0)+1,FALSE),"")=0,"",IF(Plananalyse!CU121=1,VLOOKUP(CU$5,Kruistabel!$B$26:$F$29,MATCH($C121,Kruistabel!$C$25:$F$25,0)+1,FALSE),""))</f>
        <v>#N/A</v>
      </c>
      <c r="CV121" s="326" t="e">
        <f>IF(IF(Plananalyse!CV121=1,VLOOKUP(CV$5,Kruistabel!$B$26:$F$29,MATCH($C121,Kruistabel!$C$25:$F$25,0)+1,FALSE),"")=0,"",IF(Plananalyse!CV121=1,VLOOKUP(CV$5,Kruistabel!$B$26:$F$29,MATCH($C121,Kruistabel!$C$25:$F$25,0)+1,FALSE),""))</f>
        <v>#N/A</v>
      </c>
      <c r="CW121" s="326" t="e">
        <f>IF(IF(Plananalyse!CW121=1,VLOOKUP(CW$5,Kruistabel!$B$26:$F$29,MATCH($C121,Kruistabel!$C$25:$F$25,0)+1,FALSE),"")=0,"",IF(Plananalyse!CW121=1,VLOOKUP(CW$5,Kruistabel!$B$26:$F$29,MATCH($C121,Kruistabel!$C$25:$F$25,0)+1,FALSE),""))</f>
        <v>#N/A</v>
      </c>
      <c r="CX121" s="326" t="e">
        <f>IF(IF(Plananalyse!CX121=1,VLOOKUP(CX$5,Kruistabel!$B$26:$F$29,MATCH($C121,Kruistabel!$C$25:$F$25,0)+1,FALSE),"")=0,"",IF(Plananalyse!CX121=1,VLOOKUP(CX$5,Kruistabel!$B$26:$F$29,MATCH($C121,Kruistabel!$C$25:$F$25,0)+1,FALSE),""))</f>
        <v>#N/A</v>
      </c>
      <c r="CY121" s="326" t="e">
        <f>IF(IF(Plananalyse!CY121=1,VLOOKUP(CY$5,Kruistabel!$B$26:$F$29,MATCH($C121,Kruistabel!$C$25:$F$25,0)+1,FALSE),"")=0,"",IF(Plananalyse!CY121=1,VLOOKUP(CY$5,Kruistabel!$B$26:$F$29,MATCH($C121,Kruistabel!$C$25:$F$25,0)+1,FALSE),""))</f>
        <v>#N/A</v>
      </c>
      <c r="CZ121" s="326" t="e">
        <f>IF(IF(Plananalyse!CZ121=1,VLOOKUP(CZ$5,Kruistabel!$B$26:$F$29,MATCH($C121,Kruistabel!$C$25:$F$25,0)+1,FALSE),"")=0,"",IF(Plananalyse!CZ121=1,VLOOKUP(CZ$5,Kruistabel!$B$26:$F$29,MATCH($C121,Kruistabel!$C$25:$F$25,0)+1,FALSE),""))</f>
        <v>#N/A</v>
      </c>
      <c r="DA121" s="326" t="e">
        <f>IF(IF(Plananalyse!DA121=1,VLOOKUP(DA$5,Kruistabel!$B$26:$F$29,MATCH($C121,Kruistabel!$C$25:$F$25,0)+1,FALSE),"")=0,"",IF(Plananalyse!DA121=1,VLOOKUP(DA$5,Kruistabel!$B$26:$F$29,MATCH($C121,Kruistabel!$C$25:$F$25,0)+1,FALSE),""))</f>
        <v>#N/A</v>
      </c>
      <c r="DB121" s="326" t="e">
        <f>IF(IF(Plananalyse!DB121=1,VLOOKUP(DB$5,Kruistabel!$B$26:$F$29,MATCH($C121,Kruistabel!$C$25:$F$25,0)+1,FALSE),"")=0,"",IF(Plananalyse!DB121=1,VLOOKUP(DB$5,Kruistabel!$B$26:$F$29,MATCH($C121,Kruistabel!$C$25:$F$25,0)+1,FALSE),""))</f>
        <v>#N/A</v>
      </c>
      <c r="DC121" s="326" t="e">
        <f>IF(IF(Plananalyse!DC121=1,VLOOKUP(DC$5,Kruistabel!$B$26:$F$29,MATCH($C121,Kruistabel!$C$25:$F$25,0)+1,FALSE),"")=0,"",IF(Plananalyse!DC121=1,VLOOKUP(DC$5,Kruistabel!$B$26:$F$29,MATCH($C121,Kruistabel!$C$25:$F$25,0)+1,FALSE),""))</f>
        <v>#N/A</v>
      </c>
      <c r="DD121" s="327"/>
      <c r="DE121" s="326" t="e">
        <f>IF(IF(Plananalyse!DE121=1,VLOOKUP(DE$5,Kruistabel!$B$26:$F$29,MATCH($C121,Kruistabel!$C$25:$F$25,0)+1,FALSE),"")=0,"",IF(Plananalyse!DE121=1,VLOOKUP(DE$5,Kruistabel!$B$26:$F$29,MATCH($C121,Kruistabel!$C$25:$F$25,0)+1,FALSE),""))</f>
        <v>#N/A</v>
      </c>
      <c r="DF121" s="326" t="e">
        <f>IF(IF(Plananalyse!DF121=1,VLOOKUP(DF$5,Kruistabel!$B$26:$F$29,MATCH($C121,Kruistabel!$C$25:$F$25,0)+1,FALSE),"")=0,"",IF(Plananalyse!DF121=1,VLOOKUP(DF$5,Kruistabel!$B$26:$F$29,MATCH($C121,Kruistabel!$C$25:$F$25,0)+1,FALSE),""))</f>
        <v>#N/A</v>
      </c>
      <c r="DG121" s="326" t="e">
        <f>IF(IF(Plananalyse!DG121=1,VLOOKUP(DG$5,Kruistabel!$B$26:$F$29,MATCH($C121,Kruistabel!$C$25:$F$25,0)+1,FALSE),"")=0,"",IF(Plananalyse!DG121=1,VLOOKUP(DG$5,Kruistabel!$B$26:$F$29,MATCH($C121,Kruistabel!$C$25:$F$25,0)+1,FALSE),""))</f>
        <v>#N/A</v>
      </c>
      <c r="DH121" s="326" t="e">
        <f>IF(IF(Plananalyse!DH121=1,VLOOKUP(DH$5,Kruistabel!$B$26:$F$29,MATCH($C121,Kruistabel!$C$25:$F$25,0)+1,FALSE),"")=0,"",IF(Plananalyse!DH121=1,VLOOKUP(DH$5,Kruistabel!$B$26:$F$29,MATCH($C121,Kruistabel!$C$25:$F$25,0)+1,FALSE),""))</f>
        <v>#N/A</v>
      </c>
      <c r="DI121" s="326" t="e">
        <f>IF(IF(Plananalyse!DI121=1,VLOOKUP(DI$5,Kruistabel!$B$26:$F$29,MATCH($C121,Kruistabel!$C$25:$F$25,0)+1,FALSE),"")=0,"",IF(Plananalyse!DI121=1,VLOOKUP(DI$5,Kruistabel!$B$26:$F$29,MATCH($C121,Kruistabel!$C$25:$F$25,0)+1,FALSE),""))</f>
        <v>#N/A</v>
      </c>
      <c r="DJ121" s="326" t="e">
        <f ca="1">IF(IF(Plananalyse!DJ121=1,VLOOKUP(DJ$5,Kruistabel!$B$26:$F$29,MATCH($C121,Kruistabel!$C$25:$F$25,0)+1,FALSE),"")=0,"",IF(Plananalyse!DJ121=1,VLOOKUP(DJ$5,Kruistabel!$B$26:$F$29,MATCH($C121,Kruistabel!$C$25:$F$25,0)+1,FALSE),""))</f>
        <v>#N/A</v>
      </c>
      <c r="DK121" s="326" t="e">
        <f ca="1">IF(IF(Plananalyse!DK121=1,VLOOKUP(DK$5,Kruistabel!$B$26:$F$29,MATCH($C121,Kruistabel!$C$25:$F$25,0)+1,FALSE),"")=0,"",IF(Plananalyse!DK121=1,VLOOKUP(DK$5,Kruistabel!$B$26:$F$29,MATCH($C121,Kruistabel!$C$25:$F$25,0)+1,FALSE),""))</f>
        <v>#REF!</v>
      </c>
      <c r="DL121" s="326" t="e">
        <f ca="1">IF(IF(Plananalyse!DL121=1,VLOOKUP(DL$5,Kruistabel!$B$26:$F$29,MATCH($C121,Kruistabel!$C$25:$F$25,0)+1,FALSE),"")=0,"",IF(Plananalyse!DL121=1,VLOOKUP(DL$5,Kruistabel!$B$26:$F$29,MATCH($C121,Kruistabel!$C$25:$F$25,0)+1,FALSE),""))</f>
        <v>#REF!</v>
      </c>
      <c r="DM121" s="327" t="str">
        <f>IF(Plananalyse!DM121=1,VLOOKUP(DM$5,Kruistabel!$B$26:$F$29,MATCH($C121,Kruistabel!$C$25:$F$25,0)+1,FALSE),"")</f>
        <v/>
      </c>
      <c r="DN121" s="326" t="e">
        <f ca="1">IF(IF(Plananalyse!DN121=1,VLOOKUP(DN$5,Kruistabel!$B$26:$F$29,MATCH($C121,Kruistabel!$C$25:$F$25,0)+1,FALSE),"")=0,"",IF(Plananalyse!DN121=1,VLOOKUP(DN$5,Kruistabel!$B$26:$F$29,MATCH($C121,Kruistabel!$C$25:$F$25,0)+1,FALSE),""))</f>
        <v>#N/A</v>
      </c>
      <c r="DO121" s="326" t="e">
        <f ca="1">IF(IF(Plananalyse!DO121=1,VLOOKUP(DO$5,Kruistabel!$B$26:$F$29,MATCH($C121,Kruistabel!$C$25:$F$25,0)+1,FALSE),"")=0,"",IF(Plananalyse!DO121=1,VLOOKUP(DO$5,Kruistabel!$B$26:$F$29,MATCH($C121,Kruistabel!$C$25:$F$25,0)+1,FALSE),""))</f>
        <v>#N/A</v>
      </c>
      <c r="DP121" s="326" t="e">
        <f ca="1">IF(IF(Plananalyse!DP121=1,VLOOKUP(DP$5,Kruistabel!$B$26:$F$29,MATCH($C121,Kruistabel!$C$25:$F$25,0)+1,FALSE),"")=0,"",IF(Plananalyse!DP121=1,VLOOKUP(DP$5,Kruistabel!$B$26:$F$29,MATCH($C121,Kruistabel!$C$25:$F$25,0)+1,FALSE),""))</f>
        <v>#N/A</v>
      </c>
      <c r="DQ121" s="326" t="e">
        <f ca="1">IF(IF(Plananalyse!DQ121=1,VLOOKUP(DQ$5,Kruistabel!$B$26:$F$29,MATCH($C121,Kruistabel!$C$25:$F$25,0)+1,FALSE),"")=0,"",IF(Plananalyse!DQ121=1,VLOOKUP(DQ$5,Kruistabel!$B$26:$F$29,MATCH($C121,Kruistabel!$C$25:$F$25,0)+1,FALSE),""))</f>
        <v>#N/A</v>
      </c>
      <c r="DR121" s="326" t="e">
        <f ca="1">IF(IF(Plananalyse!DR121=1,VLOOKUP(DR$5,Kruistabel!$B$26:$F$29,MATCH($C121,Kruistabel!$C$25:$F$25,0)+1,FALSE),"")=0,"",IF(Plananalyse!DR121=1,VLOOKUP(DR$5,Kruistabel!$B$26:$F$29,MATCH($C121,Kruistabel!$C$25:$F$25,0)+1,FALSE),""))</f>
        <v>#N/A</v>
      </c>
      <c r="DS121" s="326" t="e">
        <f ca="1">IF(IF(Plananalyse!DS121=1,VLOOKUP(DS$5,Kruistabel!$B$26:$F$29,MATCH($C121,Kruistabel!$C$25:$F$25,0)+1,FALSE),"")=0,"",IF(Plananalyse!DS121=1,VLOOKUP(DS$5,Kruistabel!$B$26:$F$29,MATCH($C121,Kruistabel!$C$25:$F$25,0)+1,FALSE),""))</f>
        <v>#N/A</v>
      </c>
      <c r="DT121" s="326" t="e">
        <f ca="1">IF(IF(Plananalyse!DT121=1,VLOOKUP(DT$5,Kruistabel!$B$26:$F$29,MATCH($C121,Kruistabel!$C$25:$F$25,0)+1,FALSE),"")=0,"",IF(Plananalyse!DT121=1,VLOOKUP(DT$5,Kruistabel!$B$26:$F$29,MATCH($C121,Kruistabel!$C$25:$F$25,0)+1,FALSE),""))</f>
        <v>#N/A</v>
      </c>
      <c r="DU121" s="326" t="e">
        <f ca="1">IF(IF(Plananalyse!DU121=1,VLOOKUP(DU$5,Kruistabel!$B$26:$F$29,MATCH($C121,Kruistabel!$C$25:$F$25,0)+1,FALSE),"")=0,"",IF(Plananalyse!DU121=1,VLOOKUP(DU$5,Kruistabel!$B$26:$F$29,MATCH($C121,Kruistabel!$C$25:$F$25,0)+1,FALSE),""))</f>
        <v>#N/A</v>
      </c>
      <c r="DV121" s="326" t="e">
        <f ca="1">IF(IF(Plananalyse!DV121=1,VLOOKUP(DV$5,Kruistabel!$B$26:$F$29,MATCH($C121,Kruistabel!$C$25:$F$25,0)+1,FALSE),"")=0,"",IF(Plananalyse!DV121=1,VLOOKUP(DV$5,Kruistabel!$B$26:$F$29,MATCH($C121,Kruistabel!$C$25:$F$25,0)+1,FALSE),""))</f>
        <v>#N/A</v>
      </c>
      <c r="DW121" s="326" t="e">
        <f ca="1">IF(IF(Plananalyse!DW121=1,VLOOKUP(DW$5,Kruistabel!$B$26:$F$29,MATCH($C121,Kruistabel!$C$25:$F$25,0)+1,FALSE),"")=0,"",IF(Plananalyse!DW121=1,VLOOKUP(DW$5,Kruistabel!$B$26:$F$29,MATCH($C121,Kruistabel!$C$25:$F$25,0)+1,FALSE),""))</f>
        <v>#REF!</v>
      </c>
      <c r="DX121" s="326" t="e">
        <f ca="1">IF(IF(Plananalyse!DX121=1,VLOOKUP(DX$5,Kruistabel!$B$26:$F$29,MATCH($C121,Kruistabel!$C$25:$F$25,0)+1,FALSE),"")=0,"",IF(Plananalyse!DX121=1,VLOOKUP(DX$5,Kruistabel!$B$26:$F$29,MATCH($C121,Kruistabel!$C$25:$F$25,0)+1,FALSE),""))</f>
        <v>#REF!</v>
      </c>
      <c r="DY121" s="327" t="str">
        <f>IF(Plananalyse!DY121=1,VLOOKUP(DY$5,Kruistabel!$B$26:$F$29,MATCH($C121,Kruistabel!$C$25:$F$25,0)+1,FALSE),"")</f>
        <v/>
      </c>
      <c r="DZ121" s="326" t="e">
        <f ca="1">IF(IF(Plananalyse!DZ121=1,VLOOKUP(DZ$5,Kruistabel!$B$26:$F$29,MATCH($C121,Kruistabel!$C$25:$F$25,0)+1,FALSE),"")=0,"",IF(Plananalyse!DZ121=1,VLOOKUP(DZ$5,Kruistabel!$B$26:$F$29,MATCH($C121,Kruistabel!$C$25:$F$25,0)+1,FALSE),""))</f>
        <v>#N/A</v>
      </c>
      <c r="EA121" s="326" t="e">
        <f ca="1">IF(IF(Plananalyse!EA121=1,VLOOKUP(EA$5,Kruistabel!$B$26:$F$29,MATCH($C121,Kruistabel!$C$25:$F$25,0)+1,FALSE),"")=0,"",IF(Plananalyse!EA121=1,VLOOKUP(EA$5,Kruistabel!$B$26:$F$29,MATCH($C121,Kruistabel!$C$25:$F$25,0)+1,FALSE),""))</f>
        <v>#N/A</v>
      </c>
      <c r="EB121" s="326" t="e">
        <f ca="1">IF(IF(Plananalyse!EB121=1,VLOOKUP(EB$5,Kruistabel!$B$26:$F$29,MATCH($C121,Kruistabel!$C$25:$F$25,0)+1,FALSE),"")=0,"",IF(Plananalyse!EB121=1,VLOOKUP(EB$5,Kruistabel!$B$26:$F$29,MATCH($C121,Kruistabel!$C$25:$F$25,0)+1,FALSE),""))</f>
        <v>#REF!</v>
      </c>
      <c r="EC121" s="326" t="e">
        <f ca="1">IF(IF(Plananalyse!EC121=1,VLOOKUP(EC$5,Kruistabel!$B$26:$F$29,MATCH($C121,Kruistabel!$C$25:$F$25,0)+1,FALSE),"")=0,"",IF(Plananalyse!EC121=1,VLOOKUP(EC$5,Kruistabel!$B$26:$F$29,MATCH($C121,Kruistabel!$C$25:$F$25,0)+1,FALSE),""))</f>
        <v>#REF!</v>
      </c>
      <c r="ED121" s="327"/>
      <c r="EE121" s="326" t="e">
        <f ca="1">IF(IF(Plananalyse!EE121=1,VLOOKUP(EE$5,Kruistabel!$B$26:$F$29,MATCH($C121,Kruistabel!$C$25:$F$25,0)+1,FALSE),"")=0,"",IF(Plananalyse!EE121=1,VLOOKUP(EE$5,Kruistabel!$B$26:$F$29,MATCH($C121,Kruistabel!$C$25:$F$25,0)+1,FALSE),""))</f>
        <v>#N/A</v>
      </c>
      <c r="EF121" s="326" t="e">
        <f ca="1">IF(IF(Plananalyse!EF121=1,VLOOKUP(EF$5,Kruistabel!$B$26:$F$29,MATCH($C121,Kruistabel!$C$25:$F$25,0)+1,FALSE),"")=0,"",IF(Plananalyse!EF121=1,VLOOKUP(EF$5,Kruistabel!$B$26:$F$29,MATCH($C121,Kruistabel!$C$25:$F$25,0)+1,FALSE),""))</f>
        <v>#N/A</v>
      </c>
      <c r="EG121" s="326" t="e">
        <f ca="1">IF(IF(Plananalyse!EG121=1,VLOOKUP(EG$5,Kruistabel!$B$26:$F$29,MATCH($C121,Kruistabel!$C$25:$F$25,0)+1,FALSE),"")=0,"",IF(Plananalyse!EG121=1,VLOOKUP(EG$5,Kruistabel!$B$26:$F$29,MATCH($C121,Kruistabel!$C$25:$F$25,0)+1,FALSE),""))</f>
        <v>#N/A</v>
      </c>
      <c r="EH121" s="326" t="e">
        <f ca="1">IF(IF(Plananalyse!EH121=1,VLOOKUP(EH$5,Kruistabel!$B$26:$F$29,MATCH($C121,Kruistabel!$C$25:$F$25,0)+1,FALSE),"")=0,"",IF(Plananalyse!EH121=1,VLOOKUP(EH$5,Kruistabel!$B$26:$F$29,MATCH($C121,Kruistabel!$C$25:$F$25,0)+1,FALSE),""))</f>
        <v>#REF!</v>
      </c>
      <c r="EI121" s="326" t="e">
        <f ca="1">IF(IF(Plananalyse!EI121=1,VLOOKUP(EI$5,Kruistabel!$B$26:$F$29,MATCH($C121,Kruistabel!$C$25:$F$25,0)+1,FALSE),"")=0,"",IF(Plananalyse!EI121=1,VLOOKUP(EI$5,Kruistabel!$B$26:$F$29,MATCH($C121,Kruistabel!$C$25:$F$25,0)+1,FALSE),""))</f>
        <v>#REF!</v>
      </c>
      <c r="EJ121" s="164" t="str">
        <f>IF(Plananalyse!EJ121=1,VLOOKUP(EJ$5,Kruistabel!$B$26:$F$29,MATCH($C121,Kruistabel!$C$25:$F$25,0)+1,FALSE),"")</f>
        <v/>
      </c>
      <c r="EK121" s="138"/>
      <c r="EL121" s="138"/>
      <c r="EM121" s="138"/>
      <c r="EN121" s="138"/>
      <c r="EO121" s="138"/>
    </row>
    <row r="122" spans="2:145" hidden="1">
      <c r="B122" s="337" t="s">
        <v>226</v>
      </c>
      <c r="C122" s="160" t="str">
        <f>_xlfn.IFNA(VLOOKUP($B122,Classificatietabel!$B$6:$I$91,C$7,FALSE),"")</f>
        <v/>
      </c>
      <c r="D122" s="160" t="str">
        <f>_xlfn.IFNA(VLOOKUP($B122,Classificatietabel!$B$6:$I$91,D$7,FALSE),"")</f>
        <v/>
      </c>
      <c r="E122" s="119" t="str">
        <f>IF(AND(D122="laag",$D$3=1),0,_xlfn.IFNA(IF(VLOOKUP($B122,Classificatietabel!$B$6:$H$91,$E$5,FALSE)="Ja",1,0),""))</f>
        <v/>
      </c>
      <c r="F122" s="163"/>
      <c r="G122" s="326" t="e">
        <f>IF(IF(Plananalyse!G122=1,VLOOKUP(G$5,Kruistabel!$B$26:$F$29,MATCH($C122,Kruistabel!$C$25:$F$25,0)+1,FALSE),"")=0,"",IF(Plananalyse!G122=1,VLOOKUP(G$5,Kruistabel!$B$26:$F$29,MATCH($C122,Kruistabel!$C$25:$F$25,0)+1,FALSE),""))</f>
        <v>#N/A</v>
      </c>
      <c r="H122" s="326" t="e">
        <f>IF(IF(Plananalyse!H122=1,VLOOKUP(H$5,Kruistabel!$B$26:$F$29,MATCH($C122,Kruistabel!$C$25:$F$25,0)+1,FALSE),"")=0,"",IF(Plananalyse!H122=1,VLOOKUP(H$5,Kruistabel!$B$26:$F$29,MATCH($C122,Kruistabel!$C$25:$F$25,0)+1,FALSE),""))</f>
        <v>#N/A</v>
      </c>
      <c r="I122" s="326" t="e">
        <f>IF(IF(Plananalyse!I122=1,VLOOKUP(I$5,Kruistabel!$B$26:$F$29,MATCH($C122,Kruistabel!$C$25:$F$25,0)+1,FALSE),"")=0,"",IF(Plananalyse!I122=1,VLOOKUP(I$5,Kruistabel!$B$26:$F$29,MATCH($C122,Kruistabel!$C$25:$F$25,0)+1,FALSE),""))</f>
        <v>#N/A</v>
      </c>
      <c r="J122" s="326" t="e">
        <f>IF(IF(Plananalyse!J122=1,VLOOKUP(J$5,Kruistabel!$B$26:$F$29,MATCH($C122,Kruistabel!$C$25:$F$25,0)+1,FALSE),"")=0,"",IF(Plananalyse!J122=1,VLOOKUP(J$5,Kruistabel!$B$26:$F$29,MATCH($C122,Kruistabel!$C$25:$F$25,0)+1,FALSE),""))</f>
        <v>#N/A</v>
      </c>
      <c r="K122" s="326" t="e">
        <f>IF(IF(Plananalyse!K122=1,VLOOKUP(K$5,Kruistabel!$B$26:$F$29,MATCH($C122,Kruistabel!$C$25:$F$25,0)+1,FALSE),"")=0,"",IF(Plananalyse!K122=1,VLOOKUP(K$5,Kruistabel!$B$26:$F$29,MATCH($C122,Kruistabel!$C$25:$F$25,0)+1,FALSE),""))</f>
        <v>#N/A</v>
      </c>
      <c r="L122" s="326" t="e">
        <f>IF(IF(Plananalyse!L122=1,VLOOKUP(L$5,Kruistabel!$B$26:$F$29,MATCH($C122,Kruistabel!$C$25:$F$25,0)+1,FALSE),"")=0,"",IF(Plananalyse!L122=1,VLOOKUP(L$5,Kruistabel!$B$26:$F$29,MATCH($C122,Kruistabel!$C$25:$F$25,0)+1,FALSE),""))</f>
        <v>#N/A</v>
      </c>
      <c r="M122" s="326" t="e">
        <f>IF(IF(Plananalyse!M122=1,VLOOKUP(M$5,Kruistabel!$B$26:$F$29,MATCH($C122,Kruistabel!$C$25:$F$25,0)+1,FALSE),"")=0,"",IF(Plananalyse!M122=1,VLOOKUP(M$5,Kruistabel!$B$26:$F$29,MATCH($C122,Kruistabel!$C$25:$F$25,0)+1,FALSE),""))</f>
        <v>#N/A</v>
      </c>
      <c r="N122" s="326" t="e">
        <f>IF(IF(Plananalyse!N122=1,VLOOKUP(N$5,Kruistabel!$B$26:$F$29,MATCH($C122,Kruistabel!$C$25:$F$25,0)+1,FALSE),"")=0,"",IF(Plananalyse!N122=1,VLOOKUP(N$5,Kruistabel!$B$26:$F$29,MATCH($C122,Kruistabel!$C$25:$F$25,0)+1,FALSE),""))</f>
        <v>#N/A</v>
      </c>
      <c r="O122" s="326" t="e">
        <f>IF(IF(Plananalyse!O122=1,VLOOKUP(O$5,Kruistabel!$B$26:$F$29,MATCH($C122,Kruistabel!$C$25:$F$25,0)+1,FALSE),"")=0,"",IF(Plananalyse!O122=1,VLOOKUP(O$5,Kruistabel!$B$26:$F$29,MATCH($C122,Kruistabel!$C$25:$F$25,0)+1,FALSE),""))</f>
        <v>#N/A</v>
      </c>
      <c r="P122" s="326" t="e">
        <f>IF(IF(Plananalyse!P122=1,VLOOKUP(P$5,Kruistabel!$B$26:$F$29,MATCH($C122,Kruistabel!$C$25:$F$25,0)+1,FALSE),"")=0,"",IF(Plananalyse!P122=1,VLOOKUP(P$5,Kruistabel!$B$26:$F$29,MATCH($C122,Kruistabel!$C$25:$F$25,0)+1,FALSE),""))</f>
        <v>#N/A</v>
      </c>
      <c r="Q122" s="326" t="e">
        <f>IF(IF(Plananalyse!Q122=1,VLOOKUP(Q$5,Kruistabel!$B$26:$F$29,MATCH($C122,Kruistabel!$C$25:$F$25,0)+1,FALSE),"")=0,"",IF(Plananalyse!Q122=1,VLOOKUP(Q$5,Kruistabel!$B$26:$F$29,MATCH($C122,Kruistabel!$C$25:$F$25,0)+1,FALSE),""))</f>
        <v>#N/A</v>
      </c>
      <c r="R122" s="326" t="e">
        <f>IF(IF(Plananalyse!R122=1,VLOOKUP(R$5,Kruistabel!$B$26:$F$29,MATCH($C122,Kruistabel!$C$25:$F$25,0)+1,FALSE),"")=0,"",IF(Plananalyse!R122=1,VLOOKUP(R$5,Kruistabel!$B$26:$F$29,MATCH($C122,Kruistabel!$C$25:$F$25,0)+1,FALSE),""))</f>
        <v>#N/A</v>
      </c>
      <c r="S122" s="326" t="e">
        <f>IF(IF(Plananalyse!S122=1,VLOOKUP(S$5,Kruistabel!$B$26:$F$29,MATCH($C122,Kruistabel!$C$25:$F$25,0)+1,FALSE),"")=0,"",IF(Plananalyse!S122=1,VLOOKUP(S$5,Kruistabel!$B$26:$F$29,MATCH($C122,Kruistabel!$C$25:$F$25,0)+1,FALSE),""))</f>
        <v>#N/A</v>
      </c>
      <c r="T122" s="326" t="e">
        <f>IF(IF(Plananalyse!T122=1,VLOOKUP(T$5,Kruistabel!$B$26:$F$29,MATCH($C122,Kruistabel!$C$25:$F$25,0)+1,FALSE),"")=0,"",IF(Plananalyse!T122=1,VLOOKUP(T$5,Kruistabel!$B$26:$F$29,MATCH($C122,Kruistabel!$C$25:$F$25,0)+1,FALSE),""))</f>
        <v>#N/A</v>
      </c>
      <c r="U122" s="326" t="e">
        <f>IF(IF(Plananalyse!U122=1,VLOOKUP(U$5,Kruistabel!$B$26:$F$29,MATCH($C122,Kruistabel!$C$25:$F$25,0)+1,FALSE),"")=0,"",IF(Plananalyse!U122=1,VLOOKUP(U$5,Kruistabel!$B$26:$F$29,MATCH($C122,Kruistabel!$C$25:$F$25,0)+1,FALSE),""))</f>
        <v>#N/A</v>
      </c>
      <c r="V122" s="326" t="e">
        <f>IF(IF(Plananalyse!V122=1,VLOOKUP(V$5,Kruistabel!$B$26:$F$29,MATCH($C122,Kruistabel!$C$25:$F$25,0)+1,FALSE),"")=0,"",IF(Plananalyse!V122=1,VLOOKUP(V$5,Kruistabel!$B$26:$F$29,MATCH($C122,Kruistabel!$C$25:$F$25,0)+1,FALSE),""))</f>
        <v>#N/A</v>
      </c>
      <c r="W122" s="326" t="e">
        <f>IF(IF(Plananalyse!W122=1,VLOOKUP(W$5,Kruistabel!$B$26:$F$29,MATCH($C122,Kruistabel!$C$25:$F$25,0)+1,FALSE),"")=0,"",IF(Plananalyse!W122=1,VLOOKUP(W$5,Kruistabel!$B$26:$F$29,MATCH($C122,Kruistabel!$C$25:$F$25,0)+1,FALSE),""))</f>
        <v>#N/A</v>
      </c>
      <c r="X122" s="326" t="e">
        <f>IF(IF(Plananalyse!X122=1,VLOOKUP(X$5,Kruistabel!$B$26:$F$29,MATCH($C122,Kruistabel!$C$25:$F$25,0)+1,FALSE),"")=0,"",IF(Plananalyse!X122=1,VLOOKUP(X$5,Kruistabel!$B$26:$F$29,MATCH($C122,Kruistabel!$C$25:$F$25,0)+1,FALSE),""))</f>
        <v>#N/A</v>
      </c>
      <c r="Y122" s="326" t="e">
        <f>IF(IF(Plananalyse!Y122=1,VLOOKUP(Y$5,Kruistabel!$B$26:$F$29,MATCH($C122,Kruistabel!$C$25:$F$25,0)+1,FALSE),"")=0,"",IF(Plananalyse!Y122=1,VLOOKUP(Y$5,Kruistabel!$B$26:$F$29,MATCH($C122,Kruistabel!$C$25:$F$25,0)+1,FALSE),""))</f>
        <v>#N/A</v>
      </c>
      <c r="Z122" s="326" t="e">
        <f>IF(IF(Plananalyse!Z122=1,VLOOKUP(Z$5,Kruistabel!$B$26:$F$29,MATCH($C122,Kruistabel!$C$25:$F$25,0)+1,FALSE),"")=0,"",IF(Plananalyse!Z122=1,VLOOKUP(Z$5,Kruistabel!$B$26:$F$29,MATCH($C122,Kruistabel!$C$25:$F$25,0)+1,FALSE),""))</f>
        <v>#N/A</v>
      </c>
      <c r="AA122" s="326" t="e">
        <f>IF(IF(Plananalyse!AA122=1,VLOOKUP(AA$5,Kruistabel!$B$26:$F$29,MATCH($C122,Kruistabel!$C$25:$F$25,0)+1,FALSE),"")=0,"",IF(Plananalyse!AA122=1,VLOOKUP(AA$5,Kruistabel!$B$26:$F$29,MATCH($C122,Kruistabel!$C$25:$F$25,0)+1,FALSE),""))</f>
        <v>#N/A</v>
      </c>
      <c r="AB122" s="326" t="e">
        <f>IF(IF(Plananalyse!AB122=1,VLOOKUP(AB$5,Kruistabel!$B$26:$F$29,MATCH($C122,Kruistabel!$C$25:$F$25,0)+1,FALSE),"")=0,"",IF(Plananalyse!AB122=1,VLOOKUP(AB$5,Kruistabel!$B$26:$F$29,MATCH($C122,Kruistabel!$C$25:$F$25,0)+1,FALSE),""))</f>
        <v>#N/A</v>
      </c>
      <c r="AC122" s="326" t="e">
        <f>IF(IF(Plananalyse!AC122=1,VLOOKUP(AC$5,Kruistabel!$B$26:$F$29,MATCH($C122,Kruistabel!$C$25:$F$25,0)+1,FALSE),"")=0,"",IF(Plananalyse!AC122=1,VLOOKUP(AC$5,Kruistabel!$B$26:$F$29,MATCH($C122,Kruistabel!$C$25:$F$25,0)+1,FALSE),""))</f>
        <v>#N/A</v>
      </c>
      <c r="AD122" s="326" t="e">
        <f>IF(IF(Plananalyse!AD122=1,VLOOKUP(AD$5,Kruistabel!$B$26:$F$29,MATCH($C122,Kruistabel!$C$25:$F$25,0)+1,FALSE),"")=0,"",IF(Plananalyse!AD122=1,VLOOKUP(AD$5,Kruistabel!$B$26:$F$29,MATCH($C122,Kruistabel!$C$25:$F$25,0)+1,FALSE),""))</f>
        <v>#N/A</v>
      </c>
      <c r="AE122" s="326" t="e">
        <f>IF(IF(Plananalyse!AE122=1,VLOOKUP(AE$5,Kruistabel!$B$26:$F$29,MATCH($C122,Kruistabel!$C$25:$F$25,0)+1,FALSE),"")=0,"",IF(Plananalyse!AE122=1,VLOOKUP(AE$5,Kruistabel!$B$26:$F$29,MATCH($C122,Kruistabel!$C$25:$F$25,0)+1,FALSE),""))</f>
        <v>#N/A</v>
      </c>
      <c r="AF122" s="326" t="e">
        <f>IF(IF(Plananalyse!AF122=1,VLOOKUP(AF$5,Kruistabel!$B$26:$F$29,MATCH($C122,Kruistabel!$C$25:$F$25,0)+1,FALSE),"")=0,"",IF(Plananalyse!AF122=1,VLOOKUP(AF$5,Kruistabel!$B$26:$F$29,MATCH($C122,Kruistabel!$C$25:$F$25,0)+1,FALSE),""))</f>
        <v>#N/A</v>
      </c>
      <c r="AG122" s="326" t="e">
        <f>IF(IF(Plananalyse!AG122=1,VLOOKUP(AG$5,Kruistabel!$B$26:$F$29,MATCH($C122,Kruistabel!$C$25:$F$25,0)+1,FALSE),"")=0,"",IF(Plananalyse!AG122=1,VLOOKUP(AG$5,Kruistabel!$B$26:$F$29,MATCH($C122,Kruistabel!$C$25:$F$25,0)+1,FALSE),""))</f>
        <v>#N/A</v>
      </c>
      <c r="AH122" s="326" t="e">
        <f>IF(IF(Plananalyse!AH122=1,VLOOKUP(AH$5,Kruistabel!$B$26:$F$29,MATCH($C122,Kruistabel!$C$25:$F$25,0)+1,FALSE),"")=0,"",IF(Plananalyse!AI122=1,VLOOKUP(AH$5,Kruistabel!$B$26:$F$29,MATCH($C122,Kruistabel!$C$25:$F$25,0)+1,FALSE),""))</f>
        <v>#N/A</v>
      </c>
      <c r="AI122" s="326" t="e">
        <f>IF(IF(Plananalyse!AI122=1,VLOOKUP(AI$5,Kruistabel!$B$26:$F$29,MATCH($C122,Kruistabel!$C$25:$F$25,0)+1,FALSE),"")=0,"",IF(Plananalyse!AJ122=1,VLOOKUP(AI$5,Kruistabel!$B$26:$F$29,MATCH($C122,Kruistabel!$C$25:$F$25,0)+1,FALSE),""))</f>
        <v>#N/A</v>
      </c>
      <c r="AJ122" s="326" t="e">
        <f>IF(IF(Plananalyse!AJ122=1,VLOOKUP(AJ$5,Kruistabel!$B$26:$F$29,MATCH($C122,Kruistabel!$C$25:$F$25,0)+1,FALSE),"")=0,"",IF(Plananalyse!AJ122=1,VLOOKUP(AJ$5,Kruistabel!$B$26:$F$29,MATCH($C122,Kruistabel!$C$25:$F$25,0)+1,FALSE),""))</f>
        <v>#N/A</v>
      </c>
      <c r="AK122" s="326" t="e">
        <f>IF(IF(Plananalyse!AK122=1,VLOOKUP(AK$5,Kruistabel!$B$26:$F$29,MATCH($C122,Kruistabel!$C$25:$F$25,0)+1,FALSE),"")=0,"",IF(Plananalyse!AK122=1,VLOOKUP(AK$5,Kruistabel!$B$26:$F$29,MATCH($C122,Kruistabel!$C$25:$F$25,0)+1,FALSE),""))</f>
        <v>#N/A</v>
      </c>
      <c r="AL122" s="326" t="e">
        <f>IF(IF(Plananalyse!AL122=1,VLOOKUP(AL$5,Kruistabel!$B$26:$F$29,MATCH($C122,Kruistabel!$C$25:$F$25,0)+1,FALSE),"")=0,"",IF(Plananalyse!AL122=1,VLOOKUP(AL$5,Kruistabel!$B$26:$F$29,MATCH($C122,Kruistabel!$C$25:$F$25,0)+1,FALSE),""))</f>
        <v>#N/A</v>
      </c>
      <c r="AM122" s="326" t="e">
        <f>IF(IF(Plananalyse!AM122=1,VLOOKUP(AM$5,Kruistabel!$B$26:$F$29,MATCH($C122,Kruistabel!$C$25:$F$25,0)+1,FALSE),"")=0,"",IF(Plananalyse!AM122=1,VLOOKUP(AM$5,Kruistabel!$B$26:$F$29,MATCH($C122,Kruistabel!$C$25:$F$25,0)+1,FALSE),""))</f>
        <v>#N/A</v>
      </c>
      <c r="AN122" s="327"/>
      <c r="AO122" s="326" t="e">
        <f>IF(IF(Plananalyse!AO122=1,VLOOKUP(AO$5,Kruistabel!$B$26:$F$29,MATCH($C122,Kruistabel!$C$25:$F$25,0)+1,FALSE),"")=0,"",IF(Plananalyse!AO122=1,VLOOKUP(AO$5,Kruistabel!$B$26:$F$29,MATCH($C122,Kruistabel!$C$25:$F$25,0)+1,FALSE),""))</f>
        <v>#N/A</v>
      </c>
      <c r="AP122" s="326" t="e">
        <f>IF(IF(Plananalyse!AP122=1,VLOOKUP(AP$5,Kruistabel!$B$26:$F$29,MATCH($C122,Kruistabel!$C$25:$F$25,0)+1,FALSE),"")=0,"",IF(Plananalyse!AP122=1,VLOOKUP(AP$5,Kruistabel!$B$26:$F$29,MATCH($C122,Kruistabel!$C$25:$F$25,0)+1,FALSE),""))</f>
        <v>#N/A</v>
      </c>
      <c r="AQ122" s="326" t="e">
        <f>IF(IF(Plananalyse!AQ122=1,VLOOKUP(AQ$5,Kruistabel!$B$26:$F$29,MATCH($C122,Kruistabel!$C$25:$F$25,0)+1,FALSE),"")=0,"",IF(Plananalyse!AQ122=1,VLOOKUP(AQ$5,Kruistabel!$B$26:$F$29,MATCH($C122,Kruistabel!$C$25:$F$25,0)+1,FALSE),""))</f>
        <v>#N/A</v>
      </c>
      <c r="AR122" s="326" t="e">
        <f>IF(IF(Plananalyse!AR122=1,VLOOKUP(AR$5,Kruistabel!$B$26:$F$29,MATCH($C122,Kruistabel!$C$25:$F$25,0)+1,FALSE),"")=0,"",IF(Plananalyse!AR122=1,VLOOKUP(AR$5,Kruistabel!$B$26:$F$29,MATCH($C122,Kruistabel!$C$25:$F$25,0)+1,FALSE),""))</f>
        <v>#N/A</v>
      </c>
      <c r="AS122" s="326" t="e">
        <f>IF(IF(Plananalyse!AS122=1,VLOOKUP(AS$5,Kruistabel!$B$26:$F$29,MATCH($C122,Kruistabel!$C$25:$F$25,0)+1,FALSE),"")=0,"",IF(Plananalyse!AS122=1,VLOOKUP(AS$5,Kruistabel!$B$26:$F$29,MATCH($C122,Kruistabel!$C$25:$F$25,0)+1,FALSE),""))</f>
        <v>#N/A</v>
      </c>
      <c r="AT122" s="326" t="e">
        <f>IF(IF(Plananalyse!AT122=1,VLOOKUP(AT$5,Kruistabel!$B$26:$F$29,MATCH($C122,Kruistabel!$C$25:$F$25,0)+1,FALSE),"")=0,"",IF(Plananalyse!AT122=1,VLOOKUP(AT$5,Kruistabel!$B$26:$F$29,MATCH($C122,Kruistabel!$C$25:$F$25,0)+1,FALSE),""))</f>
        <v>#N/A</v>
      </c>
      <c r="AU122" s="326" t="e">
        <f>IF(IF(Plananalyse!AU122=1,VLOOKUP(AU$5,Kruistabel!$B$26:$F$29,MATCH($C122,Kruistabel!$C$25:$F$25,0)+1,FALSE),"")=0,"",IF(Plananalyse!AU122=1,VLOOKUP(AU$5,Kruistabel!$B$26:$F$29,MATCH($C122,Kruistabel!$C$25:$F$25,0)+1,FALSE),""))</f>
        <v>#N/A</v>
      </c>
      <c r="AV122" s="326" t="e">
        <f>IF(IF(Plananalyse!AV122=1,VLOOKUP(AV$5,Kruistabel!$B$26:$F$29,MATCH($C122,Kruistabel!$C$25:$F$25,0)+1,FALSE),"")=0,"",IF(Plananalyse!AV122=1,VLOOKUP(AV$5,Kruistabel!$B$26:$F$29,MATCH($C122,Kruistabel!$C$25:$F$25,0)+1,FALSE),""))</f>
        <v>#N/A</v>
      </c>
      <c r="AW122" s="326" t="e">
        <f>IF(IF(Plananalyse!AW122=1,VLOOKUP(AW$5,Kruistabel!$B$26:$F$29,MATCH($C122,Kruistabel!$C$25:$F$25,0)+1,FALSE),"")=0,"",IF(Plananalyse!AW122=1,VLOOKUP(AW$5,Kruistabel!$B$26:$F$29,MATCH($C122,Kruistabel!$C$25:$F$25,0)+1,FALSE),""))</f>
        <v>#N/A</v>
      </c>
      <c r="AX122" s="326" t="e">
        <f>IF(IF(Plananalyse!AX122=1,VLOOKUP(AX$5,Kruistabel!$B$26:$F$29,MATCH($C122,Kruistabel!$C$25:$F$25,0)+1,FALSE),"")=0,"",IF(Plananalyse!AX122=1,VLOOKUP(AX$5,Kruistabel!$B$26:$F$29,MATCH($C122,Kruistabel!$C$25:$F$25,0)+1,FALSE),""))</f>
        <v>#N/A</v>
      </c>
      <c r="AY122" s="327"/>
      <c r="AZ122" s="326" t="e">
        <f>IF(IF(Plananalyse!AZ122=1,VLOOKUP(AZ$5,Kruistabel!$B$26:$F$29,MATCH($C122,Kruistabel!$C$25:$F$25,0)+1,FALSE),"")=0,"",IF(Plananalyse!AZ122=1,VLOOKUP(AZ$5,Kruistabel!$B$26:$F$29,MATCH($C122,Kruistabel!$C$25:$F$25,0)+1,FALSE),""))</f>
        <v>#N/A</v>
      </c>
      <c r="BA122" s="326" t="e">
        <f>IF(IF(Plananalyse!BA122=1,VLOOKUP(BA$5,Kruistabel!$B$26:$F$29,MATCH($C122,Kruistabel!$C$25:$F$25,0)+1,FALSE),"")=0,"",IF(Plananalyse!BA122=1,VLOOKUP(BA$5,Kruistabel!$B$26:$F$29,MATCH($C122,Kruistabel!$C$25:$F$25,0)+1,FALSE),""))</f>
        <v>#N/A</v>
      </c>
      <c r="BB122" s="326" t="e">
        <f>IF(IF(Plananalyse!BB122=1,VLOOKUP(BB$5,Kruistabel!$B$26:$F$29,MATCH($C122,Kruistabel!$C$25:$F$25,0)+1,FALSE),"")=0,"",IF(Plananalyse!BB122=1,VLOOKUP(BB$5,Kruistabel!$B$26:$F$29,MATCH($C122,Kruistabel!$C$25:$F$25,0)+1,FALSE),""))</f>
        <v>#N/A</v>
      </c>
      <c r="BC122" s="326" t="e">
        <f>IF(IF(Plananalyse!BC122=1,VLOOKUP(BC$5,Kruistabel!$B$26:$F$29,MATCH($C122,Kruistabel!$C$25:$F$25,0)+1,FALSE),"")=0,"",IF(Plananalyse!BC122=1,VLOOKUP(BC$5,Kruistabel!$B$26:$F$29,MATCH($C122,Kruistabel!$C$25:$F$25,0)+1,FALSE),""))</f>
        <v>#N/A</v>
      </c>
      <c r="BD122" s="326" t="e">
        <f>IF(IF(Plananalyse!BD122=1,VLOOKUP(BD$5,Kruistabel!$B$26:$F$29,MATCH($C122,Kruistabel!$C$25:$F$25,0)+1,FALSE),"")=0,"",IF(Plananalyse!BD122=1,VLOOKUP(BD$5,Kruistabel!$B$26:$F$29,MATCH($C122,Kruistabel!$C$25:$F$25,0)+1,FALSE),""))</f>
        <v>#N/A</v>
      </c>
      <c r="BE122" s="326" t="e">
        <f>IF(IF(Plananalyse!BE122=1,VLOOKUP(BE$5,Kruistabel!$B$26:$F$29,MATCH($C122,Kruistabel!$C$25:$F$25,0)+1,FALSE),"")=0,"",IF(Plananalyse!BE122=1,VLOOKUP(BE$5,Kruistabel!$B$26:$F$29,MATCH($C122,Kruistabel!$C$25:$F$25,0)+1,FALSE),""))</f>
        <v>#N/A</v>
      </c>
      <c r="BF122" s="326" t="e">
        <f>IF(IF(Plananalyse!BF122=1,VLOOKUP(BF$5,Kruistabel!$B$26:$F$29,MATCH($C122,Kruistabel!$C$25:$F$25,0)+1,FALSE),"")=0,"",IF(Plananalyse!BF122=1,VLOOKUP(BF$5,Kruistabel!$B$26:$F$29,MATCH($C122,Kruistabel!$C$25:$F$25,0)+1,FALSE),""))</f>
        <v>#N/A</v>
      </c>
      <c r="BG122" s="326" t="e">
        <f>IF(IF(Plananalyse!BG122=1,VLOOKUP(BG$5,Kruistabel!$B$26:$F$29,MATCH($C122,Kruistabel!$C$25:$F$25,0)+1,FALSE),"")=0,"",IF(Plananalyse!BG122=1,VLOOKUP(BG$5,Kruistabel!$B$26:$F$29,MATCH($C122,Kruistabel!$C$25:$F$25,0)+1,FALSE),""))</f>
        <v>#N/A</v>
      </c>
      <c r="BH122" s="326" t="e">
        <f>IF(IF(Plananalyse!BH122=1,VLOOKUP(BH$5,Kruistabel!$B$26:$F$29,MATCH($C122,Kruistabel!$C$25:$F$25,0)+1,FALSE),"")=0,"",IF(Plananalyse!BH122=1,VLOOKUP(BH$5,Kruistabel!$B$26:$F$29,MATCH($C122,Kruistabel!$C$25:$F$25,0)+1,FALSE),""))</f>
        <v>#N/A</v>
      </c>
      <c r="BI122" s="327"/>
      <c r="BJ122" s="326" t="e">
        <f>IF(IF(Plananalyse!BJ122=1,VLOOKUP(BJ$5,Kruistabel!$B$26:$F$29,MATCH($C122,Kruistabel!$C$25:$F$25,0)+1,FALSE),"")=0,"",IF(Plananalyse!BJ122=1,VLOOKUP(BJ$5,Kruistabel!$B$26:$F$29,MATCH($C122,Kruistabel!$C$25:$F$25,0)+1,FALSE),""))</f>
        <v>#N/A</v>
      </c>
      <c r="BK122" s="326" t="e">
        <f>IF(IF(Plananalyse!BK122=1,VLOOKUP(BK$5,Kruistabel!$B$26:$F$29,MATCH($C122,Kruistabel!$C$25:$F$25,0)+1,FALSE),"")=0,"",IF(Plananalyse!BK122=1,VLOOKUP(BK$5,Kruistabel!$B$26:$F$29,MATCH($C122,Kruistabel!$C$25:$F$25,0)+1,FALSE),""))</f>
        <v>#N/A</v>
      </c>
      <c r="BL122" s="326" t="e">
        <f>IF(IF(Plananalyse!BL122=1,VLOOKUP(BL$5,Kruistabel!$B$26:$F$29,MATCH($C122,Kruistabel!$C$25:$F$25,0)+1,FALSE),"")=0,"",IF(Plananalyse!BL122=1,VLOOKUP(BL$5,Kruistabel!$B$26:$F$29,MATCH($C122,Kruistabel!$C$25:$F$25,0)+1,FALSE),""))</f>
        <v>#N/A</v>
      </c>
      <c r="BM122" s="326" t="e">
        <f>IF(IF(Plananalyse!BM122=1,VLOOKUP(BM$5,Kruistabel!$B$26:$F$29,MATCH($C122,Kruistabel!$C$25:$F$25,0)+1,FALSE),"")=0,"",IF(Plananalyse!BM122=1,VLOOKUP(BM$5,Kruistabel!$B$26:$F$29,MATCH($C122,Kruistabel!$C$25:$F$25,0)+1,FALSE),""))</f>
        <v>#N/A</v>
      </c>
      <c r="BN122" s="326" t="e">
        <f>IF(IF(Plananalyse!BN122=1,VLOOKUP(BN$5,Kruistabel!$B$26:$F$29,MATCH($C122,Kruistabel!$C$25:$F$25,0)+1,FALSE),"")=0,"",IF(Plananalyse!BN122=1,VLOOKUP(BN$5,Kruistabel!$B$26:$F$29,MATCH($C122,Kruistabel!$C$25:$F$25,0)+1,FALSE),""))</f>
        <v>#N/A</v>
      </c>
      <c r="BO122" s="326" t="e">
        <f>IF(IF(Plananalyse!BO122=1,VLOOKUP(BO$5,Kruistabel!$B$26:$F$29,MATCH($C122,Kruistabel!$C$25:$F$25,0)+1,FALSE),"")=0,"",IF(Plananalyse!BO122=1,VLOOKUP(BO$5,Kruistabel!$B$26:$F$29,MATCH($C122,Kruistabel!$C$25:$F$25,0)+1,FALSE),""))</f>
        <v>#N/A</v>
      </c>
      <c r="BP122" s="326" t="e">
        <f>IF(IF(Plananalyse!BP122=1,VLOOKUP(BP$5,Kruistabel!$B$26:$F$29,MATCH($C122,Kruistabel!$C$25:$F$25,0)+1,FALSE),"")=0,"",IF(Plananalyse!BP122=1,VLOOKUP(BP$5,Kruistabel!$B$26:$F$29,MATCH($C122,Kruistabel!$C$25:$F$25,0)+1,FALSE),""))</f>
        <v>#N/A</v>
      </c>
      <c r="BQ122" s="326" t="e">
        <f>IF(IF(Plananalyse!BQ122=1,VLOOKUP(BQ$5,Kruistabel!$B$26:$F$29,MATCH($C122,Kruistabel!$C$25:$F$25,0)+1,FALSE),"")=0,"",IF(Plananalyse!BQ122=1,VLOOKUP(BQ$5,Kruistabel!$B$26:$F$29,MATCH($C122,Kruistabel!$C$25:$F$25,0)+1,FALSE),""))</f>
        <v>#N/A</v>
      </c>
      <c r="BR122" s="326" t="e">
        <f>IF(IF(Plananalyse!BR122=1,VLOOKUP(BR$5,Kruistabel!$B$26:$F$29,MATCH($C122,Kruistabel!$C$25:$F$25,0)+1,FALSE),"")=0,"",IF(Plananalyse!BR122=1,VLOOKUP(BR$5,Kruistabel!$B$26:$F$29,MATCH($C122,Kruistabel!$C$25:$F$25,0)+1,FALSE),""))</f>
        <v>#REF!</v>
      </c>
      <c r="BS122" s="326" t="e">
        <f>IF(IF(Plananalyse!BS122=1,VLOOKUP(BS$5,Kruistabel!$B$26:$F$29,MATCH($C122,Kruistabel!$C$25:$F$25,0)+1,FALSE),"")=0,"",IF(Plananalyse!BS122=1,VLOOKUP(BS$5,Kruistabel!$B$26:$F$29,MATCH($C122,Kruistabel!$C$25:$F$25,0)+1,FALSE),""))</f>
        <v>#REF!</v>
      </c>
      <c r="BT122" s="65"/>
      <c r="BU122" s="231" t="e">
        <f>IF(IF(Plananalyse!BU122=1,VLOOKUP(BU$5,Kruistabel!$B$26:$F$29,MATCH($C122,Kruistabel!$C$25:$F$25,0)+1,FALSE),"")=0,"",IF(Plananalyse!BU122=1,VLOOKUP(BU$5,Kruistabel!$B$26:$F$29,MATCH($C122,Kruistabel!$C$25:$F$25,0)+1,FALSE),""))</f>
        <v>#N/A</v>
      </c>
      <c r="BV122" s="326" t="e">
        <f>IF(IF(Plananalyse!BV122=1,VLOOKUP(BV$5,Kruistabel!$B$26:$F$29,MATCH($C122,Kruistabel!$C$25:$F$25,0)+1,FALSE),"")=0,"",IF(Plananalyse!BV122=1,VLOOKUP(BV$5,Kruistabel!$B$26:$F$29,MATCH($C122,Kruistabel!$C$25:$F$25,0)+1,FALSE),""))</f>
        <v>#N/A</v>
      </c>
      <c r="BW122" s="326" t="e">
        <f>IF(IF(Plananalyse!BW122=1,VLOOKUP(BW$5,Kruistabel!$B$26:$F$29,MATCH($C122,Kruistabel!$C$25:$F$25,0)+1,FALSE),"")=0,"",IF(Plananalyse!BW122=1,VLOOKUP(BW$5,Kruistabel!$B$26:$F$29,MATCH($C122,Kruistabel!$C$25:$F$25,0)+1,FALSE),""))</f>
        <v>#N/A</v>
      </c>
      <c r="BX122" s="326" t="e">
        <f>IF(IF(Plananalyse!BX122=1,VLOOKUP(BX$5,Kruistabel!$B$26:$F$29,MATCH($C122,Kruistabel!$C$25:$F$25,0)+1,FALSE),"")=0,"",IF(Plananalyse!BX122=1,VLOOKUP(BX$5,Kruistabel!$B$26:$F$29,MATCH($C122,Kruistabel!$C$25:$F$25,0)+1,FALSE),""))</f>
        <v>#N/A</v>
      </c>
      <c r="BY122" s="327"/>
      <c r="BZ122" s="326" t="e">
        <f>IF(IF(Plananalyse!BZ122=1,VLOOKUP(BZ$5,Kruistabel!$B$26:$F$29,MATCH($C122,Kruistabel!$C$25:$F$25,0)+1,FALSE),"")=0,"",IF(Plananalyse!BZ122=1,VLOOKUP(BZ$5,Kruistabel!$B$26:$F$29,MATCH($C122,Kruistabel!$C$25:$F$25,0)+1,FALSE),""))</f>
        <v>#N/A</v>
      </c>
      <c r="CA122" s="326" t="e">
        <f>IF(IF(Plananalyse!CA122=1,VLOOKUP(CA$5,Kruistabel!$B$26:$F$29,MATCH($C122,Kruistabel!$C$25:$F$25,0)+1,FALSE),"")=0,"",IF(Plananalyse!CA122=1,VLOOKUP(CA$5,Kruistabel!$B$26:$F$29,MATCH($C122,Kruistabel!$C$25:$F$25,0)+1,FALSE),""))</f>
        <v>#N/A</v>
      </c>
      <c r="CB122" s="326" t="e">
        <f>IF(IF(Plananalyse!CB122=1,VLOOKUP(CB$5,Kruistabel!$B$26:$F$29,MATCH($C122,Kruistabel!$C$25:$F$25,0)+1,FALSE),"")=0,"",IF(Plananalyse!CB122=1,VLOOKUP(CB$5,Kruistabel!$B$26:$F$29,MATCH($C122,Kruistabel!$C$25:$F$25,0)+1,FALSE),""))</f>
        <v>#N/A</v>
      </c>
      <c r="CC122" s="326" t="e">
        <f>IF(IF(Plananalyse!CC122=1,VLOOKUP(CC$5,Kruistabel!$B$26:$F$29,MATCH($C122,Kruistabel!$C$25:$F$25,0)+1,FALSE),"")=0,"",IF(Plananalyse!CC122=1,VLOOKUP(CC$5,Kruistabel!$B$26:$F$29,MATCH($C122,Kruistabel!$C$25:$F$25,0)+1,FALSE),""))</f>
        <v>#N/A</v>
      </c>
      <c r="CD122" s="326" t="e">
        <f>IF(IF(Plananalyse!CD122=1,VLOOKUP(CD$5,Kruistabel!$B$26:$F$29,MATCH($C122,Kruistabel!$C$25:$F$25,0)+1,FALSE),"")=0,"",IF(Plananalyse!CD122=1,VLOOKUP(CD$5,Kruistabel!$B$26:$F$29,MATCH($C122,Kruistabel!$C$25:$F$25,0)+1,FALSE),""))</f>
        <v>#N/A</v>
      </c>
      <c r="CE122" s="326" t="e">
        <f>IF(IF(Plananalyse!CE122=1,VLOOKUP(CE$5,Kruistabel!$B$26:$F$29,MATCH($C122,Kruistabel!$C$25:$F$25,0)+1,FALSE),"")=0,"",IF(Plananalyse!CE122=1,VLOOKUP(CE$5,Kruistabel!$B$26:$F$29,MATCH($C122,Kruistabel!$C$25:$F$25,0)+1,FALSE),""))</f>
        <v>#N/A</v>
      </c>
      <c r="CF122" s="326" t="e">
        <f>IF(IF(Plananalyse!CF122=1,VLOOKUP(CF$5,Kruistabel!$B$26:$F$29,MATCH($C122,Kruistabel!$C$25:$F$25,0)+1,FALSE),"")=0,"",IF(Plananalyse!CF122=1,VLOOKUP(CF$5,Kruistabel!$B$26:$F$29,MATCH($C122,Kruistabel!$C$25:$F$25,0)+1,FALSE),""))</f>
        <v>#N/A</v>
      </c>
      <c r="CG122" s="326" t="e">
        <f>IF(IF(Plananalyse!CG122=1,VLOOKUP(CG$5,Kruistabel!$B$26:$F$29,MATCH($C122,Kruistabel!$C$25:$F$25,0)+1,FALSE),"")=0,"",IF(Plananalyse!CG122=1,VLOOKUP(CG$5,Kruistabel!$B$26:$F$29,MATCH($C122,Kruistabel!$C$25:$F$25,0)+1,FALSE),""))</f>
        <v>#REF!</v>
      </c>
      <c r="CH122" s="326" t="e">
        <f>IF(IF(Plananalyse!CH122=1,VLOOKUP(CH$5,Kruistabel!$B$26:$F$29,MATCH($C122,Kruistabel!$C$25:$F$25,0)+1,FALSE),"")=0,"",IF(Plananalyse!CH122=1,VLOOKUP(CH$5,Kruistabel!$B$26:$F$29,MATCH($C122,Kruistabel!$C$25:$F$25,0)+1,FALSE),""))</f>
        <v>#REF!</v>
      </c>
      <c r="CI122" s="65"/>
      <c r="CJ122" s="326" t="e">
        <f>IF(IF(Plananalyse!CJ122=1,VLOOKUP(CJ$5,Kruistabel!$B$26:$F$29,MATCH($C122,Kruistabel!$C$25:$F$25,0)+1,FALSE),"")=0,"",IF(Plananalyse!CJ122=1,VLOOKUP(CJ$5,Kruistabel!$B$26:$F$29,MATCH($C122,Kruistabel!$C$25:$F$25,0)+1,FALSE),""))</f>
        <v>#N/A</v>
      </c>
      <c r="CK122" s="326" t="e">
        <f>IF(IF(Plananalyse!CK122=1,VLOOKUP(CK$5,Kruistabel!$B$26:$F$29,MATCH($C122,Kruistabel!$C$25:$F$25,0)+1,FALSE),"")=0,"",IF(Plananalyse!CK122=1,VLOOKUP(CK$5,Kruistabel!$B$26:$F$29,MATCH($C122,Kruistabel!$C$25:$F$25,0)+1,FALSE),""))</f>
        <v>#N/A</v>
      </c>
      <c r="CL122" s="326" t="e">
        <f>IF(IF(Plananalyse!CL122=1,VLOOKUP(CL$5,Kruistabel!$B$26:$F$29,MATCH($C122,Kruistabel!$C$25:$F$25,0)+1,FALSE),"")=0,"",IF(Plananalyse!CL122=1,VLOOKUP(CL$5,Kruistabel!$B$26:$F$29,MATCH($C122,Kruistabel!$C$25:$F$25,0)+1,FALSE),""))</f>
        <v>#N/A</v>
      </c>
      <c r="CM122" s="326" t="e">
        <f>IF(IF(Plananalyse!CM122=1,VLOOKUP(CM$5,Kruistabel!$B$26:$F$29,MATCH($C122,Kruistabel!$C$25:$F$25,0)+1,FALSE),"")=0,"",IF(Plananalyse!CM122=1,VLOOKUP(CM$5,Kruistabel!$B$26:$F$29,MATCH($C122,Kruistabel!$C$25:$F$25,0)+1,FALSE),""))</f>
        <v>#N/A</v>
      </c>
      <c r="CN122" s="326" t="e">
        <f>IF(IF(Plananalyse!CN122=1,VLOOKUP(CN$5,Kruistabel!$B$26:$F$29,MATCH($C122,Kruistabel!$C$25:$F$25,0)+1,FALSE),"")=0,"",IF(Plananalyse!CN122=1,VLOOKUP(CN$5,Kruistabel!$B$26:$F$29,MATCH($C122,Kruistabel!$C$25:$F$25,0)+1,FALSE),""))</f>
        <v>#N/A</v>
      </c>
      <c r="CO122" s="326" t="e">
        <f>IF(IF(Plananalyse!CO122=1,VLOOKUP(CO$5,Kruistabel!$B$26:$F$29,MATCH($C122,Kruistabel!$C$25:$F$25,0)+1,FALSE),"")=0,"",IF(Plananalyse!CO122=1,VLOOKUP(CO$5,Kruistabel!$B$26:$F$29,MATCH($C122,Kruistabel!$C$25:$F$25,0)+1,FALSE),""))</f>
        <v>#N/A</v>
      </c>
      <c r="CP122" s="326" t="e">
        <f>IF(IF(Plananalyse!CP122=1,VLOOKUP(CP$5,Kruistabel!$B$26:$F$29,MATCH($C122,Kruistabel!$C$25:$F$25,0)+1,FALSE),"")=0,"",IF(Plananalyse!CP122=1,VLOOKUP(CP$5,Kruistabel!$B$26:$F$29,MATCH($C122,Kruistabel!$C$25:$F$25,0)+1,FALSE),""))</f>
        <v>#N/A</v>
      </c>
      <c r="CQ122" s="326" t="e">
        <f>IF(IF(Plananalyse!CQ122=1,VLOOKUP(CQ$5,Kruistabel!$B$26:$F$29,MATCH($C122,Kruistabel!$C$25:$F$25,0)+1,FALSE),"")=0,"",IF(Plananalyse!CQ122=1,VLOOKUP(CQ$5,Kruistabel!$B$26:$F$29,MATCH($C122,Kruistabel!$C$25:$F$25,0)+1,FALSE),""))</f>
        <v>#N/A</v>
      </c>
      <c r="CR122" s="326" t="e">
        <f>IF(IF(Plananalyse!CR122=1,VLOOKUP(CR$5,Kruistabel!$B$26:$F$29,MATCH($C122,Kruistabel!$C$25:$F$25,0)+1,FALSE),"")=0,"",IF(Plananalyse!CR122=1,VLOOKUP(CR$5,Kruistabel!$B$26:$F$29,MATCH($C122,Kruistabel!$C$25:$F$25,0)+1,FALSE),""))</f>
        <v>#N/A</v>
      </c>
      <c r="CS122" s="326" t="e">
        <f>IF(IF(Plananalyse!CS122=1,VLOOKUP(CS$5,Kruistabel!$B$26:$F$29,MATCH($C122,Kruistabel!$C$25:$F$25,0)+1,FALSE),"")=0,"",IF(Plananalyse!CS122=1,VLOOKUP(CS$5,Kruistabel!$B$26:$F$29,MATCH($C122,Kruistabel!$C$25:$F$25,0)+1,FALSE),""))</f>
        <v>#N/A</v>
      </c>
      <c r="CT122" s="326" t="e">
        <f>IF(IF(Plananalyse!CT122=1,VLOOKUP(CT$5,Kruistabel!$B$26:$F$29,MATCH($C122,Kruistabel!$C$25:$F$25,0)+1,FALSE),"")=0,"",IF(Plananalyse!CT122=1,VLOOKUP(CT$5,Kruistabel!$B$26:$F$29,MATCH($C122,Kruistabel!$C$25:$F$25,0)+1,FALSE),""))</f>
        <v>#N/A</v>
      </c>
      <c r="CU122" s="326" t="e">
        <f>IF(IF(Plananalyse!CU122=1,VLOOKUP(CU$5,Kruistabel!$B$26:$F$29,MATCH($C122,Kruistabel!$C$25:$F$25,0)+1,FALSE),"")=0,"",IF(Plananalyse!CU122=1,VLOOKUP(CU$5,Kruistabel!$B$26:$F$29,MATCH($C122,Kruistabel!$C$25:$F$25,0)+1,FALSE),""))</f>
        <v>#N/A</v>
      </c>
      <c r="CV122" s="326" t="e">
        <f>IF(IF(Plananalyse!CV122=1,VLOOKUP(CV$5,Kruistabel!$B$26:$F$29,MATCH($C122,Kruistabel!$C$25:$F$25,0)+1,FALSE),"")=0,"",IF(Plananalyse!CV122=1,VLOOKUP(CV$5,Kruistabel!$B$26:$F$29,MATCH($C122,Kruistabel!$C$25:$F$25,0)+1,FALSE),""))</f>
        <v>#N/A</v>
      </c>
      <c r="CW122" s="326" t="e">
        <f>IF(IF(Plananalyse!CW122=1,VLOOKUP(CW$5,Kruistabel!$B$26:$F$29,MATCH($C122,Kruistabel!$C$25:$F$25,0)+1,FALSE),"")=0,"",IF(Plananalyse!CW122=1,VLOOKUP(CW$5,Kruistabel!$B$26:$F$29,MATCH($C122,Kruistabel!$C$25:$F$25,0)+1,FALSE),""))</f>
        <v>#N/A</v>
      </c>
      <c r="CX122" s="326" t="e">
        <f>IF(IF(Plananalyse!CX122=1,VLOOKUP(CX$5,Kruistabel!$B$26:$F$29,MATCH($C122,Kruistabel!$C$25:$F$25,0)+1,FALSE),"")=0,"",IF(Plananalyse!CX122=1,VLOOKUP(CX$5,Kruistabel!$B$26:$F$29,MATCH($C122,Kruistabel!$C$25:$F$25,0)+1,FALSE),""))</f>
        <v>#N/A</v>
      </c>
      <c r="CY122" s="326" t="e">
        <f>IF(IF(Plananalyse!CY122=1,VLOOKUP(CY$5,Kruistabel!$B$26:$F$29,MATCH($C122,Kruistabel!$C$25:$F$25,0)+1,FALSE),"")=0,"",IF(Plananalyse!CY122=1,VLOOKUP(CY$5,Kruistabel!$B$26:$F$29,MATCH($C122,Kruistabel!$C$25:$F$25,0)+1,FALSE),""))</f>
        <v>#N/A</v>
      </c>
      <c r="CZ122" s="326" t="e">
        <f>IF(IF(Plananalyse!CZ122=1,VLOOKUP(CZ$5,Kruistabel!$B$26:$F$29,MATCH($C122,Kruistabel!$C$25:$F$25,0)+1,FALSE),"")=0,"",IF(Plananalyse!CZ122=1,VLOOKUP(CZ$5,Kruistabel!$B$26:$F$29,MATCH($C122,Kruistabel!$C$25:$F$25,0)+1,FALSE),""))</f>
        <v>#N/A</v>
      </c>
      <c r="DA122" s="326" t="e">
        <f>IF(IF(Plananalyse!DA122=1,VLOOKUP(DA$5,Kruistabel!$B$26:$F$29,MATCH($C122,Kruistabel!$C$25:$F$25,0)+1,FALSE),"")=0,"",IF(Plananalyse!DA122=1,VLOOKUP(DA$5,Kruistabel!$B$26:$F$29,MATCH($C122,Kruistabel!$C$25:$F$25,0)+1,FALSE),""))</f>
        <v>#N/A</v>
      </c>
      <c r="DB122" s="326" t="e">
        <f>IF(IF(Plananalyse!DB122=1,VLOOKUP(DB$5,Kruistabel!$B$26:$F$29,MATCH($C122,Kruistabel!$C$25:$F$25,0)+1,FALSE),"")=0,"",IF(Plananalyse!DB122=1,VLOOKUP(DB$5,Kruistabel!$B$26:$F$29,MATCH($C122,Kruistabel!$C$25:$F$25,0)+1,FALSE),""))</f>
        <v>#N/A</v>
      </c>
      <c r="DC122" s="326" t="e">
        <f>IF(IF(Plananalyse!DC122=1,VLOOKUP(DC$5,Kruistabel!$B$26:$F$29,MATCH($C122,Kruistabel!$C$25:$F$25,0)+1,FALSE),"")=0,"",IF(Plananalyse!DC122=1,VLOOKUP(DC$5,Kruistabel!$B$26:$F$29,MATCH($C122,Kruistabel!$C$25:$F$25,0)+1,FALSE),""))</f>
        <v>#N/A</v>
      </c>
      <c r="DD122" s="327"/>
      <c r="DE122" s="326" t="e">
        <f>IF(IF(Plananalyse!DE122=1,VLOOKUP(DE$5,Kruistabel!$B$26:$F$29,MATCH($C122,Kruistabel!$C$25:$F$25,0)+1,FALSE),"")=0,"",IF(Plananalyse!DE122=1,VLOOKUP(DE$5,Kruistabel!$B$26:$F$29,MATCH($C122,Kruistabel!$C$25:$F$25,0)+1,FALSE),""))</f>
        <v>#N/A</v>
      </c>
      <c r="DF122" s="326" t="e">
        <f>IF(IF(Plananalyse!DF122=1,VLOOKUP(DF$5,Kruistabel!$B$26:$F$29,MATCH($C122,Kruistabel!$C$25:$F$25,0)+1,FALSE),"")=0,"",IF(Plananalyse!DF122=1,VLOOKUP(DF$5,Kruistabel!$B$26:$F$29,MATCH($C122,Kruistabel!$C$25:$F$25,0)+1,FALSE),""))</f>
        <v>#N/A</v>
      </c>
      <c r="DG122" s="326" t="e">
        <f>IF(IF(Plananalyse!DG122=1,VLOOKUP(DG$5,Kruistabel!$B$26:$F$29,MATCH($C122,Kruistabel!$C$25:$F$25,0)+1,FALSE),"")=0,"",IF(Plananalyse!DG122=1,VLOOKUP(DG$5,Kruistabel!$B$26:$F$29,MATCH($C122,Kruistabel!$C$25:$F$25,0)+1,FALSE),""))</f>
        <v>#N/A</v>
      </c>
      <c r="DH122" s="326" t="e">
        <f>IF(IF(Plananalyse!DH122=1,VLOOKUP(DH$5,Kruistabel!$B$26:$F$29,MATCH($C122,Kruistabel!$C$25:$F$25,0)+1,FALSE),"")=0,"",IF(Plananalyse!DH122=1,VLOOKUP(DH$5,Kruistabel!$B$26:$F$29,MATCH($C122,Kruistabel!$C$25:$F$25,0)+1,FALSE),""))</f>
        <v>#N/A</v>
      </c>
      <c r="DI122" s="326" t="e">
        <f>IF(IF(Plananalyse!DI122=1,VLOOKUP(DI$5,Kruistabel!$B$26:$F$29,MATCH($C122,Kruistabel!$C$25:$F$25,0)+1,FALSE),"")=0,"",IF(Plananalyse!DI122=1,VLOOKUP(DI$5,Kruistabel!$B$26:$F$29,MATCH($C122,Kruistabel!$C$25:$F$25,0)+1,FALSE),""))</f>
        <v>#N/A</v>
      </c>
      <c r="DJ122" s="326" t="e">
        <f>IF(IF(Plananalyse!DJ122=1,VLOOKUP(DJ$5,Kruistabel!$B$26:$F$29,MATCH($C122,Kruistabel!$C$25:$F$25,0)+1,FALSE),"")=0,"",IF(Plananalyse!DJ122=1,VLOOKUP(DJ$5,Kruistabel!$B$26:$F$29,MATCH($C122,Kruistabel!$C$25:$F$25,0)+1,FALSE),""))</f>
        <v>#N/A</v>
      </c>
      <c r="DK122" s="326" t="e">
        <f ca="1">IF(IF(Plananalyse!DK122=1,VLOOKUP(DK$5,Kruistabel!$B$26:$F$29,MATCH($C122,Kruistabel!$C$25:$F$25,0)+1,FALSE),"")=0,"",IF(Plananalyse!DK122=1,VLOOKUP(DK$5,Kruistabel!$B$26:$F$29,MATCH($C122,Kruistabel!$C$25:$F$25,0)+1,FALSE),""))</f>
        <v>#REF!</v>
      </c>
      <c r="DL122" s="326" t="e">
        <f ca="1">IF(IF(Plananalyse!DL122=1,VLOOKUP(DL$5,Kruistabel!$B$26:$F$29,MATCH($C122,Kruistabel!$C$25:$F$25,0)+1,FALSE),"")=0,"",IF(Plananalyse!DL122=1,VLOOKUP(DL$5,Kruistabel!$B$26:$F$29,MATCH($C122,Kruistabel!$C$25:$F$25,0)+1,FALSE),""))</f>
        <v>#REF!</v>
      </c>
      <c r="DM122" s="327" t="str">
        <f>IF(Plananalyse!DM122=1,VLOOKUP(DM$5,Kruistabel!$B$26:$F$29,MATCH($C122,Kruistabel!$C$25:$F$25,0)+1,FALSE),"")</f>
        <v/>
      </c>
      <c r="DN122" s="326" t="e">
        <f ca="1">IF(IF(Plananalyse!DN122=1,VLOOKUP(DN$5,Kruistabel!$B$26:$F$29,MATCH($C122,Kruistabel!$C$25:$F$25,0)+1,FALSE),"")=0,"",IF(Plananalyse!DN122=1,VLOOKUP(DN$5,Kruistabel!$B$26:$F$29,MATCH($C122,Kruistabel!$C$25:$F$25,0)+1,FALSE),""))</f>
        <v>#N/A</v>
      </c>
      <c r="DO122" s="326" t="e">
        <f ca="1">IF(IF(Plananalyse!DO122=1,VLOOKUP(DO$5,Kruistabel!$B$26:$F$29,MATCH($C122,Kruistabel!$C$25:$F$25,0)+1,FALSE),"")=0,"",IF(Plananalyse!DO122=1,VLOOKUP(DO$5,Kruistabel!$B$26:$F$29,MATCH($C122,Kruistabel!$C$25:$F$25,0)+1,FALSE),""))</f>
        <v>#N/A</v>
      </c>
      <c r="DP122" s="326" t="e">
        <f ca="1">IF(IF(Plananalyse!DP122=1,VLOOKUP(DP$5,Kruistabel!$B$26:$F$29,MATCH($C122,Kruistabel!$C$25:$F$25,0)+1,FALSE),"")=0,"",IF(Plananalyse!DP122=1,VLOOKUP(DP$5,Kruistabel!$B$26:$F$29,MATCH($C122,Kruistabel!$C$25:$F$25,0)+1,FALSE),""))</f>
        <v>#N/A</v>
      </c>
      <c r="DQ122" s="326" t="e">
        <f ca="1">IF(IF(Plananalyse!DQ122=1,VLOOKUP(DQ$5,Kruistabel!$B$26:$F$29,MATCH($C122,Kruistabel!$C$25:$F$25,0)+1,FALSE),"")=0,"",IF(Plananalyse!DQ122=1,VLOOKUP(DQ$5,Kruistabel!$B$26:$F$29,MATCH($C122,Kruistabel!$C$25:$F$25,0)+1,FALSE),""))</f>
        <v>#N/A</v>
      </c>
      <c r="DR122" s="326" t="e">
        <f ca="1">IF(IF(Plananalyse!DR122=1,VLOOKUP(DR$5,Kruistabel!$B$26:$F$29,MATCH($C122,Kruistabel!$C$25:$F$25,0)+1,FALSE),"")=0,"",IF(Plananalyse!DR122=1,VLOOKUP(DR$5,Kruistabel!$B$26:$F$29,MATCH($C122,Kruistabel!$C$25:$F$25,0)+1,FALSE),""))</f>
        <v>#N/A</v>
      </c>
      <c r="DS122" s="326" t="e">
        <f ca="1">IF(IF(Plananalyse!DS122=1,VLOOKUP(DS$5,Kruistabel!$B$26:$F$29,MATCH($C122,Kruistabel!$C$25:$F$25,0)+1,FALSE),"")=0,"",IF(Plananalyse!DS122=1,VLOOKUP(DS$5,Kruistabel!$B$26:$F$29,MATCH($C122,Kruistabel!$C$25:$F$25,0)+1,FALSE),""))</f>
        <v>#N/A</v>
      </c>
      <c r="DT122" s="326" t="e">
        <f ca="1">IF(IF(Plananalyse!DT122=1,VLOOKUP(DT$5,Kruistabel!$B$26:$F$29,MATCH($C122,Kruistabel!$C$25:$F$25,0)+1,FALSE),"")=0,"",IF(Plananalyse!DT122=1,VLOOKUP(DT$5,Kruistabel!$B$26:$F$29,MATCH($C122,Kruistabel!$C$25:$F$25,0)+1,FALSE),""))</f>
        <v>#N/A</v>
      </c>
      <c r="DU122" s="326" t="e">
        <f ca="1">IF(IF(Plananalyse!DU122=1,VLOOKUP(DU$5,Kruistabel!$B$26:$F$29,MATCH($C122,Kruistabel!$C$25:$F$25,0)+1,FALSE),"")=0,"",IF(Plananalyse!DU122=1,VLOOKUP(DU$5,Kruistabel!$B$26:$F$29,MATCH($C122,Kruistabel!$C$25:$F$25,0)+1,FALSE),""))</f>
        <v>#N/A</v>
      </c>
      <c r="DV122" s="326" t="e">
        <f ca="1">IF(IF(Plananalyse!DV122=1,VLOOKUP(DV$5,Kruistabel!$B$26:$F$29,MATCH($C122,Kruistabel!$C$25:$F$25,0)+1,FALSE),"")=0,"",IF(Plananalyse!DV122=1,VLOOKUP(DV$5,Kruistabel!$B$26:$F$29,MATCH($C122,Kruistabel!$C$25:$F$25,0)+1,FALSE),""))</f>
        <v>#N/A</v>
      </c>
      <c r="DW122" s="326" t="e">
        <f ca="1">IF(IF(Plananalyse!DW122=1,VLOOKUP(DW$5,Kruistabel!$B$26:$F$29,MATCH($C122,Kruistabel!$C$25:$F$25,0)+1,FALSE),"")=0,"",IF(Plananalyse!DW122=1,VLOOKUP(DW$5,Kruistabel!$B$26:$F$29,MATCH($C122,Kruistabel!$C$25:$F$25,0)+1,FALSE),""))</f>
        <v>#REF!</v>
      </c>
      <c r="DX122" s="326" t="e">
        <f ca="1">IF(IF(Plananalyse!DX122=1,VLOOKUP(DX$5,Kruistabel!$B$26:$F$29,MATCH($C122,Kruistabel!$C$25:$F$25,0)+1,FALSE),"")=0,"",IF(Plananalyse!DX122=1,VLOOKUP(DX$5,Kruistabel!$B$26:$F$29,MATCH($C122,Kruistabel!$C$25:$F$25,0)+1,FALSE),""))</f>
        <v>#REF!</v>
      </c>
      <c r="DY122" s="327" t="str">
        <f>IF(Plananalyse!DY122=1,VLOOKUP(DY$5,Kruistabel!$B$26:$F$29,MATCH($C122,Kruistabel!$C$25:$F$25,0)+1,FALSE),"")</f>
        <v/>
      </c>
      <c r="DZ122" s="326" t="e">
        <f ca="1">IF(IF(Plananalyse!DZ122=1,VLOOKUP(DZ$5,Kruistabel!$B$26:$F$29,MATCH($C122,Kruistabel!$C$25:$F$25,0)+1,FALSE),"")=0,"",IF(Plananalyse!DZ122=1,VLOOKUP(DZ$5,Kruistabel!$B$26:$F$29,MATCH($C122,Kruistabel!$C$25:$F$25,0)+1,FALSE),""))</f>
        <v>#N/A</v>
      </c>
      <c r="EA122" s="326" t="e">
        <f ca="1">IF(IF(Plananalyse!EA122=1,VLOOKUP(EA$5,Kruistabel!$B$26:$F$29,MATCH($C122,Kruistabel!$C$25:$F$25,0)+1,FALSE),"")=0,"",IF(Plananalyse!EA122=1,VLOOKUP(EA$5,Kruistabel!$B$26:$F$29,MATCH($C122,Kruistabel!$C$25:$F$25,0)+1,FALSE),""))</f>
        <v>#N/A</v>
      </c>
      <c r="EB122" s="326" t="e">
        <f ca="1">IF(IF(Plananalyse!EB122=1,VLOOKUP(EB$5,Kruistabel!$B$26:$F$29,MATCH($C122,Kruistabel!$C$25:$F$25,0)+1,FALSE),"")=0,"",IF(Plananalyse!EB122=1,VLOOKUP(EB$5,Kruistabel!$B$26:$F$29,MATCH($C122,Kruistabel!$C$25:$F$25,0)+1,FALSE),""))</f>
        <v>#REF!</v>
      </c>
      <c r="EC122" s="326" t="e">
        <f ca="1">IF(IF(Plananalyse!EC122=1,VLOOKUP(EC$5,Kruistabel!$B$26:$F$29,MATCH($C122,Kruistabel!$C$25:$F$25,0)+1,FALSE),"")=0,"",IF(Plananalyse!EC122=1,VLOOKUP(EC$5,Kruistabel!$B$26:$F$29,MATCH($C122,Kruistabel!$C$25:$F$25,0)+1,FALSE),""))</f>
        <v>#REF!</v>
      </c>
      <c r="ED122" s="327"/>
      <c r="EE122" s="326" t="e">
        <f ca="1">IF(IF(Plananalyse!EE122=1,VLOOKUP(EE$5,Kruistabel!$B$26:$F$29,MATCH($C122,Kruistabel!$C$25:$F$25,0)+1,FALSE),"")=0,"",IF(Plananalyse!EE122=1,VLOOKUP(EE$5,Kruistabel!$B$26:$F$29,MATCH($C122,Kruistabel!$C$25:$F$25,0)+1,FALSE),""))</f>
        <v>#N/A</v>
      </c>
      <c r="EF122" s="326" t="e">
        <f ca="1">IF(IF(Plananalyse!EF122=1,VLOOKUP(EF$5,Kruistabel!$B$26:$F$29,MATCH($C122,Kruistabel!$C$25:$F$25,0)+1,FALSE),"")=0,"",IF(Plananalyse!EF122=1,VLOOKUP(EF$5,Kruistabel!$B$26:$F$29,MATCH($C122,Kruistabel!$C$25:$F$25,0)+1,FALSE),""))</f>
        <v>#N/A</v>
      </c>
      <c r="EG122" s="326" t="e">
        <f ca="1">IF(IF(Plananalyse!EG122=1,VLOOKUP(EG$5,Kruistabel!$B$26:$F$29,MATCH($C122,Kruistabel!$C$25:$F$25,0)+1,FALSE),"")=0,"",IF(Plananalyse!EG122=1,VLOOKUP(EG$5,Kruistabel!$B$26:$F$29,MATCH($C122,Kruistabel!$C$25:$F$25,0)+1,FALSE),""))</f>
        <v>#N/A</v>
      </c>
      <c r="EH122" s="326" t="e">
        <f ca="1">IF(IF(Plananalyse!EH122=1,VLOOKUP(EH$5,Kruistabel!$B$26:$F$29,MATCH($C122,Kruistabel!$C$25:$F$25,0)+1,FALSE),"")=0,"",IF(Plananalyse!EH122=1,VLOOKUP(EH$5,Kruistabel!$B$26:$F$29,MATCH($C122,Kruistabel!$C$25:$F$25,0)+1,FALSE),""))</f>
        <v>#REF!</v>
      </c>
      <c r="EI122" s="326" t="e">
        <f ca="1">IF(IF(Plananalyse!EI122=1,VLOOKUP(EI$5,Kruistabel!$B$26:$F$29,MATCH($C122,Kruistabel!$C$25:$F$25,0)+1,FALSE),"")=0,"",IF(Plananalyse!EI122=1,VLOOKUP(EI$5,Kruistabel!$B$26:$F$29,MATCH($C122,Kruistabel!$C$25:$F$25,0)+1,FALSE),""))</f>
        <v>#REF!</v>
      </c>
      <c r="EJ122" s="164" t="str">
        <f>IF(Plananalyse!EJ122=1,VLOOKUP(EJ$5,Kruistabel!$B$26:$F$29,MATCH($C122,Kruistabel!$C$25:$F$25,0)+1,FALSE),"")</f>
        <v/>
      </c>
      <c r="EK122" s="138"/>
      <c r="EL122" s="138"/>
      <c r="EM122" s="138"/>
      <c r="EN122" s="138"/>
      <c r="EO122" s="138"/>
    </row>
    <row r="123" spans="2:145" hidden="1">
      <c r="B123" s="337" t="e">
        <f>Classificatietabel!#REF!</f>
        <v>#REF!</v>
      </c>
      <c r="C123" s="160" t="e">
        <f>_xlfn.IFNA(VLOOKUP($B123,Classificatietabel!$B$6:$I$91,C$7,FALSE),"")</f>
        <v>#REF!</v>
      </c>
      <c r="D123" s="160" t="e">
        <f>_xlfn.IFNA(VLOOKUP($B123,Classificatietabel!$B$6:$I$91,D$7,FALSE),"")</f>
        <v>#REF!</v>
      </c>
      <c r="E123" s="119" t="e">
        <f>IF(AND(D123="laag",$D$3=1),0,_xlfn.IFNA(IF(VLOOKUP($B123,Classificatietabel!$B$6:$H$91,$E$5,FALSE)="Ja",1,0),""))</f>
        <v>#REF!</v>
      </c>
      <c r="F123" s="163"/>
      <c r="G123" s="326" t="e">
        <f>IF(IF(Plananalyse!G123=1,VLOOKUP(G$5,Kruistabel!$B$26:$F$29,MATCH($C123,Kruistabel!$C$25:$F$25,0)+1,FALSE),"")=0,"",IF(Plananalyse!G123=1,VLOOKUP(G$5,Kruistabel!$B$26:$F$29,MATCH($C123,Kruistabel!$C$25:$F$25,0)+1,FALSE),""))</f>
        <v>#REF!</v>
      </c>
      <c r="H123" s="326" t="e">
        <f>IF(IF(Plananalyse!H123=1,VLOOKUP(H$5,Kruistabel!$B$26:$F$29,MATCH($C123,Kruistabel!$C$25:$F$25,0)+1,FALSE),"")=0,"",IF(Plananalyse!H123=1,VLOOKUP(H$5,Kruistabel!$B$26:$F$29,MATCH($C123,Kruistabel!$C$25:$F$25,0)+1,FALSE),""))</f>
        <v>#REF!</v>
      </c>
      <c r="I123" s="326" t="e">
        <f>IF(IF(Plananalyse!I123=1,VLOOKUP(I$5,Kruistabel!$B$26:$F$29,MATCH($C123,Kruistabel!$C$25:$F$25,0)+1,FALSE),"")=0,"",IF(Plananalyse!I123=1,VLOOKUP(I$5,Kruistabel!$B$26:$F$29,MATCH($C123,Kruistabel!$C$25:$F$25,0)+1,FALSE),""))</f>
        <v>#REF!</v>
      </c>
      <c r="J123" s="326" t="e">
        <f>IF(IF(Plananalyse!J123=1,VLOOKUP(J$5,Kruistabel!$B$26:$F$29,MATCH($C123,Kruistabel!$C$25:$F$25,0)+1,FALSE),"")=0,"",IF(Plananalyse!J123=1,VLOOKUP(J$5,Kruistabel!$B$26:$F$29,MATCH($C123,Kruistabel!$C$25:$F$25,0)+1,FALSE),""))</f>
        <v>#REF!</v>
      </c>
      <c r="K123" s="326" t="e">
        <f>IF(IF(Plananalyse!K123=1,VLOOKUP(K$5,Kruistabel!$B$26:$F$29,MATCH($C123,Kruistabel!$C$25:$F$25,0)+1,FALSE),"")=0,"",IF(Plananalyse!K123=1,VLOOKUP(K$5,Kruistabel!$B$26:$F$29,MATCH($C123,Kruistabel!$C$25:$F$25,0)+1,FALSE),""))</f>
        <v>#REF!</v>
      </c>
      <c r="L123" s="326" t="e">
        <f>IF(IF(Plananalyse!L123=1,VLOOKUP(L$5,Kruistabel!$B$26:$F$29,MATCH($C123,Kruistabel!$C$25:$F$25,0)+1,FALSE),"")=0,"",IF(Plananalyse!L123=1,VLOOKUP(L$5,Kruistabel!$B$26:$F$29,MATCH($C123,Kruistabel!$C$25:$F$25,0)+1,FALSE),""))</f>
        <v>#REF!</v>
      </c>
      <c r="M123" s="326" t="e">
        <f>IF(IF(Plananalyse!M123=1,VLOOKUP(M$5,Kruistabel!$B$26:$F$29,MATCH($C123,Kruistabel!$C$25:$F$25,0)+1,FALSE),"")=0,"",IF(Plananalyse!M123=1,VLOOKUP(M$5,Kruistabel!$B$26:$F$29,MATCH($C123,Kruistabel!$C$25:$F$25,0)+1,FALSE),""))</f>
        <v>#REF!</v>
      </c>
      <c r="N123" s="326" t="e">
        <f>IF(IF(Plananalyse!N123=1,VLOOKUP(N$5,Kruistabel!$B$26:$F$29,MATCH($C123,Kruistabel!$C$25:$F$25,0)+1,FALSE),"")=0,"",IF(Plananalyse!N123=1,VLOOKUP(N$5,Kruistabel!$B$26:$F$29,MATCH($C123,Kruistabel!$C$25:$F$25,0)+1,FALSE),""))</f>
        <v>#REF!</v>
      </c>
      <c r="O123" s="326" t="e">
        <f>IF(IF(Plananalyse!O123=1,VLOOKUP(O$5,Kruistabel!$B$26:$F$29,MATCH($C123,Kruistabel!$C$25:$F$25,0)+1,FALSE),"")=0,"",IF(Plananalyse!O123=1,VLOOKUP(O$5,Kruistabel!$B$26:$F$29,MATCH($C123,Kruistabel!$C$25:$F$25,0)+1,FALSE),""))</f>
        <v>#REF!</v>
      </c>
      <c r="P123" s="326" t="e">
        <f>IF(IF(Plananalyse!P123=1,VLOOKUP(P$5,Kruistabel!$B$26:$F$29,MATCH($C123,Kruistabel!$C$25:$F$25,0)+1,FALSE),"")=0,"",IF(Plananalyse!P123=1,VLOOKUP(P$5,Kruistabel!$B$26:$F$29,MATCH($C123,Kruistabel!$C$25:$F$25,0)+1,FALSE),""))</f>
        <v>#REF!</v>
      </c>
      <c r="Q123" s="326" t="e">
        <f>IF(IF(Plananalyse!Q123=1,VLOOKUP(Q$5,Kruistabel!$B$26:$F$29,MATCH($C123,Kruistabel!$C$25:$F$25,0)+1,FALSE),"")=0,"",IF(Plananalyse!Q123=1,VLOOKUP(Q$5,Kruistabel!$B$26:$F$29,MATCH($C123,Kruistabel!$C$25:$F$25,0)+1,FALSE),""))</f>
        <v>#REF!</v>
      </c>
      <c r="R123" s="326" t="e">
        <f>IF(IF(Plananalyse!R123=1,VLOOKUP(R$5,Kruistabel!$B$26:$F$29,MATCH($C123,Kruistabel!$C$25:$F$25,0)+1,FALSE),"")=0,"",IF(Plananalyse!R123=1,VLOOKUP(R$5,Kruistabel!$B$26:$F$29,MATCH($C123,Kruistabel!$C$25:$F$25,0)+1,FALSE),""))</f>
        <v>#REF!</v>
      </c>
      <c r="S123" s="326" t="e">
        <f>IF(IF(Plananalyse!S123=1,VLOOKUP(S$5,Kruistabel!$B$26:$F$29,MATCH($C123,Kruistabel!$C$25:$F$25,0)+1,FALSE),"")=0,"",IF(Plananalyse!S123=1,VLOOKUP(S$5,Kruistabel!$B$26:$F$29,MATCH($C123,Kruistabel!$C$25:$F$25,0)+1,FALSE),""))</f>
        <v>#REF!</v>
      </c>
      <c r="T123" s="326" t="e">
        <f>IF(IF(Plananalyse!T123=1,VLOOKUP(T$5,Kruistabel!$B$26:$F$29,MATCH($C123,Kruistabel!$C$25:$F$25,0)+1,FALSE),"")=0,"",IF(Plananalyse!T123=1,VLOOKUP(T$5,Kruistabel!$B$26:$F$29,MATCH($C123,Kruistabel!$C$25:$F$25,0)+1,FALSE),""))</f>
        <v>#REF!</v>
      </c>
      <c r="U123" s="326" t="e">
        <f>IF(IF(Plananalyse!U123=1,VLOOKUP(U$5,Kruistabel!$B$26:$F$29,MATCH($C123,Kruistabel!$C$25:$F$25,0)+1,FALSE),"")=0,"",IF(Plananalyse!U123=1,VLOOKUP(U$5,Kruistabel!$B$26:$F$29,MATCH($C123,Kruistabel!$C$25:$F$25,0)+1,FALSE),""))</f>
        <v>#REF!</v>
      </c>
      <c r="V123" s="326" t="e">
        <f>IF(IF(Plananalyse!V123=1,VLOOKUP(V$5,Kruistabel!$B$26:$F$29,MATCH($C123,Kruistabel!$C$25:$F$25,0)+1,FALSE),"")=0,"",IF(Plananalyse!V123=1,VLOOKUP(V$5,Kruistabel!$B$26:$F$29,MATCH($C123,Kruistabel!$C$25:$F$25,0)+1,FALSE),""))</f>
        <v>#REF!</v>
      </c>
      <c r="W123" s="326" t="e">
        <f>IF(IF(Plananalyse!W123=1,VLOOKUP(W$5,Kruistabel!$B$26:$F$29,MATCH($C123,Kruistabel!$C$25:$F$25,0)+1,FALSE),"")=0,"",IF(Plananalyse!W123=1,VLOOKUP(W$5,Kruistabel!$B$26:$F$29,MATCH($C123,Kruistabel!$C$25:$F$25,0)+1,FALSE),""))</f>
        <v>#REF!</v>
      </c>
      <c r="X123" s="326" t="e">
        <f>IF(IF(Plananalyse!X123=1,VLOOKUP(X$5,Kruistabel!$B$26:$F$29,MATCH($C123,Kruistabel!$C$25:$F$25,0)+1,FALSE),"")=0,"",IF(Plananalyse!X123=1,VLOOKUP(X$5,Kruistabel!$B$26:$F$29,MATCH($C123,Kruistabel!$C$25:$F$25,0)+1,FALSE),""))</f>
        <v>#REF!</v>
      </c>
      <c r="Y123" s="326" t="e">
        <f>IF(IF(Plananalyse!Y123=1,VLOOKUP(Y$5,Kruistabel!$B$26:$F$29,MATCH($C123,Kruistabel!$C$25:$F$25,0)+1,FALSE),"")=0,"",IF(Plananalyse!Y123=1,VLOOKUP(Y$5,Kruistabel!$B$26:$F$29,MATCH($C123,Kruistabel!$C$25:$F$25,0)+1,FALSE),""))</f>
        <v>#REF!</v>
      </c>
      <c r="Z123" s="326" t="e">
        <f>IF(IF(Plananalyse!Z123=1,VLOOKUP(Z$5,Kruistabel!$B$26:$F$29,MATCH($C123,Kruistabel!$C$25:$F$25,0)+1,FALSE),"")=0,"",IF(Plananalyse!Z123=1,VLOOKUP(Z$5,Kruistabel!$B$26:$F$29,MATCH($C123,Kruistabel!$C$25:$F$25,0)+1,FALSE),""))</f>
        <v>#REF!</v>
      </c>
      <c r="AA123" s="326" t="e">
        <f>IF(IF(Plananalyse!AA123=1,VLOOKUP(AA$5,Kruistabel!$B$26:$F$29,MATCH($C123,Kruistabel!$C$25:$F$25,0)+1,FALSE),"")=0,"",IF(Plananalyse!AA123=1,VLOOKUP(AA$5,Kruistabel!$B$26:$F$29,MATCH($C123,Kruistabel!$C$25:$F$25,0)+1,FALSE),""))</f>
        <v>#REF!</v>
      </c>
      <c r="AB123" s="326" t="e">
        <f>IF(IF(Plananalyse!AB123=1,VLOOKUP(AB$5,Kruistabel!$B$26:$F$29,MATCH($C123,Kruistabel!$C$25:$F$25,0)+1,FALSE),"")=0,"",IF(Plananalyse!AB123=1,VLOOKUP(AB$5,Kruistabel!$B$26:$F$29,MATCH($C123,Kruistabel!$C$25:$F$25,0)+1,FALSE),""))</f>
        <v>#REF!</v>
      </c>
      <c r="AC123" s="326" t="e">
        <f>IF(IF(Plananalyse!AC123=1,VLOOKUP(AC$5,Kruistabel!$B$26:$F$29,MATCH($C123,Kruistabel!$C$25:$F$25,0)+1,FALSE),"")=0,"",IF(Plananalyse!AC123=1,VLOOKUP(AC$5,Kruistabel!$B$26:$F$29,MATCH($C123,Kruistabel!$C$25:$F$25,0)+1,FALSE),""))</f>
        <v>#REF!</v>
      </c>
      <c r="AD123" s="326" t="e">
        <f>IF(IF(Plananalyse!AD123=1,VLOOKUP(AD$5,Kruistabel!$B$26:$F$29,MATCH($C123,Kruistabel!$C$25:$F$25,0)+1,FALSE),"")=0,"",IF(Plananalyse!AD123=1,VLOOKUP(AD$5,Kruistabel!$B$26:$F$29,MATCH($C123,Kruistabel!$C$25:$F$25,0)+1,FALSE),""))</f>
        <v>#REF!</v>
      </c>
      <c r="AE123" s="326" t="e">
        <f>IF(IF(Plananalyse!AE123=1,VLOOKUP(AE$5,Kruistabel!$B$26:$F$29,MATCH($C123,Kruistabel!$C$25:$F$25,0)+1,FALSE),"")=0,"",IF(Plananalyse!AE123=1,VLOOKUP(AE$5,Kruistabel!$B$26:$F$29,MATCH($C123,Kruistabel!$C$25:$F$25,0)+1,FALSE),""))</f>
        <v>#REF!</v>
      </c>
      <c r="AF123" s="326" t="e">
        <f>IF(IF(Plananalyse!AF123=1,VLOOKUP(AF$5,Kruistabel!$B$26:$F$29,MATCH($C123,Kruistabel!$C$25:$F$25,0)+1,FALSE),"")=0,"",IF(Plananalyse!AF123=1,VLOOKUP(AF$5,Kruistabel!$B$26:$F$29,MATCH($C123,Kruistabel!$C$25:$F$25,0)+1,FALSE),""))</f>
        <v>#REF!</v>
      </c>
      <c r="AG123" s="326" t="e">
        <f>IF(IF(Plananalyse!AG123=1,VLOOKUP(AG$5,Kruistabel!$B$26:$F$29,MATCH($C123,Kruistabel!$C$25:$F$25,0)+1,FALSE),"")=0,"",IF(Plananalyse!AG123=1,VLOOKUP(AG$5,Kruistabel!$B$26:$F$29,MATCH($C123,Kruistabel!$C$25:$F$25,0)+1,FALSE),""))</f>
        <v>#REF!</v>
      </c>
      <c r="AH123" s="326" t="e">
        <f>IF(IF(Plananalyse!AH123=1,VLOOKUP(AH$5,Kruistabel!$B$26:$F$29,MATCH($C123,Kruistabel!$C$25:$F$25,0)+1,FALSE),"")=0,"",IF(Plananalyse!AI123=1,VLOOKUP(AH$5,Kruistabel!$B$26:$F$29,MATCH($C123,Kruistabel!$C$25:$F$25,0)+1,FALSE),""))</f>
        <v>#REF!</v>
      </c>
      <c r="AI123" s="326" t="e">
        <f>IF(IF(Plananalyse!AI123=1,VLOOKUP(AI$5,Kruistabel!$B$26:$F$29,MATCH($C123,Kruistabel!$C$25:$F$25,0)+1,FALSE),"")=0,"",IF(Plananalyse!AJ123=1,VLOOKUP(AI$5,Kruistabel!$B$26:$F$29,MATCH($C123,Kruistabel!$C$25:$F$25,0)+1,FALSE),""))</f>
        <v>#REF!</v>
      </c>
      <c r="AJ123" s="326" t="e">
        <f>IF(IF(Plananalyse!AJ123=1,VLOOKUP(AJ$5,Kruistabel!$B$26:$F$29,MATCH($C123,Kruistabel!$C$25:$F$25,0)+1,FALSE),"")=0,"",IF(Plananalyse!AJ123=1,VLOOKUP(AJ$5,Kruistabel!$B$26:$F$29,MATCH($C123,Kruistabel!$C$25:$F$25,0)+1,FALSE),""))</f>
        <v>#REF!</v>
      </c>
      <c r="AK123" s="326" t="e">
        <f>IF(IF(Plananalyse!AK123=1,VLOOKUP(AK$5,Kruistabel!$B$26:$F$29,MATCH($C123,Kruistabel!$C$25:$F$25,0)+1,FALSE),"")=0,"",IF(Plananalyse!AK123=1,VLOOKUP(AK$5,Kruistabel!$B$26:$F$29,MATCH($C123,Kruistabel!$C$25:$F$25,0)+1,FALSE),""))</f>
        <v>#REF!</v>
      </c>
      <c r="AL123" s="326" t="e">
        <f>IF(IF(Plananalyse!AL123=1,VLOOKUP(AL$5,Kruistabel!$B$26:$F$29,MATCH($C123,Kruistabel!$C$25:$F$25,0)+1,FALSE),"")=0,"",IF(Plananalyse!AL123=1,VLOOKUP(AL$5,Kruistabel!$B$26:$F$29,MATCH($C123,Kruistabel!$C$25:$F$25,0)+1,FALSE),""))</f>
        <v>#REF!</v>
      </c>
      <c r="AM123" s="326" t="e">
        <f>IF(IF(Plananalyse!AM123=1,VLOOKUP(AM$5,Kruistabel!$B$26:$F$29,MATCH($C123,Kruistabel!$C$25:$F$25,0)+1,FALSE),"")=0,"",IF(Plananalyse!AM123=1,VLOOKUP(AM$5,Kruistabel!$B$26:$F$29,MATCH($C123,Kruistabel!$C$25:$F$25,0)+1,FALSE),""))</f>
        <v>#REF!</v>
      </c>
      <c r="AN123" s="327"/>
      <c r="AO123" s="326" t="e">
        <f>IF(IF(Plananalyse!AO123=1,VLOOKUP(AO$5,Kruistabel!$B$26:$F$29,MATCH($C123,Kruistabel!$C$25:$F$25,0)+1,FALSE),"")=0,"",IF(Plananalyse!AO123=1,VLOOKUP(AO$5,Kruistabel!$B$26:$F$29,MATCH($C123,Kruistabel!$C$25:$F$25,0)+1,FALSE),""))</f>
        <v>#REF!</v>
      </c>
      <c r="AP123" s="326" t="e">
        <f>IF(IF(Plananalyse!AP123=1,VLOOKUP(AP$5,Kruistabel!$B$26:$F$29,MATCH($C123,Kruistabel!$C$25:$F$25,0)+1,FALSE),"")=0,"",IF(Plananalyse!AP123=1,VLOOKUP(AP$5,Kruistabel!$B$26:$F$29,MATCH($C123,Kruistabel!$C$25:$F$25,0)+1,FALSE),""))</f>
        <v>#REF!</v>
      </c>
      <c r="AQ123" s="326" t="e">
        <f>IF(IF(Plananalyse!AQ123=1,VLOOKUP(AQ$5,Kruistabel!$B$26:$F$29,MATCH($C123,Kruistabel!$C$25:$F$25,0)+1,FALSE),"")=0,"",IF(Plananalyse!AQ123=1,VLOOKUP(AQ$5,Kruistabel!$B$26:$F$29,MATCH($C123,Kruistabel!$C$25:$F$25,0)+1,FALSE),""))</f>
        <v>#REF!</v>
      </c>
      <c r="AR123" s="326" t="e">
        <f>IF(IF(Plananalyse!AR123=1,VLOOKUP(AR$5,Kruistabel!$B$26:$F$29,MATCH($C123,Kruistabel!$C$25:$F$25,0)+1,FALSE),"")=0,"",IF(Plananalyse!AR123=1,VLOOKUP(AR$5,Kruistabel!$B$26:$F$29,MATCH($C123,Kruistabel!$C$25:$F$25,0)+1,FALSE),""))</f>
        <v>#REF!</v>
      </c>
      <c r="AS123" s="326" t="e">
        <f>IF(IF(Plananalyse!AS123=1,VLOOKUP(AS$5,Kruistabel!$B$26:$F$29,MATCH($C123,Kruistabel!$C$25:$F$25,0)+1,FALSE),"")=0,"",IF(Plananalyse!AS123=1,VLOOKUP(AS$5,Kruistabel!$B$26:$F$29,MATCH($C123,Kruistabel!$C$25:$F$25,0)+1,FALSE),""))</f>
        <v>#REF!</v>
      </c>
      <c r="AT123" s="326" t="e">
        <f>IF(IF(Plananalyse!AT123=1,VLOOKUP(AT$5,Kruistabel!$B$26:$F$29,MATCH($C123,Kruistabel!$C$25:$F$25,0)+1,FALSE),"")=0,"",IF(Plananalyse!AT123=1,VLOOKUP(AT$5,Kruistabel!$B$26:$F$29,MATCH($C123,Kruistabel!$C$25:$F$25,0)+1,FALSE),""))</f>
        <v>#REF!</v>
      </c>
      <c r="AU123" s="326" t="e">
        <f>IF(IF(Plananalyse!AU123=1,VLOOKUP(AU$5,Kruistabel!$B$26:$F$29,MATCH($C123,Kruistabel!$C$25:$F$25,0)+1,FALSE),"")=0,"",IF(Plananalyse!AU123=1,VLOOKUP(AU$5,Kruistabel!$B$26:$F$29,MATCH($C123,Kruistabel!$C$25:$F$25,0)+1,FALSE),""))</f>
        <v>#REF!</v>
      </c>
      <c r="AV123" s="326" t="e">
        <f>IF(IF(Plananalyse!AV123=1,VLOOKUP(AV$5,Kruistabel!$B$26:$F$29,MATCH($C123,Kruistabel!$C$25:$F$25,0)+1,FALSE),"")=0,"",IF(Plananalyse!AV123=1,VLOOKUP(AV$5,Kruistabel!$B$26:$F$29,MATCH($C123,Kruistabel!$C$25:$F$25,0)+1,FALSE),""))</f>
        <v>#REF!</v>
      </c>
      <c r="AW123" s="326" t="e">
        <f>IF(IF(Plananalyse!AW123=1,VLOOKUP(AW$5,Kruistabel!$B$26:$F$29,MATCH($C123,Kruistabel!$C$25:$F$25,0)+1,FALSE),"")=0,"",IF(Plananalyse!AW123=1,VLOOKUP(AW$5,Kruistabel!$B$26:$F$29,MATCH($C123,Kruistabel!$C$25:$F$25,0)+1,FALSE),""))</f>
        <v>#REF!</v>
      </c>
      <c r="AX123" s="326" t="e">
        <f>IF(IF(Plananalyse!AX123=1,VLOOKUP(AX$5,Kruistabel!$B$26:$F$29,MATCH($C123,Kruistabel!$C$25:$F$25,0)+1,FALSE),"")=0,"",IF(Plananalyse!AX123=1,VLOOKUP(AX$5,Kruistabel!$B$26:$F$29,MATCH($C123,Kruistabel!$C$25:$F$25,0)+1,FALSE),""))</f>
        <v>#REF!</v>
      </c>
      <c r="AY123" s="327"/>
      <c r="AZ123" s="326" t="e">
        <f>IF(IF(Plananalyse!AZ123=1,VLOOKUP(AZ$5,Kruistabel!$B$26:$F$29,MATCH($C123,Kruistabel!$C$25:$F$25,0)+1,FALSE),"")=0,"",IF(Plananalyse!AZ123=1,VLOOKUP(AZ$5,Kruistabel!$B$26:$F$29,MATCH($C123,Kruistabel!$C$25:$F$25,0)+1,FALSE),""))</f>
        <v>#REF!</v>
      </c>
      <c r="BA123" s="326" t="e">
        <f>IF(IF(Plananalyse!BA123=1,VLOOKUP(BA$5,Kruistabel!$B$26:$F$29,MATCH($C123,Kruistabel!$C$25:$F$25,0)+1,FALSE),"")=0,"",IF(Plananalyse!BA123=1,VLOOKUP(BA$5,Kruistabel!$B$26:$F$29,MATCH($C123,Kruistabel!$C$25:$F$25,0)+1,FALSE),""))</f>
        <v>#REF!</v>
      </c>
      <c r="BB123" s="326" t="e">
        <f>IF(IF(Plananalyse!BB123=1,VLOOKUP(BB$5,Kruistabel!$B$26:$F$29,MATCH($C123,Kruistabel!$C$25:$F$25,0)+1,FALSE),"")=0,"",IF(Plananalyse!BB123=1,VLOOKUP(BB$5,Kruistabel!$B$26:$F$29,MATCH($C123,Kruistabel!$C$25:$F$25,0)+1,FALSE),""))</f>
        <v>#REF!</v>
      </c>
      <c r="BC123" s="326" t="e">
        <f>IF(IF(Plananalyse!BC123=1,VLOOKUP(BC$5,Kruistabel!$B$26:$F$29,MATCH($C123,Kruistabel!$C$25:$F$25,0)+1,FALSE),"")=0,"",IF(Plananalyse!BC123=1,VLOOKUP(BC$5,Kruistabel!$B$26:$F$29,MATCH($C123,Kruistabel!$C$25:$F$25,0)+1,FALSE),""))</f>
        <v>#REF!</v>
      </c>
      <c r="BD123" s="326" t="e">
        <f>IF(IF(Plananalyse!BD123=1,VLOOKUP(BD$5,Kruistabel!$B$26:$F$29,MATCH($C123,Kruistabel!$C$25:$F$25,0)+1,FALSE),"")=0,"",IF(Plananalyse!BD123=1,VLOOKUP(BD$5,Kruistabel!$B$26:$F$29,MATCH($C123,Kruistabel!$C$25:$F$25,0)+1,FALSE),""))</f>
        <v>#REF!</v>
      </c>
      <c r="BE123" s="326" t="e">
        <f>IF(IF(Plananalyse!BE123=1,VLOOKUP(BE$5,Kruistabel!$B$26:$F$29,MATCH($C123,Kruistabel!$C$25:$F$25,0)+1,FALSE),"")=0,"",IF(Plananalyse!BE123=1,VLOOKUP(BE$5,Kruistabel!$B$26:$F$29,MATCH($C123,Kruistabel!$C$25:$F$25,0)+1,FALSE),""))</f>
        <v>#REF!</v>
      </c>
      <c r="BF123" s="326" t="e">
        <f>IF(IF(Plananalyse!BF123=1,VLOOKUP(BF$5,Kruistabel!$B$26:$F$29,MATCH($C123,Kruistabel!$C$25:$F$25,0)+1,FALSE),"")=0,"",IF(Plananalyse!BF123=1,VLOOKUP(BF$5,Kruistabel!$B$26:$F$29,MATCH($C123,Kruistabel!$C$25:$F$25,0)+1,FALSE),""))</f>
        <v>#REF!</v>
      </c>
      <c r="BG123" s="326" t="e">
        <f>IF(IF(Plananalyse!BG123=1,VLOOKUP(BG$5,Kruistabel!$B$26:$F$29,MATCH($C123,Kruistabel!$C$25:$F$25,0)+1,FALSE),"")=0,"",IF(Plananalyse!BG123=1,VLOOKUP(BG$5,Kruistabel!$B$26:$F$29,MATCH($C123,Kruistabel!$C$25:$F$25,0)+1,FALSE),""))</f>
        <v>#REF!</v>
      </c>
      <c r="BH123" s="326" t="e">
        <f>IF(IF(Plananalyse!BH123=1,VLOOKUP(BH$5,Kruistabel!$B$26:$F$29,MATCH($C123,Kruistabel!$C$25:$F$25,0)+1,FALSE),"")=0,"",IF(Plananalyse!BH123=1,VLOOKUP(BH$5,Kruistabel!$B$26:$F$29,MATCH($C123,Kruistabel!$C$25:$F$25,0)+1,FALSE),""))</f>
        <v>#REF!</v>
      </c>
      <c r="BI123" s="327"/>
      <c r="BJ123" s="326" t="e">
        <f>IF(IF(Plananalyse!BJ123=1,VLOOKUP(BJ$5,Kruistabel!$B$26:$F$29,MATCH($C123,Kruistabel!$C$25:$F$25,0)+1,FALSE),"")=0,"",IF(Plananalyse!BJ123=1,VLOOKUP(BJ$5,Kruistabel!$B$26:$F$29,MATCH($C123,Kruistabel!$C$25:$F$25,0)+1,FALSE),""))</f>
        <v>#REF!</v>
      </c>
      <c r="BK123" s="326" t="e">
        <f>IF(IF(Plananalyse!BK123=1,VLOOKUP(BK$5,Kruistabel!$B$26:$F$29,MATCH($C123,Kruistabel!$C$25:$F$25,0)+1,FALSE),"")=0,"",IF(Plananalyse!BK123=1,VLOOKUP(BK$5,Kruistabel!$B$26:$F$29,MATCH($C123,Kruistabel!$C$25:$F$25,0)+1,FALSE),""))</f>
        <v>#REF!</v>
      </c>
      <c r="BL123" s="326" t="e">
        <f>IF(IF(Plananalyse!BL123=1,VLOOKUP(BL$5,Kruistabel!$B$26:$F$29,MATCH($C123,Kruistabel!$C$25:$F$25,0)+1,FALSE),"")=0,"",IF(Plananalyse!BL123=1,VLOOKUP(BL$5,Kruistabel!$B$26:$F$29,MATCH($C123,Kruistabel!$C$25:$F$25,0)+1,FALSE),""))</f>
        <v>#REF!</v>
      </c>
      <c r="BM123" s="326" t="e">
        <f>IF(IF(Plananalyse!BM123=1,VLOOKUP(BM$5,Kruistabel!$B$26:$F$29,MATCH($C123,Kruistabel!$C$25:$F$25,0)+1,FALSE),"")=0,"",IF(Plananalyse!BM123=1,VLOOKUP(BM$5,Kruistabel!$B$26:$F$29,MATCH($C123,Kruistabel!$C$25:$F$25,0)+1,FALSE),""))</f>
        <v>#REF!</v>
      </c>
      <c r="BN123" s="326" t="e">
        <f>IF(IF(Plananalyse!BN123=1,VLOOKUP(BN$5,Kruistabel!$B$26:$F$29,MATCH($C123,Kruistabel!$C$25:$F$25,0)+1,FALSE),"")=0,"",IF(Plananalyse!BN123=1,VLOOKUP(BN$5,Kruistabel!$B$26:$F$29,MATCH($C123,Kruistabel!$C$25:$F$25,0)+1,FALSE),""))</f>
        <v>#REF!</v>
      </c>
      <c r="BO123" s="326" t="e">
        <f>IF(IF(Plananalyse!BO123=1,VLOOKUP(BO$5,Kruistabel!$B$26:$F$29,MATCH($C123,Kruistabel!$C$25:$F$25,0)+1,FALSE),"")=0,"",IF(Plananalyse!BO123=1,VLOOKUP(BO$5,Kruistabel!$B$26:$F$29,MATCH($C123,Kruistabel!$C$25:$F$25,0)+1,FALSE),""))</f>
        <v>#REF!</v>
      </c>
      <c r="BP123" s="326" t="e">
        <f>IF(IF(Plananalyse!BP123=1,VLOOKUP(BP$5,Kruistabel!$B$26:$F$29,MATCH($C123,Kruistabel!$C$25:$F$25,0)+1,FALSE),"")=0,"",IF(Plananalyse!BP123=1,VLOOKUP(BP$5,Kruistabel!$B$26:$F$29,MATCH($C123,Kruistabel!$C$25:$F$25,0)+1,FALSE),""))</f>
        <v>#REF!</v>
      </c>
      <c r="BQ123" s="326" t="e">
        <f>IF(IF(Plananalyse!BQ123=1,VLOOKUP(BQ$5,Kruistabel!$B$26:$F$29,MATCH($C123,Kruistabel!$C$25:$F$25,0)+1,FALSE),"")=0,"",IF(Plananalyse!BQ123=1,VLOOKUP(BQ$5,Kruistabel!$B$26:$F$29,MATCH($C123,Kruistabel!$C$25:$F$25,0)+1,FALSE),""))</f>
        <v>#REF!</v>
      </c>
      <c r="BR123" s="326" t="e">
        <f>IF(IF(Plananalyse!BR123=1,VLOOKUP(BR$5,Kruistabel!$B$26:$F$29,MATCH($C123,Kruistabel!$C$25:$F$25,0)+1,FALSE),"")=0,"",IF(Plananalyse!BR123=1,VLOOKUP(BR$5,Kruistabel!$B$26:$F$29,MATCH($C123,Kruistabel!$C$25:$F$25,0)+1,FALSE),""))</f>
        <v>#REF!</v>
      </c>
      <c r="BS123" s="326" t="e">
        <f>IF(IF(Plananalyse!BS123=1,VLOOKUP(BS$5,Kruistabel!$B$26:$F$29,MATCH($C123,Kruistabel!$C$25:$F$25,0)+1,FALSE),"")=0,"",IF(Plananalyse!BS123=1,VLOOKUP(BS$5,Kruistabel!$B$26:$F$29,MATCH($C123,Kruistabel!$C$25:$F$25,0)+1,FALSE),""))</f>
        <v>#REF!</v>
      </c>
      <c r="BT123" s="65"/>
      <c r="BU123" s="231" t="e">
        <f>IF(IF(Plananalyse!BU123=1,VLOOKUP(BU$5,Kruistabel!$B$26:$F$29,MATCH($C123,Kruistabel!$C$25:$F$25,0)+1,FALSE),"")=0,"",IF(Plananalyse!BU123=1,VLOOKUP(BU$5,Kruistabel!$B$26:$F$29,MATCH($C123,Kruistabel!$C$25:$F$25,0)+1,FALSE),""))</f>
        <v>#REF!</v>
      </c>
      <c r="BV123" s="326" t="e">
        <f>IF(IF(Plananalyse!BV123=1,VLOOKUP(BV$5,Kruistabel!$B$26:$F$29,MATCH($C123,Kruistabel!$C$25:$F$25,0)+1,FALSE),"")=0,"",IF(Plananalyse!BV123=1,VLOOKUP(BV$5,Kruistabel!$B$26:$F$29,MATCH($C123,Kruistabel!$C$25:$F$25,0)+1,FALSE),""))</f>
        <v>#REF!</v>
      </c>
      <c r="BW123" s="326" t="e">
        <f>IF(IF(Plananalyse!BW123=1,VLOOKUP(BW$5,Kruistabel!$B$26:$F$29,MATCH($C123,Kruistabel!$C$25:$F$25,0)+1,FALSE),"")=0,"",IF(Plananalyse!BW123=1,VLOOKUP(BW$5,Kruistabel!$B$26:$F$29,MATCH($C123,Kruistabel!$C$25:$F$25,0)+1,FALSE),""))</f>
        <v>#REF!</v>
      </c>
      <c r="BX123" s="326" t="e">
        <f>IF(IF(Plananalyse!BX123=1,VLOOKUP(BX$5,Kruistabel!$B$26:$F$29,MATCH($C123,Kruistabel!$C$25:$F$25,0)+1,FALSE),"")=0,"",IF(Plananalyse!BX123=1,VLOOKUP(BX$5,Kruistabel!$B$26:$F$29,MATCH($C123,Kruistabel!$C$25:$F$25,0)+1,FALSE),""))</f>
        <v>#REF!</v>
      </c>
      <c r="BY123" s="327"/>
      <c r="BZ123" s="326" t="e">
        <f>IF(IF(Plananalyse!BZ123=1,VLOOKUP(BZ$5,Kruistabel!$B$26:$F$29,MATCH($C123,Kruistabel!$C$25:$F$25,0)+1,FALSE),"")=0,"",IF(Plananalyse!BZ123=1,VLOOKUP(BZ$5,Kruistabel!$B$26:$F$29,MATCH($C123,Kruistabel!$C$25:$F$25,0)+1,FALSE),""))</f>
        <v>#REF!</v>
      </c>
      <c r="CA123" s="326" t="e">
        <f>IF(IF(Plananalyse!CA123=1,VLOOKUP(CA$5,Kruistabel!$B$26:$F$29,MATCH($C123,Kruistabel!$C$25:$F$25,0)+1,FALSE),"")=0,"",IF(Plananalyse!CA123=1,VLOOKUP(CA$5,Kruistabel!$B$26:$F$29,MATCH($C123,Kruistabel!$C$25:$F$25,0)+1,FALSE),""))</f>
        <v>#REF!</v>
      </c>
      <c r="CB123" s="326" t="e">
        <f>IF(IF(Plananalyse!CB123=1,VLOOKUP(CB$5,Kruistabel!$B$26:$F$29,MATCH($C123,Kruistabel!$C$25:$F$25,0)+1,FALSE),"")=0,"",IF(Plananalyse!CB123=1,VLOOKUP(CB$5,Kruistabel!$B$26:$F$29,MATCH($C123,Kruistabel!$C$25:$F$25,0)+1,FALSE),""))</f>
        <v>#REF!</v>
      </c>
      <c r="CC123" s="326" t="e">
        <f>IF(IF(Plananalyse!CC123=1,VLOOKUP(CC$5,Kruistabel!$B$26:$F$29,MATCH($C123,Kruistabel!$C$25:$F$25,0)+1,FALSE),"")=0,"",IF(Plananalyse!CC123=1,VLOOKUP(CC$5,Kruistabel!$B$26:$F$29,MATCH($C123,Kruistabel!$C$25:$F$25,0)+1,FALSE),""))</f>
        <v>#REF!</v>
      </c>
      <c r="CD123" s="326" t="e">
        <f>IF(IF(Plananalyse!CD123=1,VLOOKUP(CD$5,Kruistabel!$B$26:$F$29,MATCH($C123,Kruistabel!$C$25:$F$25,0)+1,FALSE),"")=0,"",IF(Plananalyse!CD123=1,VLOOKUP(CD$5,Kruistabel!$B$26:$F$29,MATCH($C123,Kruistabel!$C$25:$F$25,0)+1,FALSE),""))</f>
        <v>#REF!</v>
      </c>
      <c r="CE123" s="326" t="e">
        <f>IF(IF(Plananalyse!CE123=1,VLOOKUP(CE$5,Kruistabel!$B$26:$F$29,MATCH($C123,Kruistabel!$C$25:$F$25,0)+1,FALSE),"")=0,"",IF(Plananalyse!CE123=1,VLOOKUP(CE$5,Kruistabel!$B$26:$F$29,MATCH($C123,Kruistabel!$C$25:$F$25,0)+1,FALSE),""))</f>
        <v>#REF!</v>
      </c>
      <c r="CF123" s="326" t="e">
        <f>IF(IF(Plananalyse!CF123=1,VLOOKUP(CF$5,Kruistabel!$B$26:$F$29,MATCH($C123,Kruistabel!$C$25:$F$25,0)+1,FALSE),"")=0,"",IF(Plananalyse!CF123=1,VLOOKUP(CF$5,Kruistabel!$B$26:$F$29,MATCH($C123,Kruistabel!$C$25:$F$25,0)+1,FALSE),""))</f>
        <v>#REF!</v>
      </c>
      <c r="CG123" s="326" t="e">
        <f>IF(IF(Plananalyse!CG123=1,VLOOKUP(CG$5,Kruistabel!$B$26:$F$29,MATCH($C123,Kruistabel!$C$25:$F$25,0)+1,FALSE),"")=0,"",IF(Plananalyse!CG123=1,VLOOKUP(CG$5,Kruistabel!$B$26:$F$29,MATCH($C123,Kruistabel!$C$25:$F$25,0)+1,FALSE),""))</f>
        <v>#REF!</v>
      </c>
      <c r="CH123" s="326" t="e">
        <f>IF(IF(Plananalyse!CH123=1,VLOOKUP(CH$5,Kruistabel!$B$26:$F$29,MATCH($C123,Kruistabel!$C$25:$F$25,0)+1,FALSE),"")=0,"",IF(Plananalyse!CH123=1,VLOOKUP(CH$5,Kruistabel!$B$26:$F$29,MATCH($C123,Kruistabel!$C$25:$F$25,0)+1,FALSE),""))</f>
        <v>#REF!</v>
      </c>
      <c r="CI123" s="65"/>
      <c r="CJ123" s="326" t="e">
        <f>IF(IF(Plananalyse!CJ123=1,VLOOKUP(CJ$5,Kruistabel!$B$26:$F$29,MATCH($C123,Kruistabel!$C$25:$F$25,0)+1,FALSE),"")=0,"",IF(Plananalyse!CJ123=1,VLOOKUP(CJ$5,Kruistabel!$B$26:$F$29,MATCH($C123,Kruistabel!$C$25:$F$25,0)+1,FALSE),""))</f>
        <v>#REF!</v>
      </c>
      <c r="CK123" s="326" t="e">
        <f>IF(IF(Plananalyse!CK123=1,VLOOKUP(CK$5,Kruistabel!$B$26:$F$29,MATCH($C123,Kruistabel!$C$25:$F$25,0)+1,FALSE),"")=0,"",IF(Plananalyse!CK123=1,VLOOKUP(CK$5,Kruistabel!$B$26:$F$29,MATCH($C123,Kruistabel!$C$25:$F$25,0)+1,FALSE),""))</f>
        <v>#REF!</v>
      </c>
      <c r="CL123" s="326" t="e">
        <f>IF(IF(Plananalyse!CL123=1,VLOOKUP(CL$5,Kruistabel!$B$26:$F$29,MATCH($C123,Kruistabel!$C$25:$F$25,0)+1,FALSE),"")=0,"",IF(Plananalyse!CL123=1,VLOOKUP(CL$5,Kruistabel!$B$26:$F$29,MATCH($C123,Kruistabel!$C$25:$F$25,0)+1,FALSE),""))</f>
        <v>#REF!</v>
      </c>
      <c r="CM123" s="326" t="e">
        <f>IF(IF(Plananalyse!CM123=1,VLOOKUP(CM$5,Kruistabel!$B$26:$F$29,MATCH($C123,Kruistabel!$C$25:$F$25,0)+1,FALSE),"")=0,"",IF(Plananalyse!CM123=1,VLOOKUP(CM$5,Kruistabel!$B$26:$F$29,MATCH($C123,Kruistabel!$C$25:$F$25,0)+1,FALSE),""))</f>
        <v>#REF!</v>
      </c>
      <c r="CN123" s="326" t="e">
        <f>IF(IF(Plananalyse!CN123=1,VLOOKUP(CN$5,Kruistabel!$B$26:$F$29,MATCH($C123,Kruistabel!$C$25:$F$25,0)+1,FALSE),"")=0,"",IF(Plananalyse!CN123=1,VLOOKUP(CN$5,Kruistabel!$B$26:$F$29,MATCH($C123,Kruistabel!$C$25:$F$25,0)+1,FALSE),""))</f>
        <v>#REF!</v>
      </c>
      <c r="CO123" s="326" t="e">
        <f>IF(IF(Plananalyse!CO123=1,VLOOKUP(CO$5,Kruistabel!$B$26:$F$29,MATCH($C123,Kruistabel!$C$25:$F$25,0)+1,FALSE),"")=0,"",IF(Plananalyse!CO123=1,VLOOKUP(CO$5,Kruistabel!$B$26:$F$29,MATCH($C123,Kruistabel!$C$25:$F$25,0)+1,FALSE),""))</f>
        <v>#REF!</v>
      </c>
      <c r="CP123" s="326" t="e">
        <f>IF(IF(Plananalyse!CP123=1,VLOOKUP(CP$5,Kruistabel!$B$26:$F$29,MATCH($C123,Kruistabel!$C$25:$F$25,0)+1,FALSE),"")=0,"",IF(Plananalyse!CP123=1,VLOOKUP(CP$5,Kruistabel!$B$26:$F$29,MATCH($C123,Kruistabel!$C$25:$F$25,0)+1,FALSE),""))</f>
        <v>#REF!</v>
      </c>
      <c r="CQ123" s="326" t="e">
        <f>IF(IF(Plananalyse!CQ123=1,VLOOKUP(CQ$5,Kruistabel!$B$26:$F$29,MATCH($C123,Kruistabel!$C$25:$F$25,0)+1,FALSE),"")=0,"",IF(Plananalyse!CQ123=1,VLOOKUP(CQ$5,Kruistabel!$B$26:$F$29,MATCH($C123,Kruistabel!$C$25:$F$25,0)+1,FALSE),""))</f>
        <v>#REF!</v>
      </c>
      <c r="CR123" s="326" t="e">
        <f>IF(IF(Plananalyse!CR123=1,VLOOKUP(CR$5,Kruistabel!$B$26:$F$29,MATCH($C123,Kruistabel!$C$25:$F$25,0)+1,FALSE),"")=0,"",IF(Plananalyse!CR123=1,VLOOKUP(CR$5,Kruistabel!$B$26:$F$29,MATCH($C123,Kruistabel!$C$25:$F$25,0)+1,FALSE),""))</f>
        <v>#REF!</v>
      </c>
      <c r="CS123" s="326" t="e">
        <f>IF(IF(Plananalyse!CS123=1,VLOOKUP(CS$5,Kruistabel!$B$26:$F$29,MATCH($C123,Kruistabel!$C$25:$F$25,0)+1,FALSE),"")=0,"",IF(Plananalyse!CS123=1,VLOOKUP(CS$5,Kruistabel!$B$26:$F$29,MATCH($C123,Kruistabel!$C$25:$F$25,0)+1,FALSE),""))</f>
        <v>#REF!</v>
      </c>
      <c r="CT123" s="326" t="e">
        <f>IF(IF(Plananalyse!CT123=1,VLOOKUP(CT$5,Kruistabel!$B$26:$F$29,MATCH($C123,Kruistabel!$C$25:$F$25,0)+1,FALSE),"")=0,"",IF(Plananalyse!CT123=1,VLOOKUP(CT$5,Kruistabel!$B$26:$F$29,MATCH($C123,Kruistabel!$C$25:$F$25,0)+1,FALSE),""))</f>
        <v>#REF!</v>
      </c>
      <c r="CU123" s="326" t="e">
        <f>IF(IF(Plananalyse!CU123=1,VLOOKUP(CU$5,Kruistabel!$B$26:$F$29,MATCH($C123,Kruistabel!$C$25:$F$25,0)+1,FALSE),"")=0,"",IF(Plananalyse!CU123=1,VLOOKUP(CU$5,Kruistabel!$B$26:$F$29,MATCH($C123,Kruistabel!$C$25:$F$25,0)+1,FALSE),""))</f>
        <v>#REF!</v>
      </c>
      <c r="CV123" s="326" t="e">
        <f>IF(IF(Plananalyse!CV123=1,VLOOKUP(CV$5,Kruistabel!$B$26:$F$29,MATCH($C123,Kruistabel!$C$25:$F$25,0)+1,FALSE),"")=0,"",IF(Plananalyse!CV123=1,VLOOKUP(CV$5,Kruistabel!$B$26:$F$29,MATCH($C123,Kruistabel!$C$25:$F$25,0)+1,FALSE),""))</f>
        <v>#REF!</v>
      </c>
      <c r="CW123" s="326" t="e">
        <f>IF(IF(Plananalyse!CW123=1,VLOOKUP(CW$5,Kruistabel!$B$26:$F$29,MATCH($C123,Kruistabel!$C$25:$F$25,0)+1,FALSE),"")=0,"",IF(Plananalyse!CW123=1,VLOOKUP(CW$5,Kruistabel!$B$26:$F$29,MATCH($C123,Kruistabel!$C$25:$F$25,0)+1,FALSE),""))</f>
        <v>#REF!</v>
      </c>
      <c r="CX123" s="326" t="e">
        <f>IF(IF(Plananalyse!CX123=1,VLOOKUP(CX$5,Kruistabel!$B$26:$F$29,MATCH($C123,Kruistabel!$C$25:$F$25,0)+1,FALSE),"")=0,"",IF(Plananalyse!CX123=1,VLOOKUP(CX$5,Kruistabel!$B$26:$F$29,MATCH($C123,Kruistabel!$C$25:$F$25,0)+1,FALSE),""))</f>
        <v>#REF!</v>
      </c>
      <c r="CY123" s="326" t="e">
        <f>IF(IF(Plananalyse!CY123=1,VLOOKUP(CY$5,Kruistabel!$B$26:$F$29,MATCH($C123,Kruistabel!$C$25:$F$25,0)+1,FALSE),"")=0,"",IF(Plananalyse!CY123=1,VLOOKUP(CY$5,Kruistabel!$B$26:$F$29,MATCH($C123,Kruistabel!$C$25:$F$25,0)+1,FALSE),""))</f>
        <v>#REF!</v>
      </c>
      <c r="CZ123" s="326" t="e">
        <f>IF(IF(Plananalyse!CZ123=1,VLOOKUP(CZ$5,Kruistabel!$B$26:$F$29,MATCH($C123,Kruistabel!$C$25:$F$25,0)+1,FALSE),"")=0,"",IF(Plananalyse!CZ123=1,VLOOKUP(CZ$5,Kruistabel!$B$26:$F$29,MATCH($C123,Kruistabel!$C$25:$F$25,0)+1,FALSE),""))</f>
        <v>#REF!</v>
      </c>
      <c r="DA123" s="326" t="e">
        <f>IF(IF(Plananalyse!DA123=1,VLOOKUP(DA$5,Kruistabel!$B$26:$F$29,MATCH($C123,Kruistabel!$C$25:$F$25,0)+1,FALSE),"")=0,"",IF(Plananalyse!DA123=1,VLOOKUP(DA$5,Kruistabel!$B$26:$F$29,MATCH($C123,Kruistabel!$C$25:$F$25,0)+1,FALSE),""))</f>
        <v>#REF!</v>
      </c>
      <c r="DB123" s="326" t="e">
        <f>IF(IF(Plananalyse!DB123=1,VLOOKUP(DB$5,Kruistabel!$B$26:$F$29,MATCH($C123,Kruistabel!$C$25:$F$25,0)+1,FALSE),"")=0,"",IF(Plananalyse!DB123=1,VLOOKUP(DB$5,Kruistabel!$B$26:$F$29,MATCH($C123,Kruistabel!$C$25:$F$25,0)+1,FALSE),""))</f>
        <v>#REF!</v>
      </c>
      <c r="DC123" s="326" t="e">
        <f>IF(IF(Plananalyse!DC123=1,VLOOKUP(DC$5,Kruistabel!$B$26:$F$29,MATCH($C123,Kruistabel!$C$25:$F$25,0)+1,FALSE),"")=0,"",IF(Plananalyse!DC123=1,VLOOKUP(DC$5,Kruistabel!$B$26:$F$29,MATCH($C123,Kruistabel!$C$25:$F$25,0)+1,FALSE),""))</f>
        <v>#REF!</v>
      </c>
      <c r="DD123" s="327"/>
      <c r="DE123" s="326" t="e">
        <f>IF(IF(Plananalyse!DE123=1,VLOOKUP(DE$5,Kruistabel!$B$26:$F$29,MATCH($C123,Kruistabel!$C$25:$F$25,0)+1,FALSE),"")=0,"",IF(Plananalyse!DE123=1,VLOOKUP(DE$5,Kruistabel!$B$26:$F$29,MATCH($C123,Kruistabel!$C$25:$F$25,0)+1,FALSE),""))</f>
        <v>#REF!</v>
      </c>
      <c r="DF123" s="326" t="e">
        <f>IF(IF(Plananalyse!DF123=1,VLOOKUP(DF$5,Kruistabel!$B$26:$F$29,MATCH($C123,Kruistabel!$C$25:$F$25,0)+1,FALSE),"")=0,"",IF(Plananalyse!DF123=1,VLOOKUP(DF$5,Kruistabel!$B$26:$F$29,MATCH($C123,Kruistabel!$C$25:$F$25,0)+1,FALSE),""))</f>
        <v>#REF!</v>
      </c>
      <c r="DG123" s="326" t="e">
        <f>IF(IF(Plananalyse!DG123=1,VLOOKUP(DG$5,Kruistabel!$B$26:$F$29,MATCH($C123,Kruistabel!$C$25:$F$25,0)+1,FALSE),"")=0,"",IF(Plananalyse!DG123=1,VLOOKUP(DG$5,Kruistabel!$B$26:$F$29,MATCH($C123,Kruistabel!$C$25:$F$25,0)+1,FALSE),""))</f>
        <v>#REF!</v>
      </c>
      <c r="DH123" s="326" t="e">
        <f>IF(IF(Plananalyse!DH123=1,VLOOKUP(DH$5,Kruistabel!$B$26:$F$29,MATCH($C123,Kruistabel!$C$25:$F$25,0)+1,FALSE),"")=0,"",IF(Plananalyse!DH123=1,VLOOKUP(DH$5,Kruistabel!$B$26:$F$29,MATCH($C123,Kruistabel!$C$25:$F$25,0)+1,FALSE),""))</f>
        <v>#REF!</v>
      </c>
      <c r="DI123" s="326" t="e">
        <f>IF(IF(Plananalyse!DI123=1,VLOOKUP(DI$5,Kruistabel!$B$26:$F$29,MATCH($C123,Kruistabel!$C$25:$F$25,0)+1,FALSE),"")=0,"",IF(Plananalyse!DI123=1,VLOOKUP(DI$5,Kruistabel!$B$26:$F$29,MATCH($C123,Kruistabel!$C$25:$F$25,0)+1,FALSE),""))</f>
        <v>#REF!</v>
      </c>
      <c r="DJ123" s="326" t="e">
        <f>IF(IF(Plananalyse!DJ123=1,VLOOKUP(DJ$5,Kruistabel!$B$26:$F$29,MATCH($C123,Kruistabel!$C$25:$F$25,0)+1,FALSE),"")=0,"",IF(Plananalyse!DJ123=1,VLOOKUP(DJ$5,Kruistabel!$B$26:$F$29,MATCH($C123,Kruistabel!$C$25:$F$25,0)+1,FALSE),""))</f>
        <v>#REF!</v>
      </c>
      <c r="DK123" s="326" t="e">
        <f>IF(IF(Plananalyse!DK123=1,VLOOKUP(DK$5,Kruistabel!$B$26:$F$29,MATCH($C123,Kruistabel!$C$25:$F$25,0)+1,FALSE),"")=0,"",IF(Plananalyse!DK123=1,VLOOKUP(DK$5,Kruistabel!$B$26:$F$29,MATCH($C123,Kruistabel!$C$25:$F$25,0)+1,FALSE),""))</f>
        <v>#REF!</v>
      </c>
      <c r="DL123" s="326" t="e">
        <f ca="1">IF(IF(Plananalyse!DL123=1,VLOOKUP(DL$5,Kruistabel!$B$26:$F$29,MATCH($C123,Kruistabel!$C$25:$F$25,0)+1,FALSE),"")=0,"",IF(Plananalyse!DL123=1,VLOOKUP(DL$5,Kruistabel!$B$26:$F$29,MATCH($C123,Kruistabel!$C$25:$F$25,0)+1,FALSE),""))</f>
        <v>#REF!</v>
      </c>
      <c r="DM123" s="327" t="str">
        <f>IF(Plananalyse!DM123=1,VLOOKUP(DM$5,Kruistabel!$B$26:$F$29,MATCH($C123,Kruistabel!$C$25:$F$25,0)+1,FALSE),"")</f>
        <v/>
      </c>
      <c r="DN123" s="326" t="e">
        <f ca="1">IF(IF(Plananalyse!DN123=1,VLOOKUP(DN$5,Kruistabel!$B$26:$F$29,MATCH($C123,Kruistabel!$C$25:$F$25,0)+1,FALSE),"")=0,"",IF(Plananalyse!DN123=1,VLOOKUP(DN$5,Kruistabel!$B$26:$F$29,MATCH($C123,Kruistabel!$C$25:$F$25,0)+1,FALSE),""))</f>
        <v>#REF!</v>
      </c>
      <c r="DO123" s="326" t="e">
        <f ca="1">IF(IF(Plananalyse!DO123=1,VLOOKUP(DO$5,Kruistabel!$B$26:$F$29,MATCH($C123,Kruistabel!$C$25:$F$25,0)+1,FALSE),"")=0,"",IF(Plananalyse!DO123=1,VLOOKUP(DO$5,Kruistabel!$B$26:$F$29,MATCH($C123,Kruistabel!$C$25:$F$25,0)+1,FALSE),""))</f>
        <v>#REF!</v>
      </c>
      <c r="DP123" s="326" t="e">
        <f ca="1">IF(IF(Plananalyse!DP123=1,VLOOKUP(DP$5,Kruistabel!$B$26:$F$29,MATCH($C123,Kruistabel!$C$25:$F$25,0)+1,FALSE),"")=0,"",IF(Plananalyse!DP123=1,VLOOKUP(DP$5,Kruistabel!$B$26:$F$29,MATCH($C123,Kruistabel!$C$25:$F$25,0)+1,FALSE),""))</f>
        <v>#REF!</v>
      </c>
      <c r="DQ123" s="326" t="e">
        <f ca="1">IF(IF(Plananalyse!DQ123=1,VLOOKUP(DQ$5,Kruistabel!$B$26:$F$29,MATCH($C123,Kruistabel!$C$25:$F$25,0)+1,FALSE),"")=0,"",IF(Plananalyse!DQ123=1,VLOOKUP(DQ$5,Kruistabel!$B$26:$F$29,MATCH($C123,Kruistabel!$C$25:$F$25,0)+1,FALSE),""))</f>
        <v>#REF!</v>
      </c>
      <c r="DR123" s="326" t="e">
        <f ca="1">IF(IF(Plananalyse!DR123=1,VLOOKUP(DR$5,Kruistabel!$B$26:$F$29,MATCH($C123,Kruistabel!$C$25:$F$25,0)+1,FALSE),"")=0,"",IF(Plananalyse!DR123=1,VLOOKUP(DR$5,Kruistabel!$B$26:$F$29,MATCH($C123,Kruistabel!$C$25:$F$25,0)+1,FALSE),""))</f>
        <v>#REF!</v>
      </c>
      <c r="DS123" s="326" t="e">
        <f ca="1">IF(IF(Plananalyse!DS123=1,VLOOKUP(DS$5,Kruistabel!$B$26:$F$29,MATCH($C123,Kruistabel!$C$25:$F$25,0)+1,FALSE),"")=0,"",IF(Plananalyse!DS123=1,VLOOKUP(DS$5,Kruistabel!$B$26:$F$29,MATCH($C123,Kruistabel!$C$25:$F$25,0)+1,FALSE),""))</f>
        <v>#REF!</v>
      </c>
      <c r="DT123" s="326" t="e">
        <f ca="1">IF(IF(Plananalyse!DT123=1,VLOOKUP(DT$5,Kruistabel!$B$26:$F$29,MATCH($C123,Kruistabel!$C$25:$F$25,0)+1,FALSE),"")=0,"",IF(Plananalyse!DT123=1,VLOOKUP(DT$5,Kruistabel!$B$26:$F$29,MATCH($C123,Kruistabel!$C$25:$F$25,0)+1,FALSE),""))</f>
        <v>#REF!</v>
      </c>
      <c r="DU123" s="326" t="e">
        <f ca="1">IF(IF(Plananalyse!DU123=1,VLOOKUP(DU$5,Kruistabel!$B$26:$F$29,MATCH($C123,Kruistabel!$C$25:$F$25,0)+1,FALSE),"")=0,"",IF(Plananalyse!DU123=1,VLOOKUP(DU$5,Kruistabel!$B$26:$F$29,MATCH($C123,Kruistabel!$C$25:$F$25,0)+1,FALSE),""))</f>
        <v>#REF!</v>
      </c>
      <c r="DV123" s="326" t="e">
        <f ca="1">IF(IF(Plananalyse!DV123=1,VLOOKUP(DV$5,Kruistabel!$B$26:$F$29,MATCH($C123,Kruistabel!$C$25:$F$25,0)+1,FALSE),"")=0,"",IF(Plananalyse!DV123=1,VLOOKUP(DV$5,Kruistabel!$B$26:$F$29,MATCH($C123,Kruistabel!$C$25:$F$25,0)+1,FALSE),""))</f>
        <v>#REF!</v>
      </c>
      <c r="DW123" s="326" t="e">
        <f ca="1">IF(IF(Plananalyse!DW123=1,VLOOKUP(DW$5,Kruistabel!$B$26:$F$29,MATCH($C123,Kruistabel!$C$25:$F$25,0)+1,FALSE),"")=0,"",IF(Plananalyse!DW123=1,VLOOKUP(DW$5,Kruistabel!$B$26:$F$29,MATCH($C123,Kruistabel!$C$25:$F$25,0)+1,FALSE),""))</f>
        <v>#REF!</v>
      </c>
      <c r="DX123" s="326" t="e">
        <f ca="1">IF(IF(Plananalyse!DX123=1,VLOOKUP(DX$5,Kruistabel!$B$26:$F$29,MATCH($C123,Kruistabel!$C$25:$F$25,0)+1,FALSE),"")=0,"",IF(Plananalyse!DX123=1,VLOOKUP(DX$5,Kruistabel!$B$26:$F$29,MATCH($C123,Kruistabel!$C$25:$F$25,0)+1,FALSE),""))</f>
        <v>#REF!</v>
      </c>
      <c r="DY123" s="327" t="str">
        <f>IF(Plananalyse!DY123=1,VLOOKUP(DY$5,Kruistabel!$B$26:$F$29,MATCH($C123,Kruistabel!$C$25:$F$25,0)+1,FALSE),"")</f>
        <v/>
      </c>
      <c r="DZ123" s="326" t="e">
        <f ca="1">IF(IF(Plananalyse!DZ123=1,VLOOKUP(DZ$5,Kruistabel!$B$26:$F$29,MATCH($C123,Kruistabel!$C$25:$F$25,0)+1,FALSE),"")=0,"",IF(Plananalyse!DZ123=1,VLOOKUP(DZ$5,Kruistabel!$B$26:$F$29,MATCH($C123,Kruistabel!$C$25:$F$25,0)+1,FALSE),""))</f>
        <v>#REF!</v>
      </c>
      <c r="EA123" s="326" t="e">
        <f ca="1">IF(IF(Plananalyse!EA123=1,VLOOKUP(EA$5,Kruistabel!$B$26:$F$29,MATCH($C123,Kruistabel!$C$25:$F$25,0)+1,FALSE),"")=0,"",IF(Plananalyse!EA123=1,VLOOKUP(EA$5,Kruistabel!$B$26:$F$29,MATCH($C123,Kruistabel!$C$25:$F$25,0)+1,FALSE),""))</f>
        <v>#REF!</v>
      </c>
      <c r="EB123" s="326" t="e">
        <f ca="1">IF(IF(Plananalyse!EB123=1,VLOOKUP(EB$5,Kruistabel!$B$26:$F$29,MATCH($C123,Kruistabel!$C$25:$F$25,0)+1,FALSE),"")=0,"",IF(Plananalyse!EB123=1,VLOOKUP(EB$5,Kruistabel!$B$26:$F$29,MATCH($C123,Kruistabel!$C$25:$F$25,0)+1,FALSE),""))</f>
        <v>#REF!</v>
      </c>
      <c r="EC123" s="326" t="e">
        <f ca="1">IF(IF(Plananalyse!EC123=1,VLOOKUP(EC$5,Kruistabel!$B$26:$F$29,MATCH($C123,Kruistabel!$C$25:$F$25,0)+1,FALSE),"")=0,"",IF(Plananalyse!EC123=1,VLOOKUP(EC$5,Kruistabel!$B$26:$F$29,MATCH($C123,Kruistabel!$C$25:$F$25,0)+1,FALSE),""))</f>
        <v>#REF!</v>
      </c>
      <c r="ED123" s="327"/>
      <c r="EE123" s="326" t="e">
        <f ca="1">IF(IF(Plananalyse!EE123=1,VLOOKUP(EE$5,Kruistabel!$B$26:$F$29,MATCH($C123,Kruistabel!$C$25:$F$25,0)+1,FALSE),"")=0,"",IF(Plananalyse!EE123=1,VLOOKUP(EE$5,Kruistabel!$B$26:$F$29,MATCH($C123,Kruistabel!$C$25:$F$25,0)+1,FALSE),""))</f>
        <v>#REF!</v>
      </c>
      <c r="EF123" s="326" t="e">
        <f ca="1">IF(IF(Plananalyse!EF123=1,VLOOKUP(EF$5,Kruistabel!$B$26:$F$29,MATCH($C123,Kruistabel!$C$25:$F$25,0)+1,FALSE),"")=0,"",IF(Plananalyse!EF123=1,VLOOKUP(EF$5,Kruistabel!$B$26:$F$29,MATCH($C123,Kruistabel!$C$25:$F$25,0)+1,FALSE),""))</f>
        <v>#REF!</v>
      </c>
      <c r="EG123" s="326" t="e">
        <f ca="1">IF(IF(Plananalyse!EG123=1,VLOOKUP(EG$5,Kruistabel!$B$26:$F$29,MATCH($C123,Kruistabel!$C$25:$F$25,0)+1,FALSE),"")=0,"",IF(Plananalyse!EG123=1,VLOOKUP(EG$5,Kruistabel!$B$26:$F$29,MATCH($C123,Kruistabel!$C$25:$F$25,0)+1,FALSE),""))</f>
        <v>#REF!</v>
      </c>
      <c r="EH123" s="326" t="e">
        <f ca="1">IF(IF(Plananalyse!EH123=1,VLOOKUP(EH$5,Kruistabel!$B$26:$F$29,MATCH($C123,Kruistabel!$C$25:$F$25,0)+1,FALSE),"")=0,"",IF(Plananalyse!EH123=1,VLOOKUP(EH$5,Kruistabel!$B$26:$F$29,MATCH($C123,Kruistabel!$C$25:$F$25,0)+1,FALSE),""))</f>
        <v>#REF!</v>
      </c>
      <c r="EI123" s="326" t="e">
        <f ca="1">IF(IF(Plananalyse!EI123=1,VLOOKUP(EI$5,Kruistabel!$B$26:$F$29,MATCH($C123,Kruistabel!$C$25:$F$25,0)+1,FALSE),"")=0,"",IF(Plananalyse!EI123=1,VLOOKUP(EI$5,Kruistabel!$B$26:$F$29,MATCH($C123,Kruistabel!$C$25:$F$25,0)+1,FALSE),""))</f>
        <v>#REF!</v>
      </c>
      <c r="EJ123" s="164" t="str">
        <f>IF(Plananalyse!EJ123=1,VLOOKUP(EJ$5,Kruistabel!$B$26:$F$29,MATCH($C123,Kruistabel!$C$25:$F$25,0)+1,FALSE),"")</f>
        <v/>
      </c>
      <c r="EK123" s="138"/>
      <c r="EL123" s="138"/>
      <c r="EM123" s="138"/>
      <c r="EN123" s="138"/>
      <c r="EO123" s="138"/>
    </row>
    <row r="124" spans="2:145" hidden="1">
      <c r="B124" s="337" t="e">
        <f>Classificatietabel!#REF!</f>
        <v>#REF!</v>
      </c>
      <c r="C124" s="160" t="e">
        <f>_xlfn.IFNA(VLOOKUP($B124,Classificatietabel!$B$6:$I$91,C$7,FALSE),"")</f>
        <v>#REF!</v>
      </c>
      <c r="D124" s="160" t="e">
        <f>_xlfn.IFNA(VLOOKUP($B124,Classificatietabel!$B$6:$I$91,D$7,FALSE),"")</f>
        <v>#REF!</v>
      </c>
      <c r="E124" s="119" t="e">
        <f>IF(AND(D124="laag",$D$3=1),0,_xlfn.IFNA(IF(VLOOKUP($B124,Classificatietabel!$B$6:$H$91,$E$5,FALSE)="Ja",1,0),""))</f>
        <v>#REF!</v>
      </c>
      <c r="F124" s="163"/>
      <c r="G124" s="326" t="e">
        <f>IF(IF(Plananalyse!G124=1,VLOOKUP(G$5,Kruistabel!$B$26:$F$29,MATCH($C124,Kruistabel!$C$25:$F$25,0)+1,FALSE),"")=0,"",IF(Plananalyse!G124=1,VLOOKUP(G$5,Kruistabel!$B$26:$F$29,MATCH($C124,Kruistabel!$C$25:$F$25,0)+1,FALSE),""))</f>
        <v>#REF!</v>
      </c>
      <c r="H124" s="326" t="e">
        <f>IF(IF(Plananalyse!H124=1,VLOOKUP(H$5,Kruistabel!$B$26:$F$29,MATCH($C124,Kruistabel!$C$25:$F$25,0)+1,FALSE),"")=0,"",IF(Plananalyse!H124=1,VLOOKUP(H$5,Kruistabel!$B$26:$F$29,MATCH($C124,Kruistabel!$C$25:$F$25,0)+1,FALSE),""))</f>
        <v>#REF!</v>
      </c>
      <c r="I124" s="326" t="e">
        <f>IF(IF(Plananalyse!I124=1,VLOOKUP(I$5,Kruistabel!$B$26:$F$29,MATCH($C124,Kruistabel!$C$25:$F$25,0)+1,FALSE),"")=0,"",IF(Plananalyse!I124=1,VLOOKUP(I$5,Kruistabel!$B$26:$F$29,MATCH($C124,Kruistabel!$C$25:$F$25,0)+1,FALSE),""))</f>
        <v>#REF!</v>
      </c>
      <c r="J124" s="326" t="e">
        <f>IF(IF(Plananalyse!J124=1,VLOOKUP(J$5,Kruistabel!$B$26:$F$29,MATCH($C124,Kruistabel!$C$25:$F$25,0)+1,FALSE),"")=0,"",IF(Plananalyse!J124=1,VLOOKUP(J$5,Kruistabel!$B$26:$F$29,MATCH($C124,Kruistabel!$C$25:$F$25,0)+1,FALSE),""))</f>
        <v>#REF!</v>
      </c>
      <c r="K124" s="326" t="e">
        <f>IF(IF(Plananalyse!K124=1,VLOOKUP(K$5,Kruistabel!$B$26:$F$29,MATCH($C124,Kruistabel!$C$25:$F$25,0)+1,FALSE),"")=0,"",IF(Plananalyse!K124=1,VLOOKUP(K$5,Kruistabel!$B$26:$F$29,MATCH($C124,Kruistabel!$C$25:$F$25,0)+1,FALSE),""))</f>
        <v>#REF!</v>
      </c>
      <c r="L124" s="326" t="e">
        <f>IF(IF(Plananalyse!L124=1,VLOOKUP(L$5,Kruistabel!$B$26:$F$29,MATCH($C124,Kruistabel!$C$25:$F$25,0)+1,FALSE),"")=0,"",IF(Plananalyse!L124=1,VLOOKUP(L$5,Kruistabel!$B$26:$F$29,MATCH($C124,Kruistabel!$C$25:$F$25,0)+1,FALSE),""))</f>
        <v>#REF!</v>
      </c>
      <c r="M124" s="326" t="e">
        <f>IF(IF(Plananalyse!M124=1,VLOOKUP(M$5,Kruistabel!$B$26:$F$29,MATCH($C124,Kruistabel!$C$25:$F$25,0)+1,FALSE),"")=0,"",IF(Plananalyse!M124=1,VLOOKUP(M$5,Kruistabel!$B$26:$F$29,MATCH($C124,Kruistabel!$C$25:$F$25,0)+1,FALSE),""))</f>
        <v>#REF!</v>
      </c>
      <c r="N124" s="326" t="e">
        <f>IF(IF(Plananalyse!N124=1,VLOOKUP(N$5,Kruistabel!$B$26:$F$29,MATCH($C124,Kruistabel!$C$25:$F$25,0)+1,FALSE),"")=0,"",IF(Plananalyse!N124=1,VLOOKUP(N$5,Kruistabel!$B$26:$F$29,MATCH($C124,Kruistabel!$C$25:$F$25,0)+1,FALSE),""))</f>
        <v>#REF!</v>
      </c>
      <c r="O124" s="326" t="e">
        <f>IF(IF(Plananalyse!O124=1,VLOOKUP(O$5,Kruistabel!$B$26:$F$29,MATCH($C124,Kruistabel!$C$25:$F$25,0)+1,FALSE),"")=0,"",IF(Plananalyse!O124=1,VLOOKUP(O$5,Kruistabel!$B$26:$F$29,MATCH($C124,Kruistabel!$C$25:$F$25,0)+1,FALSE),""))</f>
        <v>#REF!</v>
      </c>
      <c r="P124" s="326" t="e">
        <f>IF(IF(Plananalyse!P124=1,VLOOKUP(P$5,Kruistabel!$B$26:$F$29,MATCH($C124,Kruistabel!$C$25:$F$25,0)+1,FALSE),"")=0,"",IF(Plananalyse!P124=1,VLOOKUP(P$5,Kruistabel!$B$26:$F$29,MATCH($C124,Kruistabel!$C$25:$F$25,0)+1,FALSE),""))</f>
        <v>#REF!</v>
      </c>
      <c r="Q124" s="326" t="e">
        <f>IF(IF(Plananalyse!Q124=1,VLOOKUP(Q$5,Kruistabel!$B$26:$F$29,MATCH($C124,Kruistabel!$C$25:$F$25,0)+1,FALSE),"")=0,"",IF(Plananalyse!Q124=1,VLOOKUP(Q$5,Kruistabel!$B$26:$F$29,MATCH($C124,Kruistabel!$C$25:$F$25,0)+1,FALSE),""))</f>
        <v>#REF!</v>
      </c>
      <c r="R124" s="326" t="e">
        <f>IF(IF(Plananalyse!R124=1,VLOOKUP(R$5,Kruistabel!$B$26:$F$29,MATCH($C124,Kruistabel!$C$25:$F$25,0)+1,FALSE),"")=0,"",IF(Plananalyse!R124=1,VLOOKUP(R$5,Kruistabel!$B$26:$F$29,MATCH($C124,Kruistabel!$C$25:$F$25,0)+1,FALSE),""))</f>
        <v>#REF!</v>
      </c>
      <c r="S124" s="326" t="e">
        <f>IF(IF(Plananalyse!S124=1,VLOOKUP(S$5,Kruistabel!$B$26:$F$29,MATCH($C124,Kruistabel!$C$25:$F$25,0)+1,FALSE),"")=0,"",IF(Plananalyse!S124=1,VLOOKUP(S$5,Kruistabel!$B$26:$F$29,MATCH($C124,Kruistabel!$C$25:$F$25,0)+1,FALSE),""))</f>
        <v>#REF!</v>
      </c>
      <c r="T124" s="326" t="e">
        <f>IF(IF(Plananalyse!T124=1,VLOOKUP(T$5,Kruistabel!$B$26:$F$29,MATCH($C124,Kruistabel!$C$25:$F$25,0)+1,FALSE),"")=0,"",IF(Plananalyse!T124=1,VLOOKUP(T$5,Kruistabel!$B$26:$F$29,MATCH($C124,Kruistabel!$C$25:$F$25,0)+1,FALSE),""))</f>
        <v>#REF!</v>
      </c>
      <c r="U124" s="326" t="e">
        <f>IF(IF(Plananalyse!U124=1,VLOOKUP(U$5,Kruistabel!$B$26:$F$29,MATCH($C124,Kruistabel!$C$25:$F$25,0)+1,FALSE),"")=0,"",IF(Plananalyse!U124=1,VLOOKUP(U$5,Kruistabel!$B$26:$F$29,MATCH($C124,Kruistabel!$C$25:$F$25,0)+1,FALSE),""))</f>
        <v>#REF!</v>
      </c>
      <c r="V124" s="326" t="e">
        <f>IF(IF(Plananalyse!V124=1,VLOOKUP(V$5,Kruistabel!$B$26:$F$29,MATCH($C124,Kruistabel!$C$25:$F$25,0)+1,FALSE),"")=0,"",IF(Plananalyse!V124=1,VLOOKUP(V$5,Kruistabel!$B$26:$F$29,MATCH($C124,Kruistabel!$C$25:$F$25,0)+1,FALSE),""))</f>
        <v>#REF!</v>
      </c>
      <c r="W124" s="326" t="e">
        <f>IF(IF(Plananalyse!W124=1,VLOOKUP(W$5,Kruistabel!$B$26:$F$29,MATCH($C124,Kruistabel!$C$25:$F$25,0)+1,FALSE),"")=0,"",IF(Plananalyse!W124=1,VLOOKUP(W$5,Kruistabel!$B$26:$F$29,MATCH($C124,Kruistabel!$C$25:$F$25,0)+1,FALSE),""))</f>
        <v>#REF!</v>
      </c>
      <c r="X124" s="326" t="e">
        <f>IF(IF(Plananalyse!X124=1,VLOOKUP(X$5,Kruistabel!$B$26:$F$29,MATCH($C124,Kruistabel!$C$25:$F$25,0)+1,FALSE),"")=0,"",IF(Plananalyse!X124=1,VLOOKUP(X$5,Kruistabel!$B$26:$F$29,MATCH($C124,Kruistabel!$C$25:$F$25,0)+1,FALSE),""))</f>
        <v>#REF!</v>
      </c>
      <c r="Y124" s="326" t="e">
        <f>IF(IF(Plananalyse!Y124=1,VLOOKUP(Y$5,Kruistabel!$B$26:$F$29,MATCH($C124,Kruistabel!$C$25:$F$25,0)+1,FALSE),"")=0,"",IF(Plananalyse!Y124=1,VLOOKUP(Y$5,Kruistabel!$B$26:$F$29,MATCH($C124,Kruistabel!$C$25:$F$25,0)+1,FALSE),""))</f>
        <v>#REF!</v>
      </c>
      <c r="Z124" s="326" t="e">
        <f>IF(IF(Plananalyse!Z124=1,VLOOKUP(Z$5,Kruistabel!$B$26:$F$29,MATCH($C124,Kruistabel!$C$25:$F$25,0)+1,FALSE),"")=0,"",IF(Plananalyse!Z124=1,VLOOKUP(Z$5,Kruistabel!$B$26:$F$29,MATCH($C124,Kruistabel!$C$25:$F$25,0)+1,FALSE),""))</f>
        <v>#REF!</v>
      </c>
      <c r="AA124" s="326" t="e">
        <f>IF(IF(Plananalyse!AA124=1,VLOOKUP(AA$5,Kruistabel!$B$26:$F$29,MATCH($C124,Kruistabel!$C$25:$F$25,0)+1,FALSE),"")=0,"",IF(Plananalyse!AA124=1,VLOOKUP(AA$5,Kruistabel!$B$26:$F$29,MATCH($C124,Kruistabel!$C$25:$F$25,0)+1,FALSE),""))</f>
        <v>#REF!</v>
      </c>
      <c r="AB124" s="326" t="e">
        <f>IF(IF(Plananalyse!AB124=1,VLOOKUP(AB$5,Kruistabel!$B$26:$F$29,MATCH($C124,Kruistabel!$C$25:$F$25,0)+1,FALSE),"")=0,"",IF(Plananalyse!AB124=1,VLOOKUP(AB$5,Kruistabel!$B$26:$F$29,MATCH($C124,Kruistabel!$C$25:$F$25,0)+1,FALSE),""))</f>
        <v>#REF!</v>
      </c>
      <c r="AC124" s="326" t="e">
        <f>IF(IF(Plananalyse!AC124=1,VLOOKUP(AC$5,Kruistabel!$B$26:$F$29,MATCH($C124,Kruistabel!$C$25:$F$25,0)+1,FALSE),"")=0,"",IF(Plananalyse!AC124=1,VLOOKUP(AC$5,Kruistabel!$B$26:$F$29,MATCH($C124,Kruistabel!$C$25:$F$25,0)+1,FALSE),""))</f>
        <v>#REF!</v>
      </c>
      <c r="AD124" s="326" t="e">
        <f>IF(IF(Plananalyse!AD124=1,VLOOKUP(AD$5,Kruistabel!$B$26:$F$29,MATCH($C124,Kruistabel!$C$25:$F$25,0)+1,FALSE),"")=0,"",IF(Plananalyse!AD124=1,VLOOKUP(AD$5,Kruistabel!$B$26:$F$29,MATCH($C124,Kruistabel!$C$25:$F$25,0)+1,FALSE),""))</f>
        <v>#REF!</v>
      </c>
      <c r="AE124" s="326" t="e">
        <f>IF(IF(Plananalyse!AE124=1,VLOOKUP(AE$5,Kruistabel!$B$26:$F$29,MATCH($C124,Kruistabel!$C$25:$F$25,0)+1,FALSE),"")=0,"",IF(Plananalyse!AE124=1,VLOOKUP(AE$5,Kruistabel!$B$26:$F$29,MATCH($C124,Kruistabel!$C$25:$F$25,0)+1,FALSE),""))</f>
        <v>#REF!</v>
      </c>
      <c r="AF124" s="326" t="e">
        <f>IF(IF(Plananalyse!AF124=1,VLOOKUP(AF$5,Kruistabel!$B$26:$F$29,MATCH($C124,Kruistabel!$C$25:$F$25,0)+1,FALSE),"")=0,"",IF(Plananalyse!AF124=1,VLOOKUP(AF$5,Kruistabel!$B$26:$F$29,MATCH($C124,Kruistabel!$C$25:$F$25,0)+1,FALSE),""))</f>
        <v>#REF!</v>
      </c>
      <c r="AG124" s="326" t="e">
        <f>IF(IF(Plananalyse!AG124=1,VLOOKUP(AG$5,Kruistabel!$B$26:$F$29,MATCH($C124,Kruistabel!$C$25:$F$25,0)+1,FALSE),"")=0,"",IF(Plananalyse!AG124=1,VLOOKUP(AG$5,Kruistabel!$B$26:$F$29,MATCH($C124,Kruistabel!$C$25:$F$25,0)+1,FALSE),""))</f>
        <v>#REF!</v>
      </c>
      <c r="AH124" s="326" t="e">
        <f>IF(IF(Plananalyse!AH124=1,VLOOKUP(AH$5,Kruistabel!$B$26:$F$29,MATCH($C124,Kruistabel!$C$25:$F$25,0)+1,FALSE),"")=0,"",IF(Plananalyse!AI124=1,VLOOKUP(AH$5,Kruistabel!$B$26:$F$29,MATCH($C124,Kruistabel!$C$25:$F$25,0)+1,FALSE),""))</f>
        <v>#REF!</v>
      </c>
      <c r="AI124" s="326" t="e">
        <f>IF(IF(Plananalyse!AI124=1,VLOOKUP(AI$5,Kruistabel!$B$26:$F$29,MATCH($C124,Kruistabel!$C$25:$F$25,0)+1,FALSE),"")=0,"",IF(Plananalyse!AJ124=1,VLOOKUP(AI$5,Kruistabel!$B$26:$F$29,MATCH($C124,Kruistabel!$C$25:$F$25,0)+1,FALSE),""))</f>
        <v>#REF!</v>
      </c>
      <c r="AJ124" s="326" t="e">
        <f>IF(IF(Plananalyse!AJ124=1,VLOOKUP(AJ$5,Kruistabel!$B$26:$F$29,MATCH($C124,Kruistabel!$C$25:$F$25,0)+1,FALSE),"")=0,"",IF(Plananalyse!AJ124=1,VLOOKUP(AJ$5,Kruistabel!$B$26:$F$29,MATCH($C124,Kruistabel!$C$25:$F$25,0)+1,FALSE),""))</f>
        <v>#REF!</v>
      </c>
      <c r="AK124" s="326" t="e">
        <f>IF(IF(Plananalyse!AK124=1,VLOOKUP(AK$5,Kruistabel!$B$26:$F$29,MATCH($C124,Kruistabel!$C$25:$F$25,0)+1,FALSE),"")=0,"",IF(Plananalyse!AK124=1,VLOOKUP(AK$5,Kruistabel!$B$26:$F$29,MATCH($C124,Kruistabel!$C$25:$F$25,0)+1,FALSE),""))</f>
        <v>#REF!</v>
      </c>
      <c r="AL124" s="326" t="e">
        <f>IF(IF(Plananalyse!AL124=1,VLOOKUP(AL$5,Kruistabel!$B$26:$F$29,MATCH($C124,Kruistabel!$C$25:$F$25,0)+1,FALSE),"")=0,"",IF(Plananalyse!AL124=1,VLOOKUP(AL$5,Kruistabel!$B$26:$F$29,MATCH($C124,Kruistabel!$C$25:$F$25,0)+1,FALSE),""))</f>
        <v>#REF!</v>
      </c>
      <c r="AM124" s="326" t="e">
        <f>IF(IF(Plananalyse!AM124=1,VLOOKUP(AM$5,Kruistabel!$B$26:$F$29,MATCH($C124,Kruistabel!$C$25:$F$25,0)+1,FALSE),"")=0,"",IF(Plananalyse!AM124=1,VLOOKUP(AM$5,Kruistabel!$B$26:$F$29,MATCH($C124,Kruistabel!$C$25:$F$25,0)+1,FALSE),""))</f>
        <v>#REF!</v>
      </c>
      <c r="AN124" s="327"/>
      <c r="AO124" s="326" t="e">
        <f>IF(IF(Plananalyse!AO124=1,VLOOKUP(AO$5,Kruistabel!$B$26:$F$29,MATCH($C124,Kruistabel!$C$25:$F$25,0)+1,FALSE),"")=0,"",IF(Plananalyse!AO124=1,VLOOKUP(AO$5,Kruistabel!$B$26:$F$29,MATCH($C124,Kruistabel!$C$25:$F$25,0)+1,FALSE),""))</f>
        <v>#REF!</v>
      </c>
      <c r="AP124" s="326" t="e">
        <f>IF(IF(Plananalyse!AP124=1,VLOOKUP(AP$5,Kruistabel!$B$26:$F$29,MATCH($C124,Kruistabel!$C$25:$F$25,0)+1,FALSE),"")=0,"",IF(Plananalyse!AP124=1,VLOOKUP(AP$5,Kruistabel!$B$26:$F$29,MATCH($C124,Kruistabel!$C$25:$F$25,0)+1,FALSE),""))</f>
        <v>#REF!</v>
      </c>
      <c r="AQ124" s="326" t="e">
        <f>IF(IF(Plananalyse!AQ124=1,VLOOKUP(AQ$5,Kruistabel!$B$26:$F$29,MATCH($C124,Kruistabel!$C$25:$F$25,0)+1,FALSE),"")=0,"",IF(Plananalyse!AQ124=1,VLOOKUP(AQ$5,Kruistabel!$B$26:$F$29,MATCH($C124,Kruistabel!$C$25:$F$25,0)+1,FALSE),""))</f>
        <v>#REF!</v>
      </c>
      <c r="AR124" s="326" t="e">
        <f>IF(IF(Plananalyse!AR124=1,VLOOKUP(AR$5,Kruistabel!$B$26:$F$29,MATCH($C124,Kruistabel!$C$25:$F$25,0)+1,FALSE),"")=0,"",IF(Plananalyse!AR124=1,VLOOKUP(AR$5,Kruistabel!$B$26:$F$29,MATCH($C124,Kruistabel!$C$25:$F$25,0)+1,FALSE),""))</f>
        <v>#REF!</v>
      </c>
      <c r="AS124" s="326" t="e">
        <f>IF(IF(Plananalyse!AS124=1,VLOOKUP(AS$5,Kruistabel!$B$26:$F$29,MATCH($C124,Kruistabel!$C$25:$F$25,0)+1,FALSE),"")=0,"",IF(Plananalyse!AS124=1,VLOOKUP(AS$5,Kruistabel!$B$26:$F$29,MATCH($C124,Kruistabel!$C$25:$F$25,0)+1,FALSE),""))</f>
        <v>#REF!</v>
      </c>
      <c r="AT124" s="326" t="e">
        <f>IF(IF(Plananalyse!AT124=1,VLOOKUP(AT$5,Kruistabel!$B$26:$F$29,MATCH($C124,Kruistabel!$C$25:$F$25,0)+1,FALSE),"")=0,"",IF(Plananalyse!AT124=1,VLOOKUP(AT$5,Kruistabel!$B$26:$F$29,MATCH($C124,Kruistabel!$C$25:$F$25,0)+1,FALSE),""))</f>
        <v>#REF!</v>
      </c>
      <c r="AU124" s="326" t="e">
        <f>IF(IF(Plananalyse!AU124=1,VLOOKUP(AU$5,Kruistabel!$B$26:$F$29,MATCH($C124,Kruistabel!$C$25:$F$25,0)+1,FALSE),"")=0,"",IF(Plananalyse!AU124=1,VLOOKUP(AU$5,Kruistabel!$B$26:$F$29,MATCH($C124,Kruistabel!$C$25:$F$25,0)+1,FALSE),""))</f>
        <v>#REF!</v>
      </c>
      <c r="AV124" s="326" t="e">
        <f>IF(IF(Plananalyse!AV124=1,VLOOKUP(AV$5,Kruistabel!$B$26:$F$29,MATCH($C124,Kruistabel!$C$25:$F$25,0)+1,FALSE),"")=0,"",IF(Plananalyse!AV124=1,VLOOKUP(AV$5,Kruistabel!$B$26:$F$29,MATCH($C124,Kruistabel!$C$25:$F$25,0)+1,FALSE),""))</f>
        <v>#REF!</v>
      </c>
      <c r="AW124" s="326" t="e">
        <f>IF(IF(Plananalyse!AW124=1,VLOOKUP(AW$5,Kruistabel!$B$26:$F$29,MATCH($C124,Kruistabel!$C$25:$F$25,0)+1,FALSE),"")=0,"",IF(Plananalyse!AW124=1,VLOOKUP(AW$5,Kruistabel!$B$26:$F$29,MATCH($C124,Kruistabel!$C$25:$F$25,0)+1,FALSE),""))</f>
        <v>#REF!</v>
      </c>
      <c r="AX124" s="326" t="e">
        <f>IF(IF(Plananalyse!AX124=1,VLOOKUP(AX$5,Kruistabel!$B$26:$F$29,MATCH($C124,Kruistabel!$C$25:$F$25,0)+1,FALSE),"")=0,"",IF(Plananalyse!AX124=1,VLOOKUP(AX$5,Kruistabel!$B$26:$F$29,MATCH($C124,Kruistabel!$C$25:$F$25,0)+1,FALSE),""))</f>
        <v>#REF!</v>
      </c>
      <c r="AY124" s="327"/>
      <c r="AZ124" s="326" t="e">
        <f>IF(IF(Plananalyse!AZ124=1,VLOOKUP(AZ$5,Kruistabel!$B$26:$F$29,MATCH($C124,Kruistabel!$C$25:$F$25,0)+1,FALSE),"")=0,"",IF(Plananalyse!AZ124=1,VLOOKUP(AZ$5,Kruistabel!$B$26:$F$29,MATCH($C124,Kruistabel!$C$25:$F$25,0)+1,FALSE),""))</f>
        <v>#REF!</v>
      </c>
      <c r="BA124" s="326" t="e">
        <f>IF(IF(Plananalyse!BA124=1,VLOOKUP(BA$5,Kruistabel!$B$26:$F$29,MATCH($C124,Kruistabel!$C$25:$F$25,0)+1,FALSE),"")=0,"",IF(Plananalyse!BA124=1,VLOOKUP(BA$5,Kruistabel!$B$26:$F$29,MATCH($C124,Kruistabel!$C$25:$F$25,0)+1,FALSE),""))</f>
        <v>#REF!</v>
      </c>
      <c r="BB124" s="326" t="e">
        <f>IF(IF(Plananalyse!BB124=1,VLOOKUP(BB$5,Kruistabel!$B$26:$F$29,MATCH($C124,Kruistabel!$C$25:$F$25,0)+1,FALSE),"")=0,"",IF(Plananalyse!BB124=1,VLOOKUP(BB$5,Kruistabel!$B$26:$F$29,MATCH($C124,Kruistabel!$C$25:$F$25,0)+1,FALSE),""))</f>
        <v>#REF!</v>
      </c>
      <c r="BC124" s="326" t="e">
        <f>IF(IF(Plananalyse!BC124=1,VLOOKUP(BC$5,Kruistabel!$B$26:$F$29,MATCH($C124,Kruistabel!$C$25:$F$25,0)+1,FALSE),"")=0,"",IF(Plananalyse!BC124=1,VLOOKUP(BC$5,Kruistabel!$B$26:$F$29,MATCH($C124,Kruistabel!$C$25:$F$25,0)+1,FALSE),""))</f>
        <v>#REF!</v>
      </c>
      <c r="BD124" s="326" t="e">
        <f>IF(IF(Plananalyse!BD124=1,VLOOKUP(BD$5,Kruistabel!$B$26:$F$29,MATCH($C124,Kruistabel!$C$25:$F$25,0)+1,FALSE),"")=0,"",IF(Plananalyse!BD124=1,VLOOKUP(BD$5,Kruistabel!$B$26:$F$29,MATCH($C124,Kruistabel!$C$25:$F$25,0)+1,FALSE),""))</f>
        <v>#REF!</v>
      </c>
      <c r="BE124" s="326" t="e">
        <f>IF(IF(Plananalyse!BE124=1,VLOOKUP(BE$5,Kruistabel!$B$26:$F$29,MATCH($C124,Kruistabel!$C$25:$F$25,0)+1,FALSE),"")=0,"",IF(Plananalyse!BE124=1,VLOOKUP(BE$5,Kruistabel!$B$26:$F$29,MATCH($C124,Kruistabel!$C$25:$F$25,0)+1,FALSE),""))</f>
        <v>#REF!</v>
      </c>
      <c r="BF124" s="326" t="e">
        <f>IF(IF(Plananalyse!BF124=1,VLOOKUP(BF$5,Kruistabel!$B$26:$F$29,MATCH($C124,Kruistabel!$C$25:$F$25,0)+1,FALSE),"")=0,"",IF(Plananalyse!BF124=1,VLOOKUP(BF$5,Kruistabel!$B$26:$F$29,MATCH($C124,Kruistabel!$C$25:$F$25,0)+1,FALSE),""))</f>
        <v>#REF!</v>
      </c>
      <c r="BG124" s="326" t="e">
        <f>IF(IF(Plananalyse!BG124=1,VLOOKUP(BG$5,Kruistabel!$B$26:$F$29,MATCH($C124,Kruistabel!$C$25:$F$25,0)+1,FALSE),"")=0,"",IF(Plananalyse!BG124=1,VLOOKUP(BG$5,Kruistabel!$B$26:$F$29,MATCH($C124,Kruistabel!$C$25:$F$25,0)+1,FALSE),""))</f>
        <v>#REF!</v>
      </c>
      <c r="BH124" s="326" t="e">
        <f>IF(IF(Plananalyse!BH124=1,VLOOKUP(BH$5,Kruistabel!$B$26:$F$29,MATCH($C124,Kruistabel!$C$25:$F$25,0)+1,FALSE),"")=0,"",IF(Plananalyse!BH124=1,VLOOKUP(BH$5,Kruistabel!$B$26:$F$29,MATCH($C124,Kruistabel!$C$25:$F$25,0)+1,FALSE),""))</f>
        <v>#REF!</v>
      </c>
      <c r="BI124" s="327"/>
      <c r="BJ124" s="326" t="e">
        <f>IF(IF(Plananalyse!BJ124=1,VLOOKUP(BJ$5,Kruistabel!$B$26:$F$29,MATCH($C124,Kruistabel!$C$25:$F$25,0)+1,FALSE),"")=0,"",IF(Plananalyse!BJ124=1,VLOOKUP(BJ$5,Kruistabel!$B$26:$F$29,MATCH($C124,Kruistabel!$C$25:$F$25,0)+1,FALSE),""))</f>
        <v>#REF!</v>
      </c>
      <c r="BK124" s="326" t="e">
        <f>IF(IF(Plananalyse!BK124=1,VLOOKUP(BK$5,Kruistabel!$B$26:$F$29,MATCH($C124,Kruistabel!$C$25:$F$25,0)+1,FALSE),"")=0,"",IF(Plananalyse!BK124=1,VLOOKUP(BK$5,Kruistabel!$B$26:$F$29,MATCH($C124,Kruistabel!$C$25:$F$25,0)+1,FALSE),""))</f>
        <v>#REF!</v>
      </c>
      <c r="BL124" s="326" t="e">
        <f>IF(IF(Plananalyse!BL124=1,VLOOKUP(BL$5,Kruistabel!$B$26:$F$29,MATCH($C124,Kruistabel!$C$25:$F$25,0)+1,FALSE),"")=0,"",IF(Plananalyse!BL124=1,VLOOKUP(BL$5,Kruistabel!$B$26:$F$29,MATCH($C124,Kruistabel!$C$25:$F$25,0)+1,FALSE),""))</f>
        <v>#REF!</v>
      </c>
      <c r="BM124" s="326" t="e">
        <f>IF(IF(Plananalyse!BM124=1,VLOOKUP(BM$5,Kruistabel!$B$26:$F$29,MATCH($C124,Kruistabel!$C$25:$F$25,0)+1,FALSE),"")=0,"",IF(Plananalyse!BM124=1,VLOOKUP(BM$5,Kruistabel!$B$26:$F$29,MATCH($C124,Kruistabel!$C$25:$F$25,0)+1,FALSE),""))</f>
        <v>#REF!</v>
      </c>
      <c r="BN124" s="326" t="e">
        <f>IF(IF(Plananalyse!BN124=1,VLOOKUP(BN$5,Kruistabel!$B$26:$F$29,MATCH($C124,Kruistabel!$C$25:$F$25,0)+1,FALSE),"")=0,"",IF(Plananalyse!BN124=1,VLOOKUP(BN$5,Kruistabel!$B$26:$F$29,MATCH($C124,Kruistabel!$C$25:$F$25,0)+1,FALSE),""))</f>
        <v>#REF!</v>
      </c>
      <c r="BO124" s="326" t="e">
        <f>IF(IF(Plananalyse!BO124=1,VLOOKUP(BO$5,Kruistabel!$B$26:$F$29,MATCH($C124,Kruistabel!$C$25:$F$25,0)+1,FALSE),"")=0,"",IF(Plananalyse!BO124=1,VLOOKUP(BO$5,Kruistabel!$B$26:$F$29,MATCH($C124,Kruistabel!$C$25:$F$25,0)+1,FALSE),""))</f>
        <v>#REF!</v>
      </c>
      <c r="BP124" s="326" t="e">
        <f>IF(IF(Plananalyse!BP124=1,VLOOKUP(BP$5,Kruistabel!$B$26:$F$29,MATCH($C124,Kruistabel!$C$25:$F$25,0)+1,FALSE),"")=0,"",IF(Plananalyse!BP124=1,VLOOKUP(BP$5,Kruistabel!$B$26:$F$29,MATCH($C124,Kruistabel!$C$25:$F$25,0)+1,FALSE),""))</f>
        <v>#REF!</v>
      </c>
      <c r="BQ124" s="326" t="e">
        <f>IF(IF(Plananalyse!BQ124=1,VLOOKUP(BQ$5,Kruistabel!$B$26:$F$29,MATCH($C124,Kruistabel!$C$25:$F$25,0)+1,FALSE),"")=0,"",IF(Plananalyse!BQ124=1,VLOOKUP(BQ$5,Kruistabel!$B$26:$F$29,MATCH($C124,Kruistabel!$C$25:$F$25,0)+1,FALSE),""))</f>
        <v>#REF!</v>
      </c>
      <c r="BR124" s="326" t="e">
        <f>IF(IF(Plananalyse!BR124=1,VLOOKUP(BR$5,Kruistabel!$B$26:$F$29,MATCH($C124,Kruistabel!$C$25:$F$25,0)+1,FALSE),"")=0,"",IF(Plananalyse!BR124=1,VLOOKUP(BR$5,Kruistabel!$B$26:$F$29,MATCH($C124,Kruistabel!$C$25:$F$25,0)+1,FALSE),""))</f>
        <v>#REF!</v>
      </c>
      <c r="BS124" s="326" t="e">
        <f>IF(IF(Plananalyse!BS124=1,VLOOKUP(BS$5,Kruistabel!$B$26:$F$29,MATCH($C124,Kruistabel!$C$25:$F$25,0)+1,FALSE),"")=0,"",IF(Plananalyse!BS124=1,VLOOKUP(BS$5,Kruistabel!$B$26:$F$29,MATCH($C124,Kruistabel!$C$25:$F$25,0)+1,FALSE),""))</f>
        <v>#REF!</v>
      </c>
      <c r="BT124" s="65"/>
      <c r="BU124" s="231" t="e">
        <f>IF(IF(Plananalyse!BU124=1,VLOOKUP(BU$5,Kruistabel!$B$26:$F$29,MATCH($C124,Kruistabel!$C$25:$F$25,0)+1,FALSE),"")=0,"",IF(Plananalyse!BU124=1,VLOOKUP(BU$5,Kruistabel!$B$26:$F$29,MATCH($C124,Kruistabel!$C$25:$F$25,0)+1,FALSE),""))</f>
        <v>#REF!</v>
      </c>
      <c r="BV124" s="326" t="e">
        <f>IF(IF(Plananalyse!BV124=1,VLOOKUP(BV$5,Kruistabel!$B$26:$F$29,MATCH($C124,Kruistabel!$C$25:$F$25,0)+1,FALSE),"")=0,"",IF(Plananalyse!BV124=1,VLOOKUP(BV$5,Kruistabel!$B$26:$F$29,MATCH($C124,Kruistabel!$C$25:$F$25,0)+1,FALSE),""))</f>
        <v>#REF!</v>
      </c>
      <c r="BW124" s="326" t="e">
        <f>IF(IF(Plananalyse!BW124=1,VLOOKUP(BW$5,Kruistabel!$B$26:$F$29,MATCH($C124,Kruistabel!$C$25:$F$25,0)+1,FALSE),"")=0,"",IF(Plananalyse!BW124=1,VLOOKUP(BW$5,Kruistabel!$B$26:$F$29,MATCH($C124,Kruistabel!$C$25:$F$25,0)+1,FALSE),""))</f>
        <v>#REF!</v>
      </c>
      <c r="BX124" s="326" t="e">
        <f>IF(IF(Plananalyse!BX124=1,VLOOKUP(BX$5,Kruistabel!$B$26:$F$29,MATCH($C124,Kruistabel!$C$25:$F$25,0)+1,FALSE),"")=0,"",IF(Plananalyse!BX124=1,VLOOKUP(BX$5,Kruistabel!$B$26:$F$29,MATCH($C124,Kruistabel!$C$25:$F$25,0)+1,FALSE),""))</f>
        <v>#REF!</v>
      </c>
      <c r="BY124" s="327"/>
      <c r="BZ124" s="326" t="e">
        <f>IF(IF(Plananalyse!BZ124=1,VLOOKUP(BZ$5,Kruistabel!$B$26:$F$29,MATCH($C124,Kruistabel!$C$25:$F$25,0)+1,FALSE),"")=0,"",IF(Plananalyse!BZ124=1,VLOOKUP(BZ$5,Kruistabel!$B$26:$F$29,MATCH($C124,Kruistabel!$C$25:$F$25,0)+1,FALSE),""))</f>
        <v>#REF!</v>
      </c>
      <c r="CA124" s="326" t="e">
        <f>IF(IF(Plananalyse!CA124=1,VLOOKUP(CA$5,Kruistabel!$B$26:$F$29,MATCH($C124,Kruistabel!$C$25:$F$25,0)+1,FALSE),"")=0,"",IF(Plananalyse!CA124=1,VLOOKUP(CA$5,Kruistabel!$B$26:$F$29,MATCH($C124,Kruistabel!$C$25:$F$25,0)+1,FALSE),""))</f>
        <v>#REF!</v>
      </c>
      <c r="CB124" s="326" t="e">
        <f>IF(IF(Plananalyse!CB124=1,VLOOKUP(CB$5,Kruistabel!$B$26:$F$29,MATCH($C124,Kruistabel!$C$25:$F$25,0)+1,FALSE),"")=0,"",IF(Plananalyse!CB124=1,VLOOKUP(CB$5,Kruistabel!$B$26:$F$29,MATCH($C124,Kruistabel!$C$25:$F$25,0)+1,FALSE),""))</f>
        <v>#REF!</v>
      </c>
      <c r="CC124" s="326" t="e">
        <f>IF(IF(Plananalyse!CC124=1,VLOOKUP(CC$5,Kruistabel!$B$26:$F$29,MATCH($C124,Kruistabel!$C$25:$F$25,0)+1,FALSE),"")=0,"",IF(Plananalyse!CC124=1,VLOOKUP(CC$5,Kruistabel!$B$26:$F$29,MATCH($C124,Kruistabel!$C$25:$F$25,0)+1,FALSE),""))</f>
        <v>#REF!</v>
      </c>
      <c r="CD124" s="326" t="e">
        <f>IF(IF(Plananalyse!CD124=1,VLOOKUP(CD$5,Kruistabel!$B$26:$F$29,MATCH($C124,Kruistabel!$C$25:$F$25,0)+1,FALSE),"")=0,"",IF(Plananalyse!CD124=1,VLOOKUP(CD$5,Kruistabel!$B$26:$F$29,MATCH($C124,Kruistabel!$C$25:$F$25,0)+1,FALSE),""))</f>
        <v>#REF!</v>
      </c>
      <c r="CE124" s="326" t="e">
        <f>IF(IF(Plananalyse!CE124=1,VLOOKUP(CE$5,Kruistabel!$B$26:$F$29,MATCH($C124,Kruistabel!$C$25:$F$25,0)+1,FALSE),"")=0,"",IF(Plananalyse!CE124=1,VLOOKUP(CE$5,Kruistabel!$B$26:$F$29,MATCH($C124,Kruistabel!$C$25:$F$25,0)+1,FALSE),""))</f>
        <v>#REF!</v>
      </c>
      <c r="CF124" s="326" t="e">
        <f>IF(IF(Plananalyse!CF124=1,VLOOKUP(CF$5,Kruistabel!$B$26:$F$29,MATCH($C124,Kruistabel!$C$25:$F$25,0)+1,FALSE),"")=0,"",IF(Plananalyse!CF124=1,VLOOKUP(CF$5,Kruistabel!$B$26:$F$29,MATCH($C124,Kruistabel!$C$25:$F$25,0)+1,FALSE),""))</f>
        <v>#REF!</v>
      </c>
      <c r="CG124" s="326" t="e">
        <f>IF(IF(Plananalyse!CG124=1,VLOOKUP(CG$5,Kruistabel!$B$26:$F$29,MATCH($C124,Kruistabel!$C$25:$F$25,0)+1,FALSE),"")=0,"",IF(Plananalyse!CG124=1,VLOOKUP(CG$5,Kruistabel!$B$26:$F$29,MATCH($C124,Kruistabel!$C$25:$F$25,0)+1,FALSE),""))</f>
        <v>#REF!</v>
      </c>
      <c r="CH124" s="326" t="e">
        <f>IF(IF(Plananalyse!CH124=1,VLOOKUP(CH$5,Kruistabel!$B$26:$F$29,MATCH($C124,Kruistabel!$C$25:$F$25,0)+1,FALSE),"")=0,"",IF(Plananalyse!CH124=1,VLOOKUP(CH$5,Kruistabel!$B$26:$F$29,MATCH($C124,Kruistabel!$C$25:$F$25,0)+1,FALSE),""))</f>
        <v>#REF!</v>
      </c>
      <c r="CI124" s="65"/>
      <c r="CJ124" s="326" t="e">
        <f>IF(IF(Plananalyse!CJ124=1,VLOOKUP(CJ$5,Kruistabel!$B$26:$F$29,MATCH($C124,Kruistabel!$C$25:$F$25,0)+1,FALSE),"")=0,"",IF(Plananalyse!CJ124=1,VLOOKUP(CJ$5,Kruistabel!$B$26:$F$29,MATCH($C124,Kruistabel!$C$25:$F$25,0)+1,FALSE),""))</f>
        <v>#REF!</v>
      </c>
      <c r="CK124" s="326" t="e">
        <f>IF(IF(Plananalyse!CK124=1,VLOOKUP(CK$5,Kruistabel!$B$26:$F$29,MATCH($C124,Kruistabel!$C$25:$F$25,0)+1,FALSE),"")=0,"",IF(Plananalyse!CK124=1,VLOOKUP(CK$5,Kruistabel!$B$26:$F$29,MATCH($C124,Kruistabel!$C$25:$F$25,0)+1,FALSE),""))</f>
        <v>#REF!</v>
      </c>
      <c r="CL124" s="326" t="e">
        <f>IF(IF(Plananalyse!CL124=1,VLOOKUP(CL$5,Kruistabel!$B$26:$F$29,MATCH($C124,Kruistabel!$C$25:$F$25,0)+1,FALSE),"")=0,"",IF(Plananalyse!CL124=1,VLOOKUP(CL$5,Kruistabel!$B$26:$F$29,MATCH($C124,Kruistabel!$C$25:$F$25,0)+1,FALSE),""))</f>
        <v>#REF!</v>
      </c>
      <c r="CM124" s="326" t="e">
        <f>IF(IF(Plananalyse!CM124=1,VLOOKUP(CM$5,Kruistabel!$B$26:$F$29,MATCH($C124,Kruistabel!$C$25:$F$25,0)+1,FALSE),"")=0,"",IF(Plananalyse!CM124=1,VLOOKUP(CM$5,Kruistabel!$B$26:$F$29,MATCH($C124,Kruistabel!$C$25:$F$25,0)+1,FALSE),""))</f>
        <v>#REF!</v>
      </c>
      <c r="CN124" s="326" t="e">
        <f>IF(IF(Plananalyse!CN124=1,VLOOKUP(CN$5,Kruistabel!$B$26:$F$29,MATCH($C124,Kruistabel!$C$25:$F$25,0)+1,FALSE),"")=0,"",IF(Plananalyse!CN124=1,VLOOKUP(CN$5,Kruistabel!$B$26:$F$29,MATCH($C124,Kruistabel!$C$25:$F$25,0)+1,FALSE),""))</f>
        <v>#REF!</v>
      </c>
      <c r="CO124" s="326" t="e">
        <f>IF(IF(Plananalyse!CO124=1,VLOOKUP(CO$5,Kruistabel!$B$26:$F$29,MATCH($C124,Kruistabel!$C$25:$F$25,0)+1,FALSE),"")=0,"",IF(Plananalyse!CO124=1,VLOOKUP(CO$5,Kruistabel!$B$26:$F$29,MATCH($C124,Kruistabel!$C$25:$F$25,0)+1,FALSE),""))</f>
        <v>#REF!</v>
      </c>
      <c r="CP124" s="326" t="e">
        <f>IF(IF(Plananalyse!CP124=1,VLOOKUP(CP$5,Kruistabel!$B$26:$F$29,MATCH($C124,Kruistabel!$C$25:$F$25,0)+1,FALSE),"")=0,"",IF(Plananalyse!CP124=1,VLOOKUP(CP$5,Kruistabel!$B$26:$F$29,MATCH($C124,Kruistabel!$C$25:$F$25,0)+1,FALSE),""))</f>
        <v>#REF!</v>
      </c>
      <c r="CQ124" s="326" t="e">
        <f>IF(IF(Plananalyse!CQ124=1,VLOOKUP(CQ$5,Kruistabel!$B$26:$F$29,MATCH($C124,Kruistabel!$C$25:$F$25,0)+1,FALSE),"")=0,"",IF(Plananalyse!CQ124=1,VLOOKUP(CQ$5,Kruistabel!$B$26:$F$29,MATCH($C124,Kruistabel!$C$25:$F$25,0)+1,FALSE),""))</f>
        <v>#REF!</v>
      </c>
      <c r="CR124" s="326" t="e">
        <f>IF(IF(Plananalyse!CR124=1,VLOOKUP(CR$5,Kruistabel!$B$26:$F$29,MATCH($C124,Kruistabel!$C$25:$F$25,0)+1,FALSE),"")=0,"",IF(Plananalyse!CR124=1,VLOOKUP(CR$5,Kruistabel!$B$26:$F$29,MATCH($C124,Kruistabel!$C$25:$F$25,0)+1,FALSE),""))</f>
        <v>#REF!</v>
      </c>
      <c r="CS124" s="326" t="e">
        <f>IF(IF(Plananalyse!CS124=1,VLOOKUP(CS$5,Kruistabel!$B$26:$F$29,MATCH($C124,Kruistabel!$C$25:$F$25,0)+1,FALSE),"")=0,"",IF(Plananalyse!CS124=1,VLOOKUP(CS$5,Kruistabel!$B$26:$F$29,MATCH($C124,Kruistabel!$C$25:$F$25,0)+1,FALSE),""))</f>
        <v>#REF!</v>
      </c>
      <c r="CT124" s="326" t="e">
        <f>IF(IF(Plananalyse!CT124=1,VLOOKUP(CT$5,Kruistabel!$B$26:$F$29,MATCH($C124,Kruistabel!$C$25:$F$25,0)+1,FALSE),"")=0,"",IF(Plananalyse!CT124=1,VLOOKUP(CT$5,Kruistabel!$B$26:$F$29,MATCH($C124,Kruistabel!$C$25:$F$25,0)+1,FALSE),""))</f>
        <v>#REF!</v>
      </c>
      <c r="CU124" s="326" t="e">
        <f>IF(IF(Plananalyse!CU124=1,VLOOKUP(CU$5,Kruistabel!$B$26:$F$29,MATCH($C124,Kruistabel!$C$25:$F$25,0)+1,FALSE),"")=0,"",IF(Plananalyse!CU124=1,VLOOKUP(CU$5,Kruistabel!$B$26:$F$29,MATCH($C124,Kruistabel!$C$25:$F$25,0)+1,FALSE),""))</f>
        <v>#REF!</v>
      </c>
      <c r="CV124" s="326" t="e">
        <f>IF(IF(Plananalyse!CV124=1,VLOOKUP(CV$5,Kruistabel!$B$26:$F$29,MATCH($C124,Kruistabel!$C$25:$F$25,0)+1,FALSE),"")=0,"",IF(Plananalyse!CV124=1,VLOOKUP(CV$5,Kruistabel!$B$26:$F$29,MATCH($C124,Kruistabel!$C$25:$F$25,0)+1,FALSE),""))</f>
        <v>#REF!</v>
      </c>
      <c r="CW124" s="326" t="e">
        <f>IF(IF(Plananalyse!CW124=1,VLOOKUP(CW$5,Kruistabel!$B$26:$F$29,MATCH($C124,Kruistabel!$C$25:$F$25,0)+1,FALSE),"")=0,"",IF(Plananalyse!CW124=1,VLOOKUP(CW$5,Kruistabel!$B$26:$F$29,MATCH($C124,Kruistabel!$C$25:$F$25,0)+1,FALSE),""))</f>
        <v>#REF!</v>
      </c>
      <c r="CX124" s="326" t="e">
        <f>IF(IF(Plananalyse!CX124=1,VLOOKUP(CX$5,Kruistabel!$B$26:$F$29,MATCH($C124,Kruistabel!$C$25:$F$25,0)+1,FALSE),"")=0,"",IF(Plananalyse!CX124=1,VLOOKUP(CX$5,Kruistabel!$B$26:$F$29,MATCH($C124,Kruistabel!$C$25:$F$25,0)+1,FALSE),""))</f>
        <v>#REF!</v>
      </c>
      <c r="CY124" s="326" t="e">
        <f>IF(IF(Plananalyse!CY124=1,VLOOKUP(CY$5,Kruistabel!$B$26:$F$29,MATCH($C124,Kruistabel!$C$25:$F$25,0)+1,FALSE),"")=0,"",IF(Plananalyse!CY124=1,VLOOKUP(CY$5,Kruistabel!$B$26:$F$29,MATCH($C124,Kruistabel!$C$25:$F$25,0)+1,FALSE),""))</f>
        <v>#REF!</v>
      </c>
      <c r="CZ124" s="326" t="e">
        <f>IF(IF(Plananalyse!CZ124=1,VLOOKUP(CZ$5,Kruistabel!$B$26:$F$29,MATCH($C124,Kruistabel!$C$25:$F$25,0)+1,FALSE),"")=0,"",IF(Plananalyse!CZ124=1,VLOOKUP(CZ$5,Kruistabel!$B$26:$F$29,MATCH($C124,Kruistabel!$C$25:$F$25,0)+1,FALSE),""))</f>
        <v>#REF!</v>
      </c>
      <c r="DA124" s="326" t="e">
        <f>IF(IF(Plananalyse!DA124=1,VLOOKUP(DA$5,Kruistabel!$B$26:$F$29,MATCH($C124,Kruistabel!$C$25:$F$25,0)+1,FALSE),"")=0,"",IF(Plananalyse!DA124=1,VLOOKUP(DA$5,Kruistabel!$B$26:$F$29,MATCH($C124,Kruistabel!$C$25:$F$25,0)+1,FALSE),""))</f>
        <v>#REF!</v>
      </c>
      <c r="DB124" s="326" t="e">
        <f>IF(IF(Plananalyse!DB124=1,VLOOKUP(DB$5,Kruistabel!$B$26:$F$29,MATCH($C124,Kruistabel!$C$25:$F$25,0)+1,FALSE),"")=0,"",IF(Plananalyse!DB124=1,VLOOKUP(DB$5,Kruistabel!$B$26:$F$29,MATCH($C124,Kruistabel!$C$25:$F$25,0)+1,FALSE),""))</f>
        <v>#REF!</v>
      </c>
      <c r="DC124" s="326" t="e">
        <f>IF(IF(Plananalyse!DC124=1,VLOOKUP(DC$5,Kruistabel!$B$26:$F$29,MATCH($C124,Kruistabel!$C$25:$F$25,0)+1,FALSE),"")=0,"",IF(Plananalyse!DC124=1,VLOOKUP(DC$5,Kruistabel!$B$26:$F$29,MATCH($C124,Kruistabel!$C$25:$F$25,0)+1,FALSE),""))</f>
        <v>#REF!</v>
      </c>
      <c r="DD124" s="327"/>
      <c r="DE124" s="326" t="e">
        <f>IF(IF(Plananalyse!DE124=1,VLOOKUP(DE$5,Kruistabel!$B$26:$F$29,MATCH($C124,Kruistabel!$C$25:$F$25,0)+1,FALSE),"")=0,"",IF(Plananalyse!DE124=1,VLOOKUP(DE$5,Kruistabel!$B$26:$F$29,MATCH($C124,Kruistabel!$C$25:$F$25,0)+1,FALSE),""))</f>
        <v>#REF!</v>
      </c>
      <c r="DF124" s="326" t="e">
        <f>IF(IF(Plananalyse!DF124=1,VLOOKUP(DF$5,Kruistabel!$B$26:$F$29,MATCH($C124,Kruistabel!$C$25:$F$25,0)+1,FALSE),"")=0,"",IF(Plananalyse!DF124=1,VLOOKUP(DF$5,Kruistabel!$B$26:$F$29,MATCH($C124,Kruistabel!$C$25:$F$25,0)+1,FALSE),""))</f>
        <v>#REF!</v>
      </c>
      <c r="DG124" s="326" t="e">
        <f>IF(IF(Plananalyse!DG124=1,VLOOKUP(DG$5,Kruistabel!$B$26:$F$29,MATCH($C124,Kruistabel!$C$25:$F$25,0)+1,FALSE),"")=0,"",IF(Plananalyse!DG124=1,VLOOKUP(DG$5,Kruistabel!$B$26:$F$29,MATCH($C124,Kruistabel!$C$25:$F$25,0)+1,FALSE),""))</f>
        <v>#REF!</v>
      </c>
      <c r="DH124" s="326" t="e">
        <f>IF(IF(Plananalyse!DH124=1,VLOOKUP(DH$5,Kruistabel!$B$26:$F$29,MATCH($C124,Kruistabel!$C$25:$F$25,0)+1,FALSE),"")=0,"",IF(Plananalyse!DH124=1,VLOOKUP(DH$5,Kruistabel!$B$26:$F$29,MATCH($C124,Kruistabel!$C$25:$F$25,0)+1,FALSE),""))</f>
        <v>#REF!</v>
      </c>
      <c r="DI124" s="326" t="e">
        <f>IF(IF(Plananalyse!DI124=1,VLOOKUP(DI$5,Kruistabel!$B$26:$F$29,MATCH($C124,Kruistabel!$C$25:$F$25,0)+1,FALSE),"")=0,"",IF(Plananalyse!DI124=1,VLOOKUP(DI$5,Kruistabel!$B$26:$F$29,MATCH($C124,Kruistabel!$C$25:$F$25,0)+1,FALSE),""))</f>
        <v>#REF!</v>
      </c>
      <c r="DJ124" s="326" t="e">
        <f>IF(IF(Plananalyse!DJ124=1,VLOOKUP(DJ$5,Kruistabel!$B$26:$F$29,MATCH($C124,Kruistabel!$C$25:$F$25,0)+1,FALSE),"")=0,"",IF(Plananalyse!DJ124=1,VLOOKUP(DJ$5,Kruistabel!$B$26:$F$29,MATCH($C124,Kruistabel!$C$25:$F$25,0)+1,FALSE),""))</f>
        <v>#REF!</v>
      </c>
      <c r="DK124" s="326" t="e">
        <f>IF(IF(Plananalyse!DK124=1,VLOOKUP(DK$5,Kruistabel!$B$26:$F$29,MATCH($C124,Kruistabel!$C$25:$F$25,0)+1,FALSE),"")=0,"",IF(Plananalyse!DK124=1,VLOOKUP(DK$5,Kruistabel!$B$26:$F$29,MATCH($C124,Kruistabel!$C$25:$F$25,0)+1,FALSE),""))</f>
        <v>#REF!</v>
      </c>
      <c r="DL124" s="326" t="e">
        <f>IF(IF(Plananalyse!DL124=1,VLOOKUP(DL$5,Kruistabel!$B$26:$F$29,MATCH($C124,Kruistabel!$C$25:$F$25,0)+1,FALSE),"")=0,"",IF(Plananalyse!DL124=1,VLOOKUP(DL$5,Kruistabel!$B$26:$F$29,MATCH($C124,Kruistabel!$C$25:$F$25,0)+1,FALSE),""))</f>
        <v>#REF!</v>
      </c>
      <c r="DM124" s="327" t="str">
        <f>IF(Plananalyse!DM124=1,VLOOKUP(DM$5,Kruistabel!$B$26:$F$29,MATCH($C124,Kruistabel!$C$25:$F$25,0)+1,FALSE),"")</f>
        <v/>
      </c>
      <c r="DN124" s="326" t="e">
        <f ca="1">IF(IF(Plananalyse!DN124=1,VLOOKUP(DN$5,Kruistabel!$B$26:$F$29,MATCH($C124,Kruistabel!$C$25:$F$25,0)+1,FALSE),"")=0,"",IF(Plananalyse!DN124=1,VLOOKUP(DN$5,Kruistabel!$B$26:$F$29,MATCH($C124,Kruistabel!$C$25:$F$25,0)+1,FALSE),""))</f>
        <v>#REF!</v>
      </c>
      <c r="DO124" s="326" t="e">
        <f ca="1">IF(IF(Plananalyse!DO124=1,VLOOKUP(DO$5,Kruistabel!$B$26:$F$29,MATCH($C124,Kruistabel!$C$25:$F$25,0)+1,FALSE),"")=0,"",IF(Plananalyse!DO124=1,VLOOKUP(DO$5,Kruistabel!$B$26:$F$29,MATCH($C124,Kruistabel!$C$25:$F$25,0)+1,FALSE),""))</f>
        <v>#REF!</v>
      </c>
      <c r="DP124" s="326" t="e">
        <f ca="1">IF(IF(Plananalyse!DP124=1,VLOOKUP(DP$5,Kruistabel!$B$26:$F$29,MATCH($C124,Kruistabel!$C$25:$F$25,0)+1,FALSE),"")=0,"",IF(Plananalyse!DP124=1,VLOOKUP(DP$5,Kruistabel!$B$26:$F$29,MATCH($C124,Kruistabel!$C$25:$F$25,0)+1,FALSE),""))</f>
        <v>#REF!</v>
      </c>
      <c r="DQ124" s="326" t="e">
        <f ca="1">IF(IF(Plananalyse!DQ124=1,VLOOKUP(DQ$5,Kruistabel!$B$26:$F$29,MATCH($C124,Kruistabel!$C$25:$F$25,0)+1,FALSE),"")=0,"",IF(Plananalyse!DQ124=1,VLOOKUP(DQ$5,Kruistabel!$B$26:$F$29,MATCH($C124,Kruistabel!$C$25:$F$25,0)+1,FALSE),""))</f>
        <v>#REF!</v>
      </c>
      <c r="DR124" s="326" t="e">
        <f ca="1">IF(IF(Plananalyse!DR124=1,VLOOKUP(DR$5,Kruistabel!$B$26:$F$29,MATCH($C124,Kruistabel!$C$25:$F$25,0)+1,FALSE),"")=0,"",IF(Plananalyse!DR124=1,VLOOKUP(DR$5,Kruistabel!$B$26:$F$29,MATCH($C124,Kruistabel!$C$25:$F$25,0)+1,FALSE),""))</f>
        <v>#REF!</v>
      </c>
      <c r="DS124" s="326" t="e">
        <f ca="1">IF(IF(Plananalyse!DS124=1,VLOOKUP(DS$5,Kruistabel!$B$26:$F$29,MATCH($C124,Kruistabel!$C$25:$F$25,0)+1,FALSE),"")=0,"",IF(Plananalyse!DS124=1,VLOOKUP(DS$5,Kruistabel!$B$26:$F$29,MATCH($C124,Kruistabel!$C$25:$F$25,0)+1,FALSE),""))</f>
        <v>#REF!</v>
      </c>
      <c r="DT124" s="326" t="e">
        <f ca="1">IF(IF(Plananalyse!DT124=1,VLOOKUP(DT$5,Kruistabel!$B$26:$F$29,MATCH($C124,Kruistabel!$C$25:$F$25,0)+1,FALSE),"")=0,"",IF(Plananalyse!DT124=1,VLOOKUP(DT$5,Kruistabel!$B$26:$F$29,MATCH($C124,Kruistabel!$C$25:$F$25,0)+1,FALSE),""))</f>
        <v>#REF!</v>
      </c>
      <c r="DU124" s="326" t="e">
        <f ca="1">IF(IF(Plananalyse!DU124=1,VLOOKUP(DU$5,Kruistabel!$B$26:$F$29,MATCH($C124,Kruistabel!$C$25:$F$25,0)+1,FALSE),"")=0,"",IF(Plananalyse!DU124=1,VLOOKUP(DU$5,Kruistabel!$B$26:$F$29,MATCH($C124,Kruistabel!$C$25:$F$25,0)+1,FALSE),""))</f>
        <v>#REF!</v>
      </c>
      <c r="DV124" s="326" t="e">
        <f ca="1">IF(IF(Plananalyse!DV124=1,VLOOKUP(DV$5,Kruistabel!$B$26:$F$29,MATCH($C124,Kruistabel!$C$25:$F$25,0)+1,FALSE),"")=0,"",IF(Plananalyse!DV124=1,VLOOKUP(DV$5,Kruistabel!$B$26:$F$29,MATCH($C124,Kruistabel!$C$25:$F$25,0)+1,FALSE),""))</f>
        <v>#REF!</v>
      </c>
      <c r="DW124" s="326" t="e">
        <f ca="1">IF(IF(Plananalyse!DW124=1,VLOOKUP(DW$5,Kruistabel!$B$26:$F$29,MATCH($C124,Kruistabel!$C$25:$F$25,0)+1,FALSE),"")=0,"",IF(Plananalyse!DW124=1,VLOOKUP(DW$5,Kruistabel!$B$26:$F$29,MATCH($C124,Kruistabel!$C$25:$F$25,0)+1,FALSE),""))</f>
        <v>#REF!</v>
      </c>
      <c r="DX124" s="326" t="e">
        <f ca="1">IF(IF(Plananalyse!DX124=1,VLOOKUP(DX$5,Kruistabel!$B$26:$F$29,MATCH($C124,Kruistabel!$C$25:$F$25,0)+1,FALSE),"")=0,"",IF(Plananalyse!DX124=1,VLOOKUP(DX$5,Kruistabel!$B$26:$F$29,MATCH($C124,Kruistabel!$C$25:$F$25,0)+1,FALSE),""))</f>
        <v>#REF!</v>
      </c>
      <c r="DY124" s="327" t="str">
        <f>IF(Plananalyse!DY124=1,VLOOKUP(DY$5,Kruistabel!$B$26:$F$29,MATCH($C124,Kruistabel!$C$25:$F$25,0)+1,FALSE),"")</f>
        <v/>
      </c>
      <c r="DZ124" s="326" t="e">
        <f ca="1">IF(IF(Plananalyse!DZ124=1,VLOOKUP(DZ$5,Kruistabel!$B$26:$F$29,MATCH($C124,Kruistabel!$C$25:$F$25,0)+1,FALSE),"")=0,"",IF(Plananalyse!DZ124=1,VLOOKUP(DZ$5,Kruistabel!$B$26:$F$29,MATCH($C124,Kruistabel!$C$25:$F$25,0)+1,FALSE),""))</f>
        <v>#REF!</v>
      </c>
      <c r="EA124" s="326" t="e">
        <f ca="1">IF(IF(Plananalyse!EA124=1,VLOOKUP(EA$5,Kruistabel!$B$26:$F$29,MATCH($C124,Kruistabel!$C$25:$F$25,0)+1,FALSE),"")=0,"",IF(Plananalyse!EA124=1,VLOOKUP(EA$5,Kruistabel!$B$26:$F$29,MATCH($C124,Kruistabel!$C$25:$F$25,0)+1,FALSE),""))</f>
        <v>#REF!</v>
      </c>
      <c r="EB124" s="326" t="e">
        <f ca="1">IF(IF(Plananalyse!EB124=1,VLOOKUP(EB$5,Kruistabel!$B$26:$F$29,MATCH($C124,Kruistabel!$C$25:$F$25,0)+1,FALSE),"")=0,"",IF(Plananalyse!EB124=1,VLOOKUP(EB$5,Kruistabel!$B$26:$F$29,MATCH($C124,Kruistabel!$C$25:$F$25,0)+1,FALSE),""))</f>
        <v>#REF!</v>
      </c>
      <c r="EC124" s="326" t="e">
        <f ca="1">IF(IF(Plananalyse!EC124=1,VLOOKUP(EC$5,Kruistabel!$B$26:$F$29,MATCH($C124,Kruistabel!$C$25:$F$25,0)+1,FALSE),"")=0,"",IF(Plananalyse!EC124=1,VLOOKUP(EC$5,Kruistabel!$B$26:$F$29,MATCH($C124,Kruistabel!$C$25:$F$25,0)+1,FALSE),""))</f>
        <v>#REF!</v>
      </c>
      <c r="ED124" s="327"/>
      <c r="EE124" s="326" t="e">
        <f ca="1">IF(IF(Plananalyse!EE124=1,VLOOKUP(EE$5,Kruistabel!$B$26:$F$29,MATCH($C124,Kruistabel!$C$25:$F$25,0)+1,FALSE),"")=0,"",IF(Plananalyse!EE124=1,VLOOKUP(EE$5,Kruistabel!$B$26:$F$29,MATCH($C124,Kruistabel!$C$25:$F$25,0)+1,FALSE),""))</f>
        <v>#REF!</v>
      </c>
      <c r="EF124" s="326" t="e">
        <f ca="1">IF(IF(Plananalyse!EF124=1,VLOOKUP(EF$5,Kruistabel!$B$26:$F$29,MATCH($C124,Kruistabel!$C$25:$F$25,0)+1,FALSE),"")=0,"",IF(Plananalyse!EF124=1,VLOOKUP(EF$5,Kruistabel!$B$26:$F$29,MATCH($C124,Kruistabel!$C$25:$F$25,0)+1,FALSE),""))</f>
        <v>#REF!</v>
      </c>
      <c r="EG124" s="326" t="e">
        <f ca="1">IF(IF(Plananalyse!EG124=1,VLOOKUP(EG$5,Kruistabel!$B$26:$F$29,MATCH($C124,Kruistabel!$C$25:$F$25,0)+1,FALSE),"")=0,"",IF(Plananalyse!EG124=1,VLOOKUP(EG$5,Kruistabel!$B$26:$F$29,MATCH($C124,Kruistabel!$C$25:$F$25,0)+1,FALSE),""))</f>
        <v>#REF!</v>
      </c>
      <c r="EH124" s="326" t="e">
        <f ca="1">IF(IF(Plananalyse!EH124=1,VLOOKUP(EH$5,Kruistabel!$B$26:$F$29,MATCH($C124,Kruistabel!$C$25:$F$25,0)+1,FALSE),"")=0,"",IF(Plananalyse!EH124=1,VLOOKUP(EH$5,Kruistabel!$B$26:$F$29,MATCH($C124,Kruistabel!$C$25:$F$25,0)+1,FALSE),""))</f>
        <v>#REF!</v>
      </c>
      <c r="EI124" s="326" t="e">
        <f ca="1">IF(IF(Plananalyse!EI124=1,VLOOKUP(EI$5,Kruistabel!$B$26:$F$29,MATCH($C124,Kruistabel!$C$25:$F$25,0)+1,FALSE),"")=0,"",IF(Plananalyse!EI124=1,VLOOKUP(EI$5,Kruistabel!$B$26:$F$29,MATCH($C124,Kruistabel!$C$25:$F$25,0)+1,FALSE),""))</f>
        <v>#REF!</v>
      </c>
      <c r="EJ124" s="164" t="str">
        <f>IF(Plananalyse!EJ124=1,VLOOKUP(EJ$5,Kruistabel!$B$26:$F$29,MATCH($C124,Kruistabel!$C$25:$F$25,0)+1,FALSE),"")</f>
        <v/>
      </c>
      <c r="EK124" s="138"/>
      <c r="EL124" s="138"/>
      <c r="EM124" s="138"/>
      <c r="EN124" s="138"/>
      <c r="EO124" s="138"/>
    </row>
    <row r="125" spans="2:145" hidden="1">
      <c r="B125" s="1"/>
      <c r="C125" s="168"/>
      <c r="D125" s="168"/>
      <c r="E125" s="29"/>
      <c r="F125" s="171"/>
      <c r="G125" s="170"/>
      <c r="H125" s="170"/>
      <c r="I125" s="170"/>
      <c r="J125" s="170"/>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231"/>
      <c r="AI125" s="231"/>
      <c r="AJ125" s="170"/>
      <c r="AK125" s="170"/>
      <c r="AL125" s="170"/>
      <c r="AM125" s="170"/>
      <c r="AN125" s="171"/>
      <c r="AO125" s="170"/>
      <c r="AP125" s="170"/>
      <c r="AQ125" s="170"/>
      <c r="AR125" s="170"/>
      <c r="AS125" s="170"/>
      <c r="AT125" s="170"/>
      <c r="AU125" s="170"/>
      <c r="AV125" s="170"/>
      <c r="AW125" s="170"/>
      <c r="AX125" s="170"/>
      <c r="AY125" s="171"/>
      <c r="AZ125" s="170"/>
      <c r="BA125" s="170"/>
      <c r="BB125" s="170"/>
      <c r="BC125" s="170"/>
      <c r="BD125" s="170"/>
      <c r="BE125" s="170"/>
      <c r="BF125" s="170"/>
      <c r="BG125" s="170"/>
      <c r="BH125" s="170"/>
      <c r="BI125" s="171"/>
      <c r="BJ125" s="170"/>
      <c r="BK125" s="170"/>
      <c r="BL125" s="170"/>
      <c r="BM125" s="170"/>
      <c r="BN125" s="170"/>
      <c r="BO125" s="170"/>
      <c r="BP125" s="170"/>
      <c r="BQ125" s="170"/>
      <c r="BR125" s="170"/>
      <c r="BS125" s="170"/>
      <c r="BT125" s="171"/>
      <c r="BU125" s="170"/>
      <c r="BV125" s="170"/>
      <c r="BW125" s="170"/>
      <c r="BX125" s="170"/>
      <c r="BY125" s="171"/>
      <c r="BZ125" s="170"/>
      <c r="CA125" s="170"/>
      <c r="CB125" s="170"/>
      <c r="CC125" s="170"/>
      <c r="CD125" s="170"/>
      <c r="CE125" s="170"/>
      <c r="CF125" s="170"/>
      <c r="CG125" s="170"/>
      <c r="CH125" s="170"/>
      <c r="CI125" s="171"/>
      <c r="CJ125" s="170"/>
      <c r="CK125" s="170"/>
      <c r="CL125" s="170"/>
      <c r="CM125" s="170"/>
      <c r="CN125" s="170"/>
      <c r="CO125" s="170"/>
      <c r="CP125" s="170"/>
      <c r="CQ125" s="170"/>
      <c r="CR125" s="170"/>
      <c r="CS125" s="170"/>
      <c r="CT125" s="170"/>
      <c r="CU125" s="170"/>
      <c r="CV125" s="170"/>
      <c r="CW125" s="170"/>
      <c r="CX125" s="170"/>
      <c r="CY125" s="170"/>
      <c r="CZ125" s="170"/>
      <c r="DA125" s="170"/>
      <c r="DB125" s="170"/>
      <c r="DC125" s="170"/>
      <c r="DD125" s="171"/>
      <c r="DE125" s="170"/>
      <c r="DF125" s="170"/>
      <c r="DG125" s="170"/>
      <c r="DH125" s="170"/>
      <c r="DI125" s="170"/>
      <c r="DJ125" s="170"/>
      <c r="DK125" s="170"/>
      <c r="DL125" s="170"/>
      <c r="DM125" s="171"/>
      <c r="DN125" s="170"/>
      <c r="DO125" s="170"/>
      <c r="DP125" s="170"/>
      <c r="DQ125" s="170"/>
      <c r="DR125" s="170"/>
      <c r="DS125" s="170"/>
      <c r="DT125" s="170"/>
      <c r="DU125" s="170"/>
      <c r="DV125" s="170"/>
      <c r="DW125" s="170"/>
      <c r="DX125" s="170"/>
      <c r="DY125" s="171"/>
      <c r="DZ125" s="170"/>
      <c r="EA125" s="170"/>
      <c r="EB125" s="170"/>
      <c r="EC125" s="170"/>
      <c r="ED125" s="171"/>
      <c r="EE125" s="170"/>
      <c r="EF125" s="170"/>
      <c r="EG125" s="170"/>
      <c r="EH125" s="170"/>
      <c r="EI125" s="170"/>
      <c r="EJ125" s="164"/>
      <c r="EK125" s="138"/>
      <c r="EL125" s="138"/>
      <c r="EM125" s="138"/>
      <c r="EN125" s="138"/>
      <c r="EO125" s="138"/>
    </row>
    <row r="126" spans="2:145" hidden="1">
      <c r="B126" s="338" t="s">
        <v>227</v>
      </c>
      <c r="C126" s="65"/>
      <c r="D126" s="65"/>
      <c r="E126" s="119" t="str">
        <f>IF(AND(D126="laag",$D$3=1),0,_xlfn.IFNA(IF(VLOOKUP($B126,Classificatietabel!$B$6:$H$91,$E$5,FALSE)="Ja",1,0),""))</f>
        <v/>
      </c>
      <c r="F126" s="65"/>
      <c r="G126" s="327"/>
      <c r="H126" s="327"/>
      <c r="I126" s="327"/>
      <c r="J126" s="327"/>
      <c r="K126" s="327"/>
      <c r="L126" s="327"/>
      <c r="M126" s="327"/>
      <c r="N126" s="327"/>
      <c r="O126" s="327"/>
      <c r="P126" s="327"/>
      <c r="Q126" s="327"/>
      <c r="R126" s="327"/>
      <c r="S126" s="327"/>
      <c r="T126" s="327"/>
      <c r="U126" s="327"/>
      <c r="V126" s="327"/>
      <c r="W126" s="327"/>
      <c r="X126" s="327"/>
      <c r="Y126" s="327"/>
      <c r="Z126" s="327"/>
      <c r="AA126" s="327"/>
      <c r="AB126" s="327"/>
      <c r="AC126" s="327"/>
      <c r="AD126" s="327"/>
      <c r="AE126" s="327"/>
      <c r="AF126" s="327"/>
      <c r="AG126" s="327"/>
      <c r="AH126" s="327"/>
      <c r="AI126" s="327"/>
      <c r="AJ126" s="327"/>
      <c r="AK126" s="327"/>
      <c r="AL126" s="327"/>
      <c r="AM126" s="327"/>
      <c r="AN126" s="327"/>
      <c r="AO126" s="327"/>
      <c r="AP126" s="327"/>
      <c r="AQ126" s="327"/>
      <c r="AR126" s="327"/>
      <c r="AS126" s="327"/>
      <c r="AT126" s="327"/>
      <c r="AU126" s="327"/>
      <c r="AV126" s="327"/>
      <c r="AW126" s="327"/>
      <c r="AX126" s="327"/>
      <c r="AY126" s="327"/>
      <c r="AZ126" s="327"/>
      <c r="BA126" s="327"/>
      <c r="BB126" s="327"/>
      <c r="BC126" s="327"/>
      <c r="BD126" s="327"/>
      <c r="BE126" s="327"/>
      <c r="BF126" s="327"/>
      <c r="BG126" s="327"/>
      <c r="BH126" s="327"/>
      <c r="BI126" s="327"/>
      <c r="BJ126" s="327"/>
      <c r="BK126" s="327"/>
      <c r="BL126" s="327"/>
      <c r="BM126" s="327"/>
      <c r="BN126" s="327"/>
      <c r="BO126" s="327"/>
      <c r="BP126" s="327"/>
      <c r="BQ126" s="327"/>
      <c r="BR126" s="327"/>
      <c r="BS126" s="327"/>
      <c r="BT126" s="65"/>
      <c r="BU126" s="65"/>
      <c r="BV126" s="327"/>
      <c r="BW126" s="327"/>
      <c r="BX126" s="327"/>
      <c r="BY126" s="327"/>
      <c r="BZ126" s="327"/>
      <c r="CA126" s="327"/>
      <c r="CB126" s="327"/>
      <c r="CC126" s="327"/>
      <c r="CD126" s="327"/>
      <c r="CE126" s="327"/>
      <c r="CF126" s="327"/>
      <c r="CG126" s="327"/>
      <c r="CH126" s="327"/>
      <c r="CI126" s="65"/>
      <c r="CJ126" s="327"/>
      <c r="CK126" s="327"/>
      <c r="CL126" s="327"/>
      <c r="CM126" s="327"/>
      <c r="CN126" s="327"/>
      <c r="CO126" s="327"/>
      <c r="CP126" s="327"/>
      <c r="CQ126" s="327"/>
      <c r="CR126" s="327"/>
      <c r="CS126" s="327"/>
      <c r="CT126" s="327"/>
      <c r="CU126" s="327"/>
      <c r="CV126" s="327"/>
      <c r="CW126" s="327"/>
      <c r="CX126" s="327"/>
      <c r="CY126" s="327"/>
      <c r="CZ126" s="327"/>
      <c r="DA126" s="327"/>
      <c r="DB126" s="327"/>
      <c r="DC126" s="327"/>
      <c r="DD126" s="327"/>
      <c r="DE126" s="327"/>
      <c r="DF126" s="327"/>
      <c r="DG126" s="327"/>
      <c r="DH126" s="327"/>
      <c r="DI126" s="327"/>
      <c r="DJ126" s="327"/>
      <c r="DK126" s="327"/>
      <c r="DL126" s="327"/>
      <c r="DM126" s="327"/>
      <c r="DN126" s="327"/>
      <c r="DO126" s="327"/>
      <c r="DP126" s="327"/>
      <c r="DQ126" s="327"/>
      <c r="DR126" s="327"/>
      <c r="DS126" s="327"/>
      <c r="DT126" s="327"/>
      <c r="DU126" s="327"/>
      <c r="DV126" s="327"/>
      <c r="DW126" s="327"/>
      <c r="DX126" s="327"/>
      <c r="DY126" s="327"/>
      <c r="DZ126" s="327"/>
      <c r="EA126" s="327"/>
      <c r="EB126" s="327"/>
      <c r="EC126" s="327"/>
      <c r="ED126" s="327"/>
      <c r="EE126" s="327"/>
      <c r="EF126" s="327"/>
      <c r="EG126" s="327"/>
      <c r="EH126" s="327"/>
      <c r="EI126" s="327"/>
    </row>
    <row r="127" spans="2:145" hidden="1">
      <c r="B127" s="337" t="s">
        <v>228</v>
      </c>
      <c r="C127" s="160" t="str">
        <f>_xlfn.IFNA(VLOOKUP($B127,Classificatietabel!$B$6:$I$91,C$7,FALSE),"")</f>
        <v/>
      </c>
      <c r="D127" s="160" t="str">
        <f>_xlfn.IFNA(VLOOKUP($B127,Classificatietabel!$B$6:$I$91,D$7,FALSE),"")</f>
        <v/>
      </c>
      <c r="E127" s="119" t="str">
        <f>IF(AND(D127="laag",$D$3=1),0,_xlfn.IFNA(IF(VLOOKUP($B127,Classificatietabel!$B$6:$H$91,$E$5,FALSE)="Ja",1,0),""))</f>
        <v/>
      </c>
      <c r="F127" s="163"/>
      <c r="G127" s="326" t="e">
        <f>IF(IF(Plananalyse!G127=1,VLOOKUP(G$5,Kruistabel!$B$26:$F$29,MATCH($C127,Kruistabel!$C$25:$F$25,0)+1,FALSE),"")=0,"",IF(Plananalyse!G127=1,VLOOKUP(G$5,Kruistabel!$B$26:$F$29,MATCH($C127,Kruistabel!$C$25:$F$25,0)+1,FALSE),""))</f>
        <v>#N/A</v>
      </c>
      <c r="H127" s="326" t="e">
        <f>IF(IF(Plananalyse!H127=1,VLOOKUP(H$5,Kruistabel!$B$26:$F$29,MATCH($C127,Kruistabel!$C$25:$F$25,0)+1,FALSE),"")=0,"",IF(Plananalyse!H127=1,VLOOKUP(H$5,Kruistabel!$B$26:$F$29,MATCH($C127,Kruistabel!$C$25:$F$25,0)+1,FALSE),""))</f>
        <v>#N/A</v>
      </c>
      <c r="I127" s="326" t="e">
        <f>IF(IF(Plananalyse!I127=1,VLOOKUP(I$5,Kruistabel!$B$26:$F$29,MATCH($C127,Kruistabel!$C$25:$F$25,0)+1,FALSE),"")=0,"",IF(Plananalyse!I127=1,VLOOKUP(I$5,Kruistabel!$B$26:$F$29,MATCH($C127,Kruistabel!$C$25:$F$25,0)+1,FALSE),""))</f>
        <v>#N/A</v>
      </c>
      <c r="J127" s="326" t="e">
        <f>IF(IF(Plananalyse!J127=1,VLOOKUP(J$5,Kruistabel!$B$26:$F$29,MATCH($C127,Kruistabel!$C$25:$F$25,0)+1,FALSE),"")=0,"",IF(Plananalyse!J127=1,VLOOKUP(J$5,Kruistabel!$B$26:$F$29,MATCH($C127,Kruistabel!$C$25:$F$25,0)+1,FALSE),""))</f>
        <v>#N/A</v>
      </c>
      <c r="K127" s="326" t="e">
        <f>IF(IF(Plananalyse!K127=1,VLOOKUP(K$5,Kruistabel!$B$26:$F$29,MATCH($C127,Kruistabel!$C$25:$F$25,0)+1,FALSE),"")=0,"",IF(Plananalyse!K127=1,VLOOKUP(K$5,Kruistabel!$B$26:$F$29,MATCH($C127,Kruistabel!$C$25:$F$25,0)+1,FALSE),""))</f>
        <v>#N/A</v>
      </c>
      <c r="L127" s="326" t="e">
        <f>IF(IF(Plananalyse!L127=1,VLOOKUP(L$5,Kruistabel!$B$26:$F$29,MATCH($C127,Kruistabel!$C$25:$F$25,0)+1,FALSE),"")=0,"",IF(Plananalyse!L127=1,VLOOKUP(L$5,Kruistabel!$B$26:$F$29,MATCH($C127,Kruistabel!$C$25:$F$25,0)+1,FALSE),""))</f>
        <v>#N/A</v>
      </c>
      <c r="M127" s="326" t="e">
        <f>IF(IF(Plananalyse!M127=1,VLOOKUP(M$5,Kruistabel!$B$26:$F$29,MATCH($C127,Kruistabel!$C$25:$F$25,0)+1,FALSE),"")=0,"",IF(Plananalyse!M127=1,VLOOKUP(M$5,Kruistabel!$B$26:$F$29,MATCH($C127,Kruistabel!$C$25:$F$25,0)+1,FALSE),""))</f>
        <v>#N/A</v>
      </c>
      <c r="N127" s="326" t="e">
        <f>IF(IF(Plananalyse!N127=1,VLOOKUP(N$5,Kruistabel!$B$26:$F$29,MATCH($C127,Kruistabel!$C$25:$F$25,0)+1,FALSE),"")=0,"",IF(Plananalyse!N127=1,VLOOKUP(N$5,Kruistabel!$B$26:$F$29,MATCH($C127,Kruistabel!$C$25:$F$25,0)+1,FALSE),""))</f>
        <v>#N/A</v>
      </c>
      <c r="O127" s="326" t="e">
        <f>IF(IF(Plananalyse!O127=1,VLOOKUP(O$5,Kruistabel!$B$26:$F$29,MATCH($C127,Kruistabel!$C$25:$F$25,0)+1,FALSE),"")=0,"",IF(Plananalyse!O127=1,VLOOKUP(O$5,Kruistabel!$B$26:$F$29,MATCH($C127,Kruistabel!$C$25:$F$25,0)+1,FALSE),""))</f>
        <v>#N/A</v>
      </c>
      <c r="P127" s="326" t="e">
        <f>IF(IF(Plananalyse!P127=1,VLOOKUP(P$5,Kruistabel!$B$26:$F$29,MATCH($C127,Kruistabel!$C$25:$F$25,0)+1,FALSE),"")=0,"",IF(Plananalyse!P127=1,VLOOKUP(P$5,Kruistabel!$B$26:$F$29,MATCH($C127,Kruistabel!$C$25:$F$25,0)+1,FALSE),""))</f>
        <v>#N/A</v>
      </c>
      <c r="Q127" s="326" t="e">
        <f>IF(IF(Plananalyse!Q127=1,VLOOKUP(Q$5,Kruistabel!$B$26:$F$29,MATCH($C127,Kruistabel!$C$25:$F$25,0)+1,FALSE),"")=0,"",IF(Plananalyse!Q127=1,VLOOKUP(Q$5,Kruistabel!$B$26:$F$29,MATCH($C127,Kruistabel!$C$25:$F$25,0)+1,FALSE),""))</f>
        <v>#N/A</v>
      </c>
      <c r="R127" s="326" t="e">
        <f>IF(IF(Plananalyse!R127=1,VLOOKUP(R$5,Kruistabel!$B$26:$F$29,MATCH($C127,Kruistabel!$C$25:$F$25,0)+1,FALSE),"")=0,"",IF(Plananalyse!R127=1,VLOOKUP(R$5,Kruistabel!$B$26:$F$29,MATCH($C127,Kruistabel!$C$25:$F$25,0)+1,FALSE),""))</f>
        <v>#N/A</v>
      </c>
      <c r="S127" s="326" t="e">
        <f>IF(IF(Plananalyse!S127=1,VLOOKUP(S$5,Kruistabel!$B$26:$F$29,MATCH($C127,Kruistabel!$C$25:$F$25,0)+1,FALSE),"")=0,"",IF(Plananalyse!S127=1,VLOOKUP(S$5,Kruistabel!$B$26:$F$29,MATCH($C127,Kruistabel!$C$25:$F$25,0)+1,FALSE),""))</f>
        <v>#N/A</v>
      </c>
      <c r="T127" s="326" t="e">
        <f>IF(IF(Plananalyse!T127=1,VLOOKUP(T$5,Kruistabel!$B$26:$F$29,MATCH($C127,Kruistabel!$C$25:$F$25,0)+1,FALSE),"")=0,"",IF(Plananalyse!T127=1,VLOOKUP(T$5,Kruistabel!$B$26:$F$29,MATCH($C127,Kruistabel!$C$25:$F$25,0)+1,FALSE),""))</f>
        <v>#N/A</v>
      </c>
      <c r="U127" s="326" t="e">
        <f>IF(IF(Plananalyse!U127=1,VLOOKUP(U$5,Kruistabel!$B$26:$F$29,MATCH($C127,Kruistabel!$C$25:$F$25,0)+1,FALSE),"")=0,"",IF(Plananalyse!U127=1,VLOOKUP(U$5,Kruistabel!$B$26:$F$29,MATCH($C127,Kruistabel!$C$25:$F$25,0)+1,FALSE),""))</f>
        <v>#N/A</v>
      </c>
      <c r="V127" s="326" t="e">
        <f>IF(IF(Plananalyse!V127=1,VLOOKUP(V$5,Kruistabel!$B$26:$F$29,MATCH($C127,Kruistabel!$C$25:$F$25,0)+1,FALSE),"")=0,"",IF(Plananalyse!V127=1,VLOOKUP(V$5,Kruistabel!$B$26:$F$29,MATCH($C127,Kruistabel!$C$25:$F$25,0)+1,FALSE),""))</f>
        <v>#N/A</v>
      </c>
      <c r="W127" s="326" t="e">
        <f>IF(IF(Plananalyse!W127=1,VLOOKUP(W$5,Kruistabel!$B$26:$F$29,MATCH($C127,Kruistabel!$C$25:$F$25,0)+1,FALSE),"")=0,"",IF(Plananalyse!W127=1,VLOOKUP(W$5,Kruistabel!$B$26:$F$29,MATCH($C127,Kruistabel!$C$25:$F$25,0)+1,FALSE),""))</f>
        <v>#N/A</v>
      </c>
      <c r="X127" s="326" t="e">
        <f>IF(IF(Plananalyse!X127=1,VLOOKUP(X$5,Kruistabel!$B$26:$F$29,MATCH($C127,Kruistabel!$C$25:$F$25,0)+1,FALSE),"")=0,"",IF(Plananalyse!X127=1,VLOOKUP(X$5,Kruistabel!$B$26:$F$29,MATCH($C127,Kruistabel!$C$25:$F$25,0)+1,FALSE),""))</f>
        <v>#N/A</v>
      </c>
      <c r="Y127" s="326" t="e">
        <f>IF(IF(Plananalyse!Y127=1,VLOOKUP(Y$5,Kruistabel!$B$26:$F$29,MATCH($C127,Kruistabel!$C$25:$F$25,0)+1,FALSE),"")=0,"",IF(Plananalyse!Y127=1,VLOOKUP(Y$5,Kruistabel!$B$26:$F$29,MATCH($C127,Kruistabel!$C$25:$F$25,0)+1,FALSE),""))</f>
        <v>#N/A</v>
      </c>
      <c r="Z127" s="326" t="e">
        <f>IF(IF(Plananalyse!Z127=1,VLOOKUP(Z$5,Kruistabel!$B$26:$F$29,MATCH($C127,Kruistabel!$C$25:$F$25,0)+1,FALSE),"")=0,"",IF(Plananalyse!Z127=1,VLOOKUP(Z$5,Kruistabel!$B$26:$F$29,MATCH($C127,Kruistabel!$C$25:$F$25,0)+1,FALSE),""))</f>
        <v>#N/A</v>
      </c>
      <c r="AA127" s="326" t="e">
        <f>IF(IF(Plananalyse!AA127=1,VLOOKUP(AA$5,Kruistabel!$B$26:$F$29,MATCH($C127,Kruistabel!$C$25:$F$25,0)+1,FALSE),"")=0,"",IF(Plananalyse!AA127=1,VLOOKUP(AA$5,Kruistabel!$B$26:$F$29,MATCH($C127,Kruistabel!$C$25:$F$25,0)+1,FALSE),""))</f>
        <v>#N/A</v>
      </c>
      <c r="AB127" s="326" t="e">
        <f>IF(IF(Plananalyse!AB127=1,VLOOKUP(AB$5,Kruistabel!$B$26:$F$29,MATCH($C127,Kruistabel!$C$25:$F$25,0)+1,FALSE),"")=0,"",IF(Plananalyse!AB127=1,VLOOKUP(AB$5,Kruistabel!$B$26:$F$29,MATCH($C127,Kruistabel!$C$25:$F$25,0)+1,FALSE),""))</f>
        <v>#N/A</v>
      </c>
      <c r="AC127" s="326" t="e">
        <f>IF(IF(Plananalyse!AC127=1,VLOOKUP(AC$5,Kruistabel!$B$26:$F$29,MATCH($C127,Kruistabel!$C$25:$F$25,0)+1,FALSE),"")=0,"",IF(Plananalyse!AC127=1,VLOOKUP(AC$5,Kruistabel!$B$26:$F$29,MATCH($C127,Kruistabel!$C$25:$F$25,0)+1,FALSE),""))</f>
        <v>#N/A</v>
      </c>
      <c r="AD127" s="326" t="e">
        <f>IF(IF(Plananalyse!AD127=1,VLOOKUP(AD$5,Kruistabel!$B$26:$F$29,MATCH($C127,Kruistabel!$C$25:$F$25,0)+1,FALSE),"")=0,"",IF(Plananalyse!AD127=1,VLOOKUP(AD$5,Kruistabel!$B$26:$F$29,MATCH($C127,Kruistabel!$C$25:$F$25,0)+1,FALSE),""))</f>
        <v>#N/A</v>
      </c>
      <c r="AE127" s="326" t="e">
        <f>IF(IF(Plananalyse!AE127=1,VLOOKUP(AE$5,Kruistabel!$B$26:$F$29,MATCH($C127,Kruistabel!$C$25:$F$25,0)+1,FALSE),"")=0,"",IF(Plananalyse!AE127=1,VLOOKUP(AE$5,Kruistabel!$B$26:$F$29,MATCH($C127,Kruistabel!$C$25:$F$25,0)+1,FALSE),""))</f>
        <v>#N/A</v>
      </c>
      <c r="AF127" s="326" t="e">
        <f>IF(IF(Plananalyse!AF127=1,VLOOKUP(AF$5,Kruistabel!$B$26:$F$29,MATCH($C127,Kruistabel!$C$25:$F$25,0)+1,FALSE),"")=0,"",IF(Plananalyse!AF127=1,VLOOKUP(AF$5,Kruistabel!$B$26:$F$29,MATCH($C127,Kruistabel!$C$25:$F$25,0)+1,FALSE),""))</f>
        <v>#N/A</v>
      </c>
      <c r="AG127" s="326" t="e">
        <f>IF(IF(Plananalyse!AG127=1,VLOOKUP(AG$5,Kruistabel!$B$26:$F$29,MATCH($C127,Kruistabel!$C$25:$F$25,0)+1,FALSE),"")=0,"",IF(Plananalyse!AG127=1,VLOOKUP(AG$5,Kruistabel!$B$26:$F$29,MATCH($C127,Kruistabel!$C$25:$F$25,0)+1,FALSE),""))</f>
        <v>#N/A</v>
      </c>
      <c r="AH127" s="326" t="e">
        <f>IF(IF(Plananalyse!AH127=1,VLOOKUP(AH$5,Kruistabel!$B$26:$F$29,MATCH($C127,Kruistabel!$C$25:$F$25,0)+1,FALSE),"")=0,"",IF(Plananalyse!AI127=1,VLOOKUP(AH$5,Kruistabel!$B$26:$F$29,MATCH($C127,Kruistabel!$C$25:$F$25,0)+1,FALSE),""))</f>
        <v>#N/A</v>
      </c>
      <c r="AI127" s="326" t="e">
        <f>IF(IF(Plananalyse!AI127=1,VLOOKUP(AI$5,Kruistabel!$B$26:$F$29,MATCH($C127,Kruistabel!$C$25:$F$25,0)+1,FALSE),"")=0,"",IF(Plananalyse!AJ127=1,VLOOKUP(AI$5,Kruistabel!$B$26:$F$29,MATCH($C127,Kruistabel!$C$25:$F$25,0)+1,FALSE),""))</f>
        <v>#N/A</v>
      </c>
      <c r="AJ127" s="326" t="e">
        <f>IF(IF(Plananalyse!AJ127=1,VLOOKUP(AJ$5,Kruistabel!$B$26:$F$29,MATCH($C127,Kruistabel!$C$25:$F$25,0)+1,FALSE),"")=0,"",IF(Plananalyse!AJ127=1,VLOOKUP(AJ$5,Kruistabel!$B$26:$F$29,MATCH($C127,Kruistabel!$C$25:$F$25,0)+1,FALSE),""))</f>
        <v>#N/A</v>
      </c>
      <c r="AK127" s="326" t="e">
        <f>IF(IF(Plananalyse!AK127=1,VLOOKUP(AK$5,Kruistabel!$B$26:$F$29,MATCH($C127,Kruistabel!$C$25:$F$25,0)+1,FALSE),"")=0,"",IF(Plananalyse!AK127=1,VLOOKUP(AK$5,Kruistabel!$B$26:$F$29,MATCH($C127,Kruistabel!$C$25:$F$25,0)+1,FALSE),""))</f>
        <v>#N/A</v>
      </c>
      <c r="AL127" s="326" t="e">
        <f>IF(IF(Plananalyse!AL127=1,VLOOKUP(AL$5,Kruistabel!$B$26:$F$29,MATCH($C127,Kruistabel!$C$25:$F$25,0)+1,FALSE),"")=0,"",IF(Plananalyse!AL127=1,VLOOKUP(AL$5,Kruistabel!$B$26:$F$29,MATCH($C127,Kruistabel!$C$25:$F$25,0)+1,FALSE),""))</f>
        <v>#N/A</v>
      </c>
      <c r="AM127" s="326" t="e">
        <f>IF(IF(Plananalyse!AM127=1,VLOOKUP(AM$5,Kruistabel!$B$26:$F$29,MATCH($C127,Kruistabel!$C$25:$F$25,0)+1,FALSE),"")=0,"",IF(Plananalyse!AM127=1,VLOOKUP(AM$5,Kruistabel!$B$26:$F$29,MATCH($C127,Kruistabel!$C$25:$F$25,0)+1,FALSE),""))</f>
        <v>#N/A</v>
      </c>
      <c r="AN127" s="327"/>
      <c r="AO127" s="326" t="e">
        <f>IF(IF(Plananalyse!AO127=1,VLOOKUP(AO$5,Kruistabel!$B$26:$F$29,MATCH($C127,Kruistabel!$C$25:$F$25,0)+1,FALSE),"")=0,"",IF(Plananalyse!AO127=1,VLOOKUP(AO$5,Kruistabel!$B$26:$F$29,MATCH($C127,Kruistabel!$C$25:$F$25,0)+1,FALSE),""))</f>
        <v>#N/A</v>
      </c>
      <c r="AP127" s="326" t="e">
        <f>IF(IF(Plananalyse!AP127=1,VLOOKUP(AP$5,Kruistabel!$B$26:$F$29,MATCH($C127,Kruistabel!$C$25:$F$25,0)+1,FALSE),"")=0,"",IF(Plananalyse!AP127=1,VLOOKUP(AP$5,Kruistabel!$B$26:$F$29,MATCH($C127,Kruistabel!$C$25:$F$25,0)+1,FALSE),""))</f>
        <v>#N/A</v>
      </c>
      <c r="AQ127" s="326" t="e">
        <f>IF(IF(Plananalyse!AQ127=1,VLOOKUP(AQ$5,Kruistabel!$B$26:$F$29,MATCH($C127,Kruistabel!$C$25:$F$25,0)+1,FALSE),"")=0,"",IF(Plananalyse!AQ127=1,VLOOKUP(AQ$5,Kruistabel!$B$26:$F$29,MATCH($C127,Kruistabel!$C$25:$F$25,0)+1,FALSE),""))</f>
        <v>#N/A</v>
      </c>
      <c r="AR127" s="326" t="e">
        <f>IF(IF(Plananalyse!AR127=1,VLOOKUP(AR$5,Kruistabel!$B$26:$F$29,MATCH($C127,Kruistabel!$C$25:$F$25,0)+1,FALSE),"")=0,"",IF(Plananalyse!AR127=1,VLOOKUP(AR$5,Kruistabel!$B$26:$F$29,MATCH($C127,Kruistabel!$C$25:$F$25,0)+1,FALSE),""))</f>
        <v>#N/A</v>
      </c>
      <c r="AS127" s="326" t="e">
        <f>IF(IF(Plananalyse!AS127=1,VLOOKUP(AS$5,Kruistabel!$B$26:$F$29,MATCH($C127,Kruistabel!$C$25:$F$25,0)+1,FALSE),"")=0,"",IF(Plananalyse!AS127=1,VLOOKUP(AS$5,Kruistabel!$B$26:$F$29,MATCH($C127,Kruistabel!$C$25:$F$25,0)+1,FALSE),""))</f>
        <v>#N/A</v>
      </c>
      <c r="AT127" s="326" t="e">
        <f>IF(IF(Plananalyse!AT127=1,VLOOKUP(AT$5,Kruistabel!$B$26:$F$29,MATCH($C127,Kruistabel!$C$25:$F$25,0)+1,FALSE),"")=0,"",IF(Plananalyse!AT127=1,VLOOKUP(AT$5,Kruistabel!$B$26:$F$29,MATCH($C127,Kruistabel!$C$25:$F$25,0)+1,FALSE),""))</f>
        <v>#N/A</v>
      </c>
      <c r="AU127" s="326" t="e">
        <f>IF(IF(Plananalyse!AU127=1,VLOOKUP(AU$5,Kruistabel!$B$26:$F$29,MATCH($C127,Kruistabel!$C$25:$F$25,0)+1,FALSE),"")=0,"",IF(Plananalyse!AU127=1,VLOOKUP(AU$5,Kruistabel!$B$26:$F$29,MATCH($C127,Kruistabel!$C$25:$F$25,0)+1,FALSE),""))</f>
        <v>#N/A</v>
      </c>
      <c r="AV127" s="326" t="e">
        <f>IF(IF(Plananalyse!AV127=1,VLOOKUP(AV$5,Kruistabel!$B$26:$F$29,MATCH($C127,Kruistabel!$C$25:$F$25,0)+1,FALSE),"")=0,"",IF(Plananalyse!AV127=1,VLOOKUP(AV$5,Kruistabel!$B$26:$F$29,MATCH($C127,Kruistabel!$C$25:$F$25,0)+1,FALSE),""))</f>
        <v>#N/A</v>
      </c>
      <c r="AW127" s="326" t="e">
        <f>IF(IF(Plananalyse!AW127=1,VLOOKUP(AW$5,Kruistabel!$B$26:$F$29,MATCH($C127,Kruistabel!$C$25:$F$25,0)+1,FALSE),"")=0,"",IF(Plananalyse!AW127=1,VLOOKUP(AW$5,Kruistabel!$B$26:$F$29,MATCH($C127,Kruistabel!$C$25:$F$25,0)+1,FALSE),""))</f>
        <v>#N/A</v>
      </c>
      <c r="AX127" s="326" t="e">
        <f>IF(IF(Plananalyse!AX127=1,VLOOKUP(AX$5,Kruistabel!$B$26:$F$29,MATCH($C127,Kruistabel!$C$25:$F$25,0)+1,FALSE),"")=0,"",IF(Plananalyse!AX127=1,VLOOKUP(AX$5,Kruistabel!$B$26:$F$29,MATCH($C127,Kruistabel!$C$25:$F$25,0)+1,FALSE),""))</f>
        <v>#N/A</v>
      </c>
      <c r="AY127" s="327"/>
      <c r="AZ127" s="326" t="e">
        <f>IF(IF(Plananalyse!AZ127=1,VLOOKUP(AZ$5,Kruistabel!$B$26:$F$29,MATCH($C127,Kruistabel!$C$25:$F$25,0)+1,FALSE),"")=0,"",IF(Plananalyse!AZ127=1,VLOOKUP(AZ$5,Kruistabel!$B$26:$F$29,MATCH($C127,Kruistabel!$C$25:$F$25,0)+1,FALSE),""))</f>
        <v>#N/A</v>
      </c>
      <c r="BA127" s="326" t="e">
        <f>IF(IF(Plananalyse!BA127=1,VLOOKUP(BA$5,Kruistabel!$B$26:$F$29,MATCH($C127,Kruistabel!$C$25:$F$25,0)+1,FALSE),"")=0,"",IF(Plananalyse!BA127=1,VLOOKUP(BA$5,Kruistabel!$B$26:$F$29,MATCH($C127,Kruistabel!$C$25:$F$25,0)+1,FALSE),""))</f>
        <v>#N/A</v>
      </c>
      <c r="BB127" s="326" t="e">
        <f>IF(IF(Plananalyse!BB127=1,VLOOKUP(BB$5,Kruistabel!$B$26:$F$29,MATCH($C127,Kruistabel!$C$25:$F$25,0)+1,FALSE),"")=0,"",IF(Plananalyse!BB127=1,VLOOKUP(BB$5,Kruistabel!$B$26:$F$29,MATCH($C127,Kruistabel!$C$25:$F$25,0)+1,FALSE),""))</f>
        <v>#N/A</v>
      </c>
      <c r="BC127" s="326" t="e">
        <f>IF(IF(Plananalyse!BC127=1,VLOOKUP(BC$5,Kruistabel!$B$26:$F$29,MATCH($C127,Kruistabel!$C$25:$F$25,0)+1,FALSE),"")=0,"",IF(Plananalyse!BC127=1,VLOOKUP(BC$5,Kruistabel!$B$26:$F$29,MATCH($C127,Kruistabel!$C$25:$F$25,0)+1,FALSE),""))</f>
        <v>#N/A</v>
      </c>
      <c r="BD127" s="326" t="e">
        <f>IF(IF(Plananalyse!BD127=1,VLOOKUP(BD$5,Kruistabel!$B$26:$F$29,MATCH($C127,Kruistabel!$C$25:$F$25,0)+1,FALSE),"")=0,"",IF(Plananalyse!BD127=1,VLOOKUP(BD$5,Kruistabel!$B$26:$F$29,MATCH($C127,Kruistabel!$C$25:$F$25,0)+1,FALSE),""))</f>
        <v>#N/A</v>
      </c>
      <c r="BE127" s="326" t="e">
        <f>IF(IF(Plananalyse!BE127=1,VLOOKUP(BE$5,Kruistabel!$B$26:$F$29,MATCH($C127,Kruistabel!$C$25:$F$25,0)+1,FALSE),"")=0,"",IF(Plananalyse!BE127=1,VLOOKUP(BE$5,Kruistabel!$B$26:$F$29,MATCH($C127,Kruistabel!$C$25:$F$25,0)+1,FALSE),""))</f>
        <v>#N/A</v>
      </c>
      <c r="BF127" s="326" t="e">
        <f>IF(IF(Plananalyse!BF127=1,VLOOKUP(BF$5,Kruistabel!$B$26:$F$29,MATCH($C127,Kruistabel!$C$25:$F$25,0)+1,FALSE),"")=0,"",IF(Plananalyse!BF127=1,VLOOKUP(BF$5,Kruistabel!$B$26:$F$29,MATCH($C127,Kruistabel!$C$25:$F$25,0)+1,FALSE),""))</f>
        <v>#N/A</v>
      </c>
      <c r="BG127" s="326" t="e">
        <f>IF(IF(Plananalyse!BG127=1,VLOOKUP(BG$5,Kruistabel!$B$26:$F$29,MATCH($C127,Kruistabel!$C$25:$F$25,0)+1,FALSE),"")=0,"",IF(Plananalyse!BG127=1,VLOOKUP(BG$5,Kruistabel!$B$26:$F$29,MATCH($C127,Kruistabel!$C$25:$F$25,0)+1,FALSE),""))</f>
        <v>#N/A</v>
      </c>
      <c r="BH127" s="326" t="e">
        <f>IF(IF(Plananalyse!BH127=1,VLOOKUP(BH$5,Kruistabel!$B$26:$F$29,MATCH($C127,Kruistabel!$C$25:$F$25,0)+1,FALSE),"")=0,"",IF(Plananalyse!BH127=1,VLOOKUP(BH$5,Kruistabel!$B$26:$F$29,MATCH($C127,Kruistabel!$C$25:$F$25,0)+1,FALSE),""))</f>
        <v>#N/A</v>
      </c>
      <c r="BI127" s="327"/>
      <c r="BJ127" s="326" t="e">
        <f>IF(IF(Plananalyse!BJ127=1,VLOOKUP(BJ$5,Kruistabel!$B$26:$F$29,MATCH($C127,Kruistabel!$C$25:$F$25,0)+1,FALSE),"")=0,"",IF(Plananalyse!BJ127=1,VLOOKUP(BJ$5,Kruistabel!$B$26:$F$29,MATCH($C127,Kruistabel!$C$25:$F$25,0)+1,FALSE),""))</f>
        <v>#N/A</v>
      </c>
      <c r="BK127" s="326" t="e">
        <f>IF(IF(Plananalyse!BK127=1,VLOOKUP(BK$5,Kruistabel!$B$26:$F$29,MATCH($C127,Kruistabel!$C$25:$F$25,0)+1,FALSE),"")=0,"",IF(Plananalyse!BK127=1,VLOOKUP(BK$5,Kruistabel!$B$26:$F$29,MATCH($C127,Kruistabel!$C$25:$F$25,0)+1,FALSE),""))</f>
        <v>#N/A</v>
      </c>
      <c r="BL127" s="326" t="e">
        <f>IF(IF(Plananalyse!BL127=1,VLOOKUP(BL$5,Kruistabel!$B$26:$F$29,MATCH($C127,Kruistabel!$C$25:$F$25,0)+1,FALSE),"")=0,"",IF(Plananalyse!BL127=1,VLOOKUP(BL$5,Kruistabel!$B$26:$F$29,MATCH($C127,Kruistabel!$C$25:$F$25,0)+1,FALSE),""))</f>
        <v>#N/A</v>
      </c>
      <c r="BM127" s="326" t="e">
        <f>IF(IF(Plananalyse!BM127=1,VLOOKUP(BM$5,Kruistabel!$B$26:$F$29,MATCH($C127,Kruistabel!$C$25:$F$25,0)+1,FALSE),"")=0,"",IF(Plananalyse!BM127=1,VLOOKUP(BM$5,Kruistabel!$B$26:$F$29,MATCH($C127,Kruistabel!$C$25:$F$25,0)+1,FALSE),""))</f>
        <v>#N/A</v>
      </c>
      <c r="BN127" s="326" t="e">
        <f>IF(IF(Plananalyse!BN127=1,VLOOKUP(BN$5,Kruistabel!$B$26:$F$29,MATCH($C127,Kruistabel!$C$25:$F$25,0)+1,FALSE),"")=0,"",IF(Plananalyse!BN127=1,VLOOKUP(BN$5,Kruistabel!$B$26:$F$29,MATCH($C127,Kruistabel!$C$25:$F$25,0)+1,FALSE),""))</f>
        <v>#N/A</v>
      </c>
      <c r="BO127" s="326" t="e">
        <f>IF(IF(Plananalyse!BO127=1,VLOOKUP(BO$5,Kruistabel!$B$26:$F$29,MATCH($C127,Kruistabel!$C$25:$F$25,0)+1,FALSE),"")=0,"",IF(Plananalyse!BO127=1,VLOOKUP(BO$5,Kruistabel!$B$26:$F$29,MATCH($C127,Kruistabel!$C$25:$F$25,0)+1,FALSE),""))</f>
        <v>#N/A</v>
      </c>
      <c r="BP127" s="326" t="e">
        <f>IF(IF(Plananalyse!BP127=1,VLOOKUP(BP$5,Kruistabel!$B$26:$F$29,MATCH($C127,Kruistabel!$C$25:$F$25,0)+1,FALSE),"")=0,"",IF(Plananalyse!BP127=1,VLOOKUP(BP$5,Kruistabel!$B$26:$F$29,MATCH($C127,Kruistabel!$C$25:$F$25,0)+1,FALSE),""))</f>
        <v>#N/A</v>
      </c>
      <c r="BQ127" s="326" t="e">
        <f>IF(IF(Plananalyse!BQ127=1,VLOOKUP(BQ$5,Kruistabel!$B$26:$F$29,MATCH($C127,Kruistabel!$C$25:$F$25,0)+1,FALSE),"")=0,"",IF(Plananalyse!BQ127=1,VLOOKUP(BQ$5,Kruistabel!$B$26:$F$29,MATCH($C127,Kruistabel!$C$25:$F$25,0)+1,FALSE),""))</f>
        <v>#N/A</v>
      </c>
      <c r="BR127" s="326" t="e">
        <f>IF(IF(Plananalyse!BR127=1,VLOOKUP(BR$5,Kruistabel!$B$26:$F$29,MATCH($C127,Kruistabel!$C$25:$F$25,0)+1,FALSE),"")=0,"",IF(Plananalyse!BR127=1,VLOOKUP(BR$5,Kruistabel!$B$26:$F$29,MATCH($C127,Kruistabel!$C$25:$F$25,0)+1,FALSE),""))</f>
        <v>#REF!</v>
      </c>
      <c r="BS127" s="326" t="e">
        <f>IF(IF(Plananalyse!BS127=1,VLOOKUP(BS$5,Kruistabel!$B$26:$F$29,MATCH($C127,Kruistabel!$C$25:$F$25,0)+1,FALSE),"")=0,"",IF(Plananalyse!BS127=1,VLOOKUP(BS$5,Kruistabel!$B$26:$F$29,MATCH($C127,Kruistabel!$C$25:$F$25,0)+1,FALSE),""))</f>
        <v>#REF!</v>
      </c>
      <c r="BT127" s="65"/>
      <c r="BU127" s="231" t="e">
        <f>IF(IF(Plananalyse!BU127=1,VLOOKUP(BU$5,Kruistabel!$B$26:$F$29,MATCH($C127,Kruistabel!$C$25:$F$25,0)+1,FALSE),"")=0,"",IF(Plananalyse!BU127=1,VLOOKUP(BU$5,Kruistabel!$B$26:$F$29,MATCH($C127,Kruistabel!$C$25:$F$25,0)+1,FALSE),""))</f>
        <v>#N/A</v>
      </c>
      <c r="BV127" s="326" t="e">
        <f>IF(IF(Plananalyse!BV127=1,VLOOKUP(BV$5,Kruistabel!$B$26:$F$29,MATCH($C127,Kruistabel!$C$25:$F$25,0)+1,FALSE),"")=0,"",IF(Plananalyse!BV127=1,VLOOKUP(BV$5,Kruistabel!$B$26:$F$29,MATCH($C127,Kruistabel!$C$25:$F$25,0)+1,FALSE),""))</f>
        <v>#N/A</v>
      </c>
      <c r="BW127" s="326" t="e">
        <f>IF(IF(Plananalyse!BW127=1,VLOOKUP(BW$5,Kruistabel!$B$26:$F$29,MATCH($C127,Kruistabel!$C$25:$F$25,0)+1,FALSE),"")=0,"",IF(Plananalyse!BW127=1,VLOOKUP(BW$5,Kruistabel!$B$26:$F$29,MATCH($C127,Kruistabel!$C$25:$F$25,0)+1,FALSE),""))</f>
        <v>#N/A</v>
      </c>
      <c r="BX127" s="326" t="e">
        <f>IF(IF(Plananalyse!BX127=1,VLOOKUP(BX$5,Kruistabel!$B$26:$F$29,MATCH($C127,Kruistabel!$C$25:$F$25,0)+1,FALSE),"")=0,"",IF(Plananalyse!BX127=1,VLOOKUP(BX$5,Kruistabel!$B$26:$F$29,MATCH($C127,Kruistabel!$C$25:$F$25,0)+1,FALSE),""))</f>
        <v>#N/A</v>
      </c>
      <c r="BY127" s="327"/>
      <c r="BZ127" s="326" t="e">
        <f>IF(IF(Plananalyse!BZ127=1,VLOOKUP(BZ$5,Kruistabel!$B$26:$F$29,MATCH($C127,Kruistabel!$C$25:$F$25,0)+1,FALSE),"")=0,"",IF(Plananalyse!BZ127=1,VLOOKUP(BZ$5,Kruistabel!$B$26:$F$29,MATCH($C127,Kruistabel!$C$25:$F$25,0)+1,FALSE),""))</f>
        <v>#N/A</v>
      </c>
      <c r="CA127" s="326" t="e">
        <f>IF(IF(Plananalyse!CA127=1,VLOOKUP(CA$5,Kruistabel!$B$26:$F$29,MATCH($C127,Kruistabel!$C$25:$F$25,0)+1,FALSE),"")=0,"",IF(Plananalyse!CA127=1,VLOOKUP(CA$5,Kruistabel!$B$26:$F$29,MATCH($C127,Kruistabel!$C$25:$F$25,0)+1,FALSE),""))</f>
        <v>#N/A</v>
      </c>
      <c r="CB127" s="326" t="e">
        <f>IF(IF(Plananalyse!CB127=1,VLOOKUP(CB$5,Kruistabel!$B$26:$F$29,MATCH($C127,Kruistabel!$C$25:$F$25,0)+1,FALSE),"")=0,"",IF(Plananalyse!CB127=1,VLOOKUP(CB$5,Kruistabel!$B$26:$F$29,MATCH($C127,Kruistabel!$C$25:$F$25,0)+1,FALSE),""))</f>
        <v>#N/A</v>
      </c>
      <c r="CC127" s="326" t="e">
        <f>IF(IF(Plananalyse!CC127=1,VLOOKUP(CC$5,Kruistabel!$B$26:$F$29,MATCH($C127,Kruistabel!$C$25:$F$25,0)+1,FALSE),"")=0,"",IF(Plananalyse!CC127=1,VLOOKUP(CC$5,Kruistabel!$B$26:$F$29,MATCH($C127,Kruistabel!$C$25:$F$25,0)+1,FALSE),""))</f>
        <v>#N/A</v>
      </c>
      <c r="CD127" s="326" t="e">
        <f>IF(IF(Plananalyse!CD127=1,VLOOKUP(CD$5,Kruistabel!$B$26:$F$29,MATCH($C127,Kruistabel!$C$25:$F$25,0)+1,FALSE),"")=0,"",IF(Plananalyse!CD127=1,VLOOKUP(CD$5,Kruistabel!$B$26:$F$29,MATCH($C127,Kruistabel!$C$25:$F$25,0)+1,FALSE),""))</f>
        <v>#N/A</v>
      </c>
      <c r="CE127" s="326" t="e">
        <f>IF(IF(Plananalyse!CE127=1,VLOOKUP(CE$5,Kruistabel!$B$26:$F$29,MATCH($C127,Kruistabel!$C$25:$F$25,0)+1,FALSE),"")=0,"",IF(Plananalyse!CE127=1,VLOOKUP(CE$5,Kruistabel!$B$26:$F$29,MATCH($C127,Kruistabel!$C$25:$F$25,0)+1,FALSE),""))</f>
        <v>#N/A</v>
      </c>
      <c r="CF127" s="326" t="e">
        <f>IF(IF(Plananalyse!CF127=1,VLOOKUP(CF$5,Kruistabel!$B$26:$F$29,MATCH($C127,Kruistabel!$C$25:$F$25,0)+1,FALSE),"")=0,"",IF(Plananalyse!CF127=1,VLOOKUP(CF$5,Kruistabel!$B$26:$F$29,MATCH($C127,Kruistabel!$C$25:$F$25,0)+1,FALSE),""))</f>
        <v>#N/A</v>
      </c>
      <c r="CG127" s="326" t="e">
        <f>IF(IF(Plananalyse!CG127=1,VLOOKUP(CG$5,Kruistabel!$B$26:$F$29,MATCH($C127,Kruistabel!$C$25:$F$25,0)+1,FALSE),"")=0,"",IF(Plananalyse!CG127=1,VLOOKUP(CG$5,Kruistabel!$B$26:$F$29,MATCH($C127,Kruistabel!$C$25:$F$25,0)+1,FALSE),""))</f>
        <v>#REF!</v>
      </c>
      <c r="CH127" s="326" t="e">
        <f>IF(IF(Plananalyse!CH127=1,VLOOKUP(CH$5,Kruistabel!$B$26:$F$29,MATCH($C127,Kruistabel!$C$25:$F$25,0)+1,FALSE),"")=0,"",IF(Plananalyse!CH127=1,VLOOKUP(CH$5,Kruistabel!$B$26:$F$29,MATCH($C127,Kruistabel!$C$25:$F$25,0)+1,FALSE),""))</f>
        <v>#REF!</v>
      </c>
      <c r="CI127" s="65"/>
      <c r="CJ127" s="326" t="e">
        <f>IF(IF(Plananalyse!CJ127=1,VLOOKUP(CJ$5,Kruistabel!$B$26:$F$29,MATCH($C127,Kruistabel!$C$25:$F$25,0)+1,FALSE),"")=0,"",IF(Plananalyse!CJ127=1,VLOOKUP(CJ$5,Kruistabel!$B$26:$F$29,MATCH($C127,Kruistabel!$C$25:$F$25,0)+1,FALSE),""))</f>
        <v>#N/A</v>
      </c>
      <c r="CK127" s="326" t="e">
        <f>IF(IF(Plananalyse!CK127=1,VLOOKUP(CK$5,Kruistabel!$B$26:$F$29,MATCH($C127,Kruistabel!$C$25:$F$25,0)+1,FALSE),"")=0,"",IF(Plananalyse!CK127=1,VLOOKUP(CK$5,Kruistabel!$B$26:$F$29,MATCH($C127,Kruistabel!$C$25:$F$25,0)+1,FALSE),""))</f>
        <v>#N/A</v>
      </c>
      <c r="CL127" s="326" t="e">
        <f>IF(IF(Plananalyse!CL127=1,VLOOKUP(CL$5,Kruistabel!$B$26:$F$29,MATCH($C127,Kruistabel!$C$25:$F$25,0)+1,FALSE),"")=0,"",IF(Plananalyse!CL127=1,VLOOKUP(CL$5,Kruistabel!$B$26:$F$29,MATCH($C127,Kruistabel!$C$25:$F$25,0)+1,FALSE),""))</f>
        <v>#N/A</v>
      </c>
      <c r="CM127" s="326" t="e">
        <f>IF(IF(Plananalyse!CM127=1,VLOOKUP(CM$5,Kruistabel!$B$26:$F$29,MATCH($C127,Kruistabel!$C$25:$F$25,0)+1,FALSE),"")=0,"",IF(Plananalyse!CM127=1,VLOOKUP(CM$5,Kruistabel!$B$26:$F$29,MATCH($C127,Kruistabel!$C$25:$F$25,0)+1,FALSE),""))</f>
        <v>#N/A</v>
      </c>
      <c r="CN127" s="326" t="e">
        <f>IF(IF(Plananalyse!CN127=1,VLOOKUP(CN$5,Kruistabel!$B$26:$F$29,MATCH($C127,Kruistabel!$C$25:$F$25,0)+1,FALSE),"")=0,"",IF(Plananalyse!CN127=1,VLOOKUP(CN$5,Kruistabel!$B$26:$F$29,MATCH($C127,Kruistabel!$C$25:$F$25,0)+1,FALSE),""))</f>
        <v>#N/A</v>
      </c>
      <c r="CO127" s="326" t="e">
        <f>IF(IF(Plananalyse!CO127=1,VLOOKUP(CO$5,Kruistabel!$B$26:$F$29,MATCH($C127,Kruistabel!$C$25:$F$25,0)+1,FALSE),"")=0,"",IF(Plananalyse!CO127=1,VLOOKUP(CO$5,Kruistabel!$B$26:$F$29,MATCH($C127,Kruistabel!$C$25:$F$25,0)+1,FALSE),""))</f>
        <v>#N/A</v>
      </c>
      <c r="CP127" s="326" t="e">
        <f>IF(IF(Plananalyse!CP127=1,VLOOKUP(CP$5,Kruistabel!$B$26:$F$29,MATCH($C127,Kruistabel!$C$25:$F$25,0)+1,FALSE),"")=0,"",IF(Plananalyse!CP127=1,VLOOKUP(CP$5,Kruistabel!$B$26:$F$29,MATCH($C127,Kruistabel!$C$25:$F$25,0)+1,FALSE),""))</f>
        <v>#N/A</v>
      </c>
      <c r="CQ127" s="326" t="e">
        <f>IF(IF(Plananalyse!CQ127=1,VLOOKUP(CQ$5,Kruistabel!$B$26:$F$29,MATCH($C127,Kruistabel!$C$25:$F$25,0)+1,FALSE),"")=0,"",IF(Plananalyse!CQ127=1,VLOOKUP(CQ$5,Kruistabel!$B$26:$F$29,MATCH($C127,Kruistabel!$C$25:$F$25,0)+1,FALSE),""))</f>
        <v>#N/A</v>
      </c>
      <c r="CR127" s="326" t="e">
        <f>IF(IF(Plananalyse!CR127=1,VLOOKUP(CR$5,Kruistabel!$B$26:$F$29,MATCH($C127,Kruistabel!$C$25:$F$25,0)+1,FALSE),"")=0,"",IF(Plananalyse!CR127=1,VLOOKUP(CR$5,Kruistabel!$B$26:$F$29,MATCH($C127,Kruistabel!$C$25:$F$25,0)+1,FALSE),""))</f>
        <v>#N/A</v>
      </c>
      <c r="CS127" s="326" t="e">
        <f>IF(IF(Plananalyse!CS127=1,VLOOKUP(CS$5,Kruistabel!$B$26:$F$29,MATCH($C127,Kruistabel!$C$25:$F$25,0)+1,FALSE),"")=0,"",IF(Plananalyse!CS127=1,VLOOKUP(CS$5,Kruistabel!$B$26:$F$29,MATCH($C127,Kruistabel!$C$25:$F$25,0)+1,FALSE),""))</f>
        <v>#N/A</v>
      </c>
      <c r="CT127" s="326" t="e">
        <f>IF(IF(Plananalyse!CT127=1,VLOOKUP(CT$5,Kruistabel!$B$26:$F$29,MATCH($C127,Kruistabel!$C$25:$F$25,0)+1,FALSE),"")=0,"",IF(Plananalyse!CT127=1,VLOOKUP(CT$5,Kruistabel!$B$26:$F$29,MATCH($C127,Kruistabel!$C$25:$F$25,0)+1,FALSE),""))</f>
        <v>#N/A</v>
      </c>
      <c r="CU127" s="326" t="e">
        <f>IF(IF(Plananalyse!CU127=1,VLOOKUP(CU$5,Kruistabel!$B$26:$F$29,MATCH($C127,Kruistabel!$C$25:$F$25,0)+1,FALSE),"")=0,"",IF(Plananalyse!CU127=1,VLOOKUP(CU$5,Kruistabel!$B$26:$F$29,MATCH($C127,Kruistabel!$C$25:$F$25,0)+1,FALSE),""))</f>
        <v>#N/A</v>
      </c>
      <c r="CV127" s="326" t="e">
        <f>IF(IF(Plananalyse!CV127=1,VLOOKUP(CV$5,Kruistabel!$B$26:$F$29,MATCH($C127,Kruistabel!$C$25:$F$25,0)+1,FALSE),"")=0,"",IF(Plananalyse!CV127=1,VLOOKUP(CV$5,Kruistabel!$B$26:$F$29,MATCH($C127,Kruistabel!$C$25:$F$25,0)+1,FALSE),""))</f>
        <v>#N/A</v>
      </c>
      <c r="CW127" s="326" t="e">
        <f>IF(IF(Plananalyse!CW127=1,VLOOKUP(CW$5,Kruistabel!$B$26:$F$29,MATCH($C127,Kruistabel!$C$25:$F$25,0)+1,FALSE),"")=0,"",IF(Plananalyse!CW127=1,VLOOKUP(CW$5,Kruistabel!$B$26:$F$29,MATCH($C127,Kruistabel!$C$25:$F$25,0)+1,FALSE),""))</f>
        <v>#N/A</v>
      </c>
      <c r="CX127" s="326" t="e">
        <f>IF(IF(Plananalyse!CX127=1,VLOOKUP(CX$5,Kruistabel!$B$26:$F$29,MATCH($C127,Kruistabel!$C$25:$F$25,0)+1,FALSE),"")=0,"",IF(Plananalyse!CX127=1,VLOOKUP(CX$5,Kruistabel!$B$26:$F$29,MATCH($C127,Kruistabel!$C$25:$F$25,0)+1,FALSE),""))</f>
        <v>#N/A</v>
      </c>
      <c r="CY127" s="326" t="e">
        <f>IF(IF(Plananalyse!CY127=1,VLOOKUP(CY$5,Kruistabel!$B$26:$F$29,MATCH($C127,Kruistabel!$C$25:$F$25,0)+1,FALSE),"")=0,"",IF(Plananalyse!CY127=1,VLOOKUP(CY$5,Kruistabel!$B$26:$F$29,MATCH($C127,Kruistabel!$C$25:$F$25,0)+1,FALSE),""))</f>
        <v>#N/A</v>
      </c>
      <c r="CZ127" s="326" t="e">
        <f>IF(IF(Plananalyse!CZ127=1,VLOOKUP(CZ$5,Kruistabel!$B$26:$F$29,MATCH($C127,Kruistabel!$C$25:$F$25,0)+1,FALSE),"")=0,"",IF(Plananalyse!CZ127=1,VLOOKUP(CZ$5,Kruistabel!$B$26:$F$29,MATCH($C127,Kruistabel!$C$25:$F$25,0)+1,FALSE),""))</f>
        <v>#N/A</v>
      </c>
      <c r="DA127" s="326" t="e">
        <f>IF(IF(Plananalyse!DA127=1,VLOOKUP(DA$5,Kruistabel!$B$26:$F$29,MATCH($C127,Kruistabel!$C$25:$F$25,0)+1,FALSE),"")=0,"",IF(Plananalyse!DA127=1,VLOOKUP(DA$5,Kruistabel!$B$26:$F$29,MATCH($C127,Kruistabel!$C$25:$F$25,0)+1,FALSE),""))</f>
        <v>#N/A</v>
      </c>
      <c r="DB127" s="326" t="e">
        <f>IF(IF(Plananalyse!DB127=1,VLOOKUP(DB$5,Kruistabel!$B$26:$F$29,MATCH($C127,Kruistabel!$C$25:$F$25,0)+1,FALSE),"")=0,"",IF(Plananalyse!DB127=1,VLOOKUP(DB$5,Kruistabel!$B$26:$F$29,MATCH($C127,Kruistabel!$C$25:$F$25,0)+1,FALSE),""))</f>
        <v>#N/A</v>
      </c>
      <c r="DC127" s="326" t="e">
        <f>IF(IF(Plananalyse!DC127=1,VLOOKUP(DC$5,Kruistabel!$B$26:$F$29,MATCH($C127,Kruistabel!$C$25:$F$25,0)+1,FALSE),"")=0,"",IF(Plananalyse!DC127=1,VLOOKUP(DC$5,Kruistabel!$B$26:$F$29,MATCH($C127,Kruistabel!$C$25:$F$25,0)+1,FALSE),""))</f>
        <v>#N/A</v>
      </c>
      <c r="DD127" s="327"/>
      <c r="DE127" s="326" t="e">
        <f>IF(IF(Plananalyse!DE127=1,VLOOKUP(DE$5,Kruistabel!$B$26:$F$29,MATCH($C127,Kruistabel!$C$25:$F$25,0)+1,FALSE),"")=0,"",IF(Plananalyse!DE127=1,VLOOKUP(DE$5,Kruistabel!$B$26:$F$29,MATCH($C127,Kruistabel!$C$25:$F$25,0)+1,FALSE),""))</f>
        <v>#N/A</v>
      </c>
      <c r="DF127" s="326" t="e">
        <f>IF(IF(Plananalyse!DF127=1,VLOOKUP(DF$5,Kruistabel!$B$26:$F$29,MATCH($C127,Kruistabel!$C$25:$F$25,0)+1,FALSE),"")=0,"",IF(Plananalyse!DF127=1,VLOOKUP(DF$5,Kruistabel!$B$26:$F$29,MATCH($C127,Kruistabel!$C$25:$F$25,0)+1,FALSE),""))</f>
        <v>#N/A</v>
      </c>
      <c r="DG127" s="326" t="e">
        <f>IF(IF(Plananalyse!DG127=1,VLOOKUP(DG$5,Kruistabel!$B$26:$F$29,MATCH($C127,Kruistabel!$C$25:$F$25,0)+1,FALSE),"")=0,"",IF(Plananalyse!DG127=1,VLOOKUP(DG$5,Kruistabel!$B$26:$F$29,MATCH($C127,Kruistabel!$C$25:$F$25,0)+1,FALSE),""))</f>
        <v>#N/A</v>
      </c>
      <c r="DH127" s="326" t="e">
        <f>IF(IF(Plananalyse!DH127=1,VLOOKUP(DH$5,Kruistabel!$B$26:$F$29,MATCH($C127,Kruistabel!$C$25:$F$25,0)+1,FALSE),"")=0,"",IF(Plananalyse!DH127=1,VLOOKUP(DH$5,Kruistabel!$B$26:$F$29,MATCH($C127,Kruistabel!$C$25:$F$25,0)+1,FALSE),""))</f>
        <v>#N/A</v>
      </c>
      <c r="DI127" s="326" t="e">
        <f>IF(IF(Plananalyse!DI127=1,VLOOKUP(DI$5,Kruistabel!$B$26:$F$29,MATCH($C127,Kruistabel!$C$25:$F$25,0)+1,FALSE),"")=0,"",IF(Plananalyse!DI127=1,VLOOKUP(DI$5,Kruistabel!$B$26:$F$29,MATCH($C127,Kruistabel!$C$25:$F$25,0)+1,FALSE),""))</f>
        <v>#N/A</v>
      </c>
      <c r="DJ127" s="326" t="e">
        <f>IF(IF(Plananalyse!DJ127=1,VLOOKUP(DJ$5,Kruistabel!$B$26:$F$29,MATCH($C127,Kruistabel!$C$25:$F$25,0)+1,FALSE),"")=0,"",IF(Plananalyse!DJ127=1,VLOOKUP(DJ$5,Kruistabel!$B$26:$F$29,MATCH($C127,Kruistabel!$C$25:$F$25,0)+1,FALSE),""))</f>
        <v>#N/A</v>
      </c>
      <c r="DK127" s="326" t="e">
        <f>IF(IF(Plananalyse!DK127=1,VLOOKUP(DK$5,Kruistabel!$B$26:$F$29,MATCH($C127,Kruistabel!$C$25:$F$25,0)+1,FALSE),"")=0,"",IF(Plananalyse!DK127=1,VLOOKUP(DK$5,Kruistabel!$B$26:$F$29,MATCH($C127,Kruistabel!$C$25:$F$25,0)+1,FALSE),""))</f>
        <v>#REF!</v>
      </c>
      <c r="DL127" s="326" t="e">
        <f>IF(IF(Plananalyse!DL127=1,VLOOKUP(DL$5,Kruistabel!$B$26:$F$29,MATCH($C127,Kruistabel!$C$25:$F$25,0)+1,FALSE),"")=0,"",IF(Plananalyse!DL127=1,VLOOKUP(DL$5,Kruistabel!$B$26:$F$29,MATCH($C127,Kruistabel!$C$25:$F$25,0)+1,FALSE),""))</f>
        <v>#REF!</v>
      </c>
      <c r="DM127" s="327" t="str">
        <f>IF(Plananalyse!DM127=1,VLOOKUP(DM$5,Kruistabel!$B$26:$F$29,MATCH($C127,Kruistabel!$C$25:$F$25,0)+1,FALSE),"")</f>
        <v/>
      </c>
      <c r="DN127" s="326" t="e">
        <f>IF(IF(Plananalyse!DN127=1,VLOOKUP(DN$5,Kruistabel!$B$26:$F$29,MATCH($C127,Kruistabel!$C$25:$F$25,0)+1,FALSE),"")=0,"",IF(Plananalyse!DN127=1,VLOOKUP(DN$5,Kruistabel!$B$26:$F$29,MATCH($C127,Kruistabel!$C$25:$F$25,0)+1,FALSE),""))</f>
        <v>#N/A</v>
      </c>
      <c r="DO127" s="326" t="e">
        <f ca="1">IF(IF(Plananalyse!DO127=1,VLOOKUP(DO$5,Kruistabel!$B$26:$F$29,MATCH($C127,Kruistabel!$C$25:$F$25,0)+1,FALSE),"")=0,"",IF(Plananalyse!DO127=1,VLOOKUP(DO$5,Kruistabel!$B$26:$F$29,MATCH($C127,Kruistabel!$C$25:$F$25,0)+1,FALSE),""))</f>
        <v>#N/A</v>
      </c>
      <c r="DP127" s="326" t="e">
        <f ca="1">IF(IF(Plananalyse!DP127=1,VLOOKUP(DP$5,Kruistabel!$B$26:$F$29,MATCH($C127,Kruistabel!$C$25:$F$25,0)+1,FALSE),"")=0,"",IF(Plananalyse!DP127=1,VLOOKUP(DP$5,Kruistabel!$B$26:$F$29,MATCH($C127,Kruistabel!$C$25:$F$25,0)+1,FALSE),""))</f>
        <v>#N/A</v>
      </c>
      <c r="DQ127" s="326" t="e">
        <f ca="1">IF(IF(Plananalyse!DQ127=1,VLOOKUP(DQ$5,Kruistabel!$B$26:$F$29,MATCH($C127,Kruistabel!$C$25:$F$25,0)+1,FALSE),"")=0,"",IF(Plananalyse!DQ127=1,VLOOKUP(DQ$5,Kruistabel!$B$26:$F$29,MATCH($C127,Kruistabel!$C$25:$F$25,0)+1,FALSE),""))</f>
        <v>#N/A</v>
      </c>
      <c r="DR127" s="326" t="e">
        <f ca="1">IF(IF(Plananalyse!DR127=1,VLOOKUP(DR$5,Kruistabel!$B$26:$F$29,MATCH($C127,Kruistabel!$C$25:$F$25,0)+1,FALSE),"")=0,"",IF(Plananalyse!DR127=1,VLOOKUP(DR$5,Kruistabel!$B$26:$F$29,MATCH($C127,Kruistabel!$C$25:$F$25,0)+1,FALSE),""))</f>
        <v>#N/A</v>
      </c>
      <c r="DS127" s="326" t="e">
        <f ca="1">IF(IF(Plananalyse!DS127=1,VLOOKUP(DS$5,Kruistabel!$B$26:$F$29,MATCH($C127,Kruistabel!$C$25:$F$25,0)+1,FALSE),"")=0,"",IF(Plananalyse!DS127=1,VLOOKUP(DS$5,Kruistabel!$B$26:$F$29,MATCH($C127,Kruistabel!$C$25:$F$25,0)+1,FALSE),""))</f>
        <v>#N/A</v>
      </c>
      <c r="DT127" s="326" t="e">
        <f ca="1">IF(IF(Plananalyse!DT127=1,VLOOKUP(DT$5,Kruistabel!$B$26:$F$29,MATCH($C127,Kruistabel!$C$25:$F$25,0)+1,FALSE),"")=0,"",IF(Plananalyse!DT127=1,VLOOKUP(DT$5,Kruistabel!$B$26:$F$29,MATCH($C127,Kruistabel!$C$25:$F$25,0)+1,FALSE),""))</f>
        <v>#N/A</v>
      </c>
      <c r="DU127" s="326" t="e">
        <f ca="1">IF(IF(Plananalyse!DU127=1,VLOOKUP(DU$5,Kruistabel!$B$26:$F$29,MATCH($C127,Kruistabel!$C$25:$F$25,0)+1,FALSE),"")=0,"",IF(Plananalyse!DU127=1,VLOOKUP(DU$5,Kruistabel!$B$26:$F$29,MATCH($C127,Kruistabel!$C$25:$F$25,0)+1,FALSE),""))</f>
        <v>#N/A</v>
      </c>
      <c r="DV127" s="326" t="e">
        <f ca="1">IF(IF(Plananalyse!DV127=1,VLOOKUP(DV$5,Kruistabel!$B$26:$F$29,MATCH($C127,Kruistabel!$C$25:$F$25,0)+1,FALSE),"")=0,"",IF(Plananalyse!DV127=1,VLOOKUP(DV$5,Kruistabel!$B$26:$F$29,MATCH($C127,Kruistabel!$C$25:$F$25,0)+1,FALSE),""))</f>
        <v>#N/A</v>
      </c>
      <c r="DW127" s="326" t="e">
        <f ca="1">IF(IF(Plananalyse!DW127=1,VLOOKUP(DW$5,Kruistabel!$B$26:$F$29,MATCH($C127,Kruistabel!$C$25:$F$25,0)+1,FALSE),"")=0,"",IF(Plananalyse!DW127=1,VLOOKUP(DW$5,Kruistabel!$B$26:$F$29,MATCH($C127,Kruistabel!$C$25:$F$25,0)+1,FALSE),""))</f>
        <v>#REF!</v>
      </c>
      <c r="DX127" s="326" t="e">
        <f ca="1">IF(IF(Plananalyse!DX127=1,VLOOKUP(DX$5,Kruistabel!$B$26:$F$29,MATCH($C127,Kruistabel!$C$25:$F$25,0)+1,FALSE),"")=0,"",IF(Plananalyse!DX127=1,VLOOKUP(DX$5,Kruistabel!$B$26:$F$29,MATCH($C127,Kruistabel!$C$25:$F$25,0)+1,FALSE),""))</f>
        <v>#REF!</v>
      </c>
      <c r="DY127" s="327" t="str">
        <f>IF(Plananalyse!DY127=1,VLOOKUP(DY$5,Kruistabel!$B$26:$F$29,MATCH($C127,Kruistabel!$C$25:$F$25,0)+1,FALSE),"")</f>
        <v/>
      </c>
      <c r="DZ127" s="326" t="e">
        <f ca="1">IF(IF(Plananalyse!DZ127=1,VLOOKUP(DZ$5,Kruistabel!$B$26:$F$29,MATCH($C127,Kruistabel!$C$25:$F$25,0)+1,FALSE),"")=0,"",IF(Plananalyse!DZ127=1,VLOOKUP(DZ$5,Kruistabel!$B$26:$F$29,MATCH($C127,Kruistabel!$C$25:$F$25,0)+1,FALSE),""))</f>
        <v>#N/A</v>
      </c>
      <c r="EA127" s="326" t="e">
        <f ca="1">IF(IF(Plananalyse!EA127=1,VLOOKUP(EA$5,Kruistabel!$B$26:$F$29,MATCH($C127,Kruistabel!$C$25:$F$25,0)+1,FALSE),"")=0,"",IF(Plananalyse!EA127=1,VLOOKUP(EA$5,Kruistabel!$B$26:$F$29,MATCH($C127,Kruistabel!$C$25:$F$25,0)+1,FALSE),""))</f>
        <v>#N/A</v>
      </c>
      <c r="EB127" s="326" t="e">
        <f ca="1">IF(IF(Plananalyse!EB127=1,VLOOKUP(EB$5,Kruistabel!$B$26:$F$29,MATCH($C127,Kruistabel!$C$25:$F$25,0)+1,FALSE),"")=0,"",IF(Plananalyse!EB127=1,VLOOKUP(EB$5,Kruistabel!$B$26:$F$29,MATCH($C127,Kruistabel!$C$25:$F$25,0)+1,FALSE),""))</f>
        <v>#REF!</v>
      </c>
      <c r="EC127" s="326" t="e">
        <f ca="1">IF(IF(Plananalyse!EC127=1,VLOOKUP(EC$5,Kruistabel!$B$26:$F$29,MATCH($C127,Kruistabel!$C$25:$F$25,0)+1,FALSE),"")=0,"",IF(Plananalyse!EC127=1,VLOOKUP(EC$5,Kruistabel!$B$26:$F$29,MATCH($C127,Kruistabel!$C$25:$F$25,0)+1,FALSE),""))</f>
        <v>#REF!</v>
      </c>
      <c r="ED127" s="327"/>
      <c r="EE127" s="326" t="e">
        <f ca="1">IF(IF(Plananalyse!EE127=1,VLOOKUP(EE$5,Kruistabel!$B$26:$F$29,MATCH($C127,Kruistabel!$C$25:$F$25,0)+1,FALSE),"")=0,"",IF(Plananalyse!EE127=1,VLOOKUP(EE$5,Kruistabel!$B$26:$F$29,MATCH($C127,Kruistabel!$C$25:$F$25,0)+1,FALSE),""))</f>
        <v>#N/A</v>
      </c>
      <c r="EF127" s="326" t="e">
        <f ca="1">IF(IF(Plananalyse!EF127=1,VLOOKUP(EF$5,Kruistabel!$B$26:$F$29,MATCH($C127,Kruistabel!$C$25:$F$25,0)+1,FALSE),"")=0,"",IF(Plananalyse!EF127=1,VLOOKUP(EF$5,Kruistabel!$B$26:$F$29,MATCH($C127,Kruistabel!$C$25:$F$25,0)+1,FALSE),""))</f>
        <v>#N/A</v>
      </c>
      <c r="EG127" s="326" t="e">
        <f ca="1">IF(IF(Plananalyse!EG127=1,VLOOKUP(EG$5,Kruistabel!$B$26:$F$29,MATCH($C127,Kruistabel!$C$25:$F$25,0)+1,FALSE),"")=0,"",IF(Plananalyse!EG127=1,VLOOKUP(EG$5,Kruistabel!$B$26:$F$29,MATCH($C127,Kruistabel!$C$25:$F$25,0)+1,FALSE),""))</f>
        <v>#N/A</v>
      </c>
      <c r="EH127" s="326" t="e">
        <f ca="1">IF(IF(Plananalyse!EH127=1,VLOOKUP(EH$5,Kruistabel!$B$26:$F$29,MATCH($C127,Kruistabel!$C$25:$F$25,0)+1,FALSE),"")=0,"",IF(Plananalyse!EH127=1,VLOOKUP(EH$5,Kruistabel!$B$26:$F$29,MATCH($C127,Kruistabel!$C$25:$F$25,0)+1,FALSE),""))</f>
        <v>#REF!</v>
      </c>
      <c r="EI127" s="326" t="e">
        <f ca="1">IF(IF(Plananalyse!EI127=1,VLOOKUP(EI$5,Kruistabel!$B$26:$F$29,MATCH($C127,Kruistabel!$C$25:$F$25,0)+1,FALSE),"")=0,"",IF(Plananalyse!EI127=1,VLOOKUP(EI$5,Kruistabel!$B$26:$F$29,MATCH($C127,Kruistabel!$C$25:$F$25,0)+1,FALSE),""))</f>
        <v>#REF!</v>
      </c>
      <c r="EJ127" s="164" t="str">
        <f>IF(Plananalyse!EJ127=1,VLOOKUP(EJ$5,Kruistabel!$B$26:$F$29,MATCH($C127,Kruistabel!$C$25:$F$25,0)+1,FALSE),"")</f>
        <v/>
      </c>
      <c r="EK127" s="138"/>
      <c r="EL127" s="138"/>
      <c r="EM127" s="138"/>
      <c r="EN127" s="138"/>
      <c r="EO127" s="138"/>
    </row>
    <row r="128" spans="2:145" hidden="1">
      <c r="B128" s="337" t="s">
        <v>231</v>
      </c>
      <c r="C128" s="160" t="str">
        <f>_xlfn.IFNA(VLOOKUP($B128,Classificatietabel!$B$6:$I$91,C$7,FALSE),"")</f>
        <v/>
      </c>
      <c r="D128" s="160" t="str">
        <f>_xlfn.IFNA(VLOOKUP($B128,Classificatietabel!$B$6:$I$91,D$7,FALSE),"")</f>
        <v/>
      </c>
      <c r="E128" s="119" t="str">
        <f>IF(AND(D128="laag",$D$3=1),0,_xlfn.IFNA(IF(VLOOKUP($B128,Classificatietabel!$B$6:$H$91,$E$5,FALSE)="Ja",1,0),""))</f>
        <v/>
      </c>
      <c r="F128" s="163"/>
      <c r="G128" s="326" t="e">
        <f>IF(IF(Plananalyse!G128=1,VLOOKUP(G$5,Kruistabel!$B$26:$F$29,MATCH($C128,Kruistabel!$C$25:$F$25,0)+1,FALSE),"")=0,"",IF(Plananalyse!G128=1,VLOOKUP(G$5,Kruistabel!$B$26:$F$29,MATCH($C128,Kruistabel!$C$25:$F$25,0)+1,FALSE),""))</f>
        <v>#N/A</v>
      </c>
      <c r="H128" s="326" t="e">
        <f>IF(IF(Plananalyse!H128=1,VLOOKUP(H$5,Kruistabel!$B$26:$F$29,MATCH($C128,Kruistabel!$C$25:$F$25,0)+1,FALSE),"")=0,"",IF(Plananalyse!H128=1,VLOOKUP(H$5,Kruistabel!$B$26:$F$29,MATCH($C128,Kruistabel!$C$25:$F$25,0)+1,FALSE),""))</f>
        <v>#N/A</v>
      </c>
      <c r="I128" s="326" t="e">
        <f>IF(IF(Plananalyse!I128=1,VLOOKUP(I$5,Kruistabel!$B$26:$F$29,MATCH($C128,Kruistabel!$C$25:$F$25,0)+1,FALSE),"")=0,"",IF(Plananalyse!I128=1,VLOOKUP(I$5,Kruistabel!$B$26:$F$29,MATCH($C128,Kruistabel!$C$25:$F$25,0)+1,FALSE),""))</f>
        <v>#N/A</v>
      </c>
      <c r="J128" s="326" t="e">
        <f>IF(IF(Plananalyse!J128=1,VLOOKUP(J$5,Kruistabel!$B$26:$F$29,MATCH($C128,Kruistabel!$C$25:$F$25,0)+1,FALSE),"")=0,"",IF(Plananalyse!J128=1,VLOOKUP(J$5,Kruistabel!$B$26:$F$29,MATCH($C128,Kruistabel!$C$25:$F$25,0)+1,FALSE),""))</f>
        <v>#N/A</v>
      </c>
      <c r="K128" s="326" t="e">
        <f>IF(IF(Plananalyse!K128=1,VLOOKUP(K$5,Kruistabel!$B$26:$F$29,MATCH($C128,Kruistabel!$C$25:$F$25,0)+1,FALSE),"")=0,"",IF(Plananalyse!K128=1,VLOOKUP(K$5,Kruistabel!$B$26:$F$29,MATCH($C128,Kruistabel!$C$25:$F$25,0)+1,FALSE),""))</f>
        <v>#N/A</v>
      </c>
      <c r="L128" s="326" t="e">
        <f>IF(IF(Plananalyse!L128=1,VLOOKUP(L$5,Kruistabel!$B$26:$F$29,MATCH($C128,Kruistabel!$C$25:$F$25,0)+1,FALSE),"")=0,"",IF(Plananalyse!L128=1,VLOOKUP(L$5,Kruistabel!$B$26:$F$29,MATCH($C128,Kruistabel!$C$25:$F$25,0)+1,FALSE),""))</f>
        <v>#N/A</v>
      </c>
      <c r="M128" s="326" t="e">
        <f>IF(IF(Plananalyse!M128=1,VLOOKUP(M$5,Kruistabel!$B$26:$F$29,MATCH($C128,Kruistabel!$C$25:$F$25,0)+1,FALSE),"")=0,"",IF(Plananalyse!M128=1,VLOOKUP(M$5,Kruistabel!$B$26:$F$29,MATCH($C128,Kruistabel!$C$25:$F$25,0)+1,FALSE),""))</f>
        <v>#N/A</v>
      </c>
      <c r="N128" s="326" t="e">
        <f>IF(IF(Plananalyse!N128=1,VLOOKUP(N$5,Kruistabel!$B$26:$F$29,MATCH($C128,Kruistabel!$C$25:$F$25,0)+1,FALSE),"")=0,"",IF(Plananalyse!N128=1,VLOOKUP(N$5,Kruistabel!$B$26:$F$29,MATCH($C128,Kruistabel!$C$25:$F$25,0)+1,FALSE),""))</f>
        <v>#N/A</v>
      </c>
      <c r="O128" s="326" t="e">
        <f>IF(IF(Plananalyse!O128=1,VLOOKUP(O$5,Kruistabel!$B$26:$F$29,MATCH($C128,Kruistabel!$C$25:$F$25,0)+1,FALSE),"")=0,"",IF(Plananalyse!O128=1,VLOOKUP(O$5,Kruistabel!$B$26:$F$29,MATCH($C128,Kruistabel!$C$25:$F$25,0)+1,FALSE),""))</f>
        <v>#N/A</v>
      </c>
      <c r="P128" s="326" t="e">
        <f>IF(IF(Plananalyse!P128=1,VLOOKUP(P$5,Kruistabel!$B$26:$F$29,MATCH($C128,Kruistabel!$C$25:$F$25,0)+1,FALSE),"")=0,"",IF(Plananalyse!P128=1,VLOOKUP(P$5,Kruistabel!$B$26:$F$29,MATCH($C128,Kruistabel!$C$25:$F$25,0)+1,FALSE),""))</f>
        <v>#N/A</v>
      </c>
      <c r="Q128" s="326" t="e">
        <f>IF(IF(Plananalyse!Q128=1,VLOOKUP(Q$5,Kruistabel!$B$26:$F$29,MATCH($C128,Kruistabel!$C$25:$F$25,0)+1,FALSE),"")=0,"",IF(Plananalyse!Q128=1,VLOOKUP(Q$5,Kruistabel!$B$26:$F$29,MATCH($C128,Kruistabel!$C$25:$F$25,0)+1,FALSE),""))</f>
        <v>#N/A</v>
      </c>
      <c r="R128" s="326" t="e">
        <f>IF(IF(Plananalyse!R128=1,VLOOKUP(R$5,Kruistabel!$B$26:$F$29,MATCH($C128,Kruistabel!$C$25:$F$25,0)+1,FALSE),"")=0,"",IF(Plananalyse!R128=1,VLOOKUP(R$5,Kruistabel!$B$26:$F$29,MATCH($C128,Kruistabel!$C$25:$F$25,0)+1,FALSE),""))</f>
        <v>#N/A</v>
      </c>
      <c r="S128" s="326" t="e">
        <f>IF(IF(Plananalyse!S128=1,VLOOKUP(S$5,Kruistabel!$B$26:$F$29,MATCH($C128,Kruistabel!$C$25:$F$25,0)+1,FALSE),"")=0,"",IF(Plananalyse!S128=1,VLOOKUP(S$5,Kruistabel!$B$26:$F$29,MATCH($C128,Kruistabel!$C$25:$F$25,0)+1,FALSE),""))</f>
        <v>#N/A</v>
      </c>
      <c r="T128" s="326" t="e">
        <f>IF(IF(Plananalyse!T128=1,VLOOKUP(T$5,Kruistabel!$B$26:$F$29,MATCH($C128,Kruistabel!$C$25:$F$25,0)+1,FALSE),"")=0,"",IF(Plananalyse!T128=1,VLOOKUP(T$5,Kruistabel!$B$26:$F$29,MATCH($C128,Kruistabel!$C$25:$F$25,0)+1,FALSE),""))</f>
        <v>#N/A</v>
      </c>
      <c r="U128" s="326" t="e">
        <f>IF(IF(Plananalyse!U128=1,VLOOKUP(U$5,Kruistabel!$B$26:$F$29,MATCH($C128,Kruistabel!$C$25:$F$25,0)+1,FALSE),"")=0,"",IF(Plananalyse!U128=1,VLOOKUP(U$5,Kruistabel!$B$26:$F$29,MATCH($C128,Kruistabel!$C$25:$F$25,0)+1,FALSE),""))</f>
        <v>#N/A</v>
      </c>
      <c r="V128" s="326" t="e">
        <f>IF(IF(Plananalyse!V128=1,VLOOKUP(V$5,Kruistabel!$B$26:$F$29,MATCH($C128,Kruistabel!$C$25:$F$25,0)+1,FALSE),"")=0,"",IF(Plananalyse!V128=1,VLOOKUP(V$5,Kruistabel!$B$26:$F$29,MATCH($C128,Kruistabel!$C$25:$F$25,0)+1,FALSE),""))</f>
        <v>#N/A</v>
      </c>
      <c r="W128" s="326" t="e">
        <f>IF(IF(Plananalyse!W128=1,VLOOKUP(W$5,Kruistabel!$B$26:$F$29,MATCH($C128,Kruistabel!$C$25:$F$25,0)+1,FALSE),"")=0,"",IF(Plananalyse!W128=1,VLOOKUP(W$5,Kruistabel!$B$26:$F$29,MATCH($C128,Kruistabel!$C$25:$F$25,0)+1,FALSE),""))</f>
        <v>#N/A</v>
      </c>
      <c r="X128" s="326" t="e">
        <f>IF(IF(Plananalyse!X128=1,VLOOKUP(X$5,Kruistabel!$B$26:$F$29,MATCH($C128,Kruistabel!$C$25:$F$25,0)+1,FALSE),"")=0,"",IF(Plananalyse!X128=1,VLOOKUP(X$5,Kruistabel!$B$26:$F$29,MATCH($C128,Kruistabel!$C$25:$F$25,0)+1,FALSE),""))</f>
        <v>#N/A</v>
      </c>
      <c r="Y128" s="326" t="e">
        <f>IF(IF(Plananalyse!Y128=1,VLOOKUP(Y$5,Kruistabel!$B$26:$F$29,MATCH($C128,Kruistabel!$C$25:$F$25,0)+1,FALSE),"")=0,"",IF(Plananalyse!Y128=1,VLOOKUP(Y$5,Kruistabel!$B$26:$F$29,MATCH($C128,Kruistabel!$C$25:$F$25,0)+1,FALSE),""))</f>
        <v>#N/A</v>
      </c>
      <c r="Z128" s="326" t="e">
        <f>IF(IF(Plananalyse!Z128=1,VLOOKUP(Z$5,Kruistabel!$B$26:$F$29,MATCH($C128,Kruistabel!$C$25:$F$25,0)+1,FALSE),"")=0,"",IF(Plananalyse!Z128=1,VLOOKUP(Z$5,Kruistabel!$B$26:$F$29,MATCH($C128,Kruistabel!$C$25:$F$25,0)+1,FALSE),""))</f>
        <v>#N/A</v>
      </c>
      <c r="AA128" s="326" t="e">
        <f>IF(IF(Plananalyse!AA128=1,VLOOKUP(AA$5,Kruistabel!$B$26:$F$29,MATCH($C128,Kruistabel!$C$25:$F$25,0)+1,FALSE),"")=0,"",IF(Plananalyse!AA128=1,VLOOKUP(AA$5,Kruistabel!$B$26:$F$29,MATCH($C128,Kruistabel!$C$25:$F$25,0)+1,FALSE),""))</f>
        <v>#N/A</v>
      </c>
      <c r="AB128" s="326" t="e">
        <f>IF(IF(Plananalyse!AB128=1,VLOOKUP(AB$5,Kruistabel!$B$26:$F$29,MATCH($C128,Kruistabel!$C$25:$F$25,0)+1,FALSE),"")=0,"",IF(Plananalyse!AB128=1,VLOOKUP(AB$5,Kruistabel!$B$26:$F$29,MATCH($C128,Kruistabel!$C$25:$F$25,0)+1,FALSE),""))</f>
        <v>#N/A</v>
      </c>
      <c r="AC128" s="326" t="e">
        <f>IF(IF(Plananalyse!AC128=1,VLOOKUP(AC$5,Kruistabel!$B$26:$F$29,MATCH($C128,Kruistabel!$C$25:$F$25,0)+1,FALSE),"")=0,"",IF(Plananalyse!AC128=1,VLOOKUP(AC$5,Kruistabel!$B$26:$F$29,MATCH($C128,Kruistabel!$C$25:$F$25,0)+1,FALSE),""))</f>
        <v>#N/A</v>
      </c>
      <c r="AD128" s="326" t="e">
        <f>IF(IF(Plananalyse!AD128=1,VLOOKUP(AD$5,Kruistabel!$B$26:$F$29,MATCH($C128,Kruistabel!$C$25:$F$25,0)+1,FALSE),"")=0,"",IF(Plananalyse!AD128=1,VLOOKUP(AD$5,Kruistabel!$B$26:$F$29,MATCH($C128,Kruistabel!$C$25:$F$25,0)+1,FALSE),""))</f>
        <v>#N/A</v>
      </c>
      <c r="AE128" s="326" t="e">
        <f>IF(IF(Plananalyse!AE128=1,VLOOKUP(AE$5,Kruistabel!$B$26:$F$29,MATCH($C128,Kruistabel!$C$25:$F$25,0)+1,FALSE),"")=0,"",IF(Plananalyse!AE128=1,VLOOKUP(AE$5,Kruistabel!$B$26:$F$29,MATCH($C128,Kruistabel!$C$25:$F$25,0)+1,FALSE),""))</f>
        <v>#N/A</v>
      </c>
      <c r="AF128" s="326" t="e">
        <f>IF(IF(Plananalyse!AF128=1,VLOOKUP(AF$5,Kruistabel!$B$26:$F$29,MATCH($C128,Kruistabel!$C$25:$F$25,0)+1,FALSE),"")=0,"",IF(Plananalyse!AF128=1,VLOOKUP(AF$5,Kruistabel!$B$26:$F$29,MATCH($C128,Kruistabel!$C$25:$F$25,0)+1,FALSE),""))</f>
        <v>#N/A</v>
      </c>
      <c r="AG128" s="326" t="e">
        <f>IF(IF(Plananalyse!AG128=1,VLOOKUP(AG$5,Kruistabel!$B$26:$F$29,MATCH($C128,Kruistabel!$C$25:$F$25,0)+1,FALSE),"")=0,"",IF(Plananalyse!AG128=1,VLOOKUP(AG$5,Kruistabel!$B$26:$F$29,MATCH($C128,Kruistabel!$C$25:$F$25,0)+1,FALSE),""))</f>
        <v>#N/A</v>
      </c>
      <c r="AH128" s="326" t="e">
        <f>IF(IF(Plananalyse!AH128=1,VLOOKUP(AH$5,Kruistabel!$B$26:$F$29,MATCH($C128,Kruistabel!$C$25:$F$25,0)+1,FALSE),"")=0,"",IF(Plananalyse!AI128=1,VLOOKUP(AH$5,Kruistabel!$B$26:$F$29,MATCH($C128,Kruistabel!$C$25:$F$25,0)+1,FALSE),""))</f>
        <v>#N/A</v>
      </c>
      <c r="AI128" s="326" t="e">
        <f>IF(IF(Plananalyse!AI128=1,VLOOKUP(AI$5,Kruistabel!$B$26:$F$29,MATCH($C128,Kruistabel!$C$25:$F$25,0)+1,FALSE),"")=0,"",IF(Plananalyse!AJ128=1,VLOOKUP(AI$5,Kruistabel!$B$26:$F$29,MATCH($C128,Kruistabel!$C$25:$F$25,0)+1,FALSE),""))</f>
        <v>#N/A</v>
      </c>
      <c r="AJ128" s="326" t="e">
        <f>IF(IF(Plananalyse!AJ128=1,VLOOKUP(AJ$5,Kruistabel!$B$26:$F$29,MATCH($C128,Kruistabel!$C$25:$F$25,0)+1,FALSE),"")=0,"",IF(Plananalyse!AJ128=1,VLOOKUP(AJ$5,Kruistabel!$B$26:$F$29,MATCH($C128,Kruistabel!$C$25:$F$25,0)+1,FALSE),""))</f>
        <v>#N/A</v>
      </c>
      <c r="AK128" s="326" t="e">
        <f>IF(IF(Plananalyse!AK128=1,VLOOKUP(AK$5,Kruistabel!$B$26:$F$29,MATCH($C128,Kruistabel!$C$25:$F$25,0)+1,FALSE),"")=0,"",IF(Plananalyse!AK128=1,VLOOKUP(AK$5,Kruistabel!$B$26:$F$29,MATCH($C128,Kruistabel!$C$25:$F$25,0)+1,FALSE),""))</f>
        <v>#N/A</v>
      </c>
      <c r="AL128" s="326" t="e">
        <f>IF(IF(Plananalyse!AL128=1,VLOOKUP(AL$5,Kruistabel!$B$26:$F$29,MATCH($C128,Kruistabel!$C$25:$F$25,0)+1,FALSE),"")=0,"",IF(Plananalyse!AL128=1,VLOOKUP(AL$5,Kruistabel!$B$26:$F$29,MATCH($C128,Kruistabel!$C$25:$F$25,0)+1,FALSE),""))</f>
        <v>#N/A</v>
      </c>
      <c r="AM128" s="326" t="e">
        <f>IF(IF(Plananalyse!AM128=1,VLOOKUP(AM$5,Kruistabel!$B$26:$F$29,MATCH($C128,Kruistabel!$C$25:$F$25,0)+1,FALSE),"")=0,"",IF(Plananalyse!AM128=1,VLOOKUP(AM$5,Kruistabel!$B$26:$F$29,MATCH($C128,Kruistabel!$C$25:$F$25,0)+1,FALSE),""))</f>
        <v>#N/A</v>
      </c>
      <c r="AN128" s="327"/>
      <c r="AO128" s="326" t="e">
        <f>IF(IF(Plananalyse!AO128=1,VLOOKUP(AO$5,Kruistabel!$B$26:$F$29,MATCH($C128,Kruistabel!$C$25:$F$25,0)+1,FALSE),"")=0,"",IF(Plananalyse!AO128=1,VLOOKUP(AO$5,Kruistabel!$B$26:$F$29,MATCH($C128,Kruistabel!$C$25:$F$25,0)+1,FALSE),""))</f>
        <v>#N/A</v>
      </c>
      <c r="AP128" s="326" t="e">
        <f>IF(IF(Plananalyse!AP128=1,VLOOKUP(AP$5,Kruistabel!$B$26:$F$29,MATCH($C128,Kruistabel!$C$25:$F$25,0)+1,FALSE),"")=0,"",IF(Plananalyse!AP128=1,VLOOKUP(AP$5,Kruistabel!$B$26:$F$29,MATCH($C128,Kruistabel!$C$25:$F$25,0)+1,FALSE),""))</f>
        <v>#N/A</v>
      </c>
      <c r="AQ128" s="326" t="e">
        <f>IF(IF(Plananalyse!AQ128=1,VLOOKUP(AQ$5,Kruistabel!$B$26:$F$29,MATCH($C128,Kruistabel!$C$25:$F$25,0)+1,FALSE),"")=0,"",IF(Plananalyse!AQ128=1,VLOOKUP(AQ$5,Kruistabel!$B$26:$F$29,MATCH($C128,Kruistabel!$C$25:$F$25,0)+1,FALSE),""))</f>
        <v>#N/A</v>
      </c>
      <c r="AR128" s="326" t="e">
        <f>IF(IF(Plananalyse!AR128=1,VLOOKUP(AR$5,Kruistabel!$B$26:$F$29,MATCH($C128,Kruistabel!$C$25:$F$25,0)+1,FALSE),"")=0,"",IF(Plananalyse!AR128=1,VLOOKUP(AR$5,Kruistabel!$B$26:$F$29,MATCH($C128,Kruistabel!$C$25:$F$25,0)+1,FALSE),""))</f>
        <v>#N/A</v>
      </c>
      <c r="AS128" s="326" t="e">
        <f>IF(IF(Plananalyse!AS128=1,VLOOKUP(AS$5,Kruistabel!$B$26:$F$29,MATCH($C128,Kruistabel!$C$25:$F$25,0)+1,FALSE),"")=0,"",IF(Plananalyse!AS128=1,VLOOKUP(AS$5,Kruistabel!$B$26:$F$29,MATCH($C128,Kruistabel!$C$25:$F$25,0)+1,FALSE),""))</f>
        <v>#N/A</v>
      </c>
      <c r="AT128" s="326" t="e">
        <f>IF(IF(Plananalyse!AT128=1,VLOOKUP(AT$5,Kruistabel!$B$26:$F$29,MATCH($C128,Kruistabel!$C$25:$F$25,0)+1,FALSE),"")=0,"",IF(Plananalyse!AT128=1,VLOOKUP(AT$5,Kruistabel!$B$26:$F$29,MATCH($C128,Kruistabel!$C$25:$F$25,0)+1,FALSE),""))</f>
        <v>#N/A</v>
      </c>
      <c r="AU128" s="326" t="e">
        <f>IF(IF(Plananalyse!AU128=1,VLOOKUP(AU$5,Kruistabel!$B$26:$F$29,MATCH($C128,Kruistabel!$C$25:$F$25,0)+1,FALSE),"")=0,"",IF(Plananalyse!AU128=1,VLOOKUP(AU$5,Kruistabel!$B$26:$F$29,MATCH($C128,Kruistabel!$C$25:$F$25,0)+1,FALSE),""))</f>
        <v>#N/A</v>
      </c>
      <c r="AV128" s="326" t="e">
        <f>IF(IF(Plananalyse!AV128=1,VLOOKUP(AV$5,Kruistabel!$B$26:$F$29,MATCH($C128,Kruistabel!$C$25:$F$25,0)+1,FALSE),"")=0,"",IF(Plananalyse!AV128=1,VLOOKUP(AV$5,Kruistabel!$B$26:$F$29,MATCH($C128,Kruistabel!$C$25:$F$25,0)+1,FALSE),""))</f>
        <v>#N/A</v>
      </c>
      <c r="AW128" s="326" t="e">
        <f>IF(IF(Plananalyse!AW128=1,VLOOKUP(AW$5,Kruistabel!$B$26:$F$29,MATCH($C128,Kruistabel!$C$25:$F$25,0)+1,FALSE),"")=0,"",IF(Plananalyse!AW128=1,VLOOKUP(AW$5,Kruistabel!$B$26:$F$29,MATCH($C128,Kruistabel!$C$25:$F$25,0)+1,FALSE),""))</f>
        <v>#N/A</v>
      </c>
      <c r="AX128" s="326" t="e">
        <f>IF(IF(Plananalyse!AX128=1,VLOOKUP(AX$5,Kruistabel!$B$26:$F$29,MATCH($C128,Kruistabel!$C$25:$F$25,0)+1,FALSE),"")=0,"",IF(Plananalyse!AX128=1,VLOOKUP(AX$5,Kruistabel!$B$26:$F$29,MATCH($C128,Kruistabel!$C$25:$F$25,0)+1,FALSE),""))</f>
        <v>#N/A</v>
      </c>
      <c r="AY128" s="327"/>
      <c r="AZ128" s="326" t="e">
        <f>IF(IF(Plananalyse!AZ128=1,VLOOKUP(AZ$5,Kruistabel!$B$26:$F$29,MATCH($C128,Kruistabel!$C$25:$F$25,0)+1,FALSE),"")=0,"",IF(Plananalyse!AZ128=1,VLOOKUP(AZ$5,Kruistabel!$B$26:$F$29,MATCH($C128,Kruistabel!$C$25:$F$25,0)+1,FALSE),""))</f>
        <v>#N/A</v>
      </c>
      <c r="BA128" s="326" t="e">
        <f>IF(IF(Plananalyse!BA128=1,VLOOKUP(BA$5,Kruistabel!$B$26:$F$29,MATCH($C128,Kruistabel!$C$25:$F$25,0)+1,FALSE),"")=0,"",IF(Plananalyse!BA128=1,VLOOKUP(BA$5,Kruistabel!$B$26:$F$29,MATCH($C128,Kruistabel!$C$25:$F$25,0)+1,FALSE),""))</f>
        <v>#N/A</v>
      </c>
      <c r="BB128" s="326" t="e">
        <f>IF(IF(Plananalyse!BB128=1,VLOOKUP(BB$5,Kruistabel!$B$26:$F$29,MATCH($C128,Kruistabel!$C$25:$F$25,0)+1,FALSE),"")=0,"",IF(Plananalyse!BB128=1,VLOOKUP(BB$5,Kruistabel!$B$26:$F$29,MATCH($C128,Kruistabel!$C$25:$F$25,0)+1,FALSE),""))</f>
        <v>#N/A</v>
      </c>
      <c r="BC128" s="326" t="e">
        <f>IF(IF(Plananalyse!BC128=1,VLOOKUP(BC$5,Kruistabel!$B$26:$F$29,MATCH($C128,Kruistabel!$C$25:$F$25,0)+1,FALSE),"")=0,"",IF(Plananalyse!BC128=1,VLOOKUP(BC$5,Kruistabel!$B$26:$F$29,MATCH($C128,Kruistabel!$C$25:$F$25,0)+1,FALSE),""))</f>
        <v>#N/A</v>
      </c>
      <c r="BD128" s="326" t="e">
        <f>IF(IF(Plananalyse!BD128=1,VLOOKUP(BD$5,Kruistabel!$B$26:$F$29,MATCH($C128,Kruistabel!$C$25:$F$25,0)+1,FALSE),"")=0,"",IF(Plananalyse!BD128=1,VLOOKUP(BD$5,Kruistabel!$B$26:$F$29,MATCH($C128,Kruistabel!$C$25:$F$25,0)+1,FALSE),""))</f>
        <v>#N/A</v>
      </c>
      <c r="BE128" s="326" t="e">
        <f>IF(IF(Plananalyse!BE128=1,VLOOKUP(BE$5,Kruistabel!$B$26:$F$29,MATCH($C128,Kruistabel!$C$25:$F$25,0)+1,FALSE),"")=0,"",IF(Plananalyse!BE128=1,VLOOKUP(BE$5,Kruistabel!$B$26:$F$29,MATCH($C128,Kruistabel!$C$25:$F$25,0)+1,FALSE),""))</f>
        <v>#N/A</v>
      </c>
      <c r="BF128" s="326" t="e">
        <f>IF(IF(Plananalyse!BF128=1,VLOOKUP(BF$5,Kruistabel!$B$26:$F$29,MATCH($C128,Kruistabel!$C$25:$F$25,0)+1,FALSE),"")=0,"",IF(Plananalyse!BF128=1,VLOOKUP(BF$5,Kruistabel!$B$26:$F$29,MATCH($C128,Kruistabel!$C$25:$F$25,0)+1,FALSE),""))</f>
        <v>#N/A</v>
      </c>
      <c r="BG128" s="326" t="e">
        <f>IF(IF(Plananalyse!BG128=1,VLOOKUP(BG$5,Kruistabel!$B$26:$F$29,MATCH($C128,Kruistabel!$C$25:$F$25,0)+1,FALSE),"")=0,"",IF(Plananalyse!BG128=1,VLOOKUP(BG$5,Kruistabel!$B$26:$F$29,MATCH($C128,Kruistabel!$C$25:$F$25,0)+1,FALSE),""))</f>
        <v>#N/A</v>
      </c>
      <c r="BH128" s="326" t="e">
        <f>IF(IF(Plananalyse!BH128=1,VLOOKUP(BH$5,Kruistabel!$B$26:$F$29,MATCH($C128,Kruistabel!$C$25:$F$25,0)+1,FALSE),"")=0,"",IF(Plananalyse!BH128=1,VLOOKUP(BH$5,Kruistabel!$B$26:$F$29,MATCH($C128,Kruistabel!$C$25:$F$25,0)+1,FALSE),""))</f>
        <v>#N/A</v>
      </c>
      <c r="BI128" s="327"/>
      <c r="BJ128" s="326" t="e">
        <f>IF(IF(Plananalyse!BJ128=1,VLOOKUP(BJ$5,Kruistabel!$B$26:$F$29,MATCH($C128,Kruistabel!$C$25:$F$25,0)+1,FALSE),"")=0,"",IF(Plananalyse!BJ128=1,VLOOKUP(BJ$5,Kruistabel!$B$26:$F$29,MATCH($C128,Kruistabel!$C$25:$F$25,0)+1,FALSE),""))</f>
        <v>#N/A</v>
      </c>
      <c r="BK128" s="326" t="e">
        <f>IF(IF(Plananalyse!BK128=1,VLOOKUP(BK$5,Kruistabel!$B$26:$F$29,MATCH($C128,Kruistabel!$C$25:$F$25,0)+1,FALSE),"")=0,"",IF(Plananalyse!BK128=1,VLOOKUP(BK$5,Kruistabel!$B$26:$F$29,MATCH($C128,Kruistabel!$C$25:$F$25,0)+1,FALSE),""))</f>
        <v>#N/A</v>
      </c>
      <c r="BL128" s="326" t="e">
        <f>IF(IF(Plananalyse!BL128=1,VLOOKUP(BL$5,Kruistabel!$B$26:$F$29,MATCH($C128,Kruistabel!$C$25:$F$25,0)+1,FALSE),"")=0,"",IF(Plananalyse!BL128=1,VLOOKUP(BL$5,Kruistabel!$B$26:$F$29,MATCH($C128,Kruistabel!$C$25:$F$25,0)+1,FALSE),""))</f>
        <v>#N/A</v>
      </c>
      <c r="BM128" s="326" t="e">
        <f>IF(IF(Plananalyse!BM128=1,VLOOKUP(BM$5,Kruistabel!$B$26:$F$29,MATCH($C128,Kruistabel!$C$25:$F$25,0)+1,FALSE),"")=0,"",IF(Plananalyse!BM128=1,VLOOKUP(BM$5,Kruistabel!$B$26:$F$29,MATCH($C128,Kruistabel!$C$25:$F$25,0)+1,FALSE),""))</f>
        <v>#N/A</v>
      </c>
      <c r="BN128" s="326" t="e">
        <f>IF(IF(Plananalyse!BN128=1,VLOOKUP(BN$5,Kruistabel!$B$26:$F$29,MATCH($C128,Kruistabel!$C$25:$F$25,0)+1,FALSE),"")=0,"",IF(Plananalyse!BN128=1,VLOOKUP(BN$5,Kruistabel!$B$26:$F$29,MATCH($C128,Kruistabel!$C$25:$F$25,0)+1,FALSE),""))</f>
        <v>#N/A</v>
      </c>
      <c r="BO128" s="326" t="e">
        <f>IF(IF(Plananalyse!BO128=1,VLOOKUP(BO$5,Kruistabel!$B$26:$F$29,MATCH($C128,Kruistabel!$C$25:$F$25,0)+1,FALSE),"")=0,"",IF(Plananalyse!BO128=1,VLOOKUP(BO$5,Kruistabel!$B$26:$F$29,MATCH($C128,Kruistabel!$C$25:$F$25,0)+1,FALSE),""))</f>
        <v>#N/A</v>
      </c>
      <c r="BP128" s="326" t="e">
        <f>IF(IF(Plananalyse!BP128=1,VLOOKUP(BP$5,Kruistabel!$B$26:$F$29,MATCH($C128,Kruistabel!$C$25:$F$25,0)+1,FALSE),"")=0,"",IF(Plananalyse!BP128=1,VLOOKUP(BP$5,Kruistabel!$B$26:$F$29,MATCH($C128,Kruistabel!$C$25:$F$25,0)+1,FALSE),""))</f>
        <v>#N/A</v>
      </c>
      <c r="BQ128" s="326" t="e">
        <f>IF(IF(Plananalyse!BQ128=1,VLOOKUP(BQ$5,Kruistabel!$B$26:$F$29,MATCH($C128,Kruistabel!$C$25:$F$25,0)+1,FALSE),"")=0,"",IF(Plananalyse!BQ128=1,VLOOKUP(BQ$5,Kruistabel!$B$26:$F$29,MATCH($C128,Kruistabel!$C$25:$F$25,0)+1,FALSE),""))</f>
        <v>#N/A</v>
      </c>
      <c r="BR128" s="326" t="e">
        <f>IF(IF(Plananalyse!BR128=1,VLOOKUP(BR$5,Kruistabel!$B$26:$F$29,MATCH($C128,Kruistabel!$C$25:$F$25,0)+1,FALSE),"")=0,"",IF(Plananalyse!BR128=1,VLOOKUP(BR$5,Kruistabel!$B$26:$F$29,MATCH($C128,Kruistabel!$C$25:$F$25,0)+1,FALSE),""))</f>
        <v>#REF!</v>
      </c>
      <c r="BS128" s="326" t="e">
        <f>IF(IF(Plananalyse!BS128=1,VLOOKUP(BS$5,Kruistabel!$B$26:$F$29,MATCH($C128,Kruistabel!$C$25:$F$25,0)+1,FALSE),"")=0,"",IF(Plananalyse!BS128=1,VLOOKUP(BS$5,Kruistabel!$B$26:$F$29,MATCH($C128,Kruistabel!$C$25:$F$25,0)+1,FALSE),""))</f>
        <v>#REF!</v>
      </c>
      <c r="BT128" s="65"/>
      <c r="BU128" s="231" t="e">
        <f>IF(IF(Plananalyse!BU128=1,VLOOKUP(BU$5,Kruistabel!$B$26:$F$29,MATCH($C128,Kruistabel!$C$25:$F$25,0)+1,FALSE),"")=0,"",IF(Plananalyse!BU128=1,VLOOKUP(BU$5,Kruistabel!$B$26:$F$29,MATCH($C128,Kruistabel!$C$25:$F$25,0)+1,FALSE),""))</f>
        <v>#N/A</v>
      </c>
      <c r="BV128" s="326" t="e">
        <f>IF(IF(Plananalyse!BV128=1,VLOOKUP(BV$5,Kruistabel!$B$26:$F$29,MATCH($C128,Kruistabel!$C$25:$F$25,0)+1,FALSE),"")=0,"",IF(Plananalyse!BV128=1,VLOOKUP(BV$5,Kruistabel!$B$26:$F$29,MATCH($C128,Kruistabel!$C$25:$F$25,0)+1,FALSE),""))</f>
        <v>#N/A</v>
      </c>
      <c r="BW128" s="326" t="e">
        <f>IF(IF(Plananalyse!BW128=1,VLOOKUP(BW$5,Kruistabel!$B$26:$F$29,MATCH($C128,Kruistabel!$C$25:$F$25,0)+1,FALSE),"")=0,"",IF(Plananalyse!BW128=1,VLOOKUP(BW$5,Kruistabel!$B$26:$F$29,MATCH($C128,Kruistabel!$C$25:$F$25,0)+1,FALSE),""))</f>
        <v>#N/A</v>
      </c>
      <c r="BX128" s="326" t="e">
        <f>IF(IF(Plananalyse!BX128=1,VLOOKUP(BX$5,Kruistabel!$B$26:$F$29,MATCH($C128,Kruistabel!$C$25:$F$25,0)+1,FALSE),"")=0,"",IF(Plananalyse!BX128=1,VLOOKUP(BX$5,Kruistabel!$B$26:$F$29,MATCH($C128,Kruistabel!$C$25:$F$25,0)+1,FALSE),""))</f>
        <v>#N/A</v>
      </c>
      <c r="BY128" s="327"/>
      <c r="BZ128" s="326" t="e">
        <f>IF(IF(Plananalyse!BZ128=1,VLOOKUP(BZ$5,Kruistabel!$B$26:$F$29,MATCH($C128,Kruistabel!$C$25:$F$25,0)+1,FALSE),"")=0,"",IF(Plananalyse!BZ128=1,VLOOKUP(BZ$5,Kruistabel!$B$26:$F$29,MATCH($C128,Kruistabel!$C$25:$F$25,0)+1,FALSE),""))</f>
        <v>#N/A</v>
      </c>
      <c r="CA128" s="326" t="e">
        <f>IF(IF(Plananalyse!CA128=1,VLOOKUP(CA$5,Kruistabel!$B$26:$F$29,MATCH($C128,Kruistabel!$C$25:$F$25,0)+1,FALSE),"")=0,"",IF(Plananalyse!CA128=1,VLOOKUP(CA$5,Kruistabel!$B$26:$F$29,MATCH($C128,Kruistabel!$C$25:$F$25,0)+1,FALSE),""))</f>
        <v>#N/A</v>
      </c>
      <c r="CB128" s="326" t="e">
        <f>IF(IF(Plananalyse!CB128=1,VLOOKUP(CB$5,Kruistabel!$B$26:$F$29,MATCH($C128,Kruistabel!$C$25:$F$25,0)+1,FALSE),"")=0,"",IF(Plananalyse!CB128=1,VLOOKUP(CB$5,Kruistabel!$B$26:$F$29,MATCH($C128,Kruistabel!$C$25:$F$25,0)+1,FALSE),""))</f>
        <v>#N/A</v>
      </c>
      <c r="CC128" s="326" t="e">
        <f>IF(IF(Plananalyse!CC128=1,VLOOKUP(CC$5,Kruistabel!$B$26:$F$29,MATCH($C128,Kruistabel!$C$25:$F$25,0)+1,FALSE),"")=0,"",IF(Plananalyse!CC128=1,VLOOKUP(CC$5,Kruistabel!$B$26:$F$29,MATCH($C128,Kruistabel!$C$25:$F$25,0)+1,FALSE),""))</f>
        <v>#N/A</v>
      </c>
      <c r="CD128" s="326" t="e">
        <f>IF(IF(Plananalyse!CD128=1,VLOOKUP(CD$5,Kruistabel!$B$26:$F$29,MATCH($C128,Kruistabel!$C$25:$F$25,0)+1,FALSE),"")=0,"",IF(Plananalyse!CD128=1,VLOOKUP(CD$5,Kruistabel!$B$26:$F$29,MATCH($C128,Kruistabel!$C$25:$F$25,0)+1,FALSE),""))</f>
        <v>#N/A</v>
      </c>
      <c r="CE128" s="326" t="e">
        <f>IF(IF(Plananalyse!CE128=1,VLOOKUP(CE$5,Kruistabel!$B$26:$F$29,MATCH($C128,Kruistabel!$C$25:$F$25,0)+1,FALSE),"")=0,"",IF(Plananalyse!CE128=1,VLOOKUP(CE$5,Kruistabel!$B$26:$F$29,MATCH($C128,Kruistabel!$C$25:$F$25,0)+1,FALSE),""))</f>
        <v>#N/A</v>
      </c>
      <c r="CF128" s="326" t="e">
        <f>IF(IF(Plananalyse!CF128=1,VLOOKUP(CF$5,Kruistabel!$B$26:$F$29,MATCH($C128,Kruistabel!$C$25:$F$25,0)+1,FALSE),"")=0,"",IF(Plananalyse!CF128=1,VLOOKUP(CF$5,Kruistabel!$B$26:$F$29,MATCH($C128,Kruistabel!$C$25:$F$25,0)+1,FALSE),""))</f>
        <v>#N/A</v>
      </c>
      <c r="CG128" s="326" t="e">
        <f>IF(IF(Plananalyse!CG128=1,VLOOKUP(CG$5,Kruistabel!$B$26:$F$29,MATCH($C128,Kruistabel!$C$25:$F$25,0)+1,FALSE),"")=0,"",IF(Plananalyse!CG128=1,VLOOKUP(CG$5,Kruistabel!$B$26:$F$29,MATCH($C128,Kruistabel!$C$25:$F$25,0)+1,FALSE),""))</f>
        <v>#REF!</v>
      </c>
      <c r="CH128" s="326" t="e">
        <f>IF(IF(Plananalyse!CH128=1,VLOOKUP(CH$5,Kruistabel!$B$26:$F$29,MATCH($C128,Kruistabel!$C$25:$F$25,0)+1,FALSE),"")=0,"",IF(Plananalyse!CH128=1,VLOOKUP(CH$5,Kruistabel!$B$26:$F$29,MATCH($C128,Kruistabel!$C$25:$F$25,0)+1,FALSE),""))</f>
        <v>#REF!</v>
      </c>
      <c r="CI128" s="65"/>
      <c r="CJ128" s="326" t="e">
        <f>IF(IF(Plananalyse!CJ128=1,VLOOKUP(CJ$5,Kruistabel!$B$26:$F$29,MATCH($C128,Kruistabel!$C$25:$F$25,0)+1,FALSE),"")=0,"",IF(Plananalyse!CJ128=1,VLOOKUP(CJ$5,Kruistabel!$B$26:$F$29,MATCH($C128,Kruistabel!$C$25:$F$25,0)+1,FALSE),""))</f>
        <v>#N/A</v>
      </c>
      <c r="CK128" s="326" t="e">
        <f>IF(IF(Plananalyse!CK128=1,VLOOKUP(CK$5,Kruistabel!$B$26:$F$29,MATCH($C128,Kruistabel!$C$25:$F$25,0)+1,FALSE),"")=0,"",IF(Plananalyse!CK128=1,VLOOKUP(CK$5,Kruistabel!$B$26:$F$29,MATCH($C128,Kruistabel!$C$25:$F$25,0)+1,FALSE),""))</f>
        <v>#N/A</v>
      </c>
      <c r="CL128" s="326" t="e">
        <f>IF(IF(Plananalyse!CL128=1,VLOOKUP(CL$5,Kruistabel!$B$26:$F$29,MATCH($C128,Kruistabel!$C$25:$F$25,0)+1,FALSE),"")=0,"",IF(Plananalyse!CL128=1,VLOOKUP(CL$5,Kruistabel!$B$26:$F$29,MATCH($C128,Kruistabel!$C$25:$F$25,0)+1,FALSE),""))</f>
        <v>#N/A</v>
      </c>
      <c r="CM128" s="326" t="e">
        <f>IF(IF(Plananalyse!CM128=1,VLOOKUP(CM$5,Kruistabel!$B$26:$F$29,MATCH($C128,Kruistabel!$C$25:$F$25,0)+1,FALSE),"")=0,"",IF(Plananalyse!CM128=1,VLOOKUP(CM$5,Kruistabel!$B$26:$F$29,MATCH($C128,Kruistabel!$C$25:$F$25,0)+1,FALSE),""))</f>
        <v>#N/A</v>
      </c>
      <c r="CN128" s="326" t="e">
        <f>IF(IF(Plananalyse!CN128=1,VLOOKUP(CN$5,Kruistabel!$B$26:$F$29,MATCH($C128,Kruistabel!$C$25:$F$25,0)+1,FALSE),"")=0,"",IF(Plananalyse!CN128=1,VLOOKUP(CN$5,Kruistabel!$B$26:$F$29,MATCH($C128,Kruistabel!$C$25:$F$25,0)+1,FALSE),""))</f>
        <v>#N/A</v>
      </c>
      <c r="CO128" s="326" t="e">
        <f>IF(IF(Plananalyse!CO128=1,VLOOKUP(CO$5,Kruistabel!$B$26:$F$29,MATCH($C128,Kruistabel!$C$25:$F$25,0)+1,FALSE),"")=0,"",IF(Plananalyse!CO128=1,VLOOKUP(CO$5,Kruistabel!$B$26:$F$29,MATCH($C128,Kruistabel!$C$25:$F$25,0)+1,FALSE),""))</f>
        <v>#N/A</v>
      </c>
      <c r="CP128" s="326" t="e">
        <f>IF(IF(Plananalyse!CP128=1,VLOOKUP(CP$5,Kruistabel!$B$26:$F$29,MATCH($C128,Kruistabel!$C$25:$F$25,0)+1,FALSE),"")=0,"",IF(Plananalyse!CP128=1,VLOOKUP(CP$5,Kruistabel!$B$26:$F$29,MATCH($C128,Kruistabel!$C$25:$F$25,0)+1,FALSE),""))</f>
        <v>#N/A</v>
      </c>
      <c r="CQ128" s="326" t="e">
        <f>IF(IF(Plananalyse!CQ128=1,VLOOKUP(CQ$5,Kruistabel!$B$26:$F$29,MATCH($C128,Kruistabel!$C$25:$F$25,0)+1,FALSE),"")=0,"",IF(Plananalyse!CQ128=1,VLOOKUP(CQ$5,Kruistabel!$B$26:$F$29,MATCH($C128,Kruistabel!$C$25:$F$25,0)+1,FALSE),""))</f>
        <v>#N/A</v>
      </c>
      <c r="CR128" s="326" t="e">
        <f>IF(IF(Plananalyse!CR128=1,VLOOKUP(CR$5,Kruistabel!$B$26:$F$29,MATCH($C128,Kruistabel!$C$25:$F$25,0)+1,FALSE),"")=0,"",IF(Plananalyse!CR128=1,VLOOKUP(CR$5,Kruistabel!$B$26:$F$29,MATCH($C128,Kruistabel!$C$25:$F$25,0)+1,FALSE),""))</f>
        <v>#N/A</v>
      </c>
      <c r="CS128" s="326" t="e">
        <f>IF(IF(Plananalyse!CS128=1,VLOOKUP(CS$5,Kruistabel!$B$26:$F$29,MATCH($C128,Kruistabel!$C$25:$F$25,0)+1,FALSE),"")=0,"",IF(Plananalyse!CS128=1,VLOOKUP(CS$5,Kruistabel!$B$26:$F$29,MATCH($C128,Kruistabel!$C$25:$F$25,0)+1,FALSE),""))</f>
        <v>#N/A</v>
      </c>
      <c r="CT128" s="326" t="e">
        <f>IF(IF(Plananalyse!CT128=1,VLOOKUP(CT$5,Kruistabel!$B$26:$F$29,MATCH($C128,Kruistabel!$C$25:$F$25,0)+1,FALSE),"")=0,"",IF(Plananalyse!CT128=1,VLOOKUP(CT$5,Kruistabel!$B$26:$F$29,MATCH($C128,Kruistabel!$C$25:$F$25,0)+1,FALSE),""))</f>
        <v>#N/A</v>
      </c>
      <c r="CU128" s="326" t="e">
        <f>IF(IF(Plananalyse!CU128=1,VLOOKUP(CU$5,Kruistabel!$B$26:$F$29,MATCH($C128,Kruistabel!$C$25:$F$25,0)+1,FALSE),"")=0,"",IF(Plananalyse!CU128=1,VLOOKUP(CU$5,Kruistabel!$B$26:$F$29,MATCH($C128,Kruistabel!$C$25:$F$25,0)+1,FALSE),""))</f>
        <v>#N/A</v>
      </c>
      <c r="CV128" s="326" t="e">
        <f>IF(IF(Plananalyse!CV128=1,VLOOKUP(CV$5,Kruistabel!$B$26:$F$29,MATCH($C128,Kruistabel!$C$25:$F$25,0)+1,FALSE),"")=0,"",IF(Plananalyse!CV128=1,VLOOKUP(CV$5,Kruistabel!$B$26:$F$29,MATCH($C128,Kruistabel!$C$25:$F$25,0)+1,FALSE),""))</f>
        <v>#N/A</v>
      </c>
      <c r="CW128" s="326" t="e">
        <f>IF(IF(Plananalyse!CW128=1,VLOOKUP(CW$5,Kruistabel!$B$26:$F$29,MATCH($C128,Kruistabel!$C$25:$F$25,0)+1,FALSE),"")=0,"",IF(Plananalyse!CW128=1,VLOOKUP(CW$5,Kruistabel!$B$26:$F$29,MATCH($C128,Kruistabel!$C$25:$F$25,0)+1,FALSE),""))</f>
        <v>#N/A</v>
      </c>
      <c r="CX128" s="326" t="e">
        <f>IF(IF(Plananalyse!CX128=1,VLOOKUP(CX$5,Kruistabel!$B$26:$F$29,MATCH($C128,Kruistabel!$C$25:$F$25,0)+1,FALSE),"")=0,"",IF(Plananalyse!CX128=1,VLOOKUP(CX$5,Kruistabel!$B$26:$F$29,MATCH($C128,Kruistabel!$C$25:$F$25,0)+1,FALSE),""))</f>
        <v>#N/A</v>
      </c>
      <c r="CY128" s="326" t="e">
        <f>IF(IF(Plananalyse!CY128=1,VLOOKUP(CY$5,Kruistabel!$B$26:$F$29,MATCH($C128,Kruistabel!$C$25:$F$25,0)+1,FALSE),"")=0,"",IF(Plananalyse!CY128=1,VLOOKUP(CY$5,Kruistabel!$B$26:$F$29,MATCH($C128,Kruistabel!$C$25:$F$25,0)+1,FALSE),""))</f>
        <v>#N/A</v>
      </c>
      <c r="CZ128" s="326" t="e">
        <f>IF(IF(Plananalyse!CZ128=1,VLOOKUP(CZ$5,Kruistabel!$B$26:$F$29,MATCH($C128,Kruistabel!$C$25:$F$25,0)+1,FALSE),"")=0,"",IF(Plananalyse!CZ128=1,VLOOKUP(CZ$5,Kruistabel!$B$26:$F$29,MATCH($C128,Kruistabel!$C$25:$F$25,0)+1,FALSE),""))</f>
        <v>#N/A</v>
      </c>
      <c r="DA128" s="326" t="e">
        <f>IF(IF(Plananalyse!DA128=1,VLOOKUP(DA$5,Kruistabel!$B$26:$F$29,MATCH($C128,Kruistabel!$C$25:$F$25,0)+1,FALSE),"")=0,"",IF(Plananalyse!DA128=1,VLOOKUP(DA$5,Kruistabel!$B$26:$F$29,MATCH($C128,Kruistabel!$C$25:$F$25,0)+1,FALSE),""))</f>
        <v>#N/A</v>
      </c>
      <c r="DB128" s="326" t="e">
        <f>IF(IF(Plananalyse!DB128=1,VLOOKUP(DB$5,Kruistabel!$B$26:$F$29,MATCH($C128,Kruistabel!$C$25:$F$25,0)+1,FALSE),"")=0,"",IF(Plananalyse!DB128=1,VLOOKUP(DB$5,Kruistabel!$B$26:$F$29,MATCH($C128,Kruistabel!$C$25:$F$25,0)+1,FALSE),""))</f>
        <v>#N/A</v>
      </c>
      <c r="DC128" s="326" t="e">
        <f>IF(IF(Plananalyse!DC128=1,VLOOKUP(DC$5,Kruistabel!$B$26:$F$29,MATCH($C128,Kruistabel!$C$25:$F$25,0)+1,FALSE),"")=0,"",IF(Plananalyse!DC128=1,VLOOKUP(DC$5,Kruistabel!$B$26:$F$29,MATCH($C128,Kruistabel!$C$25:$F$25,0)+1,FALSE),""))</f>
        <v>#N/A</v>
      </c>
      <c r="DD128" s="327"/>
      <c r="DE128" s="326" t="e">
        <f>IF(IF(Plananalyse!DE128=1,VLOOKUP(DE$5,Kruistabel!$B$26:$F$29,MATCH($C128,Kruistabel!$C$25:$F$25,0)+1,FALSE),"")=0,"",IF(Plananalyse!DE128=1,VLOOKUP(DE$5,Kruistabel!$B$26:$F$29,MATCH($C128,Kruistabel!$C$25:$F$25,0)+1,FALSE),""))</f>
        <v>#N/A</v>
      </c>
      <c r="DF128" s="326" t="e">
        <f>IF(IF(Plananalyse!DF128=1,VLOOKUP(DF$5,Kruistabel!$B$26:$F$29,MATCH($C128,Kruistabel!$C$25:$F$25,0)+1,FALSE),"")=0,"",IF(Plananalyse!DF128=1,VLOOKUP(DF$5,Kruistabel!$B$26:$F$29,MATCH($C128,Kruistabel!$C$25:$F$25,0)+1,FALSE),""))</f>
        <v>#N/A</v>
      </c>
      <c r="DG128" s="326" t="e">
        <f>IF(IF(Plananalyse!DG128=1,VLOOKUP(DG$5,Kruistabel!$B$26:$F$29,MATCH($C128,Kruistabel!$C$25:$F$25,0)+1,FALSE),"")=0,"",IF(Plananalyse!DG128=1,VLOOKUP(DG$5,Kruistabel!$B$26:$F$29,MATCH($C128,Kruistabel!$C$25:$F$25,0)+1,FALSE),""))</f>
        <v>#N/A</v>
      </c>
      <c r="DH128" s="326" t="e">
        <f>IF(IF(Plananalyse!DH128=1,VLOOKUP(DH$5,Kruistabel!$B$26:$F$29,MATCH($C128,Kruistabel!$C$25:$F$25,0)+1,FALSE),"")=0,"",IF(Plananalyse!DH128=1,VLOOKUP(DH$5,Kruistabel!$B$26:$F$29,MATCH($C128,Kruistabel!$C$25:$F$25,0)+1,FALSE),""))</f>
        <v>#N/A</v>
      </c>
      <c r="DI128" s="326" t="e">
        <f>IF(IF(Plananalyse!DI128=1,VLOOKUP(DI$5,Kruistabel!$B$26:$F$29,MATCH($C128,Kruistabel!$C$25:$F$25,0)+1,FALSE),"")=0,"",IF(Plananalyse!DI128=1,VLOOKUP(DI$5,Kruistabel!$B$26:$F$29,MATCH($C128,Kruistabel!$C$25:$F$25,0)+1,FALSE),""))</f>
        <v>#N/A</v>
      </c>
      <c r="DJ128" s="326" t="e">
        <f>IF(IF(Plananalyse!DJ128=1,VLOOKUP(DJ$5,Kruistabel!$B$26:$F$29,MATCH($C128,Kruistabel!$C$25:$F$25,0)+1,FALSE),"")=0,"",IF(Plananalyse!DJ128=1,VLOOKUP(DJ$5,Kruistabel!$B$26:$F$29,MATCH($C128,Kruistabel!$C$25:$F$25,0)+1,FALSE),""))</f>
        <v>#N/A</v>
      </c>
      <c r="DK128" s="326" t="e">
        <f>IF(IF(Plananalyse!DK128=1,VLOOKUP(DK$5,Kruistabel!$B$26:$F$29,MATCH($C128,Kruistabel!$C$25:$F$25,0)+1,FALSE),"")=0,"",IF(Plananalyse!DK128=1,VLOOKUP(DK$5,Kruistabel!$B$26:$F$29,MATCH($C128,Kruistabel!$C$25:$F$25,0)+1,FALSE),""))</f>
        <v>#REF!</v>
      </c>
      <c r="DL128" s="326" t="e">
        <f>IF(IF(Plananalyse!DL128=1,VLOOKUP(DL$5,Kruistabel!$B$26:$F$29,MATCH($C128,Kruistabel!$C$25:$F$25,0)+1,FALSE),"")=0,"",IF(Plananalyse!DL128=1,VLOOKUP(DL$5,Kruistabel!$B$26:$F$29,MATCH($C128,Kruistabel!$C$25:$F$25,0)+1,FALSE),""))</f>
        <v>#REF!</v>
      </c>
      <c r="DM128" s="327" t="str">
        <f>IF(Plananalyse!DM128=1,VLOOKUP(DM$5,Kruistabel!$B$26:$F$29,MATCH($C128,Kruistabel!$C$25:$F$25,0)+1,FALSE),"")</f>
        <v/>
      </c>
      <c r="DN128" s="326" t="e">
        <f>IF(IF(Plananalyse!DN128=1,VLOOKUP(DN$5,Kruistabel!$B$26:$F$29,MATCH($C128,Kruistabel!$C$25:$F$25,0)+1,FALSE),"")=0,"",IF(Plananalyse!DN128=1,VLOOKUP(DN$5,Kruistabel!$B$26:$F$29,MATCH($C128,Kruistabel!$C$25:$F$25,0)+1,FALSE),""))</f>
        <v>#N/A</v>
      </c>
      <c r="DO128" s="326" t="e">
        <f>IF(IF(Plananalyse!DO128=1,VLOOKUP(DO$5,Kruistabel!$B$26:$F$29,MATCH($C128,Kruistabel!$C$25:$F$25,0)+1,FALSE),"")=0,"",IF(Plananalyse!DO128=1,VLOOKUP(DO$5,Kruistabel!$B$26:$F$29,MATCH($C128,Kruistabel!$C$25:$F$25,0)+1,FALSE),""))</f>
        <v>#N/A</v>
      </c>
      <c r="DP128" s="326" t="e">
        <f ca="1">IF(IF(Plananalyse!DP128=1,VLOOKUP(DP$5,Kruistabel!$B$26:$F$29,MATCH($C128,Kruistabel!$C$25:$F$25,0)+1,FALSE),"")=0,"",IF(Plananalyse!DP128=1,VLOOKUP(DP$5,Kruistabel!$B$26:$F$29,MATCH($C128,Kruistabel!$C$25:$F$25,0)+1,FALSE),""))</f>
        <v>#N/A</v>
      </c>
      <c r="DQ128" s="326" t="e">
        <f ca="1">IF(IF(Plananalyse!DQ128=1,VLOOKUP(DQ$5,Kruistabel!$B$26:$F$29,MATCH($C128,Kruistabel!$C$25:$F$25,0)+1,FALSE),"")=0,"",IF(Plananalyse!DQ128=1,VLOOKUP(DQ$5,Kruistabel!$B$26:$F$29,MATCH($C128,Kruistabel!$C$25:$F$25,0)+1,FALSE),""))</f>
        <v>#N/A</v>
      </c>
      <c r="DR128" s="326" t="e">
        <f ca="1">IF(IF(Plananalyse!DR128=1,VLOOKUP(DR$5,Kruistabel!$B$26:$F$29,MATCH($C128,Kruistabel!$C$25:$F$25,0)+1,FALSE),"")=0,"",IF(Plananalyse!DR128=1,VLOOKUP(DR$5,Kruistabel!$B$26:$F$29,MATCH($C128,Kruistabel!$C$25:$F$25,0)+1,FALSE),""))</f>
        <v>#N/A</v>
      </c>
      <c r="DS128" s="326" t="e">
        <f ca="1">IF(IF(Plananalyse!DS128=1,VLOOKUP(DS$5,Kruistabel!$B$26:$F$29,MATCH($C128,Kruistabel!$C$25:$F$25,0)+1,FALSE),"")=0,"",IF(Plananalyse!DS128=1,VLOOKUP(DS$5,Kruistabel!$B$26:$F$29,MATCH($C128,Kruistabel!$C$25:$F$25,0)+1,FALSE),""))</f>
        <v>#N/A</v>
      </c>
      <c r="DT128" s="326" t="e">
        <f ca="1">IF(IF(Plananalyse!DT128=1,VLOOKUP(DT$5,Kruistabel!$B$26:$F$29,MATCH($C128,Kruistabel!$C$25:$F$25,0)+1,FALSE),"")=0,"",IF(Plananalyse!DT128=1,VLOOKUP(DT$5,Kruistabel!$B$26:$F$29,MATCH($C128,Kruistabel!$C$25:$F$25,0)+1,FALSE),""))</f>
        <v>#N/A</v>
      </c>
      <c r="DU128" s="326" t="e">
        <f ca="1">IF(IF(Plananalyse!DU128=1,VLOOKUP(DU$5,Kruistabel!$B$26:$F$29,MATCH($C128,Kruistabel!$C$25:$F$25,0)+1,FALSE),"")=0,"",IF(Plananalyse!DU128=1,VLOOKUP(DU$5,Kruistabel!$B$26:$F$29,MATCH($C128,Kruistabel!$C$25:$F$25,0)+1,FALSE),""))</f>
        <v>#N/A</v>
      </c>
      <c r="DV128" s="326" t="e">
        <f ca="1">IF(IF(Plananalyse!DV128=1,VLOOKUP(DV$5,Kruistabel!$B$26:$F$29,MATCH($C128,Kruistabel!$C$25:$F$25,0)+1,FALSE),"")=0,"",IF(Plananalyse!DV128=1,VLOOKUP(DV$5,Kruistabel!$B$26:$F$29,MATCH($C128,Kruistabel!$C$25:$F$25,0)+1,FALSE),""))</f>
        <v>#N/A</v>
      </c>
      <c r="DW128" s="326" t="e">
        <f ca="1">IF(IF(Plananalyse!DW128=1,VLOOKUP(DW$5,Kruistabel!$B$26:$F$29,MATCH($C128,Kruistabel!$C$25:$F$25,0)+1,FALSE),"")=0,"",IF(Plananalyse!DW128=1,VLOOKUP(DW$5,Kruistabel!$B$26:$F$29,MATCH($C128,Kruistabel!$C$25:$F$25,0)+1,FALSE),""))</f>
        <v>#REF!</v>
      </c>
      <c r="DX128" s="326" t="e">
        <f ca="1">IF(IF(Plananalyse!DX128=1,VLOOKUP(DX$5,Kruistabel!$B$26:$F$29,MATCH($C128,Kruistabel!$C$25:$F$25,0)+1,FALSE),"")=0,"",IF(Plananalyse!DX128=1,VLOOKUP(DX$5,Kruistabel!$B$26:$F$29,MATCH($C128,Kruistabel!$C$25:$F$25,0)+1,FALSE),""))</f>
        <v>#REF!</v>
      </c>
      <c r="DY128" s="327" t="str">
        <f>IF(Plananalyse!DY128=1,VLOOKUP(DY$5,Kruistabel!$B$26:$F$29,MATCH($C128,Kruistabel!$C$25:$F$25,0)+1,FALSE),"")</f>
        <v/>
      </c>
      <c r="DZ128" s="326" t="e">
        <f ca="1">IF(IF(Plananalyse!DZ128=1,VLOOKUP(DZ$5,Kruistabel!$B$26:$F$29,MATCH($C128,Kruistabel!$C$25:$F$25,0)+1,FALSE),"")=0,"",IF(Plananalyse!DZ128=1,VLOOKUP(DZ$5,Kruistabel!$B$26:$F$29,MATCH($C128,Kruistabel!$C$25:$F$25,0)+1,FALSE),""))</f>
        <v>#N/A</v>
      </c>
      <c r="EA128" s="326" t="e">
        <f ca="1">IF(IF(Plananalyse!EA128=1,VLOOKUP(EA$5,Kruistabel!$B$26:$F$29,MATCH($C128,Kruistabel!$C$25:$F$25,0)+1,FALSE),"")=0,"",IF(Plananalyse!EA128=1,VLOOKUP(EA$5,Kruistabel!$B$26:$F$29,MATCH($C128,Kruistabel!$C$25:$F$25,0)+1,FALSE),""))</f>
        <v>#N/A</v>
      </c>
      <c r="EB128" s="326" t="e">
        <f ca="1">IF(IF(Plananalyse!EB128=1,VLOOKUP(EB$5,Kruistabel!$B$26:$F$29,MATCH($C128,Kruistabel!$C$25:$F$25,0)+1,FALSE),"")=0,"",IF(Plananalyse!EB128=1,VLOOKUP(EB$5,Kruistabel!$B$26:$F$29,MATCH($C128,Kruistabel!$C$25:$F$25,0)+1,FALSE),""))</f>
        <v>#REF!</v>
      </c>
      <c r="EC128" s="326" t="e">
        <f ca="1">IF(IF(Plananalyse!EC128=1,VLOOKUP(EC$5,Kruistabel!$B$26:$F$29,MATCH($C128,Kruistabel!$C$25:$F$25,0)+1,FALSE),"")=0,"",IF(Plananalyse!EC128=1,VLOOKUP(EC$5,Kruistabel!$B$26:$F$29,MATCH($C128,Kruistabel!$C$25:$F$25,0)+1,FALSE),""))</f>
        <v>#REF!</v>
      </c>
      <c r="ED128" s="327"/>
      <c r="EE128" s="326" t="e">
        <f ca="1">IF(IF(Plananalyse!EE128=1,VLOOKUP(EE$5,Kruistabel!$B$26:$F$29,MATCH($C128,Kruistabel!$C$25:$F$25,0)+1,FALSE),"")=0,"",IF(Plananalyse!EE128=1,VLOOKUP(EE$5,Kruistabel!$B$26:$F$29,MATCH($C128,Kruistabel!$C$25:$F$25,0)+1,FALSE),""))</f>
        <v>#N/A</v>
      </c>
      <c r="EF128" s="326" t="e">
        <f ca="1">IF(IF(Plananalyse!EF128=1,VLOOKUP(EF$5,Kruistabel!$B$26:$F$29,MATCH($C128,Kruistabel!$C$25:$F$25,0)+1,FALSE),"")=0,"",IF(Plananalyse!EF128=1,VLOOKUP(EF$5,Kruistabel!$B$26:$F$29,MATCH($C128,Kruistabel!$C$25:$F$25,0)+1,FALSE),""))</f>
        <v>#N/A</v>
      </c>
      <c r="EG128" s="326" t="e">
        <f ca="1">IF(IF(Plananalyse!EG128=1,VLOOKUP(EG$5,Kruistabel!$B$26:$F$29,MATCH($C128,Kruistabel!$C$25:$F$25,0)+1,FALSE),"")=0,"",IF(Plananalyse!EG128=1,VLOOKUP(EG$5,Kruistabel!$B$26:$F$29,MATCH($C128,Kruistabel!$C$25:$F$25,0)+1,FALSE),""))</f>
        <v>#N/A</v>
      </c>
      <c r="EH128" s="326" t="e">
        <f ca="1">IF(IF(Plananalyse!EH128=1,VLOOKUP(EH$5,Kruistabel!$B$26:$F$29,MATCH($C128,Kruistabel!$C$25:$F$25,0)+1,FALSE),"")=0,"",IF(Plananalyse!EH128=1,VLOOKUP(EH$5,Kruistabel!$B$26:$F$29,MATCH($C128,Kruistabel!$C$25:$F$25,0)+1,FALSE),""))</f>
        <v>#REF!</v>
      </c>
      <c r="EI128" s="326" t="e">
        <f ca="1">IF(IF(Plananalyse!EI128=1,VLOOKUP(EI$5,Kruistabel!$B$26:$F$29,MATCH($C128,Kruistabel!$C$25:$F$25,0)+1,FALSE),"")=0,"",IF(Plananalyse!EI128=1,VLOOKUP(EI$5,Kruistabel!$B$26:$F$29,MATCH($C128,Kruistabel!$C$25:$F$25,0)+1,FALSE),""))</f>
        <v>#REF!</v>
      </c>
      <c r="EJ128" s="164" t="str">
        <f>IF(Plananalyse!EJ128=1,VLOOKUP(EJ$5,Kruistabel!$B$26:$F$29,MATCH($C128,Kruistabel!$C$25:$F$25,0)+1,FALSE),"")</f>
        <v/>
      </c>
      <c r="EK128" s="138"/>
      <c r="EL128" s="138"/>
      <c r="EM128" s="138"/>
      <c r="EN128" s="138"/>
      <c r="EO128" s="138"/>
    </row>
    <row r="129" spans="2:145" hidden="1">
      <c r="B129" s="337" t="s">
        <v>232</v>
      </c>
      <c r="C129" s="160" t="str">
        <f>_xlfn.IFNA(VLOOKUP($B129,Classificatietabel!$B$6:$I$91,C$7,FALSE),"")</f>
        <v/>
      </c>
      <c r="D129" s="160" t="str">
        <f>_xlfn.IFNA(VLOOKUP($B129,Classificatietabel!$B$6:$I$91,D$7,FALSE),"")</f>
        <v/>
      </c>
      <c r="E129" s="119" t="str">
        <f>IF(AND(D129="laag",$D$3=1),0,_xlfn.IFNA(IF(VLOOKUP($B129,Classificatietabel!$B$6:$H$91,$E$5,FALSE)="Ja",1,0),""))</f>
        <v/>
      </c>
      <c r="F129" s="163"/>
      <c r="G129" s="326" t="e">
        <f>IF(IF(Plananalyse!G129=1,VLOOKUP(G$5,Kruistabel!$B$26:$F$29,MATCH($C129,Kruistabel!$C$25:$F$25,0)+1,FALSE),"")=0,"",IF(Plananalyse!G129=1,VLOOKUP(G$5,Kruistabel!$B$26:$F$29,MATCH($C129,Kruistabel!$C$25:$F$25,0)+1,FALSE),""))</f>
        <v>#N/A</v>
      </c>
      <c r="H129" s="326" t="e">
        <f>IF(IF(Plananalyse!H129=1,VLOOKUP(H$5,Kruistabel!$B$26:$F$29,MATCH($C129,Kruistabel!$C$25:$F$25,0)+1,FALSE),"")=0,"",IF(Plananalyse!H129=1,VLOOKUP(H$5,Kruistabel!$B$26:$F$29,MATCH($C129,Kruistabel!$C$25:$F$25,0)+1,FALSE),""))</f>
        <v>#N/A</v>
      </c>
      <c r="I129" s="326" t="e">
        <f>IF(IF(Plananalyse!I129=1,VLOOKUP(I$5,Kruistabel!$B$26:$F$29,MATCH($C129,Kruistabel!$C$25:$F$25,0)+1,FALSE),"")=0,"",IF(Plananalyse!I129=1,VLOOKUP(I$5,Kruistabel!$B$26:$F$29,MATCH($C129,Kruistabel!$C$25:$F$25,0)+1,FALSE),""))</f>
        <v>#N/A</v>
      </c>
      <c r="J129" s="326" t="e">
        <f>IF(IF(Plananalyse!J129=1,VLOOKUP(J$5,Kruistabel!$B$26:$F$29,MATCH($C129,Kruistabel!$C$25:$F$25,0)+1,FALSE),"")=0,"",IF(Plananalyse!J129=1,VLOOKUP(J$5,Kruistabel!$B$26:$F$29,MATCH($C129,Kruistabel!$C$25:$F$25,0)+1,FALSE),""))</f>
        <v>#N/A</v>
      </c>
      <c r="K129" s="326" t="e">
        <f>IF(IF(Plananalyse!K129=1,VLOOKUP(K$5,Kruistabel!$B$26:$F$29,MATCH($C129,Kruistabel!$C$25:$F$25,0)+1,FALSE),"")=0,"",IF(Plananalyse!K129=1,VLOOKUP(K$5,Kruistabel!$B$26:$F$29,MATCH($C129,Kruistabel!$C$25:$F$25,0)+1,FALSE),""))</f>
        <v>#N/A</v>
      </c>
      <c r="L129" s="326" t="e">
        <f>IF(IF(Plananalyse!L129=1,VLOOKUP(L$5,Kruistabel!$B$26:$F$29,MATCH($C129,Kruistabel!$C$25:$F$25,0)+1,FALSE),"")=0,"",IF(Plananalyse!L129=1,VLOOKUP(L$5,Kruistabel!$B$26:$F$29,MATCH($C129,Kruistabel!$C$25:$F$25,0)+1,FALSE),""))</f>
        <v>#N/A</v>
      </c>
      <c r="M129" s="326" t="e">
        <f>IF(IF(Plananalyse!M129=1,VLOOKUP(M$5,Kruistabel!$B$26:$F$29,MATCH($C129,Kruistabel!$C$25:$F$25,0)+1,FALSE),"")=0,"",IF(Plananalyse!M129=1,VLOOKUP(M$5,Kruistabel!$B$26:$F$29,MATCH($C129,Kruistabel!$C$25:$F$25,0)+1,FALSE),""))</f>
        <v>#N/A</v>
      </c>
      <c r="N129" s="326" t="e">
        <f>IF(IF(Plananalyse!N129=1,VLOOKUP(N$5,Kruistabel!$B$26:$F$29,MATCH($C129,Kruistabel!$C$25:$F$25,0)+1,FALSE),"")=0,"",IF(Plananalyse!N129=1,VLOOKUP(N$5,Kruistabel!$B$26:$F$29,MATCH($C129,Kruistabel!$C$25:$F$25,0)+1,FALSE),""))</f>
        <v>#N/A</v>
      </c>
      <c r="O129" s="326" t="e">
        <f>IF(IF(Plananalyse!O129=1,VLOOKUP(O$5,Kruistabel!$B$26:$F$29,MATCH($C129,Kruistabel!$C$25:$F$25,0)+1,FALSE),"")=0,"",IF(Plananalyse!O129=1,VLOOKUP(O$5,Kruistabel!$B$26:$F$29,MATCH($C129,Kruistabel!$C$25:$F$25,0)+1,FALSE),""))</f>
        <v>#N/A</v>
      </c>
      <c r="P129" s="326" t="e">
        <f>IF(IF(Plananalyse!P129=1,VLOOKUP(P$5,Kruistabel!$B$26:$F$29,MATCH($C129,Kruistabel!$C$25:$F$25,0)+1,FALSE),"")=0,"",IF(Plananalyse!P129=1,VLOOKUP(P$5,Kruistabel!$B$26:$F$29,MATCH($C129,Kruistabel!$C$25:$F$25,0)+1,FALSE),""))</f>
        <v>#N/A</v>
      </c>
      <c r="Q129" s="326" t="e">
        <f>IF(IF(Plananalyse!Q129=1,VLOOKUP(Q$5,Kruistabel!$B$26:$F$29,MATCH($C129,Kruistabel!$C$25:$F$25,0)+1,FALSE),"")=0,"",IF(Plananalyse!Q129=1,VLOOKUP(Q$5,Kruistabel!$B$26:$F$29,MATCH($C129,Kruistabel!$C$25:$F$25,0)+1,FALSE),""))</f>
        <v>#N/A</v>
      </c>
      <c r="R129" s="326" t="e">
        <f>IF(IF(Plananalyse!R129=1,VLOOKUP(R$5,Kruistabel!$B$26:$F$29,MATCH($C129,Kruistabel!$C$25:$F$25,0)+1,FALSE),"")=0,"",IF(Plananalyse!R129=1,VLOOKUP(R$5,Kruistabel!$B$26:$F$29,MATCH($C129,Kruistabel!$C$25:$F$25,0)+1,FALSE),""))</f>
        <v>#N/A</v>
      </c>
      <c r="S129" s="326" t="e">
        <f>IF(IF(Plananalyse!S129=1,VLOOKUP(S$5,Kruistabel!$B$26:$F$29,MATCH($C129,Kruistabel!$C$25:$F$25,0)+1,FALSE),"")=0,"",IF(Plananalyse!S129=1,VLOOKUP(S$5,Kruistabel!$B$26:$F$29,MATCH($C129,Kruistabel!$C$25:$F$25,0)+1,FALSE),""))</f>
        <v>#N/A</v>
      </c>
      <c r="T129" s="326" t="e">
        <f>IF(IF(Plananalyse!T129=1,VLOOKUP(T$5,Kruistabel!$B$26:$F$29,MATCH($C129,Kruistabel!$C$25:$F$25,0)+1,FALSE),"")=0,"",IF(Plananalyse!T129=1,VLOOKUP(T$5,Kruistabel!$B$26:$F$29,MATCH($C129,Kruistabel!$C$25:$F$25,0)+1,FALSE),""))</f>
        <v>#N/A</v>
      </c>
      <c r="U129" s="326" t="e">
        <f>IF(IF(Plananalyse!U129=1,VLOOKUP(U$5,Kruistabel!$B$26:$F$29,MATCH($C129,Kruistabel!$C$25:$F$25,0)+1,FALSE),"")=0,"",IF(Plananalyse!U129=1,VLOOKUP(U$5,Kruistabel!$B$26:$F$29,MATCH($C129,Kruistabel!$C$25:$F$25,0)+1,FALSE),""))</f>
        <v>#N/A</v>
      </c>
      <c r="V129" s="326" t="e">
        <f>IF(IF(Plananalyse!V129=1,VLOOKUP(V$5,Kruistabel!$B$26:$F$29,MATCH($C129,Kruistabel!$C$25:$F$25,0)+1,FALSE),"")=0,"",IF(Plananalyse!V129=1,VLOOKUP(V$5,Kruistabel!$B$26:$F$29,MATCH($C129,Kruistabel!$C$25:$F$25,0)+1,FALSE),""))</f>
        <v>#N/A</v>
      </c>
      <c r="W129" s="326" t="e">
        <f>IF(IF(Plananalyse!W129=1,VLOOKUP(W$5,Kruistabel!$B$26:$F$29,MATCH($C129,Kruistabel!$C$25:$F$25,0)+1,FALSE),"")=0,"",IF(Plananalyse!W129=1,VLOOKUP(W$5,Kruistabel!$B$26:$F$29,MATCH($C129,Kruistabel!$C$25:$F$25,0)+1,FALSE),""))</f>
        <v>#N/A</v>
      </c>
      <c r="X129" s="326" t="e">
        <f>IF(IF(Plananalyse!X129=1,VLOOKUP(X$5,Kruistabel!$B$26:$F$29,MATCH($C129,Kruistabel!$C$25:$F$25,0)+1,FALSE),"")=0,"",IF(Plananalyse!X129=1,VLOOKUP(X$5,Kruistabel!$B$26:$F$29,MATCH($C129,Kruistabel!$C$25:$F$25,0)+1,FALSE),""))</f>
        <v>#N/A</v>
      </c>
      <c r="Y129" s="326" t="e">
        <f>IF(IF(Plananalyse!Y129=1,VLOOKUP(Y$5,Kruistabel!$B$26:$F$29,MATCH($C129,Kruistabel!$C$25:$F$25,0)+1,FALSE),"")=0,"",IF(Plananalyse!Y129=1,VLOOKUP(Y$5,Kruistabel!$B$26:$F$29,MATCH($C129,Kruistabel!$C$25:$F$25,0)+1,FALSE),""))</f>
        <v>#N/A</v>
      </c>
      <c r="Z129" s="326" t="e">
        <f>IF(IF(Plananalyse!Z129=1,VLOOKUP(Z$5,Kruistabel!$B$26:$F$29,MATCH($C129,Kruistabel!$C$25:$F$25,0)+1,FALSE),"")=0,"",IF(Plananalyse!Z129=1,VLOOKUP(Z$5,Kruistabel!$B$26:$F$29,MATCH($C129,Kruistabel!$C$25:$F$25,0)+1,FALSE),""))</f>
        <v>#N/A</v>
      </c>
      <c r="AA129" s="326" t="e">
        <f>IF(IF(Plananalyse!AA129=1,VLOOKUP(AA$5,Kruistabel!$B$26:$F$29,MATCH($C129,Kruistabel!$C$25:$F$25,0)+1,FALSE),"")=0,"",IF(Plananalyse!AA129=1,VLOOKUP(AA$5,Kruistabel!$B$26:$F$29,MATCH($C129,Kruistabel!$C$25:$F$25,0)+1,FALSE),""))</f>
        <v>#N/A</v>
      </c>
      <c r="AB129" s="326" t="e">
        <f>IF(IF(Plananalyse!AB129=1,VLOOKUP(AB$5,Kruistabel!$B$26:$F$29,MATCH($C129,Kruistabel!$C$25:$F$25,0)+1,FALSE),"")=0,"",IF(Plananalyse!AB129=1,VLOOKUP(AB$5,Kruistabel!$B$26:$F$29,MATCH($C129,Kruistabel!$C$25:$F$25,0)+1,FALSE),""))</f>
        <v>#N/A</v>
      </c>
      <c r="AC129" s="326" t="e">
        <f>IF(IF(Plananalyse!AC129=1,VLOOKUP(AC$5,Kruistabel!$B$26:$F$29,MATCH($C129,Kruistabel!$C$25:$F$25,0)+1,FALSE),"")=0,"",IF(Plananalyse!AC129=1,VLOOKUP(AC$5,Kruistabel!$B$26:$F$29,MATCH($C129,Kruistabel!$C$25:$F$25,0)+1,FALSE),""))</f>
        <v>#N/A</v>
      </c>
      <c r="AD129" s="326" t="e">
        <f>IF(IF(Plananalyse!AD129=1,VLOOKUP(AD$5,Kruistabel!$B$26:$F$29,MATCH($C129,Kruistabel!$C$25:$F$25,0)+1,FALSE),"")=0,"",IF(Plananalyse!AD129=1,VLOOKUP(AD$5,Kruistabel!$B$26:$F$29,MATCH($C129,Kruistabel!$C$25:$F$25,0)+1,FALSE),""))</f>
        <v>#N/A</v>
      </c>
      <c r="AE129" s="326" t="e">
        <f>IF(IF(Plananalyse!AE129=1,VLOOKUP(AE$5,Kruistabel!$B$26:$F$29,MATCH($C129,Kruistabel!$C$25:$F$25,0)+1,FALSE),"")=0,"",IF(Plananalyse!AE129=1,VLOOKUP(AE$5,Kruistabel!$B$26:$F$29,MATCH($C129,Kruistabel!$C$25:$F$25,0)+1,FALSE),""))</f>
        <v>#N/A</v>
      </c>
      <c r="AF129" s="326" t="e">
        <f>IF(IF(Plananalyse!AF129=1,VLOOKUP(AF$5,Kruistabel!$B$26:$F$29,MATCH($C129,Kruistabel!$C$25:$F$25,0)+1,FALSE),"")=0,"",IF(Plananalyse!AF129=1,VLOOKUP(AF$5,Kruistabel!$B$26:$F$29,MATCH($C129,Kruistabel!$C$25:$F$25,0)+1,FALSE),""))</f>
        <v>#N/A</v>
      </c>
      <c r="AG129" s="326" t="e">
        <f>IF(IF(Plananalyse!AG129=1,VLOOKUP(AG$5,Kruistabel!$B$26:$F$29,MATCH($C129,Kruistabel!$C$25:$F$25,0)+1,FALSE),"")=0,"",IF(Plananalyse!AG129=1,VLOOKUP(AG$5,Kruistabel!$B$26:$F$29,MATCH($C129,Kruistabel!$C$25:$F$25,0)+1,FALSE),""))</f>
        <v>#N/A</v>
      </c>
      <c r="AH129" s="326" t="e">
        <f>IF(IF(Plananalyse!AH129=1,VLOOKUP(AH$5,Kruistabel!$B$26:$F$29,MATCH($C129,Kruistabel!$C$25:$F$25,0)+1,FALSE),"")=0,"",IF(Plananalyse!AI129=1,VLOOKUP(AH$5,Kruistabel!$B$26:$F$29,MATCH($C129,Kruistabel!$C$25:$F$25,0)+1,FALSE),""))</f>
        <v>#N/A</v>
      </c>
      <c r="AI129" s="326" t="e">
        <f>IF(IF(Plananalyse!AI129=1,VLOOKUP(AI$5,Kruistabel!$B$26:$F$29,MATCH($C129,Kruistabel!$C$25:$F$25,0)+1,FALSE),"")=0,"",IF(Plananalyse!AJ129=1,VLOOKUP(AI$5,Kruistabel!$B$26:$F$29,MATCH($C129,Kruistabel!$C$25:$F$25,0)+1,FALSE),""))</f>
        <v>#N/A</v>
      </c>
      <c r="AJ129" s="326" t="e">
        <f>IF(IF(Plananalyse!AJ129=1,VLOOKUP(AJ$5,Kruistabel!$B$26:$F$29,MATCH($C129,Kruistabel!$C$25:$F$25,0)+1,FALSE),"")=0,"",IF(Plananalyse!AJ129=1,VLOOKUP(AJ$5,Kruistabel!$B$26:$F$29,MATCH($C129,Kruistabel!$C$25:$F$25,0)+1,FALSE),""))</f>
        <v>#N/A</v>
      </c>
      <c r="AK129" s="326" t="e">
        <f>IF(IF(Plananalyse!AK129=1,VLOOKUP(AK$5,Kruistabel!$B$26:$F$29,MATCH($C129,Kruistabel!$C$25:$F$25,0)+1,FALSE),"")=0,"",IF(Plananalyse!AK129=1,VLOOKUP(AK$5,Kruistabel!$B$26:$F$29,MATCH($C129,Kruistabel!$C$25:$F$25,0)+1,FALSE),""))</f>
        <v>#N/A</v>
      </c>
      <c r="AL129" s="326" t="e">
        <f>IF(IF(Plananalyse!AL129=1,VLOOKUP(AL$5,Kruistabel!$B$26:$F$29,MATCH($C129,Kruistabel!$C$25:$F$25,0)+1,FALSE),"")=0,"",IF(Plananalyse!AL129=1,VLOOKUP(AL$5,Kruistabel!$B$26:$F$29,MATCH($C129,Kruistabel!$C$25:$F$25,0)+1,FALSE),""))</f>
        <v>#N/A</v>
      </c>
      <c r="AM129" s="326" t="e">
        <f>IF(IF(Plananalyse!AM129=1,VLOOKUP(AM$5,Kruistabel!$B$26:$F$29,MATCH($C129,Kruistabel!$C$25:$F$25,0)+1,FALSE),"")=0,"",IF(Plananalyse!AM129=1,VLOOKUP(AM$5,Kruistabel!$B$26:$F$29,MATCH($C129,Kruistabel!$C$25:$F$25,0)+1,FALSE),""))</f>
        <v>#N/A</v>
      </c>
      <c r="AN129" s="327"/>
      <c r="AO129" s="326" t="e">
        <f>IF(IF(Plananalyse!AO129=1,VLOOKUP(AO$5,Kruistabel!$B$26:$F$29,MATCH($C129,Kruistabel!$C$25:$F$25,0)+1,FALSE),"")=0,"",IF(Plananalyse!AO129=1,VLOOKUP(AO$5,Kruistabel!$B$26:$F$29,MATCH($C129,Kruistabel!$C$25:$F$25,0)+1,FALSE),""))</f>
        <v>#N/A</v>
      </c>
      <c r="AP129" s="326" t="e">
        <f>IF(IF(Plananalyse!AP129=1,VLOOKUP(AP$5,Kruistabel!$B$26:$F$29,MATCH($C129,Kruistabel!$C$25:$F$25,0)+1,FALSE),"")=0,"",IF(Plananalyse!AP129=1,VLOOKUP(AP$5,Kruistabel!$B$26:$F$29,MATCH($C129,Kruistabel!$C$25:$F$25,0)+1,FALSE),""))</f>
        <v>#N/A</v>
      </c>
      <c r="AQ129" s="326" t="e">
        <f>IF(IF(Plananalyse!AQ129=1,VLOOKUP(AQ$5,Kruistabel!$B$26:$F$29,MATCH($C129,Kruistabel!$C$25:$F$25,0)+1,FALSE),"")=0,"",IF(Plananalyse!AQ129=1,VLOOKUP(AQ$5,Kruistabel!$B$26:$F$29,MATCH($C129,Kruistabel!$C$25:$F$25,0)+1,FALSE),""))</f>
        <v>#N/A</v>
      </c>
      <c r="AR129" s="326" t="e">
        <f>IF(IF(Plananalyse!AR129=1,VLOOKUP(AR$5,Kruistabel!$B$26:$F$29,MATCH($C129,Kruistabel!$C$25:$F$25,0)+1,FALSE),"")=0,"",IF(Plananalyse!AR129=1,VLOOKUP(AR$5,Kruistabel!$B$26:$F$29,MATCH($C129,Kruistabel!$C$25:$F$25,0)+1,FALSE),""))</f>
        <v>#N/A</v>
      </c>
      <c r="AS129" s="326" t="e">
        <f>IF(IF(Plananalyse!AS129=1,VLOOKUP(AS$5,Kruistabel!$B$26:$F$29,MATCH($C129,Kruistabel!$C$25:$F$25,0)+1,FALSE),"")=0,"",IF(Plananalyse!AS129=1,VLOOKUP(AS$5,Kruistabel!$B$26:$F$29,MATCH($C129,Kruistabel!$C$25:$F$25,0)+1,FALSE),""))</f>
        <v>#N/A</v>
      </c>
      <c r="AT129" s="326" t="e">
        <f>IF(IF(Plananalyse!AT129=1,VLOOKUP(AT$5,Kruistabel!$B$26:$F$29,MATCH($C129,Kruistabel!$C$25:$F$25,0)+1,FALSE),"")=0,"",IF(Plananalyse!AT129=1,VLOOKUP(AT$5,Kruistabel!$B$26:$F$29,MATCH($C129,Kruistabel!$C$25:$F$25,0)+1,FALSE),""))</f>
        <v>#N/A</v>
      </c>
      <c r="AU129" s="326" t="e">
        <f>IF(IF(Plananalyse!AU129=1,VLOOKUP(AU$5,Kruistabel!$B$26:$F$29,MATCH($C129,Kruistabel!$C$25:$F$25,0)+1,FALSE),"")=0,"",IF(Plananalyse!AU129=1,VLOOKUP(AU$5,Kruistabel!$B$26:$F$29,MATCH($C129,Kruistabel!$C$25:$F$25,0)+1,FALSE),""))</f>
        <v>#N/A</v>
      </c>
      <c r="AV129" s="326" t="e">
        <f>IF(IF(Plananalyse!AV129=1,VLOOKUP(AV$5,Kruistabel!$B$26:$F$29,MATCH($C129,Kruistabel!$C$25:$F$25,0)+1,FALSE),"")=0,"",IF(Plananalyse!AV129=1,VLOOKUP(AV$5,Kruistabel!$B$26:$F$29,MATCH($C129,Kruistabel!$C$25:$F$25,0)+1,FALSE),""))</f>
        <v>#N/A</v>
      </c>
      <c r="AW129" s="326" t="e">
        <f>IF(IF(Plananalyse!AW129=1,VLOOKUP(AW$5,Kruistabel!$B$26:$F$29,MATCH($C129,Kruistabel!$C$25:$F$25,0)+1,FALSE),"")=0,"",IF(Plananalyse!AW129=1,VLOOKUP(AW$5,Kruistabel!$B$26:$F$29,MATCH($C129,Kruistabel!$C$25:$F$25,0)+1,FALSE),""))</f>
        <v>#N/A</v>
      </c>
      <c r="AX129" s="326" t="e">
        <f>IF(IF(Plananalyse!AX129=1,VLOOKUP(AX$5,Kruistabel!$B$26:$F$29,MATCH($C129,Kruistabel!$C$25:$F$25,0)+1,FALSE),"")=0,"",IF(Plananalyse!AX129=1,VLOOKUP(AX$5,Kruistabel!$B$26:$F$29,MATCH($C129,Kruistabel!$C$25:$F$25,0)+1,FALSE),""))</f>
        <v>#N/A</v>
      </c>
      <c r="AY129" s="327"/>
      <c r="AZ129" s="326" t="e">
        <f>IF(IF(Plananalyse!AZ129=1,VLOOKUP(AZ$5,Kruistabel!$B$26:$F$29,MATCH($C129,Kruistabel!$C$25:$F$25,0)+1,FALSE),"")=0,"",IF(Plananalyse!AZ129=1,VLOOKUP(AZ$5,Kruistabel!$B$26:$F$29,MATCH($C129,Kruistabel!$C$25:$F$25,0)+1,FALSE),""))</f>
        <v>#N/A</v>
      </c>
      <c r="BA129" s="326" t="e">
        <f>IF(IF(Plananalyse!BA129=1,VLOOKUP(BA$5,Kruistabel!$B$26:$F$29,MATCH($C129,Kruistabel!$C$25:$F$25,0)+1,FALSE),"")=0,"",IF(Plananalyse!BA129=1,VLOOKUP(BA$5,Kruistabel!$B$26:$F$29,MATCH($C129,Kruistabel!$C$25:$F$25,0)+1,FALSE),""))</f>
        <v>#N/A</v>
      </c>
      <c r="BB129" s="326" t="e">
        <f>IF(IF(Plananalyse!BB129=1,VLOOKUP(BB$5,Kruistabel!$B$26:$F$29,MATCH($C129,Kruistabel!$C$25:$F$25,0)+1,FALSE),"")=0,"",IF(Plananalyse!BB129=1,VLOOKUP(BB$5,Kruistabel!$B$26:$F$29,MATCH($C129,Kruistabel!$C$25:$F$25,0)+1,FALSE),""))</f>
        <v>#N/A</v>
      </c>
      <c r="BC129" s="326" t="e">
        <f>IF(IF(Plananalyse!BC129=1,VLOOKUP(BC$5,Kruistabel!$B$26:$F$29,MATCH($C129,Kruistabel!$C$25:$F$25,0)+1,FALSE),"")=0,"",IF(Plananalyse!BC129=1,VLOOKUP(BC$5,Kruistabel!$B$26:$F$29,MATCH($C129,Kruistabel!$C$25:$F$25,0)+1,FALSE),""))</f>
        <v>#N/A</v>
      </c>
      <c r="BD129" s="326" t="e">
        <f>IF(IF(Plananalyse!BD129=1,VLOOKUP(BD$5,Kruistabel!$B$26:$F$29,MATCH($C129,Kruistabel!$C$25:$F$25,0)+1,FALSE),"")=0,"",IF(Plananalyse!BD129=1,VLOOKUP(BD$5,Kruistabel!$B$26:$F$29,MATCH($C129,Kruistabel!$C$25:$F$25,0)+1,FALSE),""))</f>
        <v>#N/A</v>
      </c>
      <c r="BE129" s="326" t="e">
        <f>IF(IF(Plananalyse!BE129=1,VLOOKUP(BE$5,Kruistabel!$B$26:$F$29,MATCH($C129,Kruistabel!$C$25:$F$25,0)+1,FALSE),"")=0,"",IF(Plananalyse!BE129=1,VLOOKUP(BE$5,Kruistabel!$B$26:$F$29,MATCH($C129,Kruistabel!$C$25:$F$25,0)+1,FALSE),""))</f>
        <v>#N/A</v>
      </c>
      <c r="BF129" s="326" t="e">
        <f>IF(IF(Plananalyse!BF129=1,VLOOKUP(BF$5,Kruistabel!$B$26:$F$29,MATCH($C129,Kruistabel!$C$25:$F$25,0)+1,FALSE),"")=0,"",IF(Plananalyse!BF129=1,VLOOKUP(BF$5,Kruistabel!$B$26:$F$29,MATCH($C129,Kruistabel!$C$25:$F$25,0)+1,FALSE),""))</f>
        <v>#N/A</v>
      </c>
      <c r="BG129" s="326" t="e">
        <f>IF(IF(Plananalyse!BG129=1,VLOOKUP(BG$5,Kruistabel!$B$26:$F$29,MATCH($C129,Kruistabel!$C$25:$F$25,0)+1,FALSE),"")=0,"",IF(Plananalyse!BG129=1,VLOOKUP(BG$5,Kruistabel!$B$26:$F$29,MATCH($C129,Kruistabel!$C$25:$F$25,0)+1,FALSE),""))</f>
        <v>#N/A</v>
      </c>
      <c r="BH129" s="326" t="e">
        <f>IF(IF(Plananalyse!BH129=1,VLOOKUP(BH$5,Kruistabel!$B$26:$F$29,MATCH($C129,Kruistabel!$C$25:$F$25,0)+1,FALSE),"")=0,"",IF(Plananalyse!BH129=1,VLOOKUP(BH$5,Kruistabel!$B$26:$F$29,MATCH($C129,Kruistabel!$C$25:$F$25,0)+1,FALSE),""))</f>
        <v>#N/A</v>
      </c>
      <c r="BI129" s="327"/>
      <c r="BJ129" s="326" t="e">
        <f>IF(IF(Plananalyse!BJ129=1,VLOOKUP(BJ$5,Kruistabel!$B$26:$F$29,MATCH($C129,Kruistabel!$C$25:$F$25,0)+1,FALSE),"")=0,"",IF(Plananalyse!BJ129=1,VLOOKUP(BJ$5,Kruistabel!$B$26:$F$29,MATCH($C129,Kruistabel!$C$25:$F$25,0)+1,FALSE),""))</f>
        <v>#N/A</v>
      </c>
      <c r="BK129" s="326" t="e">
        <f>IF(IF(Plananalyse!BK129=1,VLOOKUP(BK$5,Kruistabel!$B$26:$F$29,MATCH($C129,Kruistabel!$C$25:$F$25,0)+1,FALSE),"")=0,"",IF(Plananalyse!BK129=1,VLOOKUP(BK$5,Kruistabel!$B$26:$F$29,MATCH($C129,Kruistabel!$C$25:$F$25,0)+1,FALSE),""))</f>
        <v>#N/A</v>
      </c>
      <c r="BL129" s="326" t="e">
        <f>IF(IF(Plananalyse!BL129=1,VLOOKUP(BL$5,Kruistabel!$B$26:$F$29,MATCH($C129,Kruistabel!$C$25:$F$25,0)+1,FALSE),"")=0,"",IF(Plananalyse!BL129=1,VLOOKUP(BL$5,Kruistabel!$B$26:$F$29,MATCH($C129,Kruistabel!$C$25:$F$25,0)+1,FALSE),""))</f>
        <v>#N/A</v>
      </c>
      <c r="BM129" s="326" t="e">
        <f>IF(IF(Plananalyse!BM129=1,VLOOKUP(BM$5,Kruistabel!$B$26:$F$29,MATCH($C129,Kruistabel!$C$25:$F$25,0)+1,FALSE),"")=0,"",IF(Plananalyse!BM129=1,VLOOKUP(BM$5,Kruistabel!$B$26:$F$29,MATCH($C129,Kruistabel!$C$25:$F$25,0)+1,FALSE),""))</f>
        <v>#N/A</v>
      </c>
      <c r="BN129" s="326" t="e">
        <f>IF(IF(Plananalyse!BN129=1,VLOOKUP(BN$5,Kruistabel!$B$26:$F$29,MATCH($C129,Kruistabel!$C$25:$F$25,0)+1,FALSE),"")=0,"",IF(Plananalyse!BN129=1,VLOOKUP(BN$5,Kruistabel!$B$26:$F$29,MATCH($C129,Kruistabel!$C$25:$F$25,0)+1,FALSE),""))</f>
        <v>#N/A</v>
      </c>
      <c r="BO129" s="326" t="e">
        <f>IF(IF(Plananalyse!BO129=1,VLOOKUP(BO$5,Kruistabel!$B$26:$F$29,MATCH($C129,Kruistabel!$C$25:$F$25,0)+1,FALSE),"")=0,"",IF(Plananalyse!BO129=1,VLOOKUP(BO$5,Kruistabel!$B$26:$F$29,MATCH($C129,Kruistabel!$C$25:$F$25,0)+1,FALSE),""))</f>
        <v>#N/A</v>
      </c>
      <c r="BP129" s="326" t="e">
        <f>IF(IF(Plananalyse!BP129=1,VLOOKUP(BP$5,Kruistabel!$B$26:$F$29,MATCH($C129,Kruistabel!$C$25:$F$25,0)+1,FALSE),"")=0,"",IF(Plananalyse!BP129=1,VLOOKUP(BP$5,Kruistabel!$B$26:$F$29,MATCH($C129,Kruistabel!$C$25:$F$25,0)+1,FALSE),""))</f>
        <v>#N/A</v>
      </c>
      <c r="BQ129" s="326" t="e">
        <f>IF(IF(Plananalyse!BQ129=1,VLOOKUP(BQ$5,Kruistabel!$B$26:$F$29,MATCH($C129,Kruistabel!$C$25:$F$25,0)+1,FALSE),"")=0,"",IF(Plananalyse!BQ129=1,VLOOKUP(BQ$5,Kruistabel!$B$26:$F$29,MATCH($C129,Kruistabel!$C$25:$F$25,0)+1,FALSE),""))</f>
        <v>#N/A</v>
      </c>
      <c r="BR129" s="326" t="e">
        <f>IF(IF(Plananalyse!BR129=1,VLOOKUP(BR$5,Kruistabel!$B$26:$F$29,MATCH($C129,Kruistabel!$C$25:$F$25,0)+1,FALSE),"")=0,"",IF(Plananalyse!BR129=1,VLOOKUP(BR$5,Kruistabel!$B$26:$F$29,MATCH($C129,Kruistabel!$C$25:$F$25,0)+1,FALSE),""))</f>
        <v>#REF!</v>
      </c>
      <c r="BS129" s="326" t="e">
        <f>IF(IF(Plananalyse!BS129=1,VLOOKUP(BS$5,Kruistabel!$B$26:$F$29,MATCH($C129,Kruistabel!$C$25:$F$25,0)+1,FALSE),"")=0,"",IF(Plananalyse!BS129=1,VLOOKUP(BS$5,Kruistabel!$B$26:$F$29,MATCH($C129,Kruistabel!$C$25:$F$25,0)+1,FALSE),""))</f>
        <v>#REF!</v>
      </c>
      <c r="BT129" s="65"/>
      <c r="BU129" s="231" t="e">
        <f>IF(IF(Plananalyse!BU129=1,VLOOKUP(BU$5,Kruistabel!$B$26:$F$29,MATCH($C129,Kruistabel!$C$25:$F$25,0)+1,FALSE),"")=0,"",IF(Plananalyse!BU129=1,VLOOKUP(BU$5,Kruistabel!$B$26:$F$29,MATCH($C129,Kruistabel!$C$25:$F$25,0)+1,FALSE),""))</f>
        <v>#N/A</v>
      </c>
      <c r="BV129" s="326" t="e">
        <f>IF(IF(Plananalyse!BV129=1,VLOOKUP(BV$5,Kruistabel!$B$26:$F$29,MATCH($C129,Kruistabel!$C$25:$F$25,0)+1,FALSE),"")=0,"",IF(Plananalyse!BV129=1,VLOOKUP(BV$5,Kruistabel!$B$26:$F$29,MATCH($C129,Kruistabel!$C$25:$F$25,0)+1,FALSE),""))</f>
        <v>#N/A</v>
      </c>
      <c r="BW129" s="326" t="e">
        <f>IF(IF(Plananalyse!BW129=1,VLOOKUP(BW$5,Kruistabel!$B$26:$F$29,MATCH($C129,Kruistabel!$C$25:$F$25,0)+1,FALSE),"")=0,"",IF(Plananalyse!BW129=1,VLOOKUP(BW$5,Kruistabel!$B$26:$F$29,MATCH($C129,Kruistabel!$C$25:$F$25,0)+1,FALSE),""))</f>
        <v>#N/A</v>
      </c>
      <c r="BX129" s="326" t="e">
        <f>IF(IF(Plananalyse!BX129=1,VLOOKUP(BX$5,Kruistabel!$B$26:$F$29,MATCH($C129,Kruistabel!$C$25:$F$25,0)+1,FALSE),"")=0,"",IF(Plananalyse!BX129=1,VLOOKUP(BX$5,Kruistabel!$B$26:$F$29,MATCH($C129,Kruistabel!$C$25:$F$25,0)+1,FALSE),""))</f>
        <v>#N/A</v>
      </c>
      <c r="BY129" s="327"/>
      <c r="BZ129" s="326" t="e">
        <f>IF(IF(Plananalyse!BZ129=1,VLOOKUP(BZ$5,Kruistabel!$B$26:$F$29,MATCH($C129,Kruistabel!$C$25:$F$25,0)+1,FALSE),"")=0,"",IF(Plananalyse!BZ129=1,VLOOKUP(BZ$5,Kruistabel!$B$26:$F$29,MATCH($C129,Kruistabel!$C$25:$F$25,0)+1,FALSE),""))</f>
        <v>#N/A</v>
      </c>
      <c r="CA129" s="326" t="e">
        <f>IF(IF(Plananalyse!CA129=1,VLOOKUP(CA$5,Kruistabel!$B$26:$F$29,MATCH($C129,Kruistabel!$C$25:$F$25,0)+1,FALSE),"")=0,"",IF(Plananalyse!CA129=1,VLOOKUP(CA$5,Kruistabel!$B$26:$F$29,MATCH($C129,Kruistabel!$C$25:$F$25,0)+1,FALSE),""))</f>
        <v>#N/A</v>
      </c>
      <c r="CB129" s="326" t="e">
        <f>IF(IF(Plananalyse!CB129=1,VLOOKUP(CB$5,Kruistabel!$B$26:$F$29,MATCH($C129,Kruistabel!$C$25:$F$25,0)+1,FALSE),"")=0,"",IF(Plananalyse!CB129=1,VLOOKUP(CB$5,Kruistabel!$B$26:$F$29,MATCH($C129,Kruistabel!$C$25:$F$25,0)+1,FALSE),""))</f>
        <v>#N/A</v>
      </c>
      <c r="CC129" s="326" t="e">
        <f>IF(IF(Plananalyse!CC129=1,VLOOKUP(CC$5,Kruistabel!$B$26:$F$29,MATCH($C129,Kruistabel!$C$25:$F$25,0)+1,FALSE),"")=0,"",IF(Plananalyse!CC129=1,VLOOKUP(CC$5,Kruistabel!$B$26:$F$29,MATCH($C129,Kruistabel!$C$25:$F$25,0)+1,FALSE),""))</f>
        <v>#N/A</v>
      </c>
      <c r="CD129" s="326" t="e">
        <f>IF(IF(Plananalyse!CD129=1,VLOOKUP(CD$5,Kruistabel!$B$26:$F$29,MATCH($C129,Kruistabel!$C$25:$F$25,0)+1,FALSE),"")=0,"",IF(Plananalyse!CD129=1,VLOOKUP(CD$5,Kruistabel!$B$26:$F$29,MATCH($C129,Kruistabel!$C$25:$F$25,0)+1,FALSE),""))</f>
        <v>#N/A</v>
      </c>
      <c r="CE129" s="326" t="e">
        <f>IF(IF(Plananalyse!CE129=1,VLOOKUP(CE$5,Kruistabel!$B$26:$F$29,MATCH($C129,Kruistabel!$C$25:$F$25,0)+1,FALSE),"")=0,"",IF(Plananalyse!CE129=1,VLOOKUP(CE$5,Kruistabel!$B$26:$F$29,MATCH($C129,Kruistabel!$C$25:$F$25,0)+1,FALSE),""))</f>
        <v>#N/A</v>
      </c>
      <c r="CF129" s="326" t="e">
        <f>IF(IF(Plananalyse!CF129=1,VLOOKUP(CF$5,Kruistabel!$B$26:$F$29,MATCH($C129,Kruistabel!$C$25:$F$25,0)+1,FALSE),"")=0,"",IF(Plananalyse!CF129=1,VLOOKUP(CF$5,Kruistabel!$B$26:$F$29,MATCH($C129,Kruistabel!$C$25:$F$25,0)+1,FALSE),""))</f>
        <v>#N/A</v>
      </c>
      <c r="CG129" s="326" t="e">
        <f>IF(IF(Plananalyse!CG129=1,VLOOKUP(CG$5,Kruistabel!$B$26:$F$29,MATCH($C129,Kruistabel!$C$25:$F$25,0)+1,FALSE),"")=0,"",IF(Plananalyse!CG129=1,VLOOKUP(CG$5,Kruistabel!$B$26:$F$29,MATCH($C129,Kruistabel!$C$25:$F$25,0)+1,FALSE),""))</f>
        <v>#REF!</v>
      </c>
      <c r="CH129" s="326" t="e">
        <f>IF(IF(Plananalyse!CH129=1,VLOOKUP(CH$5,Kruistabel!$B$26:$F$29,MATCH($C129,Kruistabel!$C$25:$F$25,0)+1,FALSE),"")=0,"",IF(Plananalyse!CH129=1,VLOOKUP(CH$5,Kruistabel!$B$26:$F$29,MATCH($C129,Kruistabel!$C$25:$F$25,0)+1,FALSE),""))</f>
        <v>#REF!</v>
      </c>
      <c r="CI129" s="65"/>
      <c r="CJ129" s="326" t="e">
        <f>IF(IF(Plananalyse!CJ129=1,VLOOKUP(CJ$5,Kruistabel!$B$26:$F$29,MATCH($C129,Kruistabel!$C$25:$F$25,0)+1,FALSE),"")=0,"",IF(Plananalyse!CJ129=1,VLOOKUP(CJ$5,Kruistabel!$B$26:$F$29,MATCH($C129,Kruistabel!$C$25:$F$25,0)+1,FALSE),""))</f>
        <v>#N/A</v>
      </c>
      <c r="CK129" s="326" t="e">
        <f>IF(IF(Plananalyse!CK129=1,VLOOKUP(CK$5,Kruistabel!$B$26:$F$29,MATCH($C129,Kruistabel!$C$25:$F$25,0)+1,FALSE),"")=0,"",IF(Plananalyse!CK129=1,VLOOKUP(CK$5,Kruistabel!$B$26:$F$29,MATCH($C129,Kruistabel!$C$25:$F$25,0)+1,FALSE),""))</f>
        <v>#N/A</v>
      </c>
      <c r="CL129" s="326" t="e">
        <f>IF(IF(Plananalyse!CL129=1,VLOOKUP(CL$5,Kruistabel!$B$26:$F$29,MATCH($C129,Kruistabel!$C$25:$F$25,0)+1,FALSE),"")=0,"",IF(Plananalyse!CL129=1,VLOOKUP(CL$5,Kruistabel!$B$26:$F$29,MATCH($C129,Kruistabel!$C$25:$F$25,0)+1,FALSE),""))</f>
        <v>#N/A</v>
      </c>
      <c r="CM129" s="326" t="e">
        <f>IF(IF(Plananalyse!CM129=1,VLOOKUP(CM$5,Kruistabel!$B$26:$F$29,MATCH($C129,Kruistabel!$C$25:$F$25,0)+1,FALSE),"")=0,"",IF(Plananalyse!CM129=1,VLOOKUP(CM$5,Kruistabel!$B$26:$F$29,MATCH($C129,Kruistabel!$C$25:$F$25,0)+1,FALSE),""))</f>
        <v>#N/A</v>
      </c>
      <c r="CN129" s="326" t="e">
        <f>IF(IF(Plananalyse!CN129=1,VLOOKUP(CN$5,Kruistabel!$B$26:$F$29,MATCH($C129,Kruistabel!$C$25:$F$25,0)+1,FALSE),"")=0,"",IF(Plananalyse!CN129=1,VLOOKUP(CN$5,Kruistabel!$B$26:$F$29,MATCH($C129,Kruistabel!$C$25:$F$25,0)+1,FALSE),""))</f>
        <v>#N/A</v>
      </c>
      <c r="CO129" s="326" t="e">
        <f>IF(IF(Plananalyse!CO129=1,VLOOKUP(CO$5,Kruistabel!$B$26:$F$29,MATCH($C129,Kruistabel!$C$25:$F$25,0)+1,FALSE),"")=0,"",IF(Plananalyse!CO129=1,VLOOKUP(CO$5,Kruistabel!$B$26:$F$29,MATCH($C129,Kruistabel!$C$25:$F$25,0)+1,FALSE),""))</f>
        <v>#N/A</v>
      </c>
      <c r="CP129" s="326" t="e">
        <f>IF(IF(Plananalyse!CP129=1,VLOOKUP(CP$5,Kruistabel!$B$26:$F$29,MATCH($C129,Kruistabel!$C$25:$F$25,0)+1,FALSE),"")=0,"",IF(Plananalyse!CP129=1,VLOOKUP(CP$5,Kruistabel!$B$26:$F$29,MATCH($C129,Kruistabel!$C$25:$F$25,0)+1,FALSE),""))</f>
        <v>#N/A</v>
      </c>
      <c r="CQ129" s="326" t="e">
        <f>IF(IF(Plananalyse!CQ129=1,VLOOKUP(CQ$5,Kruistabel!$B$26:$F$29,MATCH($C129,Kruistabel!$C$25:$F$25,0)+1,FALSE),"")=0,"",IF(Plananalyse!CQ129=1,VLOOKUP(CQ$5,Kruistabel!$B$26:$F$29,MATCH($C129,Kruistabel!$C$25:$F$25,0)+1,FALSE),""))</f>
        <v>#N/A</v>
      </c>
      <c r="CR129" s="326" t="e">
        <f>IF(IF(Plananalyse!CR129=1,VLOOKUP(CR$5,Kruistabel!$B$26:$F$29,MATCH($C129,Kruistabel!$C$25:$F$25,0)+1,FALSE),"")=0,"",IF(Plananalyse!CR129=1,VLOOKUP(CR$5,Kruistabel!$B$26:$F$29,MATCH($C129,Kruistabel!$C$25:$F$25,0)+1,FALSE),""))</f>
        <v>#N/A</v>
      </c>
      <c r="CS129" s="326" t="e">
        <f>IF(IF(Plananalyse!CS129=1,VLOOKUP(CS$5,Kruistabel!$B$26:$F$29,MATCH($C129,Kruistabel!$C$25:$F$25,0)+1,FALSE),"")=0,"",IF(Plananalyse!CS129=1,VLOOKUP(CS$5,Kruistabel!$B$26:$F$29,MATCH($C129,Kruistabel!$C$25:$F$25,0)+1,FALSE),""))</f>
        <v>#N/A</v>
      </c>
      <c r="CT129" s="326" t="e">
        <f>IF(IF(Plananalyse!CT129=1,VLOOKUP(CT$5,Kruistabel!$B$26:$F$29,MATCH($C129,Kruistabel!$C$25:$F$25,0)+1,FALSE),"")=0,"",IF(Plananalyse!CT129=1,VLOOKUP(CT$5,Kruistabel!$B$26:$F$29,MATCH($C129,Kruistabel!$C$25:$F$25,0)+1,FALSE),""))</f>
        <v>#N/A</v>
      </c>
      <c r="CU129" s="326" t="e">
        <f>IF(IF(Plananalyse!CU129=1,VLOOKUP(CU$5,Kruistabel!$B$26:$F$29,MATCH($C129,Kruistabel!$C$25:$F$25,0)+1,FALSE),"")=0,"",IF(Plananalyse!CU129=1,VLOOKUP(CU$5,Kruistabel!$B$26:$F$29,MATCH($C129,Kruistabel!$C$25:$F$25,0)+1,FALSE),""))</f>
        <v>#N/A</v>
      </c>
      <c r="CV129" s="326" t="e">
        <f>IF(IF(Plananalyse!CV129=1,VLOOKUP(CV$5,Kruistabel!$B$26:$F$29,MATCH($C129,Kruistabel!$C$25:$F$25,0)+1,FALSE),"")=0,"",IF(Plananalyse!CV129=1,VLOOKUP(CV$5,Kruistabel!$B$26:$F$29,MATCH($C129,Kruistabel!$C$25:$F$25,0)+1,FALSE),""))</f>
        <v>#N/A</v>
      </c>
      <c r="CW129" s="326" t="e">
        <f>IF(IF(Plananalyse!CW129=1,VLOOKUP(CW$5,Kruistabel!$B$26:$F$29,MATCH($C129,Kruistabel!$C$25:$F$25,0)+1,FALSE),"")=0,"",IF(Plananalyse!CW129=1,VLOOKUP(CW$5,Kruistabel!$B$26:$F$29,MATCH($C129,Kruistabel!$C$25:$F$25,0)+1,FALSE),""))</f>
        <v>#N/A</v>
      </c>
      <c r="CX129" s="326" t="e">
        <f>IF(IF(Plananalyse!CX129=1,VLOOKUP(CX$5,Kruistabel!$B$26:$F$29,MATCH($C129,Kruistabel!$C$25:$F$25,0)+1,FALSE),"")=0,"",IF(Plananalyse!CX129=1,VLOOKUP(CX$5,Kruistabel!$B$26:$F$29,MATCH($C129,Kruistabel!$C$25:$F$25,0)+1,FALSE),""))</f>
        <v>#N/A</v>
      </c>
      <c r="CY129" s="326" t="e">
        <f>IF(IF(Plananalyse!CY129=1,VLOOKUP(CY$5,Kruistabel!$B$26:$F$29,MATCH($C129,Kruistabel!$C$25:$F$25,0)+1,FALSE),"")=0,"",IF(Plananalyse!CY129=1,VLOOKUP(CY$5,Kruistabel!$B$26:$F$29,MATCH($C129,Kruistabel!$C$25:$F$25,0)+1,FALSE),""))</f>
        <v>#N/A</v>
      </c>
      <c r="CZ129" s="326" t="e">
        <f>IF(IF(Plananalyse!CZ129=1,VLOOKUP(CZ$5,Kruistabel!$B$26:$F$29,MATCH($C129,Kruistabel!$C$25:$F$25,0)+1,FALSE),"")=0,"",IF(Plananalyse!CZ129=1,VLOOKUP(CZ$5,Kruistabel!$B$26:$F$29,MATCH($C129,Kruistabel!$C$25:$F$25,0)+1,FALSE),""))</f>
        <v>#N/A</v>
      </c>
      <c r="DA129" s="326" t="e">
        <f>IF(IF(Plananalyse!DA129=1,VLOOKUP(DA$5,Kruistabel!$B$26:$F$29,MATCH($C129,Kruistabel!$C$25:$F$25,0)+1,FALSE),"")=0,"",IF(Plananalyse!DA129=1,VLOOKUP(DA$5,Kruistabel!$B$26:$F$29,MATCH($C129,Kruistabel!$C$25:$F$25,0)+1,FALSE),""))</f>
        <v>#N/A</v>
      </c>
      <c r="DB129" s="326" t="e">
        <f>IF(IF(Plananalyse!DB129=1,VLOOKUP(DB$5,Kruistabel!$B$26:$F$29,MATCH($C129,Kruistabel!$C$25:$F$25,0)+1,FALSE),"")=0,"",IF(Plananalyse!DB129=1,VLOOKUP(DB$5,Kruistabel!$B$26:$F$29,MATCH($C129,Kruistabel!$C$25:$F$25,0)+1,FALSE),""))</f>
        <v>#N/A</v>
      </c>
      <c r="DC129" s="326" t="e">
        <f>IF(IF(Plananalyse!DC129=1,VLOOKUP(DC$5,Kruistabel!$B$26:$F$29,MATCH($C129,Kruistabel!$C$25:$F$25,0)+1,FALSE),"")=0,"",IF(Plananalyse!DC129=1,VLOOKUP(DC$5,Kruistabel!$B$26:$F$29,MATCH($C129,Kruistabel!$C$25:$F$25,0)+1,FALSE),""))</f>
        <v>#N/A</v>
      </c>
      <c r="DD129" s="327"/>
      <c r="DE129" s="326" t="e">
        <f>IF(IF(Plananalyse!DE129=1,VLOOKUP(DE$5,Kruistabel!$B$26:$F$29,MATCH($C129,Kruistabel!$C$25:$F$25,0)+1,FALSE),"")=0,"",IF(Plananalyse!DE129=1,VLOOKUP(DE$5,Kruistabel!$B$26:$F$29,MATCH($C129,Kruistabel!$C$25:$F$25,0)+1,FALSE),""))</f>
        <v>#N/A</v>
      </c>
      <c r="DF129" s="326" t="e">
        <f>IF(IF(Plananalyse!DF129=1,VLOOKUP(DF$5,Kruistabel!$B$26:$F$29,MATCH($C129,Kruistabel!$C$25:$F$25,0)+1,FALSE),"")=0,"",IF(Plananalyse!DF129=1,VLOOKUP(DF$5,Kruistabel!$B$26:$F$29,MATCH($C129,Kruistabel!$C$25:$F$25,0)+1,FALSE),""))</f>
        <v>#N/A</v>
      </c>
      <c r="DG129" s="326" t="e">
        <f>IF(IF(Plananalyse!DG129=1,VLOOKUP(DG$5,Kruistabel!$B$26:$F$29,MATCH($C129,Kruistabel!$C$25:$F$25,0)+1,FALSE),"")=0,"",IF(Plananalyse!DG129=1,VLOOKUP(DG$5,Kruistabel!$B$26:$F$29,MATCH($C129,Kruistabel!$C$25:$F$25,0)+1,FALSE),""))</f>
        <v>#N/A</v>
      </c>
      <c r="DH129" s="326" t="e">
        <f>IF(IF(Plananalyse!DH129=1,VLOOKUP(DH$5,Kruistabel!$B$26:$F$29,MATCH($C129,Kruistabel!$C$25:$F$25,0)+1,FALSE),"")=0,"",IF(Plananalyse!DH129=1,VLOOKUP(DH$5,Kruistabel!$B$26:$F$29,MATCH($C129,Kruistabel!$C$25:$F$25,0)+1,FALSE),""))</f>
        <v>#N/A</v>
      </c>
      <c r="DI129" s="326" t="e">
        <f>IF(IF(Plananalyse!DI129=1,VLOOKUP(DI$5,Kruistabel!$B$26:$F$29,MATCH($C129,Kruistabel!$C$25:$F$25,0)+1,FALSE),"")=0,"",IF(Plananalyse!DI129=1,VLOOKUP(DI$5,Kruistabel!$B$26:$F$29,MATCH($C129,Kruistabel!$C$25:$F$25,0)+1,FALSE),""))</f>
        <v>#N/A</v>
      </c>
      <c r="DJ129" s="326" t="e">
        <f>IF(IF(Plananalyse!DJ129=1,VLOOKUP(DJ$5,Kruistabel!$B$26:$F$29,MATCH($C129,Kruistabel!$C$25:$F$25,0)+1,FALSE),"")=0,"",IF(Plananalyse!DJ129=1,VLOOKUP(DJ$5,Kruistabel!$B$26:$F$29,MATCH($C129,Kruistabel!$C$25:$F$25,0)+1,FALSE),""))</f>
        <v>#N/A</v>
      </c>
      <c r="DK129" s="326" t="e">
        <f>IF(IF(Plananalyse!DK129=1,VLOOKUP(DK$5,Kruistabel!$B$26:$F$29,MATCH($C129,Kruistabel!$C$25:$F$25,0)+1,FALSE),"")=0,"",IF(Plananalyse!DK129=1,VLOOKUP(DK$5,Kruistabel!$B$26:$F$29,MATCH($C129,Kruistabel!$C$25:$F$25,0)+1,FALSE),""))</f>
        <v>#REF!</v>
      </c>
      <c r="DL129" s="326" t="e">
        <f>IF(IF(Plananalyse!DL129=1,VLOOKUP(DL$5,Kruistabel!$B$26:$F$29,MATCH($C129,Kruistabel!$C$25:$F$25,0)+1,FALSE),"")=0,"",IF(Plananalyse!DL129=1,VLOOKUP(DL$5,Kruistabel!$B$26:$F$29,MATCH($C129,Kruistabel!$C$25:$F$25,0)+1,FALSE),""))</f>
        <v>#REF!</v>
      </c>
      <c r="DM129" s="327" t="str">
        <f>IF(Plananalyse!DM129=1,VLOOKUP(DM$5,Kruistabel!$B$26:$F$29,MATCH($C129,Kruistabel!$C$25:$F$25,0)+1,FALSE),"")</f>
        <v/>
      </c>
      <c r="DN129" s="326" t="e">
        <f>IF(IF(Plananalyse!DN129=1,VLOOKUP(DN$5,Kruistabel!$B$26:$F$29,MATCH($C129,Kruistabel!$C$25:$F$25,0)+1,FALSE),"")=0,"",IF(Plananalyse!DN129=1,VLOOKUP(DN$5,Kruistabel!$B$26:$F$29,MATCH($C129,Kruistabel!$C$25:$F$25,0)+1,FALSE),""))</f>
        <v>#N/A</v>
      </c>
      <c r="DO129" s="326" t="e">
        <f>IF(IF(Plananalyse!DO129=1,VLOOKUP(DO$5,Kruistabel!$B$26:$F$29,MATCH($C129,Kruistabel!$C$25:$F$25,0)+1,FALSE),"")=0,"",IF(Plananalyse!DO129=1,VLOOKUP(DO$5,Kruistabel!$B$26:$F$29,MATCH($C129,Kruistabel!$C$25:$F$25,0)+1,FALSE),""))</f>
        <v>#N/A</v>
      </c>
      <c r="DP129" s="326" t="e">
        <f>IF(IF(Plananalyse!DP129=1,VLOOKUP(DP$5,Kruistabel!$B$26:$F$29,MATCH($C129,Kruistabel!$C$25:$F$25,0)+1,FALSE),"")=0,"",IF(Plananalyse!DP129=1,VLOOKUP(DP$5,Kruistabel!$B$26:$F$29,MATCH($C129,Kruistabel!$C$25:$F$25,0)+1,FALSE),""))</f>
        <v>#N/A</v>
      </c>
      <c r="DQ129" s="326" t="e">
        <f ca="1">IF(IF(Plananalyse!DQ129=1,VLOOKUP(DQ$5,Kruistabel!$B$26:$F$29,MATCH($C129,Kruistabel!$C$25:$F$25,0)+1,FALSE),"")=0,"",IF(Plananalyse!DQ129=1,VLOOKUP(DQ$5,Kruistabel!$B$26:$F$29,MATCH($C129,Kruistabel!$C$25:$F$25,0)+1,FALSE),""))</f>
        <v>#N/A</v>
      </c>
      <c r="DR129" s="326" t="e">
        <f ca="1">IF(IF(Plananalyse!DR129=1,VLOOKUP(DR$5,Kruistabel!$B$26:$F$29,MATCH($C129,Kruistabel!$C$25:$F$25,0)+1,FALSE),"")=0,"",IF(Plananalyse!DR129=1,VLOOKUP(DR$5,Kruistabel!$B$26:$F$29,MATCH($C129,Kruistabel!$C$25:$F$25,0)+1,FALSE),""))</f>
        <v>#N/A</v>
      </c>
      <c r="DS129" s="326" t="e">
        <f ca="1">IF(IF(Plananalyse!DS129=1,VLOOKUP(DS$5,Kruistabel!$B$26:$F$29,MATCH($C129,Kruistabel!$C$25:$F$25,0)+1,FALSE),"")=0,"",IF(Plananalyse!DS129=1,VLOOKUP(DS$5,Kruistabel!$B$26:$F$29,MATCH($C129,Kruistabel!$C$25:$F$25,0)+1,FALSE),""))</f>
        <v>#N/A</v>
      </c>
      <c r="DT129" s="326" t="e">
        <f ca="1">IF(IF(Plananalyse!DT129=1,VLOOKUP(DT$5,Kruistabel!$B$26:$F$29,MATCH($C129,Kruistabel!$C$25:$F$25,0)+1,FALSE),"")=0,"",IF(Plananalyse!DT129=1,VLOOKUP(DT$5,Kruistabel!$B$26:$F$29,MATCH($C129,Kruistabel!$C$25:$F$25,0)+1,FALSE),""))</f>
        <v>#N/A</v>
      </c>
      <c r="DU129" s="326" t="e">
        <f ca="1">IF(IF(Plananalyse!DU129=1,VLOOKUP(DU$5,Kruistabel!$B$26:$F$29,MATCH($C129,Kruistabel!$C$25:$F$25,0)+1,FALSE),"")=0,"",IF(Plananalyse!DU129=1,VLOOKUP(DU$5,Kruistabel!$B$26:$F$29,MATCH($C129,Kruistabel!$C$25:$F$25,0)+1,FALSE),""))</f>
        <v>#N/A</v>
      </c>
      <c r="DV129" s="326" t="e">
        <f ca="1">IF(IF(Plananalyse!DV129=1,VLOOKUP(DV$5,Kruistabel!$B$26:$F$29,MATCH($C129,Kruistabel!$C$25:$F$25,0)+1,FALSE),"")=0,"",IF(Plananalyse!DV129=1,VLOOKUP(DV$5,Kruistabel!$B$26:$F$29,MATCH($C129,Kruistabel!$C$25:$F$25,0)+1,FALSE),""))</f>
        <v>#N/A</v>
      </c>
      <c r="DW129" s="326" t="e">
        <f ca="1">IF(IF(Plananalyse!DW129=1,VLOOKUP(DW$5,Kruistabel!$B$26:$F$29,MATCH($C129,Kruistabel!$C$25:$F$25,0)+1,FALSE),"")=0,"",IF(Plananalyse!DW129=1,VLOOKUP(DW$5,Kruistabel!$B$26:$F$29,MATCH($C129,Kruistabel!$C$25:$F$25,0)+1,FALSE),""))</f>
        <v>#REF!</v>
      </c>
      <c r="DX129" s="326" t="e">
        <f ca="1">IF(IF(Plananalyse!DX129=1,VLOOKUP(DX$5,Kruistabel!$B$26:$F$29,MATCH($C129,Kruistabel!$C$25:$F$25,0)+1,FALSE),"")=0,"",IF(Plananalyse!DX129=1,VLOOKUP(DX$5,Kruistabel!$B$26:$F$29,MATCH($C129,Kruistabel!$C$25:$F$25,0)+1,FALSE),""))</f>
        <v>#REF!</v>
      </c>
      <c r="DY129" s="327" t="str">
        <f>IF(Plananalyse!DY129=1,VLOOKUP(DY$5,Kruistabel!$B$26:$F$29,MATCH($C129,Kruistabel!$C$25:$F$25,0)+1,FALSE),"")</f>
        <v/>
      </c>
      <c r="DZ129" s="326" t="e">
        <f ca="1">IF(IF(Plananalyse!DZ129=1,VLOOKUP(DZ$5,Kruistabel!$B$26:$F$29,MATCH($C129,Kruistabel!$C$25:$F$25,0)+1,FALSE),"")=0,"",IF(Plananalyse!DZ129=1,VLOOKUP(DZ$5,Kruistabel!$B$26:$F$29,MATCH($C129,Kruistabel!$C$25:$F$25,0)+1,FALSE),""))</f>
        <v>#N/A</v>
      </c>
      <c r="EA129" s="326" t="e">
        <f ca="1">IF(IF(Plananalyse!EA129=1,VLOOKUP(EA$5,Kruistabel!$B$26:$F$29,MATCH($C129,Kruistabel!$C$25:$F$25,0)+1,FALSE),"")=0,"",IF(Plananalyse!EA129=1,VLOOKUP(EA$5,Kruistabel!$B$26:$F$29,MATCH($C129,Kruistabel!$C$25:$F$25,0)+1,FALSE),""))</f>
        <v>#N/A</v>
      </c>
      <c r="EB129" s="326" t="e">
        <f ca="1">IF(IF(Plananalyse!EB129=1,VLOOKUP(EB$5,Kruistabel!$B$26:$F$29,MATCH($C129,Kruistabel!$C$25:$F$25,0)+1,FALSE),"")=0,"",IF(Plananalyse!EB129=1,VLOOKUP(EB$5,Kruistabel!$B$26:$F$29,MATCH($C129,Kruistabel!$C$25:$F$25,0)+1,FALSE),""))</f>
        <v>#REF!</v>
      </c>
      <c r="EC129" s="326" t="e">
        <f ca="1">IF(IF(Plananalyse!EC129=1,VLOOKUP(EC$5,Kruistabel!$B$26:$F$29,MATCH($C129,Kruistabel!$C$25:$F$25,0)+1,FALSE),"")=0,"",IF(Plananalyse!EC129=1,VLOOKUP(EC$5,Kruistabel!$B$26:$F$29,MATCH($C129,Kruistabel!$C$25:$F$25,0)+1,FALSE),""))</f>
        <v>#REF!</v>
      </c>
      <c r="ED129" s="327"/>
      <c r="EE129" s="326" t="e">
        <f ca="1">IF(IF(Plananalyse!EE129=1,VLOOKUP(EE$5,Kruistabel!$B$26:$F$29,MATCH($C129,Kruistabel!$C$25:$F$25,0)+1,FALSE),"")=0,"",IF(Plananalyse!EE129=1,VLOOKUP(EE$5,Kruistabel!$B$26:$F$29,MATCH($C129,Kruistabel!$C$25:$F$25,0)+1,FALSE),""))</f>
        <v>#N/A</v>
      </c>
      <c r="EF129" s="326" t="e">
        <f ca="1">IF(IF(Plananalyse!EF129=1,VLOOKUP(EF$5,Kruistabel!$B$26:$F$29,MATCH($C129,Kruistabel!$C$25:$F$25,0)+1,FALSE),"")=0,"",IF(Plananalyse!EF129=1,VLOOKUP(EF$5,Kruistabel!$B$26:$F$29,MATCH($C129,Kruistabel!$C$25:$F$25,0)+1,FALSE),""))</f>
        <v>#N/A</v>
      </c>
      <c r="EG129" s="326" t="e">
        <f ca="1">IF(IF(Plananalyse!EG129=1,VLOOKUP(EG$5,Kruistabel!$B$26:$F$29,MATCH($C129,Kruistabel!$C$25:$F$25,0)+1,FALSE),"")=0,"",IF(Plananalyse!EG129=1,VLOOKUP(EG$5,Kruistabel!$B$26:$F$29,MATCH($C129,Kruistabel!$C$25:$F$25,0)+1,FALSE),""))</f>
        <v>#N/A</v>
      </c>
      <c r="EH129" s="326" t="e">
        <f ca="1">IF(IF(Plananalyse!EH129=1,VLOOKUP(EH$5,Kruistabel!$B$26:$F$29,MATCH($C129,Kruistabel!$C$25:$F$25,0)+1,FALSE),"")=0,"",IF(Plananalyse!EH129=1,VLOOKUP(EH$5,Kruistabel!$B$26:$F$29,MATCH($C129,Kruistabel!$C$25:$F$25,0)+1,FALSE),""))</f>
        <v>#REF!</v>
      </c>
      <c r="EI129" s="326" t="e">
        <f ca="1">IF(IF(Plananalyse!EI129=1,VLOOKUP(EI$5,Kruistabel!$B$26:$F$29,MATCH($C129,Kruistabel!$C$25:$F$25,0)+1,FALSE),"")=0,"",IF(Plananalyse!EI129=1,VLOOKUP(EI$5,Kruistabel!$B$26:$F$29,MATCH($C129,Kruistabel!$C$25:$F$25,0)+1,FALSE),""))</f>
        <v>#REF!</v>
      </c>
      <c r="EJ129" s="164" t="str">
        <f>IF(Plananalyse!EJ129=1,VLOOKUP(EJ$5,Kruistabel!$B$26:$F$29,MATCH($C129,Kruistabel!$C$25:$F$25,0)+1,FALSE),"")</f>
        <v/>
      </c>
      <c r="EK129" s="138"/>
      <c r="EL129" s="138"/>
      <c r="EM129" s="138"/>
      <c r="EN129" s="138"/>
      <c r="EO129" s="138"/>
    </row>
    <row r="130" spans="2:145" hidden="1">
      <c r="B130" s="337" t="s">
        <v>233</v>
      </c>
      <c r="C130" s="160" t="str">
        <f>_xlfn.IFNA(VLOOKUP($B130,Classificatietabel!$B$6:$I$91,C$7,FALSE),"")</f>
        <v/>
      </c>
      <c r="D130" s="160" t="str">
        <f>_xlfn.IFNA(VLOOKUP($B130,Classificatietabel!$B$6:$I$91,D$7,FALSE),"")</f>
        <v/>
      </c>
      <c r="E130" s="119" t="str">
        <f>IF(AND(D130="laag",$D$3=1),0,_xlfn.IFNA(IF(VLOOKUP($B130,Classificatietabel!$B$6:$H$91,$E$5,FALSE)="Ja",1,0),""))</f>
        <v/>
      </c>
      <c r="F130" s="163"/>
      <c r="G130" s="326" t="e">
        <f>IF(IF(Plananalyse!G130=1,VLOOKUP(G$5,Kruistabel!$B$26:$F$29,MATCH($C130,Kruistabel!$C$25:$F$25,0)+1,FALSE),"")=0,"",IF(Plananalyse!G130=1,VLOOKUP(G$5,Kruistabel!$B$26:$F$29,MATCH($C130,Kruistabel!$C$25:$F$25,0)+1,FALSE),""))</f>
        <v>#N/A</v>
      </c>
      <c r="H130" s="326" t="e">
        <f>IF(IF(Plananalyse!H130=1,VLOOKUP(H$5,Kruistabel!$B$26:$F$29,MATCH($C130,Kruistabel!$C$25:$F$25,0)+1,FALSE),"")=0,"",IF(Plananalyse!H130=1,VLOOKUP(H$5,Kruistabel!$B$26:$F$29,MATCH($C130,Kruistabel!$C$25:$F$25,0)+1,FALSE),""))</f>
        <v>#N/A</v>
      </c>
      <c r="I130" s="326" t="e">
        <f>IF(IF(Plananalyse!I130=1,VLOOKUP(I$5,Kruistabel!$B$26:$F$29,MATCH($C130,Kruistabel!$C$25:$F$25,0)+1,FALSE),"")=0,"",IF(Plananalyse!I130=1,VLOOKUP(I$5,Kruistabel!$B$26:$F$29,MATCH($C130,Kruistabel!$C$25:$F$25,0)+1,FALSE),""))</f>
        <v>#N/A</v>
      </c>
      <c r="J130" s="326" t="e">
        <f>IF(IF(Plananalyse!J130=1,VLOOKUP(J$5,Kruistabel!$B$26:$F$29,MATCH($C130,Kruistabel!$C$25:$F$25,0)+1,FALSE),"")=0,"",IF(Plananalyse!J130=1,VLOOKUP(J$5,Kruistabel!$B$26:$F$29,MATCH($C130,Kruistabel!$C$25:$F$25,0)+1,FALSE),""))</f>
        <v>#N/A</v>
      </c>
      <c r="K130" s="326" t="e">
        <f>IF(IF(Plananalyse!K130=1,VLOOKUP(K$5,Kruistabel!$B$26:$F$29,MATCH($C130,Kruistabel!$C$25:$F$25,0)+1,FALSE),"")=0,"",IF(Plananalyse!K130=1,VLOOKUP(K$5,Kruistabel!$B$26:$F$29,MATCH($C130,Kruistabel!$C$25:$F$25,0)+1,FALSE),""))</f>
        <v>#N/A</v>
      </c>
      <c r="L130" s="326" t="e">
        <f>IF(IF(Plananalyse!L130=1,VLOOKUP(L$5,Kruistabel!$B$26:$F$29,MATCH($C130,Kruistabel!$C$25:$F$25,0)+1,FALSE),"")=0,"",IF(Plananalyse!L130=1,VLOOKUP(L$5,Kruistabel!$B$26:$F$29,MATCH($C130,Kruistabel!$C$25:$F$25,0)+1,FALSE),""))</f>
        <v>#N/A</v>
      </c>
      <c r="M130" s="326" t="e">
        <f>IF(IF(Plananalyse!M130=1,VLOOKUP(M$5,Kruistabel!$B$26:$F$29,MATCH($C130,Kruistabel!$C$25:$F$25,0)+1,FALSE),"")=0,"",IF(Plananalyse!M130=1,VLOOKUP(M$5,Kruistabel!$B$26:$F$29,MATCH($C130,Kruistabel!$C$25:$F$25,0)+1,FALSE),""))</f>
        <v>#N/A</v>
      </c>
      <c r="N130" s="326" t="e">
        <f>IF(IF(Plananalyse!N130=1,VLOOKUP(N$5,Kruistabel!$B$26:$F$29,MATCH($C130,Kruistabel!$C$25:$F$25,0)+1,FALSE),"")=0,"",IF(Plananalyse!N130=1,VLOOKUP(N$5,Kruistabel!$B$26:$F$29,MATCH($C130,Kruistabel!$C$25:$F$25,0)+1,FALSE),""))</f>
        <v>#N/A</v>
      </c>
      <c r="O130" s="326" t="e">
        <f>IF(IF(Plananalyse!O130=1,VLOOKUP(O$5,Kruistabel!$B$26:$F$29,MATCH($C130,Kruistabel!$C$25:$F$25,0)+1,FALSE),"")=0,"",IF(Plananalyse!O130=1,VLOOKUP(O$5,Kruistabel!$B$26:$F$29,MATCH($C130,Kruistabel!$C$25:$F$25,0)+1,FALSE),""))</f>
        <v>#N/A</v>
      </c>
      <c r="P130" s="326" t="e">
        <f>IF(IF(Plananalyse!P130=1,VLOOKUP(P$5,Kruistabel!$B$26:$F$29,MATCH($C130,Kruistabel!$C$25:$F$25,0)+1,FALSE),"")=0,"",IF(Plananalyse!P130=1,VLOOKUP(P$5,Kruistabel!$B$26:$F$29,MATCH($C130,Kruistabel!$C$25:$F$25,0)+1,FALSE),""))</f>
        <v>#N/A</v>
      </c>
      <c r="Q130" s="326" t="e">
        <f>IF(IF(Plananalyse!Q130=1,VLOOKUP(Q$5,Kruistabel!$B$26:$F$29,MATCH($C130,Kruistabel!$C$25:$F$25,0)+1,FALSE),"")=0,"",IF(Plananalyse!Q130=1,VLOOKUP(Q$5,Kruistabel!$B$26:$F$29,MATCH($C130,Kruistabel!$C$25:$F$25,0)+1,FALSE),""))</f>
        <v>#N/A</v>
      </c>
      <c r="R130" s="326" t="e">
        <f>IF(IF(Plananalyse!R130=1,VLOOKUP(R$5,Kruistabel!$B$26:$F$29,MATCH($C130,Kruistabel!$C$25:$F$25,0)+1,FALSE),"")=0,"",IF(Plananalyse!R130=1,VLOOKUP(R$5,Kruistabel!$B$26:$F$29,MATCH($C130,Kruistabel!$C$25:$F$25,0)+1,FALSE),""))</f>
        <v>#N/A</v>
      </c>
      <c r="S130" s="326" t="e">
        <f>IF(IF(Plananalyse!S130=1,VLOOKUP(S$5,Kruistabel!$B$26:$F$29,MATCH($C130,Kruistabel!$C$25:$F$25,0)+1,FALSE),"")=0,"",IF(Plananalyse!S130=1,VLOOKUP(S$5,Kruistabel!$B$26:$F$29,MATCH($C130,Kruistabel!$C$25:$F$25,0)+1,FALSE),""))</f>
        <v>#N/A</v>
      </c>
      <c r="T130" s="326" t="e">
        <f>IF(IF(Plananalyse!T130=1,VLOOKUP(T$5,Kruistabel!$B$26:$F$29,MATCH($C130,Kruistabel!$C$25:$F$25,0)+1,FALSE),"")=0,"",IF(Plananalyse!T130=1,VLOOKUP(T$5,Kruistabel!$B$26:$F$29,MATCH($C130,Kruistabel!$C$25:$F$25,0)+1,FALSE),""))</f>
        <v>#N/A</v>
      </c>
      <c r="U130" s="326" t="e">
        <f>IF(IF(Plananalyse!U130=1,VLOOKUP(U$5,Kruistabel!$B$26:$F$29,MATCH($C130,Kruistabel!$C$25:$F$25,0)+1,FALSE),"")=0,"",IF(Plananalyse!U130=1,VLOOKUP(U$5,Kruistabel!$B$26:$F$29,MATCH($C130,Kruistabel!$C$25:$F$25,0)+1,FALSE),""))</f>
        <v>#N/A</v>
      </c>
      <c r="V130" s="326" t="e">
        <f>IF(IF(Plananalyse!V130=1,VLOOKUP(V$5,Kruistabel!$B$26:$F$29,MATCH($C130,Kruistabel!$C$25:$F$25,0)+1,FALSE),"")=0,"",IF(Plananalyse!V130=1,VLOOKUP(V$5,Kruistabel!$B$26:$F$29,MATCH($C130,Kruistabel!$C$25:$F$25,0)+1,FALSE),""))</f>
        <v>#N/A</v>
      </c>
      <c r="W130" s="326" t="e">
        <f>IF(IF(Plananalyse!W130=1,VLOOKUP(W$5,Kruistabel!$B$26:$F$29,MATCH($C130,Kruistabel!$C$25:$F$25,0)+1,FALSE),"")=0,"",IF(Plananalyse!W130=1,VLOOKUP(W$5,Kruistabel!$B$26:$F$29,MATCH($C130,Kruistabel!$C$25:$F$25,0)+1,FALSE),""))</f>
        <v>#N/A</v>
      </c>
      <c r="X130" s="326" t="e">
        <f>IF(IF(Plananalyse!X130=1,VLOOKUP(X$5,Kruistabel!$B$26:$F$29,MATCH($C130,Kruistabel!$C$25:$F$25,0)+1,FALSE),"")=0,"",IF(Plananalyse!X130=1,VLOOKUP(X$5,Kruistabel!$B$26:$F$29,MATCH($C130,Kruistabel!$C$25:$F$25,0)+1,FALSE),""))</f>
        <v>#N/A</v>
      </c>
      <c r="Y130" s="326" t="e">
        <f>IF(IF(Plananalyse!Y130=1,VLOOKUP(Y$5,Kruistabel!$B$26:$F$29,MATCH($C130,Kruistabel!$C$25:$F$25,0)+1,FALSE),"")=0,"",IF(Plananalyse!Y130=1,VLOOKUP(Y$5,Kruistabel!$B$26:$F$29,MATCH($C130,Kruistabel!$C$25:$F$25,0)+1,FALSE),""))</f>
        <v>#N/A</v>
      </c>
      <c r="Z130" s="326" t="e">
        <f>IF(IF(Plananalyse!Z130=1,VLOOKUP(Z$5,Kruistabel!$B$26:$F$29,MATCH($C130,Kruistabel!$C$25:$F$25,0)+1,FALSE),"")=0,"",IF(Plananalyse!Z130=1,VLOOKUP(Z$5,Kruistabel!$B$26:$F$29,MATCH($C130,Kruistabel!$C$25:$F$25,0)+1,FALSE),""))</f>
        <v>#N/A</v>
      </c>
      <c r="AA130" s="326" t="e">
        <f>IF(IF(Plananalyse!AA130=1,VLOOKUP(AA$5,Kruistabel!$B$26:$F$29,MATCH($C130,Kruistabel!$C$25:$F$25,0)+1,FALSE),"")=0,"",IF(Plananalyse!AA130=1,VLOOKUP(AA$5,Kruistabel!$B$26:$F$29,MATCH($C130,Kruistabel!$C$25:$F$25,0)+1,FALSE),""))</f>
        <v>#N/A</v>
      </c>
      <c r="AB130" s="326" t="e">
        <f>IF(IF(Plananalyse!AB130=1,VLOOKUP(AB$5,Kruistabel!$B$26:$F$29,MATCH($C130,Kruistabel!$C$25:$F$25,0)+1,FALSE),"")=0,"",IF(Plananalyse!AB130=1,VLOOKUP(AB$5,Kruistabel!$B$26:$F$29,MATCH($C130,Kruistabel!$C$25:$F$25,0)+1,FALSE),""))</f>
        <v>#N/A</v>
      </c>
      <c r="AC130" s="326" t="e">
        <f>IF(IF(Plananalyse!AC130=1,VLOOKUP(AC$5,Kruistabel!$B$26:$F$29,MATCH($C130,Kruistabel!$C$25:$F$25,0)+1,FALSE),"")=0,"",IF(Plananalyse!AC130=1,VLOOKUP(AC$5,Kruistabel!$B$26:$F$29,MATCH($C130,Kruistabel!$C$25:$F$25,0)+1,FALSE),""))</f>
        <v>#N/A</v>
      </c>
      <c r="AD130" s="326" t="e">
        <f>IF(IF(Plananalyse!AD130=1,VLOOKUP(AD$5,Kruistabel!$B$26:$F$29,MATCH($C130,Kruistabel!$C$25:$F$25,0)+1,FALSE),"")=0,"",IF(Plananalyse!AD130=1,VLOOKUP(AD$5,Kruistabel!$B$26:$F$29,MATCH($C130,Kruistabel!$C$25:$F$25,0)+1,FALSE),""))</f>
        <v>#N/A</v>
      </c>
      <c r="AE130" s="326" t="e">
        <f>IF(IF(Plananalyse!AE130=1,VLOOKUP(AE$5,Kruistabel!$B$26:$F$29,MATCH($C130,Kruistabel!$C$25:$F$25,0)+1,FALSE),"")=0,"",IF(Plananalyse!AE130=1,VLOOKUP(AE$5,Kruistabel!$B$26:$F$29,MATCH($C130,Kruistabel!$C$25:$F$25,0)+1,FALSE),""))</f>
        <v>#N/A</v>
      </c>
      <c r="AF130" s="326" t="e">
        <f>IF(IF(Plananalyse!AF130=1,VLOOKUP(AF$5,Kruistabel!$B$26:$F$29,MATCH($C130,Kruistabel!$C$25:$F$25,0)+1,FALSE),"")=0,"",IF(Plananalyse!AF130=1,VLOOKUP(AF$5,Kruistabel!$B$26:$F$29,MATCH($C130,Kruistabel!$C$25:$F$25,0)+1,FALSE),""))</f>
        <v>#N/A</v>
      </c>
      <c r="AG130" s="326" t="e">
        <f>IF(IF(Plananalyse!AG130=1,VLOOKUP(AG$5,Kruistabel!$B$26:$F$29,MATCH($C130,Kruistabel!$C$25:$F$25,0)+1,FALSE),"")=0,"",IF(Plananalyse!AG130=1,VLOOKUP(AG$5,Kruistabel!$B$26:$F$29,MATCH($C130,Kruistabel!$C$25:$F$25,0)+1,FALSE),""))</f>
        <v>#N/A</v>
      </c>
      <c r="AH130" s="326" t="e">
        <f>IF(IF(Plananalyse!AH130=1,VLOOKUP(AH$5,Kruistabel!$B$26:$F$29,MATCH($C130,Kruistabel!$C$25:$F$25,0)+1,FALSE),"")=0,"",IF(Plananalyse!AI130=1,VLOOKUP(AH$5,Kruistabel!$B$26:$F$29,MATCH($C130,Kruistabel!$C$25:$F$25,0)+1,FALSE),""))</f>
        <v>#N/A</v>
      </c>
      <c r="AI130" s="326" t="e">
        <f>IF(IF(Plananalyse!AI130=1,VLOOKUP(AI$5,Kruistabel!$B$26:$F$29,MATCH($C130,Kruistabel!$C$25:$F$25,0)+1,FALSE),"")=0,"",IF(Plananalyse!AJ130=1,VLOOKUP(AI$5,Kruistabel!$B$26:$F$29,MATCH($C130,Kruistabel!$C$25:$F$25,0)+1,FALSE),""))</f>
        <v>#N/A</v>
      </c>
      <c r="AJ130" s="326" t="e">
        <f>IF(IF(Plananalyse!AJ130=1,VLOOKUP(AJ$5,Kruistabel!$B$26:$F$29,MATCH($C130,Kruistabel!$C$25:$F$25,0)+1,FALSE),"")=0,"",IF(Plananalyse!AJ130=1,VLOOKUP(AJ$5,Kruistabel!$B$26:$F$29,MATCH($C130,Kruistabel!$C$25:$F$25,0)+1,FALSE),""))</f>
        <v>#N/A</v>
      </c>
      <c r="AK130" s="326" t="e">
        <f>IF(IF(Plananalyse!AK130=1,VLOOKUP(AK$5,Kruistabel!$B$26:$F$29,MATCH($C130,Kruistabel!$C$25:$F$25,0)+1,FALSE),"")=0,"",IF(Plananalyse!AK130=1,VLOOKUP(AK$5,Kruistabel!$B$26:$F$29,MATCH($C130,Kruistabel!$C$25:$F$25,0)+1,FALSE),""))</f>
        <v>#N/A</v>
      </c>
      <c r="AL130" s="326" t="e">
        <f>IF(IF(Plananalyse!AL130=1,VLOOKUP(AL$5,Kruistabel!$B$26:$F$29,MATCH($C130,Kruistabel!$C$25:$F$25,0)+1,FALSE),"")=0,"",IF(Plananalyse!AL130=1,VLOOKUP(AL$5,Kruistabel!$B$26:$F$29,MATCH($C130,Kruistabel!$C$25:$F$25,0)+1,FALSE),""))</f>
        <v>#N/A</v>
      </c>
      <c r="AM130" s="326" t="e">
        <f>IF(IF(Plananalyse!AM130=1,VLOOKUP(AM$5,Kruistabel!$B$26:$F$29,MATCH($C130,Kruistabel!$C$25:$F$25,0)+1,FALSE),"")=0,"",IF(Plananalyse!AM130=1,VLOOKUP(AM$5,Kruistabel!$B$26:$F$29,MATCH($C130,Kruistabel!$C$25:$F$25,0)+1,FALSE),""))</f>
        <v>#N/A</v>
      </c>
      <c r="AN130" s="327"/>
      <c r="AO130" s="326" t="e">
        <f>IF(IF(Plananalyse!AO130=1,VLOOKUP(AO$5,Kruistabel!$B$26:$F$29,MATCH($C130,Kruistabel!$C$25:$F$25,0)+1,FALSE),"")=0,"",IF(Plananalyse!AO130=1,VLOOKUP(AO$5,Kruistabel!$B$26:$F$29,MATCH($C130,Kruistabel!$C$25:$F$25,0)+1,FALSE),""))</f>
        <v>#N/A</v>
      </c>
      <c r="AP130" s="326" t="e">
        <f>IF(IF(Plananalyse!AP130=1,VLOOKUP(AP$5,Kruistabel!$B$26:$F$29,MATCH($C130,Kruistabel!$C$25:$F$25,0)+1,FALSE),"")=0,"",IF(Plananalyse!AP130=1,VLOOKUP(AP$5,Kruistabel!$B$26:$F$29,MATCH($C130,Kruistabel!$C$25:$F$25,0)+1,FALSE),""))</f>
        <v>#N/A</v>
      </c>
      <c r="AQ130" s="326" t="e">
        <f>IF(IF(Plananalyse!AQ130=1,VLOOKUP(AQ$5,Kruistabel!$B$26:$F$29,MATCH($C130,Kruistabel!$C$25:$F$25,0)+1,FALSE),"")=0,"",IF(Plananalyse!AQ130=1,VLOOKUP(AQ$5,Kruistabel!$B$26:$F$29,MATCH($C130,Kruistabel!$C$25:$F$25,0)+1,FALSE),""))</f>
        <v>#N/A</v>
      </c>
      <c r="AR130" s="326" t="e">
        <f>IF(IF(Plananalyse!AR130=1,VLOOKUP(AR$5,Kruistabel!$B$26:$F$29,MATCH($C130,Kruistabel!$C$25:$F$25,0)+1,FALSE),"")=0,"",IF(Plananalyse!AR130=1,VLOOKUP(AR$5,Kruistabel!$B$26:$F$29,MATCH($C130,Kruistabel!$C$25:$F$25,0)+1,FALSE),""))</f>
        <v>#N/A</v>
      </c>
      <c r="AS130" s="326" t="e">
        <f>IF(IF(Plananalyse!AS130=1,VLOOKUP(AS$5,Kruistabel!$B$26:$F$29,MATCH($C130,Kruistabel!$C$25:$F$25,0)+1,FALSE),"")=0,"",IF(Plananalyse!AS130=1,VLOOKUP(AS$5,Kruistabel!$B$26:$F$29,MATCH($C130,Kruistabel!$C$25:$F$25,0)+1,FALSE),""))</f>
        <v>#N/A</v>
      </c>
      <c r="AT130" s="326" t="e">
        <f>IF(IF(Plananalyse!AT130=1,VLOOKUP(AT$5,Kruistabel!$B$26:$F$29,MATCH($C130,Kruistabel!$C$25:$F$25,0)+1,FALSE),"")=0,"",IF(Plananalyse!AT130=1,VLOOKUP(AT$5,Kruistabel!$B$26:$F$29,MATCH($C130,Kruistabel!$C$25:$F$25,0)+1,FALSE),""))</f>
        <v>#N/A</v>
      </c>
      <c r="AU130" s="326" t="e">
        <f>IF(IF(Plananalyse!AU130=1,VLOOKUP(AU$5,Kruistabel!$B$26:$F$29,MATCH($C130,Kruistabel!$C$25:$F$25,0)+1,FALSE),"")=0,"",IF(Plananalyse!AU130=1,VLOOKUP(AU$5,Kruistabel!$B$26:$F$29,MATCH($C130,Kruistabel!$C$25:$F$25,0)+1,FALSE),""))</f>
        <v>#N/A</v>
      </c>
      <c r="AV130" s="326" t="e">
        <f>IF(IF(Plananalyse!AV130=1,VLOOKUP(AV$5,Kruistabel!$B$26:$F$29,MATCH($C130,Kruistabel!$C$25:$F$25,0)+1,FALSE),"")=0,"",IF(Plananalyse!AV130=1,VLOOKUP(AV$5,Kruistabel!$B$26:$F$29,MATCH($C130,Kruistabel!$C$25:$F$25,0)+1,FALSE),""))</f>
        <v>#N/A</v>
      </c>
      <c r="AW130" s="326" t="e">
        <f>IF(IF(Plananalyse!AW130=1,VLOOKUP(AW$5,Kruistabel!$B$26:$F$29,MATCH($C130,Kruistabel!$C$25:$F$25,0)+1,FALSE),"")=0,"",IF(Plananalyse!AW130=1,VLOOKUP(AW$5,Kruistabel!$B$26:$F$29,MATCH($C130,Kruistabel!$C$25:$F$25,0)+1,FALSE),""))</f>
        <v>#N/A</v>
      </c>
      <c r="AX130" s="326" t="e">
        <f>IF(IF(Plananalyse!AX130=1,VLOOKUP(AX$5,Kruistabel!$B$26:$F$29,MATCH($C130,Kruistabel!$C$25:$F$25,0)+1,FALSE),"")=0,"",IF(Plananalyse!AX130=1,VLOOKUP(AX$5,Kruistabel!$B$26:$F$29,MATCH($C130,Kruistabel!$C$25:$F$25,0)+1,FALSE),""))</f>
        <v>#N/A</v>
      </c>
      <c r="AY130" s="327"/>
      <c r="AZ130" s="326" t="e">
        <f>IF(IF(Plananalyse!AZ130=1,VLOOKUP(AZ$5,Kruistabel!$B$26:$F$29,MATCH($C130,Kruistabel!$C$25:$F$25,0)+1,FALSE),"")=0,"",IF(Plananalyse!AZ130=1,VLOOKUP(AZ$5,Kruistabel!$B$26:$F$29,MATCH($C130,Kruistabel!$C$25:$F$25,0)+1,FALSE),""))</f>
        <v>#N/A</v>
      </c>
      <c r="BA130" s="326" t="e">
        <f>IF(IF(Plananalyse!BA130=1,VLOOKUP(BA$5,Kruistabel!$B$26:$F$29,MATCH($C130,Kruistabel!$C$25:$F$25,0)+1,FALSE),"")=0,"",IF(Plananalyse!BA130=1,VLOOKUP(BA$5,Kruistabel!$B$26:$F$29,MATCH($C130,Kruistabel!$C$25:$F$25,0)+1,FALSE),""))</f>
        <v>#N/A</v>
      </c>
      <c r="BB130" s="326" t="e">
        <f>IF(IF(Plananalyse!BB130=1,VLOOKUP(BB$5,Kruistabel!$B$26:$F$29,MATCH($C130,Kruistabel!$C$25:$F$25,0)+1,FALSE),"")=0,"",IF(Plananalyse!BB130=1,VLOOKUP(BB$5,Kruistabel!$B$26:$F$29,MATCH($C130,Kruistabel!$C$25:$F$25,0)+1,FALSE),""))</f>
        <v>#N/A</v>
      </c>
      <c r="BC130" s="326" t="e">
        <f>IF(IF(Plananalyse!BC130=1,VLOOKUP(BC$5,Kruistabel!$B$26:$F$29,MATCH($C130,Kruistabel!$C$25:$F$25,0)+1,FALSE),"")=0,"",IF(Plananalyse!BC130=1,VLOOKUP(BC$5,Kruistabel!$B$26:$F$29,MATCH($C130,Kruistabel!$C$25:$F$25,0)+1,FALSE),""))</f>
        <v>#N/A</v>
      </c>
      <c r="BD130" s="326" t="e">
        <f>IF(IF(Plananalyse!BD130=1,VLOOKUP(BD$5,Kruistabel!$B$26:$F$29,MATCH($C130,Kruistabel!$C$25:$F$25,0)+1,FALSE),"")=0,"",IF(Plananalyse!BD130=1,VLOOKUP(BD$5,Kruistabel!$B$26:$F$29,MATCH($C130,Kruistabel!$C$25:$F$25,0)+1,FALSE),""))</f>
        <v>#N/A</v>
      </c>
      <c r="BE130" s="326" t="e">
        <f>IF(IF(Plananalyse!BE130=1,VLOOKUP(BE$5,Kruistabel!$B$26:$F$29,MATCH($C130,Kruistabel!$C$25:$F$25,0)+1,FALSE),"")=0,"",IF(Plananalyse!BE130=1,VLOOKUP(BE$5,Kruistabel!$B$26:$F$29,MATCH($C130,Kruistabel!$C$25:$F$25,0)+1,FALSE),""))</f>
        <v>#N/A</v>
      </c>
      <c r="BF130" s="326" t="e">
        <f>IF(IF(Plananalyse!BF130=1,VLOOKUP(BF$5,Kruistabel!$B$26:$F$29,MATCH($C130,Kruistabel!$C$25:$F$25,0)+1,FALSE),"")=0,"",IF(Plananalyse!BF130=1,VLOOKUP(BF$5,Kruistabel!$B$26:$F$29,MATCH($C130,Kruistabel!$C$25:$F$25,0)+1,FALSE),""))</f>
        <v>#N/A</v>
      </c>
      <c r="BG130" s="326" t="e">
        <f>IF(IF(Plananalyse!BG130=1,VLOOKUP(BG$5,Kruistabel!$B$26:$F$29,MATCH($C130,Kruistabel!$C$25:$F$25,0)+1,FALSE),"")=0,"",IF(Plananalyse!BG130=1,VLOOKUP(BG$5,Kruistabel!$B$26:$F$29,MATCH($C130,Kruistabel!$C$25:$F$25,0)+1,FALSE),""))</f>
        <v>#N/A</v>
      </c>
      <c r="BH130" s="326" t="e">
        <f>IF(IF(Plananalyse!BH130=1,VLOOKUP(BH$5,Kruistabel!$B$26:$F$29,MATCH($C130,Kruistabel!$C$25:$F$25,0)+1,FALSE),"")=0,"",IF(Plananalyse!BH130=1,VLOOKUP(BH$5,Kruistabel!$B$26:$F$29,MATCH($C130,Kruistabel!$C$25:$F$25,0)+1,FALSE),""))</f>
        <v>#N/A</v>
      </c>
      <c r="BI130" s="327"/>
      <c r="BJ130" s="326" t="e">
        <f>IF(IF(Plananalyse!BJ130=1,VLOOKUP(BJ$5,Kruistabel!$B$26:$F$29,MATCH($C130,Kruistabel!$C$25:$F$25,0)+1,FALSE),"")=0,"",IF(Plananalyse!BJ130=1,VLOOKUP(BJ$5,Kruistabel!$B$26:$F$29,MATCH($C130,Kruistabel!$C$25:$F$25,0)+1,FALSE),""))</f>
        <v>#N/A</v>
      </c>
      <c r="BK130" s="326" t="e">
        <f>IF(IF(Plananalyse!BK130=1,VLOOKUP(BK$5,Kruistabel!$B$26:$F$29,MATCH($C130,Kruistabel!$C$25:$F$25,0)+1,FALSE),"")=0,"",IF(Plananalyse!BK130=1,VLOOKUP(BK$5,Kruistabel!$B$26:$F$29,MATCH($C130,Kruistabel!$C$25:$F$25,0)+1,FALSE),""))</f>
        <v>#N/A</v>
      </c>
      <c r="BL130" s="326" t="e">
        <f>IF(IF(Plananalyse!BL130=1,VLOOKUP(BL$5,Kruistabel!$B$26:$F$29,MATCH($C130,Kruistabel!$C$25:$F$25,0)+1,FALSE),"")=0,"",IF(Plananalyse!BL130=1,VLOOKUP(BL$5,Kruistabel!$B$26:$F$29,MATCH($C130,Kruistabel!$C$25:$F$25,0)+1,FALSE),""))</f>
        <v>#N/A</v>
      </c>
      <c r="BM130" s="326" t="e">
        <f>IF(IF(Plananalyse!BM130=1,VLOOKUP(BM$5,Kruistabel!$B$26:$F$29,MATCH($C130,Kruistabel!$C$25:$F$25,0)+1,FALSE),"")=0,"",IF(Plananalyse!BM130=1,VLOOKUP(BM$5,Kruistabel!$B$26:$F$29,MATCH($C130,Kruistabel!$C$25:$F$25,0)+1,FALSE),""))</f>
        <v>#N/A</v>
      </c>
      <c r="BN130" s="326" t="e">
        <f>IF(IF(Plananalyse!BN130=1,VLOOKUP(BN$5,Kruistabel!$B$26:$F$29,MATCH($C130,Kruistabel!$C$25:$F$25,0)+1,FALSE),"")=0,"",IF(Plananalyse!BN130=1,VLOOKUP(BN$5,Kruistabel!$B$26:$F$29,MATCH($C130,Kruistabel!$C$25:$F$25,0)+1,FALSE),""))</f>
        <v>#N/A</v>
      </c>
      <c r="BO130" s="326" t="e">
        <f>IF(IF(Plananalyse!BO130=1,VLOOKUP(BO$5,Kruistabel!$B$26:$F$29,MATCH($C130,Kruistabel!$C$25:$F$25,0)+1,FALSE),"")=0,"",IF(Plananalyse!BO130=1,VLOOKUP(BO$5,Kruistabel!$B$26:$F$29,MATCH($C130,Kruistabel!$C$25:$F$25,0)+1,FALSE),""))</f>
        <v>#N/A</v>
      </c>
      <c r="BP130" s="326" t="e">
        <f>IF(IF(Plananalyse!BP130=1,VLOOKUP(BP$5,Kruistabel!$B$26:$F$29,MATCH($C130,Kruistabel!$C$25:$F$25,0)+1,FALSE),"")=0,"",IF(Plananalyse!BP130=1,VLOOKUP(BP$5,Kruistabel!$B$26:$F$29,MATCH($C130,Kruistabel!$C$25:$F$25,0)+1,FALSE),""))</f>
        <v>#N/A</v>
      </c>
      <c r="BQ130" s="326" t="e">
        <f>IF(IF(Plananalyse!BQ130=1,VLOOKUP(BQ$5,Kruistabel!$B$26:$F$29,MATCH($C130,Kruistabel!$C$25:$F$25,0)+1,FALSE),"")=0,"",IF(Plananalyse!BQ130=1,VLOOKUP(BQ$5,Kruistabel!$B$26:$F$29,MATCH($C130,Kruistabel!$C$25:$F$25,0)+1,FALSE),""))</f>
        <v>#N/A</v>
      </c>
      <c r="BR130" s="326" t="e">
        <f>IF(IF(Plananalyse!BR130=1,VLOOKUP(BR$5,Kruistabel!$B$26:$F$29,MATCH($C130,Kruistabel!$C$25:$F$25,0)+1,FALSE),"")=0,"",IF(Plananalyse!BR130=1,VLOOKUP(BR$5,Kruistabel!$B$26:$F$29,MATCH($C130,Kruistabel!$C$25:$F$25,0)+1,FALSE),""))</f>
        <v>#REF!</v>
      </c>
      <c r="BS130" s="326" t="e">
        <f>IF(IF(Plananalyse!BS130=1,VLOOKUP(BS$5,Kruistabel!$B$26:$F$29,MATCH($C130,Kruistabel!$C$25:$F$25,0)+1,FALSE),"")=0,"",IF(Plananalyse!BS130=1,VLOOKUP(BS$5,Kruistabel!$B$26:$F$29,MATCH($C130,Kruistabel!$C$25:$F$25,0)+1,FALSE),""))</f>
        <v>#REF!</v>
      </c>
      <c r="BT130" s="65"/>
      <c r="BU130" s="231" t="e">
        <f>IF(IF(Plananalyse!BU130=1,VLOOKUP(BU$5,Kruistabel!$B$26:$F$29,MATCH($C130,Kruistabel!$C$25:$F$25,0)+1,FALSE),"")=0,"",IF(Plananalyse!BU130=1,VLOOKUP(BU$5,Kruistabel!$B$26:$F$29,MATCH($C130,Kruistabel!$C$25:$F$25,0)+1,FALSE),""))</f>
        <v>#N/A</v>
      </c>
      <c r="BV130" s="326" t="e">
        <f>IF(IF(Plananalyse!BV130=1,VLOOKUP(BV$5,Kruistabel!$B$26:$F$29,MATCH($C130,Kruistabel!$C$25:$F$25,0)+1,FALSE),"")=0,"",IF(Plananalyse!BV130=1,VLOOKUP(BV$5,Kruistabel!$B$26:$F$29,MATCH($C130,Kruistabel!$C$25:$F$25,0)+1,FALSE),""))</f>
        <v>#N/A</v>
      </c>
      <c r="BW130" s="326" t="e">
        <f>IF(IF(Plananalyse!BW130=1,VLOOKUP(BW$5,Kruistabel!$B$26:$F$29,MATCH($C130,Kruistabel!$C$25:$F$25,0)+1,FALSE),"")=0,"",IF(Plananalyse!BW130=1,VLOOKUP(BW$5,Kruistabel!$B$26:$F$29,MATCH($C130,Kruistabel!$C$25:$F$25,0)+1,FALSE),""))</f>
        <v>#N/A</v>
      </c>
      <c r="BX130" s="326" t="e">
        <f>IF(IF(Plananalyse!BX130=1,VLOOKUP(BX$5,Kruistabel!$B$26:$F$29,MATCH($C130,Kruistabel!$C$25:$F$25,0)+1,FALSE),"")=0,"",IF(Plananalyse!BX130=1,VLOOKUP(BX$5,Kruistabel!$B$26:$F$29,MATCH($C130,Kruistabel!$C$25:$F$25,0)+1,FALSE),""))</f>
        <v>#N/A</v>
      </c>
      <c r="BY130" s="327"/>
      <c r="BZ130" s="326" t="e">
        <f>IF(IF(Plananalyse!BZ130=1,VLOOKUP(BZ$5,Kruistabel!$B$26:$F$29,MATCH($C130,Kruistabel!$C$25:$F$25,0)+1,FALSE),"")=0,"",IF(Plananalyse!BZ130=1,VLOOKUP(BZ$5,Kruistabel!$B$26:$F$29,MATCH($C130,Kruistabel!$C$25:$F$25,0)+1,FALSE),""))</f>
        <v>#N/A</v>
      </c>
      <c r="CA130" s="326" t="e">
        <f>IF(IF(Plananalyse!CA130=1,VLOOKUP(CA$5,Kruistabel!$B$26:$F$29,MATCH($C130,Kruistabel!$C$25:$F$25,0)+1,FALSE),"")=0,"",IF(Plananalyse!CA130=1,VLOOKUP(CA$5,Kruistabel!$B$26:$F$29,MATCH($C130,Kruistabel!$C$25:$F$25,0)+1,FALSE),""))</f>
        <v>#N/A</v>
      </c>
      <c r="CB130" s="326" t="e">
        <f>IF(IF(Plananalyse!CB130=1,VLOOKUP(CB$5,Kruistabel!$B$26:$F$29,MATCH($C130,Kruistabel!$C$25:$F$25,0)+1,FALSE),"")=0,"",IF(Plananalyse!CB130=1,VLOOKUP(CB$5,Kruistabel!$B$26:$F$29,MATCH($C130,Kruistabel!$C$25:$F$25,0)+1,FALSE),""))</f>
        <v>#N/A</v>
      </c>
      <c r="CC130" s="326" t="e">
        <f>IF(IF(Plananalyse!CC130=1,VLOOKUP(CC$5,Kruistabel!$B$26:$F$29,MATCH($C130,Kruistabel!$C$25:$F$25,0)+1,FALSE),"")=0,"",IF(Plananalyse!CC130=1,VLOOKUP(CC$5,Kruistabel!$B$26:$F$29,MATCH($C130,Kruistabel!$C$25:$F$25,0)+1,FALSE),""))</f>
        <v>#N/A</v>
      </c>
      <c r="CD130" s="326" t="e">
        <f>IF(IF(Plananalyse!CD130=1,VLOOKUP(CD$5,Kruistabel!$B$26:$F$29,MATCH($C130,Kruistabel!$C$25:$F$25,0)+1,FALSE),"")=0,"",IF(Plananalyse!CD130=1,VLOOKUP(CD$5,Kruistabel!$B$26:$F$29,MATCH($C130,Kruistabel!$C$25:$F$25,0)+1,FALSE),""))</f>
        <v>#N/A</v>
      </c>
      <c r="CE130" s="326" t="e">
        <f>IF(IF(Plananalyse!CE130=1,VLOOKUP(CE$5,Kruistabel!$B$26:$F$29,MATCH($C130,Kruistabel!$C$25:$F$25,0)+1,FALSE),"")=0,"",IF(Plananalyse!CE130=1,VLOOKUP(CE$5,Kruistabel!$B$26:$F$29,MATCH($C130,Kruistabel!$C$25:$F$25,0)+1,FALSE),""))</f>
        <v>#N/A</v>
      </c>
      <c r="CF130" s="326" t="e">
        <f>IF(IF(Plananalyse!CF130=1,VLOOKUP(CF$5,Kruistabel!$B$26:$F$29,MATCH($C130,Kruistabel!$C$25:$F$25,0)+1,FALSE),"")=0,"",IF(Plananalyse!CF130=1,VLOOKUP(CF$5,Kruistabel!$B$26:$F$29,MATCH($C130,Kruistabel!$C$25:$F$25,0)+1,FALSE),""))</f>
        <v>#N/A</v>
      </c>
      <c r="CG130" s="326" t="e">
        <f>IF(IF(Plananalyse!CG130=1,VLOOKUP(CG$5,Kruistabel!$B$26:$F$29,MATCH($C130,Kruistabel!$C$25:$F$25,0)+1,FALSE),"")=0,"",IF(Plananalyse!CG130=1,VLOOKUP(CG$5,Kruistabel!$B$26:$F$29,MATCH($C130,Kruistabel!$C$25:$F$25,0)+1,FALSE),""))</f>
        <v>#REF!</v>
      </c>
      <c r="CH130" s="326" t="e">
        <f>IF(IF(Plananalyse!CH130=1,VLOOKUP(CH$5,Kruistabel!$B$26:$F$29,MATCH($C130,Kruistabel!$C$25:$F$25,0)+1,FALSE),"")=0,"",IF(Plananalyse!CH130=1,VLOOKUP(CH$5,Kruistabel!$B$26:$F$29,MATCH($C130,Kruistabel!$C$25:$F$25,0)+1,FALSE),""))</f>
        <v>#REF!</v>
      </c>
      <c r="CI130" s="65"/>
      <c r="CJ130" s="326" t="e">
        <f>IF(IF(Plananalyse!CJ130=1,VLOOKUP(CJ$5,Kruistabel!$B$26:$F$29,MATCH($C130,Kruistabel!$C$25:$F$25,0)+1,FALSE),"")=0,"",IF(Plananalyse!CJ130=1,VLOOKUP(CJ$5,Kruistabel!$B$26:$F$29,MATCH($C130,Kruistabel!$C$25:$F$25,0)+1,FALSE),""))</f>
        <v>#N/A</v>
      </c>
      <c r="CK130" s="326" t="e">
        <f>IF(IF(Plananalyse!CK130=1,VLOOKUP(CK$5,Kruistabel!$B$26:$F$29,MATCH($C130,Kruistabel!$C$25:$F$25,0)+1,FALSE),"")=0,"",IF(Plananalyse!CK130=1,VLOOKUP(CK$5,Kruistabel!$B$26:$F$29,MATCH($C130,Kruistabel!$C$25:$F$25,0)+1,FALSE),""))</f>
        <v>#N/A</v>
      </c>
      <c r="CL130" s="326" t="e">
        <f>IF(IF(Plananalyse!CL130=1,VLOOKUP(CL$5,Kruistabel!$B$26:$F$29,MATCH($C130,Kruistabel!$C$25:$F$25,0)+1,FALSE),"")=0,"",IF(Plananalyse!CL130=1,VLOOKUP(CL$5,Kruistabel!$B$26:$F$29,MATCH($C130,Kruistabel!$C$25:$F$25,0)+1,FALSE),""))</f>
        <v>#N/A</v>
      </c>
      <c r="CM130" s="326" t="e">
        <f>IF(IF(Plananalyse!CM130=1,VLOOKUP(CM$5,Kruistabel!$B$26:$F$29,MATCH($C130,Kruistabel!$C$25:$F$25,0)+1,FALSE),"")=0,"",IF(Plananalyse!CM130=1,VLOOKUP(CM$5,Kruistabel!$B$26:$F$29,MATCH($C130,Kruistabel!$C$25:$F$25,0)+1,FALSE),""))</f>
        <v>#N/A</v>
      </c>
      <c r="CN130" s="326" t="e">
        <f>IF(IF(Plananalyse!CN130=1,VLOOKUP(CN$5,Kruistabel!$B$26:$F$29,MATCH($C130,Kruistabel!$C$25:$F$25,0)+1,FALSE),"")=0,"",IF(Plananalyse!CN130=1,VLOOKUP(CN$5,Kruistabel!$B$26:$F$29,MATCH($C130,Kruistabel!$C$25:$F$25,0)+1,FALSE),""))</f>
        <v>#N/A</v>
      </c>
      <c r="CO130" s="326" t="e">
        <f>IF(IF(Plananalyse!CO130=1,VLOOKUP(CO$5,Kruistabel!$B$26:$F$29,MATCH($C130,Kruistabel!$C$25:$F$25,0)+1,FALSE),"")=0,"",IF(Plananalyse!CO130=1,VLOOKUP(CO$5,Kruistabel!$B$26:$F$29,MATCH($C130,Kruistabel!$C$25:$F$25,0)+1,FALSE),""))</f>
        <v>#N/A</v>
      </c>
      <c r="CP130" s="326" t="e">
        <f>IF(IF(Plananalyse!CP130=1,VLOOKUP(CP$5,Kruistabel!$B$26:$F$29,MATCH($C130,Kruistabel!$C$25:$F$25,0)+1,FALSE),"")=0,"",IF(Plananalyse!CP130=1,VLOOKUP(CP$5,Kruistabel!$B$26:$F$29,MATCH($C130,Kruistabel!$C$25:$F$25,0)+1,FALSE),""))</f>
        <v>#N/A</v>
      </c>
      <c r="CQ130" s="326" t="e">
        <f>IF(IF(Plananalyse!CQ130=1,VLOOKUP(CQ$5,Kruistabel!$B$26:$F$29,MATCH($C130,Kruistabel!$C$25:$F$25,0)+1,FALSE),"")=0,"",IF(Plananalyse!CQ130=1,VLOOKUP(CQ$5,Kruistabel!$B$26:$F$29,MATCH($C130,Kruistabel!$C$25:$F$25,0)+1,FALSE),""))</f>
        <v>#N/A</v>
      </c>
      <c r="CR130" s="326" t="e">
        <f>IF(IF(Plananalyse!CR130=1,VLOOKUP(CR$5,Kruistabel!$B$26:$F$29,MATCH($C130,Kruistabel!$C$25:$F$25,0)+1,FALSE),"")=0,"",IF(Plananalyse!CR130=1,VLOOKUP(CR$5,Kruistabel!$B$26:$F$29,MATCH($C130,Kruistabel!$C$25:$F$25,0)+1,FALSE),""))</f>
        <v>#N/A</v>
      </c>
      <c r="CS130" s="326" t="e">
        <f>IF(IF(Plananalyse!CS130=1,VLOOKUP(CS$5,Kruistabel!$B$26:$F$29,MATCH($C130,Kruistabel!$C$25:$F$25,0)+1,FALSE),"")=0,"",IF(Plananalyse!CS130=1,VLOOKUP(CS$5,Kruistabel!$B$26:$F$29,MATCH($C130,Kruistabel!$C$25:$F$25,0)+1,FALSE),""))</f>
        <v>#N/A</v>
      </c>
      <c r="CT130" s="326" t="e">
        <f>IF(IF(Plananalyse!CT130=1,VLOOKUP(CT$5,Kruistabel!$B$26:$F$29,MATCH($C130,Kruistabel!$C$25:$F$25,0)+1,FALSE),"")=0,"",IF(Plananalyse!CT130=1,VLOOKUP(CT$5,Kruistabel!$B$26:$F$29,MATCH($C130,Kruistabel!$C$25:$F$25,0)+1,FALSE),""))</f>
        <v>#N/A</v>
      </c>
      <c r="CU130" s="326" t="e">
        <f>IF(IF(Plananalyse!CU130=1,VLOOKUP(CU$5,Kruistabel!$B$26:$F$29,MATCH($C130,Kruistabel!$C$25:$F$25,0)+1,FALSE),"")=0,"",IF(Plananalyse!CU130=1,VLOOKUP(CU$5,Kruistabel!$B$26:$F$29,MATCH($C130,Kruistabel!$C$25:$F$25,0)+1,FALSE),""))</f>
        <v>#N/A</v>
      </c>
      <c r="CV130" s="326" t="e">
        <f>IF(IF(Plananalyse!CV130=1,VLOOKUP(CV$5,Kruistabel!$B$26:$F$29,MATCH($C130,Kruistabel!$C$25:$F$25,0)+1,FALSE),"")=0,"",IF(Plananalyse!CV130=1,VLOOKUP(CV$5,Kruistabel!$B$26:$F$29,MATCH($C130,Kruistabel!$C$25:$F$25,0)+1,FALSE),""))</f>
        <v>#N/A</v>
      </c>
      <c r="CW130" s="326" t="e">
        <f>IF(IF(Plananalyse!CW130=1,VLOOKUP(CW$5,Kruistabel!$B$26:$F$29,MATCH($C130,Kruistabel!$C$25:$F$25,0)+1,FALSE),"")=0,"",IF(Plananalyse!CW130=1,VLOOKUP(CW$5,Kruistabel!$B$26:$F$29,MATCH($C130,Kruistabel!$C$25:$F$25,0)+1,FALSE),""))</f>
        <v>#N/A</v>
      </c>
      <c r="CX130" s="326" t="e">
        <f>IF(IF(Plananalyse!CX130=1,VLOOKUP(CX$5,Kruistabel!$B$26:$F$29,MATCH($C130,Kruistabel!$C$25:$F$25,0)+1,FALSE),"")=0,"",IF(Plananalyse!CX130=1,VLOOKUP(CX$5,Kruistabel!$B$26:$F$29,MATCH($C130,Kruistabel!$C$25:$F$25,0)+1,FALSE),""))</f>
        <v>#N/A</v>
      </c>
      <c r="CY130" s="326" t="e">
        <f>IF(IF(Plananalyse!CY130=1,VLOOKUP(CY$5,Kruistabel!$B$26:$F$29,MATCH($C130,Kruistabel!$C$25:$F$25,0)+1,FALSE),"")=0,"",IF(Plananalyse!CY130=1,VLOOKUP(CY$5,Kruistabel!$B$26:$F$29,MATCH($C130,Kruistabel!$C$25:$F$25,0)+1,FALSE),""))</f>
        <v>#N/A</v>
      </c>
      <c r="CZ130" s="326" t="e">
        <f>IF(IF(Plananalyse!CZ130=1,VLOOKUP(CZ$5,Kruistabel!$B$26:$F$29,MATCH($C130,Kruistabel!$C$25:$F$25,0)+1,FALSE),"")=0,"",IF(Plananalyse!CZ130=1,VLOOKUP(CZ$5,Kruistabel!$B$26:$F$29,MATCH($C130,Kruistabel!$C$25:$F$25,0)+1,FALSE),""))</f>
        <v>#N/A</v>
      </c>
      <c r="DA130" s="326" t="e">
        <f>IF(IF(Plananalyse!DA130=1,VLOOKUP(DA$5,Kruistabel!$B$26:$F$29,MATCH($C130,Kruistabel!$C$25:$F$25,0)+1,FALSE),"")=0,"",IF(Plananalyse!DA130=1,VLOOKUP(DA$5,Kruistabel!$B$26:$F$29,MATCH($C130,Kruistabel!$C$25:$F$25,0)+1,FALSE),""))</f>
        <v>#N/A</v>
      </c>
      <c r="DB130" s="326" t="e">
        <f>IF(IF(Plananalyse!DB130=1,VLOOKUP(DB$5,Kruistabel!$B$26:$F$29,MATCH($C130,Kruistabel!$C$25:$F$25,0)+1,FALSE),"")=0,"",IF(Plananalyse!DB130=1,VLOOKUP(DB$5,Kruistabel!$B$26:$F$29,MATCH($C130,Kruistabel!$C$25:$F$25,0)+1,FALSE),""))</f>
        <v>#N/A</v>
      </c>
      <c r="DC130" s="326" t="e">
        <f>IF(IF(Plananalyse!DC130=1,VLOOKUP(DC$5,Kruistabel!$B$26:$F$29,MATCH($C130,Kruistabel!$C$25:$F$25,0)+1,FALSE),"")=0,"",IF(Plananalyse!DC130=1,VLOOKUP(DC$5,Kruistabel!$B$26:$F$29,MATCH($C130,Kruistabel!$C$25:$F$25,0)+1,FALSE),""))</f>
        <v>#N/A</v>
      </c>
      <c r="DD130" s="327"/>
      <c r="DE130" s="326" t="e">
        <f>IF(IF(Plananalyse!DE130=1,VLOOKUP(DE$5,Kruistabel!$B$26:$F$29,MATCH($C130,Kruistabel!$C$25:$F$25,0)+1,FALSE),"")=0,"",IF(Plananalyse!DE130=1,VLOOKUP(DE$5,Kruistabel!$B$26:$F$29,MATCH($C130,Kruistabel!$C$25:$F$25,0)+1,FALSE),""))</f>
        <v>#N/A</v>
      </c>
      <c r="DF130" s="326" t="e">
        <f>IF(IF(Plananalyse!DF130=1,VLOOKUP(DF$5,Kruistabel!$B$26:$F$29,MATCH($C130,Kruistabel!$C$25:$F$25,0)+1,FALSE),"")=0,"",IF(Plananalyse!DF130=1,VLOOKUP(DF$5,Kruistabel!$B$26:$F$29,MATCH($C130,Kruistabel!$C$25:$F$25,0)+1,FALSE),""))</f>
        <v>#N/A</v>
      </c>
      <c r="DG130" s="326" t="e">
        <f>IF(IF(Plananalyse!DG130=1,VLOOKUP(DG$5,Kruistabel!$B$26:$F$29,MATCH($C130,Kruistabel!$C$25:$F$25,0)+1,FALSE),"")=0,"",IF(Plananalyse!DG130=1,VLOOKUP(DG$5,Kruistabel!$B$26:$F$29,MATCH($C130,Kruistabel!$C$25:$F$25,0)+1,FALSE),""))</f>
        <v>#N/A</v>
      </c>
      <c r="DH130" s="326" t="e">
        <f>IF(IF(Plananalyse!DH130=1,VLOOKUP(DH$5,Kruistabel!$B$26:$F$29,MATCH($C130,Kruistabel!$C$25:$F$25,0)+1,FALSE),"")=0,"",IF(Plananalyse!DH130=1,VLOOKUP(DH$5,Kruistabel!$B$26:$F$29,MATCH($C130,Kruistabel!$C$25:$F$25,0)+1,FALSE),""))</f>
        <v>#N/A</v>
      </c>
      <c r="DI130" s="326" t="e">
        <f>IF(IF(Plananalyse!DI130=1,VLOOKUP(DI$5,Kruistabel!$B$26:$F$29,MATCH($C130,Kruistabel!$C$25:$F$25,0)+1,FALSE),"")=0,"",IF(Plananalyse!DI130=1,VLOOKUP(DI$5,Kruistabel!$B$26:$F$29,MATCH($C130,Kruistabel!$C$25:$F$25,0)+1,FALSE),""))</f>
        <v>#N/A</v>
      </c>
      <c r="DJ130" s="326" t="e">
        <f>IF(IF(Plananalyse!DJ130=1,VLOOKUP(DJ$5,Kruistabel!$B$26:$F$29,MATCH($C130,Kruistabel!$C$25:$F$25,0)+1,FALSE),"")=0,"",IF(Plananalyse!DJ130=1,VLOOKUP(DJ$5,Kruistabel!$B$26:$F$29,MATCH($C130,Kruistabel!$C$25:$F$25,0)+1,FALSE),""))</f>
        <v>#N/A</v>
      </c>
      <c r="DK130" s="326" t="e">
        <f>IF(IF(Plananalyse!DK130=1,VLOOKUP(DK$5,Kruistabel!$B$26:$F$29,MATCH($C130,Kruistabel!$C$25:$F$25,0)+1,FALSE),"")=0,"",IF(Plananalyse!DK130=1,VLOOKUP(DK$5,Kruistabel!$B$26:$F$29,MATCH($C130,Kruistabel!$C$25:$F$25,0)+1,FALSE),""))</f>
        <v>#REF!</v>
      </c>
      <c r="DL130" s="326" t="e">
        <f>IF(IF(Plananalyse!DL130=1,VLOOKUP(DL$5,Kruistabel!$B$26:$F$29,MATCH($C130,Kruistabel!$C$25:$F$25,0)+1,FALSE),"")=0,"",IF(Plananalyse!DL130=1,VLOOKUP(DL$5,Kruistabel!$B$26:$F$29,MATCH($C130,Kruistabel!$C$25:$F$25,0)+1,FALSE),""))</f>
        <v>#REF!</v>
      </c>
      <c r="DM130" s="327" t="str">
        <f>IF(Plananalyse!DM130=1,VLOOKUP(DM$5,Kruistabel!$B$26:$F$29,MATCH($C130,Kruistabel!$C$25:$F$25,0)+1,FALSE),"")</f>
        <v/>
      </c>
      <c r="DN130" s="326" t="e">
        <f>IF(IF(Plananalyse!DN130=1,VLOOKUP(DN$5,Kruistabel!$B$26:$F$29,MATCH($C130,Kruistabel!$C$25:$F$25,0)+1,FALSE),"")=0,"",IF(Plananalyse!DN130=1,VLOOKUP(DN$5,Kruistabel!$B$26:$F$29,MATCH($C130,Kruistabel!$C$25:$F$25,0)+1,FALSE),""))</f>
        <v>#N/A</v>
      </c>
      <c r="DO130" s="326" t="e">
        <f>IF(IF(Plananalyse!DO130=1,VLOOKUP(DO$5,Kruistabel!$B$26:$F$29,MATCH($C130,Kruistabel!$C$25:$F$25,0)+1,FALSE),"")=0,"",IF(Plananalyse!DO130=1,VLOOKUP(DO$5,Kruistabel!$B$26:$F$29,MATCH($C130,Kruistabel!$C$25:$F$25,0)+1,FALSE),""))</f>
        <v>#N/A</v>
      </c>
      <c r="DP130" s="326" t="e">
        <f>IF(IF(Plananalyse!DP130=1,VLOOKUP(DP$5,Kruistabel!$B$26:$F$29,MATCH($C130,Kruistabel!$C$25:$F$25,0)+1,FALSE),"")=0,"",IF(Plananalyse!DP130=1,VLOOKUP(DP$5,Kruistabel!$B$26:$F$29,MATCH($C130,Kruistabel!$C$25:$F$25,0)+1,FALSE),""))</f>
        <v>#N/A</v>
      </c>
      <c r="DQ130" s="326" t="e">
        <f>IF(IF(Plananalyse!DQ130=1,VLOOKUP(DQ$5,Kruistabel!$B$26:$F$29,MATCH($C130,Kruistabel!$C$25:$F$25,0)+1,FALSE),"")=0,"",IF(Plananalyse!DQ130=1,VLOOKUP(DQ$5,Kruistabel!$B$26:$F$29,MATCH($C130,Kruistabel!$C$25:$F$25,0)+1,FALSE),""))</f>
        <v>#N/A</v>
      </c>
      <c r="DR130" s="326" t="e">
        <f ca="1">IF(IF(Plananalyse!DR130=1,VLOOKUP(DR$5,Kruistabel!$B$26:$F$29,MATCH($C130,Kruistabel!$C$25:$F$25,0)+1,FALSE),"")=0,"",IF(Plananalyse!DR130=1,VLOOKUP(DR$5,Kruistabel!$B$26:$F$29,MATCH($C130,Kruistabel!$C$25:$F$25,0)+1,FALSE),""))</f>
        <v>#N/A</v>
      </c>
      <c r="DS130" s="326" t="e">
        <f ca="1">IF(IF(Plananalyse!DS130=1,VLOOKUP(DS$5,Kruistabel!$B$26:$F$29,MATCH($C130,Kruistabel!$C$25:$F$25,0)+1,FALSE),"")=0,"",IF(Plananalyse!DS130=1,VLOOKUP(DS$5,Kruistabel!$B$26:$F$29,MATCH($C130,Kruistabel!$C$25:$F$25,0)+1,FALSE),""))</f>
        <v>#N/A</v>
      </c>
      <c r="DT130" s="326" t="e">
        <f ca="1">IF(IF(Plananalyse!DT130=1,VLOOKUP(DT$5,Kruistabel!$B$26:$F$29,MATCH($C130,Kruistabel!$C$25:$F$25,0)+1,FALSE),"")=0,"",IF(Plananalyse!DT130=1,VLOOKUP(DT$5,Kruistabel!$B$26:$F$29,MATCH($C130,Kruistabel!$C$25:$F$25,0)+1,FALSE),""))</f>
        <v>#N/A</v>
      </c>
      <c r="DU130" s="326" t="e">
        <f ca="1">IF(IF(Plananalyse!DU130=1,VLOOKUP(DU$5,Kruistabel!$B$26:$F$29,MATCH($C130,Kruistabel!$C$25:$F$25,0)+1,FALSE),"")=0,"",IF(Plananalyse!DU130=1,VLOOKUP(DU$5,Kruistabel!$B$26:$F$29,MATCH($C130,Kruistabel!$C$25:$F$25,0)+1,FALSE),""))</f>
        <v>#N/A</v>
      </c>
      <c r="DV130" s="326" t="e">
        <f ca="1">IF(IF(Plananalyse!DV130=1,VLOOKUP(DV$5,Kruistabel!$B$26:$F$29,MATCH($C130,Kruistabel!$C$25:$F$25,0)+1,FALSE),"")=0,"",IF(Plananalyse!DV130=1,VLOOKUP(DV$5,Kruistabel!$B$26:$F$29,MATCH($C130,Kruistabel!$C$25:$F$25,0)+1,FALSE),""))</f>
        <v>#N/A</v>
      </c>
      <c r="DW130" s="326" t="e">
        <f ca="1">IF(IF(Plananalyse!DW130=1,VLOOKUP(DW$5,Kruistabel!$B$26:$F$29,MATCH($C130,Kruistabel!$C$25:$F$25,0)+1,FALSE),"")=0,"",IF(Plananalyse!DW130=1,VLOOKUP(DW$5,Kruistabel!$B$26:$F$29,MATCH($C130,Kruistabel!$C$25:$F$25,0)+1,FALSE),""))</f>
        <v>#REF!</v>
      </c>
      <c r="DX130" s="326" t="e">
        <f ca="1">IF(IF(Plananalyse!DX130=1,VLOOKUP(DX$5,Kruistabel!$B$26:$F$29,MATCH($C130,Kruistabel!$C$25:$F$25,0)+1,FALSE),"")=0,"",IF(Plananalyse!DX130=1,VLOOKUP(DX$5,Kruistabel!$B$26:$F$29,MATCH($C130,Kruistabel!$C$25:$F$25,0)+1,FALSE),""))</f>
        <v>#REF!</v>
      </c>
      <c r="DY130" s="327" t="str">
        <f>IF(Plananalyse!DY130=1,VLOOKUP(DY$5,Kruistabel!$B$26:$F$29,MATCH($C130,Kruistabel!$C$25:$F$25,0)+1,FALSE),"")</f>
        <v/>
      </c>
      <c r="DZ130" s="326" t="e">
        <f ca="1">IF(IF(Plananalyse!DZ130=1,VLOOKUP(DZ$5,Kruistabel!$B$26:$F$29,MATCH($C130,Kruistabel!$C$25:$F$25,0)+1,FALSE),"")=0,"",IF(Plananalyse!DZ130=1,VLOOKUP(DZ$5,Kruistabel!$B$26:$F$29,MATCH($C130,Kruistabel!$C$25:$F$25,0)+1,FALSE),""))</f>
        <v>#N/A</v>
      </c>
      <c r="EA130" s="326" t="e">
        <f ca="1">IF(IF(Plananalyse!EA130=1,VLOOKUP(EA$5,Kruistabel!$B$26:$F$29,MATCH($C130,Kruistabel!$C$25:$F$25,0)+1,FALSE),"")=0,"",IF(Plananalyse!EA130=1,VLOOKUP(EA$5,Kruistabel!$B$26:$F$29,MATCH($C130,Kruistabel!$C$25:$F$25,0)+1,FALSE),""))</f>
        <v>#N/A</v>
      </c>
      <c r="EB130" s="326" t="e">
        <f ca="1">IF(IF(Plananalyse!EB130=1,VLOOKUP(EB$5,Kruistabel!$B$26:$F$29,MATCH($C130,Kruistabel!$C$25:$F$25,0)+1,FALSE),"")=0,"",IF(Plananalyse!EB130=1,VLOOKUP(EB$5,Kruistabel!$B$26:$F$29,MATCH($C130,Kruistabel!$C$25:$F$25,0)+1,FALSE),""))</f>
        <v>#REF!</v>
      </c>
      <c r="EC130" s="326" t="e">
        <f ca="1">IF(IF(Plananalyse!EC130=1,VLOOKUP(EC$5,Kruistabel!$B$26:$F$29,MATCH($C130,Kruistabel!$C$25:$F$25,0)+1,FALSE),"")=0,"",IF(Plananalyse!EC130=1,VLOOKUP(EC$5,Kruistabel!$B$26:$F$29,MATCH($C130,Kruistabel!$C$25:$F$25,0)+1,FALSE),""))</f>
        <v>#REF!</v>
      </c>
      <c r="ED130" s="327"/>
      <c r="EE130" s="326" t="e">
        <f ca="1">IF(IF(Plananalyse!EE130=1,VLOOKUP(EE$5,Kruistabel!$B$26:$F$29,MATCH($C130,Kruistabel!$C$25:$F$25,0)+1,FALSE),"")=0,"",IF(Plananalyse!EE130=1,VLOOKUP(EE$5,Kruistabel!$B$26:$F$29,MATCH($C130,Kruistabel!$C$25:$F$25,0)+1,FALSE),""))</f>
        <v>#N/A</v>
      </c>
      <c r="EF130" s="326" t="e">
        <f ca="1">IF(IF(Plananalyse!EF130=1,VLOOKUP(EF$5,Kruistabel!$B$26:$F$29,MATCH($C130,Kruistabel!$C$25:$F$25,0)+1,FALSE),"")=0,"",IF(Plananalyse!EF130=1,VLOOKUP(EF$5,Kruistabel!$B$26:$F$29,MATCH($C130,Kruistabel!$C$25:$F$25,0)+1,FALSE),""))</f>
        <v>#N/A</v>
      </c>
      <c r="EG130" s="326" t="e">
        <f ca="1">IF(IF(Plananalyse!EG130=1,VLOOKUP(EG$5,Kruistabel!$B$26:$F$29,MATCH($C130,Kruistabel!$C$25:$F$25,0)+1,FALSE),"")=0,"",IF(Plananalyse!EG130=1,VLOOKUP(EG$5,Kruistabel!$B$26:$F$29,MATCH($C130,Kruistabel!$C$25:$F$25,0)+1,FALSE),""))</f>
        <v>#N/A</v>
      </c>
      <c r="EH130" s="326" t="e">
        <f ca="1">IF(IF(Plananalyse!EH130=1,VLOOKUP(EH$5,Kruistabel!$B$26:$F$29,MATCH($C130,Kruistabel!$C$25:$F$25,0)+1,FALSE),"")=0,"",IF(Plananalyse!EH130=1,VLOOKUP(EH$5,Kruistabel!$B$26:$F$29,MATCH($C130,Kruistabel!$C$25:$F$25,0)+1,FALSE),""))</f>
        <v>#REF!</v>
      </c>
      <c r="EI130" s="326" t="e">
        <f ca="1">IF(IF(Plananalyse!EI130=1,VLOOKUP(EI$5,Kruistabel!$B$26:$F$29,MATCH($C130,Kruistabel!$C$25:$F$25,0)+1,FALSE),"")=0,"",IF(Plananalyse!EI130=1,VLOOKUP(EI$5,Kruistabel!$B$26:$F$29,MATCH($C130,Kruistabel!$C$25:$F$25,0)+1,FALSE),""))</f>
        <v>#REF!</v>
      </c>
      <c r="EJ130" s="164" t="str">
        <f>IF(Plananalyse!EJ130=1,VLOOKUP(EJ$5,Kruistabel!$B$26:$F$29,MATCH($C130,Kruistabel!$C$25:$F$25,0)+1,FALSE),"")</f>
        <v/>
      </c>
      <c r="EK130" s="138"/>
      <c r="EL130" s="138"/>
      <c r="EM130" s="138"/>
      <c r="EN130" s="138"/>
      <c r="EO130" s="138"/>
    </row>
    <row r="131" spans="2:145" hidden="1">
      <c r="B131" s="337" t="s">
        <v>234</v>
      </c>
      <c r="C131" s="160" t="str">
        <f>_xlfn.IFNA(VLOOKUP($B131,Classificatietabel!$B$6:$I$91,C$7,FALSE),"")</f>
        <v/>
      </c>
      <c r="D131" s="160" t="str">
        <f>_xlfn.IFNA(VLOOKUP($B131,Classificatietabel!$B$6:$I$91,D$7,FALSE),"")</f>
        <v/>
      </c>
      <c r="E131" s="119" t="str">
        <f>IF(AND(D131="laag",$D$3=1),0,_xlfn.IFNA(IF(VLOOKUP($B131,Classificatietabel!$B$6:$H$91,$E$5,FALSE)="Ja",1,0),""))</f>
        <v/>
      </c>
      <c r="F131" s="163"/>
      <c r="G131" s="326" t="e">
        <f>IF(IF(Plananalyse!G131=1,VLOOKUP(G$5,Kruistabel!$B$26:$F$29,MATCH($C131,Kruistabel!$C$25:$F$25,0)+1,FALSE),"")=0,"",IF(Plananalyse!G131=1,VLOOKUP(G$5,Kruistabel!$B$26:$F$29,MATCH($C131,Kruistabel!$C$25:$F$25,0)+1,FALSE),""))</f>
        <v>#N/A</v>
      </c>
      <c r="H131" s="326" t="e">
        <f>IF(IF(Plananalyse!H131=1,VLOOKUP(H$5,Kruistabel!$B$26:$F$29,MATCH($C131,Kruistabel!$C$25:$F$25,0)+1,FALSE),"")=0,"",IF(Plananalyse!H131=1,VLOOKUP(H$5,Kruistabel!$B$26:$F$29,MATCH($C131,Kruistabel!$C$25:$F$25,0)+1,FALSE),""))</f>
        <v>#N/A</v>
      </c>
      <c r="I131" s="326" t="e">
        <f>IF(IF(Plananalyse!I131=1,VLOOKUP(I$5,Kruistabel!$B$26:$F$29,MATCH($C131,Kruistabel!$C$25:$F$25,0)+1,FALSE),"")=0,"",IF(Plananalyse!I131=1,VLOOKUP(I$5,Kruistabel!$B$26:$F$29,MATCH($C131,Kruistabel!$C$25:$F$25,0)+1,FALSE),""))</f>
        <v>#N/A</v>
      </c>
      <c r="J131" s="326" t="e">
        <f>IF(IF(Plananalyse!J131=1,VLOOKUP(J$5,Kruistabel!$B$26:$F$29,MATCH($C131,Kruistabel!$C$25:$F$25,0)+1,FALSE),"")=0,"",IF(Plananalyse!J131=1,VLOOKUP(J$5,Kruistabel!$B$26:$F$29,MATCH($C131,Kruistabel!$C$25:$F$25,0)+1,FALSE),""))</f>
        <v>#N/A</v>
      </c>
      <c r="K131" s="326" t="e">
        <f>IF(IF(Plananalyse!K131=1,VLOOKUP(K$5,Kruistabel!$B$26:$F$29,MATCH($C131,Kruistabel!$C$25:$F$25,0)+1,FALSE),"")=0,"",IF(Plananalyse!K131=1,VLOOKUP(K$5,Kruistabel!$B$26:$F$29,MATCH($C131,Kruistabel!$C$25:$F$25,0)+1,FALSE),""))</f>
        <v>#N/A</v>
      </c>
      <c r="L131" s="326" t="e">
        <f>IF(IF(Plananalyse!L131=1,VLOOKUP(L$5,Kruistabel!$B$26:$F$29,MATCH($C131,Kruistabel!$C$25:$F$25,0)+1,FALSE),"")=0,"",IF(Plananalyse!L131=1,VLOOKUP(L$5,Kruistabel!$B$26:$F$29,MATCH($C131,Kruistabel!$C$25:$F$25,0)+1,FALSE),""))</f>
        <v>#N/A</v>
      </c>
      <c r="M131" s="326" t="e">
        <f>IF(IF(Plananalyse!M131=1,VLOOKUP(M$5,Kruistabel!$B$26:$F$29,MATCH($C131,Kruistabel!$C$25:$F$25,0)+1,FALSE),"")=0,"",IF(Plananalyse!M131=1,VLOOKUP(M$5,Kruistabel!$B$26:$F$29,MATCH($C131,Kruistabel!$C$25:$F$25,0)+1,FALSE),""))</f>
        <v>#N/A</v>
      </c>
      <c r="N131" s="326" t="e">
        <f>IF(IF(Plananalyse!N131=1,VLOOKUP(N$5,Kruistabel!$B$26:$F$29,MATCH($C131,Kruistabel!$C$25:$F$25,0)+1,FALSE),"")=0,"",IF(Plananalyse!N131=1,VLOOKUP(N$5,Kruistabel!$B$26:$F$29,MATCH($C131,Kruistabel!$C$25:$F$25,0)+1,FALSE),""))</f>
        <v>#N/A</v>
      </c>
      <c r="O131" s="326" t="e">
        <f>IF(IF(Plananalyse!O131=1,VLOOKUP(O$5,Kruistabel!$B$26:$F$29,MATCH($C131,Kruistabel!$C$25:$F$25,0)+1,FALSE),"")=0,"",IF(Plananalyse!O131=1,VLOOKUP(O$5,Kruistabel!$B$26:$F$29,MATCH($C131,Kruistabel!$C$25:$F$25,0)+1,FALSE),""))</f>
        <v>#N/A</v>
      </c>
      <c r="P131" s="326" t="e">
        <f>IF(IF(Plananalyse!P131=1,VLOOKUP(P$5,Kruistabel!$B$26:$F$29,MATCH($C131,Kruistabel!$C$25:$F$25,0)+1,FALSE),"")=0,"",IF(Plananalyse!P131=1,VLOOKUP(P$5,Kruistabel!$B$26:$F$29,MATCH($C131,Kruistabel!$C$25:$F$25,0)+1,FALSE),""))</f>
        <v>#N/A</v>
      </c>
      <c r="Q131" s="326" t="e">
        <f>IF(IF(Plananalyse!Q131=1,VLOOKUP(Q$5,Kruistabel!$B$26:$F$29,MATCH($C131,Kruistabel!$C$25:$F$25,0)+1,FALSE),"")=0,"",IF(Plananalyse!Q131=1,VLOOKUP(Q$5,Kruistabel!$B$26:$F$29,MATCH($C131,Kruistabel!$C$25:$F$25,0)+1,FALSE),""))</f>
        <v>#N/A</v>
      </c>
      <c r="R131" s="326" t="e">
        <f>IF(IF(Plananalyse!R131=1,VLOOKUP(R$5,Kruistabel!$B$26:$F$29,MATCH($C131,Kruistabel!$C$25:$F$25,0)+1,FALSE),"")=0,"",IF(Plananalyse!R131=1,VLOOKUP(R$5,Kruistabel!$B$26:$F$29,MATCH($C131,Kruistabel!$C$25:$F$25,0)+1,FALSE),""))</f>
        <v>#N/A</v>
      </c>
      <c r="S131" s="326" t="e">
        <f>IF(IF(Plananalyse!S131=1,VLOOKUP(S$5,Kruistabel!$B$26:$F$29,MATCH($C131,Kruistabel!$C$25:$F$25,0)+1,FALSE),"")=0,"",IF(Plananalyse!S131=1,VLOOKUP(S$5,Kruistabel!$B$26:$F$29,MATCH($C131,Kruistabel!$C$25:$F$25,0)+1,FALSE),""))</f>
        <v>#N/A</v>
      </c>
      <c r="T131" s="326" t="e">
        <f>IF(IF(Plananalyse!T131=1,VLOOKUP(T$5,Kruistabel!$B$26:$F$29,MATCH($C131,Kruistabel!$C$25:$F$25,0)+1,FALSE),"")=0,"",IF(Plananalyse!T131=1,VLOOKUP(T$5,Kruistabel!$B$26:$F$29,MATCH($C131,Kruistabel!$C$25:$F$25,0)+1,FALSE),""))</f>
        <v>#N/A</v>
      </c>
      <c r="U131" s="326" t="e">
        <f>IF(IF(Plananalyse!U131=1,VLOOKUP(U$5,Kruistabel!$B$26:$F$29,MATCH($C131,Kruistabel!$C$25:$F$25,0)+1,FALSE),"")=0,"",IF(Plananalyse!U131=1,VLOOKUP(U$5,Kruistabel!$B$26:$F$29,MATCH($C131,Kruistabel!$C$25:$F$25,0)+1,FALSE),""))</f>
        <v>#N/A</v>
      </c>
      <c r="V131" s="326" t="e">
        <f>IF(IF(Plananalyse!V131=1,VLOOKUP(V$5,Kruistabel!$B$26:$F$29,MATCH($C131,Kruistabel!$C$25:$F$25,0)+1,FALSE),"")=0,"",IF(Plananalyse!V131=1,VLOOKUP(V$5,Kruistabel!$B$26:$F$29,MATCH($C131,Kruistabel!$C$25:$F$25,0)+1,FALSE),""))</f>
        <v>#N/A</v>
      </c>
      <c r="W131" s="326" t="e">
        <f>IF(IF(Plananalyse!W131=1,VLOOKUP(W$5,Kruistabel!$B$26:$F$29,MATCH($C131,Kruistabel!$C$25:$F$25,0)+1,FALSE),"")=0,"",IF(Plananalyse!W131=1,VLOOKUP(W$5,Kruistabel!$B$26:$F$29,MATCH($C131,Kruistabel!$C$25:$F$25,0)+1,FALSE),""))</f>
        <v>#N/A</v>
      </c>
      <c r="X131" s="326" t="e">
        <f>IF(IF(Plananalyse!X131=1,VLOOKUP(X$5,Kruistabel!$B$26:$F$29,MATCH($C131,Kruistabel!$C$25:$F$25,0)+1,FALSE),"")=0,"",IF(Plananalyse!X131=1,VLOOKUP(X$5,Kruistabel!$B$26:$F$29,MATCH($C131,Kruistabel!$C$25:$F$25,0)+1,FALSE),""))</f>
        <v>#N/A</v>
      </c>
      <c r="Y131" s="326" t="e">
        <f>IF(IF(Plananalyse!Y131=1,VLOOKUP(Y$5,Kruistabel!$B$26:$F$29,MATCH($C131,Kruistabel!$C$25:$F$25,0)+1,FALSE),"")=0,"",IF(Plananalyse!Y131=1,VLOOKUP(Y$5,Kruistabel!$B$26:$F$29,MATCH($C131,Kruistabel!$C$25:$F$25,0)+1,FALSE),""))</f>
        <v>#N/A</v>
      </c>
      <c r="Z131" s="326" t="e">
        <f>IF(IF(Plananalyse!Z131=1,VLOOKUP(Z$5,Kruistabel!$B$26:$F$29,MATCH($C131,Kruistabel!$C$25:$F$25,0)+1,FALSE),"")=0,"",IF(Plananalyse!Z131=1,VLOOKUP(Z$5,Kruistabel!$B$26:$F$29,MATCH($C131,Kruistabel!$C$25:$F$25,0)+1,FALSE),""))</f>
        <v>#N/A</v>
      </c>
      <c r="AA131" s="326" t="e">
        <f>IF(IF(Plananalyse!AA131=1,VLOOKUP(AA$5,Kruistabel!$B$26:$F$29,MATCH($C131,Kruistabel!$C$25:$F$25,0)+1,FALSE),"")=0,"",IF(Plananalyse!AA131=1,VLOOKUP(AA$5,Kruistabel!$B$26:$F$29,MATCH($C131,Kruistabel!$C$25:$F$25,0)+1,FALSE),""))</f>
        <v>#N/A</v>
      </c>
      <c r="AB131" s="326" t="e">
        <f>IF(IF(Plananalyse!AB131=1,VLOOKUP(AB$5,Kruistabel!$B$26:$F$29,MATCH($C131,Kruistabel!$C$25:$F$25,0)+1,FALSE),"")=0,"",IF(Plananalyse!AB131=1,VLOOKUP(AB$5,Kruistabel!$B$26:$F$29,MATCH($C131,Kruistabel!$C$25:$F$25,0)+1,FALSE),""))</f>
        <v>#N/A</v>
      </c>
      <c r="AC131" s="326" t="e">
        <f>IF(IF(Plananalyse!AC131=1,VLOOKUP(AC$5,Kruistabel!$B$26:$F$29,MATCH($C131,Kruistabel!$C$25:$F$25,0)+1,FALSE),"")=0,"",IF(Plananalyse!AC131=1,VLOOKUP(AC$5,Kruistabel!$B$26:$F$29,MATCH($C131,Kruistabel!$C$25:$F$25,0)+1,FALSE),""))</f>
        <v>#N/A</v>
      </c>
      <c r="AD131" s="326" t="e">
        <f>IF(IF(Plananalyse!AD131=1,VLOOKUP(AD$5,Kruistabel!$B$26:$F$29,MATCH($C131,Kruistabel!$C$25:$F$25,0)+1,FALSE),"")=0,"",IF(Plananalyse!AD131=1,VLOOKUP(AD$5,Kruistabel!$B$26:$F$29,MATCH($C131,Kruistabel!$C$25:$F$25,0)+1,FALSE),""))</f>
        <v>#N/A</v>
      </c>
      <c r="AE131" s="326" t="e">
        <f>IF(IF(Plananalyse!AE131=1,VLOOKUP(AE$5,Kruistabel!$B$26:$F$29,MATCH($C131,Kruistabel!$C$25:$F$25,0)+1,FALSE),"")=0,"",IF(Plananalyse!AE131=1,VLOOKUP(AE$5,Kruistabel!$B$26:$F$29,MATCH($C131,Kruistabel!$C$25:$F$25,0)+1,FALSE),""))</f>
        <v>#N/A</v>
      </c>
      <c r="AF131" s="326" t="e">
        <f>IF(IF(Plananalyse!AF131=1,VLOOKUP(AF$5,Kruistabel!$B$26:$F$29,MATCH($C131,Kruistabel!$C$25:$F$25,0)+1,FALSE),"")=0,"",IF(Plananalyse!AF131=1,VLOOKUP(AF$5,Kruistabel!$B$26:$F$29,MATCH($C131,Kruistabel!$C$25:$F$25,0)+1,FALSE),""))</f>
        <v>#N/A</v>
      </c>
      <c r="AG131" s="326" t="e">
        <f>IF(IF(Plananalyse!AG131=1,VLOOKUP(AG$5,Kruistabel!$B$26:$F$29,MATCH($C131,Kruistabel!$C$25:$F$25,0)+1,FALSE),"")=0,"",IF(Plananalyse!AG131=1,VLOOKUP(AG$5,Kruistabel!$B$26:$F$29,MATCH($C131,Kruistabel!$C$25:$F$25,0)+1,FALSE),""))</f>
        <v>#N/A</v>
      </c>
      <c r="AH131" s="326" t="e">
        <f>IF(IF(Plananalyse!AH131=1,VLOOKUP(AH$5,Kruistabel!$B$26:$F$29,MATCH($C131,Kruistabel!$C$25:$F$25,0)+1,FALSE),"")=0,"",IF(Plananalyse!AI131=1,VLOOKUP(AH$5,Kruistabel!$B$26:$F$29,MATCH($C131,Kruistabel!$C$25:$F$25,0)+1,FALSE),""))</f>
        <v>#N/A</v>
      </c>
      <c r="AI131" s="326" t="e">
        <f>IF(IF(Plananalyse!AI131=1,VLOOKUP(AI$5,Kruistabel!$B$26:$F$29,MATCH($C131,Kruistabel!$C$25:$F$25,0)+1,FALSE),"")=0,"",IF(Plananalyse!AJ131=1,VLOOKUP(AI$5,Kruistabel!$B$26:$F$29,MATCH($C131,Kruistabel!$C$25:$F$25,0)+1,FALSE),""))</f>
        <v>#N/A</v>
      </c>
      <c r="AJ131" s="326" t="e">
        <f>IF(IF(Plananalyse!AJ131=1,VLOOKUP(AJ$5,Kruistabel!$B$26:$F$29,MATCH($C131,Kruistabel!$C$25:$F$25,0)+1,FALSE),"")=0,"",IF(Plananalyse!AJ131=1,VLOOKUP(AJ$5,Kruistabel!$B$26:$F$29,MATCH($C131,Kruistabel!$C$25:$F$25,0)+1,FALSE),""))</f>
        <v>#N/A</v>
      </c>
      <c r="AK131" s="326" t="e">
        <f>IF(IF(Plananalyse!AK131=1,VLOOKUP(AK$5,Kruistabel!$B$26:$F$29,MATCH($C131,Kruistabel!$C$25:$F$25,0)+1,FALSE),"")=0,"",IF(Plananalyse!AK131=1,VLOOKUP(AK$5,Kruistabel!$B$26:$F$29,MATCH($C131,Kruistabel!$C$25:$F$25,0)+1,FALSE),""))</f>
        <v>#N/A</v>
      </c>
      <c r="AL131" s="326" t="e">
        <f>IF(IF(Plananalyse!AL131=1,VLOOKUP(AL$5,Kruistabel!$B$26:$F$29,MATCH($C131,Kruistabel!$C$25:$F$25,0)+1,FALSE),"")=0,"",IF(Plananalyse!AL131=1,VLOOKUP(AL$5,Kruistabel!$B$26:$F$29,MATCH($C131,Kruistabel!$C$25:$F$25,0)+1,FALSE),""))</f>
        <v>#N/A</v>
      </c>
      <c r="AM131" s="326" t="e">
        <f>IF(IF(Plananalyse!AM131=1,VLOOKUP(AM$5,Kruistabel!$B$26:$F$29,MATCH($C131,Kruistabel!$C$25:$F$25,0)+1,FALSE),"")=0,"",IF(Plananalyse!AM131=1,VLOOKUP(AM$5,Kruistabel!$B$26:$F$29,MATCH($C131,Kruistabel!$C$25:$F$25,0)+1,FALSE),""))</f>
        <v>#N/A</v>
      </c>
      <c r="AN131" s="327"/>
      <c r="AO131" s="326" t="e">
        <f>IF(IF(Plananalyse!AO131=1,VLOOKUP(AO$5,Kruistabel!$B$26:$F$29,MATCH($C131,Kruistabel!$C$25:$F$25,0)+1,FALSE),"")=0,"",IF(Plananalyse!AO131=1,VLOOKUP(AO$5,Kruistabel!$B$26:$F$29,MATCH($C131,Kruistabel!$C$25:$F$25,0)+1,FALSE),""))</f>
        <v>#N/A</v>
      </c>
      <c r="AP131" s="326" t="e">
        <f>IF(IF(Plananalyse!AP131=1,VLOOKUP(AP$5,Kruistabel!$B$26:$F$29,MATCH($C131,Kruistabel!$C$25:$F$25,0)+1,FALSE),"")=0,"",IF(Plananalyse!AP131=1,VLOOKUP(AP$5,Kruistabel!$B$26:$F$29,MATCH($C131,Kruistabel!$C$25:$F$25,0)+1,FALSE),""))</f>
        <v>#N/A</v>
      </c>
      <c r="AQ131" s="326" t="e">
        <f>IF(IF(Plananalyse!AQ131=1,VLOOKUP(AQ$5,Kruistabel!$B$26:$F$29,MATCH($C131,Kruistabel!$C$25:$F$25,0)+1,FALSE),"")=0,"",IF(Plananalyse!AQ131=1,VLOOKUP(AQ$5,Kruistabel!$B$26:$F$29,MATCH($C131,Kruistabel!$C$25:$F$25,0)+1,FALSE),""))</f>
        <v>#N/A</v>
      </c>
      <c r="AR131" s="326" t="e">
        <f>IF(IF(Plananalyse!AR131=1,VLOOKUP(AR$5,Kruistabel!$B$26:$F$29,MATCH($C131,Kruistabel!$C$25:$F$25,0)+1,FALSE),"")=0,"",IF(Plananalyse!AR131=1,VLOOKUP(AR$5,Kruistabel!$B$26:$F$29,MATCH($C131,Kruistabel!$C$25:$F$25,0)+1,FALSE),""))</f>
        <v>#N/A</v>
      </c>
      <c r="AS131" s="326" t="e">
        <f>IF(IF(Plananalyse!AS131=1,VLOOKUP(AS$5,Kruistabel!$B$26:$F$29,MATCH($C131,Kruistabel!$C$25:$F$25,0)+1,FALSE),"")=0,"",IF(Plananalyse!AS131=1,VLOOKUP(AS$5,Kruistabel!$B$26:$F$29,MATCH($C131,Kruistabel!$C$25:$F$25,0)+1,FALSE),""))</f>
        <v>#N/A</v>
      </c>
      <c r="AT131" s="326" t="e">
        <f>IF(IF(Plananalyse!AT131=1,VLOOKUP(AT$5,Kruistabel!$B$26:$F$29,MATCH($C131,Kruistabel!$C$25:$F$25,0)+1,FALSE),"")=0,"",IF(Plananalyse!AT131=1,VLOOKUP(AT$5,Kruistabel!$B$26:$F$29,MATCH($C131,Kruistabel!$C$25:$F$25,0)+1,FALSE),""))</f>
        <v>#N/A</v>
      </c>
      <c r="AU131" s="326" t="e">
        <f>IF(IF(Plananalyse!AU131=1,VLOOKUP(AU$5,Kruistabel!$B$26:$F$29,MATCH($C131,Kruistabel!$C$25:$F$25,0)+1,FALSE),"")=0,"",IF(Plananalyse!AU131=1,VLOOKUP(AU$5,Kruistabel!$B$26:$F$29,MATCH($C131,Kruistabel!$C$25:$F$25,0)+1,FALSE),""))</f>
        <v>#N/A</v>
      </c>
      <c r="AV131" s="326" t="e">
        <f>IF(IF(Plananalyse!AV131=1,VLOOKUP(AV$5,Kruistabel!$B$26:$F$29,MATCH($C131,Kruistabel!$C$25:$F$25,0)+1,FALSE),"")=0,"",IF(Plananalyse!AV131=1,VLOOKUP(AV$5,Kruistabel!$B$26:$F$29,MATCH($C131,Kruistabel!$C$25:$F$25,0)+1,FALSE),""))</f>
        <v>#N/A</v>
      </c>
      <c r="AW131" s="326" t="e">
        <f>IF(IF(Plananalyse!AW131=1,VLOOKUP(AW$5,Kruistabel!$B$26:$F$29,MATCH($C131,Kruistabel!$C$25:$F$25,0)+1,FALSE),"")=0,"",IF(Plananalyse!AW131=1,VLOOKUP(AW$5,Kruistabel!$B$26:$F$29,MATCH($C131,Kruistabel!$C$25:$F$25,0)+1,FALSE),""))</f>
        <v>#N/A</v>
      </c>
      <c r="AX131" s="326" t="e">
        <f>IF(IF(Plananalyse!AX131=1,VLOOKUP(AX$5,Kruistabel!$B$26:$F$29,MATCH($C131,Kruistabel!$C$25:$F$25,0)+1,FALSE),"")=0,"",IF(Plananalyse!AX131=1,VLOOKUP(AX$5,Kruistabel!$B$26:$F$29,MATCH($C131,Kruistabel!$C$25:$F$25,0)+1,FALSE),""))</f>
        <v>#N/A</v>
      </c>
      <c r="AY131" s="327"/>
      <c r="AZ131" s="326" t="e">
        <f>IF(IF(Plananalyse!AZ131=1,VLOOKUP(AZ$5,Kruistabel!$B$26:$F$29,MATCH($C131,Kruistabel!$C$25:$F$25,0)+1,FALSE),"")=0,"",IF(Plananalyse!AZ131=1,VLOOKUP(AZ$5,Kruistabel!$B$26:$F$29,MATCH($C131,Kruistabel!$C$25:$F$25,0)+1,FALSE),""))</f>
        <v>#N/A</v>
      </c>
      <c r="BA131" s="326" t="e">
        <f>IF(IF(Plananalyse!BA131=1,VLOOKUP(BA$5,Kruistabel!$B$26:$F$29,MATCH($C131,Kruistabel!$C$25:$F$25,0)+1,FALSE),"")=0,"",IF(Plananalyse!BA131=1,VLOOKUP(BA$5,Kruistabel!$B$26:$F$29,MATCH($C131,Kruistabel!$C$25:$F$25,0)+1,FALSE),""))</f>
        <v>#N/A</v>
      </c>
      <c r="BB131" s="326" t="e">
        <f>IF(IF(Plananalyse!BB131=1,VLOOKUP(BB$5,Kruistabel!$B$26:$F$29,MATCH($C131,Kruistabel!$C$25:$F$25,0)+1,FALSE),"")=0,"",IF(Plananalyse!BB131=1,VLOOKUP(BB$5,Kruistabel!$B$26:$F$29,MATCH($C131,Kruistabel!$C$25:$F$25,0)+1,FALSE),""))</f>
        <v>#N/A</v>
      </c>
      <c r="BC131" s="326" t="e">
        <f>IF(IF(Plananalyse!BC131=1,VLOOKUP(BC$5,Kruistabel!$B$26:$F$29,MATCH($C131,Kruistabel!$C$25:$F$25,0)+1,FALSE),"")=0,"",IF(Plananalyse!BC131=1,VLOOKUP(BC$5,Kruistabel!$B$26:$F$29,MATCH($C131,Kruistabel!$C$25:$F$25,0)+1,FALSE),""))</f>
        <v>#N/A</v>
      </c>
      <c r="BD131" s="326" t="e">
        <f>IF(IF(Plananalyse!BD131=1,VLOOKUP(BD$5,Kruistabel!$B$26:$F$29,MATCH($C131,Kruistabel!$C$25:$F$25,0)+1,FALSE),"")=0,"",IF(Plananalyse!BD131=1,VLOOKUP(BD$5,Kruistabel!$B$26:$F$29,MATCH($C131,Kruistabel!$C$25:$F$25,0)+1,FALSE),""))</f>
        <v>#N/A</v>
      </c>
      <c r="BE131" s="326" t="e">
        <f>IF(IF(Plananalyse!BE131=1,VLOOKUP(BE$5,Kruistabel!$B$26:$F$29,MATCH($C131,Kruistabel!$C$25:$F$25,0)+1,FALSE),"")=0,"",IF(Plananalyse!BE131=1,VLOOKUP(BE$5,Kruistabel!$B$26:$F$29,MATCH($C131,Kruistabel!$C$25:$F$25,0)+1,FALSE),""))</f>
        <v>#N/A</v>
      </c>
      <c r="BF131" s="326" t="e">
        <f>IF(IF(Plananalyse!BF131=1,VLOOKUP(BF$5,Kruistabel!$B$26:$F$29,MATCH($C131,Kruistabel!$C$25:$F$25,0)+1,FALSE),"")=0,"",IF(Plananalyse!BF131=1,VLOOKUP(BF$5,Kruistabel!$B$26:$F$29,MATCH($C131,Kruistabel!$C$25:$F$25,0)+1,FALSE),""))</f>
        <v>#N/A</v>
      </c>
      <c r="BG131" s="326" t="e">
        <f>IF(IF(Plananalyse!BG131=1,VLOOKUP(BG$5,Kruistabel!$B$26:$F$29,MATCH($C131,Kruistabel!$C$25:$F$25,0)+1,FALSE),"")=0,"",IF(Plananalyse!BG131=1,VLOOKUP(BG$5,Kruistabel!$B$26:$F$29,MATCH($C131,Kruistabel!$C$25:$F$25,0)+1,FALSE),""))</f>
        <v>#N/A</v>
      </c>
      <c r="BH131" s="326" t="e">
        <f>IF(IF(Plananalyse!BH131=1,VLOOKUP(BH$5,Kruistabel!$B$26:$F$29,MATCH($C131,Kruistabel!$C$25:$F$25,0)+1,FALSE),"")=0,"",IF(Plananalyse!BH131=1,VLOOKUP(BH$5,Kruistabel!$B$26:$F$29,MATCH($C131,Kruistabel!$C$25:$F$25,0)+1,FALSE),""))</f>
        <v>#N/A</v>
      </c>
      <c r="BI131" s="327"/>
      <c r="BJ131" s="326" t="e">
        <f>IF(IF(Plananalyse!BJ131=1,VLOOKUP(BJ$5,Kruistabel!$B$26:$F$29,MATCH($C131,Kruistabel!$C$25:$F$25,0)+1,FALSE),"")=0,"",IF(Plananalyse!BJ131=1,VLOOKUP(BJ$5,Kruistabel!$B$26:$F$29,MATCH($C131,Kruistabel!$C$25:$F$25,0)+1,FALSE),""))</f>
        <v>#N/A</v>
      </c>
      <c r="BK131" s="326" t="e">
        <f>IF(IF(Plananalyse!BK131=1,VLOOKUP(BK$5,Kruistabel!$B$26:$F$29,MATCH($C131,Kruistabel!$C$25:$F$25,0)+1,FALSE),"")=0,"",IF(Plananalyse!BK131=1,VLOOKUP(BK$5,Kruistabel!$B$26:$F$29,MATCH($C131,Kruistabel!$C$25:$F$25,0)+1,FALSE),""))</f>
        <v>#N/A</v>
      </c>
      <c r="BL131" s="326" t="e">
        <f>IF(IF(Plananalyse!BL131=1,VLOOKUP(BL$5,Kruistabel!$B$26:$F$29,MATCH($C131,Kruistabel!$C$25:$F$25,0)+1,FALSE),"")=0,"",IF(Plananalyse!BL131=1,VLOOKUP(BL$5,Kruistabel!$B$26:$F$29,MATCH($C131,Kruistabel!$C$25:$F$25,0)+1,FALSE),""))</f>
        <v>#N/A</v>
      </c>
      <c r="BM131" s="326" t="e">
        <f>IF(IF(Plananalyse!BM131=1,VLOOKUP(BM$5,Kruistabel!$B$26:$F$29,MATCH($C131,Kruistabel!$C$25:$F$25,0)+1,FALSE),"")=0,"",IF(Plananalyse!BM131=1,VLOOKUP(BM$5,Kruistabel!$B$26:$F$29,MATCH($C131,Kruistabel!$C$25:$F$25,0)+1,FALSE),""))</f>
        <v>#N/A</v>
      </c>
      <c r="BN131" s="326" t="e">
        <f>IF(IF(Plananalyse!BN131=1,VLOOKUP(BN$5,Kruistabel!$B$26:$F$29,MATCH($C131,Kruistabel!$C$25:$F$25,0)+1,FALSE),"")=0,"",IF(Plananalyse!BN131=1,VLOOKUP(BN$5,Kruistabel!$B$26:$F$29,MATCH($C131,Kruistabel!$C$25:$F$25,0)+1,FALSE),""))</f>
        <v>#N/A</v>
      </c>
      <c r="BO131" s="326" t="e">
        <f>IF(IF(Plananalyse!BO131=1,VLOOKUP(BO$5,Kruistabel!$B$26:$F$29,MATCH($C131,Kruistabel!$C$25:$F$25,0)+1,FALSE),"")=0,"",IF(Plananalyse!BO131=1,VLOOKUP(BO$5,Kruistabel!$B$26:$F$29,MATCH($C131,Kruistabel!$C$25:$F$25,0)+1,FALSE),""))</f>
        <v>#N/A</v>
      </c>
      <c r="BP131" s="326" t="e">
        <f>IF(IF(Plananalyse!BP131=1,VLOOKUP(BP$5,Kruistabel!$B$26:$F$29,MATCH($C131,Kruistabel!$C$25:$F$25,0)+1,FALSE),"")=0,"",IF(Plananalyse!BP131=1,VLOOKUP(BP$5,Kruistabel!$B$26:$F$29,MATCH($C131,Kruistabel!$C$25:$F$25,0)+1,FALSE),""))</f>
        <v>#N/A</v>
      </c>
      <c r="BQ131" s="326" t="e">
        <f>IF(IF(Plananalyse!BQ131=1,VLOOKUP(BQ$5,Kruistabel!$B$26:$F$29,MATCH($C131,Kruistabel!$C$25:$F$25,0)+1,FALSE),"")=0,"",IF(Plananalyse!BQ131=1,VLOOKUP(BQ$5,Kruistabel!$B$26:$F$29,MATCH($C131,Kruistabel!$C$25:$F$25,0)+1,FALSE),""))</f>
        <v>#N/A</v>
      </c>
      <c r="BR131" s="326" t="e">
        <f>IF(IF(Plananalyse!BR131=1,VLOOKUP(BR$5,Kruistabel!$B$26:$F$29,MATCH($C131,Kruistabel!$C$25:$F$25,0)+1,FALSE),"")=0,"",IF(Plananalyse!BR131=1,VLOOKUP(BR$5,Kruistabel!$B$26:$F$29,MATCH($C131,Kruistabel!$C$25:$F$25,0)+1,FALSE),""))</f>
        <v>#REF!</v>
      </c>
      <c r="BS131" s="326" t="e">
        <f>IF(IF(Plananalyse!BS131=1,VLOOKUP(BS$5,Kruistabel!$B$26:$F$29,MATCH($C131,Kruistabel!$C$25:$F$25,0)+1,FALSE),"")=0,"",IF(Plananalyse!BS131=1,VLOOKUP(BS$5,Kruistabel!$B$26:$F$29,MATCH($C131,Kruistabel!$C$25:$F$25,0)+1,FALSE),""))</f>
        <v>#REF!</v>
      </c>
      <c r="BT131" s="65"/>
      <c r="BU131" s="231" t="e">
        <f>IF(IF(Plananalyse!BU131=1,VLOOKUP(BU$5,Kruistabel!$B$26:$F$29,MATCH($C131,Kruistabel!$C$25:$F$25,0)+1,FALSE),"")=0,"",IF(Plananalyse!BU131=1,VLOOKUP(BU$5,Kruistabel!$B$26:$F$29,MATCH($C131,Kruistabel!$C$25:$F$25,0)+1,FALSE),""))</f>
        <v>#N/A</v>
      </c>
      <c r="BV131" s="326" t="e">
        <f>IF(IF(Plananalyse!BV131=1,VLOOKUP(BV$5,Kruistabel!$B$26:$F$29,MATCH($C131,Kruistabel!$C$25:$F$25,0)+1,FALSE),"")=0,"",IF(Plananalyse!BV131=1,VLOOKUP(BV$5,Kruistabel!$B$26:$F$29,MATCH($C131,Kruistabel!$C$25:$F$25,0)+1,FALSE),""))</f>
        <v>#N/A</v>
      </c>
      <c r="BW131" s="326" t="e">
        <f>IF(IF(Plananalyse!BW131=1,VLOOKUP(BW$5,Kruistabel!$B$26:$F$29,MATCH($C131,Kruistabel!$C$25:$F$25,0)+1,FALSE),"")=0,"",IF(Plananalyse!BW131=1,VLOOKUP(BW$5,Kruistabel!$B$26:$F$29,MATCH($C131,Kruistabel!$C$25:$F$25,0)+1,FALSE),""))</f>
        <v>#N/A</v>
      </c>
      <c r="BX131" s="326" t="e">
        <f>IF(IF(Plananalyse!BX131=1,VLOOKUP(BX$5,Kruistabel!$B$26:$F$29,MATCH($C131,Kruistabel!$C$25:$F$25,0)+1,FALSE),"")=0,"",IF(Plananalyse!BX131=1,VLOOKUP(BX$5,Kruistabel!$B$26:$F$29,MATCH($C131,Kruistabel!$C$25:$F$25,0)+1,FALSE),""))</f>
        <v>#N/A</v>
      </c>
      <c r="BY131" s="327"/>
      <c r="BZ131" s="326" t="e">
        <f>IF(IF(Plananalyse!BZ131=1,VLOOKUP(BZ$5,Kruistabel!$B$26:$F$29,MATCH($C131,Kruistabel!$C$25:$F$25,0)+1,FALSE),"")=0,"",IF(Plananalyse!BZ131=1,VLOOKUP(BZ$5,Kruistabel!$B$26:$F$29,MATCH($C131,Kruistabel!$C$25:$F$25,0)+1,FALSE),""))</f>
        <v>#N/A</v>
      </c>
      <c r="CA131" s="326" t="e">
        <f>IF(IF(Plananalyse!CA131=1,VLOOKUP(CA$5,Kruistabel!$B$26:$F$29,MATCH($C131,Kruistabel!$C$25:$F$25,0)+1,FALSE),"")=0,"",IF(Plananalyse!CA131=1,VLOOKUP(CA$5,Kruistabel!$B$26:$F$29,MATCH($C131,Kruistabel!$C$25:$F$25,0)+1,FALSE),""))</f>
        <v>#N/A</v>
      </c>
      <c r="CB131" s="326" t="e">
        <f>IF(IF(Plananalyse!CB131=1,VLOOKUP(CB$5,Kruistabel!$B$26:$F$29,MATCH($C131,Kruistabel!$C$25:$F$25,0)+1,FALSE),"")=0,"",IF(Plananalyse!CB131=1,VLOOKUP(CB$5,Kruistabel!$B$26:$F$29,MATCH($C131,Kruistabel!$C$25:$F$25,0)+1,FALSE),""))</f>
        <v>#N/A</v>
      </c>
      <c r="CC131" s="326" t="e">
        <f>IF(IF(Plananalyse!CC131=1,VLOOKUP(CC$5,Kruistabel!$B$26:$F$29,MATCH($C131,Kruistabel!$C$25:$F$25,0)+1,FALSE),"")=0,"",IF(Plananalyse!CC131=1,VLOOKUP(CC$5,Kruistabel!$B$26:$F$29,MATCH($C131,Kruistabel!$C$25:$F$25,0)+1,FALSE),""))</f>
        <v>#N/A</v>
      </c>
      <c r="CD131" s="326" t="e">
        <f>IF(IF(Plananalyse!CD131=1,VLOOKUP(CD$5,Kruistabel!$B$26:$F$29,MATCH($C131,Kruistabel!$C$25:$F$25,0)+1,FALSE),"")=0,"",IF(Plananalyse!CD131=1,VLOOKUP(CD$5,Kruistabel!$B$26:$F$29,MATCH($C131,Kruistabel!$C$25:$F$25,0)+1,FALSE),""))</f>
        <v>#N/A</v>
      </c>
      <c r="CE131" s="326" t="e">
        <f>IF(IF(Plananalyse!CE131=1,VLOOKUP(CE$5,Kruistabel!$B$26:$F$29,MATCH($C131,Kruistabel!$C$25:$F$25,0)+1,FALSE),"")=0,"",IF(Plananalyse!CE131=1,VLOOKUP(CE$5,Kruistabel!$B$26:$F$29,MATCH($C131,Kruistabel!$C$25:$F$25,0)+1,FALSE),""))</f>
        <v>#N/A</v>
      </c>
      <c r="CF131" s="326" t="e">
        <f>IF(IF(Plananalyse!CF131=1,VLOOKUP(CF$5,Kruistabel!$B$26:$F$29,MATCH($C131,Kruistabel!$C$25:$F$25,0)+1,FALSE),"")=0,"",IF(Plananalyse!CF131=1,VLOOKUP(CF$5,Kruistabel!$B$26:$F$29,MATCH($C131,Kruistabel!$C$25:$F$25,0)+1,FALSE),""))</f>
        <v>#N/A</v>
      </c>
      <c r="CG131" s="326" t="e">
        <f>IF(IF(Plananalyse!CG131=1,VLOOKUP(CG$5,Kruistabel!$B$26:$F$29,MATCH($C131,Kruistabel!$C$25:$F$25,0)+1,FALSE),"")=0,"",IF(Plananalyse!CG131=1,VLOOKUP(CG$5,Kruistabel!$B$26:$F$29,MATCH($C131,Kruistabel!$C$25:$F$25,0)+1,FALSE),""))</f>
        <v>#REF!</v>
      </c>
      <c r="CH131" s="326" t="e">
        <f>IF(IF(Plananalyse!CH131=1,VLOOKUP(CH$5,Kruistabel!$B$26:$F$29,MATCH($C131,Kruistabel!$C$25:$F$25,0)+1,FALSE),"")=0,"",IF(Plananalyse!CH131=1,VLOOKUP(CH$5,Kruistabel!$B$26:$F$29,MATCH($C131,Kruistabel!$C$25:$F$25,0)+1,FALSE),""))</f>
        <v>#REF!</v>
      </c>
      <c r="CI131" s="65"/>
      <c r="CJ131" s="326" t="e">
        <f>IF(IF(Plananalyse!CJ131=1,VLOOKUP(CJ$5,Kruistabel!$B$26:$F$29,MATCH($C131,Kruistabel!$C$25:$F$25,0)+1,FALSE),"")=0,"",IF(Plananalyse!CJ131=1,VLOOKUP(CJ$5,Kruistabel!$B$26:$F$29,MATCH($C131,Kruistabel!$C$25:$F$25,0)+1,FALSE),""))</f>
        <v>#N/A</v>
      </c>
      <c r="CK131" s="326" t="e">
        <f>IF(IF(Plananalyse!CK131=1,VLOOKUP(CK$5,Kruistabel!$B$26:$F$29,MATCH($C131,Kruistabel!$C$25:$F$25,0)+1,FALSE),"")=0,"",IF(Plananalyse!CK131=1,VLOOKUP(CK$5,Kruistabel!$B$26:$F$29,MATCH($C131,Kruistabel!$C$25:$F$25,0)+1,FALSE),""))</f>
        <v>#N/A</v>
      </c>
      <c r="CL131" s="326" t="e">
        <f>IF(IF(Plananalyse!CL131=1,VLOOKUP(CL$5,Kruistabel!$B$26:$F$29,MATCH($C131,Kruistabel!$C$25:$F$25,0)+1,FALSE),"")=0,"",IF(Plananalyse!CL131=1,VLOOKUP(CL$5,Kruistabel!$B$26:$F$29,MATCH($C131,Kruistabel!$C$25:$F$25,0)+1,FALSE),""))</f>
        <v>#N/A</v>
      </c>
      <c r="CM131" s="326" t="e">
        <f>IF(IF(Plananalyse!CM131=1,VLOOKUP(CM$5,Kruistabel!$B$26:$F$29,MATCH($C131,Kruistabel!$C$25:$F$25,0)+1,FALSE),"")=0,"",IF(Plananalyse!CM131=1,VLOOKUP(CM$5,Kruistabel!$B$26:$F$29,MATCH($C131,Kruistabel!$C$25:$F$25,0)+1,FALSE),""))</f>
        <v>#N/A</v>
      </c>
      <c r="CN131" s="326" t="e">
        <f>IF(IF(Plananalyse!CN131=1,VLOOKUP(CN$5,Kruistabel!$B$26:$F$29,MATCH($C131,Kruistabel!$C$25:$F$25,0)+1,FALSE),"")=0,"",IF(Plananalyse!CN131=1,VLOOKUP(CN$5,Kruistabel!$B$26:$F$29,MATCH($C131,Kruistabel!$C$25:$F$25,0)+1,FALSE),""))</f>
        <v>#N/A</v>
      </c>
      <c r="CO131" s="326" t="e">
        <f>IF(IF(Plananalyse!CO131=1,VLOOKUP(CO$5,Kruistabel!$B$26:$F$29,MATCH($C131,Kruistabel!$C$25:$F$25,0)+1,FALSE),"")=0,"",IF(Plananalyse!CO131=1,VLOOKUP(CO$5,Kruistabel!$B$26:$F$29,MATCH($C131,Kruistabel!$C$25:$F$25,0)+1,FALSE),""))</f>
        <v>#N/A</v>
      </c>
      <c r="CP131" s="326" t="e">
        <f>IF(IF(Plananalyse!CP131=1,VLOOKUP(CP$5,Kruistabel!$B$26:$F$29,MATCH($C131,Kruistabel!$C$25:$F$25,0)+1,FALSE),"")=0,"",IF(Plananalyse!CP131=1,VLOOKUP(CP$5,Kruistabel!$B$26:$F$29,MATCH($C131,Kruistabel!$C$25:$F$25,0)+1,FALSE),""))</f>
        <v>#N/A</v>
      </c>
      <c r="CQ131" s="326" t="e">
        <f>IF(IF(Plananalyse!CQ131=1,VLOOKUP(CQ$5,Kruistabel!$B$26:$F$29,MATCH($C131,Kruistabel!$C$25:$F$25,0)+1,FALSE),"")=0,"",IF(Plananalyse!CQ131=1,VLOOKUP(CQ$5,Kruistabel!$B$26:$F$29,MATCH($C131,Kruistabel!$C$25:$F$25,0)+1,FALSE),""))</f>
        <v>#N/A</v>
      </c>
      <c r="CR131" s="326" t="e">
        <f>IF(IF(Plananalyse!CR131=1,VLOOKUP(CR$5,Kruistabel!$B$26:$F$29,MATCH($C131,Kruistabel!$C$25:$F$25,0)+1,FALSE),"")=0,"",IF(Plananalyse!CR131=1,VLOOKUP(CR$5,Kruistabel!$B$26:$F$29,MATCH($C131,Kruistabel!$C$25:$F$25,0)+1,FALSE),""))</f>
        <v>#N/A</v>
      </c>
      <c r="CS131" s="326" t="e">
        <f>IF(IF(Plananalyse!CS131=1,VLOOKUP(CS$5,Kruistabel!$B$26:$F$29,MATCH($C131,Kruistabel!$C$25:$F$25,0)+1,FALSE),"")=0,"",IF(Plananalyse!CS131=1,VLOOKUP(CS$5,Kruistabel!$B$26:$F$29,MATCH($C131,Kruistabel!$C$25:$F$25,0)+1,FALSE),""))</f>
        <v>#N/A</v>
      </c>
      <c r="CT131" s="326" t="e">
        <f>IF(IF(Plananalyse!CT131=1,VLOOKUP(CT$5,Kruistabel!$B$26:$F$29,MATCH($C131,Kruistabel!$C$25:$F$25,0)+1,FALSE),"")=0,"",IF(Plananalyse!CT131=1,VLOOKUP(CT$5,Kruistabel!$B$26:$F$29,MATCH($C131,Kruistabel!$C$25:$F$25,0)+1,FALSE),""))</f>
        <v>#N/A</v>
      </c>
      <c r="CU131" s="326" t="e">
        <f>IF(IF(Plananalyse!CU131=1,VLOOKUP(CU$5,Kruistabel!$B$26:$F$29,MATCH($C131,Kruistabel!$C$25:$F$25,0)+1,FALSE),"")=0,"",IF(Plananalyse!CU131=1,VLOOKUP(CU$5,Kruistabel!$B$26:$F$29,MATCH($C131,Kruistabel!$C$25:$F$25,0)+1,FALSE),""))</f>
        <v>#N/A</v>
      </c>
      <c r="CV131" s="326" t="e">
        <f>IF(IF(Plananalyse!CV131=1,VLOOKUP(CV$5,Kruistabel!$B$26:$F$29,MATCH($C131,Kruistabel!$C$25:$F$25,0)+1,FALSE),"")=0,"",IF(Plananalyse!CV131=1,VLOOKUP(CV$5,Kruistabel!$B$26:$F$29,MATCH($C131,Kruistabel!$C$25:$F$25,0)+1,FALSE),""))</f>
        <v>#N/A</v>
      </c>
      <c r="CW131" s="326" t="e">
        <f>IF(IF(Plananalyse!CW131=1,VLOOKUP(CW$5,Kruistabel!$B$26:$F$29,MATCH($C131,Kruistabel!$C$25:$F$25,0)+1,FALSE),"")=0,"",IF(Plananalyse!CW131=1,VLOOKUP(CW$5,Kruistabel!$B$26:$F$29,MATCH($C131,Kruistabel!$C$25:$F$25,0)+1,FALSE),""))</f>
        <v>#N/A</v>
      </c>
      <c r="CX131" s="326" t="e">
        <f>IF(IF(Plananalyse!CX131=1,VLOOKUP(CX$5,Kruistabel!$B$26:$F$29,MATCH($C131,Kruistabel!$C$25:$F$25,0)+1,FALSE),"")=0,"",IF(Plananalyse!CX131=1,VLOOKUP(CX$5,Kruistabel!$B$26:$F$29,MATCH($C131,Kruistabel!$C$25:$F$25,0)+1,FALSE),""))</f>
        <v>#N/A</v>
      </c>
      <c r="CY131" s="326" t="e">
        <f>IF(IF(Plananalyse!CY131=1,VLOOKUP(CY$5,Kruistabel!$B$26:$F$29,MATCH($C131,Kruistabel!$C$25:$F$25,0)+1,FALSE),"")=0,"",IF(Plananalyse!CY131=1,VLOOKUP(CY$5,Kruistabel!$B$26:$F$29,MATCH($C131,Kruistabel!$C$25:$F$25,0)+1,FALSE),""))</f>
        <v>#N/A</v>
      </c>
      <c r="CZ131" s="326" t="e">
        <f>IF(IF(Plananalyse!CZ131=1,VLOOKUP(CZ$5,Kruistabel!$B$26:$F$29,MATCH($C131,Kruistabel!$C$25:$F$25,0)+1,FALSE),"")=0,"",IF(Plananalyse!CZ131=1,VLOOKUP(CZ$5,Kruistabel!$B$26:$F$29,MATCH($C131,Kruistabel!$C$25:$F$25,0)+1,FALSE),""))</f>
        <v>#N/A</v>
      </c>
      <c r="DA131" s="326" t="e">
        <f>IF(IF(Plananalyse!DA131=1,VLOOKUP(DA$5,Kruistabel!$B$26:$F$29,MATCH($C131,Kruistabel!$C$25:$F$25,0)+1,FALSE),"")=0,"",IF(Plananalyse!DA131=1,VLOOKUP(DA$5,Kruistabel!$B$26:$F$29,MATCH($C131,Kruistabel!$C$25:$F$25,0)+1,FALSE),""))</f>
        <v>#N/A</v>
      </c>
      <c r="DB131" s="326" t="e">
        <f>IF(IF(Plananalyse!DB131=1,VLOOKUP(DB$5,Kruistabel!$B$26:$F$29,MATCH($C131,Kruistabel!$C$25:$F$25,0)+1,FALSE),"")=0,"",IF(Plananalyse!DB131=1,VLOOKUP(DB$5,Kruistabel!$B$26:$F$29,MATCH($C131,Kruistabel!$C$25:$F$25,0)+1,FALSE),""))</f>
        <v>#N/A</v>
      </c>
      <c r="DC131" s="326" t="e">
        <f>IF(IF(Plananalyse!DC131=1,VLOOKUP(DC$5,Kruistabel!$B$26:$F$29,MATCH($C131,Kruistabel!$C$25:$F$25,0)+1,FALSE),"")=0,"",IF(Plananalyse!DC131=1,VLOOKUP(DC$5,Kruistabel!$B$26:$F$29,MATCH($C131,Kruistabel!$C$25:$F$25,0)+1,FALSE),""))</f>
        <v>#N/A</v>
      </c>
      <c r="DD131" s="327"/>
      <c r="DE131" s="326" t="e">
        <f>IF(IF(Plananalyse!DE131=1,VLOOKUP(DE$5,Kruistabel!$B$26:$F$29,MATCH($C131,Kruistabel!$C$25:$F$25,0)+1,FALSE),"")=0,"",IF(Plananalyse!DE131=1,VLOOKUP(DE$5,Kruistabel!$B$26:$F$29,MATCH($C131,Kruistabel!$C$25:$F$25,0)+1,FALSE),""))</f>
        <v>#N/A</v>
      </c>
      <c r="DF131" s="326" t="e">
        <f>IF(IF(Plananalyse!DF131=1,VLOOKUP(DF$5,Kruistabel!$B$26:$F$29,MATCH($C131,Kruistabel!$C$25:$F$25,0)+1,FALSE),"")=0,"",IF(Plananalyse!DF131=1,VLOOKUP(DF$5,Kruistabel!$B$26:$F$29,MATCH($C131,Kruistabel!$C$25:$F$25,0)+1,FALSE),""))</f>
        <v>#N/A</v>
      </c>
      <c r="DG131" s="326" t="e">
        <f>IF(IF(Plananalyse!DG131=1,VLOOKUP(DG$5,Kruistabel!$B$26:$F$29,MATCH($C131,Kruistabel!$C$25:$F$25,0)+1,FALSE),"")=0,"",IF(Plananalyse!DG131=1,VLOOKUP(DG$5,Kruistabel!$B$26:$F$29,MATCH($C131,Kruistabel!$C$25:$F$25,0)+1,FALSE),""))</f>
        <v>#N/A</v>
      </c>
      <c r="DH131" s="326" t="e">
        <f>IF(IF(Plananalyse!DH131=1,VLOOKUP(DH$5,Kruistabel!$B$26:$F$29,MATCH($C131,Kruistabel!$C$25:$F$25,0)+1,FALSE),"")=0,"",IF(Plananalyse!DH131=1,VLOOKUP(DH$5,Kruistabel!$B$26:$F$29,MATCH($C131,Kruistabel!$C$25:$F$25,0)+1,FALSE),""))</f>
        <v>#N/A</v>
      </c>
      <c r="DI131" s="326" t="e">
        <f>IF(IF(Plananalyse!DI131=1,VLOOKUP(DI$5,Kruistabel!$B$26:$F$29,MATCH($C131,Kruistabel!$C$25:$F$25,0)+1,FALSE),"")=0,"",IF(Plananalyse!DI131=1,VLOOKUP(DI$5,Kruistabel!$B$26:$F$29,MATCH($C131,Kruistabel!$C$25:$F$25,0)+1,FALSE),""))</f>
        <v>#N/A</v>
      </c>
      <c r="DJ131" s="326" t="e">
        <f>IF(IF(Plananalyse!DJ131=1,VLOOKUP(DJ$5,Kruistabel!$B$26:$F$29,MATCH($C131,Kruistabel!$C$25:$F$25,0)+1,FALSE),"")=0,"",IF(Plananalyse!DJ131=1,VLOOKUP(DJ$5,Kruistabel!$B$26:$F$29,MATCH($C131,Kruistabel!$C$25:$F$25,0)+1,FALSE),""))</f>
        <v>#N/A</v>
      </c>
      <c r="DK131" s="326" t="e">
        <f>IF(IF(Plananalyse!DK131=1,VLOOKUP(DK$5,Kruistabel!$B$26:$F$29,MATCH($C131,Kruistabel!$C$25:$F$25,0)+1,FALSE),"")=0,"",IF(Plananalyse!DK131=1,VLOOKUP(DK$5,Kruistabel!$B$26:$F$29,MATCH($C131,Kruistabel!$C$25:$F$25,0)+1,FALSE),""))</f>
        <v>#REF!</v>
      </c>
      <c r="DL131" s="326" t="e">
        <f>IF(IF(Plananalyse!DL131=1,VLOOKUP(DL$5,Kruistabel!$B$26:$F$29,MATCH($C131,Kruistabel!$C$25:$F$25,0)+1,FALSE),"")=0,"",IF(Plananalyse!DL131=1,VLOOKUP(DL$5,Kruistabel!$B$26:$F$29,MATCH($C131,Kruistabel!$C$25:$F$25,0)+1,FALSE),""))</f>
        <v>#REF!</v>
      </c>
      <c r="DM131" s="327" t="str">
        <f>IF(Plananalyse!DM131=1,VLOOKUP(DM$5,Kruistabel!$B$26:$F$29,MATCH($C131,Kruistabel!$C$25:$F$25,0)+1,FALSE),"")</f>
        <v/>
      </c>
      <c r="DN131" s="326" t="e">
        <f>IF(IF(Plananalyse!DN131=1,VLOOKUP(DN$5,Kruistabel!$B$26:$F$29,MATCH($C131,Kruistabel!$C$25:$F$25,0)+1,FALSE),"")=0,"",IF(Plananalyse!DN131=1,VLOOKUP(DN$5,Kruistabel!$B$26:$F$29,MATCH($C131,Kruistabel!$C$25:$F$25,0)+1,FALSE),""))</f>
        <v>#N/A</v>
      </c>
      <c r="DO131" s="326" t="e">
        <f>IF(IF(Plananalyse!DO131=1,VLOOKUP(DO$5,Kruistabel!$B$26:$F$29,MATCH($C131,Kruistabel!$C$25:$F$25,0)+1,FALSE),"")=0,"",IF(Plananalyse!DO131=1,VLOOKUP(DO$5,Kruistabel!$B$26:$F$29,MATCH($C131,Kruistabel!$C$25:$F$25,0)+1,FALSE),""))</f>
        <v>#N/A</v>
      </c>
      <c r="DP131" s="326" t="e">
        <f>IF(IF(Plananalyse!DP131=1,VLOOKUP(DP$5,Kruistabel!$B$26:$F$29,MATCH($C131,Kruistabel!$C$25:$F$25,0)+1,FALSE),"")=0,"",IF(Plananalyse!DP131=1,VLOOKUP(DP$5,Kruistabel!$B$26:$F$29,MATCH($C131,Kruistabel!$C$25:$F$25,0)+1,FALSE),""))</f>
        <v>#N/A</v>
      </c>
      <c r="DQ131" s="326" t="e">
        <f>IF(IF(Plananalyse!DQ131=1,VLOOKUP(DQ$5,Kruistabel!$B$26:$F$29,MATCH($C131,Kruistabel!$C$25:$F$25,0)+1,FALSE),"")=0,"",IF(Plananalyse!DQ131=1,VLOOKUP(DQ$5,Kruistabel!$B$26:$F$29,MATCH($C131,Kruistabel!$C$25:$F$25,0)+1,FALSE),""))</f>
        <v>#N/A</v>
      </c>
      <c r="DR131" s="326" t="e">
        <f>IF(IF(Plananalyse!DR131=1,VLOOKUP(DR$5,Kruistabel!$B$26:$F$29,MATCH($C131,Kruistabel!$C$25:$F$25,0)+1,FALSE),"")=0,"",IF(Plananalyse!DR131=1,VLOOKUP(DR$5,Kruistabel!$B$26:$F$29,MATCH($C131,Kruistabel!$C$25:$F$25,0)+1,FALSE),""))</f>
        <v>#N/A</v>
      </c>
      <c r="DS131" s="326" t="e">
        <f ca="1">IF(IF(Plananalyse!DS131=1,VLOOKUP(DS$5,Kruistabel!$B$26:$F$29,MATCH($C131,Kruistabel!$C$25:$F$25,0)+1,FALSE),"")=0,"",IF(Plananalyse!DS131=1,VLOOKUP(DS$5,Kruistabel!$B$26:$F$29,MATCH($C131,Kruistabel!$C$25:$F$25,0)+1,FALSE),""))</f>
        <v>#N/A</v>
      </c>
      <c r="DT131" s="326" t="e">
        <f ca="1">IF(IF(Plananalyse!DT131=1,VLOOKUP(DT$5,Kruistabel!$B$26:$F$29,MATCH($C131,Kruistabel!$C$25:$F$25,0)+1,FALSE),"")=0,"",IF(Plananalyse!DT131=1,VLOOKUP(DT$5,Kruistabel!$B$26:$F$29,MATCH($C131,Kruistabel!$C$25:$F$25,0)+1,FALSE),""))</f>
        <v>#N/A</v>
      </c>
      <c r="DU131" s="326" t="e">
        <f ca="1">IF(IF(Plananalyse!DU131=1,VLOOKUP(DU$5,Kruistabel!$B$26:$F$29,MATCH($C131,Kruistabel!$C$25:$F$25,0)+1,FALSE),"")=0,"",IF(Plananalyse!DU131=1,VLOOKUP(DU$5,Kruistabel!$B$26:$F$29,MATCH($C131,Kruistabel!$C$25:$F$25,0)+1,FALSE),""))</f>
        <v>#N/A</v>
      </c>
      <c r="DV131" s="326" t="e">
        <f ca="1">IF(IF(Plananalyse!DV131=1,VLOOKUP(DV$5,Kruistabel!$B$26:$F$29,MATCH($C131,Kruistabel!$C$25:$F$25,0)+1,FALSE),"")=0,"",IF(Plananalyse!DV131=1,VLOOKUP(DV$5,Kruistabel!$B$26:$F$29,MATCH($C131,Kruistabel!$C$25:$F$25,0)+1,FALSE),""))</f>
        <v>#N/A</v>
      </c>
      <c r="DW131" s="326" t="e">
        <f ca="1">IF(IF(Plananalyse!DW131=1,VLOOKUP(DW$5,Kruistabel!$B$26:$F$29,MATCH($C131,Kruistabel!$C$25:$F$25,0)+1,FALSE),"")=0,"",IF(Plananalyse!DW131=1,VLOOKUP(DW$5,Kruistabel!$B$26:$F$29,MATCH($C131,Kruistabel!$C$25:$F$25,0)+1,FALSE),""))</f>
        <v>#REF!</v>
      </c>
      <c r="DX131" s="326" t="e">
        <f ca="1">IF(IF(Plananalyse!DX131=1,VLOOKUP(DX$5,Kruistabel!$B$26:$F$29,MATCH($C131,Kruistabel!$C$25:$F$25,0)+1,FALSE),"")=0,"",IF(Plananalyse!DX131=1,VLOOKUP(DX$5,Kruistabel!$B$26:$F$29,MATCH($C131,Kruistabel!$C$25:$F$25,0)+1,FALSE),""))</f>
        <v>#REF!</v>
      </c>
      <c r="DY131" s="327" t="str">
        <f>IF(Plananalyse!DY131=1,VLOOKUP(DY$5,Kruistabel!$B$26:$F$29,MATCH($C131,Kruistabel!$C$25:$F$25,0)+1,FALSE),"")</f>
        <v/>
      </c>
      <c r="DZ131" s="326" t="e">
        <f ca="1">IF(IF(Plananalyse!DZ131=1,VLOOKUP(DZ$5,Kruistabel!$B$26:$F$29,MATCH($C131,Kruistabel!$C$25:$F$25,0)+1,FALSE),"")=0,"",IF(Plananalyse!DZ131=1,VLOOKUP(DZ$5,Kruistabel!$B$26:$F$29,MATCH($C131,Kruistabel!$C$25:$F$25,0)+1,FALSE),""))</f>
        <v>#N/A</v>
      </c>
      <c r="EA131" s="326" t="e">
        <f ca="1">IF(IF(Plananalyse!EA131=1,VLOOKUP(EA$5,Kruistabel!$B$26:$F$29,MATCH($C131,Kruistabel!$C$25:$F$25,0)+1,FALSE),"")=0,"",IF(Plananalyse!EA131=1,VLOOKUP(EA$5,Kruistabel!$B$26:$F$29,MATCH($C131,Kruistabel!$C$25:$F$25,0)+1,FALSE),""))</f>
        <v>#N/A</v>
      </c>
      <c r="EB131" s="326" t="e">
        <f ca="1">IF(IF(Plananalyse!EB131=1,VLOOKUP(EB$5,Kruistabel!$B$26:$F$29,MATCH($C131,Kruistabel!$C$25:$F$25,0)+1,FALSE),"")=0,"",IF(Plananalyse!EB131=1,VLOOKUP(EB$5,Kruistabel!$B$26:$F$29,MATCH($C131,Kruistabel!$C$25:$F$25,0)+1,FALSE),""))</f>
        <v>#REF!</v>
      </c>
      <c r="EC131" s="326" t="e">
        <f ca="1">IF(IF(Plananalyse!EC131=1,VLOOKUP(EC$5,Kruistabel!$B$26:$F$29,MATCH($C131,Kruistabel!$C$25:$F$25,0)+1,FALSE),"")=0,"",IF(Plananalyse!EC131=1,VLOOKUP(EC$5,Kruistabel!$B$26:$F$29,MATCH($C131,Kruistabel!$C$25:$F$25,0)+1,FALSE),""))</f>
        <v>#REF!</v>
      </c>
      <c r="ED131" s="327"/>
      <c r="EE131" s="326" t="e">
        <f ca="1">IF(IF(Plananalyse!EE131=1,VLOOKUP(EE$5,Kruistabel!$B$26:$F$29,MATCH($C131,Kruistabel!$C$25:$F$25,0)+1,FALSE),"")=0,"",IF(Plananalyse!EE131=1,VLOOKUP(EE$5,Kruistabel!$B$26:$F$29,MATCH($C131,Kruistabel!$C$25:$F$25,0)+1,FALSE),""))</f>
        <v>#N/A</v>
      </c>
      <c r="EF131" s="326" t="e">
        <f ca="1">IF(IF(Plananalyse!EF131=1,VLOOKUP(EF$5,Kruistabel!$B$26:$F$29,MATCH($C131,Kruistabel!$C$25:$F$25,0)+1,FALSE),"")=0,"",IF(Plananalyse!EF131=1,VLOOKUP(EF$5,Kruistabel!$B$26:$F$29,MATCH($C131,Kruistabel!$C$25:$F$25,0)+1,FALSE),""))</f>
        <v>#N/A</v>
      </c>
      <c r="EG131" s="326" t="e">
        <f ca="1">IF(IF(Plananalyse!EG131=1,VLOOKUP(EG$5,Kruistabel!$B$26:$F$29,MATCH($C131,Kruistabel!$C$25:$F$25,0)+1,FALSE),"")=0,"",IF(Plananalyse!EG131=1,VLOOKUP(EG$5,Kruistabel!$B$26:$F$29,MATCH($C131,Kruistabel!$C$25:$F$25,0)+1,FALSE),""))</f>
        <v>#N/A</v>
      </c>
      <c r="EH131" s="326" t="e">
        <f ca="1">IF(IF(Plananalyse!EH131=1,VLOOKUP(EH$5,Kruistabel!$B$26:$F$29,MATCH($C131,Kruistabel!$C$25:$F$25,0)+1,FALSE),"")=0,"",IF(Plananalyse!EH131=1,VLOOKUP(EH$5,Kruistabel!$B$26:$F$29,MATCH($C131,Kruistabel!$C$25:$F$25,0)+1,FALSE),""))</f>
        <v>#REF!</v>
      </c>
      <c r="EI131" s="326" t="e">
        <f ca="1">IF(IF(Plananalyse!EI131=1,VLOOKUP(EI$5,Kruistabel!$B$26:$F$29,MATCH($C131,Kruistabel!$C$25:$F$25,0)+1,FALSE),"")=0,"",IF(Plananalyse!EI131=1,VLOOKUP(EI$5,Kruistabel!$B$26:$F$29,MATCH($C131,Kruistabel!$C$25:$F$25,0)+1,FALSE),""))</f>
        <v>#REF!</v>
      </c>
      <c r="EJ131" s="164" t="str">
        <f>IF(Plananalyse!EJ131=1,VLOOKUP(EJ$5,Kruistabel!$B$26:$F$29,MATCH($C131,Kruistabel!$C$25:$F$25,0)+1,FALSE),"")</f>
        <v/>
      </c>
      <c r="EK131" s="138"/>
      <c r="EL131" s="138"/>
      <c r="EM131" s="138"/>
      <c r="EN131" s="138"/>
      <c r="EO131" s="138"/>
    </row>
    <row r="132" spans="2:145" hidden="1">
      <c r="B132" s="337" t="s">
        <v>235</v>
      </c>
      <c r="C132" s="160" t="str">
        <f>_xlfn.IFNA(VLOOKUP($B132,Classificatietabel!$B$6:$I$91,C$7,FALSE),"")</f>
        <v/>
      </c>
      <c r="D132" s="160" t="str">
        <f>_xlfn.IFNA(VLOOKUP($B132,Classificatietabel!$B$6:$I$91,D$7,FALSE),"")</f>
        <v/>
      </c>
      <c r="E132" s="119" t="str">
        <f>IF(AND(D132="laag",$D$3=1),0,_xlfn.IFNA(IF(VLOOKUP($B132,Classificatietabel!$B$6:$H$91,$E$5,FALSE)="Ja",1,0),""))</f>
        <v/>
      </c>
      <c r="F132" s="163"/>
      <c r="G132" s="326" t="e">
        <f>IF(IF(Plananalyse!G132=1,VLOOKUP(G$5,Kruistabel!$B$26:$F$29,MATCH($C132,Kruistabel!$C$25:$F$25,0)+1,FALSE),"")=0,"",IF(Plananalyse!G132=1,VLOOKUP(G$5,Kruistabel!$B$26:$F$29,MATCH($C132,Kruistabel!$C$25:$F$25,0)+1,FALSE),""))</f>
        <v>#N/A</v>
      </c>
      <c r="H132" s="326" t="e">
        <f>IF(IF(Plananalyse!H132=1,VLOOKUP(H$5,Kruistabel!$B$26:$F$29,MATCH($C132,Kruistabel!$C$25:$F$25,0)+1,FALSE),"")=0,"",IF(Plananalyse!H132=1,VLOOKUP(H$5,Kruistabel!$B$26:$F$29,MATCH($C132,Kruistabel!$C$25:$F$25,0)+1,FALSE),""))</f>
        <v>#N/A</v>
      </c>
      <c r="I132" s="326" t="e">
        <f>IF(IF(Plananalyse!I132=1,VLOOKUP(I$5,Kruistabel!$B$26:$F$29,MATCH($C132,Kruistabel!$C$25:$F$25,0)+1,FALSE),"")=0,"",IF(Plananalyse!I132=1,VLOOKUP(I$5,Kruistabel!$B$26:$F$29,MATCH($C132,Kruistabel!$C$25:$F$25,0)+1,FALSE),""))</f>
        <v>#N/A</v>
      </c>
      <c r="J132" s="326" t="e">
        <f>IF(IF(Plananalyse!J132=1,VLOOKUP(J$5,Kruistabel!$B$26:$F$29,MATCH($C132,Kruistabel!$C$25:$F$25,0)+1,FALSE),"")=0,"",IF(Plananalyse!J132=1,VLOOKUP(J$5,Kruistabel!$B$26:$F$29,MATCH($C132,Kruistabel!$C$25:$F$25,0)+1,FALSE),""))</f>
        <v>#N/A</v>
      </c>
      <c r="K132" s="326" t="e">
        <f>IF(IF(Plananalyse!K132=1,VLOOKUP(K$5,Kruistabel!$B$26:$F$29,MATCH($C132,Kruistabel!$C$25:$F$25,0)+1,FALSE),"")=0,"",IF(Plananalyse!K132=1,VLOOKUP(K$5,Kruistabel!$B$26:$F$29,MATCH($C132,Kruistabel!$C$25:$F$25,0)+1,FALSE),""))</f>
        <v>#N/A</v>
      </c>
      <c r="L132" s="326" t="e">
        <f>IF(IF(Plananalyse!L132=1,VLOOKUP(L$5,Kruistabel!$B$26:$F$29,MATCH($C132,Kruistabel!$C$25:$F$25,0)+1,FALSE),"")=0,"",IF(Plananalyse!L132=1,VLOOKUP(L$5,Kruistabel!$B$26:$F$29,MATCH($C132,Kruistabel!$C$25:$F$25,0)+1,FALSE),""))</f>
        <v>#N/A</v>
      </c>
      <c r="M132" s="326" t="e">
        <f>IF(IF(Plananalyse!M132=1,VLOOKUP(M$5,Kruistabel!$B$26:$F$29,MATCH($C132,Kruistabel!$C$25:$F$25,0)+1,FALSE),"")=0,"",IF(Plananalyse!M132=1,VLOOKUP(M$5,Kruistabel!$B$26:$F$29,MATCH($C132,Kruistabel!$C$25:$F$25,0)+1,FALSE),""))</f>
        <v>#N/A</v>
      </c>
      <c r="N132" s="326" t="e">
        <f>IF(IF(Plananalyse!N132=1,VLOOKUP(N$5,Kruistabel!$B$26:$F$29,MATCH($C132,Kruistabel!$C$25:$F$25,0)+1,FALSE),"")=0,"",IF(Plananalyse!N132=1,VLOOKUP(N$5,Kruistabel!$B$26:$F$29,MATCH($C132,Kruistabel!$C$25:$F$25,0)+1,FALSE),""))</f>
        <v>#N/A</v>
      </c>
      <c r="O132" s="326" t="e">
        <f>IF(IF(Plananalyse!O132=1,VLOOKUP(O$5,Kruistabel!$B$26:$F$29,MATCH($C132,Kruistabel!$C$25:$F$25,0)+1,FALSE),"")=0,"",IF(Plananalyse!O132=1,VLOOKUP(O$5,Kruistabel!$B$26:$F$29,MATCH($C132,Kruistabel!$C$25:$F$25,0)+1,FALSE),""))</f>
        <v>#N/A</v>
      </c>
      <c r="P132" s="326" t="e">
        <f>IF(IF(Plananalyse!P132=1,VLOOKUP(P$5,Kruistabel!$B$26:$F$29,MATCH($C132,Kruistabel!$C$25:$F$25,0)+1,FALSE),"")=0,"",IF(Plananalyse!P132=1,VLOOKUP(P$5,Kruistabel!$B$26:$F$29,MATCH($C132,Kruistabel!$C$25:$F$25,0)+1,FALSE),""))</f>
        <v>#N/A</v>
      </c>
      <c r="Q132" s="326" t="e">
        <f>IF(IF(Plananalyse!Q132=1,VLOOKUP(Q$5,Kruistabel!$B$26:$F$29,MATCH($C132,Kruistabel!$C$25:$F$25,0)+1,FALSE),"")=0,"",IF(Plananalyse!Q132=1,VLOOKUP(Q$5,Kruistabel!$B$26:$F$29,MATCH($C132,Kruistabel!$C$25:$F$25,0)+1,FALSE),""))</f>
        <v>#N/A</v>
      </c>
      <c r="R132" s="326" t="e">
        <f>IF(IF(Plananalyse!R132=1,VLOOKUP(R$5,Kruistabel!$B$26:$F$29,MATCH($C132,Kruistabel!$C$25:$F$25,0)+1,FALSE),"")=0,"",IF(Plananalyse!R132=1,VLOOKUP(R$5,Kruistabel!$B$26:$F$29,MATCH($C132,Kruistabel!$C$25:$F$25,0)+1,FALSE),""))</f>
        <v>#N/A</v>
      </c>
      <c r="S132" s="326" t="e">
        <f>IF(IF(Plananalyse!S132=1,VLOOKUP(S$5,Kruistabel!$B$26:$F$29,MATCH($C132,Kruistabel!$C$25:$F$25,0)+1,FALSE),"")=0,"",IF(Plananalyse!S132=1,VLOOKUP(S$5,Kruistabel!$B$26:$F$29,MATCH($C132,Kruistabel!$C$25:$F$25,0)+1,FALSE),""))</f>
        <v>#N/A</v>
      </c>
      <c r="T132" s="326" t="e">
        <f>IF(IF(Plananalyse!T132=1,VLOOKUP(T$5,Kruistabel!$B$26:$F$29,MATCH($C132,Kruistabel!$C$25:$F$25,0)+1,FALSE),"")=0,"",IF(Plananalyse!T132=1,VLOOKUP(T$5,Kruistabel!$B$26:$F$29,MATCH($C132,Kruistabel!$C$25:$F$25,0)+1,FALSE),""))</f>
        <v>#N/A</v>
      </c>
      <c r="U132" s="326" t="e">
        <f>IF(IF(Plananalyse!U132=1,VLOOKUP(U$5,Kruistabel!$B$26:$F$29,MATCH($C132,Kruistabel!$C$25:$F$25,0)+1,FALSE),"")=0,"",IF(Plananalyse!U132=1,VLOOKUP(U$5,Kruistabel!$B$26:$F$29,MATCH($C132,Kruistabel!$C$25:$F$25,0)+1,FALSE),""))</f>
        <v>#N/A</v>
      </c>
      <c r="V132" s="326" t="e">
        <f>IF(IF(Plananalyse!V132=1,VLOOKUP(V$5,Kruistabel!$B$26:$F$29,MATCH($C132,Kruistabel!$C$25:$F$25,0)+1,FALSE),"")=0,"",IF(Plananalyse!V132=1,VLOOKUP(V$5,Kruistabel!$B$26:$F$29,MATCH($C132,Kruistabel!$C$25:$F$25,0)+1,FALSE),""))</f>
        <v>#N/A</v>
      </c>
      <c r="W132" s="326" t="e">
        <f>IF(IF(Plananalyse!W132=1,VLOOKUP(W$5,Kruistabel!$B$26:$F$29,MATCH($C132,Kruistabel!$C$25:$F$25,0)+1,FALSE),"")=0,"",IF(Plananalyse!W132=1,VLOOKUP(W$5,Kruistabel!$B$26:$F$29,MATCH($C132,Kruistabel!$C$25:$F$25,0)+1,FALSE),""))</f>
        <v>#N/A</v>
      </c>
      <c r="X132" s="326" t="e">
        <f>IF(IF(Plananalyse!X132=1,VLOOKUP(X$5,Kruistabel!$B$26:$F$29,MATCH($C132,Kruistabel!$C$25:$F$25,0)+1,FALSE),"")=0,"",IF(Plananalyse!X132=1,VLOOKUP(X$5,Kruistabel!$B$26:$F$29,MATCH($C132,Kruistabel!$C$25:$F$25,0)+1,FALSE),""))</f>
        <v>#N/A</v>
      </c>
      <c r="Y132" s="326" t="e">
        <f>IF(IF(Plananalyse!Y132=1,VLOOKUP(Y$5,Kruistabel!$B$26:$F$29,MATCH($C132,Kruistabel!$C$25:$F$25,0)+1,FALSE),"")=0,"",IF(Plananalyse!Y132=1,VLOOKUP(Y$5,Kruistabel!$B$26:$F$29,MATCH($C132,Kruistabel!$C$25:$F$25,0)+1,FALSE),""))</f>
        <v>#N/A</v>
      </c>
      <c r="Z132" s="326" t="e">
        <f>IF(IF(Plananalyse!Z132=1,VLOOKUP(Z$5,Kruistabel!$B$26:$F$29,MATCH($C132,Kruistabel!$C$25:$F$25,0)+1,FALSE),"")=0,"",IF(Plananalyse!Z132=1,VLOOKUP(Z$5,Kruistabel!$B$26:$F$29,MATCH($C132,Kruistabel!$C$25:$F$25,0)+1,FALSE),""))</f>
        <v>#N/A</v>
      </c>
      <c r="AA132" s="326" t="e">
        <f>IF(IF(Plananalyse!AA132=1,VLOOKUP(AA$5,Kruistabel!$B$26:$F$29,MATCH($C132,Kruistabel!$C$25:$F$25,0)+1,FALSE),"")=0,"",IF(Plananalyse!AA132=1,VLOOKUP(AA$5,Kruistabel!$B$26:$F$29,MATCH($C132,Kruistabel!$C$25:$F$25,0)+1,FALSE),""))</f>
        <v>#N/A</v>
      </c>
      <c r="AB132" s="326" t="e">
        <f>IF(IF(Plananalyse!AB132=1,VLOOKUP(AB$5,Kruistabel!$B$26:$F$29,MATCH($C132,Kruistabel!$C$25:$F$25,0)+1,FALSE),"")=0,"",IF(Plananalyse!AB132=1,VLOOKUP(AB$5,Kruistabel!$B$26:$F$29,MATCH($C132,Kruistabel!$C$25:$F$25,0)+1,FALSE),""))</f>
        <v>#N/A</v>
      </c>
      <c r="AC132" s="326" t="e">
        <f>IF(IF(Plananalyse!AC132=1,VLOOKUP(AC$5,Kruistabel!$B$26:$F$29,MATCH($C132,Kruistabel!$C$25:$F$25,0)+1,FALSE),"")=0,"",IF(Plananalyse!AC132=1,VLOOKUP(AC$5,Kruistabel!$B$26:$F$29,MATCH($C132,Kruistabel!$C$25:$F$25,0)+1,FALSE),""))</f>
        <v>#N/A</v>
      </c>
      <c r="AD132" s="326" t="e">
        <f>IF(IF(Plananalyse!AD132=1,VLOOKUP(AD$5,Kruistabel!$B$26:$F$29,MATCH($C132,Kruistabel!$C$25:$F$25,0)+1,FALSE),"")=0,"",IF(Plananalyse!AD132=1,VLOOKUP(AD$5,Kruistabel!$B$26:$F$29,MATCH($C132,Kruistabel!$C$25:$F$25,0)+1,FALSE),""))</f>
        <v>#N/A</v>
      </c>
      <c r="AE132" s="326" t="e">
        <f>IF(IF(Plananalyse!AE132=1,VLOOKUP(AE$5,Kruistabel!$B$26:$F$29,MATCH($C132,Kruistabel!$C$25:$F$25,0)+1,FALSE),"")=0,"",IF(Plananalyse!AE132=1,VLOOKUP(AE$5,Kruistabel!$B$26:$F$29,MATCH($C132,Kruistabel!$C$25:$F$25,0)+1,FALSE),""))</f>
        <v>#N/A</v>
      </c>
      <c r="AF132" s="326" t="e">
        <f>IF(IF(Plananalyse!AF132=1,VLOOKUP(AF$5,Kruistabel!$B$26:$F$29,MATCH($C132,Kruistabel!$C$25:$F$25,0)+1,FALSE),"")=0,"",IF(Plananalyse!AF132=1,VLOOKUP(AF$5,Kruistabel!$B$26:$F$29,MATCH($C132,Kruistabel!$C$25:$F$25,0)+1,FALSE),""))</f>
        <v>#N/A</v>
      </c>
      <c r="AG132" s="326" t="e">
        <f>IF(IF(Plananalyse!AG132=1,VLOOKUP(AG$5,Kruistabel!$B$26:$F$29,MATCH($C132,Kruistabel!$C$25:$F$25,0)+1,FALSE),"")=0,"",IF(Plananalyse!AG132=1,VLOOKUP(AG$5,Kruistabel!$B$26:$F$29,MATCH($C132,Kruistabel!$C$25:$F$25,0)+1,FALSE),""))</f>
        <v>#N/A</v>
      </c>
      <c r="AH132" s="326" t="e">
        <f>IF(IF(Plananalyse!AH132=1,VLOOKUP(AH$5,Kruistabel!$B$26:$F$29,MATCH($C132,Kruistabel!$C$25:$F$25,0)+1,FALSE),"")=0,"",IF(Plananalyse!AI132=1,VLOOKUP(AH$5,Kruistabel!$B$26:$F$29,MATCH($C132,Kruistabel!$C$25:$F$25,0)+1,FALSE),""))</f>
        <v>#N/A</v>
      </c>
      <c r="AI132" s="326" t="e">
        <f>IF(IF(Plananalyse!AI132=1,VLOOKUP(AI$5,Kruistabel!$B$26:$F$29,MATCH($C132,Kruistabel!$C$25:$F$25,0)+1,FALSE),"")=0,"",IF(Plananalyse!AJ132=1,VLOOKUP(AI$5,Kruistabel!$B$26:$F$29,MATCH($C132,Kruistabel!$C$25:$F$25,0)+1,FALSE),""))</f>
        <v>#N/A</v>
      </c>
      <c r="AJ132" s="326" t="e">
        <f>IF(IF(Plananalyse!AJ132=1,VLOOKUP(AJ$5,Kruistabel!$B$26:$F$29,MATCH($C132,Kruistabel!$C$25:$F$25,0)+1,FALSE),"")=0,"",IF(Plananalyse!AJ132=1,VLOOKUP(AJ$5,Kruistabel!$B$26:$F$29,MATCH($C132,Kruistabel!$C$25:$F$25,0)+1,FALSE),""))</f>
        <v>#N/A</v>
      </c>
      <c r="AK132" s="326" t="e">
        <f>IF(IF(Plananalyse!AK132=1,VLOOKUP(AK$5,Kruistabel!$B$26:$F$29,MATCH($C132,Kruistabel!$C$25:$F$25,0)+1,FALSE),"")=0,"",IF(Plananalyse!AK132=1,VLOOKUP(AK$5,Kruistabel!$B$26:$F$29,MATCH($C132,Kruistabel!$C$25:$F$25,0)+1,FALSE),""))</f>
        <v>#N/A</v>
      </c>
      <c r="AL132" s="326" t="e">
        <f>IF(IF(Plananalyse!AL132=1,VLOOKUP(AL$5,Kruistabel!$B$26:$F$29,MATCH($C132,Kruistabel!$C$25:$F$25,0)+1,FALSE),"")=0,"",IF(Plananalyse!AL132=1,VLOOKUP(AL$5,Kruistabel!$B$26:$F$29,MATCH($C132,Kruistabel!$C$25:$F$25,0)+1,FALSE),""))</f>
        <v>#N/A</v>
      </c>
      <c r="AM132" s="326" t="e">
        <f>IF(IF(Plananalyse!AM132=1,VLOOKUP(AM$5,Kruistabel!$B$26:$F$29,MATCH($C132,Kruistabel!$C$25:$F$25,0)+1,FALSE),"")=0,"",IF(Plananalyse!AM132=1,VLOOKUP(AM$5,Kruistabel!$B$26:$F$29,MATCH($C132,Kruistabel!$C$25:$F$25,0)+1,FALSE),""))</f>
        <v>#N/A</v>
      </c>
      <c r="AN132" s="327"/>
      <c r="AO132" s="326" t="e">
        <f>IF(IF(Plananalyse!AO132=1,VLOOKUP(AO$5,Kruistabel!$B$26:$F$29,MATCH($C132,Kruistabel!$C$25:$F$25,0)+1,FALSE),"")=0,"",IF(Plananalyse!AO132=1,VLOOKUP(AO$5,Kruistabel!$B$26:$F$29,MATCH($C132,Kruistabel!$C$25:$F$25,0)+1,FALSE),""))</f>
        <v>#N/A</v>
      </c>
      <c r="AP132" s="326" t="e">
        <f>IF(IF(Plananalyse!AP132=1,VLOOKUP(AP$5,Kruistabel!$B$26:$F$29,MATCH($C132,Kruistabel!$C$25:$F$25,0)+1,FALSE),"")=0,"",IF(Plananalyse!AP132=1,VLOOKUP(AP$5,Kruistabel!$B$26:$F$29,MATCH($C132,Kruistabel!$C$25:$F$25,0)+1,FALSE),""))</f>
        <v>#N/A</v>
      </c>
      <c r="AQ132" s="326" t="e">
        <f>IF(IF(Plananalyse!AQ132=1,VLOOKUP(AQ$5,Kruistabel!$B$26:$F$29,MATCH($C132,Kruistabel!$C$25:$F$25,0)+1,FALSE),"")=0,"",IF(Plananalyse!AQ132=1,VLOOKUP(AQ$5,Kruistabel!$B$26:$F$29,MATCH($C132,Kruistabel!$C$25:$F$25,0)+1,FALSE),""))</f>
        <v>#N/A</v>
      </c>
      <c r="AR132" s="326" t="e">
        <f>IF(IF(Plananalyse!AR132=1,VLOOKUP(AR$5,Kruistabel!$B$26:$F$29,MATCH($C132,Kruistabel!$C$25:$F$25,0)+1,FALSE),"")=0,"",IF(Plananalyse!AR132=1,VLOOKUP(AR$5,Kruistabel!$B$26:$F$29,MATCH($C132,Kruistabel!$C$25:$F$25,0)+1,FALSE),""))</f>
        <v>#N/A</v>
      </c>
      <c r="AS132" s="326" t="e">
        <f>IF(IF(Plananalyse!AS132=1,VLOOKUP(AS$5,Kruistabel!$B$26:$F$29,MATCH($C132,Kruistabel!$C$25:$F$25,0)+1,FALSE),"")=0,"",IF(Plananalyse!AS132=1,VLOOKUP(AS$5,Kruistabel!$B$26:$F$29,MATCH($C132,Kruistabel!$C$25:$F$25,0)+1,FALSE),""))</f>
        <v>#N/A</v>
      </c>
      <c r="AT132" s="326" t="e">
        <f>IF(IF(Plananalyse!AT132=1,VLOOKUP(AT$5,Kruistabel!$B$26:$F$29,MATCH($C132,Kruistabel!$C$25:$F$25,0)+1,FALSE),"")=0,"",IF(Plananalyse!AT132=1,VLOOKUP(AT$5,Kruistabel!$B$26:$F$29,MATCH($C132,Kruistabel!$C$25:$F$25,0)+1,FALSE),""))</f>
        <v>#N/A</v>
      </c>
      <c r="AU132" s="326" t="e">
        <f>IF(IF(Plananalyse!AU132=1,VLOOKUP(AU$5,Kruistabel!$B$26:$F$29,MATCH($C132,Kruistabel!$C$25:$F$25,0)+1,FALSE),"")=0,"",IF(Plananalyse!AU132=1,VLOOKUP(AU$5,Kruistabel!$B$26:$F$29,MATCH($C132,Kruistabel!$C$25:$F$25,0)+1,FALSE),""))</f>
        <v>#N/A</v>
      </c>
      <c r="AV132" s="326" t="e">
        <f>IF(IF(Plananalyse!AV132=1,VLOOKUP(AV$5,Kruistabel!$B$26:$F$29,MATCH($C132,Kruistabel!$C$25:$F$25,0)+1,FALSE),"")=0,"",IF(Plananalyse!AV132=1,VLOOKUP(AV$5,Kruistabel!$B$26:$F$29,MATCH($C132,Kruistabel!$C$25:$F$25,0)+1,FALSE),""))</f>
        <v>#N/A</v>
      </c>
      <c r="AW132" s="326" t="e">
        <f>IF(IF(Plananalyse!AW132=1,VLOOKUP(AW$5,Kruistabel!$B$26:$F$29,MATCH($C132,Kruistabel!$C$25:$F$25,0)+1,FALSE),"")=0,"",IF(Plananalyse!AW132=1,VLOOKUP(AW$5,Kruistabel!$B$26:$F$29,MATCH($C132,Kruistabel!$C$25:$F$25,0)+1,FALSE),""))</f>
        <v>#N/A</v>
      </c>
      <c r="AX132" s="326" t="e">
        <f>IF(IF(Plananalyse!AX132=1,VLOOKUP(AX$5,Kruistabel!$B$26:$F$29,MATCH($C132,Kruistabel!$C$25:$F$25,0)+1,FALSE),"")=0,"",IF(Plananalyse!AX132=1,VLOOKUP(AX$5,Kruistabel!$B$26:$F$29,MATCH($C132,Kruistabel!$C$25:$F$25,0)+1,FALSE),""))</f>
        <v>#N/A</v>
      </c>
      <c r="AY132" s="327"/>
      <c r="AZ132" s="326" t="e">
        <f>IF(IF(Plananalyse!AZ132=1,VLOOKUP(AZ$5,Kruistabel!$B$26:$F$29,MATCH($C132,Kruistabel!$C$25:$F$25,0)+1,FALSE),"")=0,"",IF(Plananalyse!AZ132=1,VLOOKUP(AZ$5,Kruistabel!$B$26:$F$29,MATCH($C132,Kruistabel!$C$25:$F$25,0)+1,FALSE),""))</f>
        <v>#N/A</v>
      </c>
      <c r="BA132" s="326" t="e">
        <f>IF(IF(Plananalyse!BA132=1,VLOOKUP(BA$5,Kruistabel!$B$26:$F$29,MATCH($C132,Kruistabel!$C$25:$F$25,0)+1,FALSE),"")=0,"",IF(Plananalyse!BA132=1,VLOOKUP(BA$5,Kruistabel!$B$26:$F$29,MATCH($C132,Kruistabel!$C$25:$F$25,0)+1,FALSE),""))</f>
        <v>#N/A</v>
      </c>
      <c r="BB132" s="326" t="e">
        <f>IF(IF(Plananalyse!BB132=1,VLOOKUP(BB$5,Kruistabel!$B$26:$F$29,MATCH($C132,Kruistabel!$C$25:$F$25,0)+1,FALSE),"")=0,"",IF(Plananalyse!BB132=1,VLOOKUP(BB$5,Kruistabel!$B$26:$F$29,MATCH($C132,Kruistabel!$C$25:$F$25,0)+1,FALSE),""))</f>
        <v>#N/A</v>
      </c>
      <c r="BC132" s="326" t="e">
        <f>IF(IF(Plananalyse!BC132=1,VLOOKUP(BC$5,Kruistabel!$B$26:$F$29,MATCH($C132,Kruistabel!$C$25:$F$25,0)+1,FALSE),"")=0,"",IF(Plananalyse!BC132=1,VLOOKUP(BC$5,Kruistabel!$B$26:$F$29,MATCH($C132,Kruistabel!$C$25:$F$25,0)+1,FALSE),""))</f>
        <v>#N/A</v>
      </c>
      <c r="BD132" s="326" t="e">
        <f>IF(IF(Plananalyse!BD132=1,VLOOKUP(BD$5,Kruistabel!$B$26:$F$29,MATCH($C132,Kruistabel!$C$25:$F$25,0)+1,FALSE),"")=0,"",IF(Plananalyse!BD132=1,VLOOKUP(BD$5,Kruistabel!$B$26:$F$29,MATCH($C132,Kruistabel!$C$25:$F$25,0)+1,FALSE),""))</f>
        <v>#N/A</v>
      </c>
      <c r="BE132" s="326" t="e">
        <f>IF(IF(Plananalyse!BE132=1,VLOOKUP(BE$5,Kruistabel!$B$26:$F$29,MATCH($C132,Kruistabel!$C$25:$F$25,0)+1,FALSE),"")=0,"",IF(Plananalyse!BE132=1,VLOOKUP(BE$5,Kruistabel!$B$26:$F$29,MATCH($C132,Kruistabel!$C$25:$F$25,0)+1,FALSE),""))</f>
        <v>#N/A</v>
      </c>
      <c r="BF132" s="326" t="e">
        <f>IF(IF(Plananalyse!BF132=1,VLOOKUP(BF$5,Kruistabel!$B$26:$F$29,MATCH($C132,Kruistabel!$C$25:$F$25,0)+1,FALSE),"")=0,"",IF(Plananalyse!BF132=1,VLOOKUP(BF$5,Kruistabel!$B$26:$F$29,MATCH($C132,Kruistabel!$C$25:$F$25,0)+1,FALSE),""))</f>
        <v>#N/A</v>
      </c>
      <c r="BG132" s="326" t="e">
        <f>IF(IF(Plananalyse!BG132=1,VLOOKUP(BG$5,Kruistabel!$B$26:$F$29,MATCH($C132,Kruistabel!$C$25:$F$25,0)+1,FALSE),"")=0,"",IF(Plananalyse!BG132=1,VLOOKUP(BG$5,Kruistabel!$B$26:$F$29,MATCH($C132,Kruistabel!$C$25:$F$25,0)+1,FALSE),""))</f>
        <v>#N/A</v>
      </c>
      <c r="BH132" s="326" t="e">
        <f>IF(IF(Plananalyse!BH132=1,VLOOKUP(BH$5,Kruistabel!$B$26:$F$29,MATCH($C132,Kruistabel!$C$25:$F$25,0)+1,FALSE),"")=0,"",IF(Plananalyse!BH132=1,VLOOKUP(BH$5,Kruistabel!$B$26:$F$29,MATCH($C132,Kruistabel!$C$25:$F$25,0)+1,FALSE),""))</f>
        <v>#N/A</v>
      </c>
      <c r="BI132" s="327"/>
      <c r="BJ132" s="326" t="e">
        <f>IF(IF(Plananalyse!BJ132=1,VLOOKUP(BJ$5,Kruistabel!$B$26:$F$29,MATCH($C132,Kruistabel!$C$25:$F$25,0)+1,FALSE),"")=0,"",IF(Plananalyse!BJ132=1,VLOOKUP(BJ$5,Kruistabel!$B$26:$F$29,MATCH($C132,Kruistabel!$C$25:$F$25,0)+1,FALSE),""))</f>
        <v>#N/A</v>
      </c>
      <c r="BK132" s="326" t="e">
        <f>IF(IF(Plananalyse!BK132=1,VLOOKUP(BK$5,Kruistabel!$B$26:$F$29,MATCH($C132,Kruistabel!$C$25:$F$25,0)+1,FALSE),"")=0,"",IF(Plananalyse!BK132=1,VLOOKUP(BK$5,Kruistabel!$B$26:$F$29,MATCH($C132,Kruistabel!$C$25:$F$25,0)+1,FALSE),""))</f>
        <v>#N/A</v>
      </c>
      <c r="BL132" s="326" t="e">
        <f>IF(IF(Plananalyse!BL132=1,VLOOKUP(BL$5,Kruistabel!$B$26:$F$29,MATCH($C132,Kruistabel!$C$25:$F$25,0)+1,FALSE),"")=0,"",IF(Plananalyse!BL132=1,VLOOKUP(BL$5,Kruistabel!$B$26:$F$29,MATCH($C132,Kruistabel!$C$25:$F$25,0)+1,FALSE),""))</f>
        <v>#N/A</v>
      </c>
      <c r="BM132" s="326" t="e">
        <f>IF(IF(Plananalyse!BM132=1,VLOOKUP(BM$5,Kruistabel!$B$26:$F$29,MATCH($C132,Kruistabel!$C$25:$F$25,0)+1,FALSE),"")=0,"",IF(Plananalyse!BM132=1,VLOOKUP(BM$5,Kruistabel!$B$26:$F$29,MATCH($C132,Kruistabel!$C$25:$F$25,0)+1,FALSE),""))</f>
        <v>#N/A</v>
      </c>
      <c r="BN132" s="326" t="e">
        <f>IF(IF(Plananalyse!BN132=1,VLOOKUP(BN$5,Kruistabel!$B$26:$F$29,MATCH($C132,Kruistabel!$C$25:$F$25,0)+1,FALSE),"")=0,"",IF(Plananalyse!BN132=1,VLOOKUP(BN$5,Kruistabel!$B$26:$F$29,MATCH($C132,Kruistabel!$C$25:$F$25,0)+1,FALSE),""))</f>
        <v>#N/A</v>
      </c>
      <c r="BO132" s="326" t="e">
        <f>IF(IF(Plananalyse!BO132=1,VLOOKUP(BO$5,Kruistabel!$B$26:$F$29,MATCH($C132,Kruistabel!$C$25:$F$25,0)+1,FALSE),"")=0,"",IF(Plananalyse!BO132=1,VLOOKUP(BO$5,Kruistabel!$B$26:$F$29,MATCH($C132,Kruistabel!$C$25:$F$25,0)+1,FALSE),""))</f>
        <v>#N/A</v>
      </c>
      <c r="BP132" s="326" t="e">
        <f>IF(IF(Plananalyse!BP132=1,VLOOKUP(BP$5,Kruistabel!$B$26:$F$29,MATCH($C132,Kruistabel!$C$25:$F$25,0)+1,FALSE),"")=0,"",IF(Plananalyse!BP132=1,VLOOKUP(BP$5,Kruistabel!$B$26:$F$29,MATCH($C132,Kruistabel!$C$25:$F$25,0)+1,FALSE),""))</f>
        <v>#N/A</v>
      </c>
      <c r="BQ132" s="326" t="e">
        <f>IF(IF(Plananalyse!BQ132=1,VLOOKUP(BQ$5,Kruistabel!$B$26:$F$29,MATCH($C132,Kruistabel!$C$25:$F$25,0)+1,FALSE),"")=0,"",IF(Plananalyse!BQ132=1,VLOOKUP(BQ$5,Kruistabel!$B$26:$F$29,MATCH($C132,Kruistabel!$C$25:$F$25,0)+1,FALSE),""))</f>
        <v>#N/A</v>
      </c>
      <c r="BR132" s="326" t="e">
        <f>IF(IF(Plananalyse!BR132=1,VLOOKUP(BR$5,Kruistabel!$B$26:$F$29,MATCH($C132,Kruistabel!$C$25:$F$25,0)+1,FALSE),"")=0,"",IF(Plananalyse!BR132=1,VLOOKUP(BR$5,Kruistabel!$B$26:$F$29,MATCH($C132,Kruistabel!$C$25:$F$25,0)+1,FALSE),""))</f>
        <v>#REF!</v>
      </c>
      <c r="BS132" s="326" t="e">
        <f>IF(IF(Plananalyse!BS132=1,VLOOKUP(BS$5,Kruistabel!$B$26:$F$29,MATCH($C132,Kruistabel!$C$25:$F$25,0)+1,FALSE),"")=0,"",IF(Plananalyse!BS132=1,VLOOKUP(BS$5,Kruistabel!$B$26:$F$29,MATCH($C132,Kruistabel!$C$25:$F$25,0)+1,FALSE),""))</f>
        <v>#REF!</v>
      </c>
      <c r="BT132" s="65"/>
      <c r="BU132" s="231" t="e">
        <f>IF(IF(Plananalyse!BU132=1,VLOOKUP(BU$5,Kruistabel!$B$26:$F$29,MATCH($C132,Kruistabel!$C$25:$F$25,0)+1,FALSE),"")=0,"",IF(Plananalyse!BU132=1,VLOOKUP(BU$5,Kruistabel!$B$26:$F$29,MATCH($C132,Kruistabel!$C$25:$F$25,0)+1,FALSE),""))</f>
        <v>#N/A</v>
      </c>
      <c r="BV132" s="326" t="e">
        <f>IF(IF(Plananalyse!BV132=1,VLOOKUP(BV$5,Kruistabel!$B$26:$F$29,MATCH($C132,Kruistabel!$C$25:$F$25,0)+1,FALSE),"")=0,"",IF(Plananalyse!BV132=1,VLOOKUP(BV$5,Kruistabel!$B$26:$F$29,MATCH($C132,Kruistabel!$C$25:$F$25,0)+1,FALSE),""))</f>
        <v>#N/A</v>
      </c>
      <c r="BW132" s="326" t="e">
        <f>IF(IF(Plananalyse!BW132=1,VLOOKUP(BW$5,Kruistabel!$B$26:$F$29,MATCH($C132,Kruistabel!$C$25:$F$25,0)+1,FALSE),"")=0,"",IF(Plananalyse!BW132=1,VLOOKUP(BW$5,Kruistabel!$B$26:$F$29,MATCH($C132,Kruistabel!$C$25:$F$25,0)+1,FALSE),""))</f>
        <v>#N/A</v>
      </c>
      <c r="BX132" s="326" t="e">
        <f>IF(IF(Plananalyse!BX132=1,VLOOKUP(BX$5,Kruistabel!$B$26:$F$29,MATCH($C132,Kruistabel!$C$25:$F$25,0)+1,FALSE),"")=0,"",IF(Plananalyse!BX132=1,VLOOKUP(BX$5,Kruistabel!$B$26:$F$29,MATCH($C132,Kruistabel!$C$25:$F$25,0)+1,FALSE),""))</f>
        <v>#N/A</v>
      </c>
      <c r="BY132" s="327"/>
      <c r="BZ132" s="326" t="e">
        <f>IF(IF(Plananalyse!BZ132=1,VLOOKUP(BZ$5,Kruistabel!$B$26:$F$29,MATCH($C132,Kruistabel!$C$25:$F$25,0)+1,FALSE),"")=0,"",IF(Plananalyse!BZ132=1,VLOOKUP(BZ$5,Kruistabel!$B$26:$F$29,MATCH($C132,Kruistabel!$C$25:$F$25,0)+1,FALSE),""))</f>
        <v>#N/A</v>
      </c>
      <c r="CA132" s="326" t="e">
        <f>IF(IF(Plananalyse!CA132=1,VLOOKUP(CA$5,Kruistabel!$B$26:$F$29,MATCH($C132,Kruistabel!$C$25:$F$25,0)+1,FALSE),"")=0,"",IF(Plananalyse!CA132=1,VLOOKUP(CA$5,Kruistabel!$B$26:$F$29,MATCH($C132,Kruistabel!$C$25:$F$25,0)+1,FALSE),""))</f>
        <v>#N/A</v>
      </c>
      <c r="CB132" s="326" t="e">
        <f>IF(IF(Plananalyse!CB132=1,VLOOKUP(CB$5,Kruistabel!$B$26:$F$29,MATCH($C132,Kruistabel!$C$25:$F$25,0)+1,FALSE),"")=0,"",IF(Plananalyse!CB132=1,VLOOKUP(CB$5,Kruistabel!$B$26:$F$29,MATCH($C132,Kruistabel!$C$25:$F$25,0)+1,FALSE),""))</f>
        <v>#N/A</v>
      </c>
      <c r="CC132" s="326" t="e">
        <f>IF(IF(Plananalyse!CC132=1,VLOOKUP(CC$5,Kruistabel!$B$26:$F$29,MATCH($C132,Kruistabel!$C$25:$F$25,0)+1,FALSE),"")=0,"",IF(Plananalyse!CC132=1,VLOOKUP(CC$5,Kruistabel!$B$26:$F$29,MATCH($C132,Kruistabel!$C$25:$F$25,0)+1,FALSE),""))</f>
        <v>#N/A</v>
      </c>
      <c r="CD132" s="326" t="e">
        <f>IF(IF(Plananalyse!CD132=1,VLOOKUP(CD$5,Kruistabel!$B$26:$F$29,MATCH($C132,Kruistabel!$C$25:$F$25,0)+1,FALSE),"")=0,"",IF(Plananalyse!CD132=1,VLOOKUP(CD$5,Kruistabel!$B$26:$F$29,MATCH($C132,Kruistabel!$C$25:$F$25,0)+1,FALSE),""))</f>
        <v>#N/A</v>
      </c>
      <c r="CE132" s="326" t="e">
        <f>IF(IF(Plananalyse!CE132=1,VLOOKUP(CE$5,Kruistabel!$B$26:$F$29,MATCH($C132,Kruistabel!$C$25:$F$25,0)+1,FALSE),"")=0,"",IF(Plananalyse!CE132=1,VLOOKUP(CE$5,Kruistabel!$B$26:$F$29,MATCH($C132,Kruistabel!$C$25:$F$25,0)+1,FALSE),""))</f>
        <v>#N/A</v>
      </c>
      <c r="CF132" s="326" t="e">
        <f>IF(IF(Plananalyse!CF132=1,VLOOKUP(CF$5,Kruistabel!$B$26:$F$29,MATCH($C132,Kruistabel!$C$25:$F$25,0)+1,FALSE),"")=0,"",IF(Plananalyse!CF132=1,VLOOKUP(CF$5,Kruistabel!$B$26:$F$29,MATCH($C132,Kruistabel!$C$25:$F$25,0)+1,FALSE),""))</f>
        <v>#N/A</v>
      </c>
      <c r="CG132" s="326" t="e">
        <f>IF(IF(Plananalyse!CG132=1,VLOOKUP(CG$5,Kruistabel!$B$26:$F$29,MATCH($C132,Kruistabel!$C$25:$F$25,0)+1,FALSE),"")=0,"",IF(Plananalyse!CG132=1,VLOOKUP(CG$5,Kruistabel!$B$26:$F$29,MATCH($C132,Kruistabel!$C$25:$F$25,0)+1,FALSE),""))</f>
        <v>#REF!</v>
      </c>
      <c r="CH132" s="326" t="e">
        <f>IF(IF(Plananalyse!CH132=1,VLOOKUP(CH$5,Kruistabel!$B$26:$F$29,MATCH($C132,Kruistabel!$C$25:$F$25,0)+1,FALSE),"")=0,"",IF(Plananalyse!CH132=1,VLOOKUP(CH$5,Kruistabel!$B$26:$F$29,MATCH($C132,Kruistabel!$C$25:$F$25,0)+1,FALSE),""))</f>
        <v>#REF!</v>
      </c>
      <c r="CI132" s="65"/>
      <c r="CJ132" s="326" t="e">
        <f>IF(IF(Plananalyse!CJ132=1,VLOOKUP(CJ$5,Kruistabel!$B$26:$F$29,MATCH($C132,Kruistabel!$C$25:$F$25,0)+1,FALSE),"")=0,"",IF(Plananalyse!CJ132=1,VLOOKUP(CJ$5,Kruistabel!$B$26:$F$29,MATCH($C132,Kruistabel!$C$25:$F$25,0)+1,FALSE),""))</f>
        <v>#N/A</v>
      </c>
      <c r="CK132" s="326" t="e">
        <f>IF(IF(Plananalyse!CK132=1,VLOOKUP(CK$5,Kruistabel!$B$26:$F$29,MATCH($C132,Kruistabel!$C$25:$F$25,0)+1,FALSE),"")=0,"",IF(Plananalyse!CK132=1,VLOOKUP(CK$5,Kruistabel!$B$26:$F$29,MATCH($C132,Kruistabel!$C$25:$F$25,0)+1,FALSE),""))</f>
        <v>#N/A</v>
      </c>
      <c r="CL132" s="326" t="e">
        <f>IF(IF(Plananalyse!CL132=1,VLOOKUP(CL$5,Kruistabel!$B$26:$F$29,MATCH($C132,Kruistabel!$C$25:$F$25,0)+1,FALSE),"")=0,"",IF(Plananalyse!CL132=1,VLOOKUP(CL$5,Kruistabel!$B$26:$F$29,MATCH($C132,Kruistabel!$C$25:$F$25,0)+1,FALSE),""))</f>
        <v>#N/A</v>
      </c>
      <c r="CM132" s="326" t="e">
        <f>IF(IF(Plananalyse!CM132=1,VLOOKUP(CM$5,Kruistabel!$B$26:$F$29,MATCH($C132,Kruistabel!$C$25:$F$25,0)+1,FALSE),"")=0,"",IF(Plananalyse!CM132=1,VLOOKUP(CM$5,Kruistabel!$B$26:$F$29,MATCH($C132,Kruistabel!$C$25:$F$25,0)+1,FALSE),""))</f>
        <v>#N/A</v>
      </c>
      <c r="CN132" s="326" t="e">
        <f>IF(IF(Plananalyse!CN132=1,VLOOKUP(CN$5,Kruistabel!$B$26:$F$29,MATCH($C132,Kruistabel!$C$25:$F$25,0)+1,FALSE),"")=0,"",IF(Plananalyse!CN132=1,VLOOKUP(CN$5,Kruistabel!$B$26:$F$29,MATCH($C132,Kruistabel!$C$25:$F$25,0)+1,FALSE),""))</f>
        <v>#N/A</v>
      </c>
      <c r="CO132" s="326" t="e">
        <f>IF(IF(Plananalyse!CO132=1,VLOOKUP(CO$5,Kruistabel!$B$26:$F$29,MATCH($C132,Kruistabel!$C$25:$F$25,0)+1,FALSE),"")=0,"",IF(Plananalyse!CO132=1,VLOOKUP(CO$5,Kruistabel!$B$26:$F$29,MATCH($C132,Kruistabel!$C$25:$F$25,0)+1,FALSE),""))</f>
        <v>#N/A</v>
      </c>
      <c r="CP132" s="326" t="e">
        <f>IF(IF(Plananalyse!CP132=1,VLOOKUP(CP$5,Kruistabel!$B$26:$F$29,MATCH($C132,Kruistabel!$C$25:$F$25,0)+1,FALSE),"")=0,"",IF(Plananalyse!CP132=1,VLOOKUP(CP$5,Kruistabel!$B$26:$F$29,MATCH($C132,Kruistabel!$C$25:$F$25,0)+1,FALSE),""))</f>
        <v>#N/A</v>
      </c>
      <c r="CQ132" s="326" t="e">
        <f>IF(IF(Plananalyse!CQ132=1,VLOOKUP(CQ$5,Kruistabel!$B$26:$F$29,MATCH($C132,Kruistabel!$C$25:$F$25,0)+1,FALSE),"")=0,"",IF(Plananalyse!CQ132=1,VLOOKUP(CQ$5,Kruistabel!$B$26:$F$29,MATCH($C132,Kruistabel!$C$25:$F$25,0)+1,FALSE),""))</f>
        <v>#N/A</v>
      </c>
      <c r="CR132" s="326" t="e">
        <f>IF(IF(Plananalyse!CR132=1,VLOOKUP(CR$5,Kruistabel!$B$26:$F$29,MATCH($C132,Kruistabel!$C$25:$F$25,0)+1,FALSE),"")=0,"",IF(Plananalyse!CR132=1,VLOOKUP(CR$5,Kruistabel!$B$26:$F$29,MATCH($C132,Kruistabel!$C$25:$F$25,0)+1,FALSE),""))</f>
        <v>#N/A</v>
      </c>
      <c r="CS132" s="326" t="e">
        <f>IF(IF(Plananalyse!CS132=1,VLOOKUP(CS$5,Kruistabel!$B$26:$F$29,MATCH($C132,Kruistabel!$C$25:$F$25,0)+1,FALSE),"")=0,"",IF(Plananalyse!CS132=1,VLOOKUP(CS$5,Kruistabel!$B$26:$F$29,MATCH($C132,Kruistabel!$C$25:$F$25,0)+1,FALSE),""))</f>
        <v>#N/A</v>
      </c>
      <c r="CT132" s="326" t="e">
        <f>IF(IF(Plananalyse!CT132=1,VLOOKUP(CT$5,Kruistabel!$B$26:$F$29,MATCH($C132,Kruistabel!$C$25:$F$25,0)+1,FALSE),"")=0,"",IF(Plananalyse!CT132=1,VLOOKUP(CT$5,Kruistabel!$B$26:$F$29,MATCH($C132,Kruistabel!$C$25:$F$25,0)+1,FALSE),""))</f>
        <v>#N/A</v>
      </c>
      <c r="CU132" s="326" t="e">
        <f>IF(IF(Plananalyse!CU132=1,VLOOKUP(CU$5,Kruistabel!$B$26:$F$29,MATCH($C132,Kruistabel!$C$25:$F$25,0)+1,FALSE),"")=0,"",IF(Plananalyse!CU132=1,VLOOKUP(CU$5,Kruistabel!$B$26:$F$29,MATCH($C132,Kruistabel!$C$25:$F$25,0)+1,FALSE),""))</f>
        <v>#N/A</v>
      </c>
      <c r="CV132" s="326" t="e">
        <f>IF(IF(Plananalyse!CV132=1,VLOOKUP(CV$5,Kruistabel!$B$26:$F$29,MATCH($C132,Kruistabel!$C$25:$F$25,0)+1,FALSE),"")=0,"",IF(Plananalyse!CV132=1,VLOOKUP(CV$5,Kruistabel!$B$26:$F$29,MATCH($C132,Kruistabel!$C$25:$F$25,0)+1,FALSE),""))</f>
        <v>#N/A</v>
      </c>
      <c r="CW132" s="326" t="e">
        <f>IF(IF(Plananalyse!CW132=1,VLOOKUP(CW$5,Kruistabel!$B$26:$F$29,MATCH($C132,Kruistabel!$C$25:$F$25,0)+1,FALSE),"")=0,"",IF(Plananalyse!CW132=1,VLOOKUP(CW$5,Kruistabel!$B$26:$F$29,MATCH($C132,Kruistabel!$C$25:$F$25,0)+1,FALSE),""))</f>
        <v>#N/A</v>
      </c>
      <c r="CX132" s="326" t="e">
        <f>IF(IF(Plananalyse!CX132=1,VLOOKUP(CX$5,Kruistabel!$B$26:$F$29,MATCH($C132,Kruistabel!$C$25:$F$25,0)+1,FALSE),"")=0,"",IF(Plananalyse!CX132=1,VLOOKUP(CX$5,Kruistabel!$B$26:$F$29,MATCH($C132,Kruistabel!$C$25:$F$25,0)+1,FALSE),""))</f>
        <v>#N/A</v>
      </c>
      <c r="CY132" s="326" t="e">
        <f>IF(IF(Plananalyse!CY132=1,VLOOKUP(CY$5,Kruistabel!$B$26:$F$29,MATCH($C132,Kruistabel!$C$25:$F$25,0)+1,FALSE),"")=0,"",IF(Plananalyse!CY132=1,VLOOKUP(CY$5,Kruistabel!$B$26:$F$29,MATCH($C132,Kruistabel!$C$25:$F$25,0)+1,FALSE),""))</f>
        <v>#N/A</v>
      </c>
      <c r="CZ132" s="326" t="e">
        <f>IF(IF(Plananalyse!CZ132=1,VLOOKUP(CZ$5,Kruistabel!$B$26:$F$29,MATCH($C132,Kruistabel!$C$25:$F$25,0)+1,FALSE),"")=0,"",IF(Plananalyse!CZ132=1,VLOOKUP(CZ$5,Kruistabel!$B$26:$F$29,MATCH($C132,Kruistabel!$C$25:$F$25,0)+1,FALSE),""))</f>
        <v>#N/A</v>
      </c>
      <c r="DA132" s="326" t="e">
        <f>IF(IF(Plananalyse!DA132=1,VLOOKUP(DA$5,Kruistabel!$B$26:$F$29,MATCH($C132,Kruistabel!$C$25:$F$25,0)+1,FALSE),"")=0,"",IF(Plananalyse!DA132=1,VLOOKUP(DA$5,Kruistabel!$B$26:$F$29,MATCH($C132,Kruistabel!$C$25:$F$25,0)+1,FALSE),""))</f>
        <v>#N/A</v>
      </c>
      <c r="DB132" s="326" t="e">
        <f>IF(IF(Plananalyse!DB132=1,VLOOKUP(DB$5,Kruistabel!$B$26:$F$29,MATCH($C132,Kruistabel!$C$25:$F$25,0)+1,FALSE),"")=0,"",IF(Plananalyse!DB132=1,VLOOKUP(DB$5,Kruistabel!$B$26:$F$29,MATCH($C132,Kruistabel!$C$25:$F$25,0)+1,FALSE),""))</f>
        <v>#N/A</v>
      </c>
      <c r="DC132" s="326" t="e">
        <f>IF(IF(Plananalyse!DC132=1,VLOOKUP(DC$5,Kruistabel!$B$26:$F$29,MATCH($C132,Kruistabel!$C$25:$F$25,0)+1,FALSE),"")=0,"",IF(Plananalyse!DC132=1,VLOOKUP(DC$5,Kruistabel!$B$26:$F$29,MATCH($C132,Kruistabel!$C$25:$F$25,0)+1,FALSE),""))</f>
        <v>#N/A</v>
      </c>
      <c r="DD132" s="327"/>
      <c r="DE132" s="326" t="e">
        <f>IF(IF(Plananalyse!DE132=1,VLOOKUP(DE$5,Kruistabel!$B$26:$F$29,MATCH($C132,Kruistabel!$C$25:$F$25,0)+1,FALSE),"")=0,"",IF(Plananalyse!DE132=1,VLOOKUP(DE$5,Kruistabel!$B$26:$F$29,MATCH($C132,Kruistabel!$C$25:$F$25,0)+1,FALSE),""))</f>
        <v>#N/A</v>
      </c>
      <c r="DF132" s="326" t="e">
        <f>IF(IF(Plananalyse!DF132=1,VLOOKUP(DF$5,Kruistabel!$B$26:$F$29,MATCH($C132,Kruistabel!$C$25:$F$25,0)+1,FALSE),"")=0,"",IF(Plananalyse!DF132=1,VLOOKUP(DF$5,Kruistabel!$B$26:$F$29,MATCH($C132,Kruistabel!$C$25:$F$25,0)+1,FALSE),""))</f>
        <v>#N/A</v>
      </c>
      <c r="DG132" s="326" t="e">
        <f>IF(IF(Plananalyse!DG132=1,VLOOKUP(DG$5,Kruistabel!$B$26:$F$29,MATCH($C132,Kruistabel!$C$25:$F$25,0)+1,FALSE),"")=0,"",IF(Plananalyse!DG132=1,VLOOKUP(DG$5,Kruistabel!$B$26:$F$29,MATCH($C132,Kruistabel!$C$25:$F$25,0)+1,FALSE),""))</f>
        <v>#N/A</v>
      </c>
      <c r="DH132" s="326" t="e">
        <f>IF(IF(Plananalyse!DH132=1,VLOOKUP(DH$5,Kruistabel!$B$26:$F$29,MATCH($C132,Kruistabel!$C$25:$F$25,0)+1,FALSE),"")=0,"",IF(Plananalyse!DH132=1,VLOOKUP(DH$5,Kruistabel!$B$26:$F$29,MATCH($C132,Kruistabel!$C$25:$F$25,0)+1,FALSE),""))</f>
        <v>#N/A</v>
      </c>
      <c r="DI132" s="326" t="e">
        <f>IF(IF(Plananalyse!DI132=1,VLOOKUP(DI$5,Kruistabel!$B$26:$F$29,MATCH($C132,Kruistabel!$C$25:$F$25,0)+1,FALSE),"")=0,"",IF(Plananalyse!DI132=1,VLOOKUP(DI$5,Kruistabel!$B$26:$F$29,MATCH($C132,Kruistabel!$C$25:$F$25,0)+1,FALSE),""))</f>
        <v>#N/A</v>
      </c>
      <c r="DJ132" s="326" t="e">
        <f>IF(IF(Plananalyse!DJ132=1,VLOOKUP(DJ$5,Kruistabel!$B$26:$F$29,MATCH($C132,Kruistabel!$C$25:$F$25,0)+1,FALSE),"")=0,"",IF(Plananalyse!DJ132=1,VLOOKUP(DJ$5,Kruistabel!$B$26:$F$29,MATCH($C132,Kruistabel!$C$25:$F$25,0)+1,FALSE),""))</f>
        <v>#N/A</v>
      </c>
      <c r="DK132" s="326" t="e">
        <f>IF(IF(Plananalyse!DK132=1,VLOOKUP(DK$5,Kruistabel!$B$26:$F$29,MATCH($C132,Kruistabel!$C$25:$F$25,0)+1,FALSE),"")=0,"",IF(Plananalyse!DK132=1,VLOOKUP(DK$5,Kruistabel!$B$26:$F$29,MATCH($C132,Kruistabel!$C$25:$F$25,0)+1,FALSE),""))</f>
        <v>#REF!</v>
      </c>
      <c r="DL132" s="326" t="e">
        <f>IF(IF(Plananalyse!DL132=1,VLOOKUP(DL$5,Kruistabel!$B$26:$F$29,MATCH($C132,Kruistabel!$C$25:$F$25,0)+1,FALSE),"")=0,"",IF(Plananalyse!DL132=1,VLOOKUP(DL$5,Kruistabel!$B$26:$F$29,MATCH($C132,Kruistabel!$C$25:$F$25,0)+1,FALSE),""))</f>
        <v>#REF!</v>
      </c>
      <c r="DM132" s="327" t="str">
        <f>IF(Plananalyse!DM132=1,VLOOKUP(DM$5,Kruistabel!$B$26:$F$29,MATCH($C132,Kruistabel!$C$25:$F$25,0)+1,FALSE),"")</f>
        <v/>
      </c>
      <c r="DN132" s="326" t="e">
        <f>IF(IF(Plananalyse!DN132=1,VLOOKUP(DN$5,Kruistabel!$B$26:$F$29,MATCH($C132,Kruistabel!$C$25:$F$25,0)+1,FALSE),"")=0,"",IF(Plananalyse!DN132=1,VLOOKUP(DN$5,Kruistabel!$B$26:$F$29,MATCH($C132,Kruistabel!$C$25:$F$25,0)+1,FALSE),""))</f>
        <v>#N/A</v>
      </c>
      <c r="DO132" s="326" t="e">
        <f>IF(IF(Plananalyse!DO132=1,VLOOKUP(DO$5,Kruistabel!$B$26:$F$29,MATCH($C132,Kruistabel!$C$25:$F$25,0)+1,FALSE),"")=0,"",IF(Plananalyse!DO132=1,VLOOKUP(DO$5,Kruistabel!$B$26:$F$29,MATCH($C132,Kruistabel!$C$25:$F$25,0)+1,FALSE),""))</f>
        <v>#N/A</v>
      </c>
      <c r="DP132" s="326" t="e">
        <f>IF(IF(Plananalyse!DP132=1,VLOOKUP(DP$5,Kruistabel!$B$26:$F$29,MATCH($C132,Kruistabel!$C$25:$F$25,0)+1,FALSE),"")=0,"",IF(Plananalyse!DP132=1,VLOOKUP(DP$5,Kruistabel!$B$26:$F$29,MATCH($C132,Kruistabel!$C$25:$F$25,0)+1,FALSE),""))</f>
        <v>#N/A</v>
      </c>
      <c r="DQ132" s="326" t="e">
        <f>IF(IF(Plananalyse!DQ132=1,VLOOKUP(DQ$5,Kruistabel!$B$26:$F$29,MATCH($C132,Kruistabel!$C$25:$F$25,0)+1,FALSE),"")=0,"",IF(Plananalyse!DQ132=1,VLOOKUP(DQ$5,Kruistabel!$B$26:$F$29,MATCH($C132,Kruistabel!$C$25:$F$25,0)+1,FALSE),""))</f>
        <v>#N/A</v>
      </c>
      <c r="DR132" s="326" t="e">
        <f>IF(IF(Plananalyse!DR132=1,VLOOKUP(DR$5,Kruistabel!$B$26:$F$29,MATCH($C132,Kruistabel!$C$25:$F$25,0)+1,FALSE),"")=0,"",IF(Plananalyse!DR132=1,VLOOKUP(DR$5,Kruistabel!$B$26:$F$29,MATCH($C132,Kruistabel!$C$25:$F$25,0)+1,FALSE),""))</f>
        <v>#N/A</v>
      </c>
      <c r="DS132" s="326" t="e">
        <f>IF(IF(Plananalyse!DS132=1,VLOOKUP(DS$5,Kruistabel!$B$26:$F$29,MATCH($C132,Kruistabel!$C$25:$F$25,0)+1,FALSE),"")=0,"",IF(Plananalyse!DS132=1,VLOOKUP(DS$5,Kruistabel!$B$26:$F$29,MATCH($C132,Kruistabel!$C$25:$F$25,0)+1,FALSE),""))</f>
        <v>#N/A</v>
      </c>
      <c r="DT132" s="326" t="e">
        <f ca="1">IF(IF(Plananalyse!DT132=1,VLOOKUP(DT$5,Kruistabel!$B$26:$F$29,MATCH($C132,Kruistabel!$C$25:$F$25,0)+1,FALSE),"")=0,"",IF(Plananalyse!DT132=1,VLOOKUP(DT$5,Kruistabel!$B$26:$F$29,MATCH($C132,Kruistabel!$C$25:$F$25,0)+1,FALSE),""))</f>
        <v>#N/A</v>
      </c>
      <c r="DU132" s="326" t="e">
        <f ca="1">IF(IF(Plananalyse!DU132=1,VLOOKUP(DU$5,Kruistabel!$B$26:$F$29,MATCH($C132,Kruistabel!$C$25:$F$25,0)+1,FALSE),"")=0,"",IF(Plananalyse!DU132=1,VLOOKUP(DU$5,Kruistabel!$B$26:$F$29,MATCH($C132,Kruistabel!$C$25:$F$25,0)+1,FALSE),""))</f>
        <v>#N/A</v>
      </c>
      <c r="DV132" s="326" t="e">
        <f ca="1">IF(IF(Plananalyse!DV132=1,VLOOKUP(DV$5,Kruistabel!$B$26:$F$29,MATCH($C132,Kruistabel!$C$25:$F$25,0)+1,FALSE),"")=0,"",IF(Plananalyse!DV132=1,VLOOKUP(DV$5,Kruistabel!$B$26:$F$29,MATCH($C132,Kruistabel!$C$25:$F$25,0)+1,FALSE),""))</f>
        <v>#N/A</v>
      </c>
      <c r="DW132" s="326" t="e">
        <f ca="1">IF(IF(Plananalyse!DW132=1,VLOOKUP(DW$5,Kruistabel!$B$26:$F$29,MATCH($C132,Kruistabel!$C$25:$F$25,0)+1,FALSE),"")=0,"",IF(Plananalyse!DW132=1,VLOOKUP(DW$5,Kruistabel!$B$26:$F$29,MATCH($C132,Kruistabel!$C$25:$F$25,0)+1,FALSE),""))</f>
        <v>#REF!</v>
      </c>
      <c r="DX132" s="326" t="e">
        <f ca="1">IF(IF(Plananalyse!DX132=1,VLOOKUP(DX$5,Kruistabel!$B$26:$F$29,MATCH($C132,Kruistabel!$C$25:$F$25,0)+1,FALSE),"")=0,"",IF(Plananalyse!DX132=1,VLOOKUP(DX$5,Kruistabel!$B$26:$F$29,MATCH($C132,Kruistabel!$C$25:$F$25,0)+1,FALSE),""))</f>
        <v>#REF!</v>
      </c>
      <c r="DY132" s="327" t="str">
        <f>IF(Plananalyse!DY132=1,VLOOKUP(DY$5,Kruistabel!$B$26:$F$29,MATCH($C132,Kruistabel!$C$25:$F$25,0)+1,FALSE),"")</f>
        <v/>
      </c>
      <c r="DZ132" s="326" t="e">
        <f ca="1">IF(IF(Plananalyse!DZ132=1,VLOOKUP(DZ$5,Kruistabel!$B$26:$F$29,MATCH($C132,Kruistabel!$C$25:$F$25,0)+1,FALSE),"")=0,"",IF(Plananalyse!DZ132=1,VLOOKUP(DZ$5,Kruistabel!$B$26:$F$29,MATCH($C132,Kruistabel!$C$25:$F$25,0)+1,FALSE),""))</f>
        <v>#N/A</v>
      </c>
      <c r="EA132" s="326" t="e">
        <f ca="1">IF(IF(Plananalyse!EA132=1,VLOOKUP(EA$5,Kruistabel!$B$26:$F$29,MATCH($C132,Kruistabel!$C$25:$F$25,0)+1,FALSE),"")=0,"",IF(Plananalyse!EA132=1,VLOOKUP(EA$5,Kruistabel!$B$26:$F$29,MATCH($C132,Kruistabel!$C$25:$F$25,0)+1,FALSE),""))</f>
        <v>#N/A</v>
      </c>
      <c r="EB132" s="326" t="e">
        <f ca="1">IF(IF(Plananalyse!EB132=1,VLOOKUP(EB$5,Kruistabel!$B$26:$F$29,MATCH($C132,Kruistabel!$C$25:$F$25,0)+1,FALSE),"")=0,"",IF(Plananalyse!EB132=1,VLOOKUP(EB$5,Kruistabel!$B$26:$F$29,MATCH($C132,Kruistabel!$C$25:$F$25,0)+1,FALSE),""))</f>
        <v>#REF!</v>
      </c>
      <c r="EC132" s="326" t="e">
        <f ca="1">IF(IF(Plananalyse!EC132=1,VLOOKUP(EC$5,Kruistabel!$B$26:$F$29,MATCH($C132,Kruistabel!$C$25:$F$25,0)+1,FALSE),"")=0,"",IF(Plananalyse!EC132=1,VLOOKUP(EC$5,Kruistabel!$B$26:$F$29,MATCH($C132,Kruistabel!$C$25:$F$25,0)+1,FALSE),""))</f>
        <v>#REF!</v>
      </c>
      <c r="ED132" s="327"/>
      <c r="EE132" s="326" t="e">
        <f ca="1">IF(IF(Plananalyse!EE132=1,VLOOKUP(EE$5,Kruistabel!$B$26:$F$29,MATCH($C132,Kruistabel!$C$25:$F$25,0)+1,FALSE),"")=0,"",IF(Plananalyse!EE132=1,VLOOKUP(EE$5,Kruistabel!$B$26:$F$29,MATCH($C132,Kruistabel!$C$25:$F$25,0)+1,FALSE),""))</f>
        <v>#N/A</v>
      </c>
      <c r="EF132" s="326" t="e">
        <f ca="1">IF(IF(Plananalyse!EF132=1,VLOOKUP(EF$5,Kruistabel!$B$26:$F$29,MATCH($C132,Kruistabel!$C$25:$F$25,0)+1,FALSE),"")=0,"",IF(Plananalyse!EF132=1,VLOOKUP(EF$5,Kruistabel!$B$26:$F$29,MATCH($C132,Kruistabel!$C$25:$F$25,0)+1,FALSE),""))</f>
        <v>#N/A</v>
      </c>
      <c r="EG132" s="326" t="e">
        <f ca="1">IF(IF(Plananalyse!EG132=1,VLOOKUP(EG$5,Kruistabel!$B$26:$F$29,MATCH($C132,Kruistabel!$C$25:$F$25,0)+1,FALSE),"")=0,"",IF(Plananalyse!EG132=1,VLOOKUP(EG$5,Kruistabel!$B$26:$F$29,MATCH($C132,Kruistabel!$C$25:$F$25,0)+1,FALSE),""))</f>
        <v>#N/A</v>
      </c>
      <c r="EH132" s="326" t="e">
        <f ca="1">IF(IF(Plananalyse!EH132=1,VLOOKUP(EH$5,Kruistabel!$B$26:$F$29,MATCH($C132,Kruistabel!$C$25:$F$25,0)+1,FALSE),"")=0,"",IF(Plananalyse!EH132=1,VLOOKUP(EH$5,Kruistabel!$B$26:$F$29,MATCH($C132,Kruistabel!$C$25:$F$25,0)+1,FALSE),""))</f>
        <v>#REF!</v>
      </c>
      <c r="EI132" s="326" t="e">
        <f ca="1">IF(IF(Plananalyse!EI132=1,VLOOKUP(EI$5,Kruistabel!$B$26:$F$29,MATCH($C132,Kruistabel!$C$25:$F$25,0)+1,FALSE),"")=0,"",IF(Plananalyse!EI132=1,VLOOKUP(EI$5,Kruistabel!$B$26:$F$29,MATCH($C132,Kruistabel!$C$25:$F$25,0)+1,FALSE),""))</f>
        <v>#REF!</v>
      </c>
      <c r="EJ132" s="164" t="str">
        <f>IF(Plananalyse!EJ132=1,VLOOKUP(EJ$5,Kruistabel!$B$26:$F$29,MATCH($C132,Kruistabel!$C$25:$F$25,0)+1,FALSE),"")</f>
        <v/>
      </c>
      <c r="EK132" s="138"/>
      <c r="EL132" s="138"/>
      <c r="EM132" s="138"/>
      <c r="EN132" s="138"/>
      <c r="EO132" s="138"/>
    </row>
    <row r="133" spans="2:145" hidden="1">
      <c r="B133" s="337" t="s">
        <v>236</v>
      </c>
      <c r="C133" s="160" t="str">
        <f>_xlfn.IFNA(VLOOKUP($B133,Classificatietabel!$B$6:$I$91,C$7,FALSE),"")</f>
        <v/>
      </c>
      <c r="D133" s="160" t="str">
        <f>_xlfn.IFNA(VLOOKUP($B133,Classificatietabel!$B$6:$I$91,D$7,FALSE),"")</f>
        <v/>
      </c>
      <c r="E133" s="119" t="str">
        <f>IF(AND(D133="laag",$D$3=1),0,_xlfn.IFNA(IF(VLOOKUP($B133,Classificatietabel!$B$6:$H$91,$E$5,FALSE)="Ja",1,0),""))</f>
        <v/>
      </c>
      <c r="F133" s="163"/>
      <c r="G133" s="326" t="e">
        <f>IF(IF(Plananalyse!G133=1,VLOOKUP(G$5,Kruistabel!$B$26:$F$29,MATCH($C133,Kruistabel!$C$25:$F$25,0)+1,FALSE),"")=0,"",IF(Plananalyse!G133=1,VLOOKUP(G$5,Kruistabel!$B$26:$F$29,MATCH($C133,Kruistabel!$C$25:$F$25,0)+1,FALSE),""))</f>
        <v>#N/A</v>
      </c>
      <c r="H133" s="326" t="e">
        <f>IF(IF(Plananalyse!H133=1,VLOOKUP(H$5,Kruistabel!$B$26:$F$29,MATCH($C133,Kruistabel!$C$25:$F$25,0)+1,FALSE),"")=0,"",IF(Plananalyse!H133=1,VLOOKUP(H$5,Kruistabel!$B$26:$F$29,MATCH($C133,Kruistabel!$C$25:$F$25,0)+1,FALSE),""))</f>
        <v>#N/A</v>
      </c>
      <c r="I133" s="326" t="e">
        <f>IF(IF(Plananalyse!I133=1,VLOOKUP(I$5,Kruistabel!$B$26:$F$29,MATCH($C133,Kruistabel!$C$25:$F$25,0)+1,FALSE),"")=0,"",IF(Plananalyse!I133=1,VLOOKUP(I$5,Kruistabel!$B$26:$F$29,MATCH($C133,Kruistabel!$C$25:$F$25,0)+1,FALSE),""))</f>
        <v>#N/A</v>
      </c>
      <c r="J133" s="326" t="e">
        <f>IF(IF(Plananalyse!J133=1,VLOOKUP(J$5,Kruistabel!$B$26:$F$29,MATCH($C133,Kruistabel!$C$25:$F$25,0)+1,FALSE),"")=0,"",IF(Plananalyse!J133=1,VLOOKUP(J$5,Kruistabel!$B$26:$F$29,MATCH($C133,Kruistabel!$C$25:$F$25,0)+1,FALSE),""))</f>
        <v>#N/A</v>
      </c>
      <c r="K133" s="326" t="e">
        <f>IF(IF(Plananalyse!K133=1,VLOOKUP(K$5,Kruistabel!$B$26:$F$29,MATCH($C133,Kruistabel!$C$25:$F$25,0)+1,FALSE),"")=0,"",IF(Plananalyse!K133=1,VLOOKUP(K$5,Kruistabel!$B$26:$F$29,MATCH($C133,Kruistabel!$C$25:$F$25,0)+1,FALSE),""))</f>
        <v>#N/A</v>
      </c>
      <c r="L133" s="326" t="e">
        <f>IF(IF(Plananalyse!L133=1,VLOOKUP(L$5,Kruistabel!$B$26:$F$29,MATCH($C133,Kruistabel!$C$25:$F$25,0)+1,FALSE),"")=0,"",IF(Plananalyse!L133=1,VLOOKUP(L$5,Kruistabel!$B$26:$F$29,MATCH($C133,Kruistabel!$C$25:$F$25,0)+1,FALSE),""))</f>
        <v>#N/A</v>
      </c>
      <c r="M133" s="326" t="e">
        <f>IF(IF(Plananalyse!M133=1,VLOOKUP(M$5,Kruistabel!$B$26:$F$29,MATCH($C133,Kruistabel!$C$25:$F$25,0)+1,FALSE),"")=0,"",IF(Plananalyse!M133=1,VLOOKUP(M$5,Kruistabel!$B$26:$F$29,MATCH($C133,Kruistabel!$C$25:$F$25,0)+1,FALSE),""))</f>
        <v>#N/A</v>
      </c>
      <c r="N133" s="326" t="e">
        <f>IF(IF(Plananalyse!N133=1,VLOOKUP(N$5,Kruistabel!$B$26:$F$29,MATCH($C133,Kruistabel!$C$25:$F$25,0)+1,FALSE),"")=0,"",IF(Plananalyse!N133=1,VLOOKUP(N$5,Kruistabel!$B$26:$F$29,MATCH($C133,Kruistabel!$C$25:$F$25,0)+1,FALSE),""))</f>
        <v>#N/A</v>
      </c>
      <c r="O133" s="326" t="e">
        <f>IF(IF(Plananalyse!O133=1,VLOOKUP(O$5,Kruistabel!$B$26:$F$29,MATCH($C133,Kruistabel!$C$25:$F$25,0)+1,FALSE),"")=0,"",IF(Plananalyse!O133=1,VLOOKUP(O$5,Kruistabel!$B$26:$F$29,MATCH($C133,Kruistabel!$C$25:$F$25,0)+1,FALSE),""))</f>
        <v>#N/A</v>
      </c>
      <c r="P133" s="326" t="e">
        <f>IF(IF(Plananalyse!P133=1,VLOOKUP(P$5,Kruistabel!$B$26:$F$29,MATCH($C133,Kruistabel!$C$25:$F$25,0)+1,FALSE),"")=0,"",IF(Plananalyse!P133=1,VLOOKUP(P$5,Kruistabel!$B$26:$F$29,MATCH($C133,Kruistabel!$C$25:$F$25,0)+1,FALSE),""))</f>
        <v>#N/A</v>
      </c>
      <c r="Q133" s="326" t="e">
        <f>IF(IF(Plananalyse!Q133=1,VLOOKUP(Q$5,Kruistabel!$B$26:$F$29,MATCH($C133,Kruistabel!$C$25:$F$25,0)+1,FALSE),"")=0,"",IF(Plananalyse!Q133=1,VLOOKUP(Q$5,Kruistabel!$B$26:$F$29,MATCH($C133,Kruistabel!$C$25:$F$25,0)+1,FALSE),""))</f>
        <v>#N/A</v>
      </c>
      <c r="R133" s="326" t="e">
        <f>IF(IF(Plananalyse!R133=1,VLOOKUP(R$5,Kruistabel!$B$26:$F$29,MATCH($C133,Kruistabel!$C$25:$F$25,0)+1,FALSE),"")=0,"",IF(Plananalyse!R133=1,VLOOKUP(R$5,Kruistabel!$B$26:$F$29,MATCH($C133,Kruistabel!$C$25:$F$25,0)+1,FALSE),""))</f>
        <v>#N/A</v>
      </c>
      <c r="S133" s="326" t="e">
        <f>IF(IF(Plananalyse!S133=1,VLOOKUP(S$5,Kruistabel!$B$26:$F$29,MATCH($C133,Kruistabel!$C$25:$F$25,0)+1,FALSE),"")=0,"",IF(Plananalyse!S133=1,VLOOKUP(S$5,Kruistabel!$B$26:$F$29,MATCH($C133,Kruistabel!$C$25:$F$25,0)+1,FALSE),""))</f>
        <v>#N/A</v>
      </c>
      <c r="T133" s="326" t="e">
        <f>IF(IF(Plananalyse!T133=1,VLOOKUP(T$5,Kruistabel!$B$26:$F$29,MATCH($C133,Kruistabel!$C$25:$F$25,0)+1,FALSE),"")=0,"",IF(Plananalyse!T133=1,VLOOKUP(T$5,Kruistabel!$B$26:$F$29,MATCH($C133,Kruistabel!$C$25:$F$25,0)+1,FALSE),""))</f>
        <v>#N/A</v>
      </c>
      <c r="U133" s="326" t="e">
        <f>IF(IF(Plananalyse!U133=1,VLOOKUP(U$5,Kruistabel!$B$26:$F$29,MATCH($C133,Kruistabel!$C$25:$F$25,0)+1,FALSE),"")=0,"",IF(Plananalyse!U133=1,VLOOKUP(U$5,Kruistabel!$B$26:$F$29,MATCH($C133,Kruistabel!$C$25:$F$25,0)+1,FALSE),""))</f>
        <v>#N/A</v>
      </c>
      <c r="V133" s="326" t="e">
        <f>IF(IF(Plananalyse!V133=1,VLOOKUP(V$5,Kruistabel!$B$26:$F$29,MATCH($C133,Kruistabel!$C$25:$F$25,0)+1,FALSE),"")=0,"",IF(Plananalyse!V133=1,VLOOKUP(V$5,Kruistabel!$B$26:$F$29,MATCH($C133,Kruistabel!$C$25:$F$25,0)+1,FALSE),""))</f>
        <v>#N/A</v>
      </c>
      <c r="W133" s="326" t="e">
        <f>IF(IF(Plananalyse!W133=1,VLOOKUP(W$5,Kruistabel!$B$26:$F$29,MATCH($C133,Kruistabel!$C$25:$F$25,0)+1,FALSE),"")=0,"",IF(Plananalyse!W133=1,VLOOKUP(W$5,Kruistabel!$B$26:$F$29,MATCH($C133,Kruistabel!$C$25:$F$25,0)+1,FALSE),""))</f>
        <v>#N/A</v>
      </c>
      <c r="X133" s="326" t="e">
        <f>IF(IF(Plananalyse!X133=1,VLOOKUP(X$5,Kruistabel!$B$26:$F$29,MATCH($C133,Kruistabel!$C$25:$F$25,0)+1,FALSE),"")=0,"",IF(Plananalyse!X133=1,VLOOKUP(X$5,Kruistabel!$B$26:$F$29,MATCH($C133,Kruistabel!$C$25:$F$25,0)+1,FALSE),""))</f>
        <v>#N/A</v>
      </c>
      <c r="Y133" s="326" t="e">
        <f>IF(IF(Plananalyse!Y133=1,VLOOKUP(Y$5,Kruistabel!$B$26:$F$29,MATCH($C133,Kruistabel!$C$25:$F$25,0)+1,FALSE),"")=0,"",IF(Plananalyse!Y133=1,VLOOKUP(Y$5,Kruistabel!$B$26:$F$29,MATCH($C133,Kruistabel!$C$25:$F$25,0)+1,FALSE),""))</f>
        <v>#N/A</v>
      </c>
      <c r="Z133" s="326" t="e">
        <f>IF(IF(Plananalyse!Z133=1,VLOOKUP(Z$5,Kruistabel!$B$26:$F$29,MATCH($C133,Kruistabel!$C$25:$F$25,0)+1,FALSE),"")=0,"",IF(Plananalyse!Z133=1,VLOOKUP(Z$5,Kruistabel!$B$26:$F$29,MATCH($C133,Kruistabel!$C$25:$F$25,0)+1,FALSE),""))</f>
        <v>#N/A</v>
      </c>
      <c r="AA133" s="326" t="e">
        <f>IF(IF(Plananalyse!AA133=1,VLOOKUP(AA$5,Kruistabel!$B$26:$F$29,MATCH($C133,Kruistabel!$C$25:$F$25,0)+1,FALSE),"")=0,"",IF(Plananalyse!AA133=1,VLOOKUP(AA$5,Kruistabel!$B$26:$F$29,MATCH($C133,Kruistabel!$C$25:$F$25,0)+1,FALSE),""))</f>
        <v>#N/A</v>
      </c>
      <c r="AB133" s="326" t="e">
        <f>IF(IF(Plananalyse!AB133=1,VLOOKUP(AB$5,Kruistabel!$B$26:$F$29,MATCH($C133,Kruistabel!$C$25:$F$25,0)+1,FALSE),"")=0,"",IF(Plananalyse!AB133=1,VLOOKUP(AB$5,Kruistabel!$B$26:$F$29,MATCH($C133,Kruistabel!$C$25:$F$25,0)+1,FALSE),""))</f>
        <v>#N/A</v>
      </c>
      <c r="AC133" s="326" t="e">
        <f>IF(IF(Plananalyse!AC133=1,VLOOKUP(AC$5,Kruistabel!$B$26:$F$29,MATCH($C133,Kruistabel!$C$25:$F$25,0)+1,FALSE),"")=0,"",IF(Plananalyse!AC133=1,VLOOKUP(AC$5,Kruistabel!$B$26:$F$29,MATCH($C133,Kruistabel!$C$25:$F$25,0)+1,FALSE),""))</f>
        <v>#N/A</v>
      </c>
      <c r="AD133" s="326" t="e">
        <f>IF(IF(Plananalyse!AD133=1,VLOOKUP(AD$5,Kruistabel!$B$26:$F$29,MATCH($C133,Kruistabel!$C$25:$F$25,0)+1,FALSE),"")=0,"",IF(Plananalyse!AD133=1,VLOOKUP(AD$5,Kruistabel!$B$26:$F$29,MATCH($C133,Kruistabel!$C$25:$F$25,0)+1,FALSE),""))</f>
        <v>#N/A</v>
      </c>
      <c r="AE133" s="326" t="e">
        <f>IF(IF(Plananalyse!AE133=1,VLOOKUP(AE$5,Kruistabel!$B$26:$F$29,MATCH($C133,Kruistabel!$C$25:$F$25,0)+1,FALSE),"")=0,"",IF(Plananalyse!AE133=1,VLOOKUP(AE$5,Kruistabel!$B$26:$F$29,MATCH($C133,Kruistabel!$C$25:$F$25,0)+1,FALSE),""))</f>
        <v>#N/A</v>
      </c>
      <c r="AF133" s="326" t="e">
        <f>IF(IF(Plananalyse!AF133=1,VLOOKUP(AF$5,Kruistabel!$B$26:$F$29,MATCH($C133,Kruistabel!$C$25:$F$25,0)+1,FALSE),"")=0,"",IF(Plananalyse!AF133=1,VLOOKUP(AF$5,Kruistabel!$B$26:$F$29,MATCH($C133,Kruistabel!$C$25:$F$25,0)+1,FALSE),""))</f>
        <v>#N/A</v>
      </c>
      <c r="AG133" s="326" t="e">
        <f>IF(IF(Plananalyse!AG133=1,VLOOKUP(AG$5,Kruistabel!$B$26:$F$29,MATCH($C133,Kruistabel!$C$25:$F$25,0)+1,FALSE),"")=0,"",IF(Plananalyse!AG133=1,VLOOKUP(AG$5,Kruistabel!$B$26:$F$29,MATCH($C133,Kruistabel!$C$25:$F$25,0)+1,FALSE),""))</f>
        <v>#N/A</v>
      </c>
      <c r="AH133" s="326" t="e">
        <f>IF(IF(Plananalyse!AH133=1,VLOOKUP(AH$5,Kruistabel!$B$26:$F$29,MATCH($C133,Kruistabel!$C$25:$F$25,0)+1,FALSE),"")=0,"",IF(Plananalyse!AI133=1,VLOOKUP(AH$5,Kruistabel!$B$26:$F$29,MATCH($C133,Kruistabel!$C$25:$F$25,0)+1,FALSE),""))</f>
        <v>#N/A</v>
      </c>
      <c r="AI133" s="326" t="e">
        <f>IF(IF(Plananalyse!AI133=1,VLOOKUP(AI$5,Kruistabel!$B$26:$F$29,MATCH($C133,Kruistabel!$C$25:$F$25,0)+1,FALSE),"")=0,"",IF(Plananalyse!AJ133=1,VLOOKUP(AI$5,Kruistabel!$B$26:$F$29,MATCH($C133,Kruistabel!$C$25:$F$25,0)+1,FALSE),""))</f>
        <v>#N/A</v>
      </c>
      <c r="AJ133" s="326" t="e">
        <f>IF(IF(Plananalyse!AJ133=1,VLOOKUP(AJ$5,Kruistabel!$B$26:$F$29,MATCH($C133,Kruistabel!$C$25:$F$25,0)+1,FALSE),"")=0,"",IF(Plananalyse!AJ133=1,VLOOKUP(AJ$5,Kruistabel!$B$26:$F$29,MATCH($C133,Kruistabel!$C$25:$F$25,0)+1,FALSE),""))</f>
        <v>#N/A</v>
      </c>
      <c r="AK133" s="326" t="e">
        <f>IF(IF(Plananalyse!AK133=1,VLOOKUP(AK$5,Kruistabel!$B$26:$F$29,MATCH($C133,Kruistabel!$C$25:$F$25,0)+1,FALSE),"")=0,"",IF(Plananalyse!AK133=1,VLOOKUP(AK$5,Kruistabel!$B$26:$F$29,MATCH($C133,Kruistabel!$C$25:$F$25,0)+1,FALSE),""))</f>
        <v>#N/A</v>
      </c>
      <c r="AL133" s="326" t="e">
        <f>IF(IF(Plananalyse!AL133=1,VLOOKUP(AL$5,Kruistabel!$B$26:$F$29,MATCH($C133,Kruistabel!$C$25:$F$25,0)+1,FALSE),"")=0,"",IF(Plananalyse!AL133=1,VLOOKUP(AL$5,Kruistabel!$B$26:$F$29,MATCH($C133,Kruistabel!$C$25:$F$25,0)+1,FALSE),""))</f>
        <v>#N/A</v>
      </c>
      <c r="AM133" s="326" t="e">
        <f>IF(IF(Plananalyse!AM133=1,VLOOKUP(AM$5,Kruistabel!$B$26:$F$29,MATCH($C133,Kruistabel!$C$25:$F$25,0)+1,FALSE),"")=0,"",IF(Plananalyse!AM133=1,VLOOKUP(AM$5,Kruistabel!$B$26:$F$29,MATCH($C133,Kruistabel!$C$25:$F$25,0)+1,FALSE),""))</f>
        <v>#N/A</v>
      </c>
      <c r="AN133" s="327"/>
      <c r="AO133" s="326" t="e">
        <f>IF(IF(Plananalyse!AO133=1,VLOOKUP(AO$5,Kruistabel!$B$26:$F$29,MATCH($C133,Kruistabel!$C$25:$F$25,0)+1,FALSE),"")=0,"",IF(Plananalyse!AO133=1,VLOOKUP(AO$5,Kruistabel!$B$26:$F$29,MATCH($C133,Kruistabel!$C$25:$F$25,0)+1,FALSE),""))</f>
        <v>#N/A</v>
      </c>
      <c r="AP133" s="326" t="e">
        <f>IF(IF(Plananalyse!AP133=1,VLOOKUP(AP$5,Kruistabel!$B$26:$F$29,MATCH($C133,Kruistabel!$C$25:$F$25,0)+1,FALSE),"")=0,"",IF(Plananalyse!AP133=1,VLOOKUP(AP$5,Kruistabel!$B$26:$F$29,MATCH($C133,Kruistabel!$C$25:$F$25,0)+1,FALSE),""))</f>
        <v>#N/A</v>
      </c>
      <c r="AQ133" s="326" t="e">
        <f>IF(IF(Plananalyse!AQ133=1,VLOOKUP(AQ$5,Kruistabel!$B$26:$F$29,MATCH($C133,Kruistabel!$C$25:$F$25,0)+1,FALSE),"")=0,"",IF(Plananalyse!AQ133=1,VLOOKUP(AQ$5,Kruistabel!$B$26:$F$29,MATCH($C133,Kruistabel!$C$25:$F$25,0)+1,FALSE),""))</f>
        <v>#N/A</v>
      </c>
      <c r="AR133" s="326" t="e">
        <f>IF(IF(Plananalyse!AR133=1,VLOOKUP(AR$5,Kruistabel!$B$26:$F$29,MATCH($C133,Kruistabel!$C$25:$F$25,0)+1,FALSE),"")=0,"",IF(Plananalyse!AR133=1,VLOOKUP(AR$5,Kruistabel!$B$26:$F$29,MATCH($C133,Kruistabel!$C$25:$F$25,0)+1,FALSE),""))</f>
        <v>#N/A</v>
      </c>
      <c r="AS133" s="326" t="e">
        <f>IF(IF(Plananalyse!AS133=1,VLOOKUP(AS$5,Kruistabel!$B$26:$F$29,MATCH($C133,Kruistabel!$C$25:$F$25,0)+1,FALSE),"")=0,"",IF(Plananalyse!AS133=1,VLOOKUP(AS$5,Kruistabel!$B$26:$F$29,MATCH($C133,Kruistabel!$C$25:$F$25,0)+1,FALSE),""))</f>
        <v>#N/A</v>
      </c>
      <c r="AT133" s="326" t="e">
        <f>IF(IF(Plananalyse!AT133=1,VLOOKUP(AT$5,Kruistabel!$B$26:$F$29,MATCH($C133,Kruistabel!$C$25:$F$25,0)+1,FALSE),"")=0,"",IF(Plananalyse!AT133=1,VLOOKUP(AT$5,Kruistabel!$B$26:$F$29,MATCH($C133,Kruistabel!$C$25:$F$25,0)+1,FALSE),""))</f>
        <v>#N/A</v>
      </c>
      <c r="AU133" s="326" t="e">
        <f>IF(IF(Plananalyse!AU133=1,VLOOKUP(AU$5,Kruistabel!$B$26:$F$29,MATCH($C133,Kruistabel!$C$25:$F$25,0)+1,FALSE),"")=0,"",IF(Plananalyse!AU133=1,VLOOKUP(AU$5,Kruistabel!$B$26:$F$29,MATCH($C133,Kruistabel!$C$25:$F$25,0)+1,FALSE),""))</f>
        <v>#N/A</v>
      </c>
      <c r="AV133" s="326" t="e">
        <f>IF(IF(Plananalyse!AV133=1,VLOOKUP(AV$5,Kruistabel!$B$26:$F$29,MATCH($C133,Kruistabel!$C$25:$F$25,0)+1,FALSE),"")=0,"",IF(Plananalyse!AV133=1,VLOOKUP(AV$5,Kruistabel!$B$26:$F$29,MATCH($C133,Kruistabel!$C$25:$F$25,0)+1,FALSE),""))</f>
        <v>#N/A</v>
      </c>
      <c r="AW133" s="326" t="e">
        <f>IF(IF(Plananalyse!AW133=1,VLOOKUP(AW$5,Kruistabel!$B$26:$F$29,MATCH($C133,Kruistabel!$C$25:$F$25,0)+1,FALSE),"")=0,"",IF(Plananalyse!AW133=1,VLOOKUP(AW$5,Kruistabel!$B$26:$F$29,MATCH($C133,Kruistabel!$C$25:$F$25,0)+1,FALSE),""))</f>
        <v>#N/A</v>
      </c>
      <c r="AX133" s="326" t="e">
        <f>IF(IF(Plananalyse!AX133=1,VLOOKUP(AX$5,Kruistabel!$B$26:$F$29,MATCH($C133,Kruistabel!$C$25:$F$25,0)+1,FALSE),"")=0,"",IF(Plananalyse!AX133=1,VLOOKUP(AX$5,Kruistabel!$B$26:$F$29,MATCH($C133,Kruistabel!$C$25:$F$25,0)+1,FALSE),""))</f>
        <v>#N/A</v>
      </c>
      <c r="AY133" s="327"/>
      <c r="AZ133" s="326" t="e">
        <f>IF(IF(Plananalyse!AZ133=1,VLOOKUP(AZ$5,Kruistabel!$B$26:$F$29,MATCH($C133,Kruistabel!$C$25:$F$25,0)+1,FALSE),"")=0,"",IF(Plananalyse!AZ133=1,VLOOKUP(AZ$5,Kruistabel!$B$26:$F$29,MATCH($C133,Kruistabel!$C$25:$F$25,0)+1,FALSE),""))</f>
        <v>#N/A</v>
      </c>
      <c r="BA133" s="326" t="e">
        <f>IF(IF(Plananalyse!BA133=1,VLOOKUP(BA$5,Kruistabel!$B$26:$F$29,MATCH($C133,Kruistabel!$C$25:$F$25,0)+1,FALSE),"")=0,"",IF(Plananalyse!BA133=1,VLOOKUP(BA$5,Kruistabel!$B$26:$F$29,MATCH($C133,Kruistabel!$C$25:$F$25,0)+1,FALSE),""))</f>
        <v>#N/A</v>
      </c>
      <c r="BB133" s="326" t="e">
        <f>IF(IF(Plananalyse!BB133=1,VLOOKUP(BB$5,Kruistabel!$B$26:$F$29,MATCH($C133,Kruistabel!$C$25:$F$25,0)+1,FALSE),"")=0,"",IF(Plananalyse!BB133=1,VLOOKUP(BB$5,Kruistabel!$B$26:$F$29,MATCH($C133,Kruistabel!$C$25:$F$25,0)+1,FALSE),""))</f>
        <v>#N/A</v>
      </c>
      <c r="BC133" s="326" t="e">
        <f>IF(IF(Plananalyse!BC133=1,VLOOKUP(BC$5,Kruistabel!$B$26:$F$29,MATCH($C133,Kruistabel!$C$25:$F$25,0)+1,FALSE),"")=0,"",IF(Plananalyse!BC133=1,VLOOKUP(BC$5,Kruistabel!$B$26:$F$29,MATCH($C133,Kruistabel!$C$25:$F$25,0)+1,FALSE),""))</f>
        <v>#N/A</v>
      </c>
      <c r="BD133" s="326" t="e">
        <f>IF(IF(Plananalyse!BD133=1,VLOOKUP(BD$5,Kruistabel!$B$26:$F$29,MATCH($C133,Kruistabel!$C$25:$F$25,0)+1,FALSE),"")=0,"",IF(Plananalyse!BD133=1,VLOOKUP(BD$5,Kruistabel!$B$26:$F$29,MATCH($C133,Kruistabel!$C$25:$F$25,0)+1,FALSE),""))</f>
        <v>#N/A</v>
      </c>
      <c r="BE133" s="326" t="e">
        <f>IF(IF(Plananalyse!BE133=1,VLOOKUP(BE$5,Kruistabel!$B$26:$F$29,MATCH($C133,Kruistabel!$C$25:$F$25,0)+1,FALSE),"")=0,"",IF(Plananalyse!BE133=1,VLOOKUP(BE$5,Kruistabel!$B$26:$F$29,MATCH($C133,Kruistabel!$C$25:$F$25,0)+1,FALSE),""))</f>
        <v>#N/A</v>
      </c>
      <c r="BF133" s="326" t="e">
        <f>IF(IF(Plananalyse!BF133=1,VLOOKUP(BF$5,Kruistabel!$B$26:$F$29,MATCH($C133,Kruistabel!$C$25:$F$25,0)+1,FALSE),"")=0,"",IF(Plananalyse!BF133=1,VLOOKUP(BF$5,Kruistabel!$B$26:$F$29,MATCH($C133,Kruistabel!$C$25:$F$25,0)+1,FALSE),""))</f>
        <v>#N/A</v>
      </c>
      <c r="BG133" s="326" t="e">
        <f>IF(IF(Plananalyse!BG133=1,VLOOKUP(BG$5,Kruistabel!$B$26:$F$29,MATCH($C133,Kruistabel!$C$25:$F$25,0)+1,FALSE),"")=0,"",IF(Plananalyse!BG133=1,VLOOKUP(BG$5,Kruistabel!$B$26:$F$29,MATCH($C133,Kruistabel!$C$25:$F$25,0)+1,FALSE),""))</f>
        <v>#N/A</v>
      </c>
      <c r="BH133" s="326" t="e">
        <f>IF(IF(Plananalyse!BH133=1,VLOOKUP(BH$5,Kruistabel!$B$26:$F$29,MATCH($C133,Kruistabel!$C$25:$F$25,0)+1,FALSE),"")=0,"",IF(Plananalyse!BH133=1,VLOOKUP(BH$5,Kruistabel!$B$26:$F$29,MATCH($C133,Kruistabel!$C$25:$F$25,0)+1,FALSE),""))</f>
        <v>#N/A</v>
      </c>
      <c r="BI133" s="327"/>
      <c r="BJ133" s="326" t="e">
        <f>IF(IF(Plananalyse!BJ133=1,VLOOKUP(BJ$5,Kruistabel!$B$26:$F$29,MATCH($C133,Kruistabel!$C$25:$F$25,0)+1,FALSE),"")=0,"",IF(Plananalyse!BJ133=1,VLOOKUP(BJ$5,Kruistabel!$B$26:$F$29,MATCH($C133,Kruistabel!$C$25:$F$25,0)+1,FALSE),""))</f>
        <v>#N/A</v>
      </c>
      <c r="BK133" s="326" t="e">
        <f>IF(IF(Plananalyse!BK133=1,VLOOKUP(BK$5,Kruistabel!$B$26:$F$29,MATCH($C133,Kruistabel!$C$25:$F$25,0)+1,FALSE),"")=0,"",IF(Plananalyse!BK133=1,VLOOKUP(BK$5,Kruistabel!$B$26:$F$29,MATCH($C133,Kruistabel!$C$25:$F$25,0)+1,FALSE),""))</f>
        <v>#N/A</v>
      </c>
      <c r="BL133" s="326" t="e">
        <f>IF(IF(Plananalyse!BL133=1,VLOOKUP(BL$5,Kruistabel!$B$26:$F$29,MATCH($C133,Kruistabel!$C$25:$F$25,0)+1,FALSE),"")=0,"",IF(Plananalyse!BL133=1,VLOOKUP(BL$5,Kruistabel!$B$26:$F$29,MATCH($C133,Kruistabel!$C$25:$F$25,0)+1,FALSE),""))</f>
        <v>#N/A</v>
      </c>
      <c r="BM133" s="326" t="e">
        <f>IF(IF(Plananalyse!BM133=1,VLOOKUP(BM$5,Kruistabel!$B$26:$F$29,MATCH($C133,Kruistabel!$C$25:$F$25,0)+1,FALSE),"")=0,"",IF(Plananalyse!BM133=1,VLOOKUP(BM$5,Kruistabel!$B$26:$F$29,MATCH($C133,Kruistabel!$C$25:$F$25,0)+1,FALSE),""))</f>
        <v>#N/A</v>
      </c>
      <c r="BN133" s="326" t="e">
        <f>IF(IF(Plananalyse!BN133=1,VLOOKUP(BN$5,Kruistabel!$B$26:$F$29,MATCH($C133,Kruistabel!$C$25:$F$25,0)+1,FALSE),"")=0,"",IF(Plananalyse!BN133=1,VLOOKUP(BN$5,Kruistabel!$B$26:$F$29,MATCH($C133,Kruistabel!$C$25:$F$25,0)+1,FALSE),""))</f>
        <v>#N/A</v>
      </c>
      <c r="BO133" s="326" t="e">
        <f>IF(IF(Plananalyse!BO133=1,VLOOKUP(BO$5,Kruistabel!$B$26:$F$29,MATCH($C133,Kruistabel!$C$25:$F$25,0)+1,FALSE),"")=0,"",IF(Plananalyse!BO133=1,VLOOKUP(BO$5,Kruistabel!$B$26:$F$29,MATCH($C133,Kruistabel!$C$25:$F$25,0)+1,FALSE),""))</f>
        <v>#N/A</v>
      </c>
      <c r="BP133" s="326" t="e">
        <f>IF(IF(Plananalyse!BP133=1,VLOOKUP(BP$5,Kruistabel!$B$26:$F$29,MATCH($C133,Kruistabel!$C$25:$F$25,0)+1,FALSE),"")=0,"",IF(Plananalyse!BP133=1,VLOOKUP(BP$5,Kruistabel!$B$26:$F$29,MATCH($C133,Kruistabel!$C$25:$F$25,0)+1,FALSE),""))</f>
        <v>#N/A</v>
      </c>
      <c r="BQ133" s="326" t="e">
        <f>IF(IF(Plananalyse!BQ133=1,VLOOKUP(BQ$5,Kruistabel!$B$26:$F$29,MATCH($C133,Kruistabel!$C$25:$F$25,0)+1,FALSE),"")=0,"",IF(Plananalyse!BQ133=1,VLOOKUP(BQ$5,Kruistabel!$B$26:$F$29,MATCH($C133,Kruistabel!$C$25:$F$25,0)+1,FALSE),""))</f>
        <v>#N/A</v>
      </c>
      <c r="BR133" s="326" t="e">
        <f>IF(IF(Plananalyse!BR133=1,VLOOKUP(BR$5,Kruistabel!$B$26:$F$29,MATCH($C133,Kruistabel!$C$25:$F$25,0)+1,FALSE),"")=0,"",IF(Plananalyse!BR133=1,VLOOKUP(BR$5,Kruistabel!$B$26:$F$29,MATCH($C133,Kruistabel!$C$25:$F$25,0)+1,FALSE),""))</f>
        <v>#REF!</v>
      </c>
      <c r="BS133" s="326" t="e">
        <f>IF(IF(Plananalyse!BS133=1,VLOOKUP(BS$5,Kruistabel!$B$26:$F$29,MATCH($C133,Kruistabel!$C$25:$F$25,0)+1,FALSE),"")=0,"",IF(Plananalyse!BS133=1,VLOOKUP(BS$5,Kruistabel!$B$26:$F$29,MATCH($C133,Kruistabel!$C$25:$F$25,0)+1,FALSE),""))</f>
        <v>#REF!</v>
      </c>
      <c r="BT133" s="65"/>
      <c r="BU133" s="231" t="e">
        <f>IF(IF(Plananalyse!BU133=1,VLOOKUP(BU$5,Kruistabel!$B$26:$F$29,MATCH($C133,Kruistabel!$C$25:$F$25,0)+1,FALSE),"")=0,"",IF(Plananalyse!BU133=1,VLOOKUP(BU$5,Kruistabel!$B$26:$F$29,MATCH($C133,Kruistabel!$C$25:$F$25,0)+1,FALSE),""))</f>
        <v>#N/A</v>
      </c>
      <c r="BV133" s="326" t="e">
        <f>IF(IF(Plananalyse!BV133=1,VLOOKUP(BV$5,Kruistabel!$B$26:$F$29,MATCH($C133,Kruistabel!$C$25:$F$25,0)+1,FALSE),"")=0,"",IF(Plananalyse!BV133=1,VLOOKUP(BV$5,Kruistabel!$B$26:$F$29,MATCH($C133,Kruistabel!$C$25:$F$25,0)+1,FALSE),""))</f>
        <v>#N/A</v>
      </c>
      <c r="BW133" s="326" t="e">
        <f>IF(IF(Plananalyse!BW133=1,VLOOKUP(BW$5,Kruistabel!$B$26:$F$29,MATCH($C133,Kruistabel!$C$25:$F$25,0)+1,FALSE),"")=0,"",IF(Plananalyse!BW133=1,VLOOKUP(BW$5,Kruistabel!$B$26:$F$29,MATCH($C133,Kruistabel!$C$25:$F$25,0)+1,FALSE),""))</f>
        <v>#N/A</v>
      </c>
      <c r="BX133" s="326" t="e">
        <f>IF(IF(Plananalyse!BX133=1,VLOOKUP(BX$5,Kruistabel!$B$26:$F$29,MATCH($C133,Kruistabel!$C$25:$F$25,0)+1,FALSE),"")=0,"",IF(Plananalyse!BX133=1,VLOOKUP(BX$5,Kruistabel!$B$26:$F$29,MATCH($C133,Kruistabel!$C$25:$F$25,0)+1,FALSE),""))</f>
        <v>#N/A</v>
      </c>
      <c r="BY133" s="327"/>
      <c r="BZ133" s="326" t="e">
        <f>IF(IF(Plananalyse!BZ133=1,VLOOKUP(BZ$5,Kruistabel!$B$26:$F$29,MATCH($C133,Kruistabel!$C$25:$F$25,0)+1,FALSE),"")=0,"",IF(Plananalyse!BZ133=1,VLOOKUP(BZ$5,Kruistabel!$B$26:$F$29,MATCH($C133,Kruistabel!$C$25:$F$25,0)+1,FALSE),""))</f>
        <v>#N/A</v>
      </c>
      <c r="CA133" s="326" t="e">
        <f>IF(IF(Plananalyse!CA133=1,VLOOKUP(CA$5,Kruistabel!$B$26:$F$29,MATCH($C133,Kruistabel!$C$25:$F$25,0)+1,FALSE),"")=0,"",IF(Plananalyse!CA133=1,VLOOKUP(CA$5,Kruistabel!$B$26:$F$29,MATCH($C133,Kruistabel!$C$25:$F$25,0)+1,FALSE),""))</f>
        <v>#N/A</v>
      </c>
      <c r="CB133" s="326" t="e">
        <f>IF(IF(Plananalyse!CB133=1,VLOOKUP(CB$5,Kruistabel!$B$26:$F$29,MATCH($C133,Kruistabel!$C$25:$F$25,0)+1,FALSE),"")=0,"",IF(Plananalyse!CB133=1,VLOOKUP(CB$5,Kruistabel!$B$26:$F$29,MATCH($C133,Kruistabel!$C$25:$F$25,0)+1,FALSE),""))</f>
        <v>#N/A</v>
      </c>
      <c r="CC133" s="326" t="e">
        <f>IF(IF(Plananalyse!CC133=1,VLOOKUP(CC$5,Kruistabel!$B$26:$F$29,MATCH($C133,Kruistabel!$C$25:$F$25,0)+1,FALSE),"")=0,"",IF(Plananalyse!CC133=1,VLOOKUP(CC$5,Kruistabel!$B$26:$F$29,MATCH($C133,Kruistabel!$C$25:$F$25,0)+1,FALSE),""))</f>
        <v>#N/A</v>
      </c>
      <c r="CD133" s="326" t="e">
        <f>IF(IF(Plananalyse!CD133=1,VLOOKUP(CD$5,Kruistabel!$B$26:$F$29,MATCH($C133,Kruistabel!$C$25:$F$25,0)+1,FALSE),"")=0,"",IF(Plananalyse!CD133=1,VLOOKUP(CD$5,Kruistabel!$B$26:$F$29,MATCH($C133,Kruistabel!$C$25:$F$25,0)+1,FALSE),""))</f>
        <v>#N/A</v>
      </c>
      <c r="CE133" s="326" t="e">
        <f>IF(IF(Plananalyse!CE133=1,VLOOKUP(CE$5,Kruistabel!$B$26:$F$29,MATCH($C133,Kruistabel!$C$25:$F$25,0)+1,FALSE),"")=0,"",IF(Plananalyse!CE133=1,VLOOKUP(CE$5,Kruistabel!$B$26:$F$29,MATCH($C133,Kruistabel!$C$25:$F$25,0)+1,FALSE),""))</f>
        <v>#N/A</v>
      </c>
      <c r="CF133" s="326" t="e">
        <f>IF(IF(Plananalyse!CF133=1,VLOOKUP(CF$5,Kruistabel!$B$26:$F$29,MATCH($C133,Kruistabel!$C$25:$F$25,0)+1,FALSE),"")=0,"",IF(Plananalyse!CF133=1,VLOOKUP(CF$5,Kruistabel!$B$26:$F$29,MATCH($C133,Kruistabel!$C$25:$F$25,0)+1,FALSE),""))</f>
        <v>#N/A</v>
      </c>
      <c r="CG133" s="326" t="e">
        <f>IF(IF(Plananalyse!CG133=1,VLOOKUP(CG$5,Kruistabel!$B$26:$F$29,MATCH($C133,Kruistabel!$C$25:$F$25,0)+1,FALSE),"")=0,"",IF(Plananalyse!CG133=1,VLOOKUP(CG$5,Kruistabel!$B$26:$F$29,MATCH($C133,Kruistabel!$C$25:$F$25,0)+1,FALSE),""))</f>
        <v>#REF!</v>
      </c>
      <c r="CH133" s="326" t="e">
        <f>IF(IF(Plananalyse!CH133=1,VLOOKUP(CH$5,Kruistabel!$B$26:$F$29,MATCH($C133,Kruistabel!$C$25:$F$25,0)+1,FALSE),"")=0,"",IF(Plananalyse!CH133=1,VLOOKUP(CH$5,Kruistabel!$B$26:$F$29,MATCH($C133,Kruistabel!$C$25:$F$25,0)+1,FALSE),""))</f>
        <v>#REF!</v>
      </c>
      <c r="CI133" s="65"/>
      <c r="CJ133" s="326" t="e">
        <f>IF(IF(Plananalyse!CJ133=1,VLOOKUP(CJ$5,Kruistabel!$B$26:$F$29,MATCH($C133,Kruistabel!$C$25:$F$25,0)+1,FALSE),"")=0,"",IF(Plananalyse!CJ133=1,VLOOKUP(CJ$5,Kruistabel!$B$26:$F$29,MATCH($C133,Kruistabel!$C$25:$F$25,0)+1,FALSE),""))</f>
        <v>#N/A</v>
      </c>
      <c r="CK133" s="326" t="e">
        <f>IF(IF(Plananalyse!CK133=1,VLOOKUP(CK$5,Kruistabel!$B$26:$F$29,MATCH($C133,Kruistabel!$C$25:$F$25,0)+1,FALSE),"")=0,"",IF(Plananalyse!CK133=1,VLOOKUP(CK$5,Kruistabel!$B$26:$F$29,MATCH($C133,Kruistabel!$C$25:$F$25,0)+1,FALSE),""))</f>
        <v>#N/A</v>
      </c>
      <c r="CL133" s="326" t="e">
        <f>IF(IF(Plananalyse!CL133=1,VLOOKUP(CL$5,Kruistabel!$B$26:$F$29,MATCH($C133,Kruistabel!$C$25:$F$25,0)+1,FALSE),"")=0,"",IF(Plananalyse!CL133=1,VLOOKUP(CL$5,Kruistabel!$B$26:$F$29,MATCH($C133,Kruistabel!$C$25:$F$25,0)+1,FALSE),""))</f>
        <v>#N/A</v>
      </c>
      <c r="CM133" s="326" t="e">
        <f>IF(IF(Plananalyse!CM133=1,VLOOKUP(CM$5,Kruistabel!$B$26:$F$29,MATCH($C133,Kruistabel!$C$25:$F$25,0)+1,FALSE),"")=0,"",IF(Plananalyse!CM133=1,VLOOKUP(CM$5,Kruistabel!$B$26:$F$29,MATCH($C133,Kruistabel!$C$25:$F$25,0)+1,FALSE),""))</f>
        <v>#N/A</v>
      </c>
      <c r="CN133" s="326" t="e">
        <f>IF(IF(Plananalyse!CN133=1,VLOOKUP(CN$5,Kruistabel!$B$26:$F$29,MATCH($C133,Kruistabel!$C$25:$F$25,0)+1,FALSE),"")=0,"",IF(Plananalyse!CN133=1,VLOOKUP(CN$5,Kruistabel!$B$26:$F$29,MATCH($C133,Kruistabel!$C$25:$F$25,0)+1,FALSE),""))</f>
        <v>#N/A</v>
      </c>
      <c r="CO133" s="326" t="e">
        <f>IF(IF(Plananalyse!CO133=1,VLOOKUP(CO$5,Kruistabel!$B$26:$F$29,MATCH($C133,Kruistabel!$C$25:$F$25,0)+1,FALSE),"")=0,"",IF(Plananalyse!CO133=1,VLOOKUP(CO$5,Kruistabel!$B$26:$F$29,MATCH($C133,Kruistabel!$C$25:$F$25,0)+1,FALSE),""))</f>
        <v>#N/A</v>
      </c>
      <c r="CP133" s="326" t="e">
        <f>IF(IF(Plananalyse!CP133=1,VLOOKUP(CP$5,Kruistabel!$B$26:$F$29,MATCH($C133,Kruistabel!$C$25:$F$25,0)+1,FALSE),"")=0,"",IF(Plananalyse!CP133=1,VLOOKUP(CP$5,Kruistabel!$B$26:$F$29,MATCH($C133,Kruistabel!$C$25:$F$25,0)+1,FALSE),""))</f>
        <v>#N/A</v>
      </c>
      <c r="CQ133" s="326" t="e">
        <f>IF(IF(Plananalyse!CQ133=1,VLOOKUP(CQ$5,Kruistabel!$B$26:$F$29,MATCH($C133,Kruistabel!$C$25:$F$25,0)+1,FALSE),"")=0,"",IF(Plananalyse!CQ133=1,VLOOKUP(CQ$5,Kruistabel!$B$26:$F$29,MATCH($C133,Kruistabel!$C$25:$F$25,0)+1,FALSE),""))</f>
        <v>#N/A</v>
      </c>
      <c r="CR133" s="326" t="e">
        <f>IF(IF(Plananalyse!CR133=1,VLOOKUP(CR$5,Kruistabel!$B$26:$F$29,MATCH($C133,Kruistabel!$C$25:$F$25,0)+1,FALSE),"")=0,"",IF(Plananalyse!CR133=1,VLOOKUP(CR$5,Kruistabel!$B$26:$F$29,MATCH($C133,Kruistabel!$C$25:$F$25,0)+1,FALSE),""))</f>
        <v>#N/A</v>
      </c>
      <c r="CS133" s="326" t="e">
        <f>IF(IF(Plananalyse!CS133=1,VLOOKUP(CS$5,Kruistabel!$B$26:$F$29,MATCH($C133,Kruistabel!$C$25:$F$25,0)+1,FALSE),"")=0,"",IF(Plananalyse!CS133=1,VLOOKUP(CS$5,Kruistabel!$B$26:$F$29,MATCH($C133,Kruistabel!$C$25:$F$25,0)+1,FALSE),""))</f>
        <v>#N/A</v>
      </c>
      <c r="CT133" s="326" t="e">
        <f>IF(IF(Plananalyse!CT133=1,VLOOKUP(CT$5,Kruistabel!$B$26:$F$29,MATCH($C133,Kruistabel!$C$25:$F$25,0)+1,FALSE),"")=0,"",IF(Plananalyse!CT133=1,VLOOKUP(CT$5,Kruistabel!$B$26:$F$29,MATCH($C133,Kruistabel!$C$25:$F$25,0)+1,FALSE),""))</f>
        <v>#N/A</v>
      </c>
      <c r="CU133" s="326" t="e">
        <f>IF(IF(Plananalyse!CU133=1,VLOOKUP(CU$5,Kruistabel!$B$26:$F$29,MATCH($C133,Kruistabel!$C$25:$F$25,0)+1,FALSE),"")=0,"",IF(Plananalyse!CU133=1,VLOOKUP(CU$5,Kruistabel!$B$26:$F$29,MATCH($C133,Kruistabel!$C$25:$F$25,0)+1,FALSE),""))</f>
        <v>#N/A</v>
      </c>
      <c r="CV133" s="326" t="e">
        <f>IF(IF(Plananalyse!CV133=1,VLOOKUP(CV$5,Kruistabel!$B$26:$F$29,MATCH($C133,Kruistabel!$C$25:$F$25,0)+1,FALSE),"")=0,"",IF(Plananalyse!CV133=1,VLOOKUP(CV$5,Kruistabel!$B$26:$F$29,MATCH($C133,Kruistabel!$C$25:$F$25,0)+1,FALSE),""))</f>
        <v>#N/A</v>
      </c>
      <c r="CW133" s="326" t="e">
        <f>IF(IF(Plananalyse!CW133=1,VLOOKUP(CW$5,Kruistabel!$B$26:$F$29,MATCH($C133,Kruistabel!$C$25:$F$25,0)+1,FALSE),"")=0,"",IF(Plananalyse!CW133=1,VLOOKUP(CW$5,Kruistabel!$B$26:$F$29,MATCH($C133,Kruistabel!$C$25:$F$25,0)+1,FALSE),""))</f>
        <v>#N/A</v>
      </c>
      <c r="CX133" s="326" t="e">
        <f>IF(IF(Plananalyse!CX133=1,VLOOKUP(CX$5,Kruistabel!$B$26:$F$29,MATCH($C133,Kruistabel!$C$25:$F$25,0)+1,FALSE),"")=0,"",IF(Plananalyse!CX133=1,VLOOKUP(CX$5,Kruistabel!$B$26:$F$29,MATCH($C133,Kruistabel!$C$25:$F$25,0)+1,FALSE),""))</f>
        <v>#N/A</v>
      </c>
      <c r="CY133" s="326" t="e">
        <f>IF(IF(Plananalyse!CY133=1,VLOOKUP(CY$5,Kruistabel!$B$26:$F$29,MATCH($C133,Kruistabel!$C$25:$F$25,0)+1,FALSE),"")=0,"",IF(Plananalyse!CY133=1,VLOOKUP(CY$5,Kruistabel!$B$26:$F$29,MATCH($C133,Kruistabel!$C$25:$F$25,0)+1,FALSE),""))</f>
        <v>#N/A</v>
      </c>
      <c r="CZ133" s="326" t="e">
        <f>IF(IF(Plananalyse!CZ133=1,VLOOKUP(CZ$5,Kruistabel!$B$26:$F$29,MATCH($C133,Kruistabel!$C$25:$F$25,0)+1,FALSE),"")=0,"",IF(Plananalyse!CZ133=1,VLOOKUP(CZ$5,Kruistabel!$B$26:$F$29,MATCH($C133,Kruistabel!$C$25:$F$25,0)+1,FALSE),""))</f>
        <v>#N/A</v>
      </c>
      <c r="DA133" s="326" t="e">
        <f>IF(IF(Plananalyse!DA133=1,VLOOKUP(DA$5,Kruistabel!$B$26:$F$29,MATCH($C133,Kruistabel!$C$25:$F$25,0)+1,FALSE),"")=0,"",IF(Plananalyse!DA133=1,VLOOKUP(DA$5,Kruistabel!$B$26:$F$29,MATCH($C133,Kruistabel!$C$25:$F$25,0)+1,FALSE),""))</f>
        <v>#N/A</v>
      </c>
      <c r="DB133" s="326" t="e">
        <f>IF(IF(Plananalyse!DB133=1,VLOOKUP(DB$5,Kruistabel!$B$26:$F$29,MATCH($C133,Kruistabel!$C$25:$F$25,0)+1,FALSE),"")=0,"",IF(Plananalyse!DB133=1,VLOOKUP(DB$5,Kruistabel!$B$26:$F$29,MATCH($C133,Kruistabel!$C$25:$F$25,0)+1,FALSE),""))</f>
        <v>#N/A</v>
      </c>
      <c r="DC133" s="326" t="e">
        <f>IF(IF(Plananalyse!DC133=1,VLOOKUP(DC$5,Kruistabel!$B$26:$F$29,MATCH($C133,Kruistabel!$C$25:$F$25,0)+1,FALSE),"")=0,"",IF(Plananalyse!DC133=1,VLOOKUP(DC$5,Kruistabel!$B$26:$F$29,MATCH($C133,Kruistabel!$C$25:$F$25,0)+1,FALSE),""))</f>
        <v>#N/A</v>
      </c>
      <c r="DD133" s="327"/>
      <c r="DE133" s="326" t="e">
        <f>IF(IF(Plananalyse!DE133=1,VLOOKUP(DE$5,Kruistabel!$B$26:$F$29,MATCH($C133,Kruistabel!$C$25:$F$25,0)+1,FALSE),"")=0,"",IF(Plananalyse!DE133=1,VLOOKUP(DE$5,Kruistabel!$B$26:$F$29,MATCH($C133,Kruistabel!$C$25:$F$25,0)+1,FALSE),""))</f>
        <v>#N/A</v>
      </c>
      <c r="DF133" s="326" t="e">
        <f>IF(IF(Plananalyse!DF133=1,VLOOKUP(DF$5,Kruistabel!$B$26:$F$29,MATCH($C133,Kruistabel!$C$25:$F$25,0)+1,FALSE),"")=0,"",IF(Plananalyse!DF133=1,VLOOKUP(DF$5,Kruistabel!$B$26:$F$29,MATCH($C133,Kruistabel!$C$25:$F$25,0)+1,FALSE),""))</f>
        <v>#N/A</v>
      </c>
      <c r="DG133" s="326" t="e">
        <f>IF(IF(Plananalyse!DG133=1,VLOOKUP(DG$5,Kruistabel!$B$26:$F$29,MATCH($C133,Kruistabel!$C$25:$F$25,0)+1,FALSE),"")=0,"",IF(Plananalyse!DG133=1,VLOOKUP(DG$5,Kruistabel!$B$26:$F$29,MATCH($C133,Kruistabel!$C$25:$F$25,0)+1,FALSE),""))</f>
        <v>#N/A</v>
      </c>
      <c r="DH133" s="326" t="e">
        <f>IF(IF(Plananalyse!DH133=1,VLOOKUP(DH$5,Kruistabel!$B$26:$F$29,MATCH($C133,Kruistabel!$C$25:$F$25,0)+1,FALSE),"")=0,"",IF(Plananalyse!DH133=1,VLOOKUP(DH$5,Kruistabel!$B$26:$F$29,MATCH($C133,Kruistabel!$C$25:$F$25,0)+1,FALSE),""))</f>
        <v>#N/A</v>
      </c>
      <c r="DI133" s="326" t="e">
        <f>IF(IF(Plananalyse!DI133=1,VLOOKUP(DI$5,Kruistabel!$B$26:$F$29,MATCH($C133,Kruistabel!$C$25:$F$25,0)+1,FALSE),"")=0,"",IF(Plananalyse!DI133=1,VLOOKUP(DI$5,Kruistabel!$B$26:$F$29,MATCH($C133,Kruistabel!$C$25:$F$25,0)+1,FALSE),""))</f>
        <v>#N/A</v>
      </c>
      <c r="DJ133" s="326" t="e">
        <f>IF(IF(Plananalyse!DJ133=1,VLOOKUP(DJ$5,Kruistabel!$B$26:$F$29,MATCH($C133,Kruistabel!$C$25:$F$25,0)+1,FALSE),"")=0,"",IF(Plananalyse!DJ133=1,VLOOKUP(DJ$5,Kruistabel!$B$26:$F$29,MATCH($C133,Kruistabel!$C$25:$F$25,0)+1,FALSE),""))</f>
        <v>#N/A</v>
      </c>
      <c r="DK133" s="326" t="e">
        <f>IF(IF(Plananalyse!DK133=1,VLOOKUP(DK$5,Kruistabel!$B$26:$F$29,MATCH($C133,Kruistabel!$C$25:$F$25,0)+1,FALSE),"")=0,"",IF(Plananalyse!DK133=1,VLOOKUP(DK$5,Kruistabel!$B$26:$F$29,MATCH($C133,Kruistabel!$C$25:$F$25,0)+1,FALSE),""))</f>
        <v>#REF!</v>
      </c>
      <c r="DL133" s="326" t="e">
        <f>IF(IF(Plananalyse!DL133=1,VLOOKUP(DL$5,Kruistabel!$B$26:$F$29,MATCH($C133,Kruistabel!$C$25:$F$25,0)+1,FALSE),"")=0,"",IF(Plananalyse!DL133=1,VLOOKUP(DL$5,Kruistabel!$B$26:$F$29,MATCH($C133,Kruistabel!$C$25:$F$25,0)+1,FALSE),""))</f>
        <v>#REF!</v>
      </c>
      <c r="DM133" s="327" t="str">
        <f>IF(Plananalyse!DM133=1,VLOOKUP(DM$5,Kruistabel!$B$26:$F$29,MATCH($C133,Kruistabel!$C$25:$F$25,0)+1,FALSE),"")</f>
        <v/>
      </c>
      <c r="DN133" s="326" t="e">
        <f>IF(IF(Plananalyse!DN133=1,VLOOKUP(DN$5,Kruistabel!$B$26:$F$29,MATCH($C133,Kruistabel!$C$25:$F$25,0)+1,FALSE),"")=0,"",IF(Plananalyse!DN133=1,VLOOKUP(DN$5,Kruistabel!$B$26:$F$29,MATCH($C133,Kruistabel!$C$25:$F$25,0)+1,FALSE),""))</f>
        <v>#N/A</v>
      </c>
      <c r="DO133" s="326" t="e">
        <f>IF(IF(Plananalyse!DO133=1,VLOOKUP(DO$5,Kruistabel!$B$26:$F$29,MATCH($C133,Kruistabel!$C$25:$F$25,0)+1,FALSE),"")=0,"",IF(Plananalyse!DO133=1,VLOOKUP(DO$5,Kruistabel!$B$26:$F$29,MATCH($C133,Kruistabel!$C$25:$F$25,0)+1,FALSE),""))</f>
        <v>#N/A</v>
      </c>
      <c r="DP133" s="326" t="e">
        <f>IF(IF(Plananalyse!DP133=1,VLOOKUP(DP$5,Kruistabel!$B$26:$F$29,MATCH($C133,Kruistabel!$C$25:$F$25,0)+1,FALSE),"")=0,"",IF(Plananalyse!DP133=1,VLOOKUP(DP$5,Kruistabel!$B$26:$F$29,MATCH($C133,Kruistabel!$C$25:$F$25,0)+1,FALSE),""))</f>
        <v>#N/A</v>
      </c>
      <c r="DQ133" s="326" t="e">
        <f>IF(IF(Plananalyse!DQ133=1,VLOOKUP(DQ$5,Kruistabel!$B$26:$F$29,MATCH($C133,Kruistabel!$C$25:$F$25,0)+1,FALSE),"")=0,"",IF(Plananalyse!DQ133=1,VLOOKUP(DQ$5,Kruistabel!$B$26:$F$29,MATCH($C133,Kruistabel!$C$25:$F$25,0)+1,FALSE),""))</f>
        <v>#N/A</v>
      </c>
      <c r="DR133" s="326" t="e">
        <f>IF(IF(Plananalyse!DR133=1,VLOOKUP(DR$5,Kruistabel!$B$26:$F$29,MATCH($C133,Kruistabel!$C$25:$F$25,0)+1,FALSE),"")=0,"",IF(Plananalyse!DR133=1,VLOOKUP(DR$5,Kruistabel!$B$26:$F$29,MATCH($C133,Kruistabel!$C$25:$F$25,0)+1,FALSE),""))</f>
        <v>#N/A</v>
      </c>
      <c r="DS133" s="326" t="e">
        <f>IF(IF(Plananalyse!DS133=1,VLOOKUP(DS$5,Kruistabel!$B$26:$F$29,MATCH($C133,Kruistabel!$C$25:$F$25,0)+1,FALSE),"")=0,"",IF(Plananalyse!DS133=1,VLOOKUP(DS$5,Kruistabel!$B$26:$F$29,MATCH($C133,Kruistabel!$C$25:$F$25,0)+1,FALSE),""))</f>
        <v>#N/A</v>
      </c>
      <c r="DT133" s="326" t="e">
        <f>IF(IF(Plananalyse!DT133=1,VLOOKUP(DT$5,Kruistabel!$B$26:$F$29,MATCH($C133,Kruistabel!$C$25:$F$25,0)+1,FALSE),"")=0,"",IF(Plananalyse!DT133=1,VLOOKUP(DT$5,Kruistabel!$B$26:$F$29,MATCH($C133,Kruistabel!$C$25:$F$25,0)+1,FALSE),""))</f>
        <v>#N/A</v>
      </c>
      <c r="DU133" s="326" t="e">
        <f ca="1">IF(IF(Plananalyse!DU133=1,VLOOKUP(DU$5,Kruistabel!$B$26:$F$29,MATCH($C133,Kruistabel!$C$25:$F$25,0)+1,FALSE),"")=0,"",IF(Plananalyse!DU133=1,VLOOKUP(DU$5,Kruistabel!$B$26:$F$29,MATCH($C133,Kruistabel!$C$25:$F$25,0)+1,FALSE),""))</f>
        <v>#N/A</v>
      </c>
      <c r="DV133" s="326" t="e">
        <f ca="1">IF(IF(Plananalyse!DV133=1,VLOOKUP(DV$5,Kruistabel!$B$26:$F$29,MATCH($C133,Kruistabel!$C$25:$F$25,0)+1,FALSE),"")=0,"",IF(Plananalyse!DV133=1,VLOOKUP(DV$5,Kruistabel!$B$26:$F$29,MATCH($C133,Kruistabel!$C$25:$F$25,0)+1,FALSE),""))</f>
        <v>#N/A</v>
      </c>
      <c r="DW133" s="326" t="e">
        <f ca="1">IF(IF(Plananalyse!DW133=1,VLOOKUP(DW$5,Kruistabel!$B$26:$F$29,MATCH($C133,Kruistabel!$C$25:$F$25,0)+1,FALSE),"")=0,"",IF(Plananalyse!DW133=1,VLOOKUP(DW$5,Kruistabel!$B$26:$F$29,MATCH($C133,Kruistabel!$C$25:$F$25,0)+1,FALSE),""))</f>
        <v>#REF!</v>
      </c>
      <c r="DX133" s="326" t="e">
        <f ca="1">IF(IF(Plananalyse!DX133=1,VLOOKUP(DX$5,Kruistabel!$B$26:$F$29,MATCH($C133,Kruistabel!$C$25:$F$25,0)+1,FALSE),"")=0,"",IF(Plananalyse!DX133=1,VLOOKUP(DX$5,Kruistabel!$B$26:$F$29,MATCH($C133,Kruistabel!$C$25:$F$25,0)+1,FALSE),""))</f>
        <v>#REF!</v>
      </c>
      <c r="DY133" s="327" t="str">
        <f>IF(Plananalyse!DY133=1,VLOOKUP(DY$5,Kruistabel!$B$26:$F$29,MATCH($C133,Kruistabel!$C$25:$F$25,0)+1,FALSE),"")</f>
        <v/>
      </c>
      <c r="DZ133" s="326" t="e">
        <f ca="1">IF(IF(Plananalyse!DZ133=1,VLOOKUP(DZ$5,Kruistabel!$B$26:$F$29,MATCH($C133,Kruistabel!$C$25:$F$25,0)+1,FALSE),"")=0,"",IF(Plananalyse!DZ133=1,VLOOKUP(DZ$5,Kruistabel!$B$26:$F$29,MATCH($C133,Kruistabel!$C$25:$F$25,0)+1,FALSE),""))</f>
        <v>#N/A</v>
      </c>
      <c r="EA133" s="326" t="e">
        <f ca="1">IF(IF(Plananalyse!EA133=1,VLOOKUP(EA$5,Kruistabel!$B$26:$F$29,MATCH($C133,Kruistabel!$C$25:$F$25,0)+1,FALSE),"")=0,"",IF(Plananalyse!EA133=1,VLOOKUP(EA$5,Kruistabel!$B$26:$F$29,MATCH($C133,Kruistabel!$C$25:$F$25,0)+1,FALSE),""))</f>
        <v>#N/A</v>
      </c>
      <c r="EB133" s="326" t="e">
        <f ca="1">IF(IF(Plananalyse!EB133=1,VLOOKUP(EB$5,Kruistabel!$B$26:$F$29,MATCH($C133,Kruistabel!$C$25:$F$25,0)+1,FALSE),"")=0,"",IF(Plananalyse!EB133=1,VLOOKUP(EB$5,Kruistabel!$B$26:$F$29,MATCH($C133,Kruistabel!$C$25:$F$25,0)+1,FALSE),""))</f>
        <v>#REF!</v>
      </c>
      <c r="EC133" s="326" t="e">
        <f ca="1">IF(IF(Plananalyse!EC133=1,VLOOKUP(EC$5,Kruistabel!$B$26:$F$29,MATCH($C133,Kruistabel!$C$25:$F$25,0)+1,FALSE),"")=0,"",IF(Plananalyse!EC133=1,VLOOKUP(EC$5,Kruistabel!$B$26:$F$29,MATCH($C133,Kruistabel!$C$25:$F$25,0)+1,FALSE),""))</f>
        <v>#REF!</v>
      </c>
      <c r="ED133" s="327"/>
      <c r="EE133" s="326" t="e">
        <f ca="1">IF(IF(Plananalyse!EE133=1,VLOOKUP(EE$5,Kruistabel!$B$26:$F$29,MATCH($C133,Kruistabel!$C$25:$F$25,0)+1,FALSE),"")=0,"",IF(Plananalyse!EE133=1,VLOOKUP(EE$5,Kruistabel!$B$26:$F$29,MATCH($C133,Kruistabel!$C$25:$F$25,0)+1,FALSE),""))</f>
        <v>#N/A</v>
      </c>
      <c r="EF133" s="326" t="e">
        <f ca="1">IF(IF(Plananalyse!EF133=1,VLOOKUP(EF$5,Kruistabel!$B$26:$F$29,MATCH($C133,Kruistabel!$C$25:$F$25,0)+1,FALSE),"")=0,"",IF(Plananalyse!EF133=1,VLOOKUP(EF$5,Kruistabel!$B$26:$F$29,MATCH($C133,Kruistabel!$C$25:$F$25,0)+1,FALSE),""))</f>
        <v>#N/A</v>
      </c>
      <c r="EG133" s="326" t="e">
        <f ca="1">IF(IF(Plananalyse!EG133=1,VLOOKUP(EG$5,Kruistabel!$B$26:$F$29,MATCH($C133,Kruistabel!$C$25:$F$25,0)+1,FALSE),"")=0,"",IF(Plananalyse!EG133=1,VLOOKUP(EG$5,Kruistabel!$B$26:$F$29,MATCH($C133,Kruistabel!$C$25:$F$25,0)+1,FALSE),""))</f>
        <v>#N/A</v>
      </c>
      <c r="EH133" s="326" t="e">
        <f ca="1">IF(IF(Plananalyse!EH133=1,VLOOKUP(EH$5,Kruistabel!$B$26:$F$29,MATCH($C133,Kruistabel!$C$25:$F$25,0)+1,FALSE),"")=0,"",IF(Plananalyse!EH133=1,VLOOKUP(EH$5,Kruistabel!$B$26:$F$29,MATCH($C133,Kruistabel!$C$25:$F$25,0)+1,FALSE),""))</f>
        <v>#REF!</v>
      </c>
      <c r="EI133" s="326" t="e">
        <f ca="1">IF(IF(Plananalyse!EI133=1,VLOOKUP(EI$5,Kruistabel!$B$26:$F$29,MATCH($C133,Kruistabel!$C$25:$F$25,0)+1,FALSE),"")=0,"",IF(Plananalyse!EI133=1,VLOOKUP(EI$5,Kruistabel!$B$26:$F$29,MATCH($C133,Kruistabel!$C$25:$F$25,0)+1,FALSE),""))</f>
        <v>#REF!</v>
      </c>
      <c r="EJ133" s="164" t="str">
        <f>IF(Plananalyse!EJ133=1,VLOOKUP(EJ$5,Kruistabel!$B$26:$F$29,MATCH($C133,Kruistabel!$C$25:$F$25,0)+1,FALSE),"")</f>
        <v/>
      </c>
      <c r="EK133" s="138"/>
      <c r="EL133" s="138"/>
      <c r="EM133" s="138"/>
      <c r="EN133" s="138"/>
      <c r="EO133" s="138"/>
    </row>
    <row r="134" spans="2:145" hidden="1">
      <c r="B134" s="337" t="s">
        <v>237</v>
      </c>
      <c r="C134" s="160" t="str">
        <f>_xlfn.IFNA(VLOOKUP($B134,Classificatietabel!$B$6:$I$91,C$7,FALSE),"")</f>
        <v/>
      </c>
      <c r="D134" s="160" t="str">
        <f>_xlfn.IFNA(VLOOKUP($B134,Classificatietabel!$B$6:$I$91,D$7,FALSE),"")</f>
        <v/>
      </c>
      <c r="E134" s="119" t="str">
        <f>IF(AND(D134="laag",$D$3=1),0,_xlfn.IFNA(IF(VLOOKUP($B134,Classificatietabel!$B$6:$H$91,$E$5,FALSE)="Ja",1,0),""))</f>
        <v/>
      </c>
      <c r="F134" s="163"/>
      <c r="G134" s="326" t="e">
        <f>IF(IF(Plananalyse!G134=1,VLOOKUP(G$5,Kruistabel!$B$26:$F$29,MATCH($C134,Kruistabel!$C$25:$F$25,0)+1,FALSE),"")=0,"",IF(Plananalyse!G134=1,VLOOKUP(G$5,Kruistabel!$B$26:$F$29,MATCH($C134,Kruistabel!$C$25:$F$25,0)+1,FALSE),""))</f>
        <v>#N/A</v>
      </c>
      <c r="H134" s="326" t="e">
        <f>IF(IF(Plananalyse!H134=1,VLOOKUP(H$5,Kruistabel!$B$26:$F$29,MATCH($C134,Kruistabel!$C$25:$F$25,0)+1,FALSE),"")=0,"",IF(Plananalyse!H134=1,VLOOKUP(H$5,Kruistabel!$B$26:$F$29,MATCH($C134,Kruistabel!$C$25:$F$25,0)+1,FALSE),""))</f>
        <v>#N/A</v>
      </c>
      <c r="I134" s="326" t="e">
        <f>IF(IF(Plananalyse!I134=1,VLOOKUP(I$5,Kruistabel!$B$26:$F$29,MATCH($C134,Kruistabel!$C$25:$F$25,0)+1,FALSE),"")=0,"",IF(Plananalyse!I134=1,VLOOKUP(I$5,Kruistabel!$B$26:$F$29,MATCH($C134,Kruistabel!$C$25:$F$25,0)+1,FALSE),""))</f>
        <v>#N/A</v>
      </c>
      <c r="J134" s="326" t="e">
        <f>IF(IF(Plananalyse!J134=1,VLOOKUP(J$5,Kruistabel!$B$26:$F$29,MATCH($C134,Kruistabel!$C$25:$F$25,0)+1,FALSE),"")=0,"",IF(Plananalyse!J134=1,VLOOKUP(J$5,Kruistabel!$B$26:$F$29,MATCH($C134,Kruistabel!$C$25:$F$25,0)+1,FALSE),""))</f>
        <v>#N/A</v>
      </c>
      <c r="K134" s="326" t="e">
        <f>IF(IF(Plananalyse!K134=1,VLOOKUP(K$5,Kruistabel!$B$26:$F$29,MATCH($C134,Kruistabel!$C$25:$F$25,0)+1,FALSE),"")=0,"",IF(Plananalyse!K134=1,VLOOKUP(K$5,Kruistabel!$B$26:$F$29,MATCH($C134,Kruistabel!$C$25:$F$25,0)+1,FALSE),""))</f>
        <v>#N/A</v>
      </c>
      <c r="L134" s="326" t="e">
        <f>IF(IF(Plananalyse!L134=1,VLOOKUP(L$5,Kruistabel!$B$26:$F$29,MATCH($C134,Kruistabel!$C$25:$F$25,0)+1,FALSE),"")=0,"",IF(Plananalyse!L134=1,VLOOKUP(L$5,Kruistabel!$B$26:$F$29,MATCH($C134,Kruistabel!$C$25:$F$25,0)+1,FALSE),""))</f>
        <v>#N/A</v>
      </c>
      <c r="M134" s="326" t="e">
        <f>IF(IF(Plananalyse!M134=1,VLOOKUP(M$5,Kruistabel!$B$26:$F$29,MATCH($C134,Kruistabel!$C$25:$F$25,0)+1,FALSE),"")=0,"",IF(Plananalyse!M134=1,VLOOKUP(M$5,Kruistabel!$B$26:$F$29,MATCH($C134,Kruistabel!$C$25:$F$25,0)+1,FALSE),""))</f>
        <v>#N/A</v>
      </c>
      <c r="N134" s="326" t="e">
        <f>IF(IF(Plananalyse!N134=1,VLOOKUP(N$5,Kruistabel!$B$26:$F$29,MATCH($C134,Kruistabel!$C$25:$F$25,0)+1,FALSE),"")=0,"",IF(Plananalyse!N134=1,VLOOKUP(N$5,Kruistabel!$B$26:$F$29,MATCH($C134,Kruistabel!$C$25:$F$25,0)+1,FALSE),""))</f>
        <v>#N/A</v>
      </c>
      <c r="O134" s="326" t="e">
        <f>IF(IF(Plananalyse!O134=1,VLOOKUP(O$5,Kruistabel!$B$26:$F$29,MATCH($C134,Kruistabel!$C$25:$F$25,0)+1,FALSE),"")=0,"",IF(Plananalyse!O134=1,VLOOKUP(O$5,Kruistabel!$B$26:$F$29,MATCH($C134,Kruistabel!$C$25:$F$25,0)+1,FALSE),""))</f>
        <v>#N/A</v>
      </c>
      <c r="P134" s="326" t="e">
        <f>IF(IF(Plananalyse!P134=1,VLOOKUP(P$5,Kruistabel!$B$26:$F$29,MATCH($C134,Kruistabel!$C$25:$F$25,0)+1,FALSE),"")=0,"",IF(Plananalyse!P134=1,VLOOKUP(P$5,Kruistabel!$B$26:$F$29,MATCH($C134,Kruistabel!$C$25:$F$25,0)+1,FALSE),""))</f>
        <v>#N/A</v>
      </c>
      <c r="Q134" s="326" t="e">
        <f>IF(IF(Plananalyse!Q134=1,VLOOKUP(Q$5,Kruistabel!$B$26:$F$29,MATCH($C134,Kruistabel!$C$25:$F$25,0)+1,FALSE),"")=0,"",IF(Plananalyse!Q134=1,VLOOKUP(Q$5,Kruistabel!$B$26:$F$29,MATCH($C134,Kruistabel!$C$25:$F$25,0)+1,FALSE),""))</f>
        <v>#N/A</v>
      </c>
      <c r="R134" s="326" t="e">
        <f>IF(IF(Plananalyse!R134=1,VLOOKUP(R$5,Kruistabel!$B$26:$F$29,MATCH($C134,Kruistabel!$C$25:$F$25,0)+1,FALSE),"")=0,"",IF(Plananalyse!R134=1,VLOOKUP(R$5,Kruistabel!$B$26:$F$29,MATCH($C134,Kruistabel!$C$25:$F$25,0)+1,FALSE),""))</f>
        <v>#N/A</v>
      </c>
      <c r="S134" s="326" t="e">
        <f>IF(IF(Plananalyse!S134=1,VLOOKUP(S$5,Kruistabel!$B$26:$F$29,MATCH($C134,Kruistabel!$C$25:$F$25,0)+1,FALSE),"")=0,"",IF(Plananalyse!S134=1,VLOOKUP(S$5,Kruistabel!$B$26:$F$29,MATCH($C134,Kruistabel!$C$25:$F$25,0)+1,FALSE),""))</f>
        <v>#N/A</v>
      </c>
      <c r="T134" s="326" t="e">
        <f>IF(IF(Plananalyse!T134=1,VLOOKUP(T$5,Kruistabel!$B$26:$F$29,MATCH($C134,Kruistabel!$C$25:$F$25,0)+1,FALSE),"")=0,"",IF(Plananalyse!T134=1,VLOOKUP(T$5,Kruistabel!$B$26:$F$29,MATCH($C134,Kruistabel!$C$25:$F$25,0)+1,FALSE),""))</f>
        <v>#N/A</v>
      </c>
      <c r="U134" s="326" t="e">
        <f>IF(IF(Plananalyse!U134=1,VLOOKUP(U$5,Kruistabel!$B$26:$F$29,MATCH($C134,Kruistabel!$C$25:$F$25,0)+1,FALSE),"")=0,"",IF(Plananalyse!U134=1,VLOOKUP(U$5,Kruistabel!$B$26:$F$29,MATCH($C134,Kruistabel!$C$25:$F$25,0)+1,FALSE),""))</f>
        <v>#N/A</v>
      </c>
      <c r="V134" s="326" t="e">
        <f>IF(IF(Plananalyse!V134=1,VLOOKUP(V$5,Kruistabel!$B$26:$F$29,MATCH($C134,Kruistabel!$C$25:$F$25,0)+1,FALSE),"")=0,"",IF(Plananalyse!V134=1,VLOOKUP(V$5,Kruistabel!$B$26:$F$29,MATCH($C134,Kruistabel!$C$25:$F$25,0)+1,FALSE),""))</f>
        <v>#N/A</v>
      </c>
      <c r="W134" s="326" t="e">
        <f>IF(IF(Plananalyse!W134=1,VLOOKUP(W$5,Kruistabel!$B$26:$F$29,MATCH($C134,Kruistabel!$C$25:$F$25,0)+1,FALSE),"")=0,"",IF(Plananalyse!W134=1,VLOOKUP(W$5,Kruistabel!$B$26:$F$29,MATCH($C134,Kruistabel!$C$25:$F$25,0)+1,FALSE),""))</f>
        <v>#N/A</v>
      </c>
      <c r="X134" s="326" t="e">
        <f>IF(IF(Plananalyse!X134=1,VLOOKUP(X$5,Kruistabel!$B$26:$F$29,MATCH($C134,Kruistabel!$C$25:$F$25,0)+1,FALSE),"")=0,"",IF(Plananalyse!X134=1,VLOOKUP(X$5,Kruistabel!$B$26:$F$29,MATCH($C134,Kruistabel!$C$25:$F$25,0)+1,FALSE),""))</f>
        <v>#N/A</v>
      </c>
      <c r="Y134" s="326" t="e">
        <f>IF(IF(Plananalyse!Y134=1,VLOOKUP(Y$5,Kruistabel!$B$26:$F$29,MATCH($C134,Kruistabel!$C$25:$F$25,0)+1,FALSE),"")=0,"",IF(Plananalyse!Y134=1,VLOOKUP(Y$5,Kruistabel!$B$26:$F$29,MATCH($C134,Kruistabel!$C$25:$F$25,0)+1,FALSE),""))</f>
        <v>#N/A</v>
      </c>
      <c r="Z134" s="326" t="e">
        <f>IF(IF(Plananalyse!Z134=1,VLOOKUP(Z$5,Kruistabel!$B$26:$F$29,MATCH($C134,Kruistabel!$C$25:$F$25,0)+1,FALSE),"")=0,"",IF(Plananalyse!Z134=1,VLOOKUP(Z$5,Kruistabel!$B$26:$F$29,MATCH($C134,Kruistabel!$C$25:$F$25,0)+1,FALSE),""))</f>
        <v>#N/A</v>
      </c>
      <c r="AA134" s="326" t="e">
        <f>IF(IF(Plananalyse!AA134=1,VLOOKUP(AA$5,Kruistabel!$B$26:$F$29,MATCH($C134,Kruistabel!$C$25:$F$25,0)+1,FALSE),"")=0,"",IF(Plananalyse!AA134=1,VLOOKUP(AA$5,Kruistabel!$B$26:$F$29,MATCH($C134,Kruistabel!$C$25:$F$25,0)+1,FALSE),""))</f>
        <v>#N/A</v>
      </c>
      <c r="AB134" s="326" t="e">
        <f>IF(IF(Plananalyse!AB134=1,VLOOKUP(AB$5,Kruistabel!$B$26:$F$29,MATCH($C134,Kruistabel!$C$25:$F$25,0)+1,FALSE),"")=0,"",IF(Plananalyse!AB134=1,VLOOKUP(AB$5,Kruistabel!$B$26:$F$29,MATCH($C134,Kruistabel!$C$25:$F$25,0)+1,FALSE),""))</f>
        <v>#N/A</v>
      </c>
      <c r="AC134" s="326" t="e">
        <f>IF(IF(Plananalyse!AC134=1,VLOOKUP(AC$5,Kruistabel!$B$26:$F$29,MATCH($C134,Kruistabel!$C$25:$F$25,0)+1,FALSE),"")=0,"",IF(Plananalyse!AC134=1,VLOOKUP(AC$5,Kruistabel!$B$26:$F$29,MATCH($C134,Kruistabel!$C$25:$F$25,0)+1,FALSE),""))</f>
        <v>#N/A</v>
      </c>
      <c r="AD134" s="326" t="e">
        <f>IF(IF(Plananalyse!AD134=1,VLOOKUP(AD$5,Kruistabel!$B$26:$F$29,MATCH($C134,Kruistabel!$C$25:$F$25,0)+1,FALSE),"")=0,"",IF(Plananalyse!AD134=1,VLOOKUP(AD$5,Kruistabel!$B$26:$F$29,MATCH($C134,Kruistabel!$C$25:$F$25,0)+1,FALSE),""))</f>
        <v>#N/A</v>
      </c>
      <c r="AE134" s="326" t="e">
        <f>IF(IF(Plananalyse!AE134=1,VLOOKUP(AE$5,Kruistabel!$B$26:$F$29,MATCH($C134,Kruistabel!$C$25:$F$25,0)+1,FALSE),"")=0,"",IF(Plananalyse!AE134=1,VLOOKUP(AE$5,Kruistabel!$B$26:$F$29,MATCH($C134,Kruistabel!$C$25:$F$25,0)+1,FALSE),""))</f>
        <v>#N/A</v>
      </c>
      <c r="AF134" s="326" t="e">
        <f>IF(IF(Plananalyse!AF134=1,VLOOKUP(AF$5,Kruistabel!$B$26:$F$29,MATCH($C134,Kruistabel!$C$25:$F$25,0)+1,FALSE),"")=0,"",IF(Plananalyse!AF134=1,VLOOKUP(AF$5,Kruistabel!$B$26:$F$29,MATCH($C134,Kruistabel!$C$25:$F$25,0)+1,FALSE),""))</f>
        <v>#N/A</v>
      </c>
      <c r="AG134" s="326" t="e">
        <f>IF(IF(Plananalyse!AG134=1,VLOOKUP(AG$5,Kruistabel!$B$26:$F$29,MATCH($C134,Kruistabel!$C$25:$F$25,0)+1,FALSE),"")=0,"",IF(Plananalyse!AG134=1,VLOOKUP(AG$5,Kruistabel!$B$26:$F$29,MATCH($C134,Kruistabel!$C$25:$F$25,0)+1,FALSE),""))</f>
        <v>#N/A</v>
      </c>
      <c r="AH134" s="326" t="e">
        <f>IF(IF(Plananalyse!AH134=1,VLOOKUP(AH$5,Kruistabel!$B$26:$F$29,MATCH($C134,Kruistabel!$C$25:$F$25,0)+1,FALSE),"")=0,"",IF(Plananalyse!AI134=1,VLOOKUP(AH$5,Kruistabel!$B$26:$F$29,MATCH($C134,Kruistabel!$C$25:$F$25,0)+1,FALSE),""))</f>
        <v>#N/A</v>
      </c>
      <c r="AI134" s="326" t="e">
        <f>IF(IF(Plananalyse!AI134=1,VLOOKUP(AI$5,Kruistabel!$B$26:$F$29,MATCH($C134,Kruistabel!$C$25:$F$25,0)+1,FALSE),"")=0,"",IF(Plananalyse!AJ134=1,VLOOKUP(AI$5,Kruistabel!$B$26:$F$29,MATCH($C134,Kruistabel!$C$25:$F$25,0)+1,FALSE),""))</f>
        <v>#N/A</v>
      </c>
      <c r="AJ134" s="326" t="e">
        <f>IF(IF(Plananalyse!AJ134=1,VLOOKUP(AJ$5,Kruistabel!$B$26:$F$29,MATCH($C134,Kruistabel!$C$25:$F$25,0)+1,FALSE),"")=0,"",IF(Plananalyse!AJ134=1,VLOOKUP(AJ$5,Kruistabel!$B$26:$F$29,MATCH($C134,Kruistabel!$C$25:$F$25,0)+1,FALSE),""))</f>
        <v>#N/A</v>
      </c>
      <c r="AK134" s="326" t="e">
        <f>IF(IF(Plananalyse!AK134=1,VLOOKUP(AK$5,Kruistabel!$B$26:$F$29,MATCH($C134,Kruistabel!$C$25:$F$25,0)+1,FALSE),"")=0,"",IF(Plananalyse!AK134=1,VLOOKUP(AK$5,Kruistabel!$B$26:$F$29,MATCH($C134,Kruistabel!$C$25:$F$25,0)+1,FALSE),""))</f>
        <v>#N/A</v>
      </c>
      <c r="AL134" s="326" t="e">
        <f>IF(IF(Plananalyse!AL134=1,VLOOKUP(AL$5,Kruistabel!$B$26:$F$29,MATCH($C134,Kruistabel!$C$25:$F$25,0)+1,FALSE),"")=0,"",IF(Plananalyse!AL134=1,VLOOKUP(AL$5,Kruistabel!$B$26:$F$29,MATCH($C134,Kruistabel!$C$25:$F$25,0)+1,FALSE),""))</f>
        <v>#N/A</v>
      </c>
      <c r="AM134" s="326" t="e">
        <f>IF(IF(Plananalyse!AM134=1,VLOOKUP(AM$5,Kruistabel!$B$26:$F$29,MATCH($C134,Kruistabel!$C$25:$F$25,0)+1,FALSE),"")=0,"",IF(Plananalyse!AM134=1,VLOOKUP(AM$5,Kruistabel!$B$26:$F$29,MATCH($C134,Kruistabel!$C$25:$F$25,0)+1,FALSE),""))</f>
        <v>#N/A</v>
      </c>
      <c r="AN134" s="327"/>
      <c r="AO134" s="326" t="e">
        <f>IF(IF(Plananalyse!AO134=1,VLOOKUP(AO$5,Kruistabel!$B$26:$F$29,MATCH($C134,Kruistabel!$C$25:$F$25,0)+1,FALSE),"")=0,"",IF(Plananalyse!AO134=1,VLOOKUP(AO$5,Kruistabel!$B$26:$F$29,MATCH($C134,Kruistabel!$C$25:$F$25,0)+1,FALSE),""))</f>
        <v>#N/A</v>
      </c>
      <c r="AP134" s="326" t="e">
        <f>IF(IF(Plananalyse!AP134=1,VLOOKUP(AP$5,Kruistabel!$B$26:$F$29,MATCH($C134,Kruistabel!$C$25:$F$25,0)+1,FALSE),"")=0,"",IF(Plananalyse!AP134=1,VLOOKUP(AP$5,Kruistabel!$B$26:$F$29,MATCH($C134,Kruistabel!$C$25:$F$25,0)+1,FALSE),""))</f>
        <v>#N/A</v>
      </c>
      <c r="AQ134" s="326" t="e">
        <f>IF(IF(Plananalyse!AQ134=1,VLOOKUP(AQ$5,Kruistabel!$B$26:$F$29,MATCH($C134,Kruistabel!$C$25:$F$25,0)+1,FALSE),"")=0,"",IF(Plananalyse!AQ134=1,VLOOKUP(AQ$5,Kruistabel!$B$26:$F$29,MATCH($C134,Kruistabel!$C$25:$F$25,0)+1,FALSE),""))</f>
        <v>#N/A</v>
      </c>
      <c r="AR134" s="326" t="e">
        <f>IF(IF(Plananalyse!AR134=1,VLOOKUP(AR$5,Kruistabel!$B$26:$F$29,MATCH($C134,Kruistabel!$C$25:$F$25,0)+1,FALSE),"")=0,"",IF(Plananalyse!AR134=1,VLOOKUP(AR$5,Kruistabel!$B$26:$F$29,MATCH($C134,Kruistabel!$C$25:$F$25,0)+1,FALSE),""))</f>
        <v>#N/A</v>
      </c>
      <c r="AS134" s="326" t="e">
        <f>IF(IF(Plananalyse!AS134=1,VLOOKUP(AS$5,Kruistabel!$B$26:$F$29,MATCH($C134,Kruistabel!$C$25:$F$25,0)+1,FALSE),"")=0,"",IF(Plananalyse!AS134=1,VLOOKUP(AS$5,Kruistabel!$B$26:$F$29,MATCH($C134,Kruistabel!$C$25:$F$25,0)+1,FALSE),""))</f>
        <v>#N/A</v>
      </c>
      <c r="AT134" s="326" t="e">
        <f>IF(IF(Plananalyse!AT134=1,VLOOKUP(AT$5,Kruistabel!$B$26:$F$29,MATCH($C134,Kruistabel!$C$25:$F$25,0)+1,FALSE),"")=0,"",IF(Plananalyse!AT134=1,VLOOKUP(AT$5,Kruistabel!$B$26:$F$29,MATCH($C134,Kruistabel!$C$25:$F$25,0)+1,FALSE),""))</f>
        <v>#N/A</v>
      </c>
      <c r="AU134" s="326" t="e">
        <f>IF(IF(Plananalyse!AU134=1,VLOOKUP(AU$5,Kruistabel!$B$26:$F$29,MATCH($C134,Kruistabel!$C$25:$F$25,0)+1,FALSE),"")=0,"",IF(Plananalyse!AU134=1,VLOOKUP(AU$5,Kruistabel!$B$26:$F$29,MATCH($C134,Kruistabel!$C$25:$F$25,0)+1,FALSE),""))</f>
        <v>#N/A</v>
      </c>
      <c r="AV134" s="326" t="e">
        <f>IF(IF(Plananalyse!AV134=1,VLOOKUP(AV$5,Kruistabel!$B$26:$F$29,MATCH($C134,Kruistabel!$C$25:$F$25,0)+1,FALSE),"")=0,"",IF(Plananalyse!AV134=1,VLOOKUP(AV$5,Kruistabel!$B$26:$F$29,MATCH($C134,Kruistabel!$C$25:$F$25,0)+1,FALSE),""))</f>
        <v>#N/A</v>
      </c>
      <c r="AW134" s="326" t="e">
        <f>IF(IF(Plananalyse!AW134=1,VLOOKUP(AW$5,Kruistabel!$B$26:$F$29,MATCH($C134,Kruistabel!$C$25:$F$25,0)+1,FALSE),"")=0,"",IF(Plananalyse!AW134=1,VLOOKUP(AW$5,Kruistabel!$B$26:$F$29,MATCH($C134,Kruistabel!$C$25:$F$25,0)+1,FALSE),""))</f>
        <v>#N/A</v>
      </c>
      <c r="AX134" s="326" t="e">
        <f>IF(IF(Plananalyse!AX134=1,VLOOKUP(AX$5,Kruistabel!$B$26:$F$29,MATCH($C134,Kruistabel!$C$25:$F$25,0)+1,FALSE),"")=0,"",IF(Plananalyse!AX134=1,VLOOKUP(AX$5,Kruistabel!$B$26:$F$29,MATCH($C134,Kruistabel!$C$25:$F$25,0)+1,FALSE),""))</f>
        <v>#N/A</v>
      </c>
      <c r="AY134" s="327"/>
      <c r="AZ134" s="326" t="e">
        <f>IF(IF(Plananalyse!AZ134=1,VLOOKUP(AZ$5,Kruistabel!$B$26:$F$29,MATCH($C134,Kruistabel!$C$25:$F$25,0)+1,FALSE),"")=0,"",IF(Plananalyse!AZ134=1,VLOOKUP(AZ$5,Kruistabel!$B$26:$F$29,MATCH($C134,Kruistabel!$C$25:$F$25,0)+1,FALSE),""))</f>
        <v>#N/A</v>
      </c>
      <c r="BA134" s="326" t="e">
        <f>IF(IF(Plananalyse!BA134=1,VLOOKUP(BA$5,Kruistabel!$B$26:$F$29,MATCH($C134,Kruistabel!$C$25:$F$25,0)+1,FALSE),"")=0,"",IF(Plananalyse!BA134=1,VLOOKUP(BA$5,Kruistabel!$B$26:$F$29,MATCH($C134,Kruistabel!$C$25:$F$25,0)+1,FALSE),""))</f>
        <v>#N/A</v>
      </c>
      <c r="BB134" s="326" t="e">
        <f>IF(IF(Plananalyse!BB134=1,VLOOKUP(BB$5,Kruistabel!$B$26:$F$29,MATCH($C134,Kruistabel!$C$25:$F$25,0)+1,FALSE),"")=0,"",IF(Plananalyse!BB134=1,VLOOKUP(BB$5,Kruistabel!$B$26:$F$29,MATCH($C134,Kruistabel!$C$25:$F$25,0)+1,FALSE),""))</f>
        <v>#N/A</v>
      </c>
      <c r="BC134" s="326" t="e">
        <f>IF(IF(Plananalyse!BC134=1,VLOOKUP(BC$5,Kruistabel!$B$26:$F$29,MATCH($C134,Kruistabel!$C$25:$F$25,0)+1,FALSE),"")=0,"",IF(Plananalyse!BC134=1,VLOOKUP(BC$5,Kruistabel!$B$26:$F$29,MATCH($C134,Kruistabel!$C$25:$F$25,0)+1,FALSE),""))</f>
        <v>#N/A</v>
      </c>
      <c r="BD134" s="326" t="e">
        <f>IF(IF(Plananalyse!BD134=1,VLOOKUP(BD$5,Kruistabel!$B$26:$F$29,MATCH($C134,Kruistabel!$C$25:$F$25,0)+1,FALSE),"")=0,"",IF(Plananalyse!BD134=1,VLOOKUP(BD$5,Kruistabel!$B$26:$F$29,MATCH($C134,Kruistabel!$C$25:$F$25,0)+1,FALSE),""))</f>
        <v>#N/A</v>
      </c>
      <c r="BE134" s="326" t="e">
        <f>IF(IF(Plananalyse!BE134=1,VLOOKUP(BE$5,Kruistabel!$B$26:$F$29,MATCH($C134,Kruistabel!$C$25:$F$25,0)+1,FALSE),"")=0,"",IF(Plananalyse!BE134=1,VLOOKUP(BE$5,Kruistabel!$B$26:$F$29,MATCH($C134,Kruistabel!$C$25:$F$25,0)+1,FALSE),""))</f>
        <v>#N/A</v>
      </c>
      <c r="BF134" s="326" t="e">
        <f>IF(IF(Plananalyse!BF134=1,VLOOKUP(BF$5,Kruistabel!$B$26:$F$29,MATCH($C134,Kruistabel!$C$25:$F$25,0)+1,FALSE),"")=0,"",IF(Plananalyse!BF134=1,VLOOKUP(BF$5,Kruistabel!$B$26:$F$29,MATCH($C134,Kruistabel!$C$25:$F$25,0)+1,FALSE),""))</f>
        <v>#N/A</v>
      </c>
      <c r="BG134" s="326" t="e">
        <f>IF(IF(Plananalyse!BG134=1,VLOOKUP(BG$5,Kruistabel!$B$26:$F$29,MATCH($C134,Kruistabel!$C$25:$F$25,0)+1,FALSE),"")=0,"",IF(Plananalyse!BG134=1,VLOOKUP(BG$5,Kruistabel!$B$26:$F$29,MATCH($C134,Kruistabel!$C$25:$F$25,0)+1,FALSE),""))</f>
        <v>#N/A</v>
      </c>
      <c r="BH134" s="326" t="e">
        <f>IF(IF(Plananalyse!BH134=1,VLOOKUP(BH$5,Kruistabel!$B$26:$F$29,MATCH($C134,Kruistabel!$C$25:$F$25,0)+1,FALSE),"")=0,"",IF(Plananalyse!BH134=1,VLOOKUP(BH$5,Kruistabel!$B$26:$F$29,MATCH($C134,Kruistabel!$C$25:$F$25,0)+1,FALSE),""))</f>
        <v>#N/A</v>
      </c>
      <c r="BI134" s="327"/>
      <c r="BJ134" s="326" t="e">
        <f>IF(IF(Plananalyse!BJ134=1,VLOOKUP(BJ$5,Kruistabel!$B$26:$F$29,MATCH($C134,Kruistabel!$C$25:$F$25,0)+1,FALSE),"")=0,"",IF(Plananalyse!BJ134=1,VLOOKUP(BJ$5,Kruistabel!$B$26:$F$29,MATCH($C134,Kruistabel!$C$25:$F$25,0)+1,FALSE),""))</f>
        <v>#N/A</v>
      </c>
      <c r="BK134" s="326" t="e">
        <f>IF(IF(Plananalyse!BK134=1,VLOOKUP(BK$5,Kruistabel!$B$26:$F$29,MATCH($C134,Kruistabel!$C$25:$F$25,0)+1,FALSE),"")=0,"",IF(Plananalyse!BK134=1,VLOOKUP(BK$5,Kruistabel!$B$26:$F$29,MATCH($C134,Kruistabel!$C$25:$F$25,0)+1,FALSE),""))</f>
        <v>#N/A</v>
      </c>
      <c r="BL134" s="326" t="e">
        <f>IF(IF(Plananalyse!BL134=1,VLOOKUP(BL$5,Kruistabel!$B$26:$F$29,MATCH($C134,Kruistabel!$C$25:$F$25,0)+1,FALSE),"")=0,"",IF(Plananalyse!BL134=1,VLOOKUP(BL$5,Kruistabel!$B$26:$F$29,MATCH($C134,Kruistabel!$C$25:$F$25,0)+1,FALSE),""))</f>
        <v>#N/A</v>
      </c>
      <c r="BM134" s="326" t="e">
        <f>IF(IF(Plananalyse!BM134=1,VLOOKUP(BM$5,Kruistabel!$B$26:$F$29,MATCH($C134,Kruistabel!$C$25:$F$25,0)+1,FALSE),"")=0,"",IF(Plananalyse!BM134=1,VLOOKUP(BM$5,Kruistabel!$B$26:$F$29,MATCH($C134,Kruistabel!$C$25:$F$25,0)+1,FALSE),""))</f>
        <v>#N/A</v>
      </c>
      <c r="BN134" s="326" t="e">
        <f>IF(IF(Plananalyse!BN134=1,VLOOKUP(BN$5,Kruistabel!$B$26:$F$29,MATCH($C134,Kruistabel!$C$25:$F$25,0)+1,FALSE),"")=0,"",IF(Plananalyse!BN134=1,VLOOKUP(BN$5,Kruistabel!$B$26:$F$29,MATCH($C134,Kruistabel!$C$25:$F$25,0)+1,FALSE),""))</f>
        <v>#N/A</v>
      </c>
      <c r="BO134" s="326" t="e">
        <f>IF(IF(Plananalyse!BO134=1,VLOOKUP(BO$5,Kruistabel!$B$26:$F$29,MATCH($C134,Kruistabel!$C$25:$F$25,0)+1,FALSE),"")=0,"",IF(Plananalyse!BO134=1,VLOOKUP(BO$5,Kruistabel!$B$26:$F$29,MATCH($C134,Kruistabel!$C$25:$F$25,0)+1,FALSE),""))</f>
        <v>#N/A</v>
      </c>
      <c r="BP134" s="326" t="e">
        <f>IF(IF(Plananalyse!BP134=1,VLOOKUP(BP$5,Kruistabel!$B$26:$F$29,MATCH($C134,Kruistabel!$C$25:$F$25,0)+1,FALSE),"")=0,"",IF(Plananalyse!BP134=1,VLOOKUP(BP$5,Kruistabel!$B$26:$F$29,MATCH($C134,Kruistabel!$C$25:$F$25,0)+1,FALSE),""))</f>
        <v>#N/A</v>
      </c>
      <c r="BQ134" s="326" t="e">
        <f>IF(IF(Plananalyse!BQ134=1,VLOOKUP(BQ$5,Kruistabel!$B$26:$F$29,MATCH($C134,Kruistabel!$C$25:$F$25,0)+1,FALSE),"")=0,"",IF(Plananalyse!BQ134=1,VLOOKUP(BQ$5,Kruistabel!$B$26:$F$29,MATCH($C134,Kruistabel!$C$25:$F$25,0)+1,FALSE),""))</f>
        <v>#N/A</v>
      </c>
      <c r="BR134" s="326" t="e">
        <f>IF(IF(Plananalyse!BR134=1,VLOOKUP(BR$5,Kruistabel!$B$26:$F$29,MATCH($C134,Kruistabel!$C$25:$F$25,0)+1,FALSE),"")=0,"",IF(Plananalyse!BR134=1,VLOOKUP(BR$5,Kruistabel!$B$26:$F$29,MATCH($C134,Kruistabel!$C$25:$F$25,0)+1,FALSE),""))</f>
        <v>#REF!</v>
      </c>
      <c r="BS134" s="326" t="e">
        <f>IF(IF(Plananalyse!BS134=1,VLOOKUP(BS$5,Kruistabel!$B$26:$F$29,MATCH($C134,Kruistabel!$C$25:$F$25,0)+1,FALSE),"")=0,"",IF(Plananalyse!BS134=1,VLOOKUP(BS$5,Kruistabel!$B$26:$F$29,MATCH($C134,Kruistabel!$C$25:$F$25,0)+1,FALSE),""))</f>
        <v>#REF!</v>
      </c>
      <c r="BT134" s="65"/>
      <c r="BU134" s="231" t="e">
        <f>IF(IF(Plananalyse!BU134=1,VLOOKUP(BU$5,Kruistabel!$B$26:$F$29,MATCH($C134,Kruistabel!$C$25:$F$25,0)+1,FALSE),"")=0,"",IF(Plananalyse!BU134=1,VLOOKUP(BU$5,Kruistabel!$B$26:$F$29,MATCH($C134,Kruistabel!$C$25:$F$25,0)+1,FALSE),""))</f>
        <v>#N/A</v>
      </c>
      <c r="BV134" s="326" t="e">
        <f>IF(IF(Plananalyse!BV134=1,VLOOKUP(BV$5,Kruistabel!$B$26:$F$29,MATCH($C134,Kruistabel!$C$25:$F$25,0)+1,FALSE),"")=0,"",IF(Plananalyse!BV134=1,VLOOKUP(BV$5,Kruistabel!$B$26:$F$29,MATCH($C134,Kruistabel!$C$25:$F$25,0)+1,FALSE),""))</f>
        <v>#N/A</v>
      </c>
      <c r="BW134" s="326" t="e">
        <f>IF(IF(Plananalyse!BW134=1,VLOOKUP(BW$5,Kruistabel!$B$26:$F$29,MATCH($C134,Kruistabel!$C$25:$F$25,0)+1,FALSE),"")=0,"",IF(Plananalyse!BW134=1,VLOOKUP(BW$5,Kruistabel!$B$26:$F$29,MATCH($C134,Kruistabel!$C$25:$F$25,0)+1,FALSE),""))</f>
        <v>#N/A</v>
      </c>
      <c r="BX134" s="326" t="e">
        <f>IF(IF(Plananalyse!BX134=1,VLOOKUP(BX$5,Kruistabel!$B$26:$F$29,MATCH($C134,Kruistabel!$C$25:$F$25,0)+1,FALSE),"")=0,"",IF(Plananalyse!BX134=1,VLOOKUP(BX$5,Kruistabel!$B$26:$F$29,MATCH($C134,Kruistabel!$C$25:$F$25,0)+1,FALSE),""))</f>
        <v>#N/A</v>
      </c>
      <c r="BY134" s="327"/>
      <c r="BZ134" s="326" t="e">
        <f>IF(IF(Plananalyse!BZ134=1,VLOOKUP(BZ$5,Kruistabel!$B$26:$F$29,MATCH($C134,Kruistabel!$C$25:$F$25,0)+1,FALSE),"")=0,"",IF(Plananalyse!BZ134=1,VLOOKUP(BZ$5,Kruistabel!$B$26:$F$29,MATCH($C134,Kruistabel!$C$25:$F$25,0)+1,FALSE),""))</f>
        <v>#N/A</v>
      </c>
      <c r="CA134" s="326" t="e">
        <f>IF(IF(Plananalyse!CA134=1,VLOOKUP(CA$5,Kruistabel!$B$26:$F$29,MATCH($C134,Kruistabel!$C$25:$F$25,0)+1,FALSE),"")=0,"",IF(Plananalyse!CA134=1,VLOOKUP(CA$5,Kruistabel!$B$26:$F$29,MATCH($C134,Kruistabel!$C$25:$F$25,0)+1,FALSE),""))</f>
        <v>#N/A</v>
      </c>
      <c r="CB134" s="326" t="e">
        <f>IF(IF(Plananalyse!CB134=1,VLOOKUP(CB$5,Kruistabel!$B$26:$F$29,MATCH($C134,Kruistabel!$C$25:$F$25,0)+1,FALSE),"")=0,"",IF(Plananalyse!CB134=1,VLOOKUP(CB$5,Kruistabel!$B$26:$F$29,MATCH($C134,Kruistabel!$C$25:$F$25,0)+1,FALSE),""))</f>
        <v>#N/A</v>
      </c>
      <c r="CC134" s="326" t="e">
        <f>IF(IF(Plananalyse!CC134=1,VLOOKUP(CC$5,Kruistabel!$B$26:$F$29,MATCH($C134,Kruistabel!$C$25:$F$25,0)+1,FALSE),"")=0,"",IF(Plananalyse!CC134=1,VLOOKUP(CC$5,Kruistabel!$B$26:$F$29,MATCH($C134,Kruistabel!$C$25:$F$25,0)+1,FALSE),""))</f>
        <v>#N/A</v>
      </c>
      <c r="CD134" s="326" t="e">
        <f>IF(IF(Plananalyse!CD134=1,VLOOKUP(CD$5,Kruistabel!$B$26:$F$29,MATCH($C134,Kruistabel!$C$25:$F$25,0)+1,FALSE),"")=0,"",IF(Plananalyse!CD134=1,VLOOKUP(CD$5,Kruistabel!$B$26:$F$29,MATCH($C134,Kruistabel!$C$25:$F$25,0)+1,FALSE),""))</f>
        <v>#N/A</v>
      </c>
      <c r="CE134" s="326" t="e">
        <f>IF(IF(Plananalyse!CE134=1,VLOOKUP(CE$5,Kruistabel!$B$26:$F$29,MATCH($C134,Kruistabel!$C$25:$F$25,0)+1,FALSE),"")=0,"",IF(Plananalyse!CE134=1,VLOOKUP(CE$5,Kruistabel!$B$26:$F$29,MATCH($C134,Kruistabel!$C$25:$F$25,0)+1,FALSE),""))</f>
        <v>#N/A</v>
      </c>
      <c r="CF134" s="326" t="e">
        <f>IF(IF(Plananalyse!CF134=1,VLOOKUP(CF$5,Kruistabel!$B$26:$F$29,MATCH($C134,Kruistabel!$C$25:$F$25,0)+1,FALSE),"")=0,"",IF(Plananalyse!CF134=1,VLOOKUP(CF$5,Kruistabel!$B$26:$F$29,MATCH($C134,Kruistabel!$C$25:$F$25,0)+1,FALSE),""))</f>
        <v>#N/A</v>
      </c>
      <c r="CG134" s="326" t="e">
        <f>IF(IF(Plananalyse!CG134=1,VLOOKUP(CG$5,Kruistabel!$B$26:$F$29,MATCH($C134,Kruistabel!$C$25:$F$25,0)+1,FALSE),"")=0,"",IF(Plananalyse!CG134=1,VLOOKUP(CG$5,Kruistabel!$B$26:$F$29,MATCH($C134,Kruistabel!$C$25:$F$25,0)+1,FALSE),""))</f>
        <v>#REF!</v>
      </c>
      <c r="CH134" s="326" t="e">
        <f>IF(IF(Plananalyse!CH134=1,VLOOKUP(CH$5,Kruistabel!$B$26:$F$29,MATCH($C134,Kruistabel!$C$25:$F$25,0)+1,FALSE),"")=0,"",IF(Plananalyse!CH134=1,VLOOKUP(CH$5,Kruistabel!$B$26:$F$29,MATCH($C134,Kruistabel!$C$25:$F$25,0)+1,FALSE),""))</f>
        <v>#REF!</v>
      </c>
      <c r="CI134" s="65"/>
      <c r="CJ134" s="326" t="e">
        <f>IF(IF(Plananalyse!CJ134=1,VLOOKUP(CJ$5,Kruistabel!$B$26:$F$29,MATCH($C134,Kruistabel!$C$25:$F$25,0)+1,FALSE),"")=0,"",IF(Plananalyse!CJ134=1,VLOOKUP(CJ$5,Kruistabel!$B$26:$F$29,MATCH($C134,Kruistabel!$C$25:$F$25,0)+1,FALSE),""))</f>
        <v>#N/A</v>
      </c>
      <c r="CK134" s="326" t="e">
        <f>IF(IF(Plananalyse!CK134=1,VLOOKUP(CK$5,Kruistabel!$B$26:$F$29,MATCH($C134,Kruistabel!$C$25:$F$25,0)+1,FALSE),"")=0,"",IF(Plananalyse!CK134=1,VLOOKUP(CK$5,Kruistabel!$B$26:$F$29,MATCH($C134,Kruistabel!$C$25:$F$25,0)+1,FALSE),""))</f>
        <v>#N/A</v>
      </c>
      <c r="CL134" s="326" t="e">
        <f>IF(IF(Plananalyse!CL134=1,VLOOKUP(CL$5,Kruistabel!$B$26:$F$29,MATCH($C134,Kruistabel!$C$25:$F$25,0)+1,FALSE),"")=0,"",IF(Plananalyse!CL134=1,VLOOKUP(CL$5,Kruistabel!$B$26:$F$29,MATCH($C134,Kruistabel!$C$25:$F$25,0)+1,FALSE),""))</f>
        <v>#N/A</v>
      </c>
      <c r="CM134" s="326" t="e">
        <f>IF(IF(Plananalyse!CM134=1,VLOOKUP(CM$5,Kruistabel!$B$26:$F$29,MATCH($C134,Kruistabel!$C$25:$F$25,0)+1,FALSE),"")=0,"",IF(Plananalyse!CM134=1,VLOOKUP(CM$5,Kruistabel!$B$26:$F$29,MATCH($C134,Kruistabel!$C$25:$F$25,0)+1,FALSE),""))</f>
        <v>#N/A</v>
      </c>
      <c r="CN134" s="326" t="e">
        <f>IF(IF(Plananalyse!CN134=1,VLOOKUP(CN$5,Kruistabel!$B$26:$F$29,MATCH($C134,Kruistabel!$C$25:$F$25,0)+1,FALSE),"")=0,"",IF(Plananalyse!CN134=1,VLOOKUP(CN$5,Kruistabel!$B$26:$F$29,MATCH($C134,Kruistabel!$C$25:$F$25,0)+1,FALSE),""))</f>
        <v>#N/A</v>
      </c>
      <c r="CO134" s="326" t="e">
        <f>IF(IF(Plananalyse!CO134=1,VLOOKUP(CO$5,Kruistabel!$B$26:$F$29,MATCH($C134,Kruistabel!$C$25:$F$25,0)+1,FALSE),"")=0,"",IF(Plananalyse!CO134=1,VLOOKUP(CO$5,Kruistabel!$B$26:$F$29,MATCH($C134,Kruistabel!$C$25:$F$25,0)+1,FALSE),""))</f>
        <v>#N/A</v>
      </c>
      <c r="CP134" s="326" t="e">
        <f>IF(IF(Plananalyse!CP134=1,VLOOKUP(CP$5,Kruistabel!$B$26:$F$29,MATCH($C134,Kruistabel!$C$25:$F$25,0)+1,FALSE),"")=0,"",IF(Plananalyse!CP134=1,VLOOKUP(CP$5,Kruistabel!$B$26:$F$29,MATCH($C134,Kruistabel!$C$25:$F$25,0)+1,FALSE),""))</f>
        <v>#N/A</v>
      </c>
      <c r="CQ134" s="326" t="e">
        <f>IF(IF(Plananalyse!CQ134=1,VLOOKUP(CQ$5,Kruistabel!$B$26:$F$29,MATCH($C134,Kruistabel!$C$25:$F$25,0)+1,FALSE),"")=0,"",IF(Plananalyse!CQ134=1,VLOOKUP(CQ$5,Kruistabel!$B$26:$F$29,MATCH($C134,Kruistabel!$C$25:$F$25,0)+1,FALSE),""))</f>
        <v>#N/A</v>
      </c>
      <c r="CR134" s="326" t="e">
        <f>IF(IF(Plananalyse!CR134=1,VLOOKUP(CR$5,Kruistabel!$B$26:$F$29,MATCH($C134,Kruistabel!$C$25:$F$25,0)+1,FALSE),"")=0,"",IF(Plananalyse!CR134=1,VLOOKUP(CR$5,Kruistabel!$B$26:$F$29,MATCH($C134,Kruistabel!$C$25:$F$25,0)+1,FALSE),""))</f>
        <v>#N/A</v>
      </c>
      <c r="CS134" s="326" t="e">
        <f>IF(IF(Plananalyse!CS134=1,VLOOKUP(CS$5,Kruistabel!$B$26:$F$29,MATCH($C134,Kruistabel!$C$25:$F$25,0)+1,FALSE),"")=0,"",IF(Plananalyse!CS134=1,VLOOKUP(CS$5,Kruistabel!$B$26:$F$29,MATCH($C134,Kruistabel!$C$25:$F$25,0)+1,FALSE),""))</f>
        <v>#N/A</v>
      </c>
      <c r="CT134" s="326" t="e">
        <f>IF(IF(Plananalyse!CT134=1,VLOOKUP(CT$5,Kruistabel!$B$26:$F$29,MATCH($C134,Kruistabel!$C$25:$F$25,0)+1,FALSE),"")=0,"",IF(Plananalyse!CT134=1,VLOOKUP(CT$5,Kruistabel!$B$26:$F$29,MATCH($C134,Kruistabel!$C$25:$F$25,0)+1,FALSE),""))</f>
        <v>#N/A</v>
      </c>
      <c r="CU134" s="326" t="e">
        <f>IF(IF(Plananalyse!CU134=1,VLOOKUP(CU$5,Kruistabel!$B$26:$F$29,MATCH($C134,Kruistabel!$C$25:$F$25,0)+1,FALSE),"")=0,"",IF(Plananalyse!CU134=1,VLOOKUP(CU$5,Kruistabel!$B$26:$F$29,MATCH($C134,Kruistabel!$C$25:$F$25,0)+1,FALSE),""))</f>
        <v>#N/A</v>
      </c>
      <c r="CV134" s="326" t="e">
        <f>IF(IF(Plananalyse!CV134=1,VLOOKUP(CV$5,Kruistabel!$B$26:$F$29,MATCH($C134,Kruistabel!$C$25:$F$25,0)+1,FALSE),"")=0,"",IF(Plananalyse!CV134=1,VLOOKUP(CV$5,Kruistabel!$B$26:$F$29,MATCH($C134,Kruistabel!$C$25:$F$25,0)+1,FALSE),""))</f>
        <v>#N/A</v>
      </c>
      <c r="CW134" s="326" t="e">
        <f>IF(IF(Plananalyse!CW134=1,VLOOKUP(CW$5,Kruistabel!$B$26:$F$29,MATCH($C134,Kruistabel!$C$25:$F$25,0)+1,FALSE),"")=0,"",IF(Plananalyse!CW134=1,VLOOKUP(CW$5,Kruistabel!$B$26:$F$29,MATCH($C134,Kruistabel!$C$25:$F$25,0)+1,FALSE),""))</f>
        <v>#N/A</v>
      </c>
      <c r="CX134" s="326" t="e">
        <f>IF(IF(Plananalyse!CX134=1,VLOOKUP(CX$5,Kruistabel!$B$26:$F$29,MATCH($C134,Kruistabel!$C$25:$F$25,0)+1,FALSE),"")=0,"",IF(Plananalyse!CX134=1,VLOOKUP(CX$5,Kruistabel!$B$26:$F$29,MATCH($C134,Kruistabel!$C$25:$F$25,0)+1,FALSE),""))</f>
        <v>#N/A</v>
      </c>
      <c r="CY134" s="326" t="e">
        <f>IF(IF(Plananalyse!CY134=1,VLOOKUP(CY$5,Kruistabel!$B$26:$F$29,MATCH($C134,Kruistabel!$C$25:$F$25,0)+1,FALSE),"")=0,"",IF(Plananalyse!CY134=1,VLOOKUP(CY$5,Kruistabel!$B$26:$F$29,MATCH($C134,Kruistabel!$C$25:$F$25,0)+1,FALSE),""))</f>
        <v>#N/A</v>
      </c>
      <c r="CZ134" s="326" t="e">
        <f>IF(IF(Plananalyse!CZ134=1,VLOOKUP(CZ$5,Kruistabel!$B$26:$F$29,MATCH($C134,Kruistabel!$C$25:$F$25,0)+1,FALSE),"")=0,"",IF(Plananalyse!CZ134=1,VLOOKUP(CZ$5,Kruistabel!$B$26:$F$29,MATCH($C134,Kruistabel!$C$25:$F$25,0)+1,FALSE),""))</f>
        <v>#N/A</v>
      </c>
      <c r="DA134" s="326" t="e">
        <f>IF(IF(Plananalyse!DA134=1,VLOOKUP(DA$5,Kruistabel!$B$26:$F$29,MATCH($C134,Kruistabel!$C$25:$F$25,0)+1,FALSE),"")=0,"",IF(Plananalyse!DA134=1,VLOOKUP(DA$5,Kruistabel!$B$26:$F$29,MATCH($C134,Kruistabel!$C$25:$F$25,0)+1,FALSE),""))</f>
        <v>#N/A</v>
      </c>
      <c r="DB134" s="326" t="e">
        <f>IF(IF(Plananalyse!DB134=1,VLOOKUP(DB$5,Kruistabel!$B$26:$F$29,MATCH($C134,Kruistabel!$C$25:$F$25,0)+1,FALSE),"")=0,"",IF(Plananalyse!DB134=1,VLOOKUP(DB$5,Kruistabel!$B$26:$F$29,MATCH($C134,Kruistabel!$C$25:$F$25,0)+1,FALSE),""))</f>
        <v>#N/A</v>
      </c>
      <c r="DC134" s="326" t="e">
        <f>IF(IF(Plananalyse!DC134=1,VLOOKUP(DC$5,Kruistabel!$B$26:$F$29,MATCH($C134,Kruistabel!$C$25:$F$25,0)+1,FALSE),"")=0,"",IF(Plananalyse!DC134=1,VLOOKUP(DC$5,Kruistabel!$B$26:$F$29,MATCH($C134,Kruistabel!$C$25:$F$25,0)+1,FALSE),""))</f>
        <v>#N/A</v>
      </c>
      <c r="DD134" s="327"/>
      <c r="DE134" s="326" t="e">
        <f>IF(IF(Plananalyse!DE134=1,VLOOKUP(DE$5,Kruistabel!$B$26:$F$29,MATCH($C134,Kruistabel!$C$25:$F$25,0)+1,FALSE),"")=0,"",IF(Plananalyse!DE134=1,VLOOKUP(DE$5,Kruistabel!$B$26:$F$29,MATCH($C134,Kruistabel!$C$25:$F$25,0)+1,FALSE),""))</f>
        <v>#N/A</v>
      </c>
      <c r="DF134" s="326" t="e">
        <f>IF(IF(Plananalyse!DF134=1,VLOOKUP(DF$5,Kruistabel!$B$26:$F$29,MATCH($C134,Kruistabel!$C$25:$F$25,0)+1,FALSE),"")=0,"",IF(Plananalyse!DF134=1,VLOOKUP(DF$5,Kruistabel!$B$26:$F$29,MATCH($C134,Kruistabel!$C$25:$F$25,0)+1,FALSE),""))</f>
        <v>#N/A</v>
      </c>
      <c r="DG134" s="326" t="e">
        <f>IF(IF(Plananalyse!DG134=1,VLOOKUP(DG$5,Kruistabel!$B$26:$F$29,MATCH($C134,Kruistabel!$C$25:$F$25,0)+1,FALSE),"")=0,"",IF(Plananalyse!DG134=1,VLOOKUP(DG$5,Kruistabel!$B$26:$F$29,MATCH($C134,Kruistabel!$C$25:$F$25,0)+1,FALSE),""))</f>
        <v>#N/A</v>
      </c>
      <c r="DH134" s="326" t="e">
        <f>IF(IF(Plananalyse!DH134=1,VLOOKUP(DH$5,Kruistabel!$B$26:$F$29,MATCH($C134,Kruistabel!$C$25:$F$25,0)+1,FALSE),"")=0,"",IF(Plananalyse!DH134=1,VLOOKUP(DH$5,Kruistabel!$B$26:$F$29,MATCH($C134,Kruistabel!$C$25:$F$25,0)+1,FALSE),""))</f>
        <v>#N/A</v>
      </c>
      <c r="DI134" s="326" t="e">
        <f>IF(IF(Plananalyse!DI134=1,VLOOKUP(DI$5,Kruistabel!$B$26:$F$29,MATCH($C134,Kruistabel!$C$25:$F$25,0)+1,FALSE),"")=0,"",IF(Plananalyse!DI134=1,VLOOKUP(DI$5,Kruistabel!$B$26:$F$29,MATCH($C134,Kruistabel!$C$25:$F$25,0)+1,FALSE),""))</f>
        <v>#N/A</v>
      </c>
      <c r="DJ134" s="326" t="e">
        <f>IF(IF(Plananalyse!DJ134=1,VLOOKUP(DJ$5,Kruistabel!$B$26:$F$29,MATCH($C134,Kruistabel!$C$25:$F$25,0)+1,FALSE),"")=0,"",IF(Plananalyse!DJ134=1,VLOOKUP(DJ$5,Kruistabel!$B$26:$F$29,MATCH($C134,Kruistabel!$C$25:$F$25,0)+1,FALSE),""))</f>
        <v>#N/A</v>
      </c>
      <c r="DK134" s="326" t="e">
        <f>IF(IF(Plananalyse!DK134=1,VLOOKUP(DK$5,Kruistabel!$B$26:$F$29,MATCH($C134,Kruistabel!$C$25:$F$25,0)+1,FALSE),"")=0,"",IF(Plananalyse!DK134=1,VLOOKUP(DK$5,Kruistabel!$B$26:$F$29,MATCH($C134,Kruistabel!$C$25:$F$25,0)+1,FALSE),""))</f>
        <v>#REF!</v>
      </c>
      <c r="DL134" s="326" t="e">
        <f>IF(IF(Plananalyse!DL134=1,VLOOKUP(DL$5,Kruistabel!$B$26:$F$29,MATCH($C134,Kruistabel!$C$25:$F$25,0)+1,FALSE),"")=0,"",IF(Plananalyse!DL134=1,VLOOKUP(DL$5,Kruistabel!$B$26:$F$29,MATCH($C134,Kruistabel!$C$25:$F$25,0)+1,FALSE),""))</f>
        <v>#REF!</v>
      </c>
      <c r="DM134" s="327" t="str">
        <f>IF(Plananalyse!DM134=1,VLOOKUP(DM$5,Kruistabel!$B$26:$F$29,MATCH($C134,Kruistabel!$C$25:$F$25,0)+1,FALSE),"")</f>
        <v/>
      </c>
      <c r="DN134" s="326" t="e">
        <f>IF(IF(Plananalyse!DN134=1,VLOOKUP(DN$5,Kruistabel!$B$26:$F$29,MATCH($C134,Kruistabel!$C$25:$F$25,0)+1,FALSE),"")=0,"",IF(Plananalyse!DN134=1,VLOOKUP(DN$5,Kruistabel!$B$26:$F$29,MATCH($C134,Kruistabel!$C$25:$F$25,0)+1,FALSE),""))</f>
        <v>#N/A</v>
      </c>
      <c r="DO134" s="326" t="e">
        <f>IF(IF(Plananalyse!DO134=1,VLOOKUP(DO$5,Kruistabel!$B$26:$F$29,MATCH($C134,Kruistabel!$C$25:$F$25,0)+1,FALSE),"")=0,"",IF(Plananalyse!DO134=1,VLOOKUP(DO$5,Kruistabel!$B$26:$F$29,MATCH($C134,Kruistabel!$C$25:$F$25,0)+1,FALSE),""))</f>
        <v>#N/A</v>
      </c>
      <c r="DP134" s="326" t="e">
        <f>IF(IF(Plananalyse!DP134=1,VLOOKUP(DP$5,Kruistabel!$B$26:$F$29,MATCH($C134,Kruistabel!$C$25:$F$25,0)+1,FALSE),"")=0,"",IF(Plananalyse!DP134=1,VLOOKUP(DP$5,Kruistabel!$B$26:$F$29,MATCH($C134,Kruistabel!$C$25:$F$25,0)+1,FALSE),""))</f>
        <v>#N/A</v>
      </c>
      <c r="DQ134" s="326" t="e">
        <f>IF(IF(Plananalyse!DQ134=1,VLOOKUP(DQ$5,Kruistabel!$B$26:$F$29,MATCH($C134,Kruistabel!$C$25:$F$25,0)+1,FALSE),"")=0,"",IF(Plananalyse!DQ134=1,VLOOKUP(DQ$5,Kruistabel!$B$26:$F$29,MATCH($C134,Kruistabel!$C$25:$F$25,0)+1,FALSE),""))</f>
        <v>#N/A</v>
      </c>
      <c r="DR134" s="326" t="e">
        <f>IF(IF(Plananalyse!DR134=1,VLOOKUP(DR$5,Kruistabel!$B$26:$F$29,MATCH($C134,Kruistabel!$C$25:$F$25,0)+1,FALSE),"")=0,"",IF(Plananalyse!DR134=1,VLOOKUP(DR$5,Kruistabel!$B$26:$F$29,MATCH($C134,Kruistabel!$C$25:$F$25,0)+1,FALSE),""))</f>
        <v>#N/A</v>
      </c>
      <c r="DS134" s="326" t="e">
        <f>IF(IF(Plananalyse!DS134=1,VLOOKUP(DS$5,Kruistabel!$B$26:$F$29,MATCH($C134,Kruistabel!$C$25:$F$25,0)+1,FALSE),"")=0,"",IF(Plananalyse!DS134=1,VLOOKUP(DS$5,Kruistabel!$B$26:$F$29,MATCH($C134,Kruistabel!$C$25:$F$25,0)+1,FALSE),""))</f>
        <v>#N/A</v>
      </c>
      <c r="DT134" s="326" t="e">
        <f>IF(IF(Plananalyse!DT134=1,VLOOKUP(DT$5,Kruistabel!$B$26:$F$29,MATCH($C134,Kruistabel!$C$25:$F$25,0)+1,FALSE),"")=0,"",IF(Plananalyse!DT134=1,VLOOKUP(DT$5,Kruistabel!$B$26:$F$29,MATCH($C134,Kruistabel!$C$25:$F$25,0)+1,FALSE),""))</f>
        <v>#N/A</v>
      </c>
      <c r="DU134" s="326" t="e">
        <f>IF(IF(Plananalyse!DU134=1,VLOOKUP(DU$5,Kruistabel!$B$26:$F$29,MATCH($C134,Kruistabel!$C$25:$F$25,0)+1,FALSE),"")=0,"",IF(Plananalyse!DU134=1,VLOOKUP(DU$5,Kruistabel!$B$26:$F$29,MATCH($C134,Kruistabel!$C$25:$F$25,0)+1,FALSE),""))</f>
        <v>#N/A</v>
      </c>
      <c r="DV134" s="326" t="e">
        <f ca="1">IF(IF(Plananalyse!DV134=1,VLOOKUP(DV$5,Kruistabel!$B$26:$F$29,MATCH($C134,Kruistabel!$C$25:$F$25,0)+1,FALSE),"")=0,"",IF(Plananalyse!DV134=1,VLOOKUP(DV$5,Kruistabel!$B$26:$F$29,MATCH($C134,Kruistabel!$C$25:$F$25,0)+1,FALSE),""))</f>
        <v>#N/A</v>
      </c>
      <c r="DW134" s="326" t="e">
        <f ca="1">IF(IF(Plananalyse!DW134=1,VLOOKUP(DW$5,Kruistabel!$B$26:$F$29,MATCH($C134,Kruistabel!$C$25:$F$25,0)+1,FALSE),"")=0,"",IF(Plananalyse!DW134=1,VLOOKUP(DW$5,Kruistabel!$B$26:$F$29,MATCH($C134,Kruistabel!$C$25:$F$25,0)+1,FALSE),""))</f>
        <v>#REF!</v>
      </c>
      <c r="DX134" s="326" t="e">
        <f ca="1">IF(IF(Plananalyse!DX134=1,VLOOKUP(DX$5,Kruistabel!$B$26:$F$29,MATCH($C134,Kruistabel!$C$25:$F$25,0)+1,FALSE),"")=0,"",IF(Plananalyse!DX134=1,VLOOKUP(DX$5,Kruistabel!$B$26:$F$29,MATCH($C134,Kruistabel!$C$25:$F$25,0)+1,FALSE),""))</f>
        <v>#REF!</v>
      </c>
      <c r="DY134" s="327" t="str">
        <f>IF(Plananalyse!DY134=1,VLOOKUP(DY$5,Kruistabel!$B$26:$F$29,MATCH($C134,Kruistabel!$C$25:$F$25,0)+1,FALSE),"")</f>
        <v/>
      </c>
      <c r="DZ134" s="326" t="e">
        <f ca="1">IF(IF(Plananalyse!DZ134=1,VLOOKUP(DZ$5,Kruistabel!$B$26:$F$29,MATCH($C134,Kruistabel!$C$25:$F$25,0)+1,FALSE),"")=0,"",IF(Plananalyse!DZ134=1,VLOOKUP(DZ$5,Kruistabel!$B$26:$F$29,MATCH($C134,Kruistabel!$C$25:$F$25,0)+1,FALSE),""))</f>
        <v>#N/A</v>
      </c>
      <c r="EA134" s="326" t="e">
        <f ca="1">IF(IF(Plananalyse!EA134=1,VLOOKUP(EA$5,Kruistabel!$B$26:$F$29,MATCH($C134,Kruistabel!$C$25:$F$25,0)+1,FALSE),"")=0,"",IF(Plananalyse!EA134=1,VLOOKUP(EA$5,Kruistabel!$B$26:$F$29,MATCH($C134,Kruistabel!$C$25:$F$25,0)+1,FALSE),""))</f>
        <v>#N/A</v>
      </c>
      <c r="EB134" s="326" t="e">
        <f ca="1">IF(IF(Plananalyse!EB134=1,VLOOKUP(EB$5,Kruistabel!$B$26:$F$29,MATCH($C134,Kruistabel!$C$25:$F$25,0)+1,FALSE),"")=0,"",IF(Plananalyse!EB134=1,VLOOKUP(EB$5,Kruistabel!$B$26:$F$29,MATCH($C134,Kruistabel!$C$25:$F$25,0)+1,FALSE),""))</f>
        <v>#REF!</v>
      </c>
      <c r="EC134" s="326" t="e">
        <f ca="1">IF(IF(Plananalyse!EC134=1,VLOOKUP(EC$5,Kruistabel!$B$26:$F$29,MATCH($C134,Kruistabel!$C$25:$F$25,0)+1,FALSE),"")=0,"",IF(Plananalyse!EC134=1,VLOOKUP(EC$5,Kruistabel!$B$26:$F$29,MATCH($C134,Kruistabel!$C$25:$F$25,0)+1,FALSE),""))</f>
        <v>#REF!</v>
      </c>
      <c r="ED134" s="327"/>
      <c r="EE134" s="326" t="e">
        <f ca="1">IF(IF(Plananalyse!EE134=1,VLOOKUP(EE$5,Kruistabel!$B$26:$F$29,MATCH($C134,Kruistabel!$C$25:$F$25,0)+1,FALSE),"")=0,"",IF(Plananalyse!EE134=1,VLOOKUP(EE$5,Kruistabel!$B$26:$F$29,MATCH($C134,Kruistabel!$C$25:$F$25,0)+1,FALSE),""))</f>
        <v>#N/A</v>
      </c>
      <c r="EF134" s="326" t="e">
        <f ca="1">IF(IF(Plananalyse!EF134=1,VLOOKUP(EF$5,Kruistabel!$B$26:$F$29,MATCH($C134,Kruistabel!$C$25:$F$25,0)+1,FALSE),"")=0,"",IF(Plananalyse!EF134=1,VLOOKUP(EF$5,Kruistabel!$B$26:$F$29,MATCH($C134,Kruistabel!$C$25:$F$25,0)+1,FALSE),""))</f>
        <v>#N/A</v>
      </c>
      <c r="EG134" s="326" t="e">
        <f ca="1">IF(IF(Plananalyse!EG134=1,VLOOKUP(EG$5,Kruistabel!$B$26:$F$29,MATCH($C134,Kruistabel!$C$25:$F$25,0)+1,FALSE),"")=0,"",IF(Plananalyse!EG134=1,VLOOKUP(EG$5,Kruistabel!$B$26:$F$29,MATCH($C134,Kruistabel!$C$25:$F$25,0)+1,FALSE),""))</f>
        <v>#N/A</v>
      </c>
      <c r="EH134" s="326" t="e">
        <f ca="1">IF(IF(Plananalyse!EH134=1,VLOOKUP(EH$5,Kruistabel!$B$26:$F$29,MATCH($C134,Kruistabel!$C$25:$F$25,0)+1,FALSE),"")=0,"",IF(Plananalyse!EH134=1,VLOOKUP(EH$5,Kruistabel!$B$26:$F$29,MATCH($C134,Kruistabel!$C$25:$F$25,0)+1,FALSE),""))</f>
        <v>#REF!</v>
      </c>
      <c r="EI134" s="326" t="e">
        <f ca="1">IF(IF(Plananalyse!EI134=1,VLOOKUP(EI$5,Kruistabel!$B$26:$F$29,MATCH($C134,Kruistabel!$C$25:$F$25,0)+1,FALSE),"")=0,"",IF(Plananalyse!EI134=1,VLOOKUP(EI$5,Kruistabel!$B$26:$F$29,MATCH($C134,Kruistabel!$C$25:$F$25,0)+1,FALSE),""))</f>
        <v>#REF!</v>
      </c>
      <c r="EJ134" s="164" t="str">
        <f>IF(Plananalyse!EJ134=1,VLOOKUP(EJ$5,Kruistabel!$B$26:$F$29,MATCH($C134,Kruistabel!$C$25:$F$25,0)+1,FALSE),"")</f>
        <v/>
      </c>
      <c r="EK134" s="138"/>
      <c r="EL134" s="138"/>
      <c r="EM134" s="138"/>
      <c r="EN134" s="138"/>
      <c r="EO134" s="138"/>
    </row>
    <row r="135" spans="2:145" hidden="1">
      <c r="B135" s="337" t="s">
        <v>238</v>
      </c>
      <c r="C135" s="160" t="str">
        <f>_xlfn.IFNA(VLOOKUP($B135,Classificatietabel!$B$6:$I$91,C$7,FALSE),"")</f>
        <v/>
      </c>
      <c r="D135" s="160" t="str">
        <f>_xlfn.IFNA(VLOOKUP($B135,Classificatietabel!$B$6:$I$91,D$7,FALSE),"")</f>
        <v/>
      </c>
      <c r="E135" s="119" t="str">
        <f>IF(AND(D135="laag",$D$3=1),0,_xlfn.IFNA(IF(VLOOKUP($B135,Classificatietabel!$B$6:$H$91,$E$5,FALSE)="Ja",1,0),""))</f>
        <v/>
      </c>
      <c r="F135" s="163"/>
      <c r="G135" s="326" t="e">
        <f>IF(IF(Plananalyse!G135=1,VLOOKUP(G$5,Kruistabel!$B$26:$F$29,MATCH($C135,Kruistabel!$C$25:$F$25,0)+1,FALSE),"")=0,"",IF(Plananalyse!G135=1,VLOOKUP(G$5,Kruistabel!$B$26:$F$29,MATCH($C135,Kruistabel!$C$25:$F$25,0)+1,FALSE),""))</f>
        <v>#N/A</v>
      </c>
      <c r="H135" s="326" t="e">
        <f>IF(IF(Plananalyse!H135=1,VLOOKUP(H$5,Kruistabel!$B$26:$F$29,MATCH($C135,Kruistabel!$C$25:$F$25,0)+1,FALSE),"")=0,"",IF(Plananalyse!H135=1,VLOOKUP(H$5,Kruistabel!$B$26:$F$29,MATCH($C135,Kruistabel!$C$25:$F$25,0)+1,FALSE),""))</f>
        <v>#N/A</v>
      </c>
      <c r="I135" s="326" t="e">
        <f>IF(IF(Plananalyse!I135=1,VLOOKUP(I$5,Kruistabel!$B$26:$F$29,MATCH($C135,Kruistabel!$C$25:$F$25,0)+1,FALSE),"")=0,"",IF(Plananalyse!I135=1,VLOOKUP(I$5,Kruistabel!$B$26:$F$29,MATCH($C135,Kruistabel!$C$25:$F$25,0)+1,FALSE),""))</f>
        <v>#N/A</v>
      </c>
      <c r="J135" s="326" t="e">
        <f>IF(IF(Plananalyse!J135=1,VLOOKUP(J$5,Kruistabel!$B$26:$F$29,MATCH($C135,Kruistabel!$C$25:$F$25,0)+1,FALSE),"")=0,"",IF(Plananalyse!J135=1,VLOOKUP(J$5,Kruistabel!$B$26:$F$29,MATCH($C135,Kruistabel!$C$25:$F$25,0)+1,FALSE),""))</f>
        <v>#N/A</v>
      </c>
      <c r="K135" s="326" t="e">
        <f>IF(IF(Plananalyse!K135=1,VLOOKUP(K$5,Kruistabel!$B$26:$F$29,MATCH($C135,Kruistabel!$C$25:$F$25,0)+1,FALSE),"")=0,"",IF(Plananalyse!K135=1,VLOOKUP(K$5,Kruistabel!$B$26:$F$29,MATCH($C135,Kruistabel!$C$25:$F$25,0)+1,FALSE),""))</f>
        <v>#N/A</v>
      </c>
      <c r="L135" s="326" t="e">
        <f>IF(IF(Plananalyse!L135=1,VLOOKUP(L$5,Kruistabel!$B$26:$F$29,MATCH($C135,Kruistabel!$C$25:$F$25,0)+1,FALSE),"")=0,"",IF(Plananalyse!L135=1,VLOOKUP(L$5,Kruistabel!$B$26:$F$29,MATCH($C135,Kruistabel!$C$25:$F$25,0)+1,FALSE),""))</f>
        <v>#N/A</v>
      </c>
      <c r="M135" s="326" t="e">
        <f>IF(IF(Plananalyse!M135=1,VLOOKUP(M$5,Kruistabel!$B$26:$F$29,MATCH($C135,Kruistabel!$C$25:$F$25,0)+1,FALSE),"")=0,"",IF(Plananalyse!M135=1,VLOOKUP(M$5,Kruistabel!$B$26:$F$29,MATCH($C135,Kruistabel!$C$25:$F$25,0)+1,FALSE),""))</f>
        <v>#N/A</v>
      </c>
      <c r="N135" s="326" t="e">
        <f>IF(IF(Plananalyse!N135=1,VLOOKUP(N$5,Kruistabel!$B$26:$F$29,MATCH($C135,Kruistabel!$C$25:$F$25,0)+1,FALSE),"")=0,"",IF(Plananalyse!N135=1,VLOOKUP(N$5,Kruistabel!$B$26:$F$29,MATCH($C135,Kruistabel!$C$25:$F$25,0)+1,FALSE),""))</f>
        <v>#N/A</v>
      </c>
      <c r="O135" s="326" t="e">
        <f>IF(IF(Plananalyse!O135=1,VLOOKUP(O$5,Kruistabel!$B$26:$F$29,MATCH($C135,Kruistabel!$C$25:$F$25,0)+1,FALSE),"")=0,"",IF(Plananalyse!O135=1,VLOOKUP(O$5,Kruistabel!$B$26:$F$29,MATCH($C135,Kruistabel!$C$25:$F$25,0)+1,FALSE),""))</f>
        <v>#N/A</v>
      </c>
      <c r="P135" s="326" t="e">
        <f>IF(IF(Plananalyse!P135=1,VLOOKUP(P$5,Kruistabel!$B$26:$F$29,MATCH($C135,Kruistabel!$C$25:$F$25,0)+1,FALSE),"")=0,"",IF(Plananalyse!P135=1,VLOOKUP(P$5,Kruistabel!$B$26:$F$29,MATCH($C135,Kruistabel!$C$25:$F$25,0)+1,FALSE),""))</f>
        <v>#N/A</v>
      </c>
      <c r="Q135" s="326" t="e">
        <f>IF(IF(Plananalyse!Q135=1,VLOOKUP(Q$5,Kruistabel!$B$26:$F$29,MATCH($C135,Kruistabel!$C$25:$F$25,0)+1,FALSE),"")=0,"",IF(Plananalyse!Q135=1,VLOOKUP(Q$5,Kruistabel!$B$26:$F$29,MATCH($C135,Kruistabel!$C$25:$F$25,0)+1,FALSE),""))</f>
        <v>#N/A</v>
      </c>
      <c r="R135" s="326" t="e">
        <f>IF(IF(Plananalyse!R135=1,VLOOKUP(R$5,Kruistabel!$B$26:$F$29,MATCH($C135,Kruistabel!$C$25:$F$25,0)+1,FALSE),"")=0,"",IF(Plananalyse!R135=1,VLOOKUP(R$5,Kruistabel!$B$26:$F$29,MATCH($C135,Kruistabel!$C$25:$F$25,0)+1,FALSE),""))</f>
        <v>#N/A</v>
      </c>
      <c r="S135" s="326" t="e">
        <f>IF(IF(Plananalyse!S135=1,VLOOKUP(S$5,Kruistabel!$B$26:$F$29,MATCH($C135,Kruistabel!$C$25:$F$25,0)+1,FALSE),"")=0,"",IF(Plananalyse!S135=1,VLOOKUP(S$5,Kruistabel!$B$26:$F$29,MATCH($C135,Kruistabel!$C$25:$F$25,0)+1,FALSE),""))</f>
        <v>#N/A</v>
      </c>
      <c r="T135" s="326" t="e">
        <f>IF(IF(Plananalyse!T135=1,VLOOKUP(T$5,Kruistabel!$B$26:$F$29,MATCH($C135,Kruistabel!$C$25:$F$25,0)+1,FALSE),"")=0,"",IF(Plananalyse!T135=1,VLOOKUP(T$5,Kruistabel!$B$26:$F$29,MATCH($C135,Kruistabel!$C$25:$F$25,0)+1,FALSE),""))</f>
        <v>#N/A</v>
      </c>
      <c r="U135" s="326" t="e">
        <f>IF(IF(Plananalyse!U135=1,VLOOKUP(U$5,Kruistabel!$B$26:$F$29,MATCH($C135,Kruistabel!$C$25:$F$25,0)+1,FALSE),"")=0,"",IF(Plananalyse!U135=1,VLOOKUP(U$5,Kruistabel!$B$26:$F$29,MATCH($C135,Kruistabel!$C$25:$F$25,0)+1,FALSE),""))</f>
        <v>#N/A</v>
      </c>
      <c r="V135" s="326" t="e">
        <f>IF(IF(Plananalyse!V135=1,VLOOKUP(V$5,Kruistabel!$B$26:$F$29,MATCH($C135,Kruistabel!$C$25:$F$25,0)+1,FALSE),"")=0,"",IF(Plananalyse!V135=1,VLOOKUP(V$5,Kruistabel!$B$26:$F$29,MATCH($C135,Kruistabel!$C$25:$F$25,0)+1,FALSE),""))</f>
        <v>#N/A</v>
      </c>
      <c r="W135" s="326" t="e">
        <f>IF(IF(Plananalyse!W135=1,VLOOKUP(W$5,Kruistabel!$B$26:$F$29,MATCH($C135,Kruistabel!$C$25:$F$25,0)+1,FALSE),"")=0,"",IF(Plananalyse!W135=1,VLOOKUP(W$5,Kruistabel!$B$26:$F$29,MATCH($C135,Kruistabel!$C$25:$F$25,0)+1,FALSE),""))</f>
        <v>#N/A</v>
      </c>
      <c r="X135" s="326" t="e">
        <f>IF(IF(Plananalyse!X135=1,VLOOKUP(X$5,Kruistabel!$B$26:$F$29,MATCH($C135,Kruistabel!$C$25:$F$25,0)+1,FALSE),"")=0,"",IF(Plananalyse!X135=1,VLOOKUP(X$5,Kruistabel!$B$26:$F$29,MATCH($C135,Kruistabel!$C$25:$F$25,0)+1,FALSE),""))</f>
        <v>#N/A</v>
      </c>
      <c r="Y135" s="326" t="e">
        <f>IF(IF(Plananalyse!Y135=1,VLOOKUP(Y$5,Kruistabel!$B$26:$F$29,MATCH($C135,Kruistabel!$C$25:$F$25,0)+1,FALSE),"")=0,"",IF(Plananalyse!Y135=1,VLOOKUP(Y$5,Kruistabel!$B$26:$F$29,MATCH($C135,Kruistabel!$C$25:$F$25,0)+1,FALSE),""))</f>
        <v>#N/A</v>
      </c>
      <c r="Z135" s="326" t="e">
        <f>IF(IF(Plananalyse!Z135=1,VLOOKUP(Z$5,Kruistabel!$B$26:$F$29,MATCH($C135,Kruistabel!$C$25:$F$25,0)+1,FALSE),"")=0,"",IF(Plananalyse!Z135=1,VLOOKUP(Z$5,Kruistabel!$B$26:$F$29,MATCH($C135,Kruistabel!$C$25:$F$25,0)+1,FALSE),""))</f>
        <v>#N/A</v>
      </c>
      <c r="AA135" s="326" t="e">
        <f>IF(IF(Plananalyse!AA135=1,VLOOKUP(AA$5,Kruistabel!$B$26:$F$29,MATCH($C135,Kruistabel!$C$25:$F$25,0)+1,FALSE),"")=0,"",IF(Plananalyse!AA135=1,VLOOKUP(AA$5,Kruistabel!$B$26:$F$29,MATCH($C135,Kruistabel!$C$25:$F$25,0)+1,FALSE),""))</f>
        <v>#N/A</v>
      </c>
      <c r="AB135" s="326" t="e">
        <f>IF(IF(Plananalyse!AB135=1,VLOOKUP(AB$5,Kruistabel!$B$26:$F$29,MATCH($C135,Kruistabel!$C$25:$F$25,0)+1,FALSE),"")=0,"",IF(Plananalyse!AB135=1,VLOOKUP(AB$5,Kruistabel!$B$26:$F$29,MATCH($C135,Kruistabel!$C$25:$F$25,0)+1,FALSE),""))</f>
        <v>#N/A</v>
      </c>
      <c r="AC135" s="326" t="e">
        <f>IF(IF(Plananalyse!AC135=1,VLOOKUP(AC$5,Kruistabel!$B$26:$F$29,MATCH($C135,Kruistabel!$C$25:$F$25,0)+1,FALSE),"")=0,"",IF(Plananalyse!AC135=1,VLOOKUP(AC$5,Kruistabel!$B$26:$F$29,MATCH($C135,Kruistabel!$C$25:$F$25,0)+1,FALSE),""))</f>
        <v>#N/A</v>
      </c>
      <c r="AD135" s="326" t="e">
        <f>IF(IF(Plananalyse!AD135=1,VLOOKUP(AD$5,Kruistabel!$B$26:$F$29,MATCH($C135,Kruistabel!$C$25:$F$25,0)+1,FALSE),"")=0,"",IF(Plananalyse!AD135=1,VLOOKUP(AD$5,Kruistabel!$B$26:$F$29,MATCH($C135,Kruistabel!$C$25:$F$25,0)+1,FALSE),""))</f>
        <v>#N/A</v>
      </c>
      <c r="AE135" s="326" t="e">
        <f>IF(IF(Plananalyse!AE135=1,VLOOKUP(AE$5,Kruistabel!$B$26:$F$29,MATCH($C135,Kruistabel!$C$25:$F$25,0)+1,FALSE),"")=0,"",IF(Plananalyse!AE135=1,VLOOKUP(AE$5,Kruistabel!$B$26:$F$29,MATCH($C135,Kruistabel!$C$25:$F$25,0)+1,FALSE),""))</f>
        <v>#N/A</v>
      </c>
      <c r="AF135" s="326" t="e">
        <f>IF(IF(Plananalyse!AF135=1,VLOOKUP(AF$5,Kruistabel!$B$26:$F$29,MATCH($C135,Kruistabel!$C$25:$F$25,0)+1,FALSE),"")=0,"",IF(Plananalyse!AF135=1,VLOOKUP(AF$5,Kruistabel!$B$26:$F$29,MATCH($C135,Kruistabel!$C$25:$F$25,0)+1,FALSE),""))</f>
        <v>#N/A</v>
      </c>
      <c r="AG135" s="326" t="e">
        <f>IF(IF(Plananalyse!AG135=1,VLOOKUP(AG$5,Kruistabel!$B$26:$F$29,MATCH($C135,Kruistabel!$C$25:$F$25,0)+1,FALSE),"")=0,"",IF(Plananalyse!AG135=1,VLOOKUP(AG$5,Kruistabel!$B$26:$F$29,MATCH($C135,Kruistabel!$C$25:$F$25,0)+1,FALSE),""))</f>
        <v>#N/A</v>
      </c>
      <c r="AH135" s="326" t="e">
        <f>IF(IF(Plananalyse!AH135=1,VLOOKUP(AH$5,Kruistabel!$B$26:$F$29,MATCH($C135,Kruistabel!$C$25:$F$25,0)+1,FALSE),"")=0,"",IF(Plananalyse!AI135=1,VLOOKUP(AH$5,Kruistabel!$B$26:$F$29,MATCH($C135,Kruistabel!$C$25:$F$25,0)+1,FALSE),""))</f>
        <v>#N/A</v>
      </c>
      <c r="AI135" s="326" t="e">
        <f>IF(IF(Plananalyse!AI135=1,VLOOKUP(AI$5,Kruistabel!$B$26:$F$29,MATCH($C135,Kruistabel!$C$25:$F$25,0)+1,FALSE),"")=0,"",IF(Plananalyse!AJ135=1,VLOOKUP(AI$5,Kruistabel!$B$26:$F$29,MATCH($C135,Kruistabel!$C$25:$F$25,0)+1,FALSE),""))</f>
        <v>#N/A</v>
      </c>
      <c r="AJ135" s="326" t="e">
        <f>IF(IF(Plananalyse!AJ135=1,VLOOKUP(AJ$5,Kruistabel!$B$26:$F$29,MATCH($C135,Kruistabel!$C$25:$F$25,0)+1,FALSE),"")=0,"",IF(Plananalyse!AJ135=1,VLOOKUP(AJ$5,Kruistabel!$B$26:$F$29,MATCH($C135,Kruistabel!$C$25:$F$25,0)+1,FALSE),""))</f>
        <v>#N/A</v>
      </c>
      <c r="AK135" s="326" t="e">
        <f>IF(IF(Plananalyse!AK135=1,VLOOKUP(AK$5,Kruistabel!$B$26:$F$29,MATCH($C135,Kruistabel!$C$25:$F$25,0)+1,FALSE),"")=0,"",IF(Plananalyse!AK135=1,VLOOKUP(AK$5,Kruistabel!$B$26:$F$29,MATCH($C135,Kruistabel!$C$25:$F$25,0)+1,FALSE),""))</f>
        <v>#N/A</v>
      </c>
      <c r="AL135" s="326" t="e">
        <f>IF(IF(Plananalyse!AL135=1,VLOOKUP(AL$5,Kruistabel!$B$26:$F$29,MATCH($C135,Kruistabel!$C$25:$F$25,0)+1,FALSE),"")=0,"",IF(Plananalyse!AL135=1,VLOOKUP(AL$5,Kruistabel!$B$26:$F$29,MATCH($C135,Kruistabel!$C$25:$F$25,0)+1,FALSE),""))</f>
        <v>#N/A</v>
      </c>
      <c r="AM135" s="326" t="e">
        <f>IF(IF(Plananalyse!AM135=1,VLOOKUP(AM$5,Kruistabel!$B$26:$F$29,MATCH($C135,Kruistabel!$C$25:$F$25,0)+1,FALSE),"")=0,"",IF(Plananalyse!AM135=1,VLOOKUP(AM$5,Kruistabel!$B$26:$F$29,MATCH($C135,Kruistabel!$C$25:$F$25,0)+1,FALSE),""))</f>
        <v>#N/A</v>
      </c>
      <c r="AN135" s="327"/>
      <c r="AO135" s="326" t="e">
        <f>IF(IF(Plananalyse!AO135=1,VLOOKUP(AO$5,Kruistabel!$B$26:$F$29,MATCH($C135,Kruistabel!$C$25:$F$25,0)+1,FALSE),"")=0,"",IF(Plananalyse!AO135=1,VLOOKUP(AO$5,Kruistabel!$B$26:$F$29,MATCH($C135,Kruistabel!$C$25:$F$25,0)+1,FALSE),""))</f>
        <v>#N/A</v>
      </c>
      <c r="AP135" s="326" t="e">
        <f>IF(IF(Plananalyse!AP135=1,VLOOKUP(AP$5,Kruistabel!$B$26:$F$29,MATCH($C135,Kruistabel!$C$25:$F$25,0)+1,FALSE),"")=0,"",IF(Plananalyse!AP135=1,VLOOKUP(AP$5,Kruistabel!$B$26:$F$29,MATCH($C135,Kruistabel!$C$25:$F$25,0)+1,FALSE),""))</f>
        <v>#N/A</v>
      </c>
      <c r="AQ135" s="326" t="e">
        <f>IF(IF(Plananalyse!AQ135=1,VLOOKUP(AQ$5,Kruistabel!$B$26:$F$29,MATCH($C135,Kruistabel!$C$25:$F$25,0)+1,FALSE),"")=0,"",IF(Plananalyse!AQ135=1,VLOOKUP(AQ$5,Kruistabel!$B$26:$F$29,MATCH($C135,Kruistabel!$C$25:$F$25,0)+1,FALSE),""))</f>
        <v>#N/A</v>
      </c>
      <c r="AR135" s="326" t="e">
        <f>IF(IF(Plananalyse!AR135=1,VLOOKUP(AR$5,Kruistabel!$B$26:$F$29,MATCH($C135,Kruistabel!$C$25:$F$25,0)+1,FALSE),"")=0,"",IF(Plananalyse!AR135=1,VLOOKUP(AR$5,Kruistabel!$B$26:$F$29,MATCH($C135,Kruistabel!$C$25:$F$25,0)+1,FALSE),""))</f>
        <v>#N/A</v>
      </c>
      <c r="AS135" s="326" t="e">
        <f>IF(IF(Plananalyse!AS135=1,VLOOKUP(AS$5,Kruistabel!$B$26:$F$29,MATCH($C135,Kruistabel!$C$25:$F$25,0)+1,FALSE),"")=0,"",IF(Plananalyse!AS135=1,VLOOKUP(AS$5,Kruistabel!$B$26:$F$29,MATCH($C135,Kruistabel!$C$25:$F$25,0)+1,FALSE),""))</f>
        <v>#N/A</v>
      </c>
      <c r="AT135" s="326" t="e">
        <f>IF(IF(Plananalyse!AT135=1,VLOOKUP(AT$5,Kruistabel!$B$26:$F$29,MATCH($C135,Kruistabel!$C$25:$F$25,0)+1,FALSE),"")=0,"",IF(Plananalyse!AT135=1,VLOOKUP(AT$5,Kruistabel!$B$26:$F$29,MATCH($C135,Kruistabel!$C$25:$F$25,0)+1,FALSE),""))</f>
        <v>#N/A</v>
      </c>
      <c r="AU135" s="326" t="e">
        <f>IF(IF(Plananalyse!AU135=1,VLOOKUP(AU$5,Kruistabel!$B$26:$F$29,MATCH($C135,Kruistabel!$C$25:$F$25,0)+1,FALSE),"")=0,"",IF(Plananalyse!AU135=1,VLOOKUP(AU$5,Kruistabel!$B$26:$F$29,MATCH($C135,Kruistabel!$C$25:$F$25,0)+1,FALSE),""))</f>
        <v>#N/A</v>
      </c>
      <c r="AV135" s="326" t="e">
        <f>IF(IF(Plananalyse!AV135=1,VLOOKUP(AV$5,Kruistabel!$B$26:$F$29,MATCH($C135,Kruistabel!$C$25:$F$25,0)+1,FALSE),"")=0,"",IF(Plananalyse!AV135=1,VLOOKUP(AV$5,Kruistabel!$B$26:$F$29,MATCH($C135,Kruistabel!$C$25:$F$25,0)+1,FALSE),""))</f>
        <v>#N/A</v>
      </c>
      <c r="AW135" s="326" t="e">
        <f>IF(IF(Plananalyse!AW135=1,VLOOKUP(AW$5,Kruistabel!$B$26:$F$29,MATCH($C135,Kruistabel!$C$25:$F$25,0)+1,FALSE),"")=0,"",IF(Plananalyse!AW135=1,VLOOKUP(AW$5,Kruistabel!$B$26:$F$29,MATCH($C135,Kruistabel!$C$25:$F$25,0)+1,FALSE),""))</f>
        <v>#N/A</v>
      </c>
      <c r="AX135" s="326" t="e">
        <f>IF(IF(Plananalyse!AX135=1,VLOOKUP(AX$5,Kruistabel!$B$26:$F$29,MATCH($C135,Kruistabel!$C$25:$F$25,0)+1,FALSE),"")=0,"",IF(Plananalyse!AX135=1,VLOOKUP(AX$5,Kruistabel!$B$26:$F$29,MATCH($C135,Kruistabel!$C$25:$F$25,0)+1,FALSE),""))</f>
        <v>#N/A</v>
      </c>
      <c r="AY135" s="327"/>
      <c r="AZ135" s="326" t="e">
        <f>IF(IF(Plananalyse!AZ135=1,VLOOKUP(AZ$5,Kruistabel!$B$26:$F$29,MATCH($C135,Kruistabel!$C$25:$F$25,0)+1,FALSE),"")=0,"",IF(Plananalyse!AZ135=1,VLOOKUP(AZ$5,Kruistabel!$B$26:$F$29,MATCH($C135,Kruistabel!$C$25:$F$25,0)+1,FALSE),""))</f>
        <v>#N/A</v>
      </c>
      <c r="BA135" s="326" t="e">
        <f>IF(IF(Plananalyse!BA135=1,VLOOKUP(BA$5,Kruistabel!$B$26:$F$29,MATCH($C135,Kruistabel!$C$25:$F$25,0)+1,FALSE),"")=0,"",IF(Plananalyse!BA135=1,VLOOKUP(BA$5,Kruistabel!$B$26:$F$29,MATCH($C135,Kruistabel!$C$25:$F$25,0)+1,FALSE),""))</f>
        <v>#N/A</v>
      </c>
      <c r="BB135" s="326" t="e">
        <f>IF(IF(Plananalyse!BB135=1,VLOOKUP(BB$5,Kruistabel!$B$26:$F$29,MATCH($C135,Kruistabel!$C$25:$F$25,0)+1,FALSE),"")=0,"",IF(Plananalyse!BB135=1,VLOOKUP(BB$5,Kruistabel!$B$26:$F$29,MATCH($C135,Kruistabel!$C$25:$F$25,0)+1,FALSE),""))</f>
        <v>#N/A</v>
      </c>
      <c r="BC135" s="326" t="e">
        <f>IF(IF(Plananalyse!BC135=1,VLOOKUP(BC$5,Kruistabel!$B$26:$F$29,MATCH($C135,Kruistabel!$C$25:$F$25,0)+1,FALSE),"")=0,"",IF(Plananalyse!BC135=1,VLOOKUP(BC$5,Kruistabel!$B$26:$F$29,MATCH($C135,Kruistabel!$C$25:$F$25,0)+1,FALSE),""))</f>
        <v>#N/A</v>
      </c>
      <c r="BD135" s="326" t="e">
        <f>IF(IF(Plananalyse!BD135=1,VLOOKUP(BD$5,Kruistabel!$B$26:$F$29,MATCH($C135,Kruistabel!$C$25:$F$25,0)+1,FALSE),"")=0,"",IF(Plananalyse!BD135=1,VLOOKUP(BD$5,Kruistabel!$B$26:$F$29,MATCH($C135,Kruistabel!$C$25:$F$25,0)+1,FALSE),""))</f>
        <v>#N/A</v>
      </c>
      <c r="BE135" s="326" t="e">
        <f>IF(IF(Plananalyse!BE135=1,VLOOKUP(BE$5,Kruistabel!$B$26:$F$29,MATCH($C135,Kruistabel!$C$25:$F$25,0)+1,FALSE),"")=0,"",IF(Plananalyse!BE135=1,VLOOKUP(BE$5,Kruistabel!$B$26:$F$29,MATCH($C135,Kruistabel!$C$25:$F$25,0)+1,FALSE),""))</f>
        <v>#N/A</v>
      </c>
      <c r="BF135" s="326" t="e">
        <f>IF(IF(Plananalyse!BF135=1,VLOOKUP(BF$5,Kruistabel!$B$26:$F$29,MATCH($C135,Kruistabel!$C$25:$F$25,0)+1,FALSE),"")=0,"",IF(Plananalyse!BF135=1,VLOOKUP(BF$5,Kruistabel!$B$26:$F$29,MATCH($C135,Kruistabel!$C$25:$F$25,0)+1,FALSE),""))</f>
        <v>#N/A</v>
      </c>
      <c r="BG135" s="326" t="e">
        <f>IF(IF(Plananalyse!BG135=1,VLOOKUP(BG$5,Kruistabel!$B$26:$F$29,MATCH($C135,Kruistabel!$C$25:$F$25,0)+1,FALSE),"")=0,"",IF(Plananalyse!BG135=1,VLOOKUP(BG$5,Kruistabel!$B$26:$F$29,MATCH($C135,Kruistabel!$C$25:$F$25,0)+1,FALSE),""))</f>
        <v>#N/A</v>
      </c>
      <c r="BH135" s="326" t="e">
        <f>IF(IF(Plananalyse!BH135=1,VLOOKUP(BH$5,Kruistabel!$B$26:$F$29,MATCH($C135,Kruistabel!$C$25:$F$25,0)+1,FALSE),"")=0,"",IF(Plananalyse!BH135=1,VLOOKUP(BH$5,Kruistabel!$B$26:$F$29,MATCH($C135,Kruistabel!$C$25:$F$25,0)+1,FALSE),""))</f>
        <v>#N/A</v>
      </c>
      <c r="BI135" s="327"/>
      <c r="BJ135" s="326" t="e">
        <f>IF(IF(Plananalyse!BJ135=1,VLOOKUP(BJ$5,Kruistabel!$B$26:$F$29,MATCH($C135,Kruistabel!$C$25:$F$25,0)+1,FALSE),"")=0,"",IF(Plananalyse!BJ135=1,VLOOKUP(BJ$5,Kruistabel!$B$26:$F$29,MATCH($C135,Kruistabel!$C$25:$F$25,0)+1,FALSE),""))</f>
        <v>#N/A</v>
      </c>
      <c r="BK135" s="326" t="e">
        <f>IF(IF(Plananalyse!BK135=1,VLOOKUP(BK$5,Kruistabel!$B$26:$F$29,MATCH($C135,Kruistabel!$C$25:$F$25,0)+1,FALSE),"")=0,"",IF(Plananalyse!BK135=1,VLOOKUP(BK$5,Kruistabel!$B$26:$F$29,MATCH($C135,Kruistabel!$C$25:$F$25,0)+1,FALSE),""))</f>
        <v>#N/A</v>
      </c>
      <c r="BL135" s="326" t="e">
        <f>IF(IF(Plananalyse!BL135=1,VLOOKUP(BL$5,Kruistabel!$B$26:$F$29,MATCH($C135,Kruistabel!$C$25:$F$25,0)+1,FALSE),"")=0,"",IF(Plananalyse!BL135=1,VLOOKUP(BL$5,Kruistabel!$B$26:$F$29,MATCH($C135,Kruistabel!$C$25:$F$25,0)+1,FALSE),""))</f>
        <v>#N/A</v>
      </c>
      <c r="BM135" s="326" t="e">
        <f>IF(IF(Plananalyse!BM135=1,VLOOKUP(BM$5,Kruistabel!$B$26:$F$29,MATCH($C135,Kruistabel!$C$25:$F$25,0)+1,FALSE),"")=0,"",IF(Plananalyse!BM135=1,VLOOKUP(BM$5,Kruistabel!$B$26:$F$29,MATCH($C135,Kruistabel!$C$25:$F$25,0)+1,FALSE),""))</f>
        <v>#N/A</v>
      </c>
      <c r="BN135" s="326" t="e">
        <f>IF(IF(Plananalyse!BN135=1,VLOOKUP(BN$5,Kruistabel!$B$26:$F$29,MATCH($C135,Kruistabel!$C$25:$F$25,0)+1,FALSE),"")=0,"",IF(Plananalyse!BN135=1,VLOOKUP(BN$5,Kruistabel!$B$26:$F$29,MATCH($C135,Kruistabel!$C$25:$F$25,0)+1,FALSE),""))</f>
        <v>#N/A</v>
      </c>
      <c r="BO135" s="326" t="e">
        <f>IF(IF(Plananalyse!BO135=1,VLOOKUP(BO$5,Kruistabel!$B$26:$F$29,MATCH($C135,Kruistabel!$C$25:$F$25,0)+1,FALSE),"")=0,"",IF(Plananalyse!BO135=1,VLOOKUP(BO$5,Kruistabel!$B$26:$F$29,MATCH($C135,Kruistabel!$C$25:$F$25,0)+1,FALSE),""))</f>
        <v>#N/A</v>
      </c>
      <c r="BP135" s="326" t="e">
        <f>IF(IF(Plananalyse!BP135=1,VLOOKUP(BP$5,Kruistabel!$B$26:$F$29,MATCH($C135,Kruistabel!$C$25:$F$25,0)+1,FALSE),"")=0,"",IF(Plananalyse!BP135=1,VLOOKUP(BP$5,Kruistabel!$B$26:$F$29,MATCH($C135,Kruistabel!$C$25:$F$25,0)+1,FALSE),""))</f>
        <v>#N/A</v>
      </c>
      <c r="BQ135" s="326" t="e">
        <f>IF(IF(Plananalyse!BQ135=1,VLOOKUP(BQ$5,Kruistabel!$B$26:$F$29,MATCH($C135,Kruistabel!$C$25:$F$25,0)+1,FALSE),"")=0,"",IF(Plananalyse!BQ135=1,VLOOKUP(BQ$5,Kruistabel!$B$26:$F$29,MATCH($C135,Kruistabel!$C$25:$F$25,0)+1,FALSE),""))</f>
        <v>#N/A</v>
      </c>
      <c r="BR135" s="326" t="e">
        <f>IF(IF(Plananalyse!BR135=1,VLOOKUP(BR$5,Kruistabel!$B$26:$F$29,MATCH($C135,Kruistabel!$C$25:$F$25,0)+1,FALSE),"")=0,"",IF(Plananalyse!BR135=1,VLOOKUP(BR$5,Kruistabel!$B$26:$F$29,MATCH($C135,Kruistabel!$C$25:$F$25,0)+1,FALSE),""))</f>
        <v>#REF!</v>
      </c>
      <c r="BS135" s="326" t="e">
        <f>IF(IF(Plananalyse!BS135=1,VLOOKUP(BS$5,Kruistabel!$B$26:$F$29,MATCH($C135,Kruistabel!$C$25:$F$25,0)+1,FALSE),"")=0,"",IF(Plananalyse!BS135=1,VLOOKUP(BS$5,Kruistabel!$B$26:$F$29,MATCH($C135,Kruistabel!$C$25:$F$25,0)+1,FALSE),""))</f>
        <v>#REF!</v>
      </c>
      <c r="BT135" s="65"/>
      <c r="BU135" s="231" t="e">
        <f>IF(IF(Plananalyse!BU135=1,VLOOKUP(BU$5,Kruistabel!$B$26:$F$29,MATCH($C135,Kruistabel!$C$25:$F$25,0)+1,FALSE),"")=0,"",IF(Plananalyse!BU135=1,VLOOKUP(BU$5,Kruistabel!$B$26:$F$29,MATCH($C135,Kruistabel!$C$25:$F$25,0)+1,FALSE),""))</f>
        <v>#N/A</v>
      </c>
      <c r="BV135" s="326" t="e">
        <f>IF(IF(Plananalyse!BV135=1,VLOOKUP(BV$5,Kruistabel!$B$26:$F$29,MATCH($C135,Kruistabel!$C$25:$F$25,0)+1,FALSE),"")=0,"",IF(Plananalyse!BV135=1,VLOOKUP(BV$5,Kruistabel!$B$26:$F$29,MATCH($C135,Kruistabel!$C$25:$F$25,0)+1,FALSE),""))</f>
        <v>#N/A</v>
      </c>
      <c r="BW135" s="326" t="e">
        <f>IF(IF(Plananalyse!BW135=1,VLOOKUP(BW$5,Kruistabel!$B$26:$F$29,MATCH($C135,Kruistabel!$C$25:$F$25,0)+1,FALSE),"")=0,"",IF(Plananalyse!BW135=1,VLOOKUP(BW$5,Kruistabel!$B$26:$F$29,MATCH($C135,Kruistabel!$C$25:$F$25,0)+1,FALSE),""))</f>
        <v>#N/A</v>
      </c>
      <c r="BX135" s="326" t="e">
        <f>IF(IF(Plananalyse!BX135=1,VLOOKUP(BX$5,Kruistabel!$B$26:$F$29,MATCH($C135,Kruistabel!$C$25:$F$25,0)+1,FALSE),"")=0,"",IF(Plananalyse!BX135=1,VLOOKUP(BX$5,Kruistabel!$B$26:$F$29,MATCH($C135,Kruistabel!$C$25:$F$25,0)+1,FALSE),""))</f>
        <v>#N/A</v>
      </c>
      <c r="BY135" s="327"/>
      <c r="BZ135" s="326" t="e">
        <f>IF(IF(Plananalyse!BZ135=1,VLOOKUP(BZ$5,Kruistabel!$B$26:$F$29,MATCH($C135,Kruistabel!$C$25:$F$25,0)+1,FALSE),"")=0,"",IF(Plananalyse!BZ135=1,VLOOKUP(BZ$5,Kruistabel!$B$26:$F$29,MATCH($C135,Kruistabel!$C$25:$F$25,0)+1,FALSE),""))</f>
        <v>#N/A</v>
      </c>
      <c r="CA135" s="326" t="e">
        <f>IF(IF(Plananalyse!CA135=1,VLOOKUP(CA$5,Kruistabel!$B$26:$F$29,MATCH($C135,Kruistabel!$C$25:$F$25,0)+1,FALSE),"")=0,"",IF(Plananalyse!CA135=1,VLOOKUP(CA$5,Kruistabel!$B$26:$F$29,MATCH($C135,Kruistabel!$C$25:$F$25,0)+1,FALSE),""))</f>
        <v>#N/A</v>
      </c>
      <c r="CB135" s="326" t="e">
        <f>IF(IF(Plananalyse!CB135=1,VLOOKUP(CB$5,Kruistabel!$B$26:$F$29,MATCH($C135,Kruistabel!$C$25:$F$25,0)+1,FALSE),"")=0,"",IF(Plananalyse!CB135=1,VLOOKUP(CB$5,Kruistabel!$B$26:$F$29,MATCH($C135,Kruistabel!$C$25:$F$25,0)+1,FALSE),""))</f>
        <v>#N/A</v>
      </c>
      <c r="CC135" s="326" t="e">
        <f>IF(IF(Plananalyse!CC135=1,VLOOKUP(CC$5,Kruistabel!$B$26:$F$29,MATCH($C135,Kruistabel!$C$25:$F$25,0)+1,FALSE),"")=0,"",IF(Plananalyse!CC135=1,VLOOKUP(CC$5,Kruistabel!$B$26:$F$29,MATCH($C135,Kruistabel!$C$25:$F$25,0)+1,FALSE),""))</f>
        <v>#N/A</v>
      </c>
      <c r="CD135" s="326" t="e">
        <f>IF(IF(Plananalyse!CD135=1,VLOOKUP(CD$5,Kruistabel!$B$26:$F$29,MATCH($C135,Kruistabel!$C$25:$F$25,0)+1,FALSE),"")=0,"",IF(Plananalyse!CD135=1,VLOOKUP(CD$5,Kruistabel!$B$26:$F$29,MATCH($C135,Kruistabel!$C$25:$F$25,0)+1,FALSE),""))</f>
        <v>#N/A</v>
      </c>
      <c r="CE135" s="326" t="e">
        <f>IF(IF(Plananalyse!CE135=1,VLOOKUP(CE$5,Kruistabel!$B$26:$F$29,MATCH($C135,Kruistabel!$C$25:$F$25,0)+1,FALSE),"")=0,"",IF(Plananalyse!CE135=1,VLOOKUP(CE$5,Kruistabel!$B$26:$F$29,MATCH($C135,Kruistabel!$C$25:$F$25,0)+1,FALSE),""))</f>
        <v>#N/A</v>
      </c>
      <c r="CF135" s="326" t="e">
        <f>IF(IF(Plananalyse!CF135=1,VLOOKUP(CF$5,Kruistabel!$B$26:$F$29,MATCH($C135,Kruistabel!$C$25:$F$25,0)+1,FALSE),"")=0,"",IF(Plananalyse!CF135=1,VLOOKUP(CF$5,Kruistabel!$B$26:$F$29,MATCH($C135,Kruistabel!$C$25:$F$25,0)+1,FALSE),""))</f>
        <v>#N/A</v>
      </c>
      <c r="CG135" s="326" t="e">
        <f>IF(IF(Plananalyse!CG135=1,VLOOKUP(CG$5,Kruistabel!$B$26:$F$29,MATCH($C135,Kruistabel!$C$25:$F$25,0)+1,FALSE),"")=0,"",IF(Plananalyse!CG135=1,VLOOKUP(CG$5,Kruistabel!$B$26:$F$29,MATCH($C135,Kruistabel!$C$25:$F$25,0)+1,FALSE),""))</f>
        <v>#REF!</v>
      </c>
      <c r="CH135" s="326" t="e">
        <f>IF(IF(Plananalyse!CH135=1,VLOOKUP(CH$5,Kruistabel!$B$26:$F$29,MATCH($C135,Kruistabel!$C$25:$F$25,0)+1,FALSE),"")=0,"",IF(Plananalyse!CH135=1,VLOOKUP(CH$5,Kruistabel!$B$26:$F$29,MATCH($C135,Kruistabel!$C$25:$F$25,0)+1,FALSE),""))</f>
        <v>#REF!</v>
      </c>
      <c r="CI135" s="65"/>
      <c r="CJ135" s="326" t="e">
        <f>IF(IF(Plananalyse!CJ135=1,VLOOKUP(CJ$5,Kruistabel!$B$26:$F$29,MATCH($C135,Kruistabel!$C$25:$F$25,0)+1,FALSE),"")=0,"",IF(Plananalyse!CJ135=1,VLOOKUP(CJ$5,Kruistabel!$B$26:$F$29,MATCH($C135,Kruistabel!$C$25:$F$25,0)+1,FALSE),""))</f>
        <v>#N/A</v>
      </c>
      <c r="CK135" s="326" t="e">
        <f>IF(IF(Plananalyse!CK135=1,VLOOKUP(CK$5,Kruistabel!$B$26:$F$29,MATCH($C135,Kruistabel!$C$25:$F$25,0)+1,FALSE),"")=0,"",IF(Plananalyse!CK135=1,VLOOKUP(CK$5,Kruistabel!$B$26:$F$29,MATCH($C135,Kruistabel!$C$25:$F$25,0)+1,FALSE),""))</f>
        <v>#N/A</v>
      </c>
      <c r="CL135" s="326" t="e">
        <f>IF(IF(Plananalyse!CL135=1,VLOOKUP(CL$5,Kruistabel!$B$26:$F$29,MATCH($C135,Kruistabel!$C$25:$F$25,0)+1,FALSE),"")=0,"",IF(Plananalyse!CL135=1,VLOOKUP(CL$5,Kruistabel!$B$26:$F$29,MATCH($C135,Kruistabel!$C$25:$F$25,0)+1,FALSE),""))</f>
        <v>#N/A</v>
      </c>
      <c r="CM135" s="326" t="e">
        <f>IF(IF(Plananalyse!CM135=1,VLOOKUP(CM$5,Kruistabel!$B$26:$F$29,MATCH($C135,Kruistabel!$C$25:$F$25,0)+1,FALSE),"")=0,"",IF(Plananalyse!CM135=1,VLOOKUP(CM$5,Kruistabel!$B$26:$F$29,MATCH($C135,Kruistabel!$C$25:$F$25,0)+1,FALSE),""))</f>
        <v>#N/A</v>
      </c>
      <c r="CN135" s="326" t="e">
        <f>IF(IF(Plananalyse!CN135=1,VLOOKUP(CN$5,Kruistabel!$B$26:$F$29,MATCH($C135,Kruistabel!$C$25:$F$25,0)+1,FALSE),"")=0,"",IF(Plananalyse!CN135=1,VLOOKUP(CN$5,Kruistabel!$B$26:$F$29,MATCH($C135,Kruistabel!$C$25:$F$25,0)+1,FALSE),""))</f>
        <v>#N/A</v>
      </c>
      <c r="CO135" s="326" t="e">
        <f>IF(IF(Plananalyse!CO135=1,VLOOKUP(CO$5,Kruistabel!$B$26:$F$29,MATCH($C135,Kruistabel!$C$25:$F$25,0)+1,FALSE),"")=0,"",IF(Plananalyse!CO135=1,VLOOKUP(CO$5,Kruistabel!$B$26:$F$29,MATCH($C135,Kruistabel!$C$25:$F$25,0)+1,FALSE),""))</f>
        <v>#N/A</v>
      </c>
      <c r="CP135" s="326" t="e">
        <f>IF(IF(Plananalyse!CP135=1,VLOOKUP(CP$5,Kruistabel!$B$26:$F$29,MATCH($C135,Kruistabel!$C$25:$F$25,0)+1,FALSE),"")=0,"",IF(Plananalyse!CP135=1,VLOOKUP(CP$5,Kruistabel!$B$26:$F$29,MATCH($C135,Kruistabel!$C$25:$F$25,0)+1,FALSE),""))</f>
        <v>#N/A</v>
      </c>
      <c r="CQ135" s="326" t="e">
        <f>IF(IF(Plananalyse!CQ135=1,VLOOKUP(CQ$5,Kruistabel!$B$26:$F$29,MATCH($C135,Kruistabel!$C$25:$F$25,0)+1,FALSE),"")=0,"",IF(Plananalyse!CQ135=1,VLOOKUP(CQ$5,Kruistabel!$B$26:$F$29,MATCH($C135,Kruistabel!$C$25:$F$25,0)+1,FALSE),""))</f>
        <v>#N/A</v>
      </c>
      <c r="CR135" s="326" t="e">
        <f>IF(IF(Plananalyse!CR135=1,VLOOKUP(CR$5,Kruistabel!$B$26:$F$29,MATCH($C135,Kruistabel!$C$25:$F$25,0)+1,FALSE),"")=0,"",IF(Plananalyse!CR135=1,VLOOKUP(CR$5,Kruistabel!$B$26:$F$29,MATCH($C135,Kruistabel!$C$25:$F$25,0)+1,FALSE),""))</f>
        <v>#N/A</v>
      </c>
      <c r="CS135" s="326" t="e">
        <f>IF(IF(Plananalyse!CS135=1,VLOOKUP(CS$5,Kruistabel!$B$26:$F$29,MATCH($C135,Kruistabel!$C$25:$F$25,0)+1,FALSE),"")=0,"",IF(Plananalyse!CS135=1,VLOOKUP(CS$5,Kruistabel!$B$26:$F$29,MATCH($C135,Kruistabel!$C$25:$F$25,0)+1,FALSE),""))</f>
        <v>#N/A</v>
      </c>
      <c r="CT135" s="326" t="e">
        <f>IF(IF(Plananalyse!CT135=1,VLOOKUP(CT$5,Kruistabel!$B$26:$F$29,MATCH($C135,Kruistabel!$C$25:$F$25,0)+1,FALSE),"")=0,"",IF(Plananalyse!CT135=1,VLOOKUP(CT$5,Kruistabel!$B$26:$F$29,MATCH($C135,Kruistabel!$C$25:$F$25,0)+1,FALSE),""))</f>
        <v>#N/A</v>
      </c>
      <c r="CU135" s="326" t="e">
        <f>IF(IF(Plananalyse!CU135=1,VLOOKUP(CU$5,Kruistabel!$B$26:$F$29,MATCH($C135,Kruistabel!$C$25:$F$25,0)+1,FALSE),"")=0,"",IF(Plananalyse!CU135=1,VLOOKUP(CU$5,Kruistabel!$B$26:$F$29,MATCH($C135,Kruistabel!$C$25:$F$25,0)+1,FALSE),""))</f>
        <v>#N/A</v>
      </c>
      <c r="CV135" s="326" t="e">
        <f>IF(IF(Plananalyse!CV135=1,VLOOKUP(CV$5,Kruistabel!$B$26:$F$29,MATCH($C135,Kruistabel!$C$25:$F$25,0)+1,FALSE),"")=0,"",IF(Plananalyse!CV135=1,VLOOKUP(CV$5,Kruistabel!$B$26:$F$29,MATCH($C135,Kruistabel!$C$25:$F$25,0)+1,FALSE),""))</f>
        <v>#N/A</v>
      </c>
      <c r="CW135" s="326" t="e">
        <f>IF(IF(Plananalyse!CW135=1,VLOOKUP(CW$5,Kruistabel!$B$26:$F$29,MATCH($C135,Kruistabel!$C$25:$F$25,0)+1,FALSE),"")=0,"",IF(Plananalyse!CW135=1,VLOOKUP(CW$5,Kruistabel!$B$26:$F$29,MATCH($C135,Kruistabel!$C$25:$F$25,0)+1,FALSE),""))</f>
        <v>#N/A</v>
      </c>
      <c r="CX135" s="326" t="e">
        <f>IF(IF(Plananalyse!CX135=1,VLOOKUP(CX$5,Kruistabel!$B$26:$F$29,MATCH($C135,Kruistabel!$C$25:$F$25,0)+1,FALSE),"")=0,"",IF(Plananalyse!CX135=1,VLOOKUP(CX$5,Kruistabel!$B$26:$F$29,MATCH($C135,Kruistabel!$C$25:$F$25,0)+1,FALSE),""))</f>
        <v>#N/A</v>
      </c>
      <c r="CY135" s="326" t="e">
        <f>IF(IF(Plananalyse!CY135=1,VLOOKUP(CY$5,Kruistabel!$B$26:$F$29,MATCH($C135,Kruistabel!$C$25:$F$25,0)+1,FALSE),"")=0,"",IF(Plananalyse!CY135=1,VLOOKUP(CY$5,Kruistabel!$B$26:$F$29,MATCH($C135,Kruistabel!$C$25:$F$25,0)+1,FALSE),""))</f>
        <v>#N/A</v>
      </c>
      <c r="CZ135" s="326" t="e">
        <f>IF(IF(Plananalyse!CZ135=1,VLOOKUP(CZ$5,Kruistabel!$B$26:$F$29,MATCH($C135,Kruistabel!$C$25:$F$25,0)+1,FALSE),"")=0,"",IF(Plananalyse!CZ135=1,VLOOKUP(CZ$5,Kruistabel!$B$26:$F$29,MATCH($C135,Kruistabel!$C$25:$F$25,0)+1,FALSE),""))</f>
        <v>#N/A</v>
      </c>
      <c r="DA135" s="326" t="e">
        <f>IF(IF(Plananalyse!DA135=1,VLOOKUP(DA$5,Kruistabel!$B$26:$F$29,MATCH($C135,Kruistabel!$C$25:$F$25,0)+1,FALSE),"")=0,"",IF(Plananalyse!DA135=1,VLOOKUP(DA$5,Kruistabel!$B$26:$F$29,MATCH($C135,Kruistabel!$C$25:$F$25,0)+1,FALSE),""))</f>
        <v>#N/A</v>
      </c>
      <c r="DB135" s="326" t="e">
        <f>IF(IF(Plananalyse!DB135=1,VLOOKUP(DB$5,Kruistabel!$B$26:$F$29,MATCH($C135,Kruistabel!$C$25:$F$25,0)+1,FALSE),"")=0,"",IF(Plananalyse!DB135=1,VLOOKUP(DB$5,Kruistabel!$B$26:$F$29,MATCH($C135,Kruistabel!$C$25:$F$25,0)+1,FALSE),""))</f>
        <v>#N/A</v>
      </c>
      <c r="DC135" s="326" t="e">
        <f>IF(IF(Plananalyse!DC135=1,VLOOKUP(DC$5,Kruistabel!$B$26:$F$29,MATCH($C135,Kruistabel!$C$25:$F$25,0)+1,FALSE),"")=0,"",IF(Plananalyse!DC135=1,VLOOKUP(DC$5,Kruistabel!$B$26:$F$29,MATCH($C135,Kruistabel!$C$25:$F$25,0)+1,FALSE),""))</f>
        <v>#N/A</v>
      </c>
      <c r="DD135" s="327"/>
      <c r="DE135" s="326" t="e">
        <f>IF(IF(Plananalyse!DE135=1,VLOOKUP(DE$5,Kruistabel!$B$26:$F$29,MATCH($C135,Kruistabel!$C$25:$F$25,0)+1,FALSE),"")=0,"",IF(Plananalyse!DE135=1,VLOOKUP(DE$5,Kruistabel!$B$26:$F$29,MATCH($C135,Kruistabel!$C$25:$F$25,0)+1,FALSE),""))</f>
        <v>#N/A</v>
      </c>
      <c r="DF135" s="326" t="e">
        <f>IF(IF(Plananalyse!DF135=1,VLOOKUP(DF$5,Kruistabel!$B$26:$F$29,MATCH($C135,Kruistabel!$C$25:$F$25,0)+1,FALSE),"")=0,"",IF(Plananalyse!DF135=1,VLOOKUP(DF$5,Kruistabel!$B$26:$F$29,MATCH($C135,Kruistabel!$C$25:$F$25,0)+1,FALSE),""))</f>
        <v>#N/A</v>
      </c>
      <c r="DG135" s="326" t="e">
        <f>IF(IF(Plananalyse!DG135=1,VLOOKUP(DG$5,Kruistabel!$B$26:$F$29,MATCH($C135,Kruistabel!$C$25:$F$25,0)+1,FALSE),"")=0,"",IF(Plananalyse!DG135=1,VLOOKUP(DG$5,Kruistabel!$B$26:$F$29,MATCH($C135,Kruistabel!$C$25:$F$25,0)+1,FALSE),""))</f>
        <v>#N/A</v>
      </c>
      <c r="DH135" s="326" t="e">
        <f>IF(IF(Plananalyse!DH135=1,VLOOKUP(DH$5,Kruistabel!$B$26:$F$29,MATCH($C135,Kruistabel!$C$25:$F$25,0)+1,FALSE),"")=0,"",IF(Plananalyse!DH135=1,VLOOKUP(DH$5,Kruistabel!$B$26:$F$29,MATCH($C135,Kruistabel!$C$25:$F$25,0)+1,FALSE),""))</f>
        <v>#N/A</v>
      </c>
      <c r="DI135" s="326" t="e">
        <f>IF(IF(Plananalyse!DI135=1,VLOOKUP(DI$5,Kruistabel!$B$26:$F$29,MATCH($C135,Kruistabel!$C$25:$F$25,0)+1,FALSE),"")=0,"",IF(Plananalyse!DI135=1,VLOOKUP(DI$5,Kruistabel!$B$26:$F$29,MATCH($C135,Kruistabel!$C$25:$F$25,0)+1,FALSE),""))</f>
        <v>#N/A</v>
      </c>
      <c r="DJ135" s="326" t="e">
        <f>IF(IF(Plananalyse!DJ135=1,VLOOKUP(DJ$5,Kruistabel!$B$26:$F$29,MATCH($C135,Kruistabel!$C$25:$F$25,0)+1,FALSE),"")=0,"",IF(Plananalyse!DJ135=1,VLOOKUP(DJ$5,Kruistabel!$B$26:$F$29,MATCH($C135,Kruistabel!$C$25:$F$25,0)+1,FALSE),""))</f>
        <v>#N/A</v>
      </c>
      <c r="DK135" s="326" t="e">
        <f>IF(IF(Plananalyse!DK135=1,VLOOKUP(DK$5,Kruistabel!$B$26:$F$29,MATCH($C135,Kruistabel!$C$25:$F$25,0)+1,FALSE),"")=0,"",IF(Plananalyse!DK135=1,VLOOKUP(DK$5,Kruistabel!$B$26:$F$29,MATCH($C135,Kruistabel!$C$25:$F$25,0)+1,FALSE),""))</f>
        <v>#REF!</v>
      </c>
      <c r="DL135" s="326" t="e">
        <f>IF(IF(Plananalyse!DL135=1,VLOOKUP(DL$5,Kruistabel!$B$26:$F$29,MATCH($C135,Kruistabel!$C$25:$F$25,0)+1,FALSE),"")=0,"",IF(Plananalyse!DL135=1,VLOOKUP(DL$5,Kruistabel!$B$26:$F$29,MATCH($C135,Kruistabel!$C$25:$F$25,0)+1,FALSE),""))</f>
        <v>#REF!</v>
      </c>
      <c r="DM135" s="327" t="str">
        <f>IF(Plananalyse!DM135=1,VLOOKUP(DM$5,Kruistabel!$B$26:$F$29,MATCH($C135,Kruistabel!$C$25:$F$25,0)+1,FALSE),"")</f>
        <v/>
      </c>
      <c r="DN135" s="326" t="e">
        <f>IF(IF(Plananalyse!DN135=1,VLOOKUP(DN$5,Kruistabel!$B$26:$F$29,MATCH($C135,Kruistabel!$C$25:$F$25,0)+1,FALSE),"")=0,"",IF(Plananalyse!DN135=1,VLOOKUP(DN$5,Kruistabel!$B$26:$F$29,MATCH($C135,Kruistabel!$C$25:$F$25,0)+1,FALSE),""))</f>
        <v>#N/A</v>
      </c>
      <c r="DO135" s="326" t="e">
        <f>IF(IF(Plananalyse!DO135=1,VLOOKUP(DO$5,Kruistabel!$B$26:$F$29,MATCH($C135,Kruistabel!$C$25:$F$25,0)+1,FALSE),"")=0,"",IF(Plananalyse!DO135=1,VLOOKUP(DO$5,Kruistabel!$B$26:$F$29,MATCH($C135,Kruistabel!$C$25:$F$25,0)+1,FALSE),""))</f>
        <v>#N/A</v>
      </c>
      <c r="DP135" s="326" t="e">
        <f>IF(IF(Plananalyse!DP135=1,VLOOKUP(DP$5,Kruistabel!$B$26:$F$29,MATCH($C135,Kruistabel!$C$25:$F$25,0)+1,FALSE),"")=0,"",IF(Plananalyse!DP135=1,VLOOKUP(DP$5,Kruistabel!$B$26:$F$29,MATCH($C135,Kruistabel!$C$25:$F$25,0)+1,FALSE),""))</f>
        <v>#N/A</v>
      </c>
      <c r="DQ135" s="326" t="e">
        <f>IF(IF(Plananalyse!DQ135=1,VLOOKUP(DQ$5,Kruistabel!$B$26:$F$29,MATCH($C135,Kruistabel!$C$25:$F$25,0)+1,FALSE),"")=0,"",IF(Plananalyse!DQ135=1,VLOOKUP(DQ$5,Kruistabel!$B$26:$F$29,MATCH($C135,Kruistabel!$C$25:$F$25,0)+1,FALSE),""))</f>
        <v>#N/A</v>
      </c>
      <c r="DR135" s="326" t="e">
        <f>IF(IF(Plananalyse!DR135=1,VLOOKUP(DR$5,Kruistabel!$B$26:$F$29,MATCH($C135,Kruistabel!$C$25:$F$25,0)+1,FALSE),"")=0,"",IF(Plananalyse!DR135=1,VLOOKUP(DR$5,Kruistabel!$B$26:$F$29,MATCH($C135,Kruistabel!$C$25:$F$25,0)+1,FALSE),""))</f>
        <v>#N/A</v>
      </c>
      <c r="DS135" s="326" t="e">
        <f>IF(IF(Plananalyse!DS135=1,VLOOKUP(DS$5,Kruistabel!$B$26:$F$29,MATCH($C135,Kruistabel!$C$25:$F$25,0)+1,FALSE),"")=0,"",IF(Plananalyse!DS135=1,VLOOKUP(DS$5,Kruistabel!$B$26:$F$29,MATCH($C135,Kruistabel!$C$25:$F$25,0)+1,FALSE),""))</f>
        <v>#N/A</v>
      </c>
      <c r="DT135" s="326" t="e">
        <f>IF(IF(Plananalyse!DT135=1,VLOOKUP(DT$5,Kruistabel!$B$26:$F$29,MATCH($C135,Kruistabel!$C$25:$F$25,0)+1,FALSE),"")=0,"",IF(Plananalyse!DT135=1,VLOOKUP(DT$5,Kruistabel!$B$26:$F$29,MATCH($C135,Kruistabel!$C$25:$F$25,0)+1,FALSE),""))</f>
        <v>#N/A</v>
      </c>
      <c r="DU135" s="326" t="e">
        <f>IF(IF(Plananalyse!DU135=1,VLOOKUP(DU$5,Kruistabel!$B$26:$F$29,MATCH($C135,Kruistabel!$C$25:$F$25,0)+1,FALSE),"")=0,"",IF(Plananalyse!DU135=1,VLOOKUP(DU$5,Kruistabel!$B$26:$F$29,MATCH($C135,Kruistabel!$C$25:$F$25,0)+1,FALSE),""))</f>
        <v>#N/A</v>
      </c>
      <c r="DV135" s="326" t="e">
        <f>IF(IF(Plananalyse!DV135=1,VLOOKUP(DV$5,Kruistabel!$B$26:$F$29,MATCH($C135,Kruistabel!$C$25:$F$25,0)+1,FALSE),"")=0,"",IF(Plananalyse!DV135=1,VLOOKUP(DV$5,Kruistabel!$B$26:$F$29,MATCH($C135,Kruistabel!$C$25:$F$25,0)+1,FALSE),""))</f>
        <v>#N/A</v>
      </c>
      <c r="DW135" s="326" t="e">
        <f ca="1">IF(IF(Plananalyse!DW135=1,VLOOKUP(DW$5,Kruistabel!$B$26:$F$29,MATCH($C135,Kruistabel!$C$25:$F$25,0)+1,FALSE),"")=0,"",IF(Plananalyse!DW135=1,VLOOKUP(DW$5,Kruistabel!$B$26:$F$29,MATCH($C135,Kruistabel!$C$25:$F$25,0)+1,FALSE),""))</f>
        <v>#REF!</v>
      </c>
      <c r="DX135" s="326" t="e">
        <f ca="1">IF(IF(Plananalyse!DX135=1,VLOOKUP(DX$5,Kruistabel!$B$26:$F$29,MATCH($C135,Kruistabel!$C$25:$F$25,0)+1,FALSE),"")=0,"",IF(Plananalyse!DX135=1,VLOOKUP(DX$5,Kruistabel!$B$26:$F$29,MATCH($C135,Kruistabel!$C$25:$F$25,0)+1,FALSE),""))</f>
        <v>#REF!</v>
      </c>
      <c r="DY135" s="327" t="str">
        <f>IF(Plananalyse!DY135=1,VLOOKUP(DY$5,Kruistabel!$B$26:$F$29,MATCH($C135,Kruistabel!$C$25:$F$25,0)+1,FALSE),"")</f>
        <v/>
      </c>
      <c r="DZ135" s="326" t="e">
        <f ca="1">IF(IF(Plananalyse!DZ135=1,VLOOKUP(DZ$5,Kruistabel!$B$26:$F$29,MATCH($C135,Kruistabel!$C$25:$F$25,0)+1,FALSE),"")=0,"",IF(Plananalyse!DZ135=1,VLOOKUP(DZ$5,Kruistabel!$B$26:$F$29,MATCH($C135,Kruistabel!$C$25:$F$25,0)+1,FALSE),""))</f>
        <v>#N/A</v>
      </c>
      <c r="EA135" s="326" t="e">
        <f ca="1">IF(IF(Plananalyse!EA135=1,VLOOKUP(EA$5,Kruistabel!$B$26:$F$29,MATCH($C135,Kruistabel!$C$25:$F$25,0)+1,FALSE),"")=0,"",IF(Plananalyse!EA135=1,VLOOKUP(EA$5,Kruistabel!$B$26:$F$29,MATCH($C135,Kruistabel!$C$25:$F$25,0)+1,FALSE),""))</f>
        <v>#N/A</v>
      </c>
      <c r="EB135" s="326" t="e">
        <f ca="1">IF(IF(Plananalyse!EB135=1,VLOOKUP(EB$5,Kruistabel!$B$26:$F$29,MATCH($C135,Kruistabel!$C$25:$F$25,0)+1,FALSE),"")=0,"",IF(Plananalyse!EB135=1,VLOOKUP(EB$5,Kruistabel!$B$26:$F$29,MATCH($C135,Kruistabel!$C$25:$F$25,0)+1,FALSE),""))</f>
        <v>#REF!</v>
      </c>
      <c r="EC135" s="326" t="e">
        <f ca="1">IF(IF(Plananalyse!EC135=1,VLOOKUP(EC$5,Kruistabel!$B$26:$F$29,MATCH($C135,Kruistabel!$C$25:$F$25,0)+1,FALSE),"")=0,"",IF(Plananalyse!EC135=1,VLOOKUP(EC$5,Kruistabel!$B$26:$F$29,MATCH($C135,Kruistabel!$C$25:$F$25,0)+1,FALSE),""))</f>
        <v>#REF!</v>
      </c>
      <c r="ED135" s="327"/>
      <c r="EE135" s="326" t="e">
        <f ca="1">IF(IF(Plananalyse!EE135=1,VLOOKUP(EE$5,Kruistabel!$B$26:$F$29,MATCH($C135,Kruistabel!$C$25:$F$25,0)+1,FALSE),"")=0,"",IF(Plananalyse!EE135=1,VLOOKUP(EE$5,Kruistabel!$B$26:$F$29,MATCH($C135,Kruistabel!$C$25:$F$25,0)+1,FALSE),""))</f>
        <v>#N/A</v>
      </c>
      <c r="EF135" s="326" t="e">
        <f ca="1">IF(IF(Plananalyse!EF135=1,VLOOKUP(EF$5,Kruistabel!$B$26:$F$29,MATCH($C135,Kruistabel!$C$25:$F$25,0)+1,FALSE),"")=0,"",IF(Plananalyse!EF135=1,VLOOKUP(EF$5,Kruistabel!$B$26:$F$29,MATCH($C135,Kruistabel!$C$25:$F$25,0)+1,FALSE),""))</f>
        <v>#N/A</v>
      </c>
      <c r="EG135" s="326" t="e">
        <f ca="1">IF(IF(Plananalyse!EG135=1,VLOOKUP(EG$5,Kruistabel!$B$26:$F$29,MATCH($C135,Kruistabel!$C$25:$F$25,0)+1,FALSE),"")=0,"",IF(Plananalyse!EG135=1,VLOOKUP(EG$5,Kruistabel!$B$26:$F$29,MATCH($C135,Kruistabel!$C$25:$F$25,0)+1,FALSE),""))</f>
        <v>#N/A</v>
      </c>
      <c r="EH135" s="326" t="e">
        <f ca="1">IF(IF(Plananalyse!EH135=1,VLOOKUP(EH$5,Kruistabel!$B$26:$F$29,MATCH($C135,Kruistabel!$C$25:$F$25,0)+1,FALSE),"")=0,"",IF(Plananalyse!EH135=1,VLOOKUP(EH$5,Kruistabel!$B$26:$F$29,MATCH($C135,Kruistabel!$C$25:$F$25,0)+1,FALSE),""))</f>
        <v>#REF!</v>
      </c>
      <c r="EI135" s="326" t="e">
        <f ca="1">IF(IF(Plananalyse!EI135=1,VLOOKUP(EI$5,Kruistabel!$B$26:$F$29,MATCH($C135,Kruistabel!$C$25:$F$25,0)+1,FALSE),"")=0,"",IF(Plananalyse!EI135=1,VLOOKUP(EI$5,Kruistabel!$B$26:$F$29,MATCH($C135,Kruistabel!$C$25:$F$25,0)+1,FALSE),""))</f>
        <v>#REF!</v>
      </c>
      <c r="EJ135" s="164" t="str">
        <f>IF(Plananalyse!EJ135=1,VLOOKUP(EJ$5,Kruistabel!$B$26:$F$29,MATCH($C135,Kruistabel!$C$25:$F$25,0)+1,FALSE),"")</f>
        <v/>
      </c>
      <c r="EK135" s="138"/>
      <c r="EL135" s="138"/>
      <c r="EM135" s="138"/>
      <c r="EN135" s="138"/>
      <c r="EO135" s="138"/>
    </row>
    <row r="136" spans="2:145" hidden="1">
      <c r="B136" s="337" t="e">
        <f>Classificatietabel!#REF!</f>
        <v>#REF!</v>
      </c>
      <c r="C136" s="160" t="e">
        <f>_xlfn.IFNA(VLOOKUP($B136,Classificatietabel!$B$6:$I$91,C$7,FALSE),"")</f>
        <v>#REF!</v>
      </c>
      <c r="D136" s="160" t="e">
        <f>_xlfn.IFNA(VLOOKUP($B136,Classificatietabel!$B$6:$I$91,D$7,FALSE),"")</f>
        <v>#REF!</v>
      </c>
      <c r="E136" s="119" t="e">
        <f>IF(AND(D136="laag",$D$3=1),0,_xlfn.IFNA(IF(VLOOKUP($B136,Classificatietabel!$B$6:$H$91,$E$5,FALSE)="Ja",1,0),""))</f>
        <v>#REF!</v>
      </c>
      <c r="F136" s="163"/>
      <c r="G136" s="326" t="e">
        <f>IF(IF(Plananalyse!G136=1,VLOOKUP(G$5,Kruistabel!$B$26:$F$29,MATCH($C136,Kruistabel!$C$25:$F$25,0)+1,FALSE),"")=0,"",IF(Plananalyse!G136=1,VLOOKUP(G$5,Kruistabel!$B$26:$F$29,MATCH($C136,Kruistabel!$C$25:$F$25,0)+1,FALSE),""))</f>
        <v>#REF!</v>
      </c>
      <c r="H136" s="326" t="e">
        <f>IF(IF(Plananalyse!H136=1,VLOOKUP(H$5,Kruistabel!$B$26:$F$29,MATCH($C136,Kruistabel!$C$25:$F$25,0)+1,FALSE),"")=0,"",IF(Plananalyse!H136=1,VLOOKUP(H$5,Kruistabel!$B$26:$F$29,MATCH($C136,Kruistabel!$C$25:$F$25,0)+1,FALSE),""))</f>
        <v>#REF!</v>
      </c>
      <c r="I136" s="326" t="e">
        <f>IF(IF(Plananalyse!I136=1,VLOOKUP(I$5,Kruistabel!$B$26:$F$29,MATCH($C136,Kruistabel!$C$25:$F$25,0)+1,FALSE),"")=0,"",IF(Plananalyse!I136=1,VLOOKUP(I$5,Kruistabel!$B$26:$F$29,MATCH($C136,Kruistabel!$C$25:$F$25,0)+1,FALSE),""))</f>
        <v>#REF!</v>
      </c>
      <c r="J136" s="326" t="e">
        <f>IF(IF(Plananalyse!J136=1,VLOOKUP(J$5,Kruistabel!$B$26:$F$29,MATCH($C136,Kruistabel!$C$25:$F$25,0)+1,FALSE),"")=0,"",IF(Plananalyse!J136=1,VLOOKUP(J$5,Kruistabel!$B$26:$F$29,MATCH($C136,Kruistabel!$C$25:$F$25,0)+1,FALSE),""))</f>
        <v>#REF!</v>
      </c>
      <c r="K136" s="326" t="e">
        <f>IF(IF(Plananalyse!K136=1,VLOOKUP(K$5,Kruistabel!$B$26:$F$29,MATCH($C136,Kruistabel!$C$25:$F$25,0)+1,FALSE),"")=0,"",IF(Plananalyse!K136=1,VLOOKUP(K$5,Kruistabel!$B$26:$F$29,MATCH($C136,Kruistabel!$C$25:$F$25,0)+1,FALSE),""))</f>
        <v>#REF!</v>
      </c>
      <c r="L136" s="326" t="e">
        <f>IF(IF(Plananalyse!L136=1,VLOOKUP(L$5,Kruistabel!$B$26:$F$29,MATCH($C136,Kruistabel!$C$25:$F$25,0)+1,FALSE),"")=0,"",IF(Plananalyse!L136=1,VLOOKUP(L$5,Kruistabel!$B$26:$F$29,MATCH($C136,Kruistabel!$C$25:$F$25,0)+1,FALSE),""))</f>
        <v>#REF!</v>
      </c>
      <c r="M136" s="326" t="e">
        <f>IF(IF(Plananalyse!M136=1,VLOOKUP(M$5,Kruistabel!$B$26:$F$29,MATCH($C136,Kruistabel!$C$25:$F$25,0)+1,FALSE),"")=0,"",IF(Plananalyse!M136=1,VLOOKUP(M$5,Kruistabel!$B$26:$F$29,MATCH($C136,Kruistabel!$C$25:$F$25,0)+1,FALSE),""))</f>
        <v>#REF!</v>
      </c>
      <c r="N136" s="326" t="e">
        <f>IF(IF(Plananalyse!N136=1,VLOOKUP(N$5,Kruistabel!$B$26:$F$29,MATCH($C136,Kruistabel!$C$25:$F$25,0)+1,FALSE),"")=0,"",IF(Plananalyse!N136=1,VLOOKUP(N$5,Kruistabel!$B$26:$F$29,MATCH($C136,Kruistabel!$C$25:$F$25,0)+1,FALSE),""))</f>
        <v>#REF!</v>
      </c>
      <c r="O136" s="326" t="e">
        <f>IF(IF(Plananalyse!O136=1,VLOOKUP(O$5,Kruistabel!$B$26:$F$29,MATCH($C136,Kruistabel!$C$25:$F$25,0)+1,FALSE),"")=0,"",IF(Plananalyse!O136=1,VLOOKUP(O$5,Kruistabel!$B$26:$F$29,MATCH($C136,Kruistabel!$C$25:$F$25,0)+1,FALSE),""))</f>
        <v>#REF!</v>
      </c>
      <c r="P136" s="326" t="e">
        <f>IF(IF(Plananalyse!P136=1,VLOOKUP(P$5,Kruistabel!$B$26:$F$29,MATCH($C136,Kruistabel!$C$25:$F$25,0)+1,FALSE),"")=0,"",IF(Plananalyse!P136=1,VLOOKUP(P$5,Kruistabel!$B$26:$F$29,MATCH($C136,Kruistabel!$C$25:$F$25,0)+1,FALSE),""))</f>
        <v>#REF!</v>
      </c>
      <c r="Q136" s="326" t="e">
        <f>IF(IF(Plananalyse!Q136=1,VLOOKUP(Q$5,Kruistabel!$B$26:$F$29,MATCH($C136,Kruistabel!$C$25:$F$25,0)+1,FALSE),"")=0,"",IF(Plananalyse!Q136=1,VLOOKUP(Q$5,Kruistabel!$B$26:$F$29,MATCH($C136,Kruistabel!$C$25:$F$25,0)+1,FALSE),""))</f>
        <v>#REF!</v>
      </c>
      <c r="R136" s="326" t="e">
        <f>IF(IF(Plananalyse!R136=1,VLOOKUP(R$5,Kruistabel!$B$26:$F$29,MATCH($C136,Kruistabel!$C$25:$F$25,0)+1,FALSE),"")=0,"",IF(Plananalyse!R136=1,VLOOKUP(R$5,Kruistabel!$B$26:$F$29,MATCH($C136,Kruistabel!$C$25:$F$25,0)+1,FALSE),""))</f>
        <v>#REF!</v>
      </c>
      <c r="S136" s="326" t="e">
        <f>IF(IF(Plananalyse!S136=1,VLOOKUP(S$5,Kruistabel!$B$26:$F$29,MATCH($C136,Kruistabel!$C$25:$F$25,0)+1,FALSE),"")=0,"",IF(Plananalyse!S136=1,VLOOKUP(S$5,Kruistabel!$B$26:$F$29,MATCH($C136,Kruistabel!$C$25:$F$25,0)+1,FALSE),""))</f>
        <v>#REF!</v>
      </c>
      <c r="T136" s="326" t="e">
        <f>IF(IF(Plananalyse!T136=1,VLOOKUP(T$5,Kruistabel!$B$26:$F$29,MATCH($C136,Kruistabel!$C$25:$F$25,0)+1,FALSE),"")=0,"",IF(Plananalyse!T136=1,VLOOKUP(T$5,Kruistabel!$B$26:$F$29,MATCH($C136,Kruistabel!$C$25:$F$25,0)+1,FALSE),""))</f>
        <v>#REF!</v>
      </c>
      <c r="U136" s="326" t="e">
        <f>IF(IF(Plananalyse!U136=1,VLOOKUP(U$5,Kruistabel!$B$26:$F$29,MATCH($C136,Kruistabel!$C$25:$F$25,0)+1,FALSE),"")=0,"",IF(Plananalyse!U136=1,VLOOKUP(U$5,Kruistabel!$B$26:$F$29,MATCH($C136,Kruistabel!$C$25:$F$25,0)+1,FALSE),""))</f>
        <v>#REF!</v>
      </c>
      <c r="V136" s="326" t="e">
        <f>IF(IF(Plananalyse!V136=1,VLOOKUP(V$5,Kruistabel!$B$26:$F$29,MATCH($C136,Kruistabel!$C$25:$F$25,0)+1,FALSE),"")=0,"",IF(Plananalyse!V136=1,VLOOKUP(V$5,Kruistabel!$B$26:$F$29,MATCH($C136,Kruistabel!$C$25:$F$25,0)+1,FALSE),""))</f>
        <v>#REF!</v>
      </c>
      <c r="W136" s="326" t="e">
        <f>IF(IF(Plananalyse!W136=1,VLOOKUP(W$5,Kruistabel!$B$26:$F$29,MATCH($C136,Kruistabel!$C$25:$F$25,0)+1,FALSE),"")=0,"",IF(Plananalyse!W136=1,VLOOKUP(W$5,Kruistabel!$B$26:$F$29,MATCH($C136,Kruistabel!$C$25:$F$25,0)+1,FALSE),""))</f>
        <v>#REF!</v>
      </c>
      <c r="X136" s="326" t="e">
        <f>IF(IF(Plananalyse!X136=1,VLOOKUP(X$5,Kruistabel!$B$26:$F$29,MATCH($C136,Kruistabel!$C$25:$F$25,0)+1,FALSE),"")=0,"",IF(Plananalyse!X136=1,VLOOKUP(X$5,Kruistabel!$B$26:$F$29,MATCH($C136,Kruistabel!$C$25:$F$25,0)+1,FALSE),""))</f>
        <v>#REF!</v>
      </c>
      <c r="Y136" s="326" t="e">
        <f>IF(IF(Plananalyse!Y136=1,VLOOKUP(Y$5,Kruistabel!$B$26:$F$29,MATCH($C136,Kruistabel!$C$25:$F$25,0)+1,FALSE),"")=0,"",IF(Plananalyse!Y136=1,VLOOKUP(Y$5,Kruistabel!$B$26:$F$29,MATCH($C136,Kruistabel!$C$25:$F$25,0)+1,FALSE),""))</f>
        <v>#REF!</v>
      </c>
      <c r="Z136" s="326" t="e">
        <f>IF(IF(Plananalyse!Z136=1,VLOOKUP(Z$5,Kruistabel!$B$26:$F$29,MATCH($C136,Kruistabel!$C$25:$F$25,0)+1,FALSE),"")=0,"",IF(Plananalyse!Z136=1,VLOOKUP(Z$5,Kruistabel!$B$26:$F$29,MATCH($C136,Kruistabel!$C$25:$F$25,0)+1,FALSE),""))</f>
        <v>#REF!</v>
      </c>
      <c r="AA136" s="326" t="e">
        <f>IF(IF(Plananalyse!AA136=1,VLOOKUP(AA$5,Kruistabel!$B$26:$F$29,MATCH($C136,Kruistabel!$C$25:$F$25,0)+1,FALSE),"")=0,"",IF(Plananalyse!AA136=1,VLOOKUP(AA$5,Kruistabel!$B$26:$F$29,MATCH($C136,Kruistabel!$C$25:$F$25,0)+1,FALSE),""))</f>
        <v>#REF!</v>
      </c>
      <c r="AB136" s="326" t="e">
        <f>IF(IF(Plananalyse!AB136=1,VLOOKUP(AB$5,Kruistabel!$B$26:$F$29,MATCH($C136,Kruistabel!$C$25:$F$25,0)+1,FALSE),"")=0,"",IF(Plananalyse!AB136=1,VLOOKUP(AB$5,Kruistabel!$B$26:$F$29,MATCH($C136,Kruistabel!$C$25:$F$25,0)+1,FALSE),""))</f>
        <v>#REF!</v>
      </c>
      <c r="AC136" s="326" t="e">
        <f>IF(IF(Plananalyse!AC136=1,VLOOKUP(AC$5,Kruistabel!$B$26:$F$29,MATCH($C136,Kruistabel!$C$25:$F$25,0)+1,FALSE),"")=0,"",IF(Plananalyse!AC136=1,VLOOKUP(AC$5,Kruistabel!$B$26:$F$29,MATCH($C136,Kruistabel!$C$25:$F$25,0)+1,FALSE),""))</f>
        <v>#REF!</v>
      </c>
      <c r="AD136" s="326" t="e">
        <f>IF(IF(Plananalyse!AD136=1,VLOOKUP(AD$5,Kruistabel!$B$26:$F$29,MATCH($C136,Kruistabel!$C$25:$F$25,0)+1,FALSE),"")=0,"",IF(Plananalyse!AD136=1,VLOOKUP(AD$5,Kruistabel!$B$26:$F$29,MATCH($C136,Kruistabel!$C$25:$F$25,0)+1,FALSE),""))</f>
        <v>#REF!</v>
      </c>
      <c r="AE136" s="326" t="e">
        <f>IF(IF(Plananalyse!AE136=1,VLOOKUP(AE$5,Kruistabel!$B$26:$F$29,MATCH($C136,Kruistabel!$C$25:$F$25,0)+1,FALSE),"")=0,"",IF(Plananalyse!AE136=1,VLOOKUP(AE$5,Kruistabel!$B$26:$F$29,MATCH($C136,Kruistabel!$C$25:$F$25,0)+1,FALSE),""))</f>
        <v>#REF!</v>
      </c>
      <c r="AF136" s="326" t="e">
        <f>IF(IF(Plananalyse!AF136=1,VLOOKUP(AF$5,Kruistabel!$B$26:$F$29,MATCH($C136,Kruistabel!$C$25:$F$25,0)+1,FALSE),"")=0,"",IF(Plananalyse!AF136=1,VLOOKUP(AF$5,Kruistabel!$B$26:$F$29,MATCH($C136,Kruistabel!$C$25:$F$25,0)+1,FALSE),""))</f>
        <v>#REF!</v>
      </c>
      <c r="AG136" s="326" t="e">
        <f>IF(IF(Plananalyse!AG136=1,VLOOKUP(AG$5,Kruistabel!$B$26:$F$29,MATCH($C136,Kruistabel!$C$25:$F$25,0)+1,FALSE),"")=0,"",IF(Plananalyse!AG136=1,VLOOKUP(AG$5,Kruistabel!$B$26:$F$29,MATCH($C136,Kruistabel!$C$25:$F$25,0)+1,FALSE),""))</f>
        <v>#REF!</v>
      </c>
      <c r="AH136" s="326" t="e">
        <f>IF(IF(Plananalyse!AH136=1,VLOOKUP(AH$5,Kruistabel!$B$26:$F$29,MATCH($C136,Kruistabel!$C$25:$F$25,0)+1,FALSE),"")=0,"",IF(Plananalyse!AI136=1,VLOOKUP(AH$5,Kruistabel!$B$26:$F$29,MATCH($C136,Kruistabel!$C$25:$F$25,0)+1,FALSE),""))</f>
        <v>#REF!</v>
      </c>
      <c r="AI136" s="326" t="e">
        <f>IF(IF(Plananalyse!AI136=1,VLOOKUP(AI$5,Kruistabel!$B$26:$F$29,MATCH($C136,Kruistabel!$C$25:$F$25,0)+1,FALSE),"")=0,"",IF(Plananalyse!AJ136=1,VLOOKUP(AI$5,Kruistabel!$B$26:$F$29,MATCH($C136,Kruistabel!$C$25:$F$25,0)+1,FALSE),""))</f>
        <v>#REF!</v>
      </c>
      <c r="AJ136" s="326" t="e">
        <f>IF(IF(Plananalyse!AJ136=1,VLOOKUP(AJ$5,Kruistabel!$B$26:$F$29,MATCH($C136,Kruistabel!$C$25:$F$25,0)+1,FALSE),"")=0,"",IF(Plananalyse!AJ136=1,VLOOKUP(AJ$5,Kruistabel!$B$26:$F$29,MATCH($C136,Kruistabel!$C$25:$F$25,0)+1,FALSE),""))</f>
        <v>#REF!</v>
      </c>
      <c r="AK136" s="326" t="e">
        <f>IF(IF(Plananalyse!AK136=1,VLOOKUP(AK$5,Kruistabel!$B$26:$F$29,MATCH($C136,Kruistabel!$C$25:$F$25,0)+1,FALSE),"")=0,"",IF(Plananalyse!AK136=1,VLOOKUP(AK$5,Kruistabel!$B$26:$F$29,MATCH($C136,Kruistabel!$C$25:$F$25,0)+1,FALSE),""))</f>
        <v>#REF!</v>
      </c>
      <c r="AL136" s="326" t="e">
        <f>IF(IF(Plananalyse!AL136=1,VLOOKUP(AL$5,Kruistabel!$B$26:$F$29,MATCH($C136,Kruistabel!$C$25:$F$25,0)+1,FALSE),"")=0,"",IF(Plananalyse!AL136=1,VLOOKUP(AL$5,Kruistabel!$B$26:$F$29,MATCH($C136,Kruistabel!$C$25:$F$25,0)+1,FALSE),""))</f>
        <v>#REF!</v>
      </c>
      <c r="AM136" s="326" t="e">
        <f>IF(IF(Plananalyse!AM136=1,VLOOKUP(AM$5,Kruistabel!$B$26:$F$29,MATCH($C136,Kruistabel!$C$25:$F$25,0)+1,FALSE),"")=0,"",IF(Plananalyse!AM136=1,VLOOKUP(AM$5,Kruistabel!$B$26:$F$29,MATCH($C136,Kruistabel!$C$25:$F$25,0)+1,FALSE),""))</f>
        <v>#REF!</v>
      </c>
      <c r="AN136" s="327"/>
      <c r="AO136" s="326" t="e">
        <f>IF(IF(Plananalyse!AO136=1,VLOOKUP(AO$5,Kruistabel!$B$26:$F$29,MATCH($C136,Kruistabel!$C$25:$F$25,0)+1,FALSE),"")=0,"",IF(Plananalyse!AO136=1,VLOOKUP(AO$5,Kruistabel!$B$26:$F$29,MATCH($C136,Kruistabel!$C$25:$F$25,0)+1,FALSE),""))</f>
        <v>#REF!</v>
      </c>
      <c r="AP136" s="326" t="e">
        <f>IF(IF(Plananalyse!AP136=1,VLOOKUP(AP$5,Kruistabel!$B$26:$F$29,MATCH($C136,Kruistabel!$C$25:$F$25,0)+1,FALSE),"")=0,"",IF(Plananalyse!AP136=1,VLOOKUP(AP$5,Kruistabel!$B$26:$F$29,MATCH($C136,Kruistabel!$C$25:$F$25,0)+1,FALSE),""))</f>
        <v>#REF!</v>
      </c>
      <c r="AQ136" s="326" t="e">
        <f>IF(IF(Plananalyse!AQ136=1,VLOOKUP(AQ$5,Kruistabel!$B$26:$F$29,MATCH($C136,Kruistabel!$C$25:$F$25,0)+1,FALSE),"")=0,"",IF(Plananalyse!AQ136=1,VLOOKUP(AQ$5,Kruistabel!$B$26:$F$29,MATCH($C136,Kruistabel!$C$25:$F$25,0)+1,FALSE),""))</f>
        <v>#REF!</v>
      </c>
      <c r="AR136" s="326" t="e">
        <f>IF(IF(Plananalyse!AR136=1,VLOOKUP(AR$5,Kruistabel!$B$26:$F$29,MATCH($C136,Kruistabel!$C$25:$F$25,0)+1,FALSE),"")=0,"",IF(Plananalyse!AR136=1,VLOOKUP(AR$5,Kruistabel!$B$26:$F$29,MATCH($C136,Kruistabel!$C$25:$F$25,0)+1,FALSE),""))</f>
        <v>#REF!</v>
      </c>
      <c r="AS136" s="326" t="e">
        <f>IF(IF(Plananalyse!AS136=1,VLOOKUP(AS$5,Kruistabel!$B$26:$F$29,MATCH($C136,Kruistabel!$C$25:$F$25,0)+1,FALSE),"")=0,"",IF(Plananalyse!AS136=1,VLOOKUP(AS$5,Kruistabel!$B$26:$F$29,MATCH($C136,Kruistabel!$C$25:$F$25,0)+1,FALSE),""))</f>
        <v>#REF!</v>
      </c>
      <c r="AT136" s="326" t="e">
        <f>IF(IF(Plananalyse!AT136=1,VLOOKUP(AT$5,Kruistabel!$B$26:$F$29,MATCH($C136,Kruistabel!$C$25:$F$25,0)+1,FALSE),"")=0,"",IF(Plananalyse!AT136=1,VLOOKUP(AT$5,Kruistabel!$B$26:$F$29,MATCH($C136,Kruistabel!$C$25:$F$25,0)+1,FALSE),""))</f>
        <v>#REF!</v>
      </c>
      <c r="AU136" s="326" t="e">
        <f>IF(IF(Plananalyse!AU136=1,VLOOKUP(AU$5,Kruistabel!$B$26:$F$29,MATCH($C136,Kruistabel!$C$25:$F$25,0)+1,FALSE),"")=0,"",IF(Plananalyse!AU136=1,VLOOKUP(AU$5,Kruistabel!$B$26:$F$29,MATCH($C136,Kruistabel!$C$25:$F$25,0)+1,FALSE),""))</f>
        <v>#REF!</v>
      </c>
      <c r="AV136" s="326" t="e">
        <f>IF(IF(Plananalyse!AV136=1,VLOOKUP(AV$5,Kruistabel!$B$26:$F$29,MATCH($C136,Kruistabel!$C$25:$F$25,0)+1,FALSE),"")=0,"",IF(Plananalyse!AV136=1,VLOOKUP(AV$5,Kruistabel!$B$26:$F$29,MATCH($C136,Kruistabel!$C$25:$F$25,0)+1,FALSE),""))</f>
        <v>#REF!</v>
      </c>
      <c r="AW136" s="326" t="e">
        <f>IF(IF(Plananalyse!AW136=1,VLOOKUP(AW$5,Kruistabel!$B$26:$F$29,MATCH($C136,Kruistabel!$C$25:$F$25,0)+1,FALSE),"")=0,"",IF(Plananalyse!AW136=1,VLOOKUP(AW$5,Kruistabel!$B$26:$F$29,MATCH($C136,Kruistabel!$C$25:$F$25,0)+1,FALSE),""))</f>
        <v>#REF!</v>
      </c>
      <c r="AX136" s="326" t="e">
        <f>IF(IF(Plananalyse!AX136=1,VLOOKUP(AX$5,Kruistabel!$B$26:$F$29,MATCH($C136,Kruistabel!$C$25:$F$25,0)+1,FALSE),"")=0,"",IF(Plananalyse!AX136=1,VLOOKUP(AX$5,Kruistabel!$B$26:$F$29,MATCH($C136,Kruistabel!$C$25:$F$25,0)+1,FALSE),""))</f>
        <v>#REF!</v>
      </c>
      <c r="AY136" s="327"/>
      <c r="AZ136" s="326" t="e">
        <f>IF(IF(Plananalyse!AZ136=1,VLOOKUP(AZ$5,Kruistabel!$B$26:$F$29,MATCH($C136,Kruistabel!$C$25:$F$25,0)+1,FALSE),"")=0,"",IF(Plananalyse!AZ136=1,VLOOKUP(AZ$5,Kruistabel!$B$26:$F$29,MATCH($C136,Kruistabel!$C$25:$F$25,0)+1,FALSE),""))</f>
        <v>#REF!</v>
      </c>
      <c r="BA136" s="326" t="e">
        <f>IF(IF(Plananalyse!BA136=1,VLOOKUP(BA$5,Kruistabel!$B$26:$F$29,MATCH($C136,Kruistabel!$C$25:$F$25,0)+1,FALSE),"")=0,"",IF(Plananalyse!BA136=1,VLOOKUP(BA$5,Kruistabel!$B$26:$F$29,MATCH($C136,Kruistabel!$C$25:$F$25,0)+1,FALSE),""))</f>
        <v>#REF!</v>
      </c>
      <c r="BB136" s="326" t="e">
        <f>IF(IF(Plananalyse!BB136=1,VLOOKUP(BB$5,Kruistabel!$B$26:$F$29,MATCH($C136,Kruistabel!$C$25:$F$25,0)+1,FALSE),"")=0,"",IF(Plananalyse!BB136=1,VLOOKUP(BB$5,Kruistabel!$B$26:$F$29,MATCH($C136,Kruistabel!$C$25:$F$25,0)+1,FALSE),""))</f>
        <v>#REF!</v>
      </c>
      <c r="BC136" s="326" t="e">
        <f>IF(IF(Plananalyse!BC136=1,VLOOKUP(BC$5,Kruistabel!$B$26:$F$29,MATCH($C136,Kruistabel!$C$25:$F$25,0)+1,FALSE),"")=0,"",IF(Plananalyse!BC136=1,VLOOKUP(BC$5,Kruistabel!$B$26:$F$29,MATCH($C136,Kruistabel!$C$25:$F$25,0)+1,FALSE),""))</f>
        <v>#REF!</v>
      </c>
      <c r="BD136" s="326" t="e">
        <f>IF(IF(Plananalyse!BD136=1,VLOOKUP(BD$5,Kruistabel!$B$26:$F$29,MATCH($C136,Kruistabel!$C$25:$F$25,0)+1,FALSE),"")=0,"",IF(Plananalyse!BD136=1,VLOOKUP(BD$5,Kruistabel!$B$26:$F$29,MATCH($C136,Kruistabel!$C$25:$F$25,0)+1,FALSE),""))</f>
        <v>#REF!</v>
      </c>
      <c r="BE136" s="326" t="e">
        <f>IF(IF(Plananalyse!BE136=1,VLOOKUP(BE$5,Kruistabel!$B$26:$F$29,MATCH($C136,Kruistabel!$C$25:$F$25,0)+1,FALSE),"")=0,"",IF(Plananalyse!BE136=1,VLOOKUP(BE$5,Kruistabel!$B$26:$F$29,MATCH($C136,Kruistabel!$C$25:$F$25,0)+1,FALSE),""))</f>
        <v>#REF!</v>
      </c>
      <c r="BF136" s="326" t="e">
        <f>IF(IF(Plananalyse!BF136=1,VLOOKUP(BF$5,Kruistabel!$B$26:$F$29,MATCH($C136,Kruistabel!$C$25:$F$25,0)+1,FALSE),"")=0,"",IF(Plananalyse!BF136=1,VLOOKUP(BF$5,Kruistabel!$B$26:$F$29,MATCH($C136,Kruistabel!$C$25:$F$25,0)+1,FALSE),""))</f>
        <v>#REF!</v>
      </c>
      <c r="BG136" s="326" t="e">
        <f>IF(IF(Plananalyse!BG136=1,VLOOKUP(BG$5,Kruistabel!$B$26:$F$29,MATCH($C136,Kruistabel!$C$25:$F$25,0)+1,FALSE),"")=0,"",IF(Plananalyse!BG136=1,VLOOKUP(BG$5,Kruistabel!$B$26:$F$29,MATCH($C136,Kruistabel!$C$25:$F$25,0)+1,FALSE),""))</f>
        <v>#REF!</v>
      </c>
      <c r="BH136" s="326" t="e">
        <f>IF(IF(Plananalyse!BH136=1,VLOOKUP(BH$5,Kruistabel!$B$26:$F$29,MATCH($C136,Kruistabel!$C$25:$F$25,0)+1,FALSE),"")=0,"",IF(Plananalyse!BH136=1,VLOOKUP(BH$5,Kruistabel!$B$26:$F$29,MATCH($C136,Kruistabel!$C$25:$F$25,0)+1,FALSE),""))</f>
        <v>#REF!</v>
      </c>
      <c r="BI136" s="327"/>
      <c r="BJ136" s="326" t="e">
        <f>IF(IF(Plananalyse!BJ136=1,VLOOKUP(BJ$5,Kruistabel!$B$26:$F$29,MATCH($C136,Kruistabel!$C$25:$F$25,0)+1,FALSE),"")=0,"",IF(Plananalyse!BJ136=1,VLOOKUP(BJ$5,Kruistabel!$B$26:$F$29,MATCH($C136,Kruistabel!$C$25:$F$25,0)+1,FALSE),""))</f>
        <v>#REF!</v>
      </c>
      <c r="BK136" s="326" t="e">
        <f>IF(IF(Plananalyse!BK136=1,VLOOKUP(BK$5,Kruistabel!$B$26:$F$29,MATCH($C136,Kruistabel!$C$25:$F$25,0)+1,FALSE),"")=0,"",IF(Plananalyse!BK136=1,VLOOKUP(BK$5,Kruistabel!$B$26:$F$29,MATCH($C136,Kruistabel!$C$25:$F$25,0)+1,FALSE),""))</f>
        <v>#REF!</v>
      </c>
      <c r="BL136" s="326" t="e">
        <f>IF(IF(Plananalyse!BL136=1,VLOOKUP(BL$5,Kruistabel!$B$26:$F$29,MATCH($C136,Kruistabel!$C$25:$F$25,0)+1,FALSE),"")=0,"",IF(Plananalyse!BL136=1,VLOOKUP(BL$5,Kruistabel!$B$26:$F$29,MATCH($C136,Kruistabel!$C$25:$F$25,0)+1,FALSE),""))</f>
        <v>#REF!</v>
      </c>
      <c r="BM136" s="326" t="e">
        <f>IF(IF(Plananalyse!BM136=1,VLOOKUP(BM$5,Kruistabel!$B$26:$F$29,MATCH($C136,Kruistabel!$C$25:$F$25,0)+1,FALSE),"")=0,"",IF(Plananalyse!BM136=1,VLOOKUP(BM$5,Kruistabel!$B$26:$F$29,MATCH($C136,Kruistabel!$C$25:$F$25,0)+1,FALSE),""))</f>
        <v>#REF!</v>
      </c>
      <c r="BN136" s="326" t="e">
        <f>IF(IF(Plananalyse!BN136=1,VLOOKUP(BN$5,Kruistabel!$B$26:$F$29,MATCH($C136,Kruistabel!$C$25:$F$25,0)+1,FALSE),"")=0,"",IF(Plananalyse!BN136=1,VLOOKUP(BN$5,Kruistabel!$B$26:$F$29,MATCH($C136,Kruistabel!$C$25:$F$25,0)+1,FALSE),""))</f>
        <v>#REF!</v>
      </c>
      <c r="BO136" s="326" t="e">
        <f>IF(IF(Plananalyse!BO136=1,VLOOKUP(BO$5,Kruistabel!$B$26:$F$29,MATCH($C136,Kruistabel!$C$25:$F$25,0)+1,FALSE),"")=0,"",IF(Plananalyse!BO136=1,VLOOKUP(BO$5,Kruistabel!$B$26:$F$29,MATCH($C136,Kruistabel!$C$25:$F$25,0)+1,FALSE),""))</f>
        <v>#REF!</v>
      </c>
      <c r="BP136" s="326" t="e">
        <f>IF(IF(Plananalyse!BP136=1,VLOOKUP(BP$5,Kruistabel!$B$26:$F$29,MATCH($C136,Kruistabel!$C$25:$F$25,0)+1,FALSE),"")=0,"",IF(Plananalyse!BP136=1,VLOOKUP(BP$5,Kruistabel!$B$26:$F$29,MATCH($C136,Kruistabel!$C$25:$F$25,0)+1,FALSE),""))</f>
        <v>#REF!</v>
      </c>
      <c r="BQ136" s="326" t="e">
        <f>IF(IF(Plananalyse!BQ136=1,VLOOKUP(BQ$5,Kruistabel!$B$26:$F$29,MATCH($C136,Kruistabel!$C$25:$F$25,0)+1,FALSE),"")=0,"",IF(Plananalyse!BQ136=1,VLOOKUP(BQ$5,Kruistabel!$B$26:$F$29,MATCH($C136,Kruistabel!$C$25:$F$25,0)+1,FALSE),""))</f>
        <v>#REF!</v>
      </c>
      <c r="BR136" s="326" t="e">
        <f>IF(IF(Plananalyse!BR136=1,VLOOKUP(BR$5,Kruistabel!$B$26:$F$29,MATCH($C136,Kruistabel!$C$25:$F$25,0)+1,FALSE),"")=0,"",IF(Plananalyse!BR136=1,VLOOKUP(BR$5,Kruistabel!$B$26:$F$29,MATCH($C136,Kruistabel!$C$25:$F$25,0)+1,FALSE),""))</f>
        <v>#REF!</v>
      </c>
      <c r="BS136" s="326" t="e">
        <f>IF(IF(Plananalyse!BS136=1,VLOOKUP(BS$5,Kruistabel!$B$26:$F$29,MATCH($C136,Kruistabel!$C$25:$F$25,0)+1,FALSE),"")=0,"",IF(Plananalyse!BS136=1,VLOOKUP(BS$5,Kruistabel!$B$26:$F$29,MATCH($C136,Kruistabel!$C$25:$F$25,0)+1,FALSE),""))</f>
        <v>#REF!</v>
      </c>
      <c r="BT136" s="65"/>
      <c r="BU136" s="231" t="e">
        <f>IF(IF(Plananalyse!BU136=1,VLOOKUP(BU$5,Kruistabel!$B$26:$F$29,MATCH($C136,Kruistabel!$C$25:$F$25,0)+1,FALSE),"")=0,"",IF(Plananalyse!BU136=1,VLOOKUP(BU$5,Kruistabel!$B$26:$F$29,MATCH($C136,Kruistabel!$C$25:$F$25,0)+1,FALSE),""))</f>
        <v>#REF!</v>
      </c>
      <c r="BV136" s="326" t="e">
        <f>IF(IF(Plananalyse!BV136=1,VLOOKUP(BV$5,Kruistabel!$B$26:$F$29,MATCH($C136,Kruistabel!$C$25:$F$25,0)+1,FALSE),"")=0,"",IF(Plananalyse!BV136=1,VLOOKUP(BV$5,Kruistabel!$B$26:$F$29,MATCH($C136,Kruistabel!$C$25:$F$25,0)+1,FALSE),""))</f>
        <v>#REF!</v>
      </c>
      <c r="BW136" s="326" t="e">
        <f>IF(IF(Plananalyse!BW136=1,VLOOKUP(BW$5,Kruistabel!$B$26:$F$29,MATCH($C136,Kruistabel!$C$25:$F$25,0)+1,FALSE),"")=0,"",IF(Plananalyse!BW136=1,VLOOKUP(BW$5,Kruistabel!$B$26:$F$29,MATCH($C136,Kruistabel!$C$25:$F$25,0)+1,FALSE),""))</f>
        <v>#REF!</v>
      </c>
      <c r="BX136" s="326" t="e">
        <f>IF(IF(Plananalyse!BX136=1,VLOOKUP(BX$5,Kruistabel!$B$26:$F$29,MATCH($C136,Kruistabel!$C$25:$F$25,0)+1,FALSE),"")=0,"",IF(Plananalyse!BX136=1,VLOOKUP(BX$5,Kruistabel!$B$26:$F$29,MATCH($C136,Kruistabel!$C$25:$F$25,0)+1,FALSE),""))</f>
        <v>#REF!</v>
      </c>
      <c r="BY136" s="327"/>
      <c r="BZ136" s="326" t="e">
        <f>IF(IF(Plananalyse!BZ136=1,VLOOKUP(BZ$5,Kruistabel!$B$26:$F$29,MATCH($C136,Kruistabel!$C$25:$F$25,0)+1,FALSE),"")=0,"",IF(Plananalyse!BZ136=1,VLOOKUP(BZ$5,Kruistabel!$B$26:$F$29,MATCH($C136,Kruistabel!$C$25:$F$25,0)+1,FALSE),""))</f>
        <v>#REF!</v>
      </c>
      <c r="CA136" s="326" t="e">
        <f>IF(IF(Plananalyse!CA136=1,VLOOKUP(CA$5,Kruistabel!$B$26:$F$29,MATCH($C136,Kruistabel!$C$25:$F$25,0)+1,FALSE),"")=0,"",IF(Plananalyse!CA136=1,VLOOKUP(CA$5,Kruistabel!$B$26:$F$29,MATCH($C136,Kruistabel!$C$25:$F$25,0)+1,FALSE),""))</f>
        <v>#REF!</v>
      </c>
      <c r="CB136" s="326" t="e">
        <f>IF(IF(Plananalyse!CB136=1,VLOOKUP(CB$5,Kruistabel!$B$26:$F$29,MATCH($C136,Kruistabel!$C$25:$F$25,0)+1,FALSE),"")=0,"",IF(Plananalyse!CB136=1,VLOOKUP(CB$5,Kruistabel!$B$26:$F$29,MATCH($C136,Kruistabel!$C$25:$F$25,0)+1,FALSE),""))</f>
        <v>#REF!</v>
      </c>
      <c r="CC136" s="326" t="e">
        <f>IF(IF(Plananalyse!CC136=1,VLOOKUP(CC$5,Kruistabel!$B$26:$F$29,MATCH($C136,Kruistabel!$C$25:$F$25,0)+1,FALSE),"")=0,"",IF(Plananalyse!CC136=1,VLOOKUP(CC$5,Kruistabel!$B$26:$F$29,MATCH($C136,Kruistabel!$C$25:$F$25,0)+1,FALSE),""))</f>
        <v>#REF!</v>
      </c>
      <c r="CD136" s="326" t="e">
        <f>IF(IF(Plananalyse!CD136=1,VLOOKUP(CD$5,Kruistabel!$B$26:$F$29,MATCH($C136,Kruistabel!$C$25:$F$25,0)+1,FALSE),"")=0,"",IF(Plananalyse!CD136=1,VLOOKUP(CD$5,Kruistabel!$B$26:$F$29,MATCH($C136,Kruistabel!$C$25:$F$25,0)+1,FALSE),""))</f>
        <v>#REF!</v>
      </c>
      <c r="CE136" s="326" t="e">
        <f>IF(IF(Plananalyse!CE136=1,VLOOKUP(CE$5,Kruistabel!$B$26:$F$29,MATCH($C136,Kruistabel!$C$25:$F$25,0)+1,FALSE),"")=0,"",IF(Plananalyse!CE136=1,VLOOKUP(CE$5,Kruistabel!$B$26:$F$29,MATCH($C136,Kruistabel!$C$25:$F$25,0)+1,FALSE),""))</f>
        <v>#REF!</v>
      </c>
      <c r="CF136" s="326" t="e">
        <f>IF(IF(Plananalyse!CF136=1,VLOOKUP(CF$5,Kruistabel!$B$26:$F$29,MATCH($C136,Kruistabel!$C$25:$F$25,0)+1,FALSE),"")=0,"",IF(Plananalyse!CF136=1,VLOOKUP(CF$5,Kruistabel!$B$26:$F$29,MATCH($C136,Kruistabel!$C$25:$F$25,0)+1,FALSE),""))</f>
        <v>#REF!</v>
      </c>
      <c r="CG136" s="326" t="e">
        <f>IF(IF(Plananalyse!CG136=1,VLOOKUP(CG$5,Kruistabel!$B$26:$F$29,MATCH($C136,Kruistabel!$C$25:$F$25,0)+1,FALSE),"")=0,"",IF(Plananalyse!CG136=1,VLOOKUP(CG$5,Kruistabel!$B$26:$F$29,MATCH($C136,Kruistabel!$C$25:$F$25,0)+1,FALSE),""))</f>
        <v>#REF!</v>
      </c>
      <c r="CH136" s="326" t="e">
        <f>IF(IF(Plananalyse!CH136=1,VLOOKUP(CH$5,Kruistabel!$B$26:$F$29,MATCH($C136,Kruistabel!$C$25:$F$25,0)+1,FALSE),"")=0,"",IF(Plananalyse!CH136=1,VLOOKUP(CH$5,Kruistabel!$B$26:$F$29,MATCH($C136,Kruistabel!$C$25:$F$25,0)+1,FALSE),""))</f>
        <v>#REF!</v>
      </c>
      <c r="CI136" s="65"/>
      <c r="CJ136" s="326" t="e">
        <f>IF(IF(Plananalyse!CJ136=1,VLOOKUP(CJ$5,Kruistabel!$B$26:$F$29,MATCH($C136,Kruistabel!$C$25:$F$25,0)+1,FALSE),"")=0,"",IF(Plananalyse!CJ136=1,VLOOKUP(CJ$5,Kruistabel!$B$26:$F$29,MATCH($C136,Kruistabel!$C$25:$F$25,0)+1,FALSE),""))</f>
        <v>#REF!</v>
      </c>
      <c r="CK136" s="326" t="e">
        <f>IF(IF(Plananalyse!CK136=1,VLOOKUP(CK$5,Kruistabel!$B$26:$F$29,MATCH($C136,Kruistabel!$C$25:$F$25,0)+1,FALSE),"")=0,"",IF(Plananalyse!CK136=1,VLOOKUP(CK$5,Kruistabel!$B$26:$F$29,MATCH($C136,Kruistabel!$C$25:$F$25,0)+1,FALSE),""))</f>
        <v>#REF!</v>
      </c>
      <c r="CL136" s="326" t="e">
        <f>IF(IF(Plananalyse!CL136=1,VLOOKUP(CL$5,Kruistabel!$B$26:$F$29,MATCH($C136,Kruistabel!$C$25:$F$25,0)+1,FALSE),"")=0,"",IF(Plananalyse!CL136=1,VLOOKUP(CL$5,Kruistabel!$B$26:$F$29,MATCH($C136,Kruistabel!$C$25:$F$25,0)+1,FALSE),""))</f>
        <v>#REF!</v>
      </c>
      <c r="CM136" s="326" t="e">
        <f>IF(IF(Plananalyse!CM136=1,VLOOKUP(CM$5,Kruistabel!$B$26:$F$29,MATCH($C136,Kruistabel!$C$25:$F$25,0)+1,FALSE),"")=0,"",IF(Plananalyse!CM136=1,VLOOKUP(CM$5,Kruistabel!$B$26:$F$29,MATCH($C136,Kruistabel!$C$25:$F$25,0)+1,FALSE),""))</f>
        <v>#REF!</v>
      </c>
      <c r="CN136" s="326" t="e">
        <f>IF(IF(Plananalyse!CN136=1,VLOOKUP(CN$5,Kruistabel!$B$26:$F$29,MATCH($C136,Kruistabel!$C$25:$F$25,0)+1,FALSE),"")=0,"",IF(Plananalyse!CN136=1,VLOOKUP(CN$5,Kruistabel!$B$26:$F$29,MATCH($C136,Kruistabel!$C$25:$F$25,0)+1,FALSE),""))</f>
        <v>#REF!</v>
      </c>
      <c r="CO136" s="326" t="e">
        <f>IF(IF(Plananalyse!CO136=1,VLOOKUP(CO$5,Kruistabel!$B$26:$F$29,MATCH($C136,Kruistabel!$C$25:$F$25,0)+1,FALSE),"")=0,"",IF(Plananalyse!CO136=1,VLOOKUP(CO$5,Kruistabel!$B$26:$F$29,MATCH($C136,Kruistabel!$C$25:$F$25,0)+1,FALSE),""))</f>
        <v>#REF!</v>
      </c>
      <c r="CP136" s="326" t="e">
        <f>IF(IF(Plananalyse!CP136=1,VLOOKUP(CP$5,Kruistabel!$B$26:$F$29,MATCH($C136,Kruistabel!$C$25:$F$25,0)+1,FALSE),"")=0,"",IF(Plananalyse!CP136=1,VLOOKUP(CP$5,Kruistabel!$B$26:$F$29,MATCH($C136,Kruistabel!$C$25:$F$25,0)+1,FALSE),""))</f>
        <v>#REF!</v>
      </c>
      <c r="CQ136" s="326" t="e">
        <f>IF(IF(Plananalyse!CQ136=1,VLOOKUP(CQ$5,Kruistabel!$B$26:$F$29,MATCH($C136,Kruistabel!$C$25:$F$25,0)+1,FALSE),"")=0,"",IF(Plananalyse!CQ136=1,VLOOKUP(CQ$5,Kruistabel!$B$26:$F$29,MATCH($C136,Kruistabel!$C$25:$F$25,0)+1,FALSE),""))</f>
        <v>#REF!</v>
      </c>
      <c r="CR136" s="326" t="e">
        <f>IF(IF(Plananalyse!CR136=1,VLOOKUP(CR$5,Kruistabel!$B$26:$F$29,MATCH($C136,Kruistabel!$C$25:$F$25,0)+1,FALSE),"")=0,"",IF(Plananalyse!CR136=1,VLOOKUP(CR$5,Kruistabel!$B$26:$F$29,MATCH($C136,Kruistabel!$C$25:$F$25,0)+1,FALSE),""))</f>
        <v>#REF!</v>
      </c>
      <c r="CS136" s="326" t="e">
        <f>IF(IF(Plananalyse!CS136=1,VLOOKUP(CS$5,Kruistabel!$B$26:$F$29,MATCH($C136,Kruistabel!$C$25:$F$25,0)+1,FALSE),"")=0,"",IF(Plananalyse!CS136=1,VLOOKUP(CS$5,Kruistabel!$B$26:$F$29,MATCH($C136,Kruistabel!$C$25:$F$25,0)+1,FALSE),""))</f>
        <v>#REF!</v>
      </c>
      <c r="CT136" s="326" t="e">
        <f>IF(IF(Plananalyse!CT136=1,VLOOKUP(CT$5,Kruistabel!$B$26:$F$29,MATCH($C136,Kruistabel!$C$25:$F$25,0)+1,FALSE),"")=0,"",IF(Plananalyse!CT136=1,VLOOKUP(CT$5,Kruistabel!$B$26:$F$29,MATCH($C136,Kruistabel!$C$25:$F$25,0)+1,FALSE),""))</f>
        <v>#REF!</v>
      </c>
      <c r="CU136" s="326" t="e">
        <f>IF(IF(Plananalyse!CU136=1,VLOOKUP(CU$5,Kruistabel!$B$26:$F$29,MATCH($C136,Kruistabel!$C$25:$F$25,0)+1,FALSE),"")=0,"",IF(Plananalyse!CU136=1,VLOOKUP(CU$5,Kruistabel!$B$26:$F$29,MATCH($C136,Kruistabel!$C$25:$F$25,0)+1,FALSE),""))</f>
        <v>#REF!</v>
      </c>
      <c r="CV136" s="326" t="e">
        <f>IF(IF(Plananalyse!CV136=1,VLOOKUP(CV$5,Kruistabel!$B$26:$F$29,MATCH($C136,Kruistabel!$C$25:$F$25,0)+1,FALSE),"")=0,"",IF(Plananalyse!CV136=1,VLOOKUP(CV$5,Kruistabel!$B$26:$F$29,MATCH($C136,Kruistabel!$C$25:$F$25,0)+1,FALSE),""))</f>
        <v>#REF!</v>
      </c>
      <c r="CW136" s="326" t="e">
        <f>IF(IF(Plananalyse!CW136=1,VLOOKUP(CW$5,Kruistabel!$B$26:$F$29,MATCH($C136,Kruistabel!$C$25:$F$25,0)+1,FALSE),"")=0,"",IF(Plananalyse!CW136=1,VLOOKUP(CW$5,Kruistabel!$B$26:$F$29,MATCH($C136,Kruistabel!$C$25:$F$25,0)+1,FALSE),""))</f>
        <v>#REF!</v>
      </c>
      <c r="CX136" s="326" t="e">
        <f>IF(IF(Plananalyse!CX136=1,VLOOKUP(CX$5,Kruistabel!$B$26:$F$29,MATCH($C136,Kruistabel!$C$25:$F$25,0)+1,FALSE),"")=0,"",IF(Plananalyse!CX136=1,VLOOKUP(CX$5,Kruistabel!$B$26:$F$29,MATCH($C136,Kruistabel!$C$25:$F$25,0)+1,FALSE),""))</f>
        <v>#REF!</v>
      </c>
      <c r="CY136" s="326" t="e">
        <f>IF(IF(Plananalyse!CY136=1,VLOOKUP(CY$5,Kruistabel!$B$26:$F$29,MATCH($C136,Kruistabel!$C$25:$F$25,0)+1,FALSE),"")=0,"",IF(Plananalyse!CY136=1,VLOOKUP(CY$5,Kruistabel!$B$26:$F$29,MATCH($C136,Kruistabel!$C$25:$F$25,0)+1,FALSE),""))</f>
        <v>#REF!</v>
      </c>
      <c r="CZ136" s="326" t="e">
        <f>IF(IF(Plananalyse!CZ136=1,VLOOKUP(CZ$5,Kruistabel!$B$26:$F$29,MATCH($C136,Kruistabel!$C$25:$F$25,0)+1,FALSE),"")=0,"",IF(Plananalyse!CZ136=1,VLOOKUP(CZ$5,Kruistabel!$B$26:$F$29,MATCH($C136,Kruistabel!$C$25:$F$25,0)+1,FALSE),""))</f>
        <v>#REF!</v>
      </c>
      <c r="DA136" s="326" t="e">
        <f>IF(IF(Plananalyse!DA136=1,VLOOKUP(DA$5,Kruistabel!$B$26:$F$29,MATCH($C136,Kruistabel!$C$25:$F$25,0)+1,FALSE),"")=0,"",IF(Plananalyse!DA136=1,VLOOKUP(DA$5,Kruistabel!$B$26:$F$29,MATCH($C136,Kruistabel!$C$25:$F$25,0)+1,FALSE),""))</f>
        <v>#REF!</v>
      </c>
      <c r="DB136" s="326" t="e">
        <f>IF(IF(Plananalyse!DB136=1,VLOOKUP(DB$5,Kruistabel!$B$26:$F$29,MATCH($C136,Kruistabel!$C$25:$F$25,0)+1,FALSE),"")=0,"",IF(Plananalyse!DB136=1,VLOOKUP(DB$5,Kruistabel!$B$26:$F$29,MATCH($C136,Kruistabel!$C$25:$F$25,0)+1,FALSE),""))</f>
        <v>#REF!</v>
      </c>
      <c r="DC136" s="326" t="e">
        <f>IF(IF(Plananalyse!DC136=1,VLOOKUP(DC$5,Kruistabel!$B$26:$F$29,MATCH($C136,Kruistabel!$C$25:$F$25,0)+1,FALSE),"")=0,"",IF(Plananalyse!DC136=1,VLOOKUP(DC$5,Kruistabel!$B$26:$F$29,MATCH($C136,Kruistabel!$C$25:$F$25,0)+1,FALSE),""))</f>
        <v>#REF!</v>
      </c>
      <c r="DD136" s="327"/>
      <c r="DE136" s="326" t="e">
        <f>IF(IF(Plananalyse!DE136=1,VLOOKUP(DE$5,Kruistabel!$B$26:$F$29,MATCH($C136,Kruistabel!$C$25:$F$25,0)+1,FALSE),"")=0,"",IF(Plananalyse!DE136=1,VLOOKUP(DE$5,Kruistabel!$B$26:$F$29,MATCH($C136,Kruistabel!$C$25:$F$25,0)+1,FALSE),""))</f>
        <v>#REF!</v>
      </c>
      <c r="DF136" s="326" t="e">
        <f>IF(IF(Plananalyse!DF136=1,VLOOKUP(DF$5,Kruistabel!$B$26:$F$29,MATCH($C136,Kruistabel!$C$25:$F$25,0)+1,FALSE),"")=0,"",IF(Plananalyse!DF136=1,VLOOKUP(DF$5,Kruistabel!$B$26:$F$29,MATCH($C136,Kruistabel!$C$25:$F$25,0)+1,FALSE),""))</f>
        <v>#REF!</v>
      </c>
      <c r="DG136" s="326" t="e">
        <f>IF(IF(Plananalyse!DG136=1,VLOOKUP(DG$5,Kruistabel!$B$26:$F$29,MATCH($C136,Kruistabel!$C$25:$F$25,0)+1,FALSE),"")=0,"",IF(Plananalyse!DG136=1,VLOOKUP(DG$5,Kruistabel!$B$26:$F$29,MATCH($C136,Kruistabel!$C$25:$F$25,0)+1,FALSE),""))</f>
        <v>#REF!</v>
      </c>
      <c r="DH136" s="326" t="e">
        <f>IF(IF(Plananalyse!DH136=1,VLOOKUP(DH$5,Kruistabel!$B$26:$F$29,MATCH($C136,Kruistabel!$C$25:$F$25,0)+1,FALSE),"")=0,"",IF(Plananalyse!DH136=1,VLOOKUP(DH$5,Kruistabel!$B$26:$F$29,MATCH($C136,Kruistabel!$C$25:$F$25,0)+1,FALSE),""))</f>
        <v>#REF!</v>
      </c>
      <c r="DI136" s="326" t="e">
        <f>IF(IF(Plananalyse!DI136=1,VLOOKUP(DI$5,Kruistabel!$B$26:$F$29,MATCH($C136,Kruistabel!$C$25:$F$25,0)+1,FALSE),"")=0,"",IF(Plananalyse!DI136=1,VLOOKUP(DI$5,Kruistabel!$B$26:$F$29,MATCH($C136,Kruistabel!$C$25:$F$25,0)+1,FALSE),""))</f>
        <v>#REF!</v>
      </c>
      <c r="DJ136" s="326" t="e">
        <f>IF(IF(Plananalyse!DJ136=1,VLOOKUP(DJ$5,Kruistabel!$B$26:$F$29,MATCH($C136,Kruistabel!$C$25:$F$25,0)+1,FALSE),"")=0,"",IF(Plananalyse!DJ136=1,VLOOKUP(DJ$5,Kruistabel!$B$26:$F$29,MATCH($C136,Kruistabel!$C$25:$F$25,0)+1,FALSE),""))</f>
        <v>#REF!</v>
      </c>
      <c r="DK136" s="326" t="e">
        <f>IF(IF(Plananalyse!DK136=1,VLOOKUP(DK$5,Kruistabel!$B$26:$F$29,MATCH($C136,Kruistabel!$C$25:$F$25,0)+1,FALSE),"")=0,"",IF(Plananalyse!DK136=1,VLOOKUP(DK$5,Kruistabel!$B$26:$F$29,MATCH($C136,Kruistabel!$C$25:$F$25,0)+1,FALSE),""))</f>
        <v>#REF!</v>
      </c>
      <c r="DL136" s="326" t="e">
        <f>IF(IF(Plananalyse!DL136=1,VLOOKUP(DL$5,Kruistabel!$B$26:$F$29,MATCH($C136,Kruistabel!$C$25:$F$25,0)+1,FALSE),"")=0,"",IF(Plananalyse!DL136=1,VLOOKUP(DL$5,Kruistabel!$B$26:$F$29,MATCH($C136,Kruistabel!$C$25:$F$25,0)+1,FALSE),""))</f>
        <v>#REF!</v>
      </c>
      <c r="DM136" s="327" t="str">
        <f>IF(Plananalyse!DM136=1,VLOOKUP(DM$5,Kruistabel!$B$26:$F$29,MATCH($C136,Kruistabel!$C$25:$F$25,0)+1,FALSE),"")</f>
        <v/>
      </c>
      <c r="DN136" s="326" t="e">
        <f>IF(IF(Plananalyse!DN136=1,VLOOKUP(DN$5,Kruistabel!$B$26:$F$29,MATCH($C136,Kruistabel!$C$25:$F$25,0)+1,FALSE),"")=0,"",IF(Plananalyse!DN136=1,VLOOKUP(DN$5,Kruistabel!$B$26:$F$29,MATCH($C136,Kruistabel!$C$25:$F$25,0)+1,FALSE),""))</f>
        <v>#REF!</v>
      </c>
      <c r="DO136" s="326" t="e">
        <f>IF(IF(Plananalyse!DO136=1,VLOOKUP(DO$5,Kruistabel!$B$26:$F$29,MATCH($C136,Kruistabel!$C$25:$F$25,0)+1,FALSE),"")=0,"",IF(Plananalyse!DO136=1,VLOOKUP(DO$5,Kruistabel!$B$26:$F$29,MATCH($C136,Kruistabel!$C$25:$F$25,0)+1,FALSE),""))</f>
        <v>#REF!</v>
      </c>
      <c r="DP136" s="326" t="e">
        <f>IF(IF(Plananalyse!DP136=1,VLOOKUP(DP$5,Kruistabel!$B$26:$F$29,MATCH($C136,Kruistabel!$C$25:$F$25,0)+1,FALSE),"")=0,"",IF(Plananalyse!DP136=1,VLOOKUP(DP$5,Kruistabel!$B$26:$F$29,MATCH($C136,Kruistabel!$C$25:$F$25,0)+1,FALSE),""))</f>
        <v>#REF!</v>
      </c>
      <c r="DQ136" s="326" t="e">
        <f>IF(IF(Plananalyse!DQ136=1,VLOOKUP(DQ$5,Kruistabel!$B$26:$F$29,MATCH($C136,Kruistabel!$C$25:$F$25,0)+1,FALSE),"")=0,"",IF(Plananalyse!DQ136=1,VLOOKUP(DQ$5,Kruistabel!$B$26:$F$29,MATCH($C136,Kruistabel!$C$25:$F$25,0)+1,FALSE),""))</f>
        <v>#REF!</v>
      </c>
      <c r="DR136" s="326" t="e">
        <f>IF(IF(Plananalyse!DR136=1,VLOOKUP(DR$5,Kruistabel!$B$26:$F$29,MATCH($C136,Kruistabel!$C$25:$F$25,0)+1,FALSE),"")=0,"",IF(Plananalyse!DR136=1,VLOOKUP(DR$5,Kruistabel!$B$26:$F$29,MATCH($C136,Kruistabel!$C$25:$F$25,0)+1,FALSE),""))</f>
        <v>#REF!</v>
      </c>
      <c r="DS136" s="326" t="e">
        <f>IF(IF(Plananalyse!DS136=1,VLOOKUP(DS$5,Kruistabel!$B$26:$F$29,MATCH($C136,Kruistabel!$C$25:$F$25,0)+1,FALSE),"")=0,"",IF(Plananalyse!DS136=1,VLOOKUP(DS$5,Kruistabel!$B$26:$F$29,MATCH($C136,Kruistabel!$C$25:$F$25,0)+1,FALSE),""))</f>
        <v>#REF!</v>
      </c>
      <c r="DT136" s="326" t="e">
        <f>IF(IF(Plananalyse!DT136=1,VLOOKUP(DT$5,Kruistabel!$B$26:$F$29,MATCH($C136,Kruistabel!$C$25:$F$25,0)+1,FALSE),"")=0,"",IF(Plananalyse!DT136=1,VLOOKUP(DT$5,Kruistabel!$B$26:$F$29,MATCH($C136,Kruistabel!$C$25:$F$25,0)+1,FALSE),""))</f>
        <v>#REF!</v>
      </c>
      <c r="DU136" s="326" t="e">
        <f>IF(IF(Plananalyse!DU136=1,VLOOKUP(DU$5,Kruistabel!$B$26:$F$29,MATCH($C136,Kruistabel!$C$25:$F$25,0)+1,FALSE),"")=0,"",IF(Plananalyse!DU136=1,VLOOKUP(DU$5,Kruistabel!$B$26:$F$29,MATCH($C136,Kruistabel!$C$25:$F$25,0)+1,FALSE),""))</f>
        <v>#REF!</v>
      </c>
      <c r="DV136" s="326" t="e">
        <f>IF(IF(Plananalyse!DV136=1,VLOOKUP(DV$5,Kruistabel!$B$26:$F$29,MATCH($C136,Kruistabel!$C$25:$F$25,0)+1,FALSE),"")=0,"",IF(Plananalyse!DV136=1,VLOOKUP(DV$5,Kruistabel!$B$26:$F$29,MATCH($C136,Kruistabel!$C$25:$F$25,0)+1,FALSE),""))</f>
        <v>#REF!</v>
      </c>
      <c r="DW136" s="326" t="e">
        <f>IF(IF(Plananalyse!DW136=1,VLOOKUP(DW$5,Kruistabel!$B$26:$F$29,MATCH($C136,Kruistabel!$C$25:$F$25,0)+1,FALSE),"")=0,"",IF(Plananalyse!DW136=1,VLOOKUP(DW$5,Kruistabel!$B$26:$F$29,MATCH($C136,Kruistabel!$C$25:$F$25,0)+1,FALSE),""))</f>
        <v>#REF!</v>
      </c>
      <c r="DX136" s="326" t="e">
        <f ca="1">IF(IF(Plananalyse!DX136=1,VLOOKUP(DX$5,Kruistabel!$B$26:$F$29,MATCH($C136,Kruistabel!$C$25:$F$25,0)+1,FALSE),"")=0,"",IF(Plananalyse!DX136=1,VLOOKUP(DX$5,Kruistabel!$B$26:$F$29,MATCH($C136,Kruistabel!$C$25:$F$25,0)+1,FALSE),""))</f>
        <v>#REF!</v>
      </c>
      <c r="DY136" s="327" t="str">
        <f>IF(Plananalyse!DY136=1,VLOOKUP(DY$5,Kruistabel!$B$26:$F$29,MATCH($C136,Kruistabel!$C$25:$F$25,0)+1,FALSE),"")</f>
        <v/>
      </c>
      <c r="DZ136" s="326" t="e">
        <f ca="1">IF(IF(Plananalyse!DZ136=1,VLOOKUP(DZ$5,Kruistabel!$B$26:$F$29,MATCH($C136,Kruistabel!$C$25:$F$25,0)+1,FALSE),"")=0,"",IF(Plananalyse!DZ136=1,VLOOKUP(DZ$5,Kruistabel!$B$26:$F$29,MATCH($C136,Kruistabel!$C$25:$F$25,0)+1,FALSE),""))</f>
        <v>#REF!</v>
      </c>
      <c r="EA136" s="326" t="e">
        <f ca="1">IF(IF(Plananalyse!EA136=1,VLOOKUP(EA$5,Kruistabel!$B$26:$F$29,MATCH($C136,Kruistabel!$C$25:$F$25,0)+1,FALSE),"")=0,"",IF(Plananalyse!EA136=1,VLOOKUP(EA$5,Kruistabel!$B$26:$F$29,MATCH($C136,Kruistabel!$C$25:$F$25,0)+1,FALSE),""))</f>
        <v>#REF!</v>
      </c>
      <c r="EB136" s="326" t="e">
        <f ca="1">IF(IF(Plananalyse!EB136=1,VLOOKUP(EB$5,Kruistabel!$B$26:$F$29,MATCH($C136,Kruistabel!$C$25:$F$25,0)+1,FALSE),"")=0,"",IF(Plananalyse!EB136=1,VLOOKUP(EB$5,Kruistabel!$B$26:$F$29,MATCH($C136,Kruistabel!$C$25:$F$25,0)+1,FALSE),""))</f>
        <v>#REF!</v>
      </c>
      <c r="EC136" s="326" t="e">
        <f ca="1">IF(IF(Plananalyse!EC136=1,VLOOKUP(EC$5,Kruistabel!$B$26:$F$29,MATCH($C136,Kruistabel!$C$25:$F$25,0)+1,FALSE),"")=0,"",IF(Plananalyse!EC136=1,VLOOKUP(EC$5,Kruistabel!$B$26:$F$29,MATCH($C136,Kruistabel!$C$25:$F$25,0)+1,FALSE),""))</f>
        <v>#REF!</v>
      </c>
      <c r="ED136" s="327"/>
      <c r="EE136" s="326" t="e">
        <f ca="1">IF(IF(Plananalyse!EE136=1,VLOOKUP(EE$5,Kruistabel!$B$26:$F$29,MATCH($C136,Kruistabel!$C$25:$F$25,0)+1,FALSE),"")=0,"",IF(Plananalyse!EE136=1,VLOOKUP(EE$5,Kruistabel!$B$26:$F$29,MATCH($C136,Kruistabel!$C$25:$F$25,0)+1,FALSE),""))</f>
        <v>#REF!</v>
      </c>
      <c r="EF136" s="326" t="e">
        <f ca="1">IF(IF(Plananalyse!EF136=1,VLOOKUP(EF$5,Kruistabel!$B$26:$F$29,MATCH($C136,Kruistabel!$C$25:$F$25,0)+1,FALSE),"")=0,"",IF(Plananalyse!EF136=1,VLOOKUP(EF$5,Kruistabel!$B$26:$F$29,MATCH($C136,Kruistabel!$C$25:$F$25,0)+1,FALSE),""))</f>
        <v>#REF!</v>
      </c>
      <c r="EG136" s="326" t="e">
        <f ca="1">IF(IF(Plananalyse!EG136=1,VLOOKUP(EG$5,Kruistabel!$B$26:$F$29,MATCH($C136,Kruistabel!$C$25:$F$25,0)+1,FALSE),"")=0,"",IF(Plananalyse!EG136=1,VLOOKUP(EG$5,Kruistabel!$B$26:$F$29,MATCH($C136,Kruistabel!$C$25:$F$25,0)+1,FALSE),""))</f>
        <v>#REF!</v>
      </c>
      <c r="EH136" s="326" t="e">
        <f ca="1">IF(IF(Plananalyse!EH136=1,VLOOKUP(EH$5,Kruistabel!$B$26:$F$29,MATCH($C136,Kruistabel!$C$25:$F$25,0)+1,FALSE),"")=0,"",IF(Plananalyse!EH136=1,VLOOKUP(EH$5,Kruistabel!$B$26:$F$29,MATCH($C136,Kruistabel!$C$25:$F$25,0)+1,FALSE),""))</f>
        <v>#REF!</v>
      </c>
      <c r="EI136" s="326" t="e">
        <f ca="1">IF(IF(Plananalyse!EI136=1,VLOOKUP(EI$5,Kruistabel!$B$26:$F$29,MATCH($C136,Kruistabel!$C$25:$F$25,0)+1,FALSE),"")=0,"",IF(Plananalyse!EI136=1,VLOOKUP(EI$5,Kruistabel!$B$26:$F$29,MATCH($C136,Kruistabel!$C$25:$F$25,0)+1,FALSE),""))</f>
        <v>#REF!</v>
      </c>
      <c r="EJ136" s="164" t="str">
        <f>IF(Plananalyse!EJ136=1,VLOOKUP(EJ$5,Kruistabel!$B$26:$F$29,MATCH($C136,Kruistabel!$C$25:$F$25,0)+1,FALSE),"")</f>
        <v/>
      </c>
      <c r="EK136" s="138"/>
      <c r="EL136" s="138"/>
      <c r="EM136" s="138"/>
      <c r="EN136" s="138"/>
      <c r="EO136" s="138"/>
    </row>
    <row r="137" spans="2:145" hidden="1">
      <c r="B137" s="337" t="e">
        <f>Classificatietabel!#REF!</f>
        <v>#REF!</v>
      </c>
      <c r="C137" s="160" t="e">
        <f>_xlfn.IFNA(VLOOKUP($B137,Classificatietabel!$B$6:$I$91,C$7,FALSE),"")</f>
        <v>#REF!</v>
      </c>
      <c r="D137" s="160" t="e">
        <f>_xlfn.IFNA(VLOOKUP($B137,Classificatietabel!$B$6:$I$91,D$7,FALSE),"")</f>
        <v>#REF!</v>
      </c>
      <c r="E137" s="119" t="e">
        <f>IF(AND(D137="laag",$D$3=1),0,_xlfn.IFNA(IF(VLOOKUP($B137,Classificatietabel!$B$6:$H$91,$E$5,FALSE)="Ja",1,0),""))</f>
        <v>#REF!</v>
      </c>
      <c r="F137" s="163"/>
      <c r="G137" s="326" t="e">
        <f>IF(IF(Plananalyse!G137=1,VLOOKUP(G$5,Kruistabel!$B$26:$F$29,MATCH($C137,Kruistabel!$C$25:$F$25,0)+1,FALSE),"")=0,"",IF(Plananalyse!G137=1,VLOOKUP(G$5,Kruistabel!$B$26:$F$29,MATCH($C137,Kruistabel!$C$25:$F$25,0)+1,FALSE),""))</f>
        <v>#REF!</v>
      </c>
      <c r="H137" s="326" t="e">
        <f>IF(IF(Plananalyse!H137=1,VLOOKUP(H$5,Kruistabel!$B$26:$F$29,MATCH($C137,Kruistabel!$C$25:$F$25,0)+1,FALSE),"")=0,"",IF(Plananalyse!H137=1,VLOOKUP(H$5,Kruistabel!$B$26:$F$29,MATCH($C137,Kruistabel!$C$25:$F$25,0)+1,FALSE),""))</f>
        <v>#REF!</v>
      </c>
      <c r="I137" s="326" t="e">
        <f>IF(IF(Plananalyse!I137=1,VLOOKUP(I$5,Kruistabel!$B$26:$F$29,MATCH($C137,Kruistabel!$C$25:$F$25,0)+1,FALSE),"")=0,"",IF(Plananalyse!I137=1,VLOOKUP(I$5,Kruistabel!$B$26:$F$29,MATCH($C137,Kruistabel!$C$25:$F$25,0)+1,FALSE),""))</f>
        <v>#REF!</v>
      </c>
      <c r="J137" s="326" t="e">
        <f>IF(IF(Plananalyse!J137=1,VLOOKUP(J$5,Kruistabel!$B$26:$F$29,MATCH($C137,Kruistabel!$C$25:$F$25,0)+1,FALSE),"")=0,"",IF(Plananalyse!J137=1,VLOOKUP(J$5,Kruistabel!$B$26:$F$29,MATCH($C137,Kruistabel!$C$25:$F$25,0)+1,FALSE),""))</f>
        <v>#REF!</v>
      </c>
      <c r="K137" s="326" t="e">
        <f>IF(IF(Plananalyse!K137=1,VLOOKUP(K$5,Kruistabel!$B$26:$F$29,MATCH($C137,Kruistabel!$C$25:$F$25,0)+1,FALSE),"")=0,"",IF(Plananalyse!K137=1,VLOOKUP(K$5,Kruistabel!$B$26:$F$29,MATCH($C137,Kruistabel!$C$25:$F$25,0)+1,FALSE),""))</f>
        <v>#REF!</v>
      </c>
      <c r="L137" s="326" t="e">
        <f>IF(IF(Plananalyse!L137=1,VLOOKUP(L$5,Kruistabel!$B$26:$F$29,MATCH($C137,Kruistabel!$C$25:$F$25,0)+1,FALSE),"")=0,"",IF(Plananalyse!L137=1,VLOOKUP(L$5,Kruistabel!$B$26:$F$29,MATCH($C137,Kruistabel!$C$25:$F$25,0)+1,FALSE),""))</f>
        <v>#REF!</v>
      </c>
      <c r="M137" s="326" t="e">
        <f>IF(IF(Plananalyse!M137=1,VLOOKUP(M$5,Kruistabel!$B$26:$F$29,MATCH($C137,Kruistabel!$C$25:$F$25,0)+1,FALSE),"")=0,"",IF(Plananalyse!M137=1,VLOOKUP(M$5,Kruistabel!$B$26:$F$29,MATCH($C137,Kruistabel!$C$25:$F$25,0)+1,FALSE),""))</f>
        <v>#REF!</v>
      </c>
      <c r="N137" s="326" t="e">
        <f>IF(IF(Plananalyse!N137=1,VLOOKUP(N$5,Kruistabel!$B$26:$F$29,MATCH($C137,Kruistabel!$C$25:$F$25,0)+1,FALSE),"")=0,"",IF(Plananalyse!N137=1,VLOOKUP(N$5,Kruistabel!$B$26:$F$29,MATCH($C137,Kruistabel!$C$25:$F$25,0)+1,FALSE),""))</f>
        <v>#REF!</v>
      </c>
      <c r="O137" s="326" t="e">
        <f>IF(IF(Plananalyse!O137=1,VLOOKUP(O$5,Kruistabel!$B$26:$F$29,MATCH($C137,Kruistabel!$C$25:$F$25,0)+1,FALSE),"")=0,"",IF(Plananalyse!O137=1,VLOOKUP(O$5,Kruistabel!$B$26:$F$29,MATCH($C137,Kruistabel!$C$25:$F$25,0)+1,FALSE),""))</f>
        <v>#REF!</v>
      </c>
      <c r="P137" s="326" t="e">
        <f>IF(IF(Plananalyse!P137=1,VLOOKUP(P$5,Kruistabel!$B$26:$F$29,MATCH($C137,Kruistabel!$C$25:$F$25,0)+1,FALSE),"")=0,"",IF(Plananalyse!P137=1,VLOOKUP(P$5,Kruistabel!$B$26:$F$29,MATCH($C137,Kruistabel!$C$25:$F$25,0)+1,FALSE),""))</f>
        <v>#REF!</v>
      </c>
      <c r="Q137" s="326" t="e">
        <f>IF(IF(Plananalyse!Q137=1,VLOOKUP(Q$5,Kruistabel!$B$26:$F$29,MATCH($C137,Kruistabel!$C$25:$F$25,0)+1,FALSE),"")=0,"",IF(Plananalyse!Q137=1,VLOOKUP(Q$5,Kruistabel!$B$26:$F$29,MATCH($C137,Kruistabel!$C$25:$F$25,0)+1,FALSE),""))</f>
        <v>#REF!</v>
      </c>
      <c r="R137" s="326" t="e">
        <f>IF(IF(Plananalyse!R137=1,VLOOKUP(R$5,Kruistabel!$B$26:$F$29,MATCH($C137,Kruistabel!$C$25:$F$25,0)+1,FALSE),"")=0,"",IF(Plananalyse!R137=1,VLOOKUP(R$5,Kruistabel!$B$26:$F$29,MATCH($C137,Kruistabel!$C$25:$F$25,0)+1,FALSE),""))</f>
        <v>#REF!</v>
      </c>
      <c r="S137" s="326" t="e">
        <f>IF(IF(Plananalyse!S137=1,VLOOKUP(S$5,Kruistabel!$B$26:$F$29,MATCH($C137,Kruistabel!$C$25:$F$25,0)+1,FALSE),"")=0,"",IF(Plananalyse!S137=1,VLOOKUP(S$5,Kruistabel!$B$26:$F$29,MATCH($C137,Kruistabel!$C$25:$F$25,0)+1,FALSE),""))</f>
        <v>#REF!</v>
      </c>
      <c r="T137" s="326" t="e">
        <f>IF(IF(Plananalyse!T137=1,VLOOKUP(T$5,Kruistabel!$B$26:$F$29,MATCH($C137,Kruistabel!$C$25:$F$25,0)+1,FALSE),"")=0,"",IF(Plananalyse!T137=1,VLOOKUP(T$5,Kruistabel!$B$26:$F$29,MATCH($C137,Kruistabel!$C$25:$F$25,0)+1,FALSE),""))</f>
        <v>#REF!</v>
      </c>
      <c r="U137" s="326" t="e">
        <f>IF(IF(Plananalyse!U137=1,VLOOKUP(U$5,Kruistabel!$B$26:$F$29,MATCH($C137,Kruistabel!$C$25:$F$25,0)+1,FALSE),"")=0,"",IF(Plananalyse!U137=1,VLOOKUP(U$5,Kruistabel!$B$26:$F$29,MATCH($C137,Kruistabel!$C$25:$F$25,0)+1,FALSE),""))</f>
        <v>#REF!</v>
      </c>
      <c r="V137" s="326" t="e">
        <f>IF(IF(Plananalyse!V137=1,VLOOKUP(V$5,Kruistabel!$B$26:$F$29,MATCH($C137,Kruistabel!$C$25:$F$25,0)+1,FALSE),"")=0,"",IF(Plananalyse!V137=1,VLOOKUP(V$5,Kruistabel!$B$26:$F$29,MATCH($C137,Kruistabel!$C$25:$F$25,0)+1,FALSE),""))</f>
        <v>#REF!</v>
      </c>
      <c r="W137" s="326" t="e">
        <f>IF(IF(Plananalyse!W137=1,VLOOKUP(W$5,Kruistabel!$B$26:$F$29,MATCH($C137,Kruistabel!$C$25:$F$25,0)+1,FALSE),"")=0,"",IF(Plananalyse!W137=1,VLOOKUP(W$5,Kruistabel!$B$26:$F$29,MATCH($C137,Kruistabel!$C$25:$F$25,0)+1,FALSE),""))</f>
        <v>#REF!</v>
      </c>
      <c r="X137" s="326" t="e">
        <f>IF(IF(Plananalyse!X137=1,VLOOKUP(X$5,Kruistabel!$B$26:$F$29,MATCH($C137,Kruistabel!$C$25:$F$25,0)+1,FALSE),"")=0,"",IF(Plananalyse!X137=1,VLOOKUP(X$5,Kruistabel!$B$26:$F$29,MATCH($C137,Kruistabel!$C$25:$F$25,0)+1,FALSE),""))</f>
        <v>#REF!</v>
      </c>
      <c r="Y137" s="326" t="e">
        <f>IF(IF(Plananalyse!Y137=1,VLOOKUP(Y$5,Kruistabel!$B$26:$F$29,MATCH($C137,Kruistabel!$C$25:$F$25,0)+1,FALSE),"")=0,"",IF(Plananalyse!Y137=1,VLOOKUP(Y$5,Kruistabel!$B$26:$F$29,MATCH($C137,Kruistabel!$C$25:$F$25,0)+1,FALSE),""))</f>
        <v>#REF!</v>
      </c>
      <c r="Z137" s="326" t="e">
        <f>IF(IF(Plananalyse!Z137=1,VLOOKUP(Z$5,Kruistabel!$B$26:$F$29,MATCH($C137,Kruistabel!$C$25:$F$25,0)+1,FALSE),"")=0,"",IF(Plananalyse!Z137=1,VLOOKUP(Z$5,Kruistabel!$B$26:$F$29,MATCH($C137,Kruistabel!$C$25:$F$25,0)+1,FALSE),""))</f>
        <v>#REF!</v>
      </c>
      <c r="AA137" s="326" t="e">
        <f>IF(IF(Plananalyse!AA137=1,VLOOKUP(AA$5,Kruistabel!$B$26:$F$29,MATCH($C137,Kruistabel!$C$25:$F$25,0)+1,FALSE),"")=0,"",IF(Plananalyse!AA137=1,VLOOKUP(AA$5,Kruistabel!$B$26:$F$29,MATCH($C137,Kruistabel!$C$25:$F$25,0)+1,FALSE),""))</f>
        <v>#REF!</v>
      </c>
      <c r="AB137" s="326" t="e">
        <f>IF(IF(Plananalyse!AB137=1,VLOOKUP(AB$5,Kruistabel!$B$26:$F$29,MATCH($C137,Kruistabel!$C$25:$F$25,0)+1,FALSE),"")=0,"",IF(Plananalyse!AB137=1,VLOOKUP(AB$5,Kruistabel!$B$26:$F$29,MATCH($C137,Kruistabel!$C$25:$F$25,0)+1,FALSE),""))</f>
        <v>#REF!</v>
      </c>
      <c r="AC137" s="326" t="e">
        <f>IF(IF(Plananalyse!AC137=1,VLOOKUP(AC$5,Kruistabel!$B$26:$F$29,MATCH($C137,Kruistabel!$C$25:$F$25,0)+1,FALSE),"")=0,"",IF(Plananalyse!AC137=1,VLOOKUP(AC$5,Kruistabel!$B$26:$F$29,MATCH($C137,Kruistabel!$C$25:$F$25,0)+1,FALSE),""))</f>
        <v>#REF!</v>
      </c>
      <c r="AD137" s="326" t="e">
        <f>IF(IF(Plananalyse!AD137=1,VLOOKUP(AD$5,Kruistabel!$B$26:$F$29,MATCH($C137,Kruistabel!$C$25:$F$25,0)+1,FALSE),"")=0,"",IF(Plananalyse!AD137=1,VLOOKUP(AD$5,Kruistabel!$B$26:$F$29,MATCH($C137,Kruistabel!$C$25:$F$25,0)+1,FALSE),""))</f>
        <v>#REF!</v>
      </c>
      <c r="AE137" s="326" t="e">
        <f>IF(IF(Plananalyse!AE137=1,VLOOKUP(AE$5,Kruistabel!$B$26:$F$29,MATCH($C137,Kruistabel!$C$25:$F$25,0)+1,FALSE),"")=0,"",IF(Plananalyse!AE137=1,VLOOKUP(AE$5,Kruistabel!$B$26:$F$29,MATCH($C137,Kruistabel!$C$25:$F$25,0)+1,FALSE),""))</f>
        <v>#REF!</v>
      </c>
      <c r="AF137" s="326" t="e">
        <f>IF(IF(Plananalyse!AF137=1,VLOOKUP(AF$5,Kruistabel!$B$26:$F$29,MATCH($C137,Kruistabel!$C$25:$F$25,0)+1,FALSE),"")=0,"",IF(Plananalyse!AF137=1,VLOOKUP(AF$5,Kruistabel!$B$26:$F$29,MATCH($C137,Kruistabel!$C$25:$F$25,0)+1,FALSE),""))</f>
        <v>#REF!</v>
      </c>
      <c r="AG137" s="326" t="e">
        <f>IF(IF(Plananalyse!AG137=1,VLOOKUP(AG$5,Kruistabel!$B$26:$F$29,MATCH($C137,Kruistabel!$C$25:$F$25,0)+1,FALSE),"")=0,"",IF(Plananalyse!AG137=1,VLOOKUP(AG$5,Kruistabel!$B$26:$F$29,MATCH($C137,Kruistabel!$C$25:$F$25,0)+1,FALSE),""))</f>
        <v>#REF!</v>
      </c>
      <c r="AH137" s="326" t="e">
        <f>IF(IF(Plananalyse!AH137=1,VLOOKUP(AH$5,Kruistabel!$B$26:$F$29,MATCH($C137,Kruistabel!$C$25:$F$25,0)+1,FALSE),"")=0,"",IF(Plananalyse!AI137=1,VLOOKUP(AH$5,Kruistabel!$B$26:$F$29,MATCH($C137,Kruistabel!$C$25:$F$25,0)+1,FALSE),""))</f>
        <v>#REF!</v>
      </c>
      <c r="AI137" s="326" t="e">
        <f>IF(IF(Plananalyse!AI137=1,VLOOKUP(AI$5,Kruistabel!$B$26:$F$29,MATCH($C137,Kruistabel!$C$25:$F$25,0)+1,FALSE),"")=0,"",IF(Plananalyse!AJ137=1,VLOOKUP(AI$5,Kruistabel!$B$26:$F$29,MATCH($C137,Kruistabel!$C$25:$F$25,0)+1,FALSE),""))</f>
        <v>#REF!</v>
      </c>
      <c r="AJ137" s="326" t="e">
        <f>IF(IF(Plananalyse!AJ137=1,VLOOKUP(AJ$5,Kruistabel!$B$26:$F$29,MATCH($C137,Kruistabel!$C$25:$F$25,0)+1,FALSE),"")=0,"",IF(Plananalyse!AJ137=1,VLOOKUP(AJ$5,Kruistabel!$B$26:$F$29,MATCH($C137,Kruistabel!$C$25:$F$25,0)+1,FALSE),""))</f>
        <v>#REF!</v>
      </c>
      <c r="AK137" s="326" t="e">
        <f>IF(IF(Plananalyse!AK137=1,VLOOKUP(AK$5,Kruistabel!$B$26:$F$29,MATCH($C137,Kruistabel!$C$25:$F$25,0)+1,FALSE),"")=0,"",IF(Plananalyse!AK137=1,VLOOKUP(AK$5,Kruistabel!$B$26:$F$29,MATCH($C137,Kruistabel!$C$25:$F$25,0)+1,FALSE),""))</f>
        <v>#REF!</v>
      </c>
      <c r="AL137" s="326" t="e">
        <f>IF(IF(Plananalyse!AL137=1,VLOOKUP(AL$5,Kruistabel!$B$26:$F$29,MATCH($C137,Kruistabel!$C$25:$F$25,0)+1,FALSE),"")=0,"",IF(Plananalyse!AL137=1,VLOOKUP(AL$5,Kruistabel!$B$26:$F$29,MATCH($C137,Kruistabel!$C$25:$F$25,0)+1,FALSE),""))</f>
        <v>#REF!</v>
      </c>
      <c r="AM137" s="326" t="e">
        <f>IF(IF(Plananalyse!AM137=1,VLOOKUP(AM$5,Kruistabel!$B$26:$F$29,MATCH($C137,Kruistabel!$C$25:$F$25,0)+1,FALSE),"")=0,"",IF(Plananalyse!AM137=1,VLOOKUP(AM$5,Kruistabel!$B$26:$F$29,MATCH($C137,Kruistabel!$C$25:$F$25,0)+1,FALSE),""))</f>
        <v>#REF!</v>
      </c>
      <c r="AN137" s="327"/>
      <c r="AO137" s="326" t="e">
        <f>IF(IF(Plananalyse!AO137=1,VLOOKUP(AO$5,Kruistabel!$B$26:$F$29,MATCH($C137,Kruistabel!$C$25:$F$25,0)+1,FALSE),"")=0,"",IF(Plananalyse!AO137=1,VLOOKUP(AO$5,Kruistabel!$B$26:$F$29,MATCH($C137,Kruistabel!$C$25:$F$25,0)+1,FALSE),""))</f>
        <v>#REF!</v>
      </c>
      <c r="AP137" s="326" t="e">
        <f>IF(IF(Plananalyse!AP137=1,VLOOKUP(AP$5,Kruistabel!$B$26:$F$29,MATCH($C137,Kruistabel!$C$25:$F$25,0)+1,FALSE),"")=0,"",IF(Plananalyse!AP137=1,VLOOKUP(AP$5,Kruistabel!$B$26:$F$29,MATCH($C137,Kruistabel!$C$25:$F$25,0)+1,FALSE),""))</f>
        <v>#REF!</v>
      </c>
      <c r="AQ137" s="326" t="e">
        <f>IF(IF(Plananalyse!AQ137=1,VLOOKUP(AQ$5,Kruistabel!$B$26:$F$29,MATCH($C137,Kruistabel!$C$25:$F$25,0)+1,FALSE),"")=0,"",IF(Plananalyse!AQ137=1,VLOOKUP(AQ$5,Kruistabel!$B$26:$F$29,MATCH($C137,Kruistabel!$C$25:$F$25,0)+1,FALSE),""))</f>
        <v>#REF!</v>
      </c>
      <c r="AR137" s="326" t="e">
        <f>IF(IF(Plananalyse!AR137=1,VLOOKUP(AR$5,Kruistabel!$B$26:$F$29,MATCH($C137,Kruistabel!$C$25:$F$25,0)+1,FALSE),"")=0,"",IF(Plananalyse!AR137=1,VLOOKUP(AR$5,Kruistabel!$B$26:$F$29,MATCH($C137,Kruistabel!$C$25:$F$25,0)+1,FALSE),""))</f>
        <v>#REF!</v>
      </c>
      <c r="AS137" s="326" t="e">
        <f>IF(IF(Plananalyse!AS137=1,VLOOKUP(AS$5,Kruistabel!$B$26:$F$29,MATCH($C137,Kruistabel!$C$25:$F$25,0)+1,FALSE),"")=0,"",IF(Plananalyse!AS137=1,VLOOKUP(AS$5,Kruistabel!$B$26:$F$29,MATCH($C137,Kruistabel!$C$25:$F$25,0)+1,FALSE),""))</f>
        <v>#REF!</v>
      </c>
      <c r="AT137" s="326" t="e">
        <f>IF(IF(Plananalyse!AT137=1,VLOOKUP(AT$5,Kruistabel!$B$26:$F$29,MATCH($C137,Kruistabel!$C$25:$F$25,0)+1,FALSE),"")=0,"",IF(Plananalyse!AT137=1,VLOOKUP(AT$5,Kruistabel!$B$26:$F$29,MATCH($C137,Kruistabel!$C$25:$F$25,0)+1,FALSE),""))</f>
        <v>#REF!</v>
      </c>
      <c r="AU137" s="326" t="e">
        <f>IF(IF(Plananalyse!AU137=1,VLOOKUP(AU$5,Kruistabel!$B$26:$F$29,MATCH($C137,Kruistabel!$C$25:$F$25,0)+1,FALSE),"")=0,"",IF(Plananalyse!AU137=1,VLOOKUP(AU$5,Kruistabel!$B$26:$F$29,MATCH($C137,Kruistabel!$C$25:$F$25,0)+1,FALSE),""))</f>
        <v>#REF!</v>
      </c>
      <c r="AV137" s="326" t="e">
        <f>IF(IF(Plananalyse!AV137=1,VLOOKUP(AV$5,Kruistabel!$B$26:$F$29,MATCH($C137,Kruistabel!$C$25:$F$25,0)+1,FALSE),"")=0,"",IF(Plananalyse!AV137=1,VLOOKUP(AV$5,Kruistabel!$B$26:$F$29,MATCH($C137,Kruistabel!$C$25:$F$25,0)+1,FALSE),""))</f>
        <v>#REF!</v>
      </c>
      <c r="AW137" s="326" t="e">
        <f>IF(IF(Plananalyse!AW137=1,VLOOKUP(AW$5,Kruistabel!$B$26:$F$29,MATCH($C137,Kruistabel!$C$25:$F$25,0)+1,FALSE),"")=0,"",IF(Plananalyse!AW137=1,VLOOKUP(AW$5,Kruistabel!$B$26:$F$29,MATCH($C137,Kruistabel!$C$25:$F$25,0)+1,FALSE),""))</f>
        <v>#REF!</v>
      </c>
      <c r="AX137" s="326" t="e">
        <f>IF(IF(Plananalyse!AX137=1,VLOOKUP(AX$5,Kruistabel!$B$26:$F$29,MATCH($C137,Kruistabel!$C$25:$F$25,0)+1,FALSE),"")=0,"",IF(Plananalyse!AX137=1,VLOOKUP(AX$5,Kruistabel!$B$26:$F$29,MATCH($C137,Kruistabel!$C$25:$F$25,0)+1,FALSE),""))</f>
        <v>#REF!</v>
      </c>
      <c r="AY137" s="327"/>
      <c r="AZ137" s="326" t="e">
        <f>IF(IF(Plananalyse!AZ137=1,VLOOKUP(AZ$5,Kruistabel!$B$26:$F$29,MATCH($C137,Kruistabel!$C$25:$F$25,0)+1,FALSE),"")=0,"",IF(Plananalyse!AZ137=1,VLOOKUP(AZ$5,Kruistabel!$B$26:$F$29,MATCH($C137,Kruistabel!$C$25:$F$25,0)+1,FALSE),""))</f>
        <v>#REF!</v>
      </c>
      <c r="BA137" s="326" t="e">
        <f>IF(IF(Plananalyse!BA137=1,VLOOKUP(BA$5,Kruistabel!$B$26:$F$29,MATCH($C137,Kruistabel!$C$25:$F$25,0)+1,FALSE),"")=0,"",IF(Plananalyse!BA137=1,VLOOKUP(BA$5,Kruistabel!$B$26:$F$29,MATCH($C137,Kruistabel!$C$25:$F$25,0)+1,FALSE),""))</f>
        <v>#REF!</v>
      </c>
      <c r="BB137" s="326" t="e">
        <f>IF(IF(Plananalyse!BB137=1,VLOOKUP(BB$5,Kruistabel!$B$26:$F$29,MATCH($C137,Kruistabel!$C$25:$F$25,0)+1,FALSE),"")=0,"",IF(Plananalyse!BB137=1,VLOOKUP(BB$5,Kruistabel!$B$26:$F$29,MATCH($C137,Kruistabel!$C$25:$F$25,0)+1,FALSE),""))</f>
        <v>#REF!</v>
      </c>
      <c r="BC137" s="326" t="e">
        <f>IF(IF(Plananalyse!BC137=1,VLOOKUP(BC$5,Kruistabel!$B$26:$F$29,MATCH($C137,Kruistabel!$C$25:$F$25,0)+1,FALSE),"")=0,"",IF(Plananalyse!BC137=1,VLOOKUP(BC$5,Kruistabel!$B$26:$F$29,MATCH($C137,Kruistabel!$C$25:$F$25,0)+1,FALSE),""))</f>
        <v>#REF!</v>
      </c>
      <c r="BD137" s="326" t="e">
        <f>IF(IF(Plananalyse!BD137=1,VLOOKUP(BD$5,Kruistabel!$B$26:$F$29,MATCH($C137,Kruistabel!$C$25:$F$25,0)+1,FALSE),"")=0,"",IF(Plananalyse!BD137=1,VLOOKUP(BD$5,Kruistabel!$B$26:$F$29,MATCH($C137,Kruistabel!$C$25:$F$25,0)+1,FALSE),""))</f>
        <v>#REF!</v>
      </c>
      <c r="BE137" s="326" t="e">
        <f>IF(IF(Plananalyse!BE137=1,VLOOKUP(BE$5,Kruistabel!$B$26:$F$29,MATCH($C137,Kruistabel!$C$25:$F$25,0)+1,FALSE),"")=0,"",IF(Plananalyse!BE137=1,VLOOKUP(BE$5,Kruistabel!$B$26:$F$29,MATCH($C137,Kruistabel!$C$25:$F$25,0)+1,FALSE),""))</f>
        <v>#REF!</v>
      </c>
      <c r="BF137" s="326" t="e">
        <f>IF(IF(Plananalyse!BF137=1,VLOOKUP(BF$5,Kruistabel!$B$26:$F$29,MATCH($C137,Kruistabel!$C$25:$F$25,0)+1,FALSE),"")=0,"",IF(Plananalyse!BF137=1,VLOOKUP(BF$5,Kruistabel!$B$26:$F$29,MATCH($C137,Kruistabel!$C$25:$F$25,0)+1,FALSE),""))</f>
        <v>#REF!</v>
      </c>
      <c r="BG137" s="326" t="e">
        <f>IF(IF(Plananalyse!BG137=1,VLOOKUP(BG$5,Kruistabel!$B$26:$F$29,MATCH($C137,Kruistabel!$C$25:$F$25,0)+1,FALSE),"")=0,"",IF(Plananalyse!BG137=1,VLOOKUP(BG$5,Kruistabel!$B$26:$F$29,MATCH($C137,Kruistabel!$C$25:$F$25,0)+1,FALSE),""))</f>
        <v>#REF!</v>
      </c>
      <c r="BH137" s="326" t="e">
        <f>IF(IF(Plananalyse!BH137=1,VLOOKUP(BH$5,Kruistabel!$B$26:$F$29,MATCH($C137,Kruistabel!$C$25:$F$25,0)+1,FALSE),"")=0,"",IF(Plananalyse!BH137=1,VLOOKUP(BH$5,Kruistabel!$B$26:$F$29,MATCH($C137,Kruistabel!$C$25:$F$25,0)+1,FALSE),""))</f>
        <v>#REF!</v>
      </c>
      <c r="BI137" s="327"/>
      <c r="BJ137" s="326" t="e">
        <f>IF(IF(Plananalyse!BJ137=1,VLOOKUP(BJ$5,Kruistabel!$B$26:$F$29,MATCH($C137,Kruistabel!$C$25:$F$25,0)+1,FALSE),"")=0,"",IF(Plananalyse!BJ137=1,VLOOKUP(BJ$5,Kruistabel!$B$26:$F$29,MATCH($C137,Kruistabel!$C$25:$F$25,0)+1,FALSE),""))</f>
        <v>#REF!</v>
      </c>
      <c r="BK137" s="326" t="e">
        <f>IF(IF(Plananalyse!BK137=1,VLOOKUP(BK$5,Kruistabel!$B$26:$F$29,MATCH($C137,Kruistabel!$C$25:$F$25,0)+1,FALSE),"")=0,"",IF(Plananalyse!BK137=1,VLOOKUP(BK$5,Kruistabel!$B$26:$F$29,MATCH($C137,Kruistabel!$C$25:$F$25,0)+1,FALSE),""))</f>
        <v>#REF!</v>
      </c>
      <c r="BL137" s="326" t="e">
        <f>IF(IF(Plananalyse!BL137=1,VLOOKUP(BL$5,Kruistabel!$B$26:$F$29,MATCH($C137,Kruistabel!$C$25:$F$25,0)+1,FALSE),"")=0,"",IF(Plananalyse!BL137=1,VLOOKUP(BL$5,Kruistabel!$B$26:$F$29,MATCH($C137,Kruistabel!$C$25:$F$25,0)+1,FALSE),""))</f>
        <v>#REF!</v>
      </c>
      <c r="BM137" s="326" t="e">
        <f>IF(IF(Plananalyse!BM137=1,VLOOKUP(BM$5,Kruistabel!$B$26:$F$29,MATCH($C137,Kruistabel!$C$25:$F$25,0)+1,FALSE),"")=0,"",IF(Plananalyse!BM137=1,VLOOKUP(BM$5,Kruistabel!$B$26:$F$29,MATCH($C137,Kruistabel!$C$25:$F$25,0)+1,FALSE),""))</f>
        <v>#REF!</v>
      </c>
      <c r="BN137" s="326" t="e">
        <f>IF(IF(Plananalyse!BN137=1,VLOOKUP(BN$5,Kruistabel!$B$26:$F$29,MATCH($C137,Kruistabel!$C$25:$F$25,0)+1,FALSE),"")=0,"",IF(Plananalyse!BN137=1,VLOOKUP(BN$5,Kruistabel!$B$26:$F$29,MATCH($C137,Kruistabel!$C$25:$F$25,0)+1,FALSE),""))</f>
        <v>#REF!</v>
      </c>
      <c r="BO137" s="326" t="e">
        <f>IF(IF(Plananalyse!BO137=1,VLOOKUP(BO$5,Kruistabel!$B$26:$F$29,MATCH($C137,Kruistabel!$C$25:$F$25,0)+1,FALSE),"")=0,"",IF(Plananalyse!BO137=1,VLOOKUP(BO$5,Kruistabel!$B$26:$F$29,MATCH($C137,Kruistabel!$C$25:$F$25,0)+1,FALSE),""))</f>
        <v>#REF!</v>
      </c>
      <c r="BP137" s="326" t="e">
        <f>IF(IF(Plananalyse!BP137=1,VLOOKUP(BP$5,Kruistabel!$B$26:$F$29,MATCH($C137,Kruistabel!$C$25:$F$25,0)+1,FALSE),"")=0,"",IF(Plananalyse!BP137=1,VLOOKUP(BP$5,Kruistabel!$B$26:$F$29,MATCH($C137,Kruistabel!$C$25:$F$25,0)+1,FALSE),""))</f>
        <v>#REF!</v>
      </c>
      <c r="BQ137" s="326" t="e">
        <f>IF(IF(Plananalyse!BQ137=1,VLOOKUP(BQ$5,Kruistabel!$B$26:$F$29,MATCH($C137,Kruistabel!$C$25:$F$25,0)+1,FALSE),"")=0,"",IF(Plananalyse!BQ137=1,VLOOKUP(BQ$5,Kruistabel!$B$26:$F$29,MATCH($C137,Kruistabel!$C$25:$F$25,0)+1,FALSE),""))</f>
        <v>#REF!</v>
      </c>
      <c r="BR137" s="326" t="e">
        <f>IF(IF(Plananalyse!BR137=1,VLOOKUP(BR$5,Kruistabel!$B$26:$F$29,MATCH($C137,Kruistabel!$C$25:$F$25,0)+1,FALSE),"")=0,"",IF(Plananalyse!BR137=1,VLOOKUP(BR$5,Kruistabel!$B$26:$F$29,MATCH($C137,Kruistabel!$C$25:$F$25,0)+1,FALSE),""))</f>
        <v>#REF!</v>
      </c>
      <c r="BS137" s="326" t="e">
        <f>IF(IF(Plananalyse!BS137=1,VLOOKUP(BS$5,Kruistabel!$B$26:$F$29,MATCH($C137,Kruistabel!$C$25:$F$25,0)+1,FALSE),"")=0,"",IF(Plananalyse!BS137=1,VLOOKUP(BS$5,Kruistabel!$B$26:$F$29,MATCH($C137,Kruistabel!$C$25:$F$25,0)+1,FALSE),""))</f>
        <v>#REF!</v>
      </c>
      <c r="BT137" s="65"/>
      <c r="BU137" s="231" t="e">
        <f>IF(IF(Plananalyse!BU137=1,VLOOKUP(BU$5,Kruistabel!$B$26:$F$29,MATCH($C137,Kruistabel!$C$25:$F$25,0)+1,FALSE),"")=0,"",IF(Plananalyse!BU137=1,VLOOKUP(BU$5,Kruistabel!$B$26:$F$29,MATCH($C137,Kruistabel!$C$25:$F$25,0)+1,FALSE),""))</f>
        <v>#REF!</v>
      </c>
      <c r="BV137" s="326" t="e">
        <f>IF(IF(Plananalyse!BV137=1,VLOOKUP(BV$5,Kruistabel!$B$26:$F$29,MATCH($C137,Kruistabel!$C$25:$F$25,0)+1,FALSE),"")=0,"",IF(Plananalyse!BV137=1,VLOOKUP(BV$5,Kruistabel!$B$26:$F$29,MATCH($C137,Kruistabel!$C$25:$F$25,0)+1,FALSE),""))</f>
        <v>#REF!</v>
      </c>
      <c r="BW137" s="326" t="e">
        <f>IF(IF(Plananalyse!BW137=1,VLOOKUP(BW$5,Kruistabel!$B$26:$F$29,MATCH($C137,Kruistabel!$C$25:$F$25,0)+1,FALSE),"")=0,"",IF(Plananalyse!BW137=1,VLOOKUP(BW$5,Kruistabel!$B$26:$F$29,MATCH($C137,Kruistabel!$C$25:$F$25,0)+1,FALSE),""))</f>
        <v>#REF!</v>
      </c>
      <c r="BX137" s="326" t="e">
        <f>IF(IF(Plananalyse!BX137=1,VLOOKUP(BX$5,Kruistabel!$B$26:$F$29,MATCH($C137,Kruistabel!$C$25:$F$25,0)+1,FALSE),"")=0,"",IF(Plananalyse!BX137=1,VLOOKUP(BX$5,Kruistabel!$B$26:$F$29,MATCH($C137,Kruistabel!$C$25:$F$25,0)+1,FALSE),""))</f>
        <v>#REF!</v>
      </c>
      <c r="BY137" s="327"/>
      <c r="BZ137" s="326" t="e">
        <f>IF(IF(Plananalyse!BZ137=1,VLOOKUP(BZ$5,Kruistabel!$B$26:$F$29,MATCH($C137,Kruistabel!$C$25:$F$25,0)+1,FALSE),"")=0,"",IF(Plananalyse!BZ137=1,VLOOKUP(BZ$5,Kruistabel!$B$26:$F$29,MATCH($C137,Kruistabel!$C$25:$F$25,0)+1,FALSE),""))</f>
        <v>#REF!</v>
      </c>
      <c r="CA137" s="326" t="e">
        <f>IF(IF(Plananalyse!CA137=1,VLOOKUP(CA$5,Kruistabel!$B$26:$F$29,MATCH($C137,Kruistabel!$C$25:$F$25,0)+1,FALSE),"")=0,"",IF(Plananalyse!CA137=1,VLOOKUP(CA$5,Kruistabel!$B$26:$F$29,MATCH($C137,Kruistabel!$C$25:$F$25,0)+1,FALSE),""))</f>
        <v>#REF!</v>
      </c>
      <c r="CB137" s="326" t="e">
        <f>IF(IF(Plananalyse!CB137=1,VLOOKUP(CB$5,Kruistabel!$B$26:$F$29,MATCH($C137,Kruistabel!$C$25:$F$25,0)+1,FALSE),"")=0,"",IF(Plananalyse!CB137=1,VLOOKUP(CB$5,Kruistabel!$B$26:$F$29,MATCH($C137,Kruistabel!$C$25:$F$25,0)+1,FALSE),""))</f>
        <v>#REF!</v>
      </c>
      <c r="CC137" s="326" t="e">
        <f>IF(IF(Plananalyse!CC137=1,VLOOKUP(CC$5,Kruistabel!$B$26:$F$29,MATCH($C137,Kruistabel!$C$25:$F$25,0)+1,FALSE),"")=0,"",IF(Plananalyse!CC137=1,VLOOKUP(CC$5,Kruistabel!$B$26:$F$29,MATCH($C137,Kruistabel!$C$25:$F$25,0)+1,FALSE),""))</f>
        <v>#REF!</v>
      </c>
      <c r="CD137" s="326" t="e">
        <f>IF(IF(Plananalyse!CD137=1,VLOOKUP(CD$5,Kruistabel!$B$26:$F$29,MATCH($C137,Kruistabel!$C$25:$F$25,0)+1,FALSE),"")=0,"",IF(Plananalyse!CD137=1,VLOOKUP(CD$5,Kruistabel!$B$26:$F$29,MATCH($C137,Kruistabel!$C$25:$F$25,0)+1,FALSE),""))</f>
        <v>#REF!</v>
      </c>
      <c r="CE137" s="326" t="e">
        <f>IF(IF(Plananalyse!CE137=1,VLOOKUP(CE$5,Kruistabel!$B$26:$F$29,MATCH($C137,Kruistabel!$C$25:$F$25,0)+1,FALSE),"")=0,"",IF(Plananalyse!CE137=1,VLOOKUP(CE$5,Kruistabel!$B$26:$F$29,MATCH($C137,Kruistabel!$C$25:$F$25,0)+1,FALSE),""))</f>
        <v>#REF!</v>
      </c>
      <c r="CF137" s="326" t="e">
        <f>IF(IF(Plananalyse!CF137=1,VLOOKUP(CF$5,Kruistabel!$B$26:$F$29,MATCH($C137,Kruistabel!$C$25:$F$25,0)+1,FALSE),"")=0,"",IF(Plananalyse!CF137=1,VLOOKUP(CF$5,Kruistabel!$B$26:$F$29,MATCH($C137,Kruistabel!$C$25:$F$25,0)+1,FALSE),""))</f>
        <v>#REF!</v>
      </c>
      <c r="CG137" s="326" t="e">
        <f>IF(IF(Plananalyse!CG137=1,VLOOKUP(CG$5,Kruistabel!$B$26:$F$29,MATCH($C137,Kruistabel!$C$25:$F$25,0)+1,FALSE),"")=0,"",IF(Plananalyse!CG137=1,VLOOKUP(CG$5,Kruistabel!$B$26:$F$29,MATCH($C137,Kruistabel!$C$25:$F$25,0)+1,FALSE),""))</f>
        <v>#REF!</v>
      </c>
      <c r="CH137" s="326" t="e">
        <f>IF(IF(Plananalyse!CH137=1,VLOOKUP(CH$5,Kruistabel!$B$26:$F$29,MATCH($C137,Kruistabel!$C$25:$F$25,0)+1,FALSE),"")=0,"",IF(Plananalyse!CH137=1,VLOOKUP(CH$5,Kruistabel!$B$26:$F$29,MATCH($C137,Kruistabel!$C$25:$F$25,0)+1,FALSE),""))</f>
        <v>#REF!</v>
      </c>
      <c r="CI137" s="65"/>
      <c r="CJ137" s="326" t="e">
        <f>IF(IF(Plananalyse!CJ137=1,VLOOKUP(CJ$5,Kruistabel!$B$26:$F$29,MATCH($C137,Kruistabel!$C$25:$F$25,0)+1,FALSE),"")=0,"",IF(Plananalyse!CJ137=1,VLOOKUP(CJ$5,Kruistabel!$B$26:$F$29,MATCH($C137,Kruistabel!$C$25:$F$25,0)+1,FALSE),""))</f>
        <v>#REF!</v>
      </c>
      <c r="CK137" s="326" t="e">
        <f>IF(IF(Plananalyse!CK137=1,VLOOKUP(CK$5,Kruistabel!$B$26:$F$29,MATCH($C137,Kruistabel!$C$25:$F$25,0)+1,FALSE),"")=0,"",IF(Plananalyse!CK137=1,VLOOKUP(CK$5,Kruistabel!$B$26:$F$29,MATCH($C137,Kruistabel!$C$25:$F$25,0)+1,FALSE),""))</f>
        <v>#REF!</v>
      </c>
      <c r="CL137" s="326" t="e">
        <f>IF(IF(Plananalyse!CL137=1,VLOOKUP(CL$5,Kruistabel!$B$26:$F$29,MATCH($C137,Kruistabel!$C$25:$F$25,0)+1,FALSE),"")=0,"",IF(Plananalyse!CL137=1,VLOOKUP(CL$5,Kruistabel!$B$26:$F$29,MATCH($C137,Kruistabel!$C$25:$F$25,0)+1,FALSE),""))</f>
        <v>#REF!</v>
      </c>
      <c r="CM137" s="326" t="e">
        <f>IF(IF(Plananalyse!CM137=1,VLOOKUP(CM$5,Kruistabel!$B$26:$F$29,MATCH($C137,Kruistabel!$C$25:$F$25,0)+1,FALSE),"")=0,"",IF(Plananalyse!CM137=1,VLOOKUP(CM$5,Kruistabel!$B$26:$F$29,MATCH($C137,Kruistabel!$C$25:$F$25,0)+1,FALSE),""))</f>
        <v>#REF!</v>
      </c>
      <c r="CN137" s="326" t="e">
        <f>IF(IF(Plananalyse!CN137=1,VLOOKUP(CN$5,Kruistabel!$B$26:$F$29,MATCH($C137,Kruistabel!$C$25:$F$25,0)+1,FALSE),"")=0,"",IF(Plananalyse!CN137=1,VLOOKUP(CN$5,Kruistabel!$B$26:$F$29,MATCH($C137,Kruistabel!$C$25:$F$25,0)+1,FALSE),""))</f>
        <v>#REF!</v>
      </c>
      <c r="CO137" s="326" t="e">
        <f>IF(IF(Plananalyse!CO137=1,VLOOKUP(CO$5,Kruistabel!$B$26:$F$29,MATCH($C137,Kruistabel!$C$25:$F$25,0)+1,FALSE),"")=0,"",IF(Plananalyse!CO137=1,VLOOKUP(CO$5,Kruistabel!$B$26:$F$29,MATCH($C137,Kruistabel!$C$25:$F$25,0)+1,FALSE),""))</f>
        <v>#REF!</v>
      </c>
      <c r="CP137" s="326" t="e">
        <f>IF(IF(Plananalyse!CP137=1,VLOOKUP(CP$5,Kruistabel!$B$26:$F$29,MATCH($C137,Kruistabel!$C$25:$F$25,0)+1,FALSE),"")=0,"",IF(Plananalyse!CP137=1,VLOOKUP(CP$5,Kruistabel!$B$26:$F$29,MATCH($C137,Kruistabel!$C$25:$F$25,0)+1,FALSE),""))</f>
        <v>#REF!</v>
      </c>
      <c r="CQ137" s="326" t="e">
        <f>IF(IF(Plananalyse!CQ137=1,VLOOKUP(CQ$5,Kruistabel!$B$26:$F$29,MATCH($C137,Kruistabel!$C$25:$F$25,0)+1,FALSE),"")=0,"",IF(Plananalyse!CQ137=1,VLOOKUP(CQ$5,Kruistabel!$B$26:$F$29,MATCH($C137,Kruistabel!$C$25:$F$25,0)+1,FALSE),""))</f>
        <v>#REF!</v>
      </c>
      <c r="CR137" s="326" t="e">
        <f>IF(IF(Plananalyse!CR137=1,VLOOKUP(CR$5,Kruistabel!$B$26:$F$29,MATCH($C137,Kruistabel!$C$25:$F$25,0)+1,FALSE),"")=0,"",IF(Plananalyse!CR137=1,VLOOKUP(CR$5,Kruistabel!$B$26:$F$29,MATCH($C137,Kruistabel!$C$25:$F$25,0)+1,FALSE),""))</f>
        <v>#REF!</v>
      </c>
      <c r="CS137" s="326" t="e">
        <f>IF(IF(Plananalyse!CS137=1,VLOOKUP(CS$5,Kruistabel!$B$26:$F$29,MATCH($C137,Kruistabel!$C$25:$F$25,0)+1,FALSE),"")=0,"",IF(Plananalyse!CS137=1,VLOOKUP(CS$5,Kruistabel!$B$26:$F$29,MATCH($C137,Kruistabel!$C$25:$F$25,0)+1,FALSE),""))</f>
        <v>#REF!</v>
      </c>
      <c r="CT137" s="326" t="e">
        <f>IF(IF(Plananalyse!CT137=1,VLOOKUP(CT$5,Kruistabel!$B$26:$F$29,MATCH($C137,Kruistabel!$C$25:$F$25,0)+1,FALSE),"")=0,"",IF(Plananalyse!CT137=1,VLOOKUP(CT$5,Kruistabel!$B$26:$F$29,MATCH($C137,Kruistabel!$C$25:$F$25,0)+1,FALSE),""))</f>
        <v>#REF!</v>
      </c>
      <c r="CU137" s="326" t="e">
        <f>IF(IF(Plananalyse!CU137=1,VLOOKUP(CU$5,Kruistabel!$B$26:$F$29,MATCH($C137,Kruistabel!$C$25:$F$25,0)+1,FALSE),"")=0,"",IF(Plananalyse!CU137=1,VLOOKUP(CU$5,Kruistabel!$B$26:$F$29,MATCH($C137,Kruistabel!$C$25:$F$25,0)+1,FALSE),""))</f>
        <v>#REF!</v>
      </c>
      <c r="CV137" s="326" t="e">
        <f>IF(IF(Plananalyse!CV137=1,VLOOKUP(CV$5,Kruistabel!$B$26:$F$29,MATCH($C137,Kruistabel!$C$25:$F$25,0)+1,FALSE),"")=0,"",IF(Plananalyse!CV137=1,VLOOKUP(CV$5,Kruistabel!$B$26:$F$29,MATCH($C137,Kruistabel!$C$25:$F$25,0)+1,FALSE),""))</f>
        <v>#REF!</v>
      </c>
      <c r="CW137" s="326" t="e">
        <f>IF(IF(Plananalyse!CW137=1,VLOOKUP(CW$5,Kruistabel!$B$26:$F$29,MATCH($C137,Kruistabel!$C$25:$F$25,0)+1,FALSE),"")=0,"",IF(Plananalyse!CW137=1,VLOOKUP(CW$5,Kruistabel!$B$26:$F$29,MATCH($C137,Kruistabel!$C$25:$F$25,0)+1,FALSE),""))</f>
        <v>#REF!</v>
      </c>
      <c r="CX137" s="326" t="e">
        <f>IF(IF(Plananalyse!CX137=1,VLOOKUP(CX$5,Kruistabel!$B$26:$F$29,MATCH($C137,Kruistabel!$C$25:$F$25,0)+1,FALSE),"")=0,"",IF(Plananalyse!CX137=1,VLOOKUP(CX$5,Kruistabel!$B$26:$F$29,MATCH($C137,Kruistabel!$C$25:$F$25,0)+1,FALSE),""))</f>
        <v>#REF!</v>
      </c>
      <c r="CY137" s="326" t="e">
        <f>IF(IF(Plananalyse!CY137=1,VLOOKUP(CY$5,Kruistabel!$B$26:$F$29,MATCH($C137,Kruistabel!$C$25:$F$25,0)+1,FALSE),"")=0,"",IF(Plananalyse!CY137=1,VLOOKUP(CY$5,Kruistabel!$B$26:$F$29,MATCH($C137,Kruistabel!$C$25:$F$25,0)+1,FALSE),""))</f>
        <v>#REF!</v>
      </c>
      <c r="CZ137" s="326" t="e">
        <f>IF(IF(Plananalyse!CZ137=1,VLOOKUP(CZ$5,Kruistabel!$B$26:$F$29,MATCH($C137,Kruistabel!$C$25:$F$25,0)+1,FALSE),"")=0,"",IF(Plananalyse!CZ137=1,VLOOKUP(CZ$5,Kruistabel!$B$26:$F$29,MATCH($C137,Kruistabel!$C$25:$F$25,0)+1,FALSE),""))</f>
        <v>#REF!</v>
      </c>
      <c r="DA137" s="326" t="e">
        <f>IF(IF(Plananalyse!DA137=1,VLOOKUP(DA$5,Kruistabel!$B$26:$F$29,MATCH($C137,Kruistabel!$C$25:$F$25,0)+1,FALSE),"")=0,"",IF(Plananalyse!DA137=1,VLOOKUP(DA$5,Kruistabel!$B$26:$F$29,MATCH($C137,Kruistabel!$C$25:$F$25,0)+1,FALSE),""))</f>
        <v>#REF!</v>
      </c>
      <c r="DB137" s="326" t="e">
        <f>IF(IF(Plananalyse!DB137=1,VLOOKUP(DB$5,Kruistabel!$B$26:$F$29,MATCH($C137,Kruistabel!$C$25:$F$25,0)+1,FALSE),"")=0,"",IF(Plananalyse!DB137=1,VLOOKUP(DB$5,Kruistabel!$B$26:$F$29,MATCH($C137,Kruistabel!$C$25:$F$25,0)+1,FALSE),""))</f>
        <v>#REF!</v>
      </c>
      <c r="DC137" s="326" t="e">
        <f>IF(IF(Plananalyse!DC137=1,VLOOKUP(DC$5,Kruistabel!$B$26:$F$29,MATCH($C137,Kruistabel!$C$25:$F$25,0)+1,FALSE),"")=0,"",IF(Plananalyse!DC137=1,VLOOKUP(DC$5,Kruistabel!$B$26:$F$29,MATCH($C137,Kruistabel!$C$25:$F$25,0)+1,FALSE),""))</f>
        <v>#REF!</v>
      </c>
      <c r="DD137" s="327"/>
      <c r="DE137" s="326" t="e">
        <f>IF(IF(Plananalyse!DE137=1,VLOOKUP(DE$5,Kruistabel!$B$26:$F$29,MATCH($C137,Kruistabel!$C$25:$F$25,0)+1,FALSE),"")=0,"",IF(Plananalyse!DE137=1,VLOOKUP(DE$5,Kruistabel!$B$26:$F$29,MATCH($C137,Kruistabel!$C$25:$F$25,0)+1,FALSE),""))</f>
        <v>#REF!</v>
      </c>
      <c r="DF137" s="326" t="e">
        <f>IF(IF(Plananalyse!DF137=1,VLOOKUP(DF$5,Kruistabel!$B$26:$F$29,MATCH($C137,Kruistabel!$C$25:$F$25,0)+1,FALSE),"")=0,"",IF(Plananalyse!DF137=1,VLOOKUP(DF$5,Kruistabel!$B$26:$F$29,MATCH($C137,Kruistabel!$C$25:$F$25,0)+1,FALSE),""))</f>
        <v>#REF!</v>
      </c>
      <c r="DG137" s="326" t="e">
        <f>IF(IF(Plananalyse!DG137=1,VLOOKUP(DG$5,Kruistabel!$B$26:$F$29,MATCH($C137,Kruistabel!$C$25:$F$25,0)+1,FALSE),"")=0,"",IF(Plananalyse!DG137=1,VLOOKUP(DG$5,Kruistabel!$B$26:$F$29,MATCH($C137,Kruistabel!$C$25:$F$25,0)+1,FALSE),""))</f>
        <v>#REF!</v>
      </c>
      <c r="DH137" s="326" t="e">
        <f>IF(IF(Plananalyse!DH137=1,VLOOKUP(DH$5,Kruistabel!$B$26:$F$29,MATCH($C137,Kruistabel!$C$25:$F$25,0)+1,FALSE),"")=0,"",IF(Plananalyse!DH137=1,VLOOKUP(DH$5,Kruistabel!$B$26:$F$29,MATCH($C137,Kruistabel!$C$25:$F$25,0)+1,FALSE),""))</f>
        <v>#REF!</v>
      </c>
      <c r="DI137" s="326" t="e">
        <f>IF(IF(Plananalyse!DI137=1,VLOOKUP(DI$5,Kruistabel!$B$26:$F$29,MATCH($C137,Kruistabel!$C$25:$F$25,0)+1,FALSE),"")=0,"",IF(Plananalyse!DI137=1,VLOOKUP(DI$5,Kruistabel!$B$26:$F$29,MATCH($C137,Kruistabel!$C$25:$F$25,0)+1,FALSE),""))</f>
        <v>#REF!</v>
      </c>
      <c r="DJ137" s="326" t="e">
        <f>IF(IF(Plananalyse!DJ137=1,VLOOKUP(DJ$5,Kruistabel!$B$26:$F$29,MATCH($C137,Kruistabel!$C$25:$F$25,0)+1,FALSE),"")=0,"",IF(Plananalyse!DJ137=1,VLOOKUP(DJ$5,Kruistabel!$B$26:$F$29,MATCH($C137,Kruistabel!$C$25:$F$25,0)+1,FALSE),""))</f>
        <v>#REF!</v>
      </c>
      <c r="DK137" s="326" t="e">
        <f>IF(IF(Plananalyse!DK137=1,VLOOKUP(DK$5,Kruistabel!$B$26:$F$29,MATCH($C137,Kruistabel!$C$25:$F$25,0)+1,FALSE),"")=0,"",IF(Plananalyse!DK137=1,VLOOKUP(DK$5,Kruistabel!$B$26:$F$29,MATCH($C137,Kruistabel!$C$25:$F$25,0)+1,FALSE),""))</f>
        <v>#REF!</v>
      </c>
      <c r="DL137" s="326" t="e">
        <f>IF(IF(Plananalyse!DL137=1,VLOOKUP(DL$5,Kruistabel!$B$26:$F$29,MATCH($C137,Kruistabel!$C$25:$F$25,0)+1,FALSE),"")=0,"",IF(Plananalyse!DL137=1,VLOOKUP(DL$5,Kruistabel!$B$26:$F$29,MATCH($C137,Kruistabel!$C$25:$F$25,0)+1,FALSE),""))</f>
        <v>#REF!</v>
      </c>
      <c r="DM137" s="327" t="str">
        <f>IF(Plananalyse!DM137=1,VLOOKUP(DM$5,Kruistabel!$B$26:$F$29,MATCH($C137,Kruistabel!$C$25:$F$25,0)+1,FALSE),"")</f>
        <v/>
      </c>
      <c r="DN137" s="326" t="e">
        <f>IF(IF(Plananalyse!DN137=1,VLOOKUP(DN$5,Kruistabel!$B$26:$F$29,MATCH($C137,Kruistabel!$C$25:$F$25,0)+1,FALSE),"")=0,"",IF(Plananalyse!DN137=1,VLOOKUP(DN$5,Kruistabel!$B$26:$F$29,MATCH($C137,Kruistabel!$C$25:$F$25,0)+1,FALSE),""))</f>
        <v>#REF!</v>
      </c>
      <c r="DO137" s="326" t="e">
        <f>IF(IF(Plananalyse!DO137=1,VLOOKUP(DO$5,Kruistabel!$B$26:$F$29,MATCH($C137,Kruistabel!$C$25:$F$25,0)+1,FALSE),"")=0,"",IF(Plananalyse!DO137=1,VLOOKUP(DO$5,Kruistabel!$B$26:$F$29,MATCH($C137,Kruistabel!$C$25:$F$25,0)+1,FALSE),""))</f>
        <v>#REF!</v>
      </c>
      <c r="DP137" s="326" t="e">
        <f>IF(IF(Plananalyse!DP137=1,VLOOKUP(DP$5,Kruistabel!$B$26:$F$29,MATCH($C137,Kruistabel!$C$25:$F$25,0)+1,FALSE),"")=0,"",IF(Plananalyse!DP137=1,VLOOKUP(DP$5,Kruistabel!$B$26:$F$29,MATCH($C137,Kruistabel!$C$25:$F$25,0)+1,FALSE),""))</f>
        <v>#REF!</v>
      </c>
      <c r="DQ137" s="326" t="e">
        <f>IF(IF(Plananalyse!DQ137=1,VLOOKUP(DQ$5,Kruistabel!$B$26:$F$29,MATCH($C137,Kruistabel!$C$25:$F$25,0)+1,FALSE),"")=0,"",IF(Plananalyse!DQ137=1,VLOOKUP(DQ$5,Kruistabel!$B$26:$F$29,MATCH($C137,Kruistabel!$C$25:$F$25,0)+1,FALSE),""))</f>
        <v>#REF!</v>
      </c>
      <c r="DR137" s="326" t="e">
        <f>IF(IF(Plananalyse!DR137=1,VLOOKUP(DR$5,Kruistabel!$B$26:$F$29,MATCH($C137,Kruistabel!$C$25:$F$25,0)+1,FALSE),"")=0,"",IF(Plananalyse!DR137=1,VLOOKUP(DR$5,Kruistabel!$B$26:$F$29,MATCH($C137,Kruistabel!$C$25:$F$25,0)+1,FALSE),""))</f>
        <v>#REF!</v>
      </c>
      <c r="DS137" s="326" t="e">
        <f>IF(IF(Plananalyse!DS137=1,VLOOKUP(DS$5,Kruistabel!$B$26:$F$29,MATCH($C137,Kruistabel!$C$25:$F$25,0)+1,FALSE),"")=0,"",IF(Plananalyse!DS137=1,VLOOKUP(DS$5,Kruistabel!$B$26:$F$29,MATCH($C137,Kruistabel!$C$25:$F$25,0)+1,FALSE),""))</f>
        <v>#REF!</v>
      </c>
      <c r="DT137" s="326" t="e">
        <f>IF(IF(Plananalyse!DT137=1,VLOOKUP(DT$5,Kruistabel!$B$26:$F$29,MATCH($C137,Kruistabel!$C$25:$F$25,0)+1,FALSE),"")=0,"",IF(Plananalyse!DT137=1,VLOOKUP(DT$5,Kruistabel!$B$26:$F$29,MATCH($C137,Kruistabel!$C$25:$F$25,0)+1,FALSE),""))</f>
        <v>#REF!</v>
      </c>
      <c r="DU137" s="326" t="e">
        <f>IF(IF(Plananalyse!DU137=1,VLOOKUP(DU$5,Kruistabel!$B$26:$F$29,MATCH($C137,Kruistabel!$C$25:$F$25,0)+1,FALSE),"")=0,"",IF(Plananalyse!DU137=1,VLOOKUP(DU$5,Kruistabel!$B$26:$F$29,MATCH($C137,Kruistabel!$C$25:$F$25,0)+1,FALSE),""))</f>
        <v>#REF!</v>
      </c>
      <c r="DV137" s="326" t="e">
        <f>IF(IF(Plananalyse!DV137=1,VLOOKUP(DV$5,Kruistabel!$B$26:$F$29,MATCH($C137,Kruistabel!$C$25:$F$25,0)+1,FALSE),"")=0,"",IF(Plananalyse!DV137=1,VLOOKUP(DV$5,Kruistabel!$B$26:$F$29,MATCH($C137,Kruistabel!$C$25:$F$25,0)+1,FALSE),""))</f>
        <v>#REF!</v>
      </c>
      <c r="DW137" s="326" t="e">
        <f>IF(IF(Plananalyse!DW137=1,VLOOKUP(DW$5,Kruistabel!$B$26:$F$29,MATCH($C137,Kruistabel!$C$25:$F$25,0)+1,FALSE),"")=0,"",IF(Plananalyse!DW137=1,VLOOKUP(DW$5,Kruistabel!$B$26:$F$29,MATCH($C137,Kruistabel!$C$25:$F$25,0)+1,FALSE),""))</f>
        <v>#REF!</v>
      </c>
      <c r="DX137" s="326" t="e">
        <f>IF(IF(Plananalyse!DX137=1,VLOOKUP(DX$5,Kruistabel!$B$26:$F$29,MATCH($C137,Kruistabel!$C$25:$F$25,0)+1,FALSE),"")=0,"",IF(Plananalyse!DX137=1,VLOOKUP(DX$5,Kruistabel!$B$26:$F$29,MATCH($C137,Kruistabel!$C$25:$F$25,0)+1,FALSE),""))</f>
        <v>#REF!</v>
      </c>
      <c r="DY137" s="327" t="str">
        <f>IF(Plananalyse!DY137=1,VLOOKUP(DY$5,Kruistabel!$B$26:$F$29,MATCH($C137,Kruistabel!$C$25:$F$25,0)+1,FALSE),"")</f>
        <v/>
      </c>
      <c r="DZ137" s="326" t="e">
        <f ca="1">IF(IF(Plananalyse!DZ137=1,VLOOKUP(DZ$5,Kruistabel!$B$26:$F$29,MATCH($C137,Kruistabel!$C$25:$F$25,0)+1,FALSE),"")=0,"",IF(Plananalyse!DZ137=1,VLOOKUP(DZ$5,Kruistabel!$B$26:$F$29,MATCH($C137,Kruistabel!$C$25:$F$25,0)+1,FALSE),""))</f>
        <v>#REF!</v>
      </c>
      <c r="EA137" s="326" t="e">
        <f ca="1">IF(IF(Plananalyse!EA137=1,VLOOKUP(EA$5,Kruistabel!$B$26:$F$29,MATCH($C137,Kruistabel!$C$25:$F$25,0)+1,FALSE),"")=0,"",IF(Plananalyse!EA137=1,VLOOKUP(EA$5,Kruistabel!$B$26:$F$29,MATCH($C137,Kruistabel!$C$25:$F$25,0)+1,FALSE),""))</f>
        <v>#REF!</v>
      </c>
      <c r="EB137" s="326" t="e">
        <f ca="1">IF(IF(Plananalyse!EB137=1,VLOOKUP(EB$5,Kruistabel!$B$26:$F$29,MATCH($C137,Kruistabel!$C$25:$F$25,0)+1,FALSE),"")=0,"",IF(Plananalyse!EB137=1,VLOOKUP(EB$5,Kruistabel!$B$26:$F$29,MATCH($C137,Kruistabel!$C$25:$F$25,0)+1,FALSE),""))</f>
        <v>#REF!</v>
      </c>
      <c r="EC137" s="326" t="e">
        <f ca="1">IF(IF(Plananalyse!EC137=1,VLOOKUP(EC$5,Kruistabel!$B$26:$F$29,MATCH($C137,Kruistabel!$C$25:$F$25,0)+1,FALSE),"")=0,"",IF(Plananalyse!EC137=1,VLOOKUP(EC$5,Kruistabel!$B$26:$F$29,MATCH($C137,Kruistabel!$C$25:$F$25,0)+1,FALSE),""))</f>
        <v>#REF!</v>
      </c>
      <c r="ED137" s="327"/>
      <c r="EE137" s="326" t="e">
        <f ca="1">IF(IF(Plananalyse!EE137=1,VLOOKUP(EE$5,Kruistabel!$B$26:$F$29,MATCH($C137,Kruistabel!$C$25:$F$25,0)+1,FALSE),"")=0,"",IF(Plananalyse!EE137=1,VLOOKUP(EE$5,Kruistabel!$B$26:$F$29,MATCH($C137,Kruistabel!$C$25:$F$25,0)+1,FALSE),""))</f>
        <v>#REF!</v>
      </c>
      <c r="EF137" s="326" t="e">
        <f ca="1">IF(IF(Plananalyse!EF137=1,VLOOKUP(EF$5,Kruistabel!$B$26:$F$29,MATCH($C137,Kruistabel!$C$25:$F$25,0)+1,FALSE),"")=0,"",IF(Plananalyse!EF137=1,VLOOKUP(EF$5,Kruistabel!$B$26:$F$29,MATCH($C137,Kruistabel!$C$25:$F$25,0)+1,FALSE),""))</f>
        <v>#REF!</v>
      </c>
      <c r="EG137" s="326" t="e">
        <f ca="1">IF(IF(Plananalyse!EG137=1,VLOOKUP(EG$5,Kruistabel!$B$26:$F$29,MATCH($C137,Kruistabel!$C$25:$F$25,0)+1,FALSE),"")=0,"",IF(Plananalyse!EG137=1,VLOOKUP(EG$5,Kruistabel!$B$26:$F$29,MATCH($C137,Kruistabel!$C$25:$F$25,0)+1,FALSE),""))</f>
        <v>#REF!</v>
      </c>
      <c r="EH137" s="326" t="e">
        <f ca="1">IF(IF(Plananalyse!EH137=1,VLOOKUP(EH$5,Kruistabel!$B$26:$F$29,MATCH($C137,Kruistabel!$C$25:$F$25,0)+1,FALSE),"")=0,"",IF(Plananalyse!EH137=1,VLOOKUP(EH$5,Kruistabel!$B$26:$F$29,MATCH($C137,Kruistabel!$C$25:$F$25,0)+1,FALSE),""))</f>
        <v>#REF!</v>
      </c>
      <c r="EI137" s="326" t="e">
        <f ca="1">IF(IF(Plananalyse!EI137=1,VLOOKUP(EI$5,Kruistabel!$B$26:$F$29,MATCH($C137,Kruistabel!$C$25:$F$25,0)+1,FALSE),"")=0,"",IF(Plananalyse!EI137=1,VLOOKUP(EI$5,Kruistabel!$B$26:$F$29,MATCH($C137,Kruistabel!$C$25:$F$25,0)+1,FALSE),""))</f>
        <v>#REF!</v>
      </c>
      <c r="EJ137" s="164" t="str">
        <f>IF(Plananalyse!EJ137=1,VLOOKUP(EJ$5,Kruistabel!$B$26:$F$29,MATCH($C137,Kruistabel!$C$25:$F$25,0)+1,FALSE),"")</f>
        <v/>
      </c>
      <c r="EK137" s="138"/>
      <c r="EL137" s="138"/>
      <c r="EM137" s="138"/>
      <c r="EN137" s="138"/>
      <c r="EO137" s="138"/>
    </row>
    <row r="138" spans="2:145" hidden="1">
      <c r="B138" s="1"/>
      <c r="C138" s="168"/>
      <c r="D138" s="168"/>
      <c r="E138" s="29"/>
      <c r="F138" s="171"/>
      <c r="G138" s="170"/>
      <c r="H138" s="170"/>
      <c r="I138" s="170"/>
      <c r="J138" s="170"/>
      <c r="K138" s="170"/>
      <c r="L138" s="170"/>
      <c r="M138" s="170"/>
      <c r="N138" s="170"/>
      <c r="O138" s="170"/>
      <c r="P138" s="170"/>
      <c r="Q138" s="170"/>
      <c r="R138" s="170"/>
      <c r="S138" s="170"/>
      <c r="T138" s="170"/>
      <c r="U138" s="170"/>
      <c r="V138" s="170"/>
      <c r="W138" s="170"/>
      <c r="X138" s="170"/>
      <c r="Y138" s="170"/>
      <c r="Z138" s="170"/>
      <c r="AA138" s="170"/>
      <c r="AB138" s="170"/>
      <c r="AC138" s="170"/>
      <c r="AD138" s="170"/>
      <c r="AE138" s="170"/>
      <c r="AF138" s="170"/>
      <c r="AG138" s="170"/>
      <c r="AH138" s="231"/>
      <c r="AI138" s="231"/>
      <c r="AJ138" s="170"/>
      <c r="AK138" s="170"/>
      <c r="AL138" s="170"/>
      <c r="AM138" s="170"/>
      <c r="AN138" s="171"/>
      <c r="AO138" s="170"/>
      <c r="AP138" s="170"/>
      <c r="AQ138" s="170"/>
      <c r="AR138" s="170"/>
      <c r="AS138" s="170"/>
      <c r="AT138" s="170"/>
      <c r="AU138" s="170"/>
      <c r="AV138" s="170"/>
      <c r="AW138" s="170"/>
      <c r="AX138" s="170"/>
      <c r="AY138" s="171"/>
      <c r="AZ138" s="170"/>
      <c r="BA138" s="170"/>
      <c r="BB138" s="170"/>
      <c r="BC138" s="170"/>
      <c r="BD138" s="170"/>
      <c r="BE138" s="170"/>
      <c r="BF138" s="170"/>
      <c r="BG138" s="170"/>
      <c r="BH138" s="170"/>
      <c r="BI138" s="171"/>
      <c r="BJ138" s="170"/>
      <c r="BK138" s="170"/>
      <c r="BL138" s="170"/>
      <c r="BM138" s="170"/>
      <c r="BN138" s="170"/>
      <c r="BO138" s="170"/>
      <c r="BP138" s="170"/>
      <c r="BQ138" s="170"/>
      <c r="BR138" s="170"/>
      <c r="BS138" s="170"/>
      <c r="BT138" s="171"/>
      <c r="BU138" s="170"/>
      <c r="BV138" s="170"/>
      <c r="BW138" s="170"/>
      <c r="BX138" s="170"/>
      <c r="BY138" s="171"/>
      <c r="BZ138" s="170"/>
      <c r="CA138" s="170"/>
      <c r="CB138" s="170"/>
      <c r="CC138" s="170"/>
      <c r="CD138" s="170"/>
      <c r="CE138" s="170"/>
      <c r="CF138" s="170"/>
      <c r="CG138" s="170"/>
      <c r="CH138" s="170"/>
      <c r="CI138" s="171"/>
      <c r="CJ138" s="170"/>
      <c r="CK138" s="170"/>
      <c r="CL138" s="170"/>
      <c r="CM138" s="170"/>
      <c r="CN138" s="170"/>
      <c r="CO138" s="170"/>
      <c r="CP138" s="170"/>
      <c r="CQ138" s="170"/>
      <c r="CR138" s="170"/>
      <c r="CS138" s="170"/>
      <c r="CT138" s="170"/>
      <c r="CU138" s="170"/>
      <c r="CV138" s="170"/>
      <c r="CW138" s="170"/>
      <c r="CX138" s="170"/>
      <c r="CY138" s="170"/>
      <c r="CZ138" s="170"/>
      <c r="DA138" s="170"/>
      <c r="DB138" s="170"/>
      <c r="DC138" s="170"/>
      <c r="DD138" s="171"/>
      <c r="DE138" s="170"/>
      <c r="DF138" s="170"/>
      <c r="DG138" s="170"/>
      <c r="DH138" s="170"/>
      <c r="DI138" s="170"/>
      <c r="DJ138" s="170"/>
      <c r="DK138" s="170"/>
      <c r="DL138" s="170"/>
      <c r="DM138" s="171"/>
      <c r="DN138" s="170"/>
      <c r="DO138" s="170"/>
      <c r="DP138" s="170"/>
      <c r="DQ138" s="170"/>
      <c r="DR138" s="170"/>
      <c r="DS138" s="170"/>
      <c r="DT138" s="170"/>
      <c r="DU138" s="170"/>
      <c r="DV138" s="170"/>
      <c r="DW138" s="170"/>
      <c r="DX138" s="170"/>
      <c r="DY138" s="171"/>
      <c r="DZ138" s="170"/>
      <c r="EA138" s="170"/>
      <c r="EB138" s="170"/>
      <c r="EC138" s="170"/>
      <c r="ED138" s="171"/>
      <c r="EE138" s="170"/>
      <c r="EF138" s="170"/>
      <c r="EG138" s="170"/>
      <c r="EH138" s="170"/>
      <c r="EI138" s="170"/>
      <c r="EJ138" s="164"/>
      <c r="EK138" s="138"/>
      <c r="EL138" s="138"/>
      <c r="EM138" s="138"/>
      <c r="EN138" s="138"/>
      <c r="EO138" s="138"/>
    </row>
    <row r="139" spans="2:145" hidden="1">
      <c r="B139" s="338" t="s">
        <v>239</v>
      </c>
      <c r="C139" s="65"/>
      <c r="D139" s="65"/>
      <c r="E139" s="119" t="str">
        <f>IF(AND(D139="laag",$D$3=1),0,_xlfn.IFNA(IF(VLOOKUP($B139,Classificatietabel!$B$6:$H$91,$E$5,FALSE)="Ja",1,0),""))</f>
        <v/>
      </c>
      <c r="F139" s="65"/>
      <c r="G139" s="327"/>
      <c r="H139" s="327"/>
      <c r="I139" s="327"/>
      <c r="J139" s="327"/>
      <c r="K139" s="327"/>
      <c r="L139" s="327"/>
      <c r="M139" s="327"/>
      <c r="N139" s="327"/>
      <c r="O139" s="327"/>
      <c r="P139" s="327"/>
      <c r="Q139" s="327"/>
      <c r="R139" s="327"/>
      <c r="S139" s="327"/>
      <c r="T139" s="327"/>
      <c r="U139" s="327"/>
      <c r="V139" s="327"/>
      <c r="W139" s="327"/>
      <c r="X139" s="327"/>
      <c r="Y139" s="327"/>
      <c r="Z139" s="327"/>
      <c r="AA139" s="327"/>
      <c r="AB139" s="327"/>
      <c r="AC139" s="327"/>
      <c r="AD139" s="327"/>
      <c r="AE139" s="327"/>
      <c r="AF139" s="327"/>
      <c r="AG139" s="327"/>
      <c r="AH139" s="327"/>
      <c r="AI139" s="327"/>
      <c r="AJ139" s="327"/>
      <c r="AK139" s="327"/>
      <c r="AL139" s="327"/>
      <c r="AM139" s="327"/>
      <c r="AN139" s="327"/>
      <c r="AO139" s="327"/>
      <c r="AP139" s="327"/>
      <c r="AQ139" s="327"/>
      <c r="AR139" s="327"/>
      <c r="AS139" s="327"/>
      <c r="AT139" s="327"/>
      <c r="AU139" s="327"/>
      <c r="AV139" s="327"/>
      <c r="AW139" s="327"/>
      <c r="AX139" s="327"/>
      <c r="AY139" s="327"/>
      <c r="AZ139" s="327"/>
      <c r="BA139" s="327"/>
      <c r="BB139" s="327"/>
      <c r="BC139" s="327"/>
      <c r="BD139" s="327"/>
      <c r="BE139" s="327"/>
      <c r="BF139" s="327"/>
      <c r="BG139" s="327"/>
      <c r="BH139" s="327"/>
      <c r="BI139" s="327"/>
      <c r="BJ139" s="327"/>
      <c r="BK139" s="327"/>
      <c r="BL139" s="327"/>
      <c r="BM139" s="327"/>
      <c r="BN139" s="327"/>
      <c r="BO139" s="327"/>
      <c r="BP139" s="327"/>
      <c r="BQ139" s="327"/>
      <c r="BR139" s="327"/>
      <c r="BS139" s="327"/>
      <c r="BT139" s="65"/>
      <c r="BU139" s="65"/>
      <c r="BV139" s="327"/>
      <c r="BW139" s="327"/>
      <c r="BX139" s="327"/>
      <c r="BY139" s="327"/>
      <c r="BZ139" s="327"/>
      <c r="CA139" s="327"/>
      <c r="CB139" s="327"/>
      <c r="CC139" s="327"/>
      <c r="CD139" s="327"/>
      <c r="CE139" s="327"/>
      <c r="CF139" s="327"/>
      <c r="CG139" s="327"/>
      <c r="CH139" s="327"/>
      <c r="CI139" s="65"/>
      <c r="CJ139" s="327"/>
      <c r="CK139" s="327"/>
      <c r="CL139" s="327"/>
      <c r="CM139" s="327"/>
      <c r="CN139" s="327"/>
      <c r="CO139" s="327"/>
      <c r="CP139" s="327"/>
      <c r="CQ139" s="327"/>
      <c r="CR139" s="327"/>
      <c r="CS139" s="327"/>
      <c r="CT139" s="327"/>
      <c r="CU139" s="327"/>
      <c r="CV139" s="327"/>
      <c r="CW139" s="327"/>
      <c r="CX139" s="327"/>
      <c r="CY139" s="327"/>
      <c r="CZ139" s="327"/>
      <c r="DA139" s="327"/>
      <c r="DB139" s="327"/>
      <c r="DC139" s="327"/>
      <c r="DD139" s="327"/>
      <c r="DE139" s="327"/>
      <c r="DF139" s="327"/>
      <c r="DG139" s="327"/>
      <c r="DH139" s="327"/>
      <c r="DI139" s="327"/>
      <c r="DJ139" s="327"/>
      <c r="DK139" s="327"/>
      <c r="DL139" s="327"/>
      <c r="DM139" s="327"/>
      <c r="DN139" s="327"/>
      <c r="DO139" s="327"/>
      <c r="DP139" s="327"/>
      <c r="DQ139" s="327"/>
      <c r="DR139" s="327"/>
      <c r="DS139" s="327"/>
      <c r="DT139" s="327"/>
      <c r="DU139" s="327"/>
      <c r="DV139" s="327"/>
      <c r="DW139" s="327"/>
      <c r="DX139" s="327"/>
      <c r="DY139" s="327"/>
      <c r="DZ139" s="327"/>
      <c r="EA139" s="327"/>
      <c r="EB139" s="327"/>
      <c r="EC139" s="327"/>
      <c r="ED139" s="327"/>
      <c r="EE139" s="327"/>
      <c r="EF139" s="327"/>
      <c r="EG139" s="327"/>
      <c r="EH139" s="327"/>
      <c r="EI139" s="327"/>
    </row>
    <row r="140" spans="2:145" hidden="1">
      <c r="B140" s="337" t="s">
        <v>240</v>
      </c>
      <c r="C140" s="160" t="str">
        <f>_xlfn.IFNA(VLOOKUP($B140,Classificatietabel!$B$6:$I$91,C$7,FALSE),"")</f>
        <v/>
      </c>
      <c r="D140" s="160" t="str">
        <f>_xlfn.IFNA(VLOOKUP($B140,Classificatietabel!$B$6:$I$91,D$7,FALSE),"")</f>
        <v/>
      </c>
      <c r="E140" s="119" t="str">
        <f>IF(AND(D140="laag",$D$3=1),0,_xlfn.IFNA(IF(VLOOKUP($B140,Classificatietabel!$B$6:$H$91,$E$5,FALSE)="Ja",1,0),""))</f>
        <v/>
      </c>
      <c r="F140" s="163"/>
      <c r="G140" s="326" t="e">
        <f>IF(IF(Plananalyse!G140=1,VLOOKUP(G$5,Kruistabel!$B$26:$F$29,MATCH($C140,Kruistabel!$C$25:$F$25,0)+1,FALSE),"")=0,"",IF(Plananalyse!G140=1,VLOOKUP(G$5,Kruistabel!$B$26:$F$29,MATCH($C140,Kruistabel!$C$25:$F$25,0)+1,FALSE),""))</f>
        <v>#N/A</v>
      </c>
      <c r="H140" s="326" t="e">
        <f>IF(IF(Plananalyse!H140=1,VLOOKUP(H$5,Kruistabel!$B$26:$F$29,MATCH($C140,Kruistabel!$C$25:$F$25,0)+1,FALSE),"")=0,"",IF(Plananalyse!H140=1,VLOOKUP(H$5,Kruistabel!$B$26:$F$29,MATCH($C140,Kruistabel!$C$25:$F$25,0)+1,FALSE),""))</f>
        <v>#N/A</v>
      </c>
      <c r="I140" s="326" t="e">
        <f>IF(IF(Plananalyse!I140=1,VLOOKUP(I$5,Kruistabel!$B$26:$F$29,MATCH($C140,Kruistabel!$C$25:$F$25,0)+1,FALSE),"")=0,"",IF(Plananalyse!I140=1,VLOOKUP(I$5,Kruistabel!$B$26:$F$29,MATCH($C140,Kruistabel!$C$25:$F$25,0)+1,FALSE),""))</f>
        <v>#N/A</v>
      </c>
      <c r="J140" s="326" t="e">
        <f>IF(IF(Plananalyse!J140=1,VLOOKUP(J$5,Kruistabel!$B$26:$F$29,MATCH($C140,Kruistabel!$C$25:$F$25,0)+1,FALSE),"")=0,"",IF(Plananalyse!J140=1,VLOOKUP(J$5,Kruistabel!$B$26:$F$29,MATCH($C140,Kruistabel!$C$25:$F$25,0)+1,FALSE),""))</f>
        <v>#N/A</v>
      </c>
      <c r="K140" s="326" t="e">
        <f>IF(IF(Plananalyse!K140=1,VLOOKUP(K$5,Kruistabel!$B$26:$F$29,MATCH($C140,Kruistabel!$C$25:$F$25,0)+1,FALSE),"")=0,"",IF(Plananalyse!K140=1,VLOOKUP(K$5,Kruistabel!$B$26:$F$29,MATCH($C140,Kruistabel!$C$25:$F$25,0)+1,FALSE),""))</f>
        <v>#N/A</v>
      </c>
      <c r="L140" s="326" t="e">
        <f>IF(IF(Plananalyse!L140=1,VLOOKUP(L$5,Kruistabel!$B$26:$F$29,MATCH($C140,Kruistabel!$C$25:$F$25,0)+1,FALSE),"")=0,"",IF(Plananalyse!L140=1,VLOOKUP(L$5,Kruistabel!$B$26:$F$29,MATCH($C140,Kruistabel!$C$25:$F$25,0)+1,FALSE),""))</f>
        <v>#N/A</v>
      </c>
      <c r="M140" s="326" t="e">
        <f>IF(IF(Plananalyse!M140=1,VLOOKUP(M$5,Kruistabel!$B$26:$F$29,MATCH($C140,Kruistabel!$C$25:$F$25,0)+1,FALSE),"")=0,"",IF(Plananalyse!M140=1,VLOOKUP(M$5,Kruistabel!$B$26:$F$29,MATCH($C140,Kruistabel!$C$25:$F$25,0)+1,FALSE),""))</f>
        <v>#N/A</v>
      </c>
      <c r="N140" s="326" t="e">
        <f>IF(IF(Plananalyse!N140=1,VLOOKUP(N$5,Kruistabel!$B$26:$F$29,MATCH($C140,Kruistabel!$C$25:$F$25,0)+1,FALSE),"")=0,"",IF(Plananalyse!N140=1,VLOOKUP(N$5,Kruistabel!$B$26:$F$29,MATCH($C140,Kruistabel!$C$25:$F$25,0)+1,FALSE),""))</f>
        <v>#N/A</v>
      </c>
      <c r="O140" s="326" t="e">
        <f>IF(IF(Plananalyse!O140=1,VLOOKUP(O$5,Kruistabel!$B$26:$F$29,MATCH($C140,Kruistabel!$C$25:$F$25,0)+1,FALSE),"")=0,"",IF(Plananalyse!O140=1,VLOOKUP(O$5,Kruistabel!$B$26:$F$29,MATCH($C140,Kruistabel!$C$25:$F$25,0)+1,FALSE),""))</f>
        <v>#N/A</v>
      </c>
      <c r="P140" s="326" t="e">
        <f>IF(IF(Plananalyse!P140=1,VLOOKUP(P$5,Kruistabel!$B$26:$F$29,MATCH($C140,Kruistabel!$C$25:$F$25,0)+1,FALSE),"")=0,"",IF(Plananalyse!P140=1,VLOOKUP(P$5,Kruistabel!$B$26:$F$29,MATCH($C140,Kruistabel!$C$25:$F$25,0)+1,FALSE),""))</f>
        <v>#N/A</v>
      </c>
      <c r="Q140" s="326" t="e">
        <f>IF(IF(Plananalyse!Q140=1,VLOOKUP(Q$5,Kruistabel!$B$26:$F$29,MATCH($C140,Kruistabel!$C$25:$F$25,0)+1,FALSE),"")=0,"",IF(Plananalyse!Q140=1,VLOOKUP(Q$5,Kruistabel!$B$26:$F$29,MATCH($C140,Kruistabel!$C$25:$F$25,0)+1,FALSE),""))</f>
        <v>#N/A</v>
      </c>
      <c r="R140" s="326" t="e">
        <f>IF(IF(Plananalyse!R140=1,VLOOKUP(R$5,Kruistabel!$B$26:$F$29,MATCH($C140,Kruistabel!$C$25:$F$25,0)+1,FALSE),"")=0,"",IF(Plananalyse!R140=1,VLOOKUP(R$5,Kruistabel!$B$26:$F$29,MATCH($C140,Kruistabel!$C$25:$F$25,0)+1,FALSE),""))</f>
        <v>#N/A</v>
      </c>
      <c r="S140" s="326" t="e">
        <f>IF(IF(Plananalyse!S140=1,VLOOKUP(S$5,Kruistabel!$B$26:$F$29,MATCH($C140,Kruistabel!$C$25:$F$25,0)+1,FALSE),"")=0,"",IF(Plananalyse!S140=1,VLOOKUP(S$5,Kruistabel!$B$26:$F$29,MATCH($C140,Kruistabel!$C$25:$F$25,0)+1,FALSE),""))</f>
        <v>#N/A</v>
      </c>
      <c r="T140" s="326" t="e">
        <f>IF(IF(Plananalyse!T140=1,VLOOKUP(T$5,Kruistabel!$B$26:$F$29,MATCH($C140,Kruistabel!$C$25:$F$25,0)+1,FALSE),"")=0,"",IF(Plananalyse!T140=1,VLOOKUP(T$5,Kruistabel!$B$26:$F$29,MATCH($C140,Kruistabel!$C$25:$F$25,0)+1,FALSE),""))</f>
        <v>#N/A</v>
      </c>
      <c r="U140" s="326" t="e">
        <f>IF(IF(Plananalyse!U140=1,VLOOKUP(U$5,Kruistabel!$B$26:$F$29,MATCH($C140,Kruistabel!$C$25:$F$25,0)+1,FALSE),"")=0,"",IF(Plananalyse!U140=1,VLOOKUP(U$5,Kruistabel!$B$26:$F$29,MATCH($C140,Kruistabel!$C$25:$F$25,0)+1,FALSE),""))</f>
        <v>#N/A</v>
      </c>
      <c r="V140" s="326" t="e">
        <f>IF(IF(Plananalyse!V140=1,VLOOKUP(V$5,Kruistabel!$B$26:$F$29,MATCH($C140,Kruistabel!$C$25:$F$25,0)+1,FALSE),"")=0,"",IF(Plananalyse!V140=1,VLOOKUP(V$5,Kruistabel!$B$26:$F$29,MATCH($C140,Kruistabel!$C$25:$F$25,0)+1,FALSE),""))</f>
        <v>#N/A</v>
      </c>
      <c r="W140" s="326" t="e">
        <f>IF(IF(Plananalyse!W140=1,VLOOKUP(W$5,Kruistabel!$B$26:$F$29,MATCH($C140,Kruistabel!$C$25:$F$25,0)+1,FALSE),"")=0,"",IF(Plananalyse!W140=1,VLOOKUP(W$5,Kruistabel!$B$26:$F$29,MATCH($C140,Kruistabel!$C$25:$F$25,0)+1,FALSE),""))</f>
        <v>#N/A</v>
      </c>
      <c r="X140" s="326" t="e">
        <f>IF(IF(Plananalyse!X140=1,VLOOKUP(X$5,Kruistabel!$B$26:$F$29,MATCH($C140,Kruistabel!$C$25:$F$25,0)+1,FALSE),"")=0,"",IF(Plananalyse!X140=1,VLOOKUP(X$5,Kruistabel!$B$26:$F$29,MATCH($C140,Kruistabel!$C$25:$F$25,0)+1,FALSE),""))</f>
        <v>#N/A</v>
      </c>
      <c r="Y140" s="326" t="e">
        <f>IF(IF(Plananalyse!Y140=1,VLOOKUP(Y$5,Kruistabel!$B$26:$F$29,MATCH($C140,Kruistabel!$C$25:$F$25,0)+1,FALSE),"")=0,"",IF(Plananalyse!Y140=1,VLOOKUP(Y$5,Kruistabel!$B$26:$F$29,MATCH($C140,Kruistabel!$C$25:$F$25,0)+1,FALSE),""))</f>
        <v>#N/A</v>
      </c>
      <c r="Z140" s="326" t="e">
        <f>IF(IF(Plananalyse!Z140=1,VLOOKUP(Z$5,Kruistabel!$B$26:$F$29,MATCH($C140,Kruistabel!$C$25:$F$25,0)+1,FALSE),"")=0,"",IF(Plananalyse!Z140=1,VLOOKUP(Z$5,Kruistabel!$B$26:$F$29,MATCH($C140,Kruistabel!$C$25:$F$25,0)+1,FALSE),""))</f>
        <v>#N/A</v>
      </c>
      <c r="AA140" s="326" t="e">
        <f>IF(IF(Plananalyse!AA140=1,VLOOKUP(AA$5,Kruistabel!$B$26:$F$29,MATCH($C140,Kruistabel!$C$25:$F$25,0)+1,FALSE),"")=0,"",IF(Plananalyse!AA140=1,VLOOKUP(AA$5,Kruistabel!$B$26:$F$29,MATCH($C140,Kruistabel!$C$25:$F$25,0)+1,FALSE),""))</f>
        <v>#N/A</v>
      </c>
      <c r="AB140" s="326" t="e">
        <f>IF(IF(Plananalyse!AB140=1,VLOOKUP(AB$5,Kruistabel!$B$26:$F$29,MATCH($C140,Kruistabel!$C$25:$F$25,0)+1,FALSE),"")=0,"",IF(Plananalyse!AB140=1,VLOOKUP(AB$5,Kruistabel!$B$26:$F$29,MATCH($C140,Kruistabel!$C$25:$F$25,0)+1,FALSE),""))</f>
        <v>#N/A</v>
      </c>
      <c r="AC140" s="326" t="e">
        <f>IF(IF(Plananalyse!AC140=1,VLOOKUP(AC$5,Kruistabel!$B$26:$F$29,MATCH($C140,Kruistabel!$C$25:$F$25,0)+1,FALSE),"")=0,"",IF(Plananalyse!AC140=1,VLOOKUP(AC$5,Kruistabel!$B$26:$F$29,MATCH($C140,Kruistabel!$C$25:$F$25,0)+1,FALSE),""))</f>
        <v>#N/A</v>
      </c>
      <c r="AD140" s="326" t="e">
        <f>IF(IF(Plananalyse!AD140=1,VLOOKUP(AD$5,Kruistabel!$B$26:$F$29,MATCH($C140,Kruistabel!$C$25:$F$25,0)+1,FALSE),"")=0,"",IF(Plananalyse!AD140=1,VLOOKUP(AD$5,Kruistabel!$B$26:$F$29,MATCH($C140,Kruistabel!$C$25:$F$25,0)+1,FALSE),""))</f>
        <v>#N/A</v>
      </c>
      <c r="AE140" s="326" t="e">
        <f>IF(IF(Plananalyse!AE140=1,VLOOKUP(AE$5,Kruistabel!$B$26:$F$29,MATCH($C140,Kruistabel!$C$25:$F$25,0)+1,FALSE),"")=0,"",IF(Plananalyse!AE140=1,VLOOKUP(AE$5,Kruistabel!$B$26:$F$29,MATCH($C140,Kruistabel!$C$25:$F$25,0)+1,FALSE),""))</f>
        <v>#N/A</v>
      </c>
      <c r="AF140" s="326" t="e">
        <f>IF(IF(Plananalyse!AF140=1,VLOOKUP(AF$5,Kruistabel!$B$26:$F$29,MATCH($C140,Kruistabel!$C$25:$F$25,0)+1,FALSE),"")=0,"",IF(Plananalyse!AF140=1,VLOOKUP(AF$5,Kruistabel!$B$26:$F$29,MATCH($C140,Kruistabel!$C$25:$F$25,0)+1,FALSE),""))</f>
        <v>#N/A</v>
      </c>
      <c r="AG140" s="326" t="e">
        <f>IF(IF(Plananalyse!AG140=1,VLOOKUP(AG$5,Kruistabel!$B$26:$F$29,MATCH($C140,Kruistabel!$C$25:$F$25,0)+1,FALSE),"")=0,"",IF(Plananalyse!AG140=1,VLOOKUP(AG$5,Kruistabel!$B$26:$F$29,MATCH($C140,Kruistabel!$C$25:$F$25,0)+1,FALSE),""))</f>
        <v>#N/A</v>
      </c>
      <c r="AH140" s="326" t="e">
        <f>IF(IF(Plananalyse!AH140=1,VLOOKUP(AH$5,Kruistabel!$B$26:$F$29,MATCH($C140,Kruistabel!$C$25:$F$25,0)+1,FALSE),"")=0,"",IF(Plananalyse!AI140=1,VLOOKUP(AH$5,Kruistabel!$B$26:$F$29,MATCH($C140,Kruistabel!$C$25:$F$25,0)+1,FALSE),""))</f>
        <v>#N/A</v>
      </c>
      <c r="AI140" s="326" t="e">
        <f>IF(IF(Plananalyse!AI140=1,VLOOKUP(AI$5,Kruistabel!$B$26:$F$29,MATCH($C140,Kruistabel!$C$25:$F$25,0)+1,FALSE),"")=0,"",IF(Plananalyse!AJ140=1,VLOOKUP(AI$5,Kruistabel!$B$26:$F$29,MATCH($C140,Kruistabel!$C$25:$F$25,0)+1,FALSE),""))</f>
        <v>#N/A</v>
      </c>
      <c r="AJ140" s="326" t="e">
        <f>IF(IF(Plananalyse!AJ140=1,VLOOKUP(AJ$5,Kruistabel!$B$26:$F$29,MATCH($C140,Kruistabel!$C$25:$F$25,0)+1,FALSE),"")=0,"",IF(Plananalyse!AJ140=1,VLOOKUP(AJ$5,Kruistabel!$B$26:$F$29,MATCH($C140,Kruistabel!$C$25:$F$25,0)+1,FALSE),""))</f>
        <v>#N/A</v>
      </c>
      <c r="AK140" s="326" t="e">
        <f>IF(IF(Plananalyse!AK140=1,VLOOKUP(AK$5,Kruistabel!$B$26:$F$29,MATCH($C140,Kruistabel!$C$25:$F$25,0)+1,FALSE),"")=0,"",IF(Plananalyse!AK140=1,VLOOKUP(AK$5,Kruistabel!$B$26:$F$29,MATCH($C140,Kruistabel!$C$25:$F$25,0)+1,FALSE),""))</f>
        <v>#N/A</v>
      </c>
      <c r="AL140" s="326" t="e">
        <f>IF(IF(Plananalyse!AL140=1,VLOOKUP(AL$5,Kruistabel!$B$26:$F$29,MATCH($C140,Kruistabel!$C$25:$F$25,0)+1,FALSE),"")=0,"",IF(Plananalyse!AL140=1,VLOOKUP(AL$5,Kruistabel!$B$26:$F$29,MATCH($C140,Kruistabel!$C$25:$F$25,0)+1,FALSE),""))</f>
        <v>#N/A</v>
      </c>
      <c r="AM140" s="326" t="e">
        <f>IF(IF(Plananalyse!AM140=1,VLOOKUP(AM$5,Kruistabel!$B$26:$F$29,MATCH($C140,Kruistabel!$C$25:$F$25,0)+1,FALSE),"")=0,"",IF(Plananalyse!AM140=1,VLOOKUP(AM$5,Kruistabel!$B$26:$F$29,MATCH($C140,Kruistabel!$C$25:$F$25,0)+1,FALSE),""))</f>
        <v>#N/A</v>
      </c>
      <c r="AN140" s="327"/>
      <c r="AO140" s="326" t="e">
        <f>IF(IF(Plananalyse!AO140=1,VLOOKUP(AO$5,Kruistabel!$B$26:$F$29,MATCH($C140,Kruistabel!$C$25:$F$25,0)+1,FALSE),"")=0,"",IF(Plananalyse!AO140=1,VLOOKUP(AO$5,Kruistabel!$B$26:$F$29,MATCH($C140,Kruistabel!$C$25:$F$25,0)+1,FALSE),""))</f>
        <v>#N/A</v>
      </c>
      <c r="AP140" s="326" t="e">
        <f>IF(IF(Plananalyse!AP140=1,VLOOKUP(AP$5,Kruistabel!$B$26:$F$29,MATCH($C140,Kruistabel!$C$25:$F$25,0)+1,FALSE),"")=0,"",IF(Plananalyse!AP140=1,VLOOKUP(AP$5,Kruistabel!$B$26:$F$29,MATCH($C140,Kruistabel!$C$25:$F$25,0)+1,FALSE),""))</f>
        <v>#N/A</v>
      </c>
      <c r="AQ140" s="326" t="e">
        <f>IF(IF(Plananalyse!AQ140=1,VLOOKUP(AQ$5,Kruistabel!$B$26:$F$29,MATCH($C140,Kruistabel!$C$25:$F$25,0)+1,FALSE),"")=0,"",IF(Plananalyse!AQ140=1,VLOOKUP(AQ$5,Kruistabel!$B$26:$F$29,MATCH($C140,Kruistabel!$C$25:$F$25,0)+1,FALSE),""))</f>
        <v>#N/A</v>
      </c>
      <c r="AR140" s="326" t="e">
        <f>IF(IF(Plananalyse!AR140=1,VLOOKUP(AR$5,Kruistabel!$B$26:$F$29,MATCH($C140,Kruistabel!$C$25:$F$25,0)+1,FALSE),"")=0,"",IF(Plananalyse!AR140=1,VLOOKUP(AR$5,Kruistabel!$B$26:$F$29,MATCH($C140,Kruistabel!$C$25:$F$25,0)+1,FALSE),""))</f>
        <v>#N/A</v>
      </c>
      <c r="AS140" s="326" t="e">
        <f>IF(IF(Plananalyse!AS140=1,VLOOKUP(AS$5,Kruistabel!$B$26:$F$29,MATCH($C140,Kruistabel!$C$25:$F$25,0)+1,FALSE),"")=0,"",IF(Plananalyse!AS140=1,VLOOKUP(AS$5,Kruistabel!$B$26:$F$29,MATCH($C140,Kruistabel!$C$25:$F$25,0)+1,FALSE),""))</f>
        <v>#N/A</v>
      </c>
      <c r="AT140" s="326" t="e">
        <f>IF(IF(Plananalyse!AT140=1,VLOOKUP(AT$5,Kruistabel!$B$26:$F$29,MATCH($C140,Kruistabel!$C$25:$F$25,0)+1,FALSE),"")=0,"",IF(Plananalyse!AT140=1,VLOOKUP(AT$5,Kruistabel!$B$26:$F$29,MATCH($C140,Kruistabel!$C$25:$F$25,0)+1,FALSE),""))</f>
        <v>#N/A</v>
      </c>
      <c r="AU140" s="326" t="e">
        <f>IF(IF(Plananalyse!AU140=1,VLOOKUP(AU$5,Kruistabel!$B$26:$F$29,MATCH($C140,Kruistabel!$C$25:$F$25,0)+1,FALSE),"")=0,"",IF(Plananalyse!AU140=1,VLOOKUP(AU$5,Kruistabel!$B$26:$F$29,MATCH($C140,Kruistabel!$C$25:$F$25,0)+1,FALSE),""))</f>
        <v>#N/A</v>
      </c>
      <c r="AV140" s="326" t="e">
        <f>IF(IF(Plananalyse!AV140=1,VLOOKUP(AV$5,Kruistabel!$B$26:$F$29,MATCH($C140,Kruistabel!$C$25:$F$25,0)+1,FALSE),"")=0,"",IF(Plananalyse!AV140=1,VLOOKUP(AV$5,Kruistabel!$B$26:$F$29,MATCH($C140,Kruistabel!$C$25:$F$25,0)+1,FALSE),""))</f>
        <v>#N/A</v>
      </c>
      <c r="AW140" s="326" t="e">
        <f>IF(IF(Plananalyse!AW140=1,VLOOKUP(AW$5,Kruistabel!$B$26:$F$29,MATCH($C140,Kruistabel!$C$25:$F$25,0)+1,FALSE),"")=0,"",IF(Plananalyse!AW140=1,VLOOKUP(AW$5,Kruistabel!$B$26:$F$29,MATCH($C140,Kruistabel!$C$25:$F$25,0)+1,FALSE),""))</f>
        <v>#N/A</v>
      </c>
      <c r="AX140" s="326" t="e">
        <f>IF(IF(Plananalyse!AX140=1,VLOOKUP(AX$5,Kruistabel!$B$26:$F$29,MATCH($C140,Kruistabel!$C$25:$F$25,0)+1,FALSE),"")=0,"",IF(Plananalyse!AX140=1,VLOOKUP(AX$5,Kruistabel!$B$26:$F$29,MATCH($C140,Kruistabel!$C$25:$F$25,0)+1,FALSE),""))</f>
        <v>#N/A</v>
      </c>
      <c r="AY140" s="327"/>
      <c r="AZ140" s="326" t="e">
        <f>IF(IF(Plananalyse!AZ140=1,VLOOKUP(AZ$5,Kruistabel!$B$26:$F$29,MATCH($C140,Kruistabel!$C$25:$F$25,0)+1,FALSE),"")=0,"",IF(Plananalyse!AZ140=1,VLOOKUP(AZ$5,Kruistabel!$B$26:$F$29,MATCH($C140,Kruistabel!$C$25:$F$25,0)+1,FALSE),""))</f>
        <v>#N/A</v>
      </c>
      <c r="BA140" s="326" t="e">
        <f>IF(IF(Plananalyse!BA140=1,VLOOKUP(BA$5,Kruistabel!$B$26:$F$29,MATCH($C140,Kruistabel!$C$25:$F$25,0)+1,FALSE),"")=0,"",IF(Plananalyse!BA140=1,VLOOKUP(BA$5,Kruistabel!$B$26:$F$29,MATCH($C140,Kruistabel!$C$25:$F$25,0)+1,FALSE),""))</f>
        <v>#N/A</v>
      </c>
      <c r="BB140" s="326" t="e">
        <f>IF(IF(Plananalyse!BB140=1,VLOOKUP(BB$5,Kruistabel!$B$26:$F$29,MATCH($C140,Kruistabel!$C$25:$F$25,0)+1,FALSE),"")=0,"",IF(Plananalyse!BB140=1,VLOOKUP(BB$5,Kruistabel!$B$26:$F$29,MATCH($C140,Kruistabel!$C$25:$F$25,0)+1,FALSE),""))</f>
        <v>#N/A</v>
      </c>
      <c r="BC140" s="326" t="e">
        <f>IF(IF(Plananalyse!BC140=1,VLOOKUP(BC$5,Kruistabel!$B$26:$F$29,MATCH($C140,Kruistabel!$C$25:$F$25,0)+1,FALSE),"")=0,"",IF(Plananalyse!BC140=1,VLOOKUP(BC$5,Kruistabel!$B$26:$F$29,MATCH($C140,Kruistabel!$C$25:$F$25,0)+1,FALSE),""))</f>
        <v>#N/A</v>
      </c>
      <c r="BD140" s="326" t="e">
        <f>IF(IF(Plananalyse!BD140=1,VLOOKUP(BD$5,Kruistabel!$B$26:$F$29,MATCH($C140,Kruistabel!$C$25:$F$25,0)+1,FALSE),"")=0,"",IF(Plananalyse!BD140=1,VLOOKUP(BD$5,Kruistabel!$B$26:$F$29,MATCH($C140,Kruistabel!$C$25:$F$25,0)+1,FALSE),""))</f>
        <v>#N/A</v>
      </c>
      <c r="BE140" s="326" t="e">
        <f>IF(IF(Plananalyse!BE140=1,VLOOKUP(BE$5,Kruistabel!$B$26:$F$29,MATCH($C140,Kruistabel!$C$25:$F$25,0)+1,FALSE),"")=0,"",IF(Plananalyse!BE140=1,VLOOKUP(BE$5,Kruistabel!$B$26:$F$29,MATCH($C140,Kruistabel!$C$25:$F$25,0)+1,FALSE),""))</f>
        <v>#N/A</v>
      </c>
      <c r="BF140" s="326" t="e">
        <f>IF(IF(Plananalyse!BF140=1,VLOOKUP(BF$5,Kruistabel!$B$26:$F$29,MATCH($C140,Kruistabel!$C$25:$F$25,0)+1,FALSE),"")=0,"",IF(Plananalyse!BF140=1,VLOOKUP(BF$5,Kruistabel!$B$26:$F$29,MATCH($C140,Kruistabel!$C$25:$F$25,0)+1,FALSE),""))</f>
        <v>#N/A</v>
      </c>
      <c r="BG140" s="326" t="e">
        <f>IF(IF(Plananalyse!BG140=1,VLOOKUP(BG$5,Kruistabel!$B$26:$F$29,MATCH($C140,Kruistabel!$C$25:$F$25,0)+1,FALSE),"")=0,"",IF(Plananalyse!BG140=1,VLOOKUP(BG$5,Kruistabel!$B$26:$F$29,MATCH($C140,Kruistabel!$C$25:$F$25,0)+1,FALSE),""))</f>
        <v>#N/A</v>
      </c>
      <c r="BH140" s="326" t="e">
        <f>IF(IF(Plananalyse!BH140=1,VLOOKUP(BH$5,Kruistabel!$B$26:$F$29,MATCH($C140,Kruistabel!$C$25:$F$25,0)+1,FALSE),"")=0,"",IF(Plananalyse!BH140=1,VLOOKUP(BH$5,Kruistabel!$B$26:$F$29,MATCH($C140,Kruistabel!$C$25:$F$25,0)+1,FALSE),""))</f>
        <v>#N/A</v>
      </c>
      <c r="BI140" s="327"/>
      <c r="BJ140" s="326" t="e">
        <f>IF(IF(Plananalyse!BJ140=1,VLOOKUP(BJ$5,Kruistabel!$B$26:$F$29,MATCH($C140,Kruistabel!$C$25:$F$25,0)+1,FALSE),"")=0,"",IF(Plananalyse!BJ140=1,VLOOKUP(BJ$5,Kruistabel!$B$26:$F$29,MATCH($C140,Kruistabel!$C$25:$F$25,0)+1,FALSE),""))</f>
        <v>#N/A</v>
      </c>
      <c r="BK140" s="326" t="e">
        <f>IF(IF(Plananalyse!BK140=1,VLOOKUP(BK$5,Kruistabel!$B$26:$F$29,MATCH($C140,Kruistabel!$C$25:$F$25,0)+1,FALSE),"")=0,"",IF(Plananalyse!BK140=1,VLOOKUP(BK$5,Kruistabel!$B$26:$F$29,MATCH($C140,Kruistabel!$C$25:$F$25,0)+1,FALSE),""))</f>
        <v>#N/A</v>
      </c>
      <c r="BL140" s="326" t="e">
        <f>IF(IF(Plananalyse!BL140=1,VLOOKUP(BL$5,Kruistabel!$B$26:$F$29,MATCH($C140,Kruistabel!$C$25:$F$25,0)+1,FALSE),"")=0,"",IF(Plananalyse!BL140=1,VLOOKUP(BL$5,Kruistabel!$B$26:$F$29,MATCH($C140,Kruistabel!$C$25:$F$25,0)+1,FALSE),""))</f>
        <v>#N/A</v>
      </c>
      <c r="BM140" s="326" t="e">
        <f>IF(IF(Plananalyse!BM140=1,VLOOKUP(BM$5,Kruistabel!$B$26:$F$29,MATCH($C140,Kruistabel!$C$25:$F$25,0)+1,FALSE),"")=0,"",IF(Plananalyse!BM140=1,VLOOKUP(BM$5,Kruistabel!$B$26:$F$29,MATCH($C140,Kruistabel!$C$25:$F$25,0)+1,FALSE),""))</f>
        <v>#N/A</v>
      </c>
      <c r="BN140" s="326" t="e">
        <f>IF(IF(Plananalyse!BN140=1,VLOOKUP(BN$5,Kruistabel!$B$26:$F$29,MATCH($C140,Kruistabel!$C$25:$F$25,0)+1,FALSE),"")=0,"",IF(Plananalyse!BN140=1,VLOOKUP(BN$5,Kruistabel!$B$26:$F$29,MATCH($C140,Kruistabel!$C$25:$F$25,0)+1,FALSE),""))</f>
        <v>#N/A</v>
      </c>
      <c r="BO140" s="326" t="e">
        <f>IF(IF(Plananalyse!BO140=1,VLOOKUP(BO$5,Kruistabel!$B$26:$F$29,MATCH($C140,Kruistabel!$C$25:$F$25,0)+1,FALSE),"")=0,"",IF(Plananalyse!BO140=1,VLOOKUP(BO$5,Kruistabel!$B$26:$F$29,MATCH($C140,Kruistabel!$C$25:$F$25,0)+1,FALSE),""))</f>
        <v>#N/A</v>
      </c>
      <c r="BP140" s="326" t="e">
        <f>IF(IF(Plananalyse!BP140=1,VLOOKUP(BP$5,Kruistabel!$B$26:$F$29,MATCH($C140,Kruistabel!$C$25:$F$25,0)+1,FALSE),"")=0,"",IF(Plananalyse!BP140=1,VLOOKUP(BP$5,Kruistabel!$B$26:$F$29,MATCH($C140,Kruistabel!$C$25:$F$25,0)+1,FALSE),""))</f>
        <v>#N/A</v>
      </c>
      <c r="BQ140" s="326" t="e">
        <f>IF(IF(Plananalyse!BQ140=1,VLOOKUP(BQ$5,Kruistabel!$B$26:$F$29,MATCH($C140,Kruistabel!$C$25:$F$25,0)+1,FALSE),"")=0,"",IF(Plananalyse!BQ140=1,VLOOKUP(BQ$5,Kruistabel!$B$26:$F$29,MATCH($C140,Kruistabel!$C$25:$F$25,0)+1,FALSE),""))</f>
        <v>#N/A</v>
      </c>
      <c r="BR140" s="326" t="e">
        <f>IF(IF(Plananalyse!BR140=1,VLOOKUP(BR$5,Kruistabel!$B$26:$F$29,MATCH($C140,Kruistabel!$C$25:$F$25,0)+1,FALSE),"")=0,"",IF(Plananalyse!BR140=1,VLOOKUP(BR$5,Kruistabel!$B$26:$F$29,MATCH($C140,Kruistabel!$C$25:$F$25,0)+1,FALSE),""))</f>
        <v>#REF!</v>
      </c>
      <c r="BS140" s="326" t="e">
        <f>IF(IF(Plananalyse!BS140=1,VLOOKUP(BS$5,Kruistabel!$B$26:$F$29,MATCH($C140,Kruistabel!$C$25:$F$25,0)+1,FALSE),"")=0,"",IF(Plananalyse!BS140=1,VLOOKUP(BS$5,Kruistabel!$B$26:$F$29,MATCH($C140,Kruistabel!$C$25:$F$25,0)+1,FALSE),""))</f>
        <v>#REF!</v>
      </c>
      <c r="BT140" s="65"/>
      <c r="BU140" s="231" t="e">
        <f>IF(IF(Plananalyse!BU140=1,VLOOKUP(BU$5,Kruistabel!$B$26:$F$29,MATCH($C140,Kruistabel!$C$25:$F$25,0)+1,FALSE),"")=0,"",IF(Plananalyse!BU140=1,VLOOKUP(BU$5,Kruistabel!$B$26:$F$29,MATCH($C140,Kruistabel!$C$25:$F$25,0)+1,FALSE),""))</f>
        <v>#N/A</v>
      </c>
      <c r="BV140" s="326" t="e">
        <f>IF(IF(Plananalyse!BV140=1,VLOOKUP(BV$5,Kruistabel!$B$26:$F$29,MATCH($C140,Kruistabel!$C$25:$F$25,0)+1,FALSE),"")=0,"",IF(Plananalyse!BV140=1,VLOOKUP(BV$5,Kruistabel!$B$26:$F$29,MATCH($C140,Kruistabel!$C$25:$F$25,0)+1,FALSE),""))</f>
        <v>#N/A</v>
      </c>
      <c r="BW140" s="326" t="e">
        <f>IF(IF(Plananalyse!BW140=1,VLOOKUP(BW$5,Kruistabel!$B$26:$F$29,MATCH($C140,Kruistabel!$C$25:$F$25,0)+1,FALSE),"")=0,"",IF(Plananalyse!BW140=1,VLOOKUP(BW$5,Kruistabel!$B$26:$F$29,MATCH($C140,Kruistabel!$C$25:$F$25,0)+1,FALSE),""))</f>
        <v>#N/A</v>
      </c>
      <c r="BX140" s="326" t="e">
        <f>IF(IF(Plananalyse!BX140=1,VLOOKUP(BX$5,Kruistabel!$B$26:$F$29,MATCH($C140,Kruistabel!$C$25:$F$25,0)+1,FALSE),"")=0,"",IF(Plananalyse!BX140=1,VLOOKUP(BX$5,Kruistabel!$B$26:$F$29,MATCH($C140,Kruistabel!$C$25:$F$25,0)+1,FALSE),""))</f>
        <v>#N/A</v>
      </c>
      <c r="BY140" s="327"/>
      <c r="BZ140" s="326" t="e">
        <f>IF(IF(Plananalyse!BZ140=1,VLOOKUP(BZ$5,Kruistabel!$B$26:$F$29,MATCH($C140,Kruistabel!$C$25:$F$25,0)+1,FALSE),"")=0,"",IF(Plananalyse!BZ140=1,VLOOKUP(BZ$5,Kruistabel!$B$26:$F$29,MATCH($C140,Kruistabel!$C$25:$F$25,0)+1,FALSE),""))</f>
        <v>#N/A</v>
      </c>
      <c r="CA140" s="326" t="e">
        <f>IF(IF(Plananalyse!CA140=1,VLOOKUP(CA$5,Kruistabel!$B$26:$F$29,MATCH($C140,Kruistabel!$C$25:$F$25,0)+1,FALSE),"")=0,"",IF(Plananalyse!CA140=1,VLOOKUP(CA$5,Kruistabel!$B$26:$F$29,MATCH($C140,Kruistabel!$C$25:$F$25,0)+1,FALSE),""))</f>
        <v>#N/A</v>
      </c>
      <c r="CB140" s="326" t="e">
        <f>IF(IF(Plananalyse!CB140=1,VLOOKUP(CB$5,Kruistabel!$B$26:$F$29,MATCH($C140,Kruistabel!$C$25:$F$25,0)+1,FALSE),"")=0,"",IF(Plananalyse!CB140=1,VLOOKUP(CB$5,Kruistabel!$B$26:$F$29,MATCH($C140,Kruistabel!$C$25:$F$25,0)+1,FALSE),""))</f>
        <v>#N/A</v>
      </c>
      <c r="CC140" s="326" t="e">
        <f>IF(IF(Plananalyse!CC140=1,VLOOKUP(CC$5,Kruistabel!$B$26:$F$29,MATCH($C140,Kruistabel!$C$25:$F$25,0)+1,FALSE),"")=0,"",IF(Plananalyse!CC140=1,VLOOKUP(CC$5,Kruistabel!$B$26:$F$29,MATCH($C140,Kruistabel!$C$25:$F$25,0)+1,FALSE),""))</f>
        <v>#N/A</v>
      </c>
      <c r="CD140" s="326" t="e">
        <f>IF(IF(Plananalyse!CD140=1,VLOOKUP(CD$5,Kruistabel!$B$26:$F$29,MATCH($C140,Kruistabel!$C$25:$F$25,0)+1,FALSE),"")=0,"",IF(Plananalyse!CD140=1,VLOOKUP(CD$5,Kruistabel!$B$26:$F$29,MATCH($C140,Kruistabel!$C$25:$F$25,0)+1,FALSE),""))</f>
        <v>#N/A</v>
      </c>
      <c r="CE140" s="326" t="e">
        <f>IF(IF(Plananalyse!CE140=1,VLOOKUP(CE$5,Kruistabel!$B$26:$F$29,MATCH($C140,Kruistabel!$C$25:$F$25,0)+1,FALSE),"")=0,"",IF(Plananalyse!CE140=1,VLOOKUP(CE$5,Kruistabel!$B$26:$F$29,MATCH($C140,Kruistabel!$C$25:$F$25,0)+1,FALSE),""))</f>
        <v>#N/A</v>
      </c>
      <c r="CF140" s="326" t="e">
        <f>IF(IF(Plananalyse!CF140=1,VLOOKUP(CF$5,Kruistabel!$B$26:$F$29,MATCH($C140,Kruistabel!$C$25:$F$25,0)+1,FALSE),"")=0,"",IF(Plananalyse!CF140=1,VLOOKUP(CF$5,Kruistabel!$B$26:$F$29,MATCH($C140,Kruistabel!$C$25:$F$25,0)+1,FALSE),""))</f>
        <v>#N/A</v>
      </c>
      <c r="CG140" s="326" t="e">
        <f>IF(IF(Plananalyse!CG140=1,VLOOKUP(CG$5,Kruistabel!$B$26:$F$29,MATCH($C140,Kruistabel!$C$25:$F$25,0)+1,FALSE),"")=0,"",IF(Plananalyse!CG140=1,VLOOKUP(CG$5,Kruistabel!$B$26:$F$29,MATCH($C140,Kruistabel!$C$25:$F$25,0)+1,FALSE),""))</f>
        <v>#REF!</v>
      </c>
      <c r="CH140" s="326" t="e">
        <f>IF(IF(Plananalyse!CH140=1,VLOOKUP(CH$5,Kruistabel!$B$26:$F$29,MATCH($C140,Kruistabel!$C$25:$F$25,0)+1,FALSE),"")=0,"",IF(Plananalyse!CH140=1,VLOOKUP(CH$5,Kruistabel!$B$26:$F$29,MATCH($C140,Kruistabel!$C$25:$F$25,0)+1,FALSE),""))</f>
        <v>#REF!</v>
      </c>
      <c r="CI140" s="65"/>
      <c r="CJ140" s="326" t="e">
        <f>IF(IF(Plananalyse!CJ140=1,VLOOKUP(CJ$5,Kruistabel!$B$26:$F$29,MATCH($C140,Kruistabel!$C$25:$F$25,0)+1,FALSE),"")=0,"",IF(Plananalyse!CJ140=1,VLOOKUP(CJ$5,Kruistabel!$B$26:$F$29,MATCH($C140,Kruistabel!$C$25:$F$25,0)+1,FALSE),""))</f>
        <v>#N/A</v>
      </c>
      <c r="CK140" s="326" t="e">
        <f>IF(IF(Plananalyse!CK140=1,VLOOKUP(CK$5,Kruistabel!$B$26:$F$29,MATCH($C140,Kruistabel!$C$25:$F$25,0)+1,FALSE),"")=0,"",IF(Plananalyse!CK140=1,VLOOKUP(CK$5,Kruistabel!$B$26:$F$29,MATCH($C140,Kruistabel!$C$25:$F$25,0)+1,FALSE),""))</f>
        <v>#N/A</v>
      </c>
      <c r="CL140" s="326" t="e">
        <f>IF(IF(Plananalyse!CL140=1,VLOOKUP(CL$5,Kruistabel!$B$26:$F$29,MATCH($C140,Kruistabel!$C$25:$F$25,0)+1,FALSE),"")=0,"",IF(Plananalyse!CL140=1,VLOOKUP(CL$5,Kruistabel!$B$26:$F$29,MATCH($C140,Kruistabel!$C$25:$F$25,0)+1,FALSE),""))</f>
        <v>#N/A</v>
      </c>
      <c r="CM140" s="326" t="e">
        <f>IF(IF(Plananalyse!CM140=1,VLOOKUP(CM$5,Kruistabel!$B$26:$F$29,MATCH($C140,Kruistabel!$C$25:$F$25,0)+1,FALSE),"")=0,"",IF(Plananalyse!CM140=1,VLOOKUP(CM$5,Kruistabel!$B$26:$F$29,MATCH($C140,Kruistabel!$C$25:$F$25,0)+1,FALSE),""))</f>
        <v>#N/A</v>
      </c>
      <c r="CN140" s="326" t="e">
        <f>IF(IF(Plananalyse!CN140=1,VLOOKUP(CN$5,Kruistabel!$B$26:$F$29,MATCH($C140,Kruistabel!$C$25:$F$25,0)+1,FALSE),"")=0,"",IF(Plananalyse!CN140=1,VLOOKUP(CN$5,Kruistabel!$B$26:$F$29,MATCH($C140,Kruistabel!$C$25:$F$25,0)+1,FALSE),""))</f>
        <v>#N/A</v>
      </c>
      <c r="CO140" s="326" t="e">
        <f>IF(IF(Plananalyse!CO140=1,VLOOKUP(CO$5,Kruistabel!$B$26:$F$29,MATCH($C140,Kruistabel!$C$25:$F$25,0)+1,FALSE),"")=0,"",IF(Plananalyse!CO140=1,VLOOKUP(CO$5,Kruistabel!$B$26:$F$29,MATCH($C140,Kruistabel!$C$25:$F$25,0)+1,FALSE),""))</f>
        <v>#N/A</v>
      </c>
      <c r="CP140" s="326" t="e">
        <f>IF(IF(Plananalyse!CP140=1,VLOOKUP(CP$5,Kruistabel!$B$26:$F$29,MATCH($C140,Kruistabel!$C$25:$F$25,0)+1,FALSE),"")=0,"",IF(Plananalyse!CP140=1,VLOOKUP(CP$5,Kruistabel!$B$26:$F$29,MATCH($C140,Kruistabel!$C$25:$F$25,0)+1,FALSE),""))</f>
        <v>#N/A</v>
      </c>
      <c r="CQ140" s="326" t="e">
        <f>IF(IF(Plananalyse!CQ140=1,VLOOKUP(CQ$5,Kruistabel!$B$26:$F$29,MATCH($C140,Kruistabel!$C$25:$F$25,0)+1,FALSE),"")=0,"",IF(Plananalyse!CQ140=1,VLOOKUP(CQ$5,Kruistabel!$B$26:$F$29,MATCH($C140,Kruistabel!$C$25:$F$25,0)+1,FALSE),""))</f>
        <v>#N/A</v>
      </c>
      <c r="CR140" s="326" t="e">
        <f>IF(IF(Plananalyse!CR140=1,VLOOKUP(CR$5,Kruistabel!$B$26:$F$29,MATCH($C140,Kruistabel!$C$25:$F$25,0)+1,FALSE),"")=0,"",IF(Plananalyse!CR140=1,VLOOKUP(CR$5,Kruistabel!$B$26:$F$29,MATCH($C140,Kruistabel!$C$25:$F$25,0)+1,FALSE),""))</f>
        <v>#N/A</v>
      </c>
      <c r="CS140" s="326" t="e">
        <f>IF(IF(Plananalyse!CS140=1,VLOOKUP(CS$5,Kruistabel!$B$26:$F$29,MATCH($C140,Kruistabel!$C$25:$F$25,0)+1,FALSE),"")=0,"",IF(Plananalyse!CS140=1,VLOOKUP(CS$5,Kruistabel!$B$26:$F$29,MATCH($C140,Kruistabel!$C$25:$F$25,0)+1,FALSE),""))</f>
        <v>#N/A</v>
      </c>
      <c r="CT140" s="326" t="e">
        <f>IF(IF(Plananalyse!CT140=1,VLOOKUP(CT$5,Kruistabel!$B$26:$F$29,MATCH($C140,Kruistabel!$C$25:$F$25,0)+1,FALSE),"")=0,"",IF(Plananalyse!CT140=1,VLOOKUP(CT$5,Kruistabel!$B$26:$F$29,MATCH($C140,Kruistabel!$C$25:$F$25,0)+1,FALSE),""))</f>
        <v>#N/A</v>
      </c>
      <c r="CU140" s="326" t="e">
        <f>IF(IF(Plananalyse!CU140=1,VLOOKUP(CU$5,Kruistabel!$B$26:$F$29,MATCH($C140,Kruistabel!$C$25:$F$25,0)+1,FALSE),"")=0,"",IF(Plananalyse!CU140=1,VLOOKUP(CU$5,Kruistabel!$B$26:$F$29,MATCH($C140,Kruistabel!$C$25:$F$25,0)+1,FALSE),""))</f>
        <v>#N/A</v>
      </c>
      <c r="CV140" s="326" t="e">
        <f>IF(IF(Plananalyse!CV140=1,VLOOKUP(CV$5,Kruistabel!$B$26:$F$29,MATCH($C140,Kruistabel!$C$25:$F$25,0)+1,FALSE),"")=0,"",IF(Plananalyse!CV140=1,VLOOKUP(CV$5,Kruistabel!$B$26:$F$29,MATCH($C140,Kruistabel!$C$25:$F$25,0)+1,FALSE),""))</f>
        <v>#N/A</v>
      </c>
      <c r="CW140" s="326" t="e">
        <f>IF(IF(Plananalyse!CW140=1,VLOOKUP(CW$5,Kruistabel!$B$26:$F$29,MATCH($C140,Kruistabel!$C$25:$F$25,0)+1,FALSE),"")=0,"",IF(Plananalyse!CW140=1,VLOOKUP(CW$5,Kruistabel!$B$26:$F$29,MATCH($C140,Kruistabel!$C$25:$F$25,0)+1,FALSE),""))</f>
        <v>#N/A</v>
      </c>
      <c r="CX140" s="326" t="e">
        <f>IF(IF(Plananalyse!CX140=1,VLOOKUP(CX$5,Kruistabel!$B$26:$F$29,MATCH($C140,Kruistabel!$C$25:$F$25,0)+1,FALSE),"")=0,"",IF(Plananalyse!CX140=1,VLOOKUP(CX$5,Kruistabel!$B$26:$F$29,MATCH($C140,Kruistabel!$C$25:$F$25,0)+1,FALSE),""))</f>
        <v>#N/A</v>
      </c>
      <c r="CY140" s="326" t="e">
        <f>IF(IF(Plananalyse!CY140=1,VLOOKUP(CY$5,Kruistabel!$B$26:$F$29,MATCH($C140,Kruistabel!$C$25:$F$25,0)+1,FALSE),"")=0,"",IF(Plananalyse!CY140=1,VLOOKUP(CY$5,Kruistabel!$B$26:$F$29,MATCH($C140,Kruistabel!$C$25:$F$25,0)+1,FALSE),""))</f>
        <v>#N/A</v>
      </c>
      <c r="CZ140" s="326" t="e">
        <f>IF(IF(Plananalyse!CZ140=1,VLOOKUP(CZ$5,Kruistabel!$B$26:$F$29,MATCH($C140,Kruistabel!$C$25:$F$25,0)+1,FALSE),"")=0,"",IF(Plananalyse!CZ140=1,VLOOKUP(CZ$5,Kruistabel!$B$26:$F$29,MATCH($C140,Kruistabel!$C$25:$F$25,0)+1,FALSE),""))</f>
        <v>#N/A</v>
      </c>
      <c r="DA140" s="326" t="e">
        <f>IF(IF(Plananalyse!DA140=1,VLOOKUP(DA$5,Kruistabel!$B$26:$F$29,MATCH($C140,Kruistabel!$C$25:$F$25,0)+1,FALSE),"")=0,"",IF(Plananalyse!DA140=1,VLOOKUP(DA$5,Kruistabel!$B$26:$F$29,MATCH($C140,Kruistabel!$C$25:$F$25,0)+1,FALSE),""))</f>
        <v>#N/A</v>
      </c>
      <c r="DB140" s="326" t="e">
        <f>IF(IF(Plananalyse!DB140=1,VLOOKUP(DB$5,Kruistabel!$B$26:$F$29,MATCH($C140,Kruistabel!$C$25:$F$25,0)+1,FALSE),"")=0,"",IF(Plananalyse!DB140=1,VLOOKUP(DB$5,Kruistabel!$B$26:$F$29,MATCH($C140,Kruistabel!$C$25:$F$25,0)+1,FALSE),""))</f>
        <v>#N/A</v>
      </c>
      <c r="DC140" s="326" t="e">
        <f>IF(IF(Plananalyse!DC140=1,VLOOKUP(DC$5,Kruistabel!$B$26:$F$29,MATCH($C140,Kruistabel!$C$25:$F$25,0)+1,FALSE),"")=0,"",IF(Plananalyse!DC140=1,VLOOKUP(DC$5,Kruistabel!$B$26:$F$29,MATCH($C140,Kruistabel!$C$25:$F$25,0)+1,FALSE),""))</f>
        <v>#N/A</v>
      </c>
      <c r="DD140" s="327"/>
      <c r="DE140" s="326" t="e">
        <f>IF(IF(Plananalyse!DE140=1,VLOOKUP(DE$5,Kruistabel!$B$26:$F$29,MATCH($C140,Kruistabel!$C$25:$F$25,0)+1,FALSE),"")=0,"",IF(Plananalyse!DE140=1,VLOOKUP(DE$5,Kruistabel!$B$26:$F$29,MATCH($C140,Kruistabel!$C$25:$F$25,0)+1,FALSE),""))</f>
        <v>#N/A</v>
      </c>
      <c r="DF140" s="326" t="e">
        <f>IF(IF(Plananalyse!DF140=1,VLOOKUP(DF$5,Kruistabel!$B$26:$F$29,MATCH($C140,Kruistabel!$C$25:$F$25,0)+1,FALSE),"")=0,"",IF(Plananalyse!DF140=1,VLOOKUP(DF$5,Kruistabel!$B$26:$F$29,MATCH($C140,Kruistabel!$C$25:$F$25,0)+1,FALSE),""))</f>
        <v>#N/A</v>
      </c>
      <c r="DG140" s="326" t="e">
        <f>IF(IF(Plananalyse!DG140=1,VLOOKUP(DG$5,Kruistabel!$B$26:$F$29,MATCH($C140,Kruistabel!$C$25:$F$25,0)+1,FALSE),"")=0,"",IF(Plananalyse!DG140=1,VLOOKUP(DG$5,Kruistabel!$B$26:$F$29,MATCH($C140,Kruistabel!$C$25:$F$25,0)+1,FALSE),""))</f>
        <v>#N/A</v>
      </c>
      <c r="DH140" s="326" t="e">
        <f>IF(IF(Plananalyse!DH140=1,VLOOKUP(DH$5,Kruistabel!$B$26:$F$29,MATCH($C140,Kruistabel!$C$25:$F$25,0)+1,FALSE),"")=0,"",IF(Plananalyse!DH140=1,VLOOKUP(DH$5,Kruistabel!$B$26:$F$29,MATCH($C140,Kruistabel!$C$25:$F$25,0)+1,FALSE),""))</f>
        <v>#N/A</v>
      </c>
      <c r="DI140" s="326" t="e">
        <f>IF(IF(Plananalyse!DI140=1,VLOOKUP(DI$5,Kruistabel!$B$26:$F$29,MATCH($C140,Kruistabel!$C$25:$F$25,0)+1,FALSE),"")=0,"",IF(Plananalyse!DI140=1,VLOOKUP(DI$5,Kruistabel!$B$26:$F$29,MATCH($C140,Kruistabel!$C$25:$F$25,0)+1,FALSE),""))</f>
        <v>#N/A</v>
      </c>
      <c r="DJ140" s="326" t="e">
        <f>IF(IF(Plananalyse!DJ140=1,VLOOKUP(DJ$5,Kruistabel!$B$26:$F$29,MATCH($C140,Kruistabel!$C$25:$F$25,0)+1,FALSE),"")=0,"",IF(Plananalyse!DJ140=1,VLOOKUP(DJ$5,Kruistabel!$B$26:$F$29,MATCH($C140,Kruistabel!$C$25:$F$25,0)+1,FALSE),""))</f>
        <v>#N/A</v>
      </c>
      <c r="DK140" s="326" t="e">
        <f>IF(IF(Plananalyse!DK140=1,VLOOKUP(DK$5,Kruistabel!$B$26:$F$29,MATCH($C140,Kruistabel!$C$25:$F$25,0)+1,FALSE),"")=0,"",IF(Plananalyse!DK140=1,VLOOKUP(DK$5,Kruistabel!$B$26:$F$29,MATCH($C140,Kruistabel!$C$25:$F$25,0)+1,FALSE),""))</f>
        <v>#REF!</v>
      </c>
      <c r="DL140" s="326" t="e">
        <f>IF(IF(Plananalyse!DL140=1,VLOOKUP(DL$5,Kruistabel!$B$26:$F$29,MATCH($C140,Kruistabel!$C$25:$F$25,0)+1,FALSE),"")=0,"",IF(Plananalyse!DL140=1,VLOOKUP(DL$5,Kruistabel!$B$26:$F$29,MATCH($C140,Kruistabel!$C$25:$F$25,0)+1,FALSE),""))</f>
        <v>#REF!</v>
      </c>
      <c r="DM140" s="327" t="str">
        <f>IF(Plananalyse!DM140=1,VLOOKUP(DM$5,Kruistabel!$B$26:$F$29,MATCH($C140,Kruistabel!$C$25:$F$25,0)+1,FALSE),"")</f>
        <v/>
      </c>
      <c r="DN140" s="326" t="e">
        <f>IF(IF(Plananalyse!DN140=1,VLOOKUP(DN$5,Kruistabel!$B$26:$F$29,MATCH($C140,Kruistabel!$C$25:$F$25,0)+1,FALSE),"")=0,"",IF(Plananalyse!DN140=1,VLOOKUP(DN$5,Kruistabel!$B$26:$F$29,MATCH($C140,Kruistabel!$C$25:$F$25,0)+1,FALSE),""))</f>
        <v>#N/A</v>
      </c>
      <c r="DO140" s="326" t="e">
        <f>IF(IF(Plananalyse!DO140=1,VLOOKUP(DO$5,Kruistabel!$B$26:$F$29,MATCH($C140,Kruistabel!$C$25:$F$25,0)+1,FALSE),"")=0,"",IF(Plananalyse!DO140=1,VLOOKUP(DO$5,Kruistabel!$B$26:$F$29,MATCH($C140,Kruistabel!$C$25:$F$25,0)+1,FALSE),""))</f>
        <v>#N/A</v>
      </c>
      <c r="DP140" s="326" t="e">
        <f>IF(IF(Plananalyse!DP140=1,VLOOKUP(DP$5,Kruistabel!$B$26:$F$29,MATCH($C140,Kruistabel!$C$25:$F$25,0)+1,FALSE),"")=0,"",IF(Plananalyse!DP140=1,VLOOKUP(DP$5,Kruistabel!$B$26:$F$29,MATCH($C140,Kruistabel!$C$25:$F$25,0)+1,FALSE),""))</f>
        <v>#N/A</v>
      </c>
      <c r="DQ140" s="326" t="e">
        <f>IF(IF(Plananalyse!DQ140=1,VLOOKUP(DQ$5,Kruistabel!$B$26:$F$29,MATCH($C140,Kruistabel!$C$25:$F$25,0)+1,FALSE),"")=0,"",IF(Plananalyse!DQ140=1,VLOOKUP(DQ$5,Kruistabel!$B$26:$F$29,MATCH($C140,Kruistabel!$C$25:$F$25,0)+1,FALSE),""))</f>
        <v>#N/A</v>
      </c>
      <c r="DR140" s="326" t="e">
        <f>IF(IF(Plananalyse!DR140=1,VLOOKUP(DR$5,Kruistabel!$B$26:$F$29,MATCH($C140,Kruistabel!$C$25:$F$25,0)+1,FALSE),"")=0,"",IF(Plananalyse!DR140=1,VLOOKUP(DR$5,Kruistabel!$B$26:$F$29,MATCH($C140,Kruistabel!$C$25:$F$25,0)+1,FALSE),""))</f>
        <v>#N/A</v>
      </c>
      <c r="DS140" s="326" t="e">
        <f>IF(IF(Plananalyse!DS140=1,VLOOKUP(DS$5,Kruistabel!$B$26:$F$29,MATCH($C140,Kruistabel!$C$25:$F$25,0)+1,FALSE),"")=0,"",IF(Plananalyse!DS140=1,VLOOKUP(DS$5,Kruistabel!$B$26:$F$29,MATCH($C140,Kruistabel!$C$25:$F$25,0)+1,FALSE),""))</f>
        <v>#N/A</v>
      </c>
      <c r="DT140" s="326" t="e">
        <f>IF(IF(Plananalyse!DT140=1,VLOOKUP(DT$5,Kruistabel!$B$26:$F$29,MATCH($C140,Kruistabel!$C$25:$F$25,0)+1,FALSE),"")=0,"",IF(Plananalyse!DT140=1,VLOOKUP(DT$5,Kruistabel!$B$26:$F$29,MATCH($C140,Kruistabel!$C$25:$F$25,0)+1,FALSE),""))</f>
        <v>#N/A</v>
      </c>
      <c r="DU140" s="326" t="e">
        <f>IF(IF(Plananalyse!DU140=1,VLOOKUP(DU$5,Kruistabel!$B$26:$F$29,MATCH($C140,Kruistabel!$C$25:$F$25,0)+1,FALSE),"")=0,"",IF(Plananalyse!DU140=1,VLOOKUP(DU$5,Kruistabel!$B$26:$F$29,MATCH($C140,Kruistabel!$C$25:$F$25,0)+1,FALSE),""))</f>
        <v>#N/A</v>
      </c>
      <c r="DV140" s="326" t="e">
        <f>IF(IF(Plananalyse!DV140=1,VLOOKUP(DV$5,Kruistabel!$B$26:$F$29,MATCH($C140,Kruistabel!$C$25:$F$25,0)+1,FALSE),"")=0,"",IF(Plananalyse!DV140=1,VLOOKUP(DV$5,Kruistabel!$B$26:$F$29,MATCH($C140,Kruistabel!$C$25:$F$25,0)+1,FALSE),""))</f>
        <v>#N/A</v>
      </c>
      <c r="DW140" s="326" t="e">
        <f>IF(IF(Plananalyse!DW140=1,VLOOKUP(DW$5,Kruistabel!$B$26:$F$29,MATCH($C140,Kruistabel!$C$25:$F$25,0)+1,FALSE),"")=0,"",IF(Plananalyse!DW140=1,VLOOKUP(DW$5,Kruistabel!$B$26:$F$29,MATCH($C140,Kruistabel!$C$25:$F$25,0)+1,FALSE),""))</f>
        <v>#REF!</v>
      </c>
      <c r="DX140" s="326" t="e">
        <f>IF(IF(Plananalyse!DX140=1,VLOOKUP(DX$5,Kruistabel!$B$26:$F$29,MATCH($C140,Kruistabel!$C$25:$F$25,0)+1,FALSE),"")=0,"",IF(Plananalyse!DX140=1,VLOOKUP(DX$5,Kruistabel!$B$26:$F$29,MATCH($C140,Kruistabel!$C$25:$F$25,0)+1,FALSE),""))</f>
        <v>#REF!</v>
      </c>
      <c r="DY140" s="327" t="str">
        <f>IF(Plananalyse!DY140=1,VLOOKUP(DY$5,Kruistabel!$B$26:$F$29,MATCH($C140,Kruistabel!$C$25:$F$25,0)+1,FALSE),"")</f>
        <v/>
      </c>
      <c r="DZ140" s="326" t="e">
        <f>IF(IF(Plananalyse!DZ140=1,VLOOKUP(DZ$5,Kruistabel!$B$26:$F$29,MATCH($C140,Kruistabel!$C$25:$F$25,0)+1,FALSE),"")=0,"",IF(Plananalyse!DZ140=1,VLOOKUP(DZ$5,Kruistabel!$B$26:$F$29,MATCH($C140,Kruistabel!$C$25:$F$25,0)+1,FALSE),""))</f>
        <v>#N/A</v>
      </c>
      <c r="EA140" s="326" t="e">
        <f ca="1">IF(IF(Plananalyse!EA140=1,VLOOKUP(EA$5,Kruistabel!$B$26:$F$29,MATCH($C140,Kruistabel!$C$25:$F$25,0)+1,FALSE),"")=0,"",IF(Plananalyse!EA140=1,VLOOKUP(EA$5,Kruistabel!$B$26:$F$29,MATCH($C140,Kruistabel!$C$25:$F$25,0)+1,FALSE),""))</f>
        <v>#N/A</v>
      </c>
      <c r="EB140" s="326" t="e">
        <f ca="1">IF(IF(Plananalyse!EB140=1,VLOOKUP(EB$5,Kruistabel!$B$26:$F$29,MATCH($C140,Kruistabel!$C$25:$F$25,0)+1,FALSE),"")=0,"",IF(Plananalyse!EB140=1,VLOOKUP(EB$5,Kruistabel!$B$26:$F$29,MATCH($C140,Kruistabel!$C$25:$F$25,0)+1,FALSE),""))</f>
        <v>#REF!</v>
      </c>
      <c r="EC140" s="326" t="e">
        <f ca="1">IF(IF(Plananalyse!EC140=1,VLOOKUP(EC$5,Kruistabel!$B$26:$F$29,MATCH($C140,Kruistabel!$C$25:$F$25,0)+1,FALSE),"")=0,"",IF(Plananalyse!EC140=1,VLOOKUP(EC$5,Kruistabel!$B$26:$F$29,MATCH($C140,Kruistabel!$C$25:$F$25,0)+1,FALSE),""))</f>
        <v>#REF!</v>
      </c>
      <c r="ED140" s="327"/>
      <c r="EE140" s="326" t="e">
        <f ca="1">IF(IF(Plananalyse!EE140=1,VLOOKUP(EE$5,Kruistabel!$B$26:$F$29,MATCH($C140,Kruistabel!$C$25:$F$25,0)+1,FALSE),"")=0,"",IF(Plananalyse!EE140=1,VLOOKUP(EE$5,Kruistabel!$B$26:$F$29,MATCH($C140,Kruistabel!$C$25:$F$25,0)+1,FALSE),""))</f>
        <v>#N/A</v>
      </c>
      <c r="EF140" s="326" t="e">
        <f ca="1">IF(IF(Plananalyse!EF140=1,VLOOKUP(EF$5,Kruistabel!$B$26:$F$29,MATCH($C140,Kruistabel!$C$25:$F$25,0)+1,FALSE),"")=0,"",IF(Plananalyse!EF140=1,VLOOKUP(EF$5,Kruistabel!$B$26:$F$29,MATCH($C140,Kruistabel!$C$25:$F$25,0)+1,FALSE),""))</f>
        <v>#N/A</v>
      </c>
      <c r="EG140" s="326" t="e">
        <f ca="1">IF(IF(Plananalyse!EG140=1,VLOOKUP(EG$5,Kruistabel!$B$26:$F$29,MATCH($C140,Kruistabel!$C$25:$F$25,0)+1,FALSE),"")=0,"",IF(Plananalyse!EG140=1,VLOOKUP(EG$5,Kruistabel!$B$26:$F$29,MATCH($C140,Kruistabel!$C$25:$F$25,0)+1,FALSE),""))</f>
        <v>#N/A</v>
      </c>
      <c r="EH140" s="326" t="e">
        <f ca="1">IF(IF(Plananalyse!EH140=1,VLOOKUP(EH$5,Kruistabel!$B$26:$F$29,MATCH($C140,Kruistabel!$C$25:$F$25,0)+1,FALSE),"")=0,"",IF(Plananalyse!EH140=1,VLOOKUP(EH$5,Kruistabel!$B$26:$F$29,MATCH($C140,Kruistabel!$C$25:$F$25,0)+1,FALSE),""))</f>
        <v>#REF!</v>
      </c>
      <c r="EI140" s="326" t="e">
        <f ca="1">IF(IF(Plananalyse!EI140=1,VLOOKUP(EI$5,Kruistabel!$B$26:$F$29,MATCH($C140,Kruistabel!$C$25:$F$25,0)+1,FALSE),"")=0,"",IF(Plananalyse!EI140=1,VLOOKUP(EI$5,Kruistabel!$B$26:$F$29,MATCH($C140,Kruistabel!$C$25:$F$25,0)+1,FALSE),""))</f>
        <v>#REF!</v>
      </c>
      <c r="EJ140" s="164" t="str">
        <f>IF(Plananalyse!EJ140=1,VLOOKUP(EJ$5,Kruistabel!$B$26:$F$29,MATCH($C140,Kruistabel!$C$25:$F$25,0)+1,FALSE),"")</f>
        <v/>
      </c>
      <c r="EK140" s="138"/>
      <c r="EL140" s="138"/>
      <c r="EM140" s="138"/>
      <c r="EN140" s="138"/>
      <c r="EO140" s="138"/>
    </row>
    <row r="141" spans="2:145" hidden="1">
      <c r="B141" s="337" t="s">
        <v>241</v>
      </c>
      <c r="C141" s="160" t="str">
        <f>_xlfn.IFNA(VLOOKUP($B141,Classificatietabel!$B$6:$I$91,C$7,FALSE),"")</f>
        <v/>
      </c>
      <c r="D141" s="160" t="str">
        <f>_xlfn.IFNA(VLOOKUP($B141,Classificatietabel!$B$6:$I$91,D$7,FALSE),"")</f>
        <v/>
      </c>
      <c r="E141" s="119" t="str">
        <f>IF(AND(D141="laag",$D$3=1),0,_xlfn.IFNA(IF(VLOOKUP($B141,Classificatietabel!$B$6:$H$91,$E$5,FALSE)="Ja",1,0),""))</f>
        <v/>
      </c>
      <c r="F141" s="163"/>
      <c r="G141" s="326" t="e">
        <f>IF(IF(Plananalyse!G141=1,VLOOKUP(G$5,Kruistabel!$B$26:$F$29,MATCH($C141,Kruistabel!$C$25:$F$25,0)+1,FALSE),"")=0,"",IF(Plananalyse!G141=1,VLOOKUP(G$5,Kruistabel!$B$26:$F$29,MATCH($C141,Kruistabel!$C$25:$F$25,0)+1,FALSE),""))</f>
        <v>#N/A</v>
      </c>
      <c r="H141" s="326" t="e">
        <f>IF(IF(Plananalyse!H141=1,VLOOKUP(H$5,Kruistabel!$B$26:$F$29,MATCH($C141,Kruistabel!$C$25:$F$25,0)+1,FALSE),"")=0,"",IF(Plananalyse!H141=1,VLOOKUP(H$5,Kruistabel!$B$26:$F$29,MATCH($C141,Kruistabel!$C$25:$F$25,0)+1,FALSE),""))</f>
        <v>#N/A</v>
      </c>
      <c r="I141" s="326" t="e">
        <f>IF(IF(Plananalyse!I141=1,VLOOKUP(I$5,Kruistabel!$B$26:$F$29,MATCH($C141,Kruistabel!$C$25:$F$25,0)+1,FALSE),"")=0,"",IF(Plananalyse!I141=1,VLOOKUP(I$5,Kruistabel!$B$26:$F$29,MATCH($C141,Kruistabel!$C$25:$F$25,0)+1,FALSE),""))</f>
        <v>#N/A</v>
      </c>
      <c r="J141" s="326" t="e">
        <f>IF(IF(Plananalyse!J141=1,VLOOKUP(J$5,Kruistabel!$B$26:$F$29,MATCH($C141,Kruistabel!$C$25:$F$25,0)+1,FALSE),"")=0,"",IF(Plananalyse!J141=1,VLOOKUP(J$5,Kruistabel!$B$26:$F$29,MATCH($C141,Kruistabel!$C$25:$F$25,0)+1,FALSE),""))</f>
        <v>#N/A</v>
      </c>
      <c r="K141" s="326" t="e">
        <f>IF(IF(Plananalyse!K141=1,VLOOKUP(K$5,Kruistabel!$B$26:$F$29,MATCH($C141,Kruistabel!$C$25:$F$25,0)+1,FALSE),"")=0,"",IF(Plananalyse!K141=1,VLOOKUP(K$5,Kruistabel!$B$26:$F$29,MATCH($C141,Kruistabel!$C$25:$F$25,0)+1,FALSE),""))</f>
        <v>#N/A</v>
      </c>
      <c r="L141" s="326" t="e">
        <f>IF(IF(Plananalyse!L141=1,VLOOKUP(L$5,Kruistabel!$B$26:$F$29,MATCH($C141,Kruistabel!$C$25:$F$25,0)+1,FALSE),"")=0,"",IF(Plananalyse!L141=1,VLOOKUP(L$5,Kruistabel!$B$26:$F$29,MATCH($C141,Kruistabel!$C$25:$F$25,0)+1,FALSE),""))</f>
        <v>#N/A</v>
      </c>
      <c r="M141" s="326" t="e">
        <f>IF(IF(Plananalyse!M141=1,VLOOKUP(M$5,Kruistabel!$B$26:$F$29,MATCH($C141,Kruistabel!$C$25:$F$25,0)+1,FALSE),"")=0,"",IF(Plananalyse!M141=1,VLOOKUP(M$5,Kruistabel!$B$26:$F$29,MATCH($C141,Kruistabel!$C$25:$F$25,0)+1,FALSE),""))</f>
        <v>#N/A</v>
      </c>
      <c r="N141" s="326" t="e">
        <f>IF(IF(Plananalyse!N141=1,VLOOKUP(N$5,Kruistabel!$B$26:$F$29,MATCH($C141,Kruistabel!$C$25:$F$25,0)+1,FALSE),"")=0,"",IF(Plananalyse!N141=1,VLOOKUP(N$5,Kruistabel!$B$26:$F$29,MATCH($C141,Kruistabel!$C$25:$F$25,0)+1,FALSE),""))</f>
        <v>#N/A</v>
      </c>
      <c r="O141" s="326" t="e">
        <f>IF(IF(Plananalyse!O141=1,VLOOKUP(O$5,Kruistabel!$B$26:$F$29,MATCH($C141,Kruistabel!$C$25:$F$25,0)+1,FALSE),"")=0,"",IF(Plananalyse!O141=1,VLOOKUP(O$5,Kruistabel!$B$26:$F$29,MATCH($C141,Kruistabel!$C$25:$F$25,0)+1,FALSE),""))</f>
        <v>#N/A</v>
      </c>
      <c r="P141" s="326" t="e">
        <f>IF(IF(Plananalyse!P141=1,VLOOKUP(P$5,Kruistabel!$B$26:$F$29,MATCH($C141,Kruistabel!$C$25:$F$25,0)+1,FALSE),"")=0,"",IF(Plananalyse!P141=1,VLOOKUP(P$5,Kruistabel!$B$26:$F$29,MATCH($C141,Kruistabel!$C$25:$F$25,0)+1,FALSE),""))</f>
        <v>#N/A</v>
      </c>
      <c r="Q141" s="326" t="e">
        <f>IF(IF(Plananalyse!Q141=1,VLOOKUP(Q$5,Kruistabel!$B$26:$F$29,MATCH($C141,Kruistabel!$C$25:$F$25,0)+1,FALSE),"")=0,"",IF(Plananalyse!Q141=1,VLOOKUP(Q$5,Kruistabel!$B$26:$F$29,MATCH($C141,Kruistabel!$C$25:$F$25,0)+1,FALSE),""))</f>
        <v>#N/A</v>
      </c>
      <c r="R141" s="326" t="e">
        <f>IF(IF(Plananalyse!R141=1,VLOOKUP(R$5,Kruistabel!$B$26:$F$29,MATCH($C141,Kruistabel!$C$25:$F$25,0)+1,FALSE),"")=0,"",IF(Plananalyse!R141=1,VLOOKUP(R$5,Kruistabel!$B$26:$F$29,MATCH($C141,Kruistabel!$C$25:$F$25,0)+1,FALSE),""))</f>
        <v>#N/A</v>
      </c>
      <c r="S141" s="326" t="e">
        <f>IF(IF(Plananalyse!S141=1,VLOOKUP(S$5,Kruistabel!$B$26:$F$29,MATCH($C141,Kruistabel!$C$25:$F$25,0)+1,FALSE),"")=0,"",IF(Plananalyse!S141=1,VLOOKUP(S$5,Kruistabel!$B$26:$F$29,MATCH($C141,Kruistabel!$C$25:$F$25,0)+1,FALSE),""))</f>
        <v>#N/A</v>
      </c>
      <c r="T141" s="326" t="e">
        <f>IF(IF(Plananalyse!T141=1,VLOOKUP(T$5,Kruistabel!$B$26:$F$29,MATCH($C141,Kruistabel!$C$25:$F$25,0)+1,FALSE),"")=0,"",IF(Plananalyse!T141=1,VLOOKUP(T$5,Kruistabel!$B$26:$F$29,MATCH($C141,Kruistabel!$C$25:$F$25,0)+1,FALSE),""))</f>
        <v>#N/A</v>
      </c>
      <c r="U141" s="326" t="e">
        <f>IF(IF(Plananalyse!U141=1,VLOOKUP(U$5,Kruistabel!$B$26:$F$29,MATCH($C141,Kruistabel!$C$25:$F$25,0)+1,FALSE),"")=0,"",IF(Plananalyse!U141=1,VLOOKUP(U$5,Kruistabel!$B$26:$F$29,MATCH($C141,Kruistabel!$C$25:$F$25,0)+1,FALSE),""))</f>
        <v>#N/A</v>
      </c>
      <c r="V141" s="326" t="e">
        <f>IF(IF(Plananalyse!V141=1,VLOOKUP(V$5,Kruistabel!$B$26:$F$29,MATCH($C141,Kruistabel!$C$25:$F$25,0)+1,FALSE),"")=0,"",IF(Plananalyse!V141=1,VLOOKUP(V$5,Kruistabel!$B$26:$F$29,MATCH($C141,Kruistabel!$C$25:$F$25,0)+1,FALSE),""))</f>
        <v>#N/A</v>
      </c>
      <c r="W141" s="326" t="e">
        <f>IF(IF(Plananalyse!W141=1,VLOOKUP(W$5,Kruistabel!$B$26:$F$29,MATCH($C141,Kruistabel!$C$25:$F$25,0)+1,FALSE),"")=0,"",IF(Plananalyse!W141=1,VLOOKUP(W$5,Kruistabel!$B$26:$F$29,MATCH($C141,Kruistabel!$C$25:$F$25,0)+1,FALSE),""))</f>
        <v>#N/A</v>
      </c>
      <c r="X141" s="326" t="e">
        <f>IF(IF(Plananalyse!X141=1,VLOOKUP(X$5,Kruistabel!$B$26:$F$29,MATCH($C141,Kruistabel!$C$25:$F$25,0)+1,FALSE),"")=0,"",IF(Plananalyse!X141=1,VLOOKUP(X$5,Kruistabel!$B$26:$F$29,MATCH($C141,Kruistabel!$C$25:$F$25,0)+1,FALSE),""))</f>
        <v>#N/A</v>
      </c>
      <c r="Y141" s="326" t="e">
        <f>IF(IF(Plananalyse!Y141=1,VLOOKUP(Y$5,Kruistabel!$B$26:$F$29,MATCH($C141,Kruistabel!$C$25:$F$25,0)+1,FALSE),"")=0,"",IF(Plananalyse!Y141=1,VLOOKUP(Y$5,Kruistabel!$B$26:$F$29,MATCH($C141,Kruistabel!$C$25:$F$25,0)+1,FALSE),""))</f>
        <v>#N/A</v>
      </c>
      <c r="Z141" s="326" t="e">
        <f>IF(IF(Plananalyse!Z141=1,VLOOKUP(Z$5,Kruistabel!$B$26:$F$29,MATCH($C141,Kruistabel!$C$25:$F$25,0)+1,FALSE),"")=0,"",IF(Plananalyse!Z141=1,VLOOKUP(Z$5,Kruistabel!$B$26:$F$29,MATCH($C141,Kruistabel!$C$25:$F$25,0)+1,FALSE),""))</f>
        <v>#N/A</v>
      </c>
      <c r="AA141" s="326" t="e">
        <f>IF(IF(Plananalyse!AA141=1,VLOOKUP(AA$5,Kruistabel!$B$26:$F$29,MATCH($C141,Kruistabel!$C$25:$F$25,0)+1,FALSE),"")=0,"",IF(Plananalyse!AA141=1,VLOOKUP(AA$5,Kruistabel!$B$26:$F$29,MATCH($C141,Kruistabel!$C$25:$F$25,0)+1,FALSE),""))</f>
        <v>#N/A</v>
      </c>
      <c r="AB141" s="326" t="e">
        <f>IF(IF(Plananalyse!AB141=1,VLOOKUP(AB$5,Kruistabel!$B$26:$F$29,MATCH($C141,Kruistabel!$C$25:$F$25,0)+1,FALSE),"")=0,"",IF(Plananalyse!AB141=1,VLOOKUP(AB$5,Kruistabel!$B$26:$F$29,MATCH($C141,Kruistabel!$C$25:$F$25,0)+1,FALSE),""))</f>
        <v>#N/A</v>
      </c>
      <c r="AC141" s="326" t="e">
        <f>IF(IF(Plananalyse!AC141=1,VLOOKUP(AC$5,Kruistabel!$B$26:$F$29,MATCH($C141,Kruistabel!$C$25:$F$25,0)+1,FALSE),"")=0,"",IF(Plananalyse!AC141=1,VLOOKUP(AC$5,Kruistabel!$B$26:$F$29,MATCH($C141,Kruistabel!$C$25:$F$25,0)+1,FALSE),""))</f>
        <v>#N/A</v>
      </c>
      <c r="AD141" s="326" t="e">
        <f>IF(IF(Plananalyse!AD141=1,VLOOKUP(AD$5,Kruistabel!$B$26:$F$29,MATCH($C141,Kruistabel!$C$25:$F$25,0)+1,FALSE),"")=0,"",IF(Plananalyse!AD141=1,VLOOKUP(AD$5,Kruistabel!$B$26:$F$29,MATCH($C141,Kruistabel!$C$25:$F$25,0)+1,FALSE),""))</f>
        <v>#N/A</v>
      </c>
      <c r="AE141" s="326" t="e">
        <f>IF(IF(Plananalyse!AE141=1,VLOOKUP(AE$5,Kruistabel!$B$26:$F$29,MATCH($C141,Kruistabel!$C$25:$F$25,0)+1,FALSE),"")=0,"",IF(Plananalyse!AE141=1,VLOOKUP(AE$5,Kruistabel!$B$26:$F$29,MATCH($C141,Kruistabel!$C$25:$F$25,0)+1,FALSE),""))</f>
        <v>#N/A</v>
      </c>
      <c r="AF141" s="326" t="e">
        <f>IF(IF(Plananalyse!AF141=1,VLOOKUP(AF$5,Kruistabel!$B$26:$F$29,MATCH($C141,Kruistabel!$C$25:$F$25,0)+1,FALSE),"")=0,"",IF(Plananalyse!AF141=1,VLOOKUP(AF$5,Kruistabel!$B$26:$F$29,MATCH($C141,Kruistabel!$C$25:$F$25,0)+1,FALSE),""))</f>
        <v>#N/A</v>
      </c>
      <c r="AG141" s="326" t="e">
        <f>IF(IF(Plananalyse!AG141=1,VLOOKUP(AG$5,Kruistabel!$B$26:$F$29,MATCH($C141,Kruistabel!$C$25:$F$25,0)+1,FALSE),"")=0,"",IF(Plananalyse!AG141=1,VLOOKUP(AG$5,Kruistabel!$B$26:$F$29,MATCH($C141,Kruistabel!$C$25:$F$25,0)+1,FALSE),""))</f>
        <v>#N/A</v>
      </c>
      <c r="AH141" s="326" t="e">
        <f>IF(IF(Plananalyse!AH141=1,VLOOKUP(AH$5,Kruistabel!$B$26:$F$29,MATCH($C141,Kruistabel!$C$25:$F$25,0)+1,FALSE),"")=0,"",IF(Plananalyse!AI141=1,VLOOKUP(AH$5,Kruistabel!$B$26:$F$29,MATCH($C141,Kruistabel!$C$25:$F$25,0)+1,FALSE),""))</f>
        <v>#N/A</v>
      </c>
      <c r="AI141" s="326" t="e">
        <f>IF(IF(Plananalyse!AI141=1,VLOOKUP(AI$5,Kruistabel!$B$26:$F$29,MATCH($C141,Kruistabel!$C$25:$F$25,0)+1,FALSE),"")=0,"",IF(Plananalyse!AJ141=1,VLOOKUP(AI$5,Kruistabel!$B$26:$F$29,MATCH($C141,Kruistabel!$C$25:$F$25,0)+1,FALSE),""))</f>
        <v>#N/A</v>
      </c>
      <c r="AJ141" s="326" t="e">
        <f>IF(IF(Plananalyse!AJ141=1,VLOOKUP(AJ$5,Kruistabel!$B$26:$F$29,MATCH($C141,Kruistabel!$C$25:$F$25,0)+1,FALSE),"")=0,"",IF(Plananalyse!AJ141=1,VLOOKUP(AJ$5,Kruistabel!$B$26:$F$29,MATCH($C141,Kruistabel!$C$25:$F$25,0)+1,FALSE),""))</f>
        <v>#N/A</v>
      </c>
      <c r="AK141" s="326" t="e">
        <f>IF(IF(Plananalyse!AK141=1,VLOOKUP(AK$5,Kruistabel!$B$26:$F$29,MATCH($C141,Kruistabel!$C$25:$F$25,0)+1,FALSE),"")=0,"",IF(Plananalyse!AK141=1,VLOOKUP(AK$5,Kruistabel!$B$26:$F$29,MATCH($C141,Kruistabel!$C$25:$F$25,0)+1,FALSE),""))</f>
        <v>#N/A</v>
      </c>
      <c r="AL141" s="326" t="e">
        <f>IF(IF(Plananalyse!AL141=1,VLOOKUP(AL$5,Kruistabel!$B$26:$F$29,MATCH($C141,Kruistabel!$C$25:$F$25,0)+1,FALSE),"")=0,"",IF(Plananalyse!AL141=1,VLOOKUP(AL$5,Kruistabel!$B$26:$F$29,MATCH($C141,Kruistabel!$C$25:$F$25,0)+1,FALSE),""))</f>
        <v>#N/A</v>
      </c>
      <c r="AM141" s="326" t="e">
        <f>IF(IF(Plananalyse!AM141=1,VLOOKUP(AM$5,Kruistabel!$B$26:$F$29,MATCH($C141,Kruistabel!$C$25:$F$25,0)+1,FALSE),"")=0,"",IF(Plananalyse!AM141=1,VLOOKUP(AM$5,Kruistabel!$B$26:$F$29,MATCH($C141,Kruistabel!$C$25:$F$25,0)+1,FALSE),""))</f>
        <v>#N/A</v>
      </c>
      <c r="AN141" s="327"/>
      <c r="AO141" s="326" t="e">
        <f>IF(IF(Plananalyse!AO141=1,VLOOKUP(AO$5,Kruistabel!$B$26:$F$29,MATCH($C141,Kruistabel!$C$25:$F$25,0)+1,FALSE),"")=0,"",IF(Plananalyse!AO141=1,VLOOKUP(AO$5,Kruistabel!$B$26:$F$29,MATCH($C141,Kruistabel!$C$25:$F$25,0)+1,FALSE),""))</f>
        <v>#N/A</v>
      </c>
      <c r="AP141" s="326" t="e">
        <f>IF(IF(Plananalyse!AP141=1,VLOOKUP(AP$5,Kruistabel!$B$26:$F$29,MATCH($C141,Kruistabel!$C$25:$F$25,0)+1,FALSE),"")=0,"",IF(Plananalyse!AP141=1,VLOOKUP(AP$5,Kruistabel!$B$26:$F$29,MATCH($C141,Kruistabel!$C$25:$F$25,0)+1,FALSE),""))</f>
        <v>#N/A</v>
      </c>
      <c r="AQ141" s="326" t="e">
        <f>IF(IF(Plananalyse!AQ141=1,VLOOKUP(AQ$5,Kruistabel!$B$26:$F$29,MATCH($C141,Kruistabel!$C$25:$F$25,0)+1,FALSE),"")=0,"",IF(Plananalyse!AQ141=1,VLOOKUP(AQ$5,Kruistabel!$B$26:$F$29,MATCH($C141,Kruistabel!$C$25:$F$25,0)+1,FALSE),""))</f>
        <v>#N/A</v>
      </c>
      <c r="AR141" s="326" t="e">
        <f>IF(IF(Plananalyse!AR141=1,VLOOKUP(AR$5,Kruistabel!$B$26:$F$29,MATCH($C141,Kruistabel!$C$25:$F$25,0)+1,FALSE),"")=0,"",IF(Plananalyse!AR141=1,VLOOKUP(AR$5,Kruistabel!$B$26:$F$29,MATCH($C141,Kruistabel!$C$25:$F$25,0)+1,FALSE),""))</f>
        <v>#N/A</v>
      </c>
      <c r="AS141" s="326" t="e">
        <f>IF(IF(Plananalyse!AS141=1,VLOOKUP(AS$5,Kruistabel!$B$26:$F$29,MATCH($C141,Kruistabel!$C$25:$F$25,0)+1,FALSE),"")=0,"",IF(Plananalyse!AS141=1,VLOOKUP(AS$5,Kruistabel!$B$26:$F$29,MATCH($C141,Kruistabel!$C$25:$F$25,0)+1,FALSE),""))</f>
        <v>#N/A</v>
      </c>
      <c r="AT141" s="326" t="e">
        <f>IF(IF(Plananalyse!AT141=1,VLOOKUP(AT$5,Kruistabel!$B$26:$F$29,MATCH($C141,Kruistabel!$C$25:$F$25,0)+1,FALSE),"")=0,"",IF(Plananalyse!AT141=1,VLOOKUP(AT$5,Kruistabel!$B$26:$F$29,MATCH($C141,Kruistabel!$C$25:$F$25,0)+1,FALSE),""))</f>
        <v>#N/A</v>
      </c>
      <c r="AU141" s="326" t="e">
        <f>IF(IF(Plananalyse!AU141=1,VLOOKUP(AU$5,Kruistabel!$B$26:$F$29,MATCH($C141,Kruistabel!$C$25:$F$25,0)+1,FALSE),"")=0,"",IF(Plananalyse!AU141=1,VLOOKUP(AU$5,Kruistabel!$B$26:$F$29,MATCH($C141,Kruistabel!$C$25:$F$25,0)+1,FALSE),""))</f>
        <v>#N/A</v>
      </c>
      <c r="AV141" s="326" t="e">
        <f>IF(IF(Plananalyse!AV141=1,VLOOKUP(AV$5,Kruistabel!$B$26:$F$29,MATCH($C141,Kruistabel!$C$25:$F$25,0)+1,FALSE),"")=0,"",IF(Plananalyse!AV141=1,VLOOKUP(AV$5,Kruistabel!$B$26:$F$29,MATCH($C141,Kruistabel!$C$25:$F$25,0)+1,FALSE),""))</f>
        <v>#N/A</v>
      </c>
      <c r="AW141" s="326" t="e">
        <f>IF(IF(Plananalyse!AW141=1,VLOOKUP(AW$5,Kruistabel!$B$26:$F$29,MATCH($C141,Kruistabel!$C$25:$F$25,0)+1,FALSE),"")=0,"",IF(Plananalyse!AW141=1,VLOOKUP(AW$5,Kruistabel!$B$26:$F$29,MATCH($C141,Kruistabel!$C$25:$F$25,0)+1,FALSE),""))</f>
        <v>#N/A</v>
      </c>
      <c r="AX141" s="326" t="e">
        <f>IF(IF(Plananalyse!AX141=1,VLOOKUP(AX$5,Kruistabel!$B$26:$F$29,MATCH($C141,Kruistabel!$C$25:$F$25,0)+1,FALSE),"")=0,"",IF(Plananalyse!AX141=1,VLOOKUP(AX$5,Kruistabel!$B$26:$F$29,MATCH($C141,Kruistabel!$C$25:$F$25,0)+1,FALSE),""))</f>
        <v>#N/A</v>
      </c>
      <c r="AY141" s="327"/>
      <c r="AZ141" s="326" t="e">
        <f>IF(IF(Plananalyse!AZ141=1,VLOOKUP(AZ$5,Kruistabel!$B$26:$F$29,MATCH($C141,Kruistabel!$C$25:$F$25,0)+1,FALSE),"")=0,"",IF(Plananalyse!AZ141=1,VLOOKUP(AZ$5,Kruistabel!$B$26:$F$29,MATCH($C141,Kruistabel!$C$25:$F$25,0)+1,FALSE),""))</f>
        <v>#N/A</v>
      </c>
      <c r="BA141" s="326" t="e">
        <f>IF(IF(Plananalyse!BA141=1,VLOOKUP(BA$5,Kruistabel!$B$26:$F$29,MATCH($C141,Kruistabel!$C$25:$F$25,0)+1,FALSE),"")=0,"",IF(Plananalyse!BA141=1,VLOOKUP(BA$5,Kruistabel!$B$26:$F$29,MATCH($C141,Kruistabel!$C$25:$F$25,0)+1,FALSE),""))</f>
        <v>#N/A</v>
      </c>
      <c r="BB141" s="326" t="e">
        <f>IF(IF(Plananalyse!BB141=1,VLOOKUP(BB$5,Kruistabel!$B$26:$F$29,MATCH($C141,Kruistabel!$C$25:$F$25,0)+1,FALSE),"")=0,"",IF(Plananalyse!BB141=1,VLOOKUP(BB$5,Kruistabel!$B$26:$F$29,MATCH($C141,Kruistabel!$C$25:$F$25,0)+1,FALSE),""))</f>
        <v>#N/A</v>
      </c>
      <c r="BC141" s="326" t="e">
        <f>IF(IF(Plananalyse!BC141=1,VLOOKUP(BC$5,Kruistabel!$B$26:$F$29,MATCH($C141,Kruistabel!$C$25:$F$25,0)+1,FALSE),"")=0,"",IF(Plananalyse!BC141=1,VLOOKUP(BC$5,Kruistabel!$B$26:$F$29,MATCH($C141,Kruistabel!$C$25:$F$25,0)+1,FALSE),""))</f>
        <v>#N/A</v>
      </c>
      <c r="BD141" s="326" t="e">
        <f>IF(IF(Plananalyse!BD141=1,VLOOKUP(BD$5,Kruistabel!$B$26:$F$29,MATCH($C141,Kruistabel!$C$25:$F$25,0)+1,FALSE),"")=0,"",IF(Plananalyse!BD141=1,VLOOKUP(BD$5,Kruistabel!$B$26:$F$29,MATCH($C141,Kruistabel!$C$25:$F$25,0)+1,FALSE),""))</f>
        <v>#N/A</v>
      </c>
      <c r="BE141" s="326" t="e">
        <f>IF(IF(Plananalyse!BE141=1,VLOOKUP(BE$5,Kruistabel!$B$26:$F$29,MATCH($C141,Kruistabel!$C$25:$F$25,0)+1,FALSE),"")=0,"",IF(Plananalyse!BE141=1,VLOOKUP(BE$5,Kruistabel!$B$26:$F$29,MATCH($C141,Kruistabel!$C$25:$F$25,0)+1,FALSE),""))</f>
        <v>#N/A</v>
      </c>
      <c r="BF141" s="326" t="e">
        <f>IF(IF(Plananalyse!BF141=1,VLOOKUP(BF$5,Kruistabel!$B$26:$F$29,MATCH($C141,Kruistabel!$C$25:$F$25,0)+1,FALSE),"")=0,"",IF(Plananalyse!BF141=1,VLOOKUP(BF$5,Kruistabel!$B$26:$F$29,MATCH($C141,Kruistabel!$C$25:$F$25,0)+1,FALSE),""))</f>
        <v>#N/A</v>
      </c>
      <c r="BG141" s="326" t="e">
        <f>IF(IF(Plananalyse!BG141=1,VLOOKUP(BG$5,Kruistabel!$B$26:$F$29,MATCH($C141,Kruistabel!$C$25:$F$25,0)+1,FALSE),"")=0,"",IF(Plananalyse!BG141=1,VLOOKUP(BG$5,Kruistabel!$B$26:$F$29,MATCH($C141,Kruistabel!$C$25:$F$25,0)+1,FALSE),""))</f>
        <v>#N/A</v>
      </c>
      <c r="BH141" s="326" t="e">
        <f>IF(IF(Plananalyse!BH141=1,VLOOKUP(BH$5,Kruistabel!$B$26:$F$29,MATCH($C141,Kruistabel!$C$25:$F$25,0)+1,FALSE),"")=0,"",IF(Plananalyse!BH141=1,VLOOKUP(BH$5,Kruistabel!$B$26:$F$29,MATCH($C141,Kruistabel!$C$25:$F$25,0)+1,FALSE),""))</f>
        <v>#N/A</v>
      </c>
      <c r="BI141" s="327"/>
      <c r="BJ141" s="326" t="e">
        <f>IF(IF(Plananalyse!BJ141=1,VLOOKUP(BJ$5,Kruistabel!$B$26:$F$29,MATCH($C141,Kruistabel!$C$25:$F$25,0)+1,FALSE),"")=0,"",IF(Plananalyse!BJ141=1,VLOOKUP(BJ$5,Kruistabel!$B$26:$F$29,MATCH($C141,Kruistabel!$C$25:$F$25,0)+1,FALSE),""))</f>
        <v>#N/A</v>
      </c>
      <c r="BK141" s="326" t="e">
        <f>IF(IF(Plananalyse!BK141=1,VLOOKUP(BK$5,Kruistabel!$B$26:$F$29,MATCH($C141,Kruistabel!$C$25:$F$25,0)+1,FALSE),"")=0,"",IF(Plananalyse!BK141=1,VLOOKUP(BK$5,Kruistabel!$B$26:$F$29,MATCH($C141,Kruistabel!$C$25:$F$25,0)+1,FALSE),""))</f>
        <v>#N/A</v>
      </c>
      <c r="BL141" s="326" t="e">
        <f>IF(IF(Plananalyse!BL141=1,VLOOKUP(BL$5,Kruistabel!$B$26:$F$29,MATCH($C141,Kruistabel!$C$25:$F$25,0)+1,FALSE),"")=0,"",IF(Plananalyse!BL141=1,VLOOKUP(BL$5,Kruistabel!$B$26:$F$29,MATCH($C141,Kruistabel!$C$25:$F$25,0)+1,FALSE),""))</f>
        <v>#N/A</v>
      </c>
      <c r="BM141" s="326" t="e">
        <f>IF(IF(Plananalyse!BM141=1,VLOOKUP(BM$5,Kruistabel!$B$26:$F$29,MATCH($C141,Kruistabel!$C$25:$F$25,0)+1,FALSE),"")=0,"",IF(Plananalyse!BM141=1,VLOOKUP(BM$5,Kruistabel!$B$26:$F$29,MATCH($C141,Kruistabel!$C$25:$F$25,0)+1,FALSE),""))</f>
        <v>#N/A</v>
      </c>
      <c r="BN141" s="326" t="e">
        <f>IF(IF(Plananalyse!BN141=1,VLOOKUP(BN$5,Kruistabel!$B$26:$F$29,MATCH($C141,Kruistabel!$C$25:$F$25,0)+1,FALSE),"")=0,"",IF(Plananalyse!BN141=1,VLOOKUP(BN$5,Kruistabel!$B$26:$F$29,MATCH($C141,Kruistabel!$C$25:$F$25,0)+1,FALSE),""))</f>
        <v>#N/A</v>
      </c>
      <c r="BO141" s="326" t="e">
        <f>IF(IF(Plananalyse!BO141=1,VLOOKUP(BO$5,Kruistabel!$B$26:$F$29,MATCH($C141,Kruistabel!$C$25:$F$25,0)+1,FALSE),"")=0,"",IF(Plananalyse!BO141=1,VLOOKUP(BO$5,Kruistabel!$B$26:$F$29,MATCH($C141,Kruistabel!$C$25:$F$25,0)+1,FALSE),""))</f>
        <v>#N/A</v>
      </c>
      <c r="BP141" s="326" t="e">
        <f>IF(IF(Plananalyse!BP141=1,VLOOKUP(BP$5,Kruistabel!$B$26:$F$29,MATCH($C141,Kruistabel!$C$25:$F$25,0)+1,FALSE),"")=0,"",IF(Plananalyse!BP141=1,VLOOKUP(BP$5,Kruistabel!$B$26:$F$29,MATCH($C141,Kruistabel!$C$25:$F$25,0)+1,FALSE),""))</f>
        <v>#N/A</v>
      </c>
      <c r="BQ141" s="326" t="e">
        <f>IF(IF(Plananalyse!BQ141=1,VLOOKUP(BQ$5,Kruistabel!$B$26:$F$29,MATCH($C141,Kruistabel!$C$25:$F$25,0)+1,FALSE),"")=0,"",IF(Plananalyse!BQ141=1,VLOOKUP(BQ$5,Kruistabel!$B$26:$F$29,MATCH($C141,Kruistabel!$C$25:$F$25,0)+1,FALSE),""))</f>
        <v>#N/A</v>
      </c>
      <c r="BR141" s="326" t="e">
        <f>IF(IF(Plananalyse!BR141=1,VLOOKUP(BR$5,Kruistabel!$B$26:$F$29,MATCH($C141,Kruistabel!$C$25:$F$25,0)+1,FALSE),"")=0,"",IF(Plananalyse!BR141=1,VLOOKUP(BR$5,Kruistabel!$B$26:$F$29,MATCH($C141,Kruistabel!$C$25:$F$25,0)+1,FALSE),""))</f>
        <v>#REF!</v>
      </c>
      <c r="BS141" s="326" t="e">
        <f>IF(IF(Plananalyse!BS141=1,VLOOKUP(BS$5,Kruistabel!$B$26:$F$29,MATCH($C141,Kruistabel!$C$25:$F$25,0)+1,FALSE),"")=0,"",IF(Plananalyse!BS141=1,VLOOKUP(BS$5,Kruistabel!$B$26:$F$29,MATCH($C141,Kruistabel!$C$25:$F$25,0)+1,FALSE),""))</f>
        <v>#REF!</v>
      </c>
      <c r="BT141" s="65"/>
      <c r="BU141" s="231" t="e">
        <f>IF(IF(Plananalyse!BU141=1,VLOOKUP(BU$5,Kruistabel!$B$26:$F$29,MATCH($C141,Kruistabel!$C$25:$F$25,0)+1,FALSE),"")=0,"",IF(Plananalyse!BU141=1,VLOOKUP(BU$5,Kruistabel!$B$26:$F$29,MATCH($C141,Kruistabel!$C$25:$F$25,0)+1,FALSE),""))</f>
        <v>#N/A</v>
      </c>
      <c r="BV141" s="326" t="e">
        <f>IF(IF(Plananalyse!BV141=1,VLOOKUP(BV$5,Kruistabel!$B$26:$F$29,MATCH($C141,Kruistabel!$C$25:$F$25,0)+1,FALSE),"")=0,"",IF(Plananalyse!BV141=1,VLOOKUP(BV$5,Kruistabel!$B$26:$F$29,MATCH($C141,Kruistabel!$C$25:$F$25,0)+1,FALSE),""))</f>
        <v>#N/A</v>
      </c>
      <c r="BW141" s="326" t="e">
        <f>IF(IF(Plananalyse!BW141=1,VLOOKUP(BW$5,Kruistabel!$B$26:$F$29,MATCH($C141,Kruistabel!$C$25:$F$25,0)+1,FALSE),"")=0,"",IF(Plananalyse!BW141=1,VLOOKUP(BW$5,Kruistabel!$B$26:$F$29,MATCH($C141,Kruistabel!$C$25:$F$25,0)+1,FALSE),""))</f>
        <v>#N/A</v>
      </c>
      <c r="BX141" s="326" t="e">
        <f>IF(IF(Plananalyse!BX141=1,VLOOKUP(BX$5,Kruistabel!$B$26:$F$29,MATCH($C141,Kruistabel!$C$25:$F$25,0)+1,FALSE),"")=0,"",IF(Plananalyse!BX141=1,VLOOKUP(BX$5,Kruistabel!$B$26:$F$29,MATCH($C141,Kruistabel!$C$25:$F$25,0)+1,FALSE),""))</f>
        <v>#N/A</v>
      </c>
      <c r="BY141" s="327"/>
      <c r="BZ141" s="326" t="e">
        <f>IF(IF(Plananalyse!BZ141=1,VLOOKUP(BZ$5,Kruistabel!$B$26:$F$29,MATCH($C141,Kruistabel!$C$25:$F$25,0)+1,FALSE),"")=0,"",IF(Plananalyse!BZ141=1,VLOOKUP(BZ$5,Kruistabel!$B$26:$F$29,MATCH($C141,Kruistabel!$C$25:$F$25,0)+1,FALSE),""))</f>
        <v>#N/A</v>
      </c>
      <c r="CA141" s="326" t="e">
        <f>IF(IF(Plananalyse!CA141=1,VLOOKUP(CA$5,Kruistabel!$B$26:$F$29,MATCH($C141,Kruistabel!$C$25:$F$25,0)+1,FALSE),"")=0,"",IF(Plananalyse!CA141=1,VLOOKUP(CA$5,Kruistabel!$B$26:$F$29,MATCH($C141,Kruistabel!$C$25:$F$25,0)+1,FALSE),""))</f>
        <v>#N/A</v>
      </c>
      <c r="CB141" s="326" t="e">
        <f>IF(IF(Plananalyse!CB141=1,VLOOKUP(CB$5,Kruistabel!$B$26:$F$29,MATCH($C141,Kruistabel!$C$25:$F$25,0)+1,FALSE),"")=0,"",IF(Plananalyse!CB141=1,VLOOKUP(CB$5,Kruistabel!$B$26:$F$29,MATCH($C141,Kruistabel!$C$25:$F$25,0)+1,FALSE),""))</f>
        <v>#N/A</v>
      </c>
      <c r="CC141" s="326" t="e">
        <f>IF(IF(Plananalyse!CC141=1,VLOOKUP(CC$5,Kruistabel!$B$26:$F$29,MATCH($C141,Kruistabel!$C$25:$F$25,0)+1,FALSE),"")=0,"",IF(Plananalyse!CC141=1,VLOOKUP(CC$5,Kruistabel!$B$26:$F$29,MATCH($C141,Kruistabel!$C$25:$F$25,0)+1,FALSE),""))</f>
        <v>#N/A</v>
      </c>
      <c r="CD141" s="326" t="e">
        <f>IF(IF(Plananalyse!CD141=1,VLOOKUP(CD$5,Kruistabel!$B$26:$F$29,MATCH($C141,Kruistabel!$C$25:$F$25,0)+1,FALSE),"")=0,"",IF(Plananalyse!CD141=1,VLOOKUP(CD$5,Kruistabel!$B$26:$F$29,MATCH($C141,Kruistabel!$C$25:$F$25,0)+1,FALSE),""))</f>
        <v>#N/A</v>
      </c>
      <c r="CE141" s="326" t="e">
        <f>IF(IF(Plananalyse!CE141=1,VLOOKUP(CE$5,Kruistabel!$B$26:$F$29,MATCH($C141,Kruistabel!$C$25:$F$25,0)+1,FALSE),"")=0,"",IF(Plananalyse!CE141=1,VLOOKUP(CE$5,Kruistabel!$B$26:$F$29,MATCH($C141,Kruistabel!$C$25:$F$25,0)+1,FALSE),""))</f>
        <v>#N/A</v>
      </c>
      <c r="CF141" s="326" t="e">
        <f>IF(IF(Plananalyse!CF141=1,VLOOKUP(CF$5,Kruistabel!$B$26:$F$29,MATCH($C141,Kruistabel!$C$25:$F$25,0)+1,FALSE),"")=0,"",IF(Plananalyse!CF141=1,VLOOKUP(CF$5,Kruistabel!$B$26:$F$29,MATCH($C141,Kruistabel!$C$25:$F$25,0)+1,FALSE),""))</f>
        <v>#N/A</v>
      </c>
      <c r="CG141" s="326" t="e">
        <f>IF(IF(Plananalyse!CG141=1,VLOOKUP(CG$5,Kruistabel!$B$26:$F$29,MATCH($C141,Kruistabel!$C$25:$F$25,0)+1,FALSE),"")=0,"",IF(Plananalyse!CG141=1,VLOOKUP(CG$5,Kruistabel!$B$26:$F$29,MATCH($C141,Kruistabel!$C$25:$F$25,0)+1,FALSE),""))</f>
        <v>#REF!</v>
      </c>
      <c r="CH141" s="326" t="e">
        <f>IF(IF(Plananalyse!CH141=1,VLOOKUP(CH$5,Kruistabel!$B$26:$F$29,MATCH($C141,Kruistabel!$C$25:$F$25,0)+1,FALSE),"")=0,"",IF(Plananalyse!CH141=1,VLOOKUP(CH$5,Kruistabel!$B$26:$F$29,MATCH($C141,Kruistabel!$C$25:$F$25,0)+1,FALSE),""))</f>
        <v>#REF!</v>
      </c>
      <c r="CI141" s="65"/>
      <c r="CJ141" s="326" t="e">
        <f>IF(IF(Plananalyse!CJ141=1,VLOOKUP(CJ$5,Kruistabel!$B$26:$F$29,MATCH($C141,Kruistabel!$C$25:$F$25,0)+1,FALSE),"")=0,"",IF(Plananalyse!CJ141=1,VLOOKUP(CJ$5,Kruistabel!$B$26:$F$29,MATCH($C141,Kruistabel!$C$25:$F$25,0)+1,FALSE),""))</f>
        <v>#N/A</v>
      </c>
      <c r="CK141" s="326" t="e">
        <f>IF(IF(Plananalyse!CK141=1,VLOOKUP(CK$5,Kruistabel!$B$26:$F$29,MATCH($C141,Kruistabel!$C$25:$F$25,0)+1,FALSE),"")=0,"",IF(Plananalyse!CK141=1,VLOOKUP(CK$5,Kruistabel!$B$26:$F$29,MATCH($C141,Kruistabel!$C$25:$F$25,0)+1,FALSE),""))</f>
        <v>#N/A</v>
      </c>
      <c r="CL141" s="326" t="e">
        <f>IF(IF(Plananalyse!CL141=1,VLOOKUP(CL$5,Kruistabel!$B$26:$F$29,MATCH($C141,Kruistabel!$C$25:$F$25,0)+1,FALSE),"")=0,"",IF(Plananalyse!CL141=1,VLOOKUP(CL$5,Kruistabel!$B$26:$F$29,MATCH($C141,Kruistabel!$C$25:$F$25,0)+1,FALSE),""))</f>
        <v>#N/A</v>
      </c>
      <c r="CM141" s="326" t="e">
        <f>IF(IF(Plananalyse!CM141=1,VLOOKUP(CM$5,Kruistabel!$B$26:$F$29,MATCH($C141,Kruistabel!$C$25:$F$25,0)+1,FALSE),"")=0,"",IF(Plananalyse!CM141=1,VLOOKUP(CM$5,Kruistabel!$B$26:$F$29,MATCH($C141,Kruistabel!$C$25:$F$25,0)+1,FALSE),""))</f>
        <v>#N/A</v>
      </c>
      <c r="CN141" s="326" t="e">
        <f>IF(IF(Plananalyse!CN141=1,VLOOKUP(CN$5,Kruistabel!$B$26:$F$29,MATCH($C141,Kruistabel!$C$25:$F$25,0)+1,FALSE),"")=0,"",IF(Plananalyse!CN141=1,VLOOKUP(CN$5,Kruistabel!$B$26:$F$29,MATCH($C141,Kruistabel!$C$25:$F$25,0)+1,FALSE),""))</f>
        <v>#N/A</v>
      </c>
      <c r="CO141" s="326" t="e">
        <f>IF(IF(Plananalyse!CO141=1,VLOOKUP(CO$5,Kruistabel!$B$26:$F$29,MATCH($C141,Kruistabel!$C$25:$F$25,0)+1,FALSE),"")=0,"",IF(Plananalyse!CO141=1,VLOOKUP(CO$5,Kruistabel!$B$26:$F$29,MATCH($C141,Kruistabel!$C$25:$F$25,0)+1,FALSE),""))</f>
        <v>#N/A</v>
      </c>
      <c r="CP141" s="326" t="e">
        <f>IF(IF(Plananalyse!CP141=1,VLOOKUP(CP$5,Kruistabel!$B$26:$F$29,MATCH($C141,Kruistabel!$C$25:$F$25,0)+1,FALSE),"")=0,"",IF(Plananalyse!CP141=1,VLOOKUP(CP$5,Kruistabel!$B$26:$F$29,MATCH($C141,Kruistabel!$C$25:$F$25,0)+1,FALSE),""))</f>
        <v>#N/A</v>
      </c>
      <c r="CQ141" s="326" t="e">
        <f>IF(IF(Plananalyse!CQ141=1,VLOOKUP(CQ$5,Kruistabel!$B$26:$F$29,MATCH($C141,Kruistabel!$C$25:$F$25,0)+1,FALSE),"")=0,"",IF(Plananalyse!CQ141=1,VLOOKUP(CQ$5,Kruistabel!$B$26:$F$29,MATCH($C141,Kruistabel!$C$25:$F$25,0)+1,FALSE),""))</f>
        <v>#N/A</v>
      </c>
      <c r="CR141" s="326" t="e">
        <f>IF(IF(Plananalyse!CR141=1,VLOOKUP(CR$5,Kruistabel!$B$26:$F$29,MATCH($C141,Kruistabel!$C$25:$F$25,0)+1,FALSE),"")=0,"",IF(Plananalyse!CR141=1,VLOOKUP(CR$5,Kruistabel!$B$26:$F$29,MATCH($C141,Kruistabel!$C$25:$F$25,0)+1,FALSE),""))</f>
        <v>#N/A</v>
      </c>
      <c r="CS141" s="326" t="e">
        <f>IF(IF(Plananalyse!CS141=1,VLOOKUP(CS$5,Kruistabel!$B$26:$F$29,MATCH($C141,Kruistabel!$C$25:$F$25,0)+1,FALSE),"")=0,"",IF(Plananalyse!CS141=1,VLOOKUP(CS$5,Kruistabel!$B$26:$F$29,MATCH($C141,Kruistabel!$C$25:$F$25,0)+1,FALSE),""))</f>
        <v>#N/A</v>
      </c>
      <c r="CT141" s="326" t="e">
        <f>IF(IF(Plananalyse!CT141=1,VLOOKUP(CT$5,Kruistabel!$B$26:$F$29,MATCH($C141,Kruistabel!$C$25:$F$25,0)+1,FALSE),"")=0,"",IF(Plananalyse!CT141=1,VLOOKUP(CT$5,Kruistabel!$B$26:$F$29,MATCH($C141,Kruistabel!$C$25:$F$25,0)+1,FALSE),""))</f>
        <v>#N/A</v>
      </c>
      <c r="CU141" s="326" t="e">
        <f>IF(IF(Plananalyse!CU141=1,VLOOKUP(CU$5,Kruistabel!$B$26:$F$29,MATCH($C141,Kruistabel!$C$25:$F$25,0)+1,FALSE),"")=0,"",IF(Plananalyse!CU141=1,VLOOKUP(CU$5,Kruistabel!$B$26:$F$29,MATCH($C141,Kruistabel!$C$25:$F$25,0)+1,FALSE),""))</f>
        <v>#N/A</v>
      </c>
      <c r="CV141" s="326" t="e">
        <f>IF(IF(Plananalyse!CV141=1,VLOOKUP(CV$5,Kruistabel!$B$26:$F$29,MATCH($C141,Kruistabel!$C$25:$F$25,0)+1,FALSE),"")=0,"",IF(Plananalyse!CV141=1,VLOOKUP(CV$5,Kruistabel!$B$26:$F$29,MATCH($C141,Kruistabel!$C$25:$F$25,0)+1,FALSE),""))</f>
        <v>#N/A</v>
      </c>
      <c r="CW141" s="326" t="e">
        <f>IF(IF(Plananalyse!CW141=1,VLOOKUP(CW$5,Kruistabel!$B$26:$F$29,MATCH($C141,Kruistabel!$C$25:$F$25,0)+1,FALSE),"")=0,"",IF(Plananalyse!CW141=1,VLOOKUP(CW$5,Kruistabel!$B$26:$F$29,MATCH($C141,Kruistabel!$C$25:$F$25,0)+1,FALSE),""))</f>
        <v>#N/A</v>
      </c>
      <c r="CX141" s="326" t="e">
        <f>IF(IF(Plananalyse!CX141=1,VLOOKUP(CX$5,Kruistabel!$B$26:$F$29,MATCH($C141,Kruistabel!$C$25:$F$25,0)+1,FALSE),"")=0,"",IF(Plananalyse!CX141=1,VLOOKUP(CX$5,Kruistabel!$B$26:$F$29,MATCH($C141,Kruistabel!$C$25:$F$25,0)+1,FALSE),""))</f>
        <v>#N/A</v>
      </c>
      <c r="CY141" s="326" t="e">
        <f>IF(IF(Plananalyse!CY141=1,VLOOKUP(CY$5,Kruistabel!$B$26:$F$29,MATCH($C141,Kruistabel!$C$25:$F$25,0)+1,FALSE),"")=0,"",IF(Plananalyse!CY141=1,VLOOKUP(CY$5,Kruistabel!$B$26:$F$29,MATCH($C141,Kruistabel!$C$25:$F$25,0)+1,FALSE),""))</f>
        <v>#N/A</v>
      </c>
      <c r="CZ141" s="326" t="e">
        <f>IF(IF(Plananalyse!CZ141=1,VLOOKUP(CZ$5,Kruistabel!$B$26:$F$29,MATCH($C141,Kruistabel!$C$25:$F$25,0)+1,FALSE),"")=0,"",IF(Plananalyse!CZ141=1,VLOOKUP(CZ$5,Kruistabel!$B$26:$F$29,MATCH($C141,Kruistabel!$C$25:$F$25,0)+1,FALSE),""))</f>
        <v>#N/A</v>
      </c>
      <c r="DA141" s="326" t="e">
        <f>IF(IF(Plananalyse!DA141=1,VLOOKUP(DA$5,Kruistabel!$B$26:$F$29,MATCH($C141,Kruistabel!$C$25:$F$25,0)+1,FALSE),"")=0,"",IF(Plananalyse!DA141=1,VLOOKUP(DA$5,Kruistabel!$B$26:$F$29,MATCH($C141,Kruistabel!$C$25:$F$25,0)+1,FALSE),""))</f>
        <v>#N/A</v>
      </c>
      <c r="DB141" s="326" t="e">
        <f>IF(IF(Plananalyse!DB141=1,VLOOKUP(DB$5,Kruistabel!$B$26:$F$29,MATCH($C141,Kruistabel!$C$25:$F$25,0)+1,FALSE),"")=0,"",IF(Plananalyse!DB141=1,VLOOKUP(DB$5,Kruistabel!$B$26:$F$29,MATCH($C141,Kruistabel!$C$25:$F$25,0)+1,FALSE),""))</f>
        <v>#N/A</v>
      </c>
      <c r="DC141" s="326" t="e">
        <f>IF(IF(Plananalyse!DC141=1,VLOOKUP(DC$5,Kruistabel!$B$26:$F$29,MATCH($C141,Kruistabel!$C$25:$F$25,0)+1,FALSE),"")=0,"",IF(Plananalyse!DC141=1,VLOOKUP(DC$5,Kruistabel!$B$26:$F$29,MATCH($C141,Kruistabel!$C$25:$F$25,0)+1,FALSE),""))</f>
        <v>#N/A</v>
      </c>
      <c r="DD141" s="327"/>
      <c r="DE141" s="326" t="e">
        <f>IF(IF(Plananalyse!DE141=1,VLOOKUP(DE$5,Kruistabel!$B$26:$F$29,MATCH($C141,Kruistabel!$C$25:$F$25,0)+1,FALSE),"")=0,"",IF(Plananalyse!DE141=1,VLOOKUP(DE$5,Kruistabel!$B$26:$F$29,MATCH($C141,Kruistabel!$C$25:$F$25,0)+1,FALSE),""))</f>
        <v>#N/A</v>
      </c>
      <c r="DF141" s="326" t="e">
        <f>IF(IF(Plananalyse!DF141=1,VLOOKUP(DF$5,Kruistabel!$B$26:$F$29,MATCH($C141,Kruistabel!$C$25:$F$25,0)+1,FALSE),"")=0,"",IF(Plananalyse!DF141=1,VLOOKUP(DF$5,Kruistabel!$B$26:$F$29,MATCH($C141,Kruistabel!$C$25:$F$25,0)+1,FALSE),""))</f>
        <v>#N/A</v>
      </c>
      <c r="DG141" s="326" t="e">
        <f>IF(IF(Plananalyse!DG141=1,VLOOKUP(DG$5,Kruistabel!$B$26:$F$29,MATCH($C141,Kruistabel!$C$25:$F$25,0)+1,FALSE),"")=0,"",IF(Plananalyse!DG141=1,VLOOKUP(DG$5,Kruistabel!$B$26:$F$29,MATCH($C141,Kruistabel!$C$25:$F$25,0)+1,FALSE),""))</f>
        <v>#N/A</v>
      </c>
      <c r="DH141" s="326" t="e">
        <f>IF(IF(Plananalyse!DH141=1,VLOOKUP(DH$5,Kruistabel!$B$26:$F$29,MATCH($C141,Kruistabel!$C$25:$F$25,0)+1,FALSE),"")=0,"",IF(Plananalyse!DH141=1,VLOOKUP(DH$5,Kruistabel!$B$26:$F$29,MATCH($C141,Kruistabel!$C$25:$F$25,0)+1,FALSE),""))</f>
        <v>#N/A</v>
      </c>
      <c r="DI141" s="326" t="e">
        <f>IF(IF(Plananalyse!DI141=1,VLOOKUP(DI$5,Kruistabel!$B$26:$F$29,MATCH($C141,Kruistabel!$C$25:$F$25,0)+1,FALSE),"")=0,"",IF(Plananalyse!DI141=1,VLOOKUP(DI$5,Kruistabel!$B$26:$F$29,MATCH($C141,Kruistabel!$C$25:$F$25,0)+1,FALSE),""))</f>
        <v>#N/A</v>
      </c>
      <c r="DJ141" s="326" t="e">
        <f>IF(IF(Plananalyse!DJ141=1,VLOOKUP(DJ$5,Kruistabel!$B$26:$F$29,MATCH($C141,Kruistabel!$C$25:$F$25,0)+1,FALSE),"")=0,"",IF(Plananalyse!DJ141=1,VLOOKUP(DJ$5,Kruistabel!$B$26:$F$29,MATCH($C141,Kruistabel!$C$25:$F$25,0)+1,FALSE),""))</f>
        <v>#N/A</v>
      </c>
      <c r="DK141" s="326" t="e">
        <f>IF(IF(Plananalyse!DK141=1,VLOOKUP(DK$5,Kruistabel!$B$26:$F$29,MATCH($C141,Kruistabel!$C$25:$F$25,0)+1,FALSE),"")=0,"",IF(Plananalyse!DK141=1,VLOOKUP(DK$5,Kruistabel!$B$26:$F$29,MATCH($C141,Kruistabel!$C$25:$F$25,0)+1,FALSE),""))</f>
        <v>#REF!</v>
      </c>
      <c r="DL141" s="326" t="e">
        <f>IF(IF(Plananalyse!DL141=1,VLOOKUP(DL$5,Kruistabel!$B$26:$F$29,MATCH($C141,Kruistabel!$C$25:$F$25,0)+1,FALSE),"")=0,"",IF(Plananalyse!DL141=1,VLOOKUP(DL$5,Kruistabel!$B$26:$F$29,MATCH($C141,Kruistabel!$C$25:$F$25,0)+1,FALSE),""))</f>
        <v>#REF!</v>
      </c>
      <c r="DM141" s="327" t="str">
        <f>IF(Plananalyse!DM141=1,VLOOKUP(DM$5,Kruistabel!$B$26:$F$29,MATCH($C141,Kruistabel!$C$25:$F$25,0)+1,FALSE),"")</f>
        <v/>
      </c>
      <c r="DN141" s="326" t="e">
        <f>IF(IF(Plananalyse!DN141=1,VLOOKUP(DN$5,Kruistabel!$B$26:$F$29,MATCH($C141,Kruistabel!$C$25:$F$25,0)+1,FALSE),"")=0,"",IF(Plananalyse!DN141=1,VLOOKUP(DN$5,Kruistabel!$B$26:$F$29,MATCH($C141,Kruistabel!$C$25:$F$25,0)+1,FALSE),""))</f>
        <v>#N/A</v>
      </c>
      <c r="DO141" s="326" t="e">
        <f>IF(IF(Plananalyse!DO141=1,VLOOKUP(DO$5,Kruistabel!$B$26:$F$29,MATCH($C141,Kruistabel!$C$25:$F$25,0)+1,FALSE),"")=0,"",IF(Plananalyse!DO141=1,VLOOKUP(DO$5,Kruistabel!$B$26:$F$29,MATCH($C141,Kruistabel!$C$25:$F$25,0)+1,FALSE),""))</f>
        <v>#N/A</v>
      </c>
      <c r="DP141" s="326" t="e">
        <f>IF(IF(Plananalyse!DP141=1,VLOOKUP(DP$5,Kruistabel!$B$26:$F$29,MATCH($C141,Kruistabel!$C$25:$F$25,0)+1,FALSE),"")=0,"",IF(Plananalyse!DP141=1,VLOOKUP(DP$5,Kruistabel!$B$26:$F$29,MATCH($C141,Kruistabel!$C$25:$F$25,0)+1,FALSE),""))</f>
        <v>#N/A</v>
      </c>
      <c r="DQ141" s="326" t="e">
        <f>IF(IF(Plananalyse!DQ141=1,VLOOKUP(DQ$5,Kruistabel!$B$26:$F$29,MATCH($C141,Kruistabel!$C$25:$F$25,0)+1,FALSE),"")=0,"",IF(Plananalyse!DQ141=1,VLOOKUP(DQ$5,Kruistabel!$B$26:$F$29,MATCH($C141,Kruistabel!$C$25:$F$25,0)+1,FALSE),""))</f>
        <v>#N/A</v>
      </c>
      <c r="DR141" s="326" t="e">
        <f>IF(IF(Plananalyse!DR141=1,VLOOKUP(DR$5,Kruistabel!$B$26:$F$29,MATCH($C141,Kruistabel!$C$25:$F$25,0)+1,FALSE),"")=0,"",IF(Plananalyse!DR141=1,VLOOKUP(DR$5,Kruistabel!$B$26:$F$29,MATCH($C141,Kruistabel!$C$25:$F$25,0)+1,FALSE),""))</f>
        <v>#N/A</v>
      </c>
      <c r="DS141" s="326" t="e">
        <f>IF(IF(Plananalyse!DS141=1,VLOOKUP(DS$5,Kruistabel!$B$26:$F$29,MATCH($C141,Kruistabel!$C$25:$F$25,0)+1,FALSE),"")=0,"",IF(Plananalyse!DS141=1,VLOOKUP(DS$5,Kruistabel!$B$26:$F$29,MATCH($C141,Kruistabel!$C$25:$F$25,0)+1,FALSE),""))</f>
        <v>#N/A</v>
      </c>
      <c r="DT141" s="326" t="e">
        <f>IF(IF(Plananalyse!DT141=1,VLOOKUP(DT$5,Kruistabel!$B$26:$F$29,MATCH($C141,Kruistabel!$C$25:$F$25,0)+1,FALSE),"")=0,"",IF(Plananalyse!DT141=1,VLOOKUP(DT$5,Kruistabel!$B$26:$F$29,MATCH($C141,Kruistabel!$C$25:$F$25,0)+1,FALSE),""))</f>
        <v>#N/A</v>
      </c>
      <c r="DU141" s="326" t="e">
        <f>IF(IF(Plananalyse!DU141=1,VLOOKUP(DU$5,Kruistabel!$B$26:$F$29,MATCH($C141,Kruistabel!$C$25:$F$25,0)+1,FALSE),"")=0,"",IF(Plananalyse!DU141=1,VLOOKUP(DU$5,Kruistabel!$B$26:$F$29,MATCH($C141,Kruistabel!$C$25:$F$25,0)+1,FALSE),""))</f>
        <v>#N/A</v>
      </c>
      <c r="DV141" s="326" t="e">
        <f>IF(IF(Plananalyse!DV141=1,VLOOKUP(DV$5,Kruistabel!$B$26:$F$29,MATCH($C141,Kruistabel!$C$25:$F$25,0)+1,FALSE),"")=0,"",IF(Plananalyse!DV141=1,VLOOKUP(DV$5,Kruistabel!$B$26:$F$29,MATCH($C141,Kruistabel!$C$25:$F$25,0)+1,FALSE),""))</f>
        <v>#N/A</v>
      </c>
      <c r="DW141" s="326" t="e">
        <f>IF(IF(Plananalyse!DW141=1,VLOOKUP(DW$5,Kruistabel!$B$26:$F$29,MATCH($C141,Kruistabel!$C$25:$F$25,0)+1,FALSE),"")=0,"",IF(Plananalyse!DW141=1,VLOOKUP(DW$5,Kruistabel!$B$26:$F$29,MATCH($C141,Kruistabel!$C$25:$F$25,0)+1,FALSE),""))</f>
        <v>#REF!</v>
      </c>
      <c r="DX141" s="326" t="e">
        <f>IF(IF(Plananalyse!DX141=1,VLOOKUP(DX$5,Kruistabel!$B$26:$F$29,MATCH($C141,Kruistabel!$C$25:$F$25,0)+1,FALSE),"")=0,"",IF(Plananalyse!DX141=1,VLOOKUP(DX$5,Kruistabel!$B$26:$F$29,MATCH($C141,Kruistabel!$C$25:$F$25,0)+1,FALSE),""))</f>
        <v>#REF!</v>
      </c>
      <c r="DY141" s="327" t="str">
        <f>IF(Plananalyse!DY141=1,VLOOKUP(DY$5,Kruistabel!$B$26:$F$29,MATCH($C141,Kruistabel!$C$25:$F$25,0)+1,FALSE),"")</f>
        <v/>
      </c>
      <c r="DZ141" s="326" t="e">
        <f>IF(IF(Plananalyse!DZ141=1,VLOOKUP(DZ$5,Kruistabel!$B$26:$F$29,MATCH($C141,Kruistabel!$C$25:$F$25,0)+1,FALSE),"")=0,"",IF(Plananalyse!DZ141=1,VLOOKUP(DZ$5,Kruistabel!$B$26:$F$29,MATCH($C141,Kruistabel!$C$25:$F$25,0)+1,FALSE),""))</f>
        <v>#N/A</v>
      </c>
      <c r="EA141" s="326" t="e">
        <f>IF(IF(Plananalyse!EA141=1,VLOOKUP(EA$5,Kruistabel!$B$26:$F$29,MATCH($C141,Kruistabel!$C$25:$F$25,0)+1,FALSE),"")=0,"",IF(Plananalyse!EA141=1,VLOOKUP(EA$5,Kruistabel!$B$26:$F$29,MATCH($C141,Kruistabel!$C$25:$F$25,0)+1,FALSE),""))</f>
        <v>#N/A</v>
      </c>
      <c r="EB141" s="326" t="e">
        <f ca="1">IF(IF(Plananalyse!EB141=1,VLOOKUP(EB$5,Kruistabel!$B$26:$F$29,MATCH($C141,Kruistabel!$C$25:$F$25,0)+1,FALSE),"")=0,"",IF(Plananalyse!EB141=1,VLOOKUP(EB$5,Kruistabel!$B$26:$F$29,MATCH($C141,Kruistabel!$C$25:$F$25,0)+1,FALSE),""))</f>
        <v>#REF!</v>
      </c>
      <c r="EC141" s="326" t="e">
        <f ca="1">IF(IF(Plananalyse!EC141=1,VLOOKUP(EC$5,Kruistabel!$B$26:$F$29,MATCH($C141,Kruistabel!$C$25:$F$25,0)+1,FALSE),"")=0,"",IF(Plananalyse!EC141=1,VLOOKUP(EC$5,Kruistabel!$B$26:$F$29,MATCH($C141,Kruistabel!$C$25:$F$25,0)+1,FALSE),""))</f>
        <v>#REF!</v>
      </c>
      <c r="ED141" s="327"/>
      <c r="EE141" s="326" t="e">
        <f ca="1">IF(IF(Plananalyse!EE141=1,VLOOKUP(EE$5,Kruistabel!$B$26:$F$29,MATCH($C141,Kruistabel!$C$25:$F$25,0)+1,FALSE),"")=0,"",IF(Plananalyse!EE141=1,VLOOKUP(EE$5,Kruistabel!$B$26:$F$29,MATCH($C141,Kruistabel!$C$25:$F$25,0)+1,FALSE),""))</f>
        <v>#N/A</v>
      </c>
      <c r="EF141" s="326" t="e">
        <f ca="1">IF(IF(Plananalyse!EF141=1,VLOOKUP(EF$5,Kruistabel!$B$26:$F$29,MATCH($C141,Kruistabel!$C$25:$F$25,0)+1,FALSE),"")=0,"",IF(Plananalyse!EF141=1,VLOOKUP(EF$5,Kruistabel!$B$26:$F$29,MATCH($C141,Kruistabel!$C$25:$F$25,0)+1,FALSE),""))</f>
        <v>#N/A</v>
      </c>
      <c r="EG141" s="326" t="e">
        <f ca="1">IF(IF(Plananalyse!EG141=1,VLOOKUP(EG$5,Kruistabel!$B$26:$F$29,MATCH($C141,Kruistabel!$C$25:$F$25,0)+1,FALSE),"")=0,"",IF(Plananalyse!EG141=1,VLOOKUP(EG$5,Kruistabel!$B$26:$F$29,MATCH($C141,Kruistabel!$C$25:$F$25,0)+1,FALSE),""))</f>
        <v>#N/A</v>
      </c>
      <c r="EH141" s="326" t="e">
        <f ca="1">IF(IF(Plananalyse!EH141=1,VLOOKUP(EH$5,Kruistabel!$B$26:$F$29,MATCH($C141,Kruistabel!$C$25:$F$25,0)+1,FALSE),"")=0,"",IF(Plananalyse!EH141=1,VLOOKUP(EH$5,Kruistabel!$B$26:$F$29,MATCH($C141,Kruistabel!$C$25:$F$25,0)+1,FALSE),""))</f>
        <v>#REF!</v>
      </c>
      <c r="EI141" s="326" t="e">
        <f ca="1">IF(IF(Plananalyse!EI141=1,VLOOKUP(EI$5,Kruistabel!$B$26:$F$29,MATCH($C141,Kruistabel!$C$25:$F$25,0)+1,FALSE),"")=0,"",IF(Plananalyse!EI141=1,VLOOKUP(EI$5,Kruistabel!$B$26:$F$29,MATCH($C141,Kruistabel!$C$25:$F$25,0)+1,FALSE),""))</f>
        <v>#REF!</v>
      </c>
      <c r="EJ141" s="164" t="str">
        <f>IF(Plananalyse!EJ141=1,VLOOKUP(EJ$5,Kruistabel!$B$26:$F$29,MATCH($C141,Kruistabel!$C$25:$F$25,0)+1,FALSE),"")</f>
        <v/>
      </c>
      <c r="EK141" s="138"/>
      <c r="EL141" s="138"/>
      <c r="EM141" s="138"/>
      <c r="EN141" s="138"/>
      <c r="EO141" s="138"/>
    </row>
    <row r="142" spans="2:145" hidden="1">
      <c r="B142" s="337" t="e">
        <f>Classificatietabel!#REF!</f>
        <v>#REF!</v>
      </c>
      <c r="C142" s="160" t="e">
        <f>_xlfn.IFNA(VLOOKUP($B142,Classificatietabel!$B$6:$I$91,C$7,FALSE),"")</f>
        <v>#REF!</v>
      </c>
      <c r="D142" s="160" t="e">
        <f>_xlfn.IFNA(VLOOKUP($B142,Classificatietabel!$B$6:$I$91,D$7,FALSE),"")</f>
        <v>#REF!</v>
      </c>
      <c r="E142" s="119" t="e">
        <f>IF(AND(D142="laag",$D$3=1),0,_xlfn.IFNA(IF(VLOOKUP($B142,Classificatietabel!$B$6:$H$91,$E$5,FALSE)="Ja",1,0),""))</f>
        <v>#REF!</v>
      </c>
      <c r="F142" s="163"/>
      <c r="G142" s="326" t="e">
        <f>IF(IF(Plananalyse!G142=1,VLOOKUP(G$5,Kruistabel!$B$26:$F$29,MATCH($C142,Kruistabel!$C$25:$F$25,0)+1,FALSE),"")=0,"",IF(Plananalyse!G142=1,VLOOKUP(G$5,Kruistabel!$B$26:$F$29,MATCH($C142,Kruistabel!$C$25:$F$25,0)+1,FALSE),""))</f>
        <v>#REF!</v>
      </c>
      <c r="H142" s="326" t="e">
        <f>IF(IF(Plananalyse!H142=1,VLOOKUP(H$5,Kruistabel!$B$26:$F$29,MATCH($C142,Kruistabel!$C$25:$F$25,0)+1,FALSE),"")=0,"",IF(Plananalyse!H142=1,VLOOKUP(H$5,Kruistabel!$B$26:$F$29,MATCH($C142,Kruistabel!$C$25:$F$25,0)+1,FALSE),""))</f>
        <v>#REF!</v>
      </c>
      <c r="I142" s="326" t="e">
        <f>IF(IF(Plananalyse!I142=1,VLOOKUP(I$5,Kruistabel!$B$26:$F$29,MATCH($C142,Kruistabel!$C$25:$F$25,0)+1,FALSE),"")=0,"",IF(Plananalyse!I142=1,VLOOKUP(I$5,Kruistabel!$B$26:$F$29,MATCH($C142,Kruistabel!$C$25:$F$25,0)+1,FALSE),""))</f>
        <v>#REF!</v>
      </c>
      <c r="J142" s="326" t="e">
        <f>IF(IF(Plananalyse!J142=1,VLOOKUP(J$5,Kruistabel!$B$26:$F$29,MATCH($C142,Kruistabel!$C$25:$F$25,0)+1,FALSE),"")=0,"",IF(Plananalyse!J142=1,VLOOKUP(J$5,Kruistabel!$B$26:$F$29,MATCH($C142,Kruistabel!$C$25:$F$25,0)+1,FALSE),""))</f>
        <v>#REF!</v>
      </c>
      <c r="K142" s="326" t="e">
        <f>IF(IF(Plananalyse!K142=1,VLOOKUP(K$5,Kruistabel!$B$26:$F$29,MATCH($C142,Kruistabel!$C$25:$F$25,0)+1,FALSE),"")=0,"",IF(Plananalyse!K142=1,VLOOKUP(K$5,Kruistabel!$B$26:$F$29,MATCH($C142,Kruistabel!$C$25:$F$25,0)+1,FALSE),""))</f>
        <v>#REF!</v>
      </c>
      <c r="L142" s="326" t="e">
        <f>IF(IF(Plananalyse!L142=1,VLOOKUP(L$5,Kruistabel!$B$26:$F$29,MATCH($C142,Kruistabel!$C$25:$F$25,0)+1,FALSE),"")=0,"",IF(Plananalyse!L142=1,VLOOKUP(L$5,Kruistabel!$B$26:$F$29,MATCH($C142,Kruistabel!$C$25:$F$25,0)+1,FALSE),""))</f>
        <v>#REF!</v>
      </c>
      <c r="M142" s="326" t="e">
        <f>IF(IF(Plananalyse!M142=1,VLOOKUP(M$5,Kruistabel!$B$26:$F$29,MATCH($C142,Kruistabel!$C$25:$F$25,0)+1,FALSE),"")=0,"",IF(Plananalyse!M142=1,VLOOKUP(M$5,Kruistabel!$B$26:$F$29,MATCH($C142,Kruistabel!$C$25:$F$25,0)+1,FALSE),""))</f>
        <v>#REF!</v>
      </c>
      <c r="N142" s="326" t="e">
        <f>IF(IF(Plananalyse!N142=1,VLOOKUP(N$5,Kruistabel!$B$26:$F$29,MATCH($C142,Kruistabel!$C$25:$F$25,0)+1,FALSE),"")=0,"",IF(Plananalyse!N142=1,VLOOKUP(N$5,Kruistabel!$B$26:$F$29,MATCH($C142,Kruistabel!$C$25:$F$25,0)+1,FALSE),""))</f>
        <v>#REF!</v>
      </c>
      <c r="O142" s="326" t="e">
        <f>IF(IF(Plananalyse!O142=1,VLOOKUP(O$5,Kruistabel!$B$26:$F$29,MATCH($C142,Kruistabel!$C$25:$F$25,0)+1,FALSE),"")=0,"",IF(Plananalyse!O142=1,VLOOKUP(O$5,Kruistabel!$B$26:$F$29,MATCH($C142,Kruistabel!$C$25:$F$25,0)+1,FALSE),""))</f>
        <v>#REF!</v>
      </c>
      <c r="P142" s="326" t="e">
        <f>IF(IF(Plananalyse!P142=1,VLOOKUP(P$5,Kruistabel!$B$26:$F$29,MATCH($C142,Kruistabel!$C$25:$F$25,0)+1,FALSE),"")=0,"",IF(Plananalyse!P142=1,VLOOKUP(P$5,Kruistabel!$B$26:$F$29,MATCH($C142,Kruistabel!$C$25:$F$25,0)+1,FALSE),""))</f>
        <v>#REF!</v>
      </c>
      <c r="Q142" s="326" t="e">
        <f>IF(IF(Plananalyse!Q142=1,VLOOKUP(Q$5,Kruistabel!$B$26:$F$29,MATCH($C142,Kruistabel!$C$25:$F$25,0)+1,FALSE),"")=0,"",IF(Plananalyse!Q142=1,VLOOKUP(Q$5,Kruistabel!$B$26:$F$29,MATCH($C142,Kruistabel!$C$25:$F$25,0)+1,FALSE),""))</f>
        <v>#REF!</v>
      </c>
      <c r="R142" s="326" t="e">
        <f>IF(IF(Plananalyse!R142=1,VLOOKUP(R$5,Kruistabel!$B$26:$F$29,MATCH($C142,Kruistabel!$C$25:$F$25,0)+1,FALSE),"")=0,"",IF(Plananalyse!R142=1,VLOOKUP(R$5,Kruistabel!$B$26:$F$29,MATCH($C142,Kruistabel!$C$25:$F$25,0)+1,FALSE),""))</f>
        <v>#REF!</v>
      </c>
      <c r="S142" s="326" t="e">
        <f>IF(IF(Plananalyse!S142=1,VLOOKUP(S$5,Kruistabel!$B$26:$F$29,MATCH($C142,Kruistabel!$C$25:$F$25,0)+1,FALSE),"")=0,"",IF(Plananalyse!S142=1,VLOOKUP(S$5,Kruistabel!$B$26:$F$29,MATCH($C142,Kruistabel!$C$25:$F$25,0)+1,FALSE),""))</f>
        <v>#REF!</v>
      </c>
      <c r="T142" s="326" t="e">
        <f>IF(IF(Plananalyse!T142=1,VLOOKUP(T$5,Kruistabel!$B$26:$F$29,MATCH($C142,Kruistabel!$C$25:$F$25,0)+1,FALSE),"")=0,"",IF(Plananalyse!T142=1,VLOOKUP(T$5,Kruistabel!$B$26:$F$29,MATCH($C142,Kruistabel!$C$25:$F$25,0)+1,FALSE),""))</f>
        <v>#REF!</v>
      </c>
      <c r="U142" s="326" t="e">
        <f>IF(IF(Plananalyse!U142=1,VLOOKUP(U$5,Kruistabel!$B$26:$F$29,MATCH($C142,Kruistabel!$C$25:$F$25,0)+1,FALSE),"")=0,"",IF(Plananalyse!U142=1,VLOOKUP(U$5,Kruistabel!$B$26:$F$29,MATCH($C142,Kruistabel!$C$25:$F$25,0)+1,FALSE),""))</f>
        <v>#REF!</v>
      </c>
      <c r="V142" s="326" t="e">
        <f>IF(IF(Plananalyse!V142=1,VLOOKUP(V$5,Kruistabel!$B$26:$F$29,MATCH($C142,Kruistabel!$C$25:$F$25,0)+1,FALSE),"")=0,"",IF(Plananalyse!V142=1,VLOOKUP(V$5,Kruistabel!$B$26:$F$29,MATCH($C142,Kruistabel!$C$25:$F$25,0)+1,FALSE),""))</f>
        <v>#REF!</v>
      </c>
      <c r="W142" s="326" t="e">
        <f>IF(IF(Plananalyse!W142=1,VLOOKUP(W$5,Kruistabel!$B$26:$F$29,MATCH($C142,Kruistabel!$C$25:$F$25,0)+1,FALSE),"")=0,"",IF(Plananalyse!W142=1,VLOOKUP(W$5,Kruistabel!$B$26:$F$29,MATCH($C142,Kruistabel!$C$25:$F$25,0)+1,FALSE),""))</f>
        <v>#REF!</v>
      </c>
      <c r="X142" s="326" t="e">
        <f>IF(IF(Plananalyse!X142=1,VLOOKUP(X$5,Kruistabel!$B$26:$F$29,MATCH($C142,Kruistabel!$C$25:$F$25,0)+1,FALSE),"")=0,"",IF(Plananalyse!X142=1,VLOOKUP(X$5,Kruistabel!$B$26:$F$29,MATCH($C142,Kruistabel!$C$25:$F$25,0)+1,FALSE),""))</f>
        <v>#REF!</v>
      </c>
      <c r="Y142" s="326" t="e">
        <f>IF(IF(Plananalyse!Y142=1,VLOOKUP(Y$5,Kruistabel!$B$26:$F$29,MATCH($C142,Kruistabel!$C$25:$F$25,0)+1,FALSE),"")=0,"",IF(Plananalyse!Y142=1,VLOOKUP(Y$5,Kruistabel!$B$26:$F$29,MATCH($C142,Kruistabel!$C$25:$F$25,0)+1,FALSE),""))</f>
        <v>#REF!</v>
      </c>
      <c r="Z142" s="326" t="e">
        <f>IF(IF(Plananalyse!Z142=1,VLOOKUP(Z$5,Kruistabel!$B$26:$F$29,MATCH($C142,Kruistabel!$C$25:$F$25,0)+1,FALSE),"")=0,"",IF(Plananalyse!Z142=1,VLOOKUP(Z$5,Kruistabel!$B$26:$F$29,MATCH($C142,Kruistabel!$C$25:$F$25,0)+1,FALSE),""))</f>
        <v>#REF!</v>
      </c>
      <c r="AA142" s="326" t="e">
        <f>IF(IF(Plananalyse!AA142=1,VLOOKUP(AA$5,Kruistabel!$B$26:$F$29,MATCH($C142,Kruistabel!$C$25:$F$25,0)+1,FALSE),"")=0,"",IF(Plananalyse!AA142=1,VLOOKUP(AA$5,Kruistabel!$B$26:$F$29,MATCH($C142,Kruistabel!$C$25:$F$25,0)+1,FALSE),""))</f>
        <v>#REF!</v>
      </c>
      <c r="AB142" s="326" t="e">
        <f>IF(IF(Plananalyse!AB142=1,VLOOKUP(AB$5,Kruistabel!$B$26:$F$29,MATCH($C142,Kruistabel!$C$25:$F$25,0)+1,FALSE),"")=0,"",IF(Plananalyse!AB142=1,VLOOKUP(AB$5,Kruistabel!$B$26:$F$29,MATCH($C142,Kruistabel!$C$25:$F$25,0)+1,FALSE),""))</f>
        <v>#REF!</v>
      </c>
      <c r="AC142" s="326" t="e">
        <f>IF(IF(Plananalyse!AC142=1,VLOOKUP(AC$5,Kruistabel!$B$26:$F$29,MATCH($C142,Kruistabel!$C$25:$F$25,0)+1,FALSE),"")=0,"",IF(Plananalyse!AC142=1,VLOOKUP(AC$5,Kruistabel!$B$26:$F$29,MATCH($C142,Kruistabel!$C$25:$F$25,0)+1,FALSE),""))</f>
        <v>#REF!</v>
      </c>
      <c r="AD142" s="326" t="e">
        <f>IF(IF(Plananalyse!AD142=1,VLOOKUP(AD$5,Kruistabel!$B$26:$F$29,MATCH($C142,Kruistabel!$C$25:$F$25,0)+1,FALSE),"")=0,"",IF(Plananalyse!AD142=1,VLOOKUP(AD$5,Kruistabel!$B$26:$F$29,MATCH($C142,Kruistabel!$C$25:$F$25,0)+1,FALSE),""))</f>
        <v>#REF!</v>
      </c>
      <c r="AE142" s="326" t="e">
        <f>IF(IF(Plananalyse!AE142=1,VLOOKUP(AE$5,Kruistabel!$B$26:$F$29,MATCH($C142,Kruistabel!$C$25:$F$25,0)+1,FALSE),"")=0,"",IF(Plananalyse!AE142=1,VLOOKUP(AE$5,Kruistabel!$B$26:$F$29,MATCH($C142,Kruistabel!$C$25:$F$25,0)+1,FALSE),""))</f>
        <v>#REF!</v>
      </c>
      <c r="AF142" s="326" t="e">
        <f>IF(IF(Plananalyse!AF142=1,VLOOKUP(AF$5,Kruistabel!$B$26:$F$29,MATCH($C142,Kruistabel!$C$25:$F$25,0)+1,FALSE),"")=0,"",IF(Plananalyse!AF142=1,VLOOKUP(AF$5,Kruistabel!$B$26:$F$29,MATCH($C142,Kruistabel!$C$25:$F$25,0)+1,FALSE),""))</f>
        <v>#REF!</v>
      </c>
      <c r="AG142" s="326" t="e">
        <f>IF(IF(Plananalyse!AG142=1,VLOOKUP(AG$5,Kruistabel!$B$26:$F$29,MATCH($C142,Kruistabel!$C$25:$F$25,0)+1,FALSE),"")=0,"",IF(Plananalyse!AG142=1,VLOOKUP(AG$5,Kruistabel!$B$26:$F$29,MATCH($C142,Kruistabel!$C$25:$F$25,0)+1,FALSE),""))</f>
        <v>#REF!</v>
      </c>
      <c r="AH142" s="326" t="e">
        <f>IF(IF(Plananalyse!AH142=1,VLOOKUP(AH$5,Kruistabel!$B$26:$F$29,MATCH($C142,Kruistabel!$C$25:$F$25,0)+1,FALSE),"")=0,"",IF(Plananalyse!AI142=1,VLOOKUP(AH$5,Kruistabel!$B$26:$F$29,MATCH($C142,Kruistabel!$C$25:$F$25,0)+1,FALSE),""))</f>
        <v>#REF!</v>
      </c>
      <c r="AI142" s="326" t="e">
        <f>IF(IF(Plananalyse!AI142=1,VLOOKUP(AI$5,Kruistabel!$B$26:$F$29,MATCH($C142,Kruistabel!$C$25:$F$25,0)+1,FALSE),"")=0,"",IF(Plananalyse!AJ142=1,VLOOKUP(AI$5,Kruistabel!$B$26:$F$29,MATCH($C142,Kruistabel!$C$25:$F$25,0)+1,FALSE),""))</f>
        <v>#REF!</v>
      </c>
      <c r="AJ142" s="326" t="e">
        <f>IF(IF(Plananalyse!AJ142=1,VLOOKUP(AJ$5,Kruistabel!$B$26:$F$29,MATCH($C142,Kruistabel!$C$25:$F$25,0)+1,FALSE),"")=0,"",IF(Plananalyse!AJ142=1,VLOOKUP(AJ$5,Kruistabel!$B$26:$F$29,MATCH($C142,Kruistabel!$C$25:$F$25,0)+1,FALSE),""))</f>
        <v>#REF!</v>
      </c>
      <c r="AK142" s="326" t="e">
        <f>IF(IF(Plananalyse!AK142=1,VLOOKUP(AK$5,Kruistabel!$B$26:$F$29,MATCH($C142,Kruistabel!$C$25:$F$25,0)+1,FALSE),"")=0,"",IF(Plananalyse!AK142=1,VLOOKUP(AK$5,Kruistabel!$B$26:$F$29,MATCH($C142,Kruistabel!$C$25:$F$25,0)+1,FALSE),""))</f>
        <v>#REF!</v>
      </c>
      <c r="AL142" s="326" t="e">
        <f>IF(IF(Plananalyse!AL142=1,VLOOKUP(AL$5,Kruistabel!$B$26:$F$29,MATCH($C142,Kruistabel!$C$25:$F$25,0)+1,FALSE),"")=0,"",IF(Plananalyse!AL142=1,VLOOKUP(AL$5,Kruistabel!$B$26:$F$29,MATCH($C142,Kruistabel!$C$25:$F$25,0)+1,FALSE),""))</f>
        <v>#REF!</v>
      </c>
      <c r="AM142" s="326" t="e">
        <f>IF(IF(Plananalyse!AM142=1,VLOOKUP(AM$5,Kruistabel!$B$26:$F$29,MATCH($C142,Kruistabel!$C$25:$F$25,0)+1,FALSE),"")=0,"",IF(Plananalyse!AM142=1,VLOOKUP(AM$5,Kruistabel!$B$26:$F$29,MATCH($C142,Kruistabel!$C$25:$F$25,0)+1,FALSE),""))</f>
        <v>#REF!</v>
      </c>
      <c r="AN142" s="327"/>
      <c r="AO142" s="326" t="e">
        <f>IF(IF(Plananalyse!AO142=1,VLOOKUP(AO$5,Kruistabel!$B$26:$F$29,MATCH($C142,Kruistabel!$C$25:$F$25,0)+1,FALSE),"")=0,"",IF(Plananalyse!AO142=1,VLOOKUP(AO$5,Kruistabel!$B$26:$F$29,MATCH($C142,Kruistabel!$C$25:$F$25,0)+1,FALSE),""))</f>
        <v>#REF!</v>
      </c>
      <c r="AP142" s="326" t="e">
        <f>IF(IF(Plananalyse!AP142=1,VLOOKUP(AP$5,Kruistabel!$B$26:$F$29,MATCH($C142,Kruistabel!$C$25:$F$25,0)+1,FALSE),"")=0,"",IF(Plananalyse!AP142=1,VLOOKUP(AP$5,Kruistabel!$B$26:$F$29,MATCH($C142,Kruistabel!$C$25:$F$25,0)+1,FALSE),""))</f>
        <v>#REF!</v>
      </c>
      <c r="AQ142" s="326" t="e">
        <f>IF(IF(Plananalyse!AQ142=1,VLOOKUP(AQ$5,Kruistabel!$B$26:$F$29,MATCH($C142,Kruistabel!$C$25:$F$25,0)+1,FALSE),"")=0,"",IF(Plananalyse!AQ142=1,VLOOKUP(AQ$5,Kruistabel!$B$26:$F$29,MATCH($C142,Kruistabel!$C$25:$F$25,0)+1,FALSE),""))</f>
        <v>#REF!</v>
      </c>
      <c r="AR142" s="326" t="e">
        <f>IF(IF(Plananalyse!AR142=1,VLOOKUP(AR$5,Kruistabel!$B$26:$F$29,MATCH($C142,Kruistabel!$C$25:$F$25,0)+1,FALSE),"")=0,"",IF(Plananalyse!AR142=1,VLOOKUP(AR$5,Kruistabel!$B$26:$F$29,MATCH($C142,Kruistabel!$C$25:$F$25,0)+1,FALSE),""))</f>
        <v>#REF!</v>
      </c>
      <c r="AS142" s="326" t="e">
        <f>IF(IF(Plananalyse!AS142=1,VLOOKUP(AS$5,Kruistabel!$B$26:$F$29,MATCH($C142,Kruistabel!$C$25:$F$25,0)+1,FALSE),"")=0,"",IF(Plananalyse!AS142=1,VLOOKUP(AS$5,Kruistabel!$B$26:$F$29,MATCH($C142,Kruistabel!$C$25:$F$25,0)+1,FALSE),""))</f>
        <v>#REF!</v>
      </c>
      <c r="AT142" s="326" t="e">
        <f>IF(IF(Plananalyse!AT142=1,VLOOKUP(AT$5,Kruistabel!$B$26:$F$29,MATCH($C142,Kruistabel!$C$25:$F$25,0)+1,FALSE),"")=0,"",IF(Plananalyse!AT142=1,VLOOKUP(AT$5,Kruistabel!$B$26:$F$29,MATCH($C142,Kruistabel!$C$25:$F$25,0)+1,FALSE),""))</f>
        <v>#REF!</v>
      </c>
      <c r="AU142" s="326" t="e">
        <f>IF(IF(Plananalyse!AU142=1,VLOOKUP(AU$5,Kruistabel!$B$26:$F$29,MATCH($C142,Kruistabel!$C$25:$F$25,0)+1,FALSE),"")=0,"",IF(Plananalyse!AU142=1,VLOOKUP(AU$5,Kruistabel!$B$26:$F$29,MATCH($C142,Kruistabel!$C$25:$F$25,0)+1,FALSE),""))</f>
        <v>#REF!</v>
      </c>
      <c r="AV142" s="326" t="e">
        <f>IF(IF(Plananalyse!AV142=1,VLOOKUP(AV$5,Kruistabel!$B$26:$F$29,MATCH($C142,Kruistabel!$C$25:$F$25,0)+1,FALSE),"")=0,"",IF(Plananalyse!AV142=1,VLOOKUP(AV$5,Kruistabel!$B$26:$F$29,MATCH($C142,Kruistabel!$C$25:$F$25,0)+1,FALSE),""))</f>
        <v>#REF!</v>
      </c>
      <c r="AW142" s="326" t="e">
        <f>IF(IF(Plananalyse!AW142=1,VLOOKUP(AW$5,Kruistabel!$B$26:$F$29,MATCH($C142,Kruistabel!$C$25:$F$25,0)+1,FALSE),"")=0,"",IF(Plananalyse!AW142=1,VLOOKUP(AW$5,Kruistabel!$B$26:$F$29,MATCH($C142,Kruistabel!$C$25:$F$25,0)+1,FALSE),""))</f>
        <v>#REF!</v>
      </c>
      <c r="AX142" s="326" t="e">
        <f>IF(IF(Plananalyse!AX142=1,VLOOKUP(AX$5,Kruistabel!$B$26:$F$29,MATCH($C142,Kruistabel!$C$25:$F$25,0)+1,FALSE),"")=0,"",IF(Plananalyse!AX142=1,VLOOKUP(AX$5,Kruistabel!$B$26:$F$29,MATCH($C142,Kruistabel!$C$25:$F$25,0)+1,FALSE),""))</f>
        <v>#REF!</v>
      </c>
      <c r="AY142" s="327"/>
      <c r="AZ142" s="326" t="e">
        <f>IF(IF(Plananalyse!AZ142=1,VLOOKUP(AZ$5,Kruistabel!$B$26:$F$29,MATCH($C142,Kruistabel!$C$25:$F$25,0)+1,FALSE),"")=0,"",IF(Plananalyse!AZ142=1,VLOOKUP(AZ$5,Kruistabel!$B$26:$F$29,MATCH($C142,Kruistabel!$C$25:$F$25,0)+1,FALSE),""))</f>
        <v>#REF!</v>
      </c>
      <c r="BA142" s="326" t="e">
        <f>IF(IF(Plananalyse!BA142=1,VLOOKUP(BA$5,Kruistabel!$B$26:$F$29,MATCH($C142,Kruistabel!$C$25:$F$25,0)+1,FALSE),"")=0,"",IF(Plananalyse!BA142=1,VLOOKUP(BA$5,Kruistabel!$B$26:$F$29,MATCH($C142,Kruistabel!$C$25:$F$25,0)+1,FALSE),""))</f>
        <v>#REF!</v>
      </c>
      <c r="BB142" s="326" t="e">
        <f>IF(IF(Plananalyse!BB142=1,VLOOKUP(BB$5,Kruistabel!$B$26:$F$29,MATCH($C142,Kruistabel!$C$25:$F$25,0)+1,FALSE),"")=0,"",IF(Plananalyse!BB142=1,VLOOKUP(BB$5,Kruistabel!$B$26:$F$29,MATCH($C142,Kruistabel!$C$25:$F$25,0)+1,FALSE),""))</f>
        <v>#REF!</v>
      </c>
      <c r="BC142" s="326" t="e">
        <f>IF(IF(Plananalyse!BC142=1,VLOOKUP(BC$5,Kruistabel!$B$26:$F$29,MATCH($C142,Kruistabel!$C$25:$F$25,0)+1,FALSE),"")=0,"",IF(Plananalyse!BC142=1,VLOOKUP(BC$5,Kruistabel!$B$26:$F$29,MATCH($C142,Kruistabel!$C$25:$F$25,0)+1,FALSE),""))</f>
        <v>#REF!</v>
      </c>
      <c r="BD142" s="326" t="e">
        <f>IF(IF(Plananalyse!BD142=1,VLOOKUP(BD$5,Kruistabel!$B$26:$F$29,MATCH($C142,Kruistabel!$C$25:$F$25,0)+1,FALSE),"")=0,"",IF(Plananalyse!BD142=1,VLOOKUP(BD$5,Kruistabel!$B$26:$F$29,MATCH($C142,Kruistabel!$C$25:$F$25,0)+1,FALSE),""))</f>
        <v>#REF!</v>
      </c>
      <c r="BE142" s="326" t="e">
        <f>IF(IF(Plananalyse!BE142=1,VLOOKUP(BE$5,Kruistabel!$B$26:$F$29,MATCH($C142,Kruistabel!$C$25:$F$25,0)+1,FALSE),"")=0,"",IF(Plananalyse!BE142=1,VLOOKUP(BE$5,Kruistabel!$B$26:$F$29,MATCH($C142,Kruistabel!$C$25:$F$25,0)+1,FALSE),""))</f>
        <v>#REF!</v>
      </c>
      <c r="BF142" s="326" t="e">
        <f>IF(IF(Plananalyse!BF142=1,VLOOKUP(BF$5,Kruistabel!$B$26:$F$29,MATCH($C142,Kruistabel!$C$25:$F$25,0)+1,FALSE),"")=0,"",IF(Plananalyse!BF142=1,VLOOKUP(BF$5,Kruistabel!$B$26:$F$29,MATCH($C142,Kruistabel!$C$25:$F$25,0)+1,FALSE),""))</f>
        <v>#REF!</v>
      </c>
      <c r="BG142" s="326" t="e">
        <f>IF(IF(Plananalyse!BG142=1,VLOOKUP(BG$5,Kruistabel!$B$26:$F$29,MATCH($C142,Kruistabel!$C$25:$F$25,0)+1,FALSE),"")=0,"",IF(Plananalyse!BG142=1,VLOOKUP(BG$5,Kruistabel!$B$26:$F$29,MATCH($C142,Kruistabel!$C$25:$F$25,0)+1,FALSE),""))</f>
        <v>#REF!</v>
      </c>
      <c r="BH142" s="326" t="e">
        <f>IF(IF(Plananalyse!BH142=1,VLOOKUP(BH$5,Kruistabel!$B$26:$F$29,MATCH($C142,Kruistabel!$C$25:$F$25,0)+1,FALSE),"")=0,"",IF(Plananalyse!BH142=1,VLOOKUP(BH$5,Kruistabel!$B$26:$F$29,MATCH($C142,Kruistabel!$C$25:$F$25,0)+1,FALSE),""))</f>
        <v>#REF!</v>
      </c>
      <c r="BI142" s="327"/>
      <c r="BJ142" s="326" t="e">
        <f>IF(IF(Plananalyse!BJ142=1,VLOOKUP(BJ$5,Kruistabel!$B$26:$F$29,MATCH($C142,Kruistabel!$C$25:$F$25,0)+1,FALSE),"")=0,"",IF(Plananalyse!BJ142=1,VLOOKUP(BJ$5,Kruistabel!$B$26:$F$29,MATCH($C142,Kruistabel!$C$25:$F$25,0)+1,FALSE),""))</f>
        <v>#REF!</v>
      </c>
      <c r="BK142" s="326" t="e">
        <f>IF(IF(Plananalyse!BK142=1,VLOOKUP(BK$5,Kruistabel!$B$26:$F$29,MATCH($C142,Kruistabel!$C$25:$F$25,0)+1,FALSE),"")=0,"",IF(Plananalyse!BK142=1,VLOOKUP(BK$5,Kruistabel!$B$26:$F$29,MATCH($C142,Kruistabel!$C$25:$F$25,0)+1,FALSE),""))</f>
        <v>#REF!</v>
      </c>
      <c r="BL142" s="326" t="e">
        <f>IF(IF(Plananalyse!BL142=1,VLOOKUP(BL$5,Kruistabel!$B$26:$F$29,MATCH($C142,Kruistabel!$C$25:$F$25,0)+1,FALSE),"")=0,"",IF(Plananalyse!BL142=1,VLOOKUP(BL$5,Kruistabel!$B$26:$F$29,MATCH($C142,Kruistabel!$C$25:$F$25,0)+1,FALSE),""))</f>
        <v>#REF!</v>
      </c>
      <c r="BM142" s="326" t="e">
        <f>IF(IF(Plananalyse!BM142=1,VLOOKUP(BM$5,Kruistabel!$B$26:$F$29,MATCH($C142,Kruistabel!$C$25:$F$25,0)+1,FALSE),"")=0,"",IF(Plananalyse!BM142=1,VLOOKUP(BM$5,Kruistabel!$B$26:$F$29,MATCH($C142,Kruistabel!$C$25:$F$25,0)+1,FALSE),""))</f>
        <v>#REF!</v>
      </c>
      <c r="BN142" s="326" t="e">
        <f>IF(IF(Plananalyse!BN142=1,VLOOKUP(BN$5,Kruistabel!$B$26:$F$29,MATCH($C142,Kruistabel!$C$25:$F$25,0)+1,FALSE),"")=0,"",IF(Plananalyse!BN142=1,VLOOKUP(BN$5,Kruistabel!$B$26:$F$29,MATCH($C142,Kruistabel!$C$25:$F$25,0)+1,FALSE),""))</f>
        <v>#REF!</v>
      </c>
      <c r="BO142" s="326" t="e">
        <f>IF(IF(Plananalyse!BO142=1,VLOOKUP(BO$5,Kruistabel!$B$26:$F$29,MATCH($C142,Kruistabel!$C$25:$F$25,0)+1,FALSE),"")=0,"",IF(Plananalyse!BO142=1,VLOOKUP(BO$5,Kruistabel!$B$26:$F$29,MATCH($C142,Kruistabel!$C$25:$F$25,0)+1,FALSE),""))</f>
        <v>#REF!</v>
      </c>
      <c r="BP142" s="326" t="e">
        <f>IF(IF(Plananalyse!BP142=1,VLOOKUP(BP$5,Kruistabel!$B$26:$F$29,MATCH($C142,Kruistabel!$C$25:$F$25,0)+1,FALSE),"")=0,"",IF(Plananalyse!BP142=1,VLOOKUP(BP$5,Kruistabel!$B$26:$F$29,MATCH($C142,Kruistabel!$C$25:$F$25,0)+1,FALSE),""))</f>
        <v>#REF!</v>
      </c>
      <c r="BQ142" s="326" t="e">
        <f>IF(IF(Plananalyse!BQ142=1,VLOOKUP(BQ$5,Kruistabel!$B$26:$F$29,MATCH($C142,Kruistabel!$C$25:$F$25,0)+1,FALSE),"")=0,"",IF(Plananalyse!BQ142=1,VLOOKUP(BQ$5,Kruistabel!$B$26:$F$29,MATCH($C142,Kruistabel!$C$25:$F$25,0)+1,FALSE),""))</f>
        <v>#REF!</v>
      </c>
      <c r="BR142" s="326" t="e">
        <f>IF(IF(Plananalyse!BR142=1,VLOOKUP(BR$5,Kruistabel!$B$26:$F$29,MATCH($C142,Kruistabel!$C$25:$F$25,0)+1,FALSE),"")=0,"",IF(Plananalyse!BR142=1,VLOOKUP(BR$5,Kruistabel!$B$26:$F$29,MATCH($C142,Kruistabel!$C$25:$F$25,0)+1,FALSE),""))</f>
        <v>#REF!</v>
      </c>
      <c r="BS142" s="326" t="e">
        <f>IF(IF(Plananalyse!BS142=1,VLOOKUP(BS$5,Kruistabel!$B$26:$F$29,MATCH($C142,Kruistabel!$C$25:$F$25,0)+1,FALSE),"")=0,"",IF(Plananalyse!BS142=1,VLOOKUP(BS$5,Kruistabel!$B$26:$F$29,MATCH($C142,Kruistabel!$C$25:$F$25,0)+1,FALSE),""))</f>
        <v>#REF!</v>
      </c>
      <c r="BT142" s="65"/>
      <c r="BU142" s="231" t="e">
        <f>IF(IF(Plananalyse!BU142=1,VLOOKUP(BU$5,Kruistabel!$B$26:$F$29,MATCH($C142,Kruistabel!$C$25:$F$25,0)+1,FALSE),"")=0,"",IF(Plananalyse!BU142=1,VLOOKUP(BU$5,Kruistabel!$B$26:$F$29,MATCH($C142,Kruistabel!$C$25:$F$25,0)+1,FALSE),""))</f>
        <v>#REF!</v>
      </c>
      <c r="BV142" s="326" t="e">
        <f>IF(IF(Plananalyse!BV142=1,VLOOKUP(BV$5,Kruistabel!$B$26:$F$29,MATCH($C142,Kruistabel!$C$25:$F$25,0)+1,FALSE),"")=0,"",IF(Plananalyse!BV142=1,VLOOKUP(BV$5,Kruistabel!$B$26:$F$29,MATCH($C142,Kruistabel!$C$25:$F$25,0)+1,FALSE),""))</f>
        <v>#REF!</v>
      </c>
      <c r="BW142" s="326" t="e">
        <f>IF(IF(Plananalyse!BW142=1,VLOOKUP(BW$5,Kruistabel!$B$26:$F$29,MATCH($C142,Kruistabel!$C$25:$F$25,0)+1,FALSE),"")=0,"",IF(Plananalyse!BW142=1,VLOOKUP(BW$5,Kruistabel!$B$26:$F$29,MATCH($C142,Kruistabel!$C$25:$F$25,0)+1,FALSE),""))</f>
        <v>#REF!</v>
      </c>
      <c r="BX142" s="326" t="e">
        <f>IF(IF(Plananalyse!BX142=1,VLOOKUP(BX$5,Kruistabel!$B$26:$F$29,MATCH($C142,Kruistabel!$C$25:$F$25,0)+1,FALSE),"")=0,"",IF(Plananalyse!BX142=1,VLOOKUP(BX$5,Kruistabel!$B$26:$F$29,MATCH($C142,Kruistabel!$C$25:$F$25,0)+1,FALSE),""))</f>
        <v>#REF!</v>
      </c>
      <c r="BY142" s="327"/>
      <c r="BZ142" s="326" t="e">
        <f>IF(IF(Plananalyse!BZ142=1,VLOOKUP(BZ$5,Kruistabel!$B$26:$F$29,MATCH($C142,Kruistabel!$C$25:$F$25,0)+1,FALSE),"")=0,"",IF(Plananalyse!BZ142=1,VLOOKUP(BZ$5,Kruistabel!$B$26:$F$29,MATCH($C142,Kruistabel!$C$25:$F$25,0)+1,FALSE),""))</f>
        <v>#REF!</v>
      </c>
      <c r="CA142" s="326" t="e">
        <f>IF(IF(Plananalyse!CA142=1,VLOOKUP(CA$5,Kruistabel!$B$26:$F$29,MATCH($C142,Kruistabel!$C$25:$F$25,0)+1,FALSE),"")=0,"",IF(Plananalyse!CA142=1,VLOOKUP(CA$5,Kruistabel!$B$26:$F$29,MATCH($C142,Kruistabel!$C$25:$F$25,0)+1,FALSE),""))</f>
        <v>#REF!</v>
      </c>
      <c r="CB142" s="326" t="e">
        <f>IF(IF(Plananalyse!CB142=1,VLOOKUP(CB$5,Kruistabel!$B$26:$F$29,MATCH($C142,Kruistabel!$C$25:$F$25,0)+1,FALSE),"")=0,"",IF(Plananalyse!CB142=1,VLOOKUP(CB$5,Kruistabel!$B$26:$F$29,MATCH($C142,Kruistabel!$C$25:$F$25,0)+1,FALSE),""))</f>
        <v>#REF!</v>
      </c>
      <c r="CC142" s="326" t="e">
        <f>IF(IF(Plananalyse!CC142=1,VLOOKUP(CC$5,Kruistabel!$B$26:$F$29,MATCH($C142,Kruistabel!$C$25:$F$25,0)+1,FALSE),"")=0,"",IF(Plananalyse!CC142=1,VLOOKUP(CC$5,Kruistabel!$B$26:$F$29,MATCH($C142,Kruistabel!$C$25:$F$25,0)+1,FALSE),""))</f>
        <v>#REF!</v>
      </c>
      <c r="CD142" s="326" t="e">
        <f>IF(IF(Plananalyse!CD142=1,VLOOKUP(CD$5,Kruistabel!$B$26:$F$29,MATCH($C142,Kruistabel!$C$25:$F$25,0)+1,FALSE),"")=0,"",IF(Plananalyse!CD142=1,VLOOKUP(CD$5,Kruistabel!$B$26:$F$29,MATCH($C142,Kruistabel!$C$25:$F$25,0)+1,FALSE),""))</f>
        <v>#REF!</v>
      </c>
      <c r="CE142" s="326" t="e">
        <f>IF(IF(Plananalyse!CE142=1,VLOOKUP(CE$5,Kruistabel!$B$26:$F$29,MATCH($C142,Kruistabel!$C$25:$F$25,0)+1,FALSE),"")=0,"",IF(Plananalyse!CE142=1,VLOOKUP(CE$5,Kruistabel!$B$26:$F$29,MATCH($C142,Kruistabel!$C$25:$F$25,0)+1,FALSE),""))</f>
        <v>#REF!</v>
      </c>
      <c r="CF142" s="326" t="e">
        <f>IF(IF(Plananalyse!CF142=1,VLOOKUP(CF$5,Kruistabel!$B$26:$F$29,MATCH($C142,Kruistabel!$C$25:$F$25,0)+1,FALSE),"")=0,"",IF(Plananalyse!CF142=1,VLOOKUP(CF$5,Kruistabel!$B$26:$F$29,MATCH($C142,Kruistabel!$C$25:$F$25,0)+1,FALSE),""))</f>
        <v>#REF!</v>
      </c>
      <c r="CG142" s="326" t="e">
        <f>IF(IF(Plananalyse!CG142=1,VLOOKUP(CG$5,Kruistabel!$B$26:$F$29,MATCH($C142,Kruistabel!$C$25:$F$25,0)+1,FALSE),"")=0,"",IF(Plananalyse!CG142=1,VLOOKUP(CG$5,Kruistabel!$B$26:$F$29,MATCH($C142,Kruistabel!$C$25:$F$25,0)+1,FALSE),""))</f>
        <v>#REF!</v>
      </c>
      <c r="CH142" s="326" t="e">
        <f>IF(IF(Plananalyse!CH142=1,VLOOKUP(CH$5,Kruistabel!$B$26:$F$29,MATCH($C142,Kruistabel!$C$25:$F$25,0)+1,FALSE),"")=0,"",IF(Plananalyse!CH142=1,VLOOKUP(CH$5,Kruistabel!$B$26:$F$29,MATCH($C142,Kruistabel!$C$25:$F$25,0)+1,FALSE),""))</f>
        <v>#REF!</v>
      </c>
      <c r="CI142" s="65"/>
      <c r="CJ142" s="326" t="e">
        <f>IF(IF(Plananalyse!CJ142=1,VLOOKUP(CJ$5,Kruistabel!$B$26:$F$29,MATCH($C142,Kruistabel!$C$25:$F$25,0)+1,FALSE),"")=0,"",IF(Plananalyse!CJ142=1,VLOOKUP(CJ$5,Kruistabel!$B$26:$F$29,MATCH($C142,Kruistabel!$C$25:$F$25,0)+1,FALSE),""))</f>
        <v>#REF!</v>
      </c>
      <c r="CK142" s="326" t="e">
        <f>IF(IF(Plananalyse!CK142=1,VLOOKUP(CK$5,Kruistabel!$B$26:$F$29,MATCH($C142,Kruistabel!$C$25:$F$25,0)+1,FALSE),"")=0,"",IF(Plananalyse!CK142=1,VLOOKUP(CK$5,Kruistabel!$B$26:$F$29,MATCH($C142,Kruistabel!$C$25:$F$25,0)+1,FALSE),""))</f>
        <v>#REF!</v>
      </c>
      <c r="CL142" s="326" t="e">
        <f>IF(IF(Plananalyse!CL142=1,VLOOKUP(CL$5,Kruistabel!$B$26:$F$29,MATCH($C142,Kruistabel!$C$25:$F$25,0)+1,FALSE),"")=0,"",IF(Plananalyse!CL142=1,VLOOKUP(CL$5,Kruistabel!$B$26:$F$29,MATCH($C142,Kruistabel!$C$25:$F$25,0)+1,FALSE),""))</f>
        <v>#REF!</v>
      </c>
      <c r="CM142" s="326" t="e">
        <f>IF(IF(Plananalyse!CM142=1,VLOOKUP(CM$5,Kruistabel!$B$26:$F$29,MATCH($C142,Kruistabel!$C$25:$F$25,0)+1,FALSE),"")=0,"",IF(Plananalyse!CM142=1,VLOOKUP(CM$5,Kruistabel!$B$26:$F$29,MATCH($C142,Kruistabel!$C$25:$F$25,0)+1,FALSE),""))</f>
        <v>#REF!</v>
      </c>
      <c r="CN142" s="326" t="e">
        <f>IF(IF(Plananalyse!CN142=1,VLOOKUP(CN$5,Kruistabel!$B$26:$F$29,MATCH($C142,Kruistabel!$C$25:$F$25,0)+1,FALSE),"")=0,"",IF(Plananalyse!CN142=1,VLOOKUP(CN$5,Kruistabel!$B$26:$F$29,MATCH($C142,Kruistabel!$C$25:$F$25,0)+1,FALSE),""))</f>
        <v>#REF!</v>
      </c>
      <c r="CO142" s="326" t="e">
        <f>IF(IF(Plananalyse!CO142=1,VLOOKUP(CO$5,Kruistabel!$B$26:$F$29,MATCH($C142,Kruistabel!$C$25:$F$25,0)+1,FALSE),"")=0,"",IF(Plananalyse!CO142=1,VLOOKUP(CO$5,Kruistabel!$B$26:$F$29,MATCH($C142,Kruistabel!$C$25:$F$25,0)+1,FALSE),""))</f>
        <v>#REF!</v>
      </c>
      <c r="CP142" s="326" t="e">
        <f>IF(IF(Plananalyse!CP142=1,VLOOKUP(CP$5,Kruistabel!$B$26:$F$29,MATCH($C142,Kruistabel!$C$25:$F$25,0)+1,FALSE),"")=0,"",IF(Plananalyse!CP142=1,VLOOKUP(CP$5,Kruistabel!$B$26:$F$29,MATCH($C142,Kruistabel!$C$25:$F$25,0)+1,FALSE),""))</f>
        <v>#REF!</v>
      </c>
      <c r="CQ142" s="326" t="e">
        <f>IF(IF(Plananalyse!CQ142=1,VLOOKUP(CQ$5,Kruistabel!$B$26:$F$29,MATCH($C142,Kruistabel!$C$25:$F$25,0)+1,FALSE),"")=0,"",IF(Plananalyse!CQ142=1,VLOOKUP(CQ$5,Kruistabel!$B$26:$F$29,MATCH($C142,Kruistabel!$C$25:$F$25,0)+1,FALSE),""))</f>
        <v>#REF!</v>
      </c>
      <c r="CR142" s="326" t="e">
        <f>IF(IF(Plananalyse!CR142=1,VLOOKUP(CR$5,Kruistabel!$B$26:$F$29,MATCH($C142,Kruistabel!$C$25:$F$25,0)+1,FALSE),"")=0,"",IF(Plananalyse!CR142=1,VLOOKUP(CR$5,Kruistabel!$B$26:$F$29,MATCH($C142,Kruistabel!$C$25:$F$25,0)+1,FALSE),""))</f>
        <v>#REF!</v>
      </c>
      <c r="CS142" s="326" t="e">
        <f>IF(IF(Plananalyse!CS142=1,VLOOKUP(CS$5,Kruistabel!$B$26:$F$29,MATCH($C142,Kruistabel!$C$25:$F$25,0)+1,FALSE),"")=0,"",IF(Plananalyse!CS142=1,VLOOKUP(CS$5,Kruistabel!$B$26:$F$29,MATCH($C142,Kruistabel!$C$25:$F$25,0)+1,FALSE),""))</f>
        <v>#REF!</v>
      </c>
      <c r="CT142" s="326" t="e">
        <f>IF(IF(Plananalyse!CT142=1,VLOOKUP(CT$5,Kruistabel!$B$26:$F$29,MATCH($C142,Kruistabel!$C$25:$F$25,0)+1,FALSE),"")=0,"",IF(Plananalyse!CT142=1,VLOOKUP(CT$5,Kruistabel!$B$26:$F$29,MATCH($C142,Kruistabel!$C$25:$F$25,0)+1,FALSE),""))</f>
        <v>#REF!</v>
      </c>
      <c r="CU142" s="326" t="e">
        <f>IF(IF(Plananalyse!CU142=1,VLOOKUP(CU$5,Kruistabel!$B$26:$F$29,MATCH($C142,Kruistabel!$C$25:$F$25,0)+1,FALSE),"")=0,"",IF(Plananalyse!CU142=1,VLOOKUP(CU$5,Kruistabel!$B$26:$F$29,MATCH($C142,Kruistabel!$C$25:$F$25,0)+1,FALSE),""))</f>
        <v>#REF!</v>
      </c>
      <c r="CV142" s="326" t="e">
        <f>IF(IF(Plananalyse!CV142=1,VLOOKUP(CV$5,Kruistabel!$B$26:$F$29,MATCH($C142,Kruistabel!$C$25:$F$25,0)+1,FALSE),"")=0,"",IF(Plananalyse!CV142=1,VLOOKUP(CV$5,Kruistabel!$B$26:$F$29,MATCH($C142,Kruistabel!$C$25:$F$25,0)+1,FALSE),""))</f>
        <v>#REF!</v>
      </c>
      <c r="CW142" s="326" t="e">
        <f>IF(IF(Plananalyse!CW142=1,VLOOKUP(CW$5,Kruistabel!$B$26:$F$29,MATCH($C142,Kruistabel!$C$25:$F$25,0)+1,FALSE),"")=0,"",IF(Plananalyse!CW142=1,VLOOKUP(CW$5,Kruistabel!$B$26:$F$29,MATCH($C142,Kruistabel!$C$25:$F$25,0)+1,FALSE),""))</f>
        <v>#REF!</v>
      </c>
      <c r="CX142" s="326" t="e">
        <f>IF(IF(Plananalyse!CX142=1,VLOOKUP(CX$5,Kruistabel!$B$26:$F$29,MATCH($C142,Kruistabel!$C$25:$F$25,0)+1,FALSE),"")=0,"",IF(Plananalyse!CX142=1,VLOOKUP(CX$5,Kruistabel!$B$26:$F$29,MATCH($C142,Kruistabel!$C$25:$F$25,0)+1,FALSE),""))</f>
        <v>#REF!</v>
      </c>
      <c r="CY142" s="326" t="e">
        <f>IF(IF(Plananalyse!CY142=1,VLOOKUP(CY$5,Kruistabel!$B$26:$F$29,MATCH($C142,Kruistabel!$C$25:$F$25,0)+1,FALSE),"")=0,"",IF(Plananalyse!CY142=1,VLOOKUP(CY$5,Kruistabel!$B$26:$F$29,MATCH($C142,Kruistabel!$C$25:$F$25,0)+1,FALSE),""))</f>
        <v>#REF!</v>
      </c>
      <c r="CZ142" s="326" t="e">
        <f>IF(IF(Plananalyse!CZ142=1,VLOOKUP(CZ$5,Kruistabel!$B$26:$F$29,MATCH($C142,Kruistabel!$C$25:$F$25,0)+1,FALSE),"")=0,"",IF(Plananalyse!CZ142=1,VLOOKUP(CZ$5,Kruistabel!$B$26:$F$29,MATCH($C142,Kruistabel!$C$25:$F$25,0)+1,FALSE),""))</f>
        <v>#REF!</v>
      </c>
      <c r="DA142" s="326" t="e">
        <f>IF(IF(Plananalyse!DA142=1,VLOOKUP(DA$5,Kruistabel!$B$26:$F$29,MATCH($C142,Kruistabel!$C$25:$F$25,0)+1,FALSE),"")=0,"",IF(Plananalyse!DA142=1,VLOOKUP(DA$5,Kruistabel!$B$26:$F$29,MATCH($C142,Kruistabel!$C$25:$F$25,0)+1,FALSE),""))</f>
        <v>#REF!</v>
      </c>
      <c r="DB142" s="326" t="e">
        <f>IF(IF(Plananalyse!DB142=1,VLOOKUP(DB$5,Kruistabel!$B$26:$F$29,MATCH($C142,Kruistabel!$C$25:$F$25,0)+1,FALSE),"")=0,"",IF(Plananalyse!DB142=1,VLOOKUP(DB$5,Kruistabel!$B$26:$F$29,MATCH($C142,Kruistabel!$C$25:$F$25,0)+1,FALSE),""))</f>
        <v>#REF!</v>
      </c>
      <c r="DC142" s="326" t="e">
        <f>IF(IF(Plananalyse!DC142=1,VLOOKUP(DC$5,Kruistabel!$B$26:$F$29,MATCH($C142,Kruistabel!$C$25:$F$25,0)+1,FALSE),"")=0,"",IF(Plananalyse!DC142=1,VLOOKUP(DC$5,Kruistabel!$B$26:$F$29,MATCH($C142,Kruistabel!$C$25:$F$25,0)+1,FALSE),""))</f>
        <v>#REF!</v>
      </c>
      <c r="DD142" s="327"/>
      <c r="DE142" s="326" t="e">
        <f>IF(IF(Plananalyse!DE142=1,VLOOKUP(DE$5,Kruistabel!$B$26:$F$29,MATCH($C142,Kruistabel!$C$25:$F$25,0)+1,FALSE),"")=0,"",IF(Plananalyse!DE142=1,VLOOKUP(DE$5,Kruistabel!$B$26:$F$29,MATCH($C142,Kruistabel!$C$25:$F$25,0)+1,FALSE),""))</f>
        <v>#REF!</v>
      </c>
      <c r="DF142" s="326" t="e">
        <f>IF(IF(Plananalyse!DF142=1,VLOOKUP(DF$5,Kruistabel!$B$26:$F$29,MATCH($C142,Kruistabel!$C$25:$F$25,0)+1,FALSE),"")=0,"",IF(Plananalyse!DF142=1,VLOOKUP(DF$5,Kruistabel!$B$26:$F$29,MATCH($C142,Kruistabel!$C$25:$F$25,0)+1,FALSE),""))</f>
        <v>#REF!</v>
      </c>
      <c r="DG142" s="326" t="e">
        <f>IF(IF(Plananalyse!DG142=1,VLOOKUP(DG$5,Kruistabel!$B$26:$F$29,MATCH($C142,Kruistabel!$C$25:$F$25,0)+1,FALSE),"")=0,"",IF(Plananalyse!DG142=1,VLOOKUP(DG$5,Kruistabel!$B$26:$F$29,MATCH($C142,Kruistabel!$C$25:$F$25,0)+1,FALSE),""))</f>
        <v>#REF!</v>
      </c>
      <c r="DH142" s="326" t="e">
        <f>IF(IF(Plananalyse!DH142=1,VLOOKUP(DH$5,Kruistabel!$B$26:$F$29,MATCH($C142,Kruistabel!$C$25:$F$25,0)+1,FALSE),"")=0,"",IF(Plananalyse!DH142=1,VLOOKUP(DH$5,Kruistabel!$B$26:$F$29,MATCH($C142,Kruistabel!$C$25:$F$25,0)+1,FALSE),""))</f>
        <v>#REF!</v>
      </c>
      <c r="DI142" s="326" t="e">
        <f>IF(IF(Plananalyse!DI142=1,VLOOKUP(DI$5,Kruistabel!$B$26:$F$29,MATCH($C142,Kruistabel!$C$25:$F$25,0)+1,FALSE),"")=0,"",IF(Plananalyse!DI142=1,VLOOKUP(DI$5,Kruistabel!$B$26:$F$29,MATCH($C142,Kruistabel!$C$25:$F$25,0)+1,FALSE),""))</f>
        <v>#REF!</v>
      </c>
      <c r="DJ142" s="326" t="e">
        <f>IF(IF(Plananalyse!DJ142=1,VLOOKUP(DJ$5,Kruistabel!$B$26:$F$29,MATCH($C142,Kruistabel!$C$25:$F$25,0)+1,FALSE),"")=0,"",IF(Plananalyse!DJ142=1,VLOOKUP(DJ$5,Kruistabel!$B$26:$F$29,MATCH($C142,Kruistabel!$C$25:$F$25,0)+1,FALSE),""))</f>
        <v>#REF!</v>
      </c>
      <c r="DK142" s="326" t="e">
        <f>IF(IF(Plananalyse!DK142=1,VLOOKUP(DK$5,Kruistabel!$B$26:$F$29,MATCH($C142,Kruistabel!$C$25:$F$25,0)+1,FALSE),"")=0,"",IF(Plananalyse!DK142=1,VLOOKUP(DK$5,Kruistabel!$B$26:$F$29,MATCH($C142,Kruistabel!$C$25:$F$25,0)+1,FALSE),""))</f>
        <v>#REF!</v>
      </c>
      <c r="DL142" s="326" t="e">
        <f>IF(IF(Plananalyse!DL142=1,VLOOKUP(DL$5,Kruistabel!$B$26:$F$29,MATCH($C142,Kruistabel!$C$25:$F$25,0)+1,FALSE),"")=0,"",IF(Plananalyse!DL142=1,VLOOKUP(DL$5,Kruistabel!$B$26:$F$29,MATCH($C142,Kruistabel!$C$25:$F$25,0)+1,FALSE),""))</f>
        <v>#REF!</v>
      </c>
      <c r="DM142" s="327" t="str">
        <f>IF(Plananalyse!DM142=1,VLOOKUP(DM$5,Kruistabel!$B$26:$F$29,MATCH($C142,Kruistabel!$C$25:$F$25,0)+1,FALSE),"")</f>
        <v/>
      </c>
      <c r="DN142" s="326" t="e">
        <f>IF(IF(Plananalyse!DN142=1,VLOOKUP(DN$5,Kruistabel!$B$26:$F$29,MATCH($C142,Kruistabel!$C$25:$F$25,0)+1,FALSE),"")=0,"",IF(Plananalyse!DN142=1,VLOOKUP(DN$5,Kruistabel!$B$26:$F$29,MATCH($C142,Kruistabel!$C$25:$F$25,0)+1,FALSE),""))</f>
        <v>#REF!</v>
      </c>
      <c r="DO142" s="326" t="e">
        <f>IF(IF(Plananalyse!DO142=1,VLOOKUP(DO$5,Kruistabel!$B$26:$F$29,MATCH($C142,Kruistabel!$C$25:$F$25,0)+1,FALSE),"")=0,"",IF(Plananalyse!DO142=1,VLOOKUP(DO$5,Kruistabel!$B$26:$F$29,MATCH($C142,Kruistabel!$C$25:$F$25,0)+1,FALSE),""))</f>
        <v>#REF!</v>
      </c>
      <c r="DP142" s="326" t="e">
        <f>IF(IF(Plananalyse!DP142=1,VLOOKUP(DP$5,Kruistabel!$B$26:$F$29,MATCH($C142,Kruistabel!$C$25:$F$25,0)+1,FALSE),"")=0,"",IF(Plananalyse!DP142=1,VLOOKUP(DP$5,Kruistabel!$B$26:$F$29,MATCH($C142,Kruistabel!$C$25:$F$25,0)+1,FALSE),""))</f>
        <v>#REF!</v>
      </c>
      <c r="DQ142" s="326" t="e">
        <f>IF(IF(Plananalyse!DQ142=1,VLOOKUP(DQ$5,Kruistabel!$B$26:$F$29,MATCH($C142,Kruistabel!$C$25:$F$25,0)+1,FALSE),"")=0,"",IF(Plananalyse!DQ142=1,VLOOKUP(DQ$5,Kruistabel!$B$26:$F$29,MATCH($C142,Kruistabel!$C$25:$F$25,0)+1,FALSE),""))</f>
        <v>#REF!</v>
      </c>
      <c r="DR142" s="326" t="e">
        <f>IF(IF(Plananalyse!DR142=1,VLOOKUP(DR$5,Kruistabel!$B$26:$F$29,MATCH($C142,Kruistabel!$C$25:$F$25,0)+1,FALSE),"")=0,"",IF(Plananalyse!DR142=1,VLOOKUP(DR$5,Kruistabel!$B$26:$F$29,MATCH($C142,Kruistabel!$C$25:$F$25,0)+1,FALSE),""))</f>
        <v>#REF!</v>
      </c>
      <c r="DS142" s="326" t="e">
        <f>IF(IF(Plananalyse!DS142=1,VLOOKUP(DS$5,Kruistabel!$B$26:$F$29,MATCH($C142,Kruistabel!$C$25:$F$25,0)+1,FALSE),"")=0,"",IF(Plananalyse!DS142=1,VLOOKUP(DS$5,Kruistabel!$B$26:$F$29,MATCH($C142,Kruistabel!$C$25:$F$25,0)+1,FALSE),""))</f>
        <v>#REF!</v>
      </c>
      <c r="DT142" s="326" t="e">
        <f>IF(IF(Plananalyse!DT142=1,VLOOKUP(DT$5,Kruistabel!$B$26:$F$29,MATCH($C142,Kruistabel!$C$25:$F$25,0)+1,FALSE),"")=0,"",IF(Plananalyse!DT142=1,VLOOKUP(DT$5,Kruistabel!$B$26:$F$29,MATCH($C142,Kruistabel!$C$25:$F$25,0)+1,FALSE),""))</f>
        <v>#REF!</v>
      </c>
      <c r="DU142" s="326" t="e">
        <f>IF(IF(Plananalyse!DU142=1,VLOOKUP(DU$5,Kruistabel!$B$26:$F$29,MATCH($C142,Kruistabel!$C$25:$F$25,0)+1,FALSE),"")=0,"",IF(Plananalyse!DU142=1,VLOOKUP(DU$5,Kruistabel!$B$26:$F$29,MATCH($C142,Kruistabel!$C$25:$F$25,0)+1,FALSE),""))</f>
        <v>#REF!</v>
      </c>
      <c r="DV142" s="326" t="e">
        <f>IF(IF(Plananalyse!DV142=1,VLOOKUP(DV$5,Kruistabel!$B$26:$F$29,MATCH($C142,Kruistabel!$C$25:$F$25,0)+1,FALSE),"")=0,"",IF(Plananalyse!DV142=1,VLOOKUP(DV$5,Kruistabel!$B$26:$F$29,MATCH($C142,Kruistabel!$C$25:$F$25,0)+1,FALSE),""))</f>
        <v>#REF!</v>
      </c>
      <c r="DW142" s="326" t="e">
        <f>IF(IF(Plananalyse!DW142=1,VLOOKUP(DW$5,Kruistabel!$B$26:$F$29,MATCH($C142,Kruistabel!$C$25:$F$25,0)+1,FALSE),"")=0,"",IF(Plananalyse!DW142=1,VLOOKUP(DW$5,Kruistabel!$B$26:$F$29,MATCH($C142,Kruistabel!$C$25:$F$25,0)+1,FALSE),""))</f>
        <v>#REF!</v>
      </c>
      <c r="DX142" s="326" t="e">
        <f>IF(IF(Plananalyse!DX142=1,VLOOKUP(DX$5,Kruistabel!$B$26:$F$29,MATCH($C142,Kruistabel!$C$25:$F$25,0)+1,FALSE),"")=0,"",IF(Plananalyse!DX142=1,VLOOKUP(DX$5,Kruistabel!$B$26:$F$29,MATCH($C142,Kruistabel!$C$25:$F$25,0)+1,FALSE),""))</f>
        <v>#REF!</v>
      </c>
      <c r="DY142" s="327" t="str">
        <f>IF(Plananalyse!DY142=1,VLOOKUP(DY$5,Kruistabel!$B$26:$F$29,MATCH($C142,Kruistabel!$C$25:$F$25,0)+1,FALSE),"")</f>
        <v/>
      </c>
      <c r="DZ142" s="326" t="e">
        <f>IF(IF(Plananalyse!DZ142=1,VLOOKUP(DZ$5,Kruistabel!$B$26:$F$29,MATCH($C142,Kruistabel!$C$25:$F$25,0)+1,FALSE),"")=0,"",IF(Plananalyse!DZ142=1,VLOOKUP(DZ$5,Kruistabel!$B$26:$F$29,MATCH($C142,Kruistabel!$C$25:$F$25,0)+1,FALSE),""))</f>
        <v>#REF!</v>
      </c>
      <c r="EA142" s="326" t="e">
        <f>IF(IF(Plananalyse!EA142=1,VLOOKUP(EA$5,Kruistabel!$B$26:$F$29,MATCH($C142,Kruistabel!$C$25:$F$25,0)+1,FALSE),"")=0,"",IF(Plananalyse!EA142=1,VLOOKUP(EA$5,Kruistabel!$B$26:$F$29,MATCH($C142,Kruistabel!$C$25:$F$25,0)+1,FALSE),""))</f>
        <v>#REF!</v>
      </c>
      <c r="EB142" s="326" t="e">
        <f>IF(IF(Plananalyse!EB142=1,VLOOKUP(EB$5,Kruistabel!$B$26:$F$29,MATCH($C142,Kruistabel!$C$25:$F$25,0)+1,FALSE),"")=0,"",IF(Plananalyse!EB142=1,VLOOKUP(EB$5,Kruistabel!$B$26:$F$29,MATCH($C142,Kruistabel!$C$25:$F$25,0)+1,FALSE),""))</f>
        <v>#REF!</v>
      </c>
      <c r="EC142" s="326" t="e">
        <f ca="1">IF(IF(Plananalyse!EC142=1,VLOOKUP(EC$5,Kruistabel!$B$26:$F$29,MATCH($C142,Kruistabel!$C$25:$F$25,0)+1,FALSE),"")=0,"",IF(Plananalyse!EC142=1,VLOOKUP(EC$5,Kruistabel!$B$26:$F$29,MATCH($C142,Kruistabel!$C$25:$F$25,0)+1,FALSE),""))</f>
        <v>#REF!</v>
      </c>
      <c r="ED142" s="327"/>
      <c r="EE142" s="326" t="e">
        <f ca="1">IF(IF(Plananalyse!EE142=1,VLOOKUP(EE$5,Kruistabel!$B$26:$F$29,MATCH($C142,Kruistabel!$C$25:$F$25,0)+1,FALSE),"")=0,"",IF(Plananalyse!EE142=1,VLOOKUP(EE$5,Kruistabel!$B$26:$F$29,MATCH($C142,Kruistabel!$C$25:$F$25,0)+1,FALSE),""))</f>
        <v>#REF!</v>
      </c>
      <c r="EF142" s="326" t="e">
        <f ca="1">IF(IF(Plananalyse!EF142=1,VLOOKUP(EF$5,Kruistabel!$B$26:$F$29,MATCH($C142,Kruistabel!$C$25:$F$25,0)+1,FALSE),"")=0,"",IF(Plananalyse!EF142=1,VLOOKUP(EF$5,Kruistabel!$B$26:$F$29,MATCH($C142,Kruistabel!$C$25:$F$25,0)+1,FALSE),""))</f>
        <v>#REF!</v>
      </c>
      <c r="EG142" s="326" t="e">
        <f ca="1">IF(IF(Plananalyse!EG142=1,VLOOKUP(EG$5,Kruistabel!$B$26:$F$29,MATCH($C142,Kruistabel!$C$25:$F$25,0)+1,FALSE),"")=0,"",IF(Plananalyse!EG142=1,VLOOKUP(EG$5,Kruistabel!$B$26:$F$29,MATCH($C142,Kruistabel!$C$25:$F$25,0)+1,FALSE),""))</f>
        <v>#REF!</v>
      </c>
      <c r="EH142" s="326" t="e">
        <f ca="1">IF(IF(Plananalyse!EH142=1,VLOOKUP(EH$5,Kruistabel!$B$26:$F$29,MATCH($C142,Kruistabel!$C$25:$F$25,0)+1,FALSE),"")=0,"",IF(Plananalyse!EH142=1,VLOOKUP(EH$5,Kruistabel!$B$26:$F$29,MATCH($C142,Kruistabel!$C$25:$F$25,0)+1,FALSE),""))</f>
        <v>#REF!</v>
      </c>
      <c r="EI142" s="326" t="e">
        <f ca="1">IF(IF(Plananalyse!EI142=1,VLOOKUP(EI$5,Kruistabel!$B$26:$F$29,MATCH($C142,Kruistabel!$C$25:$F$25,0)+1,FALSE),"")=0,"",IF(Plananalyse!EI142=1,VLOOKUP(EI$5,Kruistabel!$B$26:$F$29,MATCH($C142,Kruistabel!$C$25:$F$25,0)+1,FALSE),""))</f>
        <v>#REF!</v>
      </c>
      <c r="EJ142" s="164" t="str">
        <f>IF(Plananalyse!EJ142=1,VLOOKUP(EJ$5,Kruistabel!$B$26:$F$29,MATCH($C142,Kruistabel!$C$25:$F$25,0)+1,FALSE),"")</f>
        <v/>
      </c>
      <c r="EK142" s="138"/>
      <c r="EL142" s="138"/>
      <c r="EM142" s="138"/>
      <c r="EN142" s="138"/>
      <c r="EO142" s="138"/>
    </row>
    <row r="143" spans="2:145" hidden="1">
      <c r="B143" s="337" t="e">
        <f>Classificatietabel!#REF!</f>
        <v>#REF!</v>
      </c>
      <c r="C143" s="160" t="e">
        <f>_xlfn.IFNA(VLOOKUP($B143,Classificatietabel!$B$6:$I$91,C$7,FALSE),"")</f>
        <v>#REF!</v>
      </c>
      <c r="D143" s="160" t="e">
        <f>_xlfn.IFNA(VLOOKUP($B143,Classificatietabel!$B$6:$I$91,D$7,FALSE),"")</f>
        <v>#REF!</v>
      </c>
      <c r="E143" s="119" t="e">
        <f>IF(AND(D143="laag",$D$3=1),0,_xlfn.IFNA(IF(VLOOKUP($B143,Classificatietabel!$B$6:$H$91,$E$5,FALSE)="Ja",1,0),""))</f>
        <v>#REF!</v>
      </c>
      <c r="F143" s="163"/>
      <c r="G143" s="326" t="e">
        <f>IF(IF(Plananalyse!G143=1,VLOOKUP(G$5,Kruistabel!$B$26:$F$29,MATCH($C143,Kruistabel!$C$25:$F$25,0)+1,FALSE),"")=0,"",IF(Plananalyse!G143=1,VLOOKUP(G$5,Kruistabel!$B$26:$F$29,MATCH($C143,Kruistabel!$C$25:$F$25,0)+1,FALSE),""))</f>
        <v>#REF!</v>
      </c>
      <c r="H143" s="326" t="e">
        <f>IF(IF(Plananalyse!H143=1,VLOOKUP(H$5,Kruistabel!$B$26:$F$29,MATCH($C143,Kruistabel!$C$25:$F$25,0)+1,FALSE),"")=0,"",IF(Plananalyse!H143=1,VLOOKUP(H$5,Kruistabel!$B$26:$F$29,MATCH($C143,Kruistabel!$C$25:$F$25,0)+1,FALSE),""))</f>
        <v>#REF!</v>
      </c>
      <c r="I143" s="326" t="e">
        <f>IF(IF(Plananalyse!I143=1,VLOOKUP(I$5,Kruistabel!$B$26:$F$29,MATCH($C143,Kruistabel!$C$25:$F$25,0)+1,FALSE),"")=0,"",IF(Plananalyse!I143=1,VLOOKUP(I$5,Kruistabel!$B$26:$F$29,MATCH($C143,Kruistabel!$C$25:$F$25,0)+1,FALSE),""))</f>
        <v>#REF!</v>
      </c>
      <c r="J143" s="326" t="e">
        <f>IF(IF(Plananalyse!J143=1,VLOOKUP(J$5,Kruistabel!$B$26:$F$29,MATCH($C143,Kruistabel!$C$25:$F$25,0)+1,FALSE),"")=0,"",IF(Plananalyse!J143=1,VLOOKUP(J$5,Kruistabel!$B$26:$F$29,MATCH($C143,Kruistabel!$C$25:$F$25,0)+1,FALSE),""))</f>
        <v>#REF!</v>
      </c>
      <c r="K143" s="326" t="e">
        <f>IF(IF(Plananalyse!K143=1,VLOOKUP(K$5,Kruistabel!$B$26:$F$29,MATCH($C143,Kruistabel!$C$25:$F$25,0)+1,FALSE),"")=0,"",IF(Plananalyse!K143=1,VLOOKUP(K$5,Kruistabel!$B$26:$F$29,MATCH($C143,Kruistabel!$C$25:$F$25,0)+1,FALSE),""))</f>
        <v>#REF!</v>
      </c>
      <c r="L143" s="326" t="e">
        <f>IF(IF(Plananalyse!L143=1,VLOOKUP(L$5,Kruistabel!$B$26:$F$29,MATCH($C143,Kruistabel!$C$25:$F$25,0)+1,FALSE),"")=0,"",IF(Plananalyse!L143=1,VLOOKUP(L$5,Kruistabel!$B$26:$F$29,MATCH($C143,Kruistabel!$C$25:$F$25,0)+1,FALSE),""))</f>
        <v>#REF!</v>
      </c>
      <c r="M143" s="326" t="e">
        <f>IF(IF(Plananalyse!M143=1,VLOOKUP(M$5,Kruistabel!$B$26:$F$29,MATCH($C143,Kruistabel!$C$25:$F$25,0)+1,FALSE),"")=0,"",IF(Plananalyse!M143=1,VLOOKUP(M$5,Kruistabel!$B$26:$F$29,MATCH($C143,Kruistabel!$C$25:$F$25,0)+1,FALSE),""))</f>
        <v>#REF!</v>
      </c>
      <c r="N143" s="326" t="e">
        <f>IF(IF(Plananalyse!N143=1,VLOOKUP(N$5,Kruistabel!$B$26:$F$29,MATCH($C143,Kruistabel!$C$25:$F$25,0)+1,FALSE),"")=0,"",IF(Plananalyse!N143=1,VLOOKUP(N$5,Kruistabel!$B$26:$F$29,MATCH($C143,Kruistabel!$C$25:$F$25,0)+1,FALSE),""))</f>
        <v>#REF!</v>
      </c>
      <c r="O143" s="326" t="e">
        <f>IF(IF(Plananalyse!O143=1,VLOOKUP(O$5,Kruistabel!$B$26:$F$29,MATCH($C143,Kruistabel!$C$25:$F$25,0)+1,FALSE),"")=0,"",IF(Plananalyse!O143=1,VLOOKUP(O$5,Kruistabel!$B$26:$F$29,MATCH($C143,Kruistabel!$C$25:$F$25,0)+1,FALSE),""))</f>
        <v>#REF!</v>
      </c>
      <c r="P143" s="326" t="e">
        <f>IF(IF(Plananalyse!P143=1,VLOOKUP(P$5,Kruistabel!$B$26:$F$29,MATCH($C143,Kruistabel!$C$25:$F$25,0)+1,FALSE),"")=0,"",IF(Plananalyse!P143=1,VLOOKUP(P$5,Kruistabel!$B$26:$F$29,MATCH($C143,Kruistabel!$C$25:$F$25,0)+1,FALSE),""))</f>
        <v>#REF!</v>
      </c>
      <c r="Q143" s="326" t="e">
        <f>IF(IF(Plananalyse!Q143=1,VLOOKUP(Q$5,Kruistabel!$B$26:$F$29,MATCH($C143,Kruistabel!$C$25:$F$25,0)+1,FALSE),"")=0,"",IF(Plananalyse!Q143=1,VLOOKUP(Q$5,Kruistabel!$B$26:$F$29,MATCH($C143,Kruistabel!$C$25:$F$25,0)+1,FALSE),""))</f>
        <v>#REF!</v>
      </c>
      <c r="R143" s="326" t="e">
        <f>IF(IF(Plananalyse!R143=1,VLOOKUP(R$5,Kruistabel!$B$26:$F$29,MATCH($C143,Kruistabel!$C$25:$F$25,0)+1,FALSE),"")=0,"",IF(Plananalyse!R143=1,VLOOKUP(R$5,Kruistabel!$B$26:$F$29,MATCH($C143,Kruistabel!$C$25:$F$25,0)+1,FALSE),""))</f>
        <v>#REF!</v>
      </c>
      <c r="S143" s="326" t="e">
        <f>IF(IF(Plananalyse!S143=1,VLOOKUP(S$5,Kruistabel!$B$26:$F$29,MATCH($C143,Kruistabel!$C$25:$F$25,0)+1,FALSE),"")=0,"",IF(Plananalyse!S143=1,VLOOKUP(S$5,Kruistabel!$B$26:$F$29,MATCH($C143,Kruistabel!$C$25:$F$25,0)+1,FALSE),""))</f>
        <v>#REF!</v>
      </c>
      <c r="T143" s="326" t="e">
        <f>IF(IF(Plananalyse!T143=1,VLOOKUP(T$5,Kruistabel!$B$26:$F$29,MATCH($C143,Kruistabel!$C$25:$F$25,0)+1,FALSE),"")=0,"",IF(Plananalyse!T143=1,VLOOKUP(T$5,Kruistabel!$B$26:$F$29,MATCH($C143,Kruistabel!$C$25:$F$25,0)+1,FALSE),""))</f>
        <v>#REF!</v>
      </c>
      <c r="U143" s="326" t="e">
        <f>IF(IF(Plananalyse!U143=1,VLOOKUP(U$5,Kruistabel!$B$26:$F$29,MATCH($C143,Kruistabel!$C$25:$F$25,0)+1,FALSE),"")=0,"",IF(Plananalyse!U143=1,VLOOKUP(U$5,Kruistabel!$B$26:$F$29,MATCH($C143,Kruistabel!$C$25:$F$25,0)+1,FALSE),""))</f>
        <v>#REF!</v>
      </c>
      <c r="V143" s="326" t="e">
        <f>IF(IF(Plananalyse!V143=1,VLOOKUP(V$5,Kruistabel!$B$26:$F$29,MATCH($C143,Kruistabel!$C$25:$F$25,0)+1,FALSE),"")=0,"",IF(Plananalyse!V143=1,VLOOKUP(V$5,Kruistabel!$B$26:$F$29,MATCH($C143,Kruistabel!$C$25:$F$25,0)+1,FALSE),""))</f>
        <v>#REF!</v>
      </c>
      <c r="W143" s="326" t="e">
        <f>IF(IF(Plananalyse!W143=1,VLOOKUP(W$5,Kruistabel!$B$26:$F$29,MATCH($C143,Kruistabel!$C$25:$F$25,0)+1,FALSE),"")=0,"",IF(Plananalyse!W143=1,VLOOKUP(W$5,Kruistabel!$B$26:$F$29,MATCH($C143,Kruistabel!$C$25:$F$25,0)+1,FALSE),""))</f>
        <v>#REF!</v>
      </c>
      <c r="X143" s="326" t="e">
        <f>IF(IF(Plananalyse!X143=1,VLOOKUP(X$5,Kruistabel!$B$26:$F$29,MATCH($C143,Kruistabel!$C$25:$F$25,0)+1,FALSE),"")=0,"",IF(Plananalyse!X143=1,VLOOKUP(X$5,Kruistabel!$B$26:$F$29,MATCH($C143,Kruistabel!$C$25:$F$25,0)+1,FALSE),""))</f>
        <v>#REF!</v>
      </c>
      <c r="Y143" s="326" t="e">
        <f>IF(IF(Plananalyse!Y143=1,VLOOKUP(Y$5,Kruistabel!$B$26:$F$29,MATCH($C143,Kruistabel!$C$25:$F$25,0)+1,FALSE),"")=0,"",IF(Plananalyse!Y143=1,VLOOKUP(Y$5,Kruistabel!$B$26:$F$29,MATCH($C143,Kruistabel!$C$25:$F$25,0)+1,FALSE),""))</f>
        <v>#REF!</v>
      </c>
      <c r="Z143" s="326" t="e">
        <f>IF(IF(Plananalyse!Z143=1,VLOOKUP(Z$5,Kruistabel!$B$26:$F$29,MATCH($C143,Kruistabel!$C$25:$F$25,0)+1,FALSE),"")=0,"",IF(Plananalyse!Z143=1,VLOOKUP(Z$5,Kruistabel!$B$26:$F$29,MATCH($C143,Kruistabel!$C$25:$F$25,0)+1,FALSE),""))</f>
        <v>#REF!</v>
      </c>
      <c r="AA143" s="326" t="e">
        <f>IF(IF(Plananalyse!AA143=1,VLOOKUP(AA$5,Kruistabel!$B$26:$F$29,MATCH($C143,Kruistabel!$C$25:$F$25,0)+1,FALSE),"")=0,"",IF(Plananalyse!AA143=1,VLOOKUP(AA$5,Kruistabel!$B$26:$F$29,MATCH($C143,Kruistabel!$C$25:$F$25,0)+1,FALSE),""))</f>
        <v>#REF!</v>
      </c>
      <c r="AB143" s="326" t="e">
        <f>IF(IF(Plananalyse!AB143=1,VLOOKUP(AB$5,Kruistabel!$B$26:$F$29,MATCH($C143,Kruistabel!$C$25:$F$25,0)+1,FALSE),"")=0,"",IF(Plananalyse!AB143=1,VLOOKUP(AB$5,Kruistabel!$B$26:$F$29,MATCH($C143,Kruistabel!$C$25:$F$25,0)+1,FALSE),""))</f>
        <v>#REF!</v>
      </c>
      <c r="AC143" s="326" t="e">
        <f>IF(IF(Plananalyse!AC143=1,VLOOKUP(AC$5,Kruistabel!$B$26:$F$29,MATCH($C143,Kruistabel!$C$25:$F$25,0)+1,FALSE),"")=0,"",IF(Plananalyse!AC143=1,VLOOKUP(AC$5,Kruistabel!$B$26:$F$29,MATCH($C143,Kruistabel!$C$25:$F$25,0)+1,FALSE),""))</f>
        <v>#REF!</v>
      </c>
      <c r="AD143" s="326" t="e">
        <f>IF(IF(Plananalyse!AD143=1,VLOOKUP(AD$5,Kruistabel!$B$26:$F$29,MATCH($C143,Kruistabel!$C$25:$F$25,0)+1,FALSE),"")=0,"",IF(Plananalyse!AD143=1,VLOOKUP(AD$5,Kruistabel!$B$26:$F$29,MATCH($C143,Kruistabel!$C$25:$F$25,0)+1,FALSE),""))</f>
        <v>#REF!</v>
      </c>
      <c r="AE143" s="326" t="e">
        <f>IF(IF(Plananalyse!AE143=1,VLOOKUP(AE$5,Kruistabel!$B$26:$F$29,MATCH($C143,Kruistabel!$C$25:$F$25,0)+1,FALSE),"")=0,"",IF(Plananalyse!AE143=1,VLOOKUP(AE$5,Kruistabel!$B$26:$F$29,MATCH($C143,Kruistabel!$C$25:$F$25,0)+1,FALSE),""))</f>
        <v>#REF!</v>
      </c>
      <c r="AF143" s="326" t="e">
        <f>IF(IF(Plananalyse!AF143=1,VLOOKUP(AF$5,Kruistabel!$B$26:$F$29,MATCH($C143,Kruistabel!$C$25:$F$25,0)+1,FALSE),"")=0,"",IF(Plananalyse!AF143=1,VLOOKUP(AF$5,Kruistabel!$B$26:$F$29,MATCH($C143,Kruistabel!$C$25:$F$25,0)+1,FALSE),""))</f>
        <v>#REF!</v>
      </c>
      <c r="AG143" s="326" t="e">
        <f>IF(IF(Plananalyse!AG143=1,VLOOKUP(AG$5,Kruistabel!$B$26:$F$29,MATCH($C143,Kruistabel!$C$25:$F$25,0)+1,FALSE),"")=0,"",IF(Plananalyse!AG143=1,VLOOKUP(AG$5,Kruistabel!$B$26:$F$29,MATCH($C143,Kruistabel!$C$25:$F$25,0)+1,FALSE),""))</f>
        <v>#REF!</v>
      </c>
      <c r="AH143" s="326" t="e">
        <f>IF(IF(Plananalyse!AH143=1,VLOOKUP(AH$5,Kruistabel!$B$26:$F$29,MATCH($C143,Kruistabel!$C$25:$F$25,0)+1,FALSE),"")=0,"",IF(Plananalyse!AI143=1,VLOOKUP(AH$5,Kruistabel!$B$26:$F$29,MATCH($C143,Kruistabel!$C$25:$F$25,0)+1,FALSE),""))</f>
        <v>#REF!</v>
      </c>
      <c r="AI143" s="326" t="e">
        <f>IF(IF(Plananalyse!AI143=1,VLOOKUP(AI$5,Kruistabel!$B$26:$F$29,MATCH($C143,Kruistabel!$C$25:$F$25,0)+1,FALSE),"")=0,"",IF(Plananalyse!AJ143=1,VLOOKUP(AI$5,Kruistabel!$B$26:$F$29,MATCH($C143,Kruistabel!$C$25:$F$25,0)+1,FALSE),""))</f>
        <v>#REF!</v>
      </c>
      <c r="AJ143" s="326" t="e">
        <f>IF(IF(Plananalyse!AJ143=1,VLOOKUP(AJ$5,Kruistabel!$B$26:$F$29,MATCH($C143,Kruistabel!$C$25:$F$25,0)+1,FALSE),"")=0,"",IF(Plananalyse!AJ143=1,VLOOKUP(AJ$5,Kruistabel!$B$26:$F$29,MATCH($C143,Kruistabel!$C$25:$F$25,0)+1,FALSE),""))</f>
        <v>#REF!</v>
      </c>
      <c r="AK143" s="326" t="e">
        <f>IF(IF(Plananalyse!AK143=1,VLOOKUP(AK$5,Kruistabel!$B$26:$F$29,MATCH($C143,Kruistabel!$C$25:$F$25,0)+1,FALSE),"")=0,"",IF(Plananalyse!AK143=1,VLOOKUP(AK$5,Kruistabel!$B$26:$F$29,MATCH($C143,Kruistabel!$C$25:$F$25,0)+1,FALSE),""))</f>
        <v>#REF!</v>
      </c>
      <c r="AL143" s="326" t="e">
        <f>IF(IF(Plananalyse!AL143=1,VLOOKUP(AL$5,Kruistabel!$B$26:$F$29,MATCH($C143,Kruistabel!$C$25:$F$25,0)+1,FALSE),"")=0,"",IF(Plananalyse!AL143=1,VLOOKUP(AL$5,Kruistabel!$B$26:$F$29,MATCH($C143,Kruistabel!$C$25:$F$25,0)+1,FALSE),""))</f>
        <v>#REF!</v>
      </c>
      <c r="AM143" s="326" t="e">
        <f>IF(IF(Plananalyse!AM143=1,VLOOKUP(AM$5,Kruistabel!$B$26:$F$29,MATCH($C143,Kruistabel!$C$25:$F$25,0)+1,FALSE),"")=0,"",IF(Plananalyse!AM143=1,VLOOKUP(AM$5,Kruistabel!$B$26:$F$29,MATCH($C143,Kruistabel!$C$25:$F$25,0)+1,FALSE),""))</f>
        <v>#REF!</v>
      </c>
      <c r="AN143" s="327"/>
      <c r="AO143" s="326" t="e">
        <f>IF(IF(Plananalyse!AO143=1,VLOOKUP(AO$5,Kruistabel!$B$26:$F$29,MATCH($C143,Kruistabel!$C$25:$F$25,0)+1,FALSE),"")=0,"",IF(Plananalyse!AO143=1,VLOOKUP(AO$5,Kruistabel!$B$26:$F$29,MATCH($C143,Kruistabel!$C$25:$F$25,0)+1,FALSE),""))</f>
        <v>#REF!</v>
      </c>
      <c r="AP143" s="326" t="e">
        <f>IF(IF(Plananalyse!AP143=1,VLOOKUP(AP$5,Kruistabel!$B$26:$F$29,MATCH($C143,Kruistabel!$C$25:$F$25,0)+1,FALSE),"")=0,"",IF(Plananalyse!AP143=1,VLOOKUP(AP$5,Kruistabel!$B$26:$F$29,MATCH($C143,Kruistabel!$C$25:$F$25,0)+1,FALSE),""))</f>
        <v>#REF!</v>
      </c>
      <c r="AQ143" s="326" t="e">
        <f>IF(IF(Plananalyse!AQ143=1,VLOOKUP(AQ$5,Kruistabel!$B$26:$F$29,MATCH($C143,Kruistabel!$C$25:$F$25,0)+1,FALSE),"")=0,"",IF(Plananalyse!AQ143=1,VLOOKUP(AQ$5,Kruistabel!$B$26:$F$29,MATCH($C143,Kruistabel!$C$25:$F$25,0)+1,FALSE),""))</f>
        <v>#REF!</v>
      </c>
      <c r="AR143" s="326" t="e">
        <f>IF(IF(Plananalyse!AR143=1,VLOOKUP(AR$5,Kruistabel!$B$26:$F$29,MATCH($C143,Kruistabel!$C$25:$F$25,0)+1,FALSE),"")=0,"",IF(Plananalyse!AR143=1,VLOOKUP(AR$5,Kruistabel!$B$26:$F$29,MATCH($C143,Kruistabel!$C$25:$F$25,0)+1,FALSE),""))</f>
        <v>#REF!</v>
      </c>
      <c r="AS143" s="326" t="e">
        <f>IF(IF(Plananalyse!AS143=1,VLOOKUP(AS$5,Kruistabel!$B$26:$F$29,MATCH($C143,Kruistabel!$C$25:$F$25,0)+1,FALSE),"")=0,"",IF(Plananalyse!AS143=1,VLOOKUP(AS$5,Kruistabel!$B$26:$F$29,MATCH($C143,Kruistabel!$C$25:$F$25,0)+1,FALSE),""))</f>
        <v>#REF!</v>
      </c>
      <c r="AT143" s="326" t="e">
        <f>IF(IF(Plananalyse!AT143=1,VLOOKUP(AT$5,Kruistabel!$B$26:$F$29,MATCH($C143,Kruistabel!$C$25:$F$25,0)+1,FALSE),"")=0,"",IF(Plananalyse!AT143=1,VLOOKUP(AT$5,Kruistabel!$B$26:$F$29,MATCH($C143,Kruistabel!$C$25:$F$25,0)+1,FALSE),""))</f>
        <v>#REF!</v>
      </c>
      <c r="AU143" s="326" t="e">
        <f>IF(IF(Plananalyse!AU143=1,VLOOKUP(AU$5,Kruistabel!$B$26:$F$29,MATCH($C143,Kruistabel!$C$25:$F$25,0)+1,FALSE),"")=0,"",IF(Plananalyse!AU143=1,VLOOKUP(AU$5,Kruistabel!$B$26:$F$29,MATCH($C143,Kruistabel!$C$25:$F$25,0)+1,FALSE),""))</f>
        <v>#REF!</v>
      </c>
      <c r="AV143" s="326" t="e">
        <f>IF(IF(Plananalyse!AV143=1,VLOOKUP(AV$5,Kruistabel!$B$26:$F$29,MATCH($C143,Kruistabel!$C$25:$F$25,0)+1,FALSE),"")=0,"",IF(Plananalyse!AV143=1,VLOOKUP(AV$5,Kruistabel!$B$26:$F$29,MATCH($C143,Kruistabel!$C$25:$F$25,0)+1,FALSE),""))</f>
        <v>#REF!</v>
      </c>
      <c r="AW143" s="326" t="e">
        <f>IF(IF(Plananalyse!AW143=1,VLOOKUP(AW$5,Kruistabel!$B$26:$F$29,MATCH($C143,Kruistabel!$C$25:$F$25,0)+1,FALSE),"")=0,"",IF(Plananalyse!AW143=1,VLOOKUP(AW$5,Kruistabel!$B$26:$F$29,MATCH($C143,Kruistabel!$C$25:$F$25,0)+1,FALSE),""))</f>
        <v>#REF!</v>
      </c>
      <c r="AX143" s="326" t="e">
        <f>IF(IF(Plananalyse!AX143=1,VLOOKUP(AX$5,Kruistabel!$B$26:$F$29,MATCH($C143,Kruistabel!$C$25:$F$25,0)+1,FALSE),"")=0,"",IF(Plananalyse!AX143=1,VLOOKUP(AX$5,Kruistabel!$B$26:$F$29,MATCH($C143,Kruistabel!$C$25:$F$25,0)+1,FALSE),""))</f>
        <v>#REF!</v>
      </c>
      <c r="AY143" s="327"/>
      <c r="AZ143" s="326" t="e">
        <f>IF(IF(Plananalyse!AZ143=1,VLOOKUP(AZ$5,Kruistabel!$B$26:$F$29,MATCH($C143,Kruistabel!$C$25:$F$25,0)+1,FALSE),"")=0,"",IF(Plananalyse!AZ143=1,VLOOKUP(AZ$5,Kruistabel!$B$26:$F$29,MATCH($C143,Kruistabel!$C$25:$F$25,0)+1,FALSE),""))</f>
        <v>#REF!</v>
      </c>
      <c r="BA143" s="326" t="e">
        <f>IF(IF(Plananalyse!BA143=1,VLOOKUP(BA$5,Kruistabel!$B$26:$F$29,MATCH($C143,Kruistabel!$C$25:$F$25,0)+1,FALSE),"")=0,"",IF(Plananalyse!BA143=1,VLOOKUP(BA$5,Kruistabel!$B$26:$F$29,MATCH($C143,Kruistabel!$C$25:$F$25,0)+1,FALSE),""))</f>
        <v>#REF!</v>
      </c>
      <c r="BB143" s="326" t="e">
        <f>IF(IF(Plananalyse!BB143=1,VLOOKUP(BB$5,Kruistabel!$B$26:$F$29,MATCH($C143,Kruistabel!$C$25:$F$25,0)+1,FALSE),"")=0,"",IF(Plananalyse!BB143=1,VLOOKUP(BB$5,Kruistabel!$B$26:$F$29,MATCH($C143,Kruistabel!$C$25:$F$25,0)+1,FALSE),""))</f>
        <v>#REF!</v>
      </c>
      <c r="BC143" s="326" t="e">
        <f>IF(IF(Plananalyse!BC143=1,VLOOKUP(BC$5,Kruistabel!$B$26:$F$29,MATCH($C143,Kruistabel!$C$25:$F$25,0)+1,FALSE),"")=0,"",IF(Plananalyse!BC143=1,VLOOKUP(BC$5,Kruistabel!$B$26:$F$29,MATCH($C143,Kruistabel!$C$25:$F$25,0)+1,FALSE),""))</f>
        <v>#REF!</v>
      </c>
      <c r="BD143" s="326" t="e">
        <f>IF(IF(Plananalyse!BD143=1,VLOOKUP(BD$5,Kruistabel!$B$26:$F$29,MATCH($C143,Kruistabel!$C$25:$F$25,0)+1,FALSE),"")=0,"",IF(Plananalyse!BD143=1,VLOOKUP(BD$5,Kruistabel!$B$26:$F$29,MATCH($C143,Kruistabel!$C$25:$F$25,0)+1,FALSE),""))</f>
        <v>#REF!</v>
      </c>
      <c r="BE143" s="326" t="e">
        <f>IF(IF(Plananalyse!BE143=1,VLOOKUP(BE$5,Kruistabel!$B$26:$F$29,MATCH($C143,Kruistabel!$C$25:$F$25,0)+1,FALSE),"")=0,"",IF(Plananalyse!BE143=1,VLOOKUP(BE$5,Kruistabel!$B$26:$F$29,MATCH($C143,Kruistabel!$C$25:$F$25,0)+1,FALSE),""))</f>
        <v>#REF!</v>
      </c>
      <c r="BF143" s="326" t="e">
        <f>IF(IF(Plananalyse!BF143=1,VLOOKUP(BF$5,Kruistabel!$B$26:$F$29,MATCH($C143,Kruistabel!$C$25:$F$25,0)+1,FALSE),"")=0,"",IF(Plananalyse!BF143=1,VLOOKUP(BF$5,Kruistabel!$B$26:$F$29,MATCH($C143,Kruistabel!$C$25:$F$25,0)+1,FALSE),""))</f>
        <v>#REF!</v>
      </c>
      <c r="BG143" s="326" t="e">
        <f>IF(IF(Plananalyse!BG143=1,VLOOKUP(BG$5,Kruistabel!$B$26:$F$29,MATCH($C143,Kruistabel!$C$25:$F$25,0)+1,FALSE),"")=0,"",IF(Plananalyse!BG143=1,VLOOKUP(BG$5,Kruistabel!$B$26:$F$29,MATCH($C143,Kruistabel!$C$25:$F$25,0)+1,FALSE),""))</f>
        <v>#REF!</v>
      </c>
      <c r="BH143" s="326" t="e">
        <f>IF(IF(Plananalyse!BH143=1,VLOOKUP(BH$5,Kruistabel!$B$26:$F$29,MATCH($C143,Kruistabel!$C$25:$F$25,0)+1,FALSE),"")=0,"",IF(Plananalyse!BH143=1,VLOOKUP(BH$5,Kruistabel!$B$26:$F$29,MATCH($C143,Kruistabel!$C$25:$F$25,0)+1,FALSE),""))</f>
        <v>#REF!</v>
      </c>
      <c r="BI143" s="327"/>
      <c r="BJ143" s="326" t="e">
        <f>IF(IF(Plananalyse!BJ143=1,VLOOKUP(BJ$5,Kruistabel!$B$26:$F$29,MATCH($C143,Kruistabel!$C$25:$F$25,0)+1,FALSE),"")=0,"",IF(Plananalyse!BJ143=1,VLOOKUP(BJ$5,Kruistabel!$B$26:$F$29,MATCH($C143,Kruistabel!$C$25:$F$25,0)+1,FALSE),""))</f>
        <v>#REF!</v>
      </c>
      <c r="BK143" s="326" t="e">
        <f>IF(IF(Plananalyse!BK143=1,VLOOKUP(BK$5,Kruistabel!$B$26:$F$29,MATCH($C143,Kruistabel!$C$25:$F$25,0)+1,FALSE),"")=0,"",IF(Plananalyse!BK143=1,VLOOKUP(BK$5,Kruistabel!$B$26:$F$29,MATCH($C143,Kruistabel!$C$25:$F$25,0)+1,FALSE),""))</f>
        <v>#REF!</v>
      </c>
      <c r="BL143" s="326" t="e">
        <f>IF(IF(Plananalyse!BL143=1,VLOOKUP(BL$5,Kruistabel!$B$26:$F$29,MATCH($C143,Kruistabel!$C$25:$F$25,0)+1,FALSE),"")=0,"",IF(Plananalyse!BL143=1,VLOOKUP(BL$5,Kruistabel!$B$26:$F$29,MATCH($C143,Kruistabel!$C$25:$F$25,0)+1,FALSE),""))</f>
        <v>#REF!</v>
      </c>
      <c r="BM143" s="326" t="e">
        <f>IF(IF(Plananalyse!BM143=1,VLOOKUP(BM$5,Kruistabel!$B$26:$F$29,MATCH($C143,Kruistabel!$C$25:$F$25,0)+1,FALSE),"")=0,"",IF(Plananalyse!BM143=1,VLOOKUP(BM$5,Kruistabel!$B$26:$F$29,MATCH($C143,Kruistabel!$C$25:$F$25,0)+1,FALSE),""))</f>
        <v>#REF!</v>
      </c>
      <c r="BN143" s="326" t="e">
        <f>IF(IF(Plananalyse!BN143=1,VLOOKUP(BN$5,Kruistabel!$B$26:$F$29,MATCH($C143,Kruistabel!$C$25:$F$25,0)+1,FALSE),"")=0,"",IF(Plananalyse!BN143=1,VLOOKUP(BN$5,Kruistabel!$B$26:$F$29,MATCH($C143,Kruistabel!$C$25:$F$25,0)+1,FALSE),""))</f>
        <v>#REF!</v>
      </c>
      <c r="BO143" s="326" t="e">
        <f>IF(IF(Plananalyse!BO143=1,VLOOKUP(BO$5,Kruistabel!$B$26:$F$29,MATCH($C143,Kruistabel!$C$25:$F$25,0)+1,FALSE),"")=0,"",IF(Plananalyse!BO143=1,VLOOKUP(BO$5,Kruistabel!$B$26:$F$29,MATCH($C143,Kruistabel!$C$25:$F$25,0)+1,FALSE),""))</f>
        <v>#REF!</v>
      </c>
      <c r="BP143" s="326" t="e">
        <f>IF(IF(Plananalyse!BP143=1,VLOOKUP(BP$5,Kruistabel!$B$26:$F$29,MATCH($C143,Kruistabel!$C$25:$F$25,0)+1,FALSE),"")=0,"",IF(Plananalyse!BP143=1,VLOOKUP(BP$5,Kruistabel!$B$26:$F$29,MATCH($C143,Kruistabel!$C$25:$F$25,0)+1,FALSE),""))</f>
        <v>#REF!</v>
      </c>
      <c r="BQ143" s="326" t="e">
        <f>IF(IF(Plananalyse!BQ143=1,VLOOKUP(BQ$5,Kruistabel!$B$26:$F$29,MATCH($C143,Kruistabel!$C$25:$F$25,0)+1,FALSE),"")=0,"",IF(Plananalyse!BQ143=1,VLOOKUP(BQ$5,Kruistabel!$B$26:$F$29,MATCH($C143,Kruistabel!$C$25:$F$25,0)+1,FALSE),""))</f>
        <v>#REF!</v>
      </c>
      <c r="BR143" s="326" t="e">
        <f>IF(IF(Plananalyse!BR143=1,VLOOKUP(BR$5,Kruistabel!$B$26:$F$29,MATCH($C143,Kruistabel!$C$25:$F$25,0)+1,FALSE),"")=0,"",IF(Plananalyse!BR143=1,VLOOKUP(BR$5,Kruistabel!$B$26:$F$29,MATCH($C143,Kruistabel!$C$25:$F$25,0)+1,FALSE),""))</f>
        <v>#REF!</v>
      </c>
      <c r="BS143" s="326" t="e">
        <f>IF(IF(Plananalyse!BS143=1,VLOOKUP(BS$5,Kruistabel!$B$26:$F$29,MATCH($C143,Kruistabel!$C$25:$F$25,0)+1,FALSE),"")=0,"",IF(Plananalyse!BS143=1,VLOOKUP(BS$5,Kruistabel!$B$26:$F$29,MATCH($C143,Kruistabel!$C$25:$F$25,0)+1,FALSE),""))</f>
        <v>#REF!</v>
      </c>
      <c r="BT143" s="65"/>
      <c r="BU143" s="231" t="e">
        <f>IF(IF(Plananalyse!BU143=1,VLOOKUP(BU$5,Kruistabel!$B$26:$F$29,MATCH($C143,Kruistabel!$C$25:$F$25,0)+1,FALSE),"")=0,"",IF(Plananalyse!BU143=1,VLOOKUP(BU$5,Kruistabel!$B$26:$F$29,MATCH($C143,Kruistabel!$C$25:$F$25,0)+1,FALSE),""))</f>
        <v>#REF!</v>
      </c>
      <c r="BV143" s="326" t="e">
        <f>IF(IF(Plananalyse!BV143=1,VLOOKUP(BV$5,Kruistabel!$B$26:$F$29,MATCH($C143,Kruistabel!$C$25:$F$25,0)+1,FALSE),"")=0,"",IF(Plananalyse!BV143=1,VLOOKUP(BV$5,Kruistabel!$B$26:$F$29,MATCH($C143,Kruistabel!$C$25:$F$25,0)+1,FALSE),""))</f>
        <v>#REF!</v>
      </c>
      <c r="BW143" s="326" t="e">
        <f>IF(IF(Plananalyse!BW143=1,VLOOKUP(BW$5,Kruistabel!$B$26:$F$29,MATCH($C143,Kruistabel!$C$25:$F$25,0)+1,FALSE),"")=0,"",IF(Plananalyse!BW143=1,VLOOKUP(BW$5,Kruistabel!$B$26:$F$29,MATCH($C143,Kruistabel!$C$25:$F$25,0)+1,FALSE),""))</f>
        <v>#REF!</v>
      </c>
      <c r="BX143" s="326" t="e">
        <f>IF(IF(Plananalyse!BX143=1,VLOOKUP(BX$5,Kruistabel!$B$26:$F$29,MATCH($C143,Kruistabel!$C$25:$F$25,0)+1,FALSE),"")=0,"",IF(Plananalyse!BX143=1,VLOOKUP(BX$5,Kruistabel!$B$26:$F$29,MATCH($C143,Kruistabel!$C$25:$F$25,0)+1,FALSE),""))</f>
        <v>#REF!</v>
      </c>
      <c r="BY143" s="327"/>
      <c r="BZ143" s="326" t="e">
        <f>IF(IF(Plananalyse!BZ143=1,VLOOKUP(BZ$5,Kruistabel!$B$26:$F$29,MATCH($C143,Kruistabel!$C$25:$F$25,0)+1,FALSE),"")=0,"",IF(Plananalyse!BZ143=1,VLOOKUP(BZ$5,Kruistabel!$B$26:$F$29,MATCH($C143,Kruistabel!$C$25:$F$25,0)+1,FALSE),""))</f>
        <v>#REF!</v>
      </c>
      <c r="CA143" s="326" t="e">
        <f>IF(IF(Plananalyse!CA143=1,VLOOKUP(CA$5,Kruistabel!$B$26:$F$29,MATCH($C143,Kruistabel!$C$25:$F$25,0)+1,FALSE),"")=0,"",IF(Plananalyse!CA143=1,VLOOKUP(CA$5,Kruistabel!$B$26:$F$29,MATCH($C143,Kruistabel!$C$25:$F$25,0)+1,FALSE),""))</f>
        <v>#REF!</v>
      </c>
      <c r="CB143" s="326" t="e">
        <f>IF(IF(Plananalyse!CB143=1,VLOOKUP(CB$5,Kruistabel!$B$26:$F$29,MATCH($C143,Kruistabel!$C$25:$F$25,0)+1,FALSE),"")=0,"",IF(Plananalyse!CB143=1,VLOOKUP(CB$5,Kruistabel!$B$26:$F$29,MATCH($C143,Kruistabel!$C$25:$F$25,0)+1,FALSE),""))</f>
        <v>#REF!</v>
      </c>
      <c r="CC143" s="326" t="e">
        <f>IF(IF(Plananalyse!CC143=1,VLOOKUP(CC$5,Kruistabel!$B$26:$F$29,MATCH($C143,Kruistabel!$C$25:$F$25,0)+1,FALSE),"")=0,"",IF(Plananalyse!CC143=1,VLOOKUP(CC$5,Kruistabel!$B$26:$F$29,MATCH($C143,Kruistabel!$C$25:$F$25,0)+1,FALSE),""))</f>
        <v>#REF!</v>
      </c>
      <c r="CD143" s="326" t="e">
        <f>IF(IF(Plananalyse!CD143=1,VLOOKUP(CD$5,Kruistabel!$B$26:$F$29,MATCH($C143,Kruistabel!$C$25:$F$25,0)+1,FALSE),"")=0,"",IF(Plananalyse!CD143=1,VLOOKUP(CD$5,Kruistabel!$B$26:$F$29,MATCH($C143,Kruistabel!$C$25:$F$25,0)+1,FALSE),""))</f>
        <v>#REF!</v>
      </c>
      <c r="CE143" s="326" t="e">
        <f>IF(IF(Plananalyse!CE143=1,VLOOKUP(CE$5,Kruistabel!$B$26:$F$29,MATCH($C143,Kruistabel!$C$25:$F$25,0)+1,FALSE),"")=0,"",IF(Plananalyse!CE143=1,VLOOKUP(CE$5,Kruistabel!$B$26:$F$29,MATCH($C143,Kruistabel!$C$25:$F$25,0)+1,FALSE),""))</f>
        <v>#REF!</v>
      </c>
      <c r="CF143" s="326" t="e">
        <f>IF(IF(Plananalyse!CF143=1,VLOOKUP(CF$5,Kruistabel!$B$26:$F$29,MATCH($C143,Kruistabel!$C$25:$F$25,0)+1,FALSE),"")=0,"",IF(Plananalyse!CF143=1,VLOOKUP(CF$5,Kruistabel!$B$26:$F$29,MATCH($C143,Kruistabel!$C$25:$F$25,0)+1,FALSE),""))</f>
        <v>#REF!</v>
      </c>
      <c r="CG143" s="326" t="e">
        <f>IF(IF(Plananalyse!CG143=1,VLOOKUP(CG$5,Kruistabel!$B$26:$F$29,MATCH($C143,Kruistabel!$C$25:$F$25,0)+1,FALSE),"")=0,"",IF(Plananalyse!CG143=1,VLOOKUP(CG$5,Kruistabel!$B$26:$F$29,MATCH($C143,Kruistabel!$C$25:$F$25,0)+1,FALSE),""))</f>
        <v>#REF!</v>
      </c>
      <c r="CH143" s="326" t="e">
        <f>IF(IF(Plananalyse!CH143=1,VLOOKUP(CH$5,Kruistabel!$B$26:$F$29,MATCH($C143,Kruistabel!$C$25:$F$25,0)+1,FALSE),"")=0,"",IF(Plananalyse!CH143=1,VLOOKUP(CH$5,Kruistabel!$B$26:$F$29,MATCH($C143,Kruistabel!$C$25:$F$25,0)+1,FALSE),""))</f>
        <v>#REF!</v>
      </c>
      <c r="CI143" s="65"/>
      <c r="CJ143" s="326" t="e">
        <f>IF(IF(Plananalyse!CJ143=1,VLOOKUP(CJ$5,Kruistabel!$B$26:$F$29,MATCH($C143,Kruistabel!$C$25:$F$25,0)+1,FALSE),"")=0,"",IF(Plananalyse!CJ143=1,VLOOKUP(CJ$5,Kruistabel!$B$26:$F$29,MATCH($C143,Kruistabel!$C$25:$F$25,0)+1,FALSE),""))</f>
        <v>#REF!</v>
      </c>
      <c r="CK143" s="326" t="e">
        <f>IF(IF(Plananalyse!CK143=1,VLOOKUP(CK$5,Kruistabel!$B$26:$F$29,MATCH($C143,Kruistabel!$C$25:$F$25,0)+1,FALSE),"")=0,"",IF(Plananalyse!CK143=1,VLOOKUP(CK$5,Kruistabel!$B$26:$F$29,MATCH($C143,Kruistabel!$C$25:$F$25,0)+1,FALSE),""))</f>
        <v>#REF!</v>
      </c>
      <c r="CL143" s="326" t="e">
        <f>IF(IF(Plananalyse!CL143=1,VLOOKUP(CL$5,Kruistabel!$B$26:$F$29,MATCH($C143,Kruistabel!$C$25:$F$25,0)+1,FALSE),"")=0,"",IF(Plananalyse!CL143=1,VLOOKUP(CL$5,Kruistabel!$B$26:$F$29,MATCH($C143,Kruistabel!$C$25:$F$25,0)+1,FALSE),""))</f>
        <v>#REF!</v>
      </c>
      <c r="CM143" s="326" t="e">
        <f>IF(IF(Plananalyse!CM143=1,VLOOKUP(CM$5,Kruistabel!$B$26:$F$29,MATCH($C143,Kruistabel!$C$25:$F$25,0)+1,FALSE),"")=0,"",IF(Plananalyse!CM143=1,VLOOKUP(CM$5,Kruistabel!$B$26:$F$29,MATCH($C143,Kruistabel!$C$25:$F$25,0)+1,FALSE),""))</f>
        <v>#REF!</v>
      </c>
      <c r="CN143" s="326" t="e">
        <f>IF(IF(Plananalyse!CN143=1,VLOOKUP(CN$5,Kruistabel!$B$26:$F$29,MATCH($C143,Kruistabel!$C$25:$F$25,0)+1,FALSE),"")=0,"",IF(Plananalyse!CN143=1,VLOOKUP(CN$5,Kruistabel!$B$26:$F$29,MATCH($C143,Kruistabel!$C$25:$F$25,0)+1,FALSE),""))</f>
        <v>#REF!</v>
      </c>
      <c r="CO143" s="326" t="e">
        <f>IF(IF(Plananalyse!CO143=1,VLOOKUP(CO$5,Kruistabel!$B$26:$F$29,MATCH($C143,Kruistabel!$C$25:$F$25,0)+1,FALSE),"")=0,"",IF(Plananalyse!CO143=1,VLOOKUP(CO$5,Kruistabel!$B$26:$F$29,MATCH($C143,Kruistabel!$C$25:$F$25,0)+1,FALSE),""))</f>
        <v>#REF!</v>
      </c>
      <c r="CP143" s="326" t="e">
        <f>IF(IF(Plananalyse!CP143=1,VLOOKUP(CP$5,Kruistabel!$B$26:$F$29,MATCH($C143,Kruistabel!$C$25:$F$25,0)+1,FALSE),"")=0,"",IF(Plananalyse!CP143=1,VLOOKUP(CP$5,Kruistabel!$B$26:$F$29,MATCH($C143,Kruistabel!$C$25:$F$25,0)+1,FALSE),""))</f>
        <v>#REF!</v>
      </c>
      <c r="CQ143" s="326" t="e">
        <f>IF(IF(Plananalyse!CQ143=1,VLOOKUP(CQ$5,Kruistabel!$B$26:$F$29,MATCH($C143,Kruistabel!$C$25:$F$25,0)+1,FALSE),"")=0,"",IF(Plananalyse!CQ143=1,VLOOKUP(CQ$5,Kruistabel!$B$26:$F$29,MATCH($C143,Kruistabel!$C$25:$F$25,0)+1,FALSE),""))</f>
        <v>#REF!</v>
      </c>
      <c r="CR143" s="326" t="e">
        <f>IF(IF(Plananalyse!CR143=1,VLOOKUP(CR$5,Kruistabel!$B$26:$F$29,MATCH($C143,Kruistabel!$C$25:$F$25,0)+1,FALSE),"")=0,"",IF(Plananalyse!CR143=1,VLOOKUP(CR$5,Kruistabel!$B$26:$F$29,MATCH($C143,Kruistabel!$C$25:$F$25,0)+1,FALSE),""))</f>
        <v>#REF!</v>
      </c>
      <c r="CS143" s="326" t="e">
        <f>IF(IF(Plananalyse!CS143=1,VLOOKUP(CS$5,Kruistabel!$B$26:$F$29,MATCH($C143,Kruistabel!$C$25:$F$25,0)+1,FALSE),"")=0,"",IF(Plananalyse!CS143=1,VLOOKUP(CS$5,Kruistabel!$B$26:$F$29,MATCH($C143,Kruistabel!$C$25:$F$25,0)+1,FALSE),""))</f>
        <v>#REF!</v>
      </c>
      <c r="CT143" s="326" t="e">
        <f>IF(IF(Plananalyse!CT143=1,VLOOKUP(CT$5,Kruistabel!$B$26:$F$29,MATCH($C143,Kruistabel!$C$25:$F$25,0)+1,FALSE),"")=0,"",IF(Plananalyse!CT143=1,VLOOKUP(CT$5,Kruistabel!$B$26:$F$29,MATCH($C143,Kruistabel!$C$25:$F$25,0)+1,FALSE),""))</f>
        <v>#REF!</v>
      </c>
      <c r="CU143" s="326" t="e">
        <f>IF(IF(Plananalyse!CU143=1,VLOOKUP(CU$5,Kruistabel!$B$26:$F$29,MATCH($C143,Kruistabel!$C$25:$F$25,0)+1,FALSE),"")=0,"",IF(Plananalyse!CU143=1,VLOOKUP(CU$5,Kruistabel!$B$26:$F$29,MATCH($C143,Kruistabel!$C$25:$F$25,0)+1,FALSE),""))</f>
        <v>#REF!</v>
      </c>
      <c r="CV143" s="326" t="e">
        <f>IF(IF(Plananalyse!CV143=1,VLOOKUP(CV$5,Kruistabel!$B$26:$F$29,MATCH($C143,Kruistabel!$C$25:$F$25,0)+1,FALSE),"")=0,"",IF(Plananalyse!CV143=1,VLOOKUP(CV$5,Kruistabel!$B$26:$F$29,MATCH($C143,Kruistabel!$C$25:$F$25,0)+1,FALSE),""))</f>
        <v>#REF!</v>
      </c>
      <c r="CW143" s="326" t="e">
        <f>IF(IF(Plananalyse!CW143=1,VLOOKUP(CW$5,Kruistabel!$B$26:$F$29,MATCH($C143,Kruistabel!$C$25:$F$25,0)+1,FALSE),"")=0,"",IF(Plananalyse!CW143=1,VLOOKUP(CW$5,Kruistabel!$B$26:$F$29,MATCH($C143,Kruistabel!$C$25:$F$25,0)+1,FALSE),""))</f>
        <v>#REF!</v>
      </c>
      <c r="CX143" s="326" t="e">
        <f>IF(IF(Plananalyse!CX143=1,VLOOKUP(CX$5,Kruistabel!$B$26:$F$29,MATCH($C143,Kruistabel!$C$25:$F$25,0)+1,FALSE),"")=0,"",IF(Plananalyse!CX143=1,VLOOKUP(CX$5,Kruistabel!$B$26:$F$29,MATCH($C143,Kruistabel!$C$25:$F$25,0)+1,FALSE),""))</f>
        <v>#REF!</v>
      </c>
      <c r="CY143" s="326" t="e">
        <f>IF(IF(Plananalyse!CY143=1,VLOOKUP(CY$5,Kruistabel!$B$26:$F$29,MATCH($C143,Kruistabel!$C$25:$F$25,0)+1,FALSE),"")=0,"",IF(Plananalyse!CY143=1,VLOOKUP(CY$5,Kruistabel!$B$26:$F$29,MATCH($C143,Kruistabel!$C$25:$F$25,0)+1,FALSE),""))</f>
        <v>#REF!</v>
      </c>
      <c r="CZ143" s="326" t="e">
        <f>IF(IF(Plananalyse!CZ143=1,VLOOKUP(CZ$5,Kruistabel!$B$26:$F$29,MATCH($C143,Kruistabel!$C$25:$F$25,0)+1,FALSE),"")=0,"",IF(Plananalyse!CZ143=1,VLOOKUP(CZ$5,Kruistabel!$B$26:$F$29,MATCH($C143,Kruistabel!$C$25:$F$25,0)+1,FALSE),""))</f>
        <v>#REF!</v>
      </c>
      <c r="DA143" s="326" t="e">
        <f>IF(IF(Plananalyse!DA143=1,VLOOKUP(DA$5,Kruistabel!$B$26:$F$29,MATCH($C143,Kruistabel!$C$25:$F$25,0)+1,FALSE),"")=0,"",IF(Plananalyse!DA143=1,VLOOKUP(DA$5,Kruistabel!$B$26:$F$29,MATCH($C143,Kruistabel!$C$25:$F$25,0)+1,FALSE),""))</f>
        <v>#REF!</v>
      </c>
      <c r="DB143" s="326" t="e">
        <f>IF(IF(Plananalyse!DB143=1,VLOOKUP(DB$5,Kruistabel!$B$26:$F$29,MATCH($C143,Kruistabel!$C$25:$F$25,0)+1,FALSE),"")=0,"",IF(Plananalyse!DB143=1,VLOOKUP(DB$5,Kruistabel!$B$26:$F$29,MATCH($C143,Kruistabel!$C$25:$F$25,0)+1,FALSE),""))</f>
        <v>#REF!</v>
      </c>
      <c r="DC143" s="326" t="e">
        <f>IF(IF(Plananalyse!DC143=1,VLOOKUP(DC$5,Kruistabel!$B$26:$F$29,MATCH($C143,Kruistabel!$C$25:$F$25,0)+1,FALSE),"")=0,"",IF(Plananalyse!DC143=1,VLOOKUP(DC$5,Kruistabel!$B$26:$F$29,MATCH($C143,Kruistabel!$C$25:$F$25,0)+1,FALSE),""))</f>
        <v>#REF!</v>
      </c>
      <c r="DD143" s="327"/>
      <c r="DE143" s="326" t="e">
        <f>IF(IF(Plananalyse!DE143=1,VLOOKUP(DE$5,Kruistabel!$B$26:$F$29,MATCH($C143,Kruistabel!$C$25:$F$25,0)+1,FALSE),"")=0,"",IF(Plananalyse!DE143=1,VLOOKUP(DE$5,Kruistabel!$B$26:$F$29,MATCH($C143,Kruistabel!$C$25:$F$25,0)+1,FALSE),""))</f>
        <v>#REF!</v>
      </c>
      <c r="DF143" s="326" t="e">
        <f>IF(IF(Plananalyse!DF143=1,VLOOKUP(DF$5,Kruistabel!$B$26:$F$29,MATCH($C143,Kruistabel!$C$25:$F$25,0)+1,FALSE),"")=0,"",IF(Plananalyse!DF143=1,VLOOKUP(DF$5,Kruistabel!$B$26:$F$29,MATCH($C143,Kruistabel!$C$25:$F$25,0)+1,FALSE),""))</f>
        <v>#REF!</v>
      </c>
      <c r="DG143" s="326" t="e">
        <f>IF(IF(Plananalyse!DG143=1,VLOOKUP(DG$5,Kruistabel!$B$26:$F$29,MATCH($C143,Kruistabel!$C$25:$F$25,0)+1,FALSE),"")=0,"",IF(Plananalyse!DG143=1,VLOOKUP(DG$5,Kruistabel!$B$26:$F$29,MATCH($C143,Kruistabel!$C$25:$F$25,0)+1,FALSE),""))</f>
        <v>#REF!</v>
      </c>
      <c r="DH143" s="326" t="e">
        <f>IF(IF(Plananalyse!DH143=1,VLOOKUP(DH$5,Kruistabel!$B$26:$F$29,MATCH($C143,Kruistabel!$C$25:$F$25,0)+1,FALSE),"")=0,"",IF(Plananalyse!DH143=1,VLOOKUP(DH$5,Kruistabel!$B$26:$F$29,MATCH($C143,Kruistabel!$C$25:$F$25,0)+1,FALSE),""))</f>
        <v>#REF!</v>
      </c>
      <c r="DI143" s="326" t="e">
        <f>IF(IF(Plananalyse!DI143=1,VLOOKUP(DI$5,Kruistabel!$B$26:$F$29,MATCH($C143,Kruistabel!$C$25:$F$25,0)+1,FALSE),"")=0,"",IF(Plananalyse!DI143=1,VLOOKUP(DI$5,Kruistabel!$B$26:$F$29,MATCH($C143,Kruistabel!$C$25:$F$25,0)+1,FALSE),""))</f>
        <v>#REF!</v>
      </c>
      <c r="DJ143" s="326" t="e">
        <f>IF(IF(Plananalyse!DJ143=1,VLOOKUP(DJ$5,Kruistabel!$B$26:$F$29,MATCH($C143,Kruistabel!$C$25:$F$25,0)+1,FALSE),"")=0,"",IF(Plananalyse!DJ143=1,VLOOKUP(DJ$5,Kruistabel!$B$26:$F$29,MATCH($C143,Kruistabel!$C$25:$F$25,0)+1,FALSE),""))</f>
        <v>#REF!</v>
      </c>
      <c r="DK143" s="326" t="e">
        <f>IF(IF(Plananalyse!DK143=1,VLOOKUP(DK$5,Kruistabel!$B$26:$F$29,MATCH($C143,Kruistabel!$C$25:$F$25,0)+1,FALSE),"")=0,"",IF(Plananalyse!DK143=1,VLOOKUP(DK$5,Kruistabel!$B$26:$F$29,MATCH($C143,Kruistabel!$C$25:$F$25,0)+1,FALSE),""))</f>
        <v>#REF!</v>
      </c>
      <c r="DL143" s="326" t="e">
        <f>IF(IF(Plananalyse!DL143=1,VLOOKUP(DL$5,Kruistabel!$B$26:$F$29,MATCH($C143,Kruistabel!$C$25:$F$25,0)+1,FALSE),"")=0,"",IF(Plananalyse!DL143=1,VLOOKUP(DL$5,Kruistabel!$B$26:$F$29,MATCH($C143,Kruistabel!$C$25:$F$25,0)+1,FALSE),""))</f>
        <v>#REF!</v>
      </c>
      <c r="DM143" s="327" t="str">
        <f>IF(Plananalyse!DM143=1,VLOOKUP(DM$5,Kruistabel!$B$26:$F$29,MATCH($C143,Kruistabel!$C$25:$F$25,0)+1,FALSE),"")</f>
        <v/>
      </c>
      <c r="DN143" s="326" t="e">
        <f>IF(IF(Plananalyse!DN143=1,VLOOKUP(DN$5,Kruistabel!$B$26:$F$29,MATCH($C143,Kruistabel!$C$25:$F$25,0)+1,FALSE),"")=0,"",IF(Plananalyse!DN143=1,VLOOKUP(DN$5,Kruistabel!$B$26:$F$29,MATCH($C143,Kruistabel!$C$25:$F$25,0)+1,FALSE),""))</f>
        <v>#REF!</v>
      </c>
      <c r="DO143" s="326" t="e">
        <f>IF(IF(Plananalyse!DO143=1,VLOOKUP(DO$5,Kruistabel!$B$26:$F$29,MATCH($C143,Kruistabel!$C$25:$F$25,0)+1,FALSE),"")=0,"",IF(Plananalyse!DO143=1,VLOOKUP(DO$5,Kruistabel!$B$26:$F$29,MATCH($C143,Kruistabel!$C$25:$F$25,0)+1,FALSE),""))</f>
        <v>#REF!</v>
      </c>
      <c r="DP143" s="326" t="e">
        <f>IF(IF(Plananalyse!DP143=1,VLOOKUP(DP$5,Kruistabel!$B$26:$F$29,MATCH($C143,Kruistabel!$C$25:$F$25,0)+1,FALSE),"")=0,"",IF(Plananalyse!DP143=1,VLOOKUP(DP$5,Kruistabel!$B$26:$F$29,MATCH($C143,Kruistabel!$C$25:$F$25,0)+1,FALSE),""))</f>
        <v>#REF!</v>
      </c>
      <c r="DQ143" s="326" t="e">
        <f>IF(IF(Plananalyse!DQ143=1,VLOOKUP(DQ$5,Kruistabel!$B$26:$F$29,MATCH($C143,Kruistabel!$C$25:$F$25,0)+1,FALSE),"")=0,"",IF(Plananalyse!DQ143=1,VLOOKUP(DQ$5,Kruistabel!$B$26:$F$29,MATCH($C143,Kruistabel!$C$25:$F$25,0)+1,FALSE),""))</f>
        <v>#REF!</v>
      </c>
      <c r="DR143" s="326" t="e">
        <f>IF(IF(Plananalyse!DR143=1,VLOOKUP(DR$5,Kruistabel!$B$26:$F$29,MATCH($C143,Kruistabel!$C$25:$F$25,0)+1,FALSE),"")=0,"",IF(Plananalyse!DR143=1,VLOOKUP(DR$5,Kruistabel!$B$26:$F$29,MATCH($C143,Kruistabel!$C$25:$F$25,0)+1,FALSE),""))</f>
        <v>#REF!</v>
      </c>
      <c r="DS143" s="326" t="e">
        <f>IF(IF(Plananalyse!DS143=1,VLOOKUP(DS$5,Kruistabel!$B$26:$F$29,MATCH($C143,Kruistabel!$C$25:$F$25,0)+1,FALSE),"")=0,"",IF(Plananalyse!DS143=1,VLOOKUP(DS$5,Kruistabel!$B$26:$F$29,MATCH($C143,Kruistabel!$C$25:$F$25,0)+1,FALSE),""))</f>
        <v>#REF!</v>
      </c>
      <c r="DT143" s="326" t="e">
        <f>IF(IF(Plananalyse!DT143=1,VLOOKUP(DT$5,Kruistabel!$B$26:$F$29,MATCH($C143,Kruistabel!$C$25:$F$25,0)+1,FALSE),"")=0,"",IF(Plananalyse!DT143=1,VLOOKUP(DT$5,Kruistabel!$B$26:$F$29,MATCH($C143,Kruistabel!$C$25:$F$25,0)+1,FALSE),""))</f>
        <v>#REF!</v>
      </c>
      <c r="DU143" s="326" t="e">
        <f>IF(IF(Plananalyse!DU143=1,VLOOKUP(DU$5,Kruistabel!$B$26:$F$29,MATCH($C143,Kruistabel!$C$25:$F$25,0)+1,FALSE),"")=0,"",IF(Plananalyse!DU143=1,VLOOKUP(DU$5,Kruistabel!$B$26:$F$29,MATCH($C143,Kruistabel!$C$25:$F$25,0)+1,FALSE),""))</f>
        <v>#REF!</v>
      </c>
      <c r="DV143" s="326" t="e">
        <f>IF(IF(Plananalyse!DV143=1,VLOOKUP(DV$5,Kruistabel!$B$26:$F$29,MATCH($C143,Kruistabel!$C$25:$F$25,0)+1,FALSE),"")=0,"",IF(Plananalyse!DV143=1,VLOOKUP(DV$5,Kruistabel!$B$26:$F$29,MATCH($C143,Kruistabel!$C$25:$F$25,0)+1,FALSE),""))</f>
        <v>#REF!</v>
      </c>
      <c r="DW143" s="326" t="e">
        <f>IF(IF(Plananalyse!DW143=1,VLOOKUP(DW$5,Kruistabel!$B$26:$F$29,MATCH($C143,Kruistabel!$C$25:$F$25,0)+1,FALSE),"")=0,"",IF(Plananalyse!DW143=1,VLOOKUP(DW$5,Kruistabel!$B$26:$F$29,MATCH($C143,Kruistabel!$C$25:$F$25,0)+1,FALSE),""))</f>
        <v>#REF!</v>
      </c>
      <c r="DX143" s="326" t="e">
        <f>IF(IF(Plananalyse!DX143=1,VLOOKUP(DX$5,Kruistabel!$B$26:$F$29,MATCH($C143,Kruistabel!$C$25:$F$25,0)+1,FALSE),"")=0,"",IF(Plananalyse!DX143=1,VLOOKUP(DX$5,Kruistabel!$B$26:$F$29,MATCH($C143,Kruistabel!$C$25:$F$25,0)+1,FALSE),""))</f>
        <v>#REF!</v>
      </c>
      <c r="DY143" s="327" t="str">
        <f>IF(Plananalyse!DY143=1,VLOOKUP(DY$5,Kruistabel!$B$26:$F$29,MATCH($C143,Kruistabel!$C$25:$F$25,0)+1,FALSE),"")</f>
        <v/>
      </c>
      <c r="DZ143" s="326" t="e">
        <f>IF(IF(Plananalyse!DZ143=1,VLOOKUP(DZ$5,Kruistabel!$B$26:$F$29,MATCH($C143,Kruistabel!$C$25:$F$25,0)+1,FALSE),"")=0,"",IF(Plananalyse!DZ143=1,VLOOKUP(DZ$5,Kruistabel!$B$26:$F$29,MATCH($C143,Kruistabel!$C$25:$F$25,0)+1,FALSE),""))</f>
        <v>#REF!</v>
      </c>
      <c r="EA143" s="326" t="e">
        <f>IF(IF(Plananalyse!EA143=1,VLOOKUP(EA$5,Kruistabel!$B$26:$F$29,MATCH($C143,Kruistabel!$C$25:$F$25,0)+1,FALSE),"")=0,"",IF(Plananalyse!EA143=1,VLOOKUP(EA$5,Kruistabel!$B$26:$F$29,MATCH($C143,Kruistabel!$C$25:$F$25,0)+1,FALSE),""))</f>
        <v>#REF!</v>
      </c>
      <c r="EB143" s="326" t="e">
        <f>IF(IF(Plananalyse!EB143=1,VLOOKUP(EB$5,Kruistabel!$B$26:$F$29,MATCH($C143,Kruistabel!$C$25:$F$25,0)+1,FALSE),"")=0,"",IF(Plananalyse!EB143=1,VLOOKUP(EB$5,Kruistabel!$B$26:$F$29,MATCH($C143,Kruistabel!$C$25:$F$25,0)+1,FALSE),""))</f>
        <v>#REF!</v>
      </c>
      <c r="EC143" s="326" t="e">
        <f>IF(IF(Plananalyse!EC143=1,VLOOKUP(EC$5,Kruistabel!$B$26:$F$29,MATCH($C143,Kruistabel!$C$25:$F$25,0)+1,FALSE),"")=0,"",IF(Plananalyse!EC143=1,VLOOKUP(EC$5,Kruistabel!$B$26:$F$29,MATCH($C143,Kruistabel!$C$25:$F$25,0)+1,FALSE),""))</f>
        <v>#REF!</v>
      </c>
      <c r="ED143" s="327"/>
      <c r="EE143" s="326" t="e">
        <f ca="1">IF(IF(Plananalyse!EE143=1,VLOOKUP(EE$5,Kruistabel!$B$26:$F$29,MATCH($C143,Kruistabel!$C$25:$F$25,0)+1,FALSE),"")=0,"",IF(Plananalyse!EE143=1,VLOOKUP(EE$5,Kruistabel!$B$26:$F$29,MATCH($C143,Kruistabel!$C$25:$F$25,0)+1,FALSE),""))</f>
        <v>#REF!</v>
      </c>
      <c r="EF143" s="326" t="e">
        <f ca="1">IF(IF(Plananalyse!EF143=1,VLOOKUP(EF$5,Kruistabel!$B$26:$F$29,MATCH($C143,Kruistabel!$C$25:$F$25,0)+1,FALSE),"")=0,"",IF(Plananalyse!EF143=1,VLOOKUP(EF$5,Kruistabel!$B$26:$F$29,MATCH($C143,Kruistabel!$C$25:$F$25,0)+1,FALSE),""))</f>
        <v>#REF!</v>
      </c>
      <c r="EG143" s="326" t="e">
        <f ca="1">IF(IF(Plananalyse!EG143=1,VLOOKUP(EG$5,Kruistabel!$B$26:$F$29,MATCH($C143,Kruistabel!$C$25:$F$25,0)+1,FALSE),"")=0,"",IF(Plananalyse!EG143=1,VLOOKUP(EG$5,Kruistabel!$B$26:$F$29,MATCH($C143,Kruistabel!$C$25:$F$25,0)+1,FALSE),""))</f>
        <v>#REF!</v>
      </c>
      <c r="EH143" s="326" t="e">
        <f ca="1">IF(IF(Plananalyse!EH143=1,VLOOKUP(EH$5,Kruistabel!$B$26:$F$29,MATCH($C143,Kruistabel!$C$25:$F$25,0)+1,FALSE),"")=0,"",IF(Plananalyse!EH143=1,VLOOKUP(EH$5,Kruistabel!$B$26:$F$29,MATCH($C143,Kruistabel!$C$25:$F$25,0)+1,FALSE),""))</f>
        <v>#REF!</v>
      </c>
      <c r="EI143" s="326" t="e">
        <f ca="1">IF(IF(Plananalyse!EI143=1,VLOOKUP(EI$5,Kruistabel!$B$26:$F$29,MATCH($C143,Kruistabel!$C$25:$F$25,0)+1,FALSE),"")=0,"",IF(Plananalyse!EI143=1,VLOOKUP(EI$5,Kruistabel!$B$26:$F$29,MATCH($C143,Kruistabel!$C$25:$F$25,0)+1,FALSE),""))</f>
        <v>#REF!</v>
      </c>
      <c r="EJ143" s="164" t="str">
        <f>IF(Plananalyse!EJ143=1,VLOOKUP(EJ$5,Kruistabel!$B$26:$F$29,MATCH($C143,Kruistabel!$C$25:$F$25,0)+1,FALSE),"")</f>
        <v/>
      </c>
      <c r="EK143" s="138"/>
      <c r="EL143" s="138"/>
      <c r="EM143" s="138"/>
      <c r="EN143" s="138"/>
      <c r="EO143" s="138"/>
    </row>
    <row r="144" spans="2:145" hidden="1">
      <c r="B144" s="1"/>
      <c r="C144" s="168"/>
      <c r="D144" s="168"/>
      <c r="E144" s="29"/>
      <c r="F144" s="171"/>
      <c r="G144" s="170"/>
      <c r="H144" s="170"/>
      <c r="I144" s="170"/>
      <c r="J144" s="170"/>
      <c r="K144" s="170"/>
      <c r="L144" s="170"/>
      <c r="M144" s="170"/>
      <c r="N144" s="170"/>
      <c r="O144" s="170"/>
      <c r="P144" s="170"/>
      <c r="Q144" s="170"/>
      <c r="R144" s="170"/>
      <c r="S144" s="170"/>
      <c r="T144" s="170"/>
      <c r="U144" s="170"/>
      <c r="V144" s="170"/>
      <c r="W144" s="170"/>
      <c r="X144" s="170"/>
      <c r="Y144" s="170"/>
      <c r="Z144" s="170"/>
      <c r="AA144" s="170"/>
      <c r="AB144" s="170"/>
      <c r="AC144" s="170"/>
      <c r="AD144" s="170"/>
      <c r="AE144" s="170"/>
      <c r="AF144" s="170"/>
      <c r="AG144" s="170"/>
      <c r="AH144" s="231"/>
      <c r="AI144" s="231"/>
      <c r="AJ144" s="170"/>
      <c r="AK144" s="170"/>
      <c r="AL144" s="170"/>
      <c r="AM144" s="170"/>
      <c r="AN144" s="171"/>
      <c r="AO144" s="170"/>
      <c r="AP144" s="170"/>
      <c r="AQ144" s="170"/>
      <c r="AR144" s="170"/>
      <c r="AS144" s="170"/>
      <c r="AT144" s="170"/>
      <c r="AU144" s="170"/>
      <c r="AV144" s="170"/>
      <c r="AW144" s="170"/>
      <c r="AX144" s="170"/>
      <c r="AY144" s="171"/>
      <c r="AZ144" s="170"/>
      <c r="BA144" s="170"/>
      <c r="BB144" s="170"/>
      <c r="BC144" s="170"/>
      <c r="BD144" s="170"/>
      <c r="BE144" s="170"/>
      <c r="BF144" s="170"/>
      <c r="BG144" s="170"/>
      <c r="BH144" s="170"/>
      <c r="BI144" s="171"/>
      <c r="BJ144" s="170"/>
      <c r="BK144" s="170"/>
      <c r="BL144" s="170"/>
      <c r="BM144" s="170"/>
      <c r="BN144" s="170"/>
      <c r="BO144" s="170"/>
      <c r="BP144" s="170"/>
      <c r="BQ144" s="170"/>
      <c r="BR144" s="170"/>
      <c r="BS144" s="170"/>
      <c r="BT144" s="171"/>
      <c r="BU144" s="170"/>
      <c r="BV144" s="170"/>
      <c r="BW144" s="170"/>
      <c r="BX144" s="170"/>
      <c r="BY144" s="171"/>
      <c r="BZ144" s="170"/>
      <c r="CA144" s="170"/>
      <c r="CB144" s="170"/>
      <c r="CC144" s="170"/>
      <c r="CD144" s="170"/>
      <c r="CE144" s="170"/>
      <c r="CF144" s="170"/>
      <c r="CG144" s="170"/>
      <c r="CH144" s="170"/>
      <c r="CI144" s="171"/>
      <c r="CJ144" s="170"/>
      <c r="CK144" s="170"/>
      <c r="CL144" s="170"/>
      <c r="CM144" s="170"/>
      <c r="CN144" s="170"/>
      <c r="CO144" s="170"/>
      <c r="CP144" s="170"/>
      <c r="CQ144" s="170"/>
      <c r="CR144" s="170"/>
      <c r="CS144" s="170"/>
      <c r="CT144" s="170"/>
      <c r="CU144" s="170"/>
      <c r="CV144" s="170"/>
      <c r="CW144" s="170"/>
      <c r="CX144" s="170"/>
      <c r="CY144" s="170"/>
      <c r="CZ144" s="170"/>
      <c r="DA144" s="170"/>
      <c r="DB144" s="170"/>
      <c r="DC144" s="170"/>
      <c r="DD144" s="171"/>
      <c r="DE144" s="170"/>
      <c r="DF144" s="170"/>
      <c r="DG144" s="170"/>
      <c r="DH144" s="170"/>
      <c r="DI144" s="170"/>
      <c r="DJ144" s="170"/>
      <c r="DK144" s="170"/>
      <c r="DL144" s="170"/>
      <c r="DM144" s="171"/>
      <c r="DN144" s="170"/>
      <c r="DO144" s="170"/>
      <c r="DP144" s="170"/>
      <c r="DQ144" s="170"/>
      <c r="DR144" s="170"/>
      <c r="DS144" s="170"/>
      <c r="DT144" s="170"/>
      <c r="DU144" s="170"/>
      <c r="DV144" s="170"/>
      <c r="DW144" s="170"/>
      <c r="DX144" s="170"/>
      <c r="DY144" s="171"/>
      <c r="DZ144" s="170"/>
      <c r="EA144" s="170"/>
      <c r="EB144" s="170"/>
      <c r="EC144" s="170"/>
      <c r="ED144" s="171"/>
      <c r="EE144" s="170"/>
      <c r="EF144" s="170"/>
      <c r="EG144" s="170"/>
      <c r="EH144" s="170"/>
      <c r="EI144" s="170"/>
      <c r="EJ144" s="164"/>
      <c r="EK144" s="138"/>
      <c r="EL144" s="138"/>
      <c r="EM144" s="138"/>
      <c r="EN144" s="138"/>
      <c r="EO144" s="138"/>
    </row>
    <row r="145" spans="2:145" hidden="1">
      <c r="B145" s="338" t="s">
        <v>242</v>
      </c>
      <c r="C145" s="65"/>
      <c r="D145" s="65"/>
      <c r="E145" s="119" t="str">
        <f>IF(AND(D145="laag",$D$3=1),0,_xlfn.IFNA(IF(VLOOKUP($B145,Classificatietabel!$B$6:$H$91,$E$5,FALSE)="Ja",1,0),""))</f>
        <v/>
      </c>
      <c r="F145" s="65"/>
      <c r="G145" s="327"/>
      <c r="H145" s="327"/>
      <c r="I145" s="327"/>
      <c r="J145" s="327"/>
      <c r="K145" s="327"/>
      <c r="L145" s="327"/>
      <c r="M145" s="327"/>
      <c r="N145" s="327"/>
      <c r="O145" s="327"/>
      <c r="P145" s="327"/>
      <c r="Q145" s="327"/>
      <c r="R145" s="327"/>
      <c r="S145" s="327"/>
      <c r="T145" s="327"/>
      <c r="U145" s="327"/>
      <c r="V145" s="327"/>
      <c r="W145" s="327"/>
      <c r="X145" s="327"/>
      <c r="Y145" s="327"/>
      <c r="Z145" s="327"/>
      <c r="AA145" s="327"/>
      <c r="AB145" s="327"/>
      <c r="AC145" s="327"/>
      <c r="AD145" s="327"/>
      <c r="AE145" s="327"/>
      <c r="AF145" s="327"/>
      <c r="AG145" s="327"/>
      <c r="AH145" s="327"/>
      <c r="AI145" s="327"/>
      <c r="AJ145" s="327"/>
      <c r="AK145" s="327"/>
      <c r="AL145" s="327"/>
      <c r="AM145" s="327"/>
      <c r="AN145" s="327"/>
      <c r="AO145" s="327"/>
      <c r="AP145" s="327"/>
      <c r="AQ145" s="327"/>
      <c r="AR145" s="327"/>
      <c r="AS145" s="327"/>
      <c r="AT145" s="327"/>
      <c r="AU145" s="327"/>
      <c r="AV145" s="327"/>
      <c r="AW145" s="327"/>
      <c r="AX145" s="327"/>
      <c r="AY145" s="327"/>
      <c r="AZ145" s="327"/>
      <c r="BA145" s="327"/>
      <c r="BB145" s="327"/>
      <c r="BC145" s="327"/>
      <c r="BD145" s="327"/>
      <c r="BE145" s="327"/>
      <c r="BF145" s="327"/>
      <c r="BG145" s="327"/>
      <c r="BH145" s="327"/>
      <c r="BI145" s="327"/>
      <c r="BJ145" s="327"/>
      <c r="BK145" s="327"/>
      <c r="BL145" s="327"/>
      <c r="BM145" s="327"/>
      <c r="BN145" s="327"/>
      <c r="BO145" s="327"/>
      <c r="BP145" s="327"/>
      <c r="BQ145" s="327"/>
      <c r="BR145" s="327"/>
      <c r="BS145" s="327"/>
      <c r="BT145" s="65"/>
      <c r="BU145" s="65"/>
      <c r="BV145" s="327"/>
      <c r="BW145" s="327"/>
      <c r="BX145" s="327"/>
      <c r="BY145" s="327"/>
      <c r="BZ145" s="327"/>
      <c r="CA145" s="327"/>
      <c r="CB145" s="327"/>
      <c r="CC145" s="327"/>
      <c r="CD145" s="327"/>
      <c r="CE145" s="327"/>
      <c r="CF145" s="327"/>
      <c r="CG145" s="327"/>
      <c r="CH145" s="327"/>
      <c r="CI145" s="65"/>
      <c r="CJ145" s="327"/>
      <c r="CK145" s="327"/>
      <c r="CL145" s="327"/>
      <c r="CM145" s="327"/>
      <c r="CN145" s="327"/>
      <c r="CO145" s="327"/>
      <c r="CP145" s="327"/>
      <c r="CQ145" s="327"/>
      <c r="CR145" s="327"/>
      <c r="CS145" s="327"/>
      <c r="CT145" s="327"/>
      <c r="CU145" s="327"/>
      <c r="CV145" s="327"/>
      <c r="CW145" s="327"/>
      <c r="CX145" s="327"/>
      <c r="CY145" s="327"/>
      <c r="CZ145" s="327"/>
      <c r="DA145" s="327"/>
      <c r="DB145" s="327"/>
      <c r="DC145" s="327"/>
      <c r="DD145" s="327"/>
      <c r="DE145" s="327"/>
      <c r="DF145" s="327"/>
      <c r="DG145" s="327"/>
      <c r="DH145" s="327"/>
      <c r="DI145" s="327"/>
      <c r="DJ145" s="327"/>
      <c r="DK145" s="327"/>
      <c r="DL145" s="327"/>
      <c r="DM145" s="327"/>
      <c r="DN145" s="327"/>
      <c r="DO145" s="327"/>
      <c r="DP145" s="327"/>
      <c r="DQ145" s="327"/>
      <c r="DR145" s="327"/>
      <c r="DS145" s="327"/>
      <c r="DT145" s="327"/>
      <c r="DU145" s="327"/>
      <c r="DV145" s="327"/>
      <c r="DW145" s="327"/>
      <c r="DX145" s="327"/>
      <c r="DY145" s="327"/>
      <c r="DZ145" s="327"/>
      <c r="EA145" s="327"/>
      <c r="EB145" s="327"/>
      <c r="EC145" s="327"/>
      <c r="ED145" s="327"/>
      <c r="EE145" s="327"/>
      <c r="EF145" s="327"/>
      <c r="EG145" s="327"/>
      <c r="EH145" s="327"/>
      <c r="EI145" s="327"/>
    </row>
    <row r="146" spans="2:145" hidden="1">
      <c r="B146" s="337" t="s">
        <v>243</v>
      </c>
      <c r="C146" s="160" t="str">
        <f>_xlfn.IFNA(VLOOKUP($B146,Classificatietabel!$B$6:$I$91,C$7,FALSE),"")</f>
        <v/>
      </c>
      <c r="D146" s="160" t="str">
        <f>_xlfn.IFNA(VLOOKUP($B146,Classificatietabel!$B$6:$I$91,D$7,FALSE),"")</f>
        <v/>
      </c>
      <c r="E146" s="119" t="str">
        <f>IF(AND(D146="laag",$D$3=1),0,_xlfn.IFNA(IF(VLOOKUP($B146,Classificatietabel!$B$6:$H$91,$E$5,FALSE)="Ja",1,0),""))</f>
        <v/>
      </c>
      <c r="F146" s="163"/>
      <c r="G146" s="326" t="e">
        <f>IF(IF(Plananalyse!G146=1,VLOOKUP(G$5,Kruistabel!$B$26:$F$29,MATCH($C146,Kruistabel!$C$25:$F$25,0)+1,FALSE),"")=0,"",IF(Plananalyse!G146=1,VLOOKUP(G$5,Kruistabel!$B$26:$F$29,MATCH($C146,Kruistabel!$C$25:$F$25,0)+1,FALSE),""))</f>
        <v>#N/A</v>
      </c>
      <c r="H146" s="326" t="e">
        <f>IF(IF(Plananalyse!H146=1,VLOOKUP(H$5,Kruistabel!$B$26:$F$29,MATCH($C146,Kruistabel!$C$25:$F$25,0)+1,FALSE),"")=0,"",IF(Plananalyse!H146=1,VLOOKUP(H$5,Kruistabel!$B$26:$F$29,MATCH($C146,Kruistabel!$C$25:$F$25,0)+1,FALSE),""))</f>
        <v>#N/A</v>
      </c>
      <c r="I146" s="326" t="e">
        <f>IF(IF(Plananalyse!I146=1,VLOOKUP(I$5,Kruistabel!$B$26:$F$29,MATCH($C146,Kruistabel!$C$25:$F$25,0)+1,FALSE),"")=0,"",IF(Plananalyse!I146=1,VLOOKUP(I$5,Kruistabel!$B$26:$F$29,MATCH($C146,Kruistabel!$C$25:$F$25,0)+1,FALSE),""))</f>
        <v>#N/A</v>
      </c>
      <c r="J146" s="326" t="e">
        <f>IF(IF(Plananalyse!J146=1,VLOOKUP(J$5,Kruistabel!$B$26:$F$29,MATCH($C146,Kruistabel!$C$25:$F$25,0)+1,FALSE),"")=0,"",IF(Plananalyse!J146=1,VLOOKUP(J$5,Kruistabel!$B$26:$F$29,MATCH($C146,Kruistabel!$C$25:$F$25,0)+1,FALSE),""))</f>
        <v>#N/A</v>
      </c>
      <c r="K146" s="326" t="e">
        <f>IF(IF(Plananalyse!K146=1,VLOOKUP(K$5,Kruistabel!$B$26:$F$29,MATCH($C146,Kruistabel!$C$25:$F$25,0)+1,FALSE),"")=0,"",IF(Plananalyse!K146=1,VLOOKUP(K$5,Kruistabel!$B$26:$F$29,MATCH($C146,Kruistabel!$C$25:$F$25,0)+1,FALSE),""))</f>
        <v>#N/A</v>
      </c>
      <c r="L146" s="326" t="e">
        <f>IF(IF(Plananalyse!L146=1,VLOOKUP(L$5,Kruistabel!$B$26:$F$29,MATCH($C146,Kruistabel!$C$25:$F$25,0)+1,FALSE),"")=0,"",IF(Plananalyse!L146=1,VLOOKUP(L$5,Kruistabel!$B$26:$F$29,MATCH($C146,Kruistabel!$C$25:$F$25,0)+1,FALSE),""))</f>
        <v>#N/A</v>
      </c>
      <c r="M146" s="326" t="e">
        <f>IF(IF(Plananalyse!M146=1,VLOOKUP(M$5,Kruistabel!$B$26:$F$29,MATCH($C146,Kruistabel!$C$25:$F$25,0)+1,FALSE),"")=0,"",IF(Plananalyse!M146=1,VLOOKUP(M$5,Kruistabel!$B$26:$F$29,MATCH($C146,Kruistabel!$C$25:$F$25,0)+1,FALSE),""))</f>
        <v>#N/A</v>
      </c>
      <c r="N146" s="326" t="e">
        <f>IF(IF(Plananalyse!N146=1,VLOOKUP(N$5,Kruistabel!$B$26:$F$29,MATCH($C146,Kruistabel!$C$25:$F$25,0)+1,FALSE),"")=0,"",IF(Plananalyse!N146=1,VLOOKUP(N$5,Kruistabel!$B$26:$F$29,MATCH($C146,Kruistabel!$C$25:$F$25,0)+1,FALSE),""))</f>
        <v>#N/A</v>
      </c>
      <c r="O146" s="326" t="e">
        <f>IF(IF(Plananalyse!O146=1,VLOOKUP(O$5,Kruistabel!$B$26:$F$29,MATCH($C146,Kruistabel!$C$25:$F$25,0)+1,FALSE),"")=0,"",IF(Plananalyse!O146=1,VLOOKUP(O$5,Kruistabel!$B$26:$F$29,MATCH($C146,Kruistabel!$C$25:$F$25,0)+1,FALSE),""))</f>
        <v>#N/A</v>
      </c>
      <c r="P146" s="326" t="e">
        <f>IF(IF(Plananalyse!P146=1,VLOOKUP(P$5,Kruistabel!$B$26:$F$29,MATCH($C146,Kruistabel!$C$25:$F$25,0)+1,FALSE),"")=0,"",IF(Plananalyse!P146=1,VLOOKUP(P$5,Kruistabel!$B$26:$F$29,MATCH($C146,Kruistabel!$C$25:$F$25,0)+1,FALSE),""))</f>
        <v>#N/A</v>
      </c>
      <c r="Q146" s="326" t="e">
        <f>IF(IF(Plananalyse!Q146=1,VLOOKUP(Q$5,Kruistabel!$B$26:$F$29,MATCH($C146,Kruistabel!$C$25:$F$25,0)+1,FALSE),"")=0,"",IF(Plananalyse!Q146=1,VLOOKUP(Q$5,Kruistabel!$B$26:$F$29,MATCH($C146,Kruistabel!$C$25:$F$25,0)+1,FALSE),""))</f>
        <v>#N/A</v>
      </c>
      <c r="R146" s="326" t="e">
        <f>IF(IF(Plananalyse!R146=1,VLOOKUP(R$5,Kruistabel!$B$26:$F$29,MATCH($C146,Kruistabel!$C$25:$F$25,0)+1,FALSE),"")=0,"",IF(Plananalyse!R146=1,VLOOKUP(R$5,Kruistabel!$B$26:$F$29,MATCH($C146,Kruistabel!$C$25:$F$25,0)+1,FALSE),""))</f>
        <v>#N/A</v>
      </c>
      <c r="S146" s="326" t="e">
        <f>IF(IF(Plananalyse!S146=1,VLOOKUP(S$5,Kruistabel!$B$26:$F$29,MATCH($C146,Kruistabel!$C$25:$F$25,0)+1,FALSE),"")=0,"",IF(Plananalyse!S146=1,VLOOKUP(S$5,Kruistabel!$B$26:$F$29,MATCH($C146,Kruistabel!$C$25:$F$25,0)+1,FALSE),""))</f>
        <v>#N/A</v>
      </c>
      <c r="T146" s="326" t="e">
        <f>IF(IF(Plananalyse!T146=1,VLOOKUP(T$5,Kruistabel!$B$26:$F$29,MATCH($C146,Kruistabel!$C$25:$F$25,0)+1,FALSE),"")=0,"",IF(Plananalyse!T146=1,VLOOKUP(T$5,Kruistabel!$B$26:$F$29,MATCH($C146,Kruistabel!$C$25:$F$25,0)+1,FALSE),""))</f>
        <v>#N/A</v>
      </c>
      <c r="U146" s="326" t="e">
        <f>IF(IF(Plananalyse!U146=1,VLOOKUP(U$5,Kruistabel!$B$26:$F$29,MATCH($C146,Kruistabel!$C$25:$F$25,0)+1,FALSE),"")=0,"",IF(Plananalyse!U146=1,VLOOKUP(U$5,Kruistabel!$B$26:$F$29,MATCH($C146,Kruistabel!$C$25:$F$25,0)+1,FALSE),""))</f>
        <v>#N/A</v>
      </c>
      <c r="V146" s="326" t="e">
        <f>IF(IF(Plananalyse!V146=1,VLOOKUP(V$5,Kruistabel!$B$26:$F$29,MATCH($C146,Kruistabel!$C$25:$F$25,0)+1,FALSE),"")=0,"",IF(Plananalyse!V146=1,VLOOKUP(V$5,Kruistabel!$B$26:$F$29,MATCH($C146,Kruistabel!$C$25:$F$25,0)+1,FALSE),""))</f>
        <v>#N/A</v>
      </c>
      <c r="W146" s="326" t="e">
        <f>IF(IF(Plananalyse!W146=1,VLOOKUP(W$5,Kruistabel!$B$26:$F$29,MATCH($C146,Kruistabel!$C$25:$F$25,0)+1,FALSE),"")=0,"",IF(Plananalyse!W146=1,VLOOKUP(W$5,Kruistabel!$B$26:$F$29,MATCH($C146,Kruistabel!$C$25:$F$25,0)+1,FALSE),""))</f>
        <v>#N/A</v>
      </c>
      <c r="X146" s="326" t="e">
        <f>IF(IF(Plananalyse!X146=1,VLOOKUP(X$5,Kruistabel!$B$26:$F$29,MATCH($C146,Kruistabel!$C$25:$F$25,0)+1,FALSE),"")=0,"",IF(Plananalyse!X146=1,VLOOKUP(X$5,Kruistabel!$B$26:$F$29,MATCH($C146,Kruistabel!$C$25:$F$25,0)+1,FALSE),""))</f>
        <v>#N/A</v>
      </c>
      <c r="Y146" s="326" t="e">
        <f>IF(IF(Plananalyse!Y146=1,VLOOKUP(Y$5,Kruistabel!$B$26:$F$29,MATCH($C146,Kruistabel!$C$25:$F$25,0)+1,FALSE),"")=0,"",IF(Plananalyse!Y146=1,VLOOKUP(Y$5,Kruistabel!$B$26:$F$29,MATCH($C146,Kruistabel!$C$25:$F$25,0)+1,FALSE),""))</f>
        <v>#N/A</v>
      </c>
      <c r="Z146" s="326" t="e">
        <f>IF(IF(Plananalyse!Z146=1,VLOOKUP(Z$5,Kruistabel!$B$26:$F$29,MATCH($C146,Kruistabel!$C$25:$F$25,0)+1,FALSE),"")=0,"",IF(Plananalyse!Z146=1,VLOOKUP(Z$5,Kruistabel!$B$26:$F$29,MATCH($C146,Kruistabel!$C$25:$F$25,0)+1,FALSE),""))</f>
        <v>#N/A</v>
      </c>
      <c r="AA146" s="326" t="e">
        <f>IF(IF(Plananalyse!AA146=1,VLOOKUP(AA$5,Kruistabel!$B$26:$F$29,MATCH($C146,Kruistabel!$C$25:$F$25,0)+1,FALSE),"")=0,"",IF(Plananalyse!AA146=1,VLOOKUP(AA$5,Kruistabel!$B$26:$F$29,MATCH($C146,Kruistabel!$C$25:$F$25,0)+1,FALSE),""))</f>
        <v>#N/A</v>
      </c>
      <c r="AB146" s="326" t="e">
        <f>IF(IF(Plananalyse!AB146=1,VLOOKUP(AB$5,Kruistabel!$B$26:$F$29,MATCH($C146,Kruistabel!$C$25:$F$25,0)+1,FALSE),"")=0,"",IF(Plananalyse!AB146=1,VLOOKUP(AB$5,Kruistabel!$B$26:$F$29,MATCH($C146,Kruistabel!$C$25:$F$25,0)+1,FALSE),""))</f>
        <v>#N/A</v>
      </c>
      <c r="AC146" s="326" t="e">
        <f>IF(IF(Plananalyse!AC146=1,VLOOKUP(AC$5,Kruistabel!$B$26:$F$29,MATCH($C146,Kruistabel!$C$25:$F$25,0)+1,FALSE),"")=0,"",IF(Plananalyse!AC146=1,VLOOKUP(AC$5,Kruistabel!$B$26:$F$29,MATCH($C146,Kruistabel!$C$25:$F$25,0)+1,FALSE),""))</f>
        <v>#N/A</v>
      </c>
      <c r="AD146" s="326" t="e">
        <f>IF(IF(Plananalyse!AD146=1,VLOOKUP(AD$5,Kruistabel!$B$26:$F$29,MATCH($C146,Kruistabel!$C$25:$F$25,0)+1,FALSE),"")=0,"",IF(Plananalyse!AD146=1,VLOOKUP(AD$5,Kruistabel!$B$26:$F$29,MATCH($C146,Kruistabel!$C$25:$F$25,0)+1,FALSE),""))</f>
        <v>#N/A</v>
      </c>
      <c r="AE146" s="326" t="e">
        <f>IF(IF(Plananalyse!AE146=1,VLOOKUP(AE$5,Kruistabel!$B$26:$F$29,MATCH($C146,Kruistabel!$C$25:$F$25,0)+1,FALSE),"")=0,"",IF(Plananalyse!AE146=1,VLOOKUP(AE$5,Kruistabel!$B$26:$F$29,MATCH($C146,Kruistabel!$C$25:$F$25,0)+1,FALSE),""))</f>
        <v>#N/A</v>
      </c>
      <c r="AF146" s="326" t="e">
        <f>IF(IF(Plananalyse!AF146=1,VLOOKUP(AF$5,Kruistabel!$B$26:$F$29,MATCH($C146,Kruistabel!$C$25:$F$25,0)+1,FALSE),"")=0,"",IF(Plananalyse!AF146=1,VLOOKUP(AF$5,Kruistabel!$B$26:$F$29,MATCH($C146,Kruistabel!$C$25:$F$25,0)+1,FALSE),""))</f>
        <v>#N/A</v>
      </c>
      <c r="AG146" s="326" t="e">
        <f>IF(IF(Plananalyse!AG146=1,VLOOKUP(AG$5,Kruistabel!$B$26:$F$29,MATCH($C146,Kruistabel!$C$25:$F$25,0)+1,FALSE),"")=0,"",IF(Plananalyse!AG146=1,VLOOKUP(AG$5,Kruistabel!$B$26:$F$29,MATCH($C146,Kruistabel!$C$25:$F$25,0)+1,FALSE),""))</f>
        <v>#N/A</v>
      </c>
      <c r="AH146" s="326" t="e">
        <f>IF(IF(Plananalyse!AH146=1,VLOOKUP(AH$5,Kruistabel!$B$26:$F$29,MATCH($C146,Kruistabel!$C$25:$F$25,0)+1,FALSE),"")=0,"",IF(Plananalyse!AI146=1,VLOOKUP(AH$5,Kruistabel!$B$26:$F$29,MATCH($C146,Kruistabel!$C$25:$F$25,0)+1,FALSE),""))</f>
        <v>#N/A</v>
      </c>
      <c r="AI146" s="326" t="e">
        <f>IF(IF(Plananalyse!AI146=1,VLOOKUP(AI$5,Kruistabel!$B$26:$F$29,MATCH($C146,Kruistabel!$C$25:$F$25,0)+1,FALSE),"")=0,"",IF(Plananalyse!AJ146=1,VLOOKUP(AI$5,Kruistabel!$B$26:$F$29,MATCH($C146,Kruistabel!$C$25:$F$25,0)+1,FALSE),""))</f>
        <v>#N/A</v>
      </c>
      <c r="AJ146" s="326" t="e">
        <f>IF(IF(Plananalyse!AJ146=1,VLOOKUP(AJ$5,Kruistabel!$B$26:$F$29,MATCH($C146,Kruistabel!$C$25:$F$25,0)+1,FALSE),"")=0,"",IF(Plananalyse!AJ146=1,VLOOKUP(AJ$5,Kruistabel!$B$26:$F$29,MATCH($C146,Kruistabel!$C$25:$F$25,0)+1,FALSE),""))</f>
        <v>#N/A</v>
      </c>
      <c r="AK146" s="326" t="e">
        <f>IF(IF(Plananalyse!AK146=1,VLOOKUP(AK$5,Kruistabel!$B$26:$F$29,MATCH($C146,Kruistabel!$C$25:$F$25,0)+1,FALSE),"")=0,"",IF(Plananalyse!AK146=1,VLOOKUP(AK$5,Kruistabel!$B$26:$F$29,MATCH($C146,Kruistabel!$C$25:$F$25,0)+1,FALSE),""))</f>
        <v>#N/A</v>
      </c>
      <c r="AL146" s="326" t="e">
        <f>IF(IF(Plananalyse!AL146=1,VLOOKUP(AL$5,Kruistabel!$B$26:$F$29,MATCH($C146,Kruistabel!$C$25:$F$25,0)+1,FALSE),"")=0,"",IF(Plananalyse!AL146=1,VLOOKUP(AL$5,Kruistabel!$B$26:$F$29,MATCH($C146,Kruistabel!$C$25:$F$25,0)+1,FALSE),""))</f>
        <v>#N/A</v>
      </c>
      <c r="AM146" s="326" t="e">
        <f>IF(IF(Plananalyse!AM146=1,VLOOKUP(AM$5,Kruistabel!$B$26:$F$29,MATCH($C146,Kruistabel!$C$25:$F$25,0)+1,FALSE),"")=0,"",IF(Plananalyse!AM146=1,VLOOKUP(AM$5,Kruistabel!$B$26:$F$29,MATCH($C146,Kruistabel!$C$25:$F$25,0)+1,FALSE),""))</f>
        <v>#N/A</v>
      </c>
      <c r="AN146" s="327"/>
      <c r="AO146" s="326" t="e">
        <f>IF(IF(Plananalyse!AO146=1,VLOOKUP(AO$5,Kruistabel!$B$26:$F$29,MATCH($C146,Kruistabel!$C$25:$F$25,0)+1,FALSE),"")=0,"",IF(Plananalyse!AO146=1,VLOOKUP(AO$5,Kruistabel!$B$26:$F$29,MATCH($C146,Kruistabel!$C$25:$F$25,0)+1,FALSE),""))</f>
        <v>#N/A</v>
      </c>
      <c r="AP146" s="326" t="e">
        <f>IF(IF(Plananalyse!AP146=1,VLOOKUP(AP$5,Kruistabel!$B$26:$F$29,MATCH($C146,Kruistabel!$C$25:$F$25,0)+1,FALSE),"")=0,"",IF(Plananalyse!AP146=1,VLOOKUP(AP$5,Kruistabel!$B$26:$F$29,MATCH($C146,Kruistabel!$C$25:$F$25,0)+1,FALSE),""))</f>
        <v>#N/A</v>
      </c>
      <c r="AQ146" s="326" t="e">
        <f>IF(IF(Plananalyse!AQ146=1,VLOOKUP(AQ$5,Kruistabel!$B$26:$F$29,MATCH($C146,Kruistabel!$C$25:$F$25,0)+1,FALSE),"")=0,"",IF(Plananalyse!AQ146=1,VLOOKUP(AQ$5,Kruistabel!$B$26:$F$29,MATCH($C146,Kruistabel!$C$25:$F$25,0)+1,FALSE),""))</f>
        <v>#N/A</v>
      </c>
      <c r="AR146" s="326" t="e">
        <f>IF(IF(Plananalyse!AR146=1,VLOOKUP(AR$5,Kruistabel!$B$26:$F$29,MATCH($C146,Kruistabel!$C$25:$F$25,0)+1,FALSE),"")=0,"",IF(Plananalyse!AR146=1,VLOOKUP(AR$5,Kruistabel!$B$26:$F$29,MATCH($C146,Kruistabel!$C$25:$F$25,0)+1,FALSE),""))</f>
        <v>#N/A</v>
      </c>
      <c r="AS146" s="326" t="e">
        <f>IF(IF(Plananalyse!AS146=1,VLOOKUP(AS$5,Kruistabel!$B$26:$F$29,MATCH($C146,Kruistabel!$C$25:$F$25,0)+1,FALSE),"")=0,"",IF(Plananalyse!AS146=1,VLOOKUP(AS$5,Kruistabel!$B$26:$F$29,MATCH($C146,Kruistabel!$C$25:$F$25,0)+1,FALSE),""))</f>
        <v>#N/A</v>
      </c>
      <c r="AT146" s="326" t="e">
        <f>IF(IF(Plananalyse!AT146=1,VLOOKUP(AT$5,Kruistabel!$B$26:$F$29,MATCH($C146,Kruistabel!$C$25:$F$25,0)+1,FALSE),"")=0,"",IF(Plananalyse!AT146=1,VLOOKUP(AT$5,Kruistabel!$B$26:$F$29,MATCH($C146,Kruistabel!$C$25:$F$25,0)+1,FALSE),""))</f>
        <v>#N/A</v>
      </c>
      <c r="AU146" s="326" t="e">
        <f>IF(IF(Plananalyse!AU146=1,VLOOKUP(AU$5,Kruistabel!$B$26:$F$29,MATCH($C146,Kruistabel!$C$25:$F$25,0)+1,FALSE),"")=0,"",IF(Plananalyse!AU146=1,VLOOKUP(AU$5,Kruistabel!$B$26:$F$29,MATCH($C146,Kruistabel!$C$25:$F$25,0)+1,FALSE),""))</f>
        <v>#N/A</v>
      </c>
      <c r="AV146" s="326" t="e">
        <f>IF(IF(Plananalyse!AV146=1,VLOOKUP(AV$5,Kruistabel!$B$26:$F$29,MATCH($C146,Kruistabel!$C$25:$F$25,0)+1,FALSE),"")=0,"",IF(Plananalyse!AV146=1,VLOOKUP(AV$5,Kruistabel!$B$26:$F$29,MATCH($C146,Kruistabel!$C$25:$F$25,0)+1,FALSE),""))</f>
        <v>#N/A</v>
      </c>
      <c r="AW146" s="326" t="e">
        <f>IF(IF(Plananalyse!AW146=1,VLOOKUP(AW$5,Kruistabel!$B$26:$F$29,MATCH($C146,Kruistabel!$C$25:$F$25,0)+1,FALSE),"")=0,"",IF(Plananalyse!AW146=1,VLOOKUP(AW$5,Kruistabel!$B$26:$F$29,MATCH($C146,Kruistabel!$C$25:$F$25,0)+1,FALSE),""))</f>
        <v>#N/A</v>
      </c>
      <c r="AX146" s="326" t="e">
        <f>IF(IF(Plananalyse!AX146=1,VLOOKUP(AX$5,Kruistabel!$B$26:$F$29,MATCH($C146,Kruistabel!$C$25:$F$25,0)+1,FALSE),"")=0,"",IF(Plananalyse!AX146=1,VLOOKUP(AX$5,Kruistabel!$B$26:$F$29,MATCH($C146,Kruistabel!$C$25:$F$25,0)+1,FALSE),""))</f>
        <v>#N/A</v>
      </c>
      <c r="AY146" s="327"/>
      <c r="AZ146" s="326" t="e">
        <f>IF(IF(Plananalyse!AZ146=1,VLOOKUP(AZ$5,Kruistabel!$B$26:$F$29,MATCH($C146,Kruistabel!$C$25:$F$25,0)+1,FALSE),"")=0,"",IF(Plananalyse!AZ146=1,VLOOKUP(AZ$5,Kruistabel!$B$26:$F$29,MATCH($C146,Kruistabel!$C$25:$F$25,0)+1,FALSE),""))</f>
        <v>#N/A</v>
      </c>
      <c r="BA146" s="326" t="e">
        <f>IF(IF(Plananalyse!BA146=1,VLOOKUP(BA$5,Kruistabel!$B$26:$F$29,MATCH($C146,Kruistabel!$C$25:$F$25,0)+1,FALSE),"")=0,"",IF(Plananalyse!BA146=1,VLOOKUP(BA$5,Kruistabel!$B$26:$F$29,MATCH($C146,Kruistabel!$C$25:$F$25,0)+1,FALSE),""))</f>
        <v>#N/A</v>
      </c>
      <c r="BB146" s="326" t="e">
        <f>IF(IF(Plananalyse!BB146=1,VLOOKUP(BB$5,Kruistabel!$B$26:$F$29,MATCH($C146,Kruistabel!$C$25:$F$25,0)+1,FALSE),"")=0,"",IF(Plananalyse!BB146=1,VLOOKUP(BB$5,Kruistabel!$B$26:$F$29,MATCH($C146,Kruistabel!$C$25:$F$25,0)+1,FALSE),""))</f>
        <v>#N/A</v>
      </c>
      <c r="BC146" s="326" t="e">
        <f>IF(IF(Plananalyse!BC146=1,VLOOKUP(BC$5,Kruistabel!$B$26:$F$29,MATCH($C146,Kruistabel!$C$25:$F$25,0)+1,FALSE),"")=0,"",IF(Plananalyse!BC146=1,VLOOKUP(BC$5,Kruistabel!$B$26:$F$29,MATCH($C146,Kruistabel!$C$25:$F$25,0)+1,FALSE),""))</f>
        <v>#N/A</v>
      </c>
      <c r="BD146" s="326" t="e">
        <f>IF(IF(Plananalyse!BD146=1,VLOOKUP(BD$5,Kruistabel!$B$26:$F$29,MATCH($C146,Kruistabel!$C$25:$F$25,0)+1,FALSE),"")=0,"",IF(Plananalyse!BD146=1,VLOOKUP(BD$5,Kruistabel!$B$26:$F$29,MATCH($C146,Kruistabel!$C$25:$F$25,0)+1,FALSE),""))</f>
        <v>#N/A</v>
      </c>
      <c r="BE146" s="326" t="e">
        <f>IF(IF(Plananalyse!BE146=1,VLOOKUP(BE$5,Kruistabel!$B$26:$F$29,MATCH($C146,Kruistabel!$C$25:$F$25,0)+1,FALSE),"")=0,"",IF(Plananalyse!BE146=1,VLOOKUP(BE$5,Kruistabel!$B$26:$F$29,MATCH($C146,Kruistabel!$C$25:$F$25,0)+1,FALSE),""))</f>
        <v>#N/A</v>
      </c>
      <c r="BF146" s="326" t="e">
        <f>IF(IF(Plananalyse!BF146=1,VLOOKUP(BF$5,Kruistabel!$B$26:$F$29,MATCH($C146,Kruistabel!$C$25:$F$25,0)+1,FALSE),"")=0,"",IF(Plananalyse!BF146=1,VLOOKUP(BF$5,Kruistabel!$B$26:$F$29,MATCH($C146,Kruistabel!$C$25:$F$25,0)+1,FALSE),""))</f>
        <v>#N/A</v>
      </c>
      <c r="BG146" s="326" t="e">
        <f>IF(IF(Plananalyse!BG146=1,VLOOKUP(BG$5,Kruistabel!$B$26:$F$29,MATCH($C146,Kruistabel!$C$25:$F$25,0)+1,FALSE),"")=0,"",IF(Plananalyse!BG146=1,VLOOKUP(BG$5,Kruistabel!$B$26:$F$29,MATCH($C146,Kruistabel!$C$25:$F$25,0)+1,FALSE),""))</f>
        <v>#N/A</v>
      </c>
      <c r="BH146" s="326" t="e">
        <f>IF(IF(Plananalyse!BH146=1,VLOOKUP(BH$5,Kruistabel!$B$26:$F$29,MATCH($C146,Kruistabel!$C$25:$F$25,0)+1,FALSE),"")=0,"",IF(Plananalyse!BH146=1,VLOOKUP(BH$5,Kruistabel!$B$26:$F$29,MATCH($C146,Kruistabel!$C$25:$F$25,0)+1,FALSE),""))</f>
        <v>#N/A</v>
      </c>
      <c r="BI146" s="327"/>
      <c r="BJ146" s="326" t="e">
        <f>IF(IF(Plananalyse!BJ146=1,VLOOKUP(BJ$5,Kruistabel!$B$26:$F$29,MATCH($C146,Kruistabel!$C$25:$F$25,0)+1,FALSE),"")=0,"",IF(Plananalyse!BJ146=1,VLOOKUP(BJ$5,Kruistabel!$B$26:$F$29,MATCH($C146,Kruistabel!$C$25:$F$25,0)+1,FALSE),""))</f>
        <v>#N/A</v>
      </c>
      <c r="BK146" s="326" t="e">
        <f>IF(IF(Plananalyse!BK146=1,VLOOKUP(BK$5,Kruistabel!$B$26:$F$29,MATCH($C146,Kruistabel!$C$25:$F$25,0)+1,FALSE),"")=0,"",IF(Plananalyse!BK146=1,VLOOKUP(BK$5,Kruistabel!$B$26:$F$29,MATCH($C146,Kruistabel!$C$25:$F$25,0)+1,FALSE),""))</f>
        <v>#N/A</v>
      </c>
      <c r="BL146" s="326" t="e">
        <f>IF(IF(Plananalyse!BL146=1,VLOOKUP(BL$5,Kruistabel!$B$26:$F$29,MATCH($C146,Kruistabel!$C$25:$F$25,0)+1,FALSE),"")=0,"",IF(Plananalyse!BL146=1,VLOOKUP(BL$5,Kruistabel!$B$26:$F$29,MATCH($C146,Kruistabel!$C$25:$F$25,0)+1,FALSE),""))</f>
        <v>#N/A</v>
      </c>
      <c r="BM146" s="326" t="e">
        <f>IF(IF(Plananalyse!BM146=1,VLOOKUP(BM$5,Kruistabel!$B$26:$F$29,MATCH($C146,Kruistabel!$C$25:$F$25,0)+1,FALSE),"")=0,"",IF(Plananalyse!BM146=1,VLOOKUP(BM$5,Kruistabel!$B$26:$F$29,MATCH($C146,Kruistabel!$C$25:$F$25,0)+1,FALSE),""))</f>
        <v>#N/A</v>
      </c>
      <c r="BN146" s="326" t="e">
        <f>IF(IF(Plananalyse!BN146=1,VLOOKUP(BN$5,Kruistabel!$B$26:$F$29,MATCH($C146,Kruistabel!$C$25:$F$25,0)+1,FALSE),"")=0,"",IF(Plananalyse!BN146=1,VLOOKUP(BN$5,Kruistabel!$B$26:$F$29,MATCH($C146,Kruistabel!$C$25:$F$25,0)+1,FALSE),""))</f>
        <v>#N/A</v>
      </c>
      <c r="BO146" s="326" t="e">
        <f>IF(IF(Plananalyse!BO146=1,VLOOKUP(BO$5,Kruistabel!$B$26:$F$29,MATCH($C146,Kruistabel!$C$25:$F$25,0)+1,FALSE),"")=0,"",IF(Plananalyse!BO146=1,VLOOKUP(BO$5,Kruistabel!$B$26:$F$29,MATCH($C146,Kruistabel!$C$25:$F$25,0)+1,FALSE),""))</f>
        <v>#N/A</v>
      </c>
      <c r="BP146" s="326" t="e">
        <f>IF(IF(Plananalyse!BP146=1,VLOOKUP(BP$5,Kruistabel!$B$26:$F$29,MATCH($C146,Kruistabel!$C$25:$F$25,0)+1,FALSE),"")=0,"",IF(Plananalyse!BP146=1,VLOOKUP(BP$5,Kruistabel!$B$26:$F$29,MATCH($C146,Kruistabel!$C$25:$F$25,0)+1,FALSE),""))</f>
        <v>#N/A</v>
      </c>
      <c r="BQ146" s="326" t="e">
        <f>IF(IF(Plananalyse!BQ146=1,VLOOKUP(BQ$5,Kruistabel!$B$26:$F$29,MATCH($C146,Kruistabel!$C$25:$F$25,0)+1,FALSE),"")=0,"",IF(Plananalyse!BQ146=1,VLOOKUP(BQ$5,Kruistabel!$B$26:$F$29,MATCH($C146,Kruistabel!$C$25:$F$25,0)+1,FALSE),""))</f>
        <v>#N/A</v>
      </c>
      <c r="BR146" s="326" t="e">
        <f>IF(IF(Plananalyse!BR146=1,VLOOKUP(BR$5,Kruistabel!$B$26:$F$29,MATCH($C146,Kruistabel!$C$25:$F$25,0)+1,FALSE),"")=0,"",IF(Plananalyse!BR146=1,VLOOKUP(BR$5,Kruistabel!$B$26:$F$29,MATCH($C146,Kruistabel!$C$25:$F$25,0)+1,FALSE),""))</f>
        <v>#REF!</v>
      </c>
      <c r="BS146" s="326" t="e">
        <f>IF(IF(Plananalyse!BS146=1,VLOOKUP(BS$5,Kruistabel!$B$26:$F$29,MATCH($C146,Kruistabel!$C$25:$F$25,0)+1,FALSE),"")=0,"",IF(Plananalyse!BS146=1,VLOOKUP(BS$5,Kruistabel!$B$26:$F$29,MATCH($C146,Kruistabel!$C$25:$F$25,0)+1,FALSE),""))</f>
        <v>#REF!</v>
      </c>
      <c r="BT146" s="65"/>
      <c r="BU146" s="231" t="e">
        <f>IF(IF(Plananalyse!BU146=1,VLOOKUP(BU$5,Kruistabel!$B$26:$F$29,MATCH($C146,Kruistabel!$C$25:$F$25,0)+1,FALSE),"")=0,"",IF(Plananalyse!BU146=1,VLOOKUP(BU$5,Kruistabel!$B$26:$F$29,MATCH($C146,Kruistabel!$C$25:$F$25,0)+1,FALSE),""))</f>
        <v>#N/A</v>
      </c>
      <c r="BV146" s="326" t="e">
        <f>IF(IF(Plananalyse!BV146=1,VLOOKUP(BV$5,Kruistabel!$B$26:$F$29,MATCH($C146,Kruistabel!$C$25:$F$25,0)+1,FALSE),"")=0,"",IF(Plananalyse!BV146=1,VLOOKUP(BV$5,Kruistabel!$B$26:$F$29,MATCH($C146,Kruistabel!$C$25:$F$25,0)+1,FALSE),""))</f>
        <v>#N/A</v>
      </c>
      <c r="BW146" s="326" t="e">
        <f>IF(IF(Plananalyse!BW146=1,VLOOKUP(BW$5,Kruistabel!$B$26:$F$29,MATCH($C146,Kruistabel!$C$25:$F$25,0)+1,FALSE),"")=0,"",IF(Plananalyse!BW146=1,VLOOKUP(BW$5,Kruistabel!$B$26:$F$29,MATCH($C146,Kruistabel!$C$25:$F$25,0)+1,FALSE),""))</f>
        <v>#N/A</v>
      </c>
      <c r="BX146" s="326" t="e">
        <f>IF(IF(Plananalyse!BX146=1,VLOOKUP(BX$5,Kruistabel!$B$26:$F$29,MATCH($C146,Kruistabel!$C$25:$F$25,0)+1,FALSE),"")=0,"",IF(Plananalyse!BX146=1,VLOOKUP(BX$5,Kruistabel!$B$26:$F$29,MATCH($C146,Kruistabel!$C$25:$F$25,0)+1,FALSE),""))</f>
        <v>#N/A</v>
      </c>
      <c r="BY146" s="327"/>
      <c r="BZ146" s="326" t="e">
        <f>IF(IF(Plananalyse!BZ146=1,VLOOKUP(BZ$5,Kruistabel!$B$26:$F$29,MATCH($C146,Kruistabel!$C$25:$F$25,0)+1,FALSE),"")=0,"",IF(Plananalyse!BZ146=1,VLOOKUP(BZ$5,Kruistabel!$B$26:$F$29,MATCH($C146,Kruistabel!$C$25:$F$25,0)+1,FALSE),""))</f>
        <v>#N/A</v>
      </c>
      <c r="CA146" s="326" t="e">
        <f>IF(IF(Plananalyse!CA146=1,VLOOKUP(CA$5,Kruistabel!$B$26:$F$29,MATCH($C146,Kruistabel!$C$25:$F$25,0)+1,FALSE),"")=0,"",IF(Plananalyse!CA146=1,VLOOKUP(CA$5,Kruistabel!$B$26:$F$29,MATCH($C146,Kruistabel!$C$25:$F$25,0)+1,FALSE),""))</f>
        <v>#N/A</v>
      </c>
      <c r="CB146" s="326" t="e">
        <f>IF(IF(Plananalyse!CB146=1,VLOOKUP(CB$5,Kruistabel!$B$26:$F$29,MATCH($C146,Kruistabel!$C$25:$F$25,0)+1,FALSE),"")=0,"",IF(Plananalyse!CB146=1,VLOOKUP(CB$5,Kruistabel!$B$26:$F$29,MATCH($C146,Kruistabel!$C$25:$F$25,0)+1,FALSE),""))</f>
        <v>#N/A</v>
      </c>
      <c r="CC146" s="326" t="e">
        <f>IF(IF(Plananalyse!CC146=1,VLOOKUP(CC$5,Kruistabel!$B$26:$F$29,MATCH($C146,Kruistabel!$C$25:$F$25,0)+1,FALSE),"")=0,"",IF(Plananalyse!CC146=1,VLOOKUP(CC$5,Kruistabel!$B$26:$F$29,MATCH($C146,Kruistabel!$C$25:$F$25,0)+1,FALSE),""))</f>
        <v>#N/A</v>
      </c>
      <c r="CD146" s="326" t="e">
        <f>IF(IF(Plananalyse!CD146=1,VLOOKUP(CD$5,Kruistabel!$B$26:$F$29,MATCH($C146,Kruistabel!$C$25:$F$25,0)+1,FALSE),"")=0,"",IF(Plananalyse!CD146=1,VLOOKUP(CD$5,Kruistabel!$B$26:$F$29,MATCH($C146,Kruistabel!$C$25:$F$25,0)+1,FALSE),""))</f>
        <v>#N/A</v>
      </c>
      <c r="CE146" s="326" t="e">
        <f>IF(IF(Plananalyse!CE146=1,VLOOKUP(CE$5,Kruistabel!$B$26:$F$29,MATCH($C146,Kruistabel!$C$25:$F$25,0)+1,FALSE),"")=0,"",IF(Plananalyse!CE146=1,VLOOKUP(CE$5,Kruistabel!$B$26:$F$29,MATCH($C146,Kruistabel!$C$25:$F$25,0)+1,FALSE),""))</f>
        <v>#N/A</v>
      </c>
      <c r="CF146" s="326" t="e">
        <f>IF(IF(Plananalyse!CF146=1,VLOOKUP(CF$5,Kruistabel!$B$26:$F$29,MATCH($C146,Kruistabel!$C$25:$F$25,0)+1,FALSE),"")=0,"",IF(Plananalyse!CF146=1,VLOOKUP(CF$5,Kruistabel!$B$26:$F$29,MATCH($C146,Kruistabel!$C$25:$F$25,0)+1,FALSE),""))</f>
        <v>#N/A</v>
      </c>
      <c r="CG146" s="326" t="e">
        <f>IF(IF(Plananalyse!CG146=1,VLOOKUP(CG$5,Kruistabel!$B$26:$F$29,MATCH($C146,Kruistabel!$C$25:$F$25,0)+1,FALSE),"")=0,"",IF(Plananalyse!CG146=1,VLOOKUP(CG$5,Kruistabel!$B$26:$F$29,MATCH($C146,Kruistabel!$C$25:$F$25,0)+1,FALSE),""))</f>
        <v>#REF!</v>
      </c>
      <c r="CH146" s="326" t="e">
        <f>IF(IF(Plananalyse!CH146=1,VLOOKUP(CH$5,Kruistabel!$B$26:$F$29,MATCH($C146,Kruistabel!$C$25:$F$25,0)+1,FALSE),"")=0,"",IF(Plananalyse!CH146=1,VLOOKUP(CH$5,Kruistabel!$B$26:$F$29,MATCH($C146,Kruistabel!$C$25:$F$25,0)+1,FALSE),""))</f>
        <v>#REF!</v>
      </c>
      <c r="CI146" s="65"/>
      <c r="CJ146" s="326" t="e">
        <f>IF(IF(Plananalyse!CJ146=1,VLOOKUP(CJ$5,Kruistabel!$B$26:$F$29,MATCH($C146,Kruistabel!$C$25:$F$25,0)+1,FALSE),"")=0,"",IF(Plananalyse!CJ146=1,VLOOKUP(CJ$5,Kruistabel!$B$26:$F$29,MATCH($C146,Kruistabel!$C$25:$F$25,0)+1,FALSE),""))</f>
        <v>#N/A</v>
      </c>
      <c r="CK146" s="326" t="e">
        <f>IF(IF(Plananalyse!CK146=1,VLOOKUP(CK$5,Kruistabel!$B$26:$F$29,MATCH($C146,Kruistabel!$C$25:$F$25,0)+1,FALSE),"")=0,"",IF(Plananalyse!CK146=1,VLOOKUP(CK$5,Kruistabel!$B$26:$F$29,MATCH($C146,Kruistabel!$C$25:$F$25,0)+1,FALSE),""))</f>
        <v>#N/A</v>
      </c>
      <c r="CL146" s="326" t="e">
        <f>IF(IF(Plananalyse!CL146=1,VLOOKUP(CL$5,Kruistabel!$B$26:$F$29,MATCH($C146,Kruistabel!$C$25:$F$25,0)+1,FALSE),"")=0,"",IF(Plananalyse!CL146=1,VLOOKUP(CL$5,Kruistabel!$B$26:$F$29,MATCH($C146,Kruistabel!$C$25:$F$25,0)+1,FALSE),""))</f>
        <v>#N/A</v>
      </c>
      <c r="CM146" s="326" t="e">
        <f>IF(IF(Plananalyse!CM146=1,VLOOKUP(CM$5,Kruistabel!$B$26:$F$29,MATCH($C146,Kruistabel!$C$25:$F$25,0)+1,FALSE),"")=0,"",IF(Plananalyse!CM146=1,VLOOKUP(CM$5,Kruistabel!$B$26:$F$29,MATCH($C146,Kruistabel!$C$25:$F$25,0)+1,FALSE),""))</f>
        <v>#N/A</v>
      </c>
      <c r="CN146" s="326" t="e">
        <f>IF(IF(Plananalyse!CN146=1,VLOOKUP(CN$5,Kruistabel!$B$26:$F$29,MATCH($C146,Kruistabel!$C$25:$F$25,0)+1,FALSE),"")=0,"",IF(Plananalyse!CN146=1,VLOOKUP(CN$5,Kruistabel!$B$26:$F$29,MATCH($C146,Kruistabel!$C$25:$F$25,0)+1,FALSE),""))</f>
        <v>#N/A</v>
      </c>
      <c r="CO146" s="326" t="e">
        <f>IF(IF(Plananalyse!CO146=1,VLOOKUP(CO$5,Kruistabel!$B$26:$F$29,MATCH($C146,Kruistabel!$C$25:$F$25,0)+1,FALSE),"")=0,"",IF(Plananalyse!CO146=1,VLOOKUP(CO$5,Kruistabel!$B$26:$F$29,MATCH($C146,Kruistabel!$C$25:$F$25,0)+1,FALSE),""))</f>
        <v>#N/A</v>
      </c>
      <c r="CP146" s="326" t="e">
        <f>IF(IF(Plananalyse!CP146=1,VLOOKUP(CP$5,Kruistabel!$B$26:$F$29,MATCH($C146,Kruistabel!$C$25:$F$25,0)+1,FALSE),"")=0,"",IF(Plananalyse!CP146=1,VLOOKUP(CP$5,Kruistabel!$B$26:$F$29,MATCH($C146,Kruistabel!$C$25:$F$25,0)+1,FALSE),""))</f>
        <v>#N/A</v>
      </c>
      <c r="CQ146" s="326" t="e">
        <f>IF(IF(Plananalyse!CQ146=1,VLOOKUP(CQ$5,Kruistabel!$B$26:$F$29,MATCH($C146,Kruistabel!$C$25:$F$25,0)+1,FALSE),"")=0,"",IF(Plananalyse!CQ146=1,VLOOKUP(CQ$5,Kruistabel!$B$26:$F$29,MATCH($C146,Kruistabel!$C$25:$F$25,0)+1,FALSE),""))</f>
        <v>#N/A</v>
      </c>
      <c r="CR146" s="326" t="e">
        <f>IF(IF(Plananalyse!CR146=1,VLOOKUP(CR$5,Kruistabel!$B$26:$F$29,MATCH($C146,Kruistabel!$C$25:$F$25,0)+1,FALSE),"")=0,"",IF(Plananalyse!CR146=1,VLOOKUP(CR$5,Kruistabel!$B$26:$F$29,MATCH($C146,Kruistabel!$C$25:$F$25,0)+1,FALSE),""))</f>
        <v>#N/A</v>
      </c>
      <c r="CS146" s="326" t="e">
        <f>IF(IF(Plananalyse!CS146=1,VLOOKUP(CS$5,Kruistabel!$B$26:$F$29,MATCH($C146,Kruistabel!$C$25:$F$25,0)+1,FALSE),"")=0,"",IF(Plananalyse!CS146=1,VLOOKUP(CS$5,Kruistabel!$B$26:$F$29,MATCH($C146,Kruistabel!$C$25:$F$25,0)+1,FALSE),""))</f>
        <v>#N/A</v>
      </c>
      <c r="CT146" s="326" t="e">
        <f>IF(IF(Plananalyse!CT146=1,VLOOKUP(CT$5,Kruistabel!$B$26:$F$29,MATCH($C146,Kruistabel!$C$25:$F$25,0)+1,FALSE),"")=0,"",IF(Plananalyse!CT146=1,VLOOKUP(CT$5,Kruistabel!$B$26:$F$29,MATCH($C146,Kruistabel!$C$25:$F$25,0)+1,FALSE),""))</f>
        <v>#N/A</v>
      </c>
      <c r="CU146" s="326" t="e">
        <f>IF(IF(Plananalyse!CU146=1,VLOOKUP(CU$5,Kruistabel!$B$26:$F$29,MATCH($C146,Kruistabel!$C$25:$F$25,0)+1,FALSE),"")=0,"",IF(Plananalyse!CU146=1,VLOOKUP(CU$5,Kruistabel!$B$26:$F$29,MATCH($C146,Kruistabel!$C$25:$F$25,0)+1,FALSE),""))</f>
        <v>#N/A</v>
      </c>
      <c r="CV146" s="326" t="e">
        <f>IF(IF(Plananalyse!CV146=1,VLOOKUP(CV$5,Kruistabel!$B$26:$F$29,MATCH($C146,Kruistabel!$C$25:$F$25,0)+1,FALSE),"")=0,"",IF(Plananalyse!CV146=1,VLOOKUP(CV$5,Kruistabel!$B$26:$F$29,MATCH($C146,Kruistabel!$C$25:$F$25,0)+1,FALSE),""))</f>
        <v>#N/A</v>
      </c>
      <c r="CW146" s="326" t="e">
        <f>IF(IF(Plananalyse!CW146=1,VLOOKUP(CW$5,Kruistabel!$B$26:$F$29,MATCH($C146,Kruistabel!$C$25:$F$25,0)+1,FALSE),"")=0,"",IF(Plananalyse!CW146=1,VLOOKUP(CW$5,Kruistabel!$B$26:$F$29,MATCH($C146,Kruistabel!$C$25:$F$25,0)+1,FALSE),""))</f>
        <v>#N/A</v>
      </c>
      <c r="CX146" s="326" t="e">
        <f>IF(IF(Plananalyse!CX146=1,VLOOKUP(CX$5,Kruistabel!$B$26:$F$29,MATCH($C146,Kruistabel!$C$25:$F$25,0)+1,FALSE),"")=0,"",IF(Plananalyse!CX146=1,VLOOKUP(CX$5,Kruistabel!$B$26:$F$29,MATCH($C146,Kruistabel!$C$25:$F$25,0)+1,FALSE),""))</f>
        <v>#N/A</v>
      </c>
      <c r="CY146" s="326" t="e">
        <f>IF(IF(Plananalyse!CY146=1,VLOOKUP(CY$5,Kruistabel!$B$26:$F$29,MATCH($C146,Kruistabel!$C$25:$F$25,0)+1,FALSE),"")=0,"",IF(Plananalyse!CY146=1,VLOOKUP(CY$5,Kruistabel!$B$26:$F$29,MATCH($C146,Kruistabel!$C$25:$F$25,0)+1,FALSE),""))</f>
        <v>#N/A</v>
      </c>
      <c r="CZ146" s="326" t="e">
        <f>IF(IF(Plananalyse!CZ146=1,VLOOKUP(CZ$5,Kruistabel!$B$26:$F$29,MATCH($C146,Kruistabel!$C$25:$F$25,0)+1,FALSE),"")=0,"",IF(Plananalyse!CZ146=1,VLOOKUP(CZ$5,Kruistabel!$B$26:$F$29,MATCH($C146,Kruistabel!$C$25:$F$25,0)+1,FALSE),""))</f>
        <v>#N/A</v>
      </c>
      <c r="DA146" s="326" t="e">
        <f>IF(IF(Plananalyse!DA146=1,VLOOKUP(DA$5,Kruistabel!$B$26:$F$29,MATCH($C146,Kruistabel!$C$25:$F$25,0)+1,FALSE),"")=0,"",IF(Plananalyse!DA146=1,VLOOKUP(DA$5,Kruistabel!$B$26:$F$29,MATCH($C146,Kruistabel!$C$25:$F$25,0)+1,FALSE),""))</f>
        <v>#N/A</v>
      </c>
      <c r="DB146" s="326" t="e">
        <f>IF(IF(Plananalyse!DB146=1,VLOOKUP(DB$5,Kruistabel!$B$26:$F$29,MATCH($C146,Kruistabel!$C$25:$F$25,0)+1,FALSE),"")=0,"",IF(Plananalyse!DB146=1,VLOOKUP(DB$5,Kruistabel!$B$26:$F$29,MATCH($C146,Kruistabel!$C$25:$F$25,0)+1,FALSE),""))</f>
        <v>#N/A</v>
      </c>
      <c r="DC146" s="326" t="e">
        <f>IF(IF(Plananalyse!DC146=1,VLOOKUP(DC$5,Kruistabel!$B$26:$F$29,MATCH($C146,Kruistabel!$C$25:$F$25,0)+1,FALSE),"")=0,"",IF(Plananalyse!DC146=1,VLOOKUP(DC$5,Kruistabel!$B$26:$F$29,MATCH($C146,Kruistabel!$C$25:$F$25,0)+1,FALSE),""))</f>
        <v>#N/A</v>
      </c>
      <c r="DD146" s="327"/>
      <c r="DE146" s="326" t="e">
        <f>IF(IF(Plananalyse!DE146=1,VLOOKUP(DE$5,Kruistabel!$B$26:$F$29,MATCH($C146,Kruistabel!$C$25:$F$25,0)+1,FALSE),"")=0,"",IF(Plananalyse!DE146=1,VLOOKUP(DE$5,Kruistabel!$B$26:$F$29,MATCH($C146,Kruistabel!$C$25:$F$25,0)+1,FALSE),""))</f>
        <v>#N/A</v>
      </c>
      <c r="DF146" s="326" t="e">
        <f>IF(IF(Plananalyse!DF146=1,VLOOKUP(DF$5,Kruistabel!$B$26:$F$29,MATCH($C146,Kruistabel!$C$25:$F$25,0)+1,FALSE),"")=0,"",IF(Plananalyse!DF146=1,VLOOKUP(DF$5,Kruistabel!$B$26:$F$29,MATCH($C146,Kruistabel!$C$25:$F$25,0)+1,FALSE),""))</f>
        <v>#N/A</v>
      </c>
      <c r="DG146" s="326" t="e">
        <f>IF(IF(Plananalyse!DG146=1,VLOOKUP(DG$5,Kruistabel!$B$26:$F$29,MATCH($C146,Kruistabel!$C$25:$F$25,0)+1,FALSE),"")=0,"",IF(Plananalyse!DG146=1,VLOOKUP(DG$5,Kruistabel!$B$26:$F$29,MATCH($C146,Kruistabel!$C$25:$F$25,0)+1,FALSE),""))</f>
        <v>#N/A</v>
      </c>
      <c r="DH146" s="326" t="e">
        <f>IF(IF(Plananalyse!DH146=1,VLOOKUP(DH$5,Kruistabel!$B$26:$F$29,MATCH($C146,Kruistabel!$C$25:$F$25,0)+1,FALSE),"")=0,"",IF(Plananalyse!DH146=1,VLOOKUP(DH$5,Kruistabel!$B$26:$F$29,MATCH($C146,Kruistabel!$C$25:$F$25,0)+1,FALSE),""))</f>
        <v>#N/A</v>
      </c>
      <c r="DI146" s="326" t="e">
        <f>IF(IF(Plananalyse!DI146=1,VLOOKUP(DI$5,Kruistabel!$B$26:$F$29,MATCH($C146,Kruistabel!$C$25:$F$25,0)+1,FALSE),"")=0,"",IF(Plananalyse!DI146=1,VLOOKUP(DI$5,Kruistabel!$B$26:$F$29,MATCH($C146,Kruistabel!$C$25:$F$25,0)+1,FALSE),""))</f>
        <v>#N/A</v>
      </c>
      <c r="DJ146" s="326" t="e">
        <f>IF(IF(Plananalyse!DJ146=1,VLOOKUP(DJ$5,Kruistabel!$B$26:$F$29,MATCH($C146,Kruistabel!$C$25:$F$25,0)+1,FALSE),"")=0,"",IF(Plananalyse!DJ146=1,VLOOKUP(DJ$5,Kruistabel!$B$26:$F$29,MATCH($C146,Kruistabel!$C$25:$F$25,0)+1,FALSE),""))</f>
        <v>#N/A</v>
      </c>
      <c r="DK146" s="326" t="e">
        <f>IF(IF(Plananalyse!DK146=1,VLOOKUP(DK$5,Kruistabel!$B$26:$F$29,MATCH($C146,Kruistabel!$C$25:$F$25,0)+1,FALSE),"")=0,"",IF(Plananalyse!DK146=1,VLOOKUP(DK$5,Kruistabel!$B$26:$F$29,MATCH($C146,Kruistabel!$C$25:$F$25,0)+1,FALSE),""))</f>
        <v>#REF!</v>
      </c>
      <c r="DL146" s="326" t="e">
        <f>IF(IF(Plananalyse!DL146=1,VLOOKUP(DL$5,Kruistabel!$B$26:$F$29,MATCH($C146,Kruistabel!$C$25:$F$25,0)+1,FALSE),"")=0,"",IF(Plananalyse!DL146=1,VLOOKUP(DL$5,Kruistabel!$B$26:$F$29,MATCH($C146,Kruistabel!$C$25:$F$25,0)+1,FALSE),""))</f>
        <v>#REF!</v>
      </c>
      <c r="DM146" s="327" t="str">
        <f>IF(Plananalyse!DM146=1,VLOOKUP(DM$5,Kruistabel!$B$26:$F$29,MATCH($C146,Kruistabel!$C$25:$F$25,0)+1,FALSE),"")</f>
        <v/>
      </c>
      <c r="DN146" s="326" t="e">
        <f>IF(IF(Plananalyse!DN146=1,VLOOKUP(DN$5,Kruistabel!$B$26:$F$29,MATCH($C146,Kruistabel!$C$25:$F$25,0)+1,FALSE),"")=0,"",IF(Plananalyse!DN146=1,VLOOKUP(DN$5,Kruistabel!$B$26:$F$29,MATCH($C146,Kruistabel!$C$25:$F$25,0)+1,FALSE),""))</f>
        <v>#N/A</v>
      </c>
      <c r="DO146" s="326" t="e">
        <f>IF(IF(Plananalyse!DO146=1,VLOOKUP(DO$5,Kruistabel!$B$26:$F$29,MATCH($C146,Kruistabel!$C$25:$F$25,0)+1,FALSE),"")=0,"",IF(Plananalyse!DO146=1,VLOOKUP(DO$5,Kruistabel!$B$26:$F$29,MATCH($C146,Kruistabel!$C$25:$F$25,0)+1,FALSE),""))</f>
        <v>#N/A</v>
      </c>
      <c r="DP146" s="326" t="e">
        <f>IF(IF(Plananalyse!DP146=1,VLOOKUP(DP$5,Kruistabel!$B$26:$F$29,MATCH($C146,Kruistabel!$C$25:$F$25,0)+1,FALSE),"")=0,"",IF(Plananalyse!DP146=1,VLOOKUP(DP$5,Kruistabel!$B$26:$F$29,MATCH($C146,Kruistabel!$C$25:$F$25,0)+1,FALSE),""))</f>
        <v>#N/A</v>
      </c>
      <c r="DQ146" s="326" t="e">
        <f>IF(IF(Plananalyse!DQ146=1,VLOOKUP(DQ$5,Kruistabel!$B$26:$F$29,MATCH($C146,Kruistabel!$C$25:$F$25,0)+1,FALSE),"")=0,"",IF(Plananalyse!DQ146=1,VLOOKUP(DQ$5,Kruistabel!$B$26:$F$29,MATCH($C146,Kruistabel!$C$25:$F$25,0)+1,FALSE),""))</f>
        <v>#N/A</v>
      </c>
      <c r="DR146" s="326" t="e">
        <f>IF(IF(Plananalyse!DR146=1,VLOOKUP(DR$5,Kruistabel!$B$26:$F$29,MATCH($C146,Kruistabel!$C$25:$F$25,0)+1,FALSE),"")=0,"",IF(Plananalyse!DR146=1,VLOOKUP(DR$5,Kruistabel!$B$26:$F$29,MATCH($C146,Kruistabel!$C$25:$F$25,0)+1,FALSE),""))</f>
        <v>#N/A</v>
      </c>
      <c r="DS146" s="326" t="e">
        <f>IF(IF(Plananalyse!DS146=1,VLOOKUP(DS$5,Kruistabel!$B$26:$F$29,MATCH($C146,Kruistabel!$C$25:$F$25,0)+1,FALSE),"")=0,"",IF(Plananalyse!DS146=1,VLOOKUP(DS$5,Kruistabel!$B$26:$F$29,MATCH($C146,Kruistabel!$C$25:$F$25,0)+1,FALSE),""))</f>
        <v>#N/A</v>
      </c>
      <c r="DT146" s="326" t="e">
        <f>IF(IF(Plananalyse!DT146=1,VLOOKUP(DT$5,Kruistabel!$B$26:$F$29,MATCH($C146,Kruistabel!$C$25:$F$25,0)+1,FALSE),"")=0,"",IF(Plananalyse!DT146=1,VLOOKUP(DT$5,Kruistabel!$B$26:$F$29,MATCH($C146,Kruistabel!$C$25:$F$25,0)+1,FALSE),""))</f>
        <v>#N/A</v>
      </c>
      <c r="DU146" s="326" t="e">
        <f>IF(IF(Plananalyse!DU146=1,VLOOKUP(DU$5,Kruistabel!$B$26:$F$29,MATCH($C146,Kruistabel!$C$25:$F$25,0)+1,FALSE),"")=0,"",IF(Plananalyse!DU146=1,VLOOKUP(DU$5,Kruistabel!$B$26:$F$29,MATCH($C146,Kruistabel!$C$25:$F$25,0)+1,FALSE),""))</f>
        <v>#N/A</v>
      </c>
      <c r="DV146" s="326" t="e">
        <f>IF(IF(Plananalyse!DV146=1,VLOOKUP(DV$5,Kruistabel!$B$26:$F$29,MATCH($C146,Kruistabel!$C$25:$F$25,0)+1,FALSE),"")=0,"",IF(Plananalyse!DV146=1,VLOOKUP(DV$5,Kruistabel!$B$26:$F$29,MATCH($C146,Kruistabel!$C$25:$F$25,0)+1,FALSE),""))</f>
        <v>#N/A</v>
      </c>
      <c r="DW146" s="326" t="e">
        <f>IF(IF(Plananalyse!DW146=1,VLOOKUP(DW$5,Kruistabel!$B$26:$F$29,MATCH($C146,Kruistabel!$C$25:$F$25,0)+1,FALSE),"")=0,"",IF(Plananalyse!DW146=1,VLOOKUP(DW$5,Kruistabel!$B$26:$F$29,MATCH($C146,Kruistabel!$C$25:$F$25,0)+1,FALSE),""))</f>
        <v>#REF!</v>
      </c>
      <c r="DX146" s="326" t="e">
        <f>IF(IF(Plananalyse!DX146=1,VLOOKUP(DX$5,Kruistabel!$B$26:$F$29,MATCH($C146,Kruistabel!$C$25:$F$25,0)+1,FALSE),"")=0,"",IF(Plananalyse!DX146=1,VLOOKUP(DX$5,Kruistabel!$B$26:$F$29,MATCH($C146,Kruistabel!$C$25:$F$25,0)+1,FALSE),""))</f>
        <v>#REF!</v>
      </c>
      <c r="DY146" s="327" t="str">
        <f>IF(Plananalyse!DY146=1,VLOOKUP(DY$5,Kruistabel!$B$26:$F$29,MATCH($C146,Kruistabel!$C$25:$F$25,0)+1,FALSE),"")</f>
        <v/>
      </c>
      <c r="DZ146" s="326" t="e">
        <f>IF(IF(Plananalyse!DZ146=1,VLOOKUP(DZ$5,Kruistabel!$B$26:$F$29,MATCH($C146,Kruistabel!$C$25:$F$25,0)+1,FALSE),"")=0,"",IF(Plananalyse!DZ146=1,VLOOKUP(DZ$5,Kruistabel!$B$26:$F$29,MATCH($C146,Kruistabel!$C$25:$F$25,0)+1,FALSE),""))</f>
        <v>#N/A</v>
      </c>
      <c r="EA146" s="326" t="e">
        <f>IF(IF(Plananalyse!EA146=1,VLOOKUP(EA$5,Kruistabel!$B$26:$F$29,MATCH($C146,Kruistabel!$C$25:$F$25,0)+1,FALSE),"")=0,"",IF(Plananalyse!EA146=1,VLOOKUP(EA$5,Kruistabel!$B$26:$F$29,MATCH($C146,Kruistabel!$C$25:$F$25,0)+1,FALSE),""))</f>
        <v>#N/A</v>
      </c>
      <c r="EB146" s="326" t="e">
        <f>IF(IF(Plananalyse!EB146=1,VLOOKUP(EB$5,Kruistabel!$B$26:$F$29,MATCH($C146,Kruistabel!$C$25:$F$25,0)+1,FALSE),"")=0,"",IF(Plananalyse!EB146=1,VLOOKUP(EB$5,Kruistabel!$B$26:$F$29,MATCH($C146,Kruistabel!$C$25:$F$25,0)+1,FALSE),""))</f>
        <v>#REF!</v>
      </c>
      <c r="EC146" s="326" t="e">
        <f>IF(IF(Plananalyse!EC146=1,VLOOKUP(EC$5,Kruistabel!$B$26:$F$29,MATCH($C146,Kruistabel!$C$25:$F$25,0)+1,FALSE),"")=0,"",IF(Plananalyse!EC146=1,VLOOKUP(EC$5,Kruistabel!$B$26:$F$29,MATCH($C146,Kruistabel!$C$25:$F$25,0)+1,FALSE),""))</f>
        <v>#REF!</v>
      </c>
      <c r="ED146" s="327"/>
      <c r="EE146" s="326" t="e">
        <f>IF(IF(Plananalyse!EE146=1,VLOOKUP(EE$5,Kruistabel!$B$26:$F$29,MATCH($C146,Kruistabel!$C$25:$F$25,0)+1,FALSE),"")=0,"",IF(Plananalyse!EE146=1,VLOOKUP(EE$5,Kruistabel!$B$26:$F$29,MATCH($C146,Kruistabel!$C$25:$F$25,0)+1,FALSE),""))</f>
        <v>#N/A</v>
      </c>
      <c r="EF146" s="326" t="e">
        <f ca="1">IF(IF(Plananalyse!EF146=1,VLOOKUP(EF$5,Kruistabel!$B$26:$F$29,MATCH($C146,Kruistabel!$C$25:$F$25,0)+1,FALSE),"")=0,"",IF(Plananalyse!EF146=1,VLOOKUP(EF$5,Kruistabel!$B$26:$F$29,MATCH($C146,Kruistabel!$C$25:$F$25,0)+1,FALSE),""))</f>
        <v>#N/A</v>
      </c>
      <c r="EG146" s="326" t="e">
        <f ca="1">IF(IF(Plananalyse!EG146=1,VLOOKUP(EG$5,Kruistabel!$B$26:$F$29,MATCH($C146,Kruistabel!$C$25:$F$25,0)+1,FALSE),"")=0,"",IF(Plananalyse!EG146=1,VLOOKUP(EG$5,Kruistabel!$B$26:$F$29,MATCH($C146,Kruistabel!$C$25:$F$25,0)+1,FALSE),""))</f>
        <v>#N/A</v>
      </c>
      <c r="EH146" s="326" t="e">
        <f ca="1">IF(IF(Plananalyse!EH146=1,VLOOKUP(EH$5,Kruistabel!$B$26:$F$29,MATCH($C146,Kruistabel!$C$25:$F$25,0)+1,FALSE),"")=0,"",IF(Plananalyse!EH146=1,VLOOKUP(EH$5,Kruistabel!$B$26:$F$29,MATCH($C146,Kruistabel!$C$25:$F$25,0)+1,FALSE),""))</f>
        <v>#REF!</v>
      </c>
      <c r="EI146" s="326" t="e">
        <f ca="1">IF(IF(Plananalyse!EI146=1,VLOOKUP(EI$5,Kruistabel!$B$26:$F$29,MATCH($C146,Kruistabel!$C$25:$F$25,0)+1,FALSE),"")=0,"",IF(Plananalyse!EI146=1,VLOOKUP(EI$5,Kruistabel!$B$26:$F$29,MATCH($C146,Kruistabel!$C$25:$F$25,0)+1,FALSE),""))</f>
        <v>#REF!</v>
      </c>
      <c r="EJ146" s="164" t="str">
        <f>IF(Plananalyse!EJ146=1,VLOOKUP(EJ$5,Kruistabel!$B$26:$F$29,MATCH($C146,Kruistabel!$C$25:$F$25,0)+1,FALSE),"")</f>
        <v/>
      </c>
      <c r="EK146" s="138"/>
      <c r="EL146" s="138"/>
      <c r="EM146" s="138"/>
      <c r="EN146" s="138"/>
      <c r="EO146" s="138"/>
    </row>
    <row r="147" spans="2:145" hidden="1">
      <c r="B147" s="337" t="s">
        <v>244</v>
      </c>
      <c r="C147" s="160" t="str">
        <f>_xlfn.IFNA(VLOOKUP($B147,Classificatietabel!$B$6:$I$91,C$7,FALSE),"")</f>
        <v/>
      </c>
      <c r="D147" s="160" t="str">
        <f>_xlfn.IFNA(VLOOKUP($B147,Classificatietabel!$B$6:$I$91,D$7,FALSE),"")</f>
        <v/>
      </c>
      <c r="E147" s="119" t="str">
        <f>IF(AND(D147="laag",$D$3=1),0,_xlfn.IFNA(IF(VLOOKUP($B147,Classificatietabel!$B$6:$H$91,$E$5,FALSE)="Ja",1,0),""))</f>
        <v/>
      </c>
      <c r="F147" s="163"/>
      <c r="G147" s="326" t="e">
        <f>IF(IF(Plananalyse!G147=1,VLOOKUP(G$5,Kruistabel!$B$26:$F$29,MATCH($C147,Kruistabel!$C$25:$F$25,0)+1,FALSE),"")=0,"",IF(Plananalyse!G147=1,VLOOKUP(G$5,Kruistabel!$B$26:$F$29,MATCH($C147,Kruistabel!$C$25:$F$25,0)+1,FALSE),""))</f>
        <v>#N/A</v>
      </c>
      <c r="H147" s="326" t="e">
        <f>IF(IF(Plananalyse!H147=1,VLOOKUP(H$5,Kruistabel!$B$26:$F$29,MATCH($C147,Kruistabel!$C$25:$F$25,0)+1,FALSE),"")=0,"",IF(Plananalyse!H147=1,VLOOKUP(H$5,Kruistabel!$B$26:$F$29,MATCH($C147,Kruistabel!$C$25:$F$25,0)+1,FALSE),""))</f>
        <v>#N/A</v>
      </c>
      <c r="I147" s="326" t="e">
        <f>IF(IF(Plananalyse!I147=1,VLOOKUP(I$5,Kruistabel!$B$26:$F$29,MATCH($C147,Kruistabel!$C$25:$F$25,0)+1,FALSE),"")=0,"",IF(Plananalyse!I147=1,VLOOKUP(I$5,Kruistabel!$B$26:$F$29,MATCH($C147,Kruistabel!$C$25:$F$25,0)+1,FALSE),""))</f>
        <v>#N/A</v>
      </c>
      <c r="J147" s="326" t="e">
        <f>IF(IF(Plananalyse!J147=1,VLOOKUP(J$5,Kruistabel!$B$26:$F$29,MATCH($C147,Kruistabel!$C$25:$F$25,0)+1,FALSE),"")=0,"",IF(Plananalyse!J147=1,VLOOKUP(J$5,Kruistabel!$B$26:$F$29,MATCH($C147,Kruistabel!$C$25:$F$25,0)+1,FALSE),""))</f>
        <v>#N/A</v>
      </c>
      <c r="K147" s="326" t="e">
        <f>IF(IF(Plananalyse!K147=1,VLOOKUP(K$5,Kruistabel!$B$26:$F$29,MATCH($C147,Kruistabel!$C$25:$F$25,0)+1,FALSE),"")=0,"",IF(Plananalyse!K147=1,VLOOKUP(K$5,Kruistabel!$B$26:$F$29,MATCH($C147,Kruistabel!$C$25:$F$25,0)+1,FALSE),""))</f>
        <v>#N/A</v>
      </c>
      <c r="L147" s="326" t="e">
        <f>IF(IF(Plananalyse!L147=1,VLOOKUP(L$5,Kruistabel!$B$26:$F$29,MATCH($C147,Kruistabel!$C$25:$F$25,0)+1,FALSE),"")=0,"",IF(Plananalyse!L147=1,VLOOKUP(L$5,Kruistabel!$B$26:$F$29,MATCH($C147,Kruistabel!$C$25:$F$25,0)+1,FALSE),""))</f>
        <v>#N/A</v>
      </c>
      <c r="M147" s="326" t="e">
        <f>IF(IF(Plananalyse!M147=1,VLOOKUP(M$5,Kruistabel!$B$26:$F$29,MATCH($C147,Kruistabel!$C$25:$F$25,0)+1,FALSE),"")=0,"",IF(Plananalyse!M147=1,VLOOKUP(M$5,Kruistabel!$B$26:$F$29,MATCH($C147,Kruistabel!$C$25:$F$25,0)+1,FALSE),""))</f>
        <v>#N/A</v>
      </c>
      <c r="N147" s="326" t="e">
        <f>IF(IF(Plananalyse!N147=1,VLOOKUP(N$5,Kruistabel!$B$26:$F$29,MATCH($C147,Kruistabel!$C$25:$F$25,0)+1,FALSE),"")=0,"",IF(Plananalyse!N147=1,VLOOKUP(N$5,Kruistabel!$B$26:$F$29,MATCH($C147,Kruistabel!$C$25:$F$25,0)+1,FALSE),""))</f>
        <v>#N/A</v>
      </c>
      <c r="O147" s="326" t="e">
        <f>IF(IF(Plananalyse!O147=1,VLOOKUP(O$5,Kruistabel!$B$26:$F$29,MATCH($C147,Kruistabel!$C$25:$F$25,0)+1,FALSE),"")=0,"",IF(Plananalyse!O147=1,VLOOKUP(O$5,Kruistabel!$B$26:$F$29,MATCH($C147,Kruistabel!$C$25:$F$25,0)+1,FALSE),""))</f>
        <v>#N/A</v>
      </c>
      <c r="P147" s="326" t="e">
        <f>IF(IF(Plananalyse!P147=1,VLOOKUP(P$5,Kruistabel!$B$26:$F$29,MATCH($C147,Kruistabel!$C$25:$F$25,0)+1,FALSE),"")=0,"",IF(Plananalyse!P147=1,VLOOKUP(P$5,Kruistabel!$B$26:$F$29,MATCH($C147,Kruistabel!$C$25:$F$25,0)+1,FALSE),""))</f>
        <v>#N/A</v>
      </c>
      <c r="Q147" s="326" t="e">
        <f>IF(IF(Plananalyse!Q147=1,VLOOKUP(Q$5,Kruistabel!$B$26:$F$29,MATCH($C147,Kruistabel!$C$25:$F$25,0)+1,FALSE),"")=0,"",IF(Plananalyse!Q147=1,VLOOKUP(Q$5,Kruistabel!$B$26:$F$29,MATCH($C147,Kruistabel!$C$25:$F$25,0)+1,FALSE),""))</f>
        <v>#N/A</v>
      </c>
      <c r="R147" s="326" t="e">
        <f>IF(IF(Plananalyse!R147=1,VLOOKUP(R$5,Kruistabel!$B$26:$F$29,MATCH($C147,Kruistabel!$C$25:$F$25,0)+1,FALSE),"")=0,"",IF(Plananalyse!R147=1,VLOOKUP(R$5,Kruistabel!$B$26:$F$29,MATCH($C147,Kruistabel!$C$25:$F$25,0)+1,FALSE),""))</f>
        <v>#N/A</v>
      </c>
      <c r="S147" s="326" t="e">
        <f>IF(IF(Plananalyse!S147=1,VLOOKUP(S$5,Kruistabel!$B$26:$F$29,MATCH($C147,Kruistabel!$C$25:$F$25,0)+1,FALSE),"")=0,"",IF(Plananalyse!S147=1,VLOOKUP(S$5,Kruistabel!$B$26:$F$29,MATCH($C147,Kruistabel!$C$25:$F$25,0)+1,FALSE),""))</f>
        <v>#N/A</v>
      </c>
      <c r="T147" s="326" t="e">
        <f>IF(IF(Plananalyse!T147=1,VLOOKUP(T$5,Kruistabel!$B$26:$F$29,MATCH($C147,Kruistabel!$C$25:$F$25,0)+1,FALSE),"")=0,"",IF(Plananalyse!T147=1,VLOOKUP(T$5,Kruistabel!$B$26:$F$29,MATCH($C147,Kruistabel!$C$25:$F$25,0)+1,FALSE),""))</f>
        <v>#N/A</v>
      </c>
      <c r="U147" s="326" t="e">
        <f>IF(IF(Plananalyse!U147=1,VLOOKUP(U$5,Kruistabel!$B$26:$F$29,MATCH($C147,Kruistabel!$C$25:$F$25,0)+1,FALSE),"")=0,"",IF(Plananalyse!U147=1,VLOOKUP(U$5,Kruistabel!$B$26:$F$29,MATCH($C147,Kruistabel!$C$25:$F$25,0)+1,FALSE),""))</f>
        <v>#N/A</v>
      </c>
      <c r="V147" s="326" t="e">
        <f>IF(IF(Plananalyse!V147=1,VLOOKUP(V$5,Kruistabel!$B$26:$F$29,MATCH($C147,Kruistabel!$C$25:$F$25,0)+1,FALSE),"")=0,"",IF(Plananalyse!V147=1,VLOOKUP(V$5,Kruistabel!$B$26:$F$29,MATCH($C147,Kruistabel!$C$25:$F$25,0)+1,FALSE),""))</f>
        <v>#N/A</v>
      </c>
      <c r="W147" s="326" t="e">
        <f>IF(IF(Plananalyse!W147=1,VLOOKUP(W$5,Kruistabel!$B$26:$F$29,MATCH($C147,Kruistabel!$C$25:$F$25,0)+1,FALSE),"")=0,"",IF(Plananalyse!W147=1,VLOOKUP(W$5,Kruistabel!$B$26:$F$29,MATCH($C147,Kruistabel!$C$25:$F$25,0)+1,FALSE),""))</f>
        <v>#N/A</v>
      </c>
      <c r="X147" s="326" t="e">
        <f>IF(IF(Plananalyse!X147=1,VLOOKUP(X$5,Kruistabel!$B$26:$F$29,MATCH($C147,Kruistabel!$C$25:$F$25,0)+1,FALSE),"")=0,"",IF(Plananalyse!X147=1,VLOOKUP(X$5,Kruistabel!$B$26:$F$29,MATCH($C147,Kruistabel!$C$25:$F$25,0)+1,FALSE),""))</f>
        <v>#N/A</v>
      </c>
      <c r="Y147" s="326" t="e">
        <f>IF(IF(Plananalyse!Y147=1,VLOOKUP(Y$5,Kruistabel!$B$26:$F$29,MATCH($C147,Kruistabel!$C$25:$F$25,0)+1,FALSE),"")=0,"",IF(Plananalyse!Y147=1,VLOOKUP(Y$5,Kruistabel!$B$26:$F$29,MATCH($C147,Kruistabel!$C$25:$F$25,0)+1,FALSE),""))</f>
        <v>#N/A</v>
      </c>
      <c r="Z147" s="326" t="e">
        <f>IF(IF(Plananalyse!Z147=1,VLOOKUP(Z$5,Kruistabel!$B$26:$F$29,MATCH($C147,Kruistabel!$C$25:$F$25,0)+1,FALSE),"")=0,"",IF(Plananalyse!Z147=1,VLOOKUP(Z$5,Kruistabel!$B$26:$F$29,MATCH($C147,Kruistabel!$C$25:$F$25,0)+1,FALSE),""))</f>
        <v>#N/A</v>
      </c>
      <c r="AA147" s="326" t="e">
        <f>IF(IF(Plananalyse!AA147=1,VLOOKUP(AA$5,Kruistabel!$B$26:$F$29,MATCH($C147,Kruistabel!$C$25:$F$25,0)+1,FALSE),"")=0,"",IF(Plananalyse!AA147=1,VLOOKUP(AA$5,Kruistabel!$B$26:$F$29,MATCH($C147,Kruistabel!$C$25:$F$25,0)+1,FALSE),""))</f>
        <v>#N/A</v>
      </c>
      <c r="AB147" s="326" t="e">
        <f>IF(IF(Plananalyse!AB147=1,VLOOKUP(AB$5,Kruistabel!$B$26:$F$29,MATCH($C147,Kruistabel!$C$25:$F$25,0)+1,FALSE),"")=0,"",IF(Plananalyse!AB147=1,VLOOKUP(AB$5,Kruistabel!$B$26:$F$29,MATCH($C147,Kruistabel!$C$25:$F$25,0)+1,FALSE),""))</f>
        <v>#N/A</v>
      </c>
      <c r="AC147" s="326" t="e">
        <f>IF(IF(Plananalyse!AC147=1,VLOOKUP(AC$5,Kruistabel!$B$26:$F$29,MATCH($C147,Kruistabel!$C$25:$F$25,0)+1,FALSE),"")=0,"",IF(Plananalyse!AC147=1,VLOOKUP(AC$5,Kruistabel!$B$26:$F$29,MATCH($C147,Kruistabel!$C$25:$F$25,0)+1,FALSE),""))</f>
        <v>#N/A</v>
      </c>
      <c r="AD147" s="326" t="e">
        <f>IF(IF(Plananalyse!AD147=1,VLOOKUP(AD$5,Kruistabel!$B$26:$F$29,MATCH($C147,Kruistabel!$C$25:$F$25,0)+1,FALSE),"")=0,"",IF(Plananalyse!AD147=1,VLOOKUP(AD$5,Kruistabel!$B$26:$F$29,MATCH($C147,Kruistabel!$C$25:$F$25,0)+1,FALSE),""))</f>
        <v>#N/A</v>
      </c>
      <c r="AE147" s="326" t="e">
        <f>IF(IF(Plananalyse!AE147=1,VLOOKUP(AE$5,Kruistabel!$B$26:$F$29,MATCH($C147,Kruistabel!$C$25:$F$25,0)+1,FALSE),"")=0,"",IF(Plananalyse!AE147=1,VLOOKUP(AE$5,Kruistabel!$B$26:$F$29,MATCH($C147,Kruistabel!$C$25:$F$25,0)+1,FALSE),""))</f>
        <v>#N/A</v>
      </c>
      <c r="AF147" s="326" t="e">
        <f>IF(IF(Plananalyse!AF147=1,VLOOKUP(AF$5,Kruistabel!$B$26:$F$29,MATCH($C147,Kruistabel!$C$25:$F$25,0)+1,FALSE),"")=0,"",IF(Plananalyse!AF147=1,VLOOKUP(AF$5,Kruistabel!$B$26:$F$29,MATCH($C147,Kruistabel!$C$25:$F$25,0)+1,FALSE),""))</f>
        <v>#N/A</v>
      </c>
      <c r="AG147" s="326" t="e">
        <f>IF(IF(Plananalyse!AG147=1,VLOOKUP(AG$5,Kruistabel!$B$26:$F$29,MATCH($C147,Kruistabel!$C$25:$F$25,0)+1,FALSE),"")=0,"",IF(Plananalyse!AG147=1,VLOOKUP(AG$5,Kruistabel!$B$26:$F$29,MATCH($C147,Kruistabel!$C$25:$F$25,0)+1,FALSE),""))</f>
        <v>#N/A</v>
      </c>
      <c r="AH147" s="326" t="e">
        <f>IF(IF(Plananalyse!AH147=1,VLOOKUP(AH$5,Kruistabel!$B$26:$F$29,MATCH($C147,Kruistabel!$C$25:$F$25,0)+1,FALSE),"")=0,"",IF(Plananalyse!AI147=1,VLOOKUP(AH$5,Kruistabel!$B$26:$F$29,MATCH($C147,Kruistabel!$C$25:$F$25,0)+1,FALSE),""))</f>
        <v>#N/A</v>
      </c>
      <c r="AI147" s="326" t="e">
        <f>IF(IF(Plananalyse!AI147=1,VLOOKUP(AI$5,Kruistabel!$B$26:$F$29,MATCH($C147,Kruistabel!$C$25:$F$25,0)+1,FALSE),"")=0,"",IF(Plananalyse!AJ147=1,VLOOKUP(AI$5,Kruistabel!$B$26:$F$29,MATCH($C147,Kruistabel!$C$25:$F$25,0)+1,FALSE),""))</f>
        <v>#N/A</v>
      </c>
      <c r="AJ147" s="326" t="e">
        <f>IF(IF(Plananalyse!AJ147=1,VLOOKUP(AJ$5,Kruistabel!$B$26:$F$29,MATCH($C147,Kruistabel!$C$25:$F$25,0)+1,FALSE),"")=0,"",IF(Plananalyse!AJ147=1,VLOOKUP(AJ$5,Kruistabel!$B$26:$F$29,MATCH($C147,Kruistabel!$C$25:$F$25,0)+1,FALSE),""))</f>
        <v>#N/A</v>
      </c>
      <c r="AK147" s="326" t="e">
        <f>IF(IF(Plananalyse!AK147=1,VLOOKUP(AK$5,Kruistabel!$B$26:$F$29,MATCH($C147,Kruistabel!$C$25:$F$25,0)+1,FALSE),"")=0,"",IF(Plananalyse!AK147=1,VLOOKUP(AK$5,Kruistabel!$B$26:$F$29,MATCH($C147,Kruistabel!$C$25:$F$25,0)+1,FALSE),""))</f>
        <v>#N/A</v>
      </c>
      <c r="AL147" s="326" t="e">
        <f>IF(IF(Plananalyse!AL147=1,VLOOKUP(AL$5,Kruistabel!$B$26:$F$29,MATCH($C147,Kruistabel!$C$25:$F$25,0)+1,FALSE),"")=0,"",IF(Plananalyse!AL147=1,VLOOKUP(AL$5,Kruistabel!$B$26:$F$29,MATCH($C147,Kruistabel!$C$25:$F$25,0)+1,FALSE),""))</f>
        <v>#N/A</v>
      </c>
      <c r="AM147" s="326" t="e">
        <f>IF(IF(Plananalyse!AM147=1,VLOOKUP(AM$5,Kruistabel!$B$26:$F$29,MATCH($C147,Kruistabel!$C$25:$F$25,0)+1,FALSE),"")=0,"",IF(Plananalyse!AM147=1,VLOOKUP(AM$5,Kruistabel!$B$26:$F$29,MATCH($C147,Kruistabel!$C$25:$F$25,0)+1,FALSE),""))</f>
        <v>#N/A</v>
      </c>
      <c r="AN147" s="327"/>
      <c r="AO147" s="326" t="e">
        <f>IF(IF(Plananalyse!AO147=1,VLOOKUP(AO$5,Kruistabel!$B$26:$F$29,MATCH($C147,Kruistabel!$C$25:$F$25,0)+1,FALSE),"")=0,"",IF(Plananalyse!AO147=1,VLOOKUP(AO$5,Kruistabel!$B$26:$F$29,MATCH($C147,Kruistabel!$C$25:$F$25,0)+1,FALSE),""))</f>
        <v>#N/A</v>
      </c>
      <c r="AP147" s="326" t="e">
        <f>IF(IF(Plananalyse!AP147=1,VLOOKUP(AP$5,Kruistabel!$B$26:$F$29,MATCH($C147,Kruistabel!$C$25:$F$25,0)+1,FALSE),"")=0,"",IF(Plananalyse!AP147=1,VLOOKUP(AP$5,Kruistabel!$B$26:$F$29,MATCH($C147,Kruistabel!$C$25:$F$25,0)+1,FALSE),""))</f>
        <v>#N/A</v>
      </c>
      <c r="AQ147" s="326" t="e">
        <f>IF(IF(Plananalyse!AQ147=1,VLOOKUP(AQ$5,Kruistabel!$B$26:$F$29,MATCH($C147,Kruistabel!$C$25:$F$25,0)+1,FALSE),"")=0,"",IF(Plananalyse!AQ147=1,VLOOKUP(AQ$5,Kruistabel!$B$26:$F$29,MATCH($C147,Kruistabel!$C$25:$F$25,0)+1,FALSE),""))</f>
        <v>#N/A</v>
      </c>
      <c r="AR147" s="326" t="e">
        <f>IF(IF(Plananalyse!AR147=1,VLOOKUP(AR$5,Kruistabel!$B$26:$F$29,MATCH($C147,Kruistabel!$C$25:$F$25,0)+1,FALSE),"")=0,"",IF(Plananalyse!AR147=1,VLOOKUP(AR$5,Kruistabel!$B$26:$F$29,MATCH($C147,Kruistabel!$C$25:$F$25,0)+1,FALSE),""))</f>
        <v>#N/A</v>
      </c>
      <c r="AS147" s="326" t="e">
        <f>IF(IF(Plananalyse!AS147=1,VLOOKUP(AS$5,Kruistabel!$B$26:$F$29,MATCH($C147,Kruistabel!$C$25:$F$25,0)+1,FALSE),"")=0,"",IF(Plananalyse!AS147=1,VLOOKUP(AS$5,Kruistabel!$B$26:$F$29,MATCH($C147,Kruistabel!$C$25:$F$25,0)+1,FALSE),""))</f>
        <v>#N/A</v>
      </c>
      <c r="AT147" s="326" t="e">
        <f>IF(IF(Plananalyse!AT147=1,VLOOKUP(AT$5,Kruistabel!$B$26:$F$29,MATCH($C147,Kruistabel!$C$25:$F$25,0)+1,FALSE),"")=0,"",IF(Plananalyse!AT147=1,VLOOKUP(AT$5,Kruistabel!$B$26:$F$29,MATCH($C147,Kruistabel!$C$25:$F$25,0)+1,FALSE),""))</f>
        <v>#N/A</v>
      </c>
      <c r="AU147" s="326" t="e">
        <f>IF(IF(Plananalyse!AU147=1,VLOOKUP(AU$5,Kruistabel!$B$26:$F$29,MATCH($C147,Kruistabel!$C$25:$F$25,0)+1,FALSE),"")=0,"",IF(Plananalyse!AU147=1,VLOOKUP(AU$5,Kruistabel!$B$26:$F$29,MATCH($C147,Kruistabel!$C$25:$F$25,0)+1,FALSE),""))</f>
        <v>#N/A</v>
      </c>
      <c r="AV147" s="326" t="e">
        <f>IF(IF(Plananalyse!AV147=1,VLOOKUP(AV$5,Kruistabel!$B$26:$F$29,MATCH($C147,Kruistabel!$C$25:$F$25,0)+1,FALSE),"")=0,"",IF(Plananalyse!AV147=1,VLOOKUP(AV$5,Kruistabel!$B$26:$F$29,MATCH($C147,Kruistabel!$C$25:$F$25,0)+1,FALSE),""))</f>
        <v>#N/A</v>
      </c>
      <c r="AW147" s="326" t="e">
        <f>IF(IF(Plananalyse!AW147=1,VLOOKUP(AW$5,Kruistabel!$B$26:$F$29,MATCH($C147,Kruistabel!$C$25:$F$25,0)+1,FALSE),"")=0,"",IF(Plananalyse!AW147=1,VLOOKUP(AW$5,Kruistabel!$B$26:$F$29,MATCH($C147,Kruistabel!$C$25:$F$25,0)+1,FALSE),""))</f>
        <v>#N/A</v>
      </c>
      <c r="AX147" s="326" t="e">
        <f>IF(IF(Plananalyse!AX147=1,VLOOKUP(AX$5,Kruistabel!$B$26:$F$29,MATCH($C147,Kruistabel!$C$25:$F$25,0)+1,FALSE),"")=0,"",IF(Plananalyse!AX147=1,VLOOKUP(AX$5,Kruistabel!$B$26:$F$29,MATCH($C147,Kruistabel!$C$25:$F$25,0)+1,FALSE),""))</f>
        <v>#N/A</v>
      </c>
      <c r="AY147" s="327"/>
      <c r="AZ147" s="326" t="e">
        <f>IF(IF(Plananalyse!AZ147=1,VLOOKUP(AZ$5,Kruistabel!$B$26:$F$29,MATCH($C147,Kruistabel!$C$25:$F$25,0)+1,FALSE),"")=0,"",IF(Plananalyse!AZ147=1,VLOOKUP(AZ$5,Kruistabel!$B$26:$F$29,MATCH($C147,Kruistabel!$C$25:$F$25,0)+1,FALSE),""))</f>
        <v>#N/A</v>
      </c>
      <c r="BA147" s="326" t="e">
        <f>IF(IF(Plananalyse!BA147=1,VLOOKUP(BA$5,Kruistabel!$B$26:$F$29,MATCH($C147,Kruistabel!$C$25:$F$25,0)+1,FALSE),"")=0,"",IF(Plananalyse!BA147=1,VLOOKUP(BA$5,Kruistabel!$B$26:$F$29,MATCH($C147,Kruistabel!$C$25:$F$25,0)+1,FALSE),""))</f>
        <v>#N/A</v>
      </c>
      <c r="BB147" s="326" t="e">
        <f>IF(IF(Plananalyse!BB147=1,VLOOKUP(BB$5,Kruistabel!$B$26:$F$29,MATCH($C147,Kruistabel!$C$25:$F$25,0)+1,FALSE),"")=0,"",IF(Plananalyse!BB147=1,VLOOKUP(BB$5,Kruistabel!$B$26:$F$29,MATCH($C147,Kruistabel!$C$25:$F$25,0)+1,FALSE),""))</f>
        <v>#N/A</v>
      </c>
      <c r="BC147" s="326" t="e">
        <f>IF(IF(Plananalyse!BC147=1,VLOOKUP(BC$5,Kruistabel!$B$26:$F$29,MATCH($C147,Kruistabel!$C$25:$F$25,0)+1,FALSE),"")=0,"",IF(Plananalyse!BC147=1,VLOOKUP(BC$5,Kruistabel!$B$26:$F$29,MATCH($C147,Kruistabel!$C$25:$F$25,0)+1,FALSE),""))</f>
        <v>#N/A</v>
      </c>
      <c r="BD147" s="326" t="e">
        <f>IF(IF(Plananalyse!BD147=1,VLOOKUP(BD$5,Kruistabel!$B$26:$F$29,MATCH($C147,Kruistabel!$C$25:$F$25,0)+1,FALSE),"")=0,"",IF(Plananalyse!BD147=1,VLOOKUP(BD$5,Kruistabel!$B$26:$F$29,MATCH($C147,Kruistabel!$C$25:$F$25,0)+1,FALSE),""))</f>
        <v>#N/A</v>
      </c>
      <c r="BE147" s="326" t="e">
        <f>IF(IF(Plananalyse!BE147=1,VLOOKUP(BE$5,Kruistabel!$B$26:$F$29,MATCH($C147,Kruistabel!$C$25:$F$25,0)+1,FALSE),"")=0,"",IF(Plananalyse!BE147=1,VLOOKUP(BE$5,Kruistabel!$B$26:$F$29,MATCH($C147,Kruistabel!$C$25:$F$25,0)+1,FALSE),""))</f>
        <v>#N/A</v>
      </c>
      <c r="BF147" s="326" t="e">
        <f>IF(IF(Plananalyse!BF147=1,VLOOKUP(BF$5,Kruistabel!$B$26:$F$29,MATCH($C147,Kruistabel!$C$25:$F$25,0)+1,FALSE),"")=0,"",IF(Plananalyse!BF147=1,VLOOKUP(BF$5,Kruistabel!$B$26:$F$29,MATCH($C147,Kruistabel!$C$25:$F$25,0)+1,FALSE),""))</f>
        <v>#N/A</v>
      </c>
      <c r="BG147" s="326" t="e">
        <f>IF(IF(Plananalyse!BG147=1,VLOOKUP(BG$5,Kruistabel!$B$26:$F$29,MATCH($C147,Kruistabel!$C$25:$F$25,0)+1,FALSE),"")=0,"",IF(Plananalyse!BG147=1,VLOOKUP(BG$5,Kruistabel!$B$26:$F$29,MATCH($C147,Kruistabel!$C$25:$F$25,0)+1,FALSE),""))</f>
        <v>#N/A</v>
      </c>
      <c r="BH147" s="326" t="e">
        <f>IF(IF(Plananalyse!BH147=1,VLOOKUP(BH$5,Kruistabel!$B$26:$F$29,MATCH($C147,Kruistabel!$C$25:$F$25,0)+1,FALSE),"")=0,"",IF(Plananalyse!BH147=1,VLOOKUP(BH$5,Kruistabel!$B$26:$F$29,MATCH($C147,Kruistabel!$C$25:$F$25,0)+1,FALSE),""))</f>
        <v>#N/A</v>
      </c>
      <c r="BI147" s="327"/>
      <c r="BJ147" s="326" t="e">
        <f>IF(IF(Plananalyse!BJ147=1,VLOOKUP(BJ$5,Kruistabel!$B$26:$F$29,MATCH($C147,Kruistabel!$C$25:$F$25,0)+1,FALSE),"")=0,"",IF(Plananalyse!BJ147=1,VLOOKUP(BJ$5,Kruistabel!$B$26:$F$29,MATCH($C147,Kruistabel!$C$25:$F$25,0)+1,FALSE),""))</f>
        <v>#N/A</v>
      </c>
      <c r="BK147" s="326" t="e">
        <f>IF(IF(Plananalyse!BK147=1,VLOOKUP(BK$5,Kruistabel!$B$26:$F$29,MATCH($C147,Kruistabel!$C$25:$F$25,0)+1,FALSE),"")=0,"",IF(Plananalyse!BK147=1,VLOOKUP(BK$5,Kruistabel!$B$26:$F$29,MATCH($C147,Kruistabel!$C$25:$F$25,0)+1,FALSE),""))</f>
        <v>#N/A</v>
      </c>
      <c r="BL147" s="326" t="e">
        <f>IF(IF(Plananalyse!BL147=1,VLOOKUP(BL$5,Kruistabel!$B$26:$F$29,MATCH($C147,Kruistabel!$C$25:$F$25,0)+1,FALSE),"")=0,"",IF(Plananalyse!BL147=1,VLOOKUP(BL$5,Kruistabel!$B$26:$F$29,MATCH($C147,Kruistabel!$C$25:$F$25,0)+1,FALSE),""))</f>
        <v>#N/A</v>
      </c>
      <c r="BM147" s="326" t="e">
        <f>IF(IF(Plananalyse!BM147=1,VLOOKUP(BM$5,Kruistabel!$B$26:$F$29,MATCH($C147,Kruistabel!$C$25:$F$25,0)+1,FALSE),"")=0,"",IF(Plananalyse!BM147=1,VLOOKUP(BM$5,Kruistabel!$B$26:$F$29,MATCH($C147,Kruistabel!$C$25:$F$25,0)+1,FALSE),""))</f>
        <v>#N/A</v>
      </c>
      <c r="BN147" s="326" t="e">
        <f>IF(IF(Plananalyse!BN147=1,VLOOKUP(BN$5,Kruistabel!$B$26:$F$29,MATCH($C147,Kruistabel!$C$25:$F$25,0)+1,FALSE),"")=0,"",IF(Plananalyse!BN147=1,VLOOKUP(BN$5,Kruistabel!$B$26:$F$29,MATCH($C147,Kruistabel!$C$25:$F$25,0)+1,FALSE),""))</f>
        <v>#N/A</v>
      </c>
      <c r="BO147" s="326" t="e">
        <f>IF(IF(Plananalyse!BO147=1,VLOOKUP(BO$5,Kruistabel!$B$26:$F$29,MATCH($C147,Kruistabel!$C$25:$F$25,0)+1,FALSE),"")=0,"",IF(Plananalyse!BO147=1,VLOOKUP(BO$5,Kruistabel!$B$26:$F$29,MATCH($C147,Kruistabel!$C$25:$F$25,0)+1,FALSE),""))</f>
        <v>#N/A</v>
      </c>
      <c r="BP147" s="326" t="e">
        <f>IF(IF(Plananalyse!BP147=1,VLOOKUP(BP$5,Kruistabel!$B$26:$F$29,MATCH($C147,Kruistabel!$C$25:$F$25,0)+1,FALSE),"")=0,"",IF(Plananalyse!BP147=1,VLOOKUP(BP$5,Kruistabel!$B$26:$F$29,MATCH($C147,Kruistabel!$C$25:$F$25,0)+1,FALSE),""))</f>
        <v>#N/A</v>
      </c>
      <c r="BQ147" s="326" t="e">
        <f>IF(IF(Plananalyse!BQ147=1,VLOOKUP(BQ$5,Kruistabel!$B$26:$F$29,MATCH($C147,Kruistabel!$C$25:$F$25,0)+1,FALSE),"")=0,"",IF(Plananalyse!BQ147=1,VLOOKUP(BQ$5,Kruistabel!$B$26:$F$29,MATCH($C147,Kruistabel!$C$25:$F$25,0)+1,FALSE),""))</f>
        <v>#N/A</v>
      </c>
      <c r="BR147" s="326" t="e">
        <f>IF(IF(Plananalyse!BR147=1,VLOOKUP(BR$5,Kruistabel!$B$26:$F$29,MATCH($C147,Kruistabel!$C$25:$F$25,0)+1,FALSE),"")=0,"",IF(Plananalyse!BR147=1,VLOOKUP(BR$5,Kruistabel!$B$26:$F$29,MATCH($C147,Kruistabel!$C$25:$F$25,0)+1,FALSE),""))</f>
        <v>#REF!</v>
      </c>
      <c r="BS147" s="326" t="e">
        <f>IF(IF(Plananalyse!BS147=1,VLOOKUP(BS$5,Kruistabel!$B$26:$F$29,MATCH($C147,Kruistabel!$C$25:$F$25,0)+1,FALSE),"")=0,"",IF(Plananalyse!BS147=1,VLOOKUP(BS$5,Kruistabel!$B$26:$F$29,MATCH($C147,Kruistabel!$C$25:$F$25,0)+1,FALSE),""))</f>
        <v>#REF!</v>
      </c>
      <c r="BT147" s="65"/>
      <c r="BU147" s="231" t="e">
        <f>IF(IF(Plananalyse!BU147=1,VLOOKUP(BU$5,Kruistabel!$B$26:$F$29,MATCH($C147,Kruistabel!$C$25:$F$25,0)+1,FALSE),"")=0,"",IF(Plananalyse!BU147=1,VLOOKUP(BU$5,Kruistabel!$B$26:$F$29,MATCH($C147,Kruistabel!$C$25:$F$25,0)+1,FALSE),""))</f>
        <v>#N/A</v>
      </c>
      <c r="BV147" s="326" t="e">
        <f>IF(IF(Plananalyse!BV147=1,VLOOKUP(BV$5,Kruistabel!$B$26:$F$29,MATCH($C147,Kruistabel!$C$25:$F$25,0)+1,FALSE),"")=0,"",IF(Plananalyse!BV147=1,VLOOKUP(BV$5,Kruistabel!$B$26:$F$29,MATCH($C147,Kruistabel!$C$25:$F$25,0)+1,FALSE),""))</f>
        <v>#N/A</v>
      </c>
      <c r="BW147" s="326" t="e">
        <f>IF(IF(Plananalyse!BW147=1,VLOOKUP(BW$5,Kruistabel!$B$26:$F$29,MATCH($C147,Kruistabel!$C$25:$F$25,0)+1,FALSE),"")=0,"",IF(Plananalyse!BW147=1,VLOOKUP(BW$5,Kruistabel!$B$26:$F$29,MATCH($C147,Kruistabel!$C$25:$F$25,0)+1,FALSE),""))</f>
        <v>#N/A</v>
      </c>
      <c r="BX147" s="326" t="e">
        <f>IF(IF(Plananalyse!BX147=1,VLOOKUP(BX$5,Kruistabel!$B$26:$F$29,MATCH($C147,Kruistabel!$C$25:$F$25,0)+1,FALSE),"")=0,"",IF(Plananalyse!BX147=1,VLOOKUP(BX$5,Kruistabel!$B$26:$F$29,MATCH($C147,Kruistabel!$C$25:$F$25,0)+1,FALSE),""))</f>
        <v>#N/A</v>
      </c>
      <c r="BY147" s="327"/>
      <c r="BZ147" s="326" t="e">
        <f>IF(IF(Plananalyse!BZ147=1,VLOOKUP(BZ$5,Kruistabel!$B$26:$F$29,MATCH($C147,Kruistabel!$C$25:$F$25,0)+1,FALSE),"")=0,"",IF(Plananalyse!BZ147=1,VLOOKUP(BZ$5,Kruistabel!$B$26:$F$29,MATCH($C147,Kruistabel!$C$25:$F$25,0)+1,FALSE),""))</f>
        <v>#N/A</v>
      </c>
      <c r="CA147" s="326" t="e">
        <f>IF(IF(Plananalyse!CA147=1,VLOOKUP(CA$5,Kruistabel!$B$26:$F$29,MATCH($C147,Kruistabel!$C$25:$F$25,0)+1,FALSE),"")=0,"",IF(Plananalyse!CA147=1,VLOOKUP(CA$5,Kruistabel!$B$26:$F$29,MATCH($C147,Kruistabel!$C$25:$F$25,0)+1,FALSE),""))</f>
        <v>#N/A</v>
      </c>
      <c r="CB147" s="326" t="e">
        <f>IF(IF(Plananalyse!CB147=1,VLOOKUP(CB$5,Kruistabel!$B$26:$F$29,MATCH($C147,Kruistabel!$C$25:$F$25,0)+1,FALSE),"")=0,"",IF(Plananalyse!CB147=1,VLOOKUP(CB$5,Kruistabel!$B$26:$F$29,MATCH($C147,Kruistabel!$C$25:$F$25,0)+1,FALSE),""))</f>
        <v>#N/A</v>
      </c>
      <c r="CC147" s="326" t="e">
        <f>IF(IF(Plananalyse!CC147=1,VLOOKUP(CC$5,Kruistabel!$B$26:$F$29,MATCH($C147,Kruistabel!$C$25:$F$25,0)+1,FALSE),"")=0,"",IF(Plananalyse!CC147=1,VLOOKUP(CC$5,Kruistabel!$B$26:$F$29,MATCH($C147,Kruistabel!$C$25:$F$25,0)+1,FALSE),""))</f>
        <v>#N/A</v>
      </c>
      <c r="CD147" s="326" t="e">
        <f>IF(IF(Plananalyse!CD147=1,VLOOKUP(CD$5,Kruistabel!$B$26:$F$29,MATCH($C147,Kruistabel!$C$25:$F$25,0)+1,FALSE),"")=0,"",IF(Plananalyse!CD147=1,VLOOKUP(CD$5,Kruistabel!$B$26:$F$29,MATCH($C147,Kruistabel!$C$25:$F$25,0)+1,FALSE),""))</f>
        <v>#N/A</v>
      </c>
      <c r="CE147" s="326" t="e">
        <f>IF(IF(Plananalyse!CE147=1,VLOOKUP(CE$5,Kruistabel!$B$26:$F$29,MATCH($C147,Kruistabel!$C$25:$F$25,0)+1,FALSE),"")=0,"",IF(Plananalyse!CE147=1,VLOOKUP(CE$5,Kruistabel!$B$26:$F$29,MATCH($C147,Kruistabel!$C$25:$F$25,0)+1,FALSE),""))</f>
        <v>#N/A</v>
      </c>
      <c r="CF147" s="326" t="e">
        <f>IF(IF(Plananalyse!CF147=1,VLOOKUP(CF$5,Kruistabel!$B$26:$F$29,MATCH($C147,Kruistabel!$C$25:$F$25,0)+1,FALSE),"")=0,"",IF(Plananalyse!CF147=1,VLOOKUP(CF$5,Kruistabel!$B$26:$F$29,MATCH($C147,Kruistabel!$C$25:$F$25,0)+1,FALSE),""))</f>
        <v>#N/A</v>
      </c>
      <c r="CG147" s="326" t="e">
        <f>IF(IF(Plananalyse!CG147=1,VLOOKUP(CG$5,Kruistabel!$B$26:$F$29,MATCH($C147,Kruistabel!$C$25:$F$25,0)+1,FALSE),"")=0,"",IF(Plananalyse!CG147=1,VLOOKUP(CG$5,Kruistabel!$B$26:$F$29,MATCH($C147,Kruistabel!$C$25:$F$25,0)+1,FALSE),""))</f>
        <v>#REF!</v>
      </c>
      <c r="CH147" s="326" t="e">
        <f>IF(IF(Plananalyse!CH147=1,VLOOKUP(CH$5,Kruistabel!$B$26:$F$29,MATCH($C147,Kruistabel!$C$25:$F$25,0)+1,FALSE),"")=0,"",IF(Plananalyse!CH147=1,VLOOKUP(CH$5,Kruistabel!$B$26:$F$29,MATCH($C147,Kruistabel!$C$25:$F$25,0)+1,FALSE),""))</f>
        <v>#REF!</v>
      </c>
      <c r="CI147" s="65"/>
      <c r="CJ147" s="326" t="e">
        <f>IF(IF(Plananalyse!CJ147=1,VLOOKUP(CJ$5,Kruistabel!$B$26:$F$29,MATCH($C147,Kruistabel!$C$25:$F$25,0)+1,FALSE),"")=0,"",IF(Plananalyse!CJ147=1,VLOOKUP(CJ$5,Kruistabel!$B$26:$F$29,MATCH($C147,Kruistabel!$C$25:$F$25,0)+1,FALSE),""))</f>
        <v>#N/A</v>
      </c>
      <c r="CK147" s="326" t="e">
        <f>IF(IF(Plananalyse!CK147=1,VLOOKUP(CK$5,Kruistabel!$B$26:$F$29,MATCH($C147,Kruistabel!$C$25:$F$25,0)+1,FALSE),"")=0,"",IF(Plananalyse!CK147=1,VLOOKUP(CK$5,Kruistabel!$B$26:$F$29,MATCH($C147,Kruistabel!$C$25:$F$25,0)+1,FALSE),""))</f>
        <v>#N/A</v>
      </c>
      <c r="CL147" s="326" t="e">
        <f>IF(IF(Plananalyse!CL147=1,VLOOKUP(CL$5,Kruistabel!$B$26:$F$29,MATCH($C147,Kruistabel!$C$25:$F$25,0)+1,FALSE),"")=0,"",IF(Plananalyse!CL147=1,VLOOKUP(CL$5,Kruistabel!$B$26:$F$29,MATCH($C147,Kruistabel!$C$25:$F$25,0)+1,FALSE),""))</f>
        <v>#N/A</v>
      </c>
      <c r="CM147" s="326" t="e">
        <f>IF(IF(Plananalyse!CM147=1,VLOOKUP(CM$5,Kruistabel!$B$26:$F$29,MATCH($C147,Kruistabel!$C$25:$F$25,0)+1,FALSE),"")=0,"",IF(Plananalyse!CM147=1,VLOOKUP(CM$5,Kruistabel!$B$26:$F$29,MATCH($C147,Kruistabel!$C$25:$F$25,0)+1,FALSE),""))</f>
        <v>#N/A</v>
      </c>
      <c r="CN147" s="326" t="e">
        <f>IF(IF(Plananalyse!CN147=1,VLOOKUP(CN$5,Kruistabel!$B$26:$F$29,MATCH($C147,Kruistabel!$C$25:$F$25,0)+1,FALSE),"")=0,"",IF(Plananalyse!CN147=1,VLOOKUP(CN$5,Kruistabel!$B$26:$F$29,MATCH($C147,Kruistabel!$C$25:$F$25,0)+1,FALSE),""))</f>
        <v>#N/A</v>
      </c>
      <c r="CO147" s="326" t="e">
        <f>IF(IF(Plananalyse!CO147=1,VLOOKUP(CO$5,Kruistabel!$B$26:$F$29,MATCH($C147,Kruistabel!$C$25:$F$25,0)+1,FALSE),"")=0,"",IF(Plananalyse!CO147=1,VLOOKUP(CO$5,Kruistabel!$B$26:$F$29,MATCH($C147,Kruistabel!$C$25:$F$25,0)+1,FALSE),""))</f>
        <v>#N/A</v>
      </c>
      <c r="CP147" s="326" t="e">
        <f>IF(IF(Plananalyse!CP147=1,VLOOKUP(CP$5,Kruistabel!$B$26:$F$29,MATCH($C147,Kruistabel!$C$25:$F$25,0)+1,FALSE),"")=0,"",IF(Plananalyse!CP147=1,VLOOKUP(CP$5,Kruistabel!$B$26:$F$29,MATCH($C147,Kruistabel!$C$25:$F$25,0)+1,FALSE),""))</f>
        <v>#N/A</v>
      </c>
      <c r="CQ147" s="326" t="e">
        <f>IF(IF(Plananalyse!CQ147=1,VLOOKUP(CQ$5,Kruistabel!$B$26:$F$29,MATCH($C147,Kruistabel!$C$25:$F$25,0)+1,FALSE),"")=0,"",IF(Plananalyse!CQ147=1,VLOOKUP(CQ$5,Kruistabel!$B$26:$F$29,MATCH($C147,Kruistabel!$C$25:$F$25,0)+1,FALSE),""))</f>
        <v>#N/A</v>
      </c>
      <c r="CR147" s="326" t="e">
        <f>IF(IF(Plananalyse!CR147=1,VLOOKUP(CR$5,Kruistabel!$B$26:$F$29,MATCH($C147,Kruistabel!$C$25:$F$25,0)+1,FALSE),"")=0,"",IF(Plananalyse!CR147=1,VLOOKUP(CR$5,Kruistabel!$B$26:$F$29,MATCH($C147,Kruistabel!$C$25:$F$25,0)+1,FALSE),""))</f>
        <v>#N/A</v>
      </c>
      <c r="CS147" s="326" t="e">
        <f>IF(IF(Plananalyse!CS147=1,VLOOKUP(CS$5,Kruistabel!$B$26:$F$29,MATCH($C147,Kruistabel!$C$25:$F$25,0)+1,FALSE),"")=0,"",IF(Plananalyse!CS147=1,VLOOKUP(CS$5,Kruistabel!$B$26:$F$29,MATCH($C147,Kruistabel!$C$25:$F$25,0)+1,FALSE),""))</f>
        <v>#N/A</v>
      </c>
      <c r="CT147" s="326" t="e">
        <f>IF(IF(Plananalyse!CT147=1,VLOOKUP(CT$5,Kruistabel!$B$26:$F$29,MATCH($C147,Kruistabel!$C$25:$F$25,0)+1,FALSE),"")=0,"",IF(Plananalyse!CT147=1,VLOOKUP(CT$5,Kruistabel!$B$26:$F$29,MATCH($C147,Kruistabel!$C$25:$F$25,0)+1,FALSE),""))</f>
        <v>#N/A</v>
      </c>
      <c r="CU147" s="326" t="e">
        <f>IF(IF(Plananalyse!CU147=1,VLOOKUP(CU$5,Kruistabel!$B$26:$F$29,MATCH($C147,Kruistabel!$C$25:$F$25,0)+1,FALSE),"")=0,"",IF(Plananalyse!CU147=1,VLOOKUP(CU$5,Kruistabel!$B$26:$F$29,MATCH($C147,Kruistabel!$C$25:$F$25,0)+1,FALSE),""))</f>
        <v>#N/A</v>
      </c>
      <c r="CV147" s="326" t="e">
        <f>IF(IF(Plananalyse!CV147=1,VLOOKUP(CV$5,Kruistabel!$B$26:$F$29,MATCH($C147,Kruistabel!$C$25:$F$25,0)+1,FALSE),"")=0,"",IF(Plananalyse!CV147=1,VLOOKUP(CV$5,Kruistabel!$B$26:$F$29,MATCH($C147,Kruistabel!$C$25:$F$25,0)+1,FALSE),""))</f>
        <v>#N/A</v>
      </c>
      <c r="CW147" s="326" t="e">
        <f>IF(IF(Plananalyse!CW147=1,VLOOKUP(CW$5,Kruistabel!$B$26:$F$29,MATCH($C147,Kruistabel!$C$25:$F$25,0)+1,FALSE),"")=0,"",IF(Plananalyse!CW147=1,VLOOKUP(CW$5,Kruistabel!$B$26:$F$29,MATCH($C147,Kruistabel!$C$25:$F$25,0)+1,FALSE),""))</f>
        <v>#N/A</v>
      </c>
      <c r="CX147" s="326" t="e">
        <f>IF(IF(Plananalyse!CX147=1,VLOOKUP(CX$5,Kruistabel!$B$26:$F$29,MATCH($C147,Kruistabel!$C$25:$F$25,0)+1,FALSE),"")=0,"",IF(Plananalyse!CX147=1,VLOOKUP(CX$5,Kruistabel!$B$26:$F$29,MATCH($C147,Kruistabel!$C$25:$F$25,0)+1,FALSE),""))</f>
        <v>#N/A</v>
      </c>
      <c r="CY147" s="326" t="e">
        <f>IF(IF(Plananalyse!CY147=1,VLOOKUP(CY$5,Kruistabel!$B$26:$F$29,MATCH($C147,Kruistabel!$C$25:$F$25,0)+1,FALSE),"")=0,"",IF(Plananalyse!CY147=1,VLOOKUP(CY$5,Kruistabel!$B$26:$F$29,MATCH($C147,Kruistabel!$C$25:$F$25,0)+1,FALSE),""))</f>
        <v>#N/A</v>
      </c>
      <c r="CZ147" s="326" t="e">
        <f>IF(IF(Plananalyse!CZ147=1,VLOOKUP(CZ$5,Kruistabel!$B$26:$F$29,MATCH($C147,Kruistabel!$C$25:$F$25,0)+1,FALSE),"")=0,"",IF(Plananalyse!CZ147=1,VLOOKUP(CZ$5,Kruistabel!$B$26:$F$29,MATCH($C147,Kruistabel!$C$25:$F$25,0)+1,FALSE),""))</f>
        <v>#N/A</v>
      </c>
      <c r="DA147" s="326" t="e">
        <f>IF(IF(Plananalyse!DA147=1,VLOOKUP(DA$5,Kruistabel!$B$26:$F$29,MATCH($C147,Kruistabel!$C$25:$F$25,0)+1,FALSE),"")=0,"",IF(Plananalyse!DA147=1,VLOOKUP(DA$5,Kruistabel!$B$26:$F$29,MATCH($C147,Kruistabel!$C$25:$F$25,0)+1,FALSE),""))</f>
        <v>#N/A</v>
      </c>
      <c r="DB147" s="326" t="e">
        <f>IF(IF(Plananalyse!DB147=1,VLOOKUP(DB$5,Kruistabel!$B$26:$F$29,MATCH($C147,Kruistabel!$C$25:$F$25,0)+1,FALSE),"")=0,"",IF(Plananalyse!DB147=1,VLOOKUP(DB$5,Kruistabel!$B$26:$F$29,MATCH($C147,Kruistabel!$C$25:$F$25,0)+1,FALSE),""))</f>
        <v>#N/A</v>
      </c>
      <c r="DC147" s="326" t="e">
        <f>IF(IF(Plananalyse!DC147=1,VLOOKUP(DC$5,Kruistabel!$B$26:$F$29,MATCH($C147,Kruistabel!$C$25:$F$25,0)+1,FALSE),"")=0,"",IF(Plananalyse!DC147=1,VLOOKUP(DC$5,Kruistabel!$B$26:$F$29,MATCH($C147,Kruistabel!$C$25:$F$25,0)+1,FALSE),""))</f>
        <v>#N/A</v>
      </c>
      <c r="DD147" s="327"/>
      <c r="DE147" s="326" t="e">
        <f>IF(IF(Plananalyse!DE147=1,VLOOKUP(DE$5,Kruistabel!$B$26:$F$29,MATCH($C147,Kruistabel!$C$25:$F$25,0)+1,FALSE),"")=0,"",IF(Plananalyse!DE147=1,VLOOKUP(DE$5,Kruistabel!$B$26:$F$29,MATCH($C147,Kruistabel!$C$25:$F$25,0)+1,FALSE),""))</f>
        <v>#N/A</v>
      </c>
      <c r="DF147" s="326" t="e">
        <f>IF(IF(Plananalyse!DF147=1,VLOOKUP(DF$5,Kruistabel!$B$26:$F$29,MATCH($C147,Kruistabel!$C$25:$F$25,0)+1,FALSE),"")=0,"",IF(Plananalyse!DF147=1,VLOOKUP(DF$5,Kruistabel!$B$26:$F$29,MATCH($C147,Kruistabel!$C$25:$F$25,0)+1,FALSE),""))</f>
        <v>#N/A</v>
      </c>
      <c r="DG147" s="326" t="e">
        <f>IF(IF(Plananalyse!DG147=1,VLOOKUP(DG$5,Kruistabel!$B$26:$F$29,MATCH($C147,Kruistabel!$C$25:$F$25,0)+1,FALSE),"")=0,"",IF(Plananalyse!DG147=1,VLOOKUP(DG$5,Kruistabel!$B$26:$F$29,MATCH($C147,Kruistabel!$C$25:$F$25,0)+1,FALSE),""))</f>
        <v>#N/A</v>
      </c>
      <c r="DH147" s="326" t="e">
        <f>IF(IF(Plananalyse!DH147=1,VLOOKUP(DH$5,Kruistabel!$B$26:$F$29,MATCH($C147,Kruistabel!$C$25:$F$25,0)+1,FALSE),"")=0,"",IF(Plananalyse!DH147=1,VLOOKUP(DH$5,Kruistabel!$B$26:$F$29,MATCH($C147,Kruistabel!$C$25:$F$25,0)+1,FALSE),""))</f>
        <v>#N/A</v>
      </c>
      <c r="DI147" s="326" t="e">
        <f>IF(IF(Plananalyse!DI147=1,VLOOKUP(DI$5,Kruistabel!$B$26:$F$29,MATCH($C147,Kruistabel!$C$25:$F$25,0)+1,FALSE),"")=0,"",IF(Plananalyse!DI147=1,VLOOKUP(DI$5,Kruistabel!$B$26:$F$29,MATCH($C147,Kruistabel!$C$25:$F$25,0)+1,FALSE),""))</f>
        <v>#N/A</v>
      </c>
      <c r="DJ147" s="326" t="e">
        <f>IF(IF(Plananalyse!DJ147=1,VLOOKUP(DJ$5,Kruistabel!$B$26:$F$29,MATCH($C147,Kruistabel!$C$25:$F$25,0)+1,FALSE),"")=0,"",IF(Plananalyse!DJ147=1,VLOOKUP(DJ$5,Kruistabel!$B$26:$F$29,MATCH($C147,Kruistabel!$C$25:$F$25,0)+1,FALSE),""))</f>
        <v>#N/A</v>
      </c>
      <c r="DK147" s="326" t="e">
        <f>IF(IF(Plananalyse!DK147=1,VLOOKUP(DK$5,Kruistabel!$B$26:$F$29,MATCH($C147,Kruistabel!$C$25:$F$25,0)+1,FALSE),"")=0,"",IF(Plananalyse!DK147=1,VLOOKUP(DK$5,Kruistabel!$B$26:$F$29,MATCH($C147,Kruistabel!$C$25:$F$25,0)+1,FALSE),""))</f>
        <v>#REF!</v>
      </c>
      <c r="DL147" s="326" t="e">
        <f>IF(IF(Plananalyse!DL147=1,VLOOKUP(DL$5,Kruistabel!$B$26:$F$29,MATCH($C147,Kruistabel!$C$25:$F$25,0)+1,FALSE),"")=0,"",IF(Plananalyse!DL147=1,VLOOKUP(DL$5,Kruistabel!$B$26:$F$29,MATCH($C147,Kruistabel!$C$25:$F$25,0)+1,FALSE),""))</f>
        <v>#REF!</v>
      </c>
      <c r="DM147" s="327" t="str">
        <f>IF(Plananalyse!DM147=1,VLOOKUP(DM$5,Kruistabel!$B$26:$F$29,MATCH($C147,Kruistabel!$C$25:$F$25,0)+1,FALSE),"")</f>
        <v/>
      </c>
      <c r="DN147" s="326" t="e">
        <f>IF(IF(Plananalyse!DN147=1,VLOOKUP(DN$5,Kruistabel!$B$26:$F$29,MATCH($C147,Kruistabel!$C$25:$F$25,0)+1,FALSE),"")=0,"",IF(Plananalyse!DN147=1,VLOOKUP(DN$5,Kruistabel!$B$26:$F$29,MATCH($C147,Kruistabel!$C$25:$F$25,0)+1,FALSE),""))</f>
        <v>#N/A</v>
      </c>
      <c r="DO147" s="326" t="e">
        <f>IF(IF(Plananalyse!DO147=1,VLOOKUP(DO$5,Kruistabel!$B$26:$F$29,MATCH($C147,Kruistabel!$C$25:$F$25,0)+1,FALSE),"")=0,"",IF(Plananalyse!DO147=1,VLOOKUP(DO$5,Kruistabel!$B$26:$F$29,MATCH($C147,Kruistabel!$C$25:$F$25,0)+1,FALSE),""))</f>
        <v>#N/A</v>
      </c>
      <c r="DP147" s="326" t="e">
        <f>IF(IF(Plananalyse!DP147=1,VLOOKUP(DP$5,Kruistabel!$B$26:$F$29,MATCH($C147,Kruistabel!$C$25:$F$25,0)+1,FALSE),"")=0,"",IF(Plananalyse!DP147=1,VLOOKUP(DP$5,Kruistabel!$B$26:$F$29,MATCH($C147,Kruistabel!$C$25:$F$25,0)+1,FALSE),""))</f>
        <v>#N/A</v>
      </c>
      <c r="DQ147" s="326" t="e">
        <f>IF(IF(Plananalyse!DQ147=1,VLOOKUP(DQ$5,Kruistabel!$B$26:$F$29,MATCH($C147,Kruistabel!$C$25:$F$25,0)+1,FALSE),"")=0,"",IF(Plananalyse!DQ147=1,VLOOKUP(DQ$5,Kruistabel!$B$26:$F$29,MATCH($C147,Kruistabel!$C$25:$F$25,0)+1,FALSE),""))</f>
        <v>#N/A</v>
      </c>
      <c r="DR147" s="326" t="e">
        <f>IF(IF(Plananalyse!DR147=1,VLOOKUP(DR$5,Kruistabel!$B$26:$F$29,MATCH($C147,Kruistabel!$C$25:$F$25,0)+1,FALSE),"")=0,"",IF(Plananalyse!DR147=1,VLOOKUP(DR$5,Kruistabel!$B$26:$F$29,MATCH($C147,Kruistabel!$C$25:$F$25,0)+1,FALSE),""))</f>
        <v>#N/A</v>
      </c>
      <c r="DS147" s="326" t="e">
        <f>IF(IF(Plananalyse!DS147=1,VLOOKUP(DS$5,Kruistabel!$B$26:$F$29,MATCH($C147,Kruistabel!$C$25:$F$25,0)+1,FALSE),"")=0,"",IF(Plananalyse!DS147=1,VLOOKUP(DS$5,Kruistabel!$B$26:$F$29,MATCH($C147,Kruistabel!$C$25:$F$25,0)+1,FALSE),""))</f>
        <v>#N/A</v>
      </c>
      <c r="DT147" s="326" t="e">
        <f>IF(IF(Plananalyse!DT147=1,VLOOKUP(DT$5,Kruistabel!$B$26:$F$29,MATCH($C147,Kruistabel!$C$25:$F$25,0)+1,FALSE),"")=0,"",IF(Plananalyse!DT147=1,VLOOKUP(DT$5,Kruistabel!$B$26:$F$29,MATCH($C147,Kruistabel!$C$25:$F$25,0)+1,FALSE),""))</f>
        <v>#N/A</v>
      </c>
      <c r="DU147" s="326" t="e">
        <f>IF(IF(Plananalyse!DU147=1,VLOOKUP(DU$5,Kruistabel!$B$26:$F$29,MATCH($C147,Kruistabel!$C$25:$F$25,0)+1,FALSE),"")=0,"",IF(Plananalyse!DU147=1,VLOOKUP(DU$5,Kruistabel!$B$26:$F$29,MATCH($C147,Kruistabel!$C$25:$F$25,0)+1,FALSE),""))</f>
        <v>#N/A</v>
      </c>
      <c r="DV147" s="326" t="e">
        <f>IF(IF(Plananalyse!DV147=1,VLOOKUP(DV$5,Kruistabel!$B$26:$F$29,MATCH($C147,Kruistabel!$C$25:$F$25,0)+1,FALSE),"")=0,"",IF(Plananalyse!DV147=1,VLOOKUP(DV$5,Kruistabel!$B$26:$F$29,MATCH($C147,Kruistabel!$C$25:$F$25,0)+1,FALSE),""))</f>
        <v>#N/A</v>
      </c>
      <c r="DW147" s="326" t="e">
        <f>IF(IF(Plananalyse!DW147=1,VLOOKUP(DW$5,Kruistabel!$B$26:$F$29,MATCH($C147,Kruistabel!$C$25:$F$25,0)+1,FALSE),"")=0,"",IF(Plananalyse!DW147=1,VLOOKUP(DW$5,Kruistabel!$B$26:$F$29,MATCH($C147,Kruistabel!$C$25:$F$25,0)+1,FALSE),""))</f>
        <v>#REF!</v>
      </c>
      <c r="DX147" s="326" t="e">
        <f>IF(IF(Plananalyse!DX147=1,VLOOKUP(DX$5,Kruistabel!$B$26:$F$29,MATCH($C147,Kruistabel!$C$25:$F$25,0)+1,FALSE),"")=0,"",IF(Plananalyse!DX147=1,VLOOKUP(DX$5,Kruistabel!$B$26:$F$29,MATCH($C147,Kruistabel!$C$25:$F$25,0)+1,FALSE),""))</f>
        <v>#REF!</v>
      </c>
      <c r="DY147" s="327" t="str">
        <f>IF(Plananalyse!DY147=1,VLOOKUP(DY$5,Kruistabel!$B$26:$F$29,MATCH($C147,Kruistabel!$C$25:$F$25,0)+1,FALSE),"")</f>
        <v/>
      </c>
      <c r="DZ147" s="326" t="e">
        <f>IF(IF(Plananalyse!DZ147=1,VLOOKUP(DZ$5,Kruistabel!$B$26:$F$29,MATCH($C147,Kruistabel!$C$25:$F$25,0)+1,FALSE),"")=0,"",IF(Plananalyse!DZ147=1,VLOOKUP(DZ$5,Kruistabel!$B$26:$F$29,MATCH($C147,Kruistabel!$C$25:$F$25,0)+1,FALSE),""))</f>
        <v>#N/A</v>
      </c>
      <c r="EA147" s="326" t="e">
        <f>IF(IF(Plananalyse!EA147=1,VLOOKUP(EA$5,Kruistabel!$B$26:$F$29,MATCH($C147,Kruistabel!$C$25:$F$25,0)+1,FALSE),"")=0,"",IF(Plananalyse!EA147=1,VLOOKUP(EA$5,Kruistabel!$B$26:$F$29,MATCH($C147,Kruistabel!$C$25:$F$25,0)+1,FALSE),""))</f>
        <v>#N/A</v>
      </c>
      <c r="EB147" s="326" t="e">
        <f>IF(IF(Plananalyse!EB147=1,VLOOKUP(EB$5,Kruistabel!$B$26:$F$29,MATCH($C147,Kruistabel!$C$25:$F$25,0)+1,FALSE),"")=0,"",IF(Plananalyse!EB147=1,VLOOKUP(EB$5,Kruistabel!$B$26:$F$29,MATCH($C147,Kruistabel!$C$25:$F$25,0)+1,FALSE),""))</f>
        <v>#REF!</v>
      </c>
      <c r="EC147" s="326" t="e">
        <f>IF(IF(Plananalyse!EC147=1,VLOOKUP(EC$5,Kruistabel!$B$26:$F$29,MATCH($C147,Kruistabel!$C$25:$F$25,0)+1,FALSE),"")=0,"",IF(Plananalyse!EC147=1,VLOOKUP(EC$5,Kruistabel!$B$26:$F$29,MATCH($C147,Kruistabel!$C$25:$F$25,0)+1,FALSE),""))</f>
        <v>#REF!</v>
      </c>
      <c r="ED147" s="327"/>
      <c r="EE147" s="326" t="e">
        <f>IF(IF(Plananalyse!EE147=1,VLOOKUP(EE$5,Kruistabel!$B$26:$F$29,MATCH($C147,Kruistabel!$C$25:$F$25,0)+1,FALSE),"")=0,"",IF(Plananalyse!EE147=1,VLOOKUP(EE$5,Kruistabel!$B$26:$F$29,MATCH($C147,Kruistabel!$C$25:$F$25,0)+1,FALSE),""))</f>
        <v>#N/A</v>
      </c>
      <c r="EF147" s="326" t="e">
        <f>IF(IF(Plananalyse!EF147=1,VLOOKUP(EF$5,Kruistabel!$B$26:$F$29,MATCH($C147,Kruistabel!$C$25:$F$25,0)+1,FALSE),"")=0,"",IF(Plananalyse!EF147=1,VLOOKUP(EF$5,Kruistabel!$B$26:$F$29,MATCH($C147,Kruistabel!$C$25:$F$25,0)+1,FALSE),""))</f>
        <v>#N/A</v>
      </c>
      <c r="EG147" s="326" t="e">
        <f ca="1">IF(IF(Plananalyse!EG147=1,VLOOKUP(EG$5,Kruistabel!$B$26:$F$29,MATCH($C147,Kruistabel!$C$25:$F$25,0)+1,FALSE),"")=0,"",IF(Plananalyse!EG147=1,VLOOKUP(EG$5,Kruistabel!$B$26:$F$29,MATCH($C147,Kruistabel!$C$25:$F$25,0)+1,FALSE),""))</f>
        <v>#N/A</v>
      </c>
      <c r="EH147" s="326" t="e">
        <f ca="1">IF(IF(Plananalyse!EH147=1,VLOOKUP(EH$5,Kruistabel!$B$26:$F$29,MATCH($C147,Kruistabel!$C$25:$F$25,0)+1,FALSE),"")=0,"",IF(Plananalyse!EH147=1,VLOOKUP(EH$5,Kruistabel!$B$26:$F$29,MATCH($C147,Kruistabel!$C$25:$F$25,0)+1,FALSE),""))</f>
        <v>#REF!</v>
      </c>
      <c r="EI147" s="326" t="e">
        <f ca="1">IF(IF(Plananalyse!EI147=1,VLOOKUP(EI$5,Kruistabel!$B$26:$F$29,MATCH($C147,Kruistabel!$C$25:$F$25,0)+1,FALSE),"")=0,"",IF(Plananalyse!EI147=1,VLOOKUP(EI$5,Kruistabel!$B$26:$F$29,MATCH($C147,Kruistabel!$C$25:$F$25,0)+1,FALSE),""))</f>
        <v>#REF!</v>
      </c>
      <c r="EJ147" s="164" t="str">
        <f>IF(Plananalyse!EJ147=1,VLOOKUP(EJ$5,Kruistabel!$B$26:$F$29,MATCH($C147,Kruistabel!$C$25:$F$25,0)+1,FALSE),"")</f>
        <v/>
      </c>
      <c r="EK147" s="138"/>
      <c r="EL147" s="138"/>
      <c r="EM147" s="138"/>
      <c r="EN147" s="138"/>
      <c r="EO147" s="138"/>
    </row>
    <row r="148" spans="2:145" hidden="1">
      <c r="B148" s="337" t="s">
        <v>245</v>
      </c>
      <c r="C148" s="160" t="str">
        <f>_xlfn.IFNA(VLOOKUP($B148,Classificatietabel!$B$6:$I$91,C$7,FALSE),"")</f>
        <v/>
      </c>
      <c r="D148" s="160" t="str">
        <f>_xlfn.IFNA(VLOOKUP($B148,Classificatietabel!$B$6:$I$91,D$7,FALSE),"")</f>
        <v/>
      </c>
      <c r="E148" s="119" t="str">
        <f>IF(AND(D148="laag",$D$3=1),0,_xlfn.IFNA(IF(VLOOKUP($B148,Classificatietabel!$B$6:$H$91,$E$5,FALSE)="Ja",1,0),""))</f>
        <v/>
      </c>
      <c r="F148" s="163"/>
      <c r="G148" s="326" t="e">
        <f>IF(IF(Plananalyse!G148=1,VLOOKUP(G$5,Kruistabel!$B$26:$F$29,MATCH($C148,Kruistabel!$C$25:$F$25,0)+1,FALSE),"")=0,"",IF(Plananalyse!G148=1,VLOOKUP(G$5,Kruistabel!$B$26:$F$29,MATCH($C148,Kruistabel!$C$25:$F$25,0)+1,FALSE),""))</f>
        <v>#N/A</v>
      </c>
      <c r="H148" s="326" t="e">
        <f>IF(IF(Plananalyse!H148=1,VLOOKUP(H$5,Kruistabel!$B$26:$F$29,MATCH($C148,Kruistabel!$C$25:$F$25,0)+1,FALSE),"")=0,"",IF(Plananalyse!H148=1,VLOOKUP(H$5,Kruistabel!$B$26:$F$29,MATCH($C148,Kruistabel!$C$25:$F$25,0)+1,FALSE),""))</f>
        <v>#N/A</v>
      </c>
      <c r="I148" s="326" t="e">
        <f>IF(IF(Plananalyse!I148=1,VLOOKUP(I$5,Kruistabel!$B$26:$F$29,MATCH($C148,Kruistabel!$C$25:$F$25,0)+1,FALSE),"")=0,"",IF(Plananalyse!I148=1,VLOOKUP(I$5,Kruistabel!$B$26:$F$29,MATCH($C148,Kruistabel!$C$25:$F$25,0)+1,FALSE),""))</f>
        <v>#N/A</v>
      </c>
      <c r="J148" s="326" t="e">
        <f>IF(IF(Plananalyse!J148=1,VLOOKUP(J$5,Kruistabel!$B$26:$F$29,MATCH($C148,Kruistabel!$C$25:$F$25,0)+1,FALSE),"")=0,"",IF(Plananalyse!J148=1,VLOOKUP(J$5,Kruistabel!$B$26:$F$29,MATCH($C148,Kruistabel!$C$25:$F$25,0)+1,FALSE),""))</f>
        <v>#N/A</v>
      </c>
      <c r="K148" s="326" t="e">
        <f>IF(IF(Plananalyse!K148=1,VLOOKUP(K$5,Kruistabel!$B$26:$F$29,MATCH($C148,Kruistabel!$C$25:$F$25,0)+1,FALSE),"")=0,"",IF(Plananalyse!K148=1,VLOOKUP(K$5,Kruistabel!$B$26:$F$29,MATCH($C148,Kruistabel!$C$25:$F$25,0)+1,FALSE),""))</f>
        <v>#N/A</v>
      </c>
      <c r="L148" s="326" t="e">
        <f>IF(IF(Plananalyse!L148=1,VLOOKUP(L$5,Kruistabel!$B$26:$F$29,MATCH($C148,Kruistabel!$C$25:$F$25,0)+1,FALSE),"")=0,"",IF(Plananalyse!L148=1,VLOOKUP(L$5,Kruistabel!$B$26:$F$29,MATCH($C148,Kruistabel!$C$25:$F$25,0)+1,FALSE),""))</f>
        <v>#N/A</v>
      </c>
      <c r="M148" s="326" t="e">
        <f>IF(IF(Plananalyse!M148=1,VLOOKUP(M$5,Kruistabel!$B$26:$F$29,MATCH($C148,Kruistabel!$C$25:$F$25,0)+1,FALSE),"")=0,"",IF(Plananalyse!M148=1,VLOOKUP(M$5,Kruistabel!$B$26:$F$29,MATCH($C148,Kruistabel!$C$25:$F$25,0)+1,FALSE),""))</f>
        <v>#N/A</v>
      </c>
      <c r="N148" s="326" t="e">
        <f>IF(IF(Plananalyse!N148=1,VLOOKUP(N$5,Kruistabel!$B$26:$F$29,MATCH($C148,Kruistabel!$C$25:$F$25,0)+1,FALSE),"")=0,"",IF(Plananalyse!N148=1,VLOOKUP(N$5,Kruistabel!$B$26:$F$29,MATCH($C148,Kruistabel!$C$25:$F$25,0)+1,FALSE),""))</f>
        <v>#N/A</v>
      </c>
      <c r="O148" s="326" t="e">
        <f>IF(IF(Plananalyse!O148=1,VLOOKUP(O$5,Kruistabel!$B$26:$F$29,MATCH($C148,Kruistabel!$C$25:$F$25,0)+1,FALSE),"")=0,"",IF(Plananalyse!O148=1,VLOOKUP(O$5,Kruistabel!$B$26:$F$29,MATCH($C148,Kruistabel!$C$25:$F$25,0)+1,FALSE),""))</f>
        <v>#N/A</v>
      </c>
      <c r="P148" s="326" t="e">
        <f>IF(IF(Plananalyse!P148=1,VLOOKUP(P$5,Kruistabel!$B$26:$F$29,MATCH($C148,Kruistabel!$C$25:$F$25,0)+1,FALSE),"")=0,"",IF(Plananalyse!P148=1,VLOOKUP(P$5,Kruistabel!$B$26:$F$29,MATCH($C148,Kruistabel!$C$25:$F$25,0)+1,FALSE),""))</f>
        <v>#N/A</v>
      </c>
      <c r="Q148" s="326" t="e">
        <f>IF(IF(Plananalyse!Q148=1,VLOOKUP(Q$5,Kruistabel!$B$26:$F$29,MATCH($C148,Kruistabel!$C$25:$F$25,0)+1,FALSE),"")=0,"",IF(Plananalyse!Q148=1,VLOOKUP(Q$5,Kruistabel!$B$26:$F$29,MATCH($C148,Kruistabel!$C$25:$F$25,0)+1,FALSE),""))</f>
        <v>#N/A</v>
      </c>
      <c r="R148" s="326" t="e">
        <f>IF(IF(Plananalyse!R148=1,VLOOKUP(R$5,Kruistabel!$B$26:$F$29,MATCH($C148,Kruistabel!$C$25:$F$25,0)+1,FALSE),"")=0,"",IF(Plananalyse!R148=1,VLOOKUP(R$5,Kruistabel!$B$26:$F$29,MATCH($C148,Kruistabel!$C$25:$F$25,0)+1,FALSE),""))</f>
        <v>#N/A</v>
      </c>
      <c r="S148" s="326" t="e">
        <f>IF(IF(Plananalyse!S148=1,VLOOKUP(S$5,Kruistabel!$B$26:$F$29,MATCH($C148,Kruistabel!$C$25:$F$25,0)+1,FALSE),"")=0,"",IF(Plananalyse!S148=1,VLOOKUP(S$5,Kruistabel!$B$26:$F$29,MATCH($C148,Kruistabel!$C$25:$F$25,0)+1,FALSE),""))</f>
        <v>#N/A</v>
      </c>
      <c r="T148" s="326" t="e">
        <f>IF(IF(Plananalyse!T148=1,VLOOKUP(T$5,Kruistabel!$B$26:$F$29,MATCH($C148,Kruistabel!$C$25:$F$25,0)+1,FALSE),"")=0,"",IF(Plananalyse!T148=1,VLOOKUP(T$5,Kruistabel!$B$26:$F$29,MATCH($C148,Kruistabel!$C$25:$F$25,0)+1,FALSE),""))</f>
        <v>#N/A</v>
      </c>
      <c r="U148" s="326" t="e">
        <f>IF(IF(Plananalyse!U148=1,VLOOKUP(U$5,Kruistabel!$B$26:$F$29,MATCH($C148,Kruistabel!$C$25:$F$25,0)+1,FALSE),"")=0,"",IF(Plananalyse!U148=1,VLOOKUP(U$5,Kruistabel!$B$26:$F$29,MATCH($C148,Kruistabel!$C$25:$F$25,0)+1,FALSE),""))</f>
        <v>#N/A</v>
      </c>
      <c r="V148" s="326" t="e">
        <f>IF(IF(Plananalyse!V148=1,VLOOKUP(V$5,Kruistabel!$B$26:$F$29,MATCH($C148,Kruistabel!$C$25:$F$25,0)+1,FALSE),"")=0,"",IF(Plananalyse!V148=1,VLOOKUP(V$5,Kruistabel!$B$26:$F$29,MATCH($C148,Kruistabel!$C$25:$F$25,0)+1,FALSE),""))</f>
        <v>#N/A</v>
      </c>
      <c r="W148" s="326" t="e">
        <f>IF(IF(Plananalyse!W148=1,VLOOKUP(W$5,Kruistabel!$B$26:$F$29,MATCH($C148,Kruistabel!$C$25:$F$25,0)+1,FALSE),"")=0,"",IF(Plananalyse!W148=1,VLOOKUP(W$5,Kruistabel!$B$26:$F$29,MATCH($C148,Kruistabel!$C$25:$F$25,0)+1,FALSE),""))</f>
        <v>#N/A</v>
      </c>
      <c r="X148" s="326" t="e">
        <f>IF(IF(Plananalyse!X148=1,VLOOKUP(X$5,Kruistabel!$B$26:$F$29,MATCH($C148,Kruistabel!$C$25:$F$25,0)+1,FALSE),"")=0,"",IF(Plananalyse!X148=1,VLOOKUP(X$5,Kruistabel!$B$26:$F$29,MATCH($C148,Kruistabel!$C$25:$F$25,0)+1,FALSE),""))</f>
        <v>#N/A</v>
      </c>
      <c r="Y148" s="326" t="e">
        <f>IF(IF(Plananalyse!Y148=1,VLOOKUP(Y$5,Kruistabel!$B$26:$F$29,MATCH($C148,Kruistabel!$C$25:$F$25,0)+1,FALSE),"")=0,"",IF(Plananalyse!Y148=1,VLOOKUP(Y$5,Kruistabel!$B$26:$F$29,MATCH($C148,Kruistabel!$C$25:$F$25,0)+1,FALSE),""))</f>
        <v>#N/A</v>
      </c>
      <c r="Z148" s="326" t="e">
        <f>IF(IF(Plananalyse!Z148=1,VLOOKUP(Z$5,Kruistabel!$B$26:$F$29,MATCH($C148,Kruistabel!$C$25:$F$25,0)+1,FALSE),"")=0,"",IF(Plananalyse!Z148=1,VLOOKUP(Z$5,Kruistabel!$B$26:$F$29,MATCH($C148,Kruistabel!$C$25:$F$25,0)+1,FALSE),""))</f>
        <v>#N/A</v>
      </c>
      <c r="AA148" s="326" t="e">
        <f>IF(IF(Plananalyse!AA148=1,VLOOKUP(AA$5,Kruistabel!$B$26:$F$29,MATCH($C148,Kruistabel!$C$25:$F$25,0)+1,FALSE),"")=0,"",IF(Plananalyse!AA148=1,VLOOKUP(AA$5,Kruistabel!$B$26:$F$29,MATCH($C148,Kruistabel!$C$25:$F$25,0)+1,FALSE),""))</f>
        <v>#N/A</v>
      </c>
      <c r="AB148" s="326" t="e">
        <f>IF(IF(Plananalyse!AB148=1,VLOOKUP(AB$5,Kruistabel!$B$26:$F$29,MATCH($C148,Kruistabel!$C$25:$F$25,0)+1,FALSE),"")=0,"",IF(Plananalyse!AB148=1,VLOOKUP(AB$5,Kruistabel!$B$26:$F$29,MATCH($C148,Kruistabel!$C$25:$F$25,0)+1,FALSE),""))</f>
        <v>#N/A</v>
      </c>
      <c r="AC148" s="326" t="e">
        <f>IF(IF(Plananalyse!AC148=1,VLOOKUP(AC$5,Kruistabel!$B$26:$F$29,MATCH($C148,Kruistabel!$C$25:$F$25,0)+1,FALSE),"")=0,"",IF(Plananalyse!AC148=1,VLOOKUP(AC$5,Kruistabel!$B$26:$F$29,MATCH($C148,Kruistabel!$C$25:$F$25,0)+1,FALSE),""))</f>
        <v>#N/A</v>
      </c>
      <c r="AD148" s="326" t="e">
        <f>IF(IF(Plananalyse!AD148=1,VLOOKUP(AD$5,Kruistabel!$B$26:$F$29,MATCH($C148,Kruistabel!$C$25:$F$25,0)+1,FALSE),"")=0,"",IF(Plananalyse!AD148=1,VLOOKUP(AD$5,Kruistabel!$B$26:$F$29,MATCH($C148,Kruistabel!$C$25:$F$25,0)+1,FALSE),""))</f>
        <v>#N/A</v>
      </c>
      <c r="AE148" s="326" t="e">
        <f>IF(IF(Plananalyse!AE148=1,VLOOKUP(AE$5,Kruistabel!$B$26:$F$29,MATCH($C148,Kruistabel!$C$25:$F$25,0)+1,FALSE),"")=0,"",IF(Plananalyse!AE148=1,VLOOKUP(AE$5,Kruistabel!$B$26:$F$29,MATCH($C148,Kruistabel!$C$25:$F$25,0)+1,FALSE),""))</f>
        <v>#N/A</v>
      </c>
      <c r="AF148" s="326" t="e">
        <f>IF(IF(Plananalyse!AF148=1,VLOOKUP(AF$5,Kruistabel!$B$26:$F$29,MATCH($C148,Kruistabel!$C$25:$F$25,0)+1,FALSE),"")=0,"",IF(Plananalyse!AF148=1,VLOOKUP(AF$5,Kruistabel!$B$26:$F$29,MATCH($C148,Kruistabel!$C$25:$F$25,0)+1,FALSE),""))</f>
        <v>#N/A</v>
      </c>
      <c r="AG148" s="326" t="e">
        <f>IF(IF(Plananalyse!AG148=1,VLOOKUP(AG$5,Kruistabel!$B$26:$F$29,MATCH($C148,Kruistabel!$C$25:$F$25,0)+1,FALSE),"")=0,"",IF(Plananalyse!AG148=1,VLOOKUP(AG$5,Kruistabel!$B$26:$F$29,MATCH($C148,Kruistabel!$C$25:$F$25,0)+1,FALSE),""))</f>
        <v>#N/A</v>
      </c>
      <c r="AH148" s="326" t="e">
        <f>IF(IF(Plananalyse!AH148=1,VLOOKUP(AH$5,Kruistabel!$B$26:$F$29,MATCH($C148,Kruistabel!$C$25:$F$25,0)+1,FALSE),"")=0,"",IF(Plananalyse!AI148=1,VLOOKUP(AH$5,Kruistabel!$B$26:$F$29,MATCH($C148,Kruistabel!$C$25:$F$25,0)+1,FALSE),""))</f>
        <v>#N/A</v>
      </c>
      <c r="AI148" s="326" t="e">
        <f>IF(IF(Plananalyse!AI148=1,VLOOKUP(AI$5,Kruistabel!$B$26:$F$29,MATCH($C148,Kruistabel!$C$25:$F$25,0)+1,FALSE),"")=0,"",IF(Plananalyse!AJ148=1,VLOOKUP(AI$5,Kruistabel!$B$26:$F$29,MATCH($C148,Kruistabel!$C$25:$F$25,0)+1,FALSE),""))</f>
        <v>#N/A</v>
      </c>
      <c r="AJ148" s="326" t="e">
        <f>IF(IF(Plananalyse!AJ148=1,VLOOKUP(AJ$5,Kruistabel!$B$26:$F$29,MATCH($C148,Kruistabel!$C$25:$F$25,0)+1,FALSE),"")=0,"",IF(Plananalyse!AJ148=1,VLOOKUP(AJ$5,Kruistabel!$B$26:$F$29,MATCH($C148,Kruistabel!$C$25:$F$25,0)+1,FALSE),""))</f>
        <v>#N/A</v>
      </c>
      <c r="AK148" s="326" t="e">
        <f>IF(IF(Plananalyse!AK148=1,VLOOKUP(AK$5,Kruistabel!$B$26:$F$29,MATCH($C148,Kruistabel!$C$25:$F$25,0)+1,FALSE),"")=0,"",IF(Plananalyse!AK148=1,VLOOKUP(AK$5,Kruistabel!$B$26:$F$29,MATCH($C148,Kruistabel!$C$25:$F$25,0)+1,FALSE),""))</f>
        <v>#N/A</v>
      </c>
      <c r="AL148" s="326" t="e">
        <f>IF(IF(Plananalyse!AL148=1,VLOOKUP(AL$5,Kruistabel!$B$26:$F$29,MATCH($C148,Kruistabel!$C$25:$F$25,0)+1,FALSE),"")=0,"",IF(Plananalyse!AL148=1,VLOOKUP(AL$5,Kruistabel!$B$26:$F$29,MATCH($C148,Kruistabel!$C$25:$F$25,0)+1,FALSE),""))</f>
        <v>#N/A</v>
      </c>
      <c r="AM148" s="326" t="e">
        <f>IF(IF(Plananalyse!AM148=1,VLOOKUP(AM$5,Kruistabel!$B$26:$F$29,MATCH($C148,Kruistabel!$C$25:$F$25,0)+1,FALSE),"")=0,"",IF(Plananalyse!AM148=1,VLOOKUP(AM$5,Kruistabel!$B$26:$F$29,MATCH($C148,Kruistabel!$C$25:$F$25,0)+1,FALSE),""))</f>
        <v>#N/A</v>
      </c>
      <c r="AN148" s="327"/>
      <c r="AO148" s="326" t="e">
        <f>IF(IF(Plananalyse!AO148=1,VLOOKUP(AO$5,Kruistabel!$B$26:$F$29,MATCH($C148,Kruistabel!$C$25:$F$25,0)+1,FALSE),"")=0,"",IF(Plananalyse!AO148=1,VLOOKUP(AO$5,Kruistabel!$B$26:$F$29,MATCH($C148,Kruistabel!$C$25:$F$25,0)+1,FALSE),""))</f>
        <v>#N/A</v>
      </c>
      <c r="AP148" s="326" t="e">
        <f>IF(IF(Plananalyse!AP148=1,VLOOKUP(AP$5,Kruistabel!$B$26:$F$29,MATCH($C148,Kruistabel!$C$25:$F$25,0)+1,FALSE),"")=0,"",IF(Plananalyse!AP148=1,VLOOKUP(AP$5,Kruistabel!$B$26:$F$29,MATCH($C148,Kruistabel!$C$25:$F$25,0)+1,FALSE),""))</f>
        <v>#N/A</v>
      </c>
      <c r="AQ148" s="326" t="e">
        <f>IF(IF(Plananalyse!AQ148=1,VLOOKUP(AQ$5,Kruistabel!$B$26:$F$29,MATCH($C148,Kruistabel!$C$25:$F$25,0)+1,FALSE),"")=0,"",IF(Plananalyse!AQ148=1,VLOOKUP(AQ$5,Kruistabel!$B$26:$F$29,MATCH($C148,Kruistabel!$C$25:$F$25,0)+1,FALSE),""))</f>
        <v>#N/A</v>
      </c>
      <c r="AR148" s="326" t="e">
        <f>IF(IF(Plananalyse!AR148=1,VLOOKUP(AR$5,Kruistabel!$B$26:$F$29,MATCH($C148,Kruistabel!$C$25:$F$25,0)+1,FALSE),"")=0,"",IF(Plananalyse!AR148=1,VLOOKUP(AR$5,Kruistabel!$B$26:$F$29,MATCH($C148,Kruistabel!$C$25:$F$25,0)+1,FALSE),""))</f>
        <v>#N/A</v>
      </c>
      <c r="AS148" s="326" t="e">
        <f>IF(IF(Plananalyse!AS148=1,VLOOKUP(AS$5,Kruistabel!$B$26:$F$29,MATCH($C148,Kruistabel!$C$25:$F$25,0)+1,FALSE),"")=0,"",IF(Plananalyse!AS148=1,VLOOKUP(AS$5,Kruistabel!$B$26:$F$29,MATCH($C148,Kruistabel!$C$25:$F$25,0)+1,FALSE),""))</f>
        <v>#N/A</v>
      </c>
      <c r="AT148" s="326" t="e">
        <f>IF(IF(Plananalyse!AT148=1,VLOOKUP(AT$5,Kruistabel!$B$26:$F$29,MATCH($C148,Kruistabel!$C$25:$F$25,0)+1,FALSE),"")=0,"",IF(Plananalyse!AT148=1,VLOOKUP(AT$5,Kruistabel!$B$26:$F$29,MATCH($C148,Kruistabel!$C$25:$F$25,0)+1,FALSE),""))</f>
        <v>#N/A</v>
      </c>
      <c r="AU148" s="326" t="e">
        <f>IF(IF(Plananalyse!AU148=1,VLOOKUP(AU$5,Kruistabel!$B$26:$F$29,MATCH($C148,Kruistabel!$C$25:$F$25,0)+1,FALSE),"")=0,"",IF(Plananalyse!AU148=1,VLOOKUP(AU$5,Kruistabel!$B$26:$F$29,MATCH($C148,Kruistabel!$C$25:$F$25,0)+1,FALSE),""))</f>
        <v>#N/A</v>
      </c>
      <c r="AV148" s="326" t="e">
        <f>IF(IF(Plananalyse!AV148=1,VLOOKUP(AV$5,Kruistabel!$B$26:$F$29,MATCH($C148,Kruistabel!$C$25:$F$25,0)+1,FALSE),"")=0,"",IF(Plananalyse!AV148=1,VLOOKUP(AV$5,Kruistabel!$B$26:$F$29,MATCH($C148,Kruistabel!$C$25:$F$25,0)+1,FALSE),""))</f>
        <v>#N/A</v>
      </c>
      <c r="AW148" s="326" t="e">
        <f>IF(IF(Plananalyse!AW148=1,VLOOKUP(AW$5,Kruistabel!$B$26:$F$29,MATCH($C148,Kruistabel!$C$25:$F$25,0)+1,FALSE),"")=0,"",IF(Plananalyse!AW148=1,VLOOKUP(AW$5,Kruistabel!$B$26:$F$29,MATCH($C148,Kruistabel!$C$25:$F$25,0)+1,FALSE),""))</f>
        <v>#N/A</v>
      </c>
      <c r="AX148" s="326" t="e">
        <f>IF(IF(Plananalyse!AX148=1,VLOOKUP(AX$5,Kruistabel!$B$26:$F$29,MATCH($C148,Kruistabel!$C$25:$F$25,0)+1,FALSE),"")=0,"",IF(Plananalyse!AX148=1,VLOOKUP(AX$5,Kruistabel!$B$26:$F$29,MATCH($C148,Kruistabel!$C$25:$F$25,0)+1,FALSE),""))</f>
        <v>#N/A</v>
      </c>
      <c r="AY148" s="327"/>
      <c r="AZ148" s="326" t="e">
        <f>IF(IF(Plananalyse!AZ148=1,VLOOKUP(AZ$5,Kruistabel!$B$26:$F$29,MATCH($C148,Kruistabel!$C$25:$F$25,0)+1,FALSE),"")=0,"",IF(Plananalyse!AZ148=1,VLOOKUP(AZ$5,Kruistabel!$B$26:$F$29,MATCH($C148,Kruistabel!$C$25:$F$25,0)+1,FALSE),""))</f>
        <v>#N/A</v>
      </c>
      <c r="BA148" s="326" t="e">
        <f>IF(IF(Plananalyse!BA148=1,VLOOKUP(BA$5,Kruistabel!$B$26:$F$29,MATCH($C148,Kruistabel!$C$25:$F$25,0)+1,FALSE),"")=0,"",IF(Plananalyse!BA148=1,VLOOKUP(BA$5,Kruistabel!$B$26:$F$29,MATCH($C148,Kruistabel!$C$25:$F$25,0)+1,FALSE),""))</f>
        <v>#N/A</v>
      </c>
      <c r="BB148" s="326" t="e">
        <f>IF(IF(Plananalyse!BB148=1,VLOOKUP(BB$5,Kruistabel!$B$26:$F$29,MATCH($C148,Kruistabel!$C$25:$F$25,0)+1,FALSE),"")=0,"",IF(Plananalyse!BB148=1,VLOOKUP(BB$5,Kruistabel!$B$26:$F$29,MATCH($C148,Kruistabel!$C$25:$F$25,0)+1,FALSE),""))</f>
        <v>#N/A</v>
      </c>
      <c r="BC148" s="326" t="e">
        <f>IF(IF(Plananalyse!BC148=1,VLOOKUP(BC$5,Kruistabel!$B$26:$F$29,MATCH($C148,Kruistabel!$C$25:$F$25,0)+1,FALSE),"")=0,"",IF(Plananalyse!BC148=1,VLOOKUP(BC$5,Kruistabel!$B$26:$F$29,MATCH($C148,Kruistabel!$C$25:$F$25,0)+1,FALSE),""))</f>
        <v>#N/A</v>
      </c>
      <c r="BD148" s="326" t="e">
        <f>IF(IF(Plananalyse!BD148=1,VLOOKUP(BD$5,Kruistabel!$B$26:$F$29,MATCH($C148,Kruistabel!$C$25:$F$25,0)+1,FALSE),"")=0,"",IF(Plananalyse!BD148=1,VLOOKUP(BD$5,Kruistabel!$B$26:$F$29,MATCH($C148,Kruistabel!$C$25:$F$25,0)+1,FALSE),""))</f>
        <v>#N/A</v>
      </c>
      <c r="BE148" s="326" t="e">
        <f>IF(IF(Plananalyse!BE148=1,VLOOKUP(BE$5,Kruistabel!$B$26:$F$29,MATCH($C148,Kruistabel!$C$25:$F$25,0)+1,FALSE),"")=0,"",IF(Plananalyse!BE148=1,VLOOKUP(BE$5,Kruistabel!$B$26:$F$29,MATCH($C148,Kruistabel!$C$25:$F$25,0)+1,FALSE),""))</f>
        <v>#N/A</v>
      </c>
      <c r="BF148" s="326" t="e">
        <f>IF(IF(Plananalyse!BF148=1,VLOOKUP(BF$5,Kruistabel!$B$26:$F$29,MATCH($C148,Kruistabel!$C$25:$F$25,0)+1,FALSE),"")=0,"",IF(Plananalyse!BF148=1,VLOOKUP(BF$5,Kruistabel!$B$26:$F$29,MATCH($C148,Kruistabel!$C$25:$F$25,0)+1,FALSE),""))</f>
        <v>#N/A</v>
      </c>
      <c r="BG148" s="326" t="e">
        <f>IF(IF(Plananalyse!BG148=1,VLOOKUP(BG$5,Kruistabel!$B$26:$F$29,MATCH($C148,Kruistabel!$C$25:$F$25,0)+1,FALSE),"")=0,"",IF(Plananalyse!BG148=1,VLOOKUP(BG$5,Kruistabel!$B$26:$F$29,MATCH($C148,Kruistabel!$C$25:$F$25,0)+1,FALSE),""))</f>
        <v>#N/A</v>
      </c>
      <c r="BH148" s="326" t="e">
        <f>IF(IF(Plananalyse!BH148=1,VLOOKUP(BH$5,Kruistabel!$B$26:$F$29,MATCH($C148,Kruistabel!$C$25:$F$25,0)+1,FALSE),"")=0,"",IF(Plananalyse!BH148=1,VLOOKUP(BH$5,Kruistabel!$B$26:$F$29,MATCH($C148,Kruistabel!$C$25:$F$25,0)+1,FALSE),""))</f>
        <v>#N/A</v>
      </c>
      <c r="BI148" s="327"/>
      <c r="BJ148" s="326" t="e">
        <f>IF(IF(Plananalyse!BJ148=1,VLOOKUP(BJ$5,Kruistabel!$B$26:$F$29,MATCH($C148,Kruistabel!$C$25:$F$25,0)+1,FALSE),"")=0,"",IF(Plananalyse!BJ148=1,VLOOKUP(BJ$5,Kruistabel!$B$26:$F$29,MATCH($C148,Kruistabel!$C$25:$F$25,0)+1,FALSE),""))</f>
        <v>#N/A</v>
      </c>
      <c r="BK148" s="326" t="e">
        <f>IF(IF(Plananalyse!BK148=1,VLOOKUP(BK$5,Kruistabel!$B$26:$F$29,MATCH($C148,Kruistabel!$C$25:$F$25,0)+1,FALSE),"")=0,"",IF(Plananalyse!BK148=1,VLOOKUP(BK$5,Kruistabel!$B$26:$F$29,MATCH($C148,Kruistabel!$C$25:$F$25,0)+1,FALSE),""))</f>
        <v>#N/A</v>
      </c>
      <c r="BL148" s="326" t="e">
        <f>IF(IF(Plananalyse!BL148=1,VLOOKUP(BL$5,Kruistabel!$B$26:$F$29,MATCH($C148,Kruistabel!$C$25:$F$25,0)+1,FALSE),"")=0,"",IF(Plananalyse!BL148=1,VLOOKUP(BL$5,Kruistabel!$B$26:$F$29,MATCH($C148,Kruistabel!$C$25:$F$25,0)+1,FALSE),""))</f>
        <v>#N/A</v>
      </c>
      <c r="BM148" s="326" t="e">
        <f>IF(IF(Plananalyse!BM148=1,VLOOKUP(BM$5,Kruistabel!$B$26:$F$29,MATCH($C148,Kruistabel!$C$25:$F$25,0)+1,FALSE),"")=0,"",IF(Plananalyse!BM148=1,VLOOKUP(BM$5,Kruistabel!$B$26:$F$29,MATCH($C148,Kruistabel!$C$25:$F$25,0)+1,FALSE),""))</f>
        <v>#N/A</v>
      </c>
      <c r="BN148" s="326" t="e">
        <f>IF(IF(Plananalyse!BN148=1,VLOOKUP(BN$5,Kruistabel!$B$26:$F$29,MATCH($C148,Kruistabel!$C$25:$F$25,0)+1,FALSE),"")=0,"",IF(Plananalyse!BN148=1,VLOOKUP(BN$5,Kruistabel!$B$26:$F$29,MATCH($C148,Kruistabel!$C$25:$F$25,0)+1,FALSE),""))</f>
        <v>#N/A</v>
      </c>
      <c r="BO148" s="326" t="e">
        <f>IF(IF(Plananalyse!BO148=1,VLOOKUP(BO$5,Kruistabel!$B$26:$F$29,MATCH($C148,Kruistabel!$C$25:$F$25,0)+1,FALSE),"")=0,"",IF(Plananalyse!BO148=1,VLOOKUP(BO$5,Kruistabel!$B$26:$F$29,MATCH($C148,Kruistabel!$C$25:$F$25,0)+1,FALSE),""))</f>
        <v>#N/A</v>
      </c>
      <c r="BP148" s="326" t="e">
        <f>IF(IF(Plananalyse!BP148=1,VLOOKUP(BP$5,Kruistabel!$B$26:$F$29,MATCH($C148,Kruistabel!$C$25:$F$25,0)+1,FALSE),"")=0,"",IF(Plananalyse!BP148=1,VLOOKUP(BP$5,Kruistabel!$B$26:$F$29,MATCH($C148,Kruistabel!$C$25:$F$25,0)+1,FALSE),""))</f>
        <v>#N/A</v>
      </c>
      <c r="BQ148" s="326" t="e">
        <f>IF(IF(Plananalyse!BQ148=1,VLOOKUP(BQ$5,Kruistabel!$B$26:$F$29,MATCH($C148,Kruistabel!$C$25:$F$25,0)+1,FALSE),"")=0,"",IF(Plananalyse!BQ148=1,VLOOKUP(BQ$5,Kruistabel!$B$26:$F$29,MATCH($C148,Kruistabel!$C$25:$F$25,0)+1,FALSE),""))</f>
        <v>#N/A</v>
      </c>
      <c r="BR148" s="326" t="e">
        <f>IF(IF(Plananalyse!BR148=1,VLOOKUP(BR$5,Kruistabel!$B$26:$F$29,MATCH($C148,Kruistabel!$C$25:$F$25,0)+1,FALSE),"")=0,"",IF(Plananalyse!BR148=1,VLOOKUP(BR$5,Kruistabel!$B$26:$F$29,MATCH($C148,Kruistabel!$C$25:$F$25,0)+1,FALSE),""))</f>
        <v>#REF!</v>
      </c>
      <c r="BS148" s="326" t="e">
        <f>IF(IF(Plananalyse!BS148=1,VLOOKUP(BS$5,Kruistabel!$B$26:$F$29,MATCH($C148,Kruistabel!$C$25:$F$25,0)+1,FALSE),"")=0,"",IF(Plananalyse!BS148=1,VLOOKUP(BS$5,Kruistabel!$B$26:$F$29,MATCH($C148,Kruistabel!$C$25:$F$25,0)+1,FALSE),""))</f>
        <v>#REF!</v>
      </c>
      <c r="BT148" s="65"/>
      <c r="BU148" s="231" t="e">
        <f>IF(IF(Plananalyse!BU148=1,VLOOKUP(BU$5,Kruistabel!$B$26:$F$29,MATCH($C148,Kruistabel!$C$25:$F$25,0)+1,FALSE),"")=0,"",IF(Plananalyse!BU148=1,VLOOKUP(BU$5,Kruistabel!$B$26:$F$29,MATCH($C148,Kruistabel!$C$25:$F$25,0)+1,FALSE),""))</f>
        <v>#N/A</v>
      </c>
      <c r="BV148" s="326" t="e">
        <f>IF(IF(Plananalyse!BV148=1,VLOOKUP(BV$5,Kruistabel!$B$26:$F$29,MATCH($C148,Kruistabel!$C$25:$F$25,0)+1,FALSE),"")=0,"",IF(Plananalyse!BV148=1,VLOOKUP(BV$5,Kruistabel!$B$26:$F$29,MATCH($C148,Kruistabel!$C$25:$F$25,0)+1,FALSE),""))</f>
        <v>#N/A</v>
      </c>
      <c r="BW148" s="326" t="e">
        <f>IF(IF(Plananalyse!BW148=1,VLOOKUP(BW$5,Kruistabel!$B$26:$F$29,MATCH($C148,Kruistabel!$C$25:$F$25,0)+1,FALSE),"")=0,"",IF(Plananalyse!BW148=1,VLOOKUP(BW$5,Kruistabel!$B$26:$F$29,MATCH($C148,Kruistabel!$C$25:$F$25,0)+1,FALSE),""))</f>
        <v>#N/A</v>
      </c>
      <c r="BX148" s="326" t="e">
        <f>IF(IF(Plananalyse!BX148=1,VLOOKUP(BX$5,Kruistabel!$B$26:$F$29,MATCH($C148,Kruistabel!$C$25:$F$25,0)+1,FALSE),"")=0,"",IF(Plananalyse!BX148=1,VLOOKUP(BX$5,Kruistabel!$B$26:$F$29,MATCH($C148,Kruistabel!$C$25:$F$25,0)+1,FALSE),""))</f>
        <v>#N/A</v>
      </c>
      <c r="BY148" s="327"/>
      <c r="BZ148" s="326" t="e">
        <f>IF(IF(Plananalyse!BZ148=1,VLOOKUP(BZ$5,Kruistabel!$B$26:$F$29,MATCH($C148,Kruistabel!$C$25:$F$25,0)+1,FALSE),"")=0,"",IF(Plananalyse!BZ148=1,VLOOKUP(BZ$5,Kruistabel!$B$26:$F$29,MATCH($C148,Kruistabel!$C$25:$F$25,0)+1,FALSE),""))</f>
        <v>#N/A</v>
      </c>
      <c r="CA148" s="326" t="e">
        <f>IF(IF(Plananalyse!CA148=1,VLOOKUP(CA$5,Kruistabel!$B$26:$F$29,MATCH($C148,Kruistabel!$C$25:$F$25,0)+1,FALSE),"")=0,"",IF(Plananalyse!CA148=1,VLOOKUP(CA$5,Kruistabel!$B$26:$F$29,MATCH($C148,Kruistabel!$C$25:$F$25,0)+1,FALSE),""))</f>
        <v>#N/A</v>
      </c>
      <c r="CB148" s="326" t="e">
        <f>IF(IF(Plananalyse!CB148=1,VLOOKUP(CB$5,Kruistabel!$B$26:$F$29,MATCH($C148,Kruistabel!$C$25:$F$25,0)+1,FALSE),"")=0,"",IF(Plananalyse!CB148=1,VLOOKUP(CB$5,Kruistabel!$B$26:$F$29,MATCH($C148,Kruistabel!$C$25:$F$25,0)+1,FALSE),""))</f>
        <v>#N/A</v>
      </c>
      <c r="CC148" s="326" t="e">
        <f>IF(IF(Plananalyse!CC148=1,VLOOKUP(CC$5,Kruistabel!$B$26:$F$29,MATCH($C148,Kruistabel!$C$25:$F$25,0)+1,FALSE),"")=0,"",IF(Plananalyse!CC148=1,VLOOKUP(CC$5,Kruistabel!$B$26:$F$29,MATCH($C148,Kruistabel!$C$25:$F$25,0)+1,FALSE),""))</f>
        <v>#N/A</v>
      </c>
      <c r="CD148" s="326" t="e">
        <f>IF(IF(Plananalyse!CD148=1,VLOOKUP(CD$5,Kruistabel!$B$26:$F$29,MATCH($C148,Kruistabel!$C$25:$F$25,0)+1,FALSE),"")=0,"",IF(Plananalyse!CD148=1,VLOOKUP(CD$5,Kruistabel!$B$26:$F$29,MATCH($C148,Kruistabel!$C$25:$F$25,0)+1,FALSE),""))</f>
        <v>#N/A</v>
      </c>
      <c r="CE148" s="326" t="e">
        <f>IF(IF(Plananalyse!CE148=1,VLOOKUP(CE$5,Kruistabel!$B$26:$F$29,MATCH($C148,Kruistabel!$C$25:$F$25,0)+1,FALSE),"")=0,"",IF(Plananalyse!CE148=1,VLOOKUP(CE$5,Kruistabel!$B$26:$F$29,MATCH($C148,Kruistabel!$C$25:$F$25,0)+1,FALSE),""))</f>
        <v>#N/A</v>
      </c>
      <c r="CF148" s="326" t="e">
        <f>IF(IF(Plananalyse!CF148=1,VLOOKUP(CF$5,Kruistabel!$B$26:$F$29,MATCH($C148,Kruistabel!$C$25:$F$25,0)+1,FALSE),"")=0,"",IF(Plananalyse!CF148=1,VLOOKUP(CF$5,Kruistabel!$B$26:$F$29,MATCH($C148,Kruistabel!$C$25:$F$25,0)+1,FALSE),""))</f>
        <v>#N/A</v>
      </c>
      <c r="CG148" s="326" t="e">
        <f>IF(IF(Plananalyse!CG148=1,VLOOKUP(CG$5,Kruistabel!$B$26:$F$29,MATCH($C148,Kruistabel!$C$25:$F$25,0)+1,FALSE),"")=0,"",IF(Plananalyse!CG148=1,VLOOKUP(CG$5,Kruistabel!$B$26:$F$29,MATCH($C148,Kruistabel!$C$25:$F$25,0)+1,FALSE),""))</f>
        <v>#REF!</v>
      </c>
      <c r="CH148" s="326" t="e">
        <f>IF(IF(Plananalyse!CH148=1,VLOOKUP(CH$5,Kruistabel!$B$26:$F$29,MATCH($C148,Kruistabel!$C$25:$F$25,0)+1,FALSE),"")=0,"",IF(Plananalyse!CH148=1,VLOOKUP(CH$5,Kruistabel!$B$26:$F$29,MATCH($C148,Kruistabel!$C$25:$F$25,0)+1,FALSE),""))</f>
        <v>#REF!</v>
      </c>
      <c r="CI148" s="65"/>
      <c r="CJ148" s="326" t="e">
        <f>IF(IF(Plananalyse!CJ148=1,VLOOKUP(CJ$5,Kruistabel!$B$26:$F$29,MATCH($C148,Kruistabel!$C$25:$F$25,0)+1,FALSE),"")=0,"",IF(Plananalyse!CJ148=1,VLOOKUP(CJ$5,Kruistabel!$B$26:$F$29,MATCH($C148,Kruistabel!$C$25:$F$25,0)+1,FALSE),""))</f>
        <v>#N/A</v>
      </c>
      <c r="CK148" s="326" t="e">
        <f>IF(IF(Plananalyse!CK148=1,VLOOKUP(CK$5,Kruistabel!$B$26:$F$29,MATCH($C148,Kruistabel!$C$25:$F$25,0)+1,FALSE),"")=0,"",IF(Plananalyse!CK148=1,VLOOKUP(CK$5,Kruistabel!$B$26:$F$29,MATCH($C148,Kruistabel!$C$25:$F$25,0)+1,FALSE),""))</f>
        <v>#N/A</v>
      </c>
      <c r="CL148" s="326" t="e">
        <f>IF(IF(Plananalyse!CL148=1,VLOOKUP(CL$5,Kruistabel!$B$26:$F$29,MATCH($C148,Kruistabel!$C$25:$F$25,0)+1,FALSE),"")=0,"",IF(Plananalyse!CL148=1,VLOOKUP(CL$5,Kruistabel!$B$26:$F$29,MATCH($C148,Kruistabel!$C$25:$F$25,0)+1,FALSE),""))</f>
        <v>#N/A</v>
      </c>
      <c r="CM148" s="326" t="e">
        <f>IF(IF(Plananalyse!CM148=1,VLOOKUP(CM$5,Kruistabel!$B$26:$F$29,MATCH($C148,Kruistabel!$C$25:$F$25,0)+1,FALSE),"")=0,"",IF(Plananalyse!CM148=1,VLOOKUP(CM$5,Kruistabel!$B$26:$F$29,MATCH($C148,Kruistabel!$C$25:$F$25,0)+1,FALSE),""))</f>
        <v>#N/A</v>
      </c>
      <c r="CN148" s="326" t="e">
        <f>IF(IF(Plananalyse!CN148=1,VLOOKUP(CN$5,Kruistabel!$B$26:$F$29,MATCH($C148,Kruistabel!$C$25:$F$25,0)+1,FALSE),"")=0,"",IF(Plananalyse!CN148=1,VLOOKUP(CN$5,Kruistabel!$B$26:$F$29,MATCH($C148,Kruistabel!$C$25:$F$25,0)+1,FALSE),""))</f>
        <v>#N/A</v>
      </c>
      <c r="CO148" s="326" t="e">
        <f>IF(IF(Plananalyse!CO148=1,VLOOKUP(CO$5,Kruistabel!$B$26:$F$29,MATCH($C148,Kruistabel!$C$25:$F$25,0)+1,FALSE),"")=0,"",IF(Plananalyse!CO148=1,VLOOKUP(CO$5,Kruistabel!$B$26:$F$29,MATCH($C148,Kruistabel!$C$25:$F$25,0)+1,FALSE),""))</f>
        <v>#N/A</v>
      </c>
      <c r="CP148" s="326" t="e">
        <f>IF(IF(Plananalyse!CP148=1,VLOOKUP(CP$5,Kruistabel!$B$26:$F$29,MATCH($C148,Kruistabel!$C$25:$F$25,0)+1,FALSE),"")=0,"",IF(Plananalyse!CP148=1,VLOOKUP(CP$5,Kruistabel!$B$26:$F$29,MATCH($C148,Kruistabel!$C$25:$F$25,0)+1,FALSE),""))</f>
        <v>#N/A</v>
      </c>
      <c r="CQ148" s="326" t="e">
        <f>IF(IF(Plananalyse!CQ148=1,VLOOKUP(CQ$5,Kruistabel!$B$26:$F$29,MATCH($C148,Kruistabel!$C$25:$F$25,0)+1,FALSE),"")=0,"",IF(Plananalyse!CQ148=1,VLOOKUP(CQ$5,Kruistabel!$B$26:$F$29,MATCH($C148,Kruistabel!$C$25:$F$25,0)+1,FALSE),""))</f>
        <v>#N/A</v>
      </c>
      <c r="CR148" s="326" t="e">
        <f>IF(IF(Plananalyse!CR148=1,VLOOKUP(CR$5,Kruistabel!$B$26:$F$29,MATCH($C148,Kruistabel!$C$25:$F$25,0)+1,FALSE),"")=0,"",IF(Plananalyse!CR148=1,VLOOKUP(CR$5,Kruistabel!$B$26:$F$29,MATCH($C148,Kruistabel!$C$25:$F$25,0)+1,FALSE),""))</f>
        <v>#N/A</v>
      </c>
      <c r="CS148" s="326" t="e">
        <f>IF(IF(Plananalyse!CS148=1,VLOOKUP(CS$5,Kruistabel!$B$26:$F$29,MATCH($C148,Kruistabel!$C$25:$F$25,0)+1,FALSE),"")=0,"",IF(Plananalyse!CS148=1,VLOOKUP(CS$5,Kruistabel!$B$26:$F$29,MATCH($C148,Kruistabel!$C$25:$F$25,0)+1,FALSE),""))</f>
        <v>#N/A</v>
      </c>
      <c r="CT148" s="326" t="e">
        <f>IF(IF(Plananalyse!CT148=1,VLOOKUP(CT$5,Kruistabel!$B$26:$F$29,MATCH($C148,Kruistabel!$C$25:$F$25,0)+1,FALSE),"")=0,"",IF(Plananalyse!CT148=1,VLOOKUP(CT$5,Kruistabel!$B$26:$F$29,MATCH($C148,Kruistabel!$C$25:$F$25,0)+1,FALSE),""))</f>
        <v>#N/A</v>
      </c>
      <c r="CU148" s="326" t="e">
        <f>IF(IF(Plananalyse!CU148=1,VLOOKUP(CU$5,Kruistabel!$B$26:$F$29,MATCH($C148,Kruistabel!$C$25:$F$25,0)+1,FALSE),"")=0,"",IF(Plananalyse!CU148=1,VLOOKUP(CU$5,Kruistabel!$B$26:$F$29,MATCH($C148,Kruistabel!$C$25:$F$25,0)+1,FALSE),""))</f>
        <v>#N/A</v>
      </c>
      <c r="CV148" s="326" t="e">
        <f>IF(IF(Plananalyse!CV148=1,VLOOKUP(CV$5,Kruistabel!$B$26:$F$29,MATCH($C148,Kruistabel!$C$25:$F$25,0)+1,FALSE),"")=0,"",IF(Plananalyse!CV148=1,VLOOKUP(CV$5,Kruistabel!$B$26:$F$29,MATCH($C148,Kruistabel!$C$25:$F$25,0)+1,FALSE),""))</f>
        <v>#N/A</v>
      </c>
      <c r="CW148" s="326" t="e">
        <f>IF(IF(Plananalyse!CW148=1,VLOOKUP(CW$5,Kruistabel!$B$26:$F$29,MATCH($C148,Kruistabel!$C$25:$F$25,0)+1,FALSE),"")=0,"",IF(Plananalyse!CW148=1,VLOOKUP(CW$5,Kruistabel!$B$26:$F$29,MATCH($C148,Kruistabel!$C$25:$F$25,0)+1,FALSE),""))</f>
        <v>#N/A</v>
      </c>
      <c r="CX148" s="326" t="e">
        <f>IF(IF(Plananalyse!CX148=1,VLOOKUP(CX$5,Kruistabel!$B$26:$F$29,MATCH($C148,Kruistabel!$C$25:$F$25,0)+1,FALSE),"")=0,"",IF(Plananalyse!CX148=1,VLOOKUP(CX$5,Kruistabel!$B$26:$F$29,MATCH($C148,Kruistabel!$C$25:$F$25,0)+1,FALSE),""))</f>
        <v>#N/A</v>
      </c>
      <c r="CY148" s="326" t="e">
        <f>IF(IF(Plananalyse!CY148=1,VLOOKUP(CY$5,Kruistabel!$B$26:$F$29,MATCH($C148,Kruistabel!$C$25:$F$25,0)+1,FALSE),"")=0,"",IF(Plananalyse!CY148=1,VLOOKUP(CY$5,Kruistabel!$B$26:$F$29,MATCH($C148,Kruistabel!$C$25:$F$25,0)+1,FALSE),""))</f>
        <v>#N/A</v>
      </c>
      <c r="CZ148" s="326" t="e">
        <f>IF(IF(Plananalyse!CZ148=1,VLOOKUP(CZ$5,Kruistabel!$B$26:$F$29,MATCH($C148,Kruistabel!$C$25:$F$25,0)+1,FALSE),"")=0,"",IF(Plananalyse!CZ148=1,VLOOKUP(CZ$5,Kruistabel!$B$26:$F$29,MATCH($C148,Kruistabel!$C$25:$F$25,0)+1,FALSE),""))</f>
        <v>#N/A</v>
      </c>
      <c r="DA148" s="326" t="e">
        <f>IF(IF(Plananalyse!DA148=1,VLOOKUP(DA$5,Kruistabel!$B$26:$F$29,MATCH($C148,Kruistabel!$C$25:$F$25,0)+1,FALSE),"")=0,"",IF(Plananalyse!DA148=1,VLOOKUP(DA$5,Kruistabel!$B$26:$F$29,MATCH($C148,Kruistabel!$C$25:$F$25,0)+1,FALSE),""))</f>
        <v>#N/A</v>
      </c>
      <c r="DB148" s="326" t="e">
        <f>IF(IF(Plananalyse!DB148=1,VLOOKUP(DB$5,Kruistabel!$B$26:$F$29,MATCH($C148,Kruistabel!$C$25:$F$25,0)+1,FALSE),"")=0,"",IF(Plananalyse!DB148=1,VLOOKUP(DB$5,Kruistabel!$B$26:$F$29,MATCH($C148,Kruistabel!$C$25:$F$25,0)+1,FALSE),""))</f>
        <v>#N/A</v>
      </c>
      <c r="DC148" s="326" t="e">
        <f>IF(IF(Plananalyse!DC148=1,VLOOKUP(DC$5,Kruistabel!$B$26:$F$29,MATCH($C148,Kruistabel!$C$25:$F$25,0)+1,FALSE),"")=0,"",IF(Plananalyse!DC148=1,VLOOKUP(DC$5,Kruistabel!$B$26:$F$29,MATCH($C148,Kruistabel!$C$25:$F$25,0)+1,FALSE),""))</f>
        <v>#N/A</v>
      </c>
      <c r="DD148" s="327"/>
      <c r="DE148" s="326" t="e">
        <f>IF(IF(Plananalyse!DE148=1,VLOOKUP(DE$5,Kruistabel!$B$26:$F$29,MATCH($C148,Kruistabel!$C$25:$F$25,0)+1,FALSE),"")=0,"",IF(Plananalyse!DE148=1,VLOOKUP(DE$5,Kruistabel!$B$26:$F$29,MATCH($C148,Kruistabel!$C$25:$F$25,0)+1,FALSE),""))</f>
        <v>#N/A</v>
      </c>
      <c r="DF148" s="326" t="e">
        <f>IF(IF(Plananalyse!DF148=1,VLOOKUP(DF$5,Kruistabel!$B$26:$F$29,MATCH($C148,Kruistabel!$C$25:$F$25,0)+1,FALSE),"")=0,"",IF(Plananalyse!DF148=1,VLOOKUP(DF$5,Kruistabel!$B$26:$F$29,MATCH($C148,Kruistabel!$C$25:$F$25,0)+1,FALSE),""))</f>
        <v>#N/A</v>
      </c>
      <c r="DG148" s="326" t="e">
        <f>IF(IF(Plananalyse!DG148=1,VLOOKUP(DG$5,Kruistabel!$B$26:$F$29,MATCH($C148,Kruistabel!$C$25:$F$25,0)+1,FALSE),"")=0,"",IF(Plananalyse!DG148=1,VLOOKUP(DG$5,Kruistabel!$B$26:$F$29,MATCH($C148,Kruistabel!$C$25:$F$25,0)+1,FALSE),""))</f>
        <v>#N/A</v>
      </c>
      <c r="DH148" s="326" t="e">
        <f>IF(IF(Plananalyse!DH148=1,VLOOKUP(DH$5,Kruistabel!$B$26:$F$29,MATCH($C148,Kruistabel!$C$25:$F$25,0)+1,FALSE),"")=0,"",IF(Plananalyse!DH148=1,VLOOKUP(DH$5,Kruistabel!$B$26:$F$29,MATCH($C148,Kruistabel!$C$25:$F$25,0)+1,FALSE),""))</f>
        <v>#N/A</v>
      </c>
      <c r="DI148" s="326" t="e">
        <f>IF(IF(Plananalyse!DI148=1,VLOOKUP(DI$5,Kruistabel!$B$26:$F$29,MATCH($C148,Kruistabel!$C$25:$F$25,0)+1,FALSE),"")=0,"",IF(Plananalyse!DI148=1,VLOOKUP(DI$5,Kruistabel!$B$26:$F$29,MATCH($C148,Kruistabel!$C$25:$F$25,0)+1,FALSE),""))</f>
        <v>#N/A</v>
      </c>
      <c r="DJ148" s="326" t="e">
        <f>IF(IF(Plananalyse!DJ148=1,VLOOKUP(DJ$5,Kruistabel!$B$26:$F$29,MATCH($C148,Kruistabel!$C$25:$F$25,0)+1,FALSE),"")=0,"",IF(Plananalyse!DJ148=1,VLOOKUP(DJ$5,Kruistabel!$B$26:$F$29,MATCH($C148,Kruistabel!$C$25:$F$25,0)+1,FALSE),""))</f>
        <v>#N/A</v>
      </c>
      <c r="DK148" s="326" t="e">
        <f>IF(IF(Plananalyse!DK148=1,VLOOKUP(DK$5,Kruistabel!$B$26:$F$29,MATCH($C148,Kruistabel!$C$25:$F$25,0)+1,FALSE),"")=0,"",IF(Plananalyse!DK148=1,VLOOKUP(DK$5,Kruistabel!$B$26:$F$29,MATCH($C148,Kruistabel!$C$25:$F$25,0)+1,FALSE),""))</f>
        <v>#REF!</v>
      </c>
      <c r="DL148" s="326" t="e">
        <f>IF(IF(Plananalyse!DL148=1,VLOOKUP(DL$5,Kruistabel!$B$26:$F$29,MATCH($C148,Kruistabel!$C$25:$F$25,0)+1,FALSE),"")=0,"",IF(Plananalyse!DL148=1,VLOOKUP(DL$5,Kruistabel!$B$26:$F$29,MATCH($C148,Kruistabel!$C$25:$F$25,0)+1,FALSE),""))</f>
        <v>#REF!</v>
      </c>
      <c r="DM148" s="327" t="str">
        <f>IF(Plananalyse!DM148=1,VLOOKUP(DM$5,Kruistabel!$B$26:$F$29,MATCH($C148,Kruistabel!$C$25:$F$25,0)+1,FALSE),"")</f>
        <v/>
      </c>
      <c r="DN148" s="326" t="e">
        <f>IF(IF(Plananalyse!DN148=1,VLOOKUP(DN$5,Kruistabel!$B$26:$F$29,MATCH($C148,Kruistabel!$C$25:$F$25,0)+1,FALSE),"")=0,"",IF(Plananalyse!DN148=1,VLOOKUP(DN$5,Kruistabel!$B$26:$F$29,MATCH($C148,Kruistabel!$C$25:$F$25,0)+1,FALSE),""))</f>
        <v>#N/A</v>
      </c>
      <c r="DO148" s="326" t="e">
        <f>IF(IF(Plananalyse!DO148=1,VLOOKUP(DO$5,Kruistabel!$B$26:$F$29,MATCH($C148,Kruistabel!$C$25:$F$25,0)+1,FALSE),"")=0,"",IF(Plananalyse!DO148=1,VLOOKUP(DO$5,Kruistabel!$B$26:$F$29,MATCH($C148,Kruistabel!$C$25:$F$25,0)+1,FALSE),""))</f>
        <v>#N/A</v>
      </c>
      <c r="DP148" s="326" t="e">
        <f>IF(IF(Plananalyse!DP148=1,VLOOKUP(DP$5,Kruistabel!$B$26:$F$29,MATCH($C148,Kruistabel!$C$25:$F$25,0)+1,FALSE),"")=0,"",IF(Plananalyse!DP148=1,VLOOKUP(DP$5,Kruistabel!$B$26:$F$29,MATCH($C148,Kruistabel!$C$25:$F$25,0)+1,FALSE),""))</f>
        <v>#N/A</v>
      </c>
      <c r="DQ148" s="326" t="e">
        <f>IF(IF(Plananalyse!DQ148=1,VLOOKUP(DQ$5,Kruistabel!$B$26:$F$29,MATCH($C148,Kruistabel!$C$25:$F$25,0)+1,FALSE),"")=0,"",IF(Plananalyse!DQ148=1,VLOOKUP(DQ$5,Kruistabel!$B$26:$F$29,MATCH($C148,Kruistabel!$C$25:$F$25,0)+1,FALSE),""))</f>
        <v>#N/A</v>
      </c>
      <c r="DR148" s="326" t="e">
        <f>IF(IF(Plananalyse!DR148=1,VLOOKUP(DR$5,Kruistabel!$B$26:$F$29,MATCH($C148,Kruistabel!$C$25:$F$25,0)+1,FALSE),"")=0,"",IF(Plananalyse!DR148=1,VLOOKUP(DR$5,Kruistabel!$B$26:$F$29,MATCH($C148,Kruistabel!$C$25:$F$25,0)+1,FALSE),""))</f>
        <v>#N/A</v>
      </c>
      <c r="DS148" s="326" t="e">
        <f>IF(IF(Plananalyse!DS148=1,VLOOKUP(DS$5,Kruistabel!$B$26:$F$29,MATCH($C148,Kruistabel!$C$25:$F$25,0)+1,FALSE),"")=0,"",IF(Plananalyse!DS148=1,VLOOKUP(DS$5,Kruistabel!$B$26:$F$29,MATCH($C148,Kruistabel!$C$25:$F$25,0)+1,FALSE),""))</f>
        <v>#N/A</v>
      </c>
      <c r="DT148" s="326" t="e">
        <f>IF(IF(Plananalyse!DT148=1,VLOOKUP(DT$5,Kruistabel!$B$26:$F$29,MATCH($C148,Kruistabel!$C$25:$F$25,0)+1,FALSE),"")=0,"",IF(Plananalyse!DT148=1,VLOOKUP(DT$5,Kruistabel!$B$26:$F$29,MATCH($C148,Kruistabel!$C$25:$F$25,0)+1,FALSE),""))</f>
        <v>#N/A</v>
      </c>
      <c r="DU148" s="326" t="e">
        <f>IF(IF(Plananalyse!DU148=1,VLOOKUP(DU$5,Kruistabel!$B$26:$F$29,MATCH($C148,Kruistabel!$C$25:$F$25,0)+1,FALSE),"")=0,"",IF(Plananalyse!DU148=1,VLOOKUP(DU$5,Kruistabel!$B$26:$F$29,MATCH($C148,Kruistabel!$C$25:$F$25,0)+1,FALSE),""))</f>
        <v>#N/A</v>
      </c>
      <c r="DV148" s="326" t="e">
        <f>IF(IF(Plananalyse!DV148=1,VLOOKUP(DV$5,Kruistabel!$B$26:$F$29,MATCH($C148,Kruistabel!$C$25:$F$25,0)+1,FALSE),"")=0,"",IF(Plananalyse!DV148=1,VLOOKUP(DV$5,Kruistabel!$B$26:$F$29,MATCH($C148,Kruistabel!$C$25:$F$25,0)+1,FALSE),""))</f>
        <v>#N/A</v>
      </c>
      <c r="DW148" s="326" t="e">
        <f>IF(IF(Plananalyse!DW148=1,VLOOKUP(DW$5,Kruistabel!$B$26:$F$29,MATCH($C148,Kruistabel!$C$25:$F$25,0)+1,FALSE),"")=0,"",IF(Plananalyse!DW148=1,VLOOKUP(DW$5,Kruistabel!$B$26:$F$29,MATCH($C148,Kruistabel!$C$25:$F$25,0)+1,FALSE),""))</f>
        <v>#REF!</v>
      </c>
      <c r="DX148" s="326" t="e">
        <f>IF(IF(Plananalyse!DX148=1,VLOOKUP(DX$5,Kruistabel!$B$26:$F$29,MATCH($C148,Kruistabel!$C$25:$F$25,0)+1,FALSE),"")=0,"",IF(Plananalyse!DX148=1,VLOOKUP(DX$5,Kruistabel!$B$26:$F$29,MATCH($C148,Kruistabel!$C$25:$F$25,0)+1,FALSE),""))</f>
        <v>#REF!</v>
      </c>
      <c r="DY148" s="327" t="str">
        <f>IF(Plananalyse!DY148=1,VLOOKUP(DY$5,Kruistabel!$B$26:$F$29,MATCH($C148,Kruistabel!$C$25:$F$25,0)+1,FALSE),"")</f>
        <v/>
      </c>
      <c r="DZ148" s="326" t="e">
        <f>IF(IF(Plananalyse!DZ148=1,VLOOKUP(DZ$5,Kruistabel!$B$26:$F$29,MATCH($C148,Kruistabel!$C$25:$F$25,0)+1,FALSE),"")=0,"",IF(Plananalyse!DZ148=1,VLOOKUP(DZ$5,Kruistabel!$B$26:$F$29,MATCH($C148,Kruistabel!$C$25:$F$25,0)+1,FALSE),""))</f>
        <v>#N/A</v>
      </c>
      <c r="EA148" s="326" t="e">
        <f>IF(IF(Plananalyse!EA148=1,VLOOKUP(EA$5,Kruistabel!$B$26:$F$29,MATCH($C148,Kruistabel!$C$25:$F$25,0)+1,FALSE),"")=0,"",IF(Plananalyse!EA148=1,VLOOKUP(EA$5,Kruistabel!$B$26:$F$29,MATCH($C148,Kruistabel!$C$25:$F$25,0)+1,FALSE),""))</f>
        <v>#N/A</v>
      </c>
      <c r="EB148" s="326" t="e">
        <f>IF(IF(Plananalyse!EB148=1,VLOOKUP(EB$5,Kruistabel!$B$26:$F$29,MATCH($C148,Kruistabel!$C$25:$F$25,0)+1,FALSE),"")=0,"",IF(Plananalyse!EB148=1,VLOOKUP(EB$5,Kruistabel!$B$26:$F$29,MATCH($C148,Kruistabel!$C$25:$F$25,0)+1,FALSE),""))</f>
        <v>#REF!</v>
      </c>
      <c r="EC148" s="326" t="e">
        <f>IF(IF(Plananalyse!EC148=1,VLOOKUP(EC$5,Kruistabel!$B$26:$F$29,MATCH($C148,Kruistabel!$C$25:$F$25,0)+1,FALSE),"")=0,"",IF(Plananalyse!EC148=1,VLOOKUP(EC$5,Kruistabel!$B$26:$F$29,MATCH($C148,Kruistabel!$C$25:$F$25,0)+1,FALSE),""))</f>
        <v>#REF!</v>
      </c>
      <c r="ED148" s="327"/>
      <c r="EE148" s="326" t="e">
        <f>IF(IF(Plananalyse!EE148=1,VLOOKUP(EE$5,Kruistabel!$B$26:$F$29,MATCH($C148,Kruistabel!$C$25:$F$25,0)+1,FALSE),"")=0,"",IF(Plananalyse!EE148=1,VLOOKUP(EE$5,Kruistabel!$B$26:$F$29,MATCH($C148,Kruistabel!$C$25:$F$25,0)+1,FALSE),""))</f>
        <v>#N/A</v>
      </c>
      <c r="EF148" s="326" t="e">
        <f>IF(IF(Plananalyse!EF148=1,VLOOKUP(EF$5,Kruistabel!$B$26:$F$29,MATCH($C148,Kruistabel!$C$25:$F$25,0)+1,FALSE),"")=0,"",IF(Plananalyse!EF148=1,VLOOKUP(EF$5,Kruistabel!$B$26:$F$29,MATCH($C148,Kruistabel!$C$25:$F$25,0)+1,FALSE),""))</f>
        <v>#N/A</v>
      </c>
      <c r="EG148" s="326" t="e">
        <f>IF(IF(Plananalyse!EG148=1,VLOOKUP(EG$5,Kruistabel!$B$26:$F$29,MATCH($C148,Kruistabel!$C$25:$F$25,0)+1,FALSE),"")=0,"",IF(Plananalyse!EG148=1,VLOOKUP(EG$5,Kruistabel!$B$26:$F$29,MATCH($C148,Kruistabel!$C$25:$F$25,0)+1,FALSE),""))</f>
        <v>#N/A</v>
      </c>
      <c r="EH148" s="326" t="e">
        <f ca="1">IF(IF(Plananalyse!EH148=1,VLOOKUP(EH$5,Kruistabel!$B$26:$F$29,MATCH($C148,Kruistabel!$C$25:$F$25,0)+1,FALSE),"")=0,"",IF(Plananalyse!EH148=1,VLOOKUP(EH$5,Kruistabel!$B$26:$F$29,MATCH($C148,Kruistabel!$C$25:$F$25,0)+1,FALSE),""))</f>
        <v>#REF!</v>
      </c>
      <c r="EI148" s="326" t="e">
        <f ca="1">IF(IF(Plananalyse!EI148=1,VLOOKUP(EI$5,Kruistabel!$B$26:$F$29,MATCH($C148,Kruistabel!$C$25:$F$25,0)+1,FALSE),"")=0,"",IF(Plananalyse!EI148=1,VLOOKUP(EI$5,Kruistabel!$B$26:$F$29,MATCH($C148,Kruistabel!$C$25:$F$25,0)+1,FALSE),""))</f>
        <v>#REF!</v>
      </c>
      <c r="EJ148" s="164" t="str">
        <f>IF(Plananalyse!EJ148=1,VLOOKUP(EJ$5,Kruistabel!$B$26:$F$29,MATCH($C148,Kruistabel!$C$25:$F$25,0)+1,FALSE),"")</f>
        <v/>
      </c>
      <c r="EK148" s="138"/>
      <c r="EL148" s="138"/>
      <c r="EM148" s="138"/>
      <c r="EN148" s="138"/>
      <c r="EO148" s="138"/>
    </row>
    <row r="149" spans="2:145" hidden="1">
      <c r="B149" s="337" t="e">
        <f>Classificatietabel!#REF!</f>
        <v>#REF!</v>
      </c>
      <c r="C149" s="160" t="e">
        <f>_xlfn.IFNA(VLOOKUP($B149,Classificatietabel!$B$6:$I$91,C$7,FALSE),"")</f>
        <v>#REF!</v>
      </c>
      <c r="D149" s="160" t="e">
        <f>_xlfn.IFNA(VLOOKUP($B149,Classificatietabel!$B$6:$I$91,D$7,FALSE),"")</f>
        <v>#REF!</v>
      </c>
      <c r="E149" s="119" t="e">
        <f>IF(AND(D149="laag",$D$3=1),0,_xlfn.IFNA(IF(VLOOKUP($B149,Classificatietabel!$B$6:$H$91,$E$5,FALSE)="Ja",1,0),""))</f>
        <v>#REF!</v>
      </c>
      <c r="F149" s="163"/>
      <c r="G149" s="326" t="e">
        <f>IF(IF(Plananalyse!G149=1,VLOOKUP(G$5,Kruistabel!$B$26:$F$29,MATCH($C149,Kruistabel!$C$25:$F$25,0)+1,FALSE),"")=0,"",IF(Plananalyse!G149=1,VLOOKUP(G$5,Kruistabel!$B$26:$F$29,MATCH($C149,Kruistabel!$C$25:$F$25,0)+1,FALSE),""))</f>
        <v>#REF!</v>
      </c>
      <c r="H149" s="326" t="e">
        <f>IF(IF(Plananalyse!H149=1,VLOOKUP(H$5,Kruistabel!$B$26:$F$29,MATCH($C149,Kruistabel!$C$25:$F$25,0)+1,FALSE),"")=0,"",IF(Plananalyse!H149=1,VLOOKUP(H$5,Kruistabel!$B$26:$F$29,MATCH($C149,Kruistabel!$C$25:$F$25,0)+1,FALSE),""))</f>
        <v>#REF!</v>
      </c>
      <c r="I149" s="326" t="e">
        <f>IF(IF(Plananalyse!I149=1,VLOOKUP(I$5,Kruistabel!$B$26:$F$29,MATCH($C149,Kruistabel!$C$25:$F$25,0)+1,FALSE),"")=0,"",IF(Plananalyse!I149=1,VLOOKUP(I$5,Kruistabel!$B$26:$F$29,MATCH($C149,Kruistabel!$C$25:$F$25,0)+1,FALSE),""))</f>
        <v>#REF!</v>
      </c>
      <c r="J149" s="326" t="e">
        <f>IF(IF(Plananalyse!J149=1,VLOOKUP(J$5,Kruistabel!$B$26:$F$29,MATCH($C149,Kruistabel!$C$25:$F$25,0)+1,FALSE),"")=0,"",IF(Plananalyse!J149=1,VLOOKUP(J$5,Kruistabel!$B$26:$F$29,MATCH($C149,Kruistabel!$C$25:$F$25,0)+1,FALSE),""))</f>
        <v>#REF!</v>
      </c>
      <c r="K149" s="326" t="e">
        <f>IF(IF(Plananalyse!K149=1,VLOOKUP(K$5,Kruistabel!$B$26:$F$29,MATCH($C149,Kruistabel!$C$25:$F$25,0)+1,FALSE),"")=0,"",IF(Plananalyse!K149=1,VLOOKUP(K$5,Kruistabel!$B$26:$F$29,MATCH($C149,Kruistabel!$C$25:$F$25,0)+1,FALSE),""))</f>
        <v>#REF!</v>
      </c>
      <c r="L149" s="326" t="e">
        <f>IF(IF(Plananalyse!L149=1,VLOOKUP(L$5,Kruistabel!$B$26:$F$29,MATCH($C149,Kruistabel!$C$25:$F$25,0)+1,FALSE),"")=0,"",IF(Plananalyse!L149=1,VLOOKUP(L$5,Kruistabel!$B$26:$F$29,MATCH($C149,Kruistabel!$C$25:$F$25,0)+1,FALSE),""))</f>
        <v>#REF!</v>
      </c>
      <c r="M149" s="326" t="e">
        <f>IF(IF(Plananalyse!M149=1,VLOOKUP(M$5,Kruistabel!$B$26:$F$29,MATCH($C149,Kruistabel!$C$25:$F$25,0)+1,FALSE),"")=0,"",IF(Plananalyse!M149=1,VLOOKUP(M$5,Kruistabel!$B$26:$F$29,MATCH($C149,Kruistabel!$C$25:$F$25,0)+1,FALSE),""))</f>
        <v>#REF!</v>
      </c>
      <c r="N149" s="326" t="e">
        <f>IF(IF(Plananalyse!N149=1,VLOOKUP(N$5,Kruistabel!$B$26:$F$29,MATCH($C149,Kruistabel!$C$25:$F$25,0)+1,FALSE),"")=0,"",IF(Plananalyse!N149=1,VLOOKUP(N$5,Kruistabel!$B$26:$F$29,MATCH($C149,Kruistabel!$C$25:$F$25,0)+1,FALSE),""))</f>
        <v>#REF!</v>
      </c>
      <c r="O149" s="326" t="e">
        <f>IF(IF(Plananalyse!O149=1,VLOOKUP(O$5,Kruistabel!$B$26:$F$29,MATCH($C149,Kruistabel!$C$25:$F$25,0)+1,FALSE),"")=0,"",IF(Plananalyse!O149=1,VLOOKUP(O$5,Kruistabel!$B$26:$F$29,MATCH($C149,Kruistabel!$C$25:$F$25,0)+1,FALSE),""))</f>
        <v>#REF!</v>
      </c>
      <c r="P149" s="326" t="e">
        <f>IF(IF(Plananalyse!P149=1,VLOOKUP(P$5,Kruistabel!$B$26:$F$29,MATCH($C149,Kruistabel!$C$25:$F$25,0)+1,FALSE),"")=0,"",IF(Plananalyse!P149=1,VLOOKUP(P$5,Kruistabel!$B$26:$F$29,MATCH($C149,Kruistabel!$C$25:$F$25,0)+1,FALSE),""))</f>
        <v>#REF!</v>
      </c>
      <c r="Q149" s="326" t="e">
        <f>IF(IF(Plananalyse!Q149=1,VLOOKUP(Q$5,Kruistabel!$B$26:$F$29,MATCH($C149,Kruistabel!$C$25:$F$25,0)+1,FALSE),"")=0,"",IF(Plananalyse!Q149=1,VLOOKUP(Q$5,Kruistabel!$B$26:$F$29,MATCH($C149,Kruistabel!$C$25:$F$25,0)+1,FALSE),""))</f>
        <v>#REF!</v>
      </c>
      <c r="R149" s="326" t="e">
        <f>IF(IF(Plananalyse!R149=1,VLOOKUP(R$5,Kruistabel!$B$26:$F$29,MATCH($C149,Kruistabel!$C$25:$F$25,0)+1,FALSE),"")=0,"",IF(Plananalyse!R149=1,VLOOKUP(R$5,Kruistabel!$B$26:$F$29,MATCH($C149,Kruistabel!$C$25:$F$25,0)+1,FALSE),""))</f>
        <v>#REF!</v>
      </c>
      <c r="S149" s="326" t="e">
        <f>IF(IF(Plananalyse!S149=1,VLOOKUP(S$5,Kruistabel!$B$26:$F$29,MATCH($C149,Kruistabel!$C$25:$F$25,0)+1,FALSE),"")=0,"",IF(Plananalyse!S149=1,VLOOKUP(S$5,Kruistabel!$B$26:$F$29,MATCH($C149,Kruistabel!$C$25:$F$25,0)+1,FALSE),""))</f>
        <v>#REF!</v>
      </c>
      <c r="T149" s="326" t="e">
        <f>IF(IF(Plananalyse!T149=1,VLOOKUP(T$5,Kruistabel!$B$26:$F$29,MATCH($C149,Kruistabel!$C$25:$F$25,0)+1,FALSE),"")=0,"",IF(Plananalyse!T149=1,VLOOKUP(T$5,Kruistabel!$B$26:$F$29,MATCH($C149,Kruistabel!$C$25:$F$25,0)+1,FALSE),""))</f>
        <v>#REF!</v>
      </c>
      <c r="U149" s="326" t="e">
        <f>IF(IF(Plananalyse!U149=1,VLOOKUP(U$5,Kruistabel!$B$26:$F$29,MATCH($C149,Kruistabel!$C$25:$F$25,0)+1,FALSE),"")=0,"",IF(Plananalyse!U149=1,VLOOKUP(U$5,Kruistabel!$B$26:$F$29,MATCH($C149,Kruistabel!$C$25:$F$25,0)+1,FALSE),""))</f>
        <v>#REF!</v>
      </c>
      <c r="V149" s="326" t="e">
        <f>IF(IF(Plananalyse!V149=1,VLOOKUP(V$5,Kruistabel!$B$26:$F$29,MATCH($C149,Kruistabel!$C$25:$F$25,0)+1,FALSE),"")=0,"",IF(Plananalyse!V149=1,VLOOKUP(V$5,Kruistabel!$B$26:$F$29,MATCH($C149,Kruistabel!$C$25:$F$25,0)+1,FALSE),""))</f>
        <v>#REF!</v>
      </c>
      <c r="W149" s="326" t="e">
        <f>IF(IF(Plananalyse!W149=1,VLOOKUP(W$5,Kruistabel!$B$26:$F$29,MATCH($C149,Kruistabel!$C$25:$F$25,0)+1,FALSE),"")=0,"",IF(Plananalyse!W149=1,VLOOKUP(W$5,Kruistabel!$B$26:$F$29,MATCH($C149,Kruistabel!$C$25:$F$25,0)+1,FALSE),""))</f>
        <v>#REF!</v>
      </c>
      <c r="X149" s="326" t="e">
        <f>IF(IF(Plananalyse!X149=1,VLOOKUP(X$5,Kruistabel!$B$26:$F$29,MATCH($C149,Kruistabel!$C$25:$F$25,0)+1,FALSE),"")=0,"",IF(Plananalyse!X149=1,VLOOKUP(X$5,Kruistabel!$B$26:$F$29,MATCH($C149,Kruistabel!$C$25:$F$25,0)+1,FALSE),""))</f>
        <v>#REF!</v>
      </c>
      <c r="Y149" s="326" t="e">
        <f>IF(IF(Plananalyse!Y149=1,VLOOKUP(Y$5,Kruistabel!$B$26:$F$29,MATCH($C149,Kruistabel!$C$25:$F$25,0)+1,FALSE),"")=0,"",IF(Plananalyse!Y149=1,VLOOKUP(Y$5,Kruistabel!$B$26:$F$29,MATCH($C149,Kruistabel!$C$25:$F$25,0)+1,FALSE),""))</f>
        <v>#REF!</v>
      </c>
      <c r="Z149" s="326" t="e">
        <f>IF(IF(Plananalyse!Z149=1,VLOOKUP(Z$5,Kruistabel!$B$26:$F$29,MATCH($C149,Kruistabel!$C$25:$F$25,0)+1,FALSE),"")=0,"",IF(Plananalyse!Z149=1,VLOOKUP(Z$5,Kruistabel!$B$26:$F$29,MATCH($C149,Kruistabel!$C$25:$F$25,0)+1,FALSE),""))</f>
        <v>#REF!</v>
      </c>
      <c r="AA149" s="326" t="e">
        <f>IF(IF(Plananalyse!AA149=1,VLOOKUP(AA$5,Kruistabel!$B$26:$F$29,MATCH($C149,Kruistabel!$C$25:$F$25,0)+1,FALSE),"")=0,"",IF(Plananalyse!AA149=1,VLOOKUP(AA$5,Kruistabel!$B$26:$F$29,MATCH($C149,Kruistabel!$C$25:$F$25,0)+1,FALSE),""))</f>
        <v>#REF!</v>
      </c>
      <c r="AB149" s="326" t="e">
        <f>IF(IF(Plananalyse!AB149=1,VLOOKUP(AB$5,Kruistabel!$B$26:$F$29,MATCH($C149,Kruistabel!$C$25:$F$25,0)+1,FALSE),"")=0,"",IF(Plananalyse!AB149=1,VLOOKUP(AB$5,Kruistabel!$B$26:$F$29,MATCH($C149,Kruistabel!$C$25:$F$25,0)+1,FALSE),""))</f>
        <v>#REF!</v>
      </c>
      <c r="AC149" s="326" t="e">
        <f>IF(IF(Plananalyse!AC149=1,VLOOKUP(AC$5,Kruistabel!$B$26:$F$29,MATCH($C149,Kruistabel!$C$25:$F$25,0)+1,FALSE),"")=0,"",IF(Plananalyse!AC149=1,VLOOKUP(AC$5,Kruistabel!$B$26:$F$29,MATCH($C149,Kruistabel!$C$25:$F$25,0)+1,FALSE),""))</f>
        <v>#REF!</v>
      </c>
      <c r="AD149" s="326" t="e">
        <f>IF(IF(Plananalyse!AD149=1,VLOOKUP(AD$5,Kruistabel!$B$26:$F$29,MATCH($C149,Kruistabel!$C$25:$F$25,0)+1,FALSE),"")=0,"",IF(Plananalyse!AD149=1,VLOOKUP(AD$5,Kruistabel!$B$26:$F$29,MATCH($C149,Kruistabel!$C$25:$F$25,0)+1,FALSE),""))</f>
        <v>#REF!</v>
      </c>
      <c r="AE149" s="326" t="e">
        <f>IF(IF(Plananalyse!AE149=1,VLOOKUP(AE$5,Kruistabel!$B$26:$F$29,MATCH($C149,Kruistabel!$C$25:$F$25,0)+1,FALSE),"")=0,"",IF(Plananalyse!AE149=1,VLOOKUP(AE$5,Kruistabel!$B$26:$F$29,MATCH($C149,Kruistabel!$C$25:$F$25,0)+1,FALSE),""))</f>
        <v>#REF!</v>
      </c>
      <c r="AF149" s="326" t="e">
        <f>IF(IF(Plananalyse!AF149=1,VLOOKUP(AF$5,Kruistabel!$B$26:$F$29,MATCH($C149,Kruistabel!$C$25:$F$25,0)+1,FALSE),"")=0,"",IF(Plananalyse!AF149=1,VLOOKUP(AF$5,Kruistabel!$B$26:$F$29,MATCH($C149,Kruistabel!$C$25:$F$25,0)+1,FALSE),""))</f>
        <v>#REF!</v>
      </c>
      <c r="AG149" s="326" t="e">
        <f>IF(IF(Plananalyse!AG149=1,VLOOKUP(AG$5,Kruistabel!$B$26:$F$29,MATCH($C149,Kruistabel!$C$25:$F$25,0)+1,FALSE),"")=0,"",IF(Plananalyse!AG149=1,VLOOKUP(AG$5,Kruistabel!$B$26:$F$29,MATCH($C149,Kruistabel!$C$25:$F$25,0)+1,FALSE),""))</f>
        <v>#REF!</v>
      </c>
      <c r="AH149" s="326" t="e">
        <f>IF(IF(Plananalyse!AH149=1,VLOOKUP(AH$5,Kruistabel!$B$26:$F$29,MATCH($C149,Kruistabel!$C$25:$F$25,0)+1,FALSE),"")=0,"",IF(Plananalyse!AI149=1,VLOOKUP(AH$5,Kruistabel!$B$26:$F$29,MATCH($C149,Kruistabel!$C$25:$F$25,0)+1,FALSE),""))</f>
        <v>#REF!</v>
      </c>
      <c r="AI149" s="326" t="e">
        <f>IF(IF(Plananalyse!AI149=1,VLOOKUP(AI$5,Kruistabel!$B$26:$F$29,MATCH($C149,Kruistabel!$C$25:$F$25,0)+1,FALSE),"")=0,"",IF(Plananalyse!AJ149=1,VLOOKUP(AI$5,Kruistabel!$B$26:$F$29,MATCH($C149,Kruistabel!$C$25:$F$25,0)+1,FALSE),""))</f>
        <v>#REF!</v>
      </c>
      <c r="AJ149" s="326" t="e">
        <f>IF(IF(Plananalyse!AJ149=1,VLOOKUP(AJ$5,Kruistabel!$B$26:$F$29,MATCH($C149,Kruistabel!$C$25:$F$25,0)+1,FALSE),"")=0,"",IF(Plananalyse!AJ149=1,VLOOKUP(AJ$5,Kruistabel!$B$26:$F$29,MATCH($C149,Kruistabel!$C$25:$F$25,0)+1,FALSE),""))</f>
        <v>#REF!</v>
      </c>
      <c r="AK149" s="326" t="e">
        <f>IF(IF(Plananalyse!AK149=1,VLOOKUP(AK$5,Kruistabel!$B$26:$F$29,MATCH($C149,Kruistabel!$C$25:$F$25,0)+1,FALSE),"")=0,"",IF(Plananalyse!AK149=1,VLOOKUP(AK$5,Kruistabel!$B$26:$F$29,MATCH($C149,Kruistabel!$C$25:$F$25,0)+1,FALSE),""))</f>
        <v>#REF!</v>
      </c>
      <c r="AL149" s="326" t="e">
        <f>IF(IF(Plananalyse!AL149=1,VLOOKUP(AL$5,Kruistabel!$B$26:$F$29,MATCH($C149,Kruistabel!$C$25:$F$25,0)+1,FALSE),"")=0,"",IF(Plananalyse!AL149=1,VLOOKUP(AL$5,Kruistabel!$B$26:$F$29,MATCH($C149,Kruistabel!$C$25:$F$25,0)+1,FALSE),""))</f>
        <v>#REF!</v>
      </c>
      <c r="AM149" s="326" t="e">
        <f>IF(IF(Plananalyse!AM149=1,VLOOKUP(AM$5,Kruistabel!$B$26:$F$29,MATCH($C149,Kruistabel!$C$25:$F$25,0)+1,FALSE),"")=0,"",IF(Plananalyse!AM149=1,VLOOKUP(AM$5,Kruistabel!$B$26:$F$29,MATCH($C149,Kruistabel!$C$25:$F$25,0)+1,FALSE),""))</f>
        <v>#REF!</v>
      </c>
      <c r="AN149" s="327"/>
      <c r="AO149" s="326" t="e">
        <f>IF(IF(Plananalyse!AO149=1,VLOOKUP(AO$5,Kruistabel!$B$26:$F$29,MATCH($C149,Kruistabel!$C$25:$F$25,0)+1,FALSE),"")=0,"",IF(Plananalyse!AO149=1,VLOOKUP(AO$5,Kruistabel!$B$26:$F$29,MATCH($C149,Kruistabel!$C$25:$F$25,0)+1,FALSE),""))</f>
        <v>#REF!</v>
      </c>
      <c r="AP149" s="326" t="e">
        <f>IF(IF(Plananalyse!AP149=1,VLOOKUP(AP$5,Kruistabel!$B$26:$F$29,MATCH($C149,Kruistabel!$C$25:$F$25,0)+1,FALSE),"")=0,"",IF(Plananalyse!AP149=1,VLOOKUP(AP$5,Kruistabel!$B$26:$F$29,MATCH($C149,Kruistabel!$C$25:$F$25,0)+1,FALSE),""))</f>
        <v>#REF!</v>
      </c>
      <c r="AQ149" s="326" t="e">
        <f>IF(IF(Plananalyse!AQ149=1,VLOOKUP(AQ$5,Kruistabel!$B$26:$F$29,MATCH($C149,Kruistabel!$C$25:$F$25,0)+1,FALSE),"")=0,"",IF(Plananalyse!AQ149=1,VLOOKUP(AQ$5,Kruistabel!$B$26:$F$29,MATCH($C149,Kruistabel!$C$25:$F$25,0)+1,FALSE),""))</f>
        <v>#REF!</v>
      </c>
      <c r="AR149" s="326" t="e">
        <f>IF(IF(Plananalyse!AR149=1,VLOOKUP(AR$5,Kruistabel!$B$26:$F$29,MATCH($C149,Kruistabel!$C$25:$F$25,0)+1,FALSE),"")=0,"",IF(Plananalyse!AR149=1,VLOOKUP(AR$5,Kruistabel!$B$26:$F$29,MATCH($C149,Kruistabel!$C$25:$F$25,0)+1,FALSE),""))</f>
        <v>#REF!</v>
      </c>
      <c r="AS149" s="326" t="e">
        <f>IF(IF(Plananalyse!AS149=1,VLOOKUP(AS$5,Kruistabel!$B$26:$F$29,MATCH($C149,Kruistabel!$C$25:$F$25,0)+1,FALSE),"")=0,"",IF(Plananalyse!AS149=1,VLOOKUP(AS$5,Kruistabel!$B$26:$F$29,MATCH($C149,Kruistabel!$C$25:$F$25,0)+1,FALSE),""))</f>
        <v>#REF!</v>
      </c>
      <c r="AT149" s="326" t="e">
        <f>IF(IF(Plananalyse!AT149=1,VLOOKUP(AT$5,Kruistabel!$B$26:$F$29,MATCH($C149,Kruistabel!$C$25:$F$25,0)+1,FALSE),"")=0,"",IF(Plananalyse!AT149=1,VLOOKUP(AT$5,Kruistabel!$B$26:$F$29,MATCH($C149,Kruistabel!$C$25:$F$25,0)+1,FALSE),""))</f>
        <v>#REF!</v>
      </c>
      <c r="AU149" s="326" t="e">
        <f>IF(IF(Plananalyse!AU149=1,VLOOKUP(AU$5,Kruistabel!$B$26:$F$29,MATCH($C149,Kruistabel!$C$25:$F$25,0)+1,FALSE),"")=0,"",IF(Plananalyse!AU149=1,VLOOKUP(AU$5,Kruistabel!$B$26:$F$29,MATCH($C149,Kruistabel!$C$25:$F$25,0)+1,FALSE),""))</f>
        <v>#REF!</v>
      </c>
      <c r="AV149" s="326" t="e">
        <f>IF(IF(Plananalyse!AV149=1,VLOOKUP(AV$5,Kruistabel!$B$26:$F$29,MATCH($C149,Kruistabel!$C$25:$F$25,0)+1,FALSE),"")=0,"",IF(Plananalyse!AV149=1,VLOOKUP(AV$5,Kruistabel!$B$26:$F$29,MATCH($C149,Kruistabel!$C$25:$F$25,0)+1,FALSE),""))</f>
        <v>#REF!</v>
      </c>
      <c r="AW149" s="326" t="e">
        <f>IF(IF(Plananalyse!AW149=1,VLOOKUP(AW$5,Kruistabel!$B$26:$F$29,MATCH($C149,Kruistabel!$C$25:$F$25,0)+1,FALSE),"")=0,"",IF(Plananalyse!AW149=1,VLOOKUP(AW$5,Kruistabel!$B$26:$F$29,MATCH($C149,Kruistabel!$C$25:$F$25,0)+1,FALSE),""))</f>
        <v>#REF!</v>
      </c>
      <c r="AX149" s="326" t="e">
        <f>IF(IF(Plananalyse!AX149=1,VLOOKUP(AX$5,Kruistabel!$B$26:$F$29,MATCH($C149,Kruistabel!$C$25:$F$25,0)+1,FALSE),"")=0,"",IF(Plananalyse!AX149=1,VLOOKUP(AX$5,Kruistabel!$B$26:$F$29,MATCH($C149,Kruistabel!$C$25:$F$25,0)+1,FALSE),""))</f>
        <v>#REF!</v>
      </c>
      <c r="AY149" s="327"/>
      <c r="AZ149" s="326" t="e">
        <f>IF(IF(Plananalyse!AZ149=1,VLOOKUP(AZ$5,Kruistabel!$B$26:$F$29,MATCH($C149,Kruistabel!$C$25:$F$25,0)+1,FALSE),"")=0,"",IF(Plananalyse!AZ149=1,VLOOKUP(AZ$5,Kruistabel!$B$26:$F$29,MATCH($C149,Kruistabel!$C$25:$F$25,0)+1,FALSE),""))</f>
        <v>#REF!</v>
      </c>
      <c r="BA149" s="326" t="e">
        <f>IF(IF(Plananalyse!BA149=1,VLOOKUP(BA$5,Kruistabel!$B$26:$F$29,MATCH($C149,Kruistabel!$C$25:$F$25,0)+1,FALSE),"")=0,"",IF(Plananalyse!BA149=1,VLOOKUP(BA$5,Kruistabel!$B$26:$F$29,MATCH($C149,Kruistabel!$C$25:$F$25,0)+1,FALSE),""))</f>
        <v>#REF!</v>
      </c>
      <c r="BB149" s="326" t="e">
        <f>IF(IF(Plananalyse!BB149=1,VLOOKUP(BB$5,Kruistabel!$B$26:$F$29,MATCH($C149,Kruistabel!$C$25:$F$25,0)+1,FALSE),"")=0,"",IF(Plananalyse!BB149=1,VLOOKUP(BB$5,Kruistabel!$B$26:$F$29,MATCH($C149,Kruistabel!$C$25:$F$25,0)+1,FALSE),""))</f>
        <v>#REF!</v>
      </c>
      <c r="BC149" s="326" t="e">
        <f>IF(IF(Plananalyse!BC149=1,VLOOKUP(BC$5,Kruistabel!$B$26:$F$29,MATCH($C149,Kruistabel!$C$25:$F$25,0)+1,FALSE),"")=0,"",IF(Plananalyse!BC149=1,VLOOKUP(BC$5,Kruistabel!$B$26:$F$29,MATCH($C149,Kruistabel!$C$25:$F$25,0)+1,FALSE),""))</f>
        <v>#REF!</v>
      </c>
      <c r="BD149" s="326" t="e">
        <f>IF(IF(Plananalyse!BD149=1,VLOOKUP(BD$5,Kruistabel!$B$26:$F$29,MATCH($C149,Kruistabel!$C$25:$F$25,0)+1,FALSE),"")=0,"",IF(Plananalyse!BD149=1,VLOOKUP(BD$5,Kruistabel!$B$26:$F$29,MATCH($C149,Kruistabel!$C$25:$F$25,0)+1,FALSE),""))</f>
        <v>#REF!</v>
      </c>
      <c r="BE149" s="326" t="e">
        <f>IF(IF(Plananalyse!BE149=1,VLOOKUP(BE$5,Kruistabel!$B$26:$F$29,MATCH($C149,Kruistabel!$C$25:$F$25,0)+1,FALSE),"")=0,"",IF(Plananalyse!BE149=1,VLOOKUP(BE$5,Kruistabel!$B$26:$F$29,MATCH($C149,Kruistabel!$C$25:$F$25,0)+1,FALSE),""))</f>
        <v>#REF!</v>
      </c>
      <c r="BF149" s="326" t="e">
        <f>IF(IF(Plananalyse!BF149=1,VLOOKUP(BF$5,Kruistabel!$B$26:$F$29,MATCH($C149,Kruistabel!$C$25:$F$25,0)+1,FALSE),"")=0,"",IF(Plananalyse!BF149=1,VLOOKUP(BF$5,Kruistabel!$B$26:$F$29,MATCH($C149,Kruistabel!$C$25:$F$25,0)+1,FALSE),""))</f>
        <v>#REF!</v>
      </c>
      <c r="BG149" s="326" t="e">
        <f>IF(IF(Plananalyse!BG149=1,VLOOKUP(BG$5,Kruistabel!$B$26:$F$29,MATCH($C149,Kruistabel!$C$25:$F$25,0)+1,FALSE),"")=0,"",IF(Plananalyse!BG149=1,VLOOKUP(BG$5,Kruistabel!$B$26:$F$29,MATCH($C149,Kruistabel!$C$25:$F$25,0)+1,FALSE),""))</f>
        <v>#REF!</v>
      </c>
      <c r="BH149" s="326" t="e">
        <f>IF(IF(Plananalyse!BH149=1,VLOOKUP(BH$5,Kruistabel!$B$26:$F$29,MATCH($C149,Kruistabel!$C$25:$F$25,0)+1,FALSE),"")=0,"",IF(Plananalyse!BH149=1,VLOOKUP(BH$5,Kruistabel!$B$26:$F$29,MATCH($C149,Kruistabel!$C$25:$F$25,0)+1,FALSE),""))</f>
        <v>#REF!</v>
      </c>
      <c r="BI149" s="327"/>
      <c r="BJ149" s="326" t="e">
        <f>IF(IF(Plananalyse!BJ149=1,VLOOKUP(BJ$5,Kruistabel!$B$26:$F$29,MATCH($C149,Kruistabel!$C$25:$F$25,0)+1,FALSE),"")=0,"",IF(Plananalyse!BJ149=1,VLOOKUP(BJ$5,Kruistabel!$B$26:$F$29,MATCH($C149,Kruistabel!$C$25:$F$25,0)+1,FALSE),""))</f>
        <v>#REF!</v>
      </c>
      <c r="BK149" s="326" t="e">
        <f>IF(IF(Plananalyse!BK149=1,VLOOKUP(BK$5,Kruistabel!$B$26:$F$29,MATCH($C149,Kruistabel!$C$25:$F$25,0)+1,FALSE),"")=0,"",IF(Plananalyse!BK149=1,VLOOKUP(BK$5,Kruistabel!$B$26:$F$29,MATCH($C149,Kruistabel!$C$25:$F$25,0)+1,FALSE),""))</f>
        <v>#REF!</v>
      </c>
      <c r="BL149" s="326" t="e">
        <f>IF(IF(Plananalyse!BL149=1,VLOOKUP(BL$5,Kruistabel!$B$26:$F$29,MATCH($C149,Kruistabel!$C$25:$F$25,0)+1,FALSE),"")=0,"",IF(Plananalyse!BL149=1,VLOOKUP(BL$5,Kruistabel!$B$26:$F$29,MATCH($C149,Kruistabel!$C$25:$F$25,0)+1,FALSE),""))</f>
        <v>#REF!</v>
      </c>
      <c r="BM149" s="326" t="e">
        <f>IF(IF(Plananalyse!BM149=1,VLOOKUP(BM$5,Kruistabel!$B$26:$F$29,MATCH($C149,Kruistabel!$C$25:$F$25,0)+1,FALSE),"")=0,"",IF(Plananalyse!BM149=1,VLOOKUP(BM$5,Kruistabel!$B$26:$F$29,MATCH($C149,Kruistabel!$C$25:$F$25,0)+1,FALSE),""))</f>
        <v>#REF!</v>
      </c>
      <c r="BN149" s="326" t="e">
        <f>IF(IF(Plananalyse!BN149=1,VLOOKUP(BN$5,Kruistabel!$B$26:$F$29,MATCH($C149,Kruistabel!$C$25:$F$25,0)+1,FALSE),"")=0,"",IF(Plananalyse!BN149=1,VLOOKUP(BN$5,Kruistabel!$B$26:$F$29,MATCH($C149,Kruistabel!$C$25:$F$25,0)+1,FALSE),""))</f>
        <v>#REF!</v>
      </c>
      <c r="BO149" s="326" t="e">
        <f>IF(IF(Plananalyse!BO149=1,VLOOKUP(BO$5,Kruistabel!$B$26:$F$29,MATCH($C149,Kruistabel!$C$25:$F$25,0)+1,FALSE),"")=0,"",IF(Plananalyse!BO149=1,VLOOKUP(BO$5,Kruistabel!$B$26:$F$29,MATCH($C149,Kruistabel!$C$25:$F$25,0)+1,FALSE),""))</f>
        <v>#REF!</v>
      </c>
      <c r="BP149" s="326" t="e">
        <f>IF(IF(Plananalyse!BP149=1,VLOOKUP(BP$5,Kruistabel!$B$26:$F$29,MATCH($C149,Kruistabel!$C$25:$F$25,0)+1,FALSE),"")=0,"",IF(Plananalyse!BP149=1,VLOOKUP(BP$5,Kruistabel!$B$26:$F$29,MATCH($C149,Kruistabel!$C$25:$F$25,0)+1,FALSE),""))</f>
        <v>#REF!</v>
      </c>
      <c r="BQ149" s="326" t="e">
        <f>IF(IF(Plananalyse!BQ149=1,VLOOKUP(BQ$5,Kruistabel!$B$26:$F$29,MATCH($C149,Kruistabel!$C$25:$F$25,0)+1,FALSE),"")=0,"",IF(Plananalyse!BQ149=1,VLOOKUP(BQ$5,Kruistabel!$B$26:$F$29,MATCH($C149,Kruistabel!$C$25:$F$25,0)+1,FALSE),""))</f>
        <v>#REF!</v>
      </c>
      <c r="BR149" s="326" t="e">
        <f>IF(IF(Plananalyse!BR149=1,VLOOKUP(BR$5,Kruistabel!$B$26:$F$29,MATCH($C149,Kruistabel!$C$25:$F$25,0)+1,FALSE),"")=0,"",IF(Plananalyse!BR149=1,VLOOKUP(BR$5,Kruistabel!$B$26:$F$29,MATCH($C149,Kruistabel!$C$25:$F$25,0)+1,FALSE),""))</f>
        <v>#REF!</v>
      </c>
      <c r="BS149" s="326" t="e">
        <f>IF(IF(Plananalyse!BS149=1,VLOOKUP(BS$5,Kruistabel!$B$26:$F$29,MATCH($C149,Kruistabel!$C$25:$F$25,0)+1,FALSE),"")=0,"",IF(Plananalyse!BS149=1,VLOOKUP(BS$5,Kruistabel!$B$26:$F$29,MATCH($C149,Kruistabel!$C$25:$F$25,0)+1,FALSE),""))</f>
        <v>#REF!</v>
      </c>
      <c r="BT149" s="65"/>
      <c r="BU149" s="231" t="e">
        <f>IF(IF(Plananalyse!BU149=1,VLOOKUP(BU$5,Kruistabel!$B$26:$F$29,MATCH($C149,Kruistabel!$C$25:$F$25,0)+1,FALSE),"")=0,"",IF(Plananalyse!BU149=1,VLOOKUP(BU$5,Kruistabel!$B$26:$F$29,MATCH($C149,Kruistabel!$C$25:$F$25,0)+1,FALSE),""))</f>
        <v>#REF!</v>
      </c>
      <c r="BV149" s="326" t="e">
        <f>IF(IF(Plananalyse!BV149=1,VLOOKUP(BV$5,Kruistabel!$B$26:$F$29,MATCH($C149,Kruistabel!$C$25:$F$25,0)+1,FALSE),"")=0,"",IF(Plananalyse!BV149=1,VLOOKUP(BV$5,Kruistabel!$B$26:$F$29,MATCH($C149,Kruistabel!$C$25:$F$25,0)+1,FALSE),""))</f>
        <v>#REF!</v>
      </c>
      <c r="BW149" s="326" t="e">
        <f>IF(IF(Plananalyse!BW149=1,VLOOKUP(BW$5,Kruistabel!$B$26:$F$29,MATCH($C149,Kruistabel!$C$25:$F$25,0)+1,FALSE),"")=0,"",IF(Plananalyse!BW149=1,VLOOKUP(BW$5,Kruistabel!$B$26:$F$29,MATCH($C149,Kruistabel!$C$25:$F$25,0)+1,FALSE),""))</f>
        <v>#REF!</v>
      </c>
      <c r="BX149" s="326" t="e">
        <f>IF(IF(Plananalyse!BX149=1,VLOOKUP(BX$5,Kruistabel!$B$26:$F$29,MATCH($C149,Kruistabel!$C$25:$F$25,0)+1,FALSE),"")=0,"",IF(Plananalyse!BX149=1,VLOOKUP(BX$5,Kruistabel!$B$26:$F$29,MATCH($C149,Kruistabel!$C$25:$F$25,0)+1,FALSE),""))</f>
        <v>#REF!</v>
      </c>
      <c r="BY149" s="327"/>
      <c r="BZ149" s="326" t="e">
        <f>IF(IF(Plananalyse!BZ149=1,VLOOKUP(BZ$5,Kruistabel!$B$26:$F$29,MATCH($C149,Kruistabel!$C$25:$F$25,0)+1,FALSE),"")=0,"",IF(Plananalyse!BZ149=1,VLOOKUP(BZ$5,Kruistabel!$B$26:$F$29,MATCH($C149,Kruistabel!$C$25:$F$25,0)+1,FALSE),""))</f>
        <v>#REF!</v>
      </c>
      <c r="CA149" s="326" t="e">
        <f>IF(IF(Plananalyse!CA149=1,VLOOKUP(CA$5,Kruistabel!$B$26:$F$29,MATCH($C149,Kruistabel!$C$25:$F$25,0)+1,FALSE),"")=0,"",IF(Plananalyse!CA149=1,VLOOKUP(CA$5,Kruistabel!$B$26:$F$29,MATCH($C149,Kruistabel!$C$25:$F$25,0)+1,FALSE),""))</f>
        <v>#REF!</v>
      </c>
      <c r="CB149" s="326" t="e">
        <f>IF(IF(Plananalyse!CB149=1,VLOOKUP(CB$5,Kruistabel!$B$26:$F$29,MATCH($C149,Kruistabel!$C$25:$F$25,0)+1,FALSE),"")=0,"",IF(Plananalyse!CB149=1,VLOOKUP(CB$5,Kruistabel!$B$26:$F$29,MATCH($C149,Kruistabel!$C$25:$F$25,0)+1,FALSE),""))</f>
        <v>#REF!</v>
      </c>
      <c r="CC149" s="326" t="e">
        <f>IF(IF(Plananalyse!CC149=1,VLOOKUP(CC$5,Kruistabel!$B$26:$F$29,MATCH($C149,Kruistabel!$C$25:$F$25,0)+1,FALSE),"")=0,"",IF(Plananalyse!CC149=1,VLOOKUP(CC$5,Kruistabel!$B$26:$F$29,MATCH($C149,Kruistabel!$C$25:$F$25,0)+1,FALSE),""))</f>
        <v>#REF!</v>
      </c>
      <c r="CD149" s="326" t="e">
        <f>IF(IF(Plananalyse!CD149=1,VLOOKUP(CD$5,Kruistabel!$B$26:$F$29,MATCH($C149,Kruistabel!$C$25:$F$25,0)+1,FALSE),"")=0,"",IF(Plananalyse!CD149=1,VLOOKUP(CD$5,Kruistabel!$B$26:$F$29,MATCH($C149,Kruistabel!$C$25:$F$25,0)+1,FALSE),""))</f>
        <v>#REF!</v>
      </c>
      <c r="CE149" s="326" t="e">
        <f>IF(IF(Plananalyse!CE149=1,VLOOKUP(CE$5,Kruistabel!$B$26:$F$29,MATCH($C149,Kruistabel!$C$25:$F$25,0)+1,FALSE),"")=0,"",IF(Plananalyse!CE149=1,VLOOKUP(CE$5,Kruistabel!$B$26:$F$29,MATCH($C149,Kruistabel!$C$25:$F$25,0)+1,FALSE),""))</f>
        <v>#REF!</v>
      </c>
      <c r="CF149" s="326" t="e">
        <f>IF(IF(Plananalyse!CF149=1,VLOOKUP(CF$5,Kruistabel!$B$26:$F$29,MATCH($C149,Kruistabel!$C$25:$F$25,0)+1,FALSE),"")=0,"",IF(Plananalyse!CF149=1,VLOOKUP(CF$5,Kruistabel!$B$26:$F$29,MATCH($C149,Kruistabel!$C$25:$F$25,0)+1,FALSE),""))</f>
        <v>#REF!</v>
      </c>
      <c r="CG149" s="326" t="e">
        <f>IF(IF(Plananalyse!CG149=1,VLOOKUP(CG$5,Kruistabel!$B$26:$F$29,MATCH($C149,Kruistabel!$C$25:$F$25,0)+1,FALSE),"")=0,"",IF(Plananalyse!CG149=1,VLOOKUP(CG$5,Kruistabel!$B$26:$F$29,MATCH($C149,Kruistabel!$C$25:$F$25,0)+1,FALSE),""))</f>
        <v>#REF!</v>
      </c>
      <c r="CH149" s="326" t="e">
        <f>IF(IF(Plananalyse!CH149=1,VLOOKUP(CH$5,Kruistabel!$B$26:$F$29,MATCH($C149,Kruistabel!$C$25:$F$25,0)+1,FALSE),"")=0,"",IF(Plananalyse!CH149=1,VLOOKUP(CH$5,Kruistabel!$B$26:$F$29,MATCH($C149,Kruistabel!$C$25:$F$25,0)+1,FALSE),""))</f>
        <v>#REF!</v>
      </c>
      <c r="CI149" s="65"/>
      <c r="CJ149" s="326" t="e">
        <f>IF(IF(Plananalyse!CJ149=1,VLOOKUP(CJ$5,Kruistabel!$B$26:$F$29,MATCH($C149,Kruistabel!$C$25:$F$25,0)+1,FALSE),"")=0,"",IF(Plananalyse!CJ149=1,VLOOKUP(CJ$5,Kruistabel!$B$26:$F$29,MATCH($C149,Kruistabel!$C$25:$F$25,0)+1,FALSE),""))</f>
        <v>#REF!</v>
      </c>
      <c r="CK149" s="326" t="e">
        <f>IF(IF(Plananalyse!CK149=1,VLOOKUP(CK$5,Kruistabel!$B$26:$F$29,MATCH($C149,Kruistabel!$C$25:$F$25,0)+1,FALSE),"")=0,"",IF(Plananalyse!CK149=1,VLOOKUP(CK$5,Kruistabel!$B$26:$F$29,MATCH($C149,Kruistabel!$C$25:$F$25,0)+1,FALSE),""))</f>
        <v>#REF!</v>
      </c>
      <c r="CL149" s="326" t="e">
        <f>IF(IF(Plananalyse!CL149=1,VLOOKUP(CL$5,Kruistabel!$B$26:$F$29,MATCH($C149,Kruistabel!$C$25:$F$25,0)+1,FALSE),"")=0,"",IF(Plananalyse!CL149=1,VLOOKUP(CL$5,Kruistabel!$B$26:$F$29,MATCH($C149,Kruistabel!$C$25:$F$25,0)+1,FALSE),""))</f>
        <v>#REF!</v>
      </c>
      <c r="CM149" s="326" t="e">
        <f>IF(IF(Plananalyse!CM149=1,VLOOKUP(CM$5,Kruistabel!$B$26:$F$29,MATCH($C149,Kruistabel!$C$25:$F$25,0)+1,FALSE),"")=0,"",IF(Plananalyse!CM149=1,VLOOKUP(CM$5,Kruistabel!$B$26:$F$29,MATCH($C149,Kruistabel!$C$25:$F$25,0)+1,FALSE),""))</f>
        <v>#REF!</v>
      </c>
      <c r="CN149" s="326" t="e">
        <f>IF(IF(Plananalyse!CN149=1,VLOOKUP(CN$5,Kruistabel!$B$26:$F$29,MATCH($C149,Kruistabel!$C$25:$F$25,0)+1,FALSE),"")=0,"",IF(Plananalyse!CN149=1,VLOOKUP(CN$5,Kruistabel!$B$26:$F$29,MATCH($C149,Kruistabel!$C$25:$F$25,0)+1,FALSE),""))</f>
        <v>#REF!</v>
      </c>
      <c r="CO149" s="326" t="e">
        <f>IF(IF(Plananalyse!CO149=1,VLOOKUP(CO$5,Kruistabel!$B$26:$F$29,MATCH($C149,Kruistabel!$C$25:$F$25,0)+1,FALSE),"")=0,"",IF(Plananalyse!CO149=1,VLOOKUP(CO$5,Kruistabel!$B$26:$F$29,MATCH($C149,Kruistabel!$C$25:$F$25,0)+1,FALSE),""))</f>
        <v>#REF!</v>
      </c>
      <c r="CP149" s="326" t="e">
        <f>IF(IF(Plananalyse!CP149=1,VLOOKUP(CP$5,Kruistabel!$B$26:$F$29,MATCH($C149,Kruistabel!$C$25:$F$25,0)+1,FALSE),"")=0,"",IF(Plananalyse!CP149=1,VLOOKUP(CP$5,Kruistabel!$B$26:$F$29,MATCH($C149,Kruistabel!$C$25:$F$25,0)+1,FALSE),""))</f>
        <v>#REF!</v>
      </c>
      <c r="CQ149" s="326" t="e">
        <f>IF(IF(Plananalyse!CQ149=1,VLOOKUP(CQ$5,Kruistabel!$B$26:$F$29,MATCH($C149,Kruistabel!$C$25:$F$25,0)+1,FALSE),"")=0,"",IF(Plananalyse!CQ149=1,VLOOKUP(CQ$5,Kruistabel!$B$26:$F$29,MATCH($C149,Kruistabel!$C$25:$F$25,0)+1,FALSE),""))</f>
        <v>#REF!</v>
      </c>
      <c r="CR149" s="326" t="e">
        <f>IF(IF(Plananalyse!CR149=1,VLOOKUP(CR$5,Kruistabel!$B$26:$F$29,MATCH($C149,Kruistabel!$C$25:$F$25,0)+1,FALSE),"")=0,"",IF(Plananalyse!CR149=1,VLOOKUP(CR$5,Kruistabel!$B$26:$F$29,MATCH($C149,Kruistabel!$C$25:$F$25,0)+1,FALSE),""))</f>
        <v>#REF!</v>
      </c>
      <c r="CS149" s="326" t="e">
        <f>IF(IF(Plananalyse!CS149=1,VLOOKUP(CS$5,Kruistabel!$B$26:$F$29,MATCH($C149,Kruistabel!$C$25:$F$25,0)+1,FALSE),"")=0,"",IF(Plananalyse!CS149=1,VLOOKUP(CS$5,Kruistabel!$B$26:$F$29,MATCH($C149,Kruistabel!$C$25:$F$25,0)+1,FALSE),""))</f>
        <v>#REF!</v>
      </c>
      <c r="CT149" s="326" t="e">
        <f>IF(IF(Plananalyse!CT149=1,VLOOKUP(CT$5,Kruistabel!$B$26:$F$29,MATCH($C149,Kruistabel!$C$25:$F$25,0)+1,FALSE),"")=0,"",IF(Plananalyse!CT149=1,VLOOKUP(CT$5,Kruistabel!$B$26:$F$29,MATCH($C149,Kruistabel!$C$25:$F$25,0)+1,FALSE),""))</f>
        <v>#REF!</v>
      </c>
      <c r="CU149" s="326" t="e">
        <f>IF(IF(Plananalyse!CU149=1,VLOOKUP(CU$5,Kruistabel!$B$26:$F$29,MATCH($C149,Kruistabel!$C$25:$F$25,0)+1,FALSE),"")=0,"",IF(Plananalyse!CU149=1,VLOOKUP(CU$5,Kruistabel!$B$26:$F$29,MATCH($C149,Kruistabel!$C$25:$F$25,0)+1,FALSE),""))</f>
        <v>#REF!</v>
      </c>
      <c r="CV149" s="326" t="e">
        <f>IF(IF(Plananalyse!CV149=1,VLOOKUP(CV$5,Kruistabel!$B$26:$F$29,MATCH($C149,Kruistabel!$C$25:$F$25,0)+1,FALSE),"")=0,"",IF(Plananalyse!CV149=1,VLOOKUP(CV$5,Kruistabel!$B$26:$F$29,MATCH($C149,Kruistabel!$C$25:$F$25,0)+1,FALSE),""))</f>
        <v>#REF!</v>
      </c>
      <c r="CW149" s="326" t="e">
        <f>IF(IF(Plananalyse!CW149=1,VLOOKUP(CW$5,Kruistabel!$B$26:$F$29,MATCH($C149,Kruistabel!$C$25:$F$25,0)+1,FALSE),"")=0,"",IF(Plananalyse!CW149=1,VLOOKUP(CW$5,Kruistabel!$B$26:$F$29,MATCH($C149,Kruistabel!$C$25:$F$25,0)+1,FALSE),""))</f>
        <v>#REF!</v>
      </c>
      <c r="CX149" s="326" t="e">
        <f>IF(IF(Plananalyse!CX149=1,VLOOKUP(CX$5,Kruistabel!$B$26:$F$29,MATCH($C149,Kruistabel!$C$25:$F$25,0)+1,FALSE),"")=0,"",IF(Plananalyse!CX149=1,VLOOKUP(CX$5,Kruistabel!$B$26:$F$29,MATCH($C149,Kruistabel!$C$25:$F$25,0)+1,FALSE),""))</f>
        <v>#REF!</v>
      </c>
      <c r="CY149" s="326" t="e">
        <f>IF(IF(Plananalyse!CY149=1,VLOOKUP(CY$5,Kruistabel!$B$26:$F$29,MATCH($C149,Kruistabel!$C$25:$F$25,0)+1,FALSE),"")=0,"",IF(Plananalyse!CY149=1,VLOOKUP(CY$5,Kruistabel!$B$26:$F$29,MATCH($C149,Kruistabel!$C$25:$F$25,0)+1,FALSE),""))</f>
        <v>#REF!</v>
      </c>
      <c r="CZ149" s="326" t="e">
        <f>IF(IF(Plananalyse!CZ149=1,VLOOKUP(CZ$5,Kruistabel!$B$26:$F$29,MATCH($C149,Kruistabel!$C$25:$F$25,0)+1,FALSE),"")=0,"",IF(Plananalyse!CZ149=1,VLOOKUP(CZ$5,Kruistabel!$B$26:$F$29,MATCH($C149,Kruistabel!$C$25:$F$25,0)+1,FALSE),""))</f>
        <v>#REF!</v>
      </c>
      <c r="DA149" s="326" t="e">
        <f>IF(IF(Plananalyse!DA149=1,VLOOKUP(DA$5,Kruistabel!$B$26:$F$29,MATCH($C149,Kruistabel!$C$25:$F$25,0)+1,FALSE),"")=0,"",IF(Plananalyse!DA149=1,VLOOKUP(DA$5,Kruistabel!$B$26:$F$29,MATCH($C149,Kruistabel!$C$25:$F$25,0)+1,FALSE),""))</f>
        <v>#REF!</v>
      </c>
      <c r="DB149" s="326" t="e">
        <f>IF(IF(Plananalyse!DB149=1,VLOOKUP(DB$5,Kruistabel!$B$26:$F$29,MATCH($C149,Kruistabel!$C$25:$F$25,0)+1,FALSE),"")=0,"",IF(Plananalyse!DB149=1,VLOOKUP(DB$5,Kruistabel!$B$26:$F$29,MATCH($C149,Kruistabel!$C$25:$F$25,0)+1,FALSE),""))</f>
        <v>#REF!</v>
      </c>
      <c r="DC149" s="326" t="e">
        <f>IF(IF(Plananalyse!DC149=1,VLOOKUP(DC$5,Kruistabel!$B$26:$F$29,MATCH($C149,Kruistabel!$C$25:$F$25,0)+1,FALSE),"")=0,"",IF(Plananalyse!DC149=1,VLOOKUP(DC$5,Kruistabel!$B$26:$F$29,MATCH($C149,Kruistabel!$C$25:$F$25,0)+1,FALSE),""))</f>
        <v>#REF!</v>
      </c>
      <c r="DD149" s="327"/>
      <c r="DE149" s="326" t="e">
        <f>IF(IF(Plananalyse!DE149=1,VLOOKUP(DE$5,Kruistabel!$B$26:$F$29,MATCH($C149,Kruistabel!$C$25:$F$25,0)+1,FALSE),"")=0,"",IF(Plananalyse!DE149=1,VLOOKUP(DE$5,Kruistabel!$B$26:$F$29,MATCH($C149,Kruistabel!$C$25:$F$25,0)+1,FALSE),""))</f>
        <v>#REF!</v>
      </c>
      <c r="DF149" s="326" t="e">
        <f>IF(IF(Plananalyse!DF149=1,VLOOKUP(DF$5,Kruistabel!$B$26:$F$29,MATCH($C149,Kruistabel!$C$25:$F$25,0)+1,FALSE),"")=0,"",IF(Plananalyse!DF149=1,VLOOKUP(DF$5,Kruistabel!$B$26:$F$29,MATCH($C149,Kruistabel!$C$25:$F$25,0)+1,FALSE),""))</f>
        <v>#REF!</v>
      </c>
      <c r="DG149" s="326" t="e">
        <f>IF(IF(Plananalyse!DG149=1,VLOOKUP(DG$5,Kruistabel!$B$26:$F$29,MATCH($C149,Kruistabel!$C$25:$F$25,0)+1,FALSE),"")=0,"",IF(Plananalyse!DG149=1,VLOOKUP(DG$5,Kruistabel!$B$26:$F$29,MATCH($C149,Kruistabel!$C$25:$F$25,0)+1,FALSE),""))</f>
        <v>#REF!</v>
      </c>
      <c r="DH149" s="326" t="e">
        <f>IF(IF(Plananalyse!DH149=1,VLOOKUP(DH$5,Kruistabel!$B$26:$F$29,MATCH($C149,Kruistabel!$C$25:$F$25,0)+1,FALSE),"")=0,"",IF(Plananalyse!DH149=1,VLOOKUP(DH$5,Kruistabel!$B$26:$F$29,MATCH($C149,Kruistabel!$C$25:$F$25,0)+1,FALSE),""))</f>
        <v>#REF!</v>
      </c>
      <c r="DI149" s="326" t="e">
        <f>IF(IF(Plananalyse!DI149=1,VLOOKUP(DI$5,Kruistabel!$B$26:$F$29,MATCH($C149,Kruistabel!$C$25:$F$25,0)+1,FALSE),"")=0,"",IF(Plananalyse!DI149=1,VLOOKUP(DI$5,Kruistabel!$B$26:$F$29,MATCH($C149,Kruistabel!$C$25:$F$25,0)+1,FALSE),""))</f>
        <v>#REF!</v>
      </c>
      <c r="DJ149" s="326" t="e">
        <f>IF(IF(Plananalyse!DJ149=1,VLOOKUP(DJ$5,Kruistabel!$B$26:$F$29,MATCH($C149,Kruistabel!$C$25:$F$25,0)+1,FALSE),"")=0,"",IF(Plananalyse!DJ149=1,VLOOKUP(DJ$5,Kruistabel!$B$26:$F$29,MATCH($C149,Kruistabel!$C$25:$F$25,0)+1,FALSE),""))</f>
        <v>#REF!</v>
      </c>
      <c r="DK149" s="326" t="e">
        <f>IF(IF(Plananalyse!DK149=1,VLOOKUP(DK$5,Kruistabel!$B$26:$F$29,MATCH($C149,Kruistabel!$C$25:$F$25,0)+1,FALSE),"")=0,"",IF(Plananalyse!DK149=1,VLOOKUP(DK$5,Kruistabel!$B$26:$F$29,MATCH($C149,Kruistabel!$C$25:$F$25,0)+1,FALSE),""))</f>
        <v>#REF!</v>
      </c>
      <c r="DL149" s="326" t="e">
        <f>IF(IF(Plananalyse!DL149=1,VLOOKUP(DL$5,Kruistabel!$B$26:$F$29,MATCH($C149,Kruistabel!$C$25:$F$25,0)+1,FALSE),"")=0,"",IF(Plananalyse!DL149=1,VLOOKUP(DL$5,Kruistabel!$B$26:$F$29,MATCH($C149,Kruistabel!$C$25:$F$25,0)+1,FALSE),""))</f>
        <v>#REF!</v>
      </c>
      <c r="DM149" s="327" t="str">
        <f>IF(Plananalyse!DM149=1,VLOOKUP(DM$5,Kruistabel!$B$26:$F$29,MATCH($C149,Kruistabel!$C$25:$F$25,0)+1,FALSE),"")</f>
        <v/>
      </c>
      <c r="DN149" s="326" t="e">
        <f>IF(IF(Plananalyse!DN149=1,VLOOKUP(DN$5,Kruistabel!$B$26:$F$29,MATCH($C149,Kruistabel!$C$25:$F$25,0)+1,FALSE),"")=0,"",IF(Plananalyse!DN149=1,VLOOKUP(DN$5,Kruistabel!$B$26:$F$29,MATCH($C149,Kruistabel!$C$25:$F$25,0)+1,FALSE),""))</f>
        <v>#REF!</v>
      </c>
      <c r="DO149" s="326" t="e">
        <f>IF(IF(Plananalyse!DO149=1,VLOOKUP(DO$5,Kruistabel!$B$26:$F$29,MATCH($C149,Kruistabel!$C$25:$F$25,0)+1,FALSE),"")=0,"",IF(Plananalyse!DO149=1,VLOOKUP(DO$5,Kruistabel!$B$26:$F$29,MATCH($C149,Kruistabel!$C$25:$F$25,0)+1,FALSE),""))</f>
        <v>#REF!</v>
      </c>
      <c r="DP149" s="326" t="e">
        <f>IF(IF(Plananalyse!DP149=1,VLOOKUP(DP$5,Kruistabel!$B$26:$F$29,MATCH($C149,Kruistabel!$C$25:$F$25,0)+1,FALSE),"")=0,"",IF(Plananalyse!DP149=1,VLOOKUP(DP$5,Kruistabel!$B$26:$F$29,MATCH($C149,Kruistabel!$C$25:$F$25,0)+1,FALSE),""))</f>
        <v>#REF!</v>
      </c>
      <c r="DQ149" s="326" t="e">
        <f>IF(IF(Plananalyse!DQ149=1,VLOOKUP(DQ$5,Kruistabel!$B$26:$F$29,MATCH($C149,Kruistabel!$C$25:$F$25,0)+1,FALSE),"")=0,"",IF(Plananalyse!DQ149=1,VLOOKUP(DQ$5,Kruistabel!$B$26:$F$29,MATCH($C149,Kruistabel!$C$25:$F$25,0)+1,FALSE),""))</f>
        <v>#REF!</v>
      </c>
      <c r="DR149" s="326" t="e">
        <f>IF(IF(Plananalyse!DR149=1,VLOOKUP(DR$5,Kruistabel!$B$26:$F$29,MATCH($C149,Kruistabel!$C$25:$F$25,0)+1,FALSE),"")=0,"",IF(Plananalyse!DR149=1,VLOOKUP(DR$5,Kruistabel!$B$26:$F$29,MATCH($C149,Kruistabel!$C$25:$F$25,0)+1,FALSE),""))</f>
        <v>#REF!</v>
      </c>
      <c r="DS149" s="326" t="e">
        <f>IF(IF(Plananalyse!DS149=1,VLOOKUP(DS$5,Kruistabel!$B$26:$F$29,MATCH($C149,Kruistabel!$C$25:$F$25,0)+1,FALSE),"")=0,"",IF(Plananalyse!DS149=1,VLOOKUP(DS$5,Kruistabel!$B$26:$F$29,MATCH($C149,Kruistabel!$C$25:$F$25,0)+1,FALSE),""))</f>
        <v>#REF!</v>
      </c>
      <c r="DT149" s="326" t="e">
        <f>IF(IF(Plananalyse!DT149=1,VLOOKUP(DT$5,Kruistabel!$B$26:$F$29,MATCH($C149,Kruistabel!$C$25:$F$25,0)+1,FALSE),"")=0,"",IF(Plananalyse!DT149=1,VLOOKUP(DT$5,Kruistabel!$B$26:$F$29,MATCH($C149,Kruistabel!$C$25:$F$25,0)+1,FALSE),""))</f>
        <v>#REF!</v>
      </c>
      <c r="DU149" s="326" t="e">
        <f>IF(IF(Plananalyse!DU149=1,VLOOKUP(DU$5,Kruistabel!$B$26:$F$29,MATCH($C149,Kruistabel!$C$25:$F$25,0)+1,FALSE),"")=0,"",IF(Plananalyse!DU149=1,VLOOKUP(DU$5,Kruistabel!$B$26:$F$29,MATCH($C149,Kruistabel!$C$25:$F$25,0)+1,FALSE),""))</f>
        <v>#REF!</v>
      </c>
      <c r="DV149" s="326" t="e">
        <f>IF(IF(Plananalyse!DV149=1,VLOOKUP(DV$5,Kruistabel!$B$26:$F$29,MATCH($C149,Kruistabel!$C$25:$F$25,0)+1,FALSE),"")=0,"",IF(Plananalyse!DV149=1,VLOOKUP(DV$5,Kruistabel!$B$26:$F$29,MATCH($C149,Kruistabel!$C$25:$F$25,0)+1,FALSE),""))</f>
        <v>#REF!</v>
      </c>
      <c r="DW149" s="326" t="e">
        <f>IF(IF(Plananalyse!DW149=1,VLOOKUP(DW$5,Kruistabel!$B$26:$F$29,MATCH($C149,Kruistabel!$C$25:$F$25,0)+1,FALSE),"")=0,"",IF(Plananalyse!DW149=1,VLOOKUP(DW$5,Kruistabel!$B$26:$F$29,MATCH($C149,Kruistabel!$C$25:$F$25,0)+1,FALSE),""))</f>
        <v>#REF!</v>
      </c>
      <c r="DX149" s="326" t="e">
        <f>IF(IF(Plananalyse!DX149=1,VLOOKUP(DX$5,Kruistabel!$B$26:$F$29,MATCH($C149,Kruistabel!$C$25:$F$25,0)+1,FALSE),"")=0,"",IF(Plananalyse!DX149=1,VLOOKUP(DX$5,Kruistabel!$B$26:$F$29,MATCH($C149,Kruistabel!$C$25:$F$25,0)+1,FALSE),""))</f>
        <v>#REF!</v>
      </c>
      <c r="DY149" s="327" t="str">
        <f>IF(Plananalyse!DY149=1,VLOOKUP(DY$5,Kruistabel!$B$26:$F$29,MATCH($C149,Kruistabel!$C$25:$F$25,0)+1,FALSE),"")</f>
        <v/>
      </c>
      <c r="DZ149" s="326" t="e">
        <f>IF(IF(Plananalyse!DZ149=1,VLOOKUP(DZ$5,Kruistabel!$B$26:$F$29,MATCH($C149,Kruistabel!$C$25:$F$25,0)+1,FALSE),"")=0,"",IF(Plananalyse!DZ149=1,VLOOKUP(DZ$5,Kruistabel!$B$26:$F$29,MATCH($C149,Kruistabel!$C$25:$F$25,0)+1,FALSE),""))</f>
        <v>#REF!</v>
      </c>
      <c r="EA149" s="326" t="e">
        <f>IF(IF(Plananalyse!EA149=1,VLOOKUP(EA$5,Kruistabel!$B$26:$F$29,MATCH($C149,Kruistabel!$C$25:$F$25,0)+1,FALSE),"")=0,"",IF(Plananalyse!EA149=1,VLOOKUP(EA$5,Kruistabel!$B$26:$F$29,MATCH($C149,Kruistabel!$C$25:$F$25,0)+1,FALSE),""))</f>
        <v>#REF!</v>
      </c>
      <c r="EB149" s="326" t="e">
        <f>IF(IF(Plananalyse!EB149=1,VLOOKUP(EB$5,Kruistabel!$B$26:$F$29,MATCH($C149,Kruistabel!$C$25:$F$25,0)+1,FALSE),"")=0,"",IF(Plananalyse!EB149=1,VLOOKUP(EB$5,Kruistabel!$B$26:$F$29,MATCH($C149,Kruistabel!$C$25:$F$25,0)+1,FALSE),""))</f>
        <v>#REF!</v>
      </c>
      <c r="EC149" s="326" t="e">
        <f>IF(IF(Plananalyse!EC149=1,VLOOKUP(EC$5,Kruistabel!$B$26:$F$29,MATCH($C149,Kruistabel!$C$25:$F$25,0)+1,FALSE),"")=0,"",IF(Plananalyse!EC149=1,VLOOKUP(EC$5,Kruistabel!$B$26:$F$29,MATCH($C149,Kruistabel!$C$25:$F$25,0)+1,FALSE),""))</f>
        <v>#REF!</v>
      </c>
      <c r="ED149" s="327"/>
      <c r="EE149" s="326" t="e">
        <f>IF(IF(Plananalyse!EE149=1,VLOOKUP(EE$5,Kruistabel!$B$26:$F$29,MATCH($C149,Kruistabel!$C$25:$F$25,0)+1,FALSE),"")=0,"",IF(Plananalyse!EE149=1,VLOOKUP(EE$5,Kruistabel!$B$26:$F$29,MATCH($C149,Kruistabel!$C$25:$F$25,0)+1,FALSE),""))</f>
        <v>#REF!</v>
      </c>
      <c r="EF149" s="326" t="e">
        <f>IF(IF(Plananalyse!EF149=1,VLOOKUP(EF$5,Kruistabel!$B$26:$F$29,MATCH($C149,Kruistabel!$C$25:$F$25,0)+1,FALSE),"")=0,"",IF(Plananalyse!EF149=1,VLOOKUP(EF$5,Kruistabel!$B$26:$F$29,MATCH($C149,Kruistabel!$C$25:$F$25,0)+1,FALSE),""))</f>
        <v>#REF!</v>
      </c>
      <c r="EG149" s="326" t="e">
        <f>IF(IF(Plananalyse!EG149=1,VLOOKUP(EG$5,Kruistabel!$B$26:$F$29,MATCH($C149,Kruistabel!$C$25:$F$25,0)+1,FALSE),"")=0,"",IF(Plananalyse!EG149=1,VLOOKUP(EG$5,Kruistabel!$B$26:$F$29,MATCH($C149,Kruistabel!$C$25:$F$25,0)+1,FALSE),""))</f>
        <v>#REF!</v>
      </c>
      <c r="EH149" s="326" t="e">
        <f>IF(IF(Plananalyse!EH149=1,VLOOKUP(EH$5,Kruistabel!$B$26:$F$29,MATCH($C149,Kruistabel!$C$25:$F$25,0)+1,FALSE),"")=0,"",IF(Plananalyse!EH149=1,VLOOKUP(EH$5,Kruistabel!$B$26:$F$29,MATCH($C149,Kruistabel!$C$25:$F$25,0)+1,FALSE),""))</f>
        <v>#REF!</v>
      </c>
      <c r="EI149" s="326" t="e">
        <f ca="1">IF(IF(Plananalyse!EI149=1,VLOOKUP(EI$5,Kruistabel!$B$26:$F$29,MATCH($C149,Kruistabel!$C$25:$F$25,0)+1,FALSE),"")=0,"",IF(Plananalyse!EI149=1,VLOOKUP(EI$5,Kruistabel!$B$26:$F$29,MATCH($C149,Kruistabel!$C$25:$F$25,0)+1,FALSE),""))</f>
        <v>#REF!</v>
      </c>
      <c r="EJ149" s="164" t="str">
        <f>IF(Plananalyse!EJ149=1,VLOOKUP(EJ$5,Kruistabel!$B$26:$F$29,MATCH($C149,Kruistabel!$C$25:$F$25,0)+1,FALSE),"")</f>
        <v/>
      </c>
      <c r="EK149" s="138"/>
      <c r="EL149" s="138"/>
      <c r="EM149" s="138"/>
      <c r="EN149" s="138"/>
      <c r="EO149" s="138"/>
    </row>
    <row r="150" spans="2:145" hidden="1">
      <c r="B150" s="337" t="e">
        <f>Classificatietabel!#REF!</f>
        <v>#REF!</v>
      </c>
      <c r="C150" s="160" t="e">
        <f>_xlfn.IFNA(VLOOKUP($B150,Classificatietabel!$B$6:$I$91,C$7,FALSE),"")</f>
        <v>#REF!</v>
      </c>
      <c r="D150" s="160" t="e">
        <f>_xlfn.IFNA(VLOOKUP($B150,Classificatietabel!$B$6:$I$91,D$7,FALSE),"")</f>
        <v>#REF!</v>
      </c>
      <c r="E150" s="119" t="e">
        <f>IF(AND(D150="laag",$D$3=1),0,_xlfn.IFNA(IF(VLOOKUP($B150,Classificatietabel!$B$6:$H$91,$E$5,FALSE)="Ja",1,0),""))</f>
        <v>#REF!</v>
      </c>
      <c r="F150" s="163"/>
      <c r="G150" s="326" t="e">
        <f>IF(IF(Plananalyse!G150=1,VLOOKUP(G$5,Kruistabel!$B$26:$F$29,MATCH($C150,Kruistabel!$C$25:$F$25,0)+1,FALSE),"")=0,"",IF(Plananalyse!G150=1,VLOOKUP(G$5,Kruistabel!$B$26:$F$29,MATCH($C150,Kruistabel!$C$25:$F$25,0)+1,FALSE),""))</f>
        <v>#REF!</v>
      </c>
      <c r="H150" s="326" t="e">
        <f>IF(IF(Plananalyse!H150=1,VLOOKUP(H$5,Kruistabel!$B$26:$F$29,MATCH($C150,Kruistabel!$C$25:$F$25,0)+1,FALSE),"")=0,"",IF(Plananalyse!H150=1,VLOOKUP(H$5,Kruistabel!$B$26:$F$29,MATCH($C150,Kruistabel!$C$25:$F$25,0)+1,FALSE),""))</f>
        <v>#REF!</v>
      </c>
      <c r="I150" s="326" t="e">
        <f>IF(IF(Plananalyse!I150=1,VLOOKUP(I$5,Kruistabel!$B$26:$F$29,MATCH($C150,Kruistabel!$C$25:$F$25,0)+1,FALSE),"")=0,"",IF(Plananalyse!I150=1,VLOOKUP(I$5,Kruistabel!$B$26:$F$29,MATCH($C150,Kruistabel!$C$25:$F$25,0)+1,FALSE),""))</f>
        <v>#REF!</v>
      </c>
      <c r="J150" s="326" t="e">
        <f>IF(IF(Plananalyse!J150=1,VLOOKUP(J$5,Kruistabel!$B$26:$F$29,MATCH($C150,Kruistabel!$C$25:$F$25,0)+1,FALSE),"")=0,"",IF(Plananalyse!J150=1,VLOOKUP(J$5,Kruistabel!$B$26:$F$29,MATCH($C150,Kruistabel!$C$25:$F$25,0)+1,FALSE),""))</f>
        <v>#REF!</v>
      </c>
      <c r="K150" s="326" t="e">
        <f>IF(IF(Plananalyse!K150=1,VLOOKUP(K$5,Kruistabel!$B$26:$F$29,MATCH($C150,Kruistabel!$C$25:$F$25,0)+1,FALSE),"")=0,"",IF(Plananalyse!K150=1,VLOOKUP(K$5,Kruistabel!$B$26:$F$29,MATCH($C150,Kruistabel!$C$25:$F$25,0)+1,FALSE),""))</f>
        <v>#REF!</v>
      </c>
      <c r="L150" s="326" t="e">
        <f>IF(IF(Plananalyse!L150=1,VLOOKUP(L$5,Kruistabel!$B$26:$F$29,MATCH($C150,Kruistabel!$C$25:$F$25,0)+1,FALSE),"")=0,"",IF(Plananalyse!L150=1,VLOOKUP(L$5,Kruistabel!$B$26:$F$29,MATCH($C150,Kruistabel!$C$25:$F$25,0)+1,FALSE),""))</f>
        <v>#REF!</v>
      </c>
      <c r="M150" s="326" t="e">
        <f>IF(IF(Plananalyse!M150=1,VLOOKUP(M$5,Kruistabel!$B$26:$F$29,MATCH($C150,Kruistabel!$C$25:$F$25,0)+1,FALSE),"")=0,"",IF(Plananalyse!M150=1,VLOOKUP(M$5,Kruistabel!$B$26:$F$29,MATCH($C150,Kruistabel!$C$25:$F$25,0)+1,FALSE),""))</f>
        <v>#REF!</v>
      </c>
      <c r="N150" s="326" t="e">
        <f>IF(IF(Plananalyse!N150=1,VLOOKUP(N$5,Kruistabel!$B$26:$F$29,MATCH($C150,Kruistabel!$C$25:$F$25,0)+1,FALSE),"")=0,"",IF(Plananalyse!N150=1,VLOOKUP(N$5,Kruistabel!$B$26:$F$29,MATCH($C150,Kruistabel!$C$25:$F$25,0)+1,FALSE),""))</f>
        <v>#REF!</v>
      </c>
      <c r="O150" s="326" t="e">
        <f>IF(IF(Plananalyse!O150=1,VLOOKUP(O$5,Kruistabel!$B$26:$F$29,MATCH($C150,Kruistabel!$C$25:$F$25,0)+1,FALSE),"")=0,"",IF(Plananalyse!O150=1,VLOOKUP(O$5,Kruistabel!$B$26:$F$29,MATCH($C150,Kruistabel!$C$25:$F$25,0)+1,FALSE),""))</f>
        <v>#REF!</v>
      </c>
      <c r="P150" s="326" t="e">
        <f>IF(IF(Plananalyse!P150=1,VLOOKUP(P$5,Kruistabel!$B$26:$F$29,MATCH($C150,Kruistabel!$C$25:$F$25,0)+1,FALSE),"")=0,"",IF(Plananalyse!P150=1,VLOOKUP(P$5,Kruistabel!$B$26:$F$29,MATCH($C150,Kruistabel!$C$25:$F$25,0)+1,FALSE),""))</f>
        <v>#REF!</v>
      </c>
      <c r="Q150" s="326" t="e">
        <f>IF(IF(Plananalyse!Q150=1,VLOOKUP(Q$5,Kruistabel!$B$26:$F$29,MATCH($C150,Kruistabel!$C$25:$F$25,0)+1,FALSE),"")=0,"",IF(Plananalyse!Q150=1,VLOOKUP(Q$5,Kruistabel!$B$26:$F$29,MATCH($C150,Kruistabel!$C$25:$F$25,0)+1,FALSE),""))</f>
        <v>#REF!</v>
      </c>
      <c r="R150" s="326" t="e">
        <f>IF(IF(Plananalyse!R150=1,VLOOKUP(R$5,Kruistabel!$B$26:$F$29,MATCH($C150,Kruistabel!$C$25:$F$25,0)+1,FALSE),"")=0,"",IF(Plananalyse!R150=1,VLOOKUP(R$5,Kruistabel!$B$26:$F$29,MATCH($C150,Kruistabel!$C$25:$F$25,0)+1,FALSE),""))</f>
        <v>#REF!</v>
      </c>
      <c r="S150" s="326" t="e">
        <f>IF(IF(Plananalyse!S150=1,VLOOKUP(S$5,Kruistabel!$B$26:$F$29,MATCH($C150,Kruistabel!$C$25:$F$25,0)+1,FALSE),"")=0,"",IF(Plananalyse!S150=1,VLOOKUP(S$5,Kruistabel!$B$26:$F$29,MATCH($C150,Kruistabel!$C$25:$F$25,0)+1,FALSE),""))</f>
        <v>#REF!</v>
      </c>
      <c r="T150" s="326" t="e">
        <f>IF(IF(Plananalyse!T150=1,VLOOKUP(T$5,Kruistabel!$B$26:$F$29,MATCH($C150,Kruistabel!$C$25:$F$25,0)+1,FALSE),"")=0,"",IF(Plananalyse!T150=1,VLOOKUP(T$5,Kruistabel!$B$26:$F$29,MATCH($C150,Kruistabel!$C$25:$F$25,0)+1,FALSE),""))</f>
        <v>#REF!</v>
      </c>
      <c r="U150" s="326" t="e">
        <f>IF(IF(Plananalyse!U150=1,VLOOKUP(U$5,Kruistabel!$B$26:$F$29,MATCH($C150,Kruistabel!$C$25:$F$25,0)+1,FALSE),"")=0,"",IF(Plananalyse!U150=1,VLOOKUP(U$5,Kruistabel!$B$26:$F$29,MATCH($C150,Kruistabel!$C$25:$F$25,0)+1,FALSE),""))</f>
        <v>#REF!</v>
      </c>
      <c r="V150" s="326" t="e">
        <f>IF(IF(Plananalyse!V150=1,VLOOKUP(V$5,Kruistabel!$B$26:$F$29,MATCH($C150,Kruistabel!$C$25:$F$25,0)+1,FALSE),"")=0,"",IF(Plananalyse!V150=1,VLOOKUP(V$5,Kruistabel!$B$26:$F$29,MATCH($C150,Kruistabel!$C$25:$F$25,0)+1,FALSE),""))</f>
        <v>#REF!</v>
      </c>
      <c r="W150" s="326" t="e">
        <f>IF(IF(Plananalyse!W150=1,VLOOKUP(W$5,Kruistabel!$B$26:$F$29,MATCH($C150,Kruistabel!$C$25:$F$25,0)+1,FALSE),"")=0,"",IF(Plananalyse!W150=1,VLOOKUP(W$5,Kruistabel!$B$26:$F$29,MATCH($C150,Kruistabel!$C$25:$F$25,0)+1,FALSE),""))</f>
        <v>#REF!</v>
      </c>
      <c r="X150" s="326" t="e">
        <f>IF(IF(Plananalyse!X150=1,VLOOKUP(X$5,Kruistabel!$B$26:$F$29,MATCH($C150,Kruistabel!$C$25:$F$25,0)+1,FALSE),"")=0,"",IF(Plananalyse!X150=1,VLOOKUP(X$5,Kruistabel!$B$26:$F$29,MATCH($C150,Kruistabel!$C$25:$F$25,0)+1,FALSE),""))</f>
        <v>#REF!</v>
      </c>
      <c r="Y150" s="326" t="e">
        <f>IF(IF(Plananalyse!Y150=1,VLOOKUP(Y$5,Kruistabel!$B$26:$F$29,MATCH($C150,Kruistabel!$C$25:$F$25,0)+1,FALSE),"")=0,"",IF(Plananalyse!Y150=1,VLOOKUP(Y$5,Kruistabel!$B$26:$F$29,MATCH($C150,Kruistabel!$C$25:$F$25,0)+1,FALSE),""))</f>
        <v>#REF!</v>
      </c>
      <c r="Z150" s="326" t="e">
        <f>IF(IF(Plananalyse!Z150=1,VLOOKUP(Z$5,Kruistabel!$B$26:$F$29,MATCH($C150,Kruistabel!$C$25:$F$25,0)+1,FALSE),"")=0,"",IF(Plananalyse!Z150=1,VLOOKUP(Z$5,Kruistabel!$B$26:$F$29,MATCH($C150,Kruistabel!$C$25:$F$25,0)+1,FALSE),""))</f>
        <v>#REF!</v>
      </c>
      <c r="AA150" s="326" t="e">
        <f>IF(IF(Plananalyse!AA150=1,VLOOKUP(AA$5,Kruistabel!$B$26:$F$29,MATCH($C150,Kruistabel!$C$25:$F$25,0)+1,FALSE),"")=0,"",IF(Plananalyse!AA150=1,VLOOKUP(AA$5,Kruistabel!$B$26:$F$29,MATCH($C150,Kruistabel!$C$25:$F$25,0)+1,FALSE),""))</f>
        <v>#REF!</v>
      </c>
      <c r="AB150" s="326" t="e">
        <f>IF(IF(Plananalyse!AB150=1,VLOOKUP(AB$5,Kruistabel!$B$26:$F$29,MATCH($C150,Kruistabel!$C$25:$F$25,0)+1,FALSE),"")=0,"",IF(Plananalyse!AB150=1,VLOOKUP(AB$5,Kruistabel!$B$26:$F$29,MATCH($C150,Kruistabel!$C$25:$F$25,0)+1,FALSE),""))</f>
        <v>#REF!</v>
      </c>
      <c r="AC150" s="326" t="e">
        <f>IF(IF(Plananalyse!AC150=1,VLOOKUP(AC$5,Kruistabel!$B$26:$F$29,MATCH($C150,Kruistabel!$C$25:$F$25,0)+1,FALSE),"")=0,"",IF(Plananalyse!AC150=1,VLOOKUP(AC$5,Kruistabel!$B$26:$F$29,MATCH($C150,Kruistabel!$C$25:$F$25,0)+1,FALSE),""))</f>
        <v>#REF!</v>
      </c>
      <c r="AD150" s="326" t="e">
        <f>IF(IF(Plananalyse!AD150=1,VLOOKUP(AD$5,Kruistabel!$B$26:$F$29,MATCH($C150,Kruistabel!$C$25:$F$25,0)+1,FALSE),"")=0,"",IF(Plananalyse!AD150=1,VLOOKUP(AD$5,Kruistabel!$B$26:$F$29,MATCH($C150,Kruistabel!$C$25:$F$25,0)+1,FALSE),""))</f>
        <v>#REF!</v>
      </c>
      <c r="AE150" s="326" t="e">
        <f>IF(IF(Plananalyse!AE150=1,VLOOKUP(AE$5,Kruistabel!$B$26:$F$29,MATCH($C150,Kruistabel!$C$25:$F$25,0)+1,FALSE),"")=0,"",IF(Plananalyse!AE150=1,VLOOKUP(AE$5,Kruistabel!$B$26:$F$29,MATCH($C150,Kruistabel!$C$25:$F$25,0)+1,FALSE),""))</f>
        <v>#REF!</v>
      </c>
      <c r="AF150" s="326" t="e">
        <f>IF(IF(Plananalyse!AF150=1,VLOOKUP(AF$5,Kruistabel!$B$26:$F$29,MATCH($C150,Kruistabel!$C$25:$F$25,0)+1,FALSE),"")=0,"",IF(Plananalyse!AF150=1,VLOOKUP(AF$5,Kruistabel!$B$26:$F$29,MATCH($C150,Kruistabel!$C$25:$F$25,0)+1,FALSE),""))</f>
        <v>#REF!</v>
      </c>
      <c r="AG150" s="326" t="e">
        <f>IF(IF(Plananalyse!AG150=1,VLOOKUP(AG$5,Kruistabel!$B$26:$F$29,MATCH($C150,Kruistabel!$C$25:$F$25,0)+1,FALSE),"")=0,"",IF(Plananalyse!AG150=1,VLOOKUP(AG$5,Kruistabel!$B$26:$F$29,MATCH($C150,Kruistabel!$C$25:$F$25,0)+1,FALSE),""))</f>
        <v>#REF!</v>
      </c>
      <c r="AH150" s="326" t="e">
        <f>IF(IF(Plananalyse!AH150=1,VLOOKUP(AH$5,Kruistabel!$B$26:$F$29,MATCH($C150,Kruistabel!$C$25:$F$25,0)+1,FALSE),"")=0,"",IF(Plananalyse!AI150=1,VLOOKUP(AH$5,Kruistabel!$B$26:$F$29,MATCH($C150,Kruistabel!$C$25:$F$25,0)+1,FALSE),""))</f>
        <v>#REF!</v>
      </c>
      <c r="AI150" s="326" t="e">
        <f>IF(IF(Plananalyse!AI150=1,VLOOKUP(AI$5,Kruistabel!$B$26:$F$29,MATCH($C150,Kruistabel!$C$25:$F$25,0)+1,FALSE),"")=0,"",IF(Plananalyse!AJ150=1,VLOOKUP(AI$5,Kruistabel!$B$26:$F$29,MATCH($C150,Kruistabel!$C$25:$F$25,0)+1,FALSE),""))</f>
        <v>#REF!</v>
      </c>
      <c r="AJ150" s="326" t="e">
        <f>IF(IF(Plananalyse!AJ150=1,VLOOKUP(AJ$5,Kruistabel!$B$26:$F$29,MATCH($C150,Kruistabel!$C$25:$F$25,0)+1,FALSE),"")=0,"",IF(Plananalyse!AJ150=1,VLOOKUP(AJ$5,Kruistabel!$B$26:$F$29,MATCH($C150,Kruistabel!$C$25:$F$25,0)+1,FALSE),""))</f>
        <v>#REF!</v>
      </c>
      <c r="AK150" s="326" t="e">
        <f>IF(IF(Plananalyse!AK150=1,VLOOKUP(AK$5,Kruistabel!$B$26:$F$29,MATCH($C150,Kruistabel!$C$25:$F$25,0)+1,FALSE),"")=0,"",IF(Plananalyse!AK150=1,VLOOKUP(AK$5,Kruistabel!$B$26:$F$29,MATCH($C150,Kruistabel!$C$25:$F$25,0)+1,FALSE),""))</f>
        <v>#REF!</v>
      </c>
      <c r="AL150" s="326" t="e">
        <f>IF(IF(Plananalyse!AL150=1,VLOOKUP(AL$5,Kruistabel!$B$26:$F$29,MATCH($C150,Kruistabel!$C$25:$F$25,0)+1,FALSE),"")=0,"",IF(Plananalyse!AL150=1,VLOOKUP(AL$5,Kruistabel!$B$26:$F$29,MATCH($C150,Kruistabel!$C$25:$F$25,0)+1,FALSE),""))</f>
        <v>#REF!</v>
      </c>
      <c r="AM150" s="326" t="e">
        <f>IF(IF(Plananalyse!AM150=1,VLOOKUP(AM$5,Kruistabel!$B$26:$F$29,MATCH($C150,Kruistabel!$C$25:$F$25,0)+1,FALSE),"")=0,"",IF(Plananalyse!AM150=1,VLOOKUP(AM$5,Kruistabel!$B$26:$F$29,MATCH($C150,Kruistabel!$C$25:$F$25,0)+1,FALSE),""))</f>
        <v>#REF!</v>
      </c>
      <c r="AN150" s="327"/>
      <c r="AO150" s="326" t="e">
        <f>IF(IF(Plananalyse!AO150=1,VLOOKUP(AO$5,Kruistabel!$B$26:$F$29,MATCH($C150,Kruistabel!$C$25:$F$25,0)+1,FALSE),"")=0,"",IF(Plananalyse!AO150=1,VLOOKUP(AO$5,Kruistabel!$B$26:$F$29,MATCH($C150,Kruistabel!$C$25:$F$25,0)+1,FALSE),""))</f>
        <v>#REF!</v>
      </c>
      <c r="AP150" s="326" t="e">
        <f>IF(IF(Plananalyse!AP150=1,VLOOKUP(AP$5,Kruistabel!$B$26:$F$29,MATCH($C150,Kruistabel!$C$25:$F$25,0)+1,FALSE),"")=0,"",IF(Plananalyse!AP150=1,VLOOKUP(AP$5,Kruistabel!$B$26:$F$29,MATCH($C150,Kruistabel!$C$25:$F$25,0)+1,FALSE),""))</f>
        <v>#REF!</v>
      </c>
      <c r="AQ150" s="326" t="e">
        <f>IF(IF(Plananalyse!AQ150=1,VLOOKUP(AQ$5,Kruistabel!$B$26:$F$29,MATCH($C150,Kruistabel!$C$25:$F$25,0)+1,FALSE),"")=0,"",IF(Plananalyse!AQ150=1,VLOOKUP(AQ$5,Kruistabel!$B$26:$F$29,MATCH($C150,Kruistabel!$C$25:$F$25,0)+1,FALSE),""))</f>
        <v>#REF!</v>
      </c>
      <c r="AR150" s="326" t="e">
        <f>IF(IF(Plananalyse!AR150=1,VLOOKUP(AR$5,Kruistabel!$B$26:$F$29,MATCH($C150,Kruistabel!$C$25:$F$25,0)+1,FALSE),"")=0,"",IF(Plananalyse!AR150=1,VLOOKUP(AR$5,Kruistabel!$B$26:$F$29,MATCH($C150,Kruistabel!$C$25:$F$25,0)+1,FALSE),""))</f>
        <v>#REF!</v>
      </c>
      <c r="AS150" s="326" t="e">
        <f>IF(IF(Plananalyse!AS150=1,VLOOKUP(AS$5,Kruistabel!$B$26:$F$29,MATCH($C150,Kruistabel!$C$25:$F$25,0)+1,FALSE),"")=0,"",IF(Plananalyse!AS150=1,VLOOKUP(AS$5,Kruistabel!$B$26:$F$29,MATCH($C150,Kruistabel!$C$25:$F$25,0)+1,FALSE),""))</f>
        <v>#REF!</v>
      </c>
      <c r="AT150" s="326" t="e">
        <f>IF(IF(Plananalyse!AT150=1,VLOOKUP(AT$5,Kruistabel!$B$26:$F$29,MATCH($C150,Kruistabel!$C$25:$F$25,0)+1,FALSE),"")=0,"",IF(Plananalyse!AT150=1,VLOOKUP(AT$5,Kruistabel!$B$26:$F$29,MATCH($C150,Kruistabel!$C$25:$F$25,0)+1,FALSE),""))</f>
        <v>#REF!</v>
      </c>
      <c r="AU150" s="326" t="e">
        <f>IF(IF(Plananalyse!AU150=1,VLOOKUP(AU$5,Kruistabel!$B$26:$F$29,MATCH($C150,Kruistabel!$C$25:$F$25,0)+1,FALSE),"")=0,"",IF(Plananalyse!AU150=1,VLOOKUP(AU$5,Kruistabel!$B$26:$F$29,MATCH($C150,Kruistabel!$C$25:$F$25,0)+1,FALSE),""))</f>
        <v>#REF!</v>
      </c>
      <c r="AV150" s="326" t="e">
        <f>IF(IF(Plananalyse!AV150=1,VLOOKUP(AV$5,Kruistabel!$B$26:$F$29,MATCH($C150,Kruistabel!$C$25:$F$25,0)+1,FALSE),"")=0,"",IF(Plananalyse!AV150=1,VLOOKUP(AV$5,Kruistabel!$B$26:$F$29,MATCH($C150,Kruistabel!$C$25:$F$25,0)+1,FALSE),""))</f>
        <v>#REF!</v>
      </c>
      <c r="AW150" s="326" t="e">
        <f>IF(IF(Plananalyse!AW150=1,VLOOKUP(AW$5,Kruistabel!$B$26:$F$29,MATCH($C150,Kruistabel!$C$25:$F$25,0)+1,FALSE),"")=0,"",IF(Plananalyse!AW150=1,VLOOKUP(AW$5,Kruistabel!$B$26:$F$29,MATCH($C150,Kruistabel!$C$25:$F$25,0)+1,FALSE),""))</f>
        <v>#REF!</v>
      </c>
      <c r="AX150" s="326" t="e">
        <f>IF(IF(Plananalyse!AX150=1,VLOOKUP(AX$5,Kruistabel!$B$26:$F$29,MATCH($C150,Kruistabel!$C$25:$F$25,0)+1,FALSE),"")=0,"",IF(Plananalyse!AX150=1,VLOOKUP(AX$5,Kruistabel!$B$26:$F$29,MATCH($C150,Kruistabel!$C$25:$F$25,0)+1,FALSE),""))</f>
        <v>#REF!</v>
      </c>
      <c r="AY150" s="327"/>
      <c r="AZ150" s="326" t="e">
        <f>IF(IF(Plananalyse!AZ150=1,VLOOKUP(AZ$5,Kruistabel!$B$26:$F$29,MATCH($C150,Kruistabel!$C$25:$F$25,0)+1,FALSE),"")=0,"",IF(Plananalyse!AZ150=1,VLOOKUP(AZ$5,Kruistabel!$B$26:$F$29,MATCH($C150,Kruistabel!$C$25:$F$25,0)+1,FALSE),""))</f>
        <v>#REF!</v>
      </c>
      <c r="BA150" s="326" t="e">
        <f>IF(IF(Plananalyse!BA150=1,VLOOKUP(BA$5,Kruistabel!$B$26:$F$29,MATCH($C150,Kruistabel!$C$25:$F$25,0)+1,FALSE),"")=0,"",IF(Plananalyse!BA150=1,VLOOKUP(BA$5,Kruistabel!$B$26:$F$29,MATCH($C150,Kruistabel!$C$25:$F$25,0)+1,FALSE),""))</f>
        <v>#REF!</v>
      </c>
      <c r="BB150" s="326" t="e">
        <f>IF(IF(Plananalyse!BB150=1,VLOOKUP(BB$5,Kruistabel!$B$26:$F$29,MATCH($C150,Kruistabel!$C$25:$F$25,0)+1,FALSE),"")=0,"",IF(Plananalyse!BB150=1,VLOOKUP(BB$5,Kruistabel!$B$26:$F$29,MATCH($C150,Kruistabel!$C$25:$F$25,0)+1,FALSE),""))</f>
        <v>#REF!</v>
      </c>
      <c r="BC150" s="326" t="e">
        <f>IF(IF(Plananalyse!BC150=1,VLOOKUP(BC$5,Kruistabel!$B$26:$F$29,MATCH($C150,Kruistabel!$C$25:$F$25,0)+1,FALSE),"")=0,"",IF(Plananalyse!BC150=1,VLOOKUP(BC$5,Kruistabel!$B$26:$F$29,MATCH($C150,Kruistabel!$C$25:$F$25,0)+1,FALSE),""))</f>
        <v>#REF!</v>
      </c>
      <c r="BD150" s="326" t="e">
        <f>IF(IF(Plananalyse!BD150=1,VLOOKUP(BD$5,Kruistabel!$B$26:$F$29,MATCH($C150,Kruistabel!$C$25:$F$25,0)+1,FALSE),"")=0,"",IF(Plananalyse!BD150=1,VLOOKUP(BD$5,Kruistabel!$B$26:$F$29,MATCH($C150,Kruistabel!$C$25:$F$25,0)+1,FALSE),""))</f>
        <v>#REF!</v>
      </c>
      <c r="BE150" s="326" t="e">
        <f>IF(IF(Plananalyse!BE150=1,VLOOKUP(BE$5,Kruistabel!$B$26:$F$29,MATCH($C150,Kruistabel!$C$25:$F$25,0)+1,FALSE),"")=0,"",IF(Plananalyse!BE150=1,VLOOKUP(BE$5,Kruistabel!$B$26:$F$29,MATCH($C150,Kruistabel!$C$25:$F$25,0)+1,FALSE),""))</f>
        <v>#REF!</v>
      </c>
      <c r="BF150" s="326" t="e">
        <f>IF(IF(Plananalyse!BF150=1,VLOOKUP(BF$5,Kruistabel!$B$26:$F$29,MATCH($C150,Kruistabel!$C$25:$F$25,0)+1,FALSE),"")=0,"",IF(Plananalyse!BF150=1,VLOOKUP(BF$5,Kruistabel!$B$26:$F$29,MATCH($C150,Kruistabel!$C$25:$F$25,0)+1,FALSE),""))</f>
        <v>#REF!</v>
      </c>
      <c r="BG150" s="326" t="e">
        <f>IF(IF(Plananalyse!BG150=1,VLOOKUP(BG$5,Kruistabel!$B$26:$F$29,MATCH($C150,Kruistabel!$C$25:$F$25,0)+1,FALSE),"")=0,"",IF(Plananalyse!BG150=1,VLOOKUP(BG$5,Kruistabel!$B$26:$F$29,MATCH($C150,Kruistabel!$C$25:$F$25,0)+1,FALSE),""))</f>
        <v>#REF!</v>
      </c>
      <c r="BH150" s="326" t="e">
        <f>IF(IF(Plananalyse!BH150=1,VLOOKUP(BH$5,Kruistabel!$B$26:$F$29,MATCH($C150,Kruistabel!$C$25:$F$25,0)+1,FALSE),"")=0,"",IF(Plananalyse!BH150=1,VLOOKUP(BH$5,Kruistabel!$B$26:$F$29,MATCH($C150,Kruistabel!$C$25:$F$25,0)+1,FALSE),""))</f>
        <v>#REF!</v>
      </c>
      <c r="BI150" s="327"/>
      <c r="BJ150" s="326" t="e">
        <f>IF(IF(Plananalyse!BJ150=1,VLOOKUP(BJ$5,Kruistabel!$B$26:$F$29,MATCH($C150,Kruistabel!$C$25:$F$25,0)+1,FALSE),"")=0,"",IF(Plananalyse!BJ150=1,VLOOKUP(BJ$5,Kruistabel!$B$26:$F$29,MATCH($C150,Kruistabel!$C$25:$F$25,0)+1,FALSE),""))</f>
        <v>#REF!</v>
      </c>
      <c r="BK150" s="326" t="e">
        <f>IF(IF(Plananalyse!BK150=1,VLOOKUP(BK$5,Kruistabel!$B$26:$F$29,MATCH($C150,Kruistabel!$C$25:$F$25,0)+1,FALSE),"")=0,"",IF(Plananalyse!BK150=1,VLOOKUP(BK$5,Kruistabel!$B$26:$F$29,MATCH($C150,Kruistabel!$C$25:$F$25,0)+1,FALSE),""))</f>
        <v>#REF!</v>
      </c>
      <c r="BL150" s="326" t="e">
        <f>IF(IF(Plananalyse!BL150=1,VLOOKUP(BL$5,Kruistabel!$B$26:$F$29,MATCH($C150,Kruistabel!$C$25:$F$25,0)+1,FALSE),"")=0,"",IF(Plananalyse!BL150=1,VLOOKUP(BL$5,Kruistabel!$B$26:$F$29,MATCH($C150,Kruistabel!$C$25:$F$25,0)+1,FALSE),""))</f>
        <v>#REF!</v>
      </c>
      <c r="BM150" s="326" t="e">
        <f>IF(IF(Plananalyse!BM150=1,VLOOKUP(BM$5,Kruistabel!$B$26:$F$29,MATCH($C150,Kruistabel!$C$25:$F$25,0)+1,FALSE),"")=0,"",IF(Plananalyse!BM150=1,VLOOKUP(BM$5,Kruistabel!$B$26:$F$29,MATCH($C150,Kruistabel!$C$25:$F$25,0)+1,FALSE),""))</f>
        <v>#REF!</v>
      </c>
      <c r="BN150" s="326" t="e">
        <f>IF(IF(Plananalyse!BN150=1,VLOOKUP(BN$5,Kruistabel!$B$26:$F$29,MATCH($C150,Kruistabel!$C$25:$F$25,0)+1,FALSE),"")=0,"",IF(Plananalyse!BN150=1,VLOOKUP(BN$5,Kruistabel!$B$26:$F$29,MATCH($C150,Kruistabel!$C$25:$F$25,0)+1,FALSE),""))</f>
        <v>#REF!</v>
      </c>
      <c r="BO150" s="326" t="e">
        <f>IF(IF(Plananalyse!BO150=1,VLOOKUP(BO$5,Kruistabel!$B$26:$F$29,MATCH($C150,Kruistabel!$C$25:$F$25,0)+1,FALSE),"")=0,"",IF(Plananalyse!BO150=1,VLOOKUP(BO$5,Kruistabel!$B$26:$F$29,MATCH($C150,Kruistabel!$C$25:$F$25,0)+1,FALSE),""))</f>
        <v>#REF!</v>
      </c>
      <c r="BP150" s="326" t="e">
        <f>IF(IF(Plananalyse!BP150=1,VLOOKUP(BP$5,Kruistabel!$B$26:$F$29,MATCH($C150,Kruistabel!$C$25:$F$25,0)+1,FALSE),"")=0,"",IF(Plananalyse!BP150=1,VLOOKUP(BP$5,Kruistabel!$B$26:$F$29,MATCH($C150,Kruistabel!$C$25:$F$25,0)+1,FALSE),""))</f>
        <v>#REF!</v>
      </c>
      <c r="BQ150" s="326" t="e">
        <f>IF(IF(Plananalyse!BQ150=1,VLOOKUP(BQ$5,Kruistabel!$B$26:$F$29,MATCH($C150,Kruistabel!$C$25:$F$25,0)+1,FALSE),"")=0,"",IF(Plananalyse!BQ150=1,VLOOKUP(BQ$5,Kruistabel!$B$26:$F$29,MATCH($C150,Kruistabel!$C$25:$F$25,0)+1,FALSE),""))</f>
        <v>#REF!</v>
      </c>
      <c r="BR150" s="326" t="e">
        <f>IF(IF(Plananalyse!BR150=1,VLOOKUP(BR$5,Kruistabel!$B$26:$F$29,MATCH($C150,Kruistabel!$C$25:$F$25,0)+1,FALSE),"")=0,"",IF(Plananalyse!BR150=1,VLOOKUP(BR$5,Kruistabel!$B$26:$F$29,MATCH($C150,Kruistabel!$C$25:$F$25,0)+1,FALSE),""))</f>
        <v>#REF!</v>
      </c>
      <c r="BS150" s="326" t="e">
        <f>IF(IF(Plananalyse!BS150=1,VLOOKUP(BS$5,Kruistabel!$B$26:$F$29,MATCH($C150,Kruistabel!$C$25:$F$25,0)+1,FALSE),"")=0,"",IF(Plananalyse!BS150=1,VLOOKUP(BS$5,Kruistabel!$B$26:$F$29,MATCH($C150,Kruistabel!$C$25:$F$25,0)+1,FALSE),""))</f>
        <v>#REF!</v>
      </c>
      <c r="BT150" s="65"/>
      <c r="BU150" s="231" t="e">
        <f>IF(IF(Plananalyse!BU150=1,VLOOKUP(BU$5,Kruistabel!$B$26:$F$29,MATCH($C150,Kruistabel!$C$25:$F$25,0)+1,FALSE),"")=0,"",IF(Plananalyse!BU150=1,VLOOKUP(BU$5,Kruistabel!$B$26:$F$29,MATCH($C150,Kruistabel!$C$25:$F$25,0)+1,FALSE),""))</f>
        <v>#REF!</v>
      </c>
      <c r="BV150" s="326" t="e">
        <f>IF(IF(Plananalyse!BV150=1,VLOOKUP(BV$5,Kruistabel!$B$26:$F$29,MATCH($C150,Kruistabel!$C$25:$F$25,0)+1,FALSE),"")=0,"",IF(Plananalyse!BV150=1,VLOOKUP(BV$5,Kruistabel!$B$26:$F$29,MATCH($C150,Kruistabel!$C$25:$F$25,0)+1,FALSE),""))</f>
        <v>#REF!</v>
      </c>
      <c r="BW150" s="326" t="e">
        <f>IF(IF(Plananalyse!BW150=1,VLOOKUP(BW$5,Kruistabel!$B$26:$F$29,MATCH($C150,Kruistabel!$C$25:$F$25,0)+1,FALSE),"")=0,"",IF(Plananalyse!BW150=1,VLOOKUP(BW$5,Kruistabel!$B$26:$F$29,MATCH($C150,Kruistabel!$C$25:$F$25,0)+1,FALSE),""))</f>
        <v>#REF!</v>
      </c>
      <c r="BX150" s="326" t="e">
        <f>IF(IF(Plananalyse!BX150=1,VLOOKUP(BX$5,Kruistabel!$B$26:$F$29,MATCH($C150,Kruistabel!$C$25:$F$25,0)+1,FALSE),"")=0,"",IF(Plananalyse!BX150=1,VLOOKUP(BX$5,Kruistabel!$B$26:$F$29,MATCH($C150,Kruistabel!$C$25:$F$25,0)+1,FALSE),""))</f>
        <v>#REF!</v>
      </c>
      <c r="BY150" s="327"/>
      <c r="BZ150" s="326" t="e">
        <f>IF(IF(Plananalyse!BZ150=1,VLOOKUP(BZ$5,Kruistabel!$B$26:$F$29,MATCH($C150,Kruistabel!$C$25:$F$25,0)+1,FALSE),"")=0,"",IF(Plananalyse!BZ150=1,VLOOKUP(BZ$5,Kruistabel!$B$26:$F$29,MATCH($C150,Kruistabel!$C$25:$F$25,0)+1,FALSE),""))</f>
        <v>#REF!</v>
      </c>
      <c r="CA150" s="326" t="e">
        <f>IF(IF(Plananalyse!CA150=1,VLOOKUP(CA$5,Kruistabel!$B$26:$F$29,MATCH($C150,Kruistabel!$C$25:$F$25,0)+1,FALSE),"")=0,"",IF(Plananalyse!CA150=1,VLOOKUP(CA$5,Kruistabel!$B$26:$F$29,MATCH($C150,Kruistabel!$C$25:$F$25,0)+1,FALSE),""))</f>
        <v>#REF!</v>
      </c>
      <c r="CB150" s="326" t="e">
        <f>IF(IF(Plananalyse!CB150=1,VLOOKUP(CB$5,Kruistabel!$B$26:$F$29,MATCH($C150,Kruistabel!$C$25:$F$25,0)+1,FALSE),"")=0,"",IF(Plananalyse!CB150=1,VLOOKUP(CB$5,Kruistabel!$B$26:$F$29,MATCH($C150,Kruistabel!$C$25:$F$25,0)+1,FALSE),""))</f>
        <v>#REF!</v>
      </c>
      <c r="CC150" s="326" t="e">
        <f>IF(IF(Plananalyse!CC150=1,VLOOKUP(CC$5,Kruistabel!$B$26:$F$29,MATCH($C150,Kruistabel!$C$25:$F$25,0)+1,FALSE),"")=0,"",IF(Plananalyse!CC150=1,VLOOKUP(CC$5,Kruistabel!$B$26:$F$29,MATCH($C150,Kruistabel!$C$25:$F$25,0)+1,FALSE),""))</f>
        <v>#REF!</v>
      </c>
      <c r="CD150" s="326" t="e">
        <f>IF(IF(Plananalyse!CD150=1,VLOOKUP(CD$5,Kruistabel!$B$26:$F$29,MATCH($C150,Kruistabel!$C$25:$F$25,0)+1,FALSE),"")=0,"",IF(Plananalyse!CD150=1,VLOOKUP(CD$5,Kruistabel!$B$26:$F$29,MATCH($C150,Kruistabel!$C$25:$F$25,0)+1,FALSE),""))</f>
        <v>#REF!</v>
      </c>
      <c r="CE150" s="326" t="e">
        <f>IF(IF(Plananalyse!CE150=1,VLOOKUP(CE$5,Kruistabel!$B$26:$F$29,MATCH($C150,Kruistabel!$C$25:$F$25,0)+1,FALSE),"")=0,"",IF(Plananalyse!CE150=1,VLOOKUP(CE$5,Kruistabel!$B$26:$F$29,MATCH($C150,Kruistabel!$C$25:$F$25,0)+1,FALSE),""))</f>
        <v>#REF!</v>
      </c>
      <c r="CF150" s="326" t="e">
        <f>IF(IF(Plananalyse!CF150=1,VLOOKUP(CF$5,Kruistabel!$B$26:$F$29,MATCH($C150,Kruistabel!$C$25:$F$25,0)+1,FALSE),"")=0,"",IF(Plananalyse!CF150=1,VLOOKUP(CF$5,Kruistabel!$B$26:$F$29,MATCH($C150,Kruistabel!$C$25:$F$25,0)+1,FALSE),""))</f>
        <v>#REF!</v>
      </c>
      <c r="CG150" s="326" t="e">
        <f>IF(IF(Plananalyse!CG150=1,VLOOKUP(CG$5,Kruistabel!$B$26:$F$29,MATCH($C150,Kruistabel!$C$25:$F$25,0)+1,FALSE),"")=0,"",IF(Plananalyse!CG150=1,VLOOKUP(CG$5,Kruistabel!$B$26:$F$29,MATCH($C150,Kruistabel!$C$25:$F$25,0)+1,FALSE),""))</f>
        <v>#REF!</v>
      </c>
      <c r="CH150" s="326" t="e">
        <f>IF(IF(Plananalyse!CH150=1,VLOOKUP(CH$5,Kruistabel!$B$26:$F$29,MATCH($C150,Kruistabel!$C$25:$F$25,0)+1,FALSE),"")=0,"",IF(Plananalyse!CH150=1,VLOOKUP(CH$5,Kruistabel!$B$26:$F$29,MATCH($C150,Kruistabel!$C$25:$F$25,0)+1,FALSE),""))</f>
        <v>#REF!</v>
      </c>
      <c r="CI150" s="65"/>
      <c r="CJ150" s="326" t="e">
        <f>IF(IF(Plananalyse!CJ150=1,VLOOKUP(CJ$5,Kruistabel!$B$26:$F$29,MATCH($C150,Kruistabel!$C$25:$F$25,0)+1,FALSE),"")=0,"",IF(Plananalyse!CJ150=1,VLOOKUP(CJ$5,Kruistabel!$B$26:$F$29,MATCH($C150,Kruistabel!$C$25:$F$25,0)+1,FALSE),""))</f>
        <v>#REF!</v>
      </c>
      <c r="CK150" s="326" t="e">
        <f>IF(IF(Plananalyse!CK150=1,VLOOKUP(CK$5,Kruistabel!$B$26:$F$29,MATCH($C150,Kruistabel!$C$25:$F$25,0)+1,FALSE),"")=0,"",IF(Plananalyse!CK150=1,VLOOKUP(CK$5,Kruistabel!$B$26:$F$29,MATCH($C150,Kruistabel!$C$25:$F$25,0)+1,FALSE),""))</f>
        <v>#REF!</v>
      </c>
      <c r="CL150" s="326" t="e">
        <f>IF(IF(Plananalyse!CL150=1,VLOOKUP(CL$5,Kruistabel!$B$26:$F$29,MATCH($C150,Kruistabel!$C$25:$F$25,0)+1,FALSE),"")=0,"",IF(Plananalyse!CL150=1,VLOOKUP(CL$5,Kruistabel!$B$26:$F$29,MATCH($C150,Kruistabel!$C$25:$F$25,0)+1,FALSE),""))</f>
        <v>#REF!</v>
      </c>
      <c r="CM150" s="326" t="e">
        <f>IF(IF(Plananalyse!CM150=1,VLOOKUP(CM$5,Kruistabel!$B$26:$F$29,MATCH($C150,Kruistabel!$C$25:$F$25,0)+1,FALSE),"")=0,"",IF(Plananalyse!CM150=1,VLOOKUP(CM$5,Kruistabel!$B$26:$F$29,MATCH($C150,Kruistabel!$C$25:$F$25,0)+1,FALSE),""))</f>
        <v>#REF!</v>
      </c>
      <c r="CN150" s="326" t="e">
        <f>IF(IF(Plananalyse!CN150=1,VLOOKUP(CN$5,Kruistabel!$B$26:$F$29,MATCH($C150,Kruistabel!$C$25:$F$25,0)+1,FALSE),"")=0,"",IF(Plananalyse!CN150=1,VLOOKUP(CN$5,Kruistabel!$B$26:$F$29,MATCH($C150,Kruistabel!$C$25:$F$25,0)+1,FALSE),""))</f>
        <v>#REF!</v>
      </c>
      <c r="CO150" s="326" t="e">
        <f>IF(IF(Plananalyse!CO150=1,VLOOKUP(CO$5,Kruistabel!$B$26:$F$29,MATCH($C150,Kruistabel!$C$25:$F$25,0)+1,FALSE),"")=0,"",IF(Plananalyse!CO150=1,VLOOKUP(CO$5,Kruistabel!$B$26:$F$29,MATCH($C150,Kruistabel!$C$25:$F$25,0)+1,FALSE),""))</f>
        <v>#REF!</v>
      </c>
      <c r="CP150" s="326" t="e">
        <f>IF(IF(Plananalyse!CP150=1,VLOOKUP(CP$5,Kruistabel!$B$26:$F$29,MATCH($C150,Kruistabel!$C$25:$F$25,0)+1,FALSE),"")=0,"",IF(Plananalyse!CP150=1,VLOOKUP(CP$5,Kruistabel!$B$26:$F$29,MATCH($C150,Kruistabel!$C$25:$F$25,0)+1,FALSE),""))</f>
        <v>#REF!</v>
      </c>
      <c r="CQ150" s="326" t="e">
        <f>IF(IF(Plananalyse!CQ150=1,VLOOKUP(CQ$5,Kruistabel!$B$26:$F$29,MATCH($C150,Kruistabel!$C$25:$F$25,0)+1,FALSE),"")=0,"",IF(Plananalyse!CQ150=1,VLOOKUP(CQ$5,Kruistabel!$B$26:$F$29,MATCH($C150,Kruistabel!$C$25:$F$25,0)+1,FALSE),""))</f>
        <v>#REF!</v>
      </c>
      <c r="CR150" s="326" t="e">
        <f>IF(IF(Plananalyse!CR150=1,VLOOKUP(CR$5,Kruistabel!$B$26:$F$29,MATCH($C150,Kruistabel!$C$25:$F$25,0)+1,FALSE),"")=0,"",IF(Plananalyse!CR150=1,VLOOKUP(CR$5,Kruistabel!$B$26:$F$29,MATCH($C150,Kruistabel!$C$25:$F$25,0)+1,FALSE),""))</f>
        <v>#REF!</v>
      </c>
      <c r="CS150" s="326" t="e">
        <f>IF(IF(Plananalyse!CS150=1,VLOOKUP(CS$5,Kruistabel!$B$26:$F$29,MATCH($C150,Kruistabel!$C$25:$F$25,0)+1,FALSE),"")=0,"",IF(Plananalyse!CS150=1,VLOOKUP(CS$5,Kruistabel!$B$26:$F$29,MATCH($C150,Kruistabel!$C$25:$F$25,0)+1,FALSE),""))</f>
        <v>#REF!</v>
      </c>
      <c r="CT150" s="326" t="e">
        <f>IF(IF(Plananalyse!CT150=1,VLOOKUP(CT$5,Kruistabel!$B$26:$F$29,MATCH($C150,Kruistabel!$C$25:$F$25,0)+1,FALSE),"")=0,"",IF(Plananalyse!CT150=1,VLOOKUP(CT$5,Kruistabel!$B$26:$F$29,MATCH($C150,Kruistabel!$C$25:$F$25,0)+1,FALSE),""))</f>
        <v>#REF!</v>
      </c>
      <c r="CU150" s="326" t="e">
        <f>IF(IF(Plananalyse!CU150=1,VLOOKUP(CU$5,Kruistabel!$B$26:$F$29,MATCH($C150,Kruistabel!$C$25:$F$25,0)+1,FALSE),"")=0,"",IF(Plananalyse!CU150=1,VLOOKUP(CU$5,Kruistabel!$B$26:$F$29,MATCH($C150,Kruistabel!$C$25:$F$25,0)+1,FALSE),""))</f>
        <v>#REF!</v>
      </c>
      <c r="CV150" s="326" t="e">
        <f>IF(IF(Plananalyse!CV150=1,VLOOKUP(CV$5,Kruistabel!$B$26:$F$29,MATCH($C150,Kruistabel!$C$25:$F$25,0)+1,FALSE),"")=0,"",IF(Plananalyse!CV150=1,VLOOKUP(CV$5,Kruistabel!$B$26:$F$29,MATCH($C150,Kruistabel!$C$25:$F$25,0)+1,FALSE),""))</f>
        <v>#REF!</v>
      </c>
      <c r="CW150" s="326" t="e">
        <f>IF(IF(Plananalyse!CW150=1,VLOOKUP(CW$5,Kruistabel!$B$26:$F$29,MATCH($C150,Kruistabel!$C$25:$F$25,0)+1,FALSE),"")=0,"",IF(Plananalyse!CW150=1,VLOOKUP(CW$5,Kruistabel!$B$26:$F$29,MATCH($C150,Kruistabel!$C$25:$F$25,0)+1,FALSE),""))</f>
        <v>#REF!</v>
      </c>
      <c r="CX150" s="326" t="e">
        <f>IF(IF(Plananalyse!CX150=1,VLOOKUP(CX$5,Kruistabel!$B$26:$F$29,MATCH($C150,Kruistabel!$C$25:$F$25,0)+1,FALSE),"")=0,"",IF(Plananalyse!CX150=1,VLOOKUP(CX$5,Kruistabel!$B$26:$F$29,MATCH($C150,Kruistabel!$C$25:$F$25,0)+1,FALSE),""))</f>
        <v>#REF!</v>
      </c>
      <c r="CY150" s="326" t="e">
        <f>IF(IF(Plananalyse!CY150=1,VLOOKUP(CY$5,Kruistabel!$B$26:$F$29,MATCH($C150,Kruistabel!$C$25:$F$25,0)+1,FALSE),"")=0,"",IF(Plananalyse!CY150=1,VLOOKUP(CY$5,Kruistabel!$B$26:$F$29,MATCH($C150,Kruistabel!$C$25:$F$25,0)+1,FALSE),""))</f>
        <v>#REF!</v>
      </c>
      <c r="CZ150" s="326" t="e">
        <f>IF(IF(Plananalyse!CZ150=1,VLOOKUP(CZ$5,Kruistabel!$B$26:$F$29,MATCH($C150,Kruistabel!$C$25:$F$25,0)+1,FALSE),"")=0,"",IF(Plananalyse!CZ150=1,VLOOKUP(CZ$5,Kruistabel!$B$26:$F$29,MATCH($C150,Kruistabel!$C$25:$F$25,0)+1,FALSE),""))</f>
        <v>#REF!</v>
      </c>
      <c r="DA150" s="326" t="e">
        <f>IF(IF(Plananalyse!DA150=1,VLOOKUP(DA$5,Kruistabel!$B$26:$F$29,MATCH($C150,Kruistabel!$C$25:$F$25,0)+1,FALSE),"")=0,"",IF(Plananalyse!DA150=1,VLOOKUP(DA$5,Kruistabel!$B$26:$F$29,MATCH($C150,Kruistabel!$C$25:$F$25,0)+1,FALSE),""))</f>
        <v>#REF!</v>
      </c>
      <c r="DB150" s="326" t="e">
        <f>IF(IF(Plananalyse!DB150=1,VLOOKUP(DB$5,Kruistabel!$B$26:$F$29,MATCH($C150,Kruistabel!$C$25:$F$25,0)+1,FALSE),"")=0,"",IF(Plananalyse!DB150=1,VLOOKUP(DB$5,Kruistabel!$B$26:$F$29,MATCH($C150,Kruistabel!$C$25:$F$25,0)+1,FALSE),""))</f>
        <v>#REF!</v>
      </c>
      <c r="DC150" s="326" t="e">
        <f>IF(IF(Plananalyse!DC150=1,VLOOKUP(DC$5,Kruistabel!$B$26:$F$29,MATCH($C150,Kruistabel!$C$25:$F$25,0)+1,FALSE),"")=0,"",IF(Plananalyse!DC150=1,VLOOKUP(DC$5,Kruistabel!$B$26:$F$29,MATCH($C150,Kruistabel!$C$25:$F$25,0)+1,FALSE),""))</f>
        <v>#REF!</v>
      </c>
      <c r="DD150" s="327"/>
      <c r="DE150" s="326" t="e">
        <f>IF(IF(Plananalyse!DE150=1,VLOOKUP(DE$5,Kruistabel!$B$26:$F$29,MATCH($C150,Kruistabel!$C$25:$F$25,0)+1,FALSE),"")=0,"",IF(Plananalyse!DE150=1,VLOOKUP(DE$5,Kruistabel!$B$26:$F$29,MATCH($C150,Kruistabel!$C$25:$F$25,0)+1,FALSE),""))</f>
        <v>#REF!</v>
      </c>
      <c r="DF150" s="326" t="e">
        <f>IF(IF(Plananalyse!DF150=1,VLOOKUP(DF$5,Kruistabel!$B$26:$F$29,MATCH($C150,Kruistabel!$C$25:$F$25,0)+1,FALSE),"")=0,"",IF(Plananalyse!DF150=1,VLOOKUP(DF$5,Kruistabel!$B$26:$F$29,MATCH($C150,Kruistabel!$C$25:$F$25,0)+1,FALSE),""))</f>
        <v>#REF!</v>
      </c>
      <c r="DG150" s="326" t="e">
        <f>IF(IF(Plananalyse!DG150=1,VLOOKUP(DG$5,Kruistabel!$B$26:$F$29,MATCH($C150,Kruistabel!$C$25:$F$25,0)+1,FALSE),"")=0,"",IF(Plananalyse!DG150=1,VLOOKUP(DG$5,Kruistabel!$B$26:$F$29,MATCH($C150,Kruistabel!$C$25:$F$25,0)+1,FALSE),""))</f>
        <v>#REF!</v>
      </c>
      <c r="DH150" s="326" t="e">
        <f>IF(IF(Plananalyse!DH150=1,VLOOKUP(DH$5,Kruistabel!$B$26:$F$29,MATCH($C150,Kruistabel!$C$25:$F$25,0)+1,FALSE),"")=0,"",IF(Plananalyse!DH150=1,VLOOKUP(DH$5,Kruistabel!$B$26:$F$29,MATCH($C150,Kruistabel!$C$25:$F$25,0)+1,FALSE),""))</f>
        <v>#REF!</v>
      </c>
      <c r="DI150" s="326" t="e">
        <f>IF(IF(Plananalyse!DI150=1,VLOOKUP(DI$5,Kruistabel!$B$26:$F$29,MATCH($C150,Kruistabel!$C$25:$F$25,0)+1,FALSE),"")=0,"",IF(Plananalyse!DI150=1,VLOOKUP(DI$5,Kruistabel!$B$26:$F$29,MATCH($C150,Kruistabel!$C$25:$F$25,0)+1,FALSE),""))</f>
        <v>#REF!</v>
      </c>
      <c r="DJ150" s="326" t="e">
        <f>IF(IF(Plananalyse!DJ150=1,VLOOKUP(DJ$5,Kruistabel!$B$26:$F$29,MATCH($C150,Kruistabel!$C$25:$F$25,0)+1,FALSE),"")=0,"",IF(Plananalyse!DJ150=1,VLOOKUP(DJ$5,Kruistabel!$B$26:$F$29,MATCH($C150,Kruistabel!$C$25:$F$25,0)+1,FALSE),""))</f>
        <v>#REF!</v>
      </c>
      <c r="DK150" s="326" t="e">
        <f>IF(IF(Plananalyse!DK150=1,VLOOKUP(DK$5,Kruistabel!$B$26:$F$29,MATCH($C150,Kruistabel!$C$25:$F$25,0)+1,FALSE),"")=0,"",IF(Plananalyse!DK150=1,VLOOKUP(DK$5,Kruistabel!$B$26:$F$29,MATCH($C150,Kruistabel!$C$25:$F$25,0)+1,FALSE),""))</f>
        <v>#REF!</v>
      </c>
      <c r="DL150" s="326" t="e">
        <f>IF(IF(Plananalyse!DL150=1,VLOOKUP(DL$5,Kruistabel!$B$26:$F$29,MATCH($C150,Kruistabel!$C$25:$F$25,0)+1,FALSE),"")=0,"",IF(Plananalyse!DL150=1,VLOOKUP(DL$5,Kruistabel!$B$26:$F$29,MATCH($C150,Kruistabel!$C$25:$F$25,0)+1,FALSE),""))</f>
        <v>#REF!</v>
      </c>
      <c r="DM150" s="327" t="str">
        <f>IF(Plananalyse!DM150=1,VLOOKUP(DM$5,Kruistabel!$B$26:$F$29,MATCH($C150,Kruistabel!$C$25:$F$25,0)+1,FALSE),"")</f>
        <v/>
      </c>
      <c r="DN150" s="326" t="e">
        <f>IF(IF(Plananalyse!DN150=1,VLOOKUP(DN$5,Kruistabel!$B$26:$F$29,MATCH($C150,Kruistabel!$C$25:$F$25,0)+1,FALSE),"")=0,"",IF(Plananalyse!DN150=1,VLOOKUP(DN$5,Kruistabel!$B$26:$F$29,MATCH($C150,Kruistabel!$C$25:$F$25,0)+1,FALSE),""))</f>
        <v>#REF!</v>
      </c>
      <c r="DO150" s="326" t="e">
        <f>IF(IF(Plananalyse!DO150=1,VLOOKUP(DO$5,Kruistabel!$B$26:$F$29,MATCH($C150,Kruistabel!$C$25:$F$25,0)+1,FALSE),"")=0,"",IF(Plananalyse!DO150=1,VLOOKUP(DO$5,Kruistabel!$B$26:$F$29,MATCH($C150,Kruistabel!$C$25:$F$25,0)+1,FALSE),""))</f>
        <v>#REF!</v>
      </c>
      <c r="DP150" s="326" t="e">
        <f>IF(IF(Plananalyse!DP150=1,VLOOKUP(DP$5,Kruistabel!$B$26:$F$29,MATCH($C150,Kruistabel!$C$25:$F$25,0)+1,FALSE),"")=0,"",IF(Plananalyse!DP150=1,VLOOKUP(DP$5,Kruistabel!$B$26:$F$29,MATCH($C150,Kruistabel!$C$25:$F$25,0)+1,FALSE),""))</f>
        <v>#REF!</v>
      </c>
      <c r="DQ150" s="326" t="e">
        <f>IF(IF(Plananalyse!DQ150=1,VLOOKUP(DQ$5,Kruistabel!$B$26:$F$29,MATCH($C150,Kruistabel!$C$25:$F$25,0)+1,FALSE),"")=0,"",IF(Plananalyse!DQ150=1,VLOOKUP(DQ$5,Kruistabel!$B$26:$F$29,MATCH($C150,Kruistabel!$C$25:$F$25,0)+1,FALSE),""))</f>
        <v>#REF!</v>
      </c>
      <c r="DR150" s="326" t="e">
        <f>IF(IF(Plananalyse!DR150=1,VLOOKUP(DR$5,Kruistabel!$B$26:$F$29,MATCH($C150,Kruistabel!$C$25:$F$25,0)+1,FALSE),"")=0,"",IF(Plananalyse!DR150=1,VLOOKUP(DR$5,Kruistabel!$B$26:$F$29,MATCH($C150,Kruistabel!$C$25:$F$25,0)+1,FALSE),""))</f>
        <v>#REF!</v>
      </c>
      <c r="DS150" s="326" t="e">
        <f>IF(IF(Plananalyse!DS150=1,VLOOKUP(DS$5,Kruistabel!$B$26:$F$29,MATCH($C150,Kruistabel!$C$25:$F$25,0)+1,FALSE),"")=0,"",IF(Plananalyse!DS150=1,VLOOKUP(DS$5,Kruistabel!$B$26:$F$29,MATCH($C150,Kruistabel!$C$25:$F$25,0)+1,FALSE),""))</f>
        <v>#REF!</v>
      </c>
      <c r="DT150" s="326" t="e">
        <f>IF(IF(Plananalyse!DT150=1,VLOOKUP(DT$5,Kruistabel!$B$26:$F$29,MATCH($C150,Kruistabel!$C$25:$F$25,0)+1,FALSE),"")=0,"",IF(Plananalyse!DT150=1,VLOOKUP(DT$5,Kruistabel!$B$26:$F$29,MATCH($C150,Kruistabel!$C$25:$F$25,0)+1,FALSE),""))</f>
        <v>#REF!</v>
      </c>
      <c r="DU150" s="326" t="e">
        <f>IF(IF(Plananalyse!DU150=1,VLOOKUP(DU$5,Kruistabel!$B$26:$F$29,MATCH($C150,Kruistabel!$C$25:$F$25,0)+1,FALSE),"")=0,"",IF(Plananalyse!DU150=1,VLOOKUP(DU$5,Kruistabel!$B$26:$F$29,MATCH($C150,Kruistabel!$C$25:$F$25,0)+1,FALSE),""))</f>
        <v>#REF!</v>
      </c>
      <c r="DV150" s="326" t="e">
        <f>IF(IF(Plananalyse!DV150=1,VLOOKUP(DV$5,Kruistabel!$B$26:$F$29,MATCH($C150,Kruistabel!$C$25:$F$25,0)+1,FALSE),"")=0,"",IF(Plananalyse!DV150=1,VLOOKUP(DV$5,Kruistabel!$B$26:$F$29,MATCH($C150,Kruistabel!$C$25:$F$25,0)+1,FALSE),""))</f>
        <v>#REF!</v>
      </c>
      <c r="DW150" s="326" t="e">
        <f>IF(IF(Plananalyse!DW150=1,VLOOKUP(DW$5,Kruistabel!$B$26:$F$29,MATCH($C150,Kruistabel!$C$25:$F$25,0)+1,FALSE),"")=0,"",IF(Plananalyse!DW150=1,VLOOKUP(DW$5,Kruistabel!$B$26:$F$29,MATCH($C150,Kruistabel!$C$25:$F$25,0)+1,FALSE),""))</f>
        <v>#REF!</v>
      </c>
      <c r="DX150" s="326" t="e">
        <f>IF(IF(Plananalyse!DX150=1,VLOOKUP(DX$5,Kruistabel!$B$26:$F$29,MATCH($C150,Kruistabel!$C$25:$F$25,0)+1,FALSE),"")=0,"",IF(Plananalyse!DX150=1,VLOOKUP(DX$5,Kruistabel!$B$26:$F$29,MATCH($C150,Kruistabel!$C$25:$F$25,0)+1,FALSE),""))</f>
        <v>#REF!</v>
      </c>
      <c r="DY150" s="327" t="str">
        <f>IF(Plananalyse!DY150=1,VLOOKUP(DY$5,Kruistabel!$B$26:$F$29,MATCH($C150,Kruistabel!$C$25:$F$25,0)+1,FALSE),"")</f>
        <v/>
      </c>
      <c r="DZ150" s="326" t="e">
        <f>IF(IF(Plananalyse!DZ150=1,VLOOKUP(DZ$5,Kruistabel!$B$26:$F$29,MATCH($C150,Kruistabel!$C$25:$F$25,0)+1,FALSE),"")=0,"",IF(Plananalyse!DZ150=1,VLOOKUP(DZ$5,Kruistabel!$B$26:$F$29,MATCH($C150,Kruistabel!$C$25:$F$25,0)+1,FALSE),""))</f>
        <v>#REF!</v>
      </c>
      <c r="EA150" s="326" t="e">
        <f>IF(IF(Plananalyse!EA150=1,VLOOKUP(EA$5,Kruistabel!$B$26:$F$29,MATCH($C150,Kruistabel!$C$25:$F$25,0)+1,FALSE),"")=0,"",IF(Plananalyse!EA150=1,VLOOKUP(EA$5,Kruistabel!$B$26:$F$29,MATCH($C150,Kruistabel!$C$25:$F$25,0)+1,FALSE),""))</f>
        <v>#REF!</v>
      </c>
      <c r="EB150" s="326" t="e">
        <f>IF(IF(Plananalyse!EB150=1,VLOOKUP(EB$5,Kruistabel!$B$26:$F$29,MATCH($C150,Kruistabel!$C$25:$F$25,0)+1,FALSE),"")=0,"",IF(Plananalyse!EB150=1,VLOOKUP(EB$5,Kruistabel!$B$26:$F$29,MATCH($C150,Kruistabel!$C$25:$F$25,0)+1,FALSE),""))</f>
        <v>#REF!</v>
      </c>
      <c r="EC150" s="326" t="e">
        <f>IF(IF(Plananalyse!EC150=1,VLOOKUP(EC$5,Kruistabel!$B$26:$F$29,MATCH($C150,Kruistabel!$C$25:$F$25,0)+1,FALSE),"")=0,"",IF(Plananalyse!EC150=1,VLOOKUP(EC$5,Kruistabel!$B$26:$F$29,MATCH($C150,Kruistabel!$C$25:$F$25,0)+1,FALSE),""))</f>
        <v>#REF!</v>
      </c>
      <c r="ED150" s="327"/>
      <c r="EE150" s="326" t="e">
        <f>IF(IF(Plananalyse!EE150=1,VLOOKUP(EE$5,Kruistabel!$B$26:$F$29,MATCH($C150,Kruistabel!$C$25:$F$25,0)+1,FALSE),"")=0,"",IF(Plananalyse!EE150=1,VLOOKUP(EE$5,Kruistabel!$B$26:$F$29,MATCH($C150,Kruistabel!$C$25:$F$25,0)+1,FALSE),""))</f>
        <v>#REF!</v>
      </c>
      <c r="EF150" s="326" t="e">
        <f>IF(IF(Plananalyse!EF150=1,VLOOKUP(EF$5,Kruistabel!$B$26:$F$29,MATCH($C150,Kruistabel!$C$25:$F$25,0)+1,FALSE),"")=0,"",IF(Plananalyse!EF150=1,VLOOKUP(EF$5,Kruistabel!$B$26:$F$29,MATCH($C150,Kruistabel!$C$25:$F$25,0)+1,FALSE),""))</f>
        <v>#REF!</v>
      </c>
      <c r="EG150" s="326" t="e">
        <f>IF(IF(Plananalyse!EG150=1,VLOOKUP(EG$5,Kruistabel!$B$26:$F$29,MATCH($C150,Kruistabel!$C$25:$F$25,0)+1,FALSE),"")=0,"",IF(Plananalyse!EG150=1,VLOOKUP(EG$5,Kruistabel!$B$26:$F$29,MATCH($C150,Kruistabel!$C$25:$F$25,0)+1,FALSE),""))</f>
        <v>#REF!</v>
      </c>
      <c r="EH150" s="326" t="e">
        <f>IF(IF(Plananalyse!EH150=1,VLOOKUP(EH$5,Kruistabel!$B$26:$F$29,MATCH($C150,Kruistabel!$C$25:$F$25,0)+1,FALSE),"")=0,"",IF(Plananalyse!EH150=1,VLOOKUP(EH$5,Kruistabel!$B$26:$F$29,MATCH($C150,Kruistabel!$C$25:$F$25,0)+1,FALSE),""))</f>
        <v>#REF!</v>
      </c>
      <c r="EI150" s="326" t="e">
        <f>IF(IF(Plananalyse!EI150=1,VLOOKUP(EI$5,Kruistabel!$B$26:$F$29,MATCH($C150,Kruistabel!$C$25:$F$25,0)+1,FALSE),"")=0,"",IF(Plananalyse!EI150=1,VLOOKUP(EI$5,Kruistabel!$B$26:$F$29,MATCH($C150,Kruistabel!$C$25:$F$25,0)+1,FALSE),""))</f>
        <v>#REF!</v>
      </c>
      <c r="EJ150" s="164" t="str">
        <f>IF(Plananalyse!EJ150=1,VLOOKUP(EJ$5,Kruistabel!$B$26:$F$29,MATCH($C150,Kruistabel!$C$25:$F$25,0)+1,FALSE),"")</f>
        <v/>
      </c>
      <c r="EK150" s="138"/>
      <c r="EL150" s="138"/>
      <c r="EM150" s="138"/>
      <c r="EN150" s="138"/>
      <c r="EO150" s="138"/>
    </row>
    <row r="151" spans="2:145" hidden="1">
      <c r="B151" s="1"/>
      <c r="C151" s="168" t="str">
        <f>_xlfn.IFNA(VLOOKUP($B151,Classificatietabel!$B$6:$I$91,C$7,FALSE),"")</f>
        <v/>
      </c>
      <c r="D151" s="168" t="str">
        <f>_xlfn.IFNA(VLOOKUP($B151,Classificatietabel!$B$6:$I$91,D$7,FALSE),"")</f>
        <v/>
      </c>
      <c r="E151" s="29" t="str">
        <f>_xlfn.IFNA(IF(VLOOKUP($B151,Classificatietabel!$B$6:$H$91,$E$5,FALSE)="Ja",1,0),"")</f>
        <v/>
      </c>
      <c r="G151" s="164" t="str">
        <f>IF(Plananalyse!G151=1,VLOOKUP(G$5,Kruistabel!$B$26:$F$29,MATCH($C151,Kruistabel!$C$25:$F$25,0)+1,FALSE),"")</f>
        <v/>
      </c>
      <c r="H151" s="164" t="str">
        <f>IF(Plananalyse!H151=1,VLOOKUP(H$5,Kruistabel!$B$26:$F$29,MATCH($C151,Kruistabel!$C$25:$F$25,0)+1,FALSE),"")</f>
        <v/>
      </c>
      <c r="I151" s="164" t="str">
        <f>IF(Plananalyse!I151=1,VLOOKUP(I$5,Kruistabel!$B$26:$F$29,MATCH($C151,Kruistabel!$C$25:$F$25,0)+1,FALSE),"")</f>
        <v/>
      </c>
      <c r="J151" s="164" t="str">
        <f>IF(Plananalyse!J151=1,VLOOKUP(J$5,Kruistabel!$B$26:$F$29,MATCH($C151,Kruistabel!$C$25:$F$25,0)+1,FALSE),"")</f>
        <v/>
      </c>
      <c r="K151" s="164" t="str">
        <f>IF(Plananalyse!K151=1,VLOOKUP(K$5,Kruistabel!$B$26:$F$29,MATCH($C151,Kruistabel!$C$25:$F$25,0)+1,FALSE),"")</f>
        <v/>
      </c>
      <c r="L151" s="164" t="str">
        <f>IF(Plananalyse!L151=1,VLOOKUP(L$5,Kruistabel!$B$26:$F$29,MATCH($C151,Kruistabel!$C$25:$F$25,0)+1,FALSE),"")</f>
        <v/>
      </c>
      <c r="M151" s="164" t="str">
        <f>IF(Plananalyse!M151=1,VLOOKUP(M$5,Kruistabel!$B$26:$F$29,MATCH($C151,Kruistabel!$C$25:$F$25,0)+1,FALSE),"")</f>
        <v/>
      </c>
      <c r="N151" s="164" t="str">
        <f>IF(Plananalyse!N151=1,VLOOKUP(N$5,Kruistabel!$B$26:$F$29,MATCH($C151,Kruistabel!$C$25:$F$25,0)+1,FALSE),"")</f>
        <v/>
      </c>
      <c r="O151" s="164" t="str">
        <f>IF(Plananalyse!O151=1,VLOOKUP(O$5,Kruistabel!$B$26:$F$29,MATCH($C151,Kruistabel!$C$25:$F$25,0)+1,FALSE),"")</f>
        <v/>
      </c>
      <c r="P151" s="164" t="str">
        <f>IF(Plananalyse!P151=1,VLOOKUP(P$5,Kruistabel!$B$26:$F$29,MATCH($C151,Kruistabel!$C$25:$F$25,0)+1,FALSE),"")</f>
        <v/>
      </c>
      <c r="Q151" s="164" t="str">
        <f>IF(Plananalyse!Q151=1,VLOOKUP(Q$5,Kruistabel!$B$26:$F$29,MATCH($C151,Kruistabel!$C$25:$F$25,0)+1,FALSE),"")</f>
        <v/>
      </c>
      <c r="R151" s="164" t="str">
        <f>IF(Plananalyse!R151=1,VLOOKUP(R$5,Kruistabel!$B$26:$F$29,MATCH($C151,Kruistabel!$C$25:$F$25,0)+1,FALSE),"")</f>
        <v/>
      </c>
      <c r="S151" s="164" t="str">
        <f>IF(Plananalyse!S151=1,VLOOKUP(S$5,Kruistabel!$B$26:$F$29,MATCH($C151,Kruistabel!$C$25:$F$25,0)+1,FALSE),"")</f>
        <v/>
      </c>
      <c r="T151" s="164" t="str">
        <f>IF(Plananalyse!T151=1,VLOOKUP(T$5,Kruistabel!$B$26:$F$29,MATCH($C151,Kruistabel!$C$25:$F$25,0)+1,FALSE),"")</f>
        <v/>
      </c>
      <c r="U151" s="164" t="str">
        <f>IF(Plananalyse!U151=1,VLOOKUP(U$5,Kruistabel!$B$26:$F$29,MATCH($C151,Kruistabel!$C$25:$F$25,0)+1,FALSE),"")</f>
        <v/>
      </c>
      <c r="V151" s="164" t="str">
        <f>IF(Plananalyse!V151=1,VLOOKUP(V$5,Kruistabel!$B$26:$F$29,MATCH($C151,Kruistabel!$C$25:$F$25,0)+1,FALSE),"")</f>
        <v/>
      </c>
      <c r="W151" s="164" t="str">
        <f>IF(Plananalyse!W151=1,VLOOKUP(W$5,Kruistabel!$B$26:$F$29,MATCH($C151,Kruistabel!$C$25:$F$25,0)+1,FALSE),"")</f>
        <v/>
      </c>
      <c r="X151" s="164" t="str">
        <f>IF(Plananalyse!X151=1,VLOOKUP(X$5,Kruistabel!$B$26:$F$29,MATCH($C151,Kruistabel!$C$25:$F$25,0)+1,FALSE),"")</f>
        <v/>
      </c>
      <c r="Y151" s="164" t="str">
        <f>IF(Plananalyse!Y151=1,VLOOKUP(Y$5,Kruistabel!$B$26:$F$29,MATCH($C151,Kruistabel!$C$25:$F$25,0)+1,FALSE),"")</f>
        <v/>
      </c>
      <c r="Z151" s="164" t="str">
        <f>IF(Plananalyse!Z151=1,VLOOKUP(Z$5,Kruistabel!$B$26:$F$29,MATCH($C151,Kruistabel!$C$25:$F$25,0)+1,FALSE),"")</f>
        <v/>
      </c>
      <c r="AA151" s="164" t="str">
        <f>IF(Plananalyse!AA151=1,VLOOKUP(AA$5,Kruistabel!$B$26:$F$29,MATCH($C151,Kruistabel!$C$25:$F$25,0)+1,FALSE),"")</f>
        <v/>
      </c>
      <c r="AB151" s="164" t="str">
        <f>IF(Plananalyse!AB151=1,VLOOKUP(AB$5,Kruistabel!$B$26:$F$29,MATCH($C151,Kruistabel!$C$25:$F$25,0)+1,FALSE),"")</f>
        <v/>
      </c>
      <c r="AC151" s="164" t="str">
        <f>IF(Plananalyse!AC151=1,VLOOKUP(AC$5,Kruistabel!$B$26:$F$29,MATCH($C151,Kruistabel!$C$25:$F$25,0)+1,FALSE),"")</f>
        <v/>
      </c>
      <c r="AD151" s="164" t="str">
        <f>IF(Plananalyse!AD151=1,VLOOKUP(AD$5,Kruistabel!$B$26:$F$29,MATCH($C151,Kruistabel!$C$25:$F$25,0)+1,FALSE),"")</f>
        <v/>
      </c>
      <c r="AE151" s="164" t="str">
        <f>IF(Plananalyse!AE151=1,VLOOKUP(AE$5,Kruistabel!$B$26:$F$29,MATCH($C151,Kruistabel!$C$25:$F$25,0)+1,FALSE),"")</f>
        <v/>
      </c>
      <c r="AF151" s="164" t="str">
        <f>IF(Plananalyse!AF151=1,VLOOKUP(AF$5,Kruistabel!$B$26:$F$29,MATCH($C151,Kruistabel!$C$25:$F$25,0)+1,FALSE),"")</f>
        <v/>
      </c>
      <c r="AG151" s="164" t="str">
        <f>IF(Plananalyse!AG151=1,VLOOKUP(AG$5,Kruistabel!$B$26:$F$29,MATCH($C151,Kruistabel!$C$25:$F$25,0)+1,FALSE),"")</f>
        <v/>
      </c>
      <c r="AH151" s="164" t="str">
        <f>IF(Plananalyse!AH151=1,VLOOKUP(AH$5,Kruistabel!$B$26:$F$29,MATCH($C151,Kruistabel!$C$25:$F$25,0)+1,FALSE),"")</f>
        <v/>
      </c>
      <c r="AI151" s="164" t="str">
        <f>IF(Plananalyse!AI151=1,VLOOKUP(AI$5,Kruistabel!$B$26:$F$29,MATCH($C151,Kruistabel!$C$25:$F$25,0)+1,FALSE),"")</f>
        <v/>
      </c>
      <c r="AJ151" s="164" t="str">
        <f>IF(Plananalyse!AJ151=1,VLOOKUP(AJ$5,Kruistabel!$B$26:$F$29,MATCH($C151,Kruistabel!$C$25:$F$25,0)+1,FALSE),"")</f>
        <v/>
      </c>
      <c r="AK151" s="164" t="str">
        <f>IF(Plananalyse!AK151=1,VLOOKUP(AK$5,Kruistabel!$B$26:$F$29,MATCH($C151,Kruistabel!$C$25:$F$25,0)+1,FALSE),"")</f>
        <v/>
      </c>
      <c r="AL151" s="164" t="str">
        <f>IF(Plananalyse!AL151=1,VLOOKUP(AL$5,Kruistabel!$B$26:$F$29,MATCH($C151,Kruistabel!$C$25:$F$25,0)+1,FALSE),"")</f>
        <v/>
      </c>
      <c r="AM151" s="164" t="str">
        <f>IF(Plananalyse!AM151=1,VLOOKUP(AM$5,Kruistabel!$B$26:$F$29,MATCH($C151,Kruistabel!$C$25:$F$25,0)+1,FALSE),"")</f>
        <v/>
      </c>
      <c r="AO151" s="164" t="str">
        <f>IF(Plananalyse!AO151=1,VLOOKUP(AO$5,Kruistabel!$B$26:$F$29,MATCH($C151,Kruistabel!$C$25:$F$25,0)+1,FALSE),"")</f>
        <v/>
      </c>
      <c r="AP151" s="164" t="str">
        <f>IF(Plananalyse!AP151=1,VLOOKUP(AP$5,Kruistabel!$B$26:$F$29,MATCH($C151,Kruistabel!$C$25:$F$25,0)+1,FALSE),"")</f>
        <v/>
      </c>
      <c r="AQ151" s="164" t="str">
        <f>IF(Plananalyse!AQ151=1,VLOOKUP(AQ$5,Kruistabel!$B$26:$F$29,MATCH($C151,Kruistabel!$C$25:$F$25,0)+1,FALSE),"")</f>
        <v/>
      </c>
      <c r="AR151" s="164" t="str">
        <f>IF(Plananalyse!AR151=1,VLOOKUP(AR$5,Kruistabel!$B$26:$F$29,MATCH($C151,Kruistabel!$C$25:$F$25,0)+1,FALSE),"")</f>
        <v/>
      </c>
      <c r="AS151" s="164" t="str">
        <f>IF(Plananalyse!AS151=1,VLOOKUP(AS$5,Kruistabel!$B$26:$F$29,MATCH($C151,Kruistabel!$C$25:$F$25,0)+1,FALSE),"")</f>
        <v/>
      </c>
      <c r="AT151" s="164" t="str">
        <f>IF(Plananalyse!AT151=1,VLOOKUP(AT$5,Kruistabel!$B$26:$F$29,MATCH($C151,Kruistabel!$C$25:$F$25,0)+1,FALSE),"")</f>
        <v/>
      </c>
      <c r="AU151" s="164" t="str">
        <f>IF(Plananalyse!AU151=1,VLOOKUP(AU$5,Kruistabel!$B$26:$F$29,MATCH($C151,Kruistabel!$C$25:$F$25,0)+1,FALSE),"")</f>
        <v/>
      </c>
      <c r="AV151" s="164" t="str">
        <f>IF(Plananalyse!AV151=1,VLOOKUP(AV$5,Kruistabel!$B$26:$F$29,MATCH($C151,Kruistabel!$C$25:$F$25,0)+1,FALSE),"")</f>
        <v/>
      </c>
      <c r="AW151" s="164" t="str">
        <f>IF(Plananalyse!AW151=1,VLOOKUP(AW$5,Kruistabel!$B$26:$F$29,MATCH($C151,Kruistabel!$C$25:$F$25,0)+1,FALSE),"")</f>
        <v/>
      </c>
      <c r="AX151" s="164" t="str">
        <f>IF(Plananalyse!AX151=1,VLOOKUP(AX$5,Kruistabel!$B$26:$F$29,MATCH($C151,Kruistabel!$C$25:$F$25,0)+1,FALSE),"")</f>
        <v/>
      </c>
      <c r="AZ151" s="164" t="str">
        <f>IF(Plananalyse!AZ151=1,VLOOKUP(AZ$5,Kruistabel!$B$26:$F$29,MATCH($C151,Kruistabel!$C$25:$F$25,0)+1,FALSE),"")</f>
        <v/>
      </c>
      <c r="BA151" s="164" t="str">
        <f>IF(Plananalyse!BA151=1,VLOOKUP(BA$5,Kruistabel!$B$26:$F$29,MATCH($C151,Kruistabel!$C$25:$F$25,0)+1,FALSE),"")</f>
        <v/>
      </c>
      <c r="BB151" s="164" t="str">
        <f>IF(Plananalyse!BB151=1,VLOOKUP(BB$5,Kruistabel!$B$26:$F$29,MATCH($C151,Kruistabel!$C$25:$F$25,0)+1,FALSE),"")</f>
        <v/>
      </c>
      <c r="BC151" s="164" t="str">
        <f>IF(Plananalyse!BC151=1,VLOOKUP(BC$5,Kruistabel!$B$26:$F$29,MATCH($C151,Kruistabel!$C$25:$F$25,0)+1,FALSE),"")</f>
        <v/>
      </c>
      <c r="BD151" s="164" t="str">
        <f>IF(Plananalyse!BD151=1,VLOOKUP(BD$5,Kruistabel!$B$26:$F$29,MATCH($C151,Kruistabel!$C$25:$F$25,0)+1,FALSE),"")</f>
        <v/>
      </c>
      <c r="BE151" s="164" t="str">
        <f>IF(Plananalyse!BE151=1,VLOOKUP(BE$5,Kruistabel!$B$26:$F$29,MATCH($C151,Kruistabel!$C$25:$F$25,0)+1,FALSE),"")</f>
        <v/>
      </c>
      <c r="BF151" s="164" t="str">
        <f>IF(Plananalyse!BF151=1,VLOOKUP(BF$5,Kruistabel!$B$26:$F$29,MATCH($C151,Kruistabel!$C$25:$F$25,0)+1,FALSE),"")</f>
        <v/>
      </c>
      <c r="BG151" s="164" t="str">
        <f>IF(Plananalyse!BG151=1,VLOOKUP(BG$5,Kruistabel!$B$26:$F$29,MATCH($C151,Kruistabel!$C$25:$F$25,0)+1,FALSE),"")</f>
        <v/>
      </c>
      <c r="BH151" s="164" t="str">
        <f>IF(Plananalyse!BH151=1,VLOOKUP(BH$5,Kruistabel!$B$26:$F$29,MATCH($C151,Kruistabel!$C$25:$F$25,0)+1,FALSE),"")</f>
        <v/>
      </c>
      <c r="BJ151" s="164" t="str">
        <f>IF(Plananalyse!BJ151=1,VLOOKUP(BJ$5,Kruistabel!$B$26:$F$29,MATCH($C151,Kruistabel!$C$25:$F$25,0)+1,FALSE),"")</f>
        <v/>
      </c>
      <c r="BK151" s="164" t="str">
        <f>IF(Plananalyse!BK151=1,VLOOKUP(BK$5,Kruistabel!$B$26:$F$29,MATCH($C151,Kruistabel!$C$25:$F$25,0)+1,FALSE),"")</f>
        <v/>
      </c>
      <c r="BL151" s="164" t="str">
        <f>IF(Plananalyse!BL151=1,VLOOKUP(BL$5,Kruistabel!$B$26:$F$29,MATCH($C151,Kruistabel!$C$25:$F$25,0)+1,FALSE),"")</f>
        <v/>
      </c>
      <c r="BM151" s="164" t="str">
        <f>IF(Plananalyse!BM151=1,VLOOKUP(BM$5,Kruistabel!$B$26:$F$29,MATCH($C151,Kruistabel!$C$25:$F$25,0)+1,FALSE),"")</f>
        <v/>
      </c>
      <c r="BN151" s="164" t="str">
        <f>IF(Plananalyse!BN151=1,VLOOKUP(BN$5,Kruistabel!$B$26:$F$29,MATCH($C151,Kruistabel!$C$25:$F$25,0)+1,FALSE),"")</f>
        <v/>
      </c>
      <c r="BO151" s="164" t="str">
        <f>IF(Plananalyse!BO151=1,VLOOKUP(BO$5,Kruistabel!$B$26:$F$29,MATCH($C151,Kruistabel!$C$25:$F$25,0)+1,FALSE),"")</f>
        <v/>
      </c>
      <c r="BP151" s="164" t="str">
        <f>IF(Plananalyse!BP151=1,VLOOKUP(BP$5,Kruistabel!$B$26:$F$29,MATCH($C151,Kruistabel!$C$25:$F$25,0)+1,FALSE),"")</f>
        <v/>
      </c>
      <c r="BQ151" s="164" t="str">
        <f>IF(Plananalyse!BQ151=1,VLOOKUP(BQ$5,Kruistabel!$B$26:$F$29,MATCH($C151,Kruistabel!$C$25:$F$25,0)+1,FALSE),"")</f>
        <v/>
      </c>
      <c r="BR151" s="164" t="str">
        <f>IF(Plananalyse!BR151=1,VLOOKUP(BR$5,Kruistabel!$B$26:$F$29,MATCH($C151,Kruistabel!$C$25:$F$25,0)+1,FALSE),"")</f>
        <v/>
      </c>
      <c r="BS151" s="164" t="str">
        <f>IF(Plananalyse!BS151=1,VLOOKUP(BS$5,Kruistabel!$B$26:$F$29,MATCH($C151,Kruistabel!$C$25:$F$25,0)+1,FALSE),"")</f>
        <v/>
      </c>
      <c r="BU151" s="164" t="str">
        <f>IF(Plananalyse!BU151=1,VLOOKUP(BU$5,Kruistabel!$B$26:$F$29,MATCH($C151,Kruistabel!$C$25:$F$25,0)+1,FALSE),"")</f>
        <v/>
      </c>
      <c r="BV151" s="164" t="str">
        <f>IF(Plananalyse!BV151=1,VLOOKUP(BV$5,Kruistabel!$B$26:$F$29,MATCH($C151,Kruistabel!$C$25:$F$25,0)+1,FALSE),"")</f>
        <v/>
      </c>
      <c r="BW151" s="164" t="str">
        <f>IF(Plananalyse!BW151=1,VLOOKUP(BW$5,Kruistabel!$B$26:$F$29,MATCH($C151,Kruistabel!$C$25:$F$25,0)+1,FALSE),"")</f>
        <v/>
      </c>
      <c r="BX151" s="164" t="str">
        <f>IF(Plananalyse!BX151=1,VLOOKUP(BX$5,Kruistabel!$B$26:$F$29,MATCH($C151,Kruistabel!$C$25:$F$25,0)+1,FALSE),"")</f>
        <v/>
      </c>
      <c r="BZ151" s="164" t="str">
        <f>IF(Plananalyse!BZ151=1,VLOOKUP(BZ$5,Kruistabel!$B$26:$F$29,MATCH($C151,Kruistabel!$C$25:$F$25,0)+1,FALSE),"")</f>
        <v/>
      </c>
      <c r="CA151" s="164" t="str">
        <f>IF(Plananalyse!CA151=1,VLOOKUP(CA$5,Kruistabel!$B$26:$F$29,MATCH($C151,Kruistabel!$C$25:$F$25,0)+1,FALSE),"")</f>
        <v/>
      </c>
      <c r="CB151" s="164" t="str">
        <f>IF(Plananalyse!CB151=1,VLOOKUP(CB$5,Kruistabel!$B$26:$F$29,MATCH($C151,Kruistabel!$C$25:$F$25,0)+1,FALSE),"")</f>
        <v/>
      </c>
      <c r="CC151" s="164" t="str">
        <f>IF(Plananalyse!CC151=1,VLOOKUP(CC$5,Kruistabel!$B$26:$F$29,MATCH($C151,Kruistabel!$C$25:$F$25,0)+1,FALSE),"")</f>
        <v/>
      </c>
      <c r="CD151" s="164" t="str">
        <f>IF(Plananalyse!CD151=1,VLOOKUP(CD$5,Kruistabel!$B$26:$F$29,MATCH($C151,Kruistabel!$C$25:$F$25,0)+1,FALSE),"")</f>
        <v/>
      </c>
      <c r="CE151" s="164" t="str">
        <f>IF(Plananalyse!CE151=1,VLOOKUP(CE$5,Kruistabel!$B$26:$F$29,MATCH($C151,Kruistabel!$C$25:$F$25,0)+1,FALSE),"")</f>
        <v/>
      </c>
      <c r="CF151" s="164" t="str">
        <f>IF(Plananalyse!CF151=1,VLOOKUP(CF$5,Kruistabel!$B$26:$F$29,MATCH($C151,Kruistabel!$C$25:$F$25,0)+1,FALSE),"")</f>
        <v/>
      </c>
      <c r="CG151" s="164" t="str">
        <f>IF(Plananalyse!CG151=1,VLOOKUP(CG$5,Kruistabel!$B$26:$F$29,MATCH($C151,Kruistabel!$C$25:$F$25,0)+1,FALSE),"")</f>
        <v/>
      </c>
      <c r="CH151" s="164" t="str">
        <f>IF(Plananalyse!CH151=1,VLOOKUP(CH$5,Kruistabel!$B$26:$F$29,MATCH($C151,Kruistabel!$C$25:$F$25,0)+1,FALSE),"")</f>
        <v/>
      </c>
      <c r="CJ151" s="164" t="str">
        <f>IF(Plananalyse!CJ151=1,VLOOKUP(CJ$5,Kruistabel!$B$26:$F$29,MATCH($C151,Kruistabel!$C$25:$F$25,0)+1,FALSE),"")</f>
        <v/>
      </c>
      <c r="CK151" s="164" t="str">
        <f>IF(Plananalyse!CK151=1,VLOOKUP(CK$5,Kruistabel!$B$26:$F$29,MATCH($C151,Kruistabel!$C$25:$F$25,0)+1,FALSE),"")</f>
        <v/>
      </c>
      <c r="CL151" s="164" t="str">
        <f>IF(Plananalyse!CL151=1,VLOOKUP(CL$5,Kruistabel!$B$26:$F$29,MATCH($C151,Kruistabel!$C$25:$F$25,0)+1,FALSE),"")</f>
        <v/>
      </c>
      <c r="CM151" s="164" t="str">
        <f>IF(Plananalyse!CM151=1,VLOOKUP(CM$5,Kruistabel!$B$26:$F$29,MATCH($C151,Kruistabel!$C$25:$F$25,0)+1,FALSE),"")</f>
        <v/>
      </c>
      <c r="CN151" s="164" t="str">
        <f>IF(Plananalyse!CN151=1,VLOOKUP(CN$5,Kruistabel!$B$26:$F$29,MATCH($C151,Kruistabel!$C$25:$F$25,0)+1,FALSE),"")</f>
        <v/>
      </c>
      <c r="CO151" s="164" t="str">
        <f>IF(Plananalyse!CO151=1,VLOOKUP(CO$5,Kruistabel!$B$26:$F$29,MATCH($C151,Kruistabel!$C$25:$F$25,0)+1,FALSE),"")</f>
        <v/>
      </c>
      <c r="CP151" s="164" t="str">
        <f>IF(Plananalyse!CP151=1,VLOOKUP(CP$5,Kruistabel!$B$26:$F$29,MATCH($C151,Kruistabel!$C$25:$F$25,0)+1,FALSE),"")</f>
        <v/>
      </c>
      <c r="CQ151" s="164" t="str">
        <f>IF(Plananalyse!CQ151=1,VLOOKUP(CQ$5,Kruistabel!$B$26:$F$29,MATCH($C151,Kruistabel!$C$25:$F$25,0)+1,FALSE),"")</f>
        <v/>
      </c>
      <c r="CR151" s="164" t="str">
        <f>IF(Plananalyse!CR151=1,VLOOKUP(CR$5,Kruistabel!$B$26:$F$29,MATCH($C151,Kruistabel!$C$25:$F$25,0)+1,FALSE),"")</f>
        <v/>
      </c>
      <c r="CS151" s="164" t="str">
        <f>IF(Plananalyse!CS151=1,VLOOKUP(CS$5,Kruistabel!$B$26:$F$29,MATCH($C151,Kruistabel!$C$25:$F$25,0)+1,FALSE),"")</f>
        <v/>
      </c>
      <c r="CT151" s="164" t="str">
        <f>IF(Plananalyse!CT151=1,VLOOKUP(CT$5,Kruistabel!$B$26:$F$29,MATCH($C151,Kruistabel!$C$25:$F$25,0)+1,FALSE),"")</f>
        <v/>
      </c>
      <c r="CU151" s="164" t="str">
        <f>IF(Plananalyse!CU151=1,VLOOKUP(CU$5,Kruistabel!$B$26:$F$29,MATCH($C151,Kruistabel!$C$25:$F$25,0)+1,FALSE),"")</f>
        <v/>
      </c>
      <c r="CV151" s="164" t="str">
        <f>IF(Plananalyse!CV151=1,VLOOKUP(CV$5,Kruistabel!$B$26:$F$29,MATCH($C151,Kruistabel!$C$25:$F$25,0)+1,FALSE),"")</f>
        <v/>
      </c>
      <c r="CW151" s="164" t="str">
        <f>IF(Plananalyse!CW151=1,VLOOKUP(CW$5,Kruistabel!$B$26:$F$29,MATCH($C151,Kruistabel!$C$25:$F$25,0)+1,FALSE),"")</f>
        <v/>
      </c>
      <c r="CX151" s="164" t="str">
        <f>IF(Plananalyse!CX151=1,VLOOKUP(CX$5,Kruistabel!$B$26:$F$29,MATCH($C151,Kruistabel!$C$25:$F$25,0)+1,FALSE),"")</f>
        <v/>
      </c>
      <c r="CY151" s="164" t="str">
        <f>IF(Plananalyse!CY151=1,VLOOKUP(CY$5,Kruistabel!$B$26:$F$29,MATCH($C151,Kruistabel!$C$25:$F$25,0)+1,FALSE),"")</f>
        <v/>
      </c>
      <c r="CZ151" s="164" t="str">
        <f>IF(Plananalyse!CZ151=1,VLOOKUP(CZ$5,Kruistabel!$B$26:$F$29,MATCH($C151,Kruistabel!$C$25:$F$25,0)+1,FALSE),"")</f>
        <v/>
      </c>
      <c r="DA151" s="164" t="str">
        <f>IF(Plananalyse!DA151=1,VLOOKUP(DA$5,Kruistabel!$B$26:$F$29,MATCH($C151,Kruistabel!$C$25:$F$25,0)+1,FALSE),"")</f>
        <v/>
      </c>
      <c r="DB151" s="164" t="str">
        <f>IF(Plananalyse!DB151=1,VLOOKUP(DB$5,Kruistabel!$B$26:$F$29,MATCH($C151,Kruistabel!$C$25:$F$25,0)+1,FALSE),"")</f>
        <v/>
      </c>
      <c r="DC151" s="164" t="str">
        <f>IF(Plananalyse!DC151=1,VLOOKUP(DC$5,Kruistabel!$B$26:$F$29,MATCH($C151,Kruistabel!$C$25:$F$25,0)+1,FALSE),"")</f>
        <v/>
      </c>
      <c r="DE151" s="164" t="str">
        <f>IF(Plananalyse!DE151=1,VLOOKUP(DE$5,Kruistabel!$B$26:$F$29,MATCH($C151,Kruistabel!$C$25:$F$25,0)+1,FALSE),"")</f>
        <v/>
      </c>
      <c r="DF151" s="164" t="str">
        <f>IF(Plananalyse!DF151=1,VLOOKUP(DF$5,Kruistabel!$B$26:$F$29,MATCH($C151,Kruistabel!$C$25:$F$25,0)+1,FALSE),"")</f>
        <v/>
      </c>
      <c r="DG151" s="164" t="str">
        <f>IF(Plananalyse!DG151=1,VLOOKUP(DG$5,Kruistabel!$B$26:$F$29,MATCH($C151,Kruistabel!$C$25:$F$25,0)+1,FALSE),"")</f>
        <v/>
      </c>
      <c r="DH151" s="164" t="str">
        <f>IF(Plananalyse!DH151=1,VLOOKUP(DH$5,Kruistabel!$B$26:$F$29,MATCH($C151,Kruistabel!$C$25:$F$25,0)+1,FALSE),"")</f>
        <v/>
      </c>
      <c r="DI151" s="164" t="str">
        <f>IF(Plananalyse!DI151=1,VLOOKUP(DI$5,Kruistabel!$B$26:$F$29,MATCH($C151,Kruistabel!$C$25:$F$25,0)+1,FALSE),"")</f>
        <v/>
      </c>
      <c r="DJ151" s="164" t="str">
        <f>IF(Plananalyse!DJ151=1,VLOOKUP(DJ$5,Kruistabel!$B$26:$F$29,MATCH($C151,Kruistabel!$C$25:$F$25,0)+1,FALSE),"")</f>
        <v/>
      </c>
      <c r="DK151" s="164" t="str">
        <f>IF(Plananalyse!DK151=1,VLOOKUP(DK$5,Kruistabel!$B$26:$F$29,MATCH($C151,Kruistabel!$C$25:$F$25,0)+1,FALSE),"")</f>
        <v/>
      </c>
      <c r="DL151" s="164" t="str">
        <f>IF(Plananalyse!DL151=1,VLOOKUP(DL$5,Kruistabel!$B$26:$F$29,MATCH($C151,Kruistabel!$C$25:$F$25,0)+1,FALSE),"")</f>
        <v/>
      </c>
      <c r="DM151" s="53" t="str">
        <f>IF(Plananalyse!DM151=1,VLOOKUP(DM$5,Kruistabel!$B$26:$F$29,MATCH($C151,Kruistabel!$C$25:$F$25,0)+1,FALSE),"")</f>
        <v/>
      </c>
      <c r="DN151" s="164" t="str">
        <f>IF(Plananalyse!DN151=1,VLOOKUP(DN$5,Kruistabel!$B$26:$F$29,MATCH($C151,Kruistabel!$C$25:$F$25,0)+1,FALSE),"")</f>
        <v/>
      </c>
      <c r="DO151" s="164" t="str">
        <f>IF(Plananalyse!DO151=1,VLOOKUP(DO$5,Kruistabel!$B$26:$F$29,MATCH($C151,Kruistabel!$C$25:$F$25,0)+1,FALSE),"")</f>
        <v/>
      </c>
      <c r="DP151" s="164" t="str">
        <f>IF(Plananalyse!DP151=1,VLOOKUP(DP$5,Kruistabel!$B$26:$F$29,MATCH($C151,Kruistabel!$C$25:$F$25,0)+1,FALSE),"")</f>
        <v/>
      </c>
      <c r="DQ151" s="164" t="str">
        <f>IF(Plananalyse!DQ151=1,VLOOKUP(DQ$5,Kruistabel!$B$26:$F$29,MATCH($C151,Kruistabel!$C$25:$F$25,0)+1,FALSE),"")</f>
        <v/>
      </c>
      <c r="DR151" s="164" t="str">
        <f>IF(Plananalyse!DR151=1,VLOOKUP(DR$5,Kruistabel!$B$26:$F$29,MATCH($C151,Kruistabel!$C$25:$F$25,0)+1,FALSE),"")</f>
        <v/>
      </c>
      <c r="DS151" s="164" t="str">
        <f>IF(Plananalyse!DS151=1,VLOOKUP(DS$5,Kruistabel!$B$26:$F$29,MATCH($C151,Kruistabel!$C$25:$F$25,0)+1,FALSE),"")</f>
        <v/>
      </c>
      <c r="DT151" s="164" t="str">
        <f>IF(Plananalyse!DT151=1,VLOOKUP(DT$5,Kruistabel!$B$26:$F$29,MATCH($C151,Kruistabel!$C$25:$F$25,0)+1,FALSE),"")</f>
        <v/>
      </c>
      <c r="DU151" s="164" t="str">
        <f>IF(Plananalyse!DU151=1,VLOOKUP(DU$5,Kruistabel!$B$26:$F$29,MATCH($C151,Kruistabel!$C$25:$F$25,0)+1,FALSE),"")</f>
        <v/>
      </c>
      <c r="DV151" s="164" t="str">
        <f>IF(Plananalyse!DV151=1,VLOOKUP(DV$5,Kruistabel!$B$26:$F$29,MATCH($C151,Kruistabel!$C$25:$F$25,0)+1,FALSE),"")</f>
        <v/>
      </c>
      <c r="DW151" s="164" t="str">
        <f>IF(Plananalyse!DW151=1,VLOOKUP(DW$5,Kruistabel!$B$26:$F$29,MATCH($C151,Kruistabel!$C$25:$F$25,0)+1,FALSE),"")</f>
        <v/>
      </c>
      <c r="DX151" s="164" t="str">
        <f>IF(Plananalyse!DX151=1,VLOOKUP(DX$5,Kruistabel!$B$26:$F$29,MATCH($C151,Kruistabel!$C$25:$F$25,0)+1,FALSE),"")</f>
        <v/>
      </c>
      <c r="DY151" s="53" t="str">
        <f>IF(Plananalyse!DY151=1,VLOOKUP(DY$5,Kruistabel!$B$26:$F$29,MATCH($C151,Kruistabel!$C$25:$F$25,0)+1,FALSE),"")</f>
        <v/>
      </c>
      <c r="DZ151" s="164" t="str">
        <f>IF(Plananalyse!DZ151=1,VLOOKUP(DZ$5,Kruistabel!$B$26:$F$29,MATCH($C151,Kruistabel!$C$25:$F$25,0)+1,FALSE),"")</f>
        <v/>
      </c>
      <c r="EA151" s="164" t="str">
        <f>IF(Plananalyse!EA151=1,VLOOKUP(EA$5,Kruistabel!$B$26:$F$29,MATCH($C151,Kruistabel!$C$25:$F$25,0)+1,FALSE),"")</f>
        <v/>
      </c>
      <c r="EB151" s="164" t="str">
        <f>IF(Plananalyse!EB151=1,VLOOKUP(EB$5,Kruistabel!$B$26:$F$29,MATCH($C151,Kruistabel!$C$25:$F$25,0)+1,FALSE),"")</f>
        <v/>
      </c>
      <c r="EC151" s="164" t="str">
        <f>IF(Plananalyse!EC151=1,VLOOKUP(EC$5,Kruistabel!$B$26:$F$29,MATCH($C151,Kruistabel!$C$25:$F$25,0)+1,FALSE),"")</f>
        <v/>
      </c>
      <c r="ED151" s="53" t="str">
        <f>IF(Plananalyse!ED151=1,VLOOKUP(ED$5,Kruistabel!$B$26:$F$29,MATCH($C151,Kruistabel!$C$25:$F$25,0)+1,FALSE),"")</f>
        <v/>
      </c>
      <c r="EE151" s="164" t="str">
        <f>IF(Plananalyse!EE151=1,VLOOKUP(EE$5,Kruistabel!$B$26:$F$29,MATCH($C151,Kruistabel!$C$25:$F$25,0)+1,FALSE),"")</f>
        <v/>
      </c>
      <c r="EF151" s="164" t="str">
        <f>IF(Plananalyse!EF151=1,VLOOKUP(EF$5,Kruistabel!$B$26:$F$29,MATCH($C151,Kruistabel!$C$25:$F$25,0)+1,FALSE),"")</f>
        <v/>
      </c>
      <c r="EG151" s="164" t="str">
        <f>IF(Plananalyse!EG151=1,VLOOKUP(EG$5,Kruistabel!$B$26:$F$29,MATCH($C151,Kruistabel!$C$25:$F$25,0)+1,FALSE),"")</f>
        <v/>
      </c>
      <c r="EH151" s="164" t="str">
        <f>IF(Plananalyse!EH151=1,VLOOKUP(EH$5,Kruistabel!$B$26:$F$29,MATCH($C151,Kruistabel!$C$25:$F$25,0)+1,FALSE),"")</f>
        <v/>
      </c>
      <c r="EI151" s="164" t="str">
        <f>IF(Plananalyse!EI151=1,VLOOKUP(EI$5,Kruistabel!$B$26:$F$29,MATCH($C151,Kruistabel!$C$25:$F$25,0)+1,FALSE),"")</f>
        <v/>
      </c>
      <c r="EJ151" s="164" t="str">
        <f>IF(Plananalyse!EJ151=1,VLOOKUP(EJ$5,Kruistabel!$B$26:$F$29,MATCH($C151,Kruistabel!$C$25:$F$25,0)+1,FALSE),"")</f>
        <v/>
      </c>
      <c r="EK151" s="138"/>
      <c r="EL151" s="138"/>
      <c r="EM151" s="138"/>
      <c r="EN151" s="138"/>
      <c r="EO151" s="138"/>
    </row>
    <row r="152" spans="2:145" hidden="1">
      <c r="G152" s="329"/>
      <c r="H152" s="329"/>
      <c r="I152" s="329"/>
      <c r="J152" s="329"/>
      <c r="K152" s="329"/>
      <c r="L152" s="329"/>
      <c r="M152" s="329"/>
      <c r="N152" s="329"/>
      <c r="O152" s="329"/>
      <c r="P152" s="329"/>
      <c r="Q152" s="329"/>
      <c r="R152" s="329"/>
      <c r="S152" s="329"/>
      <c r="T152" s="329"/>
      <c r="U152" s="329"/>
      <c r="V152" s="329"/>
      <c r="W152" s="329"/>
      <c r="X152" s="329"/>
      <c r="Y152" s="329"/>
      <c r="Z152" s="329"/>
      <c r="AA152" s="329"/>
      <c r="AB152" s="329"/>
      <c r="AC152" s="329"/>
      <c r="AD152" s="329"/>
      <c r="AE152" s="329"/>
      <c r="AF152" s="329"/>
      <c r="AG152" s="329"/>
      <c r="AH152" s="329"/>
      <c r="AI152" s="329"/>
      <c r="AJ152" s="329"/>
      <c r="AK152" s="329"/>
      <c r="AL152" s="329"/>
      <c r="AM152" s="329"/>
      <c r="AN152" s="329"/>
      <c r="AO152" s="329"/>
      <c r="AP152" s="329"/>
      <c r="AQ152" s="329"/>
      <c r="AR152" s="329"/>
      <c r="AS152" s="329"/>
      <c r="AT152" s="329"/>
      <c r="AU152" s="329"/>
      <c r="AV152" s="329"/>
      <c r="AW152" s="329"/>
      <c r="AX152" s="329"/>
      <c r="AY152" s="329"/>
      <c r="AZ152" s="329"/>
      <c r="BA152" s="329"/>
      <c r="BB152" s="329"/>
      <c r="BC152" s="329"/>
      <c r="BD152" s="329"/>
      <c r="BE152" s="329"/>
      <c r="BF152" s="329"/>
      <c r="BG152" s="329"/>
      <c r="BH152" s="329"/>
      <c r="BI152" s="329"/>
      <c r="BJ152" s="329"/>
      <c r="BK152" s="329"/>
      <c r="BL152" s="329"/>
      <c r="BM152" s="329"/>
      <c r="BN152" s="329"/>
      <c r="BO152" s="329"/>
      <c r="BP152" s="329"/>
      <c r="BQ152" s="329"/>
      <c r="BR152" s="329"/>
      <c r="BS152" s="329"/>
      <c r="BV152" s="329"/>
      <c r="BW152" s="329"/>
      <c r="BX152" s="329"/>
      <c r="BY152" s="329"/>
      <c r="BZ152" s="329"/>
      <c r="CA152" s="329"/>
      <c r="CB152" s="329"/>
      <c r="CC152" s="329"/>
      <c r="CD152" s="329"/>
      <c r="CE152" s="329"/>
      <c r="CF152" s="329"/>
      <c r="CG152" s="329"/>
      <c r="CH152" s="329"/>
      <c r="CJ152" s="329"/>
      <c r="CK152" s="329"/>
      <c r="CL152" s="329"/>
      <c r="CM152" s="329"/>
      <c r="CN152" s="329"/>
      <c r="CO152" s="329"/>
      <c r="CP152" s="329"/>
      <c r="CQ152" s="329"/>
      <c r="CR152" s="329"/>
      <c r="CS152" s="329"/>
      <c r="CT152" s="329"/>
      <c r="CU152" s="329"/>
      <c r="CV152" s="329"/>
      <c r="CW152" s="329"/>
      <c r="CX152" s="329"/>
      <c r="CY152" s="329"/>
      <c r="CZ152" s="329"/>
      <c r="DA152" s="329"/>
      <c r="DB152" s="329"/>
      <c r="DC152" s="329"/>
      <c r="DD152" s="329"/>
      <c r="DE152" s="329"/>
      <c r="DF152" s="329"/>
      <c r="DG152" s="329"/>
      <c r="DH152" s="329"/>
      <c r="DI152" s="329"/>
      <c r="DJ152" s="329"/>
      <c r="DK152" s="329"/>
      <c r="DL152" s="329"/>
      <c r="DM152" s="329"/>
      <c r="DN152" s="329"/>
      <c r="DO152" s="329"/>
      <c r="DP152" s="329"/>
      <c r="DQ152" s="329"/>
      <c r="DR152" s="329"/>
      <c r="DS152" s="329"/>
      <c r="DT152" s="329"/>
      <c r="DU152" s="329"/>
      <c r="DV152" s="329"/>
      <c r="DW152" s="329"/>
      <c r="DX152" s="329"/>
      <c r="DY152" s="329"/>
      <c r="DZ152" s="329"/>
      <c r="EA152" s="329"/>
      <c r="EB152" s="329"/>
      <c r="EC152" s="329"/>
      <c r="ED152" s="329"/>
      <c r="EE152" s="329"/>
      <c r="EF152" s="329"/>
      <c r="EG152" s="329"/>
      <c r="EH152" s="329"/>
      <c r="EI152" s="329"/>
    </row>
    <row r="153" spans="2:145">
      <c r="G153" s="329"/>
      <c r="H153" s="329"/>
      <c r="I153" s="329"/>
      <c r="J153" s="329"/>
      <c r="K153" s="329"/>
      <c r="L153" s="329"/>
      <c r="M153" s="329"/>
      <c r="N153" s="329"/>
      <c r="O153" s="329"/>
      <c r="P153" s="329"/>
      <c r="Q153" s="329"/>
      <c r="R153" s="329"/>
      <c r="S153" s="329"/>
      <c r="T153" s="329"/>
      <c r="U153" s="329"/>
      <c r="V153" s="329"/>
      <c r="W153" s="329"/>
      <c r="X153" s="329"/>
      <c r="Y153" s="329"/>
      <c r="Z153" s="329"/>
      <c r="AA153" s="329"/>
      <c r="AB153" s="329"/>
      <c r="AC153" s="329"/>
      <c r="AD153" s="329"/>
      <c r="AE153" s="329"/>
      <c r="AF153" s="329"/>
      <c r="AG153" s="329"/>
      <c r="AH153" s="329"/>
      <c r="AI153" s="329"/>
      <c r="AJ153" s="329"/>
      <c r="AK153" s="329"/>
      <c r="AL153" s="329"/>
      <c r="AM153" s="329"/>
      <c r="AN153" s="329"/>
      <c r="AO153" s="329"/>
      <c r="AP153" s="329"/>
      <c r="AQ153" s="329"/>
      <c r="AR153" s="329"/>
      <c r="AS153" s="329"/>
      <c r="AT153" s="329"/>
      <c r="AU153" s="329"/>
      <c r="AV153" s="329"/>
      <c r="AW153" s="329"/>
      <c r="AX153" s="329"/>
      <c r="AY153" s="329"/>
      <c r="AZ153" s="329"/>
      <c r="BA153" s="329"/>
      <c r="BB153" s="329"/>
      <c r="BC153" s="329"/>
      <c r="BD153" s="329"/>
      <c r="BE153" s="329"/>
      <c r="BF153" s="329"/>
      <c r="BG153" s="329"/>
      <c r="BH153" s="329"/>
      <c r="BI153" s="329"/>
      <c r="BJ153" s="329"/>
      <c r="BK153" s="329"/>
      <c r="BL153" s="329"/>
      <c r="BM153" s="329"/>
      <c r="BN153" s="329"/>
      <c r="BO153" s="329"/>
      <c r="BP153" s="329"/>
      <c r="BQ153" s="329"/>
      <c r="BR153" s="329"/>
      <c r="BS153" s="329"/>
      <c r="BV153" s="329"/>
      <c r="BW153" s="329"/>
      <c r="BX153" s="329"/>
      <c r="BY153" s="329"/>
      <c r="BZ153" s="329"/>
      <c r="CA153" s="329"/>
      <c r="CB153" s="329"/>
      <c r="CC153" s="329"/>
      <c r="CD153" s="329"/>
      <c r="CE153" s="329"/>
      <c r="CF153" s="329"/>
      <c r="CG153" s="329"/>
      <c r="CH153" s="329"/>
      <c r="CJ153" s="329"/>
      <c r="CK153" s="329"/>
      <c r="CL153" s="329"/>
      <c r="CM153" s="329"/>
      <c r="CN153" s="329"/>
      <c r="CO153" s="329"/>
      <c r="CP153" s="329"/>
      <c r="CQ153" s="329"/>
      <c r="CR153" s="329"/>
      <c r="CS153" s="329"/>
      <c r="CT153" s="329"/>
      <c r="CU153" s="329"/>
      <c r="CV153" s="329"/>
      <c r="CW153" s="329"/>
      <c r="CX153" s="329"/>
      <c r="CY153" s="329"/>
      <c r="CZ153" s="329"/>
      <c r="DA153" s="329"/>
      <c r="DB153" s="329"/>
      <c r="DC153" s="329"/>
      <c r="DD153" s="329"/>
      <c r="DE153" s="329"/>
      <c r="DF153" s="329"/>
      <c r="DG153" s="329"/>
      <c r="DH153" s="329"/>
      <c r="DI153" s="329"/>
      <c r="DJ153" s="329"/>
      <c r="DK153" s="329"/>
      <c r="DL153" s="329"/>
      <c r="DM153" s="329"/>
      <c r="DN153" s="329"/>
      <c r="DO153" s="329"/>
      <c r="DP153" s="329"/>
      <c r="DQ153" s="329"/>
      <c r="DR153" s="329"/>
      <c r="DS153" s="329"/>
      <c r="DT153" s="329"/>
      <c r="DU153" s="329"/>
      <c r="DV153" s="329"/>
      <c r="DW153" s="329"/>
      <c r="DX153" s="329"/>
      <c r="DY153" s="329"/>
      <c r="DZ153" s="329"/>
      <c r="EA153" s="329"/>
      <c r="EB153" s="329"/>
      <c r="EC153" s="329"/>
      <c r="ED153" s="329"/>
      <c r="EE153" s="329"/>
      <c r="EF153" s="329"/>
      <c r="EG153" s="329"/>
      <c r="EH153" s="329"/>
      <c r="EI153" s="329"/>
    </row>
  </sheetData>
  <sheetProtection algorithmName="SHA-512" hashValue="zfhnmAwpcoGyXuf9b6UYei3VN3l4Pv8eIClkNcPGbr1YN/nBC7Ftzm6p8EA99FynDR/1htFcmgIVxleWmIN/jQ==" saltValue="LEtBz08u6I9S6MRPpg9YRw==" spinCount="100000" sheet="1" objects="1" scenarios="1"/>
  <autoFilter ref="E7:E152" xr:uid="{1D7A7225-8FEE-4224-9CF3-BF8A4E0086F7}">
    <filterColumn colId="0">
      <filters>
        <filter val="1"/>
      </filters>
    </filterColumn>
  </autoFilter>
  <customSheetViews>
    <customSheetView guid="{7B059D31-20F7-419C-8D23-FFF37CBEC363}" scale="70" showGridLines="0" showRowCol="0" filter="1" showAutoFilter="1" hiddenRows="1" hiddenColumns="1">
      <pane xSplit="6" ySplit="8" topLeftCell="G9" activePane="bottomRight" state="frozen"/>
      <selection pane="bottomRight" activeCell="B2" sqref="B2"/>
      <pageMargins left="0" right="0" top="0" bottom="0" header="0" footer="0"/>
      <autoFilter ref="E7:E151" xr:uid="{42B0F4A1-7577-431D-908E-01326B2C47C2}">
        <filterColumn colId="0">
          <filters>
            <filter val="1"/>
          </filters>
        </filterColumn>
      </autoFilter>
    </customSheetView>
    <customSheetView guid="{0BAF80B5-F2A6-44C5-9CD5-AEDE37DCB9A3}" scale="70" showGridLines="0" showRowCol="0" filter="1" showAutoFilter="1" hiddenRows="1" hiddenColumns="1">
      <pane xSplit="6" ySplit="8" topLeftCell="G9" activePane="bottomRight" state="frozen"/>
      <selection pane="bottomRight" activeCell="B2" sqref="B2"/>
      <pageMargins left="0" right="0" top="0" bottom="0" header="0" footer="0"/>
      <autoFilter ref="E7:E151" xr:uid="{2C023F9A-6FD5-444F-9A77-BE6DC6569111}">
        <filterColumn colId="0">
          <filters>
            <filter val="1"/>
          </filters>
        </filterColumn>
      </autoFilter>
    </customSheetView>
    <customSheetView guid="{F1632253-70CC-431C-B294-106D5B75890C}" scale="70" showGridLines="0" showRowCol="0" filter="1" showAutoFilter="1" hiddenRows="1" hiddenColumns="1">
      <pane xSplit="6" ySplit="8" topLeftCell="G9" activePane="bottomRight" state="frozen"/>
      <selection pane="bottomRight" activeCell="B2" sqref="B2"/>
      <pageMargins left="0" right="0" top="0" bottom="0" header="0" footer="0"/>
      <autoFilter ref="E7:E151" xr:uid="{C56E1C49-D857-43C8-AA49-F23B97E6D715}">
        <filterColumn colId="0">
          <filters>
            <filter val="1"/>
          </filters>
        </filterColumn>
      </autoFilter>
    </customSheetView>
    <customSheetView guid="{F939F98C-AA3B-4203-9884-0BAA8DF56057}" scale="70" showGridLines="0" showRowCol="0" filter="1" showAutoFilter="1" hiddenRows="1" hiddenColumns="1">
      <pane xSplit="6" ySplit="8" topLeftCell="G9" activePane="bottomRight" state="frozen"/>
      <selection pane="bottomRight" activeCell="B2" sqref="B2"/>
      <pageMargins left="0" right="0" top="0" bottom="0" header="0" footer="0"/>
      <autoFilter ref="E7:E151" xr:uid="{3395771E-8952-4428-9BA1-3D2005D2B5CD}">
        <filterColumn colId="0">
          <filters>
            <filter val="1"/>
          </filters>
        </filterColumn>
      </autoFilter>
    </customSheetView>
    <customSheetView guid="{0239FED1-E19C-4428-AF3A-D0A54FC88C9F}" scale="70" showGridLines="0" showRowCol="0" filter="1" showAutoFilter="1" hiddenRows="1" hiddenColumns="1">
      <pane xSplit="6" ySplit="8" topLeftCell="G9" activePane="bottomRight" state="frozen"/>
      <selection pane="bottomRight" activeCell="B2" sqref="B2"/>
      <pageMargins left="0" right="0" top="0" bottom="0" header="0" footer="0"/>
      <autoFilter ref="E7:E151" xr:uid="{702EF470-68A8-41D3-B4FD-8B090748A66B}">
        <filterColumn colId="0">
          <filters>
            <filter val="1"/>
          </filters>
        </filterColumn>
      </autoFilter>
    </customSheetView>
  </customSheetViews>
  <pageMargins left="0.70866141732283472" right="0.70866141732283472" top="0.74803149606299213" bottom="0.74803149606299213" header="0.31496062992125984" footer="0.31496062992125984"/>
  <pageSetup paperSize="9" scale="34" fitToWidth="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991A3-A252-4A56-B961-998F1EE437EB}">
  <sheetPr codeName="Blad13" filterMode="1">
    <tabColor theme="0"/>
    <pageSetUpPr fitToPage="1"/>
  </sheetPr>
  <dimension ref="A2:E153"/>
  <sheetViews>
    <sheetView showGridLines="0" showRowColHeaders="0" zoomScale="70" zoomScaleNormal="70" workbookViewId="0">
      <pane xSplit="1" ySplit="6" topLeftCell="B40" activePane="bottomRight" state="frozen"/>
      <selection pane="topRight" activeCell="D7" sqref="D7"/>
      <selection pane="bottomLeft" activeCell="D7" sqref="D7"/>
      <selection pane="bottomRight" activeCell="B5" sqref="B5"/>
    </sheetView>
  </sheetViews>
  <sheetFormatPr defaultColWidth="0" defaultRowHeight="14.4" zeroHeight="1"/>
  <cols>
    <col min="1" max="1" width="2.109375" customWidth="1"/>
    <col min="2" max="2" width="90.6640625" bestFit="1" customWidth="1"/>
    <col min="3" max="3" width="4.44140625" hidden="1" customWidth="1"/>
    <col min="4" max="4" width="16.5546875" style="3" bestFit="1" customWidth="1"/>
    <col min="5" max="5" width="2.44140625" customWidth="1"/>
    <col min="6" max="16384" width="9.109375" hidden="1"/>
  </cols>
  <sheetData>
    <row r="2" spans="2:4">
      <c r="C2" s="114" t="s">
        <v>467</v>
      </c>
    </row>
    <row r="3" spans="2:4" ht="27">
      <c r="B3" s="245" t="s">
        <v>468</v>
      </c>
      <c r="C3" s="208" t="s">
        <v>467</v>
      </c>
      <c r="D3" s="95"/>
    </row>
    <row r="4" spans="2:4">
      <c r="B4" s="234" t="s">
        <v>469</v>
      </c>
      <c r="C4" s="114" t="s">
        <v>467</v>
      </c>
    </row>
    <row r="5" spans="2:4" ht="30">
      <c r="B5" s="136" t="s">
        <v>269</v>
      </c>
      <c r="C5" s="116" t="s">
        <v>255</v>
      </c>
      <c r="D5" s="117" t="s">
        <v>68</v>
      </c>
    </row>
    <row r="6" spans="2:4">
      <c r="B6" s="207" t="s">
        <v>255</v>
      </c>
      <c r="C6" s="185">
        <v>3</v>
      </c>
      <c r="D6" s="185">
        <v>9</v>
      </c>
    </row>
    <row r="7" spans="2:4">
      <c r="B7" s="336" t="s">
        <v>73</v>
      </c>
      <c r="C7" s="122">
        <f>_xlfn.IFNA(IF(VLOOKUP($B7,Classificatietabel!$B$6:$H$91,$C$6,FALSE)="Ja",1,0),"")</f>
        <v>1</v>
      </c>
      <c r="D7" s="332"/>
    </row>
    <row r="8" spans="2:4">
      <c r="B8" s="337" t="s">
        <v>74</v>
      </c>
      <c r="C8" s="118">
        <f>_xlfn.IFNA(IF(VLOOKUP($B8,Classificatietabel!$B$6:$H$91,$C$6,FALSE)="Ja",1,0),"")</f>
        <v>1</v>
      </c>
      <c r="D8" s="333">
        <f>_xlfn.IFNA(VLOOKUP($B8,Classificatietabel!$B$6:$M$91,D$6,FALSE),"")</f>
        <v>45</v>
      </c>
    </row>
    <row r="9" spans="2:4">
      <c r="B9" s="337" t="s">
        <v>79</v>
      </c>
      <c r="C9" s="118">
        <f>_xlfn.IFNA(IF(VLOOKUP($B9,Classificatietabel!$B$6:$H$91,$C$6,FALSE)="Ja",1,0),"")</f>
        <v>1</v>
      </c>
      <c r="D9" s="333">
        <f>_xlfn.IFNA(VLOOKUP($B9,Classificatietabel!$B$6:$M$91,D$6,FALSE),"")</f>
        <v>45</v>
      </c>
    </row>
    <row r="10" spans="2:4">
      <c r="B10" s="337" t="s">
        <v>82</v>
      </c>
      <c r="C10" s="118">
        <f>_xlfn.IFNA(IF(VLOOKUP($B10,Classificatietabel!$B$6:$H$91,$C$6,FALSE)="Ja",1,0),"")</f>
        <v>1</v>
      </c>
      <c r="D10" s="333">
        <f>_xlfn.IFNA(VLOOKUP($B10,Classificatietabel!$B$6:$M$91,D$6,FALSE),"")</f>
        <v>45</v>
      </c>
    </row>
    <row r="11" spans="2:4">
      <c r="B11" s="337" t="s">
        <v>85</v>
      </c>
      <c r="C11" s="118">
        <f>_xlfn.IFNA(IF(VLOOKUP($B11,Classificatietabel!$B$6:$H$91,$C$6,FALSE)="Ja",1,0),"")</f>
        <v>1</v>
      </c>
      <c r="D11" s="333">
        <f>_xlfn.IFNA(VLOOKUP($B11,Classificatietabel!$B$6:$M$91,D$6,FALSE),"")</f>
        <v>42</v>
      </c>
    </row>
    <row r="12" spans="2:4">
      <c r="B12" s="337" t="s">
        <v>87</v>
      </c>
      <c r="C12" s="118">
        <f>_xlfn.IFNA(IF(VLOOKUP($B12,Classificatietabel!$B$6:$H$91,$C$6,FALSE)="Ja",1,0),"")</f>
        <v>1</v>
      </c>
      <c r="D12" s="333">
        <f>_xlfn.IFNA(VLOOKUP($B12,Classificatietabel!$B$6:$M$91,D$6,FALSE),"")</f>
        <v>40</v>
      </c>
    </row>
    <row r="13" spans="2:4">
      <c r="B13" s="337" t="s">
        <v>88</v>
      </c>
      <c r="C13" s="118">
        <f>_xlfn.IFNA(IF(VLOOKUP($B13,Classificatietabel!$B$6:$H$91,$C$6,FALSE)="Ja",1,0),"")</f>
        <v>1</v>
      </c>
      <c r="D13" s="333" t="str">
        <f>_xlfn.IFNA(VLOOKUP($B13,Classificatietabel!$B$6:$M$91,D$6,FALSE),"")</f>
        <v>/</v>
      </c>
    </row>
    <row r="14" spans="2:4">
      <c r="B14" s="337" t="s">
        <v>91</v>
      </c>
      <c r="C14" s="118">
        <f>_xlfn.IFNA(IF(VLOOKUP($B14,Classificatietabel!$B$6:$H$91,$C$6,FALSE)="Ja",1,0),"")</f>
        <v>1</v>
      </c>
      <c r="D14" s="333">
        <f>_xlfn.IFNA(VLOOKUP($B14,Classificatietabel!$B$6:$M$91,D$6,FALSE),"")</f>
        <v>37</v>
      </c>
    </row>
    <row r="15" spans="2:4">
      <c r="B15" s="337" t="s">
        <v>94</v>
      </c>
      <c r="C15" s="118">
        <f>_xlfn.IFNA(IF(VLOOKUP($B15,Classificatietabel!$B$6:$H$91,$C$6,FALSE)="Ja",1,0),"")</f>
        <v>1</v>
      </c>
      <c r="D15" s="333">
        <f>_xlfn.IFNA(VLOOKUP($B15,Classificatietabel!$B$6:$M$91,D$6,FALSE),"")</f>
        <v>37</v>
      </c>
    </row>
    <row r="16" spans="2:4">
      <c r="B16" s="337" t="s">
        <v>96</v>
      </c>
      <c r="C16" s="118">
        <f>_xlfn.IFNA(IF(VLOOKUP($B16,Classificatietabel!$B$6:$H$91,$C$6,FALSE)="Ja",1,0),"")</f>
        <v>1</v>
      </c>
      <c r="D16" s="333">
        <f>_xlfn.IFNA(VLOOKUP($B16,Classificatietabel!$B$6:$M$91,D$6,FALSE),"")</f>
        <v>37</v>
      </c>
    </row>
    <row r="17" spans="2:4">
      <c r="B17" s="337" t="s">
        <v>99</v>
      </c>
      <c r="C17" s="118">
        <f>_xlfn.IFNA(IF(VLOOKUP($B17,Classificatietabel!$B$6:$H$91,$C$6,FALSE)="Ja",1,0),"")</f>
        <v>1</v>
      </c>
      <c r="D17" s="334">
        <f>_xlfn.IFNA(VLOOKUP($B17,Classificatietabel!$B$6:$M$91,D$6,FALSE),"")</f>
        <v>35</v>
      </c>
    </row>
    <row r="18" spans="2:4">
      <c r="B18" s="337" t="s">
        <v>100</v>
      </c>
      <c r="C18" s="118">
        <f>_xlfn.IFNA(IF(VLOOKUP($B18,Classificatietabel!$B$6:$H$91,$C$6,FALSE)="Ja",1,0),"")</f>
        <v>1</v>
      </c>
      <c r="D18" s="334">
        <f>_xlfn.IFNA(VLOOKUP($B18,Classificatietabel!$B$6:$M$91,D$6,FALSE),"")</f>
        <v>35</v>
      </c>
    </row>
    <row r="19" spans="2:4">
      <c r="B19" s="337" t="s">
        <v>101</v>
      </c>
      <c r="C19" s="118">
        <f>_xlfn.IFNA(IF(VLOOKUP($B19,Classificatietabel!$B$6:$H$91,$C$6,FALSE)="Ja",1,0),"")</f>
        <v>1</v>
      </c>
      <c r="D19" s="334">
        <f>_xlfn.IFNA(VLOOKUP($B19,Classificatietabel!$B$6:$M$91,D$6,FALSE),"")</f>
        <v>35</v>
      </c>
    </row>
    <row r="20" spans="2:4">
      <c r="B20" s="337" t="s">
        <v>102</v>
      </c>
      <c r="C20" s="118">
        <f>_xlfn.IFNA(IF(VLOOKUP($B20,Classificatietabel!$B$6:$H$91,$C$6,FALSE)="Ja",1,0),"")</f>
        <v>1</v>
      </c>
      <c r="D20" s="334" t="str">
        <f>_xlfn.IFNA(VLOOKUP($B20,Classificatietabel!$B$6:$M$91,D$6,FALSE),"")</f>
        <v>/</v>
      </c>
    </row>
    <row r="21" spans="2:4">
      <c r="B21" s="337" t="s">
        <v>104</v>
      </c>
      <c r="C21" s="118">
        <f>_xlfn.IFNA(IF(VLOOKUP($B21,Classificatietabel!$B$6:$H$91,$C$6,FALSE)="Ja",1,0),"")</f>
        <v>1</v>
      </c>
      <c r="D21" s="334" t="str">
        <f>_xlfn.IFNA(VLOOKUP($B21,Classificatietabel!$B$6:$M$91,D$6,FALSE),"")</f>
        <v>/</v>
      </c>
    </row>
    <row r="22" spans="2:4">
      <c r="B22" s="337" t="s">
        <v>106</v>
      </c>
      <c r="C22" s="118">
        <f>_xlfn.IFNA(IF(VLOOKUP($B22,Classificatietabel!$B$6:$H$91,$C$6,FALSE)="Ja",1,0),"")</f>
        <v>1</v>
      </c>
      <c r="D22" s="334" t="str">
        <f>_xlfn.IFNA(VLOOKUP($B22,Classificatietabel!$B$6:$M$91,D$6,FALSE),"")</f>
        <v>/</v>
      </c>
    </row>
    <row r="23" spans="2:4">
      <c r="B23" s="337" t="s">
        <v>107</v>
      </c>
      <c r="C23" s="118">
        <f>_xlfn.IFNA(IF(VLOOKUP($B23,Classificatietabel!$B$6:$H$91,$C$6,FALSE)="Ja",1,0),"")</f>
        <v>1</v>
      </c>
      <c r="D23" s="334" t="str">
        <f>_xlfn.IFNA(VLOOKUP($B23,Classificatietabel!$B$6:$M$91,D$6,FALSE),"")</f>
        <v>/</v>
      </c>
    </row>
    <row r="24" spans="2:4">
      <c r="B24" s="337" t="s">
        <v>108</v>
      </c>
      <c r="C24" s="118">
        <f>_xlfn.IFNA(IF(VLOOKUP($B24,Classificatietabel!$B$6:$H$91,$C$6,FALSE)="Ja",1,0),"")</f>
        <v>1</v>
      </c>
      <c r="D24" s="334" t="str">
        <f>_xlfn.IFNA(VLOOKUP($B24,Classificatietabel!$B$6:$M$91,D$6,FALSE),"")</f>
        <v>/</v>
      </c>
    </row>
    <row r="25" spans="2:4">
      <c r="B25" s="337" t="s">
        <v>109</v>
      </c>
      <c r="C25" s="118">
        <f>_xlfn.IFNA(IF(VLOOKUP($B25,Classificatietabel!$B$6:$H$91,$C$6,FALSE)="Ja",1,0),"")</f>
        <v>1</v>
      </c>
      <c r="D25" s="334" t="str">
        <f>_xlfn.IFNA(VLOOKUP($B25,Classificatietabel!$B$6:$M$91,D$6,FALSE),"")</f>
        <v>/</v>
      </c>
    </row>
    <row r="26" spans="2:4">
      <c r="B26" s="337" t="s">
        <v>111</v>
      </c>
      <c r="C26" s="118">
        <f>_xlfn.IFNA(IF(VLOOKUP($B26,Classificatietabel!$B$6:$H$91,$C$6,FALSE)="Ja",1,0),"")</f>
        <v>1</v>
      </c>
      <c r="D26" s="334">
        <f>_xlfn.IFNA(VLOOKUP($B26,Classificatietabel!$B$6:$M$91,D$6,FALSE),"")</f>
        <v>40</v>
      </c>
    </row>
    <row r="27" spans="2:4">
      <c r="B27" s="337" t="s">
        <v>112</v>
      </c>
      <c r="C27" s="118">
        <f>_xlfn.IFNA(IF(VLOOKUP($B27,Classificatietabel!$B$6:$H$91,$C$6,FALSE)="Ja",1,0),"")</f>
        <v>1</v>
      </c>
      <c r="D27" s="334" t="str">
        <f>_xlfn.IFNA(VLOOKUP($B27,Classificatietabel!$B$6:$M$91,D$6,FALSE),"")</f>
        <v>/</v>
      </c>
    </row>
    <row r="28" spans="2:4">
      <c r="B28" s="337" t="s">
        <v>114</v>
      </c>
      <c r="C28" s="118">
        <f>_xlfn.IFNA(IF(VLOOKUP($B28,Classificatietabel!$B$6:$H$91,$C$6,FALSE)="Ja",1,0),"")</f>
        <v>1</v>
      </c>
      <c r="D28" s="334" t="str">
        <f>_xlfn.IFNA(VLOOKUP($B28,Classificatietabel!$B$6:$M$91,D$6,FALSE),"")</f>
        <v>/</v>
      </c>
    </row>
    <row r="29" spans="2:4">
      <c r="B29" s="337" t="s">
        <v>115</v>
      </c>
      <c r="C29" s="118">
        <f>_xlfn.IFNA(IF(VLOOKUP($B29,Classificatietabel!$B$6:$H$91,$C$6,FALSE)="Ja",1,0),"")</f>
        <v>1</v>
      </c>
      <c r="D29" s="334" t="str">
        <f>_xlfn.IFNA(VLOOKUP($B29,Classificatietabel!$B$6:$M$91,D$6,FALSE),"")</f>
        <v>/</v>
      </c>
    </row>
    <row r="30" spans="2:4">
      <c r="B30" s="337" t="s">
        <v>117</v>
      </c>
      <c r="C30" s="118">
        <f>_xlfn.IFNA(IF(VLOOKUP($B30,Classificatietabel!$B$6:$H$91,$C$6,FALSE)="Ja",1,0),"")</f>
        <v>1</v>
      </c>
      <c r="D30" s="334" t="str">
        <f>_xlfn.IFNA(VLOOKUP($B30,Classificatietabel!$B$6:$M$91,D$6,FALSE),"")</f>
        <v>/</v>
      </c>
    </row>
    <row r="31" spans="2:4">
      <c r="B31" s="337" t="s">
        <v>118</v>
      </c>
      <c r="C31" s="118">
        <f>_xlfn.IFNA(IF(VLOOKUP($B31,Classificatietabel!$B$6:$H$91,$C$6,FALSE)="Ja",1,0),"")</f>
        <v>1</v>
      </c>
      <c r="D31" s="334" t="str">
        <f>_xlfn.IFNA(VLOOKUP($B31,Classificatietabel!$B$6:$M$91,D$6,FALSE),"")</f>
        <v>/</v>
      </c>
    </row>
    <row r="32" spans="2:4">
      <c r="B32" s="337" t="s">
        <v>119</v>
      </c>
      <c r="C32" s="118">
        <f>_xlfn.IFNA(IF(VLOOKUP($B32,Classificatietabel!$B$6:$H$91,$C$6,FALSE)="Ja",1,0),"")</f>
        <v>1</v>
      </c>
      <c r="D32" s="334" t="str">
        <f>_xlfn.IFNA(VLOOKUP($B32,Classificatietabel!$B$6:$M$91,D$6,FALSE),"")</f>
        <v>/</v>
      </c>
    </row>
    <row r="33" spans="2:4">
      <c r="B33" s="337" t="s">
        <v>120</v>
      </c>
      <c r="C33" s="118">
        <f>_xlfn.IFNA(IF(VLOOKUP($B33,Classificatietabel!$B$6:$H$91,$C$6,FALSE)="Ja",1,0),"")</f>
        <v>1</v>
      </c>
      <c r="D33" s="334" t="str">
        <f>_xlfn.IFNA(VLOOKUP($B33,Classificatietabel!$B$6:$M$91,D$6,FALSE),"")</f>
        <v>/</v>
      </c>
    </row>
    <row r="34" spans="2:4">
      <c r="B34" s="337" t="s">
        <v>122</v>
      </c>
      <c r="C34" s="118">
        <f>_xlfn.IFNA(IF(VLOOKUP($B34,Classificatietabel!$B$6:$H$91,$C$6,FALSE)="Ja",1,0),"")</f>
        <v>1</v>
      </c>
      <c r="D34" s="334" t="str">
        <f>_xlfn.IFNA(VLOOKUP($B34,Classificatietabel!$B$6:$M$91,D$6,FALSE),"")</f>
        <v>/</v>
      </c>
    </row>
    <row r="35" spans="2:4">
      <c r="B35" s="337" t="s">
        <v>124</v>
      </c>
      <c r="C35" s="118">
        <f>_xlfn.IFNA(IF(VLOOKUP($B35,Classificatietabel!$B$6:$H$91,$C$6,FALSE)="Ja",1,0),"")</f>
        <v>1</v>
      </c>
      <c r="D35" s="334" t="str">
        <f>_xlfn.IFNA(VLOOKUP($B35,Classificatietabel!$B$6:$M$91,D$6,FALSE),"")</f>
        <v>/</v>
      </c>
    </row>
    <row r="36" spans="2:4">
      <c r="B36" s="337" t="s">
        <v>126</v>
      </c>
      <c r="C36" s="118">
        <f>_xlfn.IFNA(IF(VLOOKUP($B36,Classificatietabel!$B$6:$H$91,$C$6,FALSE)="Ja",1,0),"")</f>
        <v>1</v>
      </c>
      <c r="D36" s="334" t="str">
        <f>_xlfn.IFNA(VLOOKUP($B36,Classificatietabel!$B$6:$M$91,D$6,FALSE),"")</f>
        <v>/</v>
      </c>
    </row>
    <row r="37" spans="2:4">
      <c r="B37" s="337" t="s">
        <v>128</v>
      </c>
      <c r="C37" s="118">
        <f>_xlfn.IFNA(IF(VLOOKUP($B37,Classificatietabel!$B$6:$H$91,$C$6,FALSE)="Ja",1,0),"")</f>
        <v>1</v>
      </c>
      <c r="D37" s="334">
        <f>_xlfn.IFNA(VLOOKUP($B37,Classificatietabel!$B$6:$M$91,D$6,FALSE),"")</f>
        <v>40</v>
      </c>
    </row>
    <row r="38" spans="2:4">
      <c r="B38" s="337" t="str">
        <f>Classificatietabel!B37</f>
        <v>OF - EHBO, borstvoedingslokaal</v>
      </c>
      <c r="C38" s="118">
        <f>_xlfn.IFNA(IF(VLOOKUP($B38,Classificatietabel!$B$6:$H$91,$C$6,FALSE)="Ja",1,0),"")</f>
        <v>1</v>
      </c>
      <c r="D38" s="334">
        <f>_xlfn.IFNA(VLOOKUP($B38,Classificatietabel!$B$6:$M$91,D$6,FALSE),"")</f>
        <v>37</v>
      </c>
    </row>
    <row r="39" spans="2:4">
      <c r="B39" s="337" t="str">
        <f>Classificatietabel!B38</f>
        <v>OF - Andere 1 (vul hier in)</v>
      </c>
      <c r="C39" s="118">
        <f>_xlfn.IFNA(IF(VLOOKUP($B39,Classificatietabel!$B$6:$H$91,$C$6,FALSE)="Ja",1,0),"")</f>
        <v>1</v>
      </c>
      <c r="D39" s="334">
        <f>_xlfn.IFNA(VLOOKUP($B39,Classificatietabel!$B$6:$M$91,D$6,FALSE),"")</f>
        <v>40</v>
      </c>
    </row>
    <row r="40" spans="2:4">
      <c r="B40" s="337" t="str">
        <f>Classificatietabel!B39</f>
        <v>OF - Andere 2 (vul hier in)</v>
      </c>
      <c r="C40" s="118">
        <f>_xlfn.IFNA(IF(VLOOKUP($B40,Classificatietabel!$B$6:$H$91,$C$6,FALSE)="Ja",1,0),"")</f>
        <v>1</v>
      </c>
      <c r="D40" s="334">
        <f>_xlfn.IFNA(VLOOKUP($B40,Classificatietabel!$B$6:$M$91,D$6,FALSE),"")</f>
        <v>40</v>
      </c>
    </row>
    <row r="41" spans="2:4" hidden="1">
      <c r="B41" s="1"/>
      <c r="C41" s="27" t="str">
        <f>_xlfn.IFNA(IF(VLOOKUP($B41,Classificatietabel!$B$6:$H$91,$C$6,FALSE)="Ja",1,0),"")</f>
        <v/>
      </c>
      <c r="D41" s="29" t="str">
        <f>_xlfn.IFNA(VLOOKUP($B41,Classificatietabel!$B$6:$M$91,D$6,FALSE),"")</f>
        <v/>
      </c>
    </row>
    <row r="42" spans="2:4">
      <c r="B42" s="338" t="s">
        <v>134</v>
      </c>
      <c r="C42" s="97">
        <f>_xlfn.IFNA(IF(VLOOKUP($B42,Classificatietabel!$B$6:$H$91,$C$6,FALSE)="Ja",1,0),"")</f>
        <v>1</v>
      </c>
      <c r="D42" s="335"/>
    </row>
    <row r="43" spans="2:4">
      <c r="B43" s="337" t="s">
        <v>135</v>
      </c>
      <c r="C43" s="118">
        <f>_xlfn.IFNA(IF(VLOOKUP($B43,Classificatietabel!$B$6:$H$91,$C$6,FALSE)="Ja",1,0),"")</f>
        <v>1</v>
      </c>
      <c r="D43" s="334">
        <f>_xlfn.IFNA(VLOOKUP($B43,Classificatietabel!$B$6:$M$91,D$6,FALSE),"")</f>
        <v>37</v>
      </c>
    </row>
    <row r="44" spans="2:4">
      <c r="B44" s="337" t="s">
        <v>137</v>
      </c>
      <c r="C44" s="118">
        <f>_xlfn.IFNA(IF(VLOOKUP($B44,Classificatietabel!$B$6:$H$91,$C$6,FALSE)="Ja",1,0),"")</f>
        <v>1</v>
      </c>
      <c r="D44" s="334">
        <f>_xlfn.IFNA(VLOOKUP($B44,Classificatietabel!$B$6:$M$91,D$6,FALSE),"")</f>
        <v>42</v>
      </c>
    </row>
    <row r="45" spans="2:4">
      <c r="B45" s="337" t="s">
        <v>139</v>
      </c>
      <c r="C45" s="118">
        <f>_xlfn.IFNA(IF(VLOOKUP($B45,Classificatietabel!$B$6:$H$91,$C$6,FALSE)="Ja",1,0),"")</f>
        <v>1</v>
      </c>
      <c r="D45" s="334">
        <f>_xlfn.IFNA(VLOOKUP($B45,Classificatietabel!$B$6:$M$91,D$6,FALSE),"")</f>
        <v>42</v>
      </c>
    </row>
    <row r="46" spans="2:4">
      <c r="B46" s="337" t="s">
        <v>141</v>
      </c>
      <c r="C46" s="118">
        <f>_xlfn.IFNA(IF(VLOOKUP($B46,Classificatietabel!$B$6:$H$91,$C$6,FALSE)="Ja",1,0),"")</f>
        <v>1</v>
      </c>
      <c r="D46" s="334">
        <f>_xlfn.IFNA(VLOOKUP($B46,Classificatietabel!$B$6:$M$91,D$6,FALSE),"")</f>
        <v>37</v>
      </c>
    </row>
    <row r="47" spans="2:4">
      <c r="B47" s="337" t="s">
        <v>143</v>
      </c>
      <c r="C47" s="118">
        <f>_xlfn.IFNA(IF(VLOOKUP($B47,Classificatietabel!$B$6:$H$91,$C$6,FALSE)="Ja",1,0),"")</f>
        <v>1</v>
      </c>
      <c r="D47" s="334">
        <f>_xlfn.IFNA(VLOOKUP($B47,Classificatietabel!$B$6:$M$91,D$6,FALSE),"")</f>
        <v>37</v>
      </c>
    </row>
    <row r="48" spans="2:4">
      <c r="B48" s="337" t="s">
        <v>145</v>
      </c>
      <c r="C48" s="118">
        <f>_xlfn.IFNA(IF(VLOOKUP($B48,Classificatietabel!$B$6:$H$91,$C$6,FALSE)="Ja",1,0),"")</f>
        <v>1</v>
      </c>
      <c r="D48" s="334">
        <f>_xlfn.IFNA(VLOOKUP($B48,Classificatietabel!$B$6:$M$91,D$6,FALSE),"")</f>
        <v>35</v>
      </c>
    </row>
    <row r="49" spans="2:4">
      <c r="B49" s="337" t="s">
        <v>147</v>
      </c>
      <c r="C49" s="118">
        <f>_xlfn.IFNA(IF(VLOOKUP($B49,Classificatietabel!$B$6:$H$91,$C$6,FALSE)="Ja",1,0),"")</f>
        <v>1</v>
      </c>
      <c r="D49" s="334" t="str">
        <f>_xlfn.IFNA(VLOOKUP($B49,Classificatietabel!$B$6:$M$91,D$6,FALSE),"")</f>
        <v>/</v>
      </c>
    </row>
    <row r="50" spans="2:4">
      <c r="B50" s="337" t="s">
        <v>149</v>
      </c>
      <c r="C50" s="118">
        <f>_xlfn.IFNA(IF(VLOOKUP($B50,Classificatietabel!$B$6:$H$91,$C$6,FALSE)="Ja",1,0),"")</f>
        <v>1</v>
      </c>
      <c r="D50" s="334">
        <f>_xlfn.IFNA(VLOOKUP($B50,Classificatietabel!$B$6:$M$91,D$6,FALSE),"")</f>
        <v>37</v>
      </c>
    </row>
    <row r="51" spans="2:4">
      <c r="B51" s="337" t="str">
        <f>Classificatietabel!B50</f>
        <v>KANT - Andere 1 (vul hier in)</v>
      </c>
      <c r="C51" s="118">
        <f>_xlfn.IFNA(IF(VLOOKUP($B51,Classificatietabel!$B$6:$H$91,$C$6,FALSE)="Ja",1,0),"")</f>
        <v>1</v>
      </c>
      <c r="D51" s="334" t="str">
        <f>_xlfn.IFNA(VLOOKUP($B51,Classificatietabel!$B$6:$M$91,D$6,FALSE),"")</f>
        <v>/</v>
      </c>
    </row>
    <row r="52" spans="2:4">
      <c r="B52" s="337" t="str">
        <f>Classificatietabel!B51</f>
        <v>KANT - Andere 2 (vul hier in)</v>
      </c>
      <c r="C52" s="118">
        <f>_xlfn.IFNA(IF(VLOOKUP($B52,Classificatietabel!$B$6:$H$91,$C$6,FALSE)="Ja",1,0),"")</f>
        <v>1</v>
      </c>
      <c r="D52" s="334" t="str">
        <f>_xlfn.IFNA(VLOOKUP($B52,Classificatietabel!$B$6:$M$91,D$6,FALSE),"")</f>
        <v>/</v>
      </c>
    </row>
    <row r="53" spans="2:4" hidden="1">
      <c r="B53" s="1"/>
      <c r="C53" s="27" t="str">
        <f>_xlfn.IFNA(IF(VLOOKUP($B53,Classificatietabel!$B$6:$H$91,$C$6,FALSE)="Ja",1,0),"")</f>
        <v/>
      </c>
      <c r="D53" s="29" t="str">
        <f>_xlfn.IFNA(VLOOKUP($B53,Classificatietabel!$B$6:$M$91,D$6,FALSE),"")</f>
        <v/>
      </c>
    </row>
    <row r="54" spans="2:4">
      <c r="B54" s="338" t="s">
        <v>152</v>
      </c>
      <c r="C54" s="97">
        <f>_xlfn.IFNA(IF(VLOOKUP($B54,Classificatietabel!$B$6:$H$91,$C$6,FALSE)="Ja",1,0),"")</f>
        <v>1</v>
      </c>
      <c r="D54" s="335"/>
    </row>
    <row r="55" spans="2:4">
      <c r="B55" s="337" t="s">
        <v>153</v>
      </c>
      <c r="C55" s="118">
        <f>_xlfn.IFNA(IF(VLOOKUP($B55,Classificatietabel!$B$6:$H$91,$C$6,FALSE)="Ja",1,0),"")</f>
        <v>1</v>
      </c>
      <c r="D55" s="334">
        <f>_xlfn.IFNA(VLOOKUP($B55,Classificatietabel!$B$6:$M$91,D$6,FALSE),"")</f>
        <v>40</v>
      </c>
    </row>
    <row r="56" spans="2:4">
      <c r="B56" s="337" t="s">
        <v>155</v>
      </c>
      <c r="C56" s="118">
        <f>_xlfn.IFNA(IF(VLOOKUP($B56,Classificatietabel!$B$6:$H$91,$C$6,FALSE)="Ja",1,0),"")</f>
        <v>1</v>
      </c>
      <c r="D56" s="334">
        <f>_xlfn.IFNA(VLOOKUP($B56,Classificatietabel!$B$6:$M$91,D$6,FALSE),"")</f>
        <v>40</v>
      </c>
    </row>
    <row r="57" spans="2:4">
      <c r="B57" s="337" t="s">
        <v>157</v>
      </c>
      <c r="C57" s="118">
        <f>_xlfn.IFNA(IF(VLOOKUP($B57,Classificatietabel!$B$6:$H$91,$C$6,FALSE)="Ja",1,0),"")</f>
        <v>1</v>
      </c>
      <c r="D57" s="334">
        <f>_xlfn.IFNA(VLOOKUP($B57,Classificatietabel!$B$6:$M$91,D$6,FALSE),"")</f>
        <v>40</v>
      </c>
    </row>
    <row r="58" spans="2:4">
      <c r="B58" s="337" t="s">
        <v>158</v>
      </c>
      <c r="C58" s="118">
        <f>_xlfn.IFNA(IF(VLOOKUP($B58,Classificatietabel!$B$6:$H$91,$C$6,FALSE)="Ja",1,0),"")</f>
        <v>1</v>
      </c>
      <c r="D58" s="334">
        <f>_xlfn.IFNA(VLOOKUP($B58,Classificatietabel!$B$6:$M$91,D$6,FALSE),"")</f>
        <v>40</v>
      </c>
    </row>
    <row r="59" spans="2:4">
      <c r="B59" s="337" t="s">
        <v>160</v>
      </c>
      <c r="C59" s="118">
        <f>_xlfn.IFNA(IF(VLOOKUP($B59,Classificatietabel!$B$6:$H$91,$C$6,FALSE)="Ja",1,0),"")</f>
        <v>1</v>
      </c>
      <c r="D59" s="334">
        <f>_xlfn.IFNA(VLOOKUP($B59,Classificatietabel!$B$6:$M$91,D$6,FALSE),"")</f>
        <v>40</v>
      </c>
    </row>
    <row r="60" spans="2:4">
      <c r="B60" s="337" t="s">
        <v>161</v>
      </c>
      <c r="C60" s="118">
        <f>_xlfn.IFNA(IF(VLOOKUP($B60,Classificatietabel!$B$6:$H$91,$C$6,FALSE)="Ja",1,0),"")</f>
        <v>1</v>
      </c>
      <c r="D60" s="334">
        <f>_xlfn.IFNA(VLOOKUP($B60,Classificatietabel!$B$6:$M$91,D$6,FALSE),"")</f>
        <v>40</v>
      </c>
    </row>
    <row r="61" spans="2:4">
      <c r="B61" s="337" t="s">
        <v>162</v>
      </c>
      <c r="C61" s="118">
        <f>_xlfn.IFNA(IF(VLOOKUP($B61,Classificatietabel!$B$6:$H$91,$C$6,FALSE)="Ja",1,0),"")</f>
        <v>1</v>
      </c>
      <c r="D61" s="334">
        <f>_xlfn.IFNA(VLOOKUP($B61,Classificatietabel!$B$6:$M$91,D$6,FALSE),"")</f>
        <v>45</v>
      </c>
    </row>
    <row r="62" spans="2:4">
      <c r="B62" s="337" t="str">
        <f>Classificatietabel!B61</f>
        <v>SPORT - Andere 1 (vul hier in)</v>
      </c>
      <c r="C62" s="118">
        <f>_xlfn.IFNA(IF(VLOOKUP($B62,Classificatietabel!$B$6:$H$91,$C$6,FALSE)="Ja",1,0),"")</f>
        <v>1</v>
      </c>
      <c r="D62" s="334" t="str">
        <f>_xlfn.IFNA(VLOOKUP($B62,Classificatietabel!$B$6:$M$91,D$6,FALSE),"")</f>
        <v>/</v>
      </c>
    </row>
    <row r="63" spans="2:4">
      <c r="B63" s="337" t="str">
        <f>Classificatietabel!B62</f>
        <v>SPORT - Andere 2 (vul hier in)</v>
      </c>
      <c r="C63" s="118">
        <f>_xlfn.IFNA(IF(VLOOKUP($B63,Classificatietabel!$B$6:$H$91,$C$6,FALSE)="Ja",1,0),"")</f>
        <v>1</v>
      </c>
      <c r="D63" s="334" t="str">
        <f>_xlfn.IFNA(VLOOKUP($B63,Classificatietabel!$B$6:$M$91,D$6,FALSE),"")</f>
        <v>/</v>
      </c>
    </row>
    <row r="64" spans="2:4" hidden="1">
      <c r="B64" s="1"/>
      <c r="C64" s="27" t="str">
        <f>_xlfn.IFNA(IF(VLOOKUP($B64,Classificatietabel!$B$6:$H$91,$C$6,FALSE)="Ja",1,0),"")</f>
        <v/>
      </c>
      <c r="D64" s="29" t="str">
        <f>_xlfn.IFNA(VLOOKUP($B64,Classificatietabel!$B$6:$M$91,D$6,FALSE),"")</f>
        <v/>
      </c>
    </row>
    <row r="65" spans="2:4" hidden="1">
      <c r="B65" s="338" t="s">
        <v>165</v>
      </c>
      <c r="C65" s="97" t="str">
        <f>_xlfn.IFNA(IF(VLOOKUP($B65,Classificatietabel!$B$6:$H$91,$C$6,FALSE)="Ja",1,0),"")</f>
        <v/>
      </c>
      <c r="D65" s="335"/>
    </row>
    <row r="66" spans="2:4" hidden="1">
      <c r="B66" s="337" t="s">
        <v>166</v>
      </c>
      <c r="C66" s="118" t="str">
        <f>_xlfn.IFNA(IF(VLOOKUP($B66,Classificatietabel!$B$6:$H$91,$C$6,FALSE)="Ja",1,0),"")</f>
        <v/>
      </c>
      <c r="D66" s="334" t="str">
        <f>_xlfn.IFNA(VLOOKUP($B66,Classificatietabel!$B$6:$M$91,D$6,FALSE),"")</f>
        <v/>
      </c>
    </row>
    <row r="67" spans="2:4" hidden="1">
      <c r="B67" s="337" t="s">
        <v>167</v>
      </c>
      <c r="C67" s="118" t="str">
        <f>_xlfn.IFNA(IF(VLOOKUP($B67,Classificatietabel!$B$6:$H$91,$C$6,FALSE)="Ja",1,0),"")</f>
        <v/>
      </c>
      <c r="D67" s="334" t="str">
        <f>_xlfn.IFNA(VLOOKUP($B67,Classificatietabel!$B$6:$M$91,D$6,FALSE),"")</f>
        <v/>
      </c>
    </row>
    <row r="68" spans="2:4" hidden="1">
      <c r="B68" s="337" t="s">
        <v>168</v>
      </c>
      <c r="C68" s="118" t="str">
        <f>_xlfn.IFNA(IF(VLOOKUP($B68,Classificatietabel!$B$6:$H$91,$C$6,FALSE)="Ja",1,0),"")</f>
        <v/>
      </c>
      <c r="D68" s="334" t="str">
        <f>_xlfn.IFNA(VLOOKUP($B68,Classificatietabel!$B$6:$M$91,D$6,FALSE),"")</f>
        <v/>
      </c>
    </row>
    <row r="69" spans="2:4" hidden="1">
      <c r="B69" s="337" t="s">
        <v>169</v>
      </c>
      <c r="C69" s="118" t="str">
        <f>_xlfn.IFNA(IF(VLOOKUP($B69,Classificatietabel!$B$6:$H$91,$C$6,FALSE)="Ja",1,0),"")</f>
        <v/>
      </c>
      <c r="D69" s="334" t="str">
        <f>_xlfn.IFNA(VLOOKUP($B69,Classificatietabel!$B$6:$M$91,D$6,FALSE),"")</f>
        <v/>
      </c>
    </row>
    <row r="70" spans="2:4" hidden="1">
      <c r="B70" s="337" t="s">
        <v>170</v>
      </c>
      <c r="C70" s="118" t="str">
        <f>_xlfn.IFNA(IF(VLOOKUP($B70,Classificatietabel!$B$6:$H$91,$C$6,FALSE)="Ja",1,0),"")</f>
        <v/>
      </c>
      <c r="D70" s="334" t="str">
        <f>_xlfn.IFNA(VLOOKUP($B70,Classificatietabel!$B$6:$M$91,D$6,FALSE),"")</f>
        <v/>
      </c>
    </row>
    <row r="71" spans="2:4" hidden="1">
      <c r="B71" s="337" t="s">
        <v>171</v>
      </c>
      <c r="C71" s="118" t="str">
        <f>_xlfn.IFNA(IF(VLOOKUP($B71,Classificatietabel!$B$6:$H$91,$C$6,FALSE)="Ja",1,0),"")</f>
        <v/>
      </c>
      <c r="D71" s="334" t="str">
        <f>_xlfn.IFNA(VLOOKUP($B71,Classificatietabel!$B$6:$M$91,D$6,FALSE),"")</f>
        <v/>
      </c>
    </row>
    <row r="72" spans="2:4" hidden="1">
      <c r="B72" s="337" t="s">
        <v>172</v>
      </c>
      <c r="C72" s="118" t="str">
        <f>_xlfn.IFNA(IF(VLOOKUP($B72,Classificatietabel!$B$6:$H$91,$C$6,FALSE)="Ja",1,0),"")</f>
        <v/>
      </c>
      <c r="D72" s="334" t="str">
        <f>_xlfn.IFNA(VLOOKUP($B72,Classificatietabel!$B$6:$M$91,D$6,FALSE),"")</f>
        <v/>
      </c>
    </row>
    <row r="73" spans="2:4" hidden="1">
      <c r="B73" s="337" t="s">
        <v>173</v>
      </c>
      <c r="C73" s="118" t="str">
        <f>_xlfn.IFNA(IF(VLOOKUP($B73,Classificatietabel!$B$6:$H$91,$C$6,FALSE)="Ja",1,0),"")</f>
        <v/>
      </c>
      <c r="D73" s="334" t="str">
        <f>_xlfn.IFNA(VLOOKUP($B73,Classificatietabel!$B$6:$M$91,D$6,FALSE),"")</f>
        <v/>
      </c>
    </row>
    <row r="74" spans="2:4" hidden="1">
      <c r="B74" s="337" t="e">
        <f>Classificatietabel!#REF!</f>
        <v>#REF!</v>
      </c>
      <c r="C74" s="118" t="e">
        <f>_xlfn.IFNA(IF(VLOOKUP($B74,Classificatietabel!$B$6:$H$91,$C$6,FALSE)="Ja",1,0),"")</f>
        <v>#REF!</v>
      </c>
      <c r="D74" s="334" t="e">
        <f>_xlfn.IFNA(VLOOKUP($B74,Classificatietabel!$B$6:$M$91,D$6,FALSE),"")</f>
        <v>#REF!</v>
      </c>
    </row>
    <row r="75" spans="2:4" hidden="1">
      <c r="B75" s="337" t="e">
        <f>Classificatietabel!#REF!</f>
        <v>#REF!</v>
      </c>
      <c r="C75" s="118" t="e">
        <f>_xlfn.IFNA(IF(VLOOKUP($B75,Classificatietabel!$B$6:$H$91,$C$6,FALSE)="Ja",1,0),"")</f>
        <v>#REF!</v>
      </c>
      <c r="D75" s="334" t="e">
        <f>_xlfn.IFNA(VLOOKUP($B75,Classificatietabel!$B$6:$M$91,D$6,FALSE),"")</f>
        <v>#REF!</v>
      </c>
    </row>
    <row r="76" spans="2:4" hidden="1">
      <c r="B76" s="1"/>
      <c r="C76" s="27" t="str">
        <f>_xlfn.IFNA(IF(VLOOKUP($B76,Classificatietabel!$B$6:$H$91,$C$6,FALSE)="Ja",1,0),"")</f>
        <v/>
      </c>
      <c r="D76" s="29" t="str">
        <f>_xlfn.IFNA(VLOOKUP($B76,Classificatietabel!$B$6:$M$91,D$6,FALSE),"")</f>
        <v/>
      </c>
    </row>
    <row r="77" spans="2:4">
      <c r="B77" s="101" t="s">
        <v>174</v>
      </c>
      <c r="C77" s="97">
        <f>_xlfn.IFNA(IF(VLOOKUP($B77,Classificatietabel!$B$6:$H$91,$C$6,FALSE)="Ja",1,0),"")</f>
        <v>1</v>
      </c>
      <c r="D77" s="99"/>
    </row>
    <row r="78" spans="2:4">
      <c r="B78" s="113" t="s">
        <v>175</v>
      </c>
      <c r="C78" s="118">
        <f>_xlfn.IFNA(IF(VLOOKUP($B78,Classificatietabel!$B$6:$H$91,$C$6,FALSE)="Ja",1,0),"")</f>
        <v>1</v>
      </c>
      <c r="D78" s="334">
        <f>_xlfn.IFNA(VLOOKUP($B78,Classificatietabel!$B$6:$M$91,D$6,FALSE),"")</f>
        <v>40</v>
      </c>
    </row>
    <row r="79" spans="2:4">
      <c r="B79" s="337" t="s">
        <v>176</v>
      </c>
      <c r="C79" s="118">
        <f>_xlfn.IFNA(IF(VLOOKUP($B79,Classificatietabel!$B$6:$H$91,$C$6,FALSE)="Ja",1,0),"")</f>
        <v>1</v>
      </c>
      <c r="D79" s="334">
        <f>_xlfn.IFNA(VLOOKUP($B79,Classificatietabel!$B$6:$M$91,D$6,FALSE),"")</f>
        <v>37</v>
      </c>
    </row>
    <row r="80" spans="2:4">
      <c r="B80" s="337" t="str">
        <f>Classificatietabel!B67</f>
        <v>KIND - Andere 1 (vul hier in)</v>
      </c>
      <c r="C80" s="118">
        <f>_xlfn.IFNA(IF(VLOOKUP($B80,Classificatietabel!$B$6:$H$91,$C$6,FALSE)="Ja",1,0),"")</f>
        <v>1</v>
      </c>
      <c r="D80" s="334" t="str">
        <f>_xlfn.IFNA(VLOOKUP($B80,Classificatietabel!$B$6:$M$91,D$6,FALSE),"")</f>
        <v>/</v>
      </c>
    </row>
    <row r="81" spans="2:4">
      <c r="B81" s="337" t="str">
        <f>Classificatietabel!B68</f>
        <v>KIND - Andere 2 (vul hier in)</v>
      </c>
      <c r="C81" s="118">
        <f>_xlfn.IFNA(IF(VLOOKUP($B81,Classificatietabel!$B$6:$H$91,$C$6,FALSE)="Ja",1,0),"")</f>
        <v>1</v>
      </c>
      <c r="D81" s="334" t="str">
        <f>_xlfn.IFNA(VLOOKUP($B81,Classificatietabel!$B$6:$M$91,D$6,FALSE),"")</f>
        <v>/</v>
      </c>
    </row>
    <row r="82" spans="2:4" hidden="1">
      <c r="B82" s="1"/>
      <c r="C82" s="27" t="str">
        <f>_xlfn.IFNA(IF(VLOOKUP($B82,Classificatietabel!$B$6:$H$91,$C$6,FALSE)="Ja",1,0),"")</f>
        <v/>
      </c>
      <c r="D82" s="29" t="str">
        <f>_xlfn.IFNA(VLOOKUP($B82,Classificatietabel!$B$6:$M$91,D$6,FALSE),"")</f>
        <v/>
      </c>
    </row>
    <row r="83" spans="2:4" hidden="1">
      <c r="B83" s="338" t="s">
        <v>180</v>
      </c>
      <c r="C83" s="97" t="str">
        <f>_xlfn.IFNA(IF(VLOOKUP($B83,Classificatietabel!$B$6:$H$91,$C$6,FALSE)="Ja",1,0),"")</f>
        <v/>
      </c>
      <c r="D83" s="335"/>
    </row>
    <row r="84" spans="2:4" hidden="1">
      <c r="B84" s="337" t="s">
        <v>181</v>
      </c>
      <c r="C84" s="118" t="str">
        <f>_xlfn.IFNA(IF(VLOOKUP($B84,Classificatietabel!$B$6:$H$91,$C$6,FALSE)="Ja",1,0),"")</f>
        <v/>
      </c>
      <c r="D84" s="334" t="str">
        <f>_xlfn.IFNA(VLOOKUP($B84,Classificatietabel!$B$6:$M$91,D$6,FALSE),"")</f>
        <v/>
      </c>
    </row>
    <row r="85" spans="2:4" hidden="1">
      <c r="B85" s="337" t="s">
        <v>182</v>
      </c>
      <c r="C85" s="118" t="str">
        <f>_xlfn.IFNA(IF(VLOOKUP($B85,Classificatietabel!$B$6:$H$91,$C$6,FALSE)="Ja",1,0),"")</f>
        <v/>
      </c>
      <c r="D85" s="334" t="str">
        <f>_xlfn.IFNA(VLOOKUP($B85,Classificatietabel!$B$6:$M$91,D$6,FALSE),"")</f>
        <v/>
      </c>
    </row>
    <row r="86" spans="2:4" hidden="1">
      <c r="B86" s="337" t="s">
        <v>183</v>
      </c>
      <c r="C86" s="118" t="str">
        <f>_xlfn.IFNA(IF(VLOOKUP($B86,Classificatietabel!$B$6:$H$91,$C$6,FALSE)="Ja",1,0),"")</f>
        <v/>
      </c>
      <c r="D86" s="334" t="str">
        <f>_xlfn.IFNA(VLOOKUP($B86,Classificatietabel!$B$6:$M$91,D$6,FALSE),"")</f>
        <v/>
      </c>
    </row>
    <row r="87" spans="2:4" hidden="1">
      <c r="B87" s="337" t="s">
        <v>184</v>
      </c>
      <c r="C87" s="118" t="str">
        <f>_xlfn.IFNA(IF(VLOOKUP($B87,Classificatietabel!$B$6:$H$91,$C$6,FALSE)="Ja",1,0),"")</f>
        <v/>
      </c>
      <c r="D87" s="334" t="str">
        <f>_xlfn.IFNA(VLOOKUP($B87,Classificatietabel!$B$6:$M$91,D$6,FALSE),"")</f>
        <v/>
      </c>
    </row>
    <row r="88" spans="2:4" hidden="1">
      <c r="B88" s="337" t="s">
        <v>185</v>
      </c>
      <c r="C88" s="118" t="str">
        <f>_xlfn.IFNA(IF(VLOOKUP($B88,Classificatietabel!$B$6:$H$91,$C$6,FALSE)="Ja",1,0),"")</f>
        <v/>
      </c>
      <c r="D88" s="334" t="str">
        <f>_xlfn.IFNA(VLOOKUP($B88,Classificatietabel!$B$6:$M$91,D$6,FALSE),"")</f>
        <v/>
      </c>
    </row>
    <row r="89" spans="2:4" hidden="1">
      <c r="B89" s="337" t="s">
        <v>186</v>
      </c>
      <c r="C89" s="118" t="str">
        <f>_xlfn.IFNA(IF(VLOOKUP($B89,Classificatietabel!$B$6:$H$91,$C$6,FALSE)="Ja",1,0),"")</f>
        <v/>
      </c>
      <c r="D89" s="334" t="str">
        <f>_xlfn.IFNA(VLOOKUP($B89,Classificatietabel!$B$6:$M$91,D$6,FALSE),"")</f>
        <v/>
      </c>
    </row>
    <row r="90" spans="2:4" hidden="1">
      <c r="B90" s="337" t="s">
        <v>187</v>
      </c>
      <c r="C90" s="118" t="str">
        <f>_xlfn.IFNA(IF(VLOOKUP($B90,Classificatietabel!$B$6:$H$91,$C$6,FALSE)="Ja",1,0),"")</f>
        <v/>
      </c>
      <c r="D90" s="334" t="str">
        <f>_xlfn.IFNA(VLOOKUP($B90,Classificatietabel!$B$6:$M$91,D$6,FALSE),"")</f>
        <v/>
      </c>
    </row>
    <row r="91" spans="2:4" hidden="1">
      <c r="B91" s="337" t="e">
        <f>Classificatietabel!#REF!</f>
        <v>#REF!</v>
      </c>
      <c r="C91" s="118" t="e">
        <f>_xlfn.IFNA(IF(VLOOKUP($B91,Classificatietabel!$B$6:$H$91,$C$6,FALSE)="Ja",1,0),"")</f>
        <v>#REF!</v>
      </c>
      <c r="D91" s="334" t="e">
        <f>_xlfn.IFNA(VLOOKUP($B91,Classificatietabel!$B$6:$M$91,D$6,FALSE),"")</f>
        <v>#REF!</v>
      </c>
    </row>
    <row r="92" spans="2:4" hidden="1">
      <c r="B92" s="337" t="e">
        <f>Classificatietabel!#REF!</f>
        <v>#REF!</v>
      </c>
      <c r="C92" s="118" t="e">
        <f>_xlfn.IFNA(IF(VLOOKUP($B92,Classificatietabel!$B$6:$H$91,$C$6,FALSE)="Ja",1,0),"")</f>
        <v>#REF!</v>
      </c>
      <c r="D92" s="334" t="e">
        <f>_xlfn.IFNA(VLOOKUP($B92,Classificatietabel!$B$6:$M$91,D$6,FALSE),"")</f>
        <v>#REF!</v>
      </c>
    </row>
    <row r="93" spans="2:4" hidden="1">
      <c r="B93" s="1"/>
      <c r="C93" s="27" t="str">
        <f>_xlfn.IFNA(IF(VLOOKUP($B93,Classificatietabel!$B$6:$H$91,$C$6,FALSE)="Ja",1,0),"")</f>
        <v/>
      </c>
      <c r="D93" s="29" t="str">
        <f>_xlfn.IFNA(VLOOKUP($B93,Classificatietabel!$B$6:$M$91,D$6,FALSE),"")</f>
        <v/>
      </c>
    </row>
    <row r="94" spans="2:4">
      <c r="B94" s="101" t="s">
        <v>188</v>
      </c>
      <c r="C94" s="97">
        <f>_xlfn.IFNA(IF(VLOOKUP($B94,Classificatietabel!$B$6:$H$91,$C$6,FALSE)="Ja",1,0),"")</f>
        <v>1</v>
      </c>
      <c r="D94" s="99"/>
    </row>
    <row r="95" spans="2:4">
      <c r="B95" s="337" t="s">
        <v>189</v>
      </c>
      <c r="C95" s="118">
        <f>_xlfn.IFNA(IF(VLOOKUP($B95,Classificatietabel!$B$6:$H$91,$C$6,FALSE)="Ja",1,0),"")</f>
        <v>1</v>
      </c>
      <c r="D95" s="334">
        <f>_xlfn.IFNA(VLOOKUP($B95,Classificatietabel!$B$6:$M$91,D$6,FALSE),"")</f>
        <v>34</v>
      </c>
    </row>
    <row r="96" spans="2:4">
      <c r="B96" s="337" t="s">
        <v>190</v>
      </c>
      <c r="C96" s="118">
        <f>_xlfn.IFNA(IF(VLOOKUP($B96,Classificatietabel!$B$6:$H$91,$C$6,FALSE)="Ja",1,0),"")</f>
        <v>1</v>
      </c>
      <c r="D96" s="334">
        <f>_xlfn.IFNA(VLOOKUP($B96,Classificatietabel!$B$6:$M$91,D$6,FALSE),"")</f>
        <v>34</v>
      </c>
    </row>
    <row r="97" spans="2:4">
      <c r="B97" s="337" t="s">
        <v>191</v>
      </c>
      <c r="C97" s="118">
        <f>_xlfn.IFNA(IF(VLOOKUP($B97,Classificatietabel!$B$6:$H$91,$C$6,FALSE)="Ja",1,0),"")</f>
        <v>1</v>
      </c>
      <c r="D97" s="334">
        <f>_xlfn.IFNA(VLOOKUP($B97,Classificatietabel!$B$6:$M$91,D$6,FALSE),"")</f>
        <v>40</v>
      </c>
    </row>
    <row r="98" spans="2:4">
      <c r="B98" s="337" t="s">
        <v>193</v>
      </c>
      <c r="C98" s="118">
        <f>_xlfn.IFNA(IF(VLOOKUP($B98,Classificatietabel!$B$6:$H$91,$C$6,FALSE)="Ja",1,0),"")</f>
        <v>1</v>
      </c>
      <c r="D98" s="334">
        <f>_xlfn.IFNA(VLOOKUP($B98,Classificatietabel!$B$6:$M$91,D$6,FALSE),"")</f>
        <v>30</v>
      </c>
    </row>
    <row r="99" spans="2:4">
      <c r="B99" s="337" t="s">
        <v>195</v>
      </c>
      <c r="C99" s="118">
        <f>_xlfn.IFNA(IF(VLOOKUP($B99,Classificatietabel!$B$6:$H$91,$C$6,FALSE)="Ja",1,0),"")</f>
        <v>1</v>
      </c>
      <c r="D99" s="334">
        <f>_xlfn.IFNA(VLOOKUP($B99,Classificatietabel!$B$6:$M$91,D$6,FALSE),"")</f>
        <v>30</v>
      </c>
    </row>
    <row r="100" spans="2:4">
      <c r="B100" s="337" t="s">
        <v>197</v>
      </c>
      <c r="C100" s="118">
        <f>_xlfn.IFNA(IF(VLOOKUP($B100,Classificatietabel!$B$6:$H$91,$C$6,FALSE)="Ja",1,0),"")</f>
        <v>1</v>
      </c>
      <c r="D100" s="334">
        <f>_xlfn.IFNA(VLOOKUP($B100,Classificatietabel!$B$6:$M$91,D$6,FALSE),"")</f>
        <v>42</v>
      </c>
    </row>
    <row r="101" spans="2:4">
      <c r="B101" s="337" t="s">
        <v>199</v>
      </c>
      <c r="C101" s="118">
        <f>_xlfn.IFNA(IF(VLOOKUP($B101,Classificatietabel!$B$6:$H$91,$C$6,FALSE)="Ja",1,0),"")</f>
        <v>1</v>
      </c>
      <c r="D101" s="334">
        <f>_xlfn.IFNA(VLOOKUP($B101,Classificatietabel!$B$6:$M$91,D$6,FALSE),"")</f>
        <v>35</v>
      </c>
    </row>
    <row r="102" spans="2:4">
      <c r="B102" s="337" t="s">
        <v>201</v>
      </c>
      <c r="C102" s="118">
        <f>_xlfn.IFNA(IF(VLOOKUP($B102,Classificatietabel!$B$6:$H$91,$C$6,FALSE)="Ja",1,0),"")</f>
        <v>1</v>
      </c>
      <c r="D102" s="334">
        <f>_xlfn.IFNA(VLOOKUP($B102,Classificatietabel!$B$6:$M$91,D$6,FALSE),"")</f>
        <v>35</v>
      </c>
    </row>
    <row r="103" spans="2:4">
      <c r="B103" s="337" t="s">
        <v>202</v>
      </c>
      <c r="C103" s="118">
        <f>_xlfn.IFNA(IF(VLOOKUP($B103,Classificatietabel!$B$6:$H$91,$C$6,FALSE)="Ja",1,0),"")</f>
        <v>1</v>
      </c>
      <c r="D103" s="334">
        <f>_xlfn.IFNA(VLOOKUP($B103,Classificatietabel!$B$6:$M$91,D$6,FALSE),"")</f>
        <v>40</v>
      </c>
    </row>
    <row r="104" spans="2:4">
      <c r="B104" s="337" t="s">
        <v>204</v>
      </c>
      <c r="C104" s="118">
        <f>_xlfn.IFNA(IF(VLOOKUP($B104,Classificatietabel!$B$6:$H$91,$C$6,FALSE)="Ja",1,0),"")</f>
        <v>1</v>
      </c>
      <c r="D104" s="334">
        <f>_xlfn.IFNA(VLOOKUP($B104,Classificatietabel!$B$6:$M$91,D$6,FALSE),"")</f>
        <v>35</v>
      </c>
    </row>
    <row r="105" spans="2:4">
      <c r="B105" s="337" t="s">
        <v>206</v>
      </c>
      <c r="C105" s="118">
        <f>_xlfn.IFNA(IF(VLOOKUP($B105,Classificatietabel!$B$6:$H$91,$C$6,FALSE)="Ja",1,0),"")</f>
        <v>1</v>
      </c>
      <c r="D105" s="334">
        <f>_xlfn.IFNA(VLOOKUP($B105,Classificatietabel!$B$6:$M$91,D$6,FALSE),"")</f>
        <v>40</v>
      </c>
    </row>
    <row r="106" spans="2:4">
      <c r="B106" s="337" t="s">
        <v>208</v>
      </c>
      <c r="C106" s="118">
        <f>_xlfn.IFNA(IF(VLOOKUP($B106,Classificatietabel!$B$6:$H$91,$C$6,FALSE)="Ja",1,0),"")</f>
        <v>1</v>
      </c>
      <c r="D106" s="334">
        <f>_xlfn.IFNA(VLOOKUP($B106,Classificatietabel!$B$6:$M$91,D$6,FALSE),"")</f>
        <v>40</v>
      </c>
    </row>
    <row r="107" spans="2:4">
      <c r="B107" s="337" t="s">
        <v>209</v>
      </c>
      <c r="C107" s="118">
        <f>_xlfn.IFNA(IF(VLOOKUP($B107,Classificatietabel!$B$6:$H$91,$C$6,FALSE)="Ja",1,0),"")</f>
        <v>1</v>
      </c>
      <c r="D107" s="334">
        <f>_xlfn.IFNA(VLOOKUP($B107,Classificatietabel!$B$6:$M$91,D$6,FALSE),"")</f>
        <v>40</v>
      </c>
    </row>
    <row r="108" spans="2:4">
      <c r="B108" s="337" t="s">
        <v>210</v>
      </c>
      <c r="C108" s="118">
        <f>_xlfn.IFNA(IF(VLOOKUP($B108,Classificatietabel!$B$6:$H$91,$C$6,FALSE)="Ja",1,0),"")</f>
        <v>1</v>
      </c>
      <c r="D108" s="334">
        <f>_xlfn.IFNA(VLOOKUP($B108,Classificatietabel!$B$6:$M$91,D$6,FALSE),"")</f>
        <v>35</v>
      </c>
    </row>
    <row r="109" spans="2:4">
      <c r="B109" s="337" t="s">
        <v>212</v>
      </c>
      <c r="C109" s="118">
        <f>_xlfn.IFNA(IF(VLOOKUP($B109,Classificatietabel!$B$6:$H$91,$C$6,FALSE)="Ja",1,0),"")</f>
        <v>1</v>
      </c>
      <c r="D109" s="334">
        <f>_xlfn.IFNA(VLOOKUP($B109,Classificatietabel!$B$6:$M$91,D$6,FALSE),"")</f>
        <v>40</v>
      </c>
    </row>
    <row r="110" spans="2:4">
      <c r="B110" s="337" t="s">
        <v>213</v>
      </c>
      <c r="C110" s="118">
        <f>_xlfn.IFNA(IF(VLOOKUP($B110,Classificatietabel!$B$6:$H$91,$C$6,FALSE)="Ja",1,0),"")</f>
        <v>1</v>
      </c>
      <c r="D110" s="334">
        <f>_xlfn.IFNA(VLOOKUP($B110,Classificatietabel!$B$6:$M$91,D$6,FALSE),"")</f>
        <v>42</v>
      </c>
    </row>
    <row r="111" spans="2:4">
      <c r="B111" s="337" t="s">
        <v>214</v>
      </c>
      <c r="C111" s="118">
        <f>_xlfn.IFNA(IF(VLOOKUP($B111,Classificatietabel!$B$6:$H$91,$C$6,FALSE)="Ja",1,0),"")</f>
        <v>1</v>
      </c>
      <c r="D111" s="334">
        <f>_xlfn.IFNA(VLOOKUP($B111,Classificatietabel!$B$6:$M$91,D$6,FALSE),"")</f>
        <v>40</v>
      </c>
    </row>
    <row r="112" spans="2:4">
      <c r="B112" s="337" t="s">
        <v>216</v>
      </c>
      <c r="C112" s="118">
        <f>_xlfn.IFNA(IF(VLOOKUP($B112,Classificatietabel!$B$6:$H$91,$C$6,FALSE)="Ja",1,0),"")</f>
        <v>1</v>
      </c>
      <c r="D112" s="334">
        <f>_xlfn.IFNA(VLOOKUP($B112,Classificatietabel!$B$6:$M$91,D$6,FALSE),"")</f>
        <v>40</v>
      </c>
    </row>
    <row r="113" spans="2:4">
      <c r="B113" s="337" t="str">
        <f>Classificatietabel!B89</f>
        <v>ZORG - Andere 1 (vul hier in)</v>
      </c>
      <c r="C113" s="118">
        <f>_xlfn.IFNA(IF(VLOOKUP($B113,Classificatietabel!$B$6:$H$91,$C$6,FALSE)="Ja",1,0),"")</f>
        <v>1</v>
      </c>
      <c r="D113" s="334" t="str">
        <f>_xlfn.IFNA(VLOOKUP($B113,Classificatietabel!$B$6:$M$91,D$6,FALSE),"")</f>
        <v>/</v>
      </c>
    </row>
    <row r="114" spans="2:4">
      <c r="B114" s="337" t="str">
        <f>Classificatietabel!B90</f>
        <v>ZORG - Andere 2 (vul hier in)</v>
      </c>
      <c r="C114" s="118">
        <f>_xlfn.IFNA(IF(VLOOKUP($B114,Classificatietabel!$B$6:$H$91,$C$6,FALSE)="Ja",1,0),"")</f>
        <v>1</v>
      </c>
      <c r="D114" s="334" t="str">
        <f>_xlfn.IFNA(VLOOKUP($B114,Classificatietabel!$B$6:$M$91,D$6,FALSE),"")</f>
        <v>/</v>
      </c>
    </row>
    <row r="115" spans="2:4" hidden="1">
      <c r="B115" s="1"/>
      <c r="C115" s="27" t="str">
        <f>_xlfn.IFNA(IF(VLOOKUP($B115,Classificatietabel!$B$6:$H$91,$C$6,FALSE)="Ja",1,0),"")</f>
        <v/>
      </c>
      <c r="D115" s="29" t="str">
        <f>_xlfn.IFNA(VLOOKUP($B115,Classificatietabel!$B$6:$M$91,D$6,FALSE),"")</f>
        <v/>
      </c>
    </row>
    <row r="116" spans="2:4" hidden="1">
      <c r="B116" s="338" t="s">
        <v>220</v>
      </c>
      <c r="C116" s="97" t="str">
        <f>_xlfn.IFNA(IF(VLOOKUP($B116,Classificatietabel!$B$6:$H$91,$C$6,FALSE)="Ja",1,0),"")</f>
        <v/>
      </c>
      <c r="D116" s="335"/>
    </row>
    <row r="117" spans="2:4" hidden="1">
      <c r="B117" s="337" t="s">
        <v>221</v>
      </c>
      <c r="C117" s="118" t="str">
        <f>_xlfn.IFNA(IF(VLOOKUP($B117,Classificatietabel!$B$6:$H$91,$C$6,FALSE)="Ja",1,0),"")</f>
        <v/>
      </c>
      <c r="D117" s="334" t="str">
        <f>_xlfn.IFNA(VLOOKUP($B117,Classificatietabel!$B$6:$M$91,D$6,FALSE),"")</f>
        <v/>
      </c>
    </row>
    <row r="118" spans="2:4" hidden="1">
      <c r="B118" s="337" t="s">
        <v>222</v>
      </c>
      <c r="C118" s="118" t="str">
        <f>_xlfn.IFNA(IF(VLOOKUP($B118,Classificatietabel!$B$6:$H$91,$C$6,FALSE)="Ja",1,0),"")</f>
        <v/>
      </c>
      <c r="D118" s="334" t="str">
        <f>_xlfn.IFNA(VLOOKUP($B118,Classificatietabel!$B$6:$M$91,D$6,FALSE),"")</f>
        <v/>
      </c>
    </row>
    <row r="119" spans="2:4" hidden="1">
      <c r="B119" s="337" t="s">
        <v>223</v>
      </c>
      <c r="C119" s="118" t="str">
        <f>_xlfn.IFNA(IF(VLOOKUP($B119,Classificatietabel!$B$6:$H$91,$C$6,FALSE)="Ja",1,0),"")</f>
        <v/>
      </c>
      <c r="D119" s="334" t="str">
        <f>_xlfn.IFNA(VLOOKUP($B119,Classificatietabel!$B$6:$M$91,D$6,FALSE),"")</f>
        <v/>
      </c>
    </row>
    <row r="120" spans="2:4" hidden="1">
      <c r="B120" s="337" t="s">
        <v>224</v>
      </c>
      <c r="C120" s="118" t="str">
        <f>_xlfn.IFNA(IF(VLOOKUP($B120,Classificatietabel!$B$6:$H$91,$C$6,FALSE)="Ja",1,0),"")</f>
        <v/>
      </c>
      <c r="D120" s="334" t="str">
        <f>_xlfn.IFNA(VLOOKUP($B120,Classificatietabel!$B$6:$M$91,D$6,FALSE),"")</f>
        <v/>
      </c>
    </row>
    <row r="121" spans="2:4" hidden="1">
      <c r="B121" s="337" t="s">
        <v>225</v>
      </c>
      <c r="C121" s="118" t="str">
        <f>_xlfn.IFNA(IF(VLOOKUP($B121,Classificatietabel!$B$6:$H$91,$C$6,FALSE)="Ja",1,0),"")</f>
        <v/>
      </c>
      <c r="D121" s="334" t="str">
        <f>_xlfn.IFNA(VLOOKUP($B121,Classificatietabel!$B$6:$M$91,D$6,FALSE),"")</f>
        <v/>
      </c>
    </row>
    <row r="122" spans="2:4" hidden="1">
      <c r="B122" s="337" t="s">
        <v>226</v>
      </c>
      <c r="C122" s="118" t="str">
        <f>_xlfn.IFNA(IF(VLOOKUP($B122,Classificatietabel!$B$6:$H$91,$C$6,FALSE)="Ja",1,0),"")</f>
        <v/>
      </c>
      <c r="D122" s="334" t="str">
        <f>_xlfn.IFNA(VLOOKUP($B122,Classificatietabel!$B$6:$M$91,D$6,FALSE),"")</f>
        <v/>
      </c>
    </row>
    <row r="123" spans="2:4" hidden="1">
      <c r="B123" s="337" t="e">
        <f>Classificatietabel!#REF!</f>
        <v>#REF!</v>
      </c>
      <c r="C123" s="118" t="e">
        <f>_xlfn.IFNA(IF(VLOOKUP($B123,Classificatietabel!$B$6:$H$91,$C$6,FALSE)="Ja",1,0),"")</f>
        <v>#REF!</v>
      </c>
      <c r="D123" s="334" t="e">
        <f>_xlfn.IFNA(VLOOKUP($B123,Classificatietabel!$B$6:$M$91,D$6,FALSE),"")</f>
        <v>#REF!</v>
      </c>
    </row>
    <row r="124" spans="2:4" hidden="1">
      <c r="B124" s="337" t="e">
        <f>Classificatietabel!#REF!</f>
        <v>#REF!</v>
      </c>
      <c r="C124" s="118" t="e">
        <f>_xlfn.IFNA(IF(VLOOKUP($B124,Classificatietabel!$B$6:$H$91,$C$6,FALSE)="Ja",1,0),"")</f>
        <v>#REF!</v>
      </c>
      <c r="D124" s="334" t="e">
        <f>_xlfn.IFNA(VLOOKUP($B124,Classificatietabel!$B$6:$M$91,D$6,FALSE),"")</f>
        <v>#REF!</v>
      </c>
    </row>
    <row r="125" spans="2:4" hidden="1">
      <c r="B125" s="1"/>
      <c r="C125" s="27" t="str">
        <f>_xlfn.IFNA(IF(VLOOKUP($B125,Classificatietabel!$B$6:$H$91,$C$6,FALSE)="Ja",1,0),"")</f>
        <v/>
      </c>
      <c r="D125" s="29" t="str">
        <f>_xlfn.IFNA(VLOOKUP($B125,Classificatietabel!$B$6:$M$91,D$6,FALSE),"")</f>
        <v/>
      </c>
    </row>
    <row r="126" spans="2:4" hidden="1">
      <c r="B126" s="338" t="s">
        <v>227</v>
      </c>
      <c r="C126" s="97" t="str">
        <f>_xlfn.IFNA(IF(VLOOKUP($B126,Classificatietabel!$B$6:$H$91,$C$6,FALSE)="Ja",1,0),"")</f>
        <v/>
      </c>
      <c r="D126" s="335"/>
    </row>
    <row r="127" spans="2:4" hidden="1">
      <c r="B127" s="337" t="s">
        <v>228</v>
      </c>
      <c r="C127" s="118" t="str">
        <f>_xlfn.IFNA(IF(VLOOKUP($B127,Classificatietabel!$B$6:$H$91,$C$6,FALSE)="Ja",1,0),"")</f>
        <v/>
      </c>
      <c r="D127" s="334" t="str">
        <f>_xlfn.IFNA(VLOOKUP($B127,Classificatietabel!$B$6:$M$91,D$6,FALSE),"")</f>
        <v/>
      </c>
    </row>
    <row r="128" spans="2:4" hidden="1">
      <c r="B128" s="337" t="s">
        <v>231</v>
      </c>
      <c r="C128" s="118" t="str">
        <f>_xlfn.IFNA(IF(VLOOKUP($B128,Classificatietabel!$B$6:$H$91,$C$6,FALSE)="Ja",1,0),"")</f>
        <v/>
      </c>
      <c r="D128" s="334" t="str">
        <f>_xlfn.IFNA(VLOOKUP($B128,Classificatietabel!$B$6:$M$91,D$6,FALSE),"")</f>
        <v/>
      </c>
    </row>
    <row r="129" spans="2:4" hidden="1">
      <c r="B129" s="337" t="s">
        <v>232</v>
      </c>
      <c r="C129" s="118" t="str">
        <f>_xlfn.IFNA(IF(VLOOKUP($B129,Classificatietabel!$B$6:$H$91,$C$6,FALSE)="Ja",1,0),"")</f>
        <v/>
      </c>
      <c r="D129" s="334" t="str">
        <f>_xlfn.IFNA(VLOOKUP($B129,Classificatietabel!$B$6:$M$91,D$6,FALSE),"")</f>
        <v/>
      </c>
    </row>
    <row r="130" spans="2:4" hidden="1">
      <c r="B130" s="337" t="s">
        <v>233</v>
      </c>
      <c r="C130" s="118" t="str">
        <f>_xlfn.IFNA(IF(VLOOKUP($B130,Classificatietabel!$B$6:$H$91,$C$6,FALSE)="Ja",1,0),"")</f>
        <v/>
      </c>
      <c r="D130" s="334" t="str">
        <f>_xlfn.IFNA(VLOOKUP($B130,Classificatietabel!$B$6:$M$91,D$6,FALSE),"")</f>
        <v/>
      </c>
    </row>
    <row r="131" spans="2:4" hidden="1">
      <c r="B131" s="337" t="s">
        <v>234</v>
      </c>
      <c r="C131" s="118" t="str">
        <f>_xlfn.IFNA(IF(VLOOKUP($B131,Classificatietabel!$B$6:$H$91,$C$6,FALSE)="Ja",1,0),"")</f>
        <v/>
      </c>
      <c r="D131" s="334" t="str">
        <f>_xlfn.IFNA(VLOOKUP($B131,Classificatietabel!$B$6:$M$91,D$6,FALSE),"")</f>
        <v/>
      </c>
    </row>
    <row r="132" spans="2:4" hidden="1">
      <c r="B132" s="337" t="s">
        <v>235</v>
      </c>
      <c r="C132" s="118" t="str">
        <f>_xlfn.IFNA(IF(VLOOKUP($B132,Classificatietabel!$B$6:$H$91,$C$6,FALSE)="Ja",1,0),"")</f>
        <v/>
      </c>
      <c r="D132" s="334" t="str">
        <f>_xlfn.IFNA(VLOOKUP($B132,Classificatietabel!$B$6:$M$91,D$6,FALSE),"")</f>
        <v/>
      </c>
    </row>
    <row r="133" spans="2:4" hidden="1">
      <c r="B133" s="337" t="s">
        <v>236</v>
      </c>
      <c r="C133" s="118" t="str">
        <f>_xlfn.IFNA(IF(VLOOKUP($B133,Classificatietabel!$B$6:$H$91,$C$6,FALSE)="Ja",1,0),"")</f>
        <v/>
      </c>
      <c r="D133" s="334" t="str">
        <f>_xlfn.IFNA(VLOOKUP($B133,Classificatietabel!$B$6:$M$91,D$6,FALSE),"")</f>
        <v/>
      </c>
    </row>
    <row r="134" spans="2:4" hidden="1">
      <c r="B134" s="337" t="s">
        <v>237</v>
      </c>
      <c r="C134" s="118" t="str">
        <f>_xlfn.IFNA(IF(VLOOKUP($B134,Classificatietabel!$B$6:$H$91,$C$6,FALSE)="Ja",1,0),"")</f>
        <v/>
      </c>
      <c r="D134" s="334" t="str">
        <f>_xlfn.IFNA(VLOOKUP($B134,Classificatietabel!$B$6:$M$91,D$6,FALSE),"")</f>
        <v/>
      </c>
    </row>
    <row r="135" spans="2:4" hidden="1">
      <c r="B135" s="337" t="s">
        <v>238</v>
      </c>
      <c r="C135" s="118" t="str">
        <f>_xlfn.IFNA(IF(VLOOKUP($B135,Classificatietabel!$B$6:$H$91,$C$6,FALSE)="Ja",1,0),"")</f>
        <v/>
      </c>
      <c r="D135" s="334" t="str">
        <f>_xlfn.IFNA(VLOOKUP($B135,Classificatietabel!$B$6:$M$91,D$6,FALSE),"")</f>
        <v/>
      </c>
    </row>
    <row r="136" spans="2:4" hidden="1">
      <c r="B136" s="337" t="e">
        <f>Classificatietabel!#REF!</f>
        <v>#REF!</v>
      </c>
      <c r="C136" s="118" t="e">
        <f>_xlfn.IFNA(IF(VLOOKUP($B136,Classificatietabel!$B$6:$H$91,$C$6,FALSE)="Ja",1,0),"")</f>
        <v>#REF!</v>
      </c>
      <c r="D136" s="334" t="e">
        <f>_xlfn.IFNA(VLOOKUP($B136,Classificatietabel!$B$6:$M$91,D$6,FALSE),"")</f>
        <v>#REF!</v>
      </c>
    </row>
    <row r="137" spans="2:4" hidden="1">
      <c r="B137" s="337" t="e">
        <f>Classificatietabel!#REF!</f>
        <v>#REF!</v>
      </c>
      <c r="C137" s="118" t="e">
        <f>_xlfn.IFNA(IF(VLOOKUP($B137,Classificatietabel!$B$6:$H$91,$C$6,FALSE)="Ja",1,0),"")</f>
        <v>#REF!</v>
      </c>
      <c r="D137" s="334" t="e">
        <f>_xlfn.IFNA(VLOOKUP($B137,Classificatietabel!$B$6:$M$91,D$6,FALSE),"")</f>
        <v>#REF!</v>
      </c>
    </row>
    <row r="138" spans="2:4" hidden="1">
      <c r="B138" s="1"/>
      <c r="C138" s="27" t="str">
        <f>_xlfn.IFNA(IF(VLOOKUP($B138,Classificatietabel!$B$6:$H$91,$C$6,FALSE)="Ja",1,0),"")</f>
        <v/>
      </c>
      <c r="D138" s="29" t="str">
        <f>_xlfn.IFNA(VLOOKUP($B138,Classificatietabel!$B$6:$M$91,D$6,FALSE),"")</f>
        <v/>
      </c>
    </row>
    <row r="139" spans="2:4" hidden="1">
      <c r="B139" s="338" t="s">
        <v>239</v>
      </c>
      <c r="C139" s="97" t="str">
        <f>_xlfn.IFNA(IF(VLOOKUP($B139,Classificatietabel!$B$6:$H$91,$C$6,FALSE)="Ja",1,0),"")</f>
        <v/>
      </c>
      <c r="D139" s="335"/>
    </row>
    <row r="140" spans="2:4" hidden="1">
      <c r="B140" s="337" t="s">
        <v>240</v>
      </c>
      <c r="C140" s="118" t="str">
        <f>_xlfn.IFNA(IF(VLOOKUP($B140,Classificatietabel!$B$6:$H$91,$C$6,FALSE)="Ja",1,0),"")</f>
        <v/>
      </c>
      <c r="D140" s="334" t="str">
        <f>_xlfn.IFNA(VLOOKUP($B140,Classificatietabel!$B$6:$M$91,D$6,FALSE),"")</f>
        <v/>
      </c>
    </row>
    <row r="141" spans="2:4" hidden="1">
      <c r="B141" s="337" t="s">
        <v>241</v>
      </c>
      <c r="C141" s="118" t="str">
        <f>_xlfn.IFNA(IF(VLOOKUP($B141,Classificatietabel!$B$6:$H$91,$C$6,FALSE)="Ja",1,0),"")</f>
        <v/>
      </c>
      <c r="D141" s="334" t="str">
        <f>_xlfn.IFNA(VLOOKUP($B141,Classificatietabel!$B$6:$M$91,D$6,FALSE),"")</f>
        <v/>
      </c>
    </row>
    <row r="142" spans="2:4" hidden="1">
      <c r="B142" s="337" t="e">
        <f>Classificatietabel!#REF!</f>
        <v>#REF!</v>
      </c>
      <c r="C142" s="118" t="e">
        <f>_xlfn.IFNA(IF(VLOOKUP($B142,Classificatietabel!$B$6:$H$91,$C$6,FALSE)="Ja",1,0),"")</f>
        <v>#REF!</v>
      </c>
      <c r="D142" s="334" t="e">
        <f>_xlfn.IFNA(VLOOKUP($B142,Classificatietabel!$B$6:$M$91,D$6,FALSE),"")</f>
        <v>#REF!</v>
      </c>
    </row>
    <row r="143" spans="2:4" hidden="1">
      <c r="B143" s="337" t="e">
        <f>Classificatietabel!#REF!</f>
        <v>#REF!</v>
      </c>
      <c r="C143" s="118" t="e">
        <f>_xlfn.IFNA(IF(VLOOKUP($B143,Classificatietabel!$B$6:$H$91,$C$6,FALSE)="Ja",1,0),"")</f>
        <v>#REF!</v>
      </c>
      <c r="D143" s="334" t="e">
        <f>_xlfn.IFNA(VLOOKUP($B143,Classificatietabel!$B$6:$M$91,D$6,FALSE),"")</f>
        <v>#REF!</v>
      </c>
    </row>
    <row r="144" spans="2:4" hidden="1">
      <c r="B144" s="1"/>
      <c r="C144" s="27" t="str">
        <f>_xlfn.IFNA(IF(VLOOKUP($B144,Classificatietabel!$B$6:$H$91,$C$6,FALSE)="Ja",1,0),"")</f>
        <v/>
      </c>
      <c r="D144" s="29" t="str">
        <f>_xlfn.IFNA(VLOOKUP($B144,Classificatietabel!$B$6:$M$91,D$6,FALSE),"")</f>
        <v/>
      </c>
    </row>
    <row r="145" spans="2:4" hidden="1">
      <c r="B145" s="338" t="s">
        <v>242</v>
      </c>
      <c r="C145" s="97" t="str">
        <f>_xlfn.IFNA(IF(VLOOKUP($B145,Classificatietabel!$B$6:$H$91,$C$6,FALSE)="Ja",1,0),"")</f>
        <v/>
      </c>
      <c r="D145" s="335"/>
    </row>
    <row r="146" spans="2:4" hidden="1">
      <c r="B146" s="337" t="s">
        <v>243</v>
      </c>
      <c r="C146" s="118" t="str">
        <f>_xlfn.IFNA(IF(VLOOKUP($B146,Classificatietabel!$B$6:$H$91,$C$6,FALSE)="Ja",1,0),"")</f>
        <v/>
      </c>
      <c r="D146" s="334" t="str">
        <f>_xlfn.IFNA(VLOOKUP($B146,Classificatietabel!$B$6:$M$91,D$6,FALSE),"")</f>
        <v/>
      </c>
    </row>
    <row r="147" spans="2:4" hidden="1">
      <c r="B147" s="337" t="s">
        <v>244</v>
      </c>
      <c r="C147" s="118" t="str">
        <f>_xlfn.IFNA(IF(VLOOKUP($B147,Classificatietabel!$B$6:$H$91,$C$6,FALSE)="Ja",1,0),"")</f>
        <v/>
      </c>
      <c r="D147" s="334" t="str">
        <f>_xlfn.IFNA(VLOOKUP($B147,Classificatietabel!$B$6:$M$91,D$6,FALSE),"")</f>
        <v/>
      </c>
    </row>
    <row r="148" spans="2:4" hidden="1">
      <c r="B148" s="337" t="s">
        <v>245</v>
      </c>
      <c r="C148" s="118" t="str">
        <f>_xlfn.IFNA(IF(VLOOKUP($B148,Classificatietabel!$B$6:$H$91,$C$6,FALSE)="Ja",1,0),"")</f>
        <v/>
      </c>
      <c r="D148" s="334" t="str">
        <f>_xlfn.IFNA(VLOOKUP($B148,Classificatietabel!$B$6:$M$91,D$6,FALSE),"")</f>
        <v/>
      </c>
    </row>
    <row r="149" spans="2:4" hidden="1">
      <c r="B149" s="337" t="e">
        <f>Classificatietabel!#REF!</f>
        <v>#REF!</v>
      </c>
      <c r="C149" s="118" t="e">
        <f>_xlfn.IFNA(IF(VLOOKUP($B149,Classificatietabel!$B$6:$H$91,$C$6,FALSE)="Ja",1,0),"")</f>
        <v>#REF!</v>
      </c>
      <c r="D149" s="334" t="e">
        <f>_xlfn.IFNA(VLOOKUP($B149,Classificatietabel!$B$6:$M$91,D$6,FALSE),"")</f>
        <v>#REF!</v>
      </c>
    </row>
    <row r="150" spans="2:4" hidden="1">
      <c r="B150" s="337" t="e">
        <f>Classificatietabel!#REF!</f>
        <v>#REF!</v>
      </c>
      <c r="C150" s="118" t="e">
        <f>_xlfn.IFNA(IF(VLOOKUP($B150,Classificatietabel!$B$6:$H$91,$C$6,FALSE)="Ja",1,0),"")</f>
        <v>#REF!</v>
      </c>
      <c r="D150" s="334" t="e">
        <f>_xlfn.IFNA(VLOOKUP($B150,Classificatietabel!$B$6:$M$91,D$6,FALSE),"")</f>
        <v>#REF!</v>
      </c>
    </row>
    <row r="151" spans="2:4" hidden="1">
      <c r="B151" s="1"/>
      <c r="C151" s="27" t="str">
        <f>_xlfn.IFNA(IF(VLOOKUP($B151,Classificatietabel!$B$6:$H$91,$C$6,FALSE)="Ja",1,0),"")</f>
        <v/>
      </c>
      <c r="D151" s="29" t="str">
        <f>_xlfn.IFNA(VLOOKUP($B151,Classificatietabel!$B$6:$M$91,D$6,FALSE),"")</f>
        <v/>
      </c>
    </row>
    <row r="152" spans="2:4" hidden="1">
      <c r="B152" s="1"/>
      <c r="C152" s="27" t="str">
        <f>_xlfn.IFNA(IF(VLOOKUP($B152,Classificatietabel!$B$6:$H$91,$C$6,FALSE)="Ja",1,0),"")</f>
        <v/>
      </c>
      <c r="D152" s="29" t="str">
        <f>_xlfn.IFNA(VLOOKUP($B152,Classificatietabel!$B$6:$M$91,D$6,FALSE),"")</f>
        <v/>
      </c>
    </row>
    <row r="153" spans="2:4"/>
  </sheetData>
  <sheetProtection algorithmName="SHA-512" hashValue="4m5NUZc7JJ/kgbkT6vNaOU1VVcd1KFUwMHDEb+T0WI6hzjZdIJD1q72AJDSI/KawW02g9bCSbU1SUyzdL0aqnQ==" saltValue="FSB+LrSZ1D7Aoh+hBjzASg==" spinCount="100000" sheet="1" objects="1" scenarios="1"/>
  <autoFilter ref="A1:E152" xr:uid="{601991A3-A252-4A56-B961-998F1EE437EB}">
    <filterColumn colId="2">
      <filters>
        <filter val="1"/>
        <filter val="3"/>
        <filter val="Komt voor ?"/>
        <filter val="x"/>
      </filters>
    </filterColumn>
  </autoFilter>
  <customSheetViews>
    <customSheetView guid="{7B059D31-20F7-419C-8D23-FFF37CBEC363}" showGridLines="0" showRowCol="0" filter="1" showAutoFilter="1" hiddenRows="1" hiddenColumns="1">
      <pane xSplit="1" ySplit="6" topLeftCell="B139" activePane="bottomRight" state="frozen"/>
      <selection pane="bottomRight" activeCell="B150" sqref="B150"/>
      <pageMargins left="0" right="0" top="0" bottom="0" header="0" footer="0"/>
      <autoFilter ref="A1:E152" xr:uid="{3BF2B292-A747-48AD-9D14-E4CFAE419EFF}">
        <filterColumn colId="2">
          <filters>
            <filter val="1"/>
            <filter val="3"/>
            <filter val="Komt voor ?"/>
            <filter val="x"/>
          </filters>
        </filterColumn>
      </autoFilter>
    </customSheetView>
    <customSheetView guid="{0BAF80B5-F2A6-44C5-9CD5-AEDE37DCB9A3}" showGridLines="0" showRowCol="0" filter="1" showAutoFilter="1" hiddenRows="1" hiddenColumns="1">
      <pane xSplit="1" ySplit="6" topLeftCell="B139" activePane="bottomRight" state="frozen"/>
      <selection pane="bottomRight" activeCell="B150" sqref="B150"/>
      <pageMargins left="0" right="0" top="0" bottom="0" header="0" footer="0"/>
      <autoFilter ref="A1:E152" xr:uid="{6B1E6F38-A55F-4D08-AAB7-7A2C1CE4B963}">
        <filterColumn colId="2">
          <filters>
            <filter val="1"/>
            <filter val="3"/>
            <filter val="Komt voor ?"/>
            <filter val="x"/>
          </filters>
        </filterColumn>
      </autoFilter>
    </customSheetView>
    <customSheetView guid="{F1632253-70CC-431C-B294-106D5B75890C}" showGridLines="0" showRowCol="0" filter="1" showAutoFilter="1" hiddenRows="1" hiddenColumns="1">
      <pane xSplit="1" ySplit="6" topLeftCell="B7" activePane="bottomRight" state="frozen"/>
      <selection pane="bottomRight" activeCell="B5" sqref="B5"/>
      <pageMargins left="0" right="0" top="0" bottom="0" header="0" footer="0"/>
      <autoFilter ref="A1:E152" xr:uid="{9EE27258-569F-48D5-BB06-814CD27FCED4}">
        <filterColumn colId="2">
          <filters>
            <filter val="1"/>
            <filter val="3"/>
            <filter val="Komt voor ?"/>
            <filter val="x"/>
          </filters>
        </filterColumn>
      </autoFilter>
    </customSheetView>
    <customSheetView guid="{F939F98C-AA3B-4203-9884-0BAA8DF56057}" showGridLines="0" showRowCol="0" filter="1" showAutoFilter="1" hiddenRows="1" hiddenColumns="1">
      <pane xSplit="1.2666666666666666" ySplit="6" topLeftCell="B7" activePane="bottomRight" state="frozen"/>
      <selection pane="bottomRight" activeCell="B5" sqref="B5"/>
      <pageMargins left="0" right="0" top="0" bottom="0" header="0" footer="0"/>
      <autoFilter ref="A1:E152" xr:uid="{1FCAE278-52C9-4EC4-A299-86F13BA25697}">
        <filterColumn colId="2">
          <filters>
            <filter val="1"/>
            <filter val="3"/>
            <filter val="Komt voor ?"/>
            <filter val="x"/>
          </filters>
        </filterColumn>
      </autoFilter>
    </customSheetView>
    <customSheetView guid="{0239FED1-E19C-4428-AF3A-D0A54FC88C9F}" showGridLines="0" showRowCol="0" filter="1" showAutoFilter="1" hiddenRows="1" hiddenColumns="1">
      <pane xSplit="1" ySplit="6" topLeftCell="B7" activePane="bottomRight" state="frozen"/>
      <selection pane="bottomRight" activeCell="B5" sqref="B5"/>
      <pageMargins left="0" right="0" top="0" bottom="0" header="0" footer="0"/>
      <autoFilter ref="A1:E152" xr:uid="{7FFA3599-72B6-4B94-A6E0-92041F64EF94}">
        <filterColumn colId="2">
          <filters>
            <filter val="1"/>
            <filter val="3"/>
            <filter val="Komt voor ?"/>
            <filter val="x"/>
          </filters>
        </filterColumn>
      </autoFilter>
    </customSheetView>
  </customSheetViews>
  <pageMargins left="0.7" right="0.7" top="0.75" bottom="0.75" header="0.3" footer="0.3"/>
  <pageSetup paperSize="9" scale="81"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5EF4A-EC97-4607-8EBC-7C8EB757BF1A}">
  <sheetPr codeName="Blad15" filterMode="1">
    <tabColor theme="0"/>
    <pageSetUpPr fitToPage="1"/>
  </sheetPr>
  <dimension ref="A2:E153"/>
  <sheetViews>
    <sheetView showGridLines="0" showRowColHeaders="0" zoomScaleNormal="100" workbookViewId="0">
      <pane xSplit="1" ySplit="5" topLeftCell="B77" activePane="bottomRight" state="frozen"/>
      <selection pane="topRight" activeCell="D7" sqref="D7"/>
      <selection pane="bottomLeft" activeCell="D7" sqref="D7"/>
      <selection pane="bottomRight" activeCell="B50" sqref="B50"/>
    </sheetView>
  </sheetViews>
  <sheetFormatPr defaultColWidth="0" defaultRowHeight="14.4" zeroHeight="1"/>
  <cols>
    <col min="1" max="1" width="2.33203125" customWidth="1"/>
    <col min="2" max="2" width="90.6640625" bestFit="1" customWidth="1"/>
    <col min="3" max="3" width="4.44140625" hidden="1" customWidth="1"/>
    <col min="4" max="4" width="16.33203125" style="3" bestFit="1" customWidth="1"/>
    <col min="5" max="5" width="2.109375" customWidth="1"/>
    <col min="6" max="16384" width="9.109375" hidden="1"/>
  </cols>
  <sheetData>
    <row r="2" spans="2:4">
      <c r="C2" s="114" t="s">
        <v>467</v>
      </c>
    </row>
    <row r="3" spans="2:4" ht="23.4">
      <c r="B3" s="245" t="s">
        <v>264</v>
      </c>
      <c r="C3" s="208" t="s">
        <v>467</v>
      </c>
      <c r="D3" s="95"/>
    </row>
    <row r="4" spans="2:4" hidden="1">
      <c r="C4" s="28"/>
    </row>
    <row r="5" spans="2:4" ht="30">
      <c r="B5" s="339" t="s">
        <v>269</v>
      </c>
      <c r="C5" s="116" t="s">
        <v>255</v>
      </c>
      <c r="D5" s="341" t="s">
        <v>71</v>
      </c>
    </row>
    <row r="6" spans="2:4" ht="17.399999999999999">
      <c r="B6" s="340" t="s">
        <v>255</v>
      </c>
      <c r="C6" s="185">
        <v>3</v>
      </c>
      <c r="D6" s="342">
        <v>12</v>
      </c>
    </row>
    <row r="7" spans="2:4">
      <c r="B7" s="338" t="s">
        <v>73</v>
      </c>
      <c r="C7" s="97">
        <f>_xlfn.IFNA(IF(VLOOKUP($B7,Classificatietabel!$B$6:$H$91,$C$6,FALSE)="Ja",1,0),"")</f>
        <v>1</v>
      </c>
      <c r="D7" s="328"/>
    </row>
    <row r="8" spans="2:4">
      <c r="B8" s="337" t="s">
        <v>74</v>
      </c>
      <c r="C8" s="123">
        <f>_xlfn.IFNA(IF(VLOOKUP($B8,Classificatietabel!$B$6:$H$91,$C$6,FALSE)="Ja",1,0),"")</f>
        <v>1</v>
      </c>
      <c r="D8" s="343">
        <f>_xlfn.IFNA(VLOOKUP($B8,Classificatietabel!$B$6:$M$91,D$6,FALSE),"")</f>
        <v>1.4</v>
      </c>
    </row>
    <row r="9" spans="2:4">
      <c r="B9" s="337" t="s">
        <v>79</v>
      </c>
      <c r="C9" s="118">
        <f>_xlfn.IFNA(IF(VLOOKUP($B9,Classificatietabel!$B$6:$H$91,$C$6,FALSE)="Ja",1,0),"")</f>
        <v>1</v>
      </c>
      <c r="D9" s="333">
        <f>_xlfn.IFNA(VLOOKUP($B9,Classificatietabel!$B$6:$M$91,D$6,FALSE),"")</f>
        <v>1.4</v>
      </c>
    </row>
    <row r="10" spans="2:4">
      <c r="B10" s="337" t="s">
        <v>82</v>
      </c>
      <c r="C10" s="118">
        <f>_xlfn.IFNA(IF(VLOOKUP($B10,Classificatietabel!$B$6:$H$91,$C$6,FALSE)="Ja",1,0),"")</f>
        <v>1</v>
      </c>
      <c r="D10" s="333" t="str">
        <f>_xlfn.IFNA(VLOOKUP($B10,Classificatietabel!$B$6:$M$91,D$6,FALSE),"")</f>
        <v>&lt;log10(V/20)</v>
      </c>
    </row>
    <row r="11" spans="2:4">
      <c r="B11" s="337" t="s">
        <v>85</v>
      </c>
      <c r="C11" s="118">
        <f>_xlfn.IFNA(IF(VLOOKUP($B11,Classificatietabel!$B$6:$H$91,$C$6,FALSE)="Ja",1,0),"")</f>
        <v>1</v>
      </c>
      <c r="D11" s="333">
        <f>_xlfn.IFNA(VLOOKUP($B11,Classificatietabel!$B$6:$M$91,D$6,FALSE),"")</f>
        <v>1</v>
      </c>
    </row>
    <row r="12" spans="2:4">
      <c r="B12" s="337" t="s">
        <v>87</v>
      </c>
      <c r="C12" s="118">
        <f>_xlfn.IFNA(IF(VLOOKUP($B12,Classificatietabel!$B$6:$H$91,$C$6,FALSE)="Ja",1,0),"")</f>
        <v>1</v>
      </c>
      <c r="D12" s="333">
        <f>_xlfn.IFNA(VLOOKUP($B12,Classificatietabel!$B$6:$M$91,D$6,FALSE),"")</f>
        <v>1</v>
      </c>
    </row>
    <row r="13" spans="2:4">
      <c r="B13" s="337" t="s">
        <v>88</v>
      </c>
      <c r="C13" s="118">
        <f>_xlfn.IFNA(IF(VLOOKUP($B13,Classificatietabel!$B$6:$H$91,$C$6,FALSE)="Ja",1,0),"")</f>
        <v>1</v>
      </c>
      <c r="D13" s="333" t="str">
        <f>_xlfn.IFNA(VLOOKUP($B13,Classificatietabel!$B$6:$M$91,D$6,FALSE),"")</f>
        <v>/</v>
      </c>
    </row>
    <row r="14" spans="2:4">
      <c r="B14" s="337" t="s">
        <v>91</v>
      </c>
      <c r="C14" s="118">
        <f>_xlfn.IFNA(IF(VLOOKUP($B14,Classificatietabel!$B$6:$H$91,$C$6,FALSE)="Ja",1,0),"")</f>
        <v>1</v>
      </c>
      <c r="D14" s="333" t="str">
        <f>_xlfn.IFNA(VLOOKUP($B14,Classificatietabel!$B$6:$M$91,D$6,FALSE),"")</f>
        <v>&lt;0,35log10(1,25V)</v>
      </c>
    </row>
    <row r="15" spans="2:4">
      <c r="B15" s="337" t="s">
        <v>94</v>
      </c>
      <c r="C15" s="118">
        <f>_xlfn.IFNA(IF(VLOOKUP($B15,Classificatietabel!$B$6:$H$91,$C$6,FALSE)="Ja",1,0),"")</f>
        <v>1</v>
      </c>
      <c r="D15" s="333" t="str">
        <f>_xlfn.IFNA(VLOOKUP($B15,Classificatietabel!$B$6:$M$91,D$6,FALSE),"")</f>
        <v>&lt;0,35log10(1,25V)</v>
      </c>
    </row>
    <row r="16" spans="2:4">
      <c r="B16" s="337" t="s">
        <v>96</v>
      </c>
      <c r="C16" s="118">
        <f>_xlfn.IFNA(IF(VLOOKUP($B16,Classificatietabel!$B$6:$H$91,$C$6,FALSE)="Ja",1,0),"")</f>
        <v>1</v>
      </c>
      <c r="D16" s="333" t="str">
        <f>_xlfn.IFNA(VLOOKUP($B16,Classificatietabel!$B$6:$M$91,D$6,FALSE),"")</f>
        <v>&lt;0,35log10(1,25V)</v>
      </c>
    </row>
    <row r="17" spans="2:4">
      <c r="B17" s="337" t="s">
        <v>99</v>
      </c>
      <c r="C17" s="118">
        <f>_xlfn.IFNA(IF(VLOOKUP($B17,Classificatietabel!$B$6:$H$91,$C$6,FALSE)="Ja",1,0),"")</f>
        <v>1</v>
      </c>
      <c r="D17" s="334" t="str">
        <f>_xlfn.IFNA(VLOOKUP($B17,Classificatietabel!$B$6:$M$91,D$6,FALSE),"")</f>
        <v>&lt;0,35log10(1,25V)</v>
      </c>
    </row>
    <row r="18" spans="2:4">
      <c r="B18" s="337" t="s">
        <v>100</v>
      </c>
      <c r="C18" s="118">
        <f>_xlfn.IFNA(IF(VLOOKUP($B18,Classificatietabel!$B$6:$H$91,$C$6,FALSE)="Ja",1,0),"")</f>
        <v>1</v>
      </c>
      <c r="D18" s="334">
        <f>_xlfn.IFNA(VLOOKUP($B18,Classificatietabel!$B$6:$M$91,D$6,FALSE),"")</f>
        <v>0.8</v>
      </c>
    </row>
    <row r="19" spans="2:4">
      <c r="B19" s="337" t="s">
        <v>101</v>
      </c>
      <c r="C19" s="118">
        <f>_xlfn.IFNA(IF(VLOOKUP($B19,Classificatietabel!$B$6:$H$91,$C$6,FALSE)="Ja",1,0),"")</f>
        <v>1</v>
      </c>
      <c r="D19" s="334">
        <f>_xlfn.IFNA(VLOOKUP($B19,Classificatietabel!$B$6:$M$91,D$6,FALSE),"")</f>
        <v>0.8</v>
      </c>
    </row>
    <row r="20" spans="2:4">
      <c r="B20" s="337" t="s">
        <v>102</v>
      </c>
      <c r="C20" s="118">
        <f>_xlfn.IFNA(IF(VLOOKUP($B20,Classificatietabel!$B$6:$H$91,$C$6,FALSE)="Ja",1,0),"")</f>
        <v>1</v>
      </c>
      <c r="D20" s="334">
        <f>_xlfn.IFNA(VLOOKUP($B20,Classificatietabel!$B$6:$M$91,D$6,FALSE),"")</f>
        <v>1</v>
      </c>
    </row>
    <row r="21" spans="2:4">
      <c r="B21" s="337" t="s">
        <v>104</v>
      </c>
      <c r="C21" s="118">
        <f>_xlfn.IFNA(IF(VLOOKUP($B21,Classificatietabel!$B$6:$H$91,$C$6,FALSE)="Ja",1,0),"")</f>
        <v>1</v>
      </c>
      <c r="D21" s="334" t="str">
        <f>_xlfn.IFNA(VLOOKUP($B21,Classificatietabel!$B$6:$M$91,D$6,FALSE),"")</f>
        <v>/</v>
      </c>
    </row>
    <row r="22" spans="2:4">
      <c r="B22" s="337" t="s">
        <v>106</v>
      </c>
      <c r="C22" s="118">
        <f>_xlfn.IFNA(IF(VLOOKUP($B22,Classificatietabel!$B$6:$H$91,$C$6,FALSE)="Ja",1,0),"")</f>
        <v>1</v>
      </c>
      <c r="D22" s="334" t="str">
        <f>_xlfn.IFNA(VLOOKUP($B22,Classificatietabel!$B$6:$M$91,D$6,FALSE),"")</f>
        <v>/</v>
      </c>
    </row>
    <row r="23" spans="2:4">
      <c r="B23" s="337" t="s">
        <v>107</v>
      </c>
      <c r="C23" s="118">
        <f>_xlfn.IFNA(IF(VLOOKUP($B23,Classificatietabel!$B$6:$H$91,$C$6,FALSE)="Ja",1,0),"")</f>
        <v>1</v>
      </c>
      <c r="D23" s="334" t="str">
        <f>_xlfn.IFNA(VLOOKUP($B23,Classificatietabel!$B$6:$M$91,D$6,FALSE),"")</f>
        <v>/</v>
      </c>
    </row>
    <row r="24" spans="2:4">
      <c r="B24" s="337" t="s">
        <v>108</v>
      </c>
      <c r="C24" s="118">
        <f>_xlfn.IFNA(IF(VLOOKUP($B24,Classificatietabel!$B$6:$H$91,$C$6,FALSE)="Ja",1,0),"")</f>
        <v>1</v>
      </c>
      <c r="D24" s="334" t="str">
        <f>_xlfn.IFNA(VLOOKUP($B24,Classificatietabel!$B$6:$M$91,D$6,FALSE),"")</f>
        <v>/</v>
      </c>
    </row>
    <row r="25" spans="2:4">
      <c r="B25" s="337" t="s">
        <v>109</v>
      </c>
      <c r="C25" s="118">
        <f>_xlfn.IFNA(IF(VLOOKUP($B25,Classificatietabel!$B$6:$H$91,$C$6,FALSE)="Ja",1,0),"")</f>
        <v>1</v>
      </c>
      <c r="D25" s="334" t="str">
        <f>_xlfn.IFNA(VLOOKUP($B25,Classificatietabel!$B$6:$M$91,D$6,FALSE),"")</f>
        <v>/</v>
      </c>
    </row>
    <row r="26" spans="2:4">
      <c r="B26" s="337" t="s">
        <v>111</v>
      </c>
      <c r="C26" s="118">
        <f>_xlfn.IFNA(IF(VLOOKUP($B26,Classificatietabel!$B$6:$H$91,$C$6,FALSE)="Ja",1,0),"")</f>
        <v>1</v>
      </c>
      <c r="D26" s="334">
        <f>_xlfn.IFNA(VLOOKUP($B26,Classificatietabel!$B$6:$M$91,D$6,FALSE),"")</f>
        <v>0.8</v>
      </c>
    </row>
    <row r="27" spans="2:4">
      <c r="B27" s="337" t="s">
        <v>112</v>
      </c>
      <c r="C27" s="118">
        <f>_xlfn.IFNA(IF(VLOOKUP($B27,Classificatietabel!$B$6:$H$91,$C$6,FALSE)="Ja",1,0),"")</f>
        <v>1</v>
      </c>
      <c r="D27" s="334" t="str">
        <f>_xlfn.IFNA(VLOOKUP($B27,Classificatietabel!$B$6:$M$91,D$6,FALSE),"")</f>
        <v>/</v>
      </c>
    </row>
    <row r="28" spans="2:4">
      <c r="B28" s="337" t="s">
        <v>114</v>
      </c>
      <c r="C28" s="118">
        <f>_xlfn.IFNA(IF(VLOOKUP($B28,Classificatietabel!$B$6:$H$91,$C$6,FALSE)="Ja",1,0),"")</f>
        <v>1</v>
      </c>
      <c r="D28" s="334" t="str">
        <f>_xlfn.IFNA(VLOOKUP($B28,Classificatietabel!$B$6:$M$91,D$6,FALSE),"")</f>
        <v>/</v>
      </c>
    </row>
    <row r="29" spans="2:4">
      <c r="B29" s="337" t="s">
        <v>115</v>
      </c>
      <c r="C29" s="118">
        <f>_xlfn.IFNA(IF(VLOOKUP($B29,Classificatietabel!$B$6:$H$91,$C$6,FALSE)="Ja",1,0),"")</f>
        <v>1</v>
      </c>
      <c r="D29" s="334" t="str">
        <f>_xlfn.IFNA(VLOOKUP($B29,Classificatietabel!$B$6:$M$91,D$6,FALSE),"")</f>
        <v>/</v>
      </c>
    </row>
    <row r="30" spans="2:4">
      <c r="B30" s="337" t="s">
        <v>117</v>
      </c>
      <c r="C30" s="118">
        <f>_xlfn.IFNA(IF(VLOOKUP($B30,Classificatietabel!$B$6:$H$91,$C$6,FALSE)="Ja",1,0),"")</f>
        <v>1</v>
      </c>
      <c r="D30" s="334" t="str">
        <f>_xlfn.IFNA(VLOOKUP($B30,Classificatietabel!$B$6:$M$91,D$6,FALSE),"")</f>
        <v>/</v>
      </c>
    </row>
    <row r="31" spans="2:4">
      <c r="B31" s="337" t="s">
        <v>118</v>
      </c>
      <c r="C31" s="118">
        <f>_xlfn.IFNA(IF(VLOOKUP($B31,Classificatietabel!$B$6:$H$91,$C$6,FALSE)="Ja",1,0),"")</f>
        <v>1</v>
      </c>
      <c r="D31" s="334" t="str">
        <f>_xlfn.IFNA(VLOOKUP($B31,Classificatietabel!$B$6:$M$91,D$6,FALSE),"")</f>
        <v>/</v>
      </c>
    </row>
    <row r="32" spans="2:4">
      <c r="B32" s="337" t="s">
        <v>119</v>
      </c>
      <c r="C32" s="118">
        <f>_xlfn.IFNA(IF(VLOOKUP($B32,Classificatietabel!$B$6:$H$91,$C$6,FALSE)="Ja",1,0),"")</f>
        <v>1</v>
      </c>
      <c r="D32" s="334" t="str">
        <f>_xlfn.IFNA(VLOOKUP($B32,Classificatietabel!$B$6:$M$91,D$6,FALSE),"")</f>
        <v>/</v>
      </c>
    </row>
    <row r="33" spans="2:4">
      <c r="B33" s="337" t="s">
        <v>120</v>
      </c>
      <c r="C33" s="118">
        <f>_xlfn.IFNA(IF(VLOOKUP($B33,Classificatietabel!$B$6:$H$91,$C$6,FALSE)="Ja",1,0),"")</f>
        <v>1</v>
      </c>
      <c r="D33" s="334" t="str">
        <f>_xlfn.IFNA(VLOOKUP($B33,Classificatietabel!$B$6:$M$91,D$6,FALSE),"")</f>
        <v>/</v>
      </c>
    </row>
    <row r="34" spans="2:4">
      <c r="B34" s="337" t="s">
        <v>122</v>
      </c>
      <c r="C34" s="118">
        <f>_xlfn.IFNA(IF(VLOOKUP($B34,Classificatietabel!$B$6:$H$91,$C$6,FALSE)="Ja",1,0),"")</f>
        <v>1</v>
      </c>
      <c r="D34" s="334" t="str">
        <f>_xlfn.IFNA(VLOOKUP($B34,Classificatietabel!$B$6:$M$91,D$6,FALSE),"")</f>
        <v>/</v>
      </c>
    </row>
    <row r="35" spans="2:4">
      <c r="B35" s="337" t="s">
        <v>124</v>
      </c>
      <c r="C35" s="118">
        <f>_xlfn.IFNA(IF(VLOOKUP($B35,Classificatietabel!$B$6:$H$91,$C$6,FALSE)="Ja",1,0),"")</f>
        <v>1</v>
      </c>
      <c r="D35" s="334" t="str">
        <f>_xlfn.IFNA(VLOOKUP($B35,Classificatietabel!$B$6:$M$91,D$6,FALSE),"")</f>
        <v>/</v>
      </c>
    </row>
    <row r="36" spans="2:4">
      <c r="B36" s="337" t="s">
        <v>126</v>
      </c>
      <c r="C36" s="118">
        <f>_xlfn.IFNA(IF(VLOOKUP($B36,Classificatietabel!$B$6:$H$91,$C$6,FALSE)="Ja",1,0),"")</f>
        <v>1</v>
      </c>
      <c r="D36" s="334" t="str">
        <f>_xlfn.IFNA(VLOOKUP($B36,Classificatietabel!$B$6:$M$91,D$6,FALSE),"")</f>
        <v>/</v>
      </c>
    </row>
    <row r="37" spans="2:4">
      <c r="B37" s="337" t="s">
        <v>128</v>
      </c>
      <c r="C37" s="118">
        <f>_xlfn.IFNA(IF(VLOOKUP($B37,Classificatietabel!$B$6:$H$91,$C$6,FALSE)="Ja",1,0),"")</f>
        <v>1</v>
      </c>
      <c r="D37" s="334">
        <f>_xlfn.IFNA(VLOOKUP($B37,Classificatietabel!$B$6:$M$91,D$6,FALSE),"")</f>
        <v>0.8</v>
      </c>
    </row>
    <row r="38" spans="2:4">
      <c r="B38" s="337" t="str">
        <f>Classificatietabel!B37</f>
        <v>OF - EHBO, borstvoedingslokaal</v>
      </c>
      <c r="C38" s="118">
        <f>_xlfn.IFNA(IF(VLOOKUP($B38,Classificatietabel!$B$6:$H$91,$C$6,FALSE)="Ja",1,0),"")</f>
        <v>1</v>
      </c>
      <c r="D38" s="334">
        <f>_xlfn.IFNA(VLOOKUP($B38,Classificatietabel!$B$6:$M$91,D$6,FALSE),"")</f>
        <v>0.8</v>
      </c>
    </row>
    <row r="39" spans="2:4">
      <c r="B39" s="337" t="str">
        <f>Classificatietabel!B38</f>
        <v>OF - Andere 1 (vul hier in)</v>
      </c>
      <c r="C39" s="118">
        <f>_xlfn.IFNA(IF(VLOOKUP($B39,Classificatietabel!$B$6:$H$91,$C$6,FALSE)="Ja",1,0),"")</f>
        <v>1</v>
      </c>
      <c r="D39" s="334">
        <f>_xlfn.IFNA(VLOOKUP($B39,Classificatietabel!$B$6:$M$91,D$6,FALSE),"")</f>
        <v>0.8</v>
      </c>
    </row>
    <row r="40" spans="2:4">
      <c r="B40" s="337" t="str">
        <f>Classificatietabel!B39</f>
        <v>OF - Andere 2 (vul hier in)</v>
      </c>
      <c r="C40" s="118">
        <f>_xlfn.IFNA(IF(VLOOKUP($B40,Classificatietabel!$B$6:$H$91,$C$6,FALSE)="Ja",1,0),"")</f>
        <v>1</v>
      </c>
      <c r="D40" s="334">
        <f>_xlfn.IFNA(VLOOKUP($B40,Classificatietabel!$B$6:$M$91,D$6,FALSE),"")</f>
        <v>0.8</v>
      </c>
    </row>
    <row r="41" spans="2:4" hidden="1">
      <c r="B41" s="1"/>
      <c r="C41" s="27" t="str">
        <f>_xlfn.IFNA(IF(VLOOKUP($B41,Classificatietabel!$B$6:$H$91,$C$6,FALSE)="Ja",1,0),"")</f>
        <v/>
      </c>
      <c r="D41" s="29" t="str">
        <f>_xlfn.IFNA(VLOOKUP($B41,Classificatietabel!$B$6:$M$91,D$6,FALSE),"")</f>
        <v/>
      </c>
    </row>
    <row r="42" spans="2:4">
      <c r="B42" s="338" t="s">
        <v>134</v>
      </c>
      <c r="C42" s="97">
        <f>_xlfn.IFNA(IF(VLOOKUP($B42,Classificatietabel!$B$6:$H$91,$C$6,FALSE)="Ja",1,0),"")</f>
        <v>1</v>
      </c>
      <c r="D42" s="335"/>
    </row>
    <row r="43" spans="2:4">
      <c r="B43" s="337" t="s">
        <v>135</v>
      </c>
      <c r="C43" s="118">
        <f>_xlfn.IFNA(IF(VLOOKUP($B43,Classificatietabel!$B$6:$H$91,$C$6,FALSE)="Ja",1,0),"")</f>
        <v>1</v>
      </c>
      <c r="D43" s="334">
        <f>_xlfn.IFNA(VLOOKUP($B43,Classificatietabel!$B$6:$M$91,D$6,FALSE),"")</f>
        <v>0.8</v>
      </c>
    </row>
    <row r="44" spans="2:4">
      <c r="B44" s="337" t="s">
        <v>137</v>
      </c>
      <c r="C44" s="118">
        <f>_xlfn.IFNA(IF(VLOOKUP($B44,Classificatietabel!$B$6:$H$91,$C$6,FALSE)="Ja",1,0),"")</f>
        <v>1</v>
      </c>
      <c r="D44" s="334">
        <f>_xlfn.IFNA(VLOOKUP($B44,Classificatietabel!$B$6:$M$91,D$6,FALSE),"")</f>
        <v>0.8</v>
      </c>
    </row>
    <row r="45" spans="2:4">
      <c r="B45" s="337" t="s">
        <v>139</v>
      </c>
      <c r="C45" s="118">
        <f>_xlfn.IFNA(IF(VLOOKUP($B45,Classificatietabel!$B$6:$H$91,$C$6,FALSE)="Ja",1,0),"")</f>
        <v>1</v>
      </c>
      <c r="D45" s="334">
        <f>_xlfn.IFNA(VLOOKUP($B45,Classificatietabel!$B$6:$M$91,D$6,FALSE),"")</f>
        <v>0.8</v>
      </c>
    </row>
    <row r="46" spans="2:4">
      <c r="B46" s="337" t="s">
        <v>141</v>
      </c>
      <c r="C46" s="118">
        <f>_xlfn.IFNA(IF(VLOOKUP($B46,Classificatietabel!$B$6:$H$91,$C$6,FALSE)="Ja",1,0),"")</f>
        <v>1</v>
      </c>
      <c r="D46" s="334">
        <f>_xlfn.IFNA(VLOOKUP($B46,Classificatietabel!$B$6:$M$91,D$6,FALSE),"")</f>
        <v>0.8</v>
      </c>
    </row>
    <row r="47" spans="2:4">
      <c r="B47" s="337" t="s">
        <v>143</v>
      </c>
      <c r="C47" s="118">
        <f>_xlfn.IFNA(IF(VLOOKUP($B47,Classificatietabel!$B$6:$H$91,$C$6,FALSE)="Ja",1,0),"")</f>
        <v>1</v>
      </c>
      <c r="D47" s="334">
        <f>_xlfn.IFNA(VLOOKUP($B47,Classificatietabel!$B$6:$M$91,D$6,FALSE),"")</f>
        <v>0.8</v>
      </c>
    </row>
    <row r="48" spans="2:4">
      <c r="B48" s="337" t="s">
        <v>145</v>
      </c>
      <c r="C48" s="118">
        <f>_xlfn.IFNA(IF(VLOOKUP($B48,Classificatietabel!$B$6:$H$91,$C$6,FALSE)="Ja",1,0),"")</f>
        <v>1</v>
      </c>
      <c r="D48" s="334">
        <f>_xlfn.IFNA(VLOOKUP($B48,Classificatietabel!$B$6:$M$91,D$6,FALSE),"")</f>
        <v>0.8</v>
      </c>
    </row>
    <row r="49" spans="2:4">
      <c r="B49" s="337" t="s">
        <v>147</v>
      </c>
      <c r="C49" s="118">
        <f>_xlfn.IFNA(IF(VLOOKUP($B49,Classificatietabel!$B$6:$H$91,$C$6,FALSE)="Ja",1,0),"")</f>
        <v>1</v>
      </c>
      <c r="D49" s="334">
        <f>_xlfn.IFNA(VLOOKUP($B49,Classificatietabel!$B$6:$M$91,D$6,FALSE),"")</f>
        <v>1</v>
      </c>
    </row>
    <row r="50" spans="2:4">
      <c r="B50" s="337" t="s">
        <v>149</v>
      </c>
      <c r="C50" s="118">
        <f>_xlfn.IFNA(IF(VLOOKUP($B50,Classificatietabel!$B$6:$H$91,$C$6,FALSE)="Ja",1,0),"")</f>
        <v>1</v>
      </c>
      <c r="D50" s="334">
        <f>_xlfn.IFNA(VLOOKUP($B50,Classificatietabel!$B$6:$M$91,D$6,FALSE),"")</f>
        <v>0.6</v>
      </c>
    </row>
    <row r="51" spans="2:4">
      <c r="B51" s="337" t="str">
        <f>Classificatietabel!B50</f>
        <v>KANT - Andere 1 (vul hier in)</v>
      </c>
      <c r="C51" s="118">
        <f>_xlfn.IFNA(IF(VLOOKUP($B51,Classificatietabel!$B$6:$H$91,$C$6,FALSE)="Ja",1,0),"")</f>
        <v>1</v>
      </c>
      <c r="D51" s="334" t="str">
        <f>_xlfn.IFNA(VLOOKUP($B51,Classificatietabel!$B$6:$M$91,D$6,FALSE),"")</f>
        <v>/</v>
      </c>
    </row>
    <row r="52" spans="2:4">
      <c r="B52" s="337" t="str">
        <f>Classificatietabel!B51</f>
        <v>KANT - Andere 2 (vul hier in)</v>
      </c>
      <c r="C52" s="118">
        <f>_xlfn.IFNA(IF(VLOOKUP($B52,Classificatietabel!$B$6:$H$91,$C$6,FALSE)="Ja",1,0),"")</f>
        <v>1</v>
      </c>
      <c r="D52" s="334" t="str">
        <f>_xlfn.IFNA(VLOOKUP($B52,Classificatietabel!$B$6:$M$91,D$6,FALSE),"")</f>
        <v>/</v>
      </c>
    </row>
    <row r="53" spans="2:4" hidden="1">
      <c r="B53" s="1"/>
      <c r="C53" s="27" t="str">
        <f>_xlfn.IFNA(IF(VLOOKUP($B53,Classificatietabel!$B$6:$H$91,$C$6,FALSE)="Ja",1,0),"")</f>
        <v/>
      </c>
      <c r="D53" s="29" t="str">
        <f>_xlfn.IFNA(VLOOKUP($B53,Classificatietabel!$B$6:$M$91,D$6,FALSE),"")</f>
        <v/>
      </c>
    </row>
    <row r="54" spans="2:4">
      <c r="B54" s="338" t="s">
        <v>152</v>
      </c>
      <c r="C54" s="97">
        <f>_xlfn.IFNA(IF(VLOOKUP($B54,Classificatietabel!$B$6:$H$91,$C$6,FALSE)="Ja",1,0),"")</f>
        <v>1</v>
      </c>
      <c r="D54" s="335"/>
    </row>
    <row r="55" spans="2:4">
      <c r="B55" s="337" t="s">
        <v>153</v>
      </c>
      <c r="C55" s="118">
        <f>_xlfn.IFNA(IF(VLOOKUP($B55,Classificatietabel!$B$6:$H$91,$C$6,FALSE)="Ja",1,0),"")</f>
        <v>1</v>
      </c>
      <c r="D55" s="334" t="str">
        <f>_xlfn.IFNA(VLOOKUP($B55,Classificatietabel!$B$6:$M$91,D$6,FALSE),"")</f>
        <v>&lt;log(V/50)</v>
      </c>
    </row>
    <row r="56" spans="2:4">
      <c r="B56" s="337" t="s">
        <v>155</v>
      </c>
      <c r="C56" s="118">
        <f>_xlfn.IFNA(IF(VLOOKUP($B56,Classificatietabel!$B$6:$H$91,$C$6,FALSE)="Ja",1,0),"")</f>
        <v>1</v>
      </c>
      <c r="D56" s="334" t="str">
        <f>_xlfn.IFNA(VLOOKUP($B56,Classificatietabel!$B$6:$M$91,D$6,FALSE),"")</f>
        <v>&lt;log(V/50)</v>
      </c>
    </row>
    <row r="57" spans="2:4">
      <c r="B57" s="337" t="s">
        <v>157</v>
      </c>
      <c r="C57" s="118">
        <f>_xlfn.IFNA(IF(VLOOKUP($B57,Classificatietabel!$B$6:$H$91,$C$6,FALSE)="Ja",1,0),"")</f>
        <v>1</v>
      </c>
      <c r="D57" s="334">
        <f>_xlfn.IFNA(VLOOKUP($B57,Classificatietabel!$B$6:$M$91,D$6,FALSE),"")</f>
        <v>1</v>
      </c>
    </row>
    <row r="58" spans="2:4">
      <c r="B58" s="337" t="s">
        <v>158</v>
      </c>
      <c r="C58" s="118">
        <f>_xlfn.IFNA(IF(VLOOKUP($B58,Classificatietabel!$B$6:$H$91,$C$6,FALSE)="Ja",1,0),"")</f>
        <v>1</v>
      </c>
      <c r="D58" s="334">
        <f>_xlfn.IFNA(VLOOKUP($B58,Classificatietabel!$B$6:$M$91,D$6,FALSE),"")</f>
        <v>1</v>
      </c>
    </row>
    <row r="59" spans="2:4">
      <c r="B59" s="337" t="s">
        <v>160</v>
      </c>
      <c r="C59" s="118">
        <f>_xlfn.IFNA(IF(VLOOKUP($B59,Classificatietabel!$B$6:$H$91,$C$6,FALSE)="Ja",1,0),"")</f>
        <v>1</v>
      </c>
      <c r="D59" s="334" t="str">
        <f>_xlfn.IFNA(VLOOKUP($B59,Classificatietabel!$B$6:$M$91,D$6,FALSE),"")</f>
        <v>&lt;log(V/50)</v>
      </c>
    </row>
    <row r="60" spans="2:4">
      <c r="B60" s="337" t="s">
        <v>161</v>
      </c>
      <c r="C60" s="118">
        <f>_xlfn.IFNA(IF(VLOOKUP($B60,Classificatietabel!$B$6:$H$91,$C$6,FALSE)="Ja",1,0),"")</f>
        <v>1</v>
      </c>
      <c r="D60" s="334" t="str">
        <f>_xlfn.IFNA(VLOOKUP($B60,Classificatietabel!$B$6:$M$91,D$6,FALSE),"")</f>
        <v>&lt;log(V/50)</v>
      </c>
    </row>
    <row r="61" spans="2:4">
      <c r="B61" s="337" t="s">
        <v>162</v>
      </c>
      <c r="C61" s="118">
        <f>_xlfn.IFNA(IF(VLOOKUP($B61,Classificatietabel!$B$6:$H$91,$C$6,FALSE)="Ja",1,0),"")</f>
        <v>1</v>
      </c>
      <c r="D61" s="334">
        <f>_xlfn.IFNA(VLOOKUP($B61,Classificatietabel!$B$6:$M$91,D$6,FALSE),"")</f>
        <v>2</v>
      </c>
    </row>
    <row r="62" spans="2:4">
      <c r="B62" s="337" t="str">
        <f>Classificatietabel!B61</f>
        <v>SPORT - Andere 1 (vul hier in)</v>
      </c>
      <c r="C62" s="118">
        <f>_xlfn.IFNA(IF(VLOOKUP($B62,Classificatietabel!$B$6:$H$91,$C$6,FALSE)="Ja",1,0),"")</f>
        <v>1</v>
      </c>
      <c r="D62" s="334" t="str">
        <f>_xlfn.IFNA(VLOOKUP($B62,Classificatietabel!$B$6:$M$91,D$6,FALSE),"")</f>
        <v>/</v>
      </c>
    </row>
    <row r="63" spans="2:4">
      <c r="B63" s="337" t="str">
        <f>Classificatietabel!B62</f>
        <v>SPORT - Andere 2 (vul hier in)</v>
      </c>
      <c r="C63" s="118">
        <f>_xlfn.IFNA(IF(VLOOKUP($B63,Classificatietabel!$B$6:$H$91,$C$6,FALSE)="Ja",1,0),"")</f>
        <v>1</v>
      </c>
      <c r="D63" s="334" t="str">
        <f>_xlfn.IFNA(VLOOKUP($B63,Classificatietabel!$B$6:$M$91,D$6,FALSE),"")</f>
        <v>/</v>
      </c>
    </row>
    <row r="64" spans="2:4" hidden="1">
      <c r="B64" s="1"/>
      <c r="C64" s="27" t="str">
        <f>_xlfn.IFNA(IF(VLOOKUP($B64,Classificatietabel!$B$6:$H$91,$C$6,FALSE)="Ja",1,0),"")</f>
        <v/>
      </c>
      <c r="D64" s="29" t="str">
        <f>_xlfn.IFNA(VLOOKUP($B64,Classificatietabel!$B$6:$M$91,D$6,FALSE),"")</f>
        <v/>
      </c>
    </row>
    <row r="65" spans="2:4" hidden="1">
      <c r="B65" s="338" t="s">
        <v>165</v>
      </c>
      <c r="C65" s="97" t="str">
        <f>_xlfn.IFNA(IF(VLOOKUP($B65,Classificatietabel!$B$6:$H$91,$C$6,FALSE)="Ja",1,0),"")</f>
        <v/>
      </c>
      <c r="D65" s="335"/>
    </row>
    <row r="66" spans="2:4" hidden="1">
      <c r="B66" s="337" t="s">
        <v>166</v>
      </c>
      <c r="C66" s="118" t="str">
        <f>_xlfn.IFNA(IF(VLOOKUP($B66,Classificatietabel!$B$6:$H$91,$C$6,FALSE)="Ja",1,0),"")</f>
        <v/>
      </c>
      <c r="D66" s="334" t="str">
        <f>_xlfn.IFNA(VLOOKUP($B66,Classificatietabel!$B$6:$M$91,D$6,FALSE),"")</f>
        <v/>
      </c>
    </row>
    <row r="67" spans="2:4" hidden="1">
      <c r="B67" s="337" t="s">
        <v>167</v>
      </c>
      <c r="C67" s="118" t="str">
        <f>_xlfn.IFNA(IF(VLOOKUP($B67,Classificatietabel!$B$6:$H$91,$C$6,FALSE)="Ja",1,0),"")</f>
        <v/>
      </c>
      <c r="D67" s="334" t="str">
        <f>_xlfn.IFNA(VLOOKUP($B67,Classificatietabel!$B$6:$M$91,D$6,FALSE),"")</f>
        <v/>
      </c>
    </row>
    <row r="68" spans="2:4" hidden="1">
      <c r="B68" s="337" t="s">
        <v>168</v>
      </c>
      <c r="C68" s="118" t="str">
        <f>_xlfn.IFNA(IF(VLOOKUP($B68,Classificatietabel!$B$6:$H$91,$C$6,FALSE)="Ja",1,0),"")</f>
        <v/>
      </c>
      <c r="D68" s="334" t="str">
        <f>_xlfn.IFNA(VLOOKUP($B68,Classificatietabel!$B$6:$M$91,D$6,FALSE),"")</f>
        <v/>
      </c>
    </row>
    <row r="69" spans="2:4" hidden="1">
      <c r="B69" s="337" t="s">
        <v>169</v>
      </c>
      <c r="C69" s="118" t="str">
        <f>_xlfn.IFNA(IF(VLOOKUP($B69,Classificatietabel!$B$6:$H$91,$C$6,FALSE)="Ja",1,0),"")</f>
        <v/>
      </c>
      <c r="D69" s="334" t="str">
        <f>_xlfn.IFNA(VLOOKUP($B69,Classificatietabel!$B$6:$M$91,D$6,FALSE),"")</f>
        <v/>
      </c>
    </row>
    <row r="70" spans="2:4" hidden="1">
      <c r="B70" s="337" t="s">
        <v>170</v>
      </c>
      <c r="C70" s="118" t="str">
        <f>_xlfn.IFNA(IF(VLOOKUP($B70,Classificatietabel!$B$6:$H$91,$C$6,FALSE)="Ja",1,0),"")</f>
        <v/>
      </c>
      <c r="D70" s="334" t="str">
        <f>_xlfn.IFNA(VLOOKUP($B70,Classificatietabel!$B$6:$M$91,D$6,FALSE),"")</f>
        <v/>
      </c>
    </row>
    <row r="71" spans="2:4" hidden="1">
      <c r="B71" s="337" t="s">
        <v>171</v>
      </c>
      <c r="C71" s="118" t="str">
        <f>_xlfn.IFNA(IF(VLOOKUP($B71,Classificatietabel!$B$6:$H$91,$C$6,FALSE)="Ja",1,0),"")</f>
        <v/>
      </c>
      <c r="D71" s="334" t="str">
        <f>_xlfn.IFNA(VLOOKUP($B71,Classificatietabel!$B$6:$M$91,D$6,FALSE),"")</f>
        <v/>
      </c>
    </row>
    <row r="72" spans="2:4" hidden="1">
      <c r="B72" s="337" t="s">
        <v>172</v>
      </c>
      <c r="C72" s="118" t="str">
        <f>_xlfn.IFNA(IF(VLOOKUP($B72,Classificatietabel!$B$6:$H$91,$C$6,FALSE)="Ja",1,0),"")</f>
        <v/>
      </c>
      <c r="D72" s="334" t="str">
        <f>_xlfn.IFNA(VLOOKUP($B72,Classificatietabel!$B$6:$M$91,D$6,FALSE),"")</f>
        <v/>
      </c>
    </row>
    <row r="73" spans="2:4" hidden="1">
      <c r="B73" s="337" t="s">
        <v>173</v>
      </c>
      <c r="C73" s="118" t="str">
        <f>_xlfn.IFNA(IF(VLOOKUP($B73,Classificatietabel!$B$6:$H$91,$C$6,FALSE)="Ja",1,0),"")</f>
        <v/>
      </c>
      <c r="D73" s="334" t="str">
        <f>_xlfn.IFNA(VLOOKUP($B73,Classificatietabel!$B$6:$M$91,D$6,FALSE),"")</f>
        <v/>
      </c>
    </row>
    <row r="74" spans="2:4" hidden="1">
      <c r="B74" s="337" t="e">
        <f>Classificatietabel!#REF!</f>
        <v>#REF!</v>
      </c>
      <c r="C74" s="118" t="e">
        <f>_xlfn.IFNA(IF(VLOOKUP($B74,Classificatietabel!$B$6:$H$91,$C$6,FALSE)="Ja",1,0),"")</f>
        <v>#REF!</v>
      </c>
      <c r="D74" s="334" t="e">
        <f>_xlfn.IFNA(VLOOKUP($B74,Classificatietabel!$B$6:$M$91,D$6,FALSE),"")</f>
        <v>#REF!</v>
      </c>
    </row>
    <row r="75" spans="2:4" hidden="1">
      <c r="B75" s="337" t="e">
        <f>Classificatietabel!#REF!</f>
        <v>#REF!</v>
      </c>
      <c r="C75" s="118" t="e">
        <f>_xlfn.IFNA(IF(VLOOKUP($B75,Classificatietabel!$B$6:$H$91,$C$6,FALSE)="Ja",1,0),"")</f>
        <v>#REF!</v>
      </c>
      <c r="D75" s="334" t="e">
        <f>_xlfn.IFNA(VLOOKUP($B75,Classificatietabel!$B$6:$M$91,D$6,FALSE),"")</f>
        <v>#REF!</v>
      </c>
    </row>
    <row r="76" spans="2:4" hidden="1">
      <c r="B76" s="1"/>
      <c r="C76" s="27" t="str">
        <f>_xlfn.IFNA(IF(VLOOKUP($B76,Classificatietabel!$B$6:$H$91,$C$6,FALSE)="Ja",1,0),"")</f>
        <v/>
      </c>
      <c r="D76" s="29" t="str">
        <f>_xlfn.IFNA(VLOOKUP($B76,Classificatietabel!$B$6:$M$91,D$6,FALSE),"")</f>
        <v/>
      </c>
    </row>
    <row r="77" spans="2:4">
      <c r="B77" s="101" t="s">
        <v>174</v>
      </c>
      <c r="C77" s="97">
        <f>_xlfn.IFNA(IF(VLOOKUP($B77,Classificatietabel!$B$6:$H$91,$C$6,FALSE)="Ja",1,0),"")</f>
        <v>1</v>
      </c>
      <c r="D77" s="99"/>
    </row>
    <row r="78" spans="2:4">
      <c r="B78" s="113" t="s">
        <v>175</v>
      </c>
      <c r="C78" s="118">
        <f>_xlfn.IFNA(IF(VLOOKUP($B78,Classificatietabel!$B$6:$H$91,$C$6,FALSE)="Ja",1,0),"")</f>
        <v>1</v>
      </c>
      <c r="D78" s="119" t="str">
        <f>_xlfn.IFNA(VLOOKUP($B78,Classificatietabel!$B$6:$M$91,D$6,FALSE),"")</f>
        <v>&lt;0,35log10(1,25V)</v>
      </c>
    </row>
    <row r="79" spans="2:4">
      <c r="B79" s="337" t="s">
        <v>176</v>
      </c>
      <c r="C79" s="118">
        <f>_xlfn.IFNA(IF(VLOOKUP($B79,Classificatietabel!$B$6:$H$91,$C$6,FALSE)="Ja",1,0),"")</f>
        <v>1</v>
      </c>
      <c r="D79" s="334" t="str">
        <f>_xlfn.IFNA(VLOOKUP($B79,Classificatietabel!$B$6:$M$91,D$6,FALSE),"")</f>
        <v>/</v>
      </c>
    </row>
    <row r="80" spans="2:4">
      <c r="B80" s="337" t="str">
        <f>Classificatietabel!B67</f>
        <v>KIND - Andere 1 (vul hier in)</v>
      </c>
      <c r="C80" s="118">
        <f>_xlfn.IFNA(IF(VLOOKUP($B80,Classificatietabel!$B$6:$H$91,$C$6,FALSE)="Ja",1,0),"")</f>
        <v>1</v>
      </c>
      <c r="D80" s="334" t="str">
        <f>_xlfn.IFNA(VLOOKUP($B80,Classificatietabel!$B$6:$M$91,D$6,FALSE),"")</f>
        <v>/</v>
      </c>
    </row>
    <row r="81" spans="2:4">
      <c r="B81" s="337" t="str">
        <f>Classificatietabel!B68</f>
        <v>KIND - Andere 2 (vul hier in)</v>
      </c>
      <c r="C81" s="118">
        <f>_xlfn.IFNA(IF(VLOOKUP($B81,Classificatietabel!$B$6:$H$91,$C$6,FALSE)="Ja",1,0),"")</f>
        <v>1</v>
      </c>
      <c r="D81" s="334" t="str">
        <f>_xlfn.IFNA(VLOOKUP($B81,Classificatietabel!$B$6:$M$91,D$6,FALSE),"")</f>
        <v>/</v>
      </c>
    </row>
    <row r="82" spans="2:4" hidden="1">
      <c r="B82" s="1"/>
      <c r="C82" s="27" t="str">
        <f>_xlfn.IFNA(IF(VLOOKUP($B82,Classificatietabel!$B$6:$H$91,$C$6,FALSE)="Ja",1,0),"")</f>
        <v/>
      </c>
      <c r="D82" s="29" t="str">
        <f>_xlfn.IFNA(VLOOKUP($B82,Classificatietabel!$B$6:$M$91,D$6,FALSE),"")</f>
        <v/>
      </c>
    </row>
    <row r="83" spans="2:4" hidden="1">
      <c r="B83" s="338" t="s">
        <v>180</v>
      </c>
      <c r="C83" s="97" t="str">
        <f>_xlfn.IFNA(IF(VLOOKUP($B83,Classificatietabel!$B$6:$H$91,$C$6,FALSE)="Ja",1,0),"")</f>
        <v/>
      </c>
      <c r="D83" s="335"/>
    </row>
    <row r="84" spans="2:4" hidden="1">
      <c r="B84" s="337" t="s">
        <v>181</v>
      </c>
      <c r="C84" s="118" t="str">
        <f>_xlfn.IFNA(IF(VLOOKUP($B84,Classificatietabel!$B$6:$H$91,$C$6,FALSE)="Ja",1,0),"")</f>
        <v/>
      </c>
      <c r="D84" s="334" t="str">
        <f>_xlfn.IFNA(VLOOKUP($B84,Classificatietabel!$B$6:$M$91,D$6,FALSE),"")</f>
        <v/>
      </c>
    </row>
    <row r="85" spans="2:4" hidden="1">
      <c r="B85" s="337" t="s">
        <v>182</v>
      </c>
      <c r="C85" s="118" t="str">
        <f>_xlfn.IFNA(IF(VLOOKUP($B85,Classificatietabel!$B$6:$H$91,$C$6,FALSE)="Ja",1,0),"")</f>
        <v/>
      </c>
      <c r="D85" s="334" t="str">
        <f>_xlfn.IFNA(VLOOKUP($B85,Classificatietabel!$B$6:$M$91,D$6,FALSE),"")</f>
        <v/>
      </c>
    </row>
    <row r="86" spans="2:4" hidden="1">
      <c r="B86" s="337" t="s">
        <v>183</v>
      </c>
      <c r="C86" s="118" t="str">
        <f>_xlfn.IFNA(IF(VLOOKUP($B86,Classificatietabel!$B$6:$H$91,$C$6,FALSE)="Ja",1,0),"")</f>
        <v/>
      </c>
      <c r="D86" s="334" t="str">
        <f>_xlfn.IFNA(VLOOKUP($B86,Classificatietabel!$B$6:$M$91,D$6,FALSE),"")</f>
        <v/>
      </c>
    </row>
    <row r="87" spans="2:4" hidden="1">
      <c r="B87" s="337" t="s">
        <v>184</v>
      </c>
      <c r="C87" s="118" t="str">
        <f>_xlfn.IFNA(IF(VLOOKUP($B87,Classificatietabel!$B$6:$H$91,$C$6,FALSE)="Ja",1,0),"")</f>
        <v/>
      </c>
      <c r="D87" s="334" t="str">
        <f>_xlfn.IFNA(VLOOKUP($B87,Classificatietabel!$B$6:$M$91,D$6,FALSE),"")</f>
        <v/>
      </c>
    </row>
    <row r="88" spans="2:4" hidden="1">
      <c r="B88" s="337" t="s">
        <v>185</v>
      </c>
      <c r="C88" s="118" t="str">
        <f>_xlfn.IFNA(IF(VLOOKUP($B88,Classificatietabel!$B$6:$H$91,$C$6,FALSE)="Ja",1,0),"")</f>
        <v/>
      </c>
      <c r="D88" s="334" t="str">
        <f>_xlfn.IFNA(VLOOKUP($B88,Classificatietabel!$B$6:$M$91,D$6,FALSE),"")</f>
        <v/>
      </c>
    </row>
    <row r="89" spans="2:4" hidden="1">
      <c r="B89" s="337" t="s">
        <v>186</v>
      </c>
      <c r="C89" s="118" t="str">
        <f>_xlfn.IFNA(IF(VLOOKUP($B89,Classificatietabel!$B$6:$H$91,$C$6,FALSE)="Ja",1,0),"")</f>
        <v/>
      </c>
      <c r="D89" s="334" t="str">
        <f>_xlfn.IFNA(VLOOKUP($B89,Classificatietabel!$B$6:$M$91,D$6,FALSE),"")</f>
        <v/>
      </c>
    </row>
    <row r="90" spans="2:4" hidden="1">
      <c r="B90" s="337" t="s">
        <v>187</v>
      </c>
      <c r="C90" s="118" t="str">
        <f>_xlfn.IFNA(IF(VLOOKUP($B90,Classificatietabel!$B$6:$H$91,$C$6,FALSE)="Ja",1,0),"")</f>
        <v/>
      </c>
      <c r="D90" s="334" t="str">
        <f>_xlfn.IFNA(VLOOKUP($B90,Classificatietabel!$B$6:$M$91,D$6,FALSE),"")</f>
        <v/>
      </c>
    </row>
    <row r="91" spans="2:4" hidden="1">
      <c r="B91" s="337" t="e">
        <f>Classificatietabel!#REF!</f>
        <v>#REF!</v>
      </c>
      <c r="C91" s="118" t="e">
        <f>_xlfn.IFNA(IF(VLOOKUP($B91,Classificatietabel!$B$6:$H$91,$C$6,FALSE)="Ja",1,0),"")</f>
        <v>#REF!</v>
      </c>
      <c r="D91" s="334" t="e">
        <f>_xlfn.IFNA(VLOOKUP($B91,Classificatietabel!$B$6:$M$91,D$6,FALSE),"")</f>
        <v>#REF!</v>
      </c>
    </row>
    <row r="92" spans="2:4" hidden="1">
      <c r="B92" s="337" t="e">
        <f>Classificatietabel!#REF!</f>
        <v>#REF!</v>
      </c>
      <c r="C92" s="118" t="e">
        <f>_xlfn.IFNA(IF(VLOOKUP($B92,Classificatietabel!$B$6:$H$91,$C$6,FALSE)="Ja",1,0),"")</f>
        <v>#REF!</v>
      </c>
      <c r="D92" s="334" t="e">
        <f>_xlfn.IFNA(VLOOKUP($B92,Classificatietabel!$B$6:$M$91,D$6,FALSE),"")</f>
        <v>#REF!</v>
      </c>
    </row>
    <row r="93" spans="2:4" hidden="1">
      <c r="B93" s="1"/>
      <c r="C93" s="27" t="str">
        <f>_xlfn.IFNA(IF(VLOOKUP($B93,Classificatietabel!$B$6:$H$91,$C$6,FALSE)="Ja",1,0),"")</f>
        <v/>
      </c>
      <c r="D93" s="29" t="str">
        <f>_xlfn.IFNA(VLOOKUP($B93,Classificatietabel!$B$6:$M$91,D$6,FALSE),"")</f>
        <v/>
      </c>
    </row>
    <row r="94" spans="2:4">
      <c r="B94" s="101" t="s">
        <v>188</v>
      </c>
      <c r="C94" s="97">
        <f>_xlfn.IFNA(IF(VLOOKUP($B94,Classificatietabel!$B$6:$H$91,$C$6,FALSE)="Ja",1,0),"")</f>
        <v>1</v>
      </c>
      <c r="D94" s="99"/>
    </row>
    <row r="95" spans="2:4">
      <c r="B95" s="337" t="s">
        <v>189</v>
      </c>
      <c r="C95" s="118">
        <f>_xlfn.IFNA(IF(VLOOKUP($B95,Classificatietabel!$B$6:$H$91,$C$6,FALSE)="Ja",1,0),"")</f>
        <v>1</v>
      </c>
      <c r="D95" s="334" t="str">
        <f>_xlfn.IFNA(VLOOKUP($B95,Classificatietabel!$B$6:$M$91,D$6,FALSE),"")</f>
        <v>/</v>
      </c>
    </row>
    <row r="96" spans="2:4">
      <c r="B96" s="337" t="s">
        <v>190</v>
      </c>
      <c r="C96" s="118">
        <f>_xlfn.IFNA(IF(VLOOKUP($B96,Classificatietabel!$B$6:$H$91,$C$6,FALSE)="Ja",1,0),"")</f>
        <v>1</v>
      </c>
      <c r="D96" s="334" t="str">
        <f>_xlfn.IFNA(VLOOKUP($B96,Classificatietabel!$B$6:$M$91,D$6,FALSE),"")</f>
        <v>/</v>
      </c>
    </row>
    <row r="97" spans="2:4">
      <c r="B97" s="337" t="s">
        <v>191</v>
      </c>
      <c r="C97" s="118">
        <f>_xlfn.IFNA(IF(VLOOKUP($B97,Classificatietabel!$B$6:$H$91,$C$6,FALSE)="Ja",1,0),"")</f>
        <v>1</v>
      </c>
      <c r="D97" s="334">
        <f>_xlfn.IFNA(VLOOKUP($B97,Classificatietabel!$B$6:$M$91,D$6,FALSE),"")</f>
        <v>1</v>
      </c>
    </row>
    <row r="98" spans="2:4">
      <c r="B98" s="337" t="s">
        <v>193</v>
      </c>
      <c r="C98" s="118">
        <f>_xlfn.IFNA(IF(VLOOKUP($B98,Classificatietabel!$B$6:$H$91,$C$6,FALSE)="Ja",1,0),"")</f>
        <v>1</v>
      </c>
      <c r="D98" s="334">
        <f>_xlfn.IFNA(VLOOKUP($B98,Classificatietabel!$B$6:$M$91,D$6,FALSE),"")</f>
        <v>0.8</v>
      </c>
    </row>
    <row r="99" spans="2:4">
      <c r="B99" s="337" t="s">
        <v>195</v>
      </c>
      <c r="C99" s="118">
        <f>_xlfn.IFNA(IF(VLOOKUP($B99,Classificatietabel!$B$6:$H$91,$C$6,FALSE)="Ja",1,0),"")</f>
        <v>1</v>
      </c>
      <c r="D99" s="334">
        <f>_xlfn.IFNA(VLOOKUP($B99,Classificatietabel!$B$6:$M$91,D$6,FALSE),"")</f>
        <v>0.8</v>
      </c>
    </row>
    <row r="100" spans="2:4">
      <c r="B100" s="337" t="s">
        <v>197</v>
      </c>
      <c r="C100" s="118">
        <f>_xlfn.IFNA(IF(VLOOKUP($B100,Classificatietabel!$B$6:$H$91,$C$6,FALSE)="Ja",1,0),"")</f>
        <v>1</v>
      </c>
      <c r="D100" s="334" t="str">
        <f>_xlfn.IFNA(VLOOKUP($B100,Classificatietabel!$B$6:$M$91,D$6,FALSE),"")</f>
        <v>/</v>
      </c>
    </row>
    <row r="101" spans="2:4">
      <c r="B101" s="337" t="s">
        <v>199</v>
      </c>
      <c r="C101" s="118">
        <f>_xlfn.IFNA(IF(VLOOKUP($B101,Classificatietabel!$B$6:$H$91,$C$6,FALSE)="Ja",1,0),"")</f>
        <v>1</v>
      </c>
      <c r="D101" s="334">
        <f>_xlfn.IFNA(VLOOKUP($B101,Classificatietabel!$B$6:$M$91,D$6,FALSE),"")</f>
        <v>0.8</v>
      </c>
    </row>
    <row r="102" spans="2:4">
      <c r="B102" s="337" t="s">
        <v>201</v>
      </c>
      <c r="C102" s="118">
        <f>_xlfn.IFNA(IF(VLOOKUP($B102,Classificatietabel!$B$6:$H$91,$C$6,FALSE)="Ja",1,0),"")</f>
        <v>1</v>
      </c>
      <c r="D102" s="334">
        <f>_xlfn.IFNA(VLOOKUP($B102,Classificatietabel!$B$6:$M$91,D$6,FALSE),"")</f>
        <v>0.8</v>
      </c>
    </row>
    <row r="103" spans="2:4">
      <c r="B103" s="337" t="s">
        <v>202</v>
      </c>
      <c r="C103" s="118">
        <f>_xlfn.IFNA(IF(VLOOKUP($B103,Classificatietabel!$B$6:$H$91,$C$6,FALSE)="Ja",1,0),"")</f>
        <v>1</v>
      </c>
      <c r="D103" s="334">
        <f>_xlfn.IFNA(VLOOKUP($B103,Classificatietabel!$B$6:$M$91,D$6,FALSE),"")</f>
        <v>1</v>
      </c>
    </row>
    <row r="104" spans="2:4">
      <c r="B104" s="337" t="s">
        <v>204</v>
      </c>
      <c r="C104" s="118">
        <f>_xlfn.IFNA(IF(VLOOKUP($B104,Classificatietabel!$B$6:$H$91,$C$6,FALSE)="Ja",1,0),"")</f>
        <v>1</v>
      </c>
      <c r="D104" s="334">
        <f>_xlfn.IFNA(VLOOKUP($B104,Classificatietabel!$B$6:$M$91,D$6,FALSE),"")</f>
        <v>0.6</v>
      </c>
    </row>
    <row r="105" spans="2:4">
      <c r="B105" s="337" t="s">
        <v>206</v>
      </c>
      <c r="C105" s="118">
        <f>_xlfn.IFNA(IF(VLOOKUP($B105,Classificatietabel!$B$6:$H$91,$C$6,FALSE)="Ja",1,0),"")</f>
        <v>1</v>
      </c>
      <c r="D105" s="334">
        <f>_xlfn.IFNA(VLOOKUP($B105,Classificatietabel!$B$6:$M$91,D$6,FALSE),"")</f>
        <v>1</v>
      </c>
    </row>
    <row r="106" spans="2:4">
      <c r="B106" s="337" t="s">
        <v>208</v>
      </c>
      <c r="C106" s="118">
        <f>_xlfn.IFNA(IF(VLOOKUP($B106,Classificatietabel!$B$6:$H$91,$C$6,FALSE)="Ja",1,0),"")</f>
        <v>1</v>
      </c>
      <c r="D106" s="334">
        <f>_xlfn.IFNA(VLOOKUP($B106,Classificatietabel!$B$6:$M$91,D$6,FALSE),"")</f>
        <v>1</v>
      </c>
    </row>
    <row r="107" spans="2:4">
      <c r="B107" s="337" t="s">
        <v>209</v>
      </c>
      <c r="C107" s="118">
        <f>_xlfn.IFNA(IF(VLOOKUP($B107,Classificatietabel!$B$6:$H$91,$C$6,FALSE)="Ja",1,0),"")</f>
        <v>1</v>
      </c>
      <c r="D107" s="334">
        <f>_xlfn.IFNA(VLOOKUP($B107,Classificatietabel!$B$6:$M$91,D$6,FALSE),"")</f>
        <v>0.8</v>
      </c>
    </row>
    <row r="108" spans="2:4">
      <c r="B108" s="337" t="s">
        <v>210</v>
      </c>
      <c r="C108" s="118">
        <f>_xlfn.IFNA(IF(VLOOKUP($B108,Classificatietabel!$B$6:$H$91,$C$6,FALSE)="Ja",1,0),"")</f>
        <v>1</v>
      </c>
      <c r="D108" s="334">
        <f>_xlfn.IFNA(VLOOKUP($B108,Classificatietabel!$B$6:$M$91,D$6,FALSE),"")</f>
        <v>0.8</v>
      </c>
    </row>
    <row r="109" spans="2:4">
      <c r="B109" s="337" t="s">
        <v>212</v>
      </c>
      <c r="C109" s="118">
        <f>_xlfn.IFNA(IF(VLOOKUP($B109,Classificatietabel!$B$6:$H$91,$C$6,FALSE)="Ja",1,0),"")</f>
        <v>1</v>
      </c>
      <c r="D109" s="334">
        <f>_xlfn.IFNA(VLOOKUP($B109,Classificatietabel!$B$6:$M$91,D$6,FALSE),"")</f>
        <v>0.8</v>
      </c>
    </row>
    <row r="110" spans="2:4">
      <c r="B110" s="337" t="s">
        <v>213</v>
      </c>
      <c r="C110" s="118">
        <f>_xlfn.IFNA(IF(VLOOKUP($B110,Classificatietabel!$B$6:$H$91,$C$6,FALSE)="Ja",1,0),"")</f>
        <v>1</v>
      </c>
      <c r="D110" s="334">
        <f>_xlfn.IFNA(VLOOKUP($B110,Classificatietabel!$B$6:$M$91,D$6,FALSE),"")</f>
        <v>1</v>
      </c>
    </row>
    <row r="111" spans="2:4">
      <c r="B111" s="337" t="s">
        <v>214</v>
      </c>
      <c r="C111" s="118">
        <f>_xlfn.IFNA(IF(VLOOKUP($B111,Classificatietabel!$B$6:$H$91,$C$6,FALSE)="Ja",1,0),"")</f>
        <v>1</v>
      </c>
      <c r="D111" s="334">
        <f>_xlfn.IFNA(VLOOKUP($B111,Classificatietabel!$B$6:$M$91,D$6,FALSE),"")</f>
        <v>0.8</v>
      </c>
    </row>
    <row r="112" spans="2:4">
      <c r="B112" s="337" t="s">
        <v>216</v>
      </c>
      <c r="C112" s="118">
        <f>_xlfn.IFNA(IF(VLOOKUP($B112,Classificatietabel!$B$6:$H$91,$C$6,FALSE)="Ja",1,0),"")</f>
        <v>1</v>
      </c>
      <c r="D112" s="334" t="str">
        <f>_xlfn.IFNA(VLOOKUP($B112,Classificatietabel!$B$6:$M$91,D$6,FALSE),"")</f>
        <v>&lt;0,35log10(1,25V)</v>
      </c>
    </row>
    <row r="113" spans="2:4">
      <c r="B113" s="337" t="str">
        <f>Classificatietabel!B89</f>
        <v>ZORG - Andere 1 (vul hier in)</v>
      </c>
      <c r="C113" s="118">
        <f>_xlfn.IFNA(IF(VLOOKUP($B113,Classificatietabel!$B$6:$H$91,$C$6,FALSE)="Ja",1,0),"")</f>
        <v>1</v>
      </c>
      <c r="D113" s="334" t="str">
        <f>_xlfn.IFNA(VLOOKUP($B113,Classificatietabel!$B$6:$M$91,D$6,FALSE),"")</f>
        <v>/</v>
      </c>
    </row>
    <row r="114" spans="2:4">
      <c r="B114" s="337" t="str">
        <f>Classificatietabel!B90</f>
        <v>ZORG - Andere 2 (vul hier in)</v>
      </c>
      <c r="C114" s="118">
        <f>_xlfn.IFNA(IF(VLOOKUP($B114,Classificatietabel!$B$6:$H$91,$C$6,FALSE)="Ja",1,0),"")</f>
        <v>1</v>
      </c>
      <c r="D114" s="334" t="str">
        <f>_xlfn.IFNA(VLOOKUP($B114,Classificatietabel!$B$6:$M$91,D$6,FALSE),"")</f>
        <v>/</v>
      </c>
    </row>
    <row r="115" spans="2:4" hidden="1">
      <c r="B115" s="1"/>
      <c r="C115" s="27" t="str">
        <f>_xlfn.IFNA(IF(VLOOKUP($B115,Classificatietabel!$B$6:$H$91,$C$6,FALSE)="Ja",1,0),"")</f>
        <v/>
      </c>
      <c r="D115" s="29" t="str">
        <f>_xlfn.IFNA(VLOOKUP($B115,Classificatietabel!$B$6:$M$91,D$6,FALSE),"")</f>
        <v/>
      </c>
    </row>
    <row r="116" spans="2:4" hidden="1">
      <c r="B116" s="338" t="s">
        <v>220</v>
      </c>
      <c r="C116" s="97" t="str">
        <f>_xlfn.IFNA(IF(VLOOKUP($B116,Classificatietabel!$B$6:$H$91,$C$6,FALSE)="Ja",1,0),"")</f>
        <v/>
      </c>
      <c r="D116" s="335"/>
    </row>
    <row r="117" spans="2:4" hidden="1">
      <c r="B117" s="337" t="s">
        <v>221</v>
      </c>
      <c r="C117" s="118" t="str">
        <f>_xlfn.IFNA(IF(VLOOKUP($B117,Classificatietabel!$B$6:$H$91,$C$6,FALSE)="Ja",1,0),"")</f>
        <v/>
      </c>
      <c r="D117" s="334" t="str">
        <f>_xlfn.IFNA(VLOOKUP($B117,Classificatietabel!$B$6:$M$91,D$6,FALSE),"")</f>
        <v/>
      </c>
    </row>
    <row r="118" spans="2:4" hidden="1">
      <c r="B118" s="337" t="s">
        <v>222</v>
      </c>
      <c r="C118" s="118" t="str">
        <f>_xlfn.IFNA(IF(VLOOKUP($B118,Classificatietabel!$B$6:$H$91,$C$6,FALSE)="Ja",1,0),"")</f>
        <v/>
      </c>
      <c r="D118" s="334" t="str">
        <f>_xlfn.IFNA(VLOOKUP($B118,Classificatietabel!$B$6:$M$91,D$6,FALSE),"")</f>
        <v/>
      </c>
    </row>
    <row r="119" spans="2:4" hidden="1">
      <c r="B119" s="337" t="s">
        <v>223</v>
      </c>
      <c r="C119" s="118" t="str">
        <f>_xlfn.IFNA(IF(VLOOKUP($B119,Classificatietabel!$B$6:$H$91,$C$6,FALSE)="Ja",1,0),"")</f>
        <v/>
      </c>
      <c r="D119" s="334" t="str">
        <f>_xlfn.IFNA(VLOOKUP($B119,Classificatietabel!$B$6:$M$91,D$6,FALSE),"")</f>
        <v/>
      </c>
    </row>
    <row r="120" spans="2:4" hidden="1">
      <c r="B120" s="337" t="s">
        <v>224</v>
      </c>
      <c r="C120" s="118" t="str">
        <f>_xlfn.IFNA(IF(VLOOKUP($B120,Classificatietabel!$B$6:$H$91,$C$6,FALSE)="Ja",1,0),"")</f>
        <v/>
      </c>
      <c r="D120" s="334" t="str">
        <f>_xlfn.IFNA(VLOOKUP($B120,Classificatietabel!$B$6:$M$91,D$6,FALSE),"")</f>
        <v/>
      </c>
    </row>
    <row r="121" spans="2:4" hidden="1">
      <c r="B121" s="337" t="s">
        <v>225</v>
      </c>
      <c r="C121" s="118" t="str">
        <f>_xlfn.IFNA(IF(VLOOKUP($B121,Classificatietabel!$B$6:$H$91,$C$6,FALSE)="Ja",1,0),"")</f>
        <v/>
      </c>
      <c r="D121" s="334" t="str">
        <f>_xlfn.IFNA(VLOOKUP($B121,Classificatietabel!$B$6:$M$91,D$6,FALSE),"")</f>
        <v/>
      </c>
    </row>
    <row r="122" spans="2:4" hidden="1">
      <c r="B122" s="337" t="s">
        <v>226</v>
      </c>
      <c r="C122" s="118" t="str">
        <f>_xlfn.IFNA(IF(VLOOKUP($B122,Classificatietabel!$B$6:$H$91,$C$6,FALSE)="Ja",1,0),"")</f>
        <v/>
      </c>
      <c r="D122" s="334" t="str">
        <f>_xlfn.IFNA(VLOOKUP($B122,Classificatietabel!$B$6:$M$91,D$6,FALSE),"")</f>
        <v/>
      </c>
    </row>
    <row r="123" spans="2:4" hidden="1">
      <c r="B123" s="337" t="e">
        <f>Classificatietabel!#REF!</f>
        <v>#REF!</v>
      </c>
      <c r="C123" s="118" t="e">
        <f>_xlfn.IFNA(IF(VLOOKUP($B123,Classificatietabel!$B$6:$H$91,$C$6,FALSE)="Ja",1,0),"")</f>
        <v>#REF!</v>
      </c>
      <c r="D123" s="334" t="e">
        <f>_xlfn.IFNA(VLOOKUP($B123,Classificatietabel!$B$6:$M$91,D$6,FALSE),"")</f>
        <v>#REF!</v>
      </c>
    </row>
    <row r="124" spans="2:4" hidden="1">
      <c r="B124" s="337" t="e">
        <f>Classificatietabel!#REF!</f>
        <v>#REF!</v>
      </c>
      <c r="C124" s="118" t="e">
        <f>_xlfn.IFNA(IF(VLOOKUP($B124,Classificatietabel!$B$6:$H$91,$C$6,FALSE)="Ja",1,0),"")</f>
        <v>#REF!</v>
      </c>
      <c r="D124" s="334" t="e">
        <f>_xlfn.IFNA(VLOOKUP($B124,Classificatietabel!$B$6:$M$91,D$6,FALSE),"")</f>
        <v>#REF!</v>
      </c>
    </row>
    <row r="125" spans="2:4" hidden="1">
      <c r="B125" s="1"/>
      <c r="C125" s="27" t="str">
        <f>_xlfn.IFNA(IF(VLOOKUP($B125,Classificatietabel!$B$6:$H$91,$C$6,FALSE)="Ja",1,0),"")</f>
        <v/>
      </c>
      <c r="D125" s="29" t="str">
        <f>_xlfn.IFNA(VLOOKUP($B125,Classificatietabel!$B$6:$M$91,D$6,FALSE),"")</f>
        <v/>
      </c>
    </row>
    <row r="126" spans="2:4" hidden="1">
      <c r="B126" s="338" t="s">
        <v>227</v>
      </c>
      <c r="C126" s="97" t="str">
        <f>_xlfn.IFNA(IF(VLOOKUP($B126,Classificatietabel!$B$6:$H$91,$C$6,FALSE)="Ja",1,0),"")</f>
        <v/>
      </c>
      <c r="D126" s="335"/>
    </row>
    <row r="127" spans="2:4" hidden="1">
      <c r="B127" s="337" t="s">
        <v>228</v>
      </c>
      <c r="C127" s="118" t="str">
        <f>_xlfn.IFNA(IF(VLOOKUP($B127,Classificatietabel!$B$6:$H$91,$C$6,FALSE)="Ja",1,0),"")</f>
        <v/>
      </c>
      <c r="D127" s="334" t="str">
        <f>_xlfn.IFNA(VLOOKUP($B127,Classificatietabel!$B$6:$M$91,D$6,FALSE),"")</f>
        <v/>
      </c>
    </row>
    <row r="128" spans="2:4" hidden="1">
      <c r="B128" s="337" t="s">
        <v>231</v>
      </c>
      <c r="C128" s="118" t="str">
        <f>_xlfn.IFNA(IF(VLOOKUP($B128,Classificatietabel!$B$6:$H$91,$C$6,FALSE)="Ja",1,0),"")</f>
        <v/>
      </c>
      <c r="D128" s="334" t="str">
        <f>_xlfn.IFNA(VLOOKUP($B128,Classificatietabel!$B$6:$M$91,D$6,FALSE),"")</f>
        <v/>
      </c>
    </row>
    <row r="129" spans="2:4" hidden="1">
      <c r="B129" s="337" t="s">
        <v>232</v>
      </c>
      <c r="C129" s="118" t="str">
        <f>_xlfn.IFNA(IF(VLOOKUP($B129,Classificatietabel!$B$6:$H$91,$C$6,FALSE)="Ja",1,0),"")</f>
        <v/>
      </c>
      <c r="D129" s="334" t="str">
        <f>_xlfn.IFNA(VLOOKUP($B129,Classificatietabel!$B$6:$M$91,D$6,FALSE),"")</f>
        <v/>
      </c>
    </row>
    <row r="130" spans="2:4" hidden="1">
      <c r="B130" s="337" t="s">
        <v>233</v>
      </c>
      <c r="C130" s="118" t="str">
        <f>_xlfn.IFNA(IF(VLOOKUP($B130,Classificatietabel!$B$6:$H$91,$C$6,FALSE)="Ja",1,0),"")</f>
        <v/>
      </c>
      <c r="D130" s="334" t="str">
        <f>_xlfn.IFNA(VLOOKUP($B130,Classificatietabel!$B$6:$M$91,D$6,FALSE),"")</f>
        <v/>
      </c>
    </row>
    <row r="131" spans="2:4" hidden="1">
      <c r="B131" s="337" t="s">
        <v>234</v>
      </c>
      <c r="C131" s="118" t="str">
        <f>_xlfn.IFNA(IF(VLOOKUP($B131,Classificatietabel!$B$6:$H$91,$C$6,FALSE)="Ja",1,0),"")</f>
        <v/>
      </c>
      <c r="D131" s="334" t="str">
        <f>_xlfn.IFNA(VLOOKUP($B131,Classificatietabel!$B$6:$M$91,D$6,FALSE),"")</f>
        <v/>
      </c>
    </row>
    <row r="132" spans="2:4" hidden="1">
      <c r="B132" s="337" t="s">
        <v>235</v>
      </c>
      <c r="C132" s="118" t="str">
        <f>_xlfn.IFNA(IF(VLOOKUP($B132,Classificatietabel!$B$6:$H$91,$C$6,FALSE)="Ja",1,0),"")</f>
        <v/>
      </c>
      <c r="D132" s="334" t="str">
        <f>_xlfn.IFNA(VLOOKUP($B132,Classificatietabel!$B$6:$M$91,D$6,FALSE),"")</f>
        <v/>
      </c>
    </row>
    <row r="133" spans="2:4" hidden="1">
      <c r="B133" s="337" t="s">
        <v>236</v>
      </c>
      <c r="C133" s="118" t="str">
        <f>_xlfn.IFNA(IF(VLOOKUP($B133,Classificatietabel!$B$6:$H$91,$C$6,FALSE)="Ja",1,0),"")</f>
        <v/>
      </c>
      <c r="D133" s="334" t="str">
        <f>_xlfn.IFNA(VLOOKUP($B133,Classificatietabel!$B$6:$M$91,D$6,FALSE),"")</f>
        <v/>
      </c>
    </row>
    <row r="134" spans="2:4" hidden="1">
      <c r="B134" s="337" t="s">
        <v>237</v>
      </c>
      <c r="C134" s="118" t="str">
        <f>_xlfn.IFNA(IF(VLOOKUP($B134,Classificatietabel!$B$6:$H$91,$C$6,FALSE)="Ja",1,0),"")</f>
        <v/>
      </c>
      <c r="D134" s="334" t="str">
        <f>_xlfn.IFNA(VLOOKUP($B134,Classificatietabel!$B$6:$M$91,D$6,FALSE),"")</f>
        <v/>
      </c>
    </row>
    <row r="135" spans="2:4" hidden="1">
      <c r="B135" s="337" t="s">
        <v>238</v>
      </c>
      <c r="C135" s="118" t="str">
        <f>_xlfn.IFNA(IF(VLOOKUP($B135,Classificatietabel!$B$6:$H$91,$C$6,FALSE)="Ja",1,0),"")</f>
        <v/>
      </c>
      <c r="D135" s="334" t="str">
        <f>_xlfn.IFNA(VLOOKUP($B135,Classificatietabel!$B$6:$M$91,D$6,FALSE),"")</f>
        <v/>
      </c>
    </row>
    <row r="136" spans="2:4" hidden="1">
      <c r="B136" s="337" t="e">
        <f>Classificatietabel!#REF!</f>
        <v>#REF!</v>
      </c>
      <c r="C136" s="118" t="e">
        <f>_xlfn.IFNA(IF(VLOOKUP($B136,Classificatietabel!$B$6:$H$91,$C$6,FALSE)="Ja",1,0),"")</f>
        <v>#REF!</v>
      </c>
      <c r="D136" s="334" t="e">
        <f>_xlfn.IFNA(VLOOKUP($B136,Classificatietabel!$B$6:$M$91,D$6,FALSE),"")</f>
        <v>#REF!</v>
      </c>
    </row>
    <row r="137" spans="2:4" hidden="1">
      <c r="B137" s="337" t="e">
        <f>Classificatietabel!#REF!</f>
        <v>#REF!</v>
      </c>
      <c r="C137" s="118" t="e">
        <f>_xlfn.IFNA(IF(VLOOKUP($B137,Classificatietabel!$B$6:$H$91,$C$6,FALSE)="Ja",1,0),"")</f>
        <v>#REF!</v>
      </c>
      <c r="D137" s="334" t="e">
        <f>_xlfn.IFNA(VLOOKUP($B137,Classificatietabel!$B$6:$M$91,D$6,FALSE),"")</f>
        <v>#REF!</v>
      </c>
    </row>
    <row r="138" spans="2:4" hidden="1">
      <c r="B138" s="1"/>
      <c r="C138" s="27" t="str">
        <f>_xlfn.IFNA(IF(VLOOKUP($B138,Classificatietabel!$B$6:$H$91,$C$6,FALSE)="Ja",1,0),"")</f>
        <v/>
      </c>
      <c r="D138" s="29" t="str">
        <f>_xlfn.IFNA(VLOOKUP($B138,Classificatietabel!$B$6:$M$91,D$6,FALSE),"")</f>
        <v/>
      </c>
    </row>
    <row r="139" spans="2:4" hidden="1">
      <c r="B139" s="338" t="s">
        <v>239</v>
      </c>
      <c r="C139" s="97" t="str">
        <f>_xlfn.IFNA(IF(VLOOKUP($B139,Classificatietabel!$B$6:$H$91,$C$6,FALSE)="Ja",1,0),"")</f>
        <v/>
      </c>
      <c r="D139" s="335"/>
    </row>
    <row r="140" spans="2:4" hidden="1">
      <c r="B140" s="337" t="s">
        <v>240</v>
      </c>
      <c r="C140" s="118" t="str">
        <f>_xlfn.IFNA(IF(VLOOKUP($B140,Classificatietabel!$B$6:$H$91,$C$6,FALSE)="Ja",1,0),"")</f>
        <v/>
      </c>
      <c r="D140" s="334" t="str">
        <f>_xlfn.IFNA(VLOOKUP($B140,Classificatietabel!$B$6:$M$91,D$6,FALSE),"")</f>
        <v/>
      </c>
    </row>
    <row r="141" spans="2:4" hidden="1">
      <c r="B141" s="337" t="s">
        <v>241</v>
      </c>
      <c r="C141" s="118" t="str">
        <f>_xlfn.IFNA(IF(VLOOKUP($B141,Classificatietabel!$B$6:$H$91,$C$6,FALSE)="Ja",1,0),"")</f>
        <v/>
      </c>
      <c r="D141" s="334" t="str">
        <f>_xlfn.IFNA(VLOOKUP($B141,Classificatietabel!$B$6:$M$91,D$6,FALSE),"")</f>
        <v/>
      </c>
    </row>
    <row r="142" spans="2:4" hidden="1">
      <c r="B142" s="337" t="e">
        <f>Classificatietabel!#REF!</f>
        <v>#REF!</v>
      </c>
      <c r="C142" s="118" t="e">
        <f>_xlfn.IFNA(IF(VLOOKUP($B142,Classificatietabel!$B$6:$H$91,$C$6,FALSE)="Ja",1,0),"")</f>
        <v>#REF!</v>
      </c>
      <c r="D142" s="334" t="e">
        <f>_xlfn.IFNA(VLOOKUP($B142,Classificatietabel!$B$6:$M$91,D$6,FALSE),"")</f>
        <v>#REF!</v>
      </c>
    </row>
    <row r="143" spans="2:4" hidden="1">
      <c r="B143" s="337" t="e">
        <f>Classificatietabel!#REF!</f>
        <v>#REF!</v>
      </c>
      <c r="C143" s="118" t="e">
        <f>_xlfn.IFNA(IF(VLOOKUP($B143,Classificatietabel!$B$6:$H$91,$C$6,FALSE)="Ja",1,0),"")</f>
        <v>#REF!</v>
      </c>
      <c r="D143" s="334" t="e">
        <f>_xlfn.IFNA(VLOOKUP($B143,Classificatietabel!$B$6:$M$91,D$6,FALSE),"")</f>
        <v>#REF!</v>
      </c>
    </row>
    <row r="144" spans="2:4" hidden="1">
      <c r="B144" s="1"/>
      <c r="C144" s="27" t="str">
        <f>_xlfn.IFNA(IF(VLOOKUP($B144,Classificatietabel!$B$6:$H$91,$C$6,FALSE)="Ja",1,0),"")</f>
        <v/>
      </c>
      <c r="D144" s="29" t="str">
        <f>_xlfn.IFNA(VLOOKUP($B144,Classificatietabel!$B$6:$M$91,D$6,FALSE),"")</f>
        <v/>
      </c>
    </row>
    <row r="145" spans="2:4" hidden="1">
      <c r="B145" s="338" t="s">
        <v>242</v>
      </c>
      <c r="C145" s="97" t="str">
        <f>_xlfn.IFNA(IF(VLOOKUP($B145,Classificatietabel!$B$6:$H$91,$C$6,FALSE)="Ja",1,0),"")</f>
        <v/>
      </c>
      <c r="D145" s="335"/>
    </row>
    <row r="146" spans="2:4" hidden="1">
      <c r="B146" s="337" t="s">
        <v>243</v>
      </c>
      <c r="C146" s="118" t="str">
        <f>_xlfn.IFNA(IF(VLOOKUP($B146,Classificatietabel!$B$6:$H$91,$C$6,FALSE)="Ja",1,0),"")</f>
        <v/>
      </c>
      <c r="D146" s="334" t="str">
        <f>_xlfn.IFNA(VLOOKUP($B146,Classificatietabel!$B$6:$M$91,D$6,FALSE),"")</f>
        <v/>
      </c>
    </row>
    <row r="147" spans="2:4" hidden="1">
      <c r="B147" s="337" t="s">
        <v>244</v>
      </c>
      <c r="C147" s="118" t="str">
        <f>_xlfn.IFNA(IF(VLOOKUP($B147,Classificatietabel!$B$6:$H$91,$C$6,FALSE)="Ja",1,0),"")</f>
        <v/>
      </c>
      <c r="D147" s="334" t="str">
        <f>_xlfn.IFNA(VLOOKUP($B147,Classificatietabel!$B$6:$M$91,D$6,FALSE),"")</f>
        <v/>
      </c>
    </row>
    <row r="148" spans="2:4" hidden="1">
      <c r="B148" s="337" t="s">
        <v>245</v>
      </c>
      <c r="C148" s="118" t="str">
        <f>_xlfn.IFNA(IF(VLOOKUP($B148,Classificatietabel!$B$6:$H$91,$C$6,FALSE)="Ja",1,0),"")</f>
        <v/>
      </c>
      <c r="D148" s="334" t="str">
        <f>_xlfn.IFNA(VLOOKUP($B148,Classificatietabel!$B$6:$M$91,D$6,FALSE),"")</f>
        <v/>
      </c>
    </row>
    <row r="149" spans="2:4" hidden="1">
      <c r="B149" s="337" t="e">
        <f>Classificatietabel!#REF!</f>
        <v>#REF!</v>
      </c>
      <c r="C149" s="118" t="e">
        <f>_xlfn.IFNA(IF(VLOOKUP($B149,Classificatietabel!$B$6:$H$91,$C$6,FALSE)="Ja",1,0),"")</f>
        <v>#REF!</v>
      </c>
      <c r="D149" s="334" t="e">
        <f>_xlfn.IFNA(VLOOKUP($B149,Classificatietabel!$B$6:$M$91,D$6,FALSE),"")</f>
        <v>#REF!</v>
      </c>
    </row>
    <row r="150" spans="2:4" hidden="1">
      <c r="B150" s="337" t="e">
        <f>Classificatietabel!#REF!</f>
        <v>#REF!</v>
      </c>
      <c r="C150" s="118" t="e">
        <f>_xlfn.IFNA(IF(VLOOKUP($B150,Classificatietabel!$B$6:$H$91,$C$6,FALSE)="Ja",1,0),"")</f>
        <v>#REF!</v>
      </c>
      <c r="D150" s="334" t="e">
        <f>_xlfn.IFNA(VLOOKUP($B150,Classificatietabel!$B$6:$M$91,D$6,FALSE),"")</f>
        <v>#REF!</v>
      </c>
    </row>
    <row r="151" spans="2:4" hidden="1">
      <c r="B151" s="1"/>
      <c r="C151" s="27" t="str">
        <f>_xlfn.IFNA(IF(VLOOKUP($B151,Classificatietabel!$B$6:$H$91,$C$6,FALSE)="Ja",1,0),"")</f>
        <v/>
      </c>
      <c r="D151" s="29" t="str">
        <f>_xlfn.IFNA(VLOOKUP($B151,Classificatietabel!$B$6:$M$91,D$6,FALSE),"")</f>
        <v/>
      </c>
    </row>
    <row r="152" spans="2:4" hidden="1">
      <c r="B152" s="1"/>
      <c r="C152" s="27" t="str">
        <f>_xlfn.IFNA(IF(VLOOKUP($B152,Classificatietabel!$B$6:$H$91,$C$6,FALSE)="Ja",1,0),"")</f>
        <v/>
      </c>
      <c r="D152" s="29" t="str">
        <f>_xlfn.IFNA(VLOOKUP($B152,Classificatietabel!$B$6:$M$91,D$6,FALSE),"")</f>
        <v/>
      </c>
    </row>
    <row r="153" spans="2:4"/>
  </sheetData>
  <sheetProtection algorithmName="SHA-512" hashValue="HgY3ht8VWecClkqsVWjES7fQK5V4SJTPuP/ufutU6fTH7Rfh3SnMHW4azbACd9cmZ1a5kGc/sFq4t4QlYbT3oQ==" saltValue="Yb0RihCAjQUg8VdhFZy5gw==" spinCount="100000" sheet="1" objects="1" scenarios="1"/>
  <autoFilter ref="A1:E152" xr:uid="{74E5EF4A-EC97-4607-8EBC-7C8EB757BF1A}">
    <filterColumn colId="2">
      <filters>
        <filter val="1"/>
        <filter val="3"/>
        <filter val="Komt voor ?"/>
        <filter val="x"/>
      </filters>
    </filterColumn>
  </autoFilter>
  <customSheetViews>
    <customSheetView guid="{7B059D31-20F7-419C-8D23-FFF37CBEC363}" scale="85" showGridLines="0" showRowCol="0" filter="1" showAutoFilter="1" hiddenRows="1" hiddenColumns="1">
      <pane xSplit="1" ySplit="5" topLeftCell="B6" activePane="bottomRight" state="frozen"/>
      <selection pane="bottomRight" activeCell="B5" sqref="B5"/>
      <pageMargins left="0" right="0" top="0" bottom="0" header="0" footer="0"/>
      <autoFilter ref="A1:E152" xr:uid="{E1FF6FA0-1BA1-4693-AA66-F05840D75BA2}">
        <filterColumn colId="2">
          <filters>
            <filter val="1"/>
            <filter val="3"/>
            <filter val="Komt voor ?"/>
            <filter val="x"/>
          </filters>
        </filterColumn>
      </autoFilter>
    </customSheetView>
    <customSheetView guid="{0BAF80B5-F2A6-44C5-9CD5-AEDE37DCB9A3}" scale="85" showGridLines="0" showRowCol="0" filter="1" showAutoFilter="1" hiddenRows="1" hiddenColumns="1">
      <pane xSplit="1" ySplit="5" topLeftCell="B6" activePane="bottomRight" state="frozen"/>
      <selection pane="bottomRight" activeCell="B5" sqref="B5"/>
      <pageMargins left="0" right="0" top="0" bottom="0" header="0" footer="0"/>
      <autoFilter ref="A1:E152" xr:uid="{24456245-6326-4981-91E2-0B06BEC3496B}">
        <filterColumn colId="2">
          <filters>
            <filter val="1"/>
            <filter val="3"/>
            <filter val="Komt voor ?"/>
            <filter val="x"/>
          </filters>
        </filterColumn>
      </autoFilter>
    </customSheetView>
    <customSheetView guid="{F1632253-70CC-431C-B294-106D5B75890C}" scale="85" showGridLines="0" showRowCol="0" filter="1" showAutoFilter="1" hiddenRows="1" hiddenColumns="1">
      <pane xSplit="1" ySplit="5" topLeftCell="B6" activePane="bottomRight" state="frozen"/>
      <selection pane="bottomRight" activeCell="B5" sqref="B5"/>
      <pageMargins left="0" right="0" top="0" bottom="0" header="0" footer="0"/>
      <autoFilter ref="A1:E152" xr:uid="{0244CED9-8B46-48B7-822C-7335B35699DB}">
        <filterColumn colId="2">
          <filters>
            <filter val="1"/>
            <filter val="3"/>
            <filter val="Komt voor ?"/>
            <filter val="x"/>
          </filters>
        </filterColumn>
      </autoFilter>
    </customSheetView>
    <customSheetView guid="{F939F98C-AA3B-4203-9884-0BAA8DF56057}" scale="85" showGridLines="0" showRowCol="0" filter="1" showAutoFilter="1" hiddenRows="1" hiddenColumns="1">
      <pane xSplit="1.2857142857142858" ySplit="5.617647058823529" topLeftCell="B6" activePane="bottomRight" state="frozen"/>
      <selection pane="bottomRight" activeCell="B5" sqref="B5"/>
      <pageMargins left="0" right="0" top="0" bottom="0" header="0" footer="0"/>
      <autoFilter ref="A1:E152" xr:uid="{45D3C428-FE97-452F-BD53-F061134115F3}">
        <filterColumn colId="2">
          <filters>
            <filter val="1"/>
            <filter val="3"/>
            <filter val="Komt voor ?"/>
            <filter val="x"/>
          </filters>
        </filterColumn>
      </autoFilter>
    </customSheetView>
    <customSheetView guid="{0239FED1-E19C-4428-AF3A-D0A54FC88C9F}" scale="85" showGridLines="0" showRowCol="0" filter="1" showAutoFilter="1" hiddenRows="1" hiddenColumns="1">
      <pane xSplit="1" ySplit="5" topLeftCell="B6" activePane="bottomRight" state="frozen"/>
      <selection pane="bottomRight" activeCell="B5" sqref="B5"/>
      <pageMargins left="0" right="0" top="0" bottom="0" header="0" footer="0"/>
      <autoFilter ref="A1:E152" xr:uid="{D92A993D-C595-4855-8C7D-FCD715BBE1AB}">
        <filterColumn colId="2">
          <filters>
            <filter val="1"/>
            <filter val="3"/>
            <filter val="Komt voor ?"/>
            <filter val="x"/>
          </filters>
        </filterColumn>
      </autoFilter>
    </customSheetView>
  </customSheetViews>
  <pageMargins left="0.7" right="0.7" top="0.75" bottom="0.75" header="0.3" footer="0.3"/>
  <pageSetup paperSize="9" scale="81"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B1A31-114E-4039-90DF-0CEA3C2BED04}">
  <sheetPr codeName="Blad14" filterMode="1">
    <tabColor theme="0"/>
    <pageSetUpPr fitToPage="1"/>
  </sheetPr>
  <dimension ref="A2:F153"/>
  <sheetViews>
    <sheetView showGridLines="0" showRowColHeaders="0" zoomScaleNormal="100" workbookViewId="0">
      <pane xSplit="1" ySplit="6" topLeftCell="B7" activePane="bottomRight" state="frozen"/>
      <selection pane="topRight" activeCell="D7" sqref="D7"/>
      <selection pane="bottomLeft" activeCell="D7" sqref="D7"/>
      <selection pane="bottomRight" activeCell="B5" sqref="B5"/>
    </sheetView>
  </sheetViews>
  <sheetFormatPr defaultColWidth="0" defaultRowHeight="14.4" zeroHeight="1"/>
  <cols>
    <col min="1" max="1" width="2" customWidth="1"/>
    <col min="2" max="2" width="93.44140625" bestFit="1" customWidth="1"/>
    <col min="3" max="3" width="4.88671875" hidden="1" customWidth="1"/>
    <col min="4" max="4" width="21.88671875" style="3" customWidth="1"/>
    <col min="5" max="5" width="27.6640625" style="3" customWidth="1"/>
    <col min="6" max="6" width="2.33203125" customWidth="1"/>
    <col min="7" max="16384" width="9.109375" hidden="1"/>
  </cols>
  <sheetData>
    <row r="2" spans="2:5" ht="6" customHeight="1">
      <c r="C2" s="114" t="s">
        <v>467</v>
      </c>
      <c r="D2" s="210" t="s">
        <v>467</v>
      </c>
    </row>
    <row r="3" spans="2:5" ht="23.4">
      <c r="B3" s="245" t="s">
        <v>470</v>
      </c>
      <c r="C3" s="208" t="s">
        <v>467</v>
      </c>
      <c r="D3" s="95"/>
      <c r="E3" s="86"/>
    </row>
    <row r="4" spans="2:5">
      <c r="C4" s="114" t="s">
        <v>467</v>
      </c>
    </row>
    <row r="5" spans="2:5" ht="37.200000000000003">
      <c r="B5" s="339" t="s">
        <v>269</v>
      </c>
      <c r="C5" s="116" t="s">
        <v>255</v>
      </c>
      <c r="D5" s="341" t="s">
        <v>69</v>
      </c>
      <c r="E5" s="341" t="s">
        <v>70</v>
      </c>
    </row>
    <row r="6" spans="2:5" ht="17.399999999999999">
      <c r="B6" s="340" t="s">
        <v>255</v>
      </c>
      <c r="C6" s="185">
        <v>3</v>
      </c>
      <c r="D6" s="342">
        <v>10</v>
      </c>
      <c r="E6" s="342">
        <v>11</v>
      </c>
    </row>
    <row r="7" spans="2:5">
      <c r="B7" s="344" t="s">
        <v>73</v>
      </c>
      <c r="C7" s="209">
        <f>_xlfn.IFNA(IF(VLOOKUP($B7,Classificatietabel!$B$6:$H$91,$C$6,FALSE)="Ja",1,0),"")</f>
        <v>1</v>
      </c>
      <c r="D7" s="345"/>
      <c r="E7" s="345"/>
    </row>
    <row r="8" spans="2:5">
      <c r="B8" s="337" t="s">
        <v>74</v>
      </c>
      <c r="C8" s="118">
        <f>_xlfn.IFNA(IF(VLOOKUP($B8,Classificatietabel!$B$6:$H$91,$C$6,FALSE)="Ja",1,0),"")</f>
        <v>1</v>
      </c>
      <c r="D8" s="333">
        <f>_xlfn.IFNA(VLOOKUP($B8,Classificatietabel!$B$6:$M$91,D$6,FALSE),"")</f>
        <v>45</v>
      </c>
      <c r="E8" s="333">
        <f>_xlfn.IFNA(VLOOKUP($B8,Classificatietabel!$B$6:$M$91,E$6,FALSE),"")</f>
        <v>55</v>
      </c>
    </row>
    <row r="9" spans="2:5">
      <c r="B9" s="337" t="s">
        <v>79</v>
      </c>
      <c r="C9" s="118">
        <f>_xlfn.IFNA(IF(VLOOKUP($B9,Classificatietabel!$B$6:$H$91,$C$6,FALSE)="Ja",1,0),"")</f>
        <v>1</v>
      </c>
      <c r="D9" s="333">
        <f>_xlfn.IFNA(VLOOKUP($B9,Classificatietabel!$B$6:$M$91,D$6,FALSE),"")</f>
        <v>45</v>
      </c>
      <c r="E9" s="333">
        <f>_xlfn.IFNA(VLOOKUP($B9,Classificatietabel!$B$6:$M$91,E$6,FALSE),"")</f>
        <v>55</v>
      </c>
    </row>
    <row r="10" spans="2:5">
      <c r="B10" s="337" t="s">
        <v>82</v>
      </c>
      <c r="C10" s="118">
        <f>_xlfn.IFNA(IF(VLOOKUP($B10,Classificatietabel!$B$6:$H$91,$C$6,FALSE)="Ja",1,0),"")</f>
        <v>1</v>
      </c>
      <c r="D10" s="333">
        <f>_xlfn.IFNA(VLOOKUP($B10,Classificatietabel!$B$6:$M$91,D$6,FALSE),"")</f>
        <v>45</v>
      </c>
      <c r="E10" s="333">
        <f>_xlfn.IFNA(VLOOKUP($B10,Classificatietabel!$B$6:$M$91,E$6,FALSE),"")</f>
        <v>55</v>
      </c>
    </row>
    <row r="11" spans="2:5">
      <c r="B11" s="337" t="s">
        <v>85</v>
      </c>
      <c r="C11" s="118">
        <f>_xlfn.IFNA(IF(VLOOKUP($B11,Classificatietabel!$B$6:$H$91,$C$6,FALSE)="Ja",1,0),"")</f>
        <v>1</v>
      </c>
      <c r="D11" s="333">
        <f>_xlfn.IFNA(VLOOKUP($B11,Classificatietabel!$B$6:$M$91,D$6,FALSE),"")</f>
        <v>42</v>
      </c>
      <c r="E11" s="333">
        <f>_xlfn.IFNA(VLOOKUP($B11,Classificatietabel!$B$6:$M$91,E$6,FALSE),"")</f>
        <v>52</v>
      </c>
    </row>
    <row r="12" spans="2:5">
      <c r="B12" s="337" t="s">
        <v>87</v>
      </c>
      <c r="C12" s="118">
        <f>_xlfn.IFNA(IF(VLOOKUP($B12,Classificatietabel!$B$6:$H$91,$C$6,FALSE)="Ja",1,0),"")</f>
        <v>1</v>
      </c>
      <c r="D12" s="333">
        <f>_xlfn.IFNA(VLOOKUP($B12,Classificatietabel!$B$6:$M$91,D$6,FALSE),"")</f>
        <v>40</v>
      </c>
      <c r="E12" s="333">
        <f>_xlfn.IFNA(VLOOKUP($B12,Classificatietabel!$B$6:$M$91,E$6,FALSE),"")</f>
        <v>50</v>
      </c>
    </row>
    <row r="13" spans="2:5">
      <c r="B13" s="337" t="s">
        <v>88</v>
      </c>
      <c r="C13" s="118">
        <f>_xlfn.IFNA(IF(VLOOKUP($B13,Classificatietabel!$B$6:$H$91,$C$6,FALSE)="Ja",1,0),"")</f>
        <v>1</v>
      </c>
      <c r="D13" s="333">
        <f>_xlfn.IFNA(VLOOKUP($B13,Classificatietabel!$B$6:$M$91,D$6,FALSE),"")</f>
        <v>42</v>
      </c>
      <c r="E13" s="333" t="str">
        <f>_xlfn.IFNA(VLOOKUP($B13,Classificatietabel!$B$6:$M$91,E$6,FALSE),"")</f>
        <v>/</v>
      </c>
    </row>
    <row r="14" spans="2:5">
      <c r="B14" s="337" t="s">
        <v>91</v>
      </c>
      <c r="C14" s="118">
        <f>_xlfn.IFNA(IF(VLOOKUP($B14,Classificatietabel!$B$6:$H$91,$C$6,FALSE)="Ja",1,0),"")</f>
        <v>1</v>
      </c>
      <c r="D14" s="333">
        <f>_xlfn.IFNA(VLOOKUP($B14,Classificatietabel!$B$6:$M$91,D$6,FALSE),"")</f>
        <v>37</v>
      </c>
      <c r="E14" s="333">
        <f>_xlfn.IFNA(VLOOKUP($B14,Classificatietabel!$B$6:$M$91,E$6,FALSE),"")</f>
        <v>45</v>
      </c>
    </row>
    <row r="15" spans="2:5">
      <c r="B15" s="337" t="s">
        <v>94</v>
      </c>
      <c r="C15" s="118">
        <f>_xlfn.IFNA(IF(VLOOKUP($B15,Classificatietabel!$B$6:$H$91,$C$6,FALSE)="Ja",1,0),"")</f>
        <v>1</v>
      </c>
      <c r="D15" s="333">
        <f>_xlfn.IFNA(VLOOKUP($B15,Classificatietabel!$B$6:$M$91,D$6,FALSE),"")</f>
        <v>37</v>
      </c>
      <c r="E15" s="333">
        <f>_xlfn.IFNA(VLOOKUP($B15,Classificatietabel!$B$6:$M$91,E$6,FALSE),"")</f>
        <v>45</v>
      </c>
    </row>
    <row r="16" spans="2:5">
      <c r="B16" s="337" t="s">
        <v>96</v>
      </c>
      <c r="C16" s="118">
        <f>_xlfn.IFNA(IF(VLOOKUP($B16,Classificatietabel!$B$6:$H$91,$C$6,FALSE)="Ja",1,0),"")</f>
        <v>1</v>
      </c>
      <c r="D16" s="333">
        <f>_xlfn.IFNA(VLOOKUP($B16,Classificatietabel!$B$6:$M$91,D$6,FALSE),"")</f>
        <v>37</v>
      </c>
      <c r="E16" s="333">
        <f>_xlfn.IFNA(VLOOKUP($B16,Classificatietabel!$B$6:$M$91,E$6,FALSE),"")</f>
        <v>45</v>
      </c>
    </row>
    <row r="17" spans="2:5">
      <c r="B17" s="337" t="s">
        <v>99</v>
      </c>
      <c r="C17" s="118">
        <f>_xlfn.IFNA(IF(VLOOKUP($B17,Classificatietabel!$B$6:$H$91,$C$6,FALSE)="Ja",1,0),"")</f>
        <v>1</v>
      </c>
      <c r="D17" s="334">
        <f>_xlfn.IFNA(VLOOKUP($B17,Classificatietabel!$B$6:$M$91,D$6,FALSE),"")</f>
        <v>35</v>
      </c>
      <c r="E17" s="334">
        <f>_xlfn.IFNA(VLOOKUP($B17,Classificatietabel!$B$6:$M$91,E$6,FALSE),"")</f>
        <v>43</v>
      </c>
    </row>
    <row r="18" spans="2:5">
      <c r="B18" s="337" t="s">
        <v>100</v>
      </c>
      <c r="C18" s="118">
        <f>_xlfn.IFNA(IF(VLOOKUP($B18,Classificatietabel!$B$6:$H$91,$C$6,FALSE)="Ja",1,0),"")</f>
        <v>1</v>
      </c>
      <c r="D18" s="334">
        <f>_xlfn.IFNA(VLOOKUP($B18,Classificatietabel!$B$6:$M$91,D$6,FALSE),"")</f>
        <v>35</v>
      </c>
      <c r="E18" s="334">
        <f>_xlfn.IFNA(VLOOKUP($B18,Classificatietabel!$B$6:$M$91,E$6,FALSE),"")</f>
        <v>43</v>
      </c>
    </row>
    <row r="19" spans="2:5">
      <c r="B19" s="337" t="s">
        <v>101</v>
      </c>
      <c r="C19" s="118">
        <f>_xlfn.IFNA(IF(VLOOKUP($B19,Classificatietabel!$B$6:$H$91,$C$6,FALSE)="Ja",1,0),"")</f>
        <v>1</v>
      </c>
      <c r="D19" s="334">
        <f>_xlfn.IFNA(VLOOKUP($B19,Classificatietabel!$B$6:$M$91,D$6,FALSE),"")</f>
        <v>35</v>
      </c>
      <c r="E19" s="334">
        <f>_xlfn.IFNA(VLOOKUP($B19,Classificatietabel!$B$6:$M$91,E$6,FALSE),"")</f>
        <v>43</v>
      </c>
    </row>
    <row r="20" spans="2:5">
      <c r="B20" s="337" t="s">
        <v>102</v>
      </c>
      <c r="C20" s="118">
        <f>_xlfn.IFNA(IF(VLOOKUP($B20,Classificatietabel!$B$6:$H$91,$C$6,FALSE)="Ja",1,0),"")</f>
        <v>1</v>
      </c>
      <c r="D20" s="334">
        <f>_xlfn.IFNA(VLOOKUP($B20,Classificatietabel!$B$6:$M$91,D$6,FALSE),"")</f>
        <v>40</v>
      </c>
      <c r="E20" s="334">
        <f>_xlfn.IFNA(VLOOKUP($B20,Classificatietabel!$B$6:$M$91,E$6,FALSE),"")</f>
        <v>50</v>
      </c>
    </row>
    <row r="21" spans="2:5">
      <c r="B21" s="337" t="s">
        <v>104</v>
      </c>
      <c r="C21" s="118">
        <f>_xlfn.IFNA(IF(VLOOKUP($B21,Classificatietabel!$B$6:$H$91,$C$6,FALSE)="Ja",1,0),"")</f>
        <v>1</v>
      </c>
      <c r="D21" s="334">
        <f>_xlfn.IFNA(VLOOKUP($B21,Classificatietabel!$B$6:$M$91,D$6,FALSE),"")</f>
        <v>45</v>
      </c>
      <c r="E21" s="334" t="str">
        <f>_xlfn.IFNA(VLOOKUP($B21,Classificatietabel!$B$6:$M$91,E$6,FALSE),"")</f>
        <v>/</v>
      </c>
    </row>
    <row r="22" spans="2:5">
      <c r="B22" s="337" t="s">
        <v>106</v>
      </c>
      <c r="C22" s="118">
        <f>_xlfn.IFNA(IF(VLOOKUP($B22,Classificatietabel!$B$6:$H$91,$C$6,FALSE)="Ja",1,0),"")</f>
        <v>1</v>
      </c>
      <c r="D22" s="334">
        <f>_xlfn.IFNA(VLOOKUP($B22,Classificatietabel!$B$6:$M$91,D$6,FALSE),"")</f>
        <v>70</v>
      </c>
      <c r="E22" s="334" t="str">
        <f>_xlfn.IFNA(VLOOKUP($B22,Classificatietabel!$B$6:$M$91,E$6,FALSE),"")</f>
        <v>/</v>
      </c>
    </row>
    <row r="23" spans="2:5">
      <c r="B23" s="337" t="s">
        <v>107</v>
      </c>
      <c r="C23" s="118">
        <f>_xlfn.IFNA(IF(VLOOKUP($B23,Classificatietabel!$B$6:$H$91,$C$6,FALSE)="Ja",1,0),"")</f>
        <v>1</v>
      </c>
      <c r="D23" s="334">
        <f>_xlfn.IFNA(VLOOKUP($B23,Classificatietabel!$B$6:$M$91,D$6,FALSE),"")</f>
        <v>60</v>
      </c>
      <c r="E23" s="334" t="str">
        <f>_xlfn.IFNA(VLOOKUP($B23,Classificatietabel!$B$6:$M$91,E$6,FALSE),"")</f>
        <v>/</v>
      </c>
    </row>
    <row r="24" spans="2:5">
      <c r="B24" s="337" t="s">
        <v>108</v>
      </c>
      <c r="C24" s="118">
        <f>_xlfn.IFNA(IF(VLOOKUP($B24,Classificatietabel!$B$6:$H$91,$C$6,FALSE)="Ja",1,0),"")</f>
        <v>1</v>
      </c>
      <c r="D24" s="334">
        <f>_xlfn.IFNA(VLOOKUP($B24,Classificatietabel!$B$6:$M$91,D$6,FALSE),"")</f>
        <v>75</v>
      </c>
      <c r="E24" s="334" t="str">
        <f>_xlfn.IFNA(VLOOKUP($B24,Classificatietabel!$B$6:$M$91,E$6,FALSE),"")</f>
        <v>/</v>
      </c>
    </row>
    <row r="25" spans="2:5">
      <c r="B25" s="337" t="s">
        <v>109</v>
      </c>
      <c r="C25" s="118">
        <f>_xlfn.IFNA(IF(VLOOKUP($B25,Classificatietabel!$B$6:$H$91,$C$6,FALSE)="Ja",1,0),"")</f>
        <v>1</v>
      </c>
      <c r="D25" s="334">
        <f>_xlfn.IFNA(VLOOKUP($B25,Classificatietabel!$B$6:$M$91,D$6,FALSE),"")</f>
        <v>90</v>
      </c>
      <c r="E25" s="334" t="str">
        <f>_xlfn.IFNA(VLOOKUP($B25,Classificatietabel!$B$6:$M$91,E$6,FALSE),"")</f>
        <v>/</v>
      </c>
    </row>
    <row r="26" spans="2:5">
      <c r="B26" s="337" t="s">
        <v>111</v>
      </c>
      <c r="C26" s="118">
        <f>_xlfn.IFNA(IF(VLOOKUP($B26,Classificatietabel!$B$6:$H$91,$C$6,FALSE)="Ja",1,0),"")</f>
        <v>1</v>
      </c>
      <c r="D26" s="334">
        <f>_xlfn.IFNA(VLOOKUP($B26,Classificatietabel!$B$6:$M$91,D$6,FALSE),"")</f>
        <v>45</v>
      </c>
      <c r="E26" s="334">
        <f>_xlfn.IFNA(VLOOKUP($B26,Classificatietabel!$B$6:$M$91,E$6,FALSE),"")</f>
        <v>55</v>
      </c>
    </row>
    <row r="27" spans="2:5">
      <c r="B27" s="337" t="s">
        <v>112</v>
      </c>
      <c r="C27" s="118">
        <f>_xlfn.IFNA(IF(VLOOKUP($B27,Classificatietabel!$B$6:$H$91,$C$6,FALSE)="Ja",1,0),"")</f>
        <v>1</v>
      </c>
      <c r="D27" s="334">
        <f>_xlfn.IFNA(VLOOKUP($B27,Classificatietabel!$B$6:$M$91,D$6,FALSE),"")</f>
        <v>50</v>
      </c>
      <c r="E27" s="334" t="str">
        <f>_xlfn.IFNA(VLOOKUP($B27,Classificatietabel!$B$6:$M$91,E$6,FALSE),"")</f>
        <v>/</v>
      </c>
    </row>
    <row r="28" spans="2:5">
      <c r="B28" s="337" t="s">
        <v>114</v>
      </c>
      <c r="C28" s="118">
        <f>_xlfn.IFNA(IF(VLOOKUP($B28,Classificatietabel!$B$6:$H$91,$C$6,FALSE)="Ja",1,0),"")</f>
        <v>1</v>
      </c>
      <c r="D28" s="334">
        <f>_xlfn.IFNA(VLOOKUP($B28,Classificatietabel!$B$6:$M$91,D$6,FALSE),"")</f>
        <v>50</v>
      </c>
      <c r="E28" s="334" t="str">
        <f>_xlfn.IFNA(VLOOKUP($B28,Classificatietabel!$B$6:$M$91,E$6,FALSE),"")</f>
        <v>/</v>
      </c>
    </row>
    <row r="29" spans="2:5">
      <c r="B29" s="337" t="s">
        <v>115</v>
      </c>
      <c r="C29" s="118">
        <f>_xlfn.IFNA(IF(VLOOKUP($B29,Classificatietabel!$B$6:$H$91,$C$6,FALSE)="Ja",1,0),"")</f>
        <v>1</v>
      </c>
      <c r="D29" s="334">
        <f>_xlfn.IFNA(VLOOKUP($B29,Classificatietabel!$B$6:$M$91,D$6,FALSE),"")</f>
        <v>50</v>
      </c>
      <c r="E29" s="334" t="str">
        <f>_xlfn.IFNA(VLOOKUP($B29,Classificatietabel!$B$6:$M$91,E$6,FALSE),"")</f>
        <v>/</v>
      </c>
    </row>
    <row r="30" spans="2:5">
      <c r="B30" s="337" t="s">
        <v>117</v>
      </c>
      <c r="C30" s="118">
        <f>_xlfn.IFNA(IF(VLOOKUP($B30,Classificatietabel!$B$6:$H$91,$C$6,FALSE)="Ja",1,0),"")</f>
        <v>1</v>
      </c>
      <c r="D30" s="334">
        <f>_xlfn.IFNA(VLOOKUP($B30,Classificatietabel!$B$6:$M$91,D$6,FALSE),"")</f>
        <v>60</v>
      </c>
      <c r="E30" s="334" t="str">
        <f>_xlfn.IFNA(VLOOKUP($B30,Classificatietabel!$B$6:$M$91,E$6,FALSE),"")</f>
        <v>/</v>
      </c>
    </row>
    <row r="31" spans="2:5">
      <c r="B31" s="337" t="s">
        <v>118</v>
      </c>
      <c r="C31" s="118">
        <f>_xlfn.IFNA(IF(VLOOKUP($B31,Classificatietabel!$B$6:$H$91,$C$6,FALSE)="Ja",1,0),"")</f>
        <v>1</v>
      </c>
      <c r="D31" s="334">
        <f>_xlfn.IFNA(VLOOKUP($B31,Classificatietabel!$B$6:$M$91,D$6,FALSE),"")</f>
        <v>60</v>
      </c>
      <c r="E31" s="334" t="str">
        <f>_xlfn.IFNA(VLOOKUP($B31,Classificatietabel!$B$6:$M$91,E$6,FALSE),"")</f>
        <v>/</v>
      </c>
    </row>
    <row r="32" spans="2:5">
      <c r="B32" s="337" t="s">
        <v>119</v>
      </c>
      <c r="C32" s="118">
        <f>_xlfn.IFNA(IF(VLOOKUP($B32,Classificatietabel!$B$6:$H$91,$C$6,FALSE)="Ja",1,0),"")</f>
        <v>1</v>
      </c>
      <c r="D32" s="334">
        <f>_xlfn.IFNA(VLOOKUP($B32,Classificatietabel!$B$6:$M$91,D$6,FALSE),"")</f>
        <v>50</v>
      </c>
      <c r="E32" s="334" t="str">
        <f>_xlfn.IFNA(VLOOKUP($B32,Classificatietabel!$B$6:$M$91,E$6,FALSE),"")</f>
        <v>/</v>
      </c>
    </row>
    <row r="33" spans="2:5">
      <c r="B33" s="337" t="s">
        <v>120</v>
      </c>
      <c r="C33" s="118">
        <f>_xlfn.IFNA(IF(VLOOKUP($B33,Classificatietabel!$B$6:$H$91,$C$6,FALSE)="Ja",1,0),"")</f>
        <v>1</v>
      </c>
      <c r="D33" s="334">
        <f>_xlfn.IFNA(VLOOKUP($B33,Classificatietabel!$B$6:$M$91,D$6,FALSE),"")</f>
        <v>60</v>
      </c>
      <c r="E33" s="334" t="str">
        <f>_xlfn.IFNA(VLOOKUP($B33,Classificatietabel!$B$6:$M$91,E$6,FALSE),"")</f>
        <v>/</v>
      </c>
    </row>
    <row r="34" spans="2:5">
      <c r="B34" s="337" t="s">
        <v>122</v>
      </c>
      <c r="C34" s="118">
        <f>_xlfn.IFNA(IF(VLOOKUP($B34,Classificatietabel!$B$6:$H$91,$C$6,FALSE)="Ja",1,0),"")</f>
        <v>1</v>
      </c>
      <c r="D34" s="334">
        <f>_xlfn.IFNA(VLOOKUP($B34,Classificatietabel!$B$6:$M$91,D$6,FALSE),"")</f>
        <v>60</v>
      </c>
      <c r="E34" s="334" t="str">
        <f>_xlfn.IFNA(VLOOKUP($B34,Classificatietabel!$B$6:$M$91,E$6,FALSE),"")</f>
        <v>/</v>
      </c>
    </row>
    <row r="35" spans="2:5">
      <c r="B35" s="337" t="s">
        <v>124</v>
      </c>
      <c r="C35" s="118">
        <f>_xlfn.IFNA(IF(VLOOKUP($B35,Classificatietabel!$B$6:$H$91,$C$6,FALSE)="Ja",1,0),"")</f>
        <v>1</v>
      </c>
      <c r="D35" s="334">
        <f>_xlfn.IFNA(VLOOKUP($B35,Classificatietabel!$B$6:$M$91,D$6,FALSE),"")</f>
        <v>40</v>
      </c>
      <c r="E35" s="334" t="str">
        <f>_xlfn.IFNA(VLOOKUP($B35,Classificatietabel!$B$6:$M$91,E$6,FALSE),"")</f>
        <v>/</v>
      </c>
    </row>
    <row r="36" spans="2:5">
      <c r="B36" s="337" t="s">
        <v>126</v>
      </c>
      <c r="C36" s="118">
        <f>_xlfn.IFNA(IF(VLOOKUP($B36,Classificatietabel!$B$6:$H$91,$C$6,FALSE)="Ja",1,0),"")</f>
        <v>1</v>
      </c>
      <c r="D36" s="334">
        <f>_xlfn.IFNA(VLOOKUP($B36,Classificatietabel!$B$6:$M$91,D$6,FALSE),"")</f>
        <v>40</v>
      </c>
      <c r="E36" s="334" t="str">
        <f>_xlfn.IFNA(VLOOKUP($B36,Classificatietabel!$B$6:$M$91,E$6,FALSE),"")</f>
        <v>/</v>
      </c>
    </row>
    <row r="37" spans="2:5">
      <c r="B37" s="337" t="s">
        <v>128</v>
      </c>
      <c r="C37" s="118">
        <f>_xlfn.IFNA(IF(VLOOKUP($B37,Classificatietabel!$B$6:$H$91,$C$6,FALSE)="Ja",1,0),"")</f>
        <v>1</v>
      </c>
      <c r="D37" s="334">
        <f>_xlfn.IFNA(VLOOKUP($B37,Classificatietabel!$B$6:$M$91,D$6,FALSE),"")</f>
        <v>40</v>
      </c>
      <c r="E37" s="334">
        <f>_xlfn.IFNA(VLOOKUP($B37,Classificatietabel!$B$6:$M$91,E$6,FALSE),"")</f>
        <v>50</v>
      </c>
    </row>
    <row r="38" spans="2:5">
      <c r="B38" s="337" t="str">
        <f>Classificatietabel!B37</f>
        <v>OF - EHBO, borstvoedingslokaal</v>
      </c>
      <c r="C38" s="118">
        <f>_xlfn.IFNA(IF(VLOOKUP($B38,Classificatietabel!$B$6:$H$91,$C$6,FALSE)="Ja",1,0),"")</f>
        <v>1</v>
      </c>
      <c r="D38" s="334">
        <f>_xlfn.IFNA(VLOOKUP($B38,Classificatietabel!$B$6:$M$91,D$6,FALSE),"")</f>
        <v>37</v>
      </c>
      <c r="E38" s="334">
        <f>_xlfn.IFNA(VLOOKUP($B38,Classificatietabel!$B$6:$M$91,E$6,FALSE),"")</f>
        <v>45</v>
      </c>
    </row>
    <row r="39" spans="2:5">
      <c r="B39" s="337" t="str">
        <f>Classificatietabel!B38</f>
        <v>OF - Andere 1 (vul hier in)</v>
      </c>
      <c r="C39" s="118">
        <f>_xlfn.IFNA(IF(VLOOKUP($B39,Classificatietabel!$B$6:$H$91,$C$6,FALSE)="Ja",1,0),"")</f>
        <v>1</v>
      </c>
      <c r="D39" s="334">
        <f>_xlfn.IFNA(VLOOKUP($B39,Classificatietabel!$B$6:$M$91,D$6,FALSE),"")</f>
        <v>40</v>
      </c>
      <c r="E39" s="334">
        <f>_xlfn.IFNA(VLOOKUP($B39,Classificatietabel!$B$6:$M$91,E$6,FALSE),"")</f>
        <v>50</v>
      </c>
    </row>
    <row r="40" spans="2:5">
      <c r="B40" s="337" t="str">
        <f>Classificatietabel!B39</f>
        <v>OF - Andere 2 (vul hier in)</v>
      </c>
      <c r="C40" s="118">
        <f>_xlfn.IFNA(IF(VLOOKUP($B40,Classificatietabel!$B$6:$H$91,$C$6,FALSE)="Ja",1,0),"")</f>
        <v>1</v>
      </c>
      <c r="D40" s="334">
        <f>_xlfn.IFNA(VLOOKUP($B40,Classificatietabel!$B$6:$M$91,D$6,FALSE),"")</f>
        <v>40</v>
      </c>
      <c r="E40" s="334">
        <f>_xlfn.IFNA(VLOOKUP($B40,Classificatietabel!$B$6:$M$91,E$6,FALSE),"")</f>
        <v>50</v>
      </c>
    </row>
    <row r="41" spans="2:5" hidden="1">
      <c r="B41" s="1"/>
      <c r="C41" s="27" t="str">
        <f>_xlfn.IFNA(IF(VLOOKUP($B41,Classificatietabel!$B$6:$H$91,$C$6,FALSE)="Ja",1,0),"")</f>
        <v/>
      </c>
      <c r="D41" s="29" t="str">
        <f>_xlfn.IFNA(VLOOKUP($B41,Classificatietabel!$B$6:$M$91,D$6,FALSE),"")</f>
        <v/>
      </c>
      <c r="E41" s="29" t="str">
        <f>_xlfn.IFNA(VLOOKUP($B41,Classificatietabel!$B$6:$M$91,E$6,FALSE),"")</f>
        <v/>
      </c>
    </row>
    <row r="42" spans="2:5">
      <c r="B42" s="338" t="s">
        <v>134</v>
      </c>
      <c r="C42" s="97">
        <f>_xlfn.IFNA(IF(VLOOKUP($B42,Classificatietabel!$B$6:$H$91,$C$6,FALSE)="Ja",1,0),"")</f>
        <v>1</v>
      </c>
      <c r="D42" s="335"/>
      <c r="E42" s="335"/>
    </row>
    <row r="43" spans="2:5">
      <c r="B43" s="337" t="s">
        <v>135</v>
      </c>
      <c r="C43" s="118">
        <f>_xlfn.IFNA(IF(VLOOKUP($B43,Classificatietabel!$B$6:$H$91,$C$6,FALSE)="Ja",1,0),"")</f>
        <v>1</v>
      </c>
      <c r="D43" s="334">
        <f>_xlfn.IFNA(VLOOKUP($B43,Classificatietabel!$B$6:$M$91,D$6,FALSE),"")</f>
        <v>37</v>
      </c>
      <c r="E43" s="334">
        <f>_xlfn.IFNA(VLOOKUP($B43,Classificatietabel!$B$6:$M$91,E$6,FALSE),"")</f>
        <v>45</v>
      </c>
    </row>
    <row r="44" spans="2:5">
      <c r="B44" s="337" t="s">
        <v>137</v>
      </c>
      <c r="C44" s="118">
        <f>_xlfn.IFNA(IF(VLOOKUP($B44,Classificatietabel!$B$6:$H$91,$C$6,FALSE)="Ja",1,0),"")</f>
        <v>1</v>
      </c>
      <c r="D44" s="334">
        <f>_xlfn.IFNA(VLOOKUP($B44,Classificatietabel!$B$6:$M$91,D$6,FALSE),"")</f>
        <v>42</v>
      </c>
      <c r="E44" s="334">
        <f>_xlfn.IFNA(VLOOKUP($B44,Classificatietabel!$B$6:$M$91,E$6,FALSE),"")</f>
        <v>52</v>
      </c>
    </row>
    <row r="45" spans="2:5">
      <c r="B45" s="337" t="s">
        <v>139</v>
      </c>
      <c r="C45" s="118">
        <f>_xlfn.IFNA(IF(VLOOKUP($B45,Classificatietabel!$B$6:$H$91,$C$6,FALSE)="Ja",1,0),"")</f>
        <v>1</v>
      </c>
      <c r="D45" s="334">
        <f>_xlfn.IFNA(VLOOKUP($B45,Classificatietabel!$B$6:$M$91,D$6,FALSE),"")</f>
        <v>42</v>
      </c>
      <c r="E45" s="334">
        <f>_xlfn.IFNA(VLOOKUP($B45,Classificatietabel!$B$6:$M$91,E$6,FALSE),"")</f>
        <v>52</v>
      </c>
    </row>
    <row r="46" spans="2:5">
      <c r="B46" s="337" t="s">
        <v>141</v>
      </c>
      <c r="C46" s="118">
        <f>_xlfn.IFNA(IF(VLOOKUP($B46,Classificatietabel!$B$6:$H$91,$C$6,FALSE)="Ja",1,0),"")</f>
        <v>1</v>
      </c>
      <c r="D46" s="334">
        <f>_xlfn.IFNA(VLOOKUP($B46,Classificatietabel!$B$6:$M$91,D$6,FALSE),"")</f>
        <v>37</v>
      </c>
      <c r="E46" s="334">
        <f>_xlfn.IFNA(VLOOKUP($B46,Classificatietabel!$B$6:$M$91,E$6,FALSE),"")</f>
        <v>45</v>
      </c>
    </row>
    <row r="47" spans="2:5">
      <c r="B47" s="337" t="s">
        <v>143</v>
      </c>
      <c r="C47" s="118">
        <f>_xlfn.IFNA(IF(VLOOKUP($B47,Classificatietabel!$B$6:$H$91,$C$6,FALSE)="Ja",1,0),"")</f>
        <v>1</v>
      </c>
      <c r="D47" s="334">
        <f>_xlfn.IFNA(VLOOKUP($B47,Classificatietabel!$B$6:$M$91,D$6,FALSE),"")</f>
        <v>37</v>
      </c>
      <c r="E47" s="334">
        <f>_xlfn.IFNA(VLOOKUP($B47,Classificatietabel!$B$6:$M$91,E$6,FALSE),"")</f>
        <v>45</v>
      </c>
    </row>
    <row r="48" spans="2:5">
      <c r="B48" s="337" t="s">
        <v>145</v>
      </c>
      <c r="C48" s="118">
        <f>_xlfn.IFNA(IF(VLOOKUP($B48,Classificatietabel!$B$6:$H$91,$C$6,FALSE)="Ja",1,0),"")</f>
        <v>1</v>
      </c>
      <c r="D48" s="334">
        <f>_xlfn.IFNA(VLOOKUP($B48,Classificatietabel!$B$6:$M$91,D$6,FALSE),"")</f>
        <v>35</v>
      </c>
      <c r="E48" s="334">
        <f>_xlfn.IFNA(VLOOKUP($B48,Classificatietabel!$B$6:$M$91,E$6,FALSE),"")</f>
        <v>43</v>
      </c>
    </row>
    <row r="49" spans="2:5">
      <c r="B49" s="337" t="s">
        <v>147</v>
      </c>
      <c r="C49" s="118">
        <f>_xlfn.IFNA(IF(VLOOKUP($B49,Classificatietabel!$B$6:$H$91,$C$6,FALSE)="Ja",1,0),"")</f>
        <v>1</v>
      </c>
      <c r="D49" s="334">
        <f>_xlfn.IFNA(VLOOKUP($B49,Classificatietabel!$B$6:$M$91,D$6,FALSE),"")</f>
        <v>40</v>
      </c>
      <c r="E49" s="334" t="str">
        <f>_xlfn.IFNA(VLOOKUP($B49,Classificatietabel!$B$6:$M$91,E$6,FALSE),"")</f>
        <v>/</v>
      </c>
    </row>
    <row r="50" spans="2:5">
      <c r="B50" s="337" t="s">
        <v>149</v>
      </c>
      <c r="C50" s="118">
        <f>_xlfn.IFNA(IF(VLOOKUP($B50,Classificatietabel!$B$6:$H$91,$C$6,FALSE)="Ja",1,0),"")</f>
        <v>1</v>
      </c>
      <c r="D50" s="334">
        <f>_xlfn.IFNA(VLOOKUP($B50,Classificatietabel!$B$6:$M$91,D$6,FALSE),"")</f>
        <v>37</v>
      </c>
      <c r="E50" s="334">
        <f>_xlfn.IFNA(VLOOKUP($B50,Classificatietabel!$B$6:$M$91,E$6,FALSE),"")</f>
        <v>45</v>
      </c>
    </row>
    <row r="51" spans="2:5">
      <c r="B51" s="337" t="str">
        <f>Classificatietabel!B50</f>
        <v>KANT - Andere 1 (vul hier in)</v>
      </c>
      <c r="C51" s="118">
        <f>_xlfn.IFNA(IF(VLOOKUP($B51,Classificatietabel!$B$6:$H$91,$C$6,FALSE)="Ja",1,0),"")</f>
        <v>1</v>
      </c>
      <c r="D51" s="334">
        <f>_xlfn.IFNA(VLOOKUP($B51,Classificatietabel!$B$6:$M$91,D$6,FALSE),"")</f>
        <v>40</v>
      </c>
      <c r="E51" s="334" t="str">
        <f>_xlfn.IFNA(VLOOKUP($B51,Classificatietabel!$B$6:$M$91,E$6,FALSE),"")</f>
        <v>/</v>
      </c>
    </row>
    <row r="52" spans="2:5">
      <c r="B52" s="337" t="str">
        <f>Classificatietabel!B51</f>
        <v>KANT - Andere 2 (vul hier in)</v>
      </c>
      <c r="C52" s="118">
        <f>_xlfn.IFNA(IF(VLOOKUP($B52,Classificatietabel!$B$6:$H$91,$C$6,FALSE)="Ja",1,0),"")</f>
        <v>1</v>
      </c>
      <c r="D52" s="334">
        <f>_xlfn.IFNA(VLOOKUP($B52,Classificatietabel!$B$6:$M$91,D$6,FALSE),"")</f>
        <v>40</v>
      </c>
      <c r="E52" s="334" t="str">
        <f>_xlfn.IFNA(VLOOKUP($B52,Classificatietabel!$B$6:$M$91,E$6,FALSE),"")</f>
        <v>/</v>
      </c>
    </row>
    <row r="53" spans="2:5" hidden="1">
      <c r="B53" s="1"/>
      <c r="C53" s="27" t="str">
        <f>_xlfn.IFNA(IF(VLOOKUP($B53,Classificatietabel!$B$6:$H$91,$C$6,FALSE)="Ja",1,0),"")</f>
        <v/>
      </c>
      <c r="D53" s="29" t="str">
        <f>_xlfn.IFNA(VLOOKUP($B53,Classificatietabel!$B$6:$M$91,D$6,FALSE),"")</f>
        <v/>
      </c>
      <c r="E53" s="29" t="str">
        <f>_xlfn.IFNA(VLOOKUP($B53,Classificatietabel!$B$6:$M$91,E$6,FALSE),"")</f>
        <v/>
      </c>
    </row>
    <row r="54" spans="2:5">
      <c r="B54" s="338" t="s">
        <v>152</v>
      </c>
      <c r="C54" s="97">
        <f>_xlfn.IFNA(IF(VLOOKUP($B54,Classificatietabel!$B$6:$H$91,$C$6,FALSE)="Ja",1,0),"")</f>
        <v>1</v>
      </c>
      <c r="D54" s="335"/>
      <c r="E54" s="335"/>
    </row>
    <row r="55" spans="2:5">
      <c r="B55" s="337" t="s">
        <v>153</v>
      </c>
      <c r="C55" s="118">
        <f>_xlfn.IFNA(IF(VLOOKUP($B55,Classificatietabel!$B$6:$H$91,$C$6,FALSE)="Ja",1,0),"")</f>
        <v>1</v>
      </c>
      <c r="D55" s="334">
        <f>_xlfn.IFNA(VLOOKUP($B55,Classificatietabel!$B$6:$M$91,D$6,FALSE),"")</f>
        <v>40</v>
      </c>
      <c r="E55" s="334">
        <f>_xlfn.IFNA(VLOOKUP($B55,Classificatietabel!$B$6:$M$91,E$6,FALSE),"")</f>
        <v>50</v>
      </c>
    </row>
    <row r="56" spans="2:5">
      <c r="B56" s="337" t="s">
        <v>155</v>
      </c>
      <c r="C56" s="118">
        <f>_xlfn.IFNA(IF(VLOOKUP($B56,Classificatietabel!$B$6:$H$91,$C$6,FALSE)="Ja",1,0),"")</f>
        <v>1</v>
      </c>
      <c r="D56" s="334">
        <f>_xlfn.IFNA(VLOOKUP($B56,Classificatietabel!$B$6:$M$91,D$6,FALSE),"")</f>
        <v>40</v>
      </c>
      <c r="E56" s="334">
        <f>_xlfn.IFNA(VLOOKUP($B56,Classificatietabel!$B$6:$M$91,E$6,FALSE),"")</f>
        <v>50</v>
      </c>
    </row>
    <row r="57" spans="2:5">
      <c r="B57" s="337" t="s">
        <v>157</v>
      </c>
      <c r="C57" s="118">
        <f>_xlfn.IFNA(IF(VLOOKUP($B57,Classificatietabel!$B$6:$H$91,$C$6,FALSE)="Ja",1,0),"")</f>
        <v>1</v>
      </c>
      <c r="D57" s="334">
        <f>_xlfn.IFNA(VLOOKUP($B57,Classificatietabel!$B$6:$M$91,D$6,FALSE),"")</f>
        <v>40</v>
      </c>
      <c r="E57" s="334">
        <f>_xlfn.IFNA(VLOOKUP($B57,Classificatietabel!$B$6:$M$91,E$6,FALSE),"")</f>
        <v>50</v>
      </c>
    </row>
    <row r="58" spans="2:5">
      <c r="B58" s="337" t="s">
        <v>158</v>
      </c>
      <c r="C58" s="118">
        <f>_xlfn.IFNA(IF(VLOOKUP($B58,Classificatietabel!$B$6:$H$91,$C$6,FALSE)="Ja",1,0),"")</f>
        <v>1</v>
      </c>
      <c r="D58" s="334">
        <f>_xlfn.IFNA(VLOOKUP($B58,Classificatietabel!$B$6:$M$91,D$6,FALSE),"")</f>
        <v>40</v>
      </c>
      <c r="E58" s="334">
        <f>_xlfn.IFNA(VLOOKUP($B58,Classificatietabel!$B$6:$M$91,E$6,FALSE),"")</f>
        <v>50</v>
      </c>
    </row>
    <row r="59" spans="2:5">
      <c r="B59" s="337" t="s">
        <v>160</v>
      </c>
      <c r="C59" s="118">
        <f>_xlfn.IFNA(IF(VLOOKUP($B59,Classificatietabel!$B$6:$H$91,$C$6,FALSE)="Ja",1,0),"")</f>
        <v>1</v>
      </c>
      <c r="D59" s="334">
        <f>_xlfn.IFNA(VLOOKUP($B59,Classificatietabel!$B$6:$M$91,D$6,FALSE),"")</f>
        <v>40</v>
      </c>
      <c r="E59" s="334">
        <f>_xlfn.IFNA(VLOOKUP($B59,Classificatietabel!$B$6:$M$91,E$6,FALSE),"")</f>
        <v>50</v>
      </c>
    </row>
    <row r="60" spans="2:5">
      <c r="B60" s="337" t="s">
        <v>161</v>
      </c>
      <c r="C60" s="118">
        <f>_xlfn.IFNA(IF(VLOOKUP($B60,Classificatietabel!$B$6:$H$91,$C$6,FALSE)="Ja",1,0),"")</f>
        <v>1</v>
      </c>
      <c r="D60" s="334">
        <f>_xlfn.IFNA(VLOOKUP($B60,Classificatietabel!$B$6:$M$91,D$6,FALSE),"")</f>
        <v>40</v>
      </c>
      <c r="E60" s="334">
        <f>_xlfn.IFNA(VLOOKUP($B60,Classificatietabel!$B$6:$M$91,E$6,FALSE),"")</f>
        <v>50</v>
      </c>
    </row>
    <row r="61" spans="2:5">
      <c r="B61" s="337" t="s">
        <v>162</v>
      </c>
      <c r="C61" s="118">
        <f>_xlfn.IFNA(IF(VLOOKUP($B61,Classificatietabel!$B$6:$H$91,$C$6,FALSE)="Ja",1,0),"")</f>
        <v>1</v>
      </c>
      <c r="D61" s="334">
        <f>_xlfn.IFNA(VLOOKUP($B61,Classificatietabel!$B$6:$M$91,D$6,FALSE),"")</f>
        <v>45</v>
      </c>
      <c r="E61" s="334">
        <f>_xlfn.IFNA(VLOOKUP($B61,Classificatietabel!$B$6:$M$91,E$6,FALSE),"")</f>
        <v>55</v>
      </c>
    </row>
    <row r="62" spans="2:5">
      <c r="B62" s="337" t="str">
        <f>Classificatietabel!B61</f>
        <v>SPORT - Andere 1 (vul hier in)</v>
      </c>
      <c r="C62" s="118">
        <f>_xlfn.IFNA(IF(VLOOKUP($B62,Classificatietabel!$B$6:$H$91,$C$6,FALSE)="Ja",1,0),"")</f>
        <v>1</v>
      </c>
      <c r="D62" s="334">
        <f>_xlfn.IFNA(VLOOKUP($B62,Classificatietabel!$B$6:$M$91,D$6,FALSE),"")</f>
        <v>40</v>
      </c>
      <c r="E62" s="334" t="str">
        <f>_xlfn.IFNA(VLOOKUP($B62,Classificatietabel!$B$6:$M$91,E$6,FALSE),"")</f>
        <v>/</v>
      </c>
    </row>
    <row r="63" spans="2:5">
      <c r="B63" s="337" t="str">
        <f>Classificatietabel!B62</f>
        <v>SPORT - Andere 2 (vul hier in)</v>
      </c>
      <c r="C63" s="118">
        <f>_xlfn.IFNA(IF(VLOOKUP($B63,Classificatietabel!$B$6:$H$91,$C$6,FALSE)="Ja",1,0),"")</f>
        <v>1</v>
      </c>
      <c r="D63" s="334">
        <f>_xlfn.IFNA(VLOOKUP($B63,Classificatietabel!$B$6:$M$91,D$6,FALSE),"")</f>
        <v>40</v>
      </c>
      <c r="E63" s="334" t="str">
        <f>_xlfn.IFNA(VLOOKUP($B63,Classificatietabel!$B$6:$M$91,E$6,FALSE),"")</f>
        <v>/</v>
      </c>
    </row>
    <row r="64" spans="2:5" hidden="1">
      <c r="B64" s="1"/>
      <c r="C64" s="27" t="str">
        <f>_xlfn.IFNA(IF(VLOOKUP($B64,Classificatietabel!$B$6:$H$91,$C$6,FALSE)="Ja",1,0),"")</f>
        <v/>
      </c>
      <c r="D64" s="29" t="str">
        <f>_xlfn.IFNA(VLOOKUP($B64,Classificatietabel!$B$6:$M$91,D$6,FALSE),"")</f>
        <v/>
      </c>
      <c r="E64" s="29" t="str">
        <f>_xlfn.IFNA(VLOOKUP($B64,Classificatietabel!$B$6:$M$91,E$6,FALSE),"")</f>
        <v/>
      </c>
    </row>
    <row r="65" spans="2:5" hidden="1">
      <c r="B65" s="338" t="s">
        <v>165</v>
      </c>
      <c r="C65" s="97" t="str">
        <f>_xlfn.IFNA(IF(VLOOKUP($B65,Classificatietabel!$B$6:$H$91,$C$6,FALSE)="Ja",1,0),"")</f>
        <v/>
      </c>
      <c r="D65" s="335"/>
      <c r="E65" s="335"/>
    </row>
    <row r="66" spans="2:5" hidden="1">
      <c r="B66" s="337" t="s">
        <v>166</v>
      </c>
      <c r="C66" s="118" t="str">
        <f>_xlfn.IFNA(IF(VLOOKUP($B66,Classificatietabel!$B$6:$H$91,$C$6,FALSE)="Ja",1,0),"")</f>
        <v/>
      </c>
      <c r="D66" s="334" t="str">
        <f>_xlfn.IFNA(VLOOKUP($B66,Classificatietabel!$B$6:$M$91,D$6,FALSE),"")</f>
        <v/>
      </c>
      <c r="E66" s="334" t="str">
        <f>_xlfn.IFNA(VLOOKUP($B66,Classificatietabel!$B$6:$M$91,E$6,FALSE),"")</f>
        <v/>
      </c>
    </row>
    <row r="67" spans="2:5" hidden="1">
      <c r="B67" s="337" t="s">
        <v>167</v>
      </c>
      <c r="C67" s="118" t="str">
        <f>_xlfn.IFNA(IF(VLOOKUP($B67,Classificatietabel!$B$6:$H$91,$C$6,FALSE)="Ja",1,0),"")</f>
        <v/>
      </c>
      <c r="D67" s="334" t="str">
        <f>_xlfn.IFNA(VLOOKUP($B67,Classificatietabel!$B$6:$M$91,D$6,FALSE),"")</f>
        <v/>
      </c>
      <c r="E67" s="334" t="str">
        <f>_xlfn.IFNA(VLOOKUP($B67,Classificatietabel!$B$6:$M$91,E$6,FALSE),"")</f>
        <v/>
      </c>
    </row>
    <row r="68" spans="2:5" hidden="1">
      <c r="B68" s="337" t="s">
        <v>168</v>
      </c>
      <c r="C68" s="118" t="str">
        <f>_xlfn.IFNA(IF(VLOOKUP($B68,Classificatietabel!$B$6:$H$91,$C$6,FALSE)="Ja",1,0),"")</f>
        <v/>
      </c>
      <c r="D68" s="334" t="str">
        <f>_xlfn.IFNA(VLOOKUP($B68,Classificatietabel!$B$6:$M$91,D$6,FALSE),"")</f>
        <v/>
      </c>
      <c r="E68" s="334" t="str">
        <f>_xlfn.IFNA(VLOOKUP($B68,Classificatietabel!$B$6:$M$91,E$6,FALSE),"")</f>
        <v/>
      </c>
    </row>
    <row r="69" spans="2:5" hidden="1">
      <c r="B69" s="337" t="s">
        <v>169</v>
      </c>
      <c r="C69" s="118" t="str">
        <f>_xlfn.IFNA(IF(VLOOKUP($B69,Classificatietabel!$B$6:$H$91,$C$6,FALSE)="Ja",1,0),"")</f>
        <v/>
      </c>
      <c r="D69" s="334" t="str">
        <f>_xlfn.IFNA(VLOOKUP($B69,Classificatietabel!$B$6:$M$91,D$6,FALSE),"")</f>
        <v/>
      </c>
      <c r="E69" s="334" t="str">
        <f>_xlfn.IFNA(VLOOKUP($B69,Classificatietabel!$B$6:$M$91,E$6,FALSE),"")</f>
        <v/>
      </c>
    </row>
    <row r="70" spans="2:5" hidden="1">
      <c r="B70" s="337" t="s">
        <v>170</v>
      </c>
      <c r="C70" s="118" t="str">
        <f>_xlfn.IFNA(IF(VLOOKUP($B70,Classificatietabel!$B$6:$H$91,$C$6,FALSE)="Ja",1,0),"")</f>
        <v/>
      </c>
      <c r="D70" s="334" t="str">
        <f>_xlfn.IFNA(VLOOKUP($B70,Classificatietabel!$B$6:$M$91,D$6,FALSE),"")</f>
        <v/>
      </c>
      <c r="E70" s="334" t="str">
        <f>_xlfn.IFNA(VLOOKUP($B70,Classificatietabel!$B$6:$M$91,E$6,FALSE),"")</f>
        <v/>
      </c>
    </row>
    <row r="71" spans="2:5" hidden="1">
      <c r="B71" s="337" t="s">
        <v>171</v>
      </c>
      <c r="C71" s="118" t="str">
        <f>_xlfn.IFNA(IF(VLOOKUP($B71,Classificatietabel!$B$6:$H$91,$C$6,FALSE)="Ja",1,0),"")</f>
        <v/>
      </c>
      <c r="D71" s="334" t="str">
        <f>_xlfn.IFNA(VLOOKUP($B71,Classificatietabel!$B$6:$M$91,D$6,FALSE),"")</f>
        <v/>
      </c>
      <c r="E71" s="334" t="str">
        <f>_xlfn.IFNA(VLOOKUP($B71,Classificatietabel!$B$6:$M$91,E$6,FALSE),"")</f>
        <v/>
      </c>
    </row>
    <row r="72" spans="2:5" hidden="1">
      <c r="B72" s="337" t="s">
        <v>172</v>
      </c>
      <c r="C72" s="118" t="str">
        <f>_xlfn.IFNA(IF(VLOOKUP($B72,Classificatietabel!$B$6:$H$91,$C$6,FALSE)="Ja",1,0),"")</f>
        <v/>
      </c>
      <c r="D72" s="334" t="str">
        <f>_xlfn.IFNA(VLOOKUP($B72,Classificatietabel!$B$6:$M$91,D$6,FALSE),"")</f>
        <v/>
      </c>
      <c r="E72" s="334" t="str">
        <f>_xlfn.IFNA(VLOOKUP($B72,Classificatietabel!$B$6:$M$91,E$6,FALSE),"")</f>
        <v/>
      </c>
    </row>
    <row r="73" spans="2:5" hidden="1">
      <c r="B73" s="337" t="s">
        <v>173</v>
      </c>
      <c r="C73" s="118" t="str">
        <f>_xlfn.IFNA(IF(VLOOKUP($B73,Classificatietabel!$B$6:$H$91,$C$6,FALSE)="Ja",1,0),"")</f>
        <v/>
      </c>
      <c r="D73" s="334" t="str">
        <f>_xlfn.IFNA(VLOOKUP($B73,Classificatietabel!$B$6:$M$91,D$6,FALSE),"")</f>
        <v/>
      </c>
      <c r="E73" s="334" t="str">
        <f>_xlfn.IFNA(VLOOKUP($B73,Classificatietabel!$B$6:$M$91,E$6,FALSE),"")</f>
        <v/>
      </c>
    </row>
    <row r="74" spans="2:5" hidden="1">
      <c r="B74" s="337" t="e">
        <f>Classificatietabel!#REF!</f>
        <v>#REF!</v>
      </c>
      <c r="C74" s="118" t="e">
        <f>_xlfn.IFNA(IF(VLOOKUP($B74,Classificatietabel!$B$6:$H$91,$C$6,FALSE)="Ja",1,0),"")</f>
        <v>#REF!</v>
      </c>
      <c r="D74" s="334" t="e">
        <f>_xlfn.IFNA(VLOOKUP($B74,Classificatietabel!$B$6:$M$91,D$6,FALSE),"")</f>
        <v>#REF!</v>
      </c>
      <c r="E74" s="334" t="e">
        <f>_xlfn.IFNA(VLOOKUP($B74,Classificatietabel!$B$6:$M$91,E$6,FALSE),"")</f>
        <v>#REF!</v>
      </c>
    </row>
    <row r="75" spans="2:5" hidden="1">
      <c r="B75" s="337" t="e">
        <f>Classificatietabel!#REF!</f>
        <v>#REF!</v>
      </c>
      <c r="C75" s="118" t="e">
        <f>_xlfn.IFNA(IF(VLOOKUP($B75,Classificatietabel!$B$6:$H$91,$C$6,FALSE)="Ja",1,0),"")</f>
        <v>#REF!</v>
      </c>
      <c r="D75" s="334" t="e">
        <f>_xlfn.IFNA(VLOOKUP($B75,Classificatietabel!$B$6:$M$91,D$6,FALSE),"")</f>
        <v>#REF!</v>
      </c>
      <c r="E75" s="334" t="e">
        <f>_xlfn.IFNA(VLOOKUP($B75,Classificatietabel!$B$6:$M$91,E$6,FALSE),"")</f>
        <v>#REF!</v>
      </c>
    </row>
    <row r="76" spans="2:5" hidden="1">
      <c r="B76" s="1"/>
      <c r="C76" s="27" t="str">
        <f>_xlfn.IFNA(IF(VLOOKUP($B76,Classificatietabel!$B$6:$H$91,$C$6,FALSE)="Ja",1,0),"")</f>
        <v/>
      </c>
      <c r="D76" s="29" t="str">
        <f>_xlfn.IFNA(VLOOKUP($B76,Classificatietabel!$B$6:$M$91,D$6,FALSE),"")</f>
        <v/>
      </c>
      <c r="E76" s="29" t="str">
        <f>_xlfn.IFNA(VLOOKUP($B76,Classificatietabel!$B$6:$M$91,E$6,FALSE),"")</f>
        <v/>
      </c>
    </row>
    <row r="77" spans="2:5">
      <c r="B77" s="101" t="s">
        <v>174</v>
      </c>
      <c r="C77" s="97">
        <f>_xlfn.IFNA(IF(VLOOKUP($B77,Classificatietabel!$B$6:$H$91,$C$6,FALSE)="Ja",1,0),"")</f>
        <v>1</v>
      </c>
      <c r="D77" s="99"/>
      <c r="E77" s="99"/>
    </row>
    <row r="78" spans="2:5">
      <c r="B78" s="113" t="s">
        <v>175</v>
      </c>
      <c r="C78" s="118">
        <f>_xlfn.IFNA(IF(VLOOKUP($B78,Classificatietabel!$B$6:$H$91,$C$6,FALSE)="Ja",1,0),"")</f>
        <v>1</v>
      </c>
      <c r="D78" s="334">
        <f>_xlfn.IFNA(VLOOKUP($B78,Classificatietabel!$B$6:$M$91,D$6,FALSE),"")</f>
        <v>40</v>
      </c>
      <c r="E78" s="334">
        <f>_xlfn.IFNA(VLOOKUP($B78,Classificatietabel!$B$6:$M$91,E$6,FALSE),"")</f>
        <v>48</v>
      </c>
    </row>
    <row r="79" spans="2:5">
      <c r="B79" s="337" t="s">
        <v>176</v>
      </c>
      <c r="C79" s="118">
        <f>_xlfn.IFNA(IF(VLOOKUP($B79,Classificatietabel!$B$6:$H$91,$C$6,FALSE)="Ja",1,0),"")</f>
        <v>1</v>
      </c>
      <c r="D79" s="334">
        <f>_xlfn.IFNA(VLOOKUP($B79,Classificatietabel!$B$6:$M$91,D$6,FALSE),"")</f>
        <v>37</v>
      </c>
      <c r="E79" s="334">
        <f>_xlfn.IFNA(VLOOKUP($B79,Classificatietabel!$B$6:$M$91,E$6,FALSE),"")</f>
        <v>45</v>
      </c>
    </row>
    <row r="80" spans="2:5">
      <c r="B80" s="337" t="str">
        <f>Classificatietabel!B67</f>
        <v>KIND - Andere 1 (vul hier in)</v>
      </c>
      <c r="C80" s="118">
        <f>_xlfn.IFNA(IF(VLOOKUP($B80,Classificatietabel!$B$6:$H$91,$C$6,FALSE)="Ja",1,0),"")</f>
        <v>1</v>
      </c>
      <c r="D80" s="334">
        <f>_xlfn.IFNA(VLOOKUP($B80,Classificatietabel!$B$6:$M$91,D$6,FALSE),"")</f>
        <v>40</v>
      </c>
      <c r="E80" s="334" t="str">
        <f>_xlfn.IFNA(VLOOKUP($B80,Classificatietabel!$B$6:$M$91,E$6,FALSE),"")</f>
        <v>/</v>
      </c>
    </row>
    <row r="81" spans="2:5">
      <c r="B81" s="337" t="str">
        <f>Classificatietabel!B68</f>
        <v>KIND - Andere 2 (vul hier in)</v>
      </c>
      <c r="C81" s="118">
        <f>_xlfn.IFNA(IF(VLOOKUP($B81,Classificatietabel!$B$6:$H$91,$C$6,FALSE)="Ja",1,0),"")</f>
        <v>1</v>
      </c>
      <c r="D81" s="334">
        <f>_xlfn.IFNA(VLOOKUP($B81,Classificatietabel!$B$6:$M$91,D$6,FALSE),"")</f>
        <v>40</v>
      </c>
      <c r="E81" s="334" t="str">
        <f>_xlfn.IFNA(VLOOKUP($B81,Classificatietabel!$B$6:$M$91,E$6,FALSE),"")</f>
        <v>/</v>
      </c>
    </row>
    <row r="82" spans="2:5" hidden="1">
      <c r="B82" s="1"/>
      <c r="C82" s="27" t="str">
        <f>_xlfn.IFNA(IF(VLOOKUP($B82,Classificatietabel!$B$6:$H$91,$C$6,FALSE)="Ja",1,0),"")</f>
        <v/>
      </c>
      <c r="D82" s="29" t="str">
        <f>_xlfn.IFNA(VLOOKUP($B82,Classificatietabel!$B$6:$M$91,D$6,FALSE),"")</f>
        <v/>
      </c>
      <c r="E82" s="29" t="str">
        <f>_xlfn.IFNA(VLOOKUP($B82,Classificatietabel!$B$6:$M$91,E$6,FALSE),"")</f>
        <v/>
      </c>
    </row>
    <row r="83" spans="2:5" hidden="1">
      <c r="B83" s="338" t="s">
        <v>180</v>
      </c>
      <c r="C83" s="97" t="str">
        <f>_xlfn.IFNA(IF(VLOOKUP($B83,Classificatietabel!$B$6:$H$91,$C$6,FALSE)="Ja",1,0),"")</f>
        <v/>
      </c>
      <c r="D83" s="335"/>
      <c r="E83" s="335"/>
    </row>
    <row r="84" spans="2:5" hidden="1">
      <c r="B84" s="337" t="s">
        <v>181</v>
      </c>
      <c r="C84" s="118" t="str">
        <f>_xlfn.IFNA(IF(VLOOKUP($B84,Classificatietabel!$B$6:$H$91,$C$6,FALSE)="Ja",1,0),"")</f>
        <v/>
      </c>
      <c r="D84" s="334" t="str">
        <f>_xlfn.IFNA(VLOOKUP($B84,Classificatietabel!$B$6:$M$91,D$6,FALSE),"")</f>
        <v/>
      </c>
      <c r="E84" s="334" t="str">
        <f>_xlfn.IFNA(VLOOKUP($B84,Classificatietabel!$B$6:$M$91,E$6,FALSE),"")</f>
        <v/>
      </c>
    </row>
    <row r="85" spans="2:5" hidden="1">
      <c r="B85" s="337" t="s">
        <v>182</v>
      </c>
      <c r="C85" s="118" t="str">
        <f>_xlfn.IFNA(IF(VLOOKUP($B85,Classificatietabel!$B$6:$H$91,$C$6,FALSE)="Ja",1,0),"")</f>
        <v/>
      </c>
      <c r="D85" s="334" t="str">
        <f>_xlfn.IFNA(VLOOKUP($B85,Classificatietabel!$B$6:$M$91,D$6,FALSE),"")</f>
        <v/>
      </c>
      <c r="E85" s="334" t="str">
        <f>_xlfn.IFNA(VLOOKUP($B85,Classificatietabel!$B$6:$M$91,E$6,FALSE),"")</f>
        <v/>
      </c>
    </row>
    <row r="86" spans="2:5" hidden="1">
      <c r="B86" s="337" t="s">
        <v>183</v>
      </c>
      <c r="C86" s="118" t="str">
        <f>_xlfn.IFNA(IF(VLOOKUP($B86,Classificatietabel!$B$6:$H$91,$C$6,FALSE)="Ja",1,0),"")</f>
        <v/>
      </c>
      <c r="D86" s="334" t="str">
        <f>_xlfn.IFNA(VLOOKUP($B86,Classificatietabel!$B$6:$M$91,D$6,FALSE),"")</f>
        <v/>
      </c>
      <c r="E86" s="334" t="str">
        <f>_xlfn.IFNA(VLOOKUP($B86,Classificatietabel!$B$6:$M$91,E$6,FALSE),"")</f>
        <v/>
      </c>
    </row>
    <row r="87" spans="2:5" hidden="1">
      <c r="B87" s="337" t="s">
        <v>184</v>
      </c>
      <c r="C87" s="118" t="str">
        <f>_xlfn.IFNA(IF(VLOOKUP($B87,Classificatietabel!$B$6:$H$91,$C$6,FALSE)="Ja",1,0),"")</f>
        <v/>
      </c>
      <c r="D87" s="334" t="str">
        <f>_xlfn.IFNA(VLOOKUP($B87,Classificatietabel!$B$6:$M$91,D$6,FALSE),"")</f>
        <v/>
      </c>
      <c r="E87" s="334" t="str">
        <f>_xlfn.IFNA(VLOOKUP($B87,Classificatietabel!$B$6:$M$91,E$6,FALSE),"")</f>
        <v/>
      </c>
    </row>
    <row r="88" spans="2:5" hidden="1">
      <c r="B88" s="337" t="s">
        <v>185</v>
      </c>
      <c r="C88" s="118" t="str">
        <f>_xlfn.IFNA(IF(VLOOKUP($B88,Classificatietabel!$B$6:$H$91,$C$6,FALSE)="Ja",1,0),"")</f>
        <v/>
      </c>
      <c r="D88" s="334" t="str">
        <f>_xlfn.IFNA(VLOOKUP($B88,Classificatietabel!$B$6:$M$91,D$6,FALSE),"")</f>
        <v/>
      </c>
      <c r="E88" s="334" t="str">
        <f>_xlfn.IFNA(VLOOKUP($B88,Classificatietabel!$B$6:$M$91,E$6,FALSE),"")</f>
        <v/>
      </c>
    </row>
    <row r="89" spans="2:5" hidden="1">
      <c r="B89" s="337" t="s">
        <v>186</v>
      </c>
      <c r="C89" s="118" t="str">
        <f>_xlfn.IFNA(IF(VLOOKUP($B89,Classificatietabel!$B$6:$H$91,$C$6,FALSE)="Ja",1,0),"")</f>
        <v/>
      </c>
      <c r="D89" s="334" t="str">
        <f>_xlfn.IFNA(VLOOKUP($B89,Classificatietabel!$B$6:$M$91,D$6,FALSE),"")</f>
        <v/>
      </c>
      <c r="E89" s="334" t="str">
        <f>_xlfn.IFNA(VLOOKUP($B89,Classificatietabel!$B$6:$M$91,E$6,FALSE),"")</f>
        <v/>
      </c>
    </row>
    <row r="90" spans="2:5" hidden="1">
      <c r="B90" s="337" t="s">
        <v>187</v>
      </c>
      <c r="C90" s="118" t="str">
        <f>_xlfn.IFNA(IF(VLOOKUP($B90,Classificatietabel!$B$6:$H$91,$C$6,FALSE)="Ja",1,0),"")</f>
        <v/>
      </c>
      <c r="D90" s="334" t="str">
        <f>_xlfn.IFNA(VLOOKUP($B90,Classificatietabel!$B$6:$M$91,D$6,FALSE),"")</f>
        <v/>
      </c>
      <c r="E90" s="334" t="str">
        <f>_xlfn.IFNA(VLOOKUP($B90,Classificatietabel!$B$6:$M$91,E$6,FALSE),"")</f>
        <v/>
      </c>
    </row>
    <row r="91" spans="2:5" hidden="1">
      <c r="B91" s="337" t="e">
        <f>Classificatietabel!#REF!</f>
        <v>#REF!</v>
      </c>
      <c r="C91" s="118" t="e">
        <f>_xlfn.IFNA(IF(VLOOKUP($B91,Classificatietabel!$B$6:$H$91,$C$6,FALSE)="Ja",1,0),"")</f>
        <v>#REF!</v>
      </c>
      <c r="D91" s="334" t="e">
        <f>_xlfn.IFNA(VLOOKUP($B91,Classificatietabel!$B$6:$M$91,D$6,FALSE),"")</f>
        <v>#REF!</v>
      </c>
      <c r="E91" s="334" t="e">
        <f>_xlfn.IFNA(VLOOKUP($B91,Classificatietabel!$B$6:$M$91,E$6,FALSE),"")</f>
        <v>#REF!</v>
      </c>
    </row>
    <row r="92" spans="2:5" hidden="1">
      <c r="B92" s="337" t="e">
        <f>Classificatietabel!#REF!</f>
        <v>#REF!</v>
      </c>
      <c r="C92" s="118" t="e">
        <f>_xlfn.IFNA(IF(VLOOKUP($B92,Classificatietabel!$B$6:$H$91,$C$6,FALSE)="Ja",1,0),"")</f>
        <v>#REF!</v>
      </c>
      <c r="D92" s="334" t="e">
        <f>_xlfn.IFNA(VLOOKUP($B92,Classificatietabel!$B$6:$M$91,D$6,FALSE),"")</f>
        <v>#REF!</v>
      </c>
      <c r="E92" s="334" t="e">
        <f>_xlfn.IFNA(VLOOKUP($B92,Classificatietabel!$B$6:$M$91,E$6,FALSE),"")</f>
        <v>#REF!</v>
      </c>
    </row>
    <row r="93" spans="2:5" hidden="1">
      <c r="B93" s="1"/>
      <c r="C93" s="27" t="str">
        <f>_xlfn.IFNA(IF(VLOOKUP($B93,Classificatietabel!$B$6:$H$91,$C$6,FALSE)="Ja",1,0),"")</f>
        <v/>
      </c>
      <c r="D93" s="29" t="str">
        <f>_xlfn.IFNA(VLOOKUP($B93,Classificatietabel!$B$6:$M$91,D$6,FALSE),"")</f>
        <v/>
      </c>
      <c r="E93" s="29" t="str">
        <f>_xlfn.IFNA(VLOOKUP($B93,Classificatietabel!$B$6:$M$91,E$6,FALSE),"")</f>
        <v/>
      </c>
    </row>
    <row r="94" spans="2:5">
      <c r="B94" s="101" t="s">
        <v>188</v>
      </c>
      <c r="C94" s="97">
        <f>_xlfn.IFNA(IF(VLOOKUP($B94,Classificatietabel!$B$6:$H$91,$C$6,FALSE)="Ja",1,0),"")</f>
        <v>1</v>
      </c>
      <c r="D94" s="99"/>
      <c r="E94" s="99"/>
    </row>
    <row r="95" spans="2:5">
      <c r="B95" s="337" t="s">
        <v>189</v>
      </c>
      <c r="C95" s="118">
        <f>_xlfn.IFNA(IF(VLOOKUP($B95,Classificatietabel!$B$6:$H$91,$C$6,FALSE)="Ja",1,0),"")</f>
        <v>1</v>
      </c>
      <c r="D95" s="334">
        <f>_xlfn.IFNA(VLOOKUP($B95,Classificatietabel!$B$6:$M$91,D$6,FALSE),"")</f>
        <v>30</v>
      </c>
      <c r="E95" s="334">
        <f>_xlfn.IFNA(VLOOKUP($B95,Classificatietabel!$B$6:$M$91,E$6,FALSE),"")</f>
        <v>34</v>
      </c>
    </row>
    <row r="96" spans="2:5">
      <c r="B96" s="337" t="s">
        <v>190</v>
      </c>
      <c r="C96" s="118">
        <f>_xlfn.IFNA(IF(VLOOKUP($B96,Classificatietabel!$B$6:$H$91,$C$6,FALSE)="Ja",1,0),"")</f>
        <v>1</v>
      </c>
      <c r="D96" s="334">
        <f>_xlfn.IFNA(VLOOKUP($B96,Classificatietabel!$B$6:$M$91,D$6,FALSE),"")</f>
        <v>30</v>
      </c>
      <c r="E96" s="334">
        <f>_xlfn.IFNA(VLOOKUP($B96,Classificatietabel!$B$6:$M$91,E$6,FALSE),"")</f>
        <v>34</v>
      </c>
    </row>
    <row r="97" spans="2:5">
      <c r="B97" s="337" t="s">
        <v>191</v>
      </c>
      <c r="C97" s="118">
        <f>_xlfn.IFNA(IF(VLOOKUP($B97,Classificatietabel!$B$6:$H$91,$C$6,FALSE)="Ja",1,0),"")</f>
        <v>1</v>
      </c>
      <c r="D97" s="334">
        <f>_xlfn.IFNA(VLOOKUP($B97,Classificatietabel!$B$6:$M$91,D$6,FALSE),"")</f>
        <v>40</v>
      </c>
      <c r="E97" s="334">
        <f>_xlfn.IFNA(VLOOKUP($B97,Classificatietabel!$B$6:$M$91,E$6,FALSE),"")</f>
        <v>48</v>
      </c>
    </row>
    <row r="98" spans="2:5">
      <c r="B98" s="337" t="s">
        <v>193</v>
      </c>
      <c r="C98" s="118">
        <f>_xlfn.IFNA(IF(VLOOKUP($B98,Classificatietabel!$B$6:$H$91,$C$6,FALSE)="Ja",1,0),"")</f>
        <v>1</v>
      </c>
      <c r="D98" s="334">
        <f>_xlfn.IFNA(VLOOKUP($B98,Classificatietabel!$B$6:$M$91,D$6,FALSE),"")</f>
        <v>30</v>
      </c>
      <c r="E98" s="334">
        <f>_xlfn.IFNA(VLOOKUP($B98,Classificatietabel!$B$6:$M$91,E$6,FALSE),"")</f>
        <v>35</v>
      </c>
    </row>
    <row r="99" spans="2:5">
      <c r="B99" s="337" t="s">
        <v>195</v>
      </c>
      <c r="C99" s="118">
        <f>_xlfn.IFNA(IF(VLOOKUP($B99,Classificatietabel!$B$6:$H$91,$C$6,FALSE)="Ja",1,0),"")</f>
        <v>1</v>
      </c>
      <c r="D99" s="334">
        <f>_xlfn.IFNA(VLOOKUP($B99,Classificatietabel!$B$6:$M$91,D$6,FALSE),"")</f>
        <v>30</v>
      </c>
      <c r="E99" s="334">
        <f>_xlfn.IFNA(VLOOKUP($B99,Classificatietabel!$B$6:$M$91,E$6,FALSE),"")</f>
        <v>33</v>
      </c>
    </row>
    <row r="100" spans="2:5">
      <c r="B100" s="337" t="s">
        <v>197</v>
      </c>
      <c r="C100" s="118">
        <f>_xlfn.IFNA(IF(VLOOKUP($B100,Classificatietabel!$B$6:$H$91,$C$6,FALSE)="Ja",1,0),"")</f>
        <v>1</v>
      </c>
      <c r="D100" s="334">
        <f>_xlfn.IFNA(VLOOKUP($B100,Classificatietabel!$B$6:$M$91,D$6,FALSE),"")</f>
        <v>42</v>
      </c>
      <c r="E100" s="334">
        <f>_xlfn.IFNA(VLOOKUP($B100,Classificatietabel!$B$6:$M$91,E$6,FALSE),"")</f>
        <v>52</v>
      </c>
    </row>
    <row r="101" spans="2:5">
      <c r="B101" s="337" t="s">
        <v>199</v>
      </c>
      <c r="C101" s="118">
        <f>_xlfn.IFNA(IF(VLOOKUP($B101,Classificatietabel!$B$6:$H$91,$C$6,FALSE)="Ja",1,0),"")</f>
        <v>1</v>
      </c>
      <c r="D101" s="334">
        <f>_xlfn.IFNA(VLOOKUP($B101,Classificatietabel!$B$6:$M$91,D$6,FALSE),"")</f>
        <v>35</v>
      </c>
      <c r="E101" s="334">
        <f>_xlfn.IFNA(VLOOKUP($B101,Classificatietabel!$B$6:$M$91,E$6,FALSE),"")</f>
        <v>43</v>
      </c>
    </row>
    <row r="102" spans="2:5">
      <c r="B102" s="337" t="s">
        <v>201</v>
      </c>
      <c r="C102" s="118">
        <f>_xlfn.IFNA(IF(VLOOKUP($B102,Classificatietabel!$B$6:$H$91,$C$6,FALSE)="Ja",1,0),"")</f>
        <v>1</v>
      </c>
      <c r="D102" s="334">
        <f>_xlfn.IFNA(VLOOKUP($B102,Classificatietabel!$B$6:$M$91,D$6,FALSE),"")</f>
        <v>35</v>
      </c>
      <c r="E102" s="334">
        <f>_xlfn.IFNA(VLOOKUP($B102,Classificatietabel!$B$6:$M$91,E$6,FALSE),"")</f>
        <v>43</v>
      </c>
    </row>
    <row r="103" spans="2:5">
      <c r="B103" s="337" t="s">
        <v>202</v>
      </c>
      <c r="C103" s="118">
        <f>_xlfn.IFNA(IF(VLOOKUP($B103,Classificatietabel!$B$6:$H$91,$C$6,FALSE)="Ja",1,0),"")</f>
        <v>1</v>
      </c>
      <c r="D103" s="334">
        <f>_xlfn.IFNA(VLOOKUP($B103,Classificatietabel!$B$6:$M$91,D$6,FALSE),"")</f>
        <v>40</v>
      </c>
      <c r="E103" s="334">
        <f>_xlfn.IFNA(VLOOKUP($B103,Classificatietabel!$B$6:$M$91,E$6,FALSE),"")</f>
        <v>50</v>
      </c>
    </row>
    <row r="104" spans="2:5">
      <c r="B104" s="337" t="s">
        <v>204</v>
      </c>
      <c r="C104" s="118">
        <f>_xlfn.IFNA(IF(VLOOKUP($B104,Classificatietabel!$B$6:$H$91,$C$6,FALSE)="Ja",1,0),"")</f>
        <v>1</v>
      </c>
      <c r="D104" s="334">
        <f>_xlfn.IFNA(VLOOKUP($B104,Classificatietabel!$B$6:$M$91,D$6,FALSE),"")</f>
        <v>35</v>
      </c>
      <c r="E104" s="334">
        <f>_xlfn.IFNA(VLOOKUP($B104,Classificatietabel!$B$6:$M$91,E$6,FALSE),"")</f>
        <v>43</v>
      </c>
    </row>
    <row r="105" spans="2:5">
      <c r="B105" s="337" t="s">
        <v>206</v>
      </c>
      <c r="C105" s="118">
        <f>_xlfn.IFNA(IF(VLOOKUP($B105,Classificatietabel!$B$6:$H$91,$C$6,FALSE)="Ja",1,0),"")</f>
        <v>1</v>
      </c>
      <c r="D105" s="334">
        <f>_xlfn.IFNA(VLOOKUP($B105,Classificatietabel!$B$6:$M$91,D$6,FALSE),"")</f>
        <v>48</v>
      </c>
      <c r="E105" s="334">
        <f>_xlfn.IFNA(VLOOKUP($B105,Classificatietabel!$B$6:$M$91,E$6,FALSE),"")</f>
        <v>56</v>
      </c>
    </row>
    <row r="106" spans="2:5">
      <c r="B106" s="337" t="s">
        <v>208</v>
      </c>
      <c r="C106" s="118">
        <f>_xlfn.IFNA(IF(VLOOKUP($B106,Classificatietabel!$B$6:$H$91,$C$6,FALSE)="Ja",1,0),"")</f>
        <v>1</v>
      </c>
      <c r="D106" s="334">
        <f>_xlfn.IFNA(VLOOKUP($B106,Classificatietabel!$B$6:$M$91,D$6,FALSE),"")</f>
        <v>40</v>
      </c>
      <c r="E106" s="334">
        <f>_xlfn.IFNA(VLOOKUP($B106,Classificatietabel!$B$6:$M$91,E$6,FALSE),"")</f>
        <v>48</v>
      </c>
    </row>
    <row r="107" spans="2:5">
      <c r="B107" s="337" t="s">
        <v>209</v>
      </c>
      <c r="C107" s="118">
        <f>_xlfn.IFNA(IF(VLOOKUP($B107,Classificatietabel!$B$6:$H$91,$C$6,FALSE)="Ja",1,0),"")</f>
        <v>1</v>
      </c>
      <c r="D107" s="334">
        <f>_xlfn.IFNA(VLOOKUP($B107,Classificatietabel!$B$6:$M$91,D$6,FALSE),"")</f>
        <v>40</v>
      </c>
      <c r="E107" s="334">
        <f>_xlfn.IFNA(VLOOKUP($B107,Classificatietabel!$B$6:$M$91,E$6,FALSE),"")</f>
        <v>48</v>
      </c>
    </row>
    <row r="108" spans="2:5">
      <c r="B108" s="337" t="s">
        <v>210</v>
      </c>
      <c r="C108" s="118">
        <f>_xlfn.IFNA(IF(VLOOKUP($B108,Classificatietabel!$B$6:$H$91,$C$6,FALSE)="Ja",1,0),"")</f>
        <v>1</v>
      </c>
      <c r="D108" s="334">
        <f>_xlfn.IFNA(VLOOKUP($B108,Classificatietabel!$B$6:$M$91,D$6,FALSE),"")</f>
        <v>35</v>
      </c>
      <c r="E108" s="334">
        <f>_xlfn.IFNA(VLOOKUP($B108,Classificatietabel!$B$6:$M$91,E$6,FALSE),"")</f>
        <v>43</v>
      </c>
    </row>
    <row r="109" spans="2:5">
      <c r="B109" s="337" t="s">
        <v>212</v>
      </c>
      <c r="C109" s="118">
        <f>_xlfn.IFNA(IF(VLOOKUP($B109,Classificatietabel!$B$6:$H$91,$C$6,FALSE)="Ja",1,0),"")</f>
        <v>1</v>
      </c>
      <c r="D109" s="334">
        <f>_xlfn.IFNA(VLOOKUP($B109,Classificatietabel!$B$6:$M$91,D$6,FALSE),"")</f>
        <v>40</v>
      </c>
      <c r="E109" s="334">
        <f>_xlfn.IFNA(VLOOKUP($B109,Classificatietabel!$B$6:$M$91,E$6,FALSE),"")</f>
        <v>50</v>
      </c>
    </row>
    <row r="110" spans="2:5">
      <c r="B110" s="337" t="s">
        <v>213</v>
      </c>
      <c r="C110" s="118">
        <f>_xlfn.IFNA(IF(VLOOKUP($B110,Classificatietabel!$B$6:$H$91,$C$6,FALSE)="Ja",1,0),"")</f>
        <v>1</v>
      </c>
      <c r="D110" s="334">
        <f>_xlfn.IFNA(VLOOKUP($B110,Classificatietabel!$B$6:$M$91,D$6,FALSE),"")</f>
        <v>42</v>
      </c>
      <c r="E110" s="334">
        <f>_xlfn.IFNA(VLOOKUP($B110,Classificatietabel!$B$6:$M$91,E$6,FALSE),"")</f>
        <v>52</v>
      </c>
    </row>
    <row r="111" spans="2:5">
      <c r="B111" s="337" t="s">
        <v>214</v>
      </c>
      <c r="C111" s="118">
        <f>_xlfn.IFNA(IF(VLOOKUP($B111,Classificatietabel!$B$6:$H$91,$C$6,FALSE)="Ja",1,0),"")</f>
        <v>1</v>
      </c>
      <c r="D111" s="334">
        <f>_xlfn.IFNA(VLOOKUP($B111,Classificatietabel!$B$6:$M$91,D$6,FALSE),"")</f>
        <v>40</v>
      </c>
      <c r="E111" s="334">
        <f>_xlfn.IFNA(VLOOKUP($B111,Classificatietabel!$B$6:$M$91,E$6,FALSE),"")</f>
        <v>48</v>
      </c>
    </row>
    <row r="112" spans="2:5">
      <c r="B112" s="337" t="s">
        <v>216</v>
      </c>
      <c r="C112" s="118">
        <f>_xlfn.IFNA(IF(VLOOKUP($B112,Classificatietabel!$B$6:$H$91,$C$6,FALSE)="Ja",1,0),"")</f>
        <v>1</v>
      </c>
      <c r="D112" s="334">
        <f>_xlfn.IFNA(VLOOKUP($B112,Classificatietabel!$B$6:$M$91,D$6,FALSE),"")</f>
        <v>40</v>
      </c>
      <c r="E112" s="334">
        <f>_xlfn.IFNA(VLOOKUP($B112,Classificatietabel!$B$6:$M$91,E$6,FALSE),"")</f>
        <v>50</v>
      </c>
    </row>
    <row r="113" spans="2:5">
      <c r="B113" s="337" t="str">
        <f>Classificatietabel!B89</f>
        <v>ZORG - Andere 1 (vul hier in)</v>
      </c>
      <c r="C113" s="118">
        <f>_xlfn.IFNA(IF(VLOOKUP($B113,Classificatietabel!$B$6:$H$91,$C$6,FALSE)="Ja",1,0),"")</f>
        <v>1</v>
      </c>
      <c r="D113" s="334">
        <f>_xlfn.IFNA(VLOOKUP($B113,Classificatietabel!$B$6:$M$91,D$6,FALSE),"")</f>
        <v>40</v>
      </c>
      <c r="E113" s="334" t="str">
        <f>_xlfn.IFNA(VLOOKUP($B113,Classificatietabel!$B$6:$M$91,E$6,FALSE),"")</f>
        <v>/</v>
      </c>
    </row>
    <row r="114" spans="2:5">
      <c r="B114" s="337" t="str">
        <f>Classificatietabel!B90</f>
        <v>ZORG - Andere 2 (vul hier in)</v>
      </c>
      <c r="C114" s="118">
        <f>_xlfn.IFNA(IF(VLOOKUP($B114,Classificatietabel!$B$6:$H$91,$C$6,FALSE)="Ja",1,0),"")</f>
        <v>1</v>
      </c>
      <c r="D114" s="334">
        <f>_xlfn.IFNA(VLOOKUP($B114,Classificatietabel!$B$6:$M$91,D$6,FALSE),"")</f>
        <v>40</v>
      </c>
      <c r="E114" s="334" t="str">
        <f>_xlfn.IFNA(VLOOKUP($B114,Classificatietabel!$B$6:$M$91,E$6,FALSE),"")</f>
        <v>/</v>
      </c>
    </row>
    <row r="115" spans="2:5" hidden="1">
      <c r="B115" s="1"/>
      <c r="C115" s="27" t="str">
        <f>_xlfn.IFNA(IF(VLOOKUP($B115,Classificatietabel!$B$6:$H$91,$C$6,FALSE)="Ja",1,0),"")</f>
        <v/>
      </c>
      <c r="D115" s="29" t="str">
        <f>_xlfn.IFNA(VLOOKUP($B115,Classificatietabel!$B$6:$M$91,D$6,FALSE),"")</f>
        <v/>
      </c>
      <c r="E115" s="29" t="str">
        <f>_xlfn.IFNA(VLOOKUP($B115,Classificatietabel!$B$6:$M$91,E$6,FALSE),"")</f>
        <v/>
      </c>
    </row>
    <row r="116" spans="2:5" hidden="1">
      <c r="B116" s="338" t="s">
        <v>220</v>
      </c>
      <c r="C116" s="97" t="str">
        <f>_xlfn.IFNA(IF(VLOOKUP($B116,Classificatietabel!$B$6:$H$91,$C$6,FALSE)="Ja",1,0),"")</f>
        <v/>
      </c>
      <c r="D116" s="335"/>
      <c r="E116" s="335"/>
    </row>
    <row r="117" spans="2:5" hidden="1">
      <c r="B117" s="337" t="s">
        <v>221</v>
      </c>
      <c r="C117" s="118" t="str">
        <f>_xlfn.IFNA(IF(VLOOKUP($B117,Classificatietabel!$B$6:$H$91,$C$6,FALSE)="Ja",1,0),"")</f>
        <v/>
      </c>
      <c r="D117" s="334" t="str">
        <f>_xlfn.IFNA(VLOOKUP($B117,Classificatietabel!$B$6:$M$91,D$6,FALSE),"")</f>
        <v/>
      </c>
      <c r="E117" s="334" t="str">
        <f>_xlfn.IFNA(VLOOKUP($B117,Classificatietabel!$B$6:$M$91,E$6,FALSE),"")</f>
        <v/>
      </c>
    </row>
    <row r="118" spans="2:5" hidden="1">
      <c r="B118" s="337" t="s">
        <v>222</v>
      </c>
      <c r="C118" s="118" t="str">
        <f>_xlfn.IFNA(IF(VLOOKUP($B118,Classificatietabel!$B$6:$H$91,$C$6,FALSE)="Ja",1,0),"")</f>
        <v/>
      </c>
      <c r="D118" s="334" t="str">
        <f>_xlfn.IFNA(VLOOKUP($B118,Classificatietabel!$B$6:$M$91,D$6,FALSE),"")</f>
        <v/>
      </c>
      <c r="E118" s="334" t="str">
        <f>_xlfn.IFNA(VLOOKUP($B118,Classificatietabel!$B$6:$M$91,E$6,FALSE),"")</f>
        <v/>
      </c>
    </row>
    <row r="119" spans="2:5" hidden="1">
      <c r="B119" s="337" t="s">
        <v>223</v>
      </c>
      <c r="C119" s="118" t="str">
        <f>_xlfn.IFNA(IF(VLOOKUP($B119,Classificatietabel!$B$6:$H$91,$C$6,FALSE)="Ja",1,0),"")</f>
        <v/>
      </c>
      <c r="D119" s="334" t="str">
        <f>_xlfn.IFNA(VLOOKUP($B119,Classificatietabel!$B$6:$M$91,D$6,FALSE),"")</f>
        <v/>
      </c>
      <c r="E119" s="334" t="str">
        <f>_xlfn.IFNA(VLOOKUP($B119,Classificatietabel!$B$6:$M$91,E$6,FALSE),"")</f>
        <v/>
      </c>
    </row>
    <row r="120" spans="2:5" hidden="1">
      <c r="B120" s="337" t="s">
        <v>224</v>
      </c>
      <c r="C120" s="118" t="str">
        <f>_xlfn.IFNA(IF(VLOOKUP($B120,Classificatietabel!$B$6:$H$91,$C$6,FALSE)="Ja",1,0),"")</f>
        <v/>
      </c>
      <c r="D120" s="334" t="str">
        <f>_xlfn.IFNA(VLOOKUP($B120,Classificatietabel!$B$6:$M$91,D$6,FALSE),"")</f>
        <v/>
      </c>
      <c r="E120" s="334" t="str">
        <f>_xlfn.IFNA(VLOOKUP($B120,Classificatietabel!$B$6:$M$91,E$6,FALSE),"")</f>
        <v/>
      </c>
    </row>
    <row r="121" spans="2:5" hidden="1">
      <c r="B121" s="337" t="s">
        <v>225</v>
      </c>
      <c r="C121" s="118" t="str">
        <f>_xlfn.IFNA(IF(VLOOKUP($B121,Classificatietabel!$B$6:$H$91,$C$6,FALSE)="Ja",1,0),"")</f>
        <v/>
      </c>
      <c r="D121" s="334" t="str">
        <f>_xlfn.IFNA(VLOOKUP($B121,Classificatietabel!$B$6:$M$91,D$6,FALSE),"")</f>
        <v/>
      </c>
      <c r="E121" s="334" t="str">
        <f>_xlfn.IFNA(VLOOKUP($B121,Classificatietabel!$B$6:$M$91,E$6,FALSE),"")</f>
        <v/>
      </c>
    </row>
    <row r="122" spans="2:5" hidden="1">
      <c r="B122" s="337" t="s">
        <v>226</v>
      </c>
      <c r="C122" s="118" t="str">
        <f>_xlfn.IFNA(IF(VLOOKUP($B122,Classificatietabel!$B$6:$H$91,$C$6,FALSE)="Ja",1,0),"")</f>
        <v/>
      </c>
      <c r="D122" s="334" t="str">
        <f>_xlfn.IFNA(VLOOKUP($B122,Classificatietabel!$B$6:$M$91,D$6,FALSE),"")</f>
        <v/>
      </c>
      <c r="E122" s="334" t="str">
        <f>_xlfn.IFNA(VLOOKUP($B122,Classificatietabel!$B$6:$M$91,E$6,FALSE),"")</f>
        <v/>
      </c>
    </row>
    <row r="123" spans="2:5" hidden="1">
      <c r="B123" s="337" t="e">
        <f>Classificatietabel!#REF!</f>
        <v>#REF!</v>
      </c>
      <c r="C123" s="118" t="e">
        <f>_xlfn.IFNA(IF(VLOOKUP($B123,Classificatietabel!$B$6:$H$91,$C$6,FALSE)="Ja",1,0),"")</f>
        <v>#REF!</v>
      </c>
      <c r="D123" s="334" t="e">
        <f>_xlfn.IFNA(VLOOKUP($B123,Classificatietabel!$B$6:$M$91,D$6,FALSE),"")</f>
        <v>#REF!</v>
      </c>
      <c r="E123" s="334" t="e">
        <f>_xlfn.IFNA(VLOOKUP($B123,Classificatietabel!$B$6:$M$91,E$6,FALSE),"")</f>
        <v>#REF!</v>
      </c>
    </row>
    <row r="124" spans="2:5" hidden="1">
      <c r="B124" s="337" t="e">
        <f>Classificatietabel!#REF!</f>
        <v>#REF!</v>
      </c>
      <c r="C124" s="118" t="e">
        <f>_xlfn.IFNA(IF(VLOOKUP($B124,Classificatietabel!$B$6:$H$91,$C$6,FALSE)="Ja",1,0),"")</f>
        <v>#REF!</v>
      </c>
      <c r="D124" s="334" t="e">
        <f>_xlfn.IFNA(VLOOKUP($B124,Classificatietabel!$B$6:$M$91,D$6,FALSE),"")</f>
        <v>#REF!</v>
      </c>
      <c r="E124" s="334" t="e">
        <f>_xlfn.IFNA(VLOOKUP($B124,Classificatietabel!$B$6:$M$91,E$6,FALSE),"")</f>
        <v>#REF!</v>
      </c>
    </row>
    <row r="125" spans="2:5" hidden="1">
      <c r="B125" s="1"/>
      <c r="C125" s="27" t="str">
        <f>_xlfn.IFNA(IF(VLOOKUP($B125,Classificatietabel!$B$6:$H$91,$C$6,FALSE)="Ja",1,0),"")</f>
        <v/>
      </c>
      <c r="D125" s="29" t="str">
        <f>_xlfn.IFNA(VLOOKUP($B125,Classificatietabel!$B$6:$M$91,D$6,FALSE),"")</f>
        <v/>
      </c>
      <c r="E125" s="29" t="str">
        <f>_xlfn.IFNA(VLOOKUP($B125,Classificatietabel!$B$6:$M$91,E$6,FALSE),"")</f>
        <v/>
      </c>
    </row>
    <row r="126" spans="2:5" hidden="1">
      <c r="B126" s="338" t="s">
        <v>227</v>
      </c>
      <c r="C126" s="97" t="str">
        <f>_xlfn.IFNA(IF(VLOOKUP($B126,Classificatietabel!$B$6:$H$91,$C$6,FALSE)="Ja",1,0),"")</f>
        <v/>
      </c>
      <c r="D126" s="335"/>
      <c r="E126" s="335"/>
    </row>
    <row r="127" spans="2:5" hidden="1">
      <c r="B127" s="337" t="s">
        <v>228</v>
      </c>
      <c r="C127" s="118" t="str">
        <f>_xlfn.IFNA(IF(VLOOKUP($B127,Classificatietabel!$B$6:$H$91,$C$6,FALSE)="Ja",1,0),"")</f>
        <v/>
      </c>
      <c r="D127" s="334" t="str">
        <f>_xlfn.IFNA(VLOOKUP($B127,Classificatietabel!$B$6:$M$91,D$6,FALSE),"")</f>
        <v/>
      </c>
      <c r="E127" s="334" t="str">
        <f>_xlfn.IFNA(VLOOKUP($B127,Classificatietabel!$B$6:$M$91,E$6,FALSE),"")</f>
        <v/>
      </c>
    </row>
    <row r="128" spans="2:5" hidden="1">
      <c r="B128" s="337" t="s">
        <v>231</v>
      </c>
      <c r="C128" s="118" t="str">
        <f>_xlfn.IFNA(IF(VLOOKUP($B128,Classificatietabel!$B$6:$H$91,$C$6,FALSE)="Ja",1,0),"")</f>
        <v/>
      </c>
      <c r="D128" s="334" t="str">
        <f>_xlfn.IFNA(VLOOKUP($B128,Classificatietabel!$B$6:$M$91,D$6,FALSE),"")</f>
        <v/>
      </c>
      <c r="E128" s="334" t="str">
        <f>_xlfn.IFNA(VLOOKUP($B128,Classificatietabel!$B$6:$M$91,E$6,FALSE),"")</f>
        <v/>
      </c>
    </row>
    <row r="129" spans="2:5" hidden="1">
      <c r="B129" s="337" t="s">
        <v>232</v>
      </c>
      <c r="C129" s="118" t="str">
        <f>_xlfn.IFNA(IF(VLOOKUP($B129,Classificatietabel!$B$6:$H$91,$C$6,FALSE)="Ja",1,0),"")</f>
        <v/>
      </c>
      <c r="D129" s="334" t="str">
        <f>_xlfn.IFNA(VLOOKUP($B129,Classificatietabel!$B$6:$M$91,D$6,FALSE),"")</f>
        <v/>
      </c>
      <c r="E129" s="334" t="str">
        <f>_xlfn.IFNA(VLOOKUP($B129,Classificatietabel!$B$6:$M$91,E$6,FALSE),"")</f>
        <v/>
      </c>
    </row>
    <row r="130" spans="2:5" hidden="1">
      <c r="B130" s="337" t="s">
        <v>233</v>
      </c>
      <c r="C130" s="118" t="str">
        <f>_xlfn.IFNA(IF(VLOOKUP($B130,Classificatietabel!$B$6:$H$91,$C$6,FALSE)="Ja",1,0),"")</f>
        <v/>
      </c>
      <c r="D130" s="334" t="str">
        <f>_xlfn.IFNA(VLOOKUP($B130,Classificatietabel!$B$6:$M$91,D$6,FALSE),"")</f>
        <v/>
      </c>
      <c r="E130" s="334" t="str">
        <f>_xlfn.IFNA(VLOOKUP($B130,Classificatietabel!$B$6:$M$91,E$6,FALSE),"")</f>
        <v/>
      </c>
    </row>
    <row r="131" spans="2:5" hidden="1">
      <c r="B131" s="337" t="s">
        <v>234</v>
      </c>
      <c r="C131" s="118" t="str">
        <f>_xlfn.IFNA(IF(VLOOKUP($B131,Classificatietabel!$B$6:$H$91,$C$6,FALSE)="Ja",1,0),"")</f>
        <v/>
      </c>
      <c r="D131" s="334" t="str">
        <f>_xlfn.IFNA(VLOOKUP($B131,Classificatietabel!$B$6:$M$91,D$6,FALSE),"")</f>
        <v/>
      </c>
      <c r="E131" s="334" t="str">
        <f>_xlfn.IFNA(VLOOKUP($B131,Classificatietabel!$B$6:$M$91,E$6,FALSE),"")</f>
        <v/>
      </c>
    </row>
    <row r="132" spans="2:5" hidden="1">
      <c r="B132" s="337" t="s">
        <v>235</v>
      </c>
      <c r="C132" s="118" t="str">
        <f>_xlfn.IFNA(IF(VLOOKUP($B132,Classificatietabel!$B$6:$H$91,$C$6,FALSE)="Ja",1,0),"")</f>
        <v/>
      </c>
      <c r="D132" s="334" t="str">
        <f>_xlfn.IFNA(VLOOKUP($B132,Classificatietabel!$B$6:$M$91,D$6,FALSE),"")</f>
        <v/>
      </c>
      <c r="E132" s="334" t="str">
        <f>_xlfn.IFNA(VLOOKUP($B132,Classificatietabel!$B$6:$M$91,E$6,FALSE),"")</f>
        <v/>
      </c>
    </row>
    <row r="133" spans="2:5" hidden="1">
      <c r="B133" s="337" t="s">
        <v>236</v>
      </c>
      <c r="C133" s="118" t="str">
        <f>_xlfn.IFNA(IF(VLOOKUP($B133,Classificatietabel!$B$6:$H$91,$C$6,FALSE)="Ja",1,0),"")</f>
        <v/>
      </c>
      <c r="D133" s="334" t="str">
        <f>_xlfn.IFNA(VLOOKUP($B133,Classificatietabel!$B$6:$M$91,D$6,FALSE),"")</f>
        <v/>
      </c>
      <c r="E133" s="334" t="str">
        <f>_xlfn.IFNA(VLOOKUP($B133,Classificatietabel!$B$6:$M$91,E$6,FALSE),"")</f>
        <v/>
      </c>
    </row>
    <row r="134" spans="2:5" hidden="1">
      <c r="B134" s="337" t="s">
        <v>237</v>
      </c>
      <c r="C134" s="118" t="str">
        <f>_xlfn.IFNA(IF(VLOOKUP($B134,Classificatietabel!$B$6:$H$91,$C$6,FALSE)="Ja",1,0),"")</f>
        <v/>
      </c>
      <c r="D134" s="334" t="str">
        <f>_xlfn.IFNA(VLOOKUP($B134,Classificatietabel!$B$6:$M$91,D$6,FALSE),"")</f>
        <v/>
      </c>
      <c r="E134" s="334" t="str">
        <f>_xlfn.IFNA(VLOOKUP($B134,Classificatietabel!$B$6:$M$91,E$6,FALSE),"")</f>
        <v/>
      </c>
    </row>
    <row r="135" spans="2:5" hidden="1">
      <c r="B135" s="337" t="s">
        <v>238</v>
      </c>
      <c r="C135" s="118" t="str">
        <f>_xlfn.IFNA(IF(VLOOKUP($B135,Classificatietabel!$B$6:$H$91,$C$6,FALSE)="Ja",1,0),"")</f>
        <v/>
      </c>
      <c r="D135" s="334" t="str">
        <f>_xlfn.IFNA(VLOOKUP($B135,Classificatietabel!$B$6:$M$91,D$6,FALSE),"")</f>
        <v/>
      </c>
      <c r="E135" s="334" t="str">
        <f>_xlfn.IFNA(VLOOKUP($B135,Classificatietabel!$B$6:$M$91,E$6,FALSE),"")</f>
        <v/>
      </c>
    </row>
    <row r="136" spans="2:5" hidden="1">
      <c r="B136" s="337" t="e">
        <f>Classificatietabel!#REF!</f>
        <v>#REF!</v>
      </c>
      <c r="C136" s="118" t="e">
        <f>_xlfn.IFNA(IF(VLOOKUP($B136,Classificatietabel!$B$6:$H$91,$C$6,FALSE)="Ja",1,0),"")</f>
        <v>#REF!</v>
      </c>
      <c r="D136" s="334" t="e">
        <f>_xlfn.IFNA(VLOOKUP($B136,Classificatietabel!$B$6:$M$91,D$6,FALSE),"")</f>
        <v>#REF!</v>
      </c>
      <c r="E136" s="334" t="e">
        <f>_xlfn.IFNA(VLOOKUP($B136,Classificatietabel!$B$6:$M$91,E$6,FALSE),"")</f>
        <v>#REF!</v>
      </c>
    </row>
    <row r="137" spans="2:5" hidden="1">
      <c r="B137" s="337" t="e">
        <f>Classificatietabel!#REF!</f>
        <v>#REF!</v>
      </c>
      <c r="C137" s="118" t="e">
        <f>_xlfn.IFNA(IF(VLOOKUP($B137,Classificatietabel!$B$6:$H$91,$C$6,FALSE)="Ja",1,0),"")</f>
        <v>#REF!</v>
      </c>
      <c r="D137" s="334" t="e">
        <f>_xlfn.IFNA(VLOOKUP($B137,Classificatietabel!$B$6:$M$91,D$6,FALSE),"")</f>
        <v>#REF!</v>
      </c>
      <c r="E137" s="334" t="e">
        <f>_xlfn.IFNA(VLOOKUP($B137,Classificatietabel!$B$6:$M$91,E$6,FALSE),"")</f>
        <v>#REF!</v>
      </c>
    </row>
    <row r="138" spans="2:5" hidden="1">
      <c r="B138" s="1"/>
      <c r="C138" s="27" t="str">
        <f>_xlfn.IFNA(IF(VLOOKUP($B138,Classificatietabel!$B$6:$H$91,$C$6,FALSE)="Ja",1,0),"")</f>
        <v/>
      </c>
      <c r="D138" s="29" t="str">
        <f>_xlfn.IFNA(VLOOKUP($B138,Classificatietabel!$B$6:$M$91,D$6,FALSE),"")</f>
        <v/>
      </c>
      <c r="E138" s="29" t="str">
        <f>_xlfn.IFNA(VLOOKUP($B138,Classificatietabel!$B$6:$M$91,E$6,FALSE),"")</f>
        <v/>
      </c>
    </row>
    <row r="139" spans="2:5" hidden="1">
      <c r="B139" s="338" t="s">
        <v>239</v>
      </c>
      <c r="C139" s="97" t="str">
        <f>_xlfn.IFNA(IF(VLOOKUP($B139,Classificatietabel!$B$6:$H$91,$C$6,FALSE)="Ja",1,0),"")</f>
        <v/>
      </c>
      <c r="D139" s="335"/>
      <c r="E139" s="335"/>
    </row>
    <row r="140" spans="2:5" hidden="1">
      <c r="B140" s="337" t="s">
        <v>240</v>
      </c>
      <c r="C140" s="118" t="str">
        <f>_xlfn.IFNA(IF(VLOOKUP($B140,Classificatietabel!$B$6:$H$91,$C$6,FALSE)="Ja",1,0),"")</f>
        <v/>
      </c>
      <c r="D140" s="334" t="str">
        <f>_xlfn.IFNA(VLOOKUP($B140,Classificatietabel!$B$6:$M$91,D$6,FALSE),"")</f>
        <v/>
      </c>
      <c r="E140" s="334" t="str">
        <f>_xlfn.IFNA(VLOOKUP($B140,Classificatietabel!$B$6:$M$91,E$6,FALSE),"")</f>
        <v/>
      </c>
    </row>
    <row r="141" spans="2:5" hidden="1">
      <c r="B141" s="337" t="s">
        <v>241</v>
      </c>
      <c r="C141" s="118" t="str">
        <f>_xlfn.IFNA(IF(VLOOKUP($B141,Classificatietabel!$B$6:$H$91,$C$6,FALSE)="Ja",1,0),"")</f>
        <v/>
      </c>
      <c r="D141" s="334" t="str">
        <f>_xlfn.IFNA(VLOOKUP($B141,Classificatietabel!$B$6:$M$91,D$6,FALSE),"")</f>
        <v/>
      </c>
      <c r="E141" s="334" t="str">
        <f>_xlfn.IFNA(VLOOKUP($B141,Classificatietabel!$B$6:$M$91,E$6,FALSE),"")</f>
        <v/>
      </c>
    </row>
    <row r="142" spans="2:5" hidden="1">
      <c r="B142" s="337" t="e">
        <f>Classificatietabel!#REF!</f>
        <v>#REF!</v>
      </c>
      <c r="C142" s="118" t="e">
        <f>_xlfn.IFNA(IF(VLOOKUP($B142,Classificatietabel!$B$6:$H$91,$C$6,FALSE)="Ja",1,0),"")</f>
        <v>#REF!</v>
      </c>
      <c r="D142" s="334" t="e">
        <f>_xlfn.IFNA(VLOOKUP($B142,Classificatietabel!$B$6:$M$91,D$6,FALSE),"")</f>
        <v>#REF!</v>
      </c>
      <c r="E142" s="334" t="e">
        <f>_xlfn.IFNA(VLOOKUP($B142,Classificatietabel!$B$6:$M$91,E$6,FALSE),"")</f>
        <v>#REF!</v>
      </c>
    </row>
    <row r="143" spans="2:5" hidden="1">
      <c r="B143" s="337" t="e">
        <f>Classificatietabel!#REF!</f>
        <v>#REF!</v>
      </c>
      <c r="C143" s="118" t="e">
        <f>_xlfn.IFNA(IF(VLOOKUP($B143,Classificatietabel!$B$6:$H$91,$C$6,FALSE)="Ja",1,0),"")</f>
        <v>#REF!</v>
      </c>
      <c r="D143" s="334" t="e">
        <f>_xlfn.IFNA(VLOOKUP($B143,Classificatietabel!$B$6:$M$91,D$6,FALSE),"")</f>
        <v>#REF!</v>
      </c>
      <c r="E143" s="334" t="e">
        <f>_xlfn.IFNA(VLOOKUP($B143,Classificatietabel!$B$6:$M$91,E$6,FALSE),"")</f>
        <v>#REF!</v>
      </c>
    </row>
    <row r="144" spans="2:5" hidden="1">
      <c r="B144" s="1"/>
      <c r="C144" s="27" t="str">
        <f>_xlfn.IFNA(IF(VLOOKUP($B144,Classificatietabel!$B$6:$H$91,$C$6,FALSE)="Ja",1,0),"")</f>
        <v/>
      </c>
      <c r="D144" s="29" t="str">
        <f>_xlfn.IFNA(VLOOKUP($B144,Classificatietabel!$B$6:$M$91,D$6,FALSE),"")</f>
        <v/>
      </c>
      <c r="E144" s="29" t="str">
        <f>_xlfn.IFNA(VLOOKUP($B144,Classificatietabel!$B$6:$M$91,E$6,FALSE),"")</f>
        <v/>
      </c>
    </row>
    <row r="145" spans="2:5" ht="13.95" hidden="1" customHeight="1">
      <c r="B145" s="338" t="s">
        <v>242</v>
      </c>
      <c r="C145" s="97" t="str">
        <f>_xlfn.IFNA(IF(VLOOKUP($B145,Classificatietabel!$B$6:$H$91,$C$6,FALSE)="Ja",1,0),"")</f>
        <v/>
      </c>
      <c r="D145" s="335"/>
      <c r="E145" s="335"/>
    </row>
    <row r="146" spans="2:5" hidden="1">
      <c r="B146" s="337" t="s">
        <v>243</v>
      </c>
      <c r="C146" s="118" t="str">
        <f>_xlfn.IFNA(IF(VLOOKUP($B146,Classificatietabel!$B$6:$H$91,$C$6,FALSE)="Ja",1,0),"")</f>
        <v/>
      </c>
      <c r="D146" s="334" t="str">
        <f>_xlfn.IFNA(VLOOKUP($B146,Classificatietabel!$B$6:$M$91,D$6,FALSE),"")</f>
        <v/>
      </c>
      <c r="E146" s="334" t="str">
        <f>_xlfn.IFNA(VLOOKUP($B146,Classificatietabel!$B$6:$M$91,E$6,FALSE),"")</f>
        <v/>
      </c>
    </row>
    <row r="147" spans="2:5" hidden="1">
      <c r="B147" s="337" t="s">
        <v>244</v>
      </c>
      <c r="C147" s="118" t="str">
        <f>_xlfn.IFNA(IF(VLOOKUP($B147,Classificatietabel!$B$6:$H$91,$C$6,FALSE)="Ja",1,0),"")</f>
        <v/>
      </c>
      <c r="D147" s="334" t="str">
        <f>_xlfn.IFNA(VLOOKUP($B147,Classificatietabel!$B$6:$M$91,D$6,FALSE),"")</f>
        <v/>
      </c>
      <c r="E147" s="334" t="str">
        <f>_xlfn.IFNA(VLOOKUP($B147,Classificatietabel!$B$6:$M$91,E$6,FALSE),"")</f>
        <v/>
      </c>
    </row>
    <row r="148" spans="2:5" hidden="1">
      <c r="B148" s="337" t="s">
        <v>245</v>
      </c>
      <c r="C148" s="118" t="str">
        <f>_xlfn.IFNA(IF(VLOOKUP($B148,Classificatietabel!$B$6:$H$91,$C$6,FALSE)="Ja",1,0),"")</f>
        <v/>
      </c>
      <c r="D148" s="334" t="str">
        <f>_xlfn.IFNA(VLOOKUP($B148,Classificatietabel!$B$6:$M$91,D$6,FALSE),"")</f>
        <v/>
      </c>
      <c r="E148" s="334" t="str">
        <f>_xlfn.IFNA(VLOOKUP($B148,Classificatietabel!$B$6:$M$91,E$6,FALSE),"")</f>
        <v/>
      </c>
    </row>
    <row r="149" spans="2:5" hidden="1">
      <c r="B149" s="337" t="e">
        <f>Classificatietabel!#REF!</f>
        <v>#REF!</v>
      </c>
      <c r="C149" s="118" t="e">
        <f>_xlfn.IFNA(IF(VLOOKUP($B149,Classificatietabel!$B$6:$H$91,$C$6,FALSE)="Ja",1,0),"")</f>
        <v>#REF!</v>
      </c>
      <c r="D149" s="334" t="e">
        <f>_xlfn.IFNA(VLOOKUP($B149,Classificatietabel!$B$6:$M$91,D$6,FALSE),"")</f>
        <v>#REF!</v>
      </c>
      <c r="E149" s="334" t="e">
        <f>_xlfn.IFNA(VLOOKUP($B149,Classificatietabel!$B$6:$M$91,E$6,FALSE),"")</f>
        <v>#REF!</v>
      </c>
    </row>
    <row r="150" spans="2:5" hidden="1">
      <c r="B150" s="337" t="e">
        <f>Classificatietabel!#REF!</f>
        <v>#REF!</v>
      </c>
      <c r="C150" s="118" t="e">
        <f>_xlfn.IFNA(IF(VLOOKUP($B150,Classificatietabel!$B$6:$H$91,$C$6,FALSE)="Ja",1,0),"")</f>
        <v>#REF!</v>
      </c>
      <c r="D150" s="334" t="e">
        <f>_xlfn.IFNA(VLOOKUP($B150,Classificatietabel!$B$6:$M$91,D$6,FALSE),"")</f>
        <v>#REF!</v>
      </c>
      <c r="E150" s="334" t="e">
        <f>_xlfn.IFNA(VLOOKUP($B150,Classificatietabel!$B$6:$M$91,E$6,FALSE),"")</f>
        <v>#REF!</v>
      </c>
    </row>
    <row r="151" spans="2:5" hidden="1">
      <c r="B151" s="1"/>
      <c r="C151" s="27" t="str">
        <f>_xlfn.IFNA(IF(VLOOKUP($B151,Classificatietabel!$B$6:$H$91,$C$6,FALSE)="Ja",1,0),"")</f>
        <v/>
      </c>
      <c r="D151" s="29" t="str">
        <f>_xlfn.IFNA(VLOOKUP($B151,Classificatietabel!$B$6:$M$91,D$6,FALSE),"")</f>
        <v/>
      </c>
      <c r="E151" s="29" t="str">
        <f>_xlfn.IFNA(VLOOKUP($B151,Classificatietabel!$B$6:$M$91,E$6,FALSE),"")</f>
        <v/>
      </c>
    </row>
    <row r="152" spans="2:5" hidden="1">
      <c r="B152" s="1"/>
      <c r="C152" s="27" t="str">
        <f>_xlfn.IFNA(IF(VLOOKUP($B152,Classificatietabel!$B$6:$H$91,$C$6,FALSE)="Ja",1,0),"")</f>
        <v/>
      </c>
      <c r="D152" s="29" t="str">
        <f>_xlfn.IFNA(VLOOKUP($B152,Classificatietabel!$B$6:$M$91,D$6,FALSE),"")</f>
        <v/>
      </c>
      <c r="E152" s="29" t="str">
        <f>_xlfn.IFNA(VLOOKUP($B152,Classificatietabel!$B$6:$M$91,E$6,FALSE),"")</f>
        <v/>
      </c>
    </row>
    <row r="153" spans="2:5"/>
  </sheetData>
  <sheetProtection algorithmName="SHA-512" hashValue="bq+pg/cpie7B69LYcHxnyzpTyngBCcyhNjJ8YVeOYkMHliECXv4aDlxWHkfg1I7+Vob0N/wlw1hGSZqznwdBEg==" saltValue="YluqdBag0CSgmF2NJ5LXkQ==" spinCount="100000" sheet="1" objects="1" scenarios="1"/>
  <autoFilter ref="A1:F152" xr:uid="{C23B1A31-114E-4039-90DF-0CEA3C2BED04}">
    <filterColumn colId="2">
      <filters>
        <filter val="1"/>
        <filter val="3"/>
        <filter val="Komt voor ?"/>
        <filter val="x"/>
      </filters>
    </filterColumn>
  </autoFilter>
  <customSheetViews>
    <customSheetView guid="{7B059D31-20F7-419C-8D23-FFF37CBEC363}" showGridLines="0" showRowCol="0" filter="1" showAutoFilter="1" hiddenRows="1" hiddenColumns="1">
      <pane xSplit="1" ySplit="6" topLeftCell="B22" activePane="bottomRight" state="frozen"/>
      <selection pane="bottomRight" activeCell="B5" sqref="B5"/>
      <pageMargins left="0" right="0" top="0" bottom="0" header="0" footer="0"/>
      <autoFilter ref="A1:F152" xr:uid="{C64E3992-D988-45DF-AEE3-698A6CDCF94B}">
        <filterColumn colId="2">
          <filters>
            <filter val="1"/>
            <filter val="3"/>
            <filter val="Komt voor ?"/>
            <filter val="x"/>
          </filters>
        </filterColumn>
      </autoFilter>
    </customSheetView>
    <customSheetView guid="{0BAF80B5-F2A6-44C5-9CD5-AEDE37DCB9A3}" showGridLines="0" showRowCol="0" filter="1" showAutoFilter="1" hiddenRows="1" hiddenColumns="1">
      <pane xSplit="1" ySplit="6" topLeftCell="B22" activePane="bottomRight" state="frozen"/>
      <selection pane="bottomRight" activeCell="B5" sqref="B5"/>
      <pageMargins left="0" right="0" top="0" bottom="0" header="0" footer="0"/>
      <autoFilter ref="A1:F152" xr:uid="{4DBCA27B-6648-4617-BA87-36C92D9D0919}">
        <filterColumn colId="2">
          <filters>
            <filter val="1"/>
            <filter val="3"/>
            <filter val="Komt voor ?"/>
            <filter val="x"/>
          </filters>
        </filterColumn>
      </autoFilter>
    </customSheetView>
    <customSheetView guid="{F1632253-70CC-431C-B294-106D5B75890C}" showGridLines="0" showRowCol="0" filter="1" showAutoFilter="1" hiddenRows="1" hiddenColumns="1">
      <pane xSplit="1" ySplit="6" topLeftCell="B7" activePane="bottomRight" state="frozen"/>
      <selection pane="bottomRight" activeCell="B5" sqref="B5"/>
      <pageMargins left="0" right="0" top="0" bottom="0" header="0" footer="0"/>
      <autoFilter ref="A1:F152" xr:uid="{A9DFC4D6-239A-4F4F-AFE4-CFBB40C93F93}">
        <filterColumn colId="2">
          <filters>
            <filter val="1"/>
            <filter val="3"/>
            <filter val="Komt voor ?"/>
            <filter val="x"/>
          </filters>
        </filterColumn>
      </autoFilter>
    </customSheetView>
    <customSheetView guid="{F939F98C-AA3B-4203-9884-0BAA8DF56057}" showGridLines="0" showRowCol="0" filter="1" showAutoFilter="1" hiddenRows="1" hiddenColumns="1">
      <pane xSplit="1.2857142857142858" ySplit="7.4782608695652169" topLeftCell="B22" activePane="bottomRight" state="frozen"/>
      <selection pane="bottomRight" activeCell="B5" sqref="B5"/>
      <pageMargins left="0" right="0" top="0" bottom="0" header="0" footer="0"/>
      <autoFilter ref="A1:F152" xr:uid="{37A219FC-99FD-499A-A034-C5387ED0ED69}">
        <filterColumn colId="2">
          <filters>
            <filter val="1"/>
            <filter val="3"/>
            <filter val="Komt voor ?"/>
            <filter val="x"/>
          </filters>
        </filterColumn>
      </autoFilter>
    </customSheetView>
    <customSheetView guid="{0239FED1-E19C-4428-AF3A-D0A54FC88C9F}" showGridLines="0" showRowCol="0" filter="1" showAutoFilter="1" hiddenRows="1" hiddenColumns="1">
      <pane xSplit="1" ySplit="6" topLeftCell="B22" activePane="bottomRight" state="frozen"/>
      <selection pane="bottomRight" activeCell="B5" sqref="B5"/>
      <pageMargins left="0" right="0" top="0" bottom="0" header="0" footer="0"/>
      <autoFilter ref="A1:F152" xr:uid="{8539FAE2-6C8E-4961-8814-3BD2B5B10897}">
        <filterColumn colId="2">
          <filters>
            <filter val="1"/>
            <filter val="3"/>
            <filter val="Komt voor ?"/>
            <filter val="x"/>
          </filters>
        </filterColumn>
      </autoFilter>
    </customSheetView>
  </customSheetViews>
  <pageMargins left="0.7" right="0.7" top="0.75" bottom="0.75" header="0.3" footer="0.3"/>
  <pageSetup paperSize="9" scale="61"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7CCA3-C641-4DB5-8563-B4F73E5D07E3}">
  <sheetPr codeName="Blad16">
    <tabColor theme="0"/>
    <pageSetUpPr fitToPage="1"/>
  </sheetPr>
  <dimension ref="A1:T236"/>
  <sheetViews>
    <sheetView showGridLines="0" zoomScaleNormal="100" workbookViewId="0">
      <selection activeCell="E8" sqref="E8"/>
    </sheetView>
  </sheetViews>
  <sheetFormatPr defaultColWidth="0" defaultRowHeight="13.8" zeroHeight="1"/>
  <cols>
    <col min="1" max="1" width="1.33203125" style="54" customWidth="1"/>
    <col min="2" max="2" width="56.33203125" style="54" customWidth="1"/>
    <col min="3" max="3" width="25.44140625" style="57" customWidth="1"/>
    <col min="4" max="4" width="26.6640625" style="57" hidden="1" customWidth="1"/>
    <col min="5" max="5" width="57.6640625" style="57" customWidth="1"/>
    <col min="6" max="6" width="22.44140625" style="57" customWidth="1"/>
    <col min="7" max="7" width="11.5546875" style="109" customWidth="1"/>
    <col min="8" max="8" width="1.109375" style="54" customWidth="1"/>
    <col min="9" max="9" width="33.6640625" style="54" hidden="1" customWidth="1"/>
    <col min="10" max="13" width="10.6640625" style="54" hidden="1" customWidth="1"/>
    <col min="14" max="14" width="2.33203125" style="54" hidden="1" customWidth="1"/>
    <col min="15" max="17" width="10.6640625" style="54" hidden="1" customWidth="1"/>
    <col min="18" max="20" width="2.33203125" style="54" hidden="1" customWidth="1"/>
    <col min="21" max="16384" width="11.44140625" style="54" hidden="1"/>
  </cols>
  <sheetData>
    <row r="1" spans="1:8" ht="6.6" customHeight="1">
      <c r="A1" s="52"/>
      <c r="B1" s="53"/>
      <c r="C1" s="5"/>
      <c r="D1" s="5"/>
      <c r="E1" s="5"/>
      <c r="F1" s="5"/>
      <c r="G1" s="107"/>
      <c r="H1" s="5"/>
    </row>
    <row r="2" spans="1:8" ht="23.4" customHeight="1">
      <c r="A2" s="55"/>
      <c r="B2" s="268" t="s">
        <v>471</v>
      </c>
      <c r="C2" s="93"/>
      <c r="D2" s="93"/>
      <c r="E2" s="93"/>
      <c r="F2" s="93"/>
      <c r="G2" s="108"/>
      <c r="H2" s="55"/>
    </row>
    <row r="3" spans="1:8" s="53" customFormat="1" ht="14.4">
      <c r="B3" s="269" t="s">
        <v>472</v>
      </c>
      <c r="C3" s="269" t="s">
        <v>473</v>
      </c>
      <c r="D3" s="270" t="s">
        <v>474</v>
      </c>
      <c r="E3" s="269" t="s">
        <v>475</v>
      </c>
      <c r="F3" s="269" t="s">
        <v>476</v>
      </c>
      <c r="G3" s="270" t="s">
        <v>257</v>
      </c>
    </row>
    <row r="4" spans="1:8" s="53" customFormat="1" ht="14.4">
      <c r="C4" s="5"/>
      <c r="D4" s="5"/>
      <c r="E4" s="271"/>
      <c r="F4" s="271"/>
      <c r="G4" s="107"/>
    </row>
    <row r="5" spans="1:8" s="53" customFormat="1" ht="43.95" customHeight="1">
      <c r="B5" s="272" t="s">
        <v>477</v>
      </c>
      <c r="C5" s="273" t="s">
        <v>478</v>
      </c>
      <c r="D5" s="229">
        <v>0</v>
      </c>
      <c r="E5" s="272" t="s">
        <v>479</v>
      </c>
      <c r="F5" s="346" t="s">
        <v>480</v>
      </c>
      <c r="G5" s="347">
        <f>_xlfn.IFNA(VLOOKUP($F5,Kruistabel!$B$40:$C$44,2,FALSE),"")</f>
        <v>5</v>
      </c>
    </row>
    <row r="6" spans="1:8" s="53" customFormat="1" ht="43.95" customHeight="1">
      <c r="B6" s="272" t="s">
        <v>481</v>
      </c>
      <c r="C6" s="273" t="s">
        <v>482</v>
      </c>
      <c r="D6" s="229">
        <v>0</v>
      </c>
      <c r="E6" s="272" t="s">
        <v>483</v>
      </c>
      <c r="F6" s="346" t="s">
        <v>229</v>
      </c>
      <c r="G6" s="347">
        <f>_xlfn.IFNA(VLOOKUP($F6,Kruistabel!$B$40:$C$44,2,FALSE),"")</f>
        <v>2</v>
      </c>
    </row>
    <row r="7" spans="1:8" s="53" customFormat="1" ht="43.95" customHeight="1">
      <c r="B7" s="272" t="s">
        <v>484</v>
      </c>
      <c r="C7" s="273" t="s">
        <v>485</v>
      </c>
      <c r="D7" s="229">
        <v>0</v>
      </c>
      <c r="E7" s="272" t="s">
        <v>486</v>
      </c>
      <c r="F7" s="346" t="s">
        <v>487</v>
      </c>
      <c r="G7" s="347">
        <f>_xlfn.IFNA(VLOOKUP($F7,Kruistabel!$B$40:$C$44,2,FALSE),"")</f>
        <v>1</v>
      </c>
    </row>
    <row r="8" spans="1:8" s="53" customFormat="1" ht="43.95" customHeight="1">
      <c r="B8" s="272" t="s">
        <v>488</v>
      </c>
      <c r="C8" s="273" t="s">
        <v>489</v>
      </c>
      <c r="D8" s="229">
        <v>0</v>
      </c>
      <c r="E8" s="272" t="s">
        <v>490</v>
      </c>
      <c r="F8" s="346" t="s">
        <v>487</v>
      </c>
      <c r="G8" s="347">
        <f>_xlfn.IFNA(VLOOKUP($F8,Kruistabel!$B$40:$C$44,2,FALSE),"")</f>
        <v>1</v>
      </c>
    </row>
    <row r="9" spans="1:8" s="53" customFormat="1" ht="30" customHeight="1">
      <c r="B9" s="240" t="s">
        <v>449</v>
      </c>
      <c r="C9" s="144"/>
      <c r="D9" s="348">
        <f>SUM(D5:D8)</f>
        <v>0</v>
      </c>
      <c r="E9" s="144"/>
      <c r="F9" s="348"/>
      <c r="G9" s="348">
        <f>SUMPRODUCT(D5:D8,G5:G8)</f>
        <v>0</v>
      </c>
    </row>
    <row r="10" spans="1:8" customFormat="1" ht="14.4" hidden="1">
      <c r="F10" s="82"/>
      <c r="G10" s="107"/>
    </row>
    <row r="11" spans="1:8" customFormat="1" ht="14.4" hidden="1">
      <c r="F11" s="82"/>
      <c r="G11" s="107"/>
    </row>
    <row r="12" spans="1:8" customFormat="1" ht="14.4" hidden="1">
      <c r="F12" s="82"/>
      <c r="G12" s="107"/>
    </row>
    <row r="13" spans="1:8" customFormat="1" ht="14.4" hidden="1">
      <c r="F13" s="82"/>
      <c r="G13" s="107"/>
    </row>
    <row r="14" spans="1:8" customFormat="1" ht="14.4" hidden="1">
      <c r="F14" s="82"/>
      <c r="G14" s="107"/>
    </row>
    <row r="15" spans="1:8" customFormat="1" ht="14.4" hidden="1">
      <c r="F15" s="82"/>
      <c r="G15" s="107"/>
    </row>
    <row r="16" spans="1:8" customFormat="1" ht="14.4" hidden="1">
      <c r="F16" s="82"/>
      <c r="G16" s="107"/>
    </row>
    <row r="17" spans="6:7" customFormat="1" ht="14.4" hidden="1">
      <c r="F17" s="82"/>
      <c r="G17" s="107"/>
    </row>
    <row r="18" spans="6:7" customFormat="1" ht="14.4" hidden="1">
      <c r="F18" s="82"/>
      <c r="G18" s="107"/>
    </row>
    <row r="19" spans="6:7" customFormat="1" ht="14.4" hidden="1">
      <c r="F19" s="82"/>
      <c r="G19" s="107"/>
    </row>
    <row r="20" spans="6:7" customFormat="1" ht="14.4" hidden="1">
      <c r="F20" s="82"/>
      <c r="G20" s="107"/>
    </row>
    <row r="21" spans="6:7" customFormat="1" ht="14.4" hidden="1">
      <c r="F21" s="82"/>
      <c r="G21" s="107"/>
    </row>
    <row r="22" spans="6:7" customFormat="1" ht="14.4" hidden="1">
      <c r="F22" s="82"/>
      <c r="G22" s="107"/>
    </row>
    <row r="23" spans="6:7" customFormat="1" ht="14.4" hidden="1">
      <c r="F23" s="82"/>
      <c r="G23" s="107"/>
    </row>
    <row r="24" spans="6:7" customFormat="1" ht="14.4" hidden="1">
      <c r="F24" s="82"/>
      <c r="G24" s="107"/>
    </row>
    <row r="25" spans="6:7" customFormat="1" ht="14.4" hidden="1">
      <c r="F25" s="82"/>
      <c r="G25" s="107"/>
    </row>
    <row r="26" spans="6:7" customFormat="1" ht="14.4" hidden="1">
      <c r="F26" s="82"/>
      <c r="G26" s="107"/>
    </row>
    <row r="27" spans="6:7" customFormat="1" ht="14.4" hidden="1">
      <c r="F27" s="82"/>
      <c r="G27" s="107"/>
    </row>
    <row r="28" spans="6:7" customFormat="1" ht="14.4" hidden="1">
      <c r="F28" s="82"/>
      <c r="G28" s="107"/>
    </row>
    <row r="29" spans="6:7" customFormat="1" ht="14.4" hidden="1">
      <c r="F29" s="82"/>
      <c r="G29" s="107"/>
    </row>
    <row r="30" spans="6:7" customFormat="1" ht="14.4" hidden="1">
      <c r="F30" s="82"/>
      <c r="G30" s="107"/>
    </row>
    <row r="31" spans="6:7" customFormat="1" ht="14.4" hidden="1">
      <c r="F31" s="82"/>
      <c r="G31" s="107"/>
    </row>
    <row r="32" spans="6:7" customFormat="1" ht="14.4" hidden="1">
      <c r="F32" s="82"/>
      <c r="G32" s="107"/>
    </row>
    <row r="33" spans="3:5" hidden="1">
      <c r="C33" s="54"/>
      <c r="D33" s="54"/>
      <c r="E33" s="54"/>
    </row>
    <row r="34" spans="3:5" hidden="1">
      <c r="C34" s="54"/>
      <c r="D34" s="54"/>
      <c r="E34" s="54"/>
    </row>
    <row r="35" spans="3:5" hidden="1">
      <c r="C35" s="54"/>
      <c r="D35" s="54"/>
      <c r="E35" s="54"/>
    </row>
    <row r="36" spans="3:5" hidden="1">
      <c r="C36" s="54"/>
      <c r="D36" s="54"/>
      <c r="E36" s="54"/>
    </row>
    <row r="37" spans="3:5" hidden="1">
      <c r="C37" s="54"/>
      <c r="D37" s="54"/>
      <c r="E37" s="54"/>
    </row>
    <row r="38" spans="3:5" hidden="1">
      <c r="C38" s="54"/>
      <c r="D38" s="54"/>
      <c r="E38" s="54"/>
    </row>
    <row r="39" spans="3:5" hidden="1">
      <c r="C39" s="54"/>
      <c r="D39" s="54"/>
      <c r="E39" s="54"/>
    </row>
    <row r="40" spans="3:5" hidden="1">
      <c r="C40" s="54"/>
      <c r="D40" s="54"/>
      <c r="E40" s="54"/>
    </row>
    <row r="41" spans="3:5" hidden="1">
      <c r="C41" s="54"/>
      <c r="D41" s="54"/>
      <c r="E41" s="54"/>
    </row>
    <row r="42" spans="3:5" hidden="1">
      <c r="C42" s="54"/>
      <c r="D42" s="54"/>
      <c r="E42" s="54"/>
    </row>
    <row r="43" spans="3:5" hidden="1">
      <c r="C43" s="54"/>
      <c r="D43" s="54"/>
      <c r="E43" s="54"/>
    </row>
    <row r="44" spans="3:5" hidden="1">
      <c r="C44" s="54"/>
      <c r="D44" s="54"/>
      <c r="E44" s="54"/>
    </row>
    <row r="45" spans="3:5" hidden="1">
      <c r="C45" s="54"/>
      <c r="D45" s="54"/>
      <c r="E45" s="54"/>
    </row>
    <row r="46" spans="3:5" hidden="1">
      <c r="C46" s="54"/>
      <c r="D46" s="54"/>
      <c r="E46" s="54"/>
    </row>
    <row r="47" spans="3:5" hidden="1">
      <c r="C47" s="54"/>
      <c r="D47" s="54"/>
      <c r="E47" s="54"/>
    </row>
    <row r="48" spans="3:5" hidden="1">
      <c r="C48" s="54"/>
      <c r="D48" s="54"/>
      <c r="E48" s="54"/>
    </row>
    <row r="49" spans="3:5" hidden="1">
      <c r="C49" s="54"/>
      <c r="D49" s="54"/>
      <c r="E49" s="54"/>
    </row>
    <row r="50" spans="3:5" hidden="1">
      <c r="C50" s="54"/>
      <c r="D50" s="54"/>
      <c r="E50" s="54"/>
    </row>
    <row r="51" spans="3:5" hidden="1">
      <c r="C51" s="54"/>
      <c r="D51" s="54"/>
      <c r="E51" s="54"/>
    </row>
    <row r="52" spans="3:5" hidden="1">
      <c r="C52" s="54"/>
      <c r="D52" s="54"/>
      <c r="E52" s="54"/>
    </row>
    <row r="53" spans="3:5" hidden="1">
      <c r="C53" s="54"/>
      <c r="D53" s="54"/>
      <c r="E53" s="54"/>
    </row>
    <row r="54" spans="3:5" hidden="1">
      <c r="C54" s="54"/>
      <c r="D54" s="54"/>
      <c r="E54" s="54"/>
    </row>
    <row r="55" spans="3:5" hidden="1">
      <c r="C55" s="54"/>
      <c r="D55" s="54"/>
      <c r="E55" s="54"/>
    </row>
    <row r="56" spans="3:5" hidden="1">
      <c r="C56" s="54"/>
      <c r="D56" s="54"/>
      <c r="E56" s="54"/>
    </row>
    <row r="57" spans="3:5" hidden="1">
      <c r="C57" s="54"/>
      <c r="D57" s="54"/>
      <c r="E57" s="54"/>
    </row>
    <row r="58" spans="3:5" hidden="1">
      <c r="C58" s="54"/>
      <c r="D58" s="54"/>
      <c r="E58" s="54"/>
    </row>
    <row r="59" spans="3:5" hidden="1">
      <c r="C59" s="54"/>
      <c r="D59" s="54"/>
      <c r="E59" s="54"/>
    </row>
    <row r="60" spans="3:5" hidden="1">
      <c r="C60" s="54"/>
      <c r="D60" s="54"/>
      <c r="E60" s="54"/>
    </row>
    <row r="61" spans="3:5" hidden="1">
      <c r="C61" s="54"/>
      <c r="D61" s="54"/>
      <c r="E61" s="54"/>
    </row>
    <row r="62" spans="3:5" hidden="1">
      <c r="C62" s="54"/>
      <c r="D62" s="54"/>
      <c r="E62" s="54"/>
    </row>
    <row r="63" spans="3:5" hidden="1">
      <c r="C63" s="54"/>
      <c r="D63" s="54"/>
      <c r="E63" s="54"/>
    </row>
    <row r="64" spans="3:5" hidden="1">
      <c r="C64" s="54"/>
      <c r="D64" s="54"/>
      <c r="E64" s="54"/>
    </row>
    <row r="65" spans="3:5" hidden="1">
      <c r="C65" s="54"/>
      <c r="D65" s="54"/>
      <c r="E65" s="54"/>
    </row>
    <row r="66" spans="3:5" hidden="1">
      <c r="C66" s="54"/>
      <c r="D66" s="54"/>
      <c r="E66" s="54"/>
    </row>
    <row r="67" spans="3:5" hidden="1">
      <c r="C67" s="54"/>
      <c r="D67" s="54"/>
      <c r="E67" s="54"/>
    </row>
    <row r="68" spans="3:5" hidden="1">
      <c r="C68" s="54"/>
      <c r="D68" s="54"/>
      <c r="E68" s="54"/>
    </row>
    <row r="69" spans="3:5" hidden="1">
      <c r="C69" s="54"/>
      <c r="D69" s="54"/>
      <c r="E69" s="54"/>
    </row>
    <row r="70" spans="3:5" hidden="1">
      <c r="C70" s="54"/>
      <c r="D70" s="54"/>
      <c r="E70" s="54"/>
    </row>
    <row r="71" spans="3:5" hidden="1">
      <c r="C71" s="54"/>
      <c r="D71" s="54"/>
      <c r="E71" s="54"/>
    </row>
    <row r="72" spans="3:5" hidden="1">
      <c r="C72" s="54"/>
      <c r="D72" s="54"/>
      <c r="E72" s="54"/>
    </row>
    <row r="73" spans="3:5" hidden="1">
      <c r="C73" s="54"/>
      <c r="D73" s="54"/>
      <c r="E73" s="54"/>
    </row>
    <row r="74" spans="3:5" hidden="1">
      <c r="C74" s="54"/>
      <c r="D74" s="54"/>
      <c r="E74" s="54"/>
    </row>
    <row r="75" spans="3:5" hidden="1">
      <c r="C75" s="54"/>
      <c r="D75" s="54"/>
      <c r="E75" s="54"/>
    </row>
    <row r="76" spans="3:5" hidden="1">
      <c r="C76" s="54"/>
      <c r="D76" s="54"/>
      <c r="E76" s="54"/>
    </row>
    <row r="77" spans="3:5" hidden="1">
      <c r="C77" s="54"/>
      <c r="D77" s="54"/>
      <c r="E77" s="54"/>
    </row>
    <row r="78" spans="3:5" hidden="1">
      <c r="C78" s="54"/>
      <c r="D78" s="54"/>
      <c r="E78" s="54"/>
    </row>
    <row r="79" spans="3:5" hidden="1">
      <c r="C79" s="54"/>
      <c r="D79" s="54"/>
      <c r="E79" s="54"/>
    </row>
    <row r="80" spans="3:5" hidden="1">
      <c r="C80" s="54"/>
      <c r="D80" s="54"/>
      <c r="E80" s="54"/>
    </row>
    <row r="81" spans="3:5" hidden="1">
      <c r="C81" s="54"/>
      <c r="D81" s="54"/>
      <c r="E81" s="54"/>
    </row>
    <row r="82" spans="3:5" hidden="1">
      <c r="C82" s="54"/>
      <c r="D82" s="54"/>
      <c r="E82" s="54"/>
    </row>
    <row r="83" spans="3:5" hidden="1">
      <c r="C83" s="54"/>
      <c r="D83" s="54"/>
      <c r="E83" s="54"/>
    </row>
    <row r="84" spans="3:5" hidden="1">
      <c r="C84" s="54"/>
      <c r="D84" s="54"/>
      <c r="E84" s="54"/>
    </row>
    <row r="85" spans="3:5" hidden="1">
      <c r="C85" s="54"/>
      <c r="D85" s="54"/>
      <c r="E85" s="54"/>
    </row>
    <row r="86" spans="3:5" hidden="1">
      <c r="C86" s="54"/>
      <c r="D86" s="54"/>
      <c r="E86" s="54"/>
    </row>
    <row r="87" spans="3:5" hidden="1">
      <c r="C87" s="54"/>
      <c r="D87" s="54"/>
      <c r="E87" s="54"/>
    </row>
    <row r="88" spans="3:5" hidden="1">
      <c r="C88" s="54"/>
      <c r="D88" s="54"/>
      <c r="E88" s="54"/>
    </row>
    <row r="89" spans="3:5" hidden="1">
      <c r="C89" s="54"/>
      <c r="D89" s="54"/>
      <c r="E89" s="54"/>
    </row>
    <row r="90" spans="3:5" hidden="1">
      <c r="C90" s="54"/>
      <c r="D90" s="54"/>
      <c r="E90" s="54"/>
    </row>
    <row r="91" spans="3:5" hidden="1">
      <c r="C91" s="54"/>
      <c r="D91" s="54"/>
      <c r="E91" s="54"/>
    </row>
    <row r="92" spans="3:5" hidden="1">
      <c r="C92" s="54"/>
      <c r="D92" s="54"/>
      <c r="E92" s="54"/>
    </row>
    <row r="93" spans="3:5" hidden="1">
      <c r="C93" s="54"/>
      <c r="D93" s="54"/>
      <c r="E93" s="54"/>
    </row>
    <row r="94" spans="3:5" hidden="1">
      <c r="C94" s="54"/>
      <c r="D94" s="54"/>
      <c r="E94" s="54"/>
    </row>
    <row r="95" spans="3:5" hidden="1">
      <c r="C95" s="54"/>
      <c r="D95" s="54"/>
      <c r="E95" s="54"/>
    </row>
    <row r="96" spans="3:5" hidden="1">
      <c r="C96" s="54"/>
      <c r="D96" s="54"/>
      <c r="E96" s="54"/>
    </row>
    <row r="97" spans="3:5" hidden="1">
      <c r="C97" s="54"/>
      <c r="D97" s="54"/>
      <c r="E97" s="54"/>
    </row>
    <row r="98" spans="3:5" hidden="1">
      <c r="C98" s="54"/>
      <c r="D98" s="54"/>
      <c r="E98" s="54"/>
    </row>
    <row r="99" spans="3:5" hidden="1">
      <c r="C99" s="54"/>
      <c r="D99" s="54"/>
      <c r="E99" s="54"/>
    </row>
    <row r="100" spans="3:5" hidden="1">
      <c r="C100" s="54"/>
      <c r="D100" s="54"/>
      <c r="E100" s="54"/>
    </row>
    <row r="101" spans="3:5" hidden="1">
      <c r="C101" s="54"/>
      <c r="D101" s="54"/>
      <c r="E101" s="54"/>
    </row>
    <row r="102" spans="3:5" hidden="1">
      <c r="C102" s="54"/>
      <c r="D102" s="54"/>
      <c r="E102" s="54"/>
    </row>
    <row r="103" spans="3:5" hidden="1">
      <c r="C103" s="54"/>
      <c r="D103" s="54"/>
      <c r="E103" s="54"/>
    </row>
    <row r="104" spans="3:5" hidden="1">
      <c r="C104" s="54"/>
      <c r="D104" s="54"/>
      <c r="E104" s="54"/>
    </row>
    <row r="105" spans="3:5" hidden="1">
      <c r="C105" s="54"/>
      <c r="D105" s="54"/>
      <c r="E105" s="54"/>
    </row>
    <row r="106" spans="3:5" hidden="1">
      <c r="C106" s="54"/>
      <c r="D106" s="54"/>
      <c r="E106" s="54"/>
    </row>
    <row r="107" spans="3:5" hidden="1">
      <c r="C107" s="54"/>
      <c r="D107" s="54"/>
      <c r="E107" s="54"/>
    </row>
    <row r="108" spans="3:5" hidden="1">
      <c r="C108" s="54"/>
      <c r="D108" s="54"/>
      <c r="E108" s="54"/>
    </row>
    <row r="109" spans="3:5" hidden="1">
      <c r="C109" s="54"/>
      <c r="D109" s="54"/>
      <c r="E109" s="54"/>
    </row>
    <row r="110" spans="3:5" hidden="1">
      <c r="C110" s="54"/>
      <c r="D110" s="54"/>
      <c r="E110" s="54"/>
    </row>
    <row r="111" spans="3:5" hidden="1">
      <c r="C111" s="54"/>
      <c r="D111" s="54"/>
      <c r="E111" s="54"/>
    </row>
    <row r="112" spans="3:5" hidden="1">
      <c r="C112" s="54"/>
      <c r="D112" s="54"/>
      <c r="E112" s="54"/>
    </row>
    <row r="113" spans="3:5" hidden="1">
      <c r="C113" s="54"/>
      <c r="D113" s="54"/>
      <c r="E113" s="54"/>
    </row>
    <row r="114" spans="3:5" hidden="1">
      <c r="C114" s="54"/>
      <c r="D114" s="54"/>
      <c r="E114" s="54"/>
    </row>
    <row r="115" spans="3:5" hidden="1">
      <c r="C115" s="54"/>
      <c r="D115" s="54"/>
      <c r="E115" s="54"/>
    </row>
    <row r="116" spans="3:5" hidden="1">
      <c r="C116" s="54"/>
      <c r="D116" s="54"/>
      <c r="E116" s="54"/>
    </row>
    <row r="117" spans="3:5" hidden="1">
      <c r="C117" s="54"/>
      <c r="D117" s="54"/>
      <c r="E117" s="54"/>
    </row>
    <row r="118" spans="3:5" hidden="1">
      <c r="C118" s="54"/>
      <c r="D118" s="54"/>
      <c r="E118" s="54"/>
    </row>
    <row r="119" spans="3:5" hidden="1">
      <c r="C119" s="54"/>
      <c r="D119" s="54"/>
      <c r="E119" s="54"/>
    </row>
    <row r="120" spans="3:5" hidden="1">
      <c r="C120" s="54"/>
      <c r="D120" s="54"/>
      <c r="E120" s="54"/>
    </row>
    <row r="121" spans="3:5" hidden="1">
      <c r="C121" s="54"/>
      <c r="D121" s="54"/>
      <c r="E121" s="54"/>
    </row>
    <row r="122" spans="3:5" hidden="1">
      <c r="C122" s="54"/>
      <c r="D122" s="54"/>
      <c r="E122" s="54"/>
    </row>
    <row r="123" spans="3:5" hidden="1">
      <c r="C123" s="54"/>
      <c r="D123" s="54"/>
      <c r="E123" s="54"/>
    </row>
    <row r="124" spans="3:5" hidden="1">
      <c r="C124" s="54"/>
      <c r="D124" s="54"/>
      <c r="E124" s="54"/>
    </row>
    <row r="125" spans="3:5" hidden="1">
      <c r="C125" s="54"/>
      <c r="D125" s="54"/>
      <c r="E125" s="54"/>
    </row>
    <row r="126" spans="3:5" hidden="1">
      <c r="C126" s="54"/>
      <c r="D126" s="54"/>
      <c r="E126" s="54"/>
    </row>
    <row r="127" spans="3:5" hidden="1">
      <c r="C127" s="54"/>
      <c r="D127" s="54"/>
      <c r="E127" s="54"/>
    </row>
    <row r="128" spans="3:5" hidden="1">
      <c r="C128" s="54"/>
      <c r="D128" s="54"/>
      <c r="E128" s="54"/>
    </row>
    <row r="129" spans="3:5" hidden="1">
      <c r="C129" s="54"/>
      <c r="D129" s="54"/>
      <c r="E129" s="54"/>
    </row>
    <row r="130" spans="3:5" hidden="1">
      <c r="C130" s="54"/>
      <c r="D130" s="54"/>
      <c r="E130" s="54"/>
    </row>
    <row r="131" spans="3:5" hidden="1">
      <c r="C131" s="54"/>
      <c r="D131" s="54"/>
      <c r="E131" s="54"/>
    </row>
    <row r="132" spans="3:5" hidden="1">
      <c r="C132" s="54"/>
      <c r="D132" s="54"/>
      <c r="E132" s="54"/>
    </row>
    <row r="133" spans="3:5" hidden="1">
      <c r="C133" s="54"/>
      <c r="D133" s="54"/>
      <c r="E133" s="54"/>
    </row>
    <row r="134" spans="3:5" hidden="1">
      <c r="C134" s="54"/>
      <c r="D134" s="54"/>
      <c r="E134" s="54"/>
    </row>
    <row r="135" spans="3:5" hidden="1">
      <c r="C135" s="54"/>
      <c r="D135" s="54"/>
      <c r="E135" s="54"/>
    </row>
    <row r="136" spans="3:5" hidden="1">
      <c r="C136" s="54"/>
      <c r="D136" s="54"/>
      <c r="E136" s="54"/>
    </row>
    <row r="137" spans="3:5" hidden="1">
      <c r="C137" s="54"/>
      <c r="D137" s="54"/>
      <c r="E137" s="54"/>
    </row>
    <row r="138" spans="3:5" hidden="1">
      <c r="C138" s="54"/>
      <c r="D138" s="54"/>
      <c r="E138" s="54"/>
    </row>
    <row r="139" spans="3:5" hidden="1">
      <c r="C139" s="54"/>
      <c r="D139" s="54"/>
      <c r="E139" s="54"/>
    </row>
    <row r="140" spans="3:5" hidden="1">
      <c r="C140" s="54"/>
      <c r="D140" s="54"/>
      <c r="E140" s="54"/>
    </row>
    <row r="141" spans="3:5" hidden="1">
      <c r="C141" s="54"/>
      <c r="D141" s="54"/>
      <c r="E141" s="54"/>
    </row>
    <row r="142" spans="3:5" hidden="1">
      <c r="C142" s="54"/>
      <c r="D142" s="54"/>
      <c r="E142" s="54"/>
    </row>
    <row r="143" spans="3:5" hidden="1">
      <c r="C143" s="54"/>
      <c r="D143" s="54"/>
      <c r="E143" s="54"/>
    </row>
    <row r="144" spans="3:5" hidden="1">
      <c r="C144" s="54"/>
      <c r="D144" s="54"/>
      <c r="E144" s="54"/>
    </row>
    <row r="145" spans="3:5" hidden="1">
      <c r="C145" s="54"/>
      <c r="D145" s="54"/>
      <c r="E145" s="54"/>
    </row>
    <row r="146" spans="3:5" hidden="1">
      <c r="C146" s="54"/>
      <c r="D146" s="54"/>
      <c r="E146" s="54"/>
    </row>
    <row r="147" spans="3:5" hidden="1">
      <c r="C147" s="54"/>
      <c r="D147" s="54"/>
      <c r="E147" s="54"/>
    </row>
    <row r="148" spans="3:5" hidden="1">
      <c r="C148" s="54"/>
      <c r="D148" s="54"/>
      <c r="E148" s="54"/>
    </row>
    <row r="149" spans="3:5" hidden="1">
      <c r="C149" s="54"/>
      <c r="D149" s="54"/>
      <c r="E149" s="54"/>
    </row>
    <row r="150" spans="3:5" hidden="1">
      <c r="C150" s="54"/>
      <c r="D150" s="54"/>
      <c r="E150" s="54"/>
    </row>
    <row r="151" spans="3:5" hidden="1">
      <c r="C151" s="54"/>
      <c r="D151" s="54"/>
      <c r="E151" s="54"/>
    </row>
    <row r="152" spans="3:5" hidden="1">
      <c r="C152" s="54"/>
      <c r="D152" s="54"/>
      <c r="E152" s="54"/>
    </row>
    <row r="153" spans="3:5" hidden="1">
      <c r="C153" s="54"/>
      <c r="D153" s="54"/>
      <c r="E153" s="54"/>
    </row>
    <row r="154" spans="3:5" hidden="1">
      <c r="C154" s="54"/>
      <c r="D154" s="54"/>
      <c r="E154" s="54"/>
    </row>
    <row r="155" spans="3:5" hidden="1">
      <c r="C155" s="54"/>
      <c r="D155" s="54"/>
      <c r="E155" s="54"/>
    </row>
    <row r="156" spans="3:5" hidden="1">
      <c r="C156" s="54"/>
      <c r="D156" s="54"/>
      <c r="E156" s="54"/>
    </row>
    <row r="157" spans="3:5" hidden="1">
      <c r="C157" s="54"/>
      <c r="D157" s="54"/>
      <c r="E157" s="54"/>
    </row>
    <row r="158" spans="3:5" hidden="1">
      <c r="C158" s="54"/>
      <c r="D158" s="54"/>
      <c r="E158" s="54"/>
    </row>
    <row r="159" spans="3:5" hidden="1">
      <c r="C159" s="54"/>
      <c r="D159" s="54"/>
      <c r="E159" s="54"/>
    </row>
    <row r="160" spans="3:5" hidden="1">
      <c r="C160" s="54"/>
      <c r="D160" s="54"/>
      <c r="E160" s="54"/>
    </row>
    <row r="161" spans="3:5" hidden="1">
      <c r="C161" s="54"/>
      <c r="D161" s="54"/>
      <c r="E161" s="54"/>
    </row>
    <row r="162" spans="3:5" hidden="1">
      <c r="C162" s="54"/>
      <c r="D162" s="54"/>
      <c r="E162" s="54"/>
    </row>
    <row r="163" spans="3:5" hidden="1">
      <c r="C163" s="54"/>
      <c r="D163" s="54"/>
      <c r="E163" s="54"/>
    </row>
    <row r="164" spans="3:5" hidden="1">
      <c r="C164" s="54"/>
      <c r="D164" s="54"/>
      <c r="E164" s="54"/>
    </row>
    <row r="165" spans="3:5" hidden="1">
      <c r="C165" s="54"/>
      <c r="D165" s="54"/>
      <c r="E165" s="54"/>
    </row>
    <row r="166" spans="3:5" hidden="1">
      <c r="C166" s="54"/>
      <c r="D166" s="54"/>
      <c r="E166" s="54"/>
    </row>
    <row r="167" spans="3:5" hidden="1">
      <c r="C167" s="54"/>
      <c r="D167" s="54"/>
      <c r="E167" s="54"/>
    </row>
    <row r="168" spans="3:5" hidden="1">
      <c r="C168" s="54"/>
      <c r="D168" s="54"/>
      <c r="E168" s="54"/>
    </row>
    <row r="169" spans="3:5" hidden="1">
      <c r="C169" s="54"/>
      <c r="D169" s="54"/>
      <c r="E169" s="54"/>
    </row>
    <row r="170" spans="3:5" hidden="1">
      <c r="C170" s="54"/>
      <c r="D170" s="54"/>
      <c r="E170" s="54"/>
    </row>
    <row r="171" spans="3:5" hidden="1">
      <c r="C171" s="54"/>
      <c r="D171" s="54"/>
      <c r="E171" s="54"/>
    </row>
    <row r="172" spans="3:5" hidden="1">
      <c r="C172" s="54"/>
      <c r="D172" s="54"/>
      <c r="E172" s="54"/>
    </row>
    <row r="173" spans="3:5" hidden="1">
      <c r="C173" s="54"/>
      <c r="D173" s="54"/>
      <c r="E173" s="54"/>
    </row>
    <row r="174" spans="3:5" hidden="1">
      <c r="C174" s="54"/>
      <c r="D174" s="54"/>
      <c r="E174" s="54"/>
    </row>
    <row r="175" spans="3:5" hidden="1">
      <c r="C175" s="54"/>
      <c r="D175" s="54"/>
      <c r="E175" s="54"/>
    </row>
    <row r="176" spans="3:5" hidden="1">
      <c r="C176" s="54"/>
      <c r="D176" s="54"/>
      <c r="E176" s="54"/>
    </row>
    <row r="177" spans="3:5" hidden="1">
      <c r="C177" s="54"/>
      <c r="D177" s="54"/>
      <c r="E177" s="54"/>
    </row>
    <row r="178" spans="3:5" hidden="1">
      <c r="C178" s="54"/>
      <c r="D178" s="54"/>
      <c r="E178" s="54"/>
    </row>
    <row r="179" spans="3:5" hidden="1">
      <c r="C179" s="54"/>
      <c r="D179" s="54"/>
      <c r="E179" s="54"/>
    </row>
    <row r="180" spans="3:5" hidden="1">
      <c r="C180" s="54"/>
      <c r="D180" s="54"/>
      <c r="E180" s="54"/>
    </row>
    <row r="181" spans="3:5" hidden="1">
      <c r="C181" s="54"/>
      <c r="D181" s="54"/>
      <c r="E181" s="54"/>
    </row>
    <row r="182" spans="3:5" hidden="1">
      <c r="C182" s="54"/>
      <c r="D182" s="54"/>
      <c r="E182" s="54"/>
    </row>
    <row r="183" spans="3:5" hidden="1">
      <c r="C183" s="54"/>
      <c r="D183" s="54"/>
      <c r="E183" s="54"/>
    </row>
    <row r="184" spans="3:5" hidden="1">
      <c r="C184" s="54"/>
      <c r="D184" s="54"/>
      <c r="E184" s="54"/>
    </row>
    <row r="185" spans="3:5" hidden="1">
      <c r="C185" s="54"/>
      <c r="D185" s="54"/>
      <c r="E185" s="54"/>
    </row>
    <row r="186" spans="3:5" hidden="1">
      <c r="C186" s="54"/>
      <c r="D186" s="54"/>
      <c r="E186" s="54"/>
    </row>
    <row r="187" spans="3:5" hidden="1">
      <c r="C187" s="54"/>
      <c r="D187" s="54"/>
      <c r="E187" s="54"/>
    </row>
    <row r="188" spans="3:5" hidden="1">
      <c r="C188" s="54"/>
      <c r="D188" s="54"/>
      <c r="E188" s="54"/>
    </row>
    <row r="189" spans="3:5" hidden="1">
      <c r="C189" s="54"/>
      <c r="D189" s="54"/>
      <c r="E189" s="54"/>
    </row>
    <row r="190" spans="3:5" hidden="1">
      <c r="C190" s="54"/>
      <c r="D190" s="54"/>
      <c r="E190" s="54"/>
    </row>
    <row r="191" spans="3:5" hidden="1">
      <c r="C191" s="54"/>
      <c r="D191" s="54"/>
      <c r="E191" s="54"/>
    </row>
    <row r="192" spans="3:5" hidden="1">
      <c r="C192" s="54"/>
      <c r="D192" s="54"/>
      <c r="E192" s="54"/>
    </row>
    <row r="193" spans="3:5" hidden="1">
      <c r="C193" s="54"/>
      <c r="D193" s="54"/>
      <c r="E193" s="54"/>
    </row>
    <row r="194" spans="3:5" hidden="1">
      <c r="C194" s="54"/>
      <c r="D194" s="54"/>
      <c r="E194" s="54"/>
    </row>
    <row r="195" spans="3:5" hidden="1">
      <c r="C195" s="54"/>
      <c r="D195" s="54"/>
      <c r="E195" s="54"/>
    </row>
    <row r="196" spans="3:5" hidden="1">
      <c r="C196" s="54"/>
      <c r="D196" s="54"/>
      <c r="E196" s="54"/>
    </row>
    <row r="197" spans="3:5" hidden="1">
      <c r="C197" s="54"/>
      <c r="D197" s="54"/>
      <c r="E197" s="54"/>
    </row>
    <row r="198" spans="3:5" hidden="1">
      <c r="C198" s="54"/>
      <c r="D198" s="54"/>
      <c r="E198" s="54"/>
    </row>
    <row r="199" spans="3:5" hidden="1">
      <c r="C199" s="54"/>
      <c r="D199" s="54"/>
      <c r="E199" s="54"/>
    </row>
    <row r="200" spans="3:5" hidden="1">
      <c r="C200" s="54"/>
      <c r="D200" s="54"/>
      <c r="E200" s="54"/>
    </row>
    <row r="201" spans="3:5" hidden="1">
      <c r="C201" s="54"/>
      <c r="D201" s="54"/>
      <c r="E201" s="54"/>
    </row>
    <row r="202" spans="3:5" hidden="1">
      <c r="C202" s="54"/>
      <c r="D202" s="54"/>
      <c r="E202" s="54"/>
    </row>
    <row r="203" spans="3:5" hidden="1">
      <c r="C203" s="54"/>
      <c r="D203" s="54"/>
      <c r="E203" s="54"/>
    </row>
    <row r="204" spans="3:5" hidden="1">
      <c r="C204" s="54"/>
      <c r="D204" s="54"/>
      <c r="E204" s="54"/>
    </row>
    <row r="205" spans="3:5" hidden="1">
      <c r="C205" s="54"/>
      <c r="D205" s="54"/>
      <c r="E205" s="54"/>
    </row>
    <row r="206" spans="3:5" hidden="1">
      <c r="C206" s="54"/>
      <c r="D206" s="54"/>
      <c r="E206" s="54"/>
    </row>
    <row r="207" spans="3:5" hidden="1">
      <c r="C207" s="54"/>
      <c r="D207" s="54"/>
      <c r="E207" s="54"/>
    </row>
    <row r="208" spans="3:5" hidden="1">
      <c r="C208" s="54"/>
      <c r="D208" s="54"/>
      <c r="E208" s="54"/>
    </row>
    <row r="209" spans="3:5" hidden="1">
      <c r="C209" s="54"/>
      <c r="D209" s="54"/>
      <c r="E209" s="54"/>
    </row>
    <row r="210" spans="3:5" hidden="1">
      <c r="C210" s="54"/>
      <c r="D210" s="54"/>
      <c r="E210" s="54"/>
    </row>
    <row r="211" spans="3:5" hidden="1">
      <c r="C211" s="54"/>
      <c r="D211" s="54"/>
      <c r="E211" s="54"/>
    </row>
    <row r="212" spans="3:5" hidden="1">
      <c r="C212" s="54"/>
      <c r="D212" s="54"/>
      <c r="E212" s="54"/>
    </row>
    <row r="213" spans="3:5" hidden="1">
      <c r="C213" s="54"/>
      <c r="D213" s="54"/>
      <c r="E213" s="54"/>
    </row>
    <row r="214" spans="3:5" hidden="1">
      <c r="C214" s="54"/>
      <c r="D214" s="54"/>
      <c r="E214" s="54"/>
    </row>
    <row r="215" spans="3:5" hidden="1">
      <c r="C215" s="54"/>
      <c r="D215" s="54"/>
      <c r="E215" s="54"/>
    </row>
    <row r="216" spans="3:5" hidden="1">
      <c r="C216" s="54"/>
      <c r="D216" s="54"/>
      <c r="E216" s="54"/>
    </row>
    <row r="217" spans="3:5" hidden="1">
      <c r="C217" s="54"/>
      <c r="D217" s="54"/>
      <c r="E217" s="54"/>
    </row>
    <row r="218" spans="3:5" hidden="1">
      <c r="C218" s="54"/>
      <c r="D218" s="54"/>
      <c r="E218" s="54"/>
    </row>
    <row r="219" spans="3:5" hidden="1">
      <c r="C219" s="54"/>
      <c r="D219" s="54"/>
      <c r="E219" s="54"/>
    </row>
    <row r="220" spans="3:5" hidden="1">
      <c r="C220" s="54"/>
      <c r="D220" s="54"/>
      <c r="E220" s="54"/>
    </row>
    <row r="221" spans="3:5" hidden="1">
      <c r="C221" s="54"/>
      <c r="D221" s="54"/>
      <c r="E221" s="54"/>
    </row>
    <row r="222" spans="3:5" hidden="1">
      <c r="C222" s="54"/>
      <c r="D222" s="54"/>
      <c r="E222" s="54"/>
    </row>
    <row r="223" spans="3:5" hidden="1">
      <c r="C223" s="54"/>
      <c r="D223" s="54"/>
      <c r="E223" s="54"/>
    </row>
    <row r="224" spans="3:5" hidden="1">
      <c r="C224" s="54"/>
      <c r="D224" s="54"/>
      <c r="E224" s="54"/>
    </row>
    <row r="225" spans="2:5" hidden="1">
      <c r="C225" s="54"/>
      <c r="D225" s="54"/>
      <c r="E225" s="54"/>
    </row>
    <row r="226" spans="2:5" hidden="1">
      <c r="C226" s="54"/>
      <c r="D226" s="54"/>
      <c r="E226" s="54"/>
    </row>
    <row r="227" spans="2:5" ht="15">
      <c r="B227" s="54" t="s">
        <v>491</v>
      </c>
    </row>
    <row r="228" spans="2:5"/>
    <row r="235" spans="2:5"/>
    <row r="236" spans="2:5"/>
  </sheetData>
  <customSheetViews>
    <customSheetView guid="{7B059D31-20F7-419C-8D23-FFF37CBEC363}" showGridLines="0" showRowCol="0" hiddenRows="1" hiddenColumns="1">
      <selection activeCell="D7" sqref="D7"/>
      <pageMargins left="0" right="0" top="0" bottom="0" header="0" footer="0"/>
      <pageSetup paperSize="9" orientation="portrait" r:id="rId1"/>
    </customSheetView>
    <customSheetView guid="{0BAF80B5-F2A6-44C5-9CD5-AEDE37DCB9A3}" showGridLines="0" showRowCol="0" hiddenRows="1" hiddenColumns="1">
      <selection activeCell="D7" sqref="D7"/>
      <pageMargins left="0" right="0" top="0" bottom="0" header="0" footer="0"/>
      <pageSetup paperSize="9" orientation="portrait" r:id="rId2"/>
    </customSheetView>
    <customSheetView guid="{F1632253-70CC-431C-B294-106D5B75890C}" showGridLines="0" showRowCol="0" hiddenRows="1" hiddenColumns="1">
      <selection activeCell="D7" sqref="D7"/>
      <pageMargins left="0" right="0" top="0" bottom="0" header="0" footer="0"/>
      <pageSetup paperSize="9" orientation="portrait" r:id="rId3"/>
    </customSheetView>
    <customSheetView guid="{F939F98C-AA3B-4203-9884-0BAA8DF56057}" showGridLines="0" showRowCol="0" hiddenRows="1" hiddenColumns="1">
      <selection activeCell="D7" sqref="D7"/>
      <pageMargins left="0" right="0" top="0" bottom="0" header="0" footer="0"/>
      <pageSetup paperSize="9" orientation="portrait" r:id="rId4"/>
    </customSheetView>
    <customSheetView guid="{0239FED1-E19C-4428-AF3A-D0A54FC88C9F}" showGridLines="0" showRowCol="0" hiddenRows="1" hiddenColumns="1">
      <selection activeCell="D7" sqref="D7"/>
      <pageMargins left="0" right="0" top="0" bottom="0" header="0" footer="0"/>
      <pageSetup paperSize="9" orientation="portrait" r:id="rId5"/>
    </customSheetView>
  </customSheetViews>
  <pageMargins left="0.7" right="0.7" top="0.75" bottom="0.75" header="0.3" footer="0.3"/>
  <pageSetup paperSize="9" scale="81" fitToHeight="0" orientation="landscape" r:id="rId6"/>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534E5-96E6-478D-AC12-DD01746C30CC}">
  <sheetPr codeName="Blad5"/>
  <dimension ref="B1:AH48"/>
  <sheetViews>
    <sheetView showGridLines="0" topLeftCell="P1" zoomScaleNormal="100" workbookViewId="0">
      <selection activeCell="W32" sqref="W32"/>
    </sheetView>
  </sheetViews>
  <sheetFormatPr defaultColWidth="8.88671875" defaultRowHeight="14.4"/>
  <cols>
    <col min="2" max="2" width="2.33203125" customWidth="1"/>
    <col min="22" max="22" width="14.5546875" customWidth="1"/>
    <col min="33" max="33" width="18.88671875" bestFit="1" customWidth="1"/>
    <col min="34" max="34" width="12.6640625" customWidth="1"/>
  </cols>
  <sheetData>
    <row r="1" spans="2:34" ht="24" customHeight="1">
      <c r="B1" s="133" t="s">
        <v>492</v>
      </c>
      <c r="C1" s="129"/>
      <c r="D1" s="129"/>
      <c r="E1" s="129"/>
      <c r="F1" s="129"/>
      <c r="G1" s="129"/>
      <c r="H1" s="129"/>
      <c r="I1" s="128"/>
    </row>
    <row r="2" spans="2:34" s="128" customFormat="1" ht="13.95" customHeight="1">
      <c r="B2"/>
      <c r="C2"/>
      <c r="D2"/>
      <c r="E2"/>
      <c r="F2"/>
      <c r="G2"/>
      <c r="H2"/>
      <c r="I2"/>
      <c r="V2" s="124"/>
      <c r="W2"/>
      <c r="X2"/>
      <c r="Y2"/>
      <c r="Z2"/>
      <c r="AA2"/>
      <c r="AB2"/>
      <c r="AC2"/>
    </row>
    <row r="3" spans="2:34" ht="25.8">
      <c r="B3" s="236" t="s">
        <v>493</v>
      </c>
      <c r="C3" s="130"/>
      <c r="D3" s="130"/>
      <c r="E3" s="130"/>
      <c r="F3" s="130"/>
      <c r="G3" s="130"/>
      <c r="H3" s="130"/>
      <c r="V3" s="124"/>
    </row>
    <row r="4" spans="2:34" s="114" customFormat="1" ht="4.95" customHeight="1">
      <c r="B4" s="131"/>
      <c r="C4" s="131"/>
      <c r="D4" s="131"/>
      <c r="E4" s="131"/>
      <c r="F4" s="131"/>
      <c r="G4" s="131"/>
      <c r="H4" s="131"/>
      <c r="V4" s="124"/>
    </row>
    <row r="6" spans="2:34" ht="18">
      <c r="C6" s="47"/>
      <c r="D6" s="47"/>
      <c r="E6" s="47"/>
      <c r="F6" s="47"/>
      <c r="G6" s="47"/>
      <c r="H6" s="47"/>
      <c r="V6" s="80" t="s">
        <v>494</v>
      </c>
      <c r="W6" s="47"/>
      <c r="X6" s="47"/>
      <c r="Y6" s="47"/>
      <c r="Z6" s="47"/>
      <c r="AA6" s="47"/>
      <c r="AB6" s="47"/>
      <c r="AC6" s="47"/>
    </row>
    <row r="7" spans="2:34" s="47" customFormat="1" ht="18">
      <c r="B7"/>
      <c r="C7"/>
      <c r="D7"/>
      <c r="E7"/>
      <c r="F7"/>
      <c r="G7"/>
      <c r="H7"/>
      <c r="I7"/>
      <c r="S7"/>
      <c r="V7"/>
      <c r="W7"/>
      <c r="X7"/>
      <c r="Y7"/>
      <c r="Z7"/>
      <c r="AA7"/>
      <c r="AB7"/>
      <c r="AC7"/>
    </row>
    <row r="8" spans="2:34">
      <c r="V8" s="46" t="s">
        <v>260</v>
      </c>
      <c r="W8" s="92" t="s">
        <v>495</v>
      </c>
      <c r="X8" t="s">
        <v>496</v>
      </c>
      <c r="Y8" t="s">
        <v>497</v>
      </c>
      <c r="Z8" t="s">
        <v>498</v>
      </c>
      <c r="AA8" s="46" t="s">
        <v>299</v>
      </c>
      <c r="AB8" s="35" t="s">
        <v>20</v>
      </c>
      <c r="AC8" s="18"/>
      <c r="AG8" s="46" t="s">
        <v>499</v>
      </c>
      <c r="AH8" s="120">
        <f>W15</f>
        <v>100</v>
      </c>
    </row>
    <row r="9" spans="2:34">
      <c r="V9" t="s">
        <v>37</v>
      </c>
      <c r="W9" s="125">
        <f>MAX((1-AB9/$X$47)*100,0)</f>
        <v>100</v>
      </c>
      <c r="X9" s="120">
        <v>1</v>
      </c>
      <c r="Y9" s="120">
        <f t="shared" ref="Y9:Y13" si="0">W9-Z9/2</f>
        <v>99</v>
      </c>
      <c r="Z9" s="120">
        <v>2</v>
      </c>
      <c r="AA9" t="str">
        <f>IF(W9&gt;=Kruistabel!$B$48,Kruistabel!$C$48,IF(W9&gt;=Kruistabel!$B$49,Kruistabel!$C$49,IF(W9&gt;=Kruistabel!$B$50,Kruistabel!$C$50,Kruistabel!$C$51)))</f>
        <v>Uitstekend</v>
      </c>
      <c r="AB9" s="18">
        <f>Afwijkingen!D154</f>
        <v>0</v>
      </c>
      <c r="AC9" s="233" t="str">
        <f>TEXT(W9/100,"0%")</f>
        <v>100%</v>
      </c>
      <c r="AG9" t="s">
        <v>37</v>
      </c>
      <c r="AH9" s="203">
        <f>(W27-W9)</f>
        <v>0</v>
      </c>
    </row>
    <row r="10" spans="2:34">
      <c r="V10" t="s">
        <v>261</v>
      </c>
      <c r="W10" s="125">
        <f>MAX((1-AB10/$X$47)*100,0)</f>
        <v>100</v>
      </c>
      <c r="X10" s="120">
        <v>1</v>
      </c>
      <c r="Y10" s="120">
        <f t="shared" si="0"/>
        <v>99</v>
      </c>
      <c r="Z10" s="120">
        <v>2</v>
      </c>
      <c r="AA10" t="str">
        <f>IF(W10&gt;=Kruistabel!$B$48,Kruistabel!$C$48,IF(W10&gt;=Kruistabel!$B$49,Kruistabel!$C$49,IF(W10&gt;=Kruistabel!$B$50,Kruistabel!$C$50,Kruistabel!$C$51)))</f>
        <v>Uitstekend</v>
      </c>
      <c r="AB10" s="18">
        <f>Afwijkingen!D155</f>
        <v>0</v>
      </c>
      <c r="AC10" s="233" t="str">
        <f t="shared" ref="AC10:AC13" si="1">TEXT(W10/100,"0%")</f>
        <v>100%</v>
      </c>
      <c r="AG10" t="s">
        <v>261</v>
      </c>
      <c r="AH10" s="203">
        <f t="shared" ref="AH10:AH14" si="2">(W28-W10)</f>
        <v>0</v>
      </c>
    </row>
    <row r="11" spans="2:34">
      <c r="V11" t="s">
        <v>42</v>
      </c>
      <c r="W11" s="125">
        <f>MAX((1-AB11/$X$47)*100,0)</f>
        <v>100</v>
      </c>
      <c r="X11" s="120">
        <v>1</v>
      </c>
      <c r="Y11" s="120">
        <f t="shared" si="0"/>
        <v>99</v>
      </c>
      <c r="Z11" s="120">
        <v>2</v>
      </c>
      <c r="AA11" t="str">
        <f>IF(W11&gt;=Kruistabel!$B$48,Kruistabel!$C$48,IF(W11&gt;=Kruistabel!$B$49,Kruistabel!$C$49,IF(W11&gt;=Kruistabel!$B$50,Kruistabel!$C$50,Kruistabel!$C$51)))</f>
        <v>Uitstekend</v>
      </c>
      <c r="AB11" s="18">
        <f>Afwijkingen!D156</f>
        <v>0</v>
      </c>
      <c r="AC11" s="233" t="str">
        <f t="shared" si="1"/>
        <v>100%</v>
      </c>
      <c r="AG11" t="s">
        <v>42</v>
      </c>
      <c r="AH11" s="203">
        <f t="shared" si="2"/>
        <v>0</v>
      </c>
    </row>
    <row r="12" spans="2:34">
      <c r="V12" t="s">
        <v>500</v>
      </c>
      <c r="W12" s="125">
        <f>MAX((1-AB12/$X$47)*100,0)</f>
        <v>100</v>
      </c>
      <c r="X12" s="120">
        <v>1</v>
      </c>
      <c r="Y12" s="120">
        <f t="shared" si="0"/>
        <v>99</v>
      </c>
      <c r="Z12" s="120">
        <v>2</v>
      </c>
      <c r="AA12" t="str">
        <f>IF(W12&gt;=Kruistabel!$B$48,Kruistabel!$C$48,IF(W12&gt;=Kruistabel!$B$49,Kruistabel!$C$49,IF(W12&gt;=Kruistabel!$B$50,Kruistabel!$C$50,Kruistabel!$C$51)))</f>
        <v>Uitstekend</v>
      </c>
      <c r="AB12" s="18">
        <f>Afwijkingen!D157+Afwijkingen!D158</f>
        <v>0</v>
      </c>
      <c r="AC12" s="233" t="str">
        <f t="shared" si="1"/>
        <v>100%</v>
      </c>
      <c r="AG12" t="s">
        <v>500</v>
      </c>
      <c r="AH12" s="203">
        <f t="shared" si="2"/>
        <v>0</v>
      </c>
    </row>
    <row r="13" spans="2:34">
      <c r="V13" t="s">
        <v>264</v>
      </c>
      <c r="W13" s="125">
        <f>MAX((1-AB13/$X$47)*100,0)</f>
        <v>100</v>
      </c>
      <c r="X13" s="120">
        <v>1</v>
      </c>
      <c r="Y13" s="120">
        <f t="shared" si="0"/>
        <v>99</v>
      </c>
      <c r="Z13" s="120">
        <v>2</v>
      </c>
      <c r="AA13" t="str">
        <f>IF(W13&gt;=Kruistabel!$B$48,Kruistabel!$C$48,IF(W13&gt;=Kruistabel!$B$49,Kruistabel!$C$49,IF(W13&gt;=Kruistabel!$B$50,Kruistabel!$C$50,Kruistabel!$C$51)))</f>
        <v>Uitstekend</v>
      </c>
      <c r="AB13" s="18">
        <f>Afwijkingen!D159</f>
        <v>0</v>
      </c>
      <c r="AC13" s="233" t="str">
        <f t="shared" si="1"/>
        <v>100%</v>
      </c>
      <c r="AG13" t="s">
        <v>264</v>
      </c>
      <c r="AH13" s="203">
        <f t="shared" si="2"/>
        <v>0</v>
      </c>
    </row>
    <row r="14" spans="2:34">
      <c r="V14" s="46" t="str">
        <f>IF('Buitengeluid in de omgeving'!D9=0,"","Buitengeluid")</f>
        <v/>
      </c>
      <c r="W14" s="125" t="str">
        <f>IF('Buitengeluid in de omgeving'!D9=0,"",(1-AB14/$X$47)*100)</f>
        <v/>
      </c>
      <c r="X14" s="120" t="str">
        <f>IF('Buitengeluid in de omgeving'!D9=0,"",1)</f>
        <v/>
      </c>
      <c r="Y14" s="120" t="str">
        <f>IF('Buitengeluid in de omgeving'!D9=0,"",W14-Z14/2)</f>
        <v/>
      </c>
      <c r="Z14" s="120" t="str">
        <f>IF('Buitengeluid in de omgeving'!D9=0,"",2)</f>
        <v/>
      </c>
      <c r="AA14" s="46" t="str">
        <f>IF('Buitengeluid in de omgeving'!D9=0,"",IF('Buitengeluid in de omgeving'!$D$9=0,"-",IF(W14&gt;=Kruistabel!$B$48,Kruistabel!$C$48,IF(W14&gt;=Kruistabel!$B$49,Kruistabel!$C$49,IF(W14&gt;=Kruistabel!$B$50,Kruistabel!$C$50,Kruistabel!$C$51)))))</f>
        <v/>
      </c>
      <c r="AB14" s="35" t="str">
        <f>IF('Buitengeluid in de omgeving'!D9=0,"",Afwijkingen!D160)</f>
        <v/>
      </c>
      <c r="AC14" s="233" t="str">
        <f>IF('Buitengeluid in de omgeving'!D9=0,"",TEXT(W14/100,"0%"))</f>
        <v/>
      </c>
      <c r="AG14" s="46" t="s">
        <v>265</v>
      </c>
      <c r="AH14" s="203" t="e">
        <f t="shared" si="2"/>
        <v>#VALUE!</v>
      </c>
    </row>
    <row r="15" spans="2:34">
      <c r="V15" s="32" t="s">
        <v>501</v>
      </c>
      <c r="W15" s="121">
        <f>AVERAGE(W9:W14)</f>
        <v>100</v>
      </c>
      <c r="AA15" s="32" t="str">
        <f>IF(W15&gt;=Kruistabel!$B$48,Kruistabel!$C$48,IF(W15&gt;=Kruistabel!$B$49,Kruistabel!$C$49,IF(W15&gt;=Kruistabel!$B$50,Kruistabel!$C$50,Kruistabel!$C$51)))</f>
        <v>Uitstekend</v>
      </c>
      <c r="AC15" s="233" t="str">
        <f>TEXT(W15/100,"0%")</f>
        <v>100%</v>
      </c>
      <c r="AG15" t="s">
        <v>298</v>
      </c>
      <c r="AH15" s="120">
        <f>W33</f>
        <v>100</v>
      </c>
    </row>
    <row r="21" spans="2:28" ht="18">
      <c r="V21" s="80" t="s">
        <v>502</v>
      </c>
    </row>
    <row r="22" spans="2:28" ht="18">
      <c r="V22" s="80"/>
    </row>
    <row r="23" spans="2:28" ht="37.200000000000003" customHeight="1">
      <c r="B23" s="385" t="s">
        <v>503</v>
      </c>
      <c r="C23" s="385"/>
      <c r="D23" s="385"/>
      <c r="E23" s="385"/>
      <c r="F23" s="385"/>
      <c r="G23" s="385"/>
      <c r="H23" s="385"/>
      <c r="V23" s="80"/>
    </row>
    <row r="24" spans="2:28" s="114" customFormat="1" ht="4.95" customHeight="1">
      <c r="B24" s="131"/>
      <c r="C24" s="131"/>
      <c r="D24" s="131"/>
      <c r="E24" s="131"/>
      <c r="F24" s="131"/>
      <c r="G24" s="131"/>
      <c r="H24" s="131"/>
      <c r="V24" s="124"/>
    </row>
    <row r="26" spans="2:28">
      <c r="V26" s="46" t="s">
        <v>260</v>
      </c>
      <c r="W26" s="35" t="s">
        <v>495</v>
      </c>
      <c r="X26" t="s">
        <v>496</v>
      </c>
      <c r="Y26" t="s">
        <v>497</v>
      </c>
      <c r="Z26" t="s">
        <v>498</v>
      </c>
      <c r="AA26" s="46" t="s">
        <v>299</v>
      </c>
    </row>
    <row r="27" spans="2:28">
      <c r="V27" t="s">
        <v>37</v>
      </c>
      <c r="W27" s="125">
        <f>MAX(Controlemetingen!C13*100,0)</f>
        <v>100</v>
      </c>
      <c r="X27" s="120">
        <v>1</v>
      </c>
      <c r="Y27" s="120">
        <f t="shared" ref="Y27:Y31" si="3">W27-Z27/2</f>
        <v>99</v>
      </c>
      <c r="Z27" s="120">
        <v>2</v>
      </c>
      <c r="AA27" t="str">
        <f>Controlemetingen!D13</f>
        <v>Uitstekend</v>
      </c>
      <c r="AB27" s="233" t="str">
        <f>TEXT(W27/100,"0%")</f>
        <v>100%</v>
      </c>
    </row>
    <row r="28" spans="2:28">
      <c r="V28" t="s">
        <v>261</v>
      </c>
      <c r="W28" s="125">
        <f>MAX(Controlemetingen!C22*100,0)</f>
        <v>100</v>
      </c>
      <c r="X28" s="120">
        <v>1</v>
      </c>
      <c r="Y28" s="120">
        <f t="shared" si="3"/>
        <v>99</v>
      </c>
      <c r="Z28" s="120">
        <v>2</v>
      </c>
      <c r="AA28" t="str">
        <f>Controlemetingen!D22</f>
        <v>Uitstekend</v>
      </c>
      <c r="AB28" s="233" t="str">
        <f t="shared" ref="AB28:AB31" si="4">TEXT(W28/100,"0%")</f>
        <v>100%</v>
      </c>
    </row>
    <row r="29" spans="2:28">
      <c r="V29" t="s">
        <v>42</v>
      </c>
      <c r="W29" s="125">
        <f>MAX(Controlemetingen!C31*100,0)</f>
        <v>100</v>
      </c>
      <c r="X29" s="120">
        <v>1</v>
      </c>
      <c r="Y29" s="120">
        <f t="shared" si="3"/>
        <v>99</v>
      </c>
      <c r="Z29" s="120">
        <v>2</v>
      </c>
      <c r="AA29" t="str">
        <f>Controlemetingen!D31</f>
        <v>Uitstekend</v>
      </c>
      <c r="AB29" s="233" t="str">
        <f t="shared" si="4"/>
        <v>100%</v>
      </c>
    </row>
    <row r="30" spans="2:28">
      <c r="V30" t="s">
        <v>500</v>
      </c>
      <c r="W30" s="125">
        <f>MAX(Controlemetingen!C40*100,0)</f>
        <v>100</v>
      </c>
      <c r="X30" s="120">
        <v>1</v>
      </c>
      <c r="Y30" s="120">
        <f t="shared" si="3"/>
        <v>99</v>
      </c>
      <c r="Z30" s="120">
        <v>2</v>
      </c>
      <c r="AA30" t="str">
        <f>Controlemetingen!D40</f>
        <v>Uitstekend</v>
      </c>
      <c r="AB30" s="233" t="str">
        <f t="shared" si="4"/>
        <v>100%</v>
      </c>
    </row>
    <row r="31" spans="2:28">
      <c r="V31" t="s">
        <v>264</v>
      </c>
      <c r="W31" s="126">
        <f>MAX(Controlemetingen!C49*100,0)</f>
        <v>100</v>
      </c>
      <c r="X31" s="120">
        <v>1</v>
      </c>
      <c r="Y31" s="120">
        <f t="shared" si="3"/>
        <v>99</v>
      </c>
      <c r="Z31" s="120">
        <v>2</v>
      </c>
      <c r="AA31" t="str">
        <f>Controlemetingen!D49</f>
        <v>Uitstekend</v>
      </c>
      <c r="AB31" s="233" t="str">
        <f t="shared" si="4"/>
        <v>100%</v>
      </c>
    </row>
    <row r="32" spans="2:28">
      <c r="V32" s="46" t="str">
        <f>IF('Buitengeluid in de omgeving'!D9=0,"","Buitengeluid")</f>
        <v/>
      </c>
      <c r="W32" s="127" t="str">
        <f>IF('Buitengeluid in de omgeving'!D9=0,"",IFERROR(Controlemetingen!C58*100,0))</f>
        <v/>
      </c>
      <c r="X32" s="120" t="str">
        <f>IF('Buitengeluid in de omgeving'!D9=0,"",1)</f>
        <v/>
      </c>
      <c r="Y32" s="120" t="str">
        <f>IF('Buitengeluid in de omgeving'!D9=0,"",W32-Z32/2)</f>
        <v/>
      </c>
      <c r="Z32" s="120" t="str">
        <f>IF('Buitengeluid in de omgeving'!D9=0,"",2)</f>
        <v/>
      </c>
      <c r="AA32" s="46" t="str">
        <f>IF('Buitengeluid in de omgeving'!D9=0,"",Controlemetingen!D58)</f>
        <v/>
      </c>
      <c r="AB32" s="233" t="str">
        <f>IF(W32="","",TEXT(W32/100,"0%"))</f>
        <v/>
      </c>
    </row>
    <row r="33" spans="22:27">
      <c r="V33" s="32" t="s">
        <v>504</v>
      </c>
      <c r="W33" s="121">
        <f>AVERAGE(W27:W32)</f>
        <v>100</v>
      </c>
      <c r="AA33" s="32" t="str">
        <f>IF(W33&gt;=Kruistabel!$B$48,Kruistabel!$C$48,IF(W33&gt;=Kruistabel!$B$49,Kruistabel!$C$49,IF(W33&gt;=Kruistabel!$B$50,Kruistabel!$C$50,Kruistabel!$C$51)))</f>
        <v>Uitstekend</v>
      </c>
    </row>
    <row r="39" spans="22:27" ht="18">
      <c r="V39" s="48" t="s">
        <v>505</v>
      </c>
    </row>
    <row r="41" spans="22:27">
      <c r="V41" s="43" t="s">
        <v>270</v>
      </c>
      <c r="W41" s="43" t="s">
        <v>257</v>
      </c>
      <c r="X41" s="43" t="s">
        <v>506</v>
      </c>
    </row>
    <row r="42" spans="22:27">
      <c r="V42" s="37" t="s">
        <v>75</v>
      </c>
      <c r="W42" s="14">
        <f>_xlfn.IFNA(VLOOKUP(V42,Kruistabel!$B$40:$C$44,2,FALSE),"")</f>
        <v>1</v>
      </c>
      <c r="X42" s="14">
        <f>SUMIF(Classificatietabel!$G$7:$G$91,V42,Classificatietabel!$C$7:$C$91)</f>
        <v>41</v>
      </c>
    </row>
    <row r="43" spans="22:27">
      <c r="V43" s="37" t="s">
        <v>76</v>
      </c>
      <c r="W43" s="14">
        <f>_xlfn.IFNA(VLOOKUP(V43,Kruistabel!$B$40:$C$44,2,FALSE),"")</f>
        <v>1</v>
      </c>
      <c r="X43" s="14">
        <f>SUMIF(Classificatietabel!$G$7:$G$91,V43,Classificatietabel!$C$7:$C$91)</f>
        <v>19</v>
      </c>
    </row>
    <row r="44" spans="22:27">
      <c r="V44" s="37" t="s">
        <v>80</v>
      </c>
      <c r="W44" s="14">
        <f>_xlfn.IFNA(VLOOKUP(V44,Kruistabel!$B$40:$C$44,2,FALSE),"")</f>
        <v>2</v>
      </c>
      <c r="X44" s="14">
        <f>SUMIF(Classificatietabel!$G$7:$G$91,V44,Classificatietabel!$C$7:$C$91)</f>
        <v>13</v>
      </c>
    </row>
    <row r="45" spans="22:27">
      <c r="V45" s="43" t="s">
        <v>97</v>
      </c>
      <c r="W45" s="38">
        <f>_xlfn.IFNA(VLOOKUP(V45,Kruistabel!$B$40:$C$44,2,FALSE),"")</f>
        <v>5</v>
      </c>
      <c r="X45" s="38">
        <f>SUMIF(Classificatietabel!$G$7:$G$91,V45,Classificatietabel!$C$7:$C$91)</f>
        <v>3</v>
      </c>
    </row>
    <row r="46" spans="22:27">
      <c r="V46" s="37" t="s">
        <v>506</v>
      </c>
      <c r="W46" s="37"/>
      <c r="X46" s="14">
        <f>SUM(X42:X45)</f>
        <v>76</v>
      </c>
    </row>
    <row r="47" spans="22:27">
      <c r="V47" s="37" t="s">
        <v>507</v>
      </c>
      <c r="W47" s="37"/>
      <c r="X47" s="14">
        <f>SUMPRODUCT(X42:X45,W42:W45)</f>
        <v>101</v>
      </c>
    </row>
    <row r="48" spans="22:27">
      <c r="V48" s="37"/>
      <c r="W48" s="37"/>
      <c r="X48" s="37"/>
    </row>
  </sheetData>
  <customSheetViews>
    <customSheetView guid="{7B059D31-20F7-419C-8D23-FFF37CBEC363}" showGridLines="0" state="hidden" topLeftCell="A3">
      <selection activeCell="Z15" sqref="Z15"/>
      <pageMargins left="0" right="0" top="0" bottom="0" header="0" footer="0"/>
    </customSheetView>
    <customSheetView guid="{0BAF80B5-F2A6-44C5-9CD5-AEDE37DCB9A3}" showGridLines="0" state="hidden" topLeftCell="A3">
      <selection activeCell="Z15" sqref="Z15"/>
      <pageMargins left="0" right="0" top="0" bottom="0" header="0" footer="0"/>
    </customSheetView>
    <customSheetView guid="{F1632253-70CC-431C-B294-106D5B75890C}" showGridLines="0" state="hidden" topLeftCell="A3">
      <selection activeCell="Z15" sqref="Z15"/>
      <pageMargins left="0" right="0" top="0" bottom="0" header="0" footer="0"/>
    </customSheetView>
    <customSheetView guid="{F939F98C-AA3B-4203-9884-0BAA8DF56057}" showGridLines="0" state="hidden" topLeftCell="A3">
      <selection activeCell="Z15" sqref="Z15"/>
      <pageMargins left="0" right="0" top="0" bottom="0" header="0" footer="0"/>
    </customSheetView>
    <customSheetView guid="{0239FED1-E19C-4428-AF3A-D0A54FC88C9F}" showGridLines="0" state="hidden" topLeftCell="A3">
      <selection activeCell="Z15" sqref="Z15"/>
      <pageMargins left="0" right="0" top="0" bottom="0" header="0" footer="0"/>
    </customSheetView>
  </customSheetViews>
  <mergeCells count="1">
    <mergeCell ref="B23:H23"/>
  </mergeCell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325E4-FFFE-4D88-AF9E-427DEFB746C0}">
  <sheetPr codeName="Blad20"/>
  <dimension ref="B1:AE29"/>
  <sheetViews>
    <sheetView showGridLines="0" showRowColHeaders="0" zoomScale="70" zoomScaleNormal="70" workbookViewId="0">
      <selection activeCell="Z35" sqref="Z35"/>
    </sheetView>
  </sheetViews>
  <sheetFormatPr defaultColWidth="8.88671875" defaultRowHeight="14.4"/>
  <cols>
    <col min="1" max="1" width="2.44140625" customWidth="1"/>
  </cols>
  <sheetData>
    <row r="1" spans="2:31" ht="5.4" customHeight="1"/>
    <row r="2" spans="2:31" ht="25.8">
      <c r="B2" s="133" t="s">
        <v>508</v>
      </c>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c r="AE2" s="133"/>
    </row>
    <row r="4" spans="2:31" ht="25.8">
      <c r="B4" s="130" t="s">
        <v>493</v>
      </c>
      <c r="C4" s="130"/>
      <c r="D4" s="130"/>
      <c r="E4" s="130"/>
      <c r="F4" s="130"/>
      <c r="G4" s="130"/>
      <c r="H4" s="130"/>
      <c r="J4" s="130" t="s">
        <v>298</v>
      </c>
      <c r="K4" s="130"/>
      <c r="L4" s="130"/>
      <c r="M4" s="130"/>
      <c r="N4" s="130"/>
      <c r="O4" s="130"/>
      <c r="P4" s="130"/>
      <c r="R4" s="130" t="s">
        <v>509</v>
      </c>
      <c r="S4" s="130"/>
      <c r="T4" s="130"/>
      <c r="U4" s="130"/>
      <c r="V4" s="130"/>
      <c r="W4" s="130"/>
      <c r="X4" s="130"/>
      <c r="Y4" s="130"/>
      <c r="Z4" s="130"/>
      <c r="AA4" s="130"/>
      <c r="AB4" s="130"/>
      <c r="AC4" s="130"/>
      <c r="AD4" s="130"/>
    </row>
    <row r="25" spans="27:30" ht="36.6" customHeight="1">
      <c r="AB25" s="386" t="s">
        <v>510</v>
      </c>
      <c r="AC25" s="386"/>
      <c r="AD25" s="386"/>
    </row>
    <row r="26" spans="27:30">
      <c r="AA26" s="206"/>
      <c r="AB26" s="206"/>
      <c r="AC26" s="206"/>
      <c r="AD26" s="206"/>
    </row>
    <row r="27" spans="27:30">
      <c r="AA27" s="205"/>
      <c r="AB27" s="205"/>
      <c r="AC27" s="205"/>
      <c r="AD27" s="205"/>
    </row>
    <row r="28" spans="27:30">
      <c r="AA28" s="205"/>
      <c r="AB28" s="205"/>
      <c r="AC28" s="205"/>
      <c r="AD28" s="205"/>
    </row>
    <row r="29" spans="27:30">
      <c r="AA29" s="205"/>
      <c r="AB29" s="205"/>
      <c r="AC29" s="205"/>
      <c r="AD29" s="205"/>
    </row>
  </sheetData>
  <customSheetViews>
    <customSheetView guid="{7B059D31-20F7-419C-8D23-FFF37CBEC363}" showGridLines="0" showRowCol="0" state="hidden">
      <selection activeCell="Z35" sqref="Z35"/>
      <pageMargins left="0" right="0" top="0" bottom="0" header="0" footer="0"/>
    </customSheetView>
    <customSheetView guid="{0BAF80B5-F2A6-44C5-9CD5-AEDE37DCB9A3}" showGridLines="0" showRowCol="0" state="hidden">
      <selection activeCell="Z35" sqref="Z35"/>
      <pageMargins left="0" right="0" top="0" bottom="0" header="0" footer="0"/>
    </customSheetView>
    <customSheetView guid="{F1632253-70CC-431C-B294-106D5B75890C}" showGridLines="0" showRowCol="0" state="hidden">
      <selection activeCell="Z35" sqref="Z35"/>
      <pageMargins left="0" right="0" top="0" bottom="0" header="0" footer="0"/>
    </customSheetView>
    <customSheetView guid="{F939F98C-AA3B-4203-9884-0BAA8DF56057}" showGridLines="0" showRowCol="0" state="hidden">
      <selection activeCell="Z35" sqref="Z35"/>
      <pageMargins left="0" right="0" top="0" bottom="0" header="0" footer="0"/>
    </customSheetView>
    <customSheetView guid="{0239FED1-E19C-4428-AF3A-D0A54FC88C9F}" showGridLines="0" showRowCol="0" state="hidden">
      <selection activeCell="Z35" sqref="Z35"/>
      <pageMargins left="0" right="0" top="0" bottom="0" header="0" footer="0"/>
    </customSheetView>
  </customSheetViews>
  <mergeCells count="1">
    <mergeCell ref="AB25:AD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9a9ec0f0-7796-43d0-ac1f-4c8c46ee0bd1" xsi:nil="true"/>
    <lcf76f155ced4ddcb4097134ff3c332f xmlns="2c3594ab-d1b5-4e34-83e6-bbf134fe218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147FA63D6EE688489792FF59A92A2077" ma:contentTypeVersion="14" ma:contentTypeDescription="Een nieuw document maken." ma:contentTypeScope="" ma:versionID="15e661475c0148dc2894f63619b56f26">
  <xsd:schema xmlns:xsd="http://www.w3.org/2001/XMLSchema" xmlns:xs="http://www.w3.org/2001/XMLSchema" xmlns:p="http://schemas.microsoft.com/office/2006/metadata/properties" xmlns:ns2="2c3594ab-d1b5-4e34-83e6-bbf134fe2185" xmlns:ns3="9a9ec0f0-7796-43d0-ac1f-4c8c46ee0bd1" xmlns:ns4="da59bcab-dc31-4d65-8696-ba653de1c564" targetNamespace="http://schemas.microsoft.com/office/2006/metadata/properties" ma:root="true" ma:fieldsID="ed5b72ea7dc872b3ae200cd6628f2c86" ns2:_="" ns3:_="" ns4:_="">
    <xsd:import namespace="2c3594ab-d1b5-4e34-83e6-bbf134fe2185"/>
    <xsd:import namespace="9a9ec0f0-7796-43d0-ac1f-4c8c46ee0bd1"/>
    <xsd:import namespace="da59bcab-dc31-4d65-8696-ba653de1c56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4:SharedWithUsers" minOccurs="0"/>
                <xsd:element ref="ns4:SharedWithDetails" minOccurs="0"/>
                <xsd:element ref="ns2:MediaServiceObjectDetectorVersions" minOccurs="0"/>
                <xsd:element ref="ns2:MediaServiceOCR"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3594ab-d1b5-4e34-83e6-bbf134fe21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a59bcab-dc31-4d65-8696-ba653de1c564" elementFormDefault="qualified">
    <xsd:import namespace="http://schemas.microsoft.com/office/2006/documentManagement/types"/>
    <xsd:import namespace="http://schemas.microsoft.com/office/infopath/2007/PartnerControls"/>
    <xsd:element name="SharedWithUsers" ma:index="17"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79F26E-02E6-4C02-998C-F5524C4E8D00}">
  <ds:schemaRefs>
    <ds:schemaRef ds:uri="http://schemas.microsoft.com/DataMashup"/>
  </ds:schemaRefs>
</ds:datastoreItem>
</file>

<file path=customXml/itemProps2.xml><?xml version="1.0" encoding="utf-8"?>
<ds:datastoreItem xmlns:ds="http://schemas.openxmlformats.org/officeDocument/2006/customXml" ds:itemID="{5C4C8532-B81C-4465-B10B-948D0E1D4A7C}">
  <ds:schemaRefs>
    <ds:schemaRef ds:uri="http://schemas.microsoft.com/sharepoint/v3/contenttype/forms"/>
  </ds:schemaRefs>
</ds:datastoreItem>
</file>

<file path=customXml/itemProps3.xml><?xml version="1.0" encoding="utf-8"?>
<ds:datastoreItem xmlns:ds="http://schemas.openxmlformats.org/officeDocument/2006/customXml" ds:itemID="{0F085746-9D42-4D67-810D-F331B5A0CB20}">
  <ds:schemaRefs>
    <ds:schemaRef ds:uri="2c3594ab-d1b5-4e34-83e6-bbf134fe2185"/>
    <ds:schemaRef ds:uri="http://purl.org/dc/elements/1.1/"/>
    <ds:schemaRef ds:uri="http://schemas.microsoft.com/office/2006/metadata/properties"/>
    <ds:schemaRef ds:uri="http://purl.org/dc/terms/"/>
    <ds:schemaRef ds:uri="9a9ec0f0-7796-43d0-ac1f-4c8c46ee0bd1"/>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da59bcab-dc31-4d65-8696-ba653de1c564"/>
    <ds:schemaRef ds:uri="http://www.w3.org/XML/1998/namespace"/>
  </ds:schemaRefs>
</ds:datastoreItem>
</file>

<file path=customXml/itemProps4.xml><?xml version="1.0" encoding="utf-8"?>
<ds:datastoreItem xmlns:ds="http://schemas.openxmlformats.org/officeDocument/2006/customXml" ds:itemID="{48940A7F-AEC4-4DFB-99BA-16C2B1F6F5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3594ab-d1b5-4e34-83e6-bbf134fe2185"/>
    <ds:schemaRef ds:uri="9a9ec0f0-7796-43d0-ac1f-4c8c46ee0bd1"/>
    <ds:schemaRef ds:uri="da59bcab-dc31-4d65-8696-ba653de1c5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16</vt:i4>
      </vt:variant>
      <vt:variant>
        <vt:lpstr>Benoemde bereiken</vt:lpstr>
      </vt:variant>
      <vt:variant>
        <vt:i4>9</vt:i4>
      </vt:variant>
    </vt:vector>
  </HeadingPairs>
  <TitlesOfParts>
    <vt:vector size="25" baseType="lpstr">
      <vt:lpstr>Handleiding</vt:lpstr>
      <vt:lpstr>Classificatietabel</vt:lpstr>
      <vt:lpstr>Afwijkingen</vt:lpstr>
      <vt:lpstr>Afwijkingen hulptabel</vt:lpstr>
      <vt:lpstr>Kruistabel</vt:lpstr>
      <vt:lpstr>Plananalyse</vt:lpstr>
      <vt:lpstr>Gebruikte lokalen</vt:lpstr>
      <vt:lpstr>Controlemetingen</vt:lpstr>
      <vt:lpstr>Luchtgeluidsisolatie</vt:lpstr>
      <vt:lpstr>Contactgeluidsisolatie</vt:lpstr>
      <vt:lpstr>Gevelgeluidsisolatie</vt:lpstr>
      <vt:lpstr>Ruimteakoestiek</vt:lpstr>
      <vt:lpstr>Installatielawaai</vt:lpstr>
      <vt:lpstr>Buitengeluid in de omgeving</vt:lpstr>
      <vt:lpstr>Resultaten_voorb</vt:lpstr>
      <vt:lpstr>Resultaten</vt:lpstr>
      <vt:lpstr>'Buitengeluid in de omgeving'!Afdrukbereik</vt:lpstr>
      <vt:lpstr>Classificatietabel!Afdrukbereik</vt:lpstr>
      <vt:lpstr>Contactgeluidsisolatie!Afdrukbereik</vt:lpstr>
      <vt:lpstr>Gevelgeluidsisolatie!Afdrukbereik</vt:lpstr>
      <vt:lpstr>Installatielawaai!Afdrukbereik</vt:lpstr>
      <vt:lpstr>Luchtgeluidsisolatie!Afdrukbereik</vt:lpstr>
      <vt:lpstr>Ruimteakoestiek!Afdrukbereik</vt:lpstr>
      <vt:lpstr>Contactgeluidsisolatie!Afdruktitels</vt:lpstr>
      <vt:lpstr>Luchtgeluidsisolatie!Afdruktitels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Pierre De Fonseca</dc:creator>
  <cp:keywords/>
  <dc:description/>
  <cp:lastModifiedBy>Feys Sara ZORG</cp:lastModifiedBy>
  <cp:revision/>
  <cp:lastPrinted>2024-07-15T10:25:29Z</cp:lastPrinted>
  <dcterms:created xsi:type="dcterms:W3CDTF">2022-06-15T12:39:42Z</dcterms:created>
  <dcterms:modified xsi:type="dcterms:W3CDTF">2024-08-19T12:16:34Z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0x01010037EFB4A88D638547831B4AD9599E0C15</vt:lpwstr>
  </property>
  <property fmtid="{D5CDD505-2E9C-101B-9397-08002B2CF9AE}" pid="3" name="MediaServiceImageTags">
    <vt:lpwstr/>
  </property>
</Properties>
</file>